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hidePivotFieldList="1" defaultThemeVersion="166925"/>
  <mc:AlternateContent xmlns:mc="http://schemas.openxmlformats.org/markup-compatibility/2006">
    <mc:Choice Requires="x15">
      <x15ac:absPath xmlns:x15ac="http://schemas.microsoft.com/office/spreadsheetml/2010/11/ac" url="P:\DOCUMENTOS_CREG\CIRCULARES CREG\CIRCULARES 2022\"/>
    </mc:Choice>
  </mc:AlternateContent>
  <xr:revisionPtr revIDLastSave="0" documentId="8_{86F8F659-F28E-40E4-B163-F81A65CE8125}" xr6:coauthVersionLast="47" xr6:coauthVersionMax="47" xr10:uidLastSave="{00000000-0000-0000-0000-000000000000}"/>
  <bookViews>
    <workbookView xWindow="-120" yWindow="-120" windowWidth="21840" windowHeight="13140" activeTab="2" xr2:uid="{0AD117A9-2C14-436A-B56A-872D2C3B3221}"/>
  </bookViews>
  <sheets>
    <sheet name="Terminos y condiciones de uso" sheetId="395" r:id="rId1"/>
    <sheet name="MANUAL DE USO" sheetId="393" r:id="rId2"/>
    <sheet name="simulador_POL" sheetId="11" r:id="rId3"/>
    <sheet name="EQ_Poliductos" sheetId="10" r:id="rId4"/>
    <sheet name="SERIES" sheetId="4" r:id="rId5"/>
    <sheet name="ESRI_MAPINFO_SHEET" sheetId="2" state="veryHidden" r:id="rId6"/>
  </sheets>
  <externalReferences>
    <externalReference r:id="rId7"/>
    <externalReference r:id="rId8"/>
  </externalReferences>
  <definedNames>
    <definedName name="_AtRisk_ReportsSetting_ReportGraphOptions" hidden="1">"REP:VER:8.2.1GRA:OUT:00INS:00SUM:T00DET:T00SCE:02SC1:36DAT:2|TRUE,0.75,1|TRUE,0,0.25|TRUE,0.9,1SE1:39DAT:3,10,2,0.95,5,16,FALSE,0,TRUE,TRUE,TRUESE2:39DAT:3,10,2,0.95,5,16,FALSE,0,TRUE,TRUE,TRUETSI:002SDA:FF"</definedName>
    <definedName name="_AtRisk_ReportsSetting_ReportMulitSelections" hidden="1">"REP:VER:8.2.1MUL:OUT:T22INS:T11SUM:T10DET:T10SEN:T11SCE:T11TEM:FSDA:T10"</definedName>
    <definedName name="_AtRisk_ReportsSetting_ReportOptions" hidden="1">"REP:VER:8.2.1OPT:RAP:01RWE:01RLS:04ROT:00RST:00RRT:01AGR:FAFN:15DAT:DefaultFile.PDFOGR:T"</definedName>
    <definedName name="_AtRisk_ReportsSetting_ReportSelectedRangeOutputs" hidden="1">simulador_POL!$G$14,simulador_POL!$I$14,simulador_POL!$K$14</definedName>
    <definedName name="_AtRisk_ReportsSetting_ReportSelectedSimulationsDET" hidden="1">"AQAA"</definedName>
    <definedName name="_AtRisk_ReportsSetting_ReportSelectedSimulationsINS" hidden="1">"AQAA"</definedName>
    <definedName name="_AtRisk_ReportsSetting_ReportSelectedSimulationsOUT" hidden="1">"AQAA"</definedName>
    <definedName name="_AtRisk_ReportsSetting_ReportSelectedSimulationsSCE" hidden="1">"AQAA"</definedName>
    <definedName name="_AtRisk_ReportsSetting_ReportSelectedSimulationsSDA" hidden="1">"AQAA"</definedName>
    <definedName name="_AtRisk_ReportsSetting_ReportSelectedSimulationsSEN" hidden="1">"AQAA"</definedName>
    <definedName name="_AtRisk_ReportsSetting_ReportSelectedSimulationsSUM" hidden="1">"AQAA"</definedName>
    <definedName name="aa_" localSheetId="1">[1]VAR_EQ!$AA$48</definedName>
    <definedName name="aa_">#REF!</definedName>
    <definedName name="aa_p">EQ_Poliductos!$O$69</definedName>
    <definedName name="ab_" localSheetId="1">[1]VAR_EQ!$AB$48</definedName>
    <definedName name="ab_">#REF!</definedName>
    <definedName name="ab_p">EQ_Poliductos!$O$70</definedName>
    <definedName name="ac_" localSheetId="1">[1]VAR_EQ!$AC$48</definedName>
    <definedName name="ac_">#REF!</definedName>
    <definedName name="ac_p">EQ_Poliductos!$O$71</definedName>
    <definedName name="Act_existente" localSheetId="1">[1]simulador!$M$95</definedName>
    <definedName name="Act_existente">#REF!</definedName>
    <definedName name="Act_existente_p">simulador_POL!#REF!</definedName>
    <definedName name="Act_proy" localSheetId="1">[1]simulador!$M$102</definedName>
    <definedName name="Act_proy">#REF!</definedName>
    <definedName name="Act_proy_p">simulador_POL!$L$97</definedName>
    <definedName name="ad_" localSheetId="1">[1]VAR_EQ!$AD$48</definedName>
    <definedName name="ad_">#REF!</definedName>
    <definedName name="ad_p">EQ_Poliductos!$O$72</definedName>
    <definedName name="ae_" localSheetId="1">[1]VAR_EQ!$AE$48</definedName>
    <definedName name="ae_">#REF!</definedName>
    <definedName name="ae_p">EQ_Poliductos!$O$73</definedName>
    <definedName name="af_" localSheetId="1">[1]VAR_EQ!$AF$48</definedName>
    <definedName name="af_">#REF!</definedName>
    <definedName name="af_p">EQ_Poliductos!$O$74</definedName>
    <definedName name="ag_" localSheetId="1">[1]VAR_EQ!$AG$48</definedName>
    <definedName name="ag_">#REF!</definedName>
    <definedName name="ag_p">EQ_Poliductos!$O$75</definedName>
    <definedName name="ah_" localSheetId="1">[1]VAR_EQ!$AH$48</definedName>
    <definedName name="ah_">#REF!</definedName>
    <definedName name="ah_p">EQ_Poliductos!$O$76</definedName>
    <definedName name="ai_" localSheetId="1">[1]VAR_EQ!$AI$48</definedName>
    <definedName name="ai_">#REF!</definedName>
    <definedName name="ai_p">EQ_Poliductos!$O$77</definedName>
    <definedName name="aj_" localSheetId="1">[1]VAR_EQ!$AJ$48</definedName>
    <definedName name="aj_">#REF!</definedName>
    <definedName name="aj_p">EQ_Poliductos!$O$78</definedName>
    <definedName name="Ajcom" localSheetId="1">[1]simulador!$J$89</definedName>
    <definedName name="Ajcom">#REF!</definedName>
    <definedName name="Ajcom_p">simulador_POL!$J$90</definedName>
    <definedName name="Ajuste_Col">EQ_Poliductos!#REF!</definedName>
    <definedName name="ak_" localSheetId="1">[1]VAR_EQ!$AK$48</definedName>
    <definedName name="ak_">#REF!</definedName>
    <definedName name="ak_p">EQ_Poliductos!$O$79</definedName>
    <definedName name="al_" localSheetId="1">[1]VAR_EQ!$AL$48</definedName>
    <definedName name="al_">#REF!</definedName>
    <definedName name="al_p">EQ_Poliductos!$O$80</definedName>
    <definedName name="am_" localSheetId="1">[1]VAR_EQ!$AM$48</definedName>
    <definedName name="am_">#REF!</definedName>
    <definedName name="am_p">EQ_Poliductos!$O$81</definedName>
    <definedName name="an_" localSheetId="1">[1]VAR_EQ!$AN$48</definedName>
    <definedName name="an_">#REF!</definedName>
    <definedName name="an_p">EQ_Poliductos!$O$82</definedName>
    <definedName name="ao_" localSheetId="1">[1]VAR_EQ!$AO$48</definedName>
    <definedName name="ao_">#REF!</definedName>
    <definedName name="ao_p">EQ_Poliductos!$O$83</definedName>
    <definedName name="ap_" localSheetId="1">[1]VAR_EQ!$AP$48</definedName>
    <definedName name="ap_">#REF!</definedName>
    <definedName name="ap_p">EQ_Poliductos!$O$84</definedName>
    <definedName name="aq_" localSheetId="1">[1]VAR_EQ!$AQ$48</definedName>
    <definedName name="aq_">#REF!</definedName>
    <definedName name="aq_p">EQ_Poliductos!$O$85</definedName>
    <definedName name="ar_" localSheetId="1">[1]VAR_EQ!$AR$48</definedName>
    <definedName name="ar_">#REF!</definedName>
    <definedName name="ar_p">EQ_Poliductos!$O$86</definedName>
    <definedName name="ar1_" localSheetId="1">[1]VAR_EQ!$AS$48</definedName>
    <definedName name="ar1_">#REF!</definedName>
    <definedName name="ar2_" localSheetId="1">[1]VAR_EQ!$AT$48</definedName>
    <definedName name="ar2_">#REF!</definedName>
    <definedName name="ar3_" localSheetId="1">[1]VAR_EQ!$AU$48</definedName>
    <definedName name="ar3_">#REF!</definedName>
    <definedName name="ar4_" localSheetId="1">[1]VAR_EQ!$AV$48</definedName>
    <definedName name="ar4_">#REF!</definedName>
    <definedName name="as_" localSheetId="1">[1]VAR_EQ!$AW$48</definedName>
    <definedName name="as_">#REF!</definedName>
    <definedName name="as_p">EQ_Poliductos!$O$87</definedName>
    <definedName name="at_" localSheetId="1">[1]VAR_EQ!$AX$48</definedName>
    <definedName name="at_">#REF!</definedName>
    <definedName name="at_p">EQ_Poliductos!$O$88</definedName>
    <definedName name="au_" localSheetId="1">[1]VAR_EQ!$AY$48</definedName>
    <definedName name="au_">#REF!</definedName>
    <definedName name="au_p">EQ_Poliductos!$O$89</definedName>
    <definedName name="av_" localSheetId="1">[1]VAR_EQ!$AZ$48</definedName>
    <definedName name="av_">#REF!</definedName>
    <definedName name="av_p">EQ_Poliductos!$O$90</definedName>
    <definedName name="aw_" localSheetId="1">[1]VAR_EQ!$BA$48</definedName>
    <definedName name="aw_">#REF!</definedName>
    <definedName name="aw_p">EQ_Poliductos!$O$91</definedName>
    <definedName name="ax_" localSheetId="1">[1]VAR_EQ!$BB$48</definedName>
    <definedName name="ax_">#REF!</definedName>
    <definedName name="ax_p">EQ_Poliductos!$O$92</definedName>
    <definedName name="ay_" localSheetId="1">[1]VAR_EQ!$BC$48</definedName>
    <definedName name="ay_">#REF!</definedName>
    <definedName name="ay_p">EQ_Poliductos!$O$93</definedName>
    <definedName name="az_" localSheetId="1">[1]VAR_EQ!$BD$48</definedName>
    <definedName name="az_">#REF!</definedName>
    <definedName name="az_p">EQ_Poliductos!$O$94</definedName>
    <definedName name="ba_" localSheetId="1">[1]VAR_EQ!$BE$48</definedName>
    <definedName name="ba_">#REF!</definedName>
    <definedName name="ba_p">EQ_Poliductos!$O$95</definedName>
    <definedName name="bb_" localSheetId="1">[1]VAR_EQ!$BF$48</definedName>
    <definedName name="bb_">#REF!</definedName>
    <definedName name="bb_p">EQ_Poliductos!$O$96</definedName>
    <definedName name="bc_" localSheetId="1">[1]VAR_EQ!$BG$48</definedName>
    <definedName name="bc_">#REF!</definedName>
    <definedName name="bc_p">EQ_Poliductos!$O$97</definedName>
    <definedName name="bd_" localSheetId="1">[1]VAR_EQ!$BH$48</definedName>
    <definedName name="bd_">#REF!</definedName>
    <definedName name="bd_p">EQ_Poliductos!$O$98</definedName>
    <definedName name="be_" localSheetId="1">[1]VAR_EQ!$BI$48</definedName>
    <definedName name="be_">#REF!</definedName>
    <definedName name="be_p">EQ_Poliductos!$O$99</definedName>
    <definedName name="bf_" localSheetId="1">[1]VAR_EQ!$BJ$48</definedName>
    <definedName name="bf_">#REF!</definedName>
    <definedName name="bf_p">EQ_Poliductos!$O$100</definedName>
    <definedName name="bg_" localSheetId="1">[1]VAR_EQ!$BK$48</definedName>
    <definedName name="bg_">#REF!</definedName>
    <definedName name="bg_p">EQ_Poliductos!$O$101</definedName>
    <definedName name="bh_" localSheetId="1">[1]VAR_EQ!$BL$48</definedName>
    <definedName name="bh_">#REF!</definedName>
    <definedName name="bh_p">EQ_Poliductos!$O$102</definedName>
    <definedName name="bi_" localSheetId="1">[1]VAR_EQ!$BM$48</definedName>
    <definedName name="bi_">#REF!</definedName>
    <definedName name="bi_p">EQ_Poliductos!$O$103</definedName>
    <definedName name="bj_" localSheetId="1">[1]VAR_EQ!$BN$48</definedName>
    <definedName name="bj_">#REF!</definedName>
    <definedName name="bj_p">EQ_Poliductos!$O$104</definedName>
    <definedName name="bk_" localSheetId="1">[1]VAR_EQ!$BO$48</definedName>
    <definedName name="bk_">#REF!</definedName>
    <definedName name="bk_p">EQ_Poliductos!$O$105</definedName>
    <definedName name="bl_" localSheetId="1">[1]VAR_EQ!$BP$48</definedName>
    <definedName name="bl_">#REF!</definedName>
    <definedName name="bl_p">EQ_Poliductos!$O$106</definedName>
    <definedName name="bm_" localSheetId="1">[1]VAR_EQ!$BQ$48</definedName>
    <definedName name="bm_">#REF!</definedName>
    <definedName name="bm_p">EQ_Poliductos!$O$107</definedName>
    <definedName name="bn_" localSheetId="1">[1]VAR_EQ!$BR$48</definedName>
    <definedName name="bn_">#REF!</definedName>
    <definedName name="bn_p">EQ_Poliductos!$O$108</definedName>
    <definedName name="bo_" localSheetId="1">[1]VAR_EQ!$BS$48</definedName>
    <definedName name="bo_">#REF!</definedName>
    <definedName name="bo_p">EQ_Poliductos!$O$109</definedName>
    <definedName name="bp_" localSheetId="1">[1]VAR_EQ!$BT$48</definedName>
    <definedName name="bp_">#REF!</definedName>
    <definedName name="bp_p">EQ_Poliductos!$O$110</definedName>
    <definedName name="bq_" localSheetId="1">[1]VAR_EQ!$BU$48</definedName>
    <definedName name="bq_">#REF!</definedName>
    <definedName name="bq_p">EQ_Poliductos!$O$111</definedName>
    <definedName name="br_" localSheetId="1">[1]VAR_EQ!$BV$48</definedName>
    <definedName name="br_">#REF!</definedName>
    <definedName name="br_p">EQ_Poliductos!$O$112</definedName>
    <definedName name="bs_" localSheetId="1">[1]VAR_EQ!$BW$48</definedName>
    <definedName name="bs_">#REF!</definedName>
    <definedName name="bs_p">EQ_Poliductos!$O$113</definedName>
    <definedName name="bt_" localSheetId="1">[1]VAR_EQ!$BX$48</definedName>
    <definedName name="bt_">#REF!</definedName>
    <definedName name="bt_p">EQ_Poliductos!$O$114</definedName>
    <definedName name="bu_" localSheetId="1">[1]VAR_EQ!$BY$48</definedName>
    <definedName name="bu_">#REF!</definedName>
    <definedName name="bu_p">EQ_Poliductos!$O$115</definedName>
    <definedName name="bv_" localSheetId="1">[1]VAR_EQ!$BZ$48</definedName>
    <definedName name="bv_">#REF!</definedName>
    <definedName name="bv_p">EQ_Poliductos!$O$116</definedName>
    <definedName name="bw_" localSheetId="1">[1]VAR_EQ!$CA$48</definedName>
    <definedName name="bw_">#REF!</definedName>
    <definedName name="bw_p">EQ_Poliductos!$O$117</definedName>
    <definedName name="bx_" localSheetId="1">[1]VAR_EQ!$CB$48</definedName>
    <definedName name="bx_">#REF!</definedName>
    <definedName name="bx_p">EQ_Poliductos!$O$118</definedName>
    <definedName name="by_" localSheetId="1">[1]VAR_EQ!$CC$48</definedName>
    <definedName name="by_">#REF!</definedName>
    <definedName name="by_p">EQ_Poliductos!$O$119</definedName>
    <definedName name="bz_" localSheetId="1">[1]VAR_EQ!$CD$48</definedName>
    <definedName name="bz_">#REF!</definedName>
    <definedName name="bz_p">EQ_Poliductos!$O$120</definedName>
    <definedName name="c_" localSheetId="1">[1]VAR_EQ!$C$48</definedName>
    <definedName name="c_">#REF!</definedName>
    <definedName name="c_humedo">[2]variables!$D$2:$D$5</definedName>
    <definedName name="c_p">EQ_Poliductos!$O$45</definedName>
    <definedName name="Ca" localSheetId="1">[1]VAR_EQ!$F$84</definedName>
    <definedName name="Ca">#REF!</definedName>
    <definedName name="ca_" localSheetId="1">[1]VAR_EQ!$CE$48</definedName>
    <definedName name="ca_">#REF!</definedName>
    <definedName name="ca_p">EQ_Poliductos!$O$121</definedName>
    <definedName name="CABA" localSheetId="1">[1]VAR_EQ!$C$5</definedName>
    <definedName name="CABA">#REF!</definedName>
    <definedName name="CABA_p">EQ_Poliductos!$E$33</definedName>
    <definedName name="cb_" localSheetId="1">[1]VAR_EQ!$CF$48</definedName>
    <definedName name="cb_">#REF!</definedName>
    <definedName name="cb_p">EQ_Poliductos!$O$122</definedName>
    <definedName name="cb1_" localSheetId="1">[1]VAR_EQ!$CG$48</definedName>
    <definedName name="cb1_">#REF!</definedName>
    <definedName name="cc_" localSheetId="1">[1]VAR_EQ!$CH$48</definedName>
    <definedName name="cc_">#REF!</definedName>
    <definedName name="CC_B" localSheetId="2">simulador_POL!$J$83</definedName>
    <definedName name="CC_B">#REF!</definedName>
    <definedName name="cc_p">EQ_Poliductos!$O$123</definedName>
    <definedName name="CCE" localSheetId="1">[1]simulador!$H$21</definedName>
    <definedName name="CCE">#REF!</definedName>
    <definedName name="CCE_A">#REF!</definedName>
    <definedName name="CCE_A_p">simulador_POL!$H$29</definedName>
    <definedName name="CCE_A_uni">#REF!</definedName>
    <definedName name="CCE_A_uni_p">simulador_POL!$G$29</definedName>
    <definedName name="CCE_B" localSheetId="1">[1]simulador!$J$73</definedName>
    <definedName name="CCE_B" localSheetId="2">simulador_POL!$J$74</definedName>
    <definedName name="CCE_B">#REF!</definedName>
    <definedName name="CCE_B_C_S_A_A">#REF!</definedName>
    <definedName name="CCE_B_C_S_A_A_p">simulador_POL!$J$73</definedName>
    <definedName name="CCE_p">simulador_POL!$H$21</definedName>
    <definedName name="CCE_uni" localSheetId="1">[1]simulador!$G$21</definedName>
    <definedName name="CCE_uni">#REF!</definedName>
    <definedName name="CCE_uni_p">simulador_POL!$G$21</definedName>
    <definedName name="CCon" localSheetId="1">[1]VAR_EQ!$C$6</definedName>
    <definedName name="CCon">#REF!</definedName>
    <definedName name="CCon_p">EQ_Poliductos!$E$34</definedName>
    <definedName name="CCT" localSheetId="1">[1]simulador!$H$23</definedName>
    <definedName name="CCT">#REF!</definedName>
    <definedName name="CCT_A">#REF!</definedName>
    <definedName name="CCT_A_p">simulador_POL!$H$30</definedName>
    <definedName name="CCT_A_uni">#REF!</definedName>
    <definedName name="CCT_A_uni_p">simulador_POL!$G$30</definedName>
    <definedName name="CCT_p">simulador_POL!$H$23</definedName>
    <definedName name="CCT_uni" localSheetId="1">[1]simulador!$G$23</definedName>
    <definedName name="CCT_uni">#REF!</definedName>
    <definedName name="CCT_uni_p">simulador_POL!$G$23</definedName>
    <definedName name="cd_" localSheetId="1">[1]VAR_EQ!$CI$48</definedName>
    <definedName name="cd_">#REF!</definedName>
    <definedName name="cd_p">EQ_Poliductos!$O$124</definedName>
    <definedName name="ce_" localSheetId="1">[1]VAR_EQ!$CJ$48</definedName>
    <definedName name="ce_">#REF!</definedName>
    <definedName name="ce_p">EQ_Poliductos!$O$125</definedName>
    <definedName name="CEF_A_P">EQ_Poliductos!#REF!</definedName>
    <definedName name="CEF_AOM_P">EQ_Poliductos!#REF!</definedName>
    <definedName name="CEF_OC_P">EQ_Poliductos!#REF!</definedName>
    <definedName name="cf_" localSheetId="1">[1]VAR_EQ!$CK$48</definedName>
    <definedName name="cf_">#REF!</definedName>
    <definedName name="cf_p">EQ_Poliductos!$O$126</definedName>
    <definedName name="cg_" localSheetId="1">[1]VAR_EQ!$CL$48</definedName>
    <definedName name="cg_">#REF!</definedName>
    <definedName name="cg_p">EQ_Poliductos!$O$127</definedName>
    <definedName name="ch_" localSheetId="1">[1]VAR_EQ!$CM$48</definedName>
    <definedName name="ch_">#REF!</definedName>
    <definedName name="ch_p">EQ_Poliductos!$O$128</definedName>
    <definedName name="ci_" localSheetId="1">[1]VAR_EQ!$CN$48</definedName>
    <definedName name="ci_">#REF!</definedName>
    <definedName name="ci_p">EQ_Poliductos!$O$129</definedName>
    <definedName name="cj_" localSheetId="1">[1]VAR_EQ!$CO$48</definedName>
    <definedName name="cj_">#REF!</definedName>
    <definedName name="cj_p_r">EQ_Poliductos!$E$138</definedName>
    <definedName name="ck_" localSheetId="1">[1]VAR_EQ!$CP$48</definedName>
    <definedName name="ck_">#REF!</definedName>
    <definedName name="ck_p_r">EQ_Poliductos!$F$138</definedName>
    <definedName name="cl_" localSheetId="1">[1]VAR_EQ!$CQ$48</definedName>
    <definedName name="cl_">#REF!</definedName>
    <definedName name="cl_a">#REF!</definedName>
    <definedName name="cl_b">#REF!</definedName>
    <definedName name="cl_cl">#REF!</definedName>
    <definedName name="cl_cm">#REF!</definedName>
    <definedName name="cl_co">#REF!</definedName>
    <definedName name="cl_cp">#REF!</definedName>
    <definedName name="cl_cr">#REF!</definedName>
    <definedName name="cl_cs">#REF!</definedName>
    <definedName name="cl_cu">#REF!</definedName>
    <definedName name="cl_cv">#REF!</definedName>
    <definedName name="cl_cx" localSheetId="1">[1]VAR_EQ!$E$53</definedName>
    <definedName name="cl_cx">#REF!</definedName>
    <definedName name="cl_cy" localSheetId="1">[1]VAR_EQ!$F$53</definedName>
    <definedName name="cl_cy">#REF!</definedName>
    <definedName name="cl_dz" localSheetId="1">[1]VAR_EQ!$H$53</definedName>
    <definedName name="cl_dz">#REF!</definedName>
    <definedName name="cl_ea" localSheetId="1">[1]VAR_EQ!$I$53</definedName>
    <definedName name="cl_ea">#REF!</definedName>
    <definedName name="cl_eb" localSheetId="1">[1]VAR_EQ!$K$53</definedName>
    <definedName name="cl_eb">#REF!</definedName>
    <definedName name="cl_ec" localSheetId="1">[1]VAR_EQ!$L$53</definedName>
    <definedName name="cl_ec">#REF!</definedName>
    <definedName name="cl_ed" localSheetId="1">[1]VAR_EQ!$N$53</definedName>
    <definedName name="cl_ed">#REF!</definedName>
    <definedName name="cl_ee" localSheetId="1">[1]VAR_EQ!$O$53</definedName>
    <definedName name="cl_ee">#REF!</definedName>
    <definedName name="cl_ef" localSheetId="1">[1]VAR_EQ!$Q$53</definedName>
    <definedName name="cl_ef">#REF!</definedName>
    <definedName name="cl_eg" localSheetId="1">[1]VAR_EQ!$R$53</definedName>
    <definedName name="cl_eg">#REF!</definedName>
    <definedName name="cl_eh">#REF!</definedName>
    <definedName name="cl_ei">#REF!</definedName>
    <definedName name="cl_Eq">#REF!</definedName>
    <definedName name="cl_Eq_Ca">#REF!</definedName>
    <definedName name="cl_Eq_ml_15p">#REF!</definedName>
    <definedName name="cl_Eq_ml_25p">#REF!</definedName>
    <definedName name="cl_Eq_ml_35p">#REF!</definedName>
    <definedName name="cl_Eq_Phd">#REF!</definedName>
    <definedName name="cl_P_ACERO_d">SERIES!$C$6</definedName>
    <definedName name="cl_P_ACERO_PM" localSheetId="1">[1]SERIES!$D$6</definedName>
    <definedName name="cl_P_ACERO_PM">SERIES!$D$6</definedName>
    <definedName name="cl_P_ACERO_PM_p">SERIES!$AE$25</definedName>
    <definedName name="cl_p_r">EQ_Poliductos!$H$138</definedName>
    <definedName name="cl_SMLV" localSheetId="1">[1]SERIES!$H$8</definedName>
    <definedName name="cl_SMLV">SERIES!$H$8</definedName>
    <definedName name="cl_TRM_D">SERIES!$T$2</definedName>
    <definedName name="cl_TRM_PA" localSheetId="1">[1]SERIES!$V$2</definedName>
    <definedName name="cl_TRM_PA">SERIES!$V$2</definedName>
    <definedName name="cl_TRM_PM">SERIES!$U$2</definedName>
    <definedName name="cm_" localSheetId="1">[1]VAR_EQ!$CR$48</definedName>
    <definedName name="cm_">#REF!</definedName>
    <definedName name="cm_p_r">EQ_Poliductos!$I$138</definedName>
    <definedName name="Cmo" localSheetId="1">[1]VAR_EQ!$F$85</definedName>
    <definedName name="Cmo">#REF!</definedName>
    <definedName name="cn_" localSheetId="1">[1]VAR_EQ!$CS$48</definedName>
    <definedName name="cn_">#REF!</definedName>
    <definedName name="co_" localSheetId="1">[1]VAR_EQ!$CT$48</definedName>
    <definedName name="co_">#REF!</definedName>
    <definedName name="co_p_r">EQ_Poliductos!$K$138</definedName>
    <definedName name="cp_" localSheetId="1">[1]VAR_EQ!$CU$48</definedName>
    <definedName name="cp_">#REF!</definedName>
    <definedName name="cp_p_r">EQ_Poliductos!$L$138</definedName>
    <definedName name="cq_" localSheetId="1">[1]VAR_EQ!$CV$48</definedName>
    <definedName name="cq_">#REF!</definedName>
    <definedName name="cr_" localSheetId="1">[1]VAR_EQ!$CW$48</definedName>
    <definedName name="cr_">#REF!</definedName>
    <definedName name="cr_p_r">EQ_Poliductos!$N$138</definedName>
    <definedName name="cs_" localSheetId="1">[1]VAR_EQ!$CX$48</definedName>
    <definedName name="cs_">#REF!</definedName>
    <definedName name="cs_p_r">EQ_Poliductos!$O$138</definedName>
    <definedName name="CSA" localSheetId="1">[1]VAR_EQ!$C$4</definedName>
    <definedName name="CSA">#REF!</definedName>
    <definedName name="CSA_p">EQ_Poliductos!$E$32</definedName>
    <definedName name="CSACA">EQ_Poliductos!$E$35</definedName>
    <definedName name="ct_" localSheetId="1">[1]VAR_EQ!$CY$48</definedName>
    <definedName name="ct_">#REF!</definedName>
    <definedName name="CTt">#REF!</definedName>
    <definedName name="CTt_p">simulador_POL!$H$31</definedName>
    <definedName name="CTt_uni">#REF!</definedName>
    <definedName name="CTt_uni_p">simulador_POL!$G$31</definedName>
    <definedName name="cu_" localSheetId="1">[1]VAR_EQ!$CZ$48</definedName>
    <definedName name="cu_">#REF!</definedName>
    <definedName name="cu_p_r">EQ_Poliductos!$Q$138</definedName>
    <definedName name="cv_" localSheetId="1">[1]VAR_EQ!$DA$48</definedName>
    <definedName name="cv_">#REF!</definedName>
    <definedName name="cv_p_r">EQ_Poliductos!$R$138</definedName>
    <definedName name="cw_" localSheetId="1">[1]VAR_EQ!$DB$48</definedName>
    <definedName name="cw_">#REF!</definedName>
    <definedName name="cx_" localSheetId="1">[1]VAR_EQ!$DC$48</definedName>
    <definedName name="cx_">#REF!</definedName>
    <definedName name="cx_p_r">EQ_Poliductos!$T$138</definedName>
    <definedName name="cy_" localSheetId="1">[1]VAR_EQ!$DD$48</definedName>
    <definedName name="cy_">#REF!</definedName>
    <definedName name="cy_p_r">EQ_Poliductos!$U$138</definedName>
    <definedName name="cz_p_r">EQ_Poliductos!$W$138</definedName>
    <definedName name="d_" localSheetId="1">[1]VAR_EQ!$D$48</definedName>
    <definedName name="d_">#REF!</definedName>
    <definedName name="d_p">EQ_Poliductos!$O$46</definedName>
    <definedName name="da_p_r">EQ_Poliductos!$X$138</definedName>
    <definedName name="dd_p_r">EQ_Poliductos!$Z$138</definedName>
    <definedName name="de_p_r">EQ_Poliductos!$AA$138</definedName>
    <definedName name="dg_p_r">EQ_Poliductos!$AC$138</definedName>
    <definedName name="dh_p_r">EQ_Poliductos!$AD$138</definedName>
    <definedName name="diam" localSheetId="1">[1]simulador!$G$3</definedName>
    <definedName name="diam">#REF!</definedName>
    <definedName name="diam_p">simulador_POL!$G$3</definedName>
    <definedName name="dj_p_r">EQ_Poliductos!$AF$138</definedName>
    <definedName name="dk_p_r">EQ_Poliductos!$AG$138</definedName>
    <definedName name="e_" localSheetId="1">[1]VAR_EQ!$E$48</definedName>
    <definedName name="e_">#REF!</definedName>
    <definedName name="e_p">EQ_Poliductos!$O$47</definedName>
    <definedName name="f_" localSheetId="1">[1]VAR_EQ!$F$48</definedName>
    <definedName name="f_">#REF!</definedName>
    <definedName name="F_base" localSheetId="1">[1]simulador!$G$93</definedName>
    <definedName name="F_base">#REF!</definedName>
    <definedName name="F_base_p">simulador_POL!$G$94</definedName>
    <definedName name="F_E_oper" localSheetId="1">[1]simulador!$G$92</definedName>
    <definedName name="F_E_oper">#REF!</definedName>
    <definedName name="F_E_oper_p">simulador_POL!$G$93</definedName>
    <definedName name="F_evaluacion" localSheetId="1">[1]simulador!$G$101</definedName>
    <definedName name="F_evaluacion">#REF!</definedName>
    <definedName name="F_evaluacion_p">simulador_POL!$G$96</definedName>
    <definedName name="f_p">EQ_Poliductos!$O$48</definedName>
    <definedName name="F_valoracion" localSheetId="1">[1]simulador!$G$94</definedName>
    <definedName name="F_valoracion">#REF!</definedName>
    <definedName name="F_valoracion_p">simulador_POL!$G$95</definedName>
    <definedName name="factor_act_cruces">EQ_Poliductos!#REF!</definedName>
    <definedName name="g_" localSheetId="1">[1]VAR_EQ!$G$48</definedName>
    <definedName name="g_">#REF!</definedName>
    <definedName name="g_p">EQ_Poliductos!$O$49</definedName>
    <definedName name="h_" localSheetId="1">[1]VAR_EQ!$H$48</definedName>
    <definedName name="h_">#REF!</definedName>
    <definedName name="h_p">EQ_Poliductos!$O$50</definedName>
    <definedName name="i_" localSheetId="1">[1]VAR_EQ!$I$48</definedName>
    <definedName name="i_">#REF!</definedName>
    <definedName name="i_p">EQ_Poliductos!$O$51</definedName>
    <definedName name="inclinacion">[2]variables!$G$2:$G$7</definedName>
    <definedName name="Indexador_Acero_Cte" localSheetId="1">[1]simulador!$G$96</definedName>
    <definedName name="Indexador_Acero_Cte">#REF!</definedName>
    <definedName name="Indexador_Acero_Cte_p">simulador_POL!#REF!</definedName>
    <definedName name="Indexador_mano_obra_Cte" localSheetId="1">[1]simulador!$G$97</definedName>
    <definedName name="Indexador_mano_obra_Cte">#REF!</definedName>
    <definedName name="Indexador_mano_obra_Cte_p">simulador_POL!#REF!</definedName>
    <definedName name="Indexador_otros_costos_Cte" localSheetId="1">[1]simulador!$G$98</definedName>
    <definedName name="Indexador_otros_costos_Cte">#REF!</definedName>
    <definedName name="Indexador_otros_costos_Cte_p">simulador_POL!#REF!</definedName>
    <definedName name="Indexador_p_cruces">EQ_Poliductos!#REF!</definedName>
    <definedName name="Indexador_p_Valor_base">EQ_Poliductos!#REF!</definedName>
    <definedName name="j_" localSheetId="1">[1]VAR_EQ!$J$48</definedName>
    <definedName name="j_">#REF!</definedName>
    <definedName name="j_p">EQ_Poliductos!$O$52</definedName>
    <definedName name="k_" localSheetId="1">[1]VAR_EQ!$K$48</definedName>
    <definedName name="k_">#REF!</definedName>
    <definedName name="k_p">EQ_Poliductos!$O$53</definedName>
    <definedName name="l_" localSheetId="1">[1]VAR_EQ!$L$48</definedName>
    <definedName name="l_">#REF!</definedName>
    <definedName name="l_p">EQ_Poliductos!$O$54</definedName>
    <definedName name="L_Tundra_Alpina">#REF!</definedName>
    <definedName name="L_Tundra_Alpina_p">simulador_POL!$G$47</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ng_" localSheetId="1">[1]simulador!$H$8</definedName>
    <definedName name="Long_">#REF!</definedName>
    <definedName name="Long_AC" localSheetId="1">[1]simulador!$G$70</definedName>
    <definedName name="Long_AC">#REF!</definedName>
    <definedName name="Long_AC_p">simulador_POL!$G$70</definedName>
    <definedName name="Long_Arcilloso" localSheetId="1">[1]simulador!$G$35</definedName>
    <definedName name="Long_Arcilloso">#REF!</definedName>
    <definedName name="Long_Arcilloso_p">simulador_POL!$G$35</definedName>
    <definedName name="Long_Arenoso" localSheetId="1">[1]simulador!$G$36</definedName>
    <definedName name="Long_Arenoso">#REF!</definedName>
    <definedName name="Long_Arenoso_p">simulador_POL!$G$36</definedName>
    <definedName name="Long_At" localSheetId="1">[1]simulador!$G$76</definedName>
    <definedName name="Long_At">#REF!</definedName>
    <definedName name="Long_At_p">simulador_POL!$G$77</definedName>
    <definedName name="Long_Bosque_Templado">#REF!</definedName>
    <definedName name="Long_Bosque_Templado_p">simulador_POL!$G$41</definedName>
    <definedName name="Long_CA" localSheetId="1">[1]simulador!$G$79</definedName>
    <definedName name="Long_CA">#REF!</definedName>
    <definedName name="Long_CA_p">simulador_POL!$G$80</definedName>
    <definedName name="Long_CH" localSheetId="1">[1]simulador!$G$77</definedName>
    <definedName name="Long_CH">#REF!</definedName>
    <definedName name="Long_CH_p">simulador_POL!$G$78</definedName>
    <definedName name="Long_CL1">#REF!</definedName>
    <definedName name="Long_CL1_p">simulador_POL!$G$50</definedName>
    <definedName name="Long_CL2">#REF!</definedName>
    <definedName name="Long_CL2_p">simulador_POL!$G$51</definedName>
    <definedName name="Long_CL3">#REF!</definedName>
    <definedName name="Long_CL3_p">simulador_POL!$G$52</definedName>
    <definedName name="Long_CL4">#REF!</definedName>
    <definedName name="Long_CL4_p">simulador_POL!$G$53</definedName>
    <definedName name="Long_CS" localSheetId="1">[1]simulador!$G$80</definedName>
    <definedName name="Long_CS">#REF!</definedName>
    <definedName name="Long_CS_p">simulador_POL!$G$81</definedName>
    <definedName name="Long_Desierto_Árido">#REF!</definedName>
    <definedName name="Long_Desierto_Árido_p">simulador_POL!$G$43</definedName>
    <definedName name="Long_DJ" localSheetId="1">[1]simulador!$G$69</definedName>
    <definedName name="Long_DJ">#REF!</definedName>
    <definedName name="Long_DJ_p">simulador_POL!$G$69</definedName>
    <definedName name="Long_Estepa_Seca">#REF!</definedName>
    <definedName name="Long_Estepa_Seca_p">simulador_POL!$G$44</definedName>
    <definedName name="long_min">#REF!</definedName>
    <definedName name="Long_ml_15p" localSheetId="1">[1]simulador!$G$64</definedName>
    <definedName name="Long_ml_15p">#REF!</definedName>
    <definedName name="Long_ml_15p_p">simulador_POL!$G$64</definedName>
    <definedName name="Long_ml_25p" localSheetId="1">[1]simulador!$G$65</definedName>
    <definedName name="Long_ml_25p">#REF!</definedName>
    <definedName name="Long_ml_25p_p">simulador_POL!$G$65</definedName>
    <definedName name="Long_ml_35p" localSheetId="1">[1]simulador!$G$66</definedName>
    <definedName name="Long_ml_35p">#REF!</definedName>
    <definedName name="Long_ml_35p_p">simulador_POL!$G$66</definedName>
    <definedName name="Long_p">simulador_POL!$H$8</definedName>
    <definedName name="Long_Phd" localSheetId="1">[1]simulador!$G$78</definedName>
    <definedName name="Long_Phd">#REF!</definedName>
    <definedName name="Long_Phd_p">simulador_POL!$G$79</definedName>
    <definedName name="Long_Rocoso" localSheetId="1">[1]simulador!$G$37</definedName>
    <definedName name="Long_Rocoso">#REF!</definedName>
    <definedName name="Long_Rocoso_p">simulador_POL!$G$37</definedName>
    <definedName name="Long_SA" localSheetId="1">[1]simulador!$G$75</definedName>
    <definedName name="Long_SA">#REF!</definedName>
    <definedName name="Long_SA_p">simulador_POL!$G$76</definedName>
    <definedName name="Long_Sabana">#REF!</definedName>
    <definedName name="Long_Sabana_p">simulador_POL!$G$45</definedName>
    <definedName name="Long_SC">#REF!</definedName>
    <definedName name="Long_SC_p">simulador_POL!$H$9</definedName>
    <definedName name="Long_Selva_Subtropical" localSheetId="2">simulador_POL!$G$42</definedName>
    <definedName name="Long_Selva_Subtropical">#REF!</definedName>
    <definedName name="Long_Selva_Subtropical_p">simulador_POL!$G$42</definedName>
    <definedName name="Long_Selva_tropical">#REF!</definedName>
    <definedName name="Long_Selva_tropical_p">simulador_POL!$G$46</definedName>
    <definedName name="Long_SZ" localSheetId="1">[1]simulador!$G$74</definedName>
    <definedName name="Long_SZ">#REF!</definedName>
    <definedName name="Long_SZ_p">simulador_POL!$G$75</definedName>
    <definedName name="Long_TC" localSheetId="1">[1]simulador!$G$68</definedName>
    <definedName name="Long_TC">#REF!</definedName>
    <definedName name="Long_TC_p">simulador_POL!$G$68</definedName>
    <definedName name="Long_TI_0_5">#REF!</definedName>
    <definedName name="Long_TI_0_5_p">simulador_POL!$G$56</definedName>
    <definedName name="Long_TI_10_15">#REF!</definedName>
    <definedName name="Long_TI_10_15_p">simulador_POL!$G$58</definedName>
    <definedName name="Long_TI_15_20">#REF!</definedName>
    <definedName name="Long_TI_15_20_p">simulador_POL!$G$59</definedName>
    <definedName name="Long_TI_20_25">#REF!</definedName>
    <definedName name="Long_TI_20_25_p">simulador_POL!$G$60</definedName>
    <definedName name="Long_TI_5_10">#REF!</definedName>
    <definedName name="Long_TI_5_10_p">simulador_POL!$G$57</definedName>
    <definedName name="Long_TI_M_25">#REF!</definedName>
    <definedName name="Long_TI_M_25_p">simulador_POL!$G$61</definedName>
    <definedName name="Long_Tundra">#REF!</definedName>
    <definedName name="Long_Tundra_p">simulador_POL!$G$40</definedName>
    <definedName name="LongT_CE">#REF!</definedName>
    <definedName name="LongT_CE_p">simulador_POL!$G$74</definedName>
    <definedName name="LongT_CLO" localSheetId="1">[1]simulador!$G$49</definedName>
    <definedName name="LongT_CLO">#REF!</definedName>
    <definedName name="LongT_CLO_p">simulador_POL!$G$49</definedName>
    <definedName name="LongT_ML" localSheetId="1">[1]simulador!$G$63</definedName>
    <definedName name="LongT_ML">#REF!</definedName>
    <definedName name="LongT_ML_p">simulador_POL!$G$63</definedName>
    <definedName name="LongT_suelo" localSheetId="1">[1]simulador!$G$34</definedName>
    <definedName name="LongT_suelo">#REF!</definedName>
    <definedName name="LongT_suelo_p">simulador_POL!$G$34</definedName>
    <definedName name="LongT_TI" localSheetId="1">[1]simulador!$G$55</definedName>
    <definedName name="LongT_TI" localSheetId="2">simulador_POL!$G$55</definedName>
    <definedName name="LongT_TI">#REF!</definedName>
    <definedName name="LongT_TI_p">simulador_POL!$G$55</definedName>
    <definedName name="LongT_vegetacion" localSheetId="1">[1]simulador!$G$39</definedName>
    <definedName name="LongT_vegetacion">#REF!</definedName>
    <definedName name="LongT_vegetacion_p">simulador_POL!$G$39</definedName>
    <definedName name="m_" localSheetId="1">[1]VAR_EQ!$M$48</definedName>
    <definedName name="m_">#REF!</definedName>
    <definedName name="m_p">EQ_Poliductos!$O$55</definedName>
    <definedName name="mp_AC" localSheetId="1">[1]simulador!$J$70</definedName>
    <definedName name="mp_AC" localSheetId="2">simulador_POL!$J$70</definedName>
    <definedName name="mp_AC">#REF!</definedName>
    <definedName name="mp_CL" localSheetId="1">[1]simulador!$J$49</definedName>
    <definedName name="mp_CL">#REF!</definedName>
    <definedName name="mp_CL_p">simulador_POL!$J$49</definedName>
    <definedName name="mp_DJ" localSheetId="1">[1]simulador!$J$69</definedName>
    <definedName name="mp_DJ" localSheetId="2">simulador_POL!$J$69</definedName>
    <definedName name="mp_DJ">#REF!</definedName>
    <definedName name="mp_ml" localSheetId="1">[1]simulador!$J$63</definedName>
    <definedName name="mp_ml">#REF!</definedName>
    <definedName name="mp_ml_p">simulador_POL!$J$63</definedName>
    <definedName name="mp_suelo" localSheetId="1">[1]simulador!$J$34</definedName>
    <definedName name="mp_suelo">#REF!</definedName>
    <definedName name="mp_suelo_p">simulador_POL!$J$34</definedName>
    <definedName name="mp_TC" localSheetId="1">[1]simulador!$J$68</definedName>
    <definedName name="mp_TC" localSheetId="2">simulador_POL!$J$68</definedName>
    <definedName name="mp_TC">#REF!</definedName>
    <definedName name="mp_Ti" localSheetId="1">[1]simulador!$J$55</definedName>
    <definedName name="mp_Ti">#REF!</definedName>
    <definedName name="mp_Ti_p">simulador_POL!$J$55</definedName>
    <definedName name="mp_vegetacion" localSheetId="1">[1]simulador!$J$39</definedName>
    <definedName name="mp_vegetacion">#REF!</definedName>
    <definedName name="mp_vegetacion_p">simulador_POL!$J$39</definedName>
    <definedName name="Mtcul_m_14">#REF!</definedName>
    <definedName name="n_" localSheetId="1">[1]VAR_EQ!$N$48</definedName>
    <definedName name="n_">#REF!</definedName>
    <definedName name="N_CCFCT" localSheetId="1">[1]simulador!$G$86</definedName>
    <definedName name="N_CCFCT">#REF!</definedName>
    <definedName name="N_CCFCT_p">simulador_POL!$G$87</definedName>
    <definedName name="N_CCHT" localSheetId="1">[1]simulador!$G$85</definedName>
    <definedName name="N_CCHT">#REF!</definedName>
    <definedName name="N_CCHT_p">simulador_POL!$G$86</definedName>
    <definedName name="N_CTDMHT" localSheetId="1">[1]simulador!$G$84</definedName>
    <definedName name="N_CTDMHT">#REF!</definedName>
    <definedName name="N_CTDMHT_p">simulador_POL!$G$85</definedName>
    <definedName name="N_CTDMHTB" localSheetId="1">[1]simulador!$G$83</definedName>
    <definedName name="N_CTDMHTB">#REF!</definedName>
    <definedName name="N_CTDMHTB_p">simulador_POL!$G$84</definedName>
    <definedName name="n_p">EQ_Poliductos!$O$56</definedName>
    <definedName name="o_" localSheetId="1">[1]VAR_EQ!$O$48</definedName>
    <definedName name="o_">#REF!</definedName>
    <definedName name="o_p">EQ_Poliductos!$O$57</definedName>
    <definedName name="OC" localSheetId="1">[1]VAR_EQ!$F$86</definedName>
    <definedName name="OC">#REF!</definedName>
    <definedName name="p_" localSheetId="1">[1]VAR_EQ!$P$48</definedName>
    <definedName name="p_">#REF!</definedName>
    <definedName name="p_p">EQ_Poliductos!$O$58</definedName>
    <definedName name="Pal_Workbook_GUID" hidden="1">"G33WLQ7P7QNQAT92LJHI7CCP"</definedName>
    <definedName name="PPI_pipelines_acero">SERIES!$AD$26:$AE$158</definedName>
    <definedName name="q_" localSheetId="1">[1]VAR_EQ!$Q$48</definedName>
    <definedName name="q_">#REF!</definedName>
    <definedName name="q_p">EQ_Poliductos!$O$59</definedName>
    <definedName name="r_" localSheetId="1">[1]VAR_EQ!$R$48</definedName>
    <definedName name="r_">#REF!</definedName>
    <definedName name="r_p">EQ_Poliductos!$O$60</definedName>
    <definedName name="restricciones">#REF!</definedName>
    <definedName name="RiskMultipleCPUSupportEnabled" hidden="1">TRUE</definedName>
    <definedName name="RiskSimulationResultsStorageLocation" hidden="1">"1"</definedName>
    <definedName name="s_" localSheetId="1">[1]VAR_EQ!$S$48</definedName>
    <definedName name="s_">#REF!</definedName>
    <definedName name="s_p">EQ_Poliductos!$O$61</definedName>
    <definedName name="sino">[2]variables!$H$2:$H$3</definedName>
    <definedName name="solver_adj" localSheetId="2" hidden="1">simulador_POL!$G$50:$G$53</definedName>
    <definedName name="solver_cvg" localSheetId="2" hidden="1">0.0001</definedName>
    <definedName name="solver_drv" localSheetId="2" hidden="1">1</definedName>
    <definedName name="solver_eng" localSheetId="2" hidden="1">1</definedName>
    <definedName name="solver_est" localSheetId="2" hidden="1">1</definedName>
    <definedName name="solver_itr" localSheetId="2" hidden="1">2147483647</definedName>
    <definedName name="solver_lhs1" localSheetId="2" hidden="1">simulador_POL!$G$49</definedName>
    <definedName name="solver_lhs2" localSheetId="2" hidden="1">simulador_POL!$G$49</definedName>
    <definedName name="solver_lhs3" localSheetId="2" hidden="1">simulador_POL!$G$75:$G$81</definedName>
    <definedName name="solver_lhs4" localSheetId="2" hidden="1">simulador_POL!$G$74</definedName>
    <definedName name="solver_lhs5" localSheetId="2" hidden="1">simulador_POL!$G$68:$G$70</definedName>
    <definedName name="solver_lhs6" localSheetId="2" hidden="1">simulador_POL!$G$63</definedName>
    <definedName name="solver_lhs7" localSheetId="2" hidden="1">simulador_POL!$G$39</definedName>
    <definedName name="solver_lhs8" localSheetId="2" hidden="1">simulador_POL!$G$34</definedName>
    <definedName name="solver_lhs9" localSheetId="2" hidden="1">simulador_POL!$G$55</definedName>
    <definedName name="solver_mip" localSheetId="2" hidden="1">2147483647</definedName>
    <definedName name="solver_mni" localSheetId="2" hidden="1">30</definedName>
    <definedName name="solver_mrt" localSheetId="2" hidden="1">0.075</definedName>
    <definedName name="solver_msl" localSheetId="2" hidden="1">2</definedName>
    <definedName name="solver_neg" localSheetId="2" hidden="1">1</definedName>
    <definedName name="solver_nod" localSheetId="2" hidden="1">2147483647</definedName>
    <definedName name="solver_num" localSheetId="2" hidden="1">9</definedName>
    <definedName name="solver_nwt" localSheetId="2" hidden="1">1</definedName>
    <definedName name="solver_opt" localSheetId="2" hidden="1">simulador_POL!$H$31</definedName>
    <definedName name="solver_pre" localSheetId="2" hidden="1">0.000001</definedName>
    <definedName name="solver_rbv" localSheetId="2" hidden="1">1</definedName>
    <definedName name="solver_rel1" localSheetId="2" hidden="1">1</definedName>
    <definedName name="solver_rel2" localSheetId="2" hidden="1">1</definedName>
    <definedName name="solver_rel3" localSheetId="2" hidden="1">1</definedName>
    <definedName name="solver_rel4" localSheetId="2" hidden="1">1</definedName>
    <definedName name="solver_rel5" localSheetId="2" hidden="1">1</definedName>
    <definedName name="solver_rel6" localSheetId="2" hidden="1">1</definedName>
    <definedName name="solver_rel7" localSheetId="2" hidden="1">1</definedName>
    <definedName name="solver_rel8" localSheetId="2" hidden="1">1</definedName>
    <definedName name="solver_rel9" localSheetId="2" hidden="1">1</definedName>
    <definedName name="solver_rhs1" localSheetId="2" hidden="1">[0]!Long_</definedName>
    <definedName name="solver_rhs2" localSheetId="2" hidden="1">[0]!Long_</definedName>
    <definedName name="solver_rhs3" localSheetId="2" hidden="1">[0]!Long_</definedName>
    <definedName name="solver_rhs4" localSheetId="2" hidden="1">[0]!Long_</definedName>
    <definedName name="solver_rhs5" localSheetId="2" hidden="1">[0]!Long_</definedName>
    <definedName name="solver_rhs6" localSheetId="2" hidden="1">[0]!Long_</definedName>
    <definedName name="solver_rhs7" localSheetId="2" hidden="1">[0]!Long_</definedName>
    <definedName name="solver_rhs8" localSheetId="2" hidden="1">[0]!Long_</definedName>
    <definedName name="solver_rhs9" localSheetId="2" hidden="1">[0]!Long_</definedName>
    <definedName name="solver_rlx" localSheetId="2" hidden="1">2</definedName>
    <definedName name="solver_rsd" localSheetId="2" hidden="1">0</definedName>
    <definedName name="solver_scl" localSheetId="2" hidden="1">1</definedName>
    <definedName name="solver_sho" localSheetId="2" hidden="1">2</definedName>
    <definedName name="solver_ssz" localSheetId="2" hidden="1">100</definedName>
    <definedName name="solver_tim" localSheetId="2" hidden="1">2147483647</definedName>
    <definedName name="solver_tol" localSheetId="2" hidden="1">0.01</definedName>
    <definedName name="solver_typ" localSheetId="2" hidden="1">1</definedName>
    <definedName name="solver_val" localSheetId="2" hidden="1">0</definedName>
    <definedName name="solver_ver" localSheetId="2" hidden="1">3</definedName>
    <definedName name="Suelo">[2]variables!$B$2:$B$4</definedName>
    <definedName name="t_" localSheetId="1">[1]VAR_EQ!$T$48</definedName>
    <definedName name="t_">#REF!</definedName>
    <definedName name="T_ACERO_CDSPDRBJ" localSheetId="1">[1]SERIES!$B$7:$D$19283</definedName>
    <definedName name="T_ACERO_CDSPDRBJ">SERIES!$B$7:$D$19283</definedName>
    <definedName name="T_Cb" localSheetId="1">[1]VAR_EQ!$C$13:$E$34</definedName>
    <definedName name="T_Cb">#REF!</definedName>
    <definedName name="T_Cb_p">EQ_Poliductos!$D$6:$F$27</definedName>
    <definedName name="T_complejidades" localSheetId="1">[1]VAR_EQ!$C$54:$R$77</definedName>
    <definedName name="T_complejidades">#REF!</definedName>
    <definedName name="T_complejidades_p">EQ_Poliductos!$C$143:$AI$164</definedName>
    <definedName name="t_p">EQ_Poliductos!$O$62</definedName>
    <definedName name="T_PPI" localSheetId="1">[1]SERIES!$N$7:$O$672</definedName>
    <definedName name="T_PPI">SERIES!$N$7:$O$672</definedName>
    <definedName name="T_SMLV" localSheetId="1">[1]SERIES!$F$9:$H$46</definedName>
    <definedName name="T_SMLV">SERIES!$F$9:$H$50</definedName>
    <definedName name="T_TRM_DIA">SERIES!$S$3:$T$12000</definedName>
    <definedName name="T_TRM_MES">SERIES!$S$3:$U$12000</definedName>
    <definedName name="T_TRM_P_AÑO" localSheetId="1">[1]SERIES!$Q$3:$V$10634</definedName>
    <definedName name="T_TRM_P_AÑO">SERIES!$Q$3:$V$12000</definedName>
    <definedName name="Tipo" localSheetId="1">[1]simulador!$G$4</definedName>
    <definedName name="Tipo" localSheetId="2">simulador_POL!$G$4</definedName>
    <definedName name="Tipo">#REF!</definedName>
    <definedName name="Tipo_p">simulador_POL!$G$4</definedName>
    <definedName name="Tmp" localSheetId="1">[1]simulador!$J$71</definedName>
    <definedName name="Tmp">#REF!</definedName>
    <definedName name="Tmp_p">simulador_POL!$J$71</definedName>
    <definedName name="u_" localSheetId="1">[1]VAR_EQ!$U$48</definedName>
    <definedName name="u_">#REF!</definedName>
    <definedName name="u_p">EQ_Poliductos!$O$63</definedName>
    <definedName name="v_" localSheetId="1">[1]VAR_EQ!$V$48</definedName>
    <definedName name="v_">#REF!</definedName>
    <definedName name="v_p">EQ_Poliductos!$O$64</definedName>
    <definedName name="Vb_0_uni" localSheetId="1">[1]simulador!$G$14</definedName>
    <definedName name="Vb_0_uni">#REF!</definedName>
    <definedName name="Vb_0_uni_p">simulador_POL!$G$14</definedName>
    <definedName name="Vb_1" localSheetId="1">[1]simulador!$H$18</definedName>
    <definedName name="Vb_1">#REF!</definedName>
    <definedName name="Vb_1_p">simulador_POL!$H$18</definedName>
    <definedName name="Vb_1_uni" localSheetId="1">[1]simulador!$G$18</definedName>
    <definedName name="Vb_1_uni">#REF!</definedName>
    <definedName name="Vb_1_uni_p">simulador_POL!$G$18</definedName>
    <definedName name="Vb_2" localSheetId="1">[1]simulador!$H$19</definedName>
    <definedName name="Vb_2">#REF!</definedName>
    <definedName name="Vb_2_p">simulador_POL!$H$19</definedName>
    <definedName name="Vb_2_uni" localSheetId="1">[1]simulador!$G$19</definedName>
    <definedName name="Vb_2_uni">#REF!</definedName>
    <definedName name="Vb_2_uni_p">simulador_POL!$G$19</definedName>
    <definedName name="Vb_3" localSheetId="1">[1]simulador!$H$20</definedName>
    <definedName name="Vb_3">#REF!</definedName>
    <definedName name="Vb_3_p">simulador_POL!$H$20</definedName>
    <definedName name="Vb_3_uni" localSheetId="1">[1]simulador!$G$20</definedName>
    <definedName name="Vb_3_uni">#REF!</definedName>
    <definedName name="Vb_3_uni_p">simulador_POL!$G$20</definedName>
    <definedName name="Vb_4">#REF!</definedName>
    <definedName name="Vb_4_p">simulador_POL!$H$24</definedName>
    <definedName name="Vb_4_uni">#REF!</definedName>
    <definedName name="Vb_4_uni_p">simulador_POL!$G$24</definedName>
    <definedName name="Vb_5">#REF!</definedName>
    <definedName name="Vb_5_p">simulador_POL!$H$28</definedName>
    <definedName name="Vb_5_uni">#REF!</definedName>
    <definedName name="Vb_5_uni_p">simulador_POL!$G$28</definedName>
    <definedName name="Vb0" localSheetId="1">[1]simulador!$H$14</definedName>
    <definedName name="Vb0">#REF!</definedName>
    <definedName name="Vb0_p">simulador_POL!$H$14</definedName>
    <definedName name="Vcombu" localSheetId="1">[1]simulador!$G$89</definedName>
    <definedName name="Vcombu">#REF!</definedName>
    <definedName name="Vcombu_p">simulador_POL!$G$90</definedName>
    <definedName name="vegetacion">[2]variables!$C$2:$C$9</definedName>
    <definedName name="w_" localSheetId="1">[1]VAR_EQ!$W$48</definedName>
    <definedName name="w_">#REF!</definedName>
    <definedName name="w_p">EQ_Poliductos!$O$65</definedName>
    <definedName name="x_" localSheetId="1">[1]VAR_EQ!$X$48</definedName>
    <definedName name="x_">#REF!</definedName>
    <definedName name="x_p">EQ_Poliductos!$O$66</definedName>
    <definedName name="y_" localSheetId="1">[1]VAR_EQ!$Y$48</definedName>
    <definedName name="y_">#REF!</definedName>
    <definedName name="y_p">EQ_Poliductos!$O$67</definedName>
    <definedName name="z_" localSheetId="1">[1]VAR_EQ!$Z$48</definedName>
    <definedName name="z_">#REF!</definedName>
    <definedName name="z_p">EQ_Poliductos!$O$68</definedName>
  </definedNames>
  <calcPr calcId="191029"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8" i="11" l="1"/>
  <c r="G14" i="11" s="1"/>
  <c r="A12" i="393"/>
  <c r="A13" i="393" s="1"/>
  <c r="I100" i="11"/>
  <c r="I61" i="11"/>
  <c r="H26" i="11"/>
  <c r="G5" i="11"/>
  <c r="H13" i="11"/>
  <c r="I98" i="11"/>
  <c r="I90" i="11"/>
  <c r="E14122" i="4"/>
  <c r="I56" i="11"/>
  <c r="I50" i="11"/>
  <c r="I44" i="11"/>
  <c r="I43" i="11"/>
  <c r="I35" i="11"/>
  <c r="G83" i="11"/>
  <c r="F5" i="11"/>
  <c r="AC27" i="4"/>
  <c r="AE27" i="4"/>
  <c r="AB27" i="4"/>
  <c r="AD28" i="4"/>
  <c r="AC28" i="4"/>
  <c r="W10373" i="4"/>
  <c r="W10374" i="4"/>
  <c r="W10375" i="4"/>
  <c r="W10376" i="4"/>
  <c r="W10377" i="4"/>
  <c r="W10378" i="4"/>
  <c r="W10379" i="4"/>
  <c r="W10380" i="4"/>
  <c r="W10381" i="4"/>
  <c r="W10382" i="4"/>
  <c r="W10383" i="4"/>
  <c r="W10384" i="4"/>
  <c r="W10385" i="4"/>
  <c r="W10386" i="4"/>
  <c r="W10387" i="4"/>
  <c r="W10388" i="4"/>
  <c r="W10389" i="4"/>
  <c r="W10390" i="4"/>
  <c r="W10391" i="4"/>
  <c r="W10392" i="4"/>
  <c r="W10393" i="4"/>
  <c r="W10394" i="4"/>
  <c r="W10395" i="4"/>
  <c r="W10396" i="4"/>
  <c r="W10397" i="4"/>
  <c r="W10398" i="4"/>
  <c r="W10399" i="4"/>
  <c r="W10400" i="4"/>
  <c r="W10401" i="4"/>
  <c r="W10402" i="4"/>
  <c r="W10403" i="4"/>
  <c r="W10404" i="4"/>
  <c r="W10405" i="4"/>
  <c r="W10406" i="4"/>
  <c r="W10407" i="4"/>
  <c r="W10408" i="4"/>
  <c r="W10409" i="4"/>
  <c r="W10410" i="4"/>
  <c r="W10411" i="4"/>
  <c r="W10412" i="4"/>
  <c r="W10413" i="4"/>
  <c r="W10414" i="4"/>
  <c r="W10415" i="4"/>
  <c r="W10416" i="4"/>
  <c r="W10417" i="4"/>
  <c r="W10418" i="4"/>
  <c r="W10419" i="4"/>
  <c r="W10420" i="4"/>
  <c r="W10421" i="4"/>
  <c r="W10422" i="4"/>
  <c r="W10423" i="4"/>
  <c r="W10424" i="4"/>
  <c r="W10425" i="4"/>
  <c r="W10426" i="4"/>
  <c r="W10427" i="4"/>
  <c r="W10428" i="4"/>
  <c r="W10429" i="4"/>
  <c r="W10430" i="4"/>
  <c r="W10431" i="4"/>
  <c r="W10432" i="4"/>
  <c r="W10433" i="4"/>
  <c r="W10434" i="4"/>
  <c r="W10435" i="4"/>
  <c r="W10436" i="4"/>
  <c r="W10437" i="4"/>
  <c r="W10438" i="4"/>
  <c r="W10439" i="4"/>
  <c r="W10440" i="4"/>
  <c r="W10441" i="4"/>
  <c r="W10442" i="4"/>
  <c r="W10443" i="4"/>
  <c r="W10444" i="4"/>
  <c r="W10445" i="4"/>
  <c r="W10446" i="4"/>
  <c r="W10447" i="4"/>
  <c r="W10448" i="4"/>
  <c r="W10449" i="4"/>
  <c r="W10450" i="4"/>
  <c r="W10451" i="4"/>
  <c r="W10452" i="4"/>
  <c r="W10453" i="4"/>
  <c r="W10454" i="4"/>
  <c r="W10455" i="4"/>
  <c r="W10456" i="4"/>
  <c r="W10457" i="4"/>
  <c r="W10458" i="4"/>
  <c r="W10459" i="4"/>
  <c r="W10460" i="4"/>
  <c r="W10461" i="4"/>
  <c r="W10462" i="4"/>
  <c r="W10463" i="4"/>
  <c r="W10464" i="4"/>
  <c r="W10465" i="4"/>
  <c r="W10466" i="4"/>
  <c r="W10467" i="4"/>
  <c r="W10468" i="4"/>
  <c r="W10469" i="4"/>
  <c r="W10470" i="4"/>
  <c r="W10471" i="4"/>
  <c r="W10472" i="4"/>
  <c r="W10473" i="4"/>
  <c r="W10474" i="4"/>
  <c r="W10475" i="4"/>
  <c r="W10476" i="4"/>
  <c r="W10477" i="4"/>
  <c r="W10478" i="4"/>
  <c r="W10479" i="4"/>
  <c r="W10480" i="4"/>
  <c r="W10481" i="4"/>
  <c r="W10482" i="4"/>
  <c r="W10483" i="4"/>
  <c r="W10484" i="4"/>
  <c r="W10485" i="4"/>
  <c r="W10486" i="4"/>
  <c r="W10487" i="4"/>
  <c r="W10488" i="4"/>
  <c r="W10489" i="4"/>
  <c r="W10490" i="4"/>
  <c r="W10491" i="4"/>
  <c r="W10492" i="4"/>
  <c r="W10493" i="4"/>
  <c r="W10494" i="4"/>
  <c r="W10495" i="4"/>
  <c r="W10496" i="4"/>
  <c r="W10497" i="4"/>
  <c r="W10498" i="4"/>
  <c r="W10499" i="4"/>
  <c r="W10500" i="4"/>
  <c r="W10501" i="4"/>
  <c r="W10502" i="4"/>
  <c r="W10503" i="4"/>
  <c r="W10504" i="4"/>
  <c r="W10505" i="4"/>
  <c r="W10506" i="4"/>
  <c r="W10507" i="4"/>
  <c r="W10508" i="4"/>
  <c r="W10509" i="4"/>
  <c r="W10510" i="4"/>
  <c r="W10511" i="4"/>
  <c r="W10512" i="4"/>
  <c r="W10513" i="4"/>
  <c r="W10514" i="4"/>
  <c r="W10515" i="4"/>
  <c r="W10516" i="4"/>
  <c r="W10517" i="4"/>
  <c r="W10518" i="4"/>
  <c r="W10519" i="4"/>
  <c r="W10520" i="4"/>
  <c r="W10521" i="4"/>
  <c r="W10522" i="4"/>
  <c r="W10523" i="4"/>
  <c r="W10524" i="4"/>
  <c r="W10525" i="4"/>
  <c r="W10526" i="4"/>
  <c r="W10527" i="4"/>
  <c r="W10528" i="4"/>
  <c r="W10529" i="4"/>
  <c r="W10530" i="4"/>
  <c r="W10531" i="4"/>
  <c r="W10532" i="4"/>
  <c r="W10533" i="4"/>
  <c r="W10534" i="4"/>
  <c r="W10535" i="4"/>
  <c r="W10536" i="4"/>
  <c r="W10537" i="4"/>
  <c r="W10538" i="4"/>
  <c r="W10539" i="4"/>
  <c r="W10540" i="4"/>
  <c r="W10541" i="4"/>
  <c r="W10542" i="4"/>
  <c r="W10543" i="4"/>
  <c r="W10544" i="4"/>
  <c r="W10545" i="4"/>
  <c r="W10546" i="4"/>
  <c r="W10547" i="4"/>
  <c r="W10548" i="4"/>
  <c r="W10549" i="4"/>
  <c r="W10550" i="4"/>
  <c r="W10551" i="4"/>
  <c r="W10552" i="4"/>
  <c r="W10553" i="4"/>
  <c r="W10554" i="4"/>
  <c r="W10555" i="4"/>
  <c r="W10556" i="4"/>
  <c r="W10557" i="4"/>
  <c r="W10558" i="4"/>
  <c r="W10559" i="4"/>
  <c r="W10560" i="4"/>
  <c r="W10561" i="4"/>
  <c r="W10562" i="4"/>
  <c r="W10563" i="4"/>
  <c r="W10564" i="4"/>
  <c r="W10565" i="4"/>
  <c r="W10566" i="4"/>
  <c r="W10567" i="4"/>
  <c r="W10568" i="4"/>
  <c r="W10569" i="4"/>
  <c r="W10570" i="4"/>
  <c r="W10571" i="4"/>
  <c r="W10572" i="4"/>
  <c r="W10573" i="4"/>
  <c r="W10574" i="4"/>
  <c r="W10575" i="4"/>
  <c r="W10576" i="4"/>
  <c r="W10577" i="4"/>
  <c r="W10578" i="4"/>
  <c r="W10579" i="4"/>
  <c r="W10580" i="4"/>
  <c r="W10581" i="4"/>
  <c r="W10582" i="4"/>
  <c r="W10583" i="4"/>
  <c r="W10584" i="4"/>
  <c r="W10585" i="4"/>
  <c r="W10586" i="4"/>
  <c r="W10587" i="4"/>
  <c r="W10588" i="4"/>
  <c r="W10589" i="4"/>
  <c r="W10590" i="4"/>
  <c r="W10591" i="4"/>
  <c r="W10592" i="4"/>
  <c r="W10593" i="4"/>
  <c r="W10594" i="4"/>
  <c r="W10595" i="4"/>
  <c r="W10596" i="4"/>
  <c r="W10597" i="4"/>
  <c r="W10598" i="4"/>
  <c r="W10599" i="4"/>
  <c r="W10600" i="4"/>
  <c r="W10601" i="4"/>
  <c r="W10602" i="4"/>
  <c r="W10603" i="4"/>
  <c r="W10604" i="4"/>
  <c r="W10605" i="4"/>
  <c r="W10606" i="4"/>
  <c r="W10607" i="4"/>
  <c r="W10608" i="4"/>
  <c r="W10609" i="4"/>
  <c r="W10610" i="4"/>
  <c r="W10611" i="4"/>
  <c r="W10612" i="4"/>
  <c r="W10613" i="4"/>
  <c r="W10614" i="4"/>
  <c r="W10615" i="4"/>
  <c r="W10616" i="4"/>
  <c r="W10617" i="4"/>
  <c r="W10618" i="4"/>
  <c r="W10619" i="4"/>
  <c r="W10620" i="4"/>
  <c r="W10621" i="4"/>
  <c r="W10622" i="4"/>
  <c r="W10623" i="4"/>
  <c r="W10624" i="4"/>
  <c r="W10625" i="4"/>
  <c r="W10626" i="4"/>
  <c r="W10627" i="4"/>
  <c r="W10628" i="4"/>
  <c r="W10629" i="4"/>
  <c r="W10630" i="4"/>
  <c r="W10631" i="4"/>
  <c r="W10632" i="4"/>
  <c r="W10633" i="4"/>
  <c r="W10634" i="4"/>
  <c r="W10635" i="4"/>
  <c r="W10636" i="4"/>
  <c r="W10637" i="4"/>
  <c r="W10638" i="4"/>
  <c r="W10639" i="4"/>
  <c r="W10640" i="4"/>
  <c r="W10641" i="4"/>
  <c r="W10642" i="4"/>
  <c r="W10643" i="4"/>
  <c r="W10644" i="4"/>
  <c r="W10645" i="4"/>
  <c r="W10646" i="4"/>
  <c r="W10647" i="4"/>
  <c r="W10648" i="4"/>
  <c r="W10649" i="4"/>
  <c r="W10650" i="4"/>
  <c r="W10651" i="4"/>
  <c r="W10652" i="4"/>
  <c r="W10653" i="4"/>
  <c r="W10654" i="4"/>
  <c r="W10655" i="4"/>
  <c r="W10656" i="4"/>
  <c r="W10657" i="4"/>
  <c r="W10658" i="4"/>
  <c r="W10659" i="4"/>
  <c r="W10660" i="4"/>
  <c r="W10661" i="4"/>
  <c r="W10662" i="4"/>
  <c r="W10663" i="4"/>
  <c r="W10664" i="4"/>
  <c r="W10665" i="4"/>
  <c r="W10666" i="4"/>
  <c r="W10667" i="4"/>
  <c r="W10668" i="4"/>
  <c r="W10669" i="4"/>
  <c r="W10670" i="4"/>
  <c r="W10671" i="4"/>
  <c r="W10672" i="4"/>
  <c r="W10673" i="4"/>
  <c r="W10674" i="4"/>
  <c r="W10675" i="4"/>
  <c r="W10676" i="4"/>
  <c r="W10677" i="4"/>
  <c r="W10678" i="4"/>
  <c r="W10679" i="4"/>
  <c r="W10680" i="4"/>
  <c r="W10681" i="4"/>
  <c r="W10682" i="4"/>
  <c r="W10683" i="4"/>
  <c r="W10684" i="4"/>
  <c r="W10685" i="4"/>
  <c r="W10686" i="4"/>
  <c r="W10687" i="4"/>
  <c r="W10688" i="4"/>
  <c r="W10689" i="4"/>
  <c r="W10690" i="4"/>
  <c r="W10691" i="4"/>
  <c r="W10692" i="4"/>
  <c r="W10693" i="4"/>
  <c r="W10694" i="4"/>
  <c r="W10695" i="4"/>
  <c r="W10696" i="4"/>
  <c r="W10697" i="4"/>
  <c r="W10698" i="4"/>
  <c r="W10699" i="4"/>
  <c r="W10700" i="4"/>
  <c r="W10701" i="4"/>
  <c r="W10702" i="4"/>
  <c r="W10703" i="4"/>
  <c r="W10704" i="4"/>
  <c r="W10705" i="4"/>
  <c r="W10706" i="4"/>
  <c r="W10707" i="4"/>
  <c r="W10708" i="4"/>
  <c r="W10709" i="4"/>
  <c r="W10710" i="4"/>
  <c r="W10711" i="4"/>
  <c r="W10712" i="4"/>
  <c r="W10713" i="4"/>
  <c r="W10714" i="4"/>
  <c r="W10715" i="4"/>
  <c r="W10716" i="4"/>
  <c r="W10717" i="4"/>
  <c r="W10718" i="4"/>
  <c r="W10719" i="4"/>
  <c r="W10720" i="4"/>
  <c r="W10721" i="4"/>
  <c r="W10722" i="4"/>
  <c r="W10723" i="4"/>
  <c r="W10724" i="4"/>
  <c r="W10725" i="4"/>
  <c r="W10726" i="4"/>
  <c r="W10727" i="4"/>
  <c r="W10728" i="4"/>
  <c r="W10729" i="4"/>
  <c r="W10730" i="4"/>
  <c r="W10731" i="4"/>
  <c r="W10732" i="4"/>
  <c r="W10733" i="4"/>
  <c r="W10734" i="4"/>
  <c r="W10735" i="4"/>
  <c r="W10736" i="4"/>
  <c r="W10737" i="4"/>
  <c r="W10738" i="4"/>
  <c r="W10739" i="4"/>
  <c r="W10740" i="4"/>
  <c r="W10741" i="4"/>
  <c r="W10742" i="4"/>
  <c r="W10743" i="4"/>
  <c r="W10744" i="4"/>
  <c r="W10745" i="4"/>
  <c r="W10746" i="4"/>
  <c r="W10747" i="4"/>
  <c r="W10748" i="4"/>
  <c r="W10749" i="4"/>
  <c r="W10750" i="4"/>
  <c r="W10751" i="4"/>
  <c r="W10752" i="4"/>
  <c r="W10753" i="4"/>
  <c r="W10754" i="4"/>
  <c r="W10755" i="4"/>
  <c r="W10756" i="4"/>
  <c r="W10757" i="4"/>
  <c r="W10758" i="4"/>
  <c r="W10759" i="4"/>
  <c r="W10760" i="4"/>
  <c r="W10761" i="4"/>
  <c r="W10762" i="4"/>
  <c r="W10763" i="4"/>
  <c r="W10764" i="4"/>
  <c r="W10765" i="4"/>
  <c r="W10766" i="4"/>
  <c r="W10767" i="4"/>
  <c r="W10768" i="4"/>
  <c r="W10769" i="4"/>
  <c r="W10770" i="4"/>
  <c r="W10771" i="4"/>
  <c r="W10772" i="4"/>
  <c r="W10773" i="4"/>
  <c r="W10774" i="4"/>
  <c r="W10775" i="4"/>
  <c r="W10776" i="4"/>
  <c r="W10777" i="4"/>
  <c r="W10778" i="4"/>
  <c r="W10779" i="4"/>
  <c r="W10780" i="4"/>
  <c r="W10781" i="4"/>
  <c r="W10782" i="4"/>
  <c r="W10783" i="4"/>
  <c r="W10784" i="4"/>
  <c r="W10785" i="4"/>
  <c r="W10786" i="4"/>
  <c r="W10787" i="4"/>
  <c r="W10788" i="4"/>
  <c r="W10789" i="4"/>
  <c r="W10790" i="4"/>
  <c r="W10791" i="4"/>
  <c r="W10792" i="4"/>
  <c r="W10793" i="4"/>
  <c r="W10794" i="4"/>
  <c r="W10795" i="4"/>
  <c r="W10796" i="4"/>
  <c r="W10797" i="4"/>
  <c r="W10798" i="4"/>
  <c r="W10799" i="4"/>
  <c r="W10800" i="4"/>
  <c r="W10801" i="4"/>
  <c r="W10802" i="4"/>
  <c r="W10803" i="4"/>
  <c r="W10804" i="4"/>
  <c r="W10805" i="4"/>
  <c r="W10806" i="4"/>
  <c r="W10807" i="4"/>
  <c r="W10808" i="4"/>
  <c r="W10809" i="4"/>
  <c r="W10810" i="4"/>
  <c r="W10811" i="4"/>
  <c r="W10812" i="4"/>
  <c r="W10813" i="4"/>
  <c r="W10814" i="4"/>
  <c r="W10815" i="4"/>
  <c r="W10816" i="4"/>
  <c r="W10817" i="4"/>
  <c r="W10818" i="4"/>
  <c r="W10819" i="4"/>
  <c r="W10820" i="4"/>
  <c r="W10821" i="4"/>
  <c r="W10822" i="4"/>
  <c r="W10823" i="4"/>
  <c r="W10824" i="4"/>
  <c r="W10825" i="4"/>
  <c r="W10826" i="4"/>
  <c r="W10827" i="4"/>
  <c r="W10828" i="4"/>
  <c r="W10829" i="4"/>
  <c r="W10830" i="4"/>
  <c r="W10831" i="4"/>
  <c r="W10832" i="4"/>
  <c r="W10833" i="4"/>
  <c r="W10834" i="4"/>
  <c r="W10835" i="4"/>
  <c r="W10836" i="4"/>
  <c r="W10837" i="4"/>
  <c r="W10838" i="4"/>
  <c r="W10839" i="4"/>
  <c r="W10840" i="4"/>
  <c r="W10841" i="4"/>
  <c r="W10842" i="4"/>
  <c r="W10843" i="4"/>
  <c r="W10844" i="4"/>
  <c r="W10845" i="4"/>
  <c r="W10846" i="4"/>
  <c r="W10847" i="4"/>
  <c r="W10848" i="4"/>
  <c r="W10849" i="4"/>
  <c r="W10850" i="4"/>
  <c r="W10851" i="4"/>
  <c r="W10852" i="4"/>
  <c r="W10853" i="4"/>
  <c r="W10854" i="4"/>
  <c r="W10855" i="4"/>
  <c r="W10856" i="4"/>
  <c r="W10857" i="4"/>
  <c r="W10858" i="4"/>
  <c r="W10859" i="4"/>
  <c r="W10860" i="4"/>
  <c r="W10861" i="4"/>
  <c r="W10862" i="4"/>
  <c r="W10863" i="4"/>
  <c r="W10864" i="4"/>
  <c r="W10865" i="4"/>
  <c r="W10866" i="4"/>
  <c r="W10867" i="4"/>
  <c r="W10868" i="4"/>
  <c r="W10869" i="4"/>
  <c r="W10870" i="4"/>
  <c r="W10871" i="4"/>
  <c r="W10872" i="4"/>
  <c r="W10873" i="4"/>
  <c r="W10874" i="4"/>
  <c r="W10875" i="4"/>
  <c r="W10876" i="4"/>
  <c r="W10877" i="4"/>
  <c r="W10878" i="4"/>
  <c r="W10879" i="4"/>
  <c r="W10880" i="4"/>
  <c r="W10881" i="4"/>
  <c r="W10882" i="4"/>
  <c r="W10883" i="4"/>
  <c r="W10884" i="4"/>
  <c r="W10885" i="4"/>
  <c r="W10886" i="4"/>
  <c r="W10887" i="4"/>
  <c r="W10888" i="4"/>
  <c r="W10889" i="4"/>
  <c r="W10890" i="4"/>
  <c r="W10891" i="4"/>
  <c r="W10892" i="4"/>
  <c r="W10893" i="4"/>
  <c r="W10894" i="4"/>
  <c r="W10895" i="4"/>
  <c r="W10896" i="4"/>
  <c r="W10897" i="4"/>
  <c r="W10898" i="4"/>
  <c r="W10899" i="4"/>
  <c r="W10900" i="4"/>
  <c r="W10901" i="4"/>
  <c r="W10902" i="4"/>
  <c r="W10903" i="4"/>
  <c r="W10904" i="4"/>
  <c r="W10905" i="4"/>
  <c r="W10906" i="4"/>
  <c r="W10907" i="4"/>
  <c r="W10908" i="4"/>
  <c r="W10909" i="4"/>
  <c r="W10910" i="4"/>
  <c r="W10911" i="4"/>
  <c r="W10912" i="4"/>
  <c r="W10913" i="4"/>
  <c r="W10914" i="4"/>
  <c r="W10915" i="4"/>
  <c r="W10916" i="4"/>
  <c r="W10917" i="4"/>
  <c r="W10918" i="4"/>
  <c r="W10919" i="4"/>
  <c r="W10920" i="4"/>
  <c r="W10921" i="4"/>
  <c r="W10922" i="4"/>
  <c r="W10923" i="4"/>
  <c r="W10924" i="4"/>
  <c r="W10925" i="4"/>
  <c r="W10926" i="4"/>
  <c r="W10927" i="4"/>
  <c r="W10928" i="4"/>
  <c r="W10929" i="4"/>
  <c r="W10930" i="4"/>
  <c r="W10931" i="4"/>
  <c r="W10932" i="4"/>
  <c r="W10933" i="4"/>
  <c r="W10934" i="4"/>
  <c r="W10935" i="4"/>
  <c r="W10936" i="4"/>
  <c r="W10937" i="4"/>
  <c r="W10938" i="4"/>
  <c r="W10939" i="4"/>
  <c r="W10940" i="4"/>
  <c r="W10941" i="4"/>
  <c r="W10942" i="4"/>
  <c r="W10943" i="4"/>
  <c r="W10944" i="4"/>
  <c r="W10945" i="4"/>
  <c r="W10946" i="4"/>
  <c r="W10947" i="4"/>
  <c r="W10948" i="4"/>
  <c r="W10949" i="4"/>
  <c r="W10950" i="4"/>
  <c r="W10951" i="4"/>
  <c r="W10952" i="4"/>
  <c r="W10953" i="4"/>
  <c r="W10954" i="4"/>
  <c r="W10955" i="4"/>
  <c r="W10956" i="4"/>
  <c r="W10957" i="4"/>
  <c r="W10958" i="4"/>
  <c r="W10959" i="4"/>
  <c r="W10960" i="4"/>
  <c r="W10961" i="4"/>
  <c r="W10962" i="4"/>
  <c r="W10963" i="4"/>
  <c r="W10964" i="4"/>
  <c r="W10965" i="4"/>
  <c r="W10966" i="4"/>
  <c r="W10967" i="4"/>
  <c r="W10968" i="4"/>
  <c r="W10969" i="4"/>
  <c r="W10970" i="4"/>
  <c r="W10971" i="4"/>
  <c r="W10972" i="4"/>
  <c r="W10973" i="4"/>
  <c r="W10974" i="4"/>
  <c r="W10975" i="4"/>
  <c r="W10976" i="4"/>
  <c r="W10977" i="4"/>
  <c r="W10978" i="4"/>
  <c r="W10979" i="4"/>
  <c r="W10980" i="4"/>
  <c r="W10981" i="4"/>
  <c r="W10982" i="4"/>
  <c r="W10983" i="4"/>
  <c r="W10984" i="4"/>
  <c r="W10985" i="4"/>
  <c r="W10986" i="4"/>
  <c r="W10987" i="4"/>
  <c r="W10988" i="4"/>
  <c r="W10989" i="4"/>
  <c r="W10990" i="4"/>
  <c r="W10991" i="4"/>
  <c r="W10992" i="4"/>
  <c r="W10993" i="4"/>
  <c r="W10994" i="4"/>
  <c r="W10995" i="4"/>
  <c r="W10996" i="4"/>
  <c r="W10997" i="4"/>
  <c r="W10998" i="4"/>
  <c r="W10999" i="4"/>
  <c r="W11000" i="4"/>
  <c r="W11001" i="4"/>
  <c r="W11002" i="4"/>
  <c r="W11003" i="4"/>
  <c r="W11004" i="4"/>
  <c r="W11005" i="4"/>
  <c r="W11006" i="4"/>
  <c r="W11007" i="4"/>
  <c r="W11008" i="4"/>
  <c r="W11009" i="4"/>
  <c r="W11010" i="4"/>
  <c r="W11011" i="4"/>
  <c r="W11012" i="4"/>
  <c r="W11013" i="4"/>
  <c r="W11014" i="4"/>
  <c r="W11015" i="4"/>
  <c r="W11016" i="4"/>
  <c r="W11017" i="4"/>
  <c r="W11018" i="4"/>
  <c r="W11019" i="4"/>
  <c r="W11020" i="4"/>
  <c r="W11021" i="4"/>
  <c r="W11022" i="4"/>
  <c r="W11023" i="4"/>
  <c r="W11024" i="4"/>
  <c r="W11025" i="4"/>
  <c r="W11026" i="4"/>
  <c r="W11027" i="4"/>
  <c r="W11028" i="4"/>
  <c r="W11029" i="4"/>
  <c r="W11030" i="4"/>
  <c r="W11031" i="4"/>
  <c r="W11032" i="4"/>
  <c r="W11033" i="4"/>
  <c r="W11034" i="4"/>
  <c r="W11035" i="4"/>
  <c r="W11036" i="4"/>
  <c r="W11037" i="4"/>
  <c r="W11038" i="4"/>
  <c r="W11039" i="4"/>
  <c r="W11040" i="4"/>
  <c r="W11041" i="4"/>
  <c r="W11042" i="4"/>
  <c r="W11043" i="4"/>
  <c r="W11044" i="4"/>
  <c r="W11045" i="4"/>
  <c r="W11046" i="4"/>
  <c r="W11047" i="4"/>
  <c r="W11048" i="4"/>
  <c r="W11049" i="4"/>
  <c r="W11050" i="4"/>
  <c r="W11051" i="4"/>
  <c r="W11052" i="4"/>
  <c r="W11053" i="4"/>
  <c r="W11054" i="4"/>
  <c r="W11055" i="4"/>
  <c r="W11056" i="4"/>
  <c r="W11057" i="4"/>
  <c r="W11058" i="4"/>
  <c r="W11059" i="4"/>
  <c r="W11060" i="4"/>
  <c r="W11061" i="4"/>
  <c r="W11062" i="4"/>
  <c r="W11063" i="4"/>
  <c r="R11062" i="4"/>
  <c r="R11061" i="4"/>
  <c r="R11060" i="4"/>
  <c r="R11059" i="4"/>
  <c r="R11058" i="4"/>
  <c r="R11057" i="4"/>
  <c r="R11056" i="4"/>
  <c r="R11055" i="4"/>
  <c r="R11054" i="4"/>
  <c r="R11053" i="4"/>
  <c r="R11052" i="4"/>
  <c r="R11051" i="4"/>
  <c r="R11050" i="4"/>
  <c r="R11049" i="4"/>
  <c r="R11048" i="4"/>
  <c r="R11047" i="4"/>
  <c r="R11046" i="4"/>
  <c r="R11045" i="4"/>
  <c r="R11044" i="4"/>
  <c r="R11043" i="4"/>
  <c r="R11042" i="4"/>
  <c r="R11041" i="4"/>
  <c r="R11040" i="4"/>
  <c r="R11039" i="4"/>
  <c r="R11038" i="4"/>
  <c r="R11037" i="4"/>
  <c r="R11036" i="4"/>
  <c r="R11035" i="4"/>
  <c r="R11034" i="4"/>
  <c r="R11033" i="4"/>
  <c r="R11032" i="4"/>
  <c r="R11031" i="4"/>
  <c r="R11030" i="4"/>
  <c r="R11029" i="4"/>
  <c r="R11028" i="4"/>
  <c r="R11027" i="4"/>
  <c r="R11026" i="4"/>
  <c r="R11025" i="4"/>
  <c r="R11024" i="4"/>
  <c r="R11023" i="4"/>
  <c r="R11022" i="4"/>
  <c r="R11021" i="4"/>
  <c r="R11020" i="4"/>
  <c r="R11019" i="4"/>
  <c r="R11018" i="4"/>
  <c r="R11017" i="4"/>
  <c r="R11016" i="4"/>
  <c r="R11015" i="4"/>
  <c r="R11014" i="4"/>
  <c r="R11013" i="4"/>
  <c r="R11012" i="4"/>
  <c r="R11011" i="4"/>
  <c r="R11010" i="4"/>
  <c r="R11009" i="4"/>
  <c r="R11008" i="4"/>
  <c r="R11007" i="4"/>
  <c r="R11006" i="4"/>
  <c r="R11005" i="4"/>
  <c r="R11004" i="4"/>
  <c r="R11003" i="4"/>
  <c r="R11002" i="4"/>
  <c r="R11001" i="4"/>
  <c r="R11000" i="4"/>
  <c r="R10999" i="4"/>
  <c r="R10998" i="4"/>
  <c r="R10997" i="4"/>
  <c r="R10996" i="4"/>
  <c r="R10995" i="4"/>
  <c r="R10994" i="4"/>
  <c r="R10993" i="4"/>
  <c r="R10992" i="4"/>
  <c r="R10991" i="4"/>
  <c r="R10990" i="4"/>
  <c r="R10989" i="4"/>
  <c r="R10988" i="4"/>
  <c r="R10987" i="4"/>
  <c r="R10986" i="4"/>
  <c r="R10985" i="4"/>
  <c r="R10984" i="4"/>
  <c r="R10983" i="4"/>
  <c r="R10982" i="4"/>
  <c r="R10981" i="4"/>
  <c r="R10980" i="4"/>
  <c r="R10979" i="4"/>
  <c r="R10978" i="4"/>
  <c r="R10977" i="4"/>
  <c r="R10976" i="4"/>
  <c r="R10975" i="4"/>
  <c r="R10974" i="4"/>
  <c r="R10973" i="4"/>
  <c r="R10972" i="4"/>
  <c r="R10971" i="4"/>
  <c r="R10970" i="4"/>
  <c r="R10969" i="4"/>
  <c r="R10968" i="4"/>
  <c r="R10967" i="4"/>
  <c r="R10966" i="4"/>
  <c r="R10965" i="4"/>
  <c r="R10964" i="4"/>
  <c r="R10963" i="4"/>
  <c r="R10962" i="4"/>
  <c r="R10961" i="4"/>
  <c r="R10960" i="4"/>
  <c r="R10959" i="4"/>
  <c r="R10958" i="4"/>
  <c r="R10957" i="4"/>
  <c r="R10956" i="4"/>
  <c r="R10955" i="4"/>
  <c r="R10954" i="4"/>
  <c r="R10953" i="4"/>
  <c r="R10952" i="4"/>
  <c r="R10951" i="4"/>
  <c r="R10950" i="4"/>
  <c r="R10949" i="4"/>
  <c r="R10948" i="4"/>
  <c r="R10947" i="4"/>
  <c r="R10946" i="4"/>
  <c r="R10945" i="4"/>
  <c r="R10944" i="4"/>
  <c r="R10943" i="4"/>
  <c r="R10942" i="4"/>
  <c r="R10941" i="4"/>
  <c r="R10940" i="4"/>
  <c r="R10939" i="4"/>
  <c r="R10938" i="4"/>
  <c r="R10937" i="4"/>
  <c r="R10936" i="4"/>
  <c r="R10935" i="4"/>
  <c r="R10934" i="4"/>
  <c r="R10933" i="4"/>
  <c r="R10932" i="4"/>
  <c r="R10931" i="4"/>
  <c r="R10930" i="4"/>
  <c r="R10929" i="4"/>
  <c r="R10928" i="4"/>
  <c r="R10927" i="4"/>
  <c r="R10926" i="4"/>
  <c r="R10925" i="4"/>
  <c r="R10924" i="4"/>
  <c r="R10923" i="4"/>
  <c r="R10922" i="4"/>
  <c r="R10921" i="4"/>
  <c r="R10920" i="4"/>
  <c r="R10919" i="4"/>
  <c r="R10918" i="4"/>
  <c r="R10917" i="4"/>
  <c r="R10916" i="4"/>
  <c r="R10915" i="4"/>
  <c r="R10914" i="4"/>
  <c r="R10913" i="4"/>
  <c r="R10912" i="4"/>
  <c r="R10911" i="4"/>
  <c r="R10910" i="4"/>
  <c r="R10909" i="4"/>
  <c r="R10908" i="4"/>
  <c r="R10907" i="4"/>
  <c r="R10906" i="4"/>
  <c r="R10905" i="4"/>
  <c r="R10904" i="4"/>
  <c r="R10903" i="4"/>
  <c r="R10902" i="4"/>
  <c r="R10901" i="4"/>
  <c r="R10900" i="4"/>
  <c r="R10899" i="4"/>
  <c r="R10898" i="4"/>
  <c r="R10897" i="4"/>
  <c r="R10896" i="4"/>
  <c r="R10895" i="4"/>
  <c r="R10894" i="4"/>
  <c r="R10893" i="4"/>
  <c r="R10892" i="4"/>
  <c r="R10891" i="4"/>
  <c r="R10890" i="4"/>
  <c r="R10889" i="4"/>
  <c r="R10888" i="4"/>
  <c r="R10887" i="4"/>
  <c r="R10886" i="4"/>
  <c r="R10885" i="4"/>
  <c r="R10884" i="4"/>
  <c r="R10883" i="4"/>
  <c r="R10882" i="4"/>
  <c r="R10881" i="4"/>
  <c r="R10880" i="4"/>
  <c r="R10879" i="4"/>
  <c r="R10878" i="4"/>
  <c r="R10877" i="4"/>
  <c r="R10876" i="4"/>
  <c r="R10875" i="4"/>
  <c r="R10874" i="4"/>
  <c r="R10873" i="4"/>
  <c r="R10872" i="4"/>
  <c r="R10871" i="4"/>
  <c r="R10870" i="4"/>
  <c r="R10869" i="4"/>
  <c r="R10868" i="4"/>
  <c r="R10867" i="4"/>
  <c r="R10866" i="4"/>
  <c r="R10865" i="4"/>
  <c r="R10864" i="4"/>
  <c r="R10863" i="4"/>
  <c r="R10862" i="4"/>
  <c r="R10861" i="4"/>
  <c r="R10860" i="4"/>
  <c r="R10859" i="4"/>
  <c r="R10858" i="4"/>
  <c r="R10857" i="4"/>
  <c r="R10856" i="4"/>
  <c r="R10855" i="4"/>
  <c r="R10854" i="4"/>
  <c r="R10853" i="4"/>
  <c r="R10852" i="4"/>
  <c r="R10851" i="4"/>
  <c r="R10850" i="4"/>
  <c r="R10849" i="4"/>
  <c r="R10848" i="4"/>
  <c r="R10847" i="4"/>
  <c r="R10846" i="4"/>
  <c r="R10845" i="4"/>
  <c r="R10844" i="4"/>
  <c r="R10843" i="4"/>
  <c r="R10842" i="4"/>
  <c r="R10841" i="4"/>
  <c r="R10840" i="4"/>
  <c r="R10839" i="4"/>
  <c r="R10838" i="4"/>
  <c r="R10837" i="4"/>
  <c r="R10836" i="4"/>
  <c r="R10835" i="4"/>
  <c r="R10834" i="4"/>
  <c r="R10833" i="4"/>
  <c r="R10832" i="4"/>
  <c r="R10831" i="4"/>
  <c r="R10830" i="4"/>
  <c r="R10829" i="4"/>
  <c r="R10828" i="4"/>
  <c r="R10827" i="4"/>
  <c r="R10826" i="4"/>
  <c r="R10825" i="4"/>
  <c r="R10824" i="4"/>
  <c r="R10823" i="4"/>
  <c r="R10822" i="4"/>
  <c r="R10821" i="4"/>
  <c r="R10820" i="4"/>
  <c r="R10819" i="4"/>
  <c r="R10818" i="4"/>
  <c r="R10817" i="4"/>
  <c r="R10816" i="4"/>
  <c r="R10815" i="4"/>
  <c r="R10814" i="4"/>
  <c r="R10813" i="4"/>
  <c r="R10812" i="4"/>
  <c r="R10811" i="4"/>
  <c r="R10810" i="4"/>
  <c r="R10809" i="4"/>
  <c r="R10808" i="4"/>
  <c r="R10807" i="4"/>
  <c r="R10806" i="4"/>
  <c r="R10805" i="4"/>
  <c r="R10804" i="4"/>
  <c r="R10803" i="4"/>
  <c r="R10802" i="4"/>
  <c r="R10801" i="4"/>
  <c r="R10800" i="4"/>
  <c r="R10799" i="4"/>
  <c r="R10798" i="4"/>
  <c r="R10797" i="4"/>
  <c r="R10796" i="4"/>
  <c r="R10795" i="4"/>
  <c r="R10794" i="4"/>
  <c r="R10793" i="4"/>
  <c r="R10792" i="4"/>
  <c r="R10791" i="4"/>
  <c r="R10790" i="4"/>
  <c r="R10789" i="4"/>
  <c r="R10788" i="4"/>
  <c r="R10787" i="4"/>
  <c r="R10786" i="4"/>
  <c r="R10785" i="4"/>
  <c r="R10784" i="4"/>
  <c r="R10783" i="4"/>
  <c r="R10782" i="4"/>
  <c r="R10781" i="4"/>
  <c r="R10780" i="4"/>
  <c r="R10779" i="4"/>
  <c r="R10778" i="4"/>
  <c r="R10777" i="4"/>
  <c r="R10776" i="4"/>
  <c r="R10775" i="4"/>
  <c r="R10774" i="4"/>
  <c r="R10773" i="4"/>
  <c r="R10772" i="4"/>
  <c r="R10771" i="4"/>
  <c r="R10770" i="4"/>
  <c r="R10769" i="4"/>
  <c r="R10768" i="4"/>
  <c r="R10767" i="4"/>
  <c r="R10766" i="4"/>
  <c r="R10765" i="4"/>
  <c r="R10764" i="4"/>
  <c r="R10763" i="4"/>
  <c r="R10762" i="4"/>
  <c r="R10761" i="4"/>
  <c r="R10760" i="4"/>
  <c r="R10759" i="4"/>
  <c r="R10758" i="4"/>
  <c r="R10757" i="4"/>
  <c r="R10756" i="4"/>
  <c r="R10755" i="4"/>
  <c r="R10754" i="4"/>
  <c r="R10753" i="4"/>
  <c r="R10752" i="4"/>
  <c r="R10751" i="4"/>
  <c r="R10750" i="4"/>
  <c r="R10749" i="4"/>
  <c r="R10748" i="4"/>
  <c r="R10747" i="4"/>
  <c r="R10746" i="4"/>
  <c r="R10745" i="4"/>
  <c r="R10744" i="4"/>
  <c r="R10743" i="4"/>
  <c r="R10742" i="4"/>
  <c r="R10741" i="4"/>
  <c r="R10740" i="4"/>
  <c r="R10739" i="4"/>
  <c r="R10738" i="4"/>
  <c r="R10737" i="4"/>
  <c r="R10736" i="4"/>
  <c r="R10735" i="4"/>
  <c r="R10734" i="4"/>
  <c r="R10733" i="4"/>
  <c r="R10732" i="4"/>
  <c r="R10731" i="4"/>
  <c r="R10730" i="4"/>
  <c r="R10729" i="4"/>
  <c r="R10728" i="4"/>
  <c r="R10727" i="4"/>
  <c r="R10726" i="4"/>
  <c r="R10725" i="4"/>
  <c r="R10724" i="4"/>
  <c r="R10723" i="4"/>
  <c r="R10722" i="4"/>
  <c r="R10721" i="4"/>
  <c r="R10720" i="4"/>
  <c r="R10719" i="4"/>
  <c r="R10718" i="4"/>
  <c r="R10717" i="4"/>
  <c r="R10716" i="4"/>
  <c r="R10715" i="4"/>
  <c r="R10714" i="4"/>
  <c r="R10713" i="4"/>
  <c r="R10712" i="4"/>
  <c r="R10711" i="4"/>
  <c r="R10710" i="4"/>
  <c r="R10709" i="4"/>
  <c r="R10708" i="4"/>
  <c r="R10707" i="4"/>
  <c r="R10706" i="4"/>
  <c r="R10705" i="4"/>
  <c r="R10704" i="4"/>
  <c r="R10703" i="4"/>
  <c r="R10702" i="4"/>
  <c r="R10701" i="4"/>
  <c r="R10700" i="4"/>
  <c r="R10699" i="4"/>
  <c r="R10698" i="4"/>
  <c r="R10697" i="4"/>
  <c r="R10696" i="4"/>
  <c r="R10695" i="4"/>
  <c r="R10694" i="4"/>
  <c r="R10693" i="4"/>
  <c r="R10692" i="4"/>
  <c r="R10691" i="4"/>
  <c r="R10690" i="4"/>
  <c r="R10689" i="4"/>
  <c r="R10688" i="4"/>
  <c r="R10687" i="4"/>
  <c r="R10686" i="4"/>
  <c r="R10685" i="4"/>
  <c r="R10684" i="4"/>
  <c r="R10683" i="4"/>
  <c r="R10682" i="4"/>
  <c r="R10681" i="4"/>
  <c r="R10680" i="4"/>
  <c r="R10679" i="4"/>
  <c r="R10678" i="4"/>
  <c r="R10677" i="4"/>
  <c r="R10676" i="4"/>
  <c r="R10675" i="4"/>
  <c r="R10674" i="4"/>
  <c r="R10673" i="4"/>
  <c r="R10672" i="4"/>
  <c r="R10671" i="4"/>
  <c r="R10670" i="4"/>
  <c r="R10669" i="4"/>
  <c r="R10668" i="4"/>
  <c r="R10667" i="4"/>
  <c r="R10666" i="4"/>
  <c r="R10665" i="4"/>
  <c r="R10664" i="4"/>
  <c r="R10663" i="4"/>
  <c r="R10662" i="4"/>
  <c r="R10661" i="4"/>
  <c r="R10660" i="4"/>
  <c r="R10659" i="4"/>
  <c r="R10658" i="4"/>
  <c r="R10657" i="4"/>
  <c r="R10656" i="4"/>
  <c r="R10655" i="4"/>
  <c r="R10654" i="4"/>
  <c r="R10653" i="4"/>
  <c r="R10652" i="4"/>
  <c r="R10651" i="4"/>
  <c r="R10650" i="4"/>
  <c r="R10649" i="4"/>
  <c r="R10648" i="4"/>
  <c r="R10647" i="4"/>
  <c r="R10646" i="4"/>
  <c r="R10645" i="4"/>
  <c r="R10644" i="4"/>
  <c r="R10643" i="4"/>
  <c r="R10642" i="4"/>
  <c r="R10641" i="4"/>
  <c r="R10640" i="4"/>
  <c r="R10639" i="4"/>
  <c r="R10638" i="4"/>
  <c r="R10637" i="4"/>
  <c r="R10636" i="4"/>
  <c r="R10635" i="4"/>
  <c r="R10634" i="4"/>
  <c r="R10633" i="4"/>
  <c r="R10632" i="4"/>
  <c r="R10631" i="4"/>
  <c r="R10630" i="4"/>
  <c r="R10629" i="4"/>
  <c r="R10628" i="4"/>
  <c r="R10627" i="4"/>
  <c r="R10626" i="4"/>
  <c r="R10625" i="4"/>
  <c r="R10624" i="4"/>
  <c r="R10623" i="4"/>
  <c r="R10622" i="4"/>
  <c r="R10621" i="4"/>
  <c r="R10620" i="4"/>
  <c r="R10619" i="4"/>
  <c r="R10618" i="4"/>
  <c r="R10617" i="4"/>
  <c r="R10616" i="4"/>
  <c r="R10615" i="4"/>
  <c r="R10614" i="4"/>
  <c r="R10613" i="4"/>
  <c r="R10612" i="4"/>
  <c r="R10611" i="4"/>
  <c r="R10610" i="4"/>
  <c r="R10609" i="4"/>
  <c r="R10608" i="4"/>
  <c r="R10607" i="4"/>
  <c r="R10606" i="4"/>
  <c r="R10605" i="4"/>
  <c r="R10604" i="4"/>
  <c r="R10603" i="4"/>
  <c r="R10602" i="4"/>
  <c r="R10601" i="4"/>
  <c r="R10600" i="4"/>
  <c r="R10599" i="4"/>
  <c r="R10598" i="4"/>
  <c r="R10597" i="4"/>
  <c r="R10596" i="4"/>
  <c r="R10595" i="4"/>
  <c r="R10594" i="4"/>
  <c r="R10593" i="4"/>
  <c r="R10592" i="4"/>
  <c r="R10591" i="4"/>
  <c r="R10590" i="4"/>
  <c r="R10589" i="4"/>
  <c r="R10588" i="4"/>
  <c r="R10587" i="4"/>
  <c r="R10586" i="4"/>
  <c r="R10585" i="4"/>
  <c r="R10584" i="4"/>
  <c r="R10583" i="4"/>
  <c r="R10582" i="4"/>
  <c r="R10581" i="4"/>
  <c r="R10580" i="4"/>
  <c r="R10579" i="4"/>
  <c r="R10578" i="4"/>
  <c r="R10577" i="4"/>
  <c r="R10576" i="4"/>
  <c r="R10575" i="4"/>
  <c r="R10574" i="4"/>
  <c r="R10573" i="4"/>
  <c r="R10572" i="4"/>
  <c r="R10571" i="4"/>
  <c r="R10570" i="4"/>
  <c r="R10569" i="4"/>
  <c r="R10568" i="4"/>
  <c r="R10567" i="4"/>
  <c r="R10566" i="4"/>
  <c r="R10565" i="4"/>
  <c r="R10564" i="4"/>
  <c r="R10563" i="4"/>
  <c r="R10562" i="4"/>
  <c r="R10561" i="4"/>
  <c r="R10560" i="4"/>
  <c r="R10559" i="4"/>
  <c r="R10558" i="4"/>
  <c r="R10557" i="4"/>
  <c r="R10556" i="4"/>
  <c r="R10555" i="4"/>
  <c r="R10554" i="4"/>
  <c r="R10553" i="4"/>
  <c r="R10552" i="4"/>
  <c r="R10551" i="4"/>
  <c r="R10550" i="4"/>
  <c r="R10549" i="4"/>
  <c r="R10548" i="4"/>
  <c r="R10547" i="4"/>
  <c r="R10546" i="4"/>
  <c r="R10545" i="4"/>
  <c r="R10544" i="4"/>
  <c r="R10543" i="4"/>
  <c r="R10542" i="4"/>
  <c r="R10541" i="4"/>
  <c r="R10540" i="4"/>
  <c r="R10539" i="4"/>
  <c r="R10538" i="4"/>
  <c r="R10537" i="4"/>
  <c r="R10536" i="4"/>
  <c r="R10535" i="4"/>
  <c r="R10534" i="4"/>
  <c r="R10533" i="4"/>
  <c r="R10532" i="4"/>
  <c r="R10531" i="4"/>
  <c r="R10530" i="4"/>
  <c r="R10529" i="4"/>
  <c r="R10528" i="4"/>
  <c r="R10527" i="4"/>
  <c r="R10526" i="4"/>
  <c r="R10525" i="4"/>
  <c r="R10524" i="4"/>
  <c r="R10523" i="4"/>
  <c r="R10522" i="4"/>
  <c r="R10521" i="4"/>
  <c r="R10520" i="4"/>
  <c r="R10519" i="4"/>
  <c r="R10518" i="4"/>
  <c r="R10517" i="4"/>
  <c r="R10516" i="4"/>
  <c r="R10515" i="4"/>
  <c r="R10514" i="4"/>
  <c r="R10513" i="4"/>
  <c r="R10512" i="4"/>
  <c r="R10511" i="4"/>
  <c r="R10510" i="4"/>
  <c r="R10509" i="4"/>
  <c r="R10508" i="4"/>
  <c r="R10507" i="4"/>
  <c r="R10506" i="4"/>
  <c r="R10505" i="4"/>
  <c r="R10504" i="4"/>
  <c r="R10503" i="4"/>
  <c r="R10502" i="4"/>
  <c r="R10501" i="4"/>
  <c r="R10500" i="4"/>
  <c r="R10499" i="4"/>
  <c r="R10498" i="4"/>
  <c r="R10497" i="4"/>
  <c r="R10496" i="4"/>
  <c r="R10495" i="4"/>
  <c r="R10494" i="4"/>
  <c r="R10493" i="4"/>
  <c r="R10492" i="4"/>
  <c r="R10491" i="4"/>
  <c r="R10490" i="4"/>
  <c r="R10489" i="4"/>
  <c r="R10488" i="4"/>
  <c r="R10487" i="4"/>
  <c r="R10486" i="4"/>
  <c r="R10485" i="4"/>
  <c r="R10484" i="4"/>
  <c r="R10483" i="4"/>
  <c r="R10482" i="4"/>
  <c r="R10481" i="4"/>
  <c r="R10480" i="4"/>
  <c r="R10479" i="4"/>
  <c r="R10478" i="4"/>
  <c r="R10477" i="4"/>
  <c r="R10476" i="4"/>
  <c r="R10475" i="4"/>
  <c r="R10474" i="4"/>
  <c r="R10473" i="4"/>
  <c r="R10472" i="4"/>
  <c r="R10471" i="4"/>
  <c r="R10470" i="4"/>
  <c r="R10469" i="4"/>
  <c r="R10468" i="4"/>
  <c r="R10467" i="4"/>
  <c r="R10466" i="4"/>
  <c r="R10465" i="4"/>
  <c r="R10464" i="4"/>
  <c r="R10463" i="4"/>
  <c r="R10462" i="4"/>
  <c r="R10461" i="4"/>
  <c r="R10460" i="4"/>
  <c r="R10459" i="4"/>
  <c r="R10458" i="4"/>
  <c r="R10457" i="4"/>
  <c r="R10456" i="4"/>
  <c r="R10455" i="4"/>
  <c r="R10454" i="4"/>
  <c r="R10453" i="4"/>
  <c r="R10452" i="4"/>
  <c r="R10451" i="4"/>
  <c r="R10450" i="4"/>
  <c r="R10449" i="4"/>
  <c r="R10448" i="4"/>
  <c r="R10447" i="4"/>
  <c r="R10446" i="4"/>
  <c r="R10445" i="4"/>
  <c r="R10444" i="4"/>
  <c r="R10443" i="4"/>
  <c r="R10442" i="4"/>
  <c r="R10441" i="4"/>
  <c r="R10440" i="4"/>
  <c r="R10439" i="4"/>
  <c r="R10438" i="4"/>
  <c r="R10437" i="4"/>
  <c r="R10436" i="4"/>
  <c r="R10435" i="4"/>
  <c r="R10434" i="4"/>
  <c r="R10433" i="4"/>
  <c r="R10432" i="4"/>
  <c r="R10431" i="4"/>
  <c r="R10430" i="4"/>
  <c r="R10429" i="4"/>
  <c r="R10428" i="4"/>
  <c r="R10427" i="4"/>
  <c r="R10426" i="4"/>
  <c r="R10425" i="4"/>
  <c r="R10424" i="4"/>
  <c r="R10423" i="4"/>
  <c r="R10422" i="4"/>
  <c r="R10421" i="4"/>
  <c r="R10420" i="4"/>
  <c r="R10419" i="4"/>
  <c r="R10418" i="4"/>
  <c r="R10417" i="4"/>
  <c r="R10416" i="4"/>
  <c r="R10415" i="4"/>
  <c r="R10414" i="4"/>
  <c r="R10413" i="4"/>
  <c r="R10412" i="4"/>
  <c r="R10411" i="4"/>
  <c r="R10410" i="4"/>
  <c r="R10409" i="4"/>
  <c r="R10408" i="4"/>
  <c r="R10407" i="4"/>
  <c r="R10406" i="4"/>
  <c r="R10405" i="4"/>
  <c r="R10404" i="4"/>
  <c r="R10403" i="4"/>
  <c r="R10402" i="4"/>
  <c r="R10401" i="4"/>
  <c r="R10400" i="4"/>
  <c r="R10399" i="4"/>
  <c r="R10398" i="4"/>
  <c r="R10397" i="4"/>
  <c r="R10396" i="4"/>
  <c r="R10395" i="4"/>
  <c r="R10394" i="4"/>
  <c r="R10393" i="4"/>
  <c r="R10392" i="4"/>
  <c r="R10391" i="4"/>
  <c r="R10390" i="4"/>
  <c r="R10389" i="4"/>
  <c r="R10388" i="4"/>
  <c r="R10387" i="4"/>
  <c r="R10386" i="4"/>
  <c r="R10385" i="4"/>
  <c r="R10384" i="4"/>
  <c r="R10383" i="4"/>
  <c r="R10382" i="4"/>
  <c r="R10381" i="4"/>
  <c r="R10380" i="4"/>
  <c r="R10379" i="4"/>
  <c r="R10378" i="4"/>
  <c r="R10377" i="4"/>
  <c r="R10376" i="4"/>
  <c r="R10375" i="4"/>
  <c r="R10374" i="4"/>
  <c r="R10373" i="4"/>
  <c r="Q10635" i="4"/>
  <c r="Q10636" i="4"/>
  <c r="Q10637" i="4"/>
  <c r="Q10638" i="4"/>
  <c r="Q10639" i="4"/>
  <c r="Q10640" i="4"/>
  <c r="Q10641" i="4"/>
  <c r="Q10642" i="4"/>
  <c r="Q10643" i="4"/>
  <c r="Q10644" i="4"/>
  <c r="Q10645" i="4"/>
  <c r="Q10646" i="4"/>
  <c r="Q10647" i="4"/>
  <c r="Q10648" i="4"/>
  <c r="Q10649" i="4"/>
  <c r="Q10650" i="4"/>
  <c r="Q10651" i="4"/>
  <c r="Q10652" i="4"/>
  <c r="Q10653" i="4"/>
  <c r="Q10654" i="4"/>
  <c r="Q10655" i="4"/>
  <c r="Q10656" i="4"/>
  <c r="Q10657" i="4"/>
  <c r="Q10658" i="4"/>
  <c r="Q10659" i="4"/>
  <c r="Q10660" i="4"/>
  <c r="Q10661" i="4"/>
  <c r="Q10662" i="4"/>
  <c r="Q10663" i="4"/>
  <c r="Q10664" i="4"/>
  <c r="Q10665" i="4"/>
  <c r="Q10666" i="4"/>
  <c r="Q10667" i="4"/>
  <c r="Q10668" i="4"/>
  <c r="Q10669" i="4"/>
  <c r="Q10670" i="4"/>
  <c r="Q10671" i="4"/>
  <c r="Q10672" i="4"/>
  <c r="Q10673" i="4"/>
  <c r="Q10674" i="4"/>
  <c r="Q10675" i="4"/>
  <c r="Q10676" i="4"/>
  <c r="Q10677" i="4"/>
  <c r="Q10678" i="4"/>
  <c r="Q10679" i="4"/>
  <c r="Q10680" i="4"/>
  <c r="Q10681" i="4"/>
  <c r="Q10682" i="4"/>
  <c r="Q10683" i="4"/>
  <c r="Q10684" i="4"/>
  <c r="Q10685" i="4"/>
  <c r="Q10686" i="4"/>
  <c r="Q10687" i="4"/>
  <c r="Q10688" i="4"/>
  <c r="Q10689" i="4"/>
  <c r="Q10690" i="4"/>
  <c r="Q10691" i="4"/>
  <c r="Q10692" i="4"/>
  <c r="Q10693" i="4"/>
  <c r="Q10694" i="4"/>
  <c r="Q10695" i="4"/>
  <c r="Q10696" i="4"/>
  <c r="Q10697" i="4"/>
  <c r="Q10698" i="4"/>
  <c r="Q10699" i="4"/>
  <c r="Q10700" i="4"/>
  <c r="Q10701" i="4"/>
  <c r="Q10702" i="4"/>
  <c r="Q10703" i="4"/>
  <c r="Q10704" i="4"/>
  <c r="Q10705" i="4"/>
  <c r="Q10706" i="4"/>
  <c r="Q10707" i="4"/>
  <c r="Q10708" i="4"/>
  <c r="Q10709" i="4"/>
  <c r="Q10710" i="4"/>
  <c r="Q10711" i="4"/>
  <c r="Q10712" i="4"/>
  <c r="Q10713" i="4"/>
  <c r="Q10714" i="4"/>
  <c r="Q10715" i="4"/>
  <c r="Q10716" i="4"/>
  <c r="Q10717" i="4"/>
  <c r="Q10718" i="4"/>
  <c r="Q10719" i="4"/>
  <c r="Q10720" i="4"/>
  <c r="Q10721" i="4"/>
  <c r="Q10722" i="4"/>
  <c r="Q10723" i="4"/>
  <c r="Q10724" i="4"/>
  <c r="Q10725" i="4"/>
  <c r="Q10726" i="4"/>
  <c r="Q10727" i="4"/>
  <c r="Q10728" i="4"/>
  <c r="Q10729" i="4"/>
  <c r="Q10730" i="4"/>
  <c r="Q10731" i="4"/>
  <c r="Q10732" i="4"/>
  <c r="Q10733" i="4"/>
  <c r="Q10734" i="4"/>
  <c r="Q10735" i="4"/>
  <c r="Q10736" i="4"/>
  <c r="Q10737" i="4"/>
  <c r="Q10738" i="4"/>
  <c r="Q10739" i="4"/>
  <c r="Q10740" i="4"/>
  <c r="Q10741" i="4"/>
  <c r="Q10742" i="4"/>
  <c r="Q10743" i="4"/>
  <c r="Q10744" i="4"/>
  <c r="Q10745" i="4"/>
  <c r="Q10746" i="4"/>
  <c r="Q10747" i="4"/>
  <c r="Q10748" i="4"/>
  <c r="Q10749" i="4"/>
  <c r="Q10750" i="4"/>
  <c r="Q10751" i="4"/>
  <c r="Q10752" i="4"/>
  <c r="Q10753" i="4"/>
  <c r="Q10754" i="4"/>
  <c r="Q10755" i="4"/>
  <c r="Q10756" i="4"/>
  <c r="Q10757" i="4"/>
  <c r="Q10758" i="4"/>
  <c r="Q10759" i="4"/>
  <c r="Q10760" i="4"/>
  <c r="Q10761" i="4"/>
  <c r="Q10762" i="4"/>
  <c r="Q10763" i="4"/>
  <c r="Q10764" i="4"/>
  <c r="Q10765" i="4"/>
  <c r="Q10766" i="4"/>
  <c r="Q10767" i="4"/>
  <c r="Q10768" i="4"/>
  <c r="Q10769" i="4"/>
  <c r="Q10770" i="4"/>
  <c r="Q10771" i="4"/>
  <c r="Q10772" i="4"/>
  <c r="Q10773" i="4"/>
  <c r="Q10774" i="4"/>
  <c r="Q10775" i="4"/>
  <c r="Q10776" i="4"/>
  <c r="Q10777" i="4"/>
  <c r="Q10778" i="4"/>
  <c r="Q10779" i="4"/>
  <c r="Q10780" i="4"/>
  <c r="Q10781" i="4"/>
  <c r="Q10782" i="4"/>
  <c r="Q10783" i="4"/>
  <c r="Q10784" i="4"/>
  <c r="Q10785" i="4"/>
  <c r="Q10786" i="4"/>
  <c r="Q10787" i="4"/>
  <c r="Q10788" i="4"/>
  <c r="Q10789" i="4"/>
  <c r="Q10790" i="4"/>
  <c r="Q10791" i="4"/>
  <c r="Q10792" i="4"/>
  <c r="Q10793" i="4"/>
  <c r="Q10794" i="4"/>
  <c r="Q10795" i="4"/>
  <c r="Q10796" i="4"/>
  <c r="Q10797" i="4"/>
  <c r="Q10798" i="4"/>
  <c r="Q10799" i="4"/>
  <c r="Q10800" i="4"/>
  <c r="Q10801" i="4"/>
  <c r="Q10802" i="4"/>
  <c r="Q10803" i="4"/>
  <c r="Q10804" i="4"/>
  <c r="Q10805" i="4"/>
  <c r="Q10806" i="4"/>
  <c r="Q10807" i="4"/>
  <c r="Q10808" i="4"/>
  <c r="Q10809" i="4"/>
  <c r="Q10810" i="4"/>
  <c r="Q10811" i="4"/>
  <c r="Q10812" i="4"/>
  <c r="Q10813" i="4"/>
  <c r="Q10814" i="4"/>
  <c r="Q10815" i="4"/>
  <c r="Q10816" i="4"/>
  <c r="Q10817" i="4"/>
  <c r="Q10818" i="4"/>
  <c r="Q10819" i="4"/>
  <c r="Q10820" i="4"/>
  <c r="Q10821" i="4"/>
  <c r="Q10822" i="4"/>
  <c r="Q10823" i="4"/>
  <c r="Q10824" i="4"/>
  <c r="Q10825" i="4"/>
  <c r="Q10826" i="4"/>
  <c r="Q10827" i="4"/>
  <c r="Q10828" i="4"/>
  <c r="Q10829" i="4"/>
  <c r="Q10830" i="4"/>
  <c r="Q10831" i="4"/>
  <c r="Q10832" i="4"/>
  <c r="Q10833" i="4"/>
  <c r="Q10834" i="4"/>
  <c r="Q10835" i="4"/>
  <c r="Q10836" i="4"/>
  <c r="Q10837" i="4"/>
  <c r="Q10838" i="4"/>
  <c r="Q10839" i="4"/>
  <c r="Q10840" i="4"/>
  <c r="Q10841" i="4"/>
  <c r="Q10842" i="4"/>
  <c r="Q10843" i="4"/>
  <c r="Q10844" i="4"/>
  <c r="Q10845" i="4"/>
  <c r="Q10846" i="4"/>
  <c r="Q10847" i="4"/>
  <c r="Q10848" i="4"/>
  <c r="Q10849" i="4"/>
  <c r="Q10850" i="4"/>
  <c r="Q10851" i="4"/>
  <c r="Q10852" i="4"/>
  <c r="Q10853" i="4"/>
  <c r="Q10854" i="4"/>
  <c r="Q10855" i="4"/>
  <c r="Q10856" i="4"/>
  <c r="Q10857" i="4"/>
  <c r="Q10858" i="4"/>
  <c r="Q10859" i="4"/>
  <c r="Q10860" i="4"/>
  <c r="Q10861" i="4"/>
  <c r="Q10862" i="4"/>
  <c r="Q10863" i="4"/>
  <c r="Q10864" i="4"/>
  <c r="Q10865" i="4"/>
  <c r="Q10866" i="4"/>
  <c r="Q10867" i="4"/>
  <c r="Q10868" i="4"/>
  <c r="Q10869" i="4"/>
  <c r="Q10870" i="4"/>
  <c r="Q10871" i="4"/>
  <c r="Q10872" i="4"/>
  <c r="Q10873" i="4"/>
  <c r="Q10874" i="4"/>
  <c r="Q10875" i="4"/>
  <c r="Q10876" i="4"/>
  <c r="Q10877" i="4"/>
  <c r="Q10878" i="4"/>
  <c r="Q10879" i="4"/>
  <c r="Q10880" i="4"/>
  <c r="Q10881" i="4"/>
  <c r="Q10882" i="4"/>
  <c r="Q10883" i="4"/>
  <c r="Q10884" i="4"/>
  <c r="Q10885" i="4"/>
  <c r="Q10886" i="4"/>
  <c r="Q10887" i="4"/>
  <c r="Q10888" i="4"/>
  <c r="Q10889" i="4"/>
  <c r="Q10890" i="4"/>
  <c r="Q10891" i="4"/>
  <c r="Q10892" i="4"/>
  <c r="Q10893" i="4"/>
  <c r="Q10894" i="4"/>
  <c r="Q10895" i="4"/>
  <c r="Q10896" i="4"/>
  <c r="Q10897" i="4"/>
  <c r="Q10898" i="4"/>
  <c r="Q10899" i="4"/>
  <c r="Q10900" i="4"/>
  <c r="Q10901" i="4"/>
  <c r="Q10902" i="4"/>
  <c r="Q10903" i="4"/>
  <c r="Q10904" i="4"/>
  <c r="Q10905" i="4"/>
  <c r="Q10906" i="4"/>
  <c r="Q10907" i="4"/>
  <c r="Q10908" i="4"/>
  <c r="Q10909" i="4"/>
  <c r="Q10910" i="4"/>
  <c r="Q10911" i="4"/>
  <c r="Q10912" i="4"/>
  <c r="Q10913" i="4"/>
  <c r="Q10914" i="4"/>
  <c r="Q10915" i="4"/>
  <c r="Q10916" i="4"/>
  <c r="Q10917" i="4"/>
  <c r="Q10918" i="4"/>
  <c r="Q10919" i="4"/>
  <c r="Q10920" i="4"/>
  <c r="Q10921" i="4"/>
  <c r="Q10922" i="4"/>
  <c r="Q10923" i="4"/>
  <c r="Q10924" i="4"/>
  <c r="Q10925" i="4"/>
  <c r="Q10926" i="4"/>
  <c r="Q10927" i="4"/>
  <c r="Q10928" i="4"/>
  <c r="Q10929" i="4"/>
  <c r="Q10930" i="4"/>
  <c r="Q10931" i="4"/>
  <c r="Q10932" i="4"/>
  <c r="Q10933" i="4"/>
  <c r="Q10934" i="4"/>
  <c r="Q10935" i="4"/>
  <c r="Q10936" i="4"/>
  <c r="Q10937" i="4"/>
  <c r="Q10938" i="4"/>
  <c r="Q10939" i="4"/>
  <c r="Q10940" i="4"/>
  <c r="Q10941" i="4"/>
  <c r="Q10942" i="4"/>
  <c r="Q10943" i="4"/>
  <c r="Q10944" i="4"/>
  <c r="Q10945" i="4"/>
  <c r="Q10946" i="4"/>
  <c r="Q10947" i="4"/>
  <c r="Q10948" i="4"/>
  <c r="Q10949" i="4"/>
  <c r="Q10950" i="4"/>
  <c r="Q10951" i="4"/>
  <c r="Q10952" i="4"/>
  <c r="Q10953" i="4"/>
  <c r="Q10954" i="4"/>
  <c r="Q10955" i="4"/>
  <c r="Q10956" i="4"/>
  <c r="Q10957" i="4"/>
  <c r="Q10958" i="4"/>
  <c r="Q10959" i="4"/>
  <c r="Q10960" i="4"/>
  <c r="Q10961" i="4"/>
  <c r="Q10962" i="4"/>
  <c r="Q10963" i="4"/>
  <c r="Q10964" i="4"/>
  <c r="Q10965" i="4"/>
  <c r="Q10966" i="4"/>
  <c r="Q10967" i="4"/>
  <c r="Q10968" i="4"/>
  <c r="Q10969" i="4"/>
  <c r="Q10970" i="4"/>
  <c r="Q10971" i="4"/>
  <c r="Q10972" i="4"/>
  <c r="Q10973" i="4"/>
  <c r="Q10974" i="4"/>
  <c r="Q10975" i="4"/>
  <c r="Q10976" i="4"/>
  <c r="Q10977" i="4"/>
  <c r="Q10978" i="4"/>
  <c r="Q10979" i="4"/>
  <c r="Q10980" i="4"/>
  <c r="Q10981" i="4"/>
  <c r="Q10982" i="4"/>
  <c r="Q10983" i="4"/>
  <c r="Q10984" i="4"/>
  <c r="Q10985" i="4"/>
  <c r="Q10986" i="4"/>
  <c r="Q10987" i="4"/>
  <c r="Q10988" i="4"/>
  <c r="Q10989" i="4"/>
  <c r="Q10990" i="4"/>
  <c r="Q10991" i="4"/>
  <c r="Q10992" i="4"/>
  <c r="Q10993" i="4"/>
  <c r="Q10994" i="4"/>
  <c r="Q10995" i="4"/>
  <c r="Q10996" i="4"/>
  <c r="Q10997" i="4"/>
  <c r="Q10998" i="4"/>
  <c r="Q10999" i="4"/>
  <c r="Q11000" i="4"/>
  <c r="Q11001" i="4"/>
  <c r="Q11002" i="4"/>
  <c r="Q11003" i="4"/>
  <c r="Q11004" i="4"/>
  <c r="Q11005" i="4"/>
  <c r="Q11006" i="4"/>
  <c r="Q11007" i="4"/>
  <c r="Q11008" i="4"/>
  <c r="Q11009" i="4"/>
  <c r="Q11010" i="4"/>
  <c r="Q11011" i="4"/>
  <c r="Q11012" i="4"/>
  <c r="Q11013" i="4"/>
  <c r="Q11014" i="4"/>
  <c r="Q11015" i="4"/>
  <c r="Q11016" i="4"/>
  <c r="Q11017" i="4"/>
  <c r="Q11018" i="4"/>
  <c r="Q11019" i="4"/>
  <c r="Q11020" i="4"/>
  <c r="Q11021" i="4"/>
  <c r="Q11022" i="4"/>
  <c r="Q11023" i="4"/>
  <c r="Q11024" i="4"/>
  <c r="Q11025" i="4"/>
  <c r="Q11026" i="4"/>
  <c r="Q11027" i="4"/>
  <c r="Q11028" i="4"/>
  <c r="Q11029" i="4"/>
  <c r="Q11030" i="4"/>
  <c r="Q11031" i="4"/>
  <c r="Q11032" i="4"/>
  <c r="Q11033" i="4"/>
  <c r="Q11034" i="4"/>
  <c r="Q11035" i="4"/>
  <c r="Q11036" i="4"/>
  <c r="Q11037" i="4"/>
  <c r="Q11038" i="4"/>
  <c r="Q11039" i="4"/>
  <c r="Q11040" i="4"/>
  <c r="Q11041" i="4"/>
  <c r="Q11042" i="4"/>
  <c r="Q11043" i="4"/>
  <c r="Q11044" i="4"/>
  <c r="Q11045" i="4"/>
  <c r="Q11046" i="4"/>
  <c r="Q11047" i="4"/>
  <c r="Q11048" i="4"/>
  <c r="Q11049" i="4"/>
  <c r="Q11050" i="4"/>
  <c r="Q11051" i="4"/>
  <c r="Q11052" i="4"/>
  <c r="Q11053" i="4"/>
  <c r="Q11054" i="4"/>
  <c r="Q11055" i="4"/>
  <c r="Q11056" i="4"/>
  <c r="Q11057" i="4"/>
  <c r="Q11058" i="4"/>
  <c r="Q11059" i="4"/>
  <c r="Q11060" i="4"/>
  <c r="Q11061" i="4"/>
  <c r="Q11062" i="4"/>
  <c r="Q11063" i="4"/>
  <c r="R11063" i="4"/>
  <c r="F44" i="4"/>
  <c r="W9" i="4"/>
  <c r="W10" i="4"/>
  <c r="W11" i="4"/>
  <c r="W12" i="4"/>
  <c r="W13" i="4"/>
  <c r="W14" i="4"/>
  <c r="W15" i="4"/>
  <c r="W16" i="4"/>
  <c r="W17" i="4"/>
  <c r="W18" i="4"/>
  <c r="W19" i="4"/>
  <c r="W20" i="4"/>
  <c r="W21" i="4"/>
  <c r="W22" i="4"/>
  <c r="W23" i="4"/>
  <c r="W24" i="4"/>
  <c r="W25" i="4"/>
  <c r="W26" i="4"/>
  <c r="W27" i="4"/>
  <c r="W28" i="4"/>
  <c r="W29" i="4"/>
  <c r="W30" i="4"/>
  <c r="W31" i="4"/>
  <c r="W32" i="4"/>
  <c r="W33" i="4"/>
  <c r="W34" i="4"/>
  <c r="W35" i="4"/>
  <c r="W36" i="4"/>
  <c r="W37" i="4"/>
  <c r="W38" i="4"/>
  <c r="W39" i="4"/>
  <c r="W40" i="4"/>
  <c r="W41" i="4"/>
  <c r="W42" i="4"/>
  <c r="W43" i="4"/>
  <c r="W44" i="4"/>
  <c r="W45" i="4"/>
  <c r="W46" i="4"/>
  <c r="W47" i="4"/>
  <c r="W48" i="4"/>
  <c r="W49" i="4"/>
  <c r="W50" i="4"/>
  <c r="W51" i="4"/>
  <c r="W52" i="4"/>
  <c r="W53" i="4"/>
  <c r="W54" i="4"/>
  <c r="W55" i="4"/>
  <c r="W56" i="4"/>
  <c r="W57" i="4"/>
  <c r="W58" i="4"/>
  <c r="W59" i="4"/>
  <c r="W60" i="4"/>
  <c r="W61" i="4"/>
  <c r="W62" i="4"/>
  <c r="W63" i="4"/>
  <c r="W64" i="4"/>
  <c r="W65" i="4"/>
  <c r="W66" i="4"/>
  <c r="W67" i="4"/>
  <c r="W68" i="4"/>
  <c r="W69" i="4"/>
  <c r="W70" i="4"/>
  <c r="W71" i="4"/>
  <c r="W72" i="4"/>
  <c r="W73" i="4"/>
  <c r="W74" i="4"/>
  <c r="W75" i="4"/>
  <c r="W76" i="4"/>
  <c r="W77" i="4"/>
  <c r="W78" i="4"/>
  <c r="W79" i="4"/>
  <c r="W80" i="4"/>
  <c r="W81" i="4"/>
  <c r="W82" i="4"/>
  <c r="W83" i="4"/>
  <c r="W84" i="4"/>
  <c r="W85" i="4"/>
  <c r="W86" i="4"/>
  <c r="W87" i="4"/>
  <c r="W88" i="4"/>
  <c r="W89" i="4"/>
  <c r="W90" i="4"/>
  <c r="W91" i="4"/>
  <c r="W92" i="4"/>
  <c r="W93" i="4"/>
  <c r="W94" i="4"/>
  <c r="W95" i="4"/>
  <c r="W96" i="4"/>
  <c r="W97" i="4"/>
  <c r="W98" i="4"/>
  <c r="W99" i="4"/>
  <c r="W100" i="4"/>
  <c r="W101" i="4"/>
  <c r="W102" i="4"/>
  <c r="W103" i="4"/>
  <c r="W104" i="4"/>
  <c r="W105" i="4"/>
  <c r="W106" i="4"/>
  <c r="W107" i="4"/>
  <c r="W108" i="4"/>
  <c r="W109" i="4"/>
  <c r="W110" i="4"/>
  <c r="W111" i="4"/>
  <c r="W112" i="4"/>
  <c r="W113" i="4"/>
  <c r="W114" i="4"/>
  <c r="W115" i="4"/>
  <c r="W116" i="4"/>
  <c r="W117" i="4"/>
  <c r="W118" i="4"/>
  <c r="W119" i="4"/>
  <c r="W120" i="4"/>
  <c r="W121" i="4"/>
  <c r="W122" i="4"/>
  <c r="W123" i="4"/>
  <c r="W124" i="4"/>
  <c r="W125" i="4"/>
  <c r="W126" i="4"/>
  <c r="W127" i="4"/>
  <c r="W128" i="4"/>
  <c r="W129" i="4"/>
  <c r="W130" i="4"/>
  <c r="W131" i="4"/>
  <c r="W132" i="4"/>
  <c r="W133" i="4"/>
  <c r="W134" i="4"/>
  <c r="W135" i="4"/>
  <c r="W136" i="4"/>
  <c r="W137" i="4"/>
  <c r="W138" i="4"/>
  <c r="W139" i="4"/>
  <c r="W140" i="4"/>
  <c r="W141" i="4"/>
  <c r="W142" i="4"/>
  <c r="W143" i="4"/>
  <c r="W144" i="4"/>
  <c r="W145" i="4"/>
  <c r="W146" i="4"/>
  <c r="W147" i="4"/>
  <c r="W148" i="4"/>
  <c r="W149" i="4"/>
  <c r="W150" i="4"/>
  <c r="W151" i="4"/>
  <c r="W152" i="4"/>
  <c r="W153" i="4"/>
  <c r="W154" i="4"/>
  <c r="W155" i="4"/>
  <c r="W156" i="4"/>
  <c r="W157" i="4"/>
  <c r="W158" i="4"/>
  <c r="W159" i="4"/>
  <c r="W160" i="4"/>
  <c r="W161" i="4"/>
  <c r="W162" i="4"/>
  <c r="W163" i="4"/>
  <c r="W164" i="4"/>
  <c r="W165" i="4"/>
  <c r="W166" i="4"/>
  <c r="W167" i="4"/>
  <c r="W168" i="4"/>
  <c r="W169" i="4"/>
  <c r="W170" i="4"/>
  <c r="W171" i="4"/>
  <c r="W172" i="4"/>
  <c r="W173" i="4"/>
  <c r="W174" i="4"/>
  <c r="W175" i="4"/>
  <c r="W176" i="4"/>
  <c r="W177" i="4"/>
  <c r="W178" i="4"/>
  <c r="W179" i="4"/>
  <c r="W180" i="4"/>
  <c r="W181" i="4"/>
  <c r="W182" i="4"/>
  <c r="W183" i="4"/>
  <c r="W184" i="4"/>
  <c r="W185" i="4"/>
  <c r="W186" i="4"/>
  <c r="W187" i="4"/>
  <c r="W188" i="4"/>
  <c r="W189" i="4"/>
  <c r="W190" i="4"/>
  <c r="W191" i="4"/>
  <c r="W192" i="4"/>
  <c r="W193" i="4"/>
  <c r="W194" i="4"/>
  <c r="W195" i="4"/>
  <c r="W196" i="4"/>
  <c r="W197" i="4"/>
  <c r="W198" i="4"/>
  <c r="W199" i="4"/>
  <c r="W200" i="4"/>
  <c r="W201" i="4"/>
  <c r="W202" i="4"/>
  <c r="W203" i="4"/>
  <c r="W204" i="4"/>
  <c r="W205" i="4"/>
  <c r="W206" i="4"/>
  <c r="W207" i="4"/>
  <c r="W208" i="4"/>
  <c r="W209" i="4"/>
  <c r="W210" i="4"/>
  <c r="W211" i="4"/>
  <c r="W212" i="4"/>
  <c r="W213" i="4"/>
  <c r="W214" i="4"/>
  <c r="W215" i="4"/>
  <c r="W216" i="4"/>
  <c r="W217" i="4"/>
  <c r="W218" i="4"/>
  <c r="W219" i="4"/>
  <c r="W220" i="4"/>
  <c r="W221" i="4"/>
  <c r="W222" i="4"/>
  <c r="W223" i="4"/>
  <c r="W224" i="4"/>
  <c r="W225" i="4"/>
  <c r="W226" i="4"/>
  <c r="W227" i="4"/>
  <c r="W228" i="4"/>
  <c r="W229" i="4"/>
  <c r="W230" i="4"/>
  <c r="W231" i="4"/>
  <c r="W232" i="4"/>
  <c r="W233" i="4"/>
  <c r="W234" i="4"/>
  <c r="W235" i="4"/>
  <c r="W236" i="4"/>
  <c r="W237" i="4"/>
  <c r="W238" i="4"/>
  <c r="W239" i="4"/>
  <c r="W240" i="4"/>
  <c r="W241" i="4"/>
  <c r="W242" i="4"/>
  <c r="W243" i="4"/>
  <c r="W244" i="4"/>
  <c r="W245" i="4"/>
  <c r="W246" i="4"/>
  <c r="W247" i="4"/>
  <c r="W248" i="4"/>
  <c r="W249" i="4"/>
  <c r="W250" i="4"/>
  <c r="W251" i="4"/>
  <c r="W252" i="4"/>
  <c r="W253" i="4"/>
  <c r="W254" i="4"/>
  <c r="W255" i="4"/>
  <c r="W256" i="4"/>
  <c r="W257" i="4"/>
  <c r="W258" i="4"/>
  <c r="W259" i="4"/>
  <c r="W260" i="4"/>
  <c r="W261" i="4"/>
  <c r="W262" i="4"/>
  <c r="W263" i="4"/>
  <c r="W264" i="4"/>
  <c r="W265" i="4"/>
  <c r="W266" i="4"/>
  <c r="W267" i="4"/>
  <c r="W268" i="4"/>
  <c r="W269" i="4"/>
  <c r="W270" i="4"/>
  <c r="W271" i="4"/>
  <c r="W272" i="4"/>
  <c r="W273" i="4"/>
  <c r="W274" i="4"/>
  <c r="W275" i="4"/>
  <c r="W276" i="4"/>
  <c r="W277" i="4"/>
  <c r="W278" i="4"/>
  <c r="W279" i="4"/>
  <c r="W280" i="4"/>
  <c r="W281" i="4"/>
  <c r="W282" i="4"/>
  <c r="W283" i="4"/>
  <c r="W284" i="4"/>
  <c r="W285" i="4"/>
  <c r="W286" i="4"/>
  <c r="W287" i="4"/>
  <c r="W288" i="4"/>
  <c r="W289" i="4"/>
  <c r="W290" i="4"/>
  <c r="W291" i="4"/>
  <c r="W292" i="4"/>
  <c r="W293" i="4"/>
  <c r="W294" i="4"/>
  <c r="W295" i="4"/>
  <c r="W296" i="4"/>
  <c r="W297" i="4"/>
  <c r="W298" i="4"/>
  <c r="W299" i="4"/>
  <c r="W300" i="4"/>
  <c r="W301" i="4"/>
  <c r="W302" i="4"/>
  <c r="W303" i="4"/>
  <c r="W304" i="4"/>
  <c r="W305" i="4"/>
  <c r="W306" i="4"/>
  <c r="W307" i="4"/>
  <c r="W308" i="4"/>
  <c r="W309" i="4"/>
  <c r="W310" i="4"/>
  <c r="W311" i="4"/>
  <c r="W312" i="4"/>
  <c r="W313" i="4"/>
  <c r="W314" i="4"/>
  <c r="W315" i="4"/>
  <c r="W316" i="4"/>
  <c r="W317" i="4"/>
  <c r="W318" i="4"/>
  <c r="W319" i="4"/>
  <c r="W320" i="4"/>
  <c r="W321" i="4"/>
  <c r="W322" i="4"/>
  <c r="W323" i="4"/>
  <c r="W324" i="4"/>
  <c r="W325" i="4"/>
  <c r="W326" i="4"/>
  <c r="W327" i="4"/>
  <c r="W328" i="4"/>
  <c r="W329" i="4"/>
  <c r="W330" i="4"/>
  <c r="W331" i="4"/>
  <c r="W332" i="4"/>
  <c r="W333" i="4"/>
  <c r="W334" i="4"/>
  <c r="W335" i="4"/>
  <c r="W336" i="4"/>
  <c r="W337" i="4"/>
  <c r="W338" i="4"/>
  <c r="W339" i="4"/>
  <c r="W340" i="4"/>
  <c r="W341" i="4"/>
  <c r="W342" i="4"/>
  <c r="W343" i="4"/>
  <c r="W344" i="4"/>
  <c r="W345" i="4"/>
  <c r="W346" i="4"/>
  <c r="W347" i="4"/>
  <c r="W348" i="4"/>
  <c r="W349" i="4"/>
  <c r="W350" i="4"/>
  <c r="W351" i="4"/>
  <c r="W352" i="4"/>
  <c r="W353" i="4"/>
  <c r="W354" i="4"/>
  <c r="W355" i="4"/>
  <c r="W356" i="4"/>
  <c r="W357" i="4"/>
  <c r="W358" i="4"/>
  <c r="W359" i="4"/>
  <c r="W360" i="4"/>
  <c r="W361" i="4"/>
  <c r="W362" i="4"/>
  <c r="W363" i="4"/>
  <c r="W364" i="4"/>
  <c r="W365" i="4"/>
  <c r="W366" i="4"/>
  <c r="W367" i="4"/>
  <c r="W368" i="4"/>
  <c r="W369" i="4"/>
  <c r="W370" i="4"/>
  <c r="W371" i="4"/>
  <c r="W372" i="4"/>
  <c r="W373" i="4"/>
  <c r="W374" i="4"/>
  <c r="W375" i="4"/>
  <c r="W376" i="4"/>
  <c r="W377" i="4"/>
  <c r="W378" i="4"/>
  <c r="W379" i="4"/>
  <c r="W380" i="4"/>
  <c r="W381" i="4"/>
  <c r="W382" i="4"/>
  <c r="W383" i="4"/>
  <c r="W384" i="4"/>
  <c r="W385" i="4"/>
  <c r="W386" i="4"/>
  <c r="W387" i="4"/>
  <c r="W388" i="4"/>
  <c r="W389" i="4"/>
  <c r="W390" i="4"/>
  <c r="W391" i="4"/>
  <c r="W392" i="4"/>
  <c r="W393" i="4"/>
  <c r="W394" i="4"/>
  <c r="W395" i="4"/>
  <c r="W396" i="4"/>
  <c r="W397" i="4"/>
  <c r="W398" i="4"/>
  <c r="W399" i="4"/>
  <c r="W400" i="4"/>
  <c r="W401" i="4"/>
  <c r="W402" i="4"/>
  <c r="W403" i="4"/>
  <c r="W404" i="4"/>
  <c r="W405" i="4"/>
  <c r="W406" i="4"/>
  <c r="W407" i="4"/>
  <c r="W408" i="4"/>
  <c r="W409" i="4"/>
  <c r="W410" i="4"/>
  <c r="W411" i="4"/>
  <c r="W412" i="4"/>
  <c r="W413" i="4"/>
  <c r="W414" i="4"/>
  <c r="W415" i="4"/>
  <c r="W416" i="4"/>
  <c r="W417" i="4"/>
  <c r="W418" i="4"/>
  <c r="W419" i="4"/>
  <c r="W420" i="4"/>
  <c r="W421" i="4"/>
  <c r="W422" i="4"/>
  <c r="W423" i="4"/>
  <c r="W424" i="4"/>
  <c r="W425" i="4"/>
  <c r="W426" i="4"/>
  <c r="W427" i="4"/>
  <c r="W428" i="4"/>
  <c r="W429" i="4"/>
  <c r="W430" i="4"/>
  <c r="W431" i="4"/>
  <c r="W432" i="4"/>
  <c r="W433" i="4"/>
  <c r="W434" i="4"/>
  <c r="W435" i="4"/>
  <c r="W436" i="4"/>
  <c r="W437" i="4"/>
  <c r="W438" i="4"/>
  <c r="W439" i="4"/>
  <c r="W440" i="4"/>
  <c r="W441" i="4"/>
  <c r="W442" i="4"/>
  <c r="W443" i="4"/>
  <c r="W444" i="4"/>
  <c r="W445" i="4"/>
  <c r="W446" i="4"/>
  <c r="W447" i="4"/>
  <c r="W448" i="4"/>
  <c r="W449" i="4"/>
  <c r="W450" i="4"/>
  <c r="W451" i="4"/>
  <c r="W452" i="4"/>
  <c r="W453" i="4"/>
  <c r="W454" i="4"/>
  <c r="W455" i="4"/>
  <c r="W456" i="4"/>
  <c r="W457" i="4"/>
  <c r="W458" i="4"/>
  <c r="W459" i="4"/>
  <c r="W460" i="4"/>
  <c r="W461" i="4"/>
  <c r="W462" i="4"/>
  <c r="W463" i="4"/>
  <c r="W464" i="4"/>
  <c r="W465" i="4"/>
  <c r="W466" i="4"/>
  <c r="W467" i="4"/>
  <c r="W468" i="4"/>
  <c r="W469" i="4"/>
  <c r="W470" i="4"/>
  <c r="W471" i="4"/>
  <c r="W472" i="4"/>
  <c r="W473" i="4"/>
  <c r="W474" i="4"/>
  <c r="W475" i="4"/>
  <c r="W476" i="4"/>
  <c r="W477" i="4"/>
  <c r="W478" i="4"/>
  <c r="W479" i="4"/>
  <c r="W480" i="4"/>
  <c r="W481" i="4"/>
  <c r="W482" i="4"/>
  <c r="W483" i="4"/>
  <c r="W484" i="4"/>
  <c r="W485" i="4"/>
  <c r="W486" i="4"/>
  <c r="W487" i="4"/>
  <c r="W488" i="4"/>
  <c r="W489" i="4"/>
  <c r="W490" i="4"/>
  <c r="W491" i="4"/>
  <c r="W492" i="4"/>
  <c r="W493" i="4"/>
  <c r="W494" i="4"/>
  <c r="W495" i="4"/>
  <c r="W496" i="4"/>
  <c r="W497" i="4"/>
  <c r="W498" i="4"/>
  <c r="W499" i="4"/>
  <c r="W500" i="4"/>
  <c r="W501" i="4"/>
  <c r="W502" i="4"/>
  <c r="W503" i="4"/>
  <c r="W504" i="4"/>
  <c r="W505" i="4"/>
  <c r="W506" i="4"/>
  <c r="W507" i="4"/>
  <c r="W508" i="4"/>
  <c r="W509" i="4"/>
  <c r="W510" i="4"/>
  <c r="W511" i="4"/>
  <c r="W512" i="4"/>
  <c r="W513" i="4"/>
  <c r="W514" i="4"/>
  <c r="W515" i="4"/>
  <c r="W516" i="4"/>
  <c r="W517" i="4"/>
  <c r="W518" i="4"/>
  <c r="W519" i="4"/>
  <c r="W520" i="4"/>
  <c r="W521" i="4"/>
  <c r="W522" i="4"/>
  <c r="W523" i="4"/>
  <c r="W524" i="4"/>
  <c r="W525" i="4"/>
  <c r="W526" i="4"/>
  <c r="W527" i="4"/>
  <c r="W528" i="4"/>
  <c r="W529" i="4"/>
  <c r="W530" i="4"/>
  <c r="W531" i="4"/>
  <c r="W532" i="4"/>
  <c r="W533" i="4"/>
  <c r="W534" i="4"/>
  <c r="W535" i="4"/>
  <c r="W536" i="4"/>
  <c r="W537" i="4"/>
  <c r="W538" i="4"/>
  <c r="W539" i="4"/>
  <c r="W540" i="4"/>
  <c r="W541" i="4"/>
  <c r="W542" i="4"/>
  <c r="W543" i="4"/>
  <c r="W544" i="4"/>
  <c r="W545" i="4"/>
  <c r="W546" i="4"/>
  <c r="W547" i="4"/>
  <c r="W548" i="4"/>
  <c r="W549" i="4"/>
  <c r="W550" i="4"/>
  <c r="W551" i="4"/>
  <c r="W552" i="4"/>
  <c r="W553" i="4"/>
  <c r="W554" i="4"/>
  <c r="W555" i="4"/>
  <c r="W556" i="4"/>
  <c r="W557" i="4"/>
  <c r="W558" i="4"/>
  <c r="W559" i="4"/>
  <c r="W560" i="4"/>
  <c r="W561" i="4"/>
  <c r="W562" i="4"/>
  <c r="W563" i="4"/>
  <c r="W564" i="4"/>
  <c r="W565" i="4"/>
  <c r="W566" i="4"/>
  <c r="W567" i="4"/>
  <c r="W568" i="4"/>
  <c r="W569" i="4"/>
  <c r="W570" i="4"/>
  <c r="W571" i="4"/>
  <c r="W572" i="4"/>
  <c r="W573" i="4"/>
  <c r="W574" i="4"/>
  <c r="W575" i="4"/>
  <c r="W576" i="4"/>
  <c r="W577" i="4"/>
  <c r="W578" i="4"/>
  <c r="W579" i="4"/>
  <c r="W580" i="4"/>
  <c r="W581" i="4"/>
  <c r="W582" i="4"/>
  <c r="W583" i="4"/>
  <c r="W584" i="4"/>
  <c r="W585" i="4"/>
  <c r="W586" i="4"/>
  <c r="W587" i="4"/>
  <c r="W588" i="4"/>
  <c r="W589" i="4"/>
  <c r="W590" i="4"/>
  <c r="W591" i="4"/>
  <c r="W592" i="4"/>
  <c r="W593" i="4"/>
  <c r="W594" i="4"/>
  <c r="W595" i="4"/>
  <c r="W596" i="4"/>
  <c r="W597" i="4"/>
  <c r="W598" i="4"/>
  <c r="W599" i="4"/>
  <c r="W600" i="4"/>
  <c r="W601" i="4"/>
  <c r="W602" i="4"/>
  <c r="W603" i="4"/>
  <c r="W604" i="4"/>
  <c r="W605" i="4"/>
  <c r="W606" i="4"/>
  <c r="W607" i="4"/>
  <c r="W608" i="4"/>
  <c r="W609" i="4"/>
  <c r="W610" i="4"/>
  <c r="W611" i="4"/>
  <c r="W612" i="4"/>
  <c r="W613" i="4"/>
  <c r="W614" i="4"/>
  <c r="W615" i="4"/>
  <c r="W616" i="4"/>
  <c r="W617" i="4"/>
  <c r="W618" i="4"/>
  <c r="W619" i="4"/>
  <c r="W620" i="4"/>
  <c r="W621" i="4"/>
  <c r="W622" i="4"/>
  <c r="W623" i="4"/>
  <c r="W624" i="4"/>
  <c r="W625" i="4"/>
  <c r="W626" i="4"/>
  <c r="W627" i="4"/>
  <c r="W628" i="4"/>
  <c r="W629" i="4"/>
  <c r="W630" i="4"/>
  <c r="W631" i="4"/>
  <c r="W632" i="4"/>
  <c r="W633" i="4"/>
  <c r="W634" i="4"/>
  <c r="W635" i="4"/>
  <c r="W636" i="4"/>
  <c r="W637" i="4"/>
  <c r="W638" i="4"/>
  <c r="W639" i="4"/>
  <c r="W640" i="4"/>
  <c r="W641" i="4"/>
  <c r="W642" i="4"/>
  <c r="W643" i="4"/>
  <c r="W644" i="4"/>
  <c r="W645" i="4"/>
  <c r="W646" i="4"/>
  <c r="W647" i="4"/>
  <c r="W648" i="4"/>
  <c r="W649" i="4"/>
  <c r="W650" i="4"/>
  <c r="W651" i="4"/>
  <c r="W652" i="4"/>
  <c r="W653" i="4"/>
  <c r="W654" i="4"/>
  <c r="W655" i="4"/>
  <c r="W656" i="4"/>
  <c r="W657" i="4"/>
  <c r="W658" i="4"/>
  <c r="W659" i="4"/>
  <c r="W660" i="4"/>
  <c r="W661" i="4"/>
  <c r="W662" i="4"/>
  <c r="W663" i="4"/>
  <c r="W664" i="4"/>
  <c r="W665" i="4"/>
  <c r="W666" i="4"/>
  <c r="W667" i="4"/>
  <c r="W668" i="4"/>
  <c r="W669" i="4"/>
  <c r="W670" i="4"/>
  <c r="W671" i="4"/>
  <c r="W672" i="4"/>
  <c r="W673" i="4"/>
  <c r="W674" i="4"/>
  <c r="W675" i="4"/>
  <c r="W676" i="4"/>
  <c r="W677" i="4"/>
  <c r="W678" i="4"/>
  <c r="W679" i="4"/>
  <c r="W680" i="4"/>
  <c r="W681" i="4"/>
  <c r="W682" i="4"/>
  <c r="W683" i="4"/>
  <c r="W684" i="4"/>
  <c r="W685" i="4"/>
  <c r="W686" i="4"/>
  <c r="W687" i="4"/>
  <c r="W688" i="4"/>
  <c r="W689" i="4"/>
  <c r="W690" i="4"/>
  <c r="W691" i="4"/>
  <c r="W692" i="4"/>
  <c r="W693" i="4"/>
  <c r="W694" i="4"/>
  <c r="W695" i="4"/>
  <c r="W696" i="4"/>
  <c r="W697" i="4"/>
  <c r="W698" i="4"/>
  <c r="W699" i="4"/>
  <c r="W700" i="4"/>
  <c r="W701" i="4"/>
  <c r="W702" i="4"/>
  <c r="W703" i="4"/>
  <c r="W704" i="4"/>
  <c r="W705" i="4"/>
  <c r="W706" i="4"/>
  <c r="W707" i="4"/>
  <c r="W708" i="4"/>
  <c r="W709" i="4"/>
  <c r="W710" i="4"/>
  <c r="W711" i="4"/>
  <c r="W712" i="4"/>
  <c r="W713" i="4"/>
  <c r="W714" i="4"/>
  <c r="W715" i="4"/>
  <c r="W716" i="4"/>
  <c r="W717" i="4"/>
  <c r="W718" i="4"/>
  <c r="W719" i="4"/>
  <c r="W720" i="4"/>
  <c r="W721" i="4"/>
  <c r="W722" i="4"/>
  <c r="W723" i="4"/>
  <c r="W724" i="4"/>
  <c r="W725" i="4"/>
  <c r="W726" i="4"/>
  <c r="W727" i="4"/>
  <c r="W728" i="4"/>
  <c r="W729" i="4"/>
  <c r="W730" i="4"/>
  <c r="W731" i="4"/>
  <c r="W732" i="4"/>
  <c r="W733" i="4"/>
  <c r="W734" i="4"/>
  <c r="W735" i="4"/>
  <c r="W736" i="4"/>
  <c r="W737" i="4"/>
  <c r="W738" i="4"/>
  <c r="W739" i="4"/>
  <c r="W740" i="4"/>
  <c r="W741" i="4"/>
  <c r="W742" i="4"/>
  <c r="W743" i="4"/>
  <c r="W744" i="4"/>
  <c r="W745" i="4"/>
  <c r="W746" i="4"/>
  <c r="W747" i="4"/>
  <c r="W748" i="4"/>
  <c r="W749" i="4"/>
  <c r="W750" i="4"/>
  <c r="W751" i="4"/>
  <c r="W752" i="4"/>
  <c r="W753" i="4"/>
  <c r="W754" i="4"/>
  <c r="W755" i="4"/>
  <c r="W756" i="4"/>
  <c r="W757" i="4"/>
  <c r="W758" i="4"/>
  <c r="W759" i="4"/>
  <c r="W760" i="4"/>
  <c r="W761" i="4"/>
  <c r="W762" i="4"/>
  <c r="W763" i="4"/>
  <c r="W764" i="4"/>
  <c r="W765" i="4"/>
  <c r="W766" i="4"/>
  <c r="W767" i="4"/>
  <c r="W768" i="4"/>
  <c r="W769" i="4"/>
  <c r="W770" i="4"/>
  <c r="W771" i="4"/>
  <c r="W772" i="4"/>
  <c r="W773" i="4"/>
  <c r="W774" i="4"/>
  <c r="W775" i="4"/>
  <c r="W776" i="4"/>
  <c r="W777" i="4"/>
  <c r="W778" i="4"/>
  <c r="W779" i="4"/>
  <c r="W780" i="4"/>
  <c r="W781" i="4"/>
  <c r="W782" i="4"/>
  <c r="W783" i="4"/>
  <c r="W784" i="4"/>
  <c r="W785" i="4"/>
  <c r="W786" i="4"/>
  <c r="W787" i="4"/>
  <c r="W788" i="4"/>
  <c r="W789" i="4"/>
  <c r="W790" i="4"/>
  <c r="W791" i="4"/>
  <c r="W792" i="4"/>
  <c r="W793" i="4"/>
  <c r="W794" i="4"/>
  <c r="W795" i="4"/>
  <c r="W796" i="4"/>
  <c r="W797" i="4"/>
  <c r="W798" i="4"/>
  <c r="W799" i="4"/>
  <c r="W800" i="4"/>
  <c r="W801" i="4"/>
  <c r="W802" i="4"/>
  <c r="W803" i="4"/>
  <c r="W804" i="4"/>
  <c r="W805" i="4"/>
  <c r="W806" i="4"/>
  <c r="W807" i="4"/>
  <c r="W808" i="4"/>
  <c r="W809" i="4"/>
  <c r="W810" i="4"/>
  <c r="W811" i="4"/>
  <c r="W812" i="4"/>
  <c r="W813" i="4"/>
  <c r="W814" i="4"/>
  <c r="W815" i="4"/>
  <c r="W816" i="4"/>
  <c r="W817" i="4"/>
  <c r="W818" i="4"/>
  <c r="W819" i="4"/>
  <c r="W820" i="4"/>
  <c r="W821" i="4"/>
  <c r="W822" i="4"/>
  <c r="W823" i="4"/>
  <c r="W824" i="4"/>
  <c r="W825" i="4"/>
  <c r="W826" i="4"/>
  <c r="W827" i="4"/>
  <c r="W828" i="4"/>
  <c r="W829" i="4"/>
  <c r="W830" i="4"/>
  <c r="W831" i="4"/>
  <c r="W832" i="4"/>
  <c r="W833" i="4"/>
  <c r="W834" i="4"/>
  <c r="W835" i="4"/>
  <c r="W836" i="4"/>
  <c r="W837" i="4"/>
  <c r="W838" i="4"/>
  <c r="W839" i="4"/>
  <c r="W840" i="4"/>
  <c r="W841" i="4"/>
  <c r="W842" i="4"/>
  <c r="W843" i="4"/>
  <c r="W844" i="4"/>
  <c r="W845" i="4"/>
  <c r="W846" i="4"/>
  <c r="W847" i="4"/>
  <c r="W848" i="4"/>
  <c r="W849" i="4"/>
  <c r="W850" i="4"/>
  <c r="W851" i="4"/>
  <c r="W852" i="4"/>
  <c r="W853" i="4"/>
  <c r="W854" i="4"/>
  <c r="W855" i="4"/>
  <c r="W856" i="4"/>
  <c r="W857" i="4"/>
  <c r="W858" i="4"/>
  <c r="W859" i="4"/>
  <c r="W860" i="4"/>
  <c r="W861" i="4"/>
  <c r="W862" i="4"/>
  <c r="W863" i="4"/>
  <c r="W864" i="4"/>
  <c r="W865" i="4"/>
  <c r="W866" i="4"/>
  <c r="W867" i="4"/>
  <c r="W868" i="4"/>
  <c r="W869" i="4"/>
  <c r="W870" i="4"/>
  <c r="W871" i="4"/>
  <c r="W872" i="4"/>
  <c r="W873" i="4"/>
  <c r="W874" i="4"/>
  <c r="W875" i="4"/>
  <c r="W876" i="4"/>
  <c r="W877" i="4"/>
  <c r="W878" i="4"/>
  <c r="W879" i="4"/>
  <c r="W880" i="4"/>
  <c r="W881" i="4"/>
  <c r="W882" i="4"/>
  <c r="W883" i="4"/>
  <c r="W884" i="4"/>
  <c r="W885" i="4"/>
  <c r="W886" i="4"/>
  <c r="W887" i="4"/>
  <c r="W888" i="4"/>
  <c r="W889" i="4"/>
  <c r="W890" i="4"/>
  <c r="W891" i="4"/>
  <c r="W892" i="4"/>
  <c r="W893" i="4"/>
  <c r="W894" i="4"/>
  <c r="W895" i="4"/>
  <c r="W896" i="4"/>
  <c r="W897" i="4"/>
  <c r="W898" i="4"/>
  <c r="W899" i="4"/>
  <c r="W900" i="4"/>
  <c r="W901" i="4"/>
  <c r="W902" i="4"/>
  <c r="W903" i="4"/>
  <c r="W904" i="4"/>
  <c r="W905" i="4"/>
  <c r="W906" i="4"/>
  <c r="W907" i="4"/>
  <c r="W908" i="4"/>
  <c r="W909" i="4"/>
  <c r="W910" i="4"/>
  <c r="W911" i="4"/>
  <c r="W912" i="4"/>
  <c r="W913" i="4"/>
  <c r="W914" i="4"/>
  <c r="W915" i="4"/>
  <c r="W916" i="4"/>
  <c r="W917" i="4"/>
  <c r="W918" i="4"/>
  <c r="W919" i="4"/>
  <c r="W920" i="4"/>
  <c r="W921" i="4"/>
  <c r="W922" i="4"/>
  <c r="W923" i="4"/>
  <c r="W924" i="4"/>
  <c r="W925" i="4"/>
  <c r="W926" i="4"/>
  <c r="W927" i="4"/>
  <c r="W928" i="4"/>
  <c r="W929" i="4"/>
  <c r="W930" i="4"/>
  <c r="W931" i="4"/>
  <c r="W932" i="4"/>
  <c r="W933" i="4"/>
  <c r="W934" i="4"/>
  <c r="W935" i="4"/>
  <c r="W936" i="4"/>
  <c r="W937" i="4"/>
  <c r="W938" i="4"/>
  <c r="W939" i="4"/>
  <c r="W940" i="4"/>
  <c r="W941" i="4"/>
  <c r="W942" i="4"/>
  <c r="W943" i="4"/>
  <c r="W944" i="4"/>
  <c r="W945" i="4"/>
  <c r="W946" i="4"/>
  <c r="W947" i="4"/>
  <c r="W948" i="4"/>
  <c r="W949" i="4"/>
  <c r="W950" i="4"/>
  <c r="W951" i="4"/>
  <c r="W952" i="4"/>
  <c r="W953" i="4"/>
  <c r="W954" i="4"/>
  <c r="W955" i="4"/>
  <c r="W956" i="4"/>
  <c r="W957" i="4"/>
  <c r="W958" i="4"/>
  <c r="W959" i="4"/>
  <c r="W960" i="4"/>
  <c r="W961" i="4"/>
  <c r="W962" i="4"/>
  <c r="W963" i="4"/>
  <c r="W964" i="4"/>
  <c r="W965" i="4"/>
  <c r="W966" i="4"/>
  <c r="W967" i="4"/>
  <c r="W968" i="4"/>
  <c r="W969" i="4"/>
  <c r="W970" i="4"/>
  <c r="W971" i="4"/>
  <c r="W972" i="4"/>
  <c r="W973" i="4"/>
  <c r="W974" i="4"/>
  <c r="W975" i="4"/>
  <c r="W976" i="4"/>
  <c r="W977" i="4"/>
  <c r="W978" i="4"/>
  <c r="W979" i="4"/>
  <c r="W980" i="4"/>
  <c r="W981" i="4"/>
  <c r="W982" i="4"/>
  <c r="W983" i="4"/>
  <c r="W984" i="4"/>
  <c r="W985" i="4"/>
  <c r="W986" i="4"/>
  <c r="W987" i="4"/>
  <c r="W988" i="4"/>
  <c r="W989" i="4"/>
  <c r="W990" i="4"/>
  <c r="W991" i="4"/>
  <c r="W992" i="4"/>
  <c r="W993" i="4"/>
  <c r="W994" i="4"/>
  <c r="W995" i="4"/>
  <c r="W996" i="4"/>
  <c r="W997" i="4"/>
  <c r="W998" i="4"/>
  <c r="W999" i="4"/>
  <c r="W1000" i="4"/>
  <c r="W1001" i="4"/>
  <c r="W1002" i="4"/>
  <c r="W1003" i="4"/>
  <c r="W1004" i="4"/>
  <c r="W1005" i="4"/>
  <c r="W1006" i="4"/>
  <c r="W1007" i="4"/>
  <c r="W1008" i="4"/>
  <c r="W1009" i="4"/>
  <c r="W1010" i="4"/>
  <c r="W1011" i="4"/>
  <c r="W1012" i="4"/>
  <c r="W1013" i="4"/>
  <c r="W1014" i="4"/>
  <c r="W1015" i="4"/>
  <c r="W1016" i="4"/>
  <c r="W1017" i="4"/>
  <c r="W1018" i="4"/>
  <c r="W1019" i="4"/>
  <c r="W1020" i="4"/>
  <c r="W1021" i="4"/>
  <c r="W1022" i="4"/>
  <c r="W1023" i="4"/>
  <c r="W1024" i="4"/>
  <c r="W1025" i="4"/>
  <c r="W1026" i="4"/>
  <c r="W1027" i="4"/>
  <c r="W1028" i="4"/>
  <c r="W1029" i="4"/>
  <c r="W1030" i="4"/>
  <c r="W1031" i="4"/>
  <c r="W1032" i="4"/>
  <c r="W1033" i="4"/>
  <c r="W1034" i="4"/>
  <c r="W1035" i="4"/>
  <c r="W1036" i="4"/>
  <c r="W1037" i="4"/>
  <c r="W1038" i="4"/>
  <c r="W1039" i="4"/>
  <c r="W1040" i="4"/>
  <c r="W1041" i="4"/>
  <c r="W1042" i="4"/>
  <c r="W1043" i="4"/>
  <c r="W1044" i="4"/>
  <c r="W1045" i="4"/>
  <c r="W1046" i="4"/>
  <c r="W1047" i="4"/>
  <c r="W1048" i="4"/>
  <c r="W1049" i="4"/>
  <c r="W1050" i="4"/>
  <c r="W1051" i="4"/>
  <c r="W1052" i="4"/>
  <c r="W1053" i="4"/>
  <c r="W1054" i="4"/>
  <c r="W1055" i="4"/>
  <c r="W1056" i="4"/>
  <c r="W1057" i="4"/>
  <c r="W1058" i="4"/>
  <c r="W1059" i="4"/>
  <c r="W1060" i="4"/>
  <c r="W1061" i="4"/>
  <c r="W1062" i="4"/>
  <c r="W1063" i="4"/>
  <c r="W1064" i="4"/>
  <c r="W1065" i="4"/>
  <c r="W1066" i="4"/>
  <c r="W1067" i="4"/>
  <c r="W1068" i="4"/>
  <c r="W1069" i="4"/>
  <c r="W1070" i="4"/>
  <c r="W1071" i="4"/>
  <c r="W1072" i="4"/>
  <c r="W1073" i="4"/>
  <c r="W1074" i="4"/>
  <c r="W1075" i="4"/>
  <c r="W1076" i="4"/>
  <c r="W1077" i="4"/>
  <c r="W1078" i="4"/>
  <c r="W1079" i="4"/>
  <c r="W1080" i="4"/>
  <c r="W1081" i="4"/>
  <c r="W1082" i="4"/>
  <c r="W1083" i="4"/>
  <c r="W1084" i="4"/>
  <c r="W1085" i="4"/>
  <c r="W1086" i="4"/>
  <c r="W1087" i="4"/>
  <c r="W1088" i="4"/>
  <c r="W1089" i="4"/>
  <c r="W1090" i="4"/>
  <c r="W1091" i="4"/>
  <c r="W1092" i="4"/>
  <c r="W1093" i="4"/>
  <c r="W1094" i="4"/>
  <c r="W1095" i="4"/>
  <c r="W1096" i="4"/>
  <c r="W1097" i="4"/>
  <c r="W1098" i="4"/>
  <c r="W1099" i="4"/>
  <c r="W1100" i="4"/>
  <c r="W1101" i="4"/>
  <c r="W1102" i="4"/>
  <c r="W1103" i="4"/>
  <c r="W1104" i="4"/>
  <c r="W1105" i="4"/>
  <c r="W1106" i="4"/>
  <c r="W1107" i="4"/>
  <c r="W1108" i="4"/>
  <c r="W1109" i="4"/>
  <c r="W1110" i="4"/>
  <c r="W1111" i="4"/>
  <c r="W1112" i="4"/>
  <c r="W1113" i="4"/>
  <c r="W1114" i="4"/>
  <c r="W1115" i="4"/>
  <c r="W1116" i="4"/>
  <c r="W1117" i="4"/>
  <c r="W1118" i="4"/>
  <c r="W1119" i="4"/>
  <c r="W1120" i="4"/>
  <c r="W1121" i="4"/>
  <c r="W1122" i="4"/>
  <c r="W1123" i="4"/>
  <c r="W1124" i="4"/>
  <c r="W1125" i="4"/>
  <c r="W1126" i="4"/>
  <c r="W1127" i="4"/>
  <c r="W1128" i="4"/>
  <c r="W1129" i="4"/>
  <c r="W1130" i="4"/>
  <c r="W1131" i="4"/>
  <c r="W1132" i="4"/>
  <c r="W1133" i="4"/>
  <c r="W1134" i="4"/>
  <c r="W1135" i="4"/>
  <c r="W1136" i="4"/>
  <c r="W1137" i="4"/>
  <c r="W1138" i="4"/>
  <c r="W1139" i="4"/>
  <c r="W1140" i="4"/>
  <c r="W1141" i="4"/>
  <c r="W1142" i="4"/>
  <c r="W1143" i="4"/>
  <c r="W1144" i="4"/>
  <c r="W1145" i="4"/>
  <c r="W1146" i="4"/>
  <c r="W1147" i="4"/>
  <c r="W1148" i="4"/>
  <c r="W1149" i="4"/>
  <c r="W1150" i="4"/>
  <c r="W1151" i="4"/>
  <c r="W1152" i="4"/>
  <c r="W1153" i="4"/>
  <c r="W1154" i="4"/>
  <c r="W1155" i="4"/>
  <c r="W1156" i="4"/>
  <c r="W1157" i="4"/>
  <c r="W1158" i="4"/>
  <c r="W1159" i="4"/>
  <c r="W1160" i="4"/>
  <c r="W1161" i="4"/>
  <c r="W1162" i="4"/>
  <c r="W1163" i="4"/>
  <c r="W1164" i="4"/>
  <c r="W1165" i="4"/>
  <c r="W1166" i="4"/>
  <c r="W1167" i="4"/>
  <c r="W1168" i="4"/>
  <c r="W1169" i="4"/>
  <c r="W1170" i="4"/>
  <c r="W1171" i="4"/>
  <c r="W1172" i="4"/>
  <c r="W1173" i="4"/>
  <c r="W1174" i="4"/>
  <c r="W1175" i="4"/>
  <c r="W1176" i="4"/>
  <c r="W1177" i="4"/>
  <c r="W1178" i="4"/>
  <c r="W1179" i="4"/>
  <c r="W1180" i="4"/>
  <c r="W1181" i="4"/>
  <c r="W1182" i="4"/>
  <c r="W1183" i="4"/>
  <c r="W1184" i="4"/>
  <c r="W1185" i="4"/>
  <c r="W1186" i="4"/>
  <c r="W1187" i="4"/>
  <c r="W1188" i="4"/>
  <c r="W1189" i="4"/>
  <c r="W1190" i="4"/>
  <c r="W1191" i="4"/>
  <c r="W1192" i="4"/>
  <c r="W1193" i="4"/>
  <c r="W1194" i="4"/>
  <c r="W1195" i="4"/>
  <c r="W1196" i="4"/>
  <c r="W1197" i="4"/>
  <c r="W1198" i="4"/>
  <c r="W1199" i="4"/>
  <c r="W1200" i="4"/>
  <c r="W1201" i="4"/>
  <c r="W1202" i="4"/>
  <c r="W1203" i="4"/>
  <c r="W1204" i="4"/>
  <c r="W1205" i="4"/>
  <c r="W1206" i="4"/>
  <c r="W1207" i="4"/>
  <c r="W1208" i="4"/>
  <c r="W1209" i="4"/>
  <c r="W1210" i="4"/>
  <c r="W1211" i="4"/>
  <c r="W1212" i="4"/>
  <c r="W1213" i="4"/>
  <c r="W1214" i="4"/>
  <c r="W1215" i="4"/>
  <c r="W1216" i="4"/>
  <c r="W1217" i="4"/>
  <c r="W1218" i="4"/>
  <c r="W1219" i="4"/>
  <c r="W1220" i="4"/>
  <c r="W1221" i="4"/>
  <c r="W1222" i="4"/>
  <c r="W1223" i="4"/>
  <c r="W1224" i="4"/>
  <c r="W1225" i="4"/>
  <c r="W1226" i="4"/>
  <c r="W1227" i="4"/>
  <c r="W1228" i="4"/>
  <c r="W1229" i="4"/>
  <c r="W1230" i="4"/>
  <c r="W1231" i="4"/>
  <c r="W1232" i="4"/>
  <c r="W1233" i="4"/>
  <c r="W1234" i="4"/>
  <c r="W1235" i="4"/>
  <c r="W1236" i="4"/>
  <c r="W1237" i="4"/>
  <c r="W1238" i="4"/>
  <c r="W1239" i="4"/>
  <c r="W1240" i="4"/>
  <c r="W1241" i="4"/>
  <c r="W1242" i="4"/>
  <c r="W1243" i="4"/>
  <c r="W1244" i="4"/>
  <c r="W1245" i="4"/>
  <c r="W1246" i="4"/>
  <c r="W1247" i="4"/>
  <c r="W1248" i="4"/>
  <c r="W1249" i="4"/>
  <c r="W1250" i="4"/>
  <c r="W1251" i="4"/>
  <c r="W1252" i="4"/>
  <c r="W1253" i="4"/>
  <c r="W1254" i="4"/>
  <c r="W1255" i="4"/>
  <c r="W1256" i="4"/>
  <c r="W1257" i="4"/>
  <c r="W1258" i="4"/>
  <c r="W1259" i="4"/>
  <c r="W1260" i="4"/>
  <c r="W1261" i="4"/>
  <c r="W1262" i="4"/>
  <c r="W1263" i="4"/>
  <c r="W1264" i="4"/>
  <c r="W1265" i="4"/>
  <c r="W1266" i="4"/>
  <c r="W1267" i="4"/>
  <c r="W1268" i="4"/>
  <c r="W1269" i="4"/>
  <c r="W1270" i="4"/>
  <c r="W1271" i="4"/>
  <c r="W1272" i="4"/>
  <c r="W1273" i="4"/>
  <c r="W1274" i="4"/>
  <c r="W1275" i="4"/>
  <c r="W1276" i="4"/>
  <c r="W1277" i="4"/>
  <c r="W1278" i="4"/>
  <c r="W1279" i="4"/>
  <c r="W1280" i="4"/>
  <c r="W1281" i="4"/>
  <c r="W1282" i="4"/>
  <c r="W1283" i="4"/>
  <c r="W1284" i="4"/>
  <c r="W1285" i="4"/>
  <c r="W1286" i="4"/>
  <c r="W1287" i="4"/>
  <c r="W1288" i="4"/>
  <c r="W1289" i="4"/>
  <c r="W1290" i="4"/>
  <c r="W1291" i="4"/>
  <c r="W1292" i="4"/>
  <c r="W1293" i="4"/>
  <c r="W1294" i="4"/>
  <c r="W1295" i="4"/>
  <c r="W1296" i="4"/>
  <c r="W1297" i="4"/>
  <c r="W1298" i="4"/>
  <c r="W1299" i="4"/>
  <c r="W1300" i="4"/>
  <c r="W1301" i="4"/>
  <c r="W1302" i="4"/>
  <c r="W1303" i="4"/>
  <c r="W1304" i="4"/>
  <c r="W1305" i="4"/>
  <c r="W1306" i="4"/>
  <c r="W1307" i="4"/>
  <c r="W1308" i="4"/>
  <c r="W1309" i="4"/>
  <c r="W1310" i="4"/>
  <c r="W1311" i="4"/>
  <c r="W1312" i="4"/>
  <c r="W1313" i="4"/>
  <c r="W1314" i="4"/>
  <c r="W1315" i="4"/>
  <c r="W1316" i="4"/>
  <c r="W1317" i="4"/>
  <c r="W1318" i="4"/>
  <c r="W1319" i="4"/>
  <c r="W1320" i="4"/>
  <c r="W1321" i="4"/>
  <c r="W1322" i="4"/>
  <c r="W1323" i="4"/>
  <c r="W1324" i="4"/>
  <c r="W1325" i="4"/>
  <c r="W1326" i="4"/>
  <c r="W1327" i="4"/>
  <c r="W1328" i="4"/>
  <c r="W1329" i="4"/>
  <c r="W1330" i="4"/>
  <c r="W1331" i="4"/>
  <c r="W1332" i="4"/>
  <c r="W1333" i="4"/>
  <c r="W1334" i="4"/>
  <c r="W1335" i="4"/>
  <c r="W1336" i="4"/>
  <c r="W1337" i="4"/>
  <c r="W1338" i="4"/>
  <c r="W1339" i="4"/>
  <c r="W1340" i="4"/>
  <c r="W1341" i="4"/>
  <c r="W1342" i="4"/>
  <c r="W1343" i="4"/>
  <c r="W1344" i="4"/>
  <c r="W1345" i="4"/>
  <c r="W1346" i="4"/>
  <c r="W1347" i="4"/>
  <c r="W1348" i="4"/>
  <c r="W1349" i="4"/>
  <c r="W1350" i="4"/>
  <c r="W1351" i="4"/>
  <c r="W1352" i="4"/>
  <c r="W1353" i="4"/>
  <c r="W1354" i="4"/>
  <c r="W1355" i="4"/>
  <c r="W1356" i="4"/>
  <c r="W1357" i="4"/>
  <c r="W1358" i="4"/>
  <c r="W1359" i="4"/>
  <c r="W1360" i="4"/>
  <c r="W1361" i="4"/>
  <c r="W1362" i="4"/>
  <c r="W1363" i="4"/>
  <c r="W1364" i="4"/>
  <c r="W1365" i="4"/>
  <c r="W1366" i="4"/>
  <c r="W1367" i="4"/>
  <c r="W1368" i="4"/>
  <c r="W1369" i="4"/>
  <c r="W1370" i="4"/>
  <c r="W1371" i="4"/>
  <c r="W1372" i="4"/>
  <c r="W1373" i="4"/>
  <c r="W1374" i="4"/>
  <c r="W1375" i="4"/>
  <c r="W1376" i="4"/>
  <c r="W1377" i="4"/>
  <c r="W1378" i="4"/>
  <c r="W1379" i="4"/>
  <c r="W1380" i="4"/>
  <c r="W1381" i="4"/>
  <c r="W1382" i="4"/>
  <c r="W1383" i="4"/>
  <c r="W1384" i="4"/>
  <c r="W1385" i="4"/>
  <c r="W1386" i="4"/>
  <c r="W1387" i="4"/>
  <c r="W1388" i="4"/>
  <c r="W1389" i="4"/>
  <c r="W1390" i="4"/>
  <c r="W1391" i="4"/>
  <c r="W1392" i="4"/>
  <c r="W1393" i="4"/>
  <c r="W1394" i="4"/>
  <c r="W1395" i="4"/>
  <c r="W1396" i="4"/>
  <c r="W1397" i="4"/>
  <c r="W1398" i="4"/>
  <c r="W1399" i="4"/>
  <c r="W1400" i="4"/>
  <c r="W1401" i="4"/>
  <c r="W1402" i="4"/>
  <c r="W1403" i="4"/>
  <c r="W1404" i="4"/>
  <c r="W1405" i="4"/>
  <c r="W1406" i="4"/>
  <c r="W1407" i="4"/>
  <c r="W1408" i="4"/>
  <c r="W1409" i="4"/>
  <c r="W1410" i="4"/>
  <c r="W1411" i="4"/>
  <c r="W1412" i="4"/>
  <c r="W1413" i="4"/>
  <c r="W1414" i="4"/>
  <c r="W1415" i="4"/>
  <c r="W1416" i="4"/>
  <c r="W1417" i="4"/>
  <c r="W1418" i="4"/>
  <c r="W1419" i="4"/>
  <c r="W1420" i="4"/>
  <c r="W1421" i="4"/>
  <c r="W1422" i="4"/>
  <c r="W1423" i="4"/>
  <c r="W1424" i="4"/>
  <c r="W1425" i="4"/>
  <c r="W1426" i="4"/>
  <c r="W1427" i="4"/>
  <c r="W1428" i="4"/>
  <c r="W1429" i="4"/>
  <c r="W1430" i="4"/>
  <c r="W1431" i="4"/>
  <c r="W1432" i="4"/>
  <c r="W1433" i="4"/>
  <c r="W1434" i="4"/>
  <c r="W1435" i="4"/>
  <c r="W1436" i="4"/>
  <c r="W1437" i="4"/>
  <c r="W1438" i="4"/>
  <c r="W1439" i="4"/>
  <c r="W1440" i="4"/>
  <c r="W1441" i="4"/>
  <c r="W1442" i="4"/>
  <c r="W1443" i="4"/>
  <c r="W1444" i="4"/>
  <c r="W1445" i="4"/>
  <c r="W1446" i="4"/>
  <c r="W1447" i="4"/>
  <c r="W1448" i="4"/>
  <c r="W1449" i="4"/>
  <c r="W1450" i="4"/>
  <c r="W1451" i="4"/>
  <c r="W1452" i="4"/>
  <c r="W1453" i="4"/>
  <c r="W1454" i="4"/>
  <c r="W1455" i="4"/>
  <c r="W1456" i="4"/>
  <c r="W1457" i="4"/>
  <c r="W1458" i="4"/>
  <c r="W1459" i="4"/>
  <c r="W1460" i="4"/>
  <c r="W1461" i="4"/>
  <c r="W1462" i="4"/>
  <c r="W1463" i="4"/>
  <c r="W1464" i="4"/>
  <c r="W1465" i="4"/>
  <c r="W1466" i="4"/>
  <c r="W1467" i="4"/>
  <c r="W1468" i="4"/>
  <c r="W1469" i="4"/>
  <c r="W1470" i="4"/>
  <c r="W1471" i="4"/>
  <c r="W1472" i="4"/>
  <c r="W1473" i="4"/>
  <c r="W1474" i="4"/>
  <c r="W1475" i="4"/>
  <c r="W1476" i="4"/>
  <c r="W1477" i="4"/>
  <c r="W1478" i="4"/>
  <c r="W1479" i="4"/>
  <c r="W1480" i="4"/>
  <c r="W1481" i="4"/>
  <c r="W1482" i="4"/>
  <c r="W1483" i="4"/>
  <c r="W1484" i="4"/>
  <c r="W1485" i="4"/>
  <c r="W1486" i="4"/>
  <c r="W1487" i="4"/>
  <c r="W1488" i="4"/>
  <c r="W1489" i="4"/>
  <c r="W1490" i="4"/>
  <c r="W1491" i="4"/>
  <c r="W1492" i="4"/>
  <c r="W1493" i="4"/>
  <c r="W1494" i="4"/>
  <c r="W1495" i="4"/>
  <c r="W1496" i="4"/>
  <c r="W1497" i="4"/>
  <c r="W1498" i="4"/>
  <c r="W1499" i="4"/>
  <c r="W1500" i="4"/>
  <c r="W1501" i="4"/>
  <c r="W1502" i="4"/>
  <c r="W1503" i="4"/>
  <c r="W1504" i="4"/>
  <c r="W1505" i="4"/>
  <c r="W1506" i="4"/>
  <c r="W1507" i="4"/>
  <c r="W1508" i="4"/>
  <c r="W1509" i="4"/>
  <c r="W1510" i="4"/>
  <c r="W1511" i="4"/>
  <c r="W1512" i="4"/>
  <c r="W1513" i="4"/>
  <c r="W1514" i="4"/>
  <c r="W1515" i="4"/>
  <c r="W1516" i="4"/>
  <c r="W1517" i="4"/>
  <c r="W1518" i="4"/>
  <c r="W1519" i="4"/>
  <c r="W1520" i="4"/>
  <c r="W1521" i="4"/>
  <c r="W1522" i="4"/>
  <c r="W1523" i="4"/>
  <c r="W1524" i="4"/>
  <c r="W1525" i="4"/>
  <c r="W1526" i="4"/>
  <c r="W1527" i="4"/>
  <c r="W1528" i="4"/>
  <c r="W1529" i="4"/>
  <c r="W1530" i="4"/>
  <c r="W1531" i="4"/>
  <c r="W1532" i="4"/>
  <c r="W1533" i="4"/>
  <c r="W1534" i="4"/>
  <c r="W1535" i="4"/>
  <c r="W1536" i="4"/>
  <c r="W1537" i="4"/>
  <c r="W1538" i="4"/>
  <c r="W1539" i="4"/>
  <c r="W1540" i="4"/>
  <c r="W1541" i="4"/>
  <c r="W1542" i="4"/>
  <c r="W1543" i="4"/>
  <c r="W1544" i="4"/>
  <c r="W1545" i="4"/>
  <c r="W1546" i="4"/>
  <c r="W1547" i="4"/>
  <c r="W1548" i="4"/>
  <c r="W1549" i="4"/>
  <c r="W1550" i="4"/>
  <c r="W1551" i="4"/>
  <c r="W1552" i="4"/>
  <c r="W1553" i="4"/>
  <c r="W1554" i="4"/>
  <c r="W1555" i="4"/>
  <c r="W1556" i="4"/>
  <c r="W1557" i="4"/>
  <c r="W1558" i="4"/>
  <c r="W1559" i="4"/>
  <c r="W1560" i="4"/>
  <c r="W1561" i="4"/>
  <c r="W1562" i="4"/>
  <c r="W1563" i="4"/>
  <c r="W1564" i="4"/>
  <c r="W1565" i="4"/>
  <c r="W1566" i="4"/>
  <c r="W1567" i="4"/>
  <c r="W1568" i="4"/>
  <c r="W1569" i="4"/>
  <c r="W1570" i="4"/>
  <c r="W1571" i="4"/>
  <c r="W1572" i="4"/>
  <c r="W1573" i="4"/>
  <c r="W1574" i="4"/>
  <c r="W1575" i="4"/>
  <c r="W1576" i="4"/>
  <c r="W1577" i="4"/>
  <c r="W1578" i="4"/>
  <c r="W1579" i="4"/>
  <c r="W1580" i="4"/>
  <c r="W1581" i="4"/>
  <c r="W1582" i="4"/>
  <c r="W1583" i="4"/>
  <c r="W1584" i="4"/>
  <c r="W1585" i="4"/>
  <c r="W1586" i="4"/>
  <c r="W1587" i="4"/>
  <c r="W1588" i="4"/>
  <c r="W1589" i="4"/>
  <c r="W1590" i="4"/>
  <c r="W1591" i="4"/>
  <c r="W1592" i="4"/>
  <c r="W1593" i="4"/>
  <c r="W1594" i="4"/>
  <c r="W1595" i="4"/>
  <c r="W1596" i="4"/>
  <c r="W1597" i="4"/>
  <c r="W1598" i="4"/>
  <c r="W1599" i="4"/>
  <c r="W1600" i="4"/>
  <c r="W1601" i="4"/>
  <c r="W1602" i="4"/>
  <c r="W1603" i="4"/>
  <c r="W1604" i="4"/>
  <c r="W1605" i="4"/>
  <c r="W1606" i="4"/>
  <c r="W1607" i="4"/>
  <c r="W1608" i="4"/>
  <c r="W1609" i="4"/>
  <c r="W1610" i="4"/>
  <c r="W1611" i="4"/>
  <c r="W1612" i="4"/>
  <c r="W1613" i="4"/>
  <c r="W1614" i="4"/>
  <c r="W1615" i="4"/>
  <c r="W1616" i="4"/>
  <c r="W1617" i="4"/>
  <c r="W1618" i="4"/>
  <c r="W1619" i="4"/>
  <c r="W1620" i="4"/>
  <c r="W1621" i="4"/>
  <c r="W1622" i="4"/>
  <c r="W1623" i="4"/>
  <c r="W1624" i="4"/>
  <c r="W1625" i="4"/>
  <c r="W1626" i="4"/>
  <c r="W1627" i="4"/>
  <c r="W1628" i="4"/>
  <c r="W1629" i="4"/>
  <c r="W1630" i="4"/>
  <c r="W1631" i="4"/>
  <c r="W1632" i="4"/>
  <c r="W1633" i="4"/>
  <c r="W1634" i="4"/>
  <c r="W1635" i="4"/>
  <c r="W1636" i="4"/>
  <c r="W1637" i="4"/>
  <c r="W1638" i="4"/>
  <c r="W1639" i="4"/>
  <c r="W1640" i="4"/>
  <c r="W1641" i="4"/>
  <c r="W1642" i="4"/>
  <c r="W1643" i="4"/>
  <c r="W1644" i="4"/>
  <c r="W1645" i="4"/>
  <c r="W1646" i="4"/>
  <c r="W1647" i="4"/>
  <c r="W1648" i="4"/>
  <c r="W1649" i="4"/>
  <c r="W1650" i="4"/>
  <c r="W1651" i="4"/>
  <c r="W1652" i="4"/>
  <c r="W1653" i="4"/>
  <c r="W1654" i="4"/>
  <c r="W1655" i="4"/>
  <c r="W1656" i="4"/>
  <c r="W1657" i="4"/>
  <c r="W1658" i="4"/>
  <c r="W1659" i="4"/>
  <c r="W1660" i="4"/>
  <c r="W1661" i="4"/>
  <c r="W1662" i="4"/>
  <c r="W1663" i="4"/>
  <c r="W1664" i="4"/>
  <c r="W1665" i="4"/>
  <c r="W1666" i="4"/>
  <c r="W1667" i="4"/>
  <c r="W1668" i="4"/>
  <c r="W1669" i="4"/>
  <c r="W1670" i="4"/>
  <c r="W1671" i="4"/>
  <c r="W1672" i="4"/>
  <c r="W1673" i="4"/>
  <c r="W1674" i="4"/>
  <c r="W1675" i="4"/>
  <c r="W1676" i="4"/>
  <c r="W1677" i="4"/>
  <c r="W1678" i="4"/>
  <c r="W1679" i="4"/>
  <c r="W1680" i="4"/>
  <c r="W1681" i="4"/>
  <c r="W1682" i="4"/>
  <c r="W1683" i="4"/>
  <c r="W1684" i="4"/>
  <c r="W1685" i="4"/>
  <c r="W1686" i="4"/>
  <c r="W1687" i="4"/>
  <c r="W1688" i="4"/>
  <c r="W1689" i="4"/>
  <c r="W1690" i="4"/>
  <c r="W1691" i="4"/>
  <c r="W1692" i="4"/>
  <c r="W1693" i="4"/>
  <c r="W1694" i="4"/>
  <c r="W1695" i="4"/>
  <c r="W1696" i="4"/>
  <c r="W1697" i="4"/>
  <c r="W1698" i="4"/>
  <c r="W1699" i="4"/>
  <c r="W1700" i="4"/>
  <c r="W1701" i="4"/>
  <c r="W1702" i="4"/>
  <c r="W1703" i="4"/>
  <c r="W1704" i="4"/>
  <c r="W1705" i="4"/>
  <c r="W1706" i="4"/>
  <c r="W1707" i="4"/>
  <c r="W1708" i="4"/>
  <c r="W1709" i="4"/>
  <c r="W1710" i="4"/>
  <c r="W1711" i="4"/>
  <c r="W1712" i="4"/>
  <c r="W1713" i="4"/>
  <c r="W1714" i="4"/>
  <c r="W1715" i="4"/>
  <c r="W1716" i="4"/>
  <c r="W1717" i="4"/>
  <c r="W1718" i="4"/>
  <c r="W1719" i="4"/>
  <c r="W1720" i="4"/>
  <c r="W1721" i="4"/>
  <c r="W1722" i="4"/>
  <c r="W1723" i="4"/>
  <c r="W1724" i="4"/>
  <c r="W1725" i="4"/>
  <c r="W1726" i="4"/>
  <c r="W1727" i="4"/>
  <c r="W1728" i="4"/>
  <c r="W1729" i="4"/>
  <c r="W1730" i="4"/>
  <c r="W1731" i="4"/>
  <c r="W1732" i="4"/>
  <c r="W1733" i="4"/>
  <c r="W1734" i="4"/>
  <c r="W1735" i="4"/>
  <c r="W1736" i="4"/>
  <c r="W1737" i="4"/>
  <c r="W1738" i="4"/>
  <c r="W1739" i="4"/>
  <c r="W1740" i="4"/>
  <c r="W1741" i="4"/>
  <c r="W1742" i="4"/>
  <c r="W1743" i="4"/>
  <c r="W1744" i="4"/>
  <c r="W1745" i="4"/>
  <c r="W1746" i="4"/>
  <c r="W1747" i="4"/>
  <c r="W1748" i="4"/>
  <c r="W1749" i="4"/>
  <c r="W1750" i="4"/>
  <c r="W1751" i="4"/>
  <c r="W1752" i="4"/>
  <c r="W1753" i="4"/>
  <c r="W1754" i="4"/>
  <c r="W1755" i="4"/>
  <c r="W1756" i="4"/>
  <c r="W1757" i="4"/>
  <c r="W1758" i="4"/>
  <c r="W1759" i="4"/>
  <c r="W1760" i="4"/>
  <c r="W1761" i="4"/>
  <c r="W1762" i="4"/>
  <c r="W1763" i="4"/>
  <c r="W1764" i="4"/>
  <c r="W1765" i="4"/>
  <c r="W1766" i="4"/>
  <c r="W1767" i="4"/>
  <c r="W1768" i="4"/>
  <c r="W1769" i="4"/>
  <c r="W1770" i="4"/>
  <c r="W1771" i="4"/>
  <c r="W1772" i="4"/>
  <c r="W1773" i="4"/>
  <c r="W1774" i="4"/>
  <c r="W1775" i="4"/>
  <c r="W1776" i="4"/>
  <c r="W1777" i="4"/>
  <c r="W1778" i="4"/>
  <c r="W1779" i="4"/>
  <c r="W1780" i="4"/>
  <c r="W1781" i="4"/>
  <c r="W1782" i="4"/>
  <c r="W1783" i="4"/>
  <c r="W1784" i="4"/>
  <c r="W1785" i="4"/>
  <c r="W1786" i="4"/>
  <c r="W1787" i="4"/>
  <c r="W1788" i="4"/>
  <c r="W1789" i="4"/>
  <c r="W1790" i="4"/>
  <c r="W1791" i="4"/>
  <c r="W1792" i="4"/>
  <c r="W1793" i="4"/>
  <c r="W1794" i="4"/>
  <c r="W1795" i="4"/>
  <c r="W1796" i="4"/>
  <c r="W1797" i="4"/>
  <c r="W1798" i="4"/>
  <c r="W1799" i="4"/>
  <c r="W1800" i="4"/>
  <c r="W1801" i="4"/>
  <c r="W1802" i="4"/>
  <c r="W1803" i="4"/>
  <c r="W1804" i="4"/>
  <c r="W1805" i="4"/>
  <c r="W1806" i="4"/>
  <c r="W1807" i="4"/>
  <c r="W1808" i="4"/>
  <c r="W1809" i="4"/>
  <c r="W1810" i="4"/>
  <c r="W1811" i="4"/>
  <c r="W1812" i="4"/>
  <c r="W1813" i="4"/>
  <c r="W1814" i="4"/>
  <c r="W1815" i="4"/>
  <c r="W1816" i="4"/>
  <c r="W1817" i="4"/>
  <c r="W1818" i="4"/>
  <c r="W1819" i="4"/>
  <c r="W1820" i="4"/>
  <c r="W1821" i="4"/>
  <c r="W1822" i="4"/>
  <c r="W1823" i="4"/>
  <c r="W1824" i="4"/>
  <c r="W1825" i="4"/>
  <c r="W1826" i="4"/>
  <c r="W1827" i="4"/>
  <c r="W1828" i="4"/>
  <c r="W1829" i="4"/>
  <c r="W1830" i="4"/>
  <c r="W1831" i="4"/>
  <c r="W1832" i="4"/>
  <c r="W1833" i="4"/>
  <c r="W1834" i="4"/>
  <c r="W1835" i="4"/>
  <c r="W1836" i="4"/>
  <c r="W1837" i="4"/>
  <c r="W1838" i="4"/>
  <c r="W1839" i="4"/>
  <c r="W1840" i="4"/>
  <c r="W1841" i="4"/>
  <c r="W1842" i="4"/>
  <c r="W1843" i="4"/>
  <c r="W1844" i="4"/>
  <c r="W1845" i="4"/>
  <c r="W1846" i="4"/>
  <c r="W1847" i="4"/>
  <c r="W1848" i="4"/>
  <c r="W1849" i="4"/>
  <c r="W1850" i="4"/>
  <c r="W1851" i="4"/>
  <c r="W1852" i="4"/>
  <c r="W1853" i="4"/>
  <c r="W1854" i="4"/>
  <c r="W1855" i="4"/>
  <c r="W1856" i="4"/>
  <c r="W1857" i="4"/>
  <c r="W1858" i="4"/>
  <c r="W1859" i="4"/>
  <c r="W1860" i="4"/>
  <c r="W1861" i="4"/>
  <c r="W1862" i="4"/>
  <c r="W1863" i="4"/>
  <c r="W1864" i="4"/>
  <c r="W1865" i="4"/>
  <c r="W1866" i="4"/>
  <c r="W1867" i="4"/>
  <c r="W1868" i="4"/>
  <c r="W1869" i="4"/>
  <c r="W1870" i="4"/>
  <c r="W1871" i="4"/>
  <c r="W1872" i="4"/>
  <c r="W1873" i="4"/>
  <c r="W1874" i="4"/>
  <c r="W1875" i="4"/>
  <c r="W1876" i="4"/>
  <c r="W1877" i="4"/>
  <c r="W1878" i="4"/>
  <c r="W1879" i="4"/>
  <c r="W1880" i="4"/>
  <c r="W1881" i="4"/>
  <c r="W1882" i="4"/>
  <c r="W1883" i="4"/>
  <c r="W1884" i="4"/>
  <c r="W1885" i="4"/>
  <c r="W1886" i="4"/>
  <c r="W1887" i="4"/>
  <c r="W1888" i="4"/>
  <c r="W1889" i="4"/>
  <c r="W1890" i="4"/>
  <c r="W1891" i="4"/>
  <c r="W1892" i="4"/>
  <c r="W1893" i="4"/>
  <c r="W1894" i="4"/>
  <c r="W1895" i="4"/>
  <c r="W1896" i="4"/>
  <c r="W1897" i="4"/>
  <c r="W1898" i="4"/>
  <c r="W1899" i="4"/>
  <c r="W1900" i="4"/>
  <c r="W1901" i="4"/>
  <c r="W1902" i="4"/>
  <c r="W1903" i="4"/>
  <c r="W1904" i="4"/>
  <c r="W1905" i="4"/>
  <c r="W1906" i="4"/>
  <c r="W1907" i="4"/>
  <c r="W1908" i="4"/>
  <c r="W1909" i="4"/>
  <c r="W1910" i="4"/>
  <c r="W1911" i="4"/>
  <c r="W1912" i="4"/>
  <c r="W1913" i="4"/>
  <c r="W1914" i="4"/>
  <c r="W1915" i="4"/>
  <c r="W1916" i="4"/>
  <c r="W1917" i="4"/>
  <c r="W1918" i="4"/>
  <c r="W1919" i="4"/>
  <c r="W1920" i="4"/>
  <c r="W1921" i="4"/>
  <c r="W1922" i="4"/>
  <c r="W1923" i="4"/>
  <c r="W1924" i="4"/>
  <c r="W1925" i="4"/>
  <c r="W1926" i="4"/>
  <c r="W1927" i="4"/>
  <c r="W1928" i="4"/>
  <c r="W1929" i="4"/>
  <c r="W1930" i="4"/>
  <c r="W1931" i="4"/>
  <c r="W1932" i="4"/>
  <c r="W1933" i="4"/>
  <c r="W1934" i="4"/>
  <c r="W1935" i="4"/>
  <c r="W1936" i="4"/>
  <c r="W1937" i="4"/>
  <c r="W1938" i="4"/>
  <c r="W1939" i="4"/>
  <c r="W1940" i="4"/>
  <c r="W1941" i="4"/>
  <c r="W1942" i="4"/>
  <c r="W1943" i="4"/>
  <c r="W1944" i="4"/>
  <c r="W1945" i="4"/>
  <c r="W1946" i="4"/>
  <c r="W1947" i="4"/>
  <c r="W1948" i="4"/>
  <c r="W1949" i="4"/>
  <c r="W1950" i="4"/>
  <c r="W1951" i="4"/>
  <c r="W1952" i="4"/>
  <c r="W1953" i="4"/>
  <c r="W1954" i="4"/>
  <c r="W1955" i="4"/>
  <c r="W1956" i="4"/>
  <c r="W1957" i="4"/>
  <c r="W1958" i="4"/>
  <c r="W1959" i="4"/>
  <c r="W1960" i="4"/>
  <c r="W1961" i="4"/>
  <c r="W1962" i="4"/>
  <c r="W1963" i="4"/>
  <c r="W1964" i="4"/>
  <c r="W1965" i="4"/>
  <c r="W1966" i="4"/>
  <c r="W1967" i="4"/>
  <c r="W1968" i="4"/>
  <c r="W1969" i="4"/>
  <c r="W1970" i="4"/>
  <c r="W1971" i="4"/>
  <c r="W1972" i="4"/>
  <c r="W1973" i="4"/>
  <c r="W1974" i="4"/>
  <c r="W1975" i="4"/>
  <c r="W1976" i="4"/>
  <c r="W1977" i="4"/>
  <c r="W1978" i="4"/>
  <c r="W1979" i="4"/>
  <c r="W1980" i="4"/>
  <c r="W1981" i="4"/>
  <c r="W1982" i="4"/>
  <c r="W1983" i="4"/>
  <c r="W1984" i="4"/>
  <c r="W1985" i="4"/>
  <c r="W1986" i="4"/>
  <c r="W1987" i="4"/>
  <c r="W1988" i="4"/>
  <c r="W1989" i="4"/>
  <c r="W1990" i="4"/>
  <c r="W1991" i="4"/>
  <c r="W1992" i="4"/>
  <c r="W1993" i="4"/>
  <c r="W1994" i="4"/>
  <c r="W1995" i="4"/>
  <c r="W1996" i="4"/>
  <c r="W1997" i="4"/>
  <c r="W1998" i="4"/>
  <c r="W1999" i="4"/>
  <c r="W2000" i="4"/>
  <c r="W2001" i="4"/>
  <c r="W2002" i="4"/>
  <c r="W2003" i="4"/>
  <c r="W2004" i="4"/>
  <c r="W2005" i="4"/>
  <c r="W2006" i="4"/>
  <c r="W2007" i="4"/>
  <c r="W2008" i="4"/>
  <c r="W2009" i="4"/>
  <c r="W2010" i="4"/>
  <c r="W2011" i="4"/>
  <c r="W2012" i="4"/>
  <c r="W2013" i="4"/>
  <c r="W2014" i="4"/>
  <c r="W2015" i="4"/>
  <c r="W2016" i="4"/>
  <c r="W2017" i="4"/>
  <c r="W2018" i="4"/>
  <c r="W2019" i="4"/>
  <c r="W2020" i="4"/>
  <c r="W2021" i="4"/>
  <c r="W2022" i="4"/>
  <c r="W2023" i="4"/>
  <c r="W2024" i="4"/>
  <c r="W2025" i="4"/>
  <c r="W2026" i="4"/>
  <c r="W2027" i="4"/>
  <c r="W2028" i="4"/>
  <c r="W2029" i="4"/>
  <c r="W2030" i="4"/>
  <c r="W2031" i="4"/>
  <c r="W2032" i="4"/>
  <c r="W2033" i="4"/>
  <c r="W2034" i="4"/>
  <c r="W2035" i="4"/>
  <c r="W2036" i="4"/>
  <c r="W2037" i="4"/>
  <c r="W2038" i="4"/>
  <c r="W2039" i="4"/>
  <c r="W2040" i="4"/>
  <c r="W2041" i="4"/>
  <c r="W2042" i="4"/>
  <c r="W2043" i="4"/>
  <c r="W2044" i="4"/>
  <c r="W2045" i="4"/>
  <c r="W2046" i="4"/>
  <c r="W2047" i="4"/>
  <c r="W2048" i="4"/>
  <c r="W2049" i="4"/>
  <c r="W2050" i="4"/>
  <c r="W2051" i="4"/>
  <c r="W2052" i="4"/>
  <c r="W2053" i="4"/>
  <c r="W2054" i="4"/>
  <c r="W2055" i="4"/>
  <c r="W2056" i="4"/>
  <c r="W2057" i="4"/>
  <c r="W2058" i="4"/>
  <c r="W2059" i="4"/>
  <c r="W2060" i="4"/>
  <c r="W2061" i="4"/>
  <c r="W2062" i="4"/>
  <c r="W2063" i="4"/>
  <c r="W2064" i="4"/>
  <c r="W2065" i="4"/>
  <c r="W2066" i="4"/>
  <c r="W2067" i="4"/>
  <c r="W2068" i="4"/>
  <c r="W2069" i="4"/>
  <c r="W2070" i="4"/>
  <c r="W2071" i="4"/>
  <c r="W2072" i="4"/>
  <c r="W2073" i="4"/>
  <c r="W2074" i="4"/>
  <c r="W2075" i="4"/>
  <c r="W2076" i="4"/>
  <c r="W2077" i="4"/>
  <c r="W2078" i="4"/>
  <c r="W2079" i="4"/>
  <c r="W2080" i="4"/>
  <c r="W2081" i="4"/>
  <c r="W2082" i="4"/>
  <c r="W2083" i="4"/>
  <c r="W2084" i="4"/>
  <c r="W2085" i="4"/>
  <c r="W2086" i="4"/>
  <c r="W2087" i="4"/>
  <c r="W2088" i="4"/>
  <c r="W2089" i="4"/>
  <c r="W2090" i="4"/>
  <c r="W2091" i="4"/>
  <c r="W2092" i="4"/>
  <c r="W2093" i="4"/>
  <c r="W2094" i="4"/>
  <c r="W2095" i="4"/>
  <c r="W2096" i="4"/>
  <c r="W2097" i="4"/>
  <c r="W2098" i="4"/>
  <c r="W2099" i="4"/>
  <c r="W2100" i="4"/>
  <c r="W2101" i="4"/>
  <c r="W2102" i="4"/>
  <c r="W2103" i="4"/>
  <c r="W2104" i="4"/>
  <c r="W2105" i="4"/>
  <c r="W2106" i="4"/>
  <c r="W2107" i="4"/>
  <c r="W2108" i="4"/>
  <c r="W2109" i="4"/>
  <c r="W2110" i="4"/>
  <c r="W2111" i="4"/>
  <c r="W2112" i="4"/>
  <c r="W2113" i="4"/>
  <c r="W2114" i="4"/>
  <c r="W2115" i="4"/>
  <c r="W2116" i="4"/>
  <c r="W2117" i="4"/>
  <c r="W2118" i="4"/>
  <c r="W2119" i="4"/>
  <c r="W2120" i="4"/>
  <c r="W2121" i="4"/>
  <c r="W2122" i="4"/>
  <c r="W2123" i="4"/>
  <c r="W2124" i="4"/>
  <c r="W2125" i="4"/>
  <c r="W2126" i="4"/>
  <c r="W2127" i="4"/>
  <c r="W2128" i="4"/>
  <c r="W2129" i="4"/>
  <c r="W2130" i="4"/>
  <c r="W2131" i="4"/>
  <c r="W2132" i="4"/>
  <c r="W2133" i="4"/>
  <c r="W2134" i="4"/>
  <c r="W2135" i="4"/>
  <c r="W2136" i="4"/>
  <c r="W2137" i="4"/>
  <c r="W2138" i="4"/>
  <c r="W2139" i="4"/>
  <c r="W2140" i="4"/>
  <c r="W2141" i="4"/>
  <c r="W2142" i="4"/>
  <c r="W2143" i="4"/>
  <c r="W2144" i="4"/>
  <c r="W2145" i="4"/>
  <c r="W2146" i="4"/>
  <c r="W2147" i="4"/>
  <c r="W2148" i="4"/>
  <c r="W2149" i="4"/>
  <c r="W2150" i="4"/>
  <c r="W2151" i="4"/>
  <c r="W2152" i="4"/>
  <c r="W2153" i="4"/>
  <c r="W2154" i="4"/>
  <c r="W2155" i="4"/>
  <c r="W2156" i="4"/>
  <c r="W2157" i="4"/>
  <c r="W2158" i="4"/>
  <c r="W2159" i="4"/>
  <c r="W2160" i="4"/>
  <c r="W2161" i="4"/>
  <c r="W2162" i="4"/>
  <c r="W2163" i="4"/>
  <c r="W2164" i="4"/>
  <c r="W2165" i="4"/>
  <c r="W2166" i="4"/>
  <c r="W2167" i="4"/>
  <c r="W2168" i="4"/>
  <c r="W2169" i="4"/>
  <c r="W2170" i="4"/>
  <c r="W2171" i="4"/>
  <c r="W2172" i="4"/>
  <c r="W2173" i="4"/>
  <c r="W2174" i="4"/>
  <c r="W2175" i="4"/>
  <c r="W2176" i="4"/>
  <c r="W2177" i="4"/>
  <c r="W2178" i="4"/>
  <c r="W2179" i="4"/>
  <c r="W2180" i="4"/>
  <c r="W2181" i="4"/>
  <c r="W2182" i="4"/>
  <c r="W2183" i="4"/>
  <c r="W2184" i="4"/>
  <c r="W2185" i="4"/>
  <c r="W2186" i="4"/>
  <c r="W2187" i="4"/>
  <c r="W2188" i="4"/>
  <c r="W2189" i="4"/>
  <c r="W2190" i="4"/>
  <c r="W2191" i="4"/>
  <c r="W2192" i="4"/>
  <c r="W2193" i="4"/>
  <c r="W2194" i="4"/>
  <c r="W2195" i="4"/>
  <c r="W2196" i="4"/>
  <c r="W2197" i="4"/>
  <c r="W2198" i="4"/>
  <c r="W2199" i="4"/>
  <c r="W2200" i="4"/>
  <c r="W2201" i="4"/>
  <c r="W2202" i="4"/>
  <c r="W2203" i="4"/>
  <c r="W2204" i="4"/>
  <c r="W2205" i="4"/>
  <c r="W2206" i="4"/>
  <c r="W2207" i="4"/>
  <c r="W2208" i="4"/>
  <c r="W2209" i="4"/>
  <c r="W2210" i="4"/>
  <c r="W2211" i="4"/>
  <c r="W2212" i="4"/>
  <c r="W2213" i="4"/>
  <c r="W2214" i="4"/>
  <c r="W2215" i="4"/>
  <c r="W2216" i="4"/>
  <c r="W2217" i="4"/>
  <c r="W2218" i="4"/>
  <c r="W2219" i="4"/>
  <c r="W2220" i="4"/>
  <c r="W2221" i="4"/>
  <c r="W2222" i="4"/>
  <c r="W2223" i="4"/>
  <c r="W2224" i="4"/>
  <c r="W2225" i="4"/>
  <c r="W2226" i="4"/>
  <c r="W2227" i="4"/>
  <c r="W2228" i="4"/>
  <c r="W2229" i="4"/>
  <c r="W2230" i="4"/>
  <c r="W2231" i="4"/>
  <c r="W2232" i="4"/>
  <c r="W2233" i="4"/>
  <c r="W2234" i="4"/>
  <c r="W2235" i="4"/>
  <c r="W2236" i="4"/>
  <c r="W2237" i="4"/>
  <c r="W2238" i="4"/>
  <c r="W2239" i="4"/>
  <c r="W2240" i="4"/>
  <c r="W2241" i="4"/>
  <c r="W2242" i="4"/>
  <c r="W2243" i="4"/>
  <c r="W2244" i="4"/>
  <c r="W2245" i="4"/>
  <c r="W2246" i="4"/>
  <c r="W2247" i="4"/>
  <c r="W2248" i="4"/>
  <c r="W2249" i="4"/>
  <c r="W2250" i="4"/>
  <c r="W2251" i="4"/>
  <c r="W2252" i="4"/>
  <c r="W2253" i="4"/>
  <c r="W2254" i="4"/>
  <c r="W2255" i="4"/>
  <c r="W2256" i="4"/>
  <c r="W2257" i="4"/>
  <c r="W2258" i="4"/>
  <c r="W2259" i="4"/>
  <c r="W2260" i="4"/>
  <c r="W2261" i="4"/>
  <c r="W2262" i="4"/>
  <c r="W2263" i="4"/>
  <c r="W2264" i="4"/>
  <c r="W2265" i="4"/>
  <c r="W2266" i="4"/>
  <c r="W2267" i="4"/>
  <c r="W2268" i="4"/>
  <c r="W2269" i="4"/>
  <c r="W2270" i="4"/>
  <c r="W2271" i="4"/>
  <c r="W2272" i="4"/>
  <c r="W2273" i="4"/>
  <c r="W2274" i="4"/>
  <c r="W2275" i="4"/>
  <c r="W2276" i="4"/>
  <c r="W2277" i="4"/>
  <c r="W2278" i="4"/>
  <c r="W2279" i="4"/>
  <c r="W2280" i="4"/>
  <c r="W2281" i="4"/>
  <c r="W2282" i="4"/>
  <c r="W2283" i="4"/>
  <c r="W2284" i="4"/>
  <c r="W2285" i="4"/>
  <c r="W2286" i="4"/>
  <c r="W2287" i="4"/>
  <c r="W2288" i="4"/>
  <c r="W2289" i="4"/>
  <c r="W2290" i="4"/>
  <c r="W2291" i="4"/>
  <c r="W2292" i="4"/>
  <c r="W2293" i="4"/>
  <c r="W2294" i="4"/>
  <c r="W2295" i="4"/>
  <c r="W2296" i="4"/>
  <c r="W2297" i="4"/>
  <c r="W2298" i="4"/>
  <c r="W2299" i="4"/>
  <c r="W2300" i="4"/>
  <c r="W2301" i="4"/>
  <c r="W2302" i="4"/>
  <c r="W2303" i="4"/>
  <c r="W2304" i="4"/>
  <c r="W2305" i="4"/>
  <c r="W2306" i="4"/>
  <c r="W2307" i="4"/>
  <c r="W2308" i="4"/>
  <c r="W2309" i="4"/>
  <c r="W2310" i="4"/>
  <c r="W2311" i="4"/>
  <c r="W2312" i="4"/>
  <c r="W2313" i="4"/>
  <c r="W2314" i="4"/>
  <c r="W2315" i="4"/>
  <c r="W2316" i="4"/>
  <c r="W2317" i="4"/>
  <c r="W2318" i="4"/>
  <c r="W2319" i="4"/>
  <c r="W2320" i="4"/>
  <c r="W2321" i="4"/>
  <c r="W2322" i="4"/>
  <c r="W2323" i="4"/>
  <c r="W2324" i="4"/>
  <c r="W2325" i="4"/>
  <c r="W2326" i="4"/>
  <c r="W2327" i="4"/>
  <c r="W2328" i="4"/>
  <c r="W2329" i="4"/>
  <c r="W2330" i="4"/>
  <c r="W2331" i="4"/>
  <c r="W2332" i="4"/>
  <c r="W2333" i="4"/>
  <c r="W2334" i="4"/>
  <c r="W2335" i="4"/>
  <c r="W2336" i="4"/>
  <c r="W2337" i="4"/>
  <c r="W2338" i="4"/>
  <c r="W2339" i="4"/>
  <c r="W2340" i="4"/>
  <c r="W2341" i="4"/>
  <c r="W2342" i="4"/>
  <c r="W2343" i="4"/>
  <c r="W2344" i="4"/>
  <c r="W2345" i="4"/>
  <c r="W2346" i="4"/>
  <c r="W2347" i="4"/>
  <c r="W2348" i="4"/>
  <c r="W2349" i="4"/>
  <c r="W2350" i="4"/>
  <c r="W2351" i="4"/>
  <c r="W2352" i="4"/>
  <c r="W2353" i="4"/>
  <c r="W2354" i="4"/>
  <c r="W2355" i="4"/>
  <c r="W2356" i="4"/>
  <c r="W2357" i="4"/>
  <c r="W2358" i="4"/>
  <c r="W2359" i="4"/>
  <c r="W2360" i="4"/>
  <c r="W2361" i="4"/>
  <c r="W2362" i="4"/>
  <c r="W2363" i="4"/>
  <c r="W2364" i="4"/>
  <c r="W2365" i="4"/>
  <c r="W2366" i="4"/>
  <c r="W2367" i="4"/>
  <c r="W2368" i="4"/>
  <c r="W2369" i="4"/>
  <c r="W2370" i="4"/>
  <c r="W2371" i="4"/>
  <c r="W2372" i="4"/>
  <c r="W2373" i="4"/>
  <c r="W2374" i="4"/>
  <c r="W2375" i="4"/>
  <c r="W2376" i="4"/>
  <c r="W2377" i="4"/>
  <c r="W2378" i="4"/>
  <c r="W2379" i="4"/>
  <c r="W2380" i="4"/>
  <c r="W2381" i="4"/>
  <c r="W2382" i="4"/>
  <c r="W2383" i="4"/>
  <c r="W2384" i="4"/>
  <c r="W2385" i="4"/>
  <c r="W2386" i="4"/>
  <c r="W2387" i="4"/>
  <c r="W2388" i="4"/>
  <c r="W2389" i="4"/>
  <c r="W2390" i="4"/>
  <c r="W2391" i="4"/>
  <c r="W2392" i="4"/>
  <c r="W2393" i="4"/>
  <c r="W2394" i="4"/>
  <c r="W2395" i="4"/>
  <c r="W2396" i="4"/>
  <c r="W2397" i="4"/>
  <c r="W2398" i="4"/>
  <c r="W2399" i="4"/>
  <c r="W2400" i="4"/>
  <c r="W2401" i="4"/>
  <c r="W2402" i="4"/>
  <c r="W2403" i="4"/>
  <c r="W2404" i="4"/>
  <c r="W2405" i="4"/>
  <c r="W2406" i="4"/>
  <c r="W2407" i="4"/>
  <c r="W2408" i="4"/>
  <c r="W2409" i="4"/>
  <c r="W2410" i="4"/>
  <c r="W2411" i="4"/>
  <c r="W2412" i="4"/>
  <c r="W2413" i="4"/>
  <c r="W2414" i="4"/>
  <c r="W2415" i="4"/>
  <c r="W2416" i="4"/>
  <c r="W2417" i="4"/>
  <c r="W2418" i="4"/>
  <c r="W2419" i="4"/>
  <c r="W2420" i="4"/>
  <c r="W2421" i="4"/>
  <c r="W2422" i="4"/>
  <c r="W2423" i="4"/>
  <c r="W2424" i="4"/>
  <c r="W2425" i="4"/>
  <c r="W2426" i="4"/>
  <c r="W2427" i="4"/>
  <c r="W2428" i="4"/>
  <c r="W2429" i="4"/>
  <c r="W2430" i="4"/>
  <c r="W2431" i="4"/>
  <c r="W2432" i="4"/>
  <c r="W2433" i="4"/>
  <c r="W2434" i="4"/>
  <c r="W2435" i="4"/>
  <c r="W2436" i="4"/>
  <c r="W2437" i="4"/>
  <c r="W2438" i="4"/>
  <c r="W2439" i="4"/>
  <c r="W2440" i="4"/>
  <c r="W2441" i="4"/>
  <c r="W2442" i="4"/>
  <c r="W2443" i="4"/>
  <c r="W2444" i="4"/>
  <c r="W2445" i="4"/>
  <c r="W2446" i="4"/>
  <c r="W2447" i="4"/>
  <c r="W2448" i="4"/>
  <c r="W2449" i="4"/>
  <c r="W2450" i="4"/>
  <c r="W2451" i="4"/>
  <c r="W2452" i="4"/>
  <c r="W2453" i="4"/>
  <c r="W2454" i="4"/>
  <c r="W2455" i="4"/>
  <c r="W2456" i="4"/>
  <c r="W2457" i="4"/>
  <c r="W2458" i="4"/>
  <c r="W2459" i="4"/>
  <c r="W2460" i="4"/>
  <c r="W2461" i="4"/>
  <c r="W2462" i="4"/>
  <c r="W2463" i="4"/>
  <c r="W2464" i="4"/>
  <c r="W2465" i="4"/>
  <c r="W2466" i="4"/>
  <c r="W2467" i="4"/>
  <c r="W2468" i="4"/>
  <c r="W2469" i="4"/>
  <c r="W2470" i="4"/>
  <c r="W2471" i="4"/>
  <c r="W2472" i="4"/>
  <c r="W2473" i="4"/>
  <c r="W2474" i="4"/>
  <c r="W2475" i="4"/>
  <c r="W2476" i="4"/>
  <c r="W2477" i="4"/>
  <c r="W2478" i="4"/>
  <c r="W2479" i="4"/>
  <c r="W2480" i="4"/>
  <c r="W2481" i="4"/>
  <c r="W2482" i="4"/>
  <c r="W2483" i="4"/>
  <c r="W2484" i="4"/>
  <c r="W2485" i="4"/>
  <c r="W2486" i="4"/>
  <c r="W2487" i="4"/>
  <c r="W2488" i="4"/>
  <c r="W2489" i="4"/>
  <c r="W2490" i="4"/>
  <c r="W2491" i="4"/>
  <c r="W2492" i="4"/>
  <c r="W2493" i="4"/>
  <c r="W2494" i="4"/>
  <c r="W2495" i="4"/>
  <c r="W2496" i="4"/>
  <c r="W2497" i="4"/>
  <c r="W2498" i="4"/>
  <c r="W2499" i="4"/>
  <c r="W2500" i="4"/>
  <c r="W2501" i="4"/>
  <c r="W2502" i="4"/>
  <c r="W2503" i="4"/>
  <c r="W2504" i="4"/>
  <c r="W2505" i="4"/>
  <c r="W2506" i="4"/>
  <c r="W2507" i="4"/>
  <c r="W2508" i="4"/>
  <c r="W2509" i="4"/>
  <c r="W2510" i="4"/>
  <c r="W2511" i="4"/>
  <c r="W2512" i="4"/>
  <c r="W2513" i="4"/>
  <c r="W2514" i="4"/>
  <c r="W2515" i="4"/>
  <c r="W2516" i="4"/>
  <c r="W2517" i="4"/>
  <c r="W2518" i="4"/>
  <c r="W2519" i="4"/>
  <c r="W2520" i="4"/>
  <c r="W2521" i="4"/>
  <c r="W2522" i="4"/>
  <c r="W2523" i="4"/>
  <c r="W2524" i="4"/>
  <c r="W2525" i="4"/>
  <c r="W2526" i="4"/>
  <c r="W2527" i="4"/>
  <c r="W2528" i="4"/>
  <c r="W2529" i="4"/>
  <c r="W2530" i="4"/>
  <c r="W2531" i="4"/>
  <c r="W2532" i="4"/>
  <c r="W2533" i="4"/>
  <c r="W2534" i="4"/>
  <c r="W2535" i="4"/>
  <c r="W2536" i="4"/>
  <c r="W2537" i="4"/>
  <c r="W2538" i="4"/>
  <c r="W2539" i="4"/>
  <c r="W2540" i="4"/>
  <c r="W2541" i="4"/>
  <c r="W2542" i="4"/>
  <c r="W2543" i="4"/>
  <c r="W2544" i="4"/>
  <c r="W2545" i="4"/>
  <c r="W2546" i="4"/>
  <c r="W2547" i="4"/>
  <c r="W2548" i="4"/>
  <c r="W2549" i="4"/>
  <c r="W2550" i="4"/>
  <c r="W2551" i="4"/>
  <c r="W2552" i="4"/>
  <c r="W2553" i="4"/>
  <c r="W2554" i="4"/>
  <c r="W2555" i="4"/>
  <c r="W2556" i="4"/>
  <c r="W2557" i="4"/>
  <c r="W2558" i="4"/>
  <c r="W2559" i="4"/>
  <c r="W2560" i="4"/>
  <c r="W2561" i="4"/>
  <c r="W2562" i="4"/>
  <c r="W2563" i="4"/>
  <c r="W2564" i="4"/>
  <c r="W2565" i="4"/>
  <c r="W2566" i="4"/>
  <c r="W2567" i="4"/>
  <c r="W2568" i="4"/>
  <c r="W2569" i="4"/>
  <c r="W2570" i="4"/>
  <c r="W2571" i="4"/>
  <c r="W2572" i="4"/>
  <c r="W2573" i="4"/>
  <c r="W2574" i="4"/>
  <c r="W2575" i="4"/>
  <c r="W2576" i="4"/>
  <c r="W2577" i="4"/>
  <c r="W2578" i="4"/>
  <c r="W2579" i="4"/>
  <c r="W2580" i="4"/>
  <c r="W2581" i="4"/>
  <c r="W2582" i="4"/>
  <c r="W2583" i="4"/>
  <c r="W2584" i="4"/>
  <c r="W2585" i="4"/>
  <c r="W2586" i="4"/>
  <c r="W2587" i="4"/>
  <c r="W2588" i="4"/>
  <c r="W2589" i="4"/>
  <c r="W2590" i="4"/>
  <c r="W2591" i="4"/>
  <c r="W2592" i="4"/>
  <c r="W2593" i="4"/>
  <c r="W2594" i="4"/>
  <c r="W2595" i="4"/>
  <c r="W2596" i="4"/>
  <c r="W2597" i="4"/>
  <c r="W2598" i="4"/>
  <c r="W2599" i="4"/>
  <c r="W2600" i="4"/>
  <c r="W2601" i="4"/>
  <c r="W2602" i="4"/>
  <c r="W2603" i="4"/>
  <c r="W2604" i="4"/>
  <c r="W2605" i="4"/>
  <c r="W2606" i="4"/>
  <c r="W2607" i="4"/>
  <c r="W2608" i="4"/>
  <c r="W2609" i="4"/>
  <c r="W2610" i="4"/>
  <c r="W2611" i="4"/>
  <c r="W2612" i="4"/>
  <c r="W2613" i="4"/>
  <c r="W2614" i="4"/>
  <c r="W2615" i="4"/>
  <c r="W2616" i="4"/>
  <c r="W2617" i="4"/>
  <c r="W2618" i="4"/>
  <c r="W2619" i="4"/>
  <c r="W2620" i="4"/>
  <c r="W2621" i="4"/>
  <c r="W2622" i="4"/>
  <c r="W2623" i="4"/>
  <c r="W2624" i="4"/>
  <c r="W2625" i="4"/>
  <c r="W2626" i="4"/>
  <c r="W2627" i="4"/>
  <c r="W2628" i="4"/>
  <c r="W2629" i="4"/>
  <c r="W2630" i="4"/>
  <c r="W2631" i="4"/>
  <c r="W2632" i="4"/>
  <c r="W2633" i="4"/>
  <c r="W2634" i="4"/>
  <c r="W2635" i="4"/>
  <c r="W2636" i="4"/>
  <c r="W2637" i="4"/>
  <c r="W2638" i="4"/>
  <c r="W2639" i="4"/>
  <c r="W2640" i="4"/>
  <c r="W2641" i="4"/>
  <c r="W2642" i="4"/>
  <c r="W2643" i="4"/>
  <c r="W2644" i="4"/>
  <c r="W2645" i="4"/>
  <c r="W2646" i="4"/>
  <c r="W2647" i="4"/>
  <c r="W2648" i="4"/>
  <c r="W2649" i="4"/>
  <c r="W2650" i="4"/>
  <c r="W2651" i="4"/>
  <c r="W2652" i="4"/>
  <c r="W2653" i="4"/>
  <c r="W2654" i="4"/>
  <c r="W2655" i="4"/>
  <c r="W2656" i="4"/>
  <c r="W2657" i="4"/>
  <c r="W2658" i="4"/>
  <c r="W2659" i="4"/>
  <c r="W2660" i="4"/>
  <c r="W2661" i="4"/>
  <c r="W2662" i="4"/>
  <c r="W2663" i="4"/>
  <c r="W2664" i="4"/>
  <c r="W2665" i="4"/>
  <c r="W2666" i="4"/>
  <c r="W2667" i="4"/>
  <c r="W2668" i="4"/>
  <c r="W2669" i="4"/>
  <c r="W2670" i="4"/>
  <c r="W2671" i="4"/>
  <c r="W2672" i="4"/>
  <c r="W2673" i="4"/>
  <c r="W2674" i="4"/>
  <c r="W2675" i="4"/>
  <c r="W2676" i="4"/>
  <c r="W2677" i="4"/>
  <c r="W2678" i="4"/>
  <c r="W2679" i="4"/>
  <c r="W2680" i="4"/>
  <c r="W2681" i="4"/>
  <c r="W2682" i="4"/>
  <c r="W2683" i="4"/>
  <c r="W2684" i="4"/>
  <c r="W2685" i="4"/>
  <c r="W2686" i="4"/>
  <c r="W2687" i="4"/>
  <c r="W2688" i="4"/>
  <c r="W2689" i="4"/>
  <c r="W2690" i="4"/>
  <c r="W2691" i="4"/>
  <c r="W2692" i="4"/>
  <c r="W2693" i="4"/>
  <c r="W2694" i="4"/>
  <c r="W2695" i="4"/>
  <c r="W2696" i="4"/>
  <c r="W2697" i="4"/>
  <c r="W2698" i="4"/>
  <c r="W2699" i="4"/>
  <c r="W2700" i="4"/>
  <c r="W2701" i="4"/>
  <c r="W2702" i="4"/>
  <c r="W2703" i="4"/>
  <c r="W2704" i="4"/>
  <c r="W2705" i="4"/>
  <c r="W2706" i="4"/>
  <c r="W2707" i="4"/>
  <c r="W2708" i="4"/>
  <c r="W2709" i="4"/>
  <c r="W2710" i="4"/>
  <c r="W2711" i="4"/>
  <c r="W2712" i="4"/>
  <c r="W2713" i="4"/>
  <c r="W2714" i="4"/>
  <c r="W2715" i="4"/>
  <c r="W2716" i="4"/>
  <c r="W2717" i="4"/>
  <c r="W2718" i="4"/>
  <c r="W2719" i="4"/>
  <c r="W2720" i="4"/>
  <c r="W2721" i="4"/>
  <c r="W2722" i="4"/>
  <c r="W2723" i="4"/>
  <c r="W2724" i="4"/>
  <c r="W2725" i="4"/>
  <c r="W2726" i="4"/>
  <c r="W2727" i="4"/>
  <c r="W2728" i="4"/>
  <c r="W2729" i="4"/>
  <c r="W2730" i="4"/>
  <c r="W2731" i="4"/>
  <c r="W2732" i="4"/>
  <c r="W2733" i="4"/>
  <c r="W2734" i="4"/>
  <c r="W2735" i="4"/>
  <c r="W2736" i="4"/>
  <c r="W2737" i="4"/>
  <c r="W2738" i="4"/>
  <c r="W2739" i="4"/>
  <c r="W2740" i="4"/>
  <c r="W2741" i="4"/>
  <c r="W2742" i="4"/>
  <c r="W2743" i="4"/>
  <c r="W2744" i="4"/>
  <c r="W2745" i="4"/>
  <c r="W2746" i="4"/>
  <c r="W2747" i="4"/>
  <c r="W2748" i="4"/>
  <c r="W2749" i="4"/>
  <c r="W2750" i="4"/>
  <c r="W2751" i="4"/>
  <c r="W2752" i="4"/>
  <c r="W2753" i="4"/>
  <c r="W2754" i="4"/>
  <c r="W2755" i="4"/>
  <c r="W2756" i="4"/>
  <c r="W2757" i="4"/>
  <c r="W2758" i="4"/>
  <c r="W2759" i="4"/>
  <c r="W2760" i="4"/>
  <c r="W2761" i="4"/>
  <c r="W2762" i="4"/>
  <c r="W2763" i="4"/>
  <c r="W2764" i="4"/>
  <c r="W2765" i="4"/>
  <c r="W2766" i="4"/>
  <c r="W2767" i="4"/>
  <c r="W2768" i="4"/>
  <c r="W2769" i="4"/>
  <c r="W2770" i="4"/>
  <c r="W2771" i="4"/>
  <c r="W2772" i="4"/>
  <c r="W2773" i="4"/>
  <c r="W2774" i="4"/>
  <c r="W2775" i="4"/>
  <c r="W2776" i="4"/>
  <c r="W2777" i="4"/>
  <c r="W2778" i="4"/>
  <c r="W2779" i="4"/>
  <c r="W2780" i="4"/>
  <c r="W2781" i="4"/>
  <c r="W2782" i="4"/>
  <c r="W2783" i="4"/>
  <c r="W2784" i="4"/>
  <c r="W2785" i="4"/>
  <c r="W2786" i="4"/>
  <c r="W2787" i="4"/>
  <c r="W2788" i="4"/>
  <c r="W2789" i="4"/>
  <c r="W2790" i="4"/>
  <c r="W2791" i="4"/>
  <c r="W2792" i="4"/>
  <c r="W2793" i="4"/>
  <c r="W2794" i="4"/>
  <c r="W2795" i="4"/>
  <c r="W2796" i="4"/>
  <c r="W2797" i="4"/>
  <c r="W2798" i="4"/>
  <c r="W2799" i="4"/>
  <c r="W2800" i="4"/>
  <c r="W2801" i="4"/>
  <c r="W2802" i="4"/>
  <c r="W2803" i="4"/>
  <c r="W2804" i="4"/>
  <c r="W2805" i="4"/>
  <c r="W2806" i="4"/>
  <c r="W2807" i="4"/>
  <c r="W2808" i="4"/>
  <c r="W2809" i="4"/>
  <c r="W2810" i="4"/>
  <c r="W2811" i="4"/>
  <c r="W2812" i="4"/>
  <c r="W2813" i="4"/>
  <c r="W2814" i="4"/>
  <c r="W2815" i="4"/>
  <c r="W2816" i="4"/>
  <c r="W2817" i="4"/>
  <c r="W2818" i="4"/>
  <c r="W2819" i="4"/>
  <c r="W2820" i="4"/>
  <c r="W2821" i="4"/>
  <c r="W2822" i="4"/>
  <c r="W2823" i="4"/>
  <c r="W2824" i="4"/>
  <c r="W2825" i="4"/>
  <c r="W2826" i="4"/>
  <c r="W2827" i="4"/>
  <c r="W2828" i="4"/>
  <c r="W2829" i="4"/>
  <c r="W2830" i="4"/>
  <c r="W2831" i="4"/>
  <c r="W2832" i="4"/>
  <c r="W2833" i="4"/>
  <c r="W2834" i="4"/>
  <c r="W2835" i="4"/>
  <c r="W2836" i="4"/>
  <c r="W2837" i="4"/>
  <c r="W2838" i="4"/>
  <c r="W2839" i="4"/>
  <c r="W2840" i="4"/>
  <c r="W2841" i="4"/>
  <c r="W2842" i="4"/>
  <c r="W2843" i="4"/>
  <c r="W2844" i="4"/>
  <c r="W2845" i="4"/>
  <c r="W2846" i="4"/>
  <c r="W2847" i="4"/>
  <c r="W2848" i="4"/>
  <c r="W2849" i="4"/>
  <c r="W2850" i="4"/>
  <c r="W2851" i="4"/>
  <c r="W2852" i="4"/>
  <c r="W2853" i="4"/>
  <c r="W2854" i="4"/>
  <c r="W2855" i="4"/>
  <c r="W2856" i="4"/>
  <c r="W2857" i="4"/>
  <c r="W2858" i="4"/>
  <c r="W2859" i="4"/>
  <c r="W2860" i="4"/>
  <c r="W2861" i="4"/>
  <c r="W2862" i="4"/>
  <c r="W2863" i="4"/>
  <c r="W2864" i="4"/>
  <c r="W2865" i="4"/>
  <c r="W2866" i="4"/>
  <c r="W2867" i="4"/>
  <c r="W2868" i="4"/>
  <c r="W2869" i="4"/>
  <c r="W2870" i="4"/>
  <c r="W2871" i="4"/>
  <c r="W2872" i="4"/>
  <c r="W2873" i="4"/>
  <c r="W2874" i="4"/>
  <c r="W2875" i="4"/>
  <c r="W2876" i="4"/>
  <c r="W2877" i="4"/>
  <c r="W2878" i="4"/>
  <c r="W2879" i="4"/>
  <c r="W2880" i="4"/>
  <c r="W2881" i="4"/>
  <c r="W2882" i="4"/>
  <c r="W2883" i="4"/>
  <c r="W2884" i="4"/>
  <c r="W2885" i="4"/>
  <c r="W2886" i="4"/>
  <c r="W2887" i="4"/>
  <c r="W2888" i="4"/>
  <c r="W2889" i="4"/>
  <c r="W2890" i="4"/>
  <c r="W2891" i="4"/>
  <c r="W2892" i="4"/>
  <c r="W2893" i="4"/>
  <c r="W2894" i="4"/>
  <c r="W2895" i="4"/>
  <c r="W2896" i="4"/>
  <c r="W2897" i="4"/>
  <c r="W2898" i="4"/>
  <c r="W2899" i="4"/>
  <c r="W2900" i="4"/>
  <c r="W2901" i="4"/>
  <c r="W2902" i="4"/>
  <c r="W2903" i="4"/>
  <c r="W2904" i="4"/>
  <c r="W2905" i="4"/>
  <c r="W2906" i="4"/>
  <c r="W2907" i="4"/>
  <c r="W2908" i="4"/>
  <c r="W2909" i="4"/>
  <c r="W2910" i="4"/>
  <c r="W2911" i="4"/>
  <c r="W2912" i="4"/>
  <c r="W2913" i="4"/>
  <c r="W2914" i="4"/>
  <c r="W2915" i="4"/>
  <c r="W2916" i="4"/>
  <c r="W2917" i="4"/>
  <c r="W2918" i="4"/>
  <c r="W2919" i="4"/>
  <c r="W2920" i="4"/>
  <c r="W2921" i="4"/>
  <c r="W2922" i="4"/>
  <c r="W2923" i="4"/>
  <c r="W2924" i="4"/>
  <c r="W2925" i="4"/>
  <c r="W2926" i="4"/>
  <c r="W2927" i="4"/>
  <c r="W2928" i="4"/>
  <c r="W2929" i="4"/>
  <c r="W2930" i="4"/>
  <c r="W2931" i="4"/>
  <c r="W2932" i="4"/>
  <c r="W2933" i="4"/>
  <c r="W2934" i="4"/>
  <c r="W2935" i="4"/>
  <c r="W2936" i="4"/>
  <c r="W2937" i="4"/>
  <c r="W2938" i="4"/>
  <c r="W2939" i="4"/>
  <c r="W2940" i="4"/>
  <c r="W2941" i="4"/>
  <c r="W2942" i="4"/>
  <c r="W2943" i="4"/>
  <c r="W2944" i="4"/>
  <c r="W2945" i="4"/>
  <c r="W2946" i="4"/>
  <c r="W2947" i="4"/>
  <c r="W2948" i="4"/>
  <c r="W2949" i="4"/>
  <c r="W2950" i="4"/>
  <c r="W2951" i="4"/>
  <c r="W2952" i="4"/>
  <c r="W2953" i="4"/>
  <c r="W2954" i="4"/>
  <c r="W2955" i="4"/>
  <c r="W2956" i="4"/>
  <c r="W2957" i="4"/>
  <c r="W2958" i="4"/>
  <c r="W2959" i="4"/>
  <c r="W2960" i="4"/>
  <c r="W2961" i="4"/>
  <c r="W2962" i="4"/>
  <c r="W2963" i="4"/>
  <c r="W2964" i="4"/>
  <c r="W2965" i="4"/>
  <c r="W2966" i="4"/>
  <c r="W2967" i="4"/>
  <c r="W2968" i="4"/>
  <c r="W2969" i="4"/>
  <c r="W2970" i="4"/>
  <c r="W2971" i="4"/>
  <c r="W2972" i="4"/>
  <c r="W2973" i="4"/>
  <c r="W2974" i="4"/>
  <c r="W2975" i="4"/>
  <c r="W2976" i="4"/>
  <c r="W2977" i="4"/>
  <c r="W2978" i="4"/>
  <c r="W2979" i="4"/>
  <c r="W2980" i="4"/>
  <c r="W2981" i="4"/>
  <c r="W2982" i="4"/>
  <c r="W2983" i="4"/>
  <c r="W2984" i="4"/>
  <c r="W2985" i="4"/>
  <c r="W2986" i="4"/>
  <c r="W2987" i="4"/>
  <c r="W2988" i="4"/>
  <c r="W2989" i="4"/>
  <c r="W2990" i="4"/>
  <c r="W2991" i="4"/>
  <c r="W2992" i="4"/>
  <c r="W2993" i="4"/>
  <c r="W2994" i="4"/>
  <c r="W2995" i="4"/>
  <c r="W2996" i="4"/>
  <c r="W2997" i="4"/>
  <c r="W2998" i="4"/>
  <c r="W2999" i="4"/>
  <c r="W3000" i="4"/>
  <c r="W3001" i="4"/>
  <c r="W3002" i="4"/>
  <c r="W3003" i="4"/>
  <c r="W3004" i="4"/>
  <c r="W3005" i="4"/>
  <c r="W3006" i="4"/>
  <c r="W3007" i="4"/>
  <c r="W3008" i="4"/>
  <c r="W3009" i="4"/>
  <c r="W3010" i="4"/>
  <c r="W3011" i="4"/>
  <c r="W3012" i="4"/>
  <c r="W3013" i="4"/>
  <c r="W3014" i="4"/>
  <c r="W3015" i="4"/>
  <c r="W3016" i="4"/>
  <c r="W3017" i="4"/>
  <c r="W3018" i="4"/>
  <c r="W3019" i="4"/>
  <c r="W3020" i="4"/>
  <c r="W3021" i="4"/>
  <c r="W3022" i="4"/>
  <c r="W3023" i="4"/>
  <c r="W3024" i="4"/>
  <c r="W3025" i="4"/>
  <c r="W3026" i="4"/>
  <c r="W3027" i="4"/>
  <c r="W3028" i="4"/>
  <c r="W3029" i="4"/>
  <c r="W3030" i="4"/>
  <c r="W3031" i="4"/>
  <c r="W3032" i="4"/>
  <c r="W3033" i="4"/>
  <c r="W3034" i="4"/>
  <c r="W3035" i="4"/>
  <c r="W3036" i="4"/>
  <c r="W3037" i="4"/>
  <c r="W3038" i="4"/>
  <c r="W3039" i="4"/>
  <c r="W3040" i="4"/>
  <c r="W3041" i="4"/>
  <c r="W3042" i="4"/>
  <c r="W3043" i="4"/>
  <c r="W3044" i="4"/>
  <c r="W3045" i="4"/>
  <c r="W3046" i="4"/>
  <c r="W3047" i="4"/>
  <c r="W3048" i="4"/>
  <c r="W3049" i="4"/>
  <c r="W3050" i="4"/>
  <c r="W3051" i="4"/>
  <c r="W3052" i="4"/>
  <c r="W3053" i="4"/>
  <c r="W3054" i="4"/>
  <c r="W3055" i="4"/>
  <c r="W3056" i="4"/>
  <c r="W3057" i="4"/>
  <c r="W3058" i="4"/>
  <c r="W3059" i="4"/>
  <c r="W3060" i="4"/>
  <c r="W3061" i="4"/>
  <c r="W3062" i="4"/>
  <c r="W3063" i="4"/>
  <c r="W3064" i="4"/>
  <c r="W3065" i="4"/>
  <c r="W3066" i="4"/>
  <c r="W3067" i="4"/>
  <c r="W3068" i="4"/>
  <c r="W3069" i="4"/>
  <c r="W3070" i="4"/>
  <c r="W3071" i="4"/>
  <c r="W3072" i="4"/>
  <c r="W3073" i="4"/>
  <c r="W3074" i="4"/>
  <c r="W3075" i="4"/>
  <c r="W3076" i="4"/>
  <c r="W3077" i="4"/>
  <c r="W3078" i="4"/>
  <c r="W3079" i="4"/>
  <c r="W3080" i="4"/>
  <c r="W3081" i="4"/>
  <c r="W3082" i="4"/>
  <c r="W3083" i="4"/>
  <c r="W3084" i="4"/>
  <c r="W3085" i="4"/>
  <c r="W3086" i="4"/>
  <c r="W3087" i="4"/>
  <c r="W3088" i="4"/>
  <c r="W3089" i="4"/>
  <c r="W3090" i="4"/>
  <c r="W3091" i="4"/>
  <c r="W3092" i="4"/>
  <c r="W3093" i="4"/>
  <c r="W3094" i="4"/>
  <c r="W3095" i="4"/>
  <c r="W3096" i="4"/>
  <c r="W3097" i="4"/>
  <c r="W3098" i="4"/>
  <c r="W3099" i="4"/>
  <c r="W3100" i="4"/>
  <c r="W3101" i="4"/>
  <c r="W3102" i="4"/>
  <c r="W3103" i="4"/>
  <c r="W3104" i="4"/>
  <c r="W3105" i="4"/>
  <c r="W3106" i="4"/>
  <c r="W3107" i="4"/>
  <c r="W3108" i="4"/>
  <c r="W3109" i="4"/>
  <c r="W3110" i="4"/>
  <c r="W3111" i="4"/>
  <c r="W3112" i="4"/>
  <c r="W3113" i="4"/>
  <c r="W3114" i="4"/>
  <c r="W3115" i="4"/>
  <c r="W3116" i="4"/>
  <c r="W3117" i="4"/>
  <c r="W3118" i="4"/>
  <c r="W3119" i="4"/>
  <c r="W3120" i="4"/>
  <c r="W3121" i="4"/>
  <c r="W3122" i="4"/>
  <c r="W3123" i="4"/>
  <c r="W3124" i="4"/>
  <c r="W3125" i="4"/>
  <c r="W3126" i="4"/>
  <c r="W3127" i="4"/>
  <c r="W3128" i="4"/>
  <c r="W3129" i="4"/>
  <c r="W3130" i="4"/>
  <c r="W3131" i="4"/>
  <c r="W3132" i="4"/>
  <c r="W3133" i="4"/>
  <c r="W3134" i="4"/>
  <c r="W3135" i="4"/>
  <c r="W3136" i="4"/>
  <c r="W3137" i="4"/>
  <c r="W3138" i="4"/>
  <c r="W3139" i="4"/>
  <c r="W3140" i="4"/>
  <c r="W3141" i="4"/>
  <c r="W3142" i="4"/>
  <c r="W3143" i="4"/>
  <c r="W3144" i="4"/>
  <c r="W3145" i="4"/>
  <c r="W3146" i="4"/>
  <c r="W3147" i="4"/>
  <c r="W3148" i="4"/>
  <c r="W3149" i="4"/>
  <c r="W3150" i="4"/>
  <c r="W3151" i="4"/>
  <c r="W3152" i="4"/>
  <c r="W3153" i="4"/>
  <c r="W3154" i="4"/>
  <c r="W3155" i="4"/>
  <c r="W3156" i="4"/>
  <c r="W3157" i="4"/>
  <c r="W3158" i="4"/>
  <c r="W3159" i="4"/>
  <c r="W3160" i="4"/>
  <c r="W3161" i="4"/>
  <c r="W3162" i="4"/>
  <c r="W3163" i="4"/>
  <c r="W3164" i="4"/>
  <c r="W3165" i="4"/>
  <c r="W3166" i="4"/>
  <c r="W3167" i="4"/>
  <c r="W3168" i="4"/>
  <c r="W3169" i="4"/>
  <c r="W3170" i="4"/>
  <c r="W3171" i="4"/>
  <c r="W3172" i="4"/>
  <c r="W3173" i="4"/>
  <c r="W3174" i="4"/>
  <c r="W3175" i="4"/>
  <c r="W3176" i="4"/>
  <c r="W3177" i="4"/>
  <c r="W3178" i="4"/>
  <c r="W3179" i="4"/>
  <c r="W3180" i="4"/>
  <c r="W3181" i="4"/>
  <c r="W3182" i="4"/>
  <c r="W3183" i="4"/>
  <c r="W3184" i="4"/>
  <c r="W3185" i="4"/>
  <c r="W3186" i="4"/>
  <c r="W3187" i="4"/>
  <c r="W3188" i="4"/>
  <c r="W3189" i="4"/>
  <c r="W3190" i="4"/>
  <c r="W3191" i="4"/>
  <c r="W3192" i="4"/>
  <c r="W3193" i="4"/>
  <c r="W3194" i="4"/>
  <c r="W3195" i="4"/>
  <c r="W3196" i="4"/>
  <c r="W3197" i="4"/>
  <c r="W3198" i="4"/>
  <c r="W3199" i="4"/>
  <c r="W3200" i="4"/>
  <c r="W3201" i="4"/>
  <c r="W3202" i="4"/>
  <c r="W3203" i="4"/>
  <c r="W3204" i="4"/>
  <c r="W3205" i="4"/>
  <c r="W3206" i="4"/>
  <c r="W3207" i="4"/>
  <c r="W3208" i="4"/>
  <c r="W3209" i="4"/>
  <c r="W3210" i="4"/>
  <c r="W3211" i="4"/>
  <c r="W3212" i="4"/>
  <c r="W3213" i="4"/>
  <c r="W3214" i="4"/>
  <c r="W3215" i="4"/>
  <c r="W3216" i="4"/>
  <c r="W3217" i="4"/>
  <c r="W3218" i="4"/>
  <c r="W3219" i="4"/>
  <c r="W3220" i="4"/>
  <c r="W3221" i="4"/>
  <c r="W3222" i="4"/>
  <c r="W3223" i="4"/>
  <c r="W3224" i="4"/>
  <c r="W3225" i="4"/>
  <c r="W3226" i="4"/>
  <c r="W3227" i="4"/>
  <c r="W3228" i="4"/>
  <c r="W3229" i="4"/>
  <c r="W3230" i="4"/>
  <c r="W3231" i="4"/>
  <c r="W3232" i="4"/>
  <c r="W3233" i="4"/>
  <c r="W3234" i="4"/>
  <c r="W3235" i="4"/>
  <c r="W3236" i="4"/>
  <c r="W3237" i="4"/>
  <c r="W3238" i="4"/>
  <c r="W3239" i="4"/>
  <c r="W3240" i="4"/>
  <c r="W3241" i="4"/>
  <c r="W3242" i="4"/>
  <c r="W3243" i="4"/>
  <c r="W3244" i="4"/>
  <c r="W3245" i="4"/>
  <c r="W3246" i="4"/>
  <c r="W3247" i="4"/>
  <c r="W3248" i="4"/>
  <c r="W3249" i="4"/>
  <c r="W3250" i="4"/>
  <c r="W3251" i="4"/>
  <c r="W3252" i="4"/>
  <c r="W3253" i="4"/>
  <c r="W3254" i="4"/>
  <c r="W3255" i="4"/>
  <c r="W3256" i="4"/>
  <c r="W3257" i="4"/>
  <c r="W3258" i="4"/>
  <c r="W3259" i="4"/>
  <c r="W3260" i="4"/>
  <c r="W3261" i="4"/>
  <c r="W3262" i="4"/>
  <c r="W3263" i="4"/>
  <c r="W3264" i="4"/>
  <c r="W3265" i="4"/>
  <c r="W3266" i="4"/>
  <c r="W3267" i="4"/>
  <c r="W3268" i="4"/>
  <c r="W3269" i="4"/>
  <c r="W3270" i="4"/>
  <c r="W3271" i="4"/>
  <c r="W3272" i="4"/>
  <c r="W3273" i="4"/>
  <c r="W3274" i="4"/>
  <c r="W3275" i="4"/>
  <c r="W3276" i="4"/>
  <c r="W3277" i="4"/>
  <c r="W3278" i="4"/>
  <c r="W3279" i="4"/>
  <c r="W3280" i="4"/>
  <c r="W3281" i="4"/>
  <c r="W3282" i="4"/>
  <c r="W3283" i="4"/>
  <c r="W3284" i="4"/>
  <c r="W3285" i="4"/>
  <c r="W3286" i="4"/>
  <c r="W3287" i="4"/>
  <c r="W3288" i="4"/>
  <c r="W3289" i="4"/>
  <c r="W3290" i="4"/>
  <c r="W3291" i="4"/>
  <c r="W3292" i="4"/>
  <c r="W3293" i="4"/>
  <c r="W3294" i="4"/>
  <c r="W3295" i="4"/>
  <c r="W3296" i="4"/>
  <c r="W3297" i="4"/>
  <c r="W3298" i="4"/>
  <c r="W3299" i="4"/>
  <c r="W3300" i="4"/>
  <c r="W3301" i="4"/>
  <c r="W3302" i="4"/>
  <c r="W3303" i="4"/>
  <c r="W3304" i="4"/>
  <c r="W3305" i="4"/>
  <c r="W3306" i="4"/>
  <c r="W3307" i="4"/>
  <c r="W3308" i="4"/>
  <c r="W3309" i="4"/>
  <c r="W3310" i="4"/>
  <c r="W3311" i="4"/>
  <c r="W3312" i="4"/>
  <c r="W3313" i="4"/>
  <c r="W3314" i="4"/>
  <c r="W3315" i="4"/>
  <c r="W3316" i="4"/>
  <c r="W3317" i="4"/>
  <c r="W3318" i="4"/>
  <c r="W3319" i="4"/>
  <c r="W3320" i="4"/>
  <c r="W3321" i="4"/>
  <c r="W3322" i="4"/>
  <c r="W3323" i="4"/>
  <c r="W3324" i="4"/>
  <c r="W3325" i="4"/>
  <c r="W3326" i="4"/>
  <c r="W3327" i="4"/>
  <c r="W3328" i="4"/>
  <c r="W3329" i="4"/>
  <c r="W3330" i="4"/>
  <c r="W3331" i="4"/>
  <c r="W3332" i="4"/>
  <c r="W3333" i="4"/>
  <c r="W3334" i="4"/>
  <c r="W3335" i="4"/>
  <c r="W3336" i="4"/>
  <c r="W3337" i="4"/>
  <c r="W3338" i="4"/>
  <c r="W3339" i="4"/>
  <c r="W3340" i="4"/>
  <c r="W3341" i="4"/>
  <c r="W3342" i="4"/>
  <c r="W3343" i="4"/>
  <c r="W3344" i="4"/>
  <c r="W3345" i="4"/>
  <c r="W3346" i="4"/>
  <c r="W3347" i="4"/>
  <c r="W3348" i="4"/>
  <c r="W3349" i="4"/>
  <c r="W3350" i="4"/>
  <c r="W3351" i="4"/>
  <c r="W3352" i="4"/>
  <c r="W3353" i="4"/>
  <c r="W3354" i="4"/>
  <c r="W3355" i="4"/>
  <c r="W3356" i="4"/>
  <c r="W3357" i="4"/>
  <c r="W3358" i="4"/>
  <c r="W3359" i="4"/>
  <c r="W3360" i="4"/>
  <c r="W3361" i="4"/>
  <c r="W3362" i="4"/>
  <c r="W3363" i="4"/>
  <c r="W3364" i="4"/>
  <c r="W3365" i="4"/>
  <c r="W3366" i="4"/>
  <c r="W3367" i="4"/>
  <c r="W3368" i="4"/>
  <c r="W3369" i="4"/>
  <c r="W3370" i="4"/>
  <c r="W3371" i="4"/>
  <c r="W3372" i="4"/>
  <c r="W3373" i="4"/>
  <c r="W3374" i="4"/>
  <c r="W3375" i="4"/>
  <c r="W3376" i="4"/>
  <c r="W3377" i="4"/>
  <c r="W3378" i="4"/>
  <c r="W3379" i="4"/>
  <c r="W3380" i="4"/>
  <c r="W3381" i="4"/>
  <c r="W3382" i="4"/>
  <c r="W3383" i="4"/>
  <c r="W3384" i="4"/>
  <c r="W3385" i="4"/>
  <c r="W3386" i="4"/>
  <c r="W3387" i="4"/>
  <c r="W3388" i="4"/>
  <c r="W3389" i="4"/>
  <c r="W3390" i="4"/>
  <c r="W3391" i="4"/>
  <c r="W3392" i="4"/>
  <c r="W3393" i="4"/>
  <c r="W3394" i="4"/>
  <c r="W3395" i="4"/>
  <c r="W3396" i="4"/>
  <c r="W3397" i="4"/>
  <c r="W3398" i="4"/>
  <c r="W3399" i="4"/>
  <c r="W3400" i="4"/>
  <c r="W3401" i="4"/>
  <c r="W3402" i="4"/>
  <c r="W3403" i="4"/>
  <c r="W3404" i="4"/>
  <c r="W3405" i="4"/>
  <c r="W3406" i="4"/>
  <c r="W3407" i="4"/>
  <c r="W3408" i="4"/>
  <c r="W3409" i="4"/>
  <c r="W3410" i="4"/>
  <c r="W3411" i="4"/>
  <c r="W3412" i="4"/>
  <c r="W3413" i="4"/>
  <c r="W3414" i="4"/>
  <c r="W3415" i="4"/>
  <c r="W3416" i="4"/>
  <c r="W3417" i="4"/>
  <c r="W3418" i="4"/>
  <c r="W3419" i="4"/>
  <c r="W3420" i="4"/>
  <c r="W3421" i="4"/>
  <c r="W3422" i="4"/>
  <c r="W3423" i="4"/>
  <c r="W3424" i="4"/>
  <c r="W3425" i="4"/>
  <c r="W3426" i="4"/>
  <c r="W3427" i="4"/>
  <c r="W3428" i="4"/>
  <c r="W3429" i="4"/>
  <c r="W3430" i="4"/>
  <c r="W3431" i="4"/>
  <c r="W3432" i="4"/>
  <c r="W3433" i="4"/>
  <c r="W3434" i="4"/>
  <c r="W3435" i="4"/>
  <c r="W3436" i="4"/>
  <c r="W3437" i="4"/>
  <c r="W3438" i="4"/>
  <c r="W3439" i="4"/>
  <c r="W3440" i="4"/>
  <c r="W3441" i="4"/>
  <c r="W3442" i="4"/>
  <c r="W3443" i="4"/>
  <c r="W3444" i="4"/>
  <c r="W3445" i="4"/>
  <c r="W3446" i="4"/>
  <c r="W3447" i="4"/>
  <c r="W3448" i="4"/>
  <c r="W3449" i="4"/>
  <c r="W3450" i="4"/>
  <c r="W3451" i="4"/>
  <c r="W3452" i="4"/>
  <c r="W3453" i="4"/>
  <c r="W3454" i="4"/>
  <c r="W3455" i="4"/>
  <c r="W3456" i="4"/>
  <c r="W3457" i="4"/>
  <c r="W3458" i="4"/>
  <c r="W3459" i="4"/>
  <c r="W3460" i="4"/>
  <c r="W3461" i="4"/>
  <c r="W3462" i="4"/>
  <c r="W3463" i="4"/>
  <c r="W3464" i="4"/>
  <c r="W3465" i="4"/>
  <c r="W3466" i="4"/>
  <c r="W3467" i="4"/>
  <c r="W3468" i="4"/>
  <c r="W3469" i="4"/>
  <c r="W3470" i="4"/>
  <c r="W3471" i="4"/>
  <c r="W3472" i="4"/>
  <c r="W3473" i="4"/>
  <c r="W3474" i="4"/>
  <c r="W3475" i="4"/>
  <c r="W3476" i="4"/>
  <c r="W3477" i="4"/>
  <c r="W3478" i="4"/>
  <c r="W3479" i="4"/>
  <c r="W3480" i="4"/>
  <c r="W3481" i="4"/>
  <c r="W3482" i="4"/>
  <c r="W3483" i="4"/>
  <c r="W3484" i="4"/>
  <c r="W3485" i="4"/>
  <c r="W3486" i="4"/>
  <c r="W3487" i="4"/>
  <c r="W3488" i="4"/>
  <c r="W3489" i="4"/>
  <c r="W3490" i="4"/>
  <c r="W3491" i="4"/>
  <c r="W3492" i="4"/>
  <c r="W3493" i="4"/>
  <c r="W3494" i="4"/>
  <c r="W3495" i="4"/>
  <c r="W3496" i="4"/>
  <c r="W3497" i="4"/>
  <c r="W3498" i="4"/>
  <c r="W3499" i="4"/>
  <c r="W3500" i="4"/>
  <c r="W3501" i="4"/>
  <c r="W3502" i="4"/>
  <c r="W3503" i="4"/>
  <c r="W3504" i="4"/>
  <c r="W3505" i="4"/>
  <c r="W3506" i="4"/>
  <c r="W3507" i="4"/>
  <c r="W3508" i="4"/>
  <c r="W3509" i="4"/>
  <c r="W3510" i="4"/>
  <c r="W3511" i="4"/>
  <c r="W3512" i="4"/>
  <c r="W3513" i="4"/>
  <c r="W3514" i="4"/>
  <c r="W3515" i="4"/>
  <c r="W3516" i="4"/>
  <c r="W3517" i="4"/>
  <c r="W3518" i="4"/>
  <c r="W3519" i="4"/>
  <c r="W3520" i="4"/>
  <c r="W3521" i="4"/>
  <c r="W3522" i="4"/>
  <c r="W3523" i="4"/>
  <c r="W3524" i="4"/>
  <c r="W3525" i="4"/>
  <c r="W3526" i="4"/>
  <c r="W3527" i="4"/>
  <c r="W3528" i="4"/>
  <c r="W3529" i="4"/>
  <c r="W3530" i="4"/>
  <c r="W3531" i="4"/>
  <c r="W3532" i="4"/>
  <c r="W3533" i="4"/>
  <c r="W3534" i="4"/>
  <c r="W3535" i="4"/>
  <c r="W3536" i="4"/>
  <c r="W3537" i="4"/>
  <c r="W3538" i="4"/>
  <c r="W3539" i="4"/>
  <c r="W3540" i="4"/>
  <c r="W3541" i="4"/>
  <c r="W3542" i="4"/>
  <c r="W3543" i="4"/>
  <c r="W3544" i="4"/>
  <c r="W3545" i="4"/>
  <c r="W3546" i="4"/>
  <c r="W3547" i="4"/>
  <c r="W3548" i="4"/>
  <c r="W3549" i="4"/>
  <c r="W3550" i="4"/>
  <c r="W3551" i="4"/>
  <c r="W3552" i="4"/>
  <c r="W3553" i="4"/>
  <c r="W3554" i="4"/>
  <c r="W3555" i="4"/>
  <c r="W3556" i="4"/>
  <c r="W3557" i="4"/>
  <c r="W3558" i="4"/>
  <c r="W3559" i="4"/>
  <c r="W3560" i="4"/>
  <c r="W3561" i="4"/>
  <c r="W3562" i="4"/>
  <c r="W3563" i="4"/>
  <c r="W3564" i="4"/>
  <c r="W3565" i="4"/>
  <c r="W3566" i="4"/>
  <c r="W3567" i="4"/>
  <c r="W3568" i="4"/>
  <c r="W3569" i="4"/>
  <c r="W3570" i="4"/>
  <c r="W3571" i="4"/>
  <c r="W3572" i="4"/>
  <c r="W3573" i="4"/>
  <c r="W3574" i="4"/>
  <c r="W3575" i="4"/>
  <c r="W3576" i="4"/>
  <c r="W3577" i="4"/>
  <c r="W3578" i="4"/>
  <c r="W3579" i="4"/>
  <c r="W3580" i="4"/>
  <c r="W3581" i="4"/>
  <c r="W3582" i="4"/>
  <c r="W3583" i="4"/>
  <c r="W3584" i="4"/>
  <c r="W3585" i="4"/>
  <c r="W3586" i="4"/>
  <c r="W3587" i="4"/>
  <c r="W3588" i="4"/>
  <c r="W3589" i="4"/>
  <c r="W3590" i="4"/>
  <c r="W3591" i="4"/>
  <c r="W3592" i="4"/>
  <c r="W3593" i="4"/>
  <c r="W3594" i="4"/>
  <c r="W3595" i="4"/>
  <c r="W3596" i="4"/>
  <c r="W3597" i="4"/>
  <c r="W3598" i="4"/>
  <c r="W3599" i="4"/>
  <c r="W3600" i="4"/>
  <c r="W3601" i="4"/>
  <c r="W3602" i="4"/>
  <c r="W3603" i="4"/>
  <c r="W3604" i="4"/>
  <c r="W3605" i="4"/>
  <c r="W3606" i="4"/>
  <c r="W3607" i="4"/>
  <c r="W3608" i="4"/>
  <c r="W3609" i="4"/>
  <c r="W3610" i="4"/>
  <c r="W3611" i="4"/>
  <c r="W3612" i="4"/>
  <c r="W3613" i="4"/>
  <c r="W3614" i="4"/>
  <c r="W3615" i="4"/>
  <c r="W3616" i="4"/>
  <c r="W3617" i="4"/>
  <c r="W3618" i="4"/>
  <c r="W3619" i="4"/>
  <c r="W3620" i="4"/>
  <c r="W3621" i="4"/>
  <c r="W3622" i="4"/>
  <c r="W3623" i="4"/>
  <c r="W3624" i="4"/>
  <c r="W3625" i="4"/>
  <c r="W3626" i="4"/>
  <c r="W3627" i="4"/>
  <c r="W3628" i="4"/>
  <c r="W3629" i="4"/>
  <c r="W3630" i="4"/>
  <c r="W3631" i="4"/>
  <c r="W3632" i="4"/>
  <c r="W3633" i="4"/>
  <c r="W3634" i="4"/>
  <c r="W3635" i="4"/>
  <c r="W3636" i="4"/>
  <c r="W3637" i="4"/>
  <c r="W3638" i="4"/>
  <c r="W3639" i="4"/>
  <c r="W3640" i="4"/>
  <c r="W3641" i="4"/>
  <c r="W3642" i="4"/>
  <c r="W3643" i="4"/>
  <c r="W3644" i="4"/>
  <c r="W3645" i="4"/>
  <c r="W3646" i="4"/>
  <c r="W3647" i="4"/>
  <c r="W3648" i="4"/>
  <c r="W3649" i="4"/>
  <c r="W3650" i="4"/>
  <c r="W3651" i="4"/>
  <c r="W3652" i="4"/>
  <c r="W3653" i="4"/>
  <c r="W3654" i="4"/>
  <c r="W3655" i="4"/>
  <c r="W3656" i="4"/>
  <c r="W3657" i="4"/>
  <c r="W3658" i="4"/>
  <c r="W3659" i="4"/>
  <c r="W3660" i="4"/>
  <c r="W3661" i="4"/>
  <c r="W3662" i="4"/>
  <c r="W3663" i="4"/>
  <c r="W3664" i="4"/>
  <c r="W3665" i="4"/>
  <c r="W3666" i="4"/>
  <c r="W3667" i="4"/>
  <c r="W3668" i="4"/>
  <c r="W3669" i="4"/>
  <c r="W3670" i="4"/>
  <c r="W3671" i="4"/>
  <c r="W3672" i="4"/>
  <c r="W3673" i="4"/>
  <c r="W3674" i="4"/>
  <c r="W3675" i="4"/>
  <c r="W3676" i="4"/>
  <c r="W3677" i="4"/>
  <c r="W3678" i="4"/>
  <c r="W3679" i="4"/>
  <c r="W3680" i="4"/>
  <c r="W3681" i="4"/>
  <c r="W3682" i="4"/>
  <c r="W3683" i="4"/>
  <c r="W3684" i="4"/>
  <c r="W3685" i="4"/>
  <c r="W3686" i="4"/>
  <c r="W3687" i="4"/>
  <c r="W3688" i="4"/>
  <c r="W3689" i="4"/>
  <c r="W3690" i="4"/>
  <c r="W3691" i="4"/>
  <c r="W3692" i="4"/>
  <c r="W3693" i="4"/>
  <c r="W3694" i="4"/>
  <c r="W3695" i="4"/>
  <c r="W3696" i="4"/>
  <c r="W3697" i="4"/>
  <c r="W3698" i="4"/>
  <c r="W3699" i="4"/>
  <c r="W3700" i="4"/>
  <c r="W3701" i="4"/>
  <c r="W3702" i="4"/>
  <c r="W3703" i="4"/>
  <c r="W3704" i="4"/>
  <c r="W3705" i="4"/>
  <c r="W3706" i="4"/>
  <c r="W3707" i="4"/>
  <c r="W3708" i="4"/>
  <c r="W3709" i="4"/>
  <c r="W3710" i="4"/>
  <c r="W3711" i="4"/>
  <c r="W3712" i="4"/>
  <c r="W3713" i="4"/>
  <c r="W3714" i="4"/>
  <c r="W3715" i="4"/>
  <c r="W3716" i="4"/>
  <c r="W3717" i="4"/>
  <c r="W3718" i="4"/>
  <c r="W3719" i="4"/>
  <c r="W3720" i="4"/>
  <c r="W3721" i="4"/>
  <c r="W3722" i="4"/>
  <c r="W3723" i="4"/>
  <c r="W3724" i="4"/>
  <c r="W3725" i="4"/>
  <c r="W3726" i="4"/>
  <c r="W3727" i="4"/>
  <c r="W3728" i="4"/>
  <c r="W3729" i="4"/>
  <c r="W3730" i="4"/>
  <c r="W3731" i="4"/>
  <c r="W3732" i="4"/>
  <c r="W3733" i="4"/>
  <c r="W3734" i="4"/>
  <c r="W3735" i="4"/>
  <c r="W3736" i="4"/>
  <c r="W3737" i="4"/>
  <c r="W3738" i="4"/>
  <c r="W3739" i="4"/>
  <c r="W3740" i="4"/>
  <c r="W3741" i="4"/>
  <c r="W3742" i="4"/>
  <c r="W3743" i="4"/>
  <c r="W3744" i="4"/>
  <c r="W3745" i="4"/>
  <c r="W3746" i="4"/>
  <c r="W3747" i="4"/>
  <c r="W3748" i="4"/>
  <c r="W3749" i="4"/>
  <c r="W3750" i="4"/>
  <c r="W3751" i="4"/>
  <c r="W3752" i="4"/>
  <c r="W3753" i="4"/>
  <c r="W3754" i="4"/>
  <c r="W3755" i="4"/>
  <c r="W3756" i="4"/>
  <c r="W3757" i="4"/>
  <c r="W3758" i="4"/>
  <c r="W3759" i="4"/>
  <c r="W3760" i="4"/>
  <c r="W3761" i="4"/>
  <c r="W3762" i="4"/>
  <c r="W3763" i="4"/>
  <c r="W3764" i="4"/>
  <c r="W3765" i="4"/>
  <c r="W3766" i="4"/>
  <c r="W3767" i="4"/>
  <c r="W3768" i="4"/>
  <c r="W3769" i="4"/>
  <c r="W3770" i="4"/>
  <c r="W3771" i="4"/>
  <c r="W3772" i="4"/>
  <c r="W3773" i="4"/>
  <c r="W3774" i="4"/>
  <c r="W3775" i="4"/>
  <c r="W3776" i="4"/>
  <c r="W3777" i="4"/>
  <c r="W3778" i="4"/>
  <c r="W3779" i="4"/>
  <c r="W3780" i="4"/>
  <c r="W3781" i="4"/>
  <c r="W3782" i="4"/>
  <c r="W3783" i="4"/>
  <c r="W3784" i="4"/>
  <c r="W3785" i="4"/>
  <c r="W3786" i="4"/>
  <c r="W3787" i="4"/>
  <c r="W3788" i="4"/>
  <c r="W3789" i="4"/>
  <c r="W3790" i="4"/>
  <c r="W3791" i="4"/>
  <c r="W3792" i="4"/>
  <c r="W3793" i="4"/>
  <c r="W3794" i="4"/>
  <c r="W3795" i="4"/>
  <c r="W3796" i="4"/>
  <c r="W3797" i="4"/>
  <c r="W3798" i="4"/>
  <c r="W3799" i="4"/>
  <c r="W3800" i="4"/>
  <c r="W3801" i="4"/>
  <c r="W3802" i="4"/>
  <c r="W3803" i="4"/>
  <c r="W3804" i="4"/>
  <c r="W3805" i="4"/>
  <c r="W3806" i="4"/>
  <c r="W3807" i="4"/>
  <c r="W3808" i="4"/>
  <c r="W3809" i="4"/>
  <c r="W3810" i="4"/>
  <c r="W3811" i="4"/>
  <c r="W3812" i="4"/>
  <c r="W3813" i="4"/>
  <c r="W3814" i="4"/>
  <c r="W3815" i="4"/>
  <c r="W3816" i="4"/>
  <c r="W3817" i="4"/>
  <c r="W3818" i="4"/>
  <c r="W3819" i="4"/>
  <c r="W3820" i="4"/>
  <c r="W3821" i="4"/>
  <c r="W3822" i="4"/>
  <c r="W3823" i="4"/>
  <c r="W3824" i="4"/>
  <c r="W3825" i="4"/>
  <c r="W3826" i="4"/>
  <c r="W3827" i="4"/>
  <c r="W3828" i="4"/>
  <c r="W3829" i="4"/>
  <c r="W3830" i="4"/>
  <c r="W3831" i="4"/>
  <c r="W3832" i="4"/>
  <c r="W3833" i="4"/>
  <c r="W3834" i="4"/>
  <c r="W3835" i="4"/>
  <c r="W3836" i="4"/>
  <c r="W3837" i="4"/>
  <c r="W3838" i="4"/>
  <c r="W3839" i="4"/>
  <c r="W3840" i="4"/>
  <c r="W3841" i="4"/>
  <c r="W3842" i="4"/>
  <c r="W3843" i="4"/>
  <c r="W3844" i="4"/>
  <c r="W3845" i="4"/>
  <c r="W3846" i="4"/>
  <c r="W3847" i="4"/>
  <c r="W3848" i="4"/>
  <c r="W3849" i="4"/>
  <c r="W3850" i="4"/>
  <c r="W3851" i="4"/>
  <c r="W3852" i="4"/>
  <c r="W3853" i="4"/>
  <c r="W3854" i="4"/>
  <c r="W3855" i="4"/>
  <c r="W3856" i="4"/>
  <c r="W3857" i="4"/>
  <c r="W3858" i="4"/>
  <c r="W3859" i="4"/>
  <c r="W3860" i="4"/>
  <c r="W3861" i="4"/>
  <c r="W3862" i="4"/>
  <c r="W3863" i="4"/>
  <c r="W3864" i="4"/>
  <c r="W3865" i="4"/>
  <c r="W3866" i="4"/>
  <c r="W3867" i="4"/>
  <c r="W3868" i="4"/>
  <c r="W3869" i="4"/>
  <c r="W3870" i="4"/>
  <c r="W3871" i="4"/>
  <c r="W3872" i="4"/>
  <c r="W3873" i="4"/>
  <c r="W3874" i="4"/>
  <c r="W3875" i="4"/>
  <c r="W3876" i="4"/>
  <c r="W3877" i="4"/>
  <c r="W3878" i="4"/>
  <c r="W3879" i="4"/>
  <c r="W3880" i="4"/>
  <c r="W3881" i="4"/>
  <c r="W3882" i="4"/>
  <c r="W3883" i="4"/>
  <c r="W3884" i="4"/>
  <c r="W3885" i="4"/>
  <c r="W3886" i="4"/>
  <c r="W3887" i="4"/>
  <c r="W3888" i="4"/>
  <c r="W3889" i="4"/>
  <c r="W3890" i="4"/>
  <c r="W3891" i="4"/>
  <c r="W3892" i="4"/>
  <c r="W3893" i="4"/>
  <c r="W3894" i="4"/>
  <c r="W3895" i="4"/>
  <c r="W3896" i="4"/>
  <c r="W3897" i="4"/>
  <c r="W3898" i="4"/>
  <c r="W3899" i="4"/>
  <c r="W3900" i="4"/>
  <c r="W3901" i="4"/>
  <c r="W3902" i="4"/>
  <c r="W3903" i="4"/>
  <c r="W3904" i="4"/>
  <c r="W3905" i="4"/>
  <c r="W3906" i="4"/>
  <c r="W3907" i="4"/>
  <c r="W3908" i="4"/>
  <c r="W3909" i="4"/>
  <c r="W3910" i="4"/>
  <c r="W3911" i="4"/>
  <c r="W3912" i="4"/>
  <c r="W3913" i="4"/>
  <c r="W3914" i="4"/>
  <c r="W3915" i="4"/>
  <c r="W3916" i="4"/>
  <c r="W3917" i="4"/>
  <c r="W3918" i="4"/>
  <c r="W3919" i="4"/>
  <c r="W3920" i="4"/>
  <c r="W3921" i="4"/>
  <c r="W3922" i="4"/>
  <c r="W3923" i="4"/>
  <c r="W3924" i="4"/>
  <c r="W3925" i="4"/>
  <c r="W3926" i="4"/>
  <c r="W3927" i="4"/>
  <c r="W3928" i="4"/>
  <c r="W3929" i="4"/>
  <c r="W3930" i="4"/>
  <c r="W3931" i="4"/>
  <c r="W3932" i="4"/>
  <c r="W3933" i="4"/>
  <c r="W3934" i="4"/>
  <c r="W3935" i="4"/>
  <c r="W3936" i="4"/>
  <c r="W3937" i="4"/>
  <c r="W3938" i="4"/>
  <c r="W3939" i="4"/>
  <c r="W3940" i="4"/>
  <c r="W3941" i="4"/>
  <c r="W3942" i="4"/>
  <c r="W3943" i="4"/>
  <c r="W3944" i="4"/>
  <c r="W3945" i="4"/>
  <c r="W3946" i="4"/>
  <c r="W3947" i="4"/>
  <c r="W3948" i="4"/>
  <c r="W3949" i="4"/>
  <c r="W3950" i="4"/>
  <c r="W3951" i="4"/>
  <c r="W3952" i="4"/>
  <c r="W3953" i="4"/>
  <c r="W3954" i="4"/>
  <c r="W3955" i="4"/>
  <c r="W3956" i="4"/>
  <c r="W3957" i="4"/>
  <c r="W3958" i="4"/>
  <c r="W3959" i="4"/>
  <c r="W3960" i="4"/>
  <c r="W3961" i="4"/>
  <c r="W3962" i="4"/>
  <c r="W3963" i="4"/>
  <c r="W3964" i="4"/>
  <c r="W3965" i="4"/>
  <c r="W3966" i="4"/>
  <c r="W3967" i="4"/>
  <c r="W3968" i="4"/>
  <c r="W3969" i="4"/>
  <c r="W3970" i="4"/>
  <c r="W3971" i="4"/>
  <c r="W3972" i="4"/>
  <c r="W3973" i="4"/>
  <c r="W3974" i="4"/>
  <c r="W3975" i="4"/>
  <c r="W3976" i="4"/>
  <c r="W3977" i="4"/>
  <c r="W3978" i="4"/>
  <c r="W3979" i="4"/>
  <c r="W3980" i="4"/>
  <c r="W3981" i="4"/>
  <c r="W3982" i="4"/>
  <c r="W3983" i="4"/>
  <c r="W3984" i="4"/>
  <c r="W3985" i="4"/>
  <c r="W3986" i="4"/>
  <c r="W3987" i="4"/>
  <c r="W3988" i="4"/>
  <c r="W3989" i="4"/>
  <c r="W3990" i="4"/>
  <c r="W3991" i="4"/>
  <c r="W3992" i="4"/>
  <c r="W3993" i="4"/>
  <c r="W3994" i="4"/>
  <c r="W3995" i="4"/>
  <c r="W3996" i="4"/>
  <c r="W3997" i="4"/>
  <c r="W3998" i="4"/>
  <c r="W3999" i="4"/>
  <c r="W4000" i="4"/>
  <c r="W4001" i="4"/>
  <c r="W4002" i="4"/>
  <c r="W4003" i="4"/>
  <c r="W4004" i="4"/>
  <c r="W4005" i="4"/>
  <c r="W4006" i="4"/>
  <c r="W4007" i="4"/>
  <c r="W4008" i="4"/>
  <c r="W4009" i="4"/>
  <c r="W4010" i="4"/>
  <c r="W4011" i="4"/>
  <c r="W4012" i="4"/>
  <c r="W4013" i="4"/>
  <c r="W4014" i="4"/>
  <c r="W4015" i="4"/>
  <c r="W4016" i="4"/>
  <c r="W4017" i="4"/>
  <c r="W4018" i="4"/>
  <c r="W4019" i="4"/>
  <c r="W4020" i="4"/>
  <c r="W4021" i="4"/>
  <c r="W4022" i="4"/>
  <c r="W4023" i="4"/>
  <c r="W4024" i="4"/>
  <c r="W4025" i="4"/>
  <c r="W4026" i="4"/>
  <c r="W4027" i="4"/>
  <c r="W4028" i="4"/>
  <c r="W4029" i="4"/>
  <c r="W4030" i="4"/>
  <c r="W4031" i="4"/>
  <c r="W4032" i="4"/>
  <c r="W4033" i="4"/>
  <c r="W4034" i="4"/>
  <c r="W4035" i="4"/>
  <c r="W4036" i="4"/>
  <c r="W4037" i="4"/>
  <c r="W4038" i="4"/>
  <c r="W4039" i="4"/>
  <c r="W4040" i="4"/>
  <c r="W4041" i="4"/>
  <c r="W4042" i="4"/>
  <c r="W4043" i="4"/>
  <c r="W4044" i="4"/>
  <c r="W4045" i="4"/>
  <c r="W4046" i="4"/>
  <c r="W4047" i="4"/>
  <c r="W4048" i="4"/>
  <c r="W4049" i="4"/>
  <c r="W4050" i="4"/>
  <c r="W4051" i="4"/>
  <c r="W4052" i="4"/>
  <c r="W4053" i="4"/>
  <c r="W4054" i="4"/>
  <c r="W4055" i="4"/>
  <c r="W4056" i="4"/>
  <c r="W4057" i="4"/>
  <c r="W4058" i="4"/>
  <c r="W4059" i="4"/>
  <c r="W4060" i="4"/>
  <c r="W4061" i="4"/>
  <c r="W4062" i="4"/>
  <c r="W4063" i="4"/>
  <c r="W4064" i="4"/>
  <c r="W4065" i="4"/>
  <c r="W4066" i="4"/>
  <c r="W4067" i="4"/>
  <c r="W4068" i="4"/>
  <c r="W4069" i="4"/>
  <c r="W4070" i="4"/>
  <c r="W4071" i="4"/>
  <c r="W4072" i="4"/>
  <c r="W4073" i="4"/>
  <c r="W4074" i="4"/>
  <c r="W4075" i="4"/>
  <c r="W4076" i="4"/>
  <c r="W4077" i="4"/>
  <c r="W4078" i="4"/>
  <c r="W4079" i="4"/>
  <c r="W4080" i="4"/>
  <c r="W4081" i="4"/>
  <c r="W4082" i="4"/>
  <c r="W4083" i="4"/>
  <c r="W4084" i="4"/>
  <c r="W4085" i="4"/>
  <c r="W4086" i="4"/>
  <c r="W4087" i="4"/>
  <c r="W4088" i="4"/>
  <c r="W4089" i="4"/>
  <c r="W4090" i="4"/>
  <c r="W4091" i="4"/>
  <c r="W4092" i="4"/>
  <c r="W4093" i="4"/>
  <c r="W4094" i="4"/>
  <c r="W4095" i="4"/>
  <c r="W4096" i="4"/>
  <c r="W4097" i="4"/>
  <c r="W4098" i="4"/>
  <c r="W4099" i="4"/>
  <c r="W4100" i="4"/>
  <c r="W4101" i="4"/>
  <c r="W4102" i="4"/>
  <c r="W4103" i="4"/>
  <c r="W4104" i="4"/>
  <c r="W4105" i="4"/>
  <c r="W4106" i="4"/>
  <c r="W4107" i="4"/>
  <c r="W4108" i="4"/>
  <c r="W4109" i="4"/>
  <c r="W4110" i="4"/>
  <c r="W4111" i="4"/>
  <c r="W4112" i="4"/>
  <c r="W4113" i="4"/>
  <c r="W4114" i="4"/>
  <c r="W4115" i="4"/>
  <c r="W4116" i="4"/>
  <c r="W4117" i="4"/>
  <c r="W4118" i="4"/>
  <c r="W4119" i="4"/>
  <c r="W4120" i="4"/>
  <c r="W4121" i="4"/>
  <c r="W4122" i="4"/>
  <c r="W4123" i="4"/>
  <c r="W4124" i="4"/>
  <c r="W4125" i="4"/>
  <c r="W4126" i="4"/>
  <c r="W4127" i="4"/>
  <c r="W4128" i="4"/>
  <c r="W4129" i="4"/>
  <c r="W4130" i="4"/>
  <c r="W4131" i="4"/>
  <c r="W4132" i="4"/>
  <c r="W4133" i="4"/>
  <c r="W4134" i="4"/>
  <c r="W4135" i="4"/>
  <c r="W4136" i="4"/>
  <c r="W4137" i="4"/>
  <c r="W4138" i="4"/>
  <c r="W4139" i="4"/>
  <c r="W4140" i="4"/>
  <c r="W4141" i="4"/>
  <c r="W4142" i="4"/>
  <c r="W4143" i="4"/>
  <c r="W4144" i="4"/>
  <c r="W4145" i="4"/>
  <c r="W4146" i="4"/>
  <c r="W4147" i="4"/>
  <c r="W4148" i="4"/>
  <c r="W4149" i="4"/>
  <c r="W4150" i="4"/>
  <c r="W4151" i="4"/>
  <c r="W4152" i="4"/>
  <c r="W4153" i="4"/>
  <c r="W4154" i="4"/>
  <c r="W4155" i="4"/>
  <c r="W4156" i="4"/>
  <c r="W4157" i="4"/>
  <c r="W4158" i="4"/>
  <c r="W4159" i="4"/>
  <c r="W4160" i="4"/>
  <c r="W4161" i="4"/>
  <c r="W4162" i="4"/>
  <c r="W4163" i="4"/>
  <c r="W4164" i="4"/>
  <c r="W4165" i="4"/>
  <c r="W4166" i="4"/>
  <c r="W4167" i="4"/>
  <c r="W4168" i="4"/>
  <c r="W4169" i="4"/>
  <c r="W4170" i="4"/>
  <c r="W4171" i="4"/>
  <c r="W4172" i="4"/>
  <c r="W4173" i="4"/>
  <c r="W4174" i="4"/>
  <c r="W4175" i="4"/>
  <c r="W4176" i="4"/>
  <c r="W4177" i="4"/>
  <c r="W4178" i="4"/>
  <c r="W4179" i="4"/>
  <c r="W4180" i="4"/>
  <c r="W4181" i="4"/>
  <c r="W4182" i="4"/>
  <c r="W4183" i="4"/>
  <c r="W4184" i="4"/>
  <c r="W4185" i="4"/>
  <c r="W4186" i="4"/>
  <c r="W4187" i="4"/>
  <c r="W4188" i="4"/>
  <c r="W4189" i="4"/>
  <c r="W4190" i="4"/>
  <c r="W4191" i="4"/>
  <c r="W4192" i="4"/>
  <c r="W4193" i="4"/>
  <c r="W4194" i="4"/>
  <c r="W4195" i="4"/>
  <c r="W4196" i="4"/>
  <c r="W4197" i="4"/>
  <c r="W4198" i="4"/>
  <c r="W4199" i="4"/>
  <c r="W4200" i="4"/>
  <c r="W4201" i="4"/>
  <c r="W4202" i="4"/>
  <c r="W4203" i="4"/>
  <c r="W4204" i="4"/>
  <c r="W4205" i="4"/>
  <c r="W4206" i="4"/>
  <c r="W4207" i="4"/>
  <c r="W4208" i="4"/>
  <c r="W4209" i="4"/>
  <c r="W4210" i="4"/>
  <c r="W4211" i="4"/>
  <c r="W4212" i="4"/>
  <c r="W4213" i="4"/>
  <c r="W4214" i="4"/>
  <c r="W4215" i="4"/>
  <c r="W4216" i="4"/>
  <c r="W4217" i="4"/>
  <c r="W4218" i="4"/>
  <c r="W4219" i="4"/>
  <c r="W4220" i="4"/>
  <c r="W4221" i="4"/>
  <c r="W4222" i="4"/>
  <c r="W4223" i="4"/>
  <c r="W4224" i="4"/>
  <c r="W4225" i="4"/>
  <c r="W4226" i="4"/>
  <c r="W4227" i="4"/>
  <c r="W4228" i="4"/>
  <c r="W4229" i="4"/>
  <c r="W4230" i="4"/>
  <c r="W4231" i="4"/>
  <c r="W4232" i="4"/>
  <c r="W4233" i="4"/>
  <c r="W4234" i="4"/>
  <c r="W4235" i="4"/>
  <c r="W4236" i="4"/>
  <c r="W4237" i="4"/>
  <c r="W4238" i="4"/>
  <c r="W4239" i="4"/>
  <c r="W4240" i="4"/>
  <c r="W4241" i="4"/>
  <c r="W4242" i="4"/>
  <c r="W4243" i="4"/>
  <c r="W4244" i="4"/>
  <c r="W4245" i="4"/>
  <c r="W4246" i="4"/>
  <c r="W4247" i="4"/>
  <c r="W4248" i="4"/>
  <c r="W4249" i="4"/>
  <c r="W4250" i="4"/>
  <c r="W4251" i="4"/>
  <c r="W4252" i="4"/>
  <c r="W4253" i="4"/>
  <c r="W4254" i="4"/>
  <c r="W4255" i="4"/>
  <c r="W4256" i="4"/>
  <c r="W4257" i="4"/>
  <c r="W4258" i="4"/>
  <c r="W4259" i="4"/>
  <c r="W4260" i="4"/>
  <c r="W4261" i="4"/>
  <c r="W4262" i="4"/>
  <c r="W4263" i="4"/>
  <c r="W4264" i="4"/>
  <c r="W4265" i="4"/>
  <c r="W4266" i="4"/>
  <c r="W4267" i="4"/>
  <c r="W4268" i="4"/>
  <c r="W4269" i="4"/>
  <c r="W4270" i="4"/>
  <c r="W4271" i="4"/>
  <c r="W4272" i="4"/>
  <c r="W4273" i="4"/>
  <c r="W4274" i="4"/>
  <c r="W4275" i="4"/>
  <c r="W4276" i="4"/>
  <c r="W4277" i="4"/>
  <c r="W4278" i="4"/>
  <c r="W4279" i="4"/>
  <c r="W4280" i="4"/>
  <c r="W4281" i="4"/>
  <c r="W4282" i="4"/>
  <c r="W4283" i="4"/>
  <c r="W4284" i="4"/>
  <c r="W4285" i="4"/>
  <c r="W4286" i="4"/>
  <c r="W4287" i="4"/>
  <c r="W4288" i="4"/>
  <c r="W4289" i="4"/>
  <c r="W4290" i="4"/>
  <c r="W4291" i="4"/>
  <c r="W4292" i="4"/>
  <c r="W4293" i="4"/>
  <c r="W4294" i="4"/>
  <c r="W4295" i="4"/>
  <c r="W4296" i="4"/>
  <c r="W4297" i="4"/>
  <c r="W4298" i="4"/>
  <c r="W4299" i="4"/>
  <c r="W4300" i="4"/>
  <c r="W4301" i="4"/>
  <c r="W4302" i="4"/>
  <c r="W4303" i="4"/>
  <c r="W4304" i="4"/>
  <c r="W4305" i="4"/>
  <c r="W4306" i="4"/>
  <c r="W4307" i="4"/>
  <c r="W4308" i="4"/>
  <c r="W4309" i="4"/>
  <c r="W4310" i="4"/>
  <c r="W4311" i="4"/>
  <c r="W4312" i="4"/>
  <c r="W4313" i="4"/>
  <c r="W4314" i="4"/>
  <c r="W4315" i="4"/>
  <c r="W4316" i="4"/>
  <c r="W4317" i="4"/>
  <c r="W4318" i="4"/>
  <c r="W4319" i="4"/>
  <c r="W4320" i="4"/>
  <c r="W4321" i="4"/>
  <c r="W4322" i="4"/>
  <c r="W4323" i="4"/>
  <c r="W4324" i="4"/>
  <c r="W4325" i="4"/>
  <c r="W4326" i="4"/>
  <c r="W4327" i="4"/>
  <c r="W4328" i="4"/>
  <c r="W4329" i="4"/>
  <c r="W4330" i="4"/>
  <c r="W4331" i="4"/>
  <c r="W4332" i="4"/>
  <c r="W4333" i="4"/>
  <c r="W4334" i="4"/>
  <c r="W4335" i="4"/>
  <c r="W4336" i="4"/>
  <c r="W4337" i="4"/>
  <c r="W4338" i="4"/>
  <c r="W4339" i="4"/>
  <c r="W4340" i="4"/>
  <c r="W4341" i="4"/>
  <c r="W4342" i="4"/>
  <c r="W4343" i="4"/>
  <c r="W4344" i="4"/>
  <c r="W4345" i="4"/>
  <c r="W4346" i="4"/>
  <c r="W4347" i="4"/>
  <c r="W4348" i="4"/>
  <c r="W4349" i="4"/>
  <c r="W4350" i="4"/>
  <c r="W4351" i="4"/>
  <c r="W4352" i="4"/>
  <c r="W4353" i="4"/>
  <c r="W4354" i="4"/>
  <c r="W4355" i="4"/>
  <c r="W4356" i="4"/>
  <c r="W4357" i="4"/>
  <c r="W4358" i="4"/>
  <c r="W4359" i="4"/>
  <c r="W4360" i="4"/>
  <c r="W4361" i="4"/>
  <c r="W4362" i="4"/>
  <c r="W4363" i="4"/>
  <c r="W4364" i="4"/>
  <c r="W4365" i="4"/>
  <c r="W4366" i="4"/>
  <c r="W4367" i="4"/>
  <c r="W4368" i="4"/>
  <c r="W4369" i="4"/>
  <c r="W4370" i="4"/>
  <c r="W4371" i="4"/>
  <c r="W4372" i="4"/>
  <c r="W4373" i="4"/>
  <c r="W4374" i="4"/>
  <c r="W4375" i="4"/>
  <c r="W4376" i="4"/>
  <c r="W4377" i="4"/>
  <c r="W4378" i="4"/>
  <c r="W4379" i="4"/>
  <c r="W4380" i="4"/>
  <c r="W4381" i="4"/>
  <c r="W4382" i="4"/>
  <c r="W4383" i="4"/>
  <c r="W4384" i="4"/>
  <c r="W4385" i="4"/>
  <c r="W4386" i="4"/>
  <c r="W4387" i="4"/>
  <c r="W4388" i="4"/>
  <c r="W4389" i="4"/>
  <c r="W4390" i="4"/>
  <c r="W4391" i="4"/>
  <c r="W4392" i="4"/>
  <c r="W4393" i="4"/>
  <c r="W4394" i="4"/>
  <c r="W4395" i="4"/>
  <c r="W4396" i="4"/>
  <c r="W4397" i="4"/>
  <c r="W4398" i="4"/>
  <c r="W4399" i="4"/>
  <c r="W4400" i="4"/>
  <c r="W4401" i="4"/>
  <c r="W4402" i="4"/>
  <c r="W4403" i="4"/>
  <c r="W4404" i="4"/>
  <c r="W4405" i="4"/>
  <c r="W4406" i="4"/>
  <c r="W4407" i="4"/>
  <c r="W4408" i="4"/>
  <c r="W4409" i="4"/>
  <c r="W4410" i="4"/>
  <c r="W4411" i="4"/>
  <c r="W4412" i="4"/>
  <c r="W4413" i="4"/>
  <c r="W4414" i="4"/>
  <c r="W4415" i="4"/>
  <c r="W4416" i="4"/>
  <c r="W4417" i="4"/>
  <c r="W4418" i="4"/>
  <c r="W4419" i="4"/>
  <c r="W4420" i="4"/>
  <c r="W4421" i="4"/>
  <c r="W4422" i="4"/>
  <c r="W4423" i="4"/>
  <c r="W4424" i="4"/>
  <c r="W4425" i="4"/>
  <c r="W4426" i="4"/>
  <c r="W4427" i="4"/>
  <c r="W4428" i="4"/>
  <c r="W4429" i="4"/>
  <c r="W4430" i="4"/>
  <c r="W4431" i="4"/>
  <c r="W4432" i="4"/>
  <c r="W4433" i="4"/>
  <c r="W4434" i="4"/>
  <c r="W4435" i="4"/>
  <c r="W4436" i="4"/>
  <c r="W4437" i="4"/>
  <c r="W4438" i="4"/>
  <c r="W4439" i="4"/>
  <c r="W4440" i="4"/>
  <c r="W4441" i="4"/>
  <c r="W4442" i="4"/>
  <c r="W4443" i="4"/>
  <c r="W4444" i="4"/>
  <c r="W4445" i="4"/>
  <c r="W4446" i="4"/>
  <c r="W4447" i="4"/>
  <c r="W4448" i="4"/>
  <c r="W4449" i="4"/>
  <c r="W4450" i="4"/>
  <c r="W4451" i="4"/>
  <c r="W4452" i="4"/>
  <c r="W4453" i="4"/>
  <c r="W4454" i="4"/>
  <c r="W4455" i="4"/>
  <c r="W4456" i="4"/>
  <c r="W4457" i="4"/>
  <c r="W4458" i="4"/>
  <c r="W4459" i="4"/>
  <c r="W4460" i="4"/>
  <c r="W4461" i="4"/>
  <c r="W4462" i="4"/>
  <c r="W4463" i="4"/>
  <c r="W4464" i="4"/>
  <c r="W4465" i="4"/>
  <c r="W4466" i="4"/>
  <c r="W4467" i="4"/>
  <c r="W4468" i="4"/>
  <c r="W4469" i="4"/>
  <c r="W4470" i="4"/>
  <c r="W4471" i="4"/>
  <c r="W4472" i="4"/>
  <c r="W4473" i="4"/>
  <c r="W4474" i="4"/>
  <c r="W4475" i="4"/>
  <c r="W4476" i="4"/>
  <c r="W4477" i="4"/>
  <c r="W4478" i="4"/>
  <c r="W4479" i="4"/>
  <c r="W4480" i="4"/>
  <c r="W4481" i="4"/>
  <c r="W4482" i="4"/>
  <c r="W4483" i="4"/>
  <c r="W4484" i="4"/>
  <c r="W4485" i="4"/>
  <c r="W4486" i="4"/>
  <c r="W4487" i="4"/>
  <c r="W4488" i="4"/>
  <c r="W4489" i="4"/>
  <c r="W4490" i="4"/>
  <c r="W4491" i="4"/>
  <c r="W4492" i="4"/>
  <c r="W4493" i="4"/>
  <c r="W4494" i="4"/>
  <c r="W4495" i="4"/>
  <c r="W4496" i="4"/>
  <c r="W4497" i="4"/>
  <c r="W4498" i="4"/>
  <c r="W4499" i="4"/>
  <c r="W4500" i="4"/>
  <c r="W4501" i="4"/>
  <c r="W4502" i="4"/>
  <c r="W4503" i="4"/>
  <c r="W4504" i="4"/>
  <c r="W4505" i="4"/>
  <c r="W4506" i="4"/>
  <c r="W4507" i="4"/>
  <c r="W4508" i="4"/>
  <c r="W4509" i="4"/>
  <c r="W4510" i="4"/>
  <c r="W4511" i="4"/>
  <c r="W4512" i="4"/>
  <c r="W4513" i="4"/>
  <c r="W4514" i="4"/>
  <c r="W4515" i="4"/>
  <c r="W4516" i="4"/>
  <c r="W4517" i="4"/>
  <c r="W4518" i="4"/>
  <c r="W4519" i="4"/>
  <c r="W4520" i="4"/>
  <c r="W4521" i="4"/>
  <c r="W4522" i="4"/>
  <c r="W4523" i="4"/>
  <c r="W4524" i="4"/>
  <c r="W4525" i="4"/>
  <c r="W4526" i="4"/>
  <c r="W4527" i="4"/>
  <c r="W4528" i="4"/>
  <c r="W4529" i="4"/>
  <c r="W4530" i="4"/>
  <c r="W4531" i="4"/>
  <c r="W4532" i="4"/>
  <c r="W4533" i="4"/>
  <c r="W4534" i="4"/>
  <c r="W4535" i="4"/>
  <c r="W4536" i="4"/>
  <c r="W4537" i="4"/>
  <c r="W4538" i="4"/>
  <c r="W4539" i="4"/>
  <c r="W4540" i="4"/>
  <c r="W4541" i="4"/>
  <c r="W4542" i="4"/>
  <c r="W4543" i="4"/>
  <c r="W4544" i="4"/>
  <c r="W4545" i="4"/>
  <c r="W4546" i="4"/>
  <c r="W4547" i="4"/>
  <c r="W4548" i="4"/>
  <c r="W4549" i="4"/>
  <c r="W4550" i="4"/>
  <c r="W4551" i="4"/>
  <c r="W4552" i="4"/>
  <c r="W4553" i="4"/>
  <c r="W4554" i="4"/>
  <c r="W4555" i="4"/>
  <c r="W4556" i="4"/>
  <c r="W4557" i="4"/>
  <c r="W4558" i="4"/>
  <c r="W4559" i="4"/>
  <c r="W4560" i="4"/>
  <c r="W4561" i="4"/>
  <c r="W4562" i="4"/>
  <c r="W4563" i="4"/>
  <c r="W4564" i="4"/>
  <c r="W4565" i="4"/>
  <c r="W4566" i="4"/>
  <c r="W4567" i="4"/>
  <c r="W4568" i="4"/>
  <c r="W4569" i="4"/>
  <c r="W4570" i="4"/>
  <c r="W4571" i="4"/>
  <c r="W4572" i="4"/>
  <c r="W4573" i="4"/>
  <c r="W4574" i="4"/>
  <c r="W4575" i="4"/>
  <c r="W4576" i="4"/>
  <c r="W4577" i="4"/>
  <c r="W4578" i="4"/>
  <c r="W4579" i="4"/>
  <c r="W4580" i="4"/>
  <c r="W4581" i="4"/>
  <c r="W4582" i="4"/>
  <c r="W4583" i="4"/>
  <c r="W4584" i="4"/>
  <c r="W4585" i="4"/>
  <c r="W4586" i="4"/>
  <c r="W4587" i="4"/>
  <c r="W4588" i="4"/>
  <c r="W4589" i="4"/>
  <c r="W4590" i="4"/>
  <c r="W4591" i="4"/>
  <c r="W4592" i="4"/>
  <c r="W4593" i="4"/>
  <c r="W4594" i="4"/>
  <c r="W4595" i="4"/>
  <c r="W4596" i="4"/>
  <c r="W4597" i="4"/>
  <c r="W4598" i="4"/>
  <c r="W4599" i="4"/>
  <c r="W4600" i="4"/>
  <c r="W4601" i="4"/>
  <c r="W4602" i="4"/>
  <c r="W4603" i="4"/>
  <c r="W4604" i="4"/>
  <c r="W4605" i="4"/>
  <c r="W4606" i="4"/>
  <c r="W4607" i="4"/>
  <c r="W4608" i="4"/>
  <c r="W4609" i="4"/>
  <c r="W4610" i="4"/>
  <c r="W4611" i="4"/>
  <c r="W4612" i="4"/>
  <c r="W4613" i="4"/>
  <c r="W4614" i="4"/>
  <c r="W4615" i="4"/>
  <c r="W4616" i="4"/>
  <c r="W4617" i="4"/>
  <c r="W4618" i="4"/>
  <c r="W4619" i="4"/>
  <c r="W4620" i="4"/>
  <c r="W4621" i="4"/>
  <c r="W4622" i="4"/>
  <c r="W4623" i="4"/>
  <c r="W4624" i="4"/>
  <c r="W4625" i="4"/>
  <c r="W4626" i="4"/>
  <c r="W4627" i="4"/>
  <c r="W4628" i="4"/>
  <c r="W4629" i="4"/>
  <c r="W4630" i="4"/>
  <c r="W4631" i="4"/>
  <c r="W4632" i="4"/>
  <c r="W4633" i="4"/>
  <c r="W4634" i="4"/>
  <c r="W4635" i="4"/>
  <c r="W4636" i="4"/>
  <c r="W4637" i="4"/>
  <c r="W4638" i="4"/>
  <c r="W4639" i="4"/>
  <c r="W4640" i="4"/>
  <c r="W4641" i="4"/>
  <c r="W4642" i="4"/>
  <c r="W4643" i="4"/>
  <c r="W4644" i="4"/>
  <c r="W4645" i="4"/>
  <c r="W4646" i="4"/>
  <c r="W4647" i="4"/>
  <c r="W4648" i="4"/>
  <c r="W4649" i="4"/>
  <c r="W4650" i="4"/>
  <c r="W4651" i="4"/>
  <c r="W4652" i="4"/>
  <c r="W4653" i="4"/>
  <c r="W4654" i="4"/>
  <c r="W4655" i="4"/>
  <c r="W4656" i="4"/>
  <c r="W4657" i="4"/>
  <c r="W4658" i="4"/>
  <c r="W4659" i="4"/>
  <c r="W4660" i="4"/>
  <c r="W4661" i="4"/>
  <c r="W4662" i="4"/>
  <c r="W4663" i="4"/>
  <c r="W4664" i="4"/>
  <c r="W4665" i="4"/>
  <c r="W4666" i="4"/>
  <c r="W4667" i="4"/>
  <c r="W4668" i="4"/>
  <c r="W4669" i="4"/>
  <c r="W4670" i="4"/>
  <c r="W4671" i="4"/>
  <c r="W4672" i="4"/>
  <c r="W4673" i="4"/>
  <c r="W4674" i="4"/>
  <c r="W4675" i="4"/>
  <c r="W4676" i="4"/>
  <c r="W4677" i="4"/>
  <c r="W4678" i="4"/>
  <c r="W4679" i="4"/>
  <c r="W4680" i="4"/>
  <c r="W4681" i="4"/>
  <c r="W4682" i="4"/>
  <c r="W4683" i="4"/>
  <c r="W4684" i="4"/>
  <c r="W4685" i="4"/>
  <c r="W4686" i="4"/>
  <c r="W4687" i="4"/>
  <c r="W4688" i="4"/>
  <c r="W4689" i="4"/>
  <c r="W4690" i="4"/>
  <c r="W4691" i="4"/>
  <c r="W4692" i="4"/>
  <c r="W4693" i="4"/>
  <c r="W4694" i="4"/>
  <c r="W4695" i="4"/>
  <c r="W4696" i="4"/>
  <c r="W4697" i="4"/>
  <c r="W4698" i="4"/>
  <c r="W4699" i="4"/>
  <c r="W4700" i="4"/>
  <c r="W4701" i="4"/>
  <c r="W4702" i="4"/>
  <c r="W4703" i="4"/>
  <c r="W4704" i="4"/>
  <c r="W4705" i="4"/>
  <c r="W4706" i="4"/>
  <c r="W4707" i="4"/>
  <c r="W4708" i="4"/>
  <c r="W4709" i="4"/>
  <c r="W4710" i="4"/>
  <c r="W4711" i="4"/>
  <c r="W4712" i="4"/>
  <c r="W4713" i="4"/>
  <c r="W4714" i="4"/>
  <c r="W4715" i="4"/>
  <c r="W4716" i="4"/>
  <c r="W4717" i="4"/>
  <c r="W4718" i="4"/>
  <c r="W4719" i="4"/>
  <c r="W4720" i="4"/>
  <c r="W4721" i="4"/>
  <c r="W4722" i="4"/>
  <c r="W4723" i="4"/>
  <c r="W4724" i="4"/>
  <c r="W4725" i="4"/>
  <c r="W4726" i="4"/>
  <c r="W4727" i="4"/>
  <c r="W4728" i="4"/>
  <c r="W4729" i="4"/>
  <c r="W4730" i="4"/>
  <c r="W4731" i="4"/>
  <c r="W4732" i="4"/>
  <c r="W4733" i="4"/>
  <c r="W4734" i="4"/>
  <c r="W4735" i="4"/>
  <c r="W4736" i="4"/>
  <c r="W4737" i="4"/>
  <c r="W4738" i="4"/>
  <c r="W4739" i="4"/>
  <c r="W4740" i="4"/>
  <c r="W4741" i="4"/>
  <c r="W4742" i="4"/>
  <c r="W4743" i="4"/>
  <c r="W4744" i="4"/>
  <c r="W4745" i="4"/>
  <c r="W4746" i="4"/>
  <c r="W4747" i="4"/>
  <c r="W4748" i="4"/>
  <c r="W4749" i="4"/>
  <c r="W4750" i="4"/>
  <c r="W4751" i="4"/>
  <c r="W4752" i="4"/>
  <c r="W4753" i="4"/>
  <c r="W4754" i="4"/>
  <c r="W4755" i="4"/>
  <c r="W4756" i="4"/>
  <c r="W4757" i="4"/>
  <c r="W4758" i="4"/>
  <c r="W4759" i="4"/>
  <c r="W4760" i="4"/>
  <c r="W4761" i="4"/>
  <c r="W4762" i="4"/>
  <c r="W4763" i="4"/>
  <c r="W4764" i="4"/>
  <c r="W4765" i="4"/>
  <c r="W4766" i="4"/>
  <c r="W4767" i="4"/>
  <c r="W4768" i="4"/>
  <c r="W4769" i="4"/>
  <c r="W4770" i="4"/>
  <c r="W4771" i="4"/>
  <c r="W4772" i="4"/>
  <c r="W4773" i="4"/>
  <c r="W4774" i="4"/>
  <c r="W4775" i="4"/>
  <c r="W4776" i="4"/>
  <c r="W4777" i="4"/>
  <c r="W4778" i="4"/>
  <c r="W4779" i="4"/>
  <c r="W4780" i="4"/>
  <c r="W4781" i="4"/>
  <c r="W4782" i="4"/>
  <c r="W4783" i="4"/>
  <c r="W4784" i="4"/>
  <c r="W4785" i="4"/>
  <c r="W4786" i="4"/>
  <c r="W4787" i="4"/>
  <c r="W4788" i="4"/>
  <c r="W4789" i="4"/>
  <c r="W4790" i="4"/>
  <c r="W4791" i="4"/>
  <c r="W4792" i="4"/>
  <c r="W4793" i="4"/>
  <c r="W4794" i="4"/>
  <c r="W4795" i="4"/>
  <c r="W4796" i="4"/>
  <c r="W4797" i="4"/>
  <c r="W4798" i="4"/>
  <c r="W4799" i="4"/>
  <c r="W4800" i="4"/>
  <c r="W4801" i="4"/>
  <c r="W4802" i="4"/>
  <c r="W4803" i="4"/>
  <c r="W4804" i="4"/>
  <c r="W4805" i="4"/>
  <c r="W4806" i="4"/>
  <c r="W4807" i="4"/>
  <c r="W4808" i="4"/>
  <c r="W4809" i="4"/>
  <c r="W4810" i="4"/>
  <c r="W4811" i="4"/>
  <c r="W4812" i="4"/>
  <c r="W4813" i="4"/>
  <c r="W4814" i="4"/>
  <c r="W4815" i="4"/>
  <c r="W4816" i="4"/>
  <c r="W4817" i="4"/>
  <c r="W4818" i="4"/>
  <c r="W4819" i="4"/>
  <c r="W4820" i="4"/>
  <c r="W4821" i="4"/>
  <c r="W4822" i="4"/>
  <c r="W4823" i="4"/>
  <c r="W4824" i="4"/>
  <c r="W4825" i="4"/>
  <c r="W4826" i="4"/>
  <c r="W4827" i="4"/>
  <c r="W4828" i="4"/>
  <c r="W4829" i="4"/>
  <c r="W4830" i="4"/>
  <c r="W4831" i="4"/>
  <c r="W4832" i="4"/>
  <c r="W4833" i="4"/>
  <c r="W4834" i="4"/>
  <c r="W4835" i="4"/>
  <c r="W4836" i="4"/>
  <c r="W4837" i="4"/>
  <c r="W4838" i="4"/>
  <c r="W4839" i="4"/>
  <c r="W4840" i="4"/>
  <c r="W4841" i="4"/>
  <c r="W4842" i="4"/>
  <c r="W4843" i="4"/>
  <c r="W4844" i="4"/>
  <c r="W4845" i="4"/>
  <c r="W4846" i="4"/>
  <c r="W4847" i="4"/>
  <c r="W4848" i="4"/>
  <c r="W4849" i="4"/>
  <c r="W4850" i="4"/>
  <c r="W4851" i="4"/>
  <c r="W4852" i="4"/>
  <c r="W4853" i="4"/>
  <c r="W4854" i="4"/>
  <c r="W4855" i="4"/>
  <c r="W4856" i="4"/>
  <c r="W4857" i="4"/>
  <c r="W4858" i="4"/>
  <c r="W4859" i="4"/>
  <c r="W4860" i="4"/>
  <c r="W4861" i="4"/>
  <c r="W4862" i="4"/>
  <c r="W4863" i="4"/>
  <c r="W4864" i="4"/>
  <c r="W4865" i="4"/>
  <c r="W4866" i="4"/>
  <c r="W4867" i="4"/>
  <c r="W4868" i="4"/>
  <c r="W4869" i="4"/>
  <c r="W4870" i="4"/>
  <c r="W4871" i="4"/>
  <c r="W4872" i="4"/>
  <c r="W4873" i="4"/>
  <c r="W4874" i="4"/>
  <c r="W4875" i="4"/>
  <c r="W4876" i="4"/>
  <c r="W4877" i="4"/>
  <c r="W4878" i="4"/>
  <c r="W4879" i="4"/>
  <c r="W4880" i="4"/>
  <c r="W4881" i="4"/>
  <c r="W4882" i="4"/>
  <c r="W4883" i="4"/>
  <c r="W4884" i="4"/>
  <c r="W4885" i="4"/>
  <c r="W4886" i="4"/>
  <c r="W4887" i="4"/>
  <c r="W4888" i="4"/>
  <c r="W4889" i="4"/>
  <c r="W4890" i="4"/>
  <c r="W4891" i="4"/>
  <c r="W4892" i="4"/>
  <c r="W4893" i="4"/>
  <c r="W4894" i="4"/>
  <c r="W4895" i="4"/>
  <c r="W4896" i="4"/>
  <c r="W4897" i="4"/>
  <c r="W4898" i="4"/>
  <c r="W4899" i="4"/>
  <c r="W4900" i="4"/>
  <c r="W4901" i="4"/>
  <c r="W4902" i="4"/>
  <c r="W4903" i="4"/>
  <c r="W4904" i="4"/>
  <c r="W4905" i="4"/>
  <c r="W4906" i="4"/>
  <c r="W4907" i="4"/>
  <c r="W4908" i="4"/>
  <c r="W4909" i="4"/>
  <c r="W4910" i="4"/>
  <c r="W4911" i="4"/>
  <c r="W4912" i="4"/>
  <c r="W4913" i="4"/>
  <c r="W4914" i="4"/>
  <c r="W4915" i="4"/>
  <c r="W4916" i="4"/>
  <c r="W4917" i="4"/>
  <c r="W4918" i="4"/>
  <c r="W4919" i="4"/>
  <c r="W4920" i="4"/>
  <c r="W4921" i="4"/>
  <c r="W4922" i="4"/>
  <c r="W4923" i="4"/>
  <c r="W4924" i="4"/>
  <c r="W4925" i="4"/>
  <c r="W4926" i="4"/>
  <c r="W4927" i="4"/>
  <c r="W4928" i="4"/>
  <c r="W4929" i="4"/>
  <c r="W4930" i="4"/>
  <c r="W4931" i="4"/>
  <c r="W4932" i="4"/>
  <c r="W4933" i="4"/>
  <c r="W4934" i="4"/>
  <c r="W4935" i="4"/>
  <c r="W4936" i="4"/>
  <c r="W4937" i="4"/>
  <c r="W4938" i="4"/>
  <c r="W4939" i="4"/>
  <c r="W4940" i="4"/>
  <c r="W4941" i="4"/>
  <c r="W4942" i="4"/>
  <c r="W4943" i="4"/>
  <c r="W4944" i="4"/>
  <c r="W4945" i="4"/>
  <c r="W4946" i="4"/>
  <c r="W4947" i="4"/>
  <c r="W4948" i="4"/>
  <c r="W4949" i="4"/>
  <c r="W4950" i="4"/>
  <c r="W4951" i="4"/>
  <c r="W4952" i="4"/>
  <c r="W4953" i="4"/>
  <c r="W4954" i="4"/>
  <c r="W4955" i="4"/>
  <c r="W4956" i="4"/>
  <c r="W4957" i="4"/>
  <c r="W4958" i="4"/>
  <c r="W4959" i="4"/>
  <c r="W4960" i="4"/>
  <c r="W4961" i="4"/>
  <c r="W4962" i="4"/>
  <c r="W4963" i="4"/>
  <c r="W4964" i="4"/>
  <c r="W4965" i="4"/>
  <c r="W4966" i="4"/>
  <c r="W4967" i="4"/>
  <c r="W4968" i="4"/>
  <c r="W4969" i="4"/>
  <c r="W4970" i="4"/>
  <c r="W4971" i="4"/>
  <c r="W4972" i="4"/>
  <c r="W4973" i="4"/>
  <c r="W4974" i="4"/>
  <c r="W4975" i="4"/>
  <c r="W4976" i="4"/>
  <c r="W4977" i="4"/>
  <c r="W4978" i="4"/>
  <c r="W4979" i="4"/>
  <c r="W4980" i="4"/>
  <c r="W4981" i="4"/>
  <c r="W4982" i="4"/>
  <c r="W4983" i="4"/>
  <c r="W4984" i="4"/>
  <c r="W4985" i="4"/>
  <c r="W4986" i="4"/>
  <c r="W4987" i="4"/>
  <c r="W4988" i="4"/>
  <c r="W4989" i="4"/>
  <c r="W4990" i="4"/>
  <c r="W4991" i="4"/>
  <c r="W4992" i="4"/>
  <c r="W4993" i="4"/>
  <c r="W4994" i="4"/>
  <c r="W4995" i="4"/>
  <c r="W4996" i="4"/>
  <c r="W4997" i="4"/>
  <c r="W4998" i="4"/>
  <c r="W4999" i="4"/>
  <c r="W5000" i="4"/>
  <c r="W5001" i="4"/>
  <c r="W5002" i="4"/>
  <c r="W5003" i="4"/>
  <c r="W5004" i="4"/>
  <c r="W5005" i="4"/>
  <c r="W5006" i="4"/>
  <c r="W5007" i="4"/>
  <c r="W5008" i="4"/>
  <c r="W5009" i="4"/>
  <c r="W5010" i="4"/>
  <c r="W5011" i="4"/>
  <c r="W5012" i="4"/>
  <c r="W5013" i="4"/>
  <c r="W5014" i="4"/>
  <c r="W5015" i="4"/>
  <c r="W5016" i="4"/>
  <c r="W5017" i="4"/>
  <c r="W5018" i="4"/>
  <c r="W5019" i="4"/>
  <c r="W5020" i="4"/>
  <c r="W5021" i="4"/>
  <c r="W5022" i="4"/>
  <c r="W5023" i="4"/>
  <c r="W5024" i="4"/>
  <c r="W5025" i="4"/>
  <c r="W5026" i="4"/>
  <c r="W5027" i="4"/>
  <c r="W5028" i="4"/>
  <c r="W5029" i="4"/>
  <c r="W5030" i="4"/>
  <c r="W5031" i="4"/>
  <c r="W5032" i="4"/>
  <c r="W5033" i="4"/>
  <c r="W5034" i="4"/>
  <c r="W5035" i="4"/>
  <c r="W5036" i="4"/>
  <c r="W5037" i="4"/>
  <c r="W5038" i="4"/>
  <c r="W5039" i="4"/>
  <c r="W5040" i="4"/>
  <c r="W5041" i="4"/>
  <c r="W5042" i="4"/>
  <c r="W5043" i="4"/>
  <c r="W5044" i="4"/>
  <c r="W5045" i="4"/>
  <c r="W5046" i="4"/>
  <c r="W5047" i="4"/>
  <c r="W5048" i="4"/>
  <c r="W5049" i="4"/>
  <c r="W5050" i="4"/>
  <c r="W5051" i="4"/>
  <c r="W5052" i="4"/>
  <c r="W5053" i="4"/>
  <c r="W5054" i="4"/>
  <c r="W5055" i="4"/>
  <c r="W5056" i="4"/>
  <c r="W5057" i="4"/>
  <c r="W5058" i="4"/>
  <c r="W5059" i="4"/>
  <c r="W5060" i="4"/>
  <c r="W5061" i="4"/>
  <c r="W5062" i="4"/>
  <c r="W5063" i="4"/>
  <c r="W5064" i="4"/>
  <c r="W5065" i="4"/>
  <c r="W5066" i="4"/>
  <c r="W5067" i="4"/>
  <c r="W5068" i="4"/>
  <c r="W5069" i="4"/>
  <c r="W5070" i="4"/>
  <c r="W5071" i="4"/>
  <c r="W5072" i="4"/>
  <c r="W5073" i="4"/>
  <c r="W5074" i="4"/>
  <c r="W5075" i="4"/>
  <c r="W5076" i="4"/>
  <c r="W5077" i="4"/>
  <c r="W5078" i="4"/>
  <c r="W5079" i="4"/>
  <c r="W5080" i="4"/>
  <c r="W5081" i="4"/>
  <c r="W5082" i="4"/>
  <c r="W5083" i="4"/>
  <c r="W5084" i="4"/>
  <c r="W5085" i="4"/>
  <c r="W5086" i="4"/>
  <c r="W5087" i="4"/>
  <c r="W5088" i="4"/>
  <c r="W5089" i="4"/>
  <c r="W5090" i="4"/>
  <c r="W5091" i="4"/>
  <c r="W5092" i="4"/>
  <c r="W5093" i="4"/>
  <c r="W5094" i="4"/>
  <c r="W5095" i="4"/>
  <c r="W5096" i="4"/>
  <c r="W5097" i="4"/>
  <c r="W5098" i="4"/>
  <c r="W5099" i="4"/>
  <c r="W5100" i="4"/>
  <c r="W5101" i="4"/>
  <c r="W5102" i="4"/>
  <c r="W5103" i="4"/>
  <c r="W5104" i="4"/>
  <c r="W5105" i="4"/>
  <c r="W5106" i="4"/>
  <c r="W5107" i="4"/>
  <c r="W5108" i="4"/>
  <c r="W5109" i="4"/>
  <c r="W5110" i="4"/>
  <c r="W5111" i="4"/>
  <c r="W5112" i="4"/>
  <c r="W5113" i="4"/>
  <c r="W5114" i="4"/>
  <c r="W5115" i="4"/>
  <c r="W5116" i="4"/>
  <c r="W5117" i="4"/>
  <c r="W5118" i="4"/>
  <c r="W5119" i="4"/>
  <c r="W5120" i="4"/>
  <c r="W5121" i="4"/>
  <c r="W5122" i="4"/>
  <c r="W5123" i="4"/>
  <c r="W5124" i="4"/>
  <c r="W5125" i="4"/>
  <c r="W5126" i="4"/>
  <c r="W5127" i="4"/>
  <c r="W5128" i="4"/>
  <c r="W5129" i="4"/>
  <c r="W5130" i="4"/>
  <c r="W5131" i="4"/>
  <c r="W5132" i="4"/>
  <c r="W5133" i="4"/>
  <c r="W5134" i="4"/>
  <c r="W5135" i="4"/>
  <c r="W5136" i="4"/>
  <c r="W5137" i="4"/>
  <c r="W5138" i="4"/>
  <c r="W5139" i="4"/>
  <c r="W5140" i="4"/>
  <c r="W5141" i="4"/>
  <c r="W5142" i="4"/>
  <c r="W5143" i="4"/>
  <c r="W5144" i="4"/>
  <c r="W5145" i="4"/>
  <c r="W5146" i="4"/>
  <c r="W5147" i="4"/>
  <c r="W5148" i="4"/>
  <c r="W5149" i="4"/>
  <c r="W5150" i="4"/>
  <c r="W5151" i="4"/>
  <c r="W5152" i="4"/>
  <c r="W5153" i="4"/>
  <c r="W5154" i="4"/>
  <c r="W5155" i="4"/>
  <c r="W5156" i="4"/>
  <c r="W5157" i="4"/>
  <c r="W5158" i="4"/>
  <c r="W5159" i="4"/>
  <c r="W5160" i="4"/>
  <c r="W5161" i="4"/>
  <c r="W5162" i="4"/>
  <c r="W5163" i="4"/>
  <c r="W5164" i="4"/>
  <c r="W5165" i="4"/>
  <c r="W5166" i="4"/>
  <c r="W5167" i="4"/>
  <c r="W5168" i="4"/>
  <c r="W5169" i="4"/>
  <c r="W5170" i="4"/>
  <c r="W5171" i="4"/>
  <c r="W5172" i="4"/>
  <c r="W5173" i="4"/>
  <c r="W5174" i="4"/>
  <c r="W5175" i="4"/>
  <c r="W5176" i="4"/>
  <c r="W5177" i="4"/>
  <c r="W5178" i="4"/>
  <c r="W5179" i="4"/>
  <c r="W5180" i="4"/>
  <c r="W5181" i="4"/>
  <c r="W5182" i="4"/>
  <c r="W5183" i="4"/>
  <c r="W5184" i="4"/>
  <c r="W5185" i="4"/>
  <c r="W5186" i="4"/>
  <c r="W5187" i="4"/>
  <c r="W5188" i="4"/>
  <c r="W5189" i="4"/>
  <c r="W5190" i="4"/>
  <c r="W5191" i="4"/>
  <c r="W5192" i="4"/>
  <c r="W5193" i="4"/>
  <c r="W5194" i="4"/>
  <c r="W5195" i="4"/>
  <c r="W5196" i="4"/>
  <c r="W5197" i="4"/>
  <c r="W5198" i="4"/>
  <c r="W5199" i="4"/>
  <c r="W5200" i="4"/>
  <c r="W5201" i="4"/>
  <c r="W5202" i="4"/>
  <c r="W5203" i="4"/>
  <c r="W5204" i="4"/>
  <c r="W5205" i="4"/>
  <c r="W5206" i="4"/>
  <c r="W5207" i="4"/>
  <c r="W5208" i="4"/>
  <c r="W5209" i="4"/>
  <c r="W5210" i="4"/>
  <c r="W5211" i="4"/>
  <c r="W5212" i="4"/>
  <c r="W5213" i="4"/>
  <c r="W5214" i="4"/>
  <c r="W5215" i="4"/>
  <c r="W5216" i="4"/>
  <c r="W5217" i="4"/>
  <c r="W5218" i="4"/>
  <c r="W5219" i="4"/>
  <c r="W5220" i="4"/>
  <c r="W5221" i="4"/>
  <c r="W5222" i="4"/>
  <c r="W5223" i="4"/>
  <c r="W5224" i="4"/>
  <c r="W5225" i="4"/>
  <c r="W5226" i="4"/>
  <c r="W5227" i="4"/>
  <c r="W5228" i="4"/>
  <c r="W5229" i="4"/>
  <c r="W5230" i="4"/>
  <c r="W5231" i="4"/>
  <c r="W5232" i="4"/>
  <c r="W5233" i="4"/>
  <c r="W5234" i="4"/>
  <c r="W5235" i="4"/>
  <c r="W5236" i="4"/>
  <c r="W5237" i="4"/>
  <c r="W5238" i="4"/>
  <c r="W5239" i="4"/>
  <c r="W5240" i="4"/>
  <c r="W5241" i="4"/>
  <c r="W5242" i="4"/>
  <c r="W5243" i="4"/>
  <c r="W5244" i="4"/>
  <c r="W5245" i="4"/>
  <c r="W5246" i="4"/>
  <c r="W5247" i="4"/>
  <c r="W5248" i="4"/>
  <c r="W5249" i="4"/>
  <c r="W5250" i="4"/>
  <c r="W5251" i="4"/>
  <c r="W5252" i="4"/>
  <c r="W5253" i="4"/>
  <c r="W5254" i="4"/>
  <c r="W5255" i="4"/>
  <c r="W5256" i="4"/>
  <c r="W5257" i="4"/>
  <c r="W5258" i="4"/>
  <c r="W5259" i="4"/>
  <c r="W5260" i="4"/>
  <c r="W5261" i="4"/>
  <c r="W5262" i="4"/>
  <c r="W5263" i="4"/>
  <c r="W5264" i="4"/>
  <c r="W5265" i="4"/>
  <c r="W5266" i="4"/>
  <c r="W5267" i="4"/>
  <c r="W5268" i="4"/>
  <c r="W5269" i="4"/>
  <c r="W5270" i="4"/>
  <c r="W5271" i="4"/>
  <c r="W5272" i="4"/>
  <c r="W5273" i="4"/>
  <c r="W5274" i="4"/>
  <c r="W5275" i="4"/>
  <c r="W5276" i="4"/>
  <c r="W5277" i="4"/>
  <c r="W5278" i="4"/>
  <c r="W5279" i="4"/>
  <c r="W5280" i="4"/>
  <c r="W5281" i="4"/>
  <c r="W5282" i="4"/>
  <c r="W5283" i="4"/>
  <c r="W5284" i="4"/>
  <c r="W5285" i="4"/>
  <c r="W5286" i="4"/>
  <c r="W5287" i="4"/>
  <c r="W5288" i="4"/>
  <c r="W5289" i="4"/>
  <c r="W5290" i="4"/>
  <c r="W5291" i="4"/>
  <c r="W5292" i="4"/>
  <c r="W5293" i="4"/>
  <c r="W5294" i="4"/>
  <c r="W5295" i="4"/>
  <c r="W5296" i="4"/>
  <c r="W5297" i="4"/>
  <c r="W5298" i="4"/>
  <c r="W5299" i="4"/>
  <c r="W5300" i="4"/>
  <c r="W5301" i="4"/>
  <c r="W5302" i="4"/>
  <c r="W5303" i="4"/>
  <c r="W5304" i="4"/>
  <c r="W5305" i="4"/>
  <c r="W5306" i="4"/>
  <c r="W5307" i="4"/>
  <c r="W5308" i="4"/>
  <c r="W5309" i="4"/>
  <c r="W5310" i="4"/>
  <c r="W5311" i="4"/>
  <c r="W5312" i="4"/>
  <c r="W5313" i="4"/>
  <c r="W5314" i="4"/>
  <c r="W5315" i="4"/>
  <c r="W5316" i="4"/>
  <c r="W5317" i="4"/>
  <c r="W5318" i="4"/>
  <c r="W5319" i="4"/>
  <c r="W5320" i="4"/>
  <c r="W5321" i="4"/>
  <c r="W5322" i="4"/>
  <c r="W5323" i="4"/>
  <c r="W5324" i="4"/>
  <c r="W5325" i="4"/>
  <c r="W5326" i="4"/>
  <c r="W5327" i="4"/>
  <c r="W5328" i="4"/>
  <c r="W5329" i="4"/>
  <c r="W5330" i="4"/>
  <c r="W5331" i="4"/>
  <c r="W5332" i="4"/>
  <c r="W5333" i="4"/>
  <c r="W5334" i="4"/>
  <c r="W5335" i="4"/>
  <c r="W5336" i="4"/>
  <c r="W5337" i="4"/>
  <c r="W5338" i="4"/>
  <c r="W5339" i="4"/>
  <c r="W5340" i="4"/>
  <c r="W5341" i="4"/>
  <c r="W5342" i="4"/>
  <c r="W5343" i="4"/>
  <c r="W5344" i="4"/>
  <c r="W5345" i="4"/>
  <c r="W5346" i="4"/>
  <c r="W5347" i="4"/>
  <c r="W5348" i="4"/>
  <c r="W5349" i="4"/>
  <c r="W5350" i="4"/>
  <c r="W5351" i="4"/>
  <c r="W5352" i="4"/>
  <c r="W5353" i="4"/>
  <c r="W5354" i="4"/>
  <c r="W5355" i="4"/>
  <c r="W5356" i="4"/>
  <c r="W5357" i="4"/>
  <c r="W5358" i="4"/>
  <c r="W5359" i="4"/>
  <c r="W5360" i="4"/>
  <c r="W5361" i="4"/>
  <c r="W5362" i="4"/>
  <c r="W5363" i="4"/>
  <c r="W5364" i="4"/>
  <c r="W5365" i="4"/>
  <c r="W5366" i="4"/>
  <c r="W5367" i="4"/>
  <c r="W5368" i="4"/>
  <c r="W5369" i="4"/>
  <c r="W5370" i="4"/>
  <c r="W5371" i="4"/>
  <c r="W5372" i="4"/>
  <c r="W5373" i="4"/>
  <c r="W5374" i="4"/>
  <c r="W5375" i="4"/>
  <c r="W5376" i="4"/>
  <c r="W5377" i="4"/>
  <c r="W5378" i="4"/>
  <c r="W5379" i="4"/>
  <c r="W5380" i="4"/>
  <c r="W5381" i="4"/>
  <c r="W5382" i="4"/>
  <c r="W5383" i="4"/>
  <c r="W5384" i="4"/>
  <c r="W5385" i="4"/>
  <c r="W5386" i="4"/>
  <c r="W5387" i="4"/>
  <c r="W5388" i="4"/>
  <c r="W5389" i="4"/>
  <c r="W5390" i="4"/>
  <c r="W5391" i="4"/>
  <c r="W5392" i="4"/>
  <c r="W5393" i="4"/>
  <c r="W5394" i="4"/>
  <c r="W5395" i="4"/>
  <c r="W5396" i="4"/>
  <c r="W5397" i="4"/>
  <c r="W5398" i="4"/>
  <c r="W5399" i="4"/>
  <c r="W5400" i="4"/>
  <c r="W5401" i="4"/>
  <c r="W5402" i="4"/>
  <c r="W5403" i="4"/>
  <c r="W5404" i="4"/>
  <c r="W5405" i="4"/>
  <c r="W5406" i="4"/>
  <c r="W5407" i="4"/>
  <c r="W5408" i="4"/>
  <c r="W5409" i="4"/>
  <c r="W5410" i="4"/>
  <c r="W5411" i="4"/>
  <c r="W5412" i="4"/>
  <c r="W5413" i="4"/>
  <c r="W5414" i="4"/>
  <c r="W5415" i="4"/>
  <c r="W5416" i="4"/>
  <c r="W5417" i="4"/>
  <c r="W5418" i="4"/>
  <c r="W5419" i="4"/>
  <c r="W5420" i="4"/>
  <c r="W5421" i="4"/>
  <c r="W5422" i="4"/>
  <c r="W5423" i="4"/>
  <c r="W5424" i="4"/>
  <c r="W5425" i="4"/>
  <c r="W5426" i="4"/>
  <c r="W5427" i="4"/>
  <c r="W5428" i="4"/>
  <c r="W5429" i="4"/>
  <c r="W5430" i="4"/>
  <c r="W5431" i="4"/>
  <c r="W5432" i="4"/>
  <c r="W5433" i="4"/>
  <c r="W5434" i="4"/>
  <c r="W5435" i="4"/>
  <c r="W5436" i="4"/>
  <c r="W5437" i="4"/>
  <c r="W5438" i="4"/>
  <c r="W5439" i="4"/>
  <c r="W5440" i="4"/>
  <c r="W5441" i="4"/>
  <c r="W5442" i="4"/>
  <c r="W5443" i="4"/>
  <c r="W5444" i="4"/>
  <c r="W5445" i="4"/>
  <c r="W5446" i="4"/>
  <c r="W5447" i="4"/>
  <c r="W5448" i="4"/>
  <c r="W5449" i="4"/>
  <c r="W5450" i="4"/>
  <c r="W5451" i="4"/>
  <c r="W5452" i="4"/>
  <c r="W5453" i="4"/>
  <c r="W5454" i="4"/>
  <c r="W5455" i="4"/>
  <c r="W5456" i="4"/>
  <c r="W5457" i="4"/>
  <c r="W5458" i="4"/>
  <c r="W5459" i="4"/>
  <c r="W5460" i="4"/>
  <c r="W5461" i="4"/>
  <c r="W5462" i="4"/>
  <c r="W5463" i="4"/>
  <c r="W5464" i="4"/>
  <c r="W5465" i="4"/>
  <c r="W5466" i="4"/>
  <c r="W5467" i="4"/>
  <c r="W5468" i="4"/>
  <c r="W5469" i="4"/>
  <c r="W5470" i="4"/>
  <c r="W5471" i="4"/>
  <c r="W5472" i="4"/>
  <c r="W5473" i="4"/>
  <c r="W5474" i="4"/>
  <c r="W5475" i="4"/>
  <c r="W5476" i="4"/>
  <c r="W5477" i="4"/>
  <c r="W5478" i="4"/>
  <c r="W5479" i="4"/>
  <c r="W5480" i="4"/>
  <c r="W5481" i="4"/>
  <c r="W5482" i="4"/>
  <c r="W5483" i="4"/>
  <c r="W5484" i="4"/>
  <c r="W5485" i="4"/>
  <c r="W5486" i="4"/>
  <c r="W5487" i="4"/>
  <c r="W5488" i="4"/>
  <c r="W5489" i="4"/>
  <c r="W5490" i="4"/>
  <c r="W5491" i="4"/>
  <c r="W5492" i="4"/>
  <c r="W5493" i="4"/>
  <c r="W5494" i="4"/>
  <c r="W5495" i="4"/>
  <c r="W5496" i="4"/>
  <c r="W5497" i="4"/>
  <c r="W5498" i="4"/>
  <c r="W5499" i="4"/>
  <c r="W5500" i="4"/>
  <c r="W5501" i="4"/>
  <c r="W5502" i="4"/>
  <c r="W5503" i="4"/>
  <c r="W5504" i="4"/>
  <c r="W5505" i="4"/>
  <c r="W5506" i="4"/>
  <c r="W5507" i="4"/>
  <c r="W5508" i="4"/>
  <c r="W5509" i="4"/>
  <c r="W5510" i="4"/>
  <c r="W5511" i="4"/>
  <c r="W5512" i="4"/>
  <c r="W5513" i="4"/>
  <c r="W5514" i="4"/>
  <c r="W5515" i="4"/>
  <c r="W5516" i="4"/>
  <c r="W5517" i="4"/>
  <c r="W5518" i="4"/>
  <c r="W5519" i="4"/>
  <c r="W5520" i="4"/>
  <c r="W5521" i="4"/>
  <c r="W5522" i="4"/>
  <c r="W5523" i="4"/>
  <c r="W5524" i="4"/>
  <c r="W5525" i="4"/>
  <c r="W5526" i="4"/>
  <c r="W5527" i="4"/>
  <c r="W5528" i="4"/>
  <c r="W5529" i="4"/>
  <c r="W5530" i="4"/>
  <c r="W5531" i="4"/>
  <c r="W5532" i="4"/>
  <c r="W5533" i="4"/>
  <c r="W5534" i="4"/>
  <c r="W5535" i="4"/>
  <c r="W5536" i="4"/>
  <c r="W5537" i="4"/>
  <c r="W5538" i="4"/>
  <c r="W5539" i="4"/>
  <c r="W5540" i="4"/>
  <c r="W5541" i="4"/>
  <c r="W5542" i="4"/>
  <c r="W5543" i="4"/>
  <c r="W5544" i="4"/>
  <c r="W5545" i="4"/>
  <c r="W5546" i="4"/>
  <c r="W5547" i="4"/>
  <c r="W5548" i="4"/>
  <c r="W5549" i="4"/>
  <c r="W5550" i="4"/>
  <c r="W5551" i="4"/>
  <c r="W5552" i="4"/>
  <c r="W5553" i="4"/>
  <c r="W5554" i="4"/>
  <c r="W5555" i="4"/>
  <c r="W5556" i="4"/>
  <c r="W5557" i="4"/>
  <c r="W5558" i="4"/>
  <c r="W5559" i="4"/>
  <c r="W5560" i="4"/>
  <c r="W5561" i="4"/>
  <c r="W5562" i="4"/>
  <c r="W5563" i="4"/>
  <c r="W5564" i="4"/>
  <c r="W5565" i="4"/>
  <c r="W5566" i="4"/>
  <c r="W5567" i="4"/>
  <c r="W5568" i="4"/>
  <c r="W5569" i="4"/>
  <c r="W5570" i="4"/>
  <c r="W5571" i="4"/>
  <c r="W5572" i="4"/>
  <c r="W5573" i="4"/>
  <c r="W5574" i="4"/>
  <c r="W5575" i="4"/>
  <c r="W5576" i="4"/>
  <c r="W5577" i="4"/>
  <c r="W5578" i="4"/>
  <c r="W5579" i="4"/>
  <c r="W5580" i="4"/>
  <c r="W5581" i="4"/>
  <c r="W5582" i="4"/>
  <c r="W5583" i="4"/>
  <c r="W5584" i="4"/>
  <c r="W5585" i="4"/>
  <c r="W5586" i="4"/>
  <c r="W5587" i="4"/>
  <c r="W5588" i="4"/>
  <c r="W5589" i="4"/>
  <c r="W5590" i="4"/>
  <c r="W5591" i="4"/>
  <c r="W5592" i="4"/>
  <c r="W5593" i="4"/>
  <c r="W5594" i="4"/>
  <c r="W5595" i="4"/>
  <c r="W5596" i="4"/>
  <c r="W5597" i="4"/>
  <c r="W5598" i="4"/>
  <c r="W5599" i="4"/>
  <c r="W5600" i="4"/>
  <c r="W5601" i="4"/>
  <c r="W5602" i="4"/>
  <c r="W5603" i="4"/>
  <c r="W5604" i="4"/>
  <c r="W5605" i="4"/>
  <c r="W5606" i="4"/>
  <c r="W5607" i="4"/>
  <c r="W5608" i="4"/>
  <c r="W5609" i="4"/>
  <c r="W5610" i="4"/>
  <c r="W5611" i="4"/>
  <c r="W5612" i="4"/>
  <c r="W5613" i="4"/>
  <c r="W5614" i="4"/>
  <c r="W5615" i="4"/>
  <c r="W5616" i="4"/>
  <c r="W5617" i="4"/>
  <c r="W5618" i="4"/>
  <c r="W5619" i="4"/>
  <c r="W5620" i="4"/>
  <c r="W5621" i="4"/>
  <c r="W5622" i="4"/>
  <c r="W5623" i="4"/>
  <c r="W5624" i="4"/>
  <c r="W5625" i="4"/>
  <c r="W5626" i="4"/>
  <c r="W5627" i="4"/>
  <c r="W5628" i="4"/>
  <c r="W5629" i="4"/>
  <c r="W5630" i="4"/>
  <c r="W5631" i="4"/>
  <c r="W5632" i="4"/>
  <c r="W5633" i="4"/>
  <c r="W5634" i="4"/>
  <c r="W5635" i="4"/>
  <c r="W5636" i="4"/>
  <c r="W5637" i="4"/>
  <c r="W5638" i="4"/>
  <c r="W5639" i="4"/>
  <c r="W5640" i="4"/>
  <c r="W5641" i="4"/>
  <c r="W5642" i="4"/>
  <c r="W5643" i="4"/>
  <c r="W5644" i="4"/>
  <c r="W5645" i="4"/>
  <c r="W5646" i="4"/>
  <c r="W5647" i="4"/>
  <c r="W5648" i="4"/>
  <c r="W5649" i="4"/>
  <c r="W5650" i="4"/>
  <c r="W5651" i="4"/>
  <c r="W5652" i="4"/>
  <c r="W5653" i="4"/>
  <c r="W5654" i="4"/>
  <c r="W5655" i="4"/>
  <c r="W5656" i="4"/>
  <c r="W5657" i="4"/>
  <c r="W5658" i="4"/>
  <c r="W5659" i="4"/>
  <c r="W5660" i="4"/>
  <c r="W5661" i="4"/>
  <c r="W5662" i="4"/>
  <c r="W5663" i="4"/>
  <c r="W5664" i="4"/>
  <c r="W5665" i="4"/>
  <c r="W5666" i="4"/>
  <c r="W5667" i="4"/>
  <c r="W5668" i="4"/>
  <c r="W5669" i="4"/>
  <c r="W5670" i="4"/>
  <c r="W5671" i="4"/>
  <c r="W5672" i="4"/>
  <c r="W5673" i="4"/>
  <c r="W5674" i="4"/>
  <c r="W5675" i="4"/>
  <c r="W5676" i="4"/>
  <c r="W5677" i="4"/>
  <c r="W5678" i="4"/>
  <c r="W5679" i="4"/>
  <c r="W5680" i="4"/>
  <c r="W5681" i="4"/>
  <c r="W5682" i="4"/>
  <c r="W5683" i="4"/>
  <c r="W5684" i="4"/>
  <c r="W5685" i="4"/>
  <c r="W5686" i="4"/>
  <c r="W5687" i="4"/>
  <c r="W5688" i="4"/>
  <c r="W5689" i="4"/>
  <c r="W5690" i="4"/>
  <c r="W5691" i="4"/>
  <c r="W5692" i="4"/>
  <c r="W5693" i="4"/>
  <c r="W5694" i="4"/>
  <c r="W5695" i="4"/>
  <c r="W5696" i="4"/>
  <c r="W5697" i="4"/>
  <c r="W5698" i="4"/>
  <c r="W5699" i="4"/>
  <c r="W5700" i="4"/>
  <c r="W5701" i="4"/>
  <c r="W5702" i="4"/>
  <c r="W5703" i="4"/>
  <c r="W5704" i="4"/>
  <c r="W5705" i="4"/>
  <c r="W5706" i="4"/>
  <c r="W5707" i="4"/>
  <c r="W5708" i="4"/>
  <c r="W5709" i="4"/>
  <c r="W5710" i="4"/>
  <c r="W5711" i="4"/>
  <c r="W5712" i="4"/>
  <c r="W5713" i="4"/>
  <c r="W5714" i="4"/>
  <c r="W5715" i="4"/>
  <c r="W5716" i="4"/>
  <c r="W5717" i="4"/>
  <c r="W5718" i="4"/>
  <c r="W5719" i="4"/>
  <c r="W5720" i="4"/>
  <c r="W5721" i="4"/>
  <c r="W5722" i="4"/>
  <c r="W5723" i="4"/>
  <c r="W5724" i="4"/>
  <c r="W5725" i="4"/>
  <c r="W5726" i="4"/>
  <c r="W5727" i="4"/>
  <c r="W5728" i="4"/>
  <c r="W5729" i="4"/>
  <c r="W5730" i="4"/>
  <c r="W5731" i="4"/>
  <c r="W5732" i="4"/>
  <c r="W5733" i="4"/>
  <c r="W5734" i="4"/>
  <c r="W5735" i="4"/>
  <c r="W5736" i="4"/>
  <c r="W5737" i="4"/>
  <c r="W5738" i="4"/>
  <c r="W5739" i="4"/>
  <c r="W5740" i="4"/>
  <c r="W5741" i="4"/>
  <c r="W5742" i="4"/>
  <c r="W5743" i="4"/>
  <c r="W5744" i="4"/>
  <c r="W5745" i="4"/>
  <c r="W5746" i="4"/>
  <c r="W5747" i="4"/>
  <c r="W5748" i="4"/>
  <c r="W5749" i="4"/>
  <c r="W5750" i="4"/>
  <c r="W5751" i="4"/>
  <c r="W5752" i="4"/>
  <c r="W5753" i="4"/>
  <c r="W5754" i="4"/>
  <c r="W5755" i="4"/>
  <c r="W5756" i="4"/>
  <c r="W5757" i="4"/>
  <c r="W5758" i="4"/>
  <c r="W5759" i="4"/>
  <c r="W5760" i="4"/>
  <c r="W5761" i="4"/>
  <c r="W5762" i="4"/>
  <c r="W5763" i="4"/>
  <c r="W5764" i="4"/>
  <c r="W5765" i="4"/>
  <c r="W5766" i="4"/>
  <c r="W5767" i="4"/>
  <c r="W5768" i="4"/>
  <c r="W5769" i="4"/>
  <c r="W5770" i="4"/>
  <c r="W5771" i="4"/>
  <c r="W5772" i="4"/>
  <c r="W5773" i="4"/>
  <c r="W5774" i="4"/>
  <c r="W5775" i="4"/>
  <c r="W5776" i="4"/>
  <c r="W5777" i="4"/>
  <c r="W5778" i="4"/>
  <c r="W5779" i="4"/>
  <c r="W5780" i="4"/>
  <c r="W5781" i="4"/>
  <c r="W5782" i="4"/>
  <c r="W5783" i="4"/>
  <c r="W5784" i="4"/>
  <c r="W5785" i="4"/>
  <c r="W5786" i="4"/>
  <c r="W5787" i="4"/>
  <c r="W5788" i="4"/>
  <c r="W5789" i="4"/>
  <c r="W5790" i="4"/>
  <c r="W5791" i="4"/>
  <c r="W5792" i="4"/>
  <c r="W5793" i="4"/>
  <c r="W5794" i="4"/>
  <c r="W5795" i="4"/>
  <c r="W5796" i="4"/>
  <c r="W5797" i="4"/>
  <c r="W5798" i="4"/>
  <c r="W5799" i="4"/>
  <c r="W5800" i="4"/>
  <c r="W5801" i="4"/>
  <c r="W5802" i="4"/>
  <c r="W5803" i="4"/>
  <c r="W5804" i="4"/>
  <c r="W5805" i="4"/>
  <c r="W5806" i="4"/>
  <c r="W5807" i="4"/>
  <c r="W5808" i="4"/>
  <c r="W5809" i="4"/>
  <c r="W5810" i="4"/>
  <c r="W5811" i="4"/>
  <c r="W5812" i="4"/>
  <c r="W5813" i="4"/>
  <c r="W5814" i="4"/>
  <c r="W5815" i="4"/>
  <c r="W5816" i="4"/>
  <c r="W5817" i="4"/>
  <c r="W5818" i="4"/>
  <c r="W5819" i="4"/>
  <c r="W5820" i="4"/>
  <c r="W5821" i="4"/>
  <c r="W5822" i="4"/>
  <c r="W5823" i="4"/>
  <c r="W5824" i="4"/>
  <c r="W5825" i="4"/>
  <c r="W5826" i="4"/>
  <c r="W5827" i="4"/>
  <c r="W5828" i="4"/>
  <c r="W5829" i="4"/>
  <c r="W5830" i="4"/>
  <c r="W5831" i="4"/>
  <c r="W5832" i="4"/>
  <c r="W5833" i="4"/>
  <c r="W5834" i="4"/>
  <c r="W5835" i="4"/>
  <c r="W5836" i="4"/>
  <c r="W5837" i="4"/>
  <c r="W5838" i="4"/>
  <c r="W5839" i="4"/>
  <c r="W5840" i="4"/>
  <c r="W5841" i="4"/>
  <c r="W5842" i="4"/>
  <c r="W5843" i="4"/>
  <c r="W5844" i="4"/>
  <c r="W5845" i="4"/>
  <c r="W5846" i="4"/>
  <c r="W5847" i="4"/>
  <c r="W5848" i="4"/>
  <c r="W5849" i="4"/>
  <c r="W5850" i="4"/>
  <c r="W5851" i="4"/>
  <c r="W5852" i="4"/>
  <c r="W5853" i="4"/>
  <c r="W5854" i="4"/>
  <c r="W5855" i="4"/>
  <c r="W5856" i="4"/>
  <c r="W5857" i="4"/>
  <c r="W5858" i="4"/>
  <c r="W5859" i="4"/>
  <c r="W5860" i="4"/>
  <c r="W5861" i="4"/>
  <c r="W5862" i="4"/>
  <c r="W5863" i="4"/>
  <c r="W5864" i="4"/>
  <c r="W5865" i="4"/>
  <c r="W5866" i="4"/>
  <c r="W5867" i="4"/>
  <c r="W5868" i="4"/>
  <c r="W5869" i="4"/>
  <c r="W5870" i="4"/>
  <c r="W5871" i="4"/>
  <c r="W5872" i="4"/>
  <c r="W5873" i="4"/>
  <c r="W5874" i="4"/>
  <c r="W5875" i="4"/>
  <c r="W5876" i="4"/>
  <c r="W5877" i="4"/>
  <c r="W5878" i="4"/>
  <c r="W5879" i="4"/>
  <c r="W5880" i="4"/>
  <c r="W5881" i="4"/>
  <c r="W5882" i="4"/>
  <c r="W5883" i="4"/>
  <c r="W5884" i="4"/>
  <c r="W5885" i="4"/>
  <c r="W5886" i="4"/>
  <c r="W5887" i="4"/>
  <c r="W5888" i="4"/>
  <c r="W5889" i="4"/>
  <c r="W5890" i="4"/>
  <c r="W5891" i="4"/>
  <c r="W5892" i="4"/>
  <c r="W5893" i="4"/>
  <c r="W5894" i="4"/>
  <c r="W5895" i="4"/>
  <c r="W5896" i="4"/>
  <c r="W5897" i="4"/>
  <c r="W5898" i="4"/>
  <c r="W5899" i="4"/>
  <c r="W5900" i="4"/>
  <c r="W5901" i="4"/>
  <c r="W5902" i="4"/>
  <c r="W5903" i="4"/>
  <c r="W5904" i="4"/>
  <c r="W5905" i="4"/>
  <c r="W5906" i="4"/>
  <c r="W5907" i="4"/>
  <c r="W5908" i="4"/>
  <c r="W5909" i="4"/>
  <c r="W5910" i="4"/>
  <c r="W5911" i="4"/>
  <c r="W5912" i="4"/>
  <c r="W5913" i="4"/>
  <c r="W5914" i="4"/>
  <c r="W5915" i="4"/>
  <c r="W5916" i="4"/>
  <c r="W5917" i="4"/>
  <c r="W5918" i="4"/>
  <c r="W5919" i="4"/>
  <c r="W5920" i="4"/>
  <c r="W5921" i="4"/>
  <c r="W5922" i="4"/>
  <c r="W5923" i="4"/>
  <c r="W5924" i="4"/>
  <c r="W5925" i="4"/>
  <c r="W5926" i="4"/>
  <c r="W5927" i="4"/>
  <c r="W5928" i="4"/>
  <c r="W5929" i="4"/>
  <c r="W5930" i="4"/>
  <c r="W5931" i="4"/>
  <c r="W5932" i="4"/>
  <c r="W5933" i="4"/>
  <c r="W5934" i="4"/>
  <c r="W5935" i="4"/>
  <c r="W5936" i="4"/>
  <c r="W5937" i="4"/>
  <c r="W5938" i="4"/>
  <c r="W5939" i="4"/>
  <c r="W5940" i="4"/>
  <c r="W5941" i="4"/>
  <c r="W5942" i="4"/>
  <c r="W5943" i="4"/>
  <c r="W5944" i="4"/>
  <c r="W5945" i="4"/>
  <c r="W5946" i="4"/>
  <c r="W5947" i="4"/>
  <c r="W5948" i="4"/>
  <c r="W5949" i="4"/>
  <c r="W5950" i="4"/>
  <c r="W5951" i="4"/>
  <c r="W5952" i="4"/>
  <c r="W5953" i="4"/>
  <c r="W5954" i="4"/>
  <c r="W5955" i="4"/>
  <c r="W5956" i="4"/>
  <c r="W5957" i="4"/>
  <c r="W5958" i="4"/>
  <c r="W5959" i="4"/>
  <c r="W5960" i="4"/>
  <c r="W5961" i="4"/>
  <c r="W5962" i="4"/>
  <c r="W5963" i="4"/>
  <c r="W5964" i="4"/>
  <c r="W5965" i="4"/>
  <c r="W5966" i="4"/>
  <c r="W5967" i="4"/>
  <c r="W5968" i="4"/>
  <c r="W5969" i="4"/>
  <c r="W5970" i="4"/>
  <c r="W5971" i="4"/>
  <c r="W5972" i="4"/>
  <c r="W5973" i="4"/>
  <c r="W5974" i="4"/>
  <c r="W5975" i="4"/>
  <c r="W5976" i="4"/>
  <c r="W5977" i="4"/>
  <c r="W5978" i="4"/>
  <c r="W5979" i="4"/>
  <c r="W5980" i="4"/>
  <c r="W5981" i="4"/>
  <c r="W5982" i="4"/>
  <c r="W5983" i="4"/>
  <c r="W5984" i="4"/>
  <c r="W5985" i="4"/>
  <c r="W5986" i="4"/>
  <c r="W5987" i="4"/>
  <c r="W5988" i="4"/>
  <c r="W5989" i="4"/>
  <c r="W5990" i="4"/>
  <c r="W5991" i="4"/>
  <c r="W5992" i="4"/>
  <c r="W5993" i="4"/>
  <c r="W5994" i="4"/>
  <c r="W5995" i="4"/>
  <c r="W5996" i="4"/>
  <c r="W5997" i="4"/>
  <c r="W5998" i="4"/>
  <c r="W5999" i="4"/>
  <c r="W6000" i="4"/>
  <c r="W6001" i="4"/>
  <c r="W6002" i="4"/>
  <c r="W6003" i="4"/>
  <c r="W6004" i="4"/>
  <c r="W6005" i="4"/>
  <c r="W6006" i="4"/>
  <c r="W6007" i="4"/>
  <c r="W6008" i="4"/>
  <c r="W6009" i="4"/>
  <c r="W6010" i="4"/>
  <c r="W6011" i="4"/>
  <c r="W6012" i="4"/>
  <c r="W6013" i="4"/>
  <c r="W6014" i="4"/>
  <c r="W6015" i="4"/>
  <c r="W6016" i="4"/>
  <c r="W6017" i="4"/>
  <c r="W6018" i="4"/>
  <c r="W6019" i="4"/>
  <c r="W6020" i="4"/>
  <c r="W6021" i="4"/>
  <c r="W6022" i="4"/>
  <c r="W6023" i="4"/>
  <c r="W6024" i="4"/>
  <c r="W6025" i="4"/>
  <c r="W6026" i="4"/>
  <c r="W6027" i="4"/>
  <c r="W6028" i="4"/>
  <c r="W6029" i="4"/>
  <c r="W6030" i="4"/>
  <c r="W6031" i="4"/>
  <c r="W6032" i="4"/>
  <c r="W6033" i="4"/>
  <c r="W6034" i="4"/>
  <c r="W6035" i="4"/>
  <c r="W6036" i="4"/>
  <c r="W6037" i="4"/>
  <c r="W6038" i="4"/>
  <c r="W6039" i="4"/>
  <c r="W6040" i="4"/>
  <c r="W6041" i="4"/>
  <c r="W6042" i="4"/>
  <c r="W6043" i="4"/>
  <c r="W6044" i="4"/>
  <c r="W6045" i="4"/>
  <c r="W6046" i="4"/>
  <c r="W6047" i="4"/>
  <c r="W6048" i="4"/>
  <c r="W6049" i="4"/>
  <c r="W6050" i="4"/>
  <c r="W6051" i="4"/>
  <c r="W6052" i="4"/>
  <c r="W6053" i="4"/>
  <c r="W6054" i="4"/>
  <c r="W6055" i="4"/>
  <c r="W6056" i="4"/>
  <c r="W6057" i="4"/>
  <c r="W6058" i="4"/>
  <c r="W6059" i="4"/>
  <c r="W6060" i="4"/>
  <c r="W6061" i="4"/>
  <c r="W6062" i="4"/>
  <c r="W6063" i="4"/>
  <c r="W6064" i="4"/>
  <c r="W6065" i="4"/>
  <c r="W6066" i="4"/>
  <c r="W6067" i="4"/>
  <c r="W6068" i="4"/>
  <c r="W6069" i="4"/>
  <c r="W6070" i="4"/>
  <c r="W6071" i="4"/>
  <c r="W6072" i="4"/>
  <c r="W6073" i="4"/>
  <c r="W6074" i="4"/>
  <c r="W6075" i="4"/>
  <c r="W6076" i="4"/>
  <c r="W6077" i="4"/>
  <c r="W6078" i="4"/>
  <c r="W6079" i="4"/>
  <c r="W6080" i="4"/>
  <c r="W6081" i="4"/>
  <c r="W6082" i="4"/>
  <c r="W6083" i="4"/>
  <c r="W6084" i="4"/>
  <c r="W6085" i="4"/>
  <c r="W6086" i="4"/>
  <c r="W6087" i="4"/>
  <c r="W6088" i="4"/>
  <c r="W6089" i="4"/>
  <c r="W6090" i="4"/>
  <c r="W6091" i="4"/>
  <c r="W6092" i="4"/>
  <c r="W6093" i="4"/>
  <c r="W6094" i="4"/>
  <c r="W6095" i="4"/>
  <c r="W6096" i="4"/>
  <c r="W6097" i="4"/>
  <c r="W6098" i="4"/>
  <c r="W6099" i="4"/>
  <c r="W6100" i="4"/>
  <c r="W6101" i="4"/>
  <c r="W6102" i="4"/>
  <c r="W6103" i="4"/>
  <c r="W6104" i="4"/>
  <c r="W6105" i="4"/>
  <c r="W6106" i="4"/>
  <c r="W6107" i="4"/>
  <c r="W6108" i="4"/>
  <c r="W6109" i="4"/>
  <c r="W6110" i="4"/>
  <c r="W6111" i="4"/>
  <c r="W6112" i="4"/>
  <c r="W6113" i="4"/>
  <c r="W6114" i="4"/>
  <c r="W6115" i="4"/>
  <c r="W6116" i="4"/>
  <c r="W6117" i="4"/>
  <c r="W6118" i="4"/>
  <c r="W6119" i="4"/>
  <c r="W6120" i="4"/>
  <c r="W6121" i="4"/>
  <c r="W6122" i="4"/>
  <c r="W6123" i="4"/>
  <c r="W6124" i="4"/>
  <c r="W6125" i="4"/>
  <c r="W6126" i="4"/>
  <c r="W6127" i="4"/>
  <c r="W6128" i="4"/>
  <c r="W6129" i="4"/>
  <c r="W6130" i="4"/>
  <c r="W6131" i="4"/>
  <c r="W6132" i="4"/>
  <c r="W6133" i="4"/>
  <c r="W6134" i="4"/>
  <c r="W6135" i="4"/>
  <c r="W6136" i="4"/>
  <c r="W6137" i="4"/>
  <c r="W6138" i="4"/>
  <c r="W6139" i="4"/>
  <c r="W6140" i="4"/>
  <c r="W6141" i="4"/>
  <c r="W6142" i="4"/>
  <c r="W6143" i="4"/>
  <c r="W6144" i="4"/>
  <c r="W6145" i="4"/>
  <c r="W6146" i="4"/>
  <c r="W6147" i="4"/>
  <c r="W6148" i="4"/>
  <c r="W6149" i="4"/>
  <c r="W6150" i="4"/>
  <c r="W6151" i="4"/>
  <c r="W6152" i="4"/>
  <c r="W6153" i="4"/>
  <c r="W6154" i="4"/>
  <c r="W6155" i="4"/>
  <c r="W6156" i="4"/>
  <c r="W6157" i="4"/>
  <c r="W6158" i="4"/>
  <c r="W6159" i="4"/>
  <c r="W6160" i="4"/>
  <c r="W6161" i="4"/>
  <c r="W6162" i="4"/>
  <c r="W6163" i="4"/>
  <c r="W6164" i="4"/>
  <c r="W6165" i="4"/>
  <c r="W6166" i="4"/>
  <c r="W6167" i="4"/>
  <c r="W6168" i="4"/>
  <c r="W6169" i="4"/>
  <c r="W6170" i="4"/>
  <c r="W6171" i="4"/>
  <c r="W6172" i="4"/>
  <c r="W6173" i="4"/>
  <c r="W6174" i="4"/>
  <c r="W6175" i="4"/>
  <c r="W6176" i="4"/>
  <c r="W6177" i="4"/>
  <c r="W6178" i="4"/>
  <c r="W6179" i="4"/>
  <c r="W6180" i="4"/>
  <c r="W6181" i="4"/>
  <c r="W6182" i="4"/>
  <c r="W6183" i="4"/>
  <c r="W6184" i="4"/>
  <c r="W6185" i="4"/>
  <c r="W6186" i="4"/>
  <c r="W6187" i="4"/>
  <c r="W6188" i="4"/>
  <c r="W6189" i="4"/>
  <c r="W6190" i="4"/>
  <c r="W6191" i="4"/>
  <c r="W6192" i="4"/>
  <c r="W6193" i="4"/>
  <c r="W6194" i="4"/>
  <c r="W6195" i="4"/>
  <c r="W6196" i="4"/>
  <c r="W6197" i="4"/>
  <c r="W6198" i="4"/>
  <c r="W6199" i="4"/>
  <c r="W6200" i="4"/>
  <c r="W6201" i="4"/>
  <c r="W6202" i="4"/>
  <c r="W6203" i="4"/>
  <c r="W6204" i="4"/>
  <c r="W6205" i="4"/>
  <c r="W6206" i="4"/>
  <c r="W6207" i="4"/>
  <c r="W6208" i="4"/>
  <c r="W6209" i="4"/>
  <c r="W6210" i="4"/>
  <c r="W6211" i="4"/>
  <c r="W6212" i="4"/>
  <c r="W6213" i="4"/>
  <c r="W6214" i="4"/>
  <c r="W6215" i="4"/>
  <c r="W6216" i="4"/>
  <c r="W6217" i="4"/>
  <c r="W6218" i="4"/>
  <c r="W6219" i="4"/>
  <c r="W6220" i="4"/>
  <c r="W6221" i="4"/>
  <c r="W6222" i="4"/>
  <c r="W6223" i="4"/>
  <c r="W6224" i="4"/>
  <c r="W6225" i="4"/>
  <c r="W6226" i="4"/>
  <c r="W6227" i="4"/>
  <c r="W6228" i="4"/>
  <c r="W6229" i="4"/>
  <c r="W6230" i="4"/>
  <c r="W6231" i="4"/>
  <c r="W6232" i="4"/>
  <c r="W6233" i="4"/>
  <c r="W6234" i="4"/>
  <c r="W6235" i="4"/>
  <c r="W6236" i="4"/>
  <c r="W6237" i="4"/>
  <c r="W6238" i="4"/>
  <c r="W6239" i="4"/>
  <c r="W6240" i="4"/>
  <c r="W6241" i="4"/>
  <c r="W6242" i="4"/>
  <c r="W6243" i="4"/>
  <c r="W6244" i="4"/>
  <c r="W6245" i="4"/>
  <c r="W6246" i="4"/>
  <c r="W6247" i="4"/>
  <c r="W6248" i="4"/>
  <c r="W6249" i="4"/>
  <c r="W6250" i="4"/>
  <c r="W6251" i="4"/>
  <c r="W6252" i="4"/>
  <c r="W6253" i="4"/>
  <c r="W6254" i="4"/>
  <c r="W6255" i="4"/>
  <c r="W6256" i="4"/>
  <c r="W6257" i="4"/>
  <c r="W6258" i="4"/>
  <c r="W6259" i="4"/>
  <c r="W6260" i="4"/>
  <c r="W6261" i="4"/>
  <c r="W6262" i="4"/>
  <c r="W6263" i="4"/>
  <c r="W6264" i="4"/>
  <c r="W6265" i="4"/>
  <c r="W6266" i="4"/>
  <c r="W6267" i="4"/>
  <c r="W6268" i="4"/>
  <c r="W6269" i="4"/>
  <c r="W6270" i="4"/>
  <c r="W6271" i="4"/>
  <c r="W6272" i="4"/>
  <c r="W6273" i="4"/>
  <c r="W6274" i="4"/>
  <c r="W6275" i="4"/>
  <c r="W6276" i="4"/>
  <c r="W6277" i="4"/>
  <c r="W6278" i="4"/>
  <c r="W6279" i="4"/>
  <c r="W6280" i="4"/>
  <c r="W6281" i="4"/>
  <c r="W6282" i="4"/>
  <c r="W6283" i="4"/>
  <c r="W6284" i="4"/>
  <c r="W6285" i="4"/>
  <c r="W6286" i="4"/>
  <c r="W6287" i="4"/>
  <c r="W6288" i="4"/>
  <c r="W6289" i="4"/>
  <c r="W6290" i="4"/>
  <c r="W6291" i="4"/>
  <c r="W6292" i="4"/>
  <c r="W6293" i="4"/>
  <c r="W6294" i="4"/>
  <c r="W6295" i="4"/>
  <c r="W6296" i="4"/>
  <c r="W6297" i="4"/>
  <c r="W6298" i="4"/>
  <c r="W6299" i="4"/>
  <c r="W6300" i="4"/>
  <c r="W6301" i="4"/>
  <c r="W6302" i="4"/>
  <c r="W6303" i="4"/>
  <c r="W6304" i="4"/>
  <c r="W6305" i="4"/>
  <c r="W6306" i="4"/>
  <c r="W6307" i="4"/>
  <c r="W6308" i="4"/>
  <c r="W6309" i="4"/>
  <c r="W6310" i="4"/>
  <c r="W6311" i="4"/>
  <c r="W6312" i="4"/>
  <c r="W6313" i="4"/>
  <c r="W6314" i="4"/>
  <c r="W6315" i="4"/>
  <c r="W6316" i="4"/>
  <c r="W6317" i="4"/>
  <c r="W6318" i="4"/>
  <c r="W6319" i="4"/>
  <c r="W6320" i="4"/>
  <c r="W6321" i="4"/>
  <c r="W6322" i="4"/>
  <c r="W6323" i="4"/>
  <c r="W6324" i="4"/>
  <c r="W6325" i="4"/>
  <c r="W6326" i="4"/>
  <c r="W6327" i="4"/>
  <c r="W6328" i="4"/>
  <c r="W6329" i="4"/>
  <c r="W6330" i="4"/>
  <c r="W6331" i="4"/>
  <c r="W6332" i="4"/>
  <c r="W6333" i="4"/>
  <c r="W6334" i="4"/>
  <c r="W6335" i="4"/>
  <c r="W6336" i="4"/>
  <c r="W6337" i="4"/>
  <c r="W6338" i="4"/>
  <c r="W6339" i="4"/>
  <c r="W6340" i="4"/>
  <c r="W6341" i="4"/>
  <c r="W6342" i="4"/>
  <c r="W6343" i="4"/>
  <c r="W6344" i="4"/>
  <c r="W6345" i="4"/>
  <c r="W6346" i="4"/>
  <c r="W6347" i="4"/>
  <c r="W6348" i="4"/>
  <c r="W6349" i="4"/>
  <c r="W6350" i="4"/>
  <c r="W6351" i="4"/>
  <c r="W6352" i="4"/>
  <c r="W6353" i="4"/>
  <c r="W6354" i="4"/>
  <c r="W6355" i="4"/>
  <c r="W6356" i="4"/>
  <c r="W6357" i="4"/>
  <c r="W6358" i="4"/>
  <c r="W6359" i="4"/>
  <c r="W6360" i="4"/>
  <c r="W6361" i="4"/>
  <c r="W6362" i="4"/>
  <c r="W6363" i="4"/>
  <c r="W6364" i="4"/>
  <c r="W6365" i="4"/>
  <c r="W6366" i="4"/>
  <c r="W6367" i="4"/>
  <c r="W6368" i="4"/>
  <c r="W6369" i="4"/>
  <c r="W6370" i="4"/>
  <c r="W6371" i="4"/>
  <c r="W6372" i="4"/>
  <c r="W6373" i="4"/>
  <c r="W6374" i="4"/>
  <c r="W6375" i="4"/>
  <c r="W6376" i="4"/>
  <c r="W6377" i="4"/>
  <c r="W6378" i="4"/>
  <c r="W6379" i="4"/>
  <c r="W6380" i="4"/>
  <c r="W6381" i="4"/>
  <c r="W6382" i="4"/>
  <c r="W6383" i="4"/>
  <c r="W6384" i="4"/>
  <c r="W6385" i="4"/>
  <c r="W6386" i="4"/>
  <c r="W6387" i="4"/>
  <c r="W6388" i="4"/>
  <c r="W6389" i="4"/>
  <c r="W6390" i="4"/>
  <c r="W6391" i="4"/>
  <c r="W6392" i="4"/>
  <c r="W6393" i="4"/>
  <c r="W6394" i="4"/>
  <c r="W6395" i="4"/>
  <c r="W6396" i="4"/>
  <c r="W6397" i="4"/>
  <c r="W6398" i="4"/>
  <c r="W6399" i="4"/>
  <c r="W6400" i="4"/>
  <c r="W6401" i="4"/>
  <c r="W6402" i="4"/>
  <c r="W6403" i="4"/>
  <c r="W6404" i="4"/>
  <c r="W6405" i="4"/>
  <c r="W6406" i="4"/>
  <c r="W6407" i="4"/>
  <c r="W6408" i="4"/>
  <c r="W6409" i="4"/>
  <c r="W6410" i="4"/>
  <c r="W6411" i="4"/>
  <c r="W6412" i="4"/>
  <c r="W6413" i="4"/>
  <c r="W6414" i="4"/>
  <c r="W6415" i="4"/>
  <c r="W6416" i="4"/>
  <c r="W6417" i="4"/>
  <c r="W6418" i="4"/>
  <c r="W6419" i="4"/>
  <c r="W6420" i="4"/>
  <c r="W6421" i="4"/>
  <c r="W6422" i="4"/>
  <c r="W6423" i="4"/>
  <c r="W6424" i="4"/>
  <c r="W6425" i="4"/>
  <c r="W6426" i="4"/>
  <c r="W6427" i="4"/>
  <c r="W6428" i="4"/>
  <c r="W6429" i="4"/>
  <c r="W6430" i="4"/>
  <c r="W6431" i="4"/>
  <c r="W6432" i="4"/>
  <c r="W6433" i="4"/>
  <c r="W6434" i="4"/>
  <c r="W6435" i="4"/>
  <c r="W6436" i="4"/>
  <c r="W6437" i="4"/>
  <c r="W6438" i="4"/>
  <c r="W6439" i="4"/>
  <c r="W6440" i="4"/>
  <c r="W6441" i="4"/>
  <c r="W6442" i="4"/>
  <c r="W6443" i="4"/>
  <c r="W6444" i="4"/>
  <c r="W6445" i="4"/>
  <c r="W6446" i="4"/>
  <c r="W6447" i="4"/>
  <c r="W6448" i="4"/>
  <c r="W6449" i="4"/>
  <c r="W6450" i="4"/>
  <c r="W6451" i="4"/>
  <c r="W6452" i="4"/>
  <c r="W6453" i="4"/>
  <c r="W6454" i="4"/>
  <c r="W6455" i="4"/>
  <c r="W6456" i="4"/>
  <c r="W6457" i="4"/>
  <c r="W6458" i="4"/>
  <c r="W6459" i="4"/>
  <c r="W6460" i="4"/>
  <c r="W6461" i="4"/>
  <c r="W6462" i="4"/>
  <c r="W6463" i="4"/>
  <c r="W6464" i="4"/>
  <c r="W6465" i="4"/>
  <c r="W6466" i="4"/>
  <c r="W6467" i="4"/>
  <c r="W6468" i="4"/>
  <c r="W6469" i="4"/>
  <c r="W6470" i="4"/>
  <c r="W6471" i="4"/>
  <c r="W6472" i="4"/>
  <c r="W6473" i="4"/>
  <c r="W6474" i="4"/>
  <c r="W6475" i="4"/>
  <c r="W6476" i="4"/>
  <c r="W6477" i="4"/>
  <c r="W6478" i="4"/>
  <c r="W6479" i="4"/>
  <c r="W6480" i="4"/>
  <c r="W6481" i="4"/>
  <c r="W6482" i="4"/>
  <c r="W6483" i="4"/>
  <c r="W6484" i="4"/>
  <c r="W6485" i="4"/>
  <c r="W6486" i="4"/>
  <c r="W6487" i="4"/>
  <c r="W6488" i="4"/>
  <c r="W6489" i="4"/>
  <c r="W6490" i="4"/>
  <c r="W6491" i="4"/>
  <c r="W6492" i="4"/>
  <c r="W6493" i="4"/>
  <c r="W6494" i="4"/>
  <c r="W6495" i="4"/>
  <c r="W6496" i="4"/>
  <c r="W6497" i="4"/>
  <c r="W6498" i="4"/>
  <c r="W6499" i="4"/>
  <c r="W6500" i="4"/>
  <c r="W6501" i="4"/>
  <c r="W6502" i="4"/>
  <c r="W6503" i="4"/>
  <c r="W6504" i="4"/>
  <c r="W6505" i="4"/>
  <c r="W6506" i="4"/>
  <c r="W6507" i="4"/>
  <c r="W6508" i="4"/>
  <c r="W6509" i="4"/>
  <c r="W6510" i="4"/>
  <c r="W6511" i="4"/>
  <c r="W6512" i="4"/>
  <c r="W6513" i="4"/>
  <c r="W6514" i="4"/>
  <c r="W6515" i="4"/>
  <c r="W6516" i="4"/>
  <c r="W6517" i="4"/>
  <c r="W6518" i="4"/>
  <c r="W6519" i="4"/>
  <c r="W6520" i="4"/>
  <c r="W6521" i="4"/>
  <c r="W6522" i="4"/>
  <c r="W6523" i="4"/>
  <c r="W6524" i="4"/>
  <c r="W6525" i="4"/>
  <c r="W6526" i="4"/>
  <c r="W6527" i="4"/>
  <c r="W6528" i="4"/>
  <c r="W6529" i="4"/>
  <c r="W6530" i="4"/>
  <c r="W6531" i="4"/>
  <c r="W6532" i="4"/>
  <c r="W6533" i="4"/>
  <c r="W6534" i="4"/>
  <c r="W6535" i="4"/>
  <c r="W6536" i="4"/>
  <c r="W6537" i="4"/>
  <c r="W6538" i="4"/>
  <c r="W6539" i="4"/>
  <c r="W6540" i="4"/>
  <c r="W6541" i="4"/>
  <c r="W6542" i="4"/>
  <c r="W6543" i="4"/>
  <c r="W6544" i="4"/>
  <c r="W6545" i="4"/>
  <c r="W6546" i="4"/>
  <c r="W6547" i="4"/>
  <c r="W6548" i="4"/>
  <c r="W6549" i="4"/>
  <c r="W6550" i="4"/>
  <c r="W6551" i="4"/>
  <c r="W6552" i="4"/>
  <c r="W6553" i="4"/>
  <c r="W6554" i="4"/>
  <c r="W6555" i="4"/>
  <c r="W6556" i="4"/>
  <c r="W6557" i="4"/>
  <c r="W6558" i="4"/>
  <c r="W6559" i="4"/>
  <c r="W6560" i="4"/>
  <c r="W6561" i="4"/>
  <c r="W6562" i="4"/>
  <c r="W6563" i="4"/>
  <c r="W6564" i="4"/>
  <c r="W6565" i="4"/>
  <c r="W6566" i="4"/>
  <c r="W6567" i="4"/>
  <c r="W6568" i="4"/>
  <c r="W6569" i="4"/>
  <c r="W6570" i="4"/>
  <c r="W6571" i="4"/>
  <c r="W6572" i="4"/>
  <c r="W6573" i="4"/>
  <c r="W6574" i="4"/>
  <c r="W6575" i="4"/>
  <c r="W6576" i="4"/>
  <c r="W6577" i="4"/>
  <c r="W6578" i="4"/>
  <c r="W6579" i="4"/>
  <c r="W6580" i="4"/>
  <c r="W6581" i="4"/>
  <c r="W6582" i="4"/>
  <c r="W6583" i="4"/>
  <c r="W6584" i="4"/>
  <c r="W6585" i="4"/>
  <c r="W6586" i="4"/>
  <c r="W6587" i="4"/>
  <c r="W6588" i="4"/>
  <c r="W6589" i="4"/>
  <c r="W6590" i="4"/>
  <c r="W6591" i="4"/>
  <c r="W6592" i="4"/>
  <c r="W6593" i="4"/>
  <c r="W6594" i="4"/>
  <c r="W6595" i="4"/>
  <c r="W6596" i="4"/>
  <c r="W6597" i="4"/>
  <c r="W6598" i="4"/>
  <c r="W6599" i="4"/>
  <c r="W6600" i="4"/>
  <c r="W6601" i="4"/>
  <c r="W6602" i="4"/>
  <c r="W6603" i="4"/>
  <c r="W6604" i="4"/>
  <c r="W6605" i="4"/>
  <c r="W6606" i="4"/>
  <c r="W6607" i="4"/>
  <c r="W6608" i="4"/>
  <c r="W6609" i="4"/>
  <c r="W6610" i="4"/>
  <c r="W6611" i="4"/>
  <c r="W6612" i="4"/>
  <c r="W6613" i="4"/>
  <c r="W6614" i="4"/>
  <c r="W6615" i="4"/>
  <c r="W6616" i="4"/>
  <c r="W6617" i="4"/>
  <c r="W6618" i="4"/>
  <c r="W6619" i="4"/>
  <c r="W6620" i="4"/>
  <c r="W6621" i="4"/>
  <c r="W6622" i="4"/>
  <c r="W6623" i="4"/>
  <c r="W6624" i="4"/>
  <c r="W6625" i="4"/>
  <c r="W6626" i="4"/>
  <c r="W6627" i="4"/>
  <c r="W6628" i="4"/>
  <c r="W6629" i="4"/>
  <c r="W6630" i="4"/>
  <c r="W6631" i="4"/>
  <c r="W6632" i="4"/>
  <c r="W6633" i="4"/>
  <c r="W6634" i="4"/>
  <c r="W6635" i="4"/>
  <c r="W6636" i="4"/>
  <c r="W6637" i="4"/>
  <c r="W6638" i="4"/>
  <c r="W6639" i="4"/>
  <c r="W6640" i="4"/>
  <c r="W6641" i="4"/>
  <c r="W6642" i="4"/>
  <c r="W6643" i="4"/>
  <c r="W6644" i="4"/>
  <c r="W6645" i="4"/>
  <c r="W6646" i="4"/>
  <c r="W6647" i="4"/>
  <c r="W6648" i="4"/>
  <c r="W6649" i="4"/>
  <c r="W6650" i="4"/>
  <c r="W6651" i="4"/>
  <c r="W6652" i="4"/>
  <c r="W6653" i="4"/>
  <c r="W6654" i="4"/>
  <c r="W6655" i="4"/>
  <c r="W6656" i="4"/>
  <c r="W6657" i="4"/>
  <c r="W6658" i="4"/>
  <c r="W6659" i="4"/>
  <c r="W6660" i="4"/>
  <c r="W6661" i="4"/>
  <c r="W6662" i="4"/>
  <c r="W6663" i="4"/>
  <c r="W6664" i="4"/>
  <c r="W6665" i="4"/>
  <c r="W6666" i="4"/>
  <c r="W6667" i="4"/>
  <c r="W6668" i="4"/>
  <c r="W6669" i="4"/>
  <c r="W6670" i="4"/>
  <c r="W6671" i="4"/>
  <c r="W6672" i="4"/>
  <c r="W6673" i="4"/>
  <c r="W6674" i="4"/>
  <c r="W6675" i="4"/>
  <c r="W6676" i="4"/>
  <c r="W6677" i="4"/>
  <c r="W6678" i="4"/>
  <c r="W6679" i="4"/>
  <c r="W6680" i="4"/>
  <c r="W6681" i="4"/>
  <c r="W6682" i="4"/>
  <c r="W6683" i="4"/>
  <c r="W6684" i="4"/>
  <c r="W6685" i="4"/>
  <c r="W6686" i="4"/>
  <c r="W6687" i="4"/>
  <c r="W6688" i="4"/>
  <c r="W6689" i="4"/>
  <c r="W6690" i="4"/>
  <c r="W6691" i="4"/>
  <c r="W6692" i="4"/>
  <c r="W6693" i="4"/>
  <c r="W6694" i="4"/>
  <c r="W6695" i="4"/>
  <c r="W6696" i="4"/>
  <c r="W6697" i="4"/>
  <c r="W6698" i="4"/>
  <c r="W6699" i="4"/>
  <c r="W6700" i="4"/>
  <c r="W6701" i="4"/>
  <c r="W6702" i="4"/>
  <c r="W6703" i="4"/>
  <c r="W6704" i="4"/>
  <c r="W6705" i="4"/>
  <c r="W6706" i="4"/>
  <c r="W6707" i="4"/>
  <c r="W6708" i="4"/>
  <c r="W6709" i="4"/>
  <c r="W6710" i="4"/>
  <c r="W6711" i="4"/>
  <c r="W6712" i="4"/>
  <c r="W6713" i="4"/>
  <c r="W6714" i="4"/>
  <c r="W6715" i="4"/>
  <c r="W6716" i="4"/>
  <c r="W6717" i="4"/>
  <c r="W6718" i="4"/>
  <c r="W6719" i="4"/>
  <c r="W6720" i="4"/>
  <c r="W6721" i="4"/>
  <c r="W6722" i="4"/>
  <c r="W6723" i="4"/>
  <c r="W6724" i="4"/>
  <c r="W6725" i="4"/>
  <c r="W6726" i="4"/>
  <c r="W6727" i="4"/>
  <c r="W6728" i="4"/>
  <c r="W6729" i="4"/>
  <c r="W6730" i="4"/>
  <c r="W6731" i="4"/>
  <c r="W6732" i="4"/>
  <c r="W6733" i="4"/>
  <c r="W6734" i="4"/>
  <c r="W6735" i="4"/>
  <c r="W6736" i="4"/>
  <c r="W6737" i="4"/>
  <c r="W6738" i="4"/>
  <c r="W6739" i="4"/>
  <c r="W6740" i="4"/>
  <c r="W6741" i="4"/>
  <c r="W6742" i="4"/>
  <c r="W6743" i="4"/>
  <c r="W6744" i="4"/>
  <c r="W6745" i="4"/>
  <c r="W6746" i="4"/>
  <c r="W6747" i="4"/>
  <c r="W6748" i="4"/>
  <c r="W6749" i="4"/>
  <c r="W6750" i="4"/>
  <c r="W6751" i="4"/>
  <c r="W6752" i="4"/>
  <c r="W6753" i="4"/>
  <c r="W6754" i="4"/>
  <c r="W6755" i="4"/>
  <c r="W6756" i="4"/>
  <c r="W6757" i="4"/>
  <c r="W6758" i="4"/>
  <c r="W6759" i="4"/>
  <c r="W6760" i="4"/>
  <c r="W6761" i="4"/>
  <c r="W6762" i="4"/>
  <c r="W6763" i="4"/>
  <c r="W6764" i="4"/>
  <c r="W6765" i="4"/>
  <c r="W6766" i="4"/>
  <c r="W6767" i="4"/>
  <c r="W6768" i="4"/>
  <c r="W6769" i="4"/>
  <c r="W6770" i="4"/>
  <c r="W6771" i="4"/>
  <c r="W6772" i="4"/>
  <c r="W6773" i="4"/>
  <c r="W6774" i="4"/>
  <c r="W6775" i="4"/>
  <c r="W6776" i="4"/>
  <c r="W6777" i="4"/>
  <c r="W6778" i="4"/>
  <c r="W6779" i="4"/>
  <c r="W6780" i="4"/>
  <c r="W6781" i="4"/>
  <c r="W6782" i="4"/>
  <c r="W6783" i="4"/>
  <c r="W6784" i="4"/>
  <c r="W6785" i="4"/>
  <c r="W6786" i="4"/>
  <c r="W6787" i="4"/>
  <c r="W6788" i="4"/>
  <c r="W6789" i="4"/>
  <c r="W6790" i="4"/>
  <c r="W6791" i="4"/>
  <c r="W6792" i="4"/>
  <c r="W6793" i="4"/>
  <c r="W6794" i="4"/>
  <c r="W6795" i="4"/>
  <c r="W6796" i="4"/>
  <c r="W6797" i="4"/>
  <c r="W6798" i="4"/>
  <c r="W6799" i="4"/>
  <c r="W6800" i="4"/>
  <c r="W6801" i="4"/>
  <c r="W6802" i="4"/>
  <c r="W6803" i="4"/>
  <c r="W6804" i="4"/>
  <c r="W6805" i="4"/>
  <c r="W6806" i="4"/>
  <c r="W6807" i="4"/>
  <c r="W6808" i="4"/>
  <c r="W6809" i="4"/>
  <c r="W6810" i="4"/>
  <c r="W6811" i="4"/>
  <c r="W6812" i="4"/>
  <c r="W6813" i="4"/>
  <c r="W6814" i="4"/>
  <c r="W6815" i="4"/>
  <c r="W6816" i="4"/>
  <c r="W6817" i="4"/>
  <c r="W6818" i="4"/>
  <c r="W6819" i="4"/>
  <c r="W6820" i="4"/>
  <c r="W6821" i="4"/>
  <c r="W6822" i="4"/>
  <c r="W6823" i="4"/>
  <c r="W6824" i="4"/>
  <c r="W6825" i="4"/>
  <c r="W6826" i="4"/>
  <c r="W6827" i="4"/>
  <c r="W6828" i="4"/>
  <c r="W6829" i="4"/>
  <c r="W6830" i="4"/>
  <c r="W6831" i="4"/>
  <c r="W6832" i="4"/>
  <c r="W6833" i="4"/>
  <c r="W6834" i="4"/>
  <c r="W6835" i="4"/>
  <c r="W6836" i="4"/>
  <c r="W6837" i="4"/>
  <c r="W6838" i="4"/>
  <c r="W6839" i="4"/>
  <c r="W6840" i="4"/>
  <c r="W6841" i="4"/>
  <c r="W6842" i="4"/>
  <c r="W6843" i="4"/>
  <c r="W6844" i="4"/>
  <c r="W6845" i="4"/>
  <c r="W6846" i="4"/>
  <c r="W6847" i="4"/>
  <c r="W6848" i="4"/>
  <c r="W6849" i="4"/>
  <c r="W6850" i="4"/>
  <c r="W6851" i="4"/>
  <c r="W6852" i="4"/>
  <c r="W6853" i="4"/>
  <c r="W6854" i="4"/>
  <c r="W6855" i="4"/>
  <c r="W6856" i="4"/>
  <c r="W6857" i="4"/>
  <c r="W6858" i="4"/>
  <c r="W6859" i="4"/>
  <c r="W6860" i="4"/>
  <c r="W6861" i="4"/>
  <c r="W6862" i="4"/>
  <c r="W6863" i="4"/>
  <c r="W6864" i="4"/>
  <c r="W6865" i="4"/>
  <c r="W6866" i="4"/>
  <c r="W6867" i="4"/>
  <c r="W6868" i="4"/>
  <c r="W6869" i="4"/>
  <c r="W6870" i="4"/>
  <c r="W6871" i="4"/>
  <c r="W6872" i="4"/>
  <c r="W6873" i="4"/>
  <c r="W6874" i="4"/>
  <c r="W6875" i="4"/>
  <c r="W6876" i="4"/>
  <c r="W6877" i="4"/>
  <c r="W6878" i="4"/>
  <c r="W6879" i="4"/>
  <c r="W6880" i="4"/>
  <c r="W6881" i="4"/>
  <c r="W6882" i="4"/>
  <c r="W6883" i="4"/>
  <c r="W6884" i="4"/>
  <c r="W6885" i="4"/>
  <c r="W6886" i="4"/>
  <c r="W6887" i="4"/>
  <c r="W6888" i="4"/>
  <c r="W6889" i="4"/>
  <c r="W6890" i="4"/>
  <c r="W6891" i="4"/>
  <c r="W6892" i="4"/>
  <c r="W6893" i="4"/>
  <c r="W6894" i="4"/>
  <c r="W6895" i="4"/>
  <c r="W6896" i="4"/>
  <c r="W6897" i="4"/>
  <c r="W6898" i="4"/>
  <c r="W6899" i="4"/>
  <c r="W6900" i="4"/>
  <c r="W6901" i="4"/>
  <c r="W6902" i="4"/>
  <c r="W6903" i="4"/>
  <c r="W6904" i="4"/>
  <c r="W6905" i="4"/>
  <c r="W6906" i="4"/>
  <c r="W6907" i="4"/>
  <c r="W6908" i="4"/>
  <c r="W6909" i="4"/>
  <c r="W6910" i="4"/>
  <c r="W6911" i="4"/>
  <c r="W6912" i="4"/>
  <c r="W6913" i="4"/>
  <c r="W6914" i="4"/>
  <c r="W6915" i="4"/>
  <c r="W6916" i="4"/>
  <c r="W6917" i="4"/>
  <c r="W6918" i="4"/>
  <c r="W6919" i="4"/>
  <c r="W6920" i="4"/>
  <c r="W6921" i="4"/>
  <c r="W6922" i="4"/>
  <c r="W6923" i="4"/>
  <c r="W6924" i="4"/>
  <c r="W6925" i="4"/>
  <c r="W6926" i="4"/>
  <c r="W6927" i="4"/>
  <c r="W6928" i="4"/>
  <c r="W6929" i="4"/>
  <c r="W6930" i="4"/>
  <c r="W6931" i="4"/>
  <c r="W6932" i="4"/>
  <c r="W6933" i="4"/>
  <c r="W6934" i="4"/>
  <c r="W6935" i="4"/>
  <c r="W6936" i="4"/>
  <c r="W6937" i="4"/>
  <c r="W6938" i="4"/>
  <c r="W6939" i="4"/>
  <c r="W6940" i="4"/>
  <c r="W6941" i="4"/>
  <c r="W6942" i="4"/>
  <c r="W6943" i="4"/>
  <c r="W6944" i="4"/>
  <c r="W6945" i="4"/>
  <c r="W6946" i="4"/>
  <c r="W6947" i="4"/>
  <c r="W6948" i="4"/>
  <c r="W6949" i="4"/>
  <c r="W6950" i="4"/>
  <c r="W6951" i="4"/>
  <c r="W6952" i="4"/>
  <c r="W6953" i="4"/>
  <c r="W6954" i="4"/>
  <c r="W6955" i="4"/>
  <c r="W6956" i="4"/>
  <c r="W6957" i="4"/>
  <c r="W6958" i="4"/>
  <c r="W6959" i="4"/>
  <c r="W6960" i="4"/>
  <c r="W6961" i="4"/>
  <c r="W6962" i="4"/>
  <c r="W6963" i="4"/>
  <c r="W6964" i="4"/>
  <c r="W6965" i="4"/>
  <c r="W6966" i="4"/>
  <c r="W6967" i="4"/>
  <c r="W6968" i="4"/>
  <c r="W6969" i="4"/>
  <c r="W6970" i="4"/>
  <c r="W6971" i="4"/>
  <c r="W6972" i="4"/>
  <c r="W6973" i="4"/>
  <c r="W6974" i="4"/>
  <c r="W6975" i="4"/>
  <c r="W6976" i="4"/>
  <c r="W6977" i="4"/>
  <c r="W6978" i="4"/>
  <c r="W6979" i="4"/>
  <c r="W6980" i="4"/>
  <c r="W6981" i="4"/>
  <c r="W6982" i="4"/>
  <c r="W6983" i="4"/>
  <c r="W6984" i="4"/>
  <c r="W6985" i="4"/>
  <c r="W6986" i="4"/>
  <c r="W6987" i="4"/>
  <c r="W6988" i="4"/>
  <c r="W6989" i="4"/>
  <c r="W6990" i="4"/>
  <c r="W6991" i="4"/>
  <c r="W6992" i="4"/>
  <c r="W6993" i="4"/>
  <c r="W6994" i="4"/>
  <c r="W6995" i="4"/>
  <c r="W6996" i="4"/>
  <c r="W6997" i="4"/>
  <c r="W6998" i="4"/>
  <c r="W6999" i="4"/>
  <c r="W7000" i="4"/>
  <c r="W7001" i="4"/>
  <c r="W7002" i="4"/>
  <c r="W7003" i="4"/>
  <c r="W7004" i="4"/>
  <c r="W7005" i="4"/>
  <c r="W7006" i="4"/>
  <c r="W7007" i="4"/>
  <c r="W7008" i="4"/>
  <c r="W7009" i="4"/>
  <c r="W7010" i="4"/>
  <c r="W7011" i="4"/>
  <c r="W7012" i="4"/>
  <c r="W7013" i="4"/>
  <c r="W7014" i="4"/>
  <c r="W7015" i="4"/>
  <c r="W7016" i="4"/>
  <c r="W7017" i="4"/>
  <c r="W7018" i="4"/>
  <c r="W7019" i="4"/>
  <c r="W7020" i="4"/>
  <c r="W7021" i="4"/>
  <c r="W7022" i="4"/>
  <c r="W7023" i="4"/>
  <c r="W7024" i="4"/>
  <c r="W7025" i="4"/>
  <c r="W7026" i="4"/>
  <c r="W7027" i="4"/>
  <c r="W7028" i="4"/>
  <c r="W7029" i="4"/>
  <c r="W7030" i="4"/>
  <c r="W7031" i="4"/>
  <c r="W7032" i="4"/>
  <c r="W7033" i="4"/>
  <c r="W7034" i="4"/>
  <c r="W7035" i="4"/>
  <c r="W7036" i="4"/>
  <c r="W7037" i="4"/>
  <c r="W7038" i="4"/>
  <c r="W7039" i="4"/>
  <c r="W7040" i="4"/>
  <c r="W7041" i="4"/>
  <c r="W7042" i="4"/>
  <c r="W7043" i="4"/>
  <c r="W7044" i="4"/>
  <c r="W7045" i="4"/>
  <c r="W7046" i="4"/>
  <c r="W7047" i="4"/>
  <c r="W7048" i="4"/>
  <c r="W7049" i="4"/>
  <c r="W7050" i="4"/>
  <c r="W7051" i="4"/>
  <c r="W7052" i="4"/>
  <c r="W7053" i="4"/>
  <c r="W7054" i="4"/>
  <c r="W7055" i="4"/>
  <c r="W7056" i="4"/>
  <c r="W7057" i="4"/>
  <c r="W7058" i="4"/>
  <c r="W7059" i="4"/>
  <c r="W7060" i="4"/>
  <c r="W7061" i="4"/>
  <c r="W7062" i="4"/>
  <c r="W7063" i="4"/>
  <c r="W7064" i="4"/>
  <c r="W7065" i="4"/>
  <c r="W7066" i="4"/>
  <c r="W7067" i="4"/>
  <c r="W7068" i="4"/>
  <c r="W7069" i="4"/>
  <c r="W7070" i="4"/>
  <c r="W7071" i="4"/>
  <c r="W7072" i="4"/>
  <c r="W7073" i="4"/>
  <c r="W7074" i="4"/>
  <c r="W7075" i="4"/>
  <c r="W7076" i="4"/>
  <c r="W7077" i="4"/>
  <c r="W7078" i="4"/>
  <c r="W7079" i="4"/>
  <c r="W7080" i="4"/>
  <c r="W7081" i="4"/>
  <c r="W7082" i="4"/>
  <c r="W7083" i="4"/>
  <c r="W7084" i="4"/>
  <c r="W7085" i="4"/>
  <c r="W7086" i="4"/>
  <c r="W7087" i="4"/>
  <c r="W7088" i="4"/>
  <c r="W7089" i="4"/>
  <c r="W7090" i="4"/>
  <c r="W7091" i="4"/>
  <c r="W7092" i="4"/>
  <c r="W7093" i="4"/>
  <c r="W7094" i="4"/>
  <c r="W7095" i="4"/>
  <c r="W7096" i="4"/>
  <c r="W7097" i="4"/>
  <c r="W7098" i="4"/>
  <c r="W7099" i="4"/>
  <c r="W7100" i="4"/>
  <c r="W7101" i="4"/>
  <c r="W7102" i="4"/>
  <c r="W7103" i="4"/>
  <c r="W7104" i="4"/>
  <c r="W7105" i="4"/>
  <c r="W7106" i="4"/>
  <c r="W7107" i="4"/>
  <c r="W7108" i="4"/>
  <c r="W7109" i="4"/>
  <c r="W7110" i="4"/>
  <c r="W7111" i="4"/>
  <c r="W7112" i="4"/>
  <c r="W7113" i="4"/>
  <c r="W7114" i="4"/>
  <c r="W7115" i="4"/>
  <c r="W7116" i="4"/>
  <c r="W7117" i="4"/>
  <c r="W7118" i="4"/>
  <c r="W7119" i="4"/>
  <c r="W7120" i="4"/>
  <c r="W7121" i="4"/>
  <c r="W7122" i="4"/>
  <c r="W7123" i="4"/>
  <c r="W7124" i="4"/>
  <c r="W7125" i="4"/>
  <c r="W7126" i="4"/>
  <c r="W7127" i="4"/>
  <c r="W7128" i="4"/>
  <c r="W7129" i="4"/>
  <c r="W7130" i="4"/>
  <c r="W7131" i="4"/>
  <c r="W7132" i="4"/>
  <c r="W7133" i="4"/>
  <c r="W7134" i="4"/>
  <c r="W7135" i="4"/>
  <c r="W7136" i="4"/>
  <c r="W7137" i="4"/>
  <c r="W7138" i="4"/>
  <c r="W7139" i="4"/>
  <c r="W7140" i="4"/>
  <c r="W7141" i="4"/>
  <c r="W7142" i="4"/>
  <c r="W7143" i="4"/>
  <c r="W7144" i="4"/>
  <c r="W7145" i="4"/>
  <c r="W7146" i="4"/>
  <c r="W7147" i="4"/>
  <c r="W7148" i="4"/>
  <c r="W7149" i="4"/>
  <c r="W7150" i="4"/>
  <c r="W7151" i="4"/>
  <c r="W7152" i="4"/>
  <c r="W7153" i="4"/>
  <c r="W7154" i="4"/>
  <c r="W7155" i="4"/>
  <c r="W7156" i="4"/>
  <c r="W7157" i="4"/>
  <c r="W7158" i="4"/>
  <c r="W7159" i="4"/>
  <c r="W7160" i="4"/>
  <c r="W7161" i="4"/>
  <c r="W7162" i="4"/>
  <c r="W7163" i="4"/>
  <c r="W7164" i="4"/>
  <c r="W7165" i="4"/>
  <c r="W7166" i="4"/>
  <c r="W7167" i="4"/>
  <c r="W7168" i="4"/>
  <c r="W7169" i="4"/>
  <c r="W7170" i="4"/>
  <c r="W7171" i="4"/>
  <c r="W7172" i="4"/>
  <c r="W7173" i="4"/>
  <c r="W7174" i="4"/>
  <c r="W7175" i="4"/>
  <c r="W7176" i="4"/>
  <c r="W7177" i="4"/>
  <c r="W7178" i="4"/>
  <c r="W7179" i="4"/>
  <c r="W7180" i="4"/>
  <c r="W7181" i="4"/>
  <c r="W7182" i="4"/>
  <c r="W7183" i="4"/>
  <c r="W7184" i="4"/>
  <c r="W7185" i="4"/>
  <c r="W7186" i="4"/>
  <c r="W7187" i="4"/>
  <c r="W7188" i="4"/>
  <c r="W7189" i="4"/>
  <c r="W7190" i="4"/>
  <c r="W7191" i="4"/>
  <c r="W7192" i="4"/>
  <c r="W7193" i="4"/>
  <c r="W7194" i="4"/>
  <c r="W7195" i="4"/>
  <c r="W7196" i="4"/>
  <c r="W7197" i="4"/>
  <c r="W7198" i="4"/>
  <c r="W7199" i="4"/>
  <c r="W7200" i="4"/>
  <c r="W7201" i="4"/>
  <c r="W7202" i="4"/>
  <c r="W7203" i="4"/>
  <c r="W7204" i="4"/>
  <c r="W7205" i="4"/>
  <c r="W7206" i="4"/>
  <c r="W7207" i="4"/>
  <c r="W7208" i="4"/>
  <c r="W7209" i="4"/>
  <c r="W7210" i="4"/>
  <c r="W7211" i="4"/>
  <c r="W7212" i="4"/>
  <c r="W7213" i="4"/>
  <c r="W7214" i="4"/>
  <c r="W7215" i="4"/>
  <c r="W7216" i="4"/>
  <c r="W7217" i="4"/>
  <c r="W7218" i="4"/>
  <c r="W7219" i="4"/>
  <c r="W7220" i="4"/>
  <c r="W7221" i="4"/>
  <c r="W7222" i="4"/>
  <c r="W7223" i="4"/>
  <c r="W7224" i="4"/>
  <c r="W7225" i="4"/>
  <c r="W7226" i="4"/>
  <c r="W7227" i="4"/>
  <c r="W7228" i="4"/>
  <c r="W7229" i="4"/>
  <c r="W7230" i="4"/>
  <c r="W7231" i="4"/>
  <c r="W7232" i="4"/>
  <c r="W7233" i="4"/>
  <c r="W7234" i="4"/>
  <c r="W7235" i="4"/>
  <c r="W7236" i="4"/>
  <c r="W7237" i="4"/>
  <c r="W7238" i="4"/>
  <c r="W7239" i="4"/>
  <c r="W7240" i="4"/>
  <c r="W7241" i="4"/>
  <c r="W7242" i="4"/>
  <c r="W7243" i="4"/>
  <c r="W7244" i="4"/>
  <c r="W7245" i="4"/>
  <c r="W7246" i="4"/>
  <c r="W7247" i="4"/>
  <c r="W7248" i="4"/>
  <c r="W7249" i="4"/>
  <c r="W7250" i="4"/>
  <c r="W7251" i="4"/>
  <c r="W7252" i="4"/>
  <c r="W7253" i="4"/>
  <c r="W7254" i="4"/>
  <c r="W7255" i="4"/>
  <c r="W7256" i="4"/>
  <c r="W7257" i="4"/>
  <c r="W7258" i="4"/>
  <c r="W7259" i="4"/>
  <c r="W7260" i="4"/>
  <c r="W7261" i="4"/>
  <c r="W7262" i="4"/>
  <c r="W7263" i="4"/>
  <c r="W7264" i="4"/>
  <c r="W7265" i="4"/>
  <c r="W7266" i="4"/>
  <c r="W7267" i="4"/>
  <c r="W7268" i="4"/>
  <c r="W7269" i="4"/>
  <c r="W7270" i="4"/>
  <c r="W7271" i="4"/>
  <c r="W7272" i="4"/>
  <c r="W7273" i="4"/>
  <c r="W7274" i="4"/>
  <c r="W7275" i="4"/>
  <c r="W7276" i="4"/>
  <c r="W7277" i="4"/>
  <c r="W7278" i="4"/>
  <c r="W7279" i="4"/>
  <c r="W7280" i="4"/>
  <c r="W7281" i="4"/>
  <c r="W7282" i="4"/>
  <c r="W7283" i="4"/>
  <c r="W7284" i="4"/>
  <c r="W7285" i="4"/>
  <c r="W7286" i="4"/>
  <c r="W7287" i="4"/>
  <c r="W7288" i="4"/>
  <c r="W7289" i="4"/>
  <c r="W7290" i="4"/>
  <c r="W7291" i="4"/>
  <c r="W7292" i="4"/>
  <c r="W7293" i="4"/>
  <c r="W7294" i="4"/>
  <c r="W7295" i="4"/>
  <c r="W7296" i="4"/>
  <c r="W7297" i="4"/>
  <c r="W7298" i="4"/>
  <c r="W7299" i="4"/>
  <c r="W7300" i="4"/>
  <c r="W7301" i="4"/>
  <c r="W7302" i="4"/>
  <c r="W7303" i="4"/>
  <c r="W7304" i="4"/>
  <c r="W7305" i="4"/>
  <c r="W7306" i="4"/>
  <c r="W7307" i="4"/>
  <c r="W7308" i="4"/>
  <c r="W7309" i="4"/>
  <c r="W7310" i="4"/>
  <c r="W7311" i="4"/>
  <c r="W7312" i="4"/>
  <c r="W7313" i="4"/>
  <c r="W7314" i="4"/>
  <c r="W7315" i="4"/>
  <c r="W7316" i="4"/>
  <c r="W7317" i="4"/>
  <c r="W7318" i="4"/>
  <c r="W7319" i="4"/>
  <c r="W7320" i="4"/>
  <c r="W7321" i="4"/>
  <c r="W7322" i="4"/>
  <c r="W7323" i="4"/>
  <c r="W7324" i="4"/>
  <c r="W7325" i="4"/>
  <c r="W7326" i="4"/>
  <c r="W7327" i="4"/>
  <c r="W7328" i="4"/>
  <c r="W7329" i="4"/>
  <c r="W7330" i="4"/>
  <c r="W7331" i="4"/>
  <c r="W7332" i="4"/>
  <c r="W7333" i="4"/>
  <c r="W7334" i="4"/>
  <c r="W7335" i="4"/>
  <c r="W7336" i="4"/>
  <c r="W7337" i="4"/>
  <c r="W7338" i="4"/>
  <c r="W7339" i="4"/>
  <c r="W7340" i="4"/>
  <c r="W7341" i="4"/>
  <c r="W7342" i="4"/>
  <c r="W7343" i="4"/>
  <c r="W7344" i="4"/>
  <c r="W7345" i="4"/>
  <c r="W7346" i="4"/>
  <c r="W7347" i="4"/>
  <c r="W7348" i="4"/>
  <c r="W7349" i="4"/>
  <c r="W7350" i="4"/>
  <c r="W7351" i="4"/>
  <c r="W7352" i="4"/>
  <c r="W7353" i="4"/>
  <c r="W7354" i="4"/>
  <c r="W7355" i="4"/>
  <c r="W7356" i="4"/>
  <c r="W7357" i="4"/>
  <c r="W7358" i="4"/>
  <c r="W7359" i="4"/>
  <c r="W7360" i="4"/>
  <c r="W7361" i="4"/>
  <c r="W7362" i="4"/>
  <c r="W7363" i="4"/>
  <c r="W7364" i="4"/>
  <c r="W7365" i="4"/>
  <c r="W7366" i="4"/>
  <c r="W7367" i="4"/>
  <c r="W7368" i="4"/>
  <c r="W7369" i="4"/>
  <c r="W7370" i="4"/>
  <c r="W7371" i="4"/>
  <c r="W7372" i="4"/>
  <c r="W7373" i="4"/>
  <c r="W7374" i="4"/>
  <c r="W7375" i="4"/>
  <c r="W7376" i="4"/>
  <c r="W7377" i="4"/>
  <c r="W7378" i="4"/>
  <c r="W7379" i="4"/>
  <c r="W7380" i="4"/>
  <c r="W7381" i="4"/>
  <c r="W7382" i="4"/>
  <c r="W7383" i="4"/>
  <c r="W7384" i="4"/>
  <c r="W7385" i="4"/>
  <c r="W7386" i="4"/>
  <c r="W7387" i="4"/>
  <c r="W7388" i="4"/>
  <c r="W7389" i="4"/>
  <c r="W7390" i="4"/>
  <c r="W7391" i="4"/>
  <c r="W7392" i="4"/>
  <c r="W7393" i="4"/>
  <c r="W7394" i="4"/>
  <c r="W7395" i="4"/>
  <c r="W7396" i="4"/>
  <c r="W7397" i="4"/>
  <c r="W7398" i="4"/>
  <c r="W7399" i="4"/>
  <c r="W7400" i="4"/>
  <c r="W7401" i="4"/>
  <c r="W7402" i="4"/>
  <c r="W7403" i="4"/>
  <c r="W7404" i="4"/>
  <c r="W7405" i="4"/>
  <c r="W7406" i="4"/>
  <c r="W7407" i="4"/>
  <c r="W7408" i="4"/>
  <c r="W7409" i="4"/>
  <c r="W7410" i="4"/>
  <c r="W7411" i="4"/>
  <c r="W7412" i="4"/>
  <c r="W7413" i="4"/>
  <c r="W7414" i="4"/>
  <c r="W7415" i="4"/>
  <c r="W7416" i="4"/>
  <c r="W7417" i="4"/>
  <c r="W7418" i="4"/>
  <c r="W7419" i="4"/>
  <c r="W7420" i="4"/>
  <c r="W7421" i="4"/>
  <c r="W7422" i="4"/>
  <c r="W7423" i="4"/>
  <c r="W7424" i="4"/>
  <c r="W7425" i="4"/>
  <c r="W7426" i="4"/>
  <c r="W7427" i="4"/>
  <c r="W7428" i="4"/>
  <c r="W7429" i="4"/>
  <c r="W7430" i="4"/>
  <c r="W7431" i="4"/>
  <c r="W7432" i="4"/>
  <c r="W7433" i="4"/>
  <c r="W7434" i="4"/>
  <c r="W7435" i="4"/>
  <c r="W7436" i="4"/>
  <c r="W7437" i="4"/>
  <c r="W7438" i="4"/>
  <c r="W7439" i="4"/>
  <c r="W7440" i="4"/>
  <c r="W7441" i="4"/>
  <c r="W7442" i="4"/>
  <c r="W7443" i="4"/>
  <c r="W7444" i="4"/>
  <c r="W7445" i="4"/>
  <c r="W7446" i="4"/>
  <c r="W7447" i="4"/>
  <c r="W7448" i="4"/>
  <c r="W7449" i="4"/>
  <c r="W7450" i="4"/>
  <c r="W7451" i="4"/>
  <c r="W7452" i="4"/>
  <c r="W7453" i="4"/>
  <c r="W7454" i="4"/>
  <c r="W7455" i="4"/>
  <c r="W7456" i="4"/>
  <c r="W7457" i="4"/>
  <c r="W7458" i="4"/>
  <c r="W7459" i="4"/>
  <c r="W7460" i="4"/>
  <c r="W7461" i="4"/>
  <c r="W7462" i="4"/>
  <c r="W7463" i="4"/>
  <c r="W7464" i="4"/>
  <c r="W7465" i="4"/>
  <c r="W7466" i="4"/>
  <c r="W7467" i="4"/>
  <c r="W7468" i="4"/>
  <c r="W7469" i="4"/>
  <c r="W7470" i="4"/>
  <c r="W7471" i="4"/>
  <c r="W7472" i="4"/>
  <c r="W7473" i="4"/>
  <c r="W7474" i="4"/>
  <c r="W7475" i="4"/>
  <c r="W7476" i="4"/>
  <c r="W7477" i="4"/>
  <c r="W7478" i="4"/>
  <c r="W7479" i="4"/>
  <c r="W7480" i="4"/>
  <c r="W7481" i="4"/>
  <c r="W7482" i="4"/>
  <c r="W7483" i="4"/>
  <c r="W7484" i="4"/>
  <c r="W7485" i="4"/>
  <c r="W7486" i="4"/>
  <c r="W7487" i="4"/>
  <c r="W7488" i="4"/>
  <c r="W7489" i="4"/>
  <c r="W7490" i="4"/>
  <c r="W7491" i="4"/>
  <c r="W7492" i="4"/>
  <c r="W7493" i="4"/>
  <c r="W7494" i="4"/>
  <c r="W7495" i="4"/>
  <c r="W7496" i="4"/>
  <c r="W7497" i="4"/>
  <c r="W7498" i="4"/>
  <c r="W7499" i="4"/>
  <c r="W7500" i="4"/>
  <c r="W7501" i="4"/>
  <c r="W7502" i="4"/>
  <c r="W7503" i="4"/>
  <c r="W7504" i="4"/>
  <c r="W7505" i="4"/>
  <c r="W7506" i="4"/>
  <c r="W7507" i="4"/>
  <c r="W7508" i="4"/>
  <c r="W7509" i="4"/>
  <c r="W7510" i="4"/>
  <c r="W7511" i="4"/>
  <c r="W7512" i="4"/>
  <c r="W7513" i="4"/>
  <c r="W7514" i="4"/>
  <c r="W7515" i="4"/>
  <c r="W7516" i="4"/>
  <c r="W7517" i="4"/>
  <c r="W7518" i="4"/>
  <c r="W7519" i="4"/>
  <c r="W7520" i="4"/>
  <c r="W7521" i="4"/>
  <c r="W7522" i="4"/>
  <c r="W7523" i="4"/>
  <c r="W7524" i="4"/>
  <c r="W7525" i="4"/>
  <c r="W7526" i="4"/>
  <c r="W7527" i="4"/>
  <c r="W7528" i="4"/>
  <c r="W7529" i="4"/>
  <c r="W7530" i="4"/>
  <c r="W7531" i="4"/>
  <c r="W7532" i="4"/>
  <c r="W7533" i="4"/>
  <c r="W7534" i="4"/>
  <c r="W7535" i="4"/>
  <c r="W7536" i="4"/>
  <c r="W7537" i="4"/>
  <c r="W7538" i="4"/>
  <c r="W7539" i="4"/>
  <c r="W7540" i="4"/>
  <c r="W7541" i="4"/>
  <c r="W7542" i="4"/>
  <c r="W7543" i="4"/>
  <c r="W7544" i="4"/>
  <c r="W7545" i="4"/>
  <c r="W7546" i="4"/>
  <c r="W7547" i="4"/>
  <c r="W7548" i="4"/>
  <c r="W7549" i="4"/>
  <c r="W7550" i="4"/>
  <c r="W7551" i="4"/>
  <c r="W7552" i="4"/>
  <c r="W7553" i="4"/>
  <c r="W7554" i="4"/>
  <c r="W7555" i="4"/>
  <c r="W7556" i="4"/>
  <c r="W7557" i="4"/>
  <c r="W7558" i="4"/>
  <c r="W7559" i="4"/>
  <c r="W7560" i="4"/>
  <c r="W7561" i="4"/>
  <c r="W7562" i="4"/>
  <c r="W7563" i="4"/>
  <c r="W7564" i="4"/>
  <c r="W7565" i="4"/>
  <c r="W7566" i="4"/>
  <c r="W7567" i="4"/>
  <c r="W7568" i="4"/>
  <c r="W7569" i="4"/>
  <c r="W7570" i="4"/>
  <c r="W7571" i="4"/>
  <c r="W7572" i="4"/>
  <c r="W7573" i="4"/>
  <c r="W7574" i="4"/>
  <c r="W7575" i="4"/>
  <c r="W7576" i="4"/>
  <c r="W7577" i="4"/>
  <c r="W7578" i="4"/>
  <c r="W7579" i="4"/>
  <c r="W7580" i="4"/>
  <c r="W7581" i="4"/>
  <c r="W7582" i="4"/>
  <c r="W7583" i="4"/>
  <c r="W7584" i="4"/>
  <c r="W7585" i="4"/>
  <c r="W7586" i="4"/>
  <c r="W7587" i="4"/>
  <c r="W7588" i="4"/>
  <c r="W7589" i="4"/>
  <c r="W7590" i="4"/>
  <c r="W7591" i="4"/>
  <c r="W7592" i="4"/>
  <c r="W7593" i="4"/>
  <c r="W7594" i="4"/>
  <c r="W7595" i="4"/>
  <c r="W7596" i="4"/>
  <c r="W7597" i="4"/>
  <c r="W7598" i="4"/>
  <c r="W7599" i="4"/>
  <c r="W7600" i="4"/>
  <c r="W7601" i="4"/>
  <c r="W7602" i="4"/>
  <c r="W7603" i="4"/>
  <c r="W7604" i="4"/>
  <c r="W7605" i="4"/>
  <c r="W7606" i="4"/>
  <c r="W7607" i="4"/>
  <c r="W7608" i="4"/>
  <c r="W7609" i="4"/>
  <c r="W7610" i="4"/>
  <c r="W7611" i="4"/>
  <c r="W7612" i="4"/>
  <c r="W7613" i="4"/>
  <c r="W7614" i="4"/>
  <c r="W7615" i="4"/>
  <c r="W7616" i="4"/>
  <c r="W7617" i="4"/>
  <c r="W7618" i="4"/>
  <c r="W7619" i="4"/>
  <c r="W7620" i="4"/>
  <c r="W7621" i="4"/>
  <c r="W7622" i="4"/>
  <c r="W7623" i="4"/>
  <c r="W7624" i="4"/>
  <c r="W7625" i="4"/>
  <c r="W7626" i="4"/>
  <c r="W7627" i="4"/>
  <c r="W7628" i="4"/>
  <c r="W7629" i="4"/>
  <c r="W7630" i="4"/>
  <c r="W7631" i="4"/>
  <c r="W7632" i="4"/>
  <c r="W7633" i="4"/>
  <c r="W7634" i="4"/>
  <c r="W7635" i="4"/>
  <c r="W7636" i="4"/>
  <c r="W7637" i="4"/>
  <c r="W7638" i="4"/>
  <c r="W7639" i="4"/>
  <c r="W7640" i="4"/>
  <c r="W7641" i="4"/>
  <c r="W7642" i="4"/>
  <c r="W7643" i="4"/>
  <c r="W7644" i="4"/>
  <c r="W7645" i="4"/>
  <c r="W7646" i="4"/>
  <c r="W7647" i="4"/>
  <c r="W7648" i="4"/>
  <c r="W7649" i="4"/>
  <c r="W7650" i="4"/>
  <c r="W7651" i="4"/>
  <c r="W7652" i="4"/>
  <c r="W7653" i="4"/>
  <c r="W7654" i="4"/>
  <c r="W7655" i="4"/>
  <c r="W7656" i="4"/>
  <c r="W7657" i="4"/>
  <c r="W7658" i="4"/>
  <c r="W7659" i="4"/>
  <c r="W7660" i="4"/>
  <c r="W7661" i="4"/>
  <c r="W7662" i="4"/>
  <c r="W7663" i="4"/>
  <c r="W7664" i="4"/>
  <c r="W7665" i="4"/>
  <c r="W7666" i="4"/>
  <c r="W7667" i="4"/>
  <c r="W7668" i="4"/>
  <c r="W7669" i="4"/>
  <c r="W7670" i="4"/>
  <c r="W7671" i="4"/>
  <c r="W7672" i="4"/>
  <c r="W7673" i="4"/>
  <c r="W7674" i="4"/>
  <c r="W7675" i="4"/>
  <c r="W7676" i="4"/>
  <c r="W7677" i="4"/>
  <c r="W7678" i="4"/>
  <c r="W7679" i="4"/>
  <c r="W7680" i="4"/>
  <c r="W7681" i="4"/>
  <c r="W7682" i="4"/>
  <c r="W7683" i="4"/>
  <c r="W7684" i="4"/>
  <c r="W7685" i="4"/>
  <c r="W7686" i="4"/>
  <c r="W7687" i="4"/>
  <c r="W7688" i="4"/>
  <c r="W7689" i="4"/>
  <c r="W7690" i="4"/>
  <c r="W7691" i="4"/>
  <c r="W7692" i="4"/>
  <c r="W7693" i="4"/>
  <c r="W7694" i="4"/>
  <c r="W7695" i="4"/>
  <c r="W7696" i="4"/>
  <c r="W7697" i="4"/>
  <c r="W7698" i="4"/>
  <c r="W7699" i="4"/>
  <c r="W7700" i="4"/>
  <c r="W7701" i="4"/>
  <c r="W7702" i="4"/>
  <c r="W7703" i="4"/>
  <c r="W7704" i="4"/>
  <c r="W7705" i="4"/>
  <c r="W7706" i="4"/>
  <c r="W7707" i="4"/>
  <c r="W7708" i="4"/>
  <c r="W7709" i="4"/>
  <c r="W7710" i="4"/>
  <c r="W7711" i="4"/>
  <c r="W7712" i="4"/>
  <c r="W7713" i="4"/>
  <c r="W7714" i="4"/>
  <c r="W7715" i="4"/>
  <c r="W7716" i="4"/>
  <c r="W7717" i="4"/>
  <c r="W7718" i="4"/>
  <c r="W7719" i="4"/>
  <c r="W7720" i="4"/>
  <c r="W7721" i="4"/>
  <c r="W7722" i="4"/>
  <c r="W7723" i="4"/>
  <c r="W7724" i="4"/>
  <c r="W7725" i="4"/>
  <c r="W7726" i="4"/>
  <c r="W7727" i="4"/>
  <c r="W7728" i="4"/>
  <c r="W7729" i="4"/>
  <c r="W7730" i="4"/>
  <c r="W7731" i="4"/>
  <c r="W7732" i="4"/>
  <c r="W7733" i="4"/>
  <c r="W7734" i="4"/>
  <c r="W7735" i="4"/>
  <c r="W7736" i="4"/>
  <c r="W7737" i="4"/>
  <c r="W7738" i="4"/>
  <c r="W7739" i="4"/>
  <c r="W7740" i="4"/>
  <c r="W7741" i="4"/>
  <c r="W7742" i="4"/>
  <c r="W7743" i="4"/>
  <c r="W7744" i="4"/>
  <c r="W7745" i="4"/>
  <c r="W7746" i="4"/>
  <c r="W7747" i="4"/>
  <c r="W7748" i="4"/>
  <c r="W7749" i="4"/>
  <c r="W7750" i="4"/>
  <c r="W7751" i="4"/>
  <c r="W7752" i="4"/>
  <c r="W7753" i="4"/>
  <c r="W7754" i="4"/>
  <c r="W7755" i="4"/>
  <c r="W7756" i="4"/>
  <c r="W7757" i="4"/>
  <c r="W7758" i="4"/>
  <c r="W7759" i="4"/>
  <c r="W7760" i="4"/>
  <c r="W7761" i="4"/>
  <c r="W7762" i="4"/>
  <c r="W7763" i="4"/>
  <c r="W7764" i="4"/>
  <c r="W7765" i="4"/>
  <c r="W7766" i="4"/>
  <c r="W7767" i="4"/>
  <c r="W7768" i="4"/>
  <c r="W7769" i="4"/>
  <c r="W7770" i="4"/>
  <c r="W7771" i="4"/>
  <c r="W7772" i="4"/>
  <c r="W7773" i="4"/>
  <c r="W7774" i="4"/>
  <c r="W7775" i="4"/>
  <c r="W7776" i="4"/>
  <c r="W7777" i="4"/>
  <c r="W7778" i="4"/>
  <c r="W7779" i="4"/>
  <c r="W7780" i="4"/>
  <c r="W7781" i="4"/>
  <c r="W7782" i="4"/>
  <c r="W7783" i="4"/>
  <c r="W7784" i="4"/>
  <c r="W7785" i="4"/>
  <c r="W7786" i="4"/>
  <c r="W7787" i="4"/>
  <c r="W7788" i="4"/>
  <c r="W7789" i="4"/>
  <c r="W7790" i="4"/>
  <c r="W7791" i="4"/>
  <c r="W7792" i="4"/>
  <c r="W7793" i="4"/>
  <c r="W7794" i="4"/>
  <c r="W7795" i="4"/>
  <c r="W7796" i="4"/>
  <c r="W7797" i="4"/>
  <c r="W7798" i="4"/>
  <c r="W7799" i="4"/>
  <c r="W7800" i="4"/>
  <c r="W7801" i="4"/>
  <c r="W7802" i="4"/>
  <c r="W7803" i="4"/>
  <c r="W7804" i="4"/>
  <c r="W7805" i="4"/>
  <c r="W7806" i="4"/>
  <c r="W7807" i="4"/>
  <c r="W7808" i="4"/>
  <c r="W7809" i="4"/>
  <c r="W7810" i="4"/>
  <c r="W7811" i="4"/>
  <c r="W7812" i="4"/>
  <c r="W7813" i="4"/>
  <c r="W7814" i="4"/>
  <c r="W7815" i="4"/>
  <c r="W7816" i="4"/>
  <c r="W7817" i="4"/>
  <c r="W7818" i="4"/>
  <c r="W7819" i="4"/>
  <c r="W7820" i="4"/>
  <c r="W7821" i="4"/>
  <c r="W7822" i="4"/>
  <c r="W7823" i="4"/>
  <c r="W7824" i="4"/>
  <c r="W7825" i="4"/>
  <c r="W7826" i="4"/>
  <c r="W7827" i="4"/>
  <c r="W7828" i="4"/>
  <c r="W7829" i="4"/>
  <c r="W7830" i="4"/>
  <c r="W7831" i="4"/>
  <c r="W7832" i="4"/>
  <c r="W7833" i="4"/>
  <c r="W7834" i="4"/>
  <c r="W7835" i="4"/>
  <c r="W7836" i="4"/>
  <c r="W7837" i="4"/>
  <c r="W7838" i="4"/>
  <c r="W7839" i="4"/>
  <c r="W7840" i="4"/>
  <c r="W7841" i="4"/>
  <c r="W7842" i="4"/>
  <c r="W7843" i="4"/>
  <c r="W7844" i="4"/>
  <c r="W7845" i="4"/>
  <c r="W7846" i="4"/>
  <c r="W7847" i="4"/>
  <c r="W7848" i="4"/>
  <c r="W7849" i="4"/>
  <c r="W7850" i="4"/>
  <c r="W7851" i="4"/>
  <c r="W7852" i="4"/>
  <c r="W7853" i="4"/>
  <c r="W7854" i="4"/>
  <c r="W7855" i="4"/>
  <c r="W7856" i="4"/>
  <c r="W7857" i="4"/>
  <c r="W7858" i="4"/>
  <c r="W7859" i="4"/>
  <c r="W7860" i="4"/>
  <c r="W7861" i="4"/>
  <c r="W7862" i="4"/>
  <c r="W7863" i="4"/>
  <c r="W7864" i="4"/>
  <c r="W7865" i="4"/>
  <c r="W7866" i="4"/>
  <c r="W7867" i="4"/>
  <c r="W7868" i="4"/>
  <c r="W7869" i="4"/>
  <c r="W7870" i="4"/>
  <c r="W7871" i="4"/>
  <c r="W7872" i="4"/>
  <c r="W7873" i="4"/>
  <c r="W7874" i="4"/>
  <c r="W7875" i="4"/>
  <c r="W7876" i="4"/>
  <c r="W7877" i="4"/>
  <c r="W7878" i="4"/>
  <c r="W7879" i="4"/>
  <c r="W7880" i="4"/>
  <c r="W7881" i="4"/>
  <c r="W7882" i="4"/>
  <c r="W7883" i="4"/>
  <c r="W7884" i="4"/>
  <c r="W7885" i="4"/>
  <c r="W7886" i="4"/>
  <c r="W7887" i="4"/>
  <c r="W7888" i="4"/>
  <c r="W7889" i="4"/>
  <c r="W7890" i="4"/>
  <c r="W7891" i="4"/>
  <c r="W7892" i="4"/>
  <c r="W7893" i="4"/>
  <c r="W7894" i="4"/>
  <c r="W7895" i="4"/>
  <c r="W7896" i="4"/>
  <c r="W7897" i="4"/>
  <c r="W7898" i="4"/>
  <c r="W7899" i="4"/>
  <c r="W7900" i="4"/>
  <c r="W7901" i="4"/>
  <c r="W7902" i="4"/>
  <c r="W7903" i="4"/>
  <c r="W7904" i="4"/>
  <c r="W7905" i="4"/>
  <c r="W7906" i="4"/>
  <c r="W7907" i="4"/>
  <c r="W7908" i="4"/>
  <c r="W7909" i="4"/>
  <c r="W7910" i="4"/>
  <c r="W7911" i="4"/>
  <c r="W7912" i="4"/>
  <c r="W7913" i="4"/>
  <c r="W7914" i="4"/>
  <c r="W7915" i="4"/>
  <c r="W7916" i="4"/>
  <c r="W7917" i="4"/>
  <c r="W7918" i="4"/>
  <c r="W7919" i="4"/>
  <c r="W7920" i="4"/>
  <c r="W7921" i="4"/>
  <c r="W7922" i="4"/>
  <c r="W7923" i="4"/>
  <c r="W7924" i="4"/>
  <c r="W7925" i="4"/>
  <c r="W7926" i="4"/>
  <c r="W7927" i="4"/>
  <c r="W7928" i="4"/>
  <c r="W7929" i="4"/>
  <c r="W7930" i="4"/>
  <c r="W7931" i="4"/>
  <c r="W7932" i="4"/>
  <c r="W7933" i="4"/>
  <c r="W7934" i="4"/>
  <c r="W7935" i="4"/>
  <c r="W7936" i="4"/>
  <c r="W7937" i="4"/>
  <c r="W7938" i="4"/>
  <c r="W7939" i="4"/>
  <c r="W7940" i="4"/>
  <c r="W7941" i="4"/>
  <c r="W7942" i="4"/>
  <c r="W7943" i="4"/>
  <c r="W7944" i="4"/>
  <c r="W7945" i="4"/>
  <c r="W7946" i="4"/>
  <c r="W7947" i="4"/>
  <c r="W7948" i="4"/>
  <c r="W7949" i="4"/>
  <c r="W7950" i="4"/>
  <c r="W7951" i="4"/>
  <c r="W7952" i="4"/>
  <c r="W7953" i="4"/>
  <c r="W7954" i="4"/>
  <c r="W7955" i="4"/>
  <c r="W7956" i="4"/>
  <c r="W7957" i="4"/>
  <c r="W7958" i="4"/>
  <c r="W7959" i="4"/>
  <c r="W7960" i="4"/>
  <c r="W7961" i="4"/>
  <c r="W7962" i="4"/>
  <c r="W7963" i="4"/>
  <c r="W7964" i="4"/>
  <c r="W7965" i="4"/>
  <c r="W7966" i="4"/>
  <c r="W7967" i="4"/>
  <c r="W7968" i="4"/>
  <c r="W7969" i="4"/>
  <c r="W7970" i="4"/>
  <c r="W7971" i="4"/>
  <c r="W7972" i="4"/>
  <c r="W7973" i="4"/>
  <c r="W7974" i="4"/>
  <c r="W7975" i="4"/>
  <c r="W7976" i="4"/>
  <c r="W7977" i="4"/>
  <c r="W7978" i="4"/>
  <c r="W7979" i="4"/>
  <c r="W7980" i="4"/>
  <c r="W7981" i="4"/>
  <c r="W7982" i="4"/>
  <c r="W7983" i="4"/>
  <c r="W7984" i="4"/>
  <c r="W7985" i="4"/>
  <c r="W7986" i="4"/>
  <c r="W7987" i="4"/>
  <c r="W7988" i="4"/>
  <c r="W7989" i="4"/>
  <c r="W7990" i="4"/>
  <c r="W7991" i="4"/>
  <c r="W7992" i="4"/>
  <c r="W7993" i="4"/>
  <c r="W7994" i="4"/>
  <c r="W7995" i="4"/>
  <c r="W7996" i="4"/>
  <c r="W7997" i="4"/>
  <c r="W7998" i="4"/>
  <c r="W7999" i="4"/>
  <c r="W8000" i="4"/>
  <c r="W8001" i="4"/>
  <c r="W8002" i="4"/>
  <c r="W8003" i="4"/>
  <c r="W8004" i="4"/>
  <c r="W8005" i="4"/>
  <c r="W8006" i="4"/>
  <c r="W8007" i="4"/>
  <c r="W8008" i="4"/>
  <c r="W8009" i="4"/>
  <c r="W8010" i="4"/>
  <c r="W8011" i="4"/>
  <c r="W8012" i="4"/>
  <c r="W8013" i="4"/>
  <c r="W8014" i="4"/>
  <c r="W8015" i="4"/>
  <c r="W8016" i="4"/>
  <c r="W8017" i="4"/>
  <c r="W8018" i="4"/>
  <c r="W8019" i="4"/>
  <c r="W8020" i="4"/>
  <c r="W8021" i="4"/>
  <c r="W8022" i="4"/>
  <c r="W8023" i="4"/>
  <c r="W8024" i="4"/>
  <c r="W8025" i="4"/>
  <c r="W8026" i="4"/>
  <c r="W8027" i="4"/>
  <c r="W8028" i="4"/>
  <c r="W8029" i="4"/>
  <c r="W8030" i="4"/>
  <c r="W8031" i="4"/>
  <c r="W8032" i="4"/>
  <c r="W8033" i="4"/>
  <c r="W8034" i="4"/>
  <c r="W8035" i="4"/>
  <c r="W8036" i="4"/>
  <c r="W8037" i="4"/>
  <c r="W8038" i="4"/>
  <c r="W8039" i="4"/>
  <c r="W8040" i="4"/>
  <c r="W8041" i="4"/>
  <c r="W8042" i="4"/>
  <c r="W8043" i="4"/>
  <c r="W8044" i="4"/>
  <c r="W8045" i="4"/>
  <c r="W8046" i="4"/>
  <c r="W8047" i="4"/>
  <c r="W8048" i="4"/>
  <c r="W8049" i="4"/>
  <c r="W8050" i="4"/>
  <c r="W8051" i="4"/>
  <c r="W8052" i="4"/>
  <c r="W8053" i="4"/>
  <c r="W8054" i="4"/>
  <c r="W8055" i="4"/>
  <c r="W8056" i="4"/>
  <c r="W8057" i="4"/>
  <c r="W8058" i="4"/>
  <c r="W8059" i="4"/>
  <c r="W8060" i="4"/>
  <c r="W8061" i="4"/>
  <c r="W8062" i="4"/>
  <c r="W8063" i="4"/>
  <c r="W8064" i="4"/>
  <c r="W8065" i="4"/>
  <c r="W8066" i="4"/>
  <c r="W8067" i="4"/>
  <c r="W8068" i="4"/>
  <c r="W8069" i="4"/>
  <c r="W8070" i="4"/>
  <c r="W8071" i="4"/>
  <c r="W8072" i="4"/>
  <c r="W8073" i="4"/>
  <c r="W8074" i="4"/>
  <c r="W8075" i="4"/>
  <c r="W8076" i="4"/>
  <c r="W8077" i="4"/>
  <c r="W8078" i="4"/>
  <c r="W8079" i="4"/>
  <c r="W8080" i="4"/>
  <c r="W8081" i="4"/>
  <c r="W8082" i="4"/>
  <c r="W8083" i="4"/>
  <c r="W8084" i="4"/>
  <c r="W8085" i="4"/>
  <c r="W8086" i="4"/>
  <c r="W8087" i="4"/>
  <c r="W8088" i="4"/>
  <c r="W8089" i="4"/>
  <c r="W8090" i="4"/>
  <c r="W8091" i="4"/>
  <c r="W8092" i="4"/>
  <c r="W8093" i="4"/>
  <c r="W8094" i="4"/>
  <c r="W8095" i="4"/>
  <c r="W8096" i="4"/>
  <c r="W8097" i="4"/>
  <c r="W8098" i="4"/>
  <c r="W8099" i="4"/>
  <c r="W8100" i="4"/>
  <c r="W8101" i="4"/>
  <c r="W8102" i="4"/>
  <c r="W8103" i="4"/>
  <c r="W8104" i="4"/>
  <c r="W8105" i="4"/>
  <c r="W8106" i="4"/>
  <c r="W8107" i="4"/>
  <c r="W8108" i="4"/>
  <c r="W8109" i="4"/>
  <c r="W8110" i="4"/>
  <c r="W8111" i="4"/>
  <c r="W8112" i="4"/>
  <c r="W8113" i="4"/>
  <c r="W8114" i="4"/>
  <c r="W8115" i="4"/>
  <c r="W8116" i="4"/>
  <c r="W8117" i="4"/>
  <c r="W8118" i="4"/>
  <c r="W8119" i="4"/>
  <c r="W8120" i="4"/>
  <c r="W8121" i="4"/>
  <c r="W8122" i="4"/>
  <c r="W8123" i="4"/>
  <c r="W8124" i="4"/>
  <c r="W8125" i="4"/>
  <c r="W8126" i="4"/>
  <c r="W8127" i="4"/>
  <c r="W8128" i="4"/>
  <c r="W8129" i="4"/>
  <c r="W8130" i="4"/>
  <c r="W8131" i="4"/>
  <c r="W8132" i="4"/>
  <c r="W8133" i="4"/>
  <c r="W8134" i="4"/>
  <c r="W8135" i="4"/>
  <c r="W8136" i="4"/>
  <c r="W8137" i="4"/>
  <c r="W8138" i="4"/>
  <c r="W8139" i="4"/>
  <c r="W8140" i="4"/>
  <c r="W8141" i="4"/>
  <c r="W8142" i="4"/>
  <c r="W8143" i="4"/>
  <c r="W8144" i="4"/>
  <c r="W8145" i="4"/>
  <c r="W8146" i="4"/>
  <c r="W8147" i="4"/>
  <c r="W8148" i="4"/>
  <c r="W8149" i="4"/>
  <c r="W8150" i="4"/>
  <c r="W8151" i="4"/>
  <c r="W8152" i="4"/>
  <c r="W8153" i="4"/>
  <c r="W8154" i="4"/>
  <c r="W8155" i="4"/>
  <c r="W8156" i="4"/>
  <c r="W8157" i="4"/>
  <c r="W8158" i="4"/>
  <c r="W8159" i="4"/>
  <c r="W8160" i="4"/>
  <c r="W8161" i="4"/>
  <c r="W8162" i="4"/>
  <c r="W8163" i="4"/>
  <c r="W8164" i="4"/>
  <c r="W8165" i="4"/>
  <c r="W8166" i="4"/>
  <c r="W8167" i="4"/>
  <c r="W8168" i="4"/>
  <c r="W8169" i="4"/>
  <c r="W8170" i="4"/>
  <c r="W8171" i="4"/>
  <c r="W8172" i="4"/>
  <c r="W8173" i="4"/>
  <c r="W8174" i="4"/>
  <c r="W8175" i="4"/>
  <c r="W8176" i="4"/>
  <c r="W8177" i="4"/>
  <c r="W8178" i="4"/>
  <c r="W8179" i="4"/>
  <c r="W8180" i="4"/>
  <c r="W8181" i="4"/>
  <c r="W8182" i="4"/>
  <c r="W8183" i="4"/>
  <c r="W8184" i="4"/>
  <c r="W8185" i="4"/>
  <c r="W8186" i="4"/>
  <c r="W8187" i="4"/>
  <c r="W8188" i="4"/>
  <c r="W8189" i="4"/>
  <c r="W8190" i="4"/>
  <c r="W8191" i="4"/>
  <c r="W8192" i="4"/>
  <c r="W8193" i="4"/>
  <c r="W8194" i="4"/>
  <c r="W8195" i="4"/>
  <c r="W8196" i="4"/>
  <c r="W8197" i="4"/>
  <c r="W8198" i="4"/>
  <c r="W8199" i="4"/>
  <c r="W8200" i="4"/>
  <c r="W8201" i="4"/>
  <c r="W8202" i="4"/>
  <c r="W8203" i="4"/>
  <c r="W8204" i="4"/>
  <c r="W8205" i="4"/>
  <c r="W8206" i="4"/>
  <c r="W8207" i="4"/>
  <c r="W8208" i="4"/>
  <c r="W8209" i="4"/>
  <c r="W8210" i="4"/>
  <c r="W8211" i="4"/>
  <c r="W8212" i="4"/>
  <c r="W8213" i="4"/>
  <c r="W8214" i="4"/>
  <c r="W8215" i="4"/>
  <c r="W8216" i="4"/>
  <c r="W8217" i="4"/>
  <c r="W8218" i="4"/>
  <c r="W8219" i="4"/>
  <c r="W8220" i="4"/>
  <c r="W8221" i="4"/>
  <c r="W8222" i="4"/>
  <c r="W8223" i="4"/>
  <c r="W8224" i="4"/>
  <c r="W8225" i="4"/>
  <c r="W8226" i="4"/>
  <c r="W8227" i="4"/>
  <c r="W8228" i="4"/>
  <c r="W8229" i="4"/>
  <c r="W8230" i="4"/>
  <c r="W8231" i="4"/>
  <c r="W8232" i="4"/>
  <c r="W8233" i="4"/>
  <c r="W8234" i="4"/>
  <c r="W8235" i="4"/>
  <c r="W8236" i="4"/>
  <c r="W8237" i="4"/>
  <c r="W8238" i="4"/>
  <c r="W8239" i="4"/>
  <c r="W8240" i="4"/>
  <c r="W8241" i="4"/>
  <c r="W8242" i="4"/>
  <c r="W8243" i="4"/>
  <c r="W8244" i="4"/>
  <c r="W8245" i="4"/>
  <c r="W8246" i="4"/>
  <c r="W8247" i="4"/>
  <c r="W8248" i="4"/>
  <c r="W8249" i="4"/>
  <c r="W8250" i="4"/>
  <c r="W8251" i="4"/>
  <c r="W8252" i="4"/>
  <c r="W8253" i="4"/>
  <c r="W8254" i="4"/>
  <c r="W8255" i="4"/>
  <c r="W8256" i="4"/>
  <c r="W8257" i="4"/>
  <c r="W8258" i="4"/>
  <c r="W8259" i="4"/>
  <c r="W8260" i="4"/>
  <c r="W8261" i="4"/>
  <c r="W8262" i="4"/>
  <c r="W8263" i="4"/>
  <c r="W8264" i="4"/>
  <c r="W8265" i="4"/>
  <c r="W8266" i="4"/>
  <c r="W8267" i="4"/>
  <c r="W8268" i="4"/>
  <c r="W8269" i="4"/>
  <c r="W8270" i="4"/>
  <c r="W8271" i="4"/>
  <c r="W8272" i="4"/>
  <c r="W8273" i="4"/>
  <c r="W8274" i="4"/>
  <c r="W8275" i="4"/>
  <c r="W8276" i="4"/>
  <c r="W8277" i="4"/>
  <c r="W8278" i="4"/>
  <c r="W8279" i="4"/>
  <c r="W8280" i="4"/>
  <c r="W8281" i="4"/>
  <c r="W8282" i="4"/>
  <c r="W8283" i="4"/>
  <c r="W8284" i="4"/>
  <c r="W8285" i="4"/>
  <c r="W8286" i="4"/>
  <c r="W8287" i="4"/>
  <c r="W8288" i="4"/>
  <c r="W8289" i="4"/>
  <c r="W8290" i="4"/>
  <c r="W8291" i="4"/>
  <c r="W8292" i="4"/>
  <c r="W8293" i="4"/>
  <c r="W8294" i="4"/>
  <c r="W8295" i="4"/>
  <c r="W8296" i="4"/>
  <c r="W8297" i="4"/>
  <c r="W8298" i="4"/>
  <c r="W8299" i="4"/>
  <c r="W8300" i="4"/>
  <c r="W8301" i="4"/>
  <c r="W8302" i="4"/>
  <c r="W8303" i="4"/>
  <c r="W8304" i="4"/>
  <c r="W8305" i="4"/>
  <c r="W8306" i="4"/>
  <c r="W8307" i="4"/>
  <c r="W8308" i="4"/>
  <c r="W8309" i="4"/>
  <c r="W8310" i="4"/>
  <c r="W8311" i="4"/>
  <c r="W8312" i="4"/>
  <c r="W8313" i="4"/>
  <c r="W8314" i="4"/>
  <c r="W8315" i="4"/>
  <c r="W8316" i="4"/>
  <c r="W8317" i="4"/>
  <c r="W8318" i="4"/>
  <c r="W8319" i="4"/>
  <c r="W8320" i="4"/>
  <c r="W8321" i="4"/>
  <c r="W8322" i="4"/>
  <c r="W8323" i="4"/>
  <c r="W8324" i="4"/>
  <c r="W8325" i="4"/>
  <c r="W8326" i="4"/>
  <c r="W8327" i="4"/>
  <c r="W8328" i="4"/>
  <c r="W8329" i="4"/>
  <c r="W8330" i="4"/>
  <c r="W8331" i="4"/>
  <c r="W8332" i="4"/>
  <c r="W8333" i="4"/>
  <c r="W8334" i="4"/>
  <c r="W8335" i="4"/>
  <c r="W8336" i="4"/>
  <c r="W8337" i="4"/>
  <c r="W8338" i="4"/>
  <c r="W8339" i="4"/>
  <c r="W8340" i="4"/>
  <c r="W8341" i="4"/>
  <c r="W8342" i="4"/>
  <c r="W8343" i="4"/>
  <c r="W8344" i="4"/>
  <c r="W8345" i="4"/>
  <c r="W8346" i="4"/>
  <c r="W8347" i="4"/>
  <c r="W8348" i="4"/>
  <c r="W8349" i="4"/>
  <c r="W8350" i="4"/>
  <c r="W8351" i="4"/>
  <c r="W8352" i="4"/>
  <c r="W8353" i="4"/>
  <c r="W8354" i="4"/>
  <c r="W8355" i="4"/>
  <c r="W8356" i="4"/>
  <c r="W8357" i="4"/>
  <c r="W8358" i="4"/>
  <c r="W8359" i="4"/>
  <c r="W8360" i="4"/>
  <c r="W8361" i="4"/>
  <c r="W8362" i="4"/>
  <c r="W8363" i="4"/>
  <c r="W8364" i="4"/>
  <c r="W8365" i="4"/>
  <c r="W8366" i="4"/>
  <c r="W8367" i="4"/>
  <c r="W8368" i="4"/>
  <c r="W8369" i="4"/>
  <c r="W8370" i="4"/>
  <c r="W8371" i="4"/>
  <c r="W8372" i="4"/>
  <c r="W8373" i="4"/>
  <c r="W8374" i="4"/>
  <c r="W8375" i="4"/>
  <c r="W8376" i="4"/>
  <c r="W8377" i="4"/>
  <c r="W8378" i="4"/>
  <c r="W8379" i="4"/>
  <c r="W8380" i="4"/>
  <c r="W8381" i="4"/>
  <c r="W8382" i="4"/>
  <c r="W8383" i="4"/>
  <c r="W8384" i="4"/>
  <c r="W8385" i="4"/>
  <c r="W8386" i="4"/>
  <c r="W8387" i="4"/>
  <c r="W8388" i="4"/>
  <c r="W8389" i="4"/>
  <c r="W8390" i="4"/>
  <c r="W8391" i="4"/>
  <c r="W8392" i="4"/>
  <c r="W8393" i="4"/>
  <c r="W8394" i="4"/>
  <c r="W8395" i="4"/>
  <c r="W8396" i="4"/>
  <c r="W8397" i="4"/>
  <c r="W8398" i="4"/>
  <c r="W8399" i="4"/>
  <c r="W8400" i="4"/>
  <c r="W8401" i="4"/>
  <c r="W8402" i="4"/>
  <c r="W8403" i="4"/>
  <c r="W8404" i="4"/>
  <c r="W8405" i="4"/>
  <c r="W8406" i="4"/>
  <c r="W8407" i="4"/>
  <c r="W8408" i="4"/>
  <c r="W8409" i="4"/>
  <c r="W8410" i="4"/>
  <c r="W8411" i="4"/>
  <c r="W8412" i="4"/>
  <c r="W8413" i="4"/>
  <c r="W8414" i="4"/>
  <c r="W8415" i="4"/>
  <c r="W8416" i="4"/>
  <c r="W8417" i="4"/>
  <c r="W8418" i="4"/>
  <c r="W8419" i="4"/>
  <c r="W8420" i="4"/>
  <c r="W8421" i="4"/>
  <c r="W8422" i="4"/>
  <c r="W8423" i="4"/>
  <c r="W8424" i="4"/>
  <c r="W8425" i="4"/>
  <c r="W8426" i="4"/>
  <c r="W8427" i="4"/>
  <c r="W8428" i="4"/>
  <c r="W8429" i="4"/>
  <c r="W8430" i="4"/>
  <c r="W8431" i="4"/>
  <c r="W8432" i="4"/>
  <c r="W8433" i="4"/>
  <c r="W8434" i="4"/>
  <c r="W8435" i="4"/>
  <c r="W8436" i="4"/>
  <c r="W8437" i="4"/>
  <c r="W8438" i="4"/>
  <c r="W8439" i="4"/>
  <c r="W8440" i="4"/>
  <c r="W8441" i="4"/>
  <c r="W8442" i="4"/>
  <c r="W8443" i="4"/>
  <c r="W8444" i="4"/>
  <c r="W8445" i="4"/>
  <c r="W8446" i="4"/>
  <c r="W8447" i="4"/>
  <c r="W8448" i="4"/>
  <c r="W8449" i="4"/>
  <c r="W8450" i="4"/>
  <c r="W8451" i="4"/>
  <c r="W8452" i="4"/>
  <c r="W8453" i="4"/>
  <c r="W8454" i="4"/>
  <c r="W8455" i="4"/>
  <c r="W8456" i="4"/>
  <c r="W8457" i="4"/>
  <c r="W8458" i="4"/>
  <c r="W8459" i="4"/>
  <c r="W8460" i="4"/>
  <c r="W8461" i="4"/>
  <c r="W8462" i="4"/>
  <c r="W8463" i="4"/>
  <c r="W8464" i="4"/>
  <c r="W8465" i="4"/>
  <c r="W8466" i="4"/>
  <c r="W8467" i="4"/>
  <c r="W8468" i="4"/>
  <c r="W8469" i="4"/>
  <c r="W8470" i="4"/>
  <c r="W8471" i="4"/>
  <c r="W8472" i="4"/>
  <c r="W8473" i="4"/>
  <c r="W8474" i="4"/>
  <c r="W8475" i="4"/>
  <c r="W8476" i="4"/>
  <c r="W8477" i="4"/>
  <c r="W8478" i="4"/>
  <c r="W8479" i="4"/>
  <c r="W8480" i="4"/>
  <c r="W8481" i="4"/>
  <c r="W8482" i="4"/>
  <c r="W8483" i="4"/>
  <c r="W8484" i="4"/>
  <c r="W8485" i="4"/>
  <c r="W8486" i="4"/>
  <c r="W8487" i="4"/>
  <c r="W8488" i="4"/>
  <c r="W8489" i="4"/>
  <c r="W8490" i="4"/>
  <c r="W8491" i="4"/>
  <c r="W8492" i="4"/>
  <c r="W8493" i="4"/>
  <c r="W8494" i="4"/>
  <c r="W8495" i="4"/>
  <c r="W8496" i="4"/>
  <c r="W8497" i="4"/>
  <c r="W8498" i="4"/>
  <c r="W8499" i="4"/>
  <c r="W8500" i="4"/>
  <c r="W8501" i="4"/>
  <c r="W8502" i="4"/>
  <c r="W8503" i="4"/>
  <c r="W8504" i="4"/>
  <c r="W8505" i="4"/>
  <c r="W8506" i="4"/>
  <c r="W8507" i="4"/>
  <c r="W8508" i="4"/>
  <c r="W8509" i="4"/>
  <c r="W8510" i="4"/>
  <c r="W8511" i="4"/>
  <c r="W8512" i="4"/>
  <c r="W8513" i="4"/>
  <c r="W8514" i="4"/>
  <c r="W8515" i="4"/>
  <c r="W8516" i="4"/>
  <c r="W8517" i="4"/>
  <c r="W8518" i="4"/>
  <c r="W8519" i="4"/>
  <c r="W8520" i="4"/>
  <c r="W8521" i="4"/>
  <c r="W8522" i="4"/>
  <c r="W8523" i="4"/>
  <c r="W8524" i="4"/>
  <c r="W8525" i="4"/>
  <c r="W8526" i="4"/>
  <c r="W8527" i="4"/>
  <c r="W8528" i="4"/>
  <c r="W8529" i="4"/>
  <c r="W8530" i="4"/>
  <c r="W8531" i="4"/>
  <c r="W8532" i="4"/>
  <c r="W8533" i="4"/>
  <c r="W8534" i="4"/>
  <c r="W8535" i="4"/>
  <c r="W8536" i="4"/>
  <c r="W8537" i="4"/>
  <c r="W8538" i="4"/>
  <c r="W8539" i="4"/>
  <c r="W8540" i="4"/>
  <c r="W8541" i="4"/>
  <c r="W8542" i="4"/>
  <c r="W8543" i="4"/>
  <c r="W8544" i="4"/>
  <c r="W8545" i="4"/>
  <c r="W8546" i="4"/>
  <c r="W8547" i="4"/>
  <c r="W8548" i="4"/>
  <c r="W8549" i="4"/>
  <c r="W8550" i="4"/>
  <c r="W8551" i="4"/>
  <c r="W8552" i="4"/>
  <c r="W8553" i="4"/>
  <c r="W8554" i="4"/>
  <c r="W8555" i="4"/>
  <c r="W8556" i="4"/>
  <c r="W8557" i="4"/>
  <c r="W8558" i="4"/>
  <c r="W8559" i="4"/>
  <c r="W8560" i="4"/>
  <c r="W8561" i="4"/>
  <c r="W8562" i="4"/>
  <c r="W8563" i="4"/>
  <c r="W8564" i="4"/>
  <c r="W8565" i="4"/>
  <c r="W8566" i="4"/>
  <c r="W8567" i="4"/>
  <c r="W8568" i="4"/>
  <c r="W8569" i="4"/>
  <c r="W8570" i="4"/>
  <c r="W8571" i="4"/>
  <c r="W8572" i="4"/>
  <c r="W8573" i="4"/>
  <c r="W8574" i="4"/>
  <c r="W8575" i="4"/>
  <c r="W8576" i="4"/>
  <c r="W8577" i="4"/>
  <c r="W8578" i="4"/>
  <c r="W8579" i="4"/>
  <c r="W8580" i="4"/>
  <c r="W8581" i="4"/>
  <c r="W8582" i="4"/>
  <c r="W8583" i="4"/>
  <c r="W8584" i="4"/>
  <c r="W8585" i="4"/>
  <c r="W8586" i="4"/>
  <c r="W8587" i="4"/>
  <c r="W8588" i="4"/>
  <c r="W8589" i="4"/>
  <c r="W8590" i="4"/>
  <c r="W8591" i="4"/>
  <c r="W8592" i="4"/>
  <c r="W8593" i="4"/>
  <c r="W8594" i="4"/>
  <c r="W8595" i="4"/>
  <c r="W8596" i="4"/>
  <c r="W8597" i="4"/>
  <c r="W8598" i="4"/>
  <c r="W8599" i="4"/>
  <c r="W8600" i="4"/>
  <c r="W8601" i="4"/>
  <c r="W8602" i="4"/>
  <c r="W8603" i="4"/>
  <c r="W8604" i="4"/>
  <c r="W8605" i="4"/>
  <c r="W8606" i="4"/>
  <c r="W8607" i="4"/>
  <c r="W8608" i="4"/>
  <c r="W8609" i="4"/>
  <c r="W8610" i="4"/>
  <c r="W8611" i="4"/>
  <c r="W8612" i="4"/>
  <c r="W8613" i="4"/>
  <c r="W8614" i="4"/>
  <c r="W8615" i="4"/>
  <c r="W8616" i="4"/>
  <c r="W8617" i="4"/>
  <c r="W8618" i="4"/>
  <c r="W8619" i="4"/>
  <c r="W8620" i="4"/>
  <c r="W8621" i="4"/>
  <c r="W8622" i="4"/>
  <c r="W8623" i="4"/>
  <c r="W8624" i="4"/>
  <c r="W8625" i="4"/>
  <c r="W8626" i="4"/>
  <c r="W8627" i="4"/>
  <c r="W8628" i="4"/>
  <c r="W8629" i="4"/>
  <c r="W8630" i="4"/>
  <c r="W8631" i="4"/>
  <c r="W8632" i="4"/>
  <c r="W8633" i="4"/>
  <c r="W8634" i="4"/>
  <c r="W8635" i="4"/>
  <c r="W8636" i="4"/>
  <c r="W8637" i="4"/>
  <c r="W8638" i="4"/>
  <c r="W8639" i="4"/>
  <c r="W8640" i="4"/>
  <c r="W8641" i="4"/>
  <c r="W8642" i="4"/>
  <c r="W8643" i="4"/>
  <c r="W8644" i="4"/>
  <c r="W8645" i="4"/>
  <c r="W8646" i="4"/>
  <c r="W8647" i="4"/>
  <c r="W8648" i="4"/>
  <c r="W8649" i="4"/>
  <c r="W8650" i="4"/>
  <c r="W8651" i="4"/>
  <c r="W8652" i="4"/>
  <c r="W8653" i="4"/>
  <c r="W8654" i="4"/>
  <c r="W8655" i="4"/>
  <c r="W8656" i="4"/>
  <c r="W8657" i="4"/>
  <c r="W8658" i="4"/>
  <c r="W8659" i="4"/>
  <c r="W8660" i="4"/>
  <c r="W8661" i="4"/>
  <c r="W8662" i="4"/>
  <c r="W8663" i="4"/>
  <c r="W8664" i="4"/>
  <c r="W8665" i="4"/>
  <c r="W8666" i="4"/>
  <c r="W8667" i="4"/>
  <c r="W8668" i="4"/>
  <c r="W8669" i="4"/>
  <c r="W8670" i="4"/>
  <c r="W8671" i="4"/>
  <c r="W8672" i="4"/>
  <c r="W8673" i="4"/>
  <c r="W8674" i="4"/>
  <c r="W8675" i="4"/>
  <c r="W8676" i="4"/>
  <c r="W8677" i="4"/>
  <c r="W8678" i="4"/>
  <c r="W8679" i="4"/>
  <c r="W8680" i="4"/>
  <c r="W8681" i="4"/>
  <c r="W8682" i="4"/>
  <c r="W8683" i="4"/>
  <c r="W8684" i="4"/>
  <c r="W8685" i="4"/>
  <c r="W8686" i="4"/>
  <c r="W8687" i="4"/>
  <c r="W8688" i="4"/>
  <c r="W8689" i="4"/>
  <c r="W8690" i="4"/>
  <c r="W8691" i="4"/>
  <c r="W8692" i="4"/>
  <c r="W8693" i="4"/>
  <c r="W8694" i="4"/>
  <c r="W8695" i="4"/>
  <c r="W8696" i="4"/>
  <c r="W8697" i="4"/>
  <c r="W8698" i="4"/>
  <c r="W8699" i="4"/>
  <c r="W8700" i="4"/>
  <c r="W8701" i="4"/>
  <c r="W8702" i="4"/>
  <c r="W8703" i="4"/>
  <c r="W8704" i="4"/>
  <c r="W8705" i="4"/>
  <c r="W8706" i="4"/>
  <c r="W8707" i="4"/>
  <c r="W8708" i="4"/>
  <c r="W8709" i="4"/>
  <c r="W8710" i="4"/>
  <c r="W8711" i="4"/>
  <c r="W8712" i="4"/>
  <c r="W8713" i="4"/>
  <c r="W8714" i="4"/>
  <c r="W8715" i="4"/>
  <c r="W8716" i="4"/>
  <c r="W8717" i="4"/>
  <c r="W8718" i="4"/>
  <c r="W8719" i="4"/>
  <c r="W8720" i="4"/>
  <c r="W8721" i="4"/>
  <c r="W8722" i="4"/>
  <c r="W8723" i="4"/>
  <c r="W8724" i="4"/>
  <c r="W8725" i="4"/>
  <c r="W8726" i="4"/>
  <c r="W8727" i="4"/>
  <c r="W8728" i="4"/>
  <c r="W8729" i="4"/>
  <c r="W8730" i="4"/>
  <c r="W8731" i="4"/>
  <c r="W8732" i="4"/>
  <c r="W8733" i="4"/>
  <c r="W8734" i="4"/>
  <c r="W8735" i="4"/>
  <c r="W8736" i="4"/>
  <c r="W8737" i="4"/>
  <c r="W8738" i="4"/>
  <c r="W8739" i="4"/>
  <c r="W8740" i="4"/>
  <c r="W8741" i="4"/>
  <c r="W8742" i="4"/>
  <c r="W8743" i="4"/>
  <c r="W8744" i="4"/>
  <c r="W8745" i="4"/>
  <c r="W8746" i="4"/>
  <c r="W8747" i="4"/>
  <c r="W8748" i="4"/>
  <c r="W8749" i="4"/>
  <c r="W8750" i="4"/>
  <c r="W8751" i="4"/>
  <c r="W8752" i="4"/>
  <c r="W8753" i="4"/>
  <c r="W8754" i="4"/>
  <c r="W8755" i="4"/>
  <c r="W8756" i="4"/>
  <c r="W8757" i="4"/>
  <c r="W8758" i="4"/>
  <c r="W8759" i="4"/>
  <c r="W8760" i="4"/>
  <c r="W8761" i="4"/>
  <c r="W8762" i="4"/>
  <c r="W8763" i="4"/>
  <c r="W8764" i="4"/>
  <c r="W8765" i="4"/>
  <c r="W8766" i="4"/>
  <c r="W8767" i="4"/>
  <c r="W8768" i="4"/>
  <c r="W8769" i="4"/>
  <c r="W8770" i="4"/>
  <c r="W8771" i="4"/>
  <c r="W8772" i="4"/>
  <c r="W8773" i="4"/>
  <c r="W8774" i="4"/>
  <c r="W8775" i="4"/>
  <c r="W8776" i="4"/>
  <c r="W8777" i="4"/>
  <c r="W8778" i="4"/>
  <c r="W8779" i="4"/>
  <c r="W8780" i="4"/>
  <c r="W8781" i="4"/>
  <c r="W8782" i="4"/>
  <c r="W8783" i="4"/>
  <c r="W8784" i="4"/>
  <c r="W8785" i="4"/>
  <c r="W8786" i="4"/>
  <c r="W8787" i="4"/>
  <c r="W8788" i="4"/>
  <c r="W8789" i="4"/>
  <c r="W8790" i="4"/>
  <c r="W8791" i="4"/>
  <c r="W8792" i="4"/>
  <c r="W8793" i="4"/>
  <c r="W8794" i="4"/>
  <c r="W8795" i="4"/>
  <c r="W8796" i="4"/>
  <c r="W8797" i="4"/>
  <c r="W8798" i="4"/>
  <c r="W8799" i="4"/>
  <c r="W8800" i="4"/>
  <c r="W8801" i="4"/>
  <c r="W8802" i="4"/>
  <c r="W8803" i="4"/>
  <c r="W8804" i="4"/>
  <c r="W8805" i="4"/>
  <c r="W8806" i="4"/>
  <c r="W8807" i="4"/>
  <c r="W8808" i="4"/>
  <c r="W8809" i="4"/>
  <c r="W8810" i="4"/>
  <c r="W8811" i="4"/>
  <c r="W8812" i="4"/>
  <c r="W8813" i="4"/>
  <c r="W8814" i="4"/>
  <c r="W8815" i="4"/>
  <c r="W8816" i="4"/>
  <c r="W8817" i="4"/>
  <c r="W8818" i="4"/>
  <c r="W8819" i="4"/>
  <c r="W8820" i="4"/>
  <c r="W8821" i="4"/>
  <c r="W8822" i="4"/>
  <c r="W8823" i="4"/>
  <c r="W8824" i="4"/>
  <c r="W8825" i="4"/>
  <c r="W8826" i="4"/>
  <c r="W8827" i="4"/>
  <c r="W8828" i="4"/>
  <c r="W8829" i="4"/>
  <c r="W8830" i="4"/>
  <c r="W8831" i="4"/>
  <c r="W8832" i="4"/>
  <c r="W8833" i="4"/>
  <c r="W8834" i="4"/>
  <c r="W8835" i="4"/>
  <c r="W8836" i="4"/>
  <c r="W8837" i="4"/>
  <c r="W8838" i="4"/>
  <c r="W8839" i="4"/>
  <c r="W8840" i="4"/>
  <c r="W8841" i="4"/>
  <c r="W8842" i="4"/>
  <c r="W8843" i="4"/>
  <c r="W8844" i="4"/>
  <c r="W8845" i="4"/>
  <c r="W8846" i="4"/>
  <c r="W8847" i="4"/>
  <c r="W8848" i="4"/>
  <c r="W8849" i="4"/>
  <c r="W8850" i="4"/>
  <c r="W8851" i="4"/>
  <c r="W8852" i="4"/>
  <c r="W8853" i="4"/>
  <c r="W8854" i="4"/>
  <c r="W8855" i="4"/>
  <c r="W8856" i="4"/>
  <c r="W8857" i="4"/>
  <c r="W8858" i="4"/>
  <c r="W8859" i="4"/>
  <c r="W8860" i="4"/>
  <c r="W8861" i="4"/>
  <c r="W8862" i="4"/>
  <c r="W8863" i="4"/>
  <c r="W8864" i="4"/>
  <c r="W8865" i="4"/>
  <c r="W8866" i="4"/>
  <c r="W8867" i="4"/>
  <c r="W8868" i="4"/>
  <c r="W8869" i="4"/>
  <c r="W8870" i="4"/>
  <c r="W8871" i="4"/>
  <c r="W8872" i="4"/>
  <c r="W8873" i="4"/>
  <c r="W8874" i="4"/>
  <c r="W8875" i="4"/>
  <c r="W8876" i="4"/>
  <c r="W8877" i="4"/>
  <c r="W8878" i="4"/>
  <c r="W8879" i="4"/>
  <c r="W8880" i="4"/>
  <c r="W8881" i="4"/>
  <c r="W8882" i="4"/>
  <c r="W8883" i="4"/>
  <c r="W8884" i="4"/>
  <c r="W8885" i="4"/>
  <c r="W8886" i="4"/>
  <c r="W8887" i="4"/>
  <c r="W8888" i="4"/>
  <c r="W8889" i="4"/>
  <c r="W8890" i="4"/>
  <c r="W8891" i="4"/>
  <c r="W8892" i="4"/>
  <c r="W8893" i="4"/>
  <c r="W8894" i="4"/>
  <c r="W8895" i="4"/>
  <c r="W8896" i="4"/>
  <c r="W8897" i="4"/>
  <c r="W8898" i="4"/>
  <c r="W8899" i="4"/>
  <c r="W8900" i="4"/>
  <c r="W8901" i="4"/>
  <c r="W8902" i="4"/>
  <c r="W8903" i="4"/>
  <c r="W8904" i="4"/>
  <c r="W8905" i="4"/>
  <c r="W8906" i="4"/>
  <c r="W8907" i="4"/>
  <c r="W8908" i="4"/>
  <c r="W8909" i="4"/>
  <c r="W8910" i="4"/>
  <c r="W8911" i="4"/>
  <c r="W8912" i="4"/>
  <c r="W8913" i="4"/>
  <c r="W8914" i="4"/>
  <c r="W8915" i="4"/>
  <c r="W8916" i="4"/>
  <c r="W8917" i="4"/>
  <c r="W8918" i="4"/>
  <c r="W8919" i="4"/>
  <c r="W8920" i="4"/>
  <c r="W8921" i="4"/>
  <c r="W8922" i="4"/>
  <c r="W8923" i="4"/>
  <c r="W8924" i="4"/>
  <c r="W8925" i="4"/>
  <c r="W8926" i="4"/>
  <c r="W8927" i="4"/>
  <c r="W8928" i="4"/>
  <c r="W8929" i="4"/>
  <c r="W8930" i="4"/>
  <c r="W8931" i="4"/>
  <c r="W8932" i="4"/>
  <c r="W8933" i="4"/>
  <c r="W8934" i="4"/>
  <c r="W8935" i="4"/>
  <c r="W8936" i="4"/>
  <c r="W8937" i="4"/>
  <c r="W8938" i="4"/>
  <c r="W8939" i="4"/>
  <c r="W8940" i="4"/>
  <c r="W8941" i="4"/>
  <c r="W8942" i="4"/>
  <c r="W8943" i="4"/>
  <c r="W8944" i="4"/>
  <c r="W8945" i="4"/>
  <c r="W8946" i="4"/>
  <c r="W8947" i="4"/>
  <c r="W8948" i="4"/>
  <c r="W8949" i="4"/>
  <c r="W8950" i="4"/>
  <c r="W8951" i="4"/>
  <c r="W8952" i="4"/>
  <c r="W8953" i="4"/>
  <c r="W8954" i="4"/>
  <c r="W8955" i="4"/>
  <c r="W8956" i="4"/>
  <c r="W8957" i="4"/>
  <c r="W8958" i="4"/>
  <c r="W8959" i="4"/>
  <c r="W8960" i="4"/>
  <c r="W8961" i="4"/>
  <c r="W8962" i="4"/>
  <c r="W8963" i="4"/>
  <c r="W8964" i="4"/>
  <c r="W8965" i="4"/>
  <c r="W8966" i="4"/>
  <c r="W8967" i="4"/>
  <c r="W8968" i="4"/>
  <c r="W8969" i="4"/>
  <c r="W8970" i="4"/>
  <c r="W8971" i="4"/>
  <c r="W8972" i="4"/>
  <c r="W8973" i="4"/>
  <c r="W8974" i="4"/>
  <c r="W8975" i="4"/>
  <c r="W8976" i="4"/>
  <c r="W8977" i="4"/>
  <c r="W8978" i="4"/>
  <c r="W8979" i="4"/>
  <c r="W8980" i="4"/>
  <c r="W8981" i="4"/>
  <c r="W8982" i="4"/>
  <c r="W8983" i="4"/>
  <c r="W8984" i="4"/>
  <c r="W8985" i="4"/>
  <c r="W8986" i="4"/>
  <c r="W8987" i="4"/>
  <c r="W8988" i="4"/>
  <c r="W8989" i="4"/>
  <c r="W8990" i="4"/>
  <c r="W8991" i="4"/>
  <c r="W8992" i="4"/>
  <c r="W8993" i="4"/>
  <c r="W8994" i="4"/>
  <c r="W8995" i="4"/>
  <c r="W8996" i="4"/>
  <c r="W8997" i="4"/>
  <c r="W8998" i="4"/>
  <c r="W8999" i="4"/>
  <c r="W9000" i="4"/>
  <c r="W9001" i="4"/>
  <c r="W9002" i="4"/>
  <c r="W9003" i="4"/>
  <c r="W9004" i="4"/>
  <c r="W9005" i="4"/>
  <c r="W9006" i="4"/>
  <c r="W9007" i="4"/>
  <c r="W9008" i="4"/>
  <c r="W9009" i="4"/>
  <c r="W9010" i="4"/>
  <c r="W9011" i="4"/>
  <c r="W9012" i="4"/>
  <c r="W9013" i="4"/>
  <c r="W9014" i="4"/>
  <c r="W9015" i="4"/>
  <c r="W9016" i="4"/>
  <c r="W9017" i="4"/>
  <c r="W9018" i="4"/>
  <c r="W9019" i="4"/>
  <c r="W9020" i="4"/>
  <c r="W9021" i="4"/>
  <c r="W9022" i="4"/>
  <c r="W9023" i="4"/>
  <c r="W9024" i="4"/>
  <c r="W9025" i="4"/>
  <c r="W9026" i="4"/>
  <c r="W9027" i="4"/>
  <c r="W9028" i="4"/>
  <c r="W9029" i="4"/>
  <c r="W9030" i="4"/>
  <c r="W9031" i="4"/>
  <c r="W9032" i="4"/>
  <c r="W9033" i="4"/>
  <c r="W9034" i="4"/>
  <c r="W9035" i="4"/>
  <c r="W9036" i="4"/>
  <c r="W9037" i="4"/>
  <c r="W9038" i="4"/>
  <c r="W9039" i="4"/>
  <c r="W9040" i="4"/>
  <c r="W9041" i="4"/>
  <c r="W9042" i="4"/>
  <c r="W9043" i="4"/>
  <c r="W9044" i="4"/>
  <c r="W9045" i="4"/>
  <c r="W9046" i="4"/>
  <c r="W9047" i="4"/>
  <c r="W9048" i="4"/>
  <c r="W9049" i="4"/>
  <c r="W9050" i="4"/>
  <c r="W9051" i="4"/>
  <c r="W9052" i="4"/>
  <c r="W9053" i="4"/>
  <c r="W9054" i="4"/>
  <c r="W9055" i="4"/>
  <c r="W9056" i="4"/>
  <c r="W9057" i="4"/>
  <c r="W9058" i="4"/>
  <c r="W9059" i="4"/>
  <c r="W9060" i="4"/>
  <c r="W9061" i="4"/>
  <c r="W9062" i="4"/>
  <c r="W9063" i="4"/>
  <c r="W9064" i="4"/>
  <c r="W9065" i="4"/>
  <c r="W9066" i="4"/>
  <c r="W9067" i="4"/>
  <c r="W9068" i="4"/>
  <c r="W9069" i="4"/>
  <c r="W9070" i="4"/>
  <c r="W9071" i="4"/>
  <c r="W9072" i="4"/>
  <c r="W9073" i="4"/>
  <c r="W9074" i="4"/>
  <c r="W9075" i="4"/>
  <c r="W9076" i="4"/>
  <c r="W9077" i="4"/>
  <c r="W9078" i="4"/>
  <c r="W9079" i="4"/>
  <c r="W9080" i="4"/>
  <c r="W9081" i="4"/>
  <c r="W9082" i="4"/>
  <c r="W9083" i="4"/>
  <c r="W9084" i="4"/>
  <c r="W9085" i="4"/>
  <c r="W9086" i="4"/>
  <c r="W9087" i="4"/>
  <c r="W9088" i="4"/>
  <c r="W9089" i="4"/>
  <c r="W9090" i="4"/>
  <c r="W9091" i="4"/>
  <c r="W9092" i="4"/>
  <c r="W9093" i="4"/>
  <c r="W9094" i="4"/>
  <c r="W9095" i="4"/>
  <c r="W9096" i="4"/>
  <c r="W9097" i="4"/>
  <c r="W9098" i="4"/>
  <c r="W9099" i="4"/>
  <c r="W9100" i="4"/>
  <c r="W9101" i="4"/>
  <c r="W9102" i="4"/>
  <c r="W9103" i="4"/>
  <c r="W9104" i="4"/>
  <c r="W9105" i="4"/>
  <c r="W9106" i="4"/>
  <c r="W9107" i="4"/>
  <c r="W9108" i="4"/>
  <c r="W9109" i="4"/>
  <c r="W9110" i="4"/>
  <c r="W9111" i="4"/>
  <c r="W9112" i="4"/>
  <c r="W9113" i="4"/>
  <c r="W9114" i="4"/>
  <c r="W9115" i="4"/>
  <c r="W9116" i="4"/>
  <c r="W9117" i="4"/>
  <c r="W9118" i="4"/>
  <c r="W9119" i="4"/>
  <c r="W9120" i="4"/>
  <c r="W9121" i="4"/>
  <c r="W9122" i="4"/>
  <c r="W9123" i="4"/>
  <c r="W9124" i="4"/>
  <c r="W9125" i="4"/>
  <c r="W9126" i="4"/>
  <c r="W9127" i="4"/>
  <c r="W9128" i="4"/>
  <c r="W9129" i="4"/>
  <c r="W9130" i="4"/>
  <c r="W9131" i="4"/>
  <c r="W9132" i="4"/>
  <c r="W9133" i="4"/>
  <c r="W9134" i="4"/>
  <c r="W9135" i="4"/>
  <c r="W9136" i="4"/>
  <c r="W9137" i="4"/>
  <c r="W9138" i="4"/>
  <c r="W9139" i="4"/>
  <c r="W9140" i="4"/>
  <c r="W9141" i="4"/>
  <c r="W9142" i="4"/>
  <c r="W9143" i="4"/>
  <c r="W9144" i="4"/>
  <c r="W9145" i="4"/>
  <c r="W9146" i="4"/>
  <c r="W9147" i="4"/>
  <c r="W9148" i="4"/>
  <c r="W9149" i="4"/>
  <c r="W9150" i="4"/>
  <c r="W9151" i="4"/>
  <c r="W9152" i="4"/>
  <c r="W9153" i="4"/>
  <c r="W9154" i="4"/>
  <c r="W9155" i="4"/>
  <c r="W9156" i="4"/>
  <c r="W9157" i="4"/>
  <c r="W9158" i="4"/>
  <c r="W9159" i="4"/>
  <c r="W9160" i="4"/>
  <c r="W9161" i="4"/>
  <c r="W9162" i="4"/>
  <c r="W9163" i="4"/>
  <c r="W9164" i="4"/>
  <c r="W9165" i="4"/>
  <c r="W9166" i="4"/>
  <c r="W9167" i="4"/>
  <c r="W9168" i="4"/>
  <c r="W9169" i="4"/>
  <c r="W9170" i="4"/>
  <c r="W9171" i="4"/>
  <c r="W9172" i="4"/>
  <c r="W9173" i="4"/>
  <c r="W9174" i="4"/>
  <c r="W9175" i="4"/>
  <c r="W9176" i="4"/>
  <c r="W9177" i="4"/>
  <c r="W9178" i="4"/>
  <c r="W9179" i="4"/>
  <c r="W9180" i="4"/>
  <c r="W9181" i="4"/>
  <c r="W9182" i="4"/>
  <c r="W9183" i="4"/>
  <c r="W9184" i="4"/>
  <c r="W9185" i="4"/>
  <c r="W9186" i="4"/>
  <c r="W9187" i="4"/>
  <c r="W9188" i="4"/>
  <c r="W9189" i="4"/>
  <c r="W9190" i="4"/>
  <c r="W9191" i="4"/>
  <c r="W9192" i="4"/>
  <c r="W9193" i="4"/>
  <c r="W9194" i="4"/>
  <c r="W9195" i="4"/>
  <c r="W9196" i="4"/>
  <c r="W9197" i="4"/>
  <c r="W9198" i="4"/>
  <c r="W9199" i="4"/>
  <c r="W9200" i="4"/>
  <c r="W9201" i="4"/>
  <c r="W9202" i="4"/>
  <c r="W9203" i="4"/>
  <c r="W9204" i="4"/>
  <c r="W9205" i="4"/>
  <c r="W9206" i="4"/>
  <c r="W9207" i="4"/>
  <c r="W9208" i="4"/>
  <c r="W9209" i="4"/>
  <c r="W9210" i="4"/>
  <c r="W9211" i="4"/>
  <c r="W9212" i="4"/>
  <c r="W9213" i="4"/>
  <c r="W9214" i="4"/>
  <c r="W9215" i="4"/>
  <c r="W9216" i="4"/>
  <c r="W9217" i="4"/>
  <c r="W9218" i="4"/>
  <c r="W9219" i="4"/>
  <c r="W9220" i="4"/>
  <c r="W9221" i="4"/>
  <c r="W9222" i="4"/>
  <c r="W9223" i="4"/>
  <c r="W9224" i="4"/>
  <c r="W9225" i="4"/>
  <c r="W9226" i="4"/>
  <c r="W9227" i="4"/>
  <c r="W9228" i="4"/>
  <c r="W9229" i="4"/>
  <c r="W9230" i="4"/>
  <c r="W9231" i="4"/>
  <c r="W9232" i="4"/>
  <c r="W9233" i="4"/>
  <c r="W9234" i="4"/>
  <c r="W9235" i="4"/>
  <c r="W9236" i="4"/>
  <c r="W9237" i="4"/>
  <c r="W9238" i="4"/>
  <c r="W9239" i="4"/>
  <c r="W9240" i="4"/>
  <c r="W9241" i="4"/>
  <c r="W9242" i="4"/>
  <c r="W9243" i="4"/>
  <c r="W9244" i="4"/>
  <c r="W9245" i="4"/>
  <c r="W9246" i="4"/>
  <c r="W9247" i="4"/>
  <c r="W9248" i="4"/>
  <c r="W9249" i="4"/>
  <c r="W9250" i="4"/>
  <c r="W9251" i="4"/>
  <c r="W9252" i="4"/>
  <c r="W9253" i="4"/>
  <c r="W9254" i="4"/>
  <c r="W9255" i="4"/>
  <c r="W9256" i="4"/>
  <c r="W9257" i="4"/>
  <c r="W9258" i="4"/>
  <c r="W9259" i="4"/>
  <c r="W9260" i="4"/>
  <c r="W9261" i="4"/>
  <c r="W9262" i="4"/>
  <c r="W9263" i="4"/>
  <c r="W9264" i="4"/>
  <c r="W9265" i="4"/>
  <c r="W9266" i="4"/>
  <c r="W9267" i="4"/>
  <c r="W9268" i="4"/>
  <c r="W9269" i="4"/>
  <c r="W9270" i="4"/>
  <c r="W9271" i="4"/>
  <c r="W9272" i="4"/>
  <c r="W9273" i="4"/>
  <c r="W9274" i="4"/>
  <c r="W9275" i="4"/>
  <c r="W9276" i="4"/>
  <c r="W9277" i="4"/>
  <c r="W9278" i="4"/>
  <c r="W9279" i="4"/>
  <c r="W9280" i="4"/>
  <c r="W9281" i="4"/>
  <c r="W9282" i="4"/>
  <c r="W9283" i="4"/>
  <c r="W9284" i="4"/>
  <c r="W9285" i="4"/>
  <c r="W9286" i="4"/>
  <c r="W9287" i="4"/>
  <c r="W9288" i="4"/>
  <c r="W9289" i="4"/>
  <c r="W9290" i="4"/>
  <c r="W9291" i="4"/>
  <c r="W9292" i="4"/>
  <c r="W9293" i="4"/>
  <c r="W9294" i="4"/>
  <c r="W9295" i="4"/>
  <c r="W9296" i="4"/>
  <c r="W9297" i="4"/>
  <c r="W9298" i="4"/>
  <c r="W9299" i="4"/>
  <c r="W9300" i="4"/>
  <c r="W9301" i="4"/>
  <c r="W9302" i="4"/>
  <c r="W9303" i="4"/>
  <c r="W9304" i="4"/>
  <c r="W9305" i="4"/>
  <c r="W9306" i="4"/>
  <c r="W9307" i="4"/>
  <c r="W9308" i="4"/>
  <c r="W9309" i="4"/>
  <c r="W9310" i="4"/>
  <c r="W9311" i="4"/>
  <c r="W9312" i="4"/>
  <c r="W9313" i="4"/>
  <c r="W9314" i="4"/>
  <c r="W9315" i="4"/>
  <c r="W9316" i="4"/>
  <c r="W9317" i="4"/>
  <c r="W9318" i="4"/>
  <c r="W9319" i="4"/>
  <c r="W9320" i="4"/>
  <c r="W9321" i="4"/>
  <c r="W9322" i="4"/>
  <c r="W9323" i="4"/>
  <c r="W9324" i="4"/>
  <c r="W9325" i="4"/>
  <c r="W9326" i="4"/>
  <c r="W9327" i="4"/>
  <c r="W9328" i="4"/>
  <c r="W9329" i="4"/>
  <c r="W9330" i="4"/>
  <c r="W9331" i="4"/>
  <c r="W9332" i="4"/>
  <c r="W9333" i="4"/>
  <c r="W9334" i="4"/>
  <c r="W9335" i="4"/>
  <c r="W9336" i="4"/>
  <c r="W9337" i="4"/>
  <c r="W9338" i="4"/>
  <c r="W9339" i="4"/>
  <c r="W9340" i="4"/>
  <c r="W9341" i="4"/>
  <c r="W9342" i="4"/>
  <c r="W9343" i="4"/>
  <c r="W9344" i="4"/>
  <c r="W9345" i="4"/>
  <c r="W9346" i="4"/>
  <c r="W9347" i="4"/>
  <c r="W9348" i="4"/>
  <c r="W9349" i="4"/>
  <c r="W9350" i="4"/>
  <c r="W9351" i="4"/>
  <c r="W9352" i="4"/>
  <c r="W9353" i="4"/>
  <c r="W9354" i="4"/>
  <c r="W9355" i="4"/>
  <c r="W9356" i="4"/>
  <c r="W9357" i="4"/>
  <c r="W9358" i="4"/>
  <c r="W9359" i="4"/>
  <c r="W9360" i="4"/>
  <c r="W9361" i="4"/>
  <c r="W9362" i="4"/>
  <c r="W9363" i="4"/>
  <c r="W9364" i="4"/>
  <c r="W9365" i="4"/>
  <c r="W9366" i="4"/>
  <c r="W9367" i="4"/>
  <c r="W9368" i="4"/>
  <c r="W9369" i="4"/>
  <c r="W9370" i="4"/>
  <c r="W9371" i="4"/>
  <c r="W9372" i="4"/>
  <c r="W9373" i="4"/>
  <c r="W9374" i="4"/>
  <c r="W9375" i="4"/>
  <c r="W9376" i="4"/>
  <c r="W9377" i="4"/>
  <c r="W9378" i="4"/>
  <c r="W9379" i="4"/>
  <c r="W9380" i="4"/>
  <c r="W9381" i="4"/>
  <c r="W9382" i="4"/>
  <c r="W9383" i="4"/>
  <c r="W9384" i="4"/>
  <c r="W9385" i="4"/>
  <c r="W9386" i="4"/>
  <c r="W9387" i="4"/>
  <c r="W9388" i="4"/>
  <c r="W9389" i="4"/>
  <c r="W9390" i="4"/>
  <c r="W9391" i="4"/>
  <c r="W9392" i="4"/>
  <c r="W9393" i="4"/>
  <c r="W9394" i="4"/>
  <c r="W9395" i="4"/>
  <c r="W9396" i="4"/>
  <c r="W9397" i="4"/>
  <c r="W9398" i="4"/>
  <c r="W9399" i="4"/>
  <c r="W9400" i="4"/>
  <c r="W9401" i="4"/>
  <c r="W9402" i="4"/>
  <c r="W9403" i="4"/>
  <c r="W9404" i="4"/>
  <c r="W9405" i="4"/>
  <c r="W9406" i="4"/>
  <c r="W9407" i="4"/>
  <c r="W9408" i="4"/>
  <c r="W9409" i="4"/>
  <c r="W9410" i="4"/>
  <c r="W9411" i="4"/>
  <c r="W9412" i="4"/>
  <c r="W9413" i="4"/>
  <c r="W9414" i="4"/>
  <c r="W9415" i="4"/>
  <c r="W9416" i="4"/>
  <c r="W9417" i="4"/>
  <c r="W9418" i="4"/>
  <c r="W9419" i="4"/>
  <c r="W9420" i="4"/>
  <c r="W9421" i="4"/>
  <c r="W9422" i="4"/>
  <c r="W9423" i="4"/>
  <c r="W9424" i="4"/>
  <c r="W9425" i="4"/>
  <c r="W9426" i="4"/>
  <c r="W9427" i="4"/>
  <c r="W9428" i="4"/>
  <c r="W9429" i="4"/>
  <c r="W9430" i="4"/>
  <c r="W9431" i="4"/>
  <c r="W9432" i="4"/>
  <c r="W9433" i="4"/>
  <c r="W9434" i="4"/>
  <c r="W9435" i="4"/>
  <c r="W9436" i="4"/>
  <c r="W9437" i="4"/>
  <c r="W9438" i="4"/>
  <c r="W9439" i="4"/>
  <c r="W9440" i="4"/>
  <c r="W9441" i="4"/>
  <c r="W9442" i="4"/>
  <c r="W9443" i="4"/>
  <c r="W9444" i="4"/>
  <c r="W9445" i="4"/>
  <c r="W9446" i="4"/>
  <c r="W9447" i="4"/>
  <c r="W9448" i="4"/>
  <c r="W9449" i="4"/>
  <c r="W9450" i="4"/>
  <c r="W9451" i="4"/>
  <c r="W9452" i="4"/>
  <c r="W9453" i="4"/>
  <c r="W9454" i="4"/>
  <c r="W9455" i="4"/>
  <c r="W9456" i="4"/>
  <c r="W9457" i="4"/>
  <c r="W9458" i="4"/>
  <c r="W9459" i="4"/>
  <c r="W9460" i="4"/>
  <c r="W9461" i="4"/>
  <c r="W9462" i="4"/>
  <c r="W9463" i="4"/>
  <c r="W9464" i="4"/>
  <c r="W9465" i="4"/>
  <c r="W9466" i="4"/>
  <c r="W9467" i="4"/>
  <c r="W9468" i="4"/>
  <c r="W9469" i="4"/>
  <c r="W9470" i="4"/>
  <c r="W9471" i="4"/>
  <c r="W9472" i="4"/>
  <c r="W9473" i="4"/>
  <c r="W9474" i="4"/>
  <c r="W9475" i="4"/>
  <c r="W9476" i="4"/>
  <c r="W9477" i="4"/>
  <c r="W9478" i="4"/>
  <c r="W9479" i="4"/>
  <c r="W9480" i="4"/>
  <c r="W9481" i="4"/>
  <c r="W9482" i="4"/>
  <c r="W9483" i="4"/>
  <c r="W9484" i="4"/>
  <c r="W9485" i="4"/>
  <c r="W9486" i="4"/>
  <c r="W9487" i="4"/>
  <c r="W9488" i="4"/>
  <c r="W9489" i="4"/>
  <c r="W9490" i="4"/>
  <c r="W9491" i="4"/>
  <c r="W9492" i="4"/>
  <c r="W9493" i="4"/>
  <c r="W9494" i="4"/>
  <c r="W9495" i="4"/>
  <c r="W9496" i="4"/>
  <c r="W9497" i="4"/>
  <c r="W9498" i="4"/>
  <c r="W9499" i="4"/>
  <c r="W9500" i="4"/>
  <c r="W9501" i="4"/>
  <c r="W9502" i="4"/>
  <c r="W9503" i="4"/>
  <c r="W9504" i="4"/>
  <c r="W9505" i="4"/>
  <c r="W9506" i="4"/>
  <c r="W9507" i="4"/>
  <c r="W9508" i="4"/>
  <c r="W9509" i="4"/>
  <c r="W9510" i="4"/>
  <c r="W9511" i="4"/>
  <c r="W9512" i="4"/>
  <c r="W9513" i="4"/>
  <c r="W9514" i="4"/>
  <c r="W9515" i="4"/>
  <c r="W9516" i="4"/>
  <c r="W9517" i="4"/>
  <c r="W9518" i="4"/>
  <c r="W9519" i="4"/>
  <c r="W9520" i="4"/>
  <c r="W9521" i="4"/>
  <c r="W9522" i="4"/>
  <c r="W9523" i="4"/>
  <c r="W9524" i="4"/>
  <c r="W9525" i="4"/>
  <c r="W9526" i="4"/>
  <c r="W9527" i="4"/>
  <c r="W9528" i="4"/>
  <c r="W9529" i="4"/>
  <c r="W9530" i="4"/>
  <c r="W9531" i="4"/>
  <c r="W9532" i="4"/>
  <c r="W9533" i="4"/>
  <c r="W9534" i="4"/>
  <c r="W9535" i="4"/>
  <c r="W9536" i="4"/>
  <c r="W9537" i="4"/>
  <c r="W9538" i="4"/>
  <c r="W9539" i="4"/>
  <c r="W9540" i="4"/>
  <c r="W9541" i="4"/>
  <c r="W9542" i="4"/>
  <c r="W9543" i="4"/>
  <c r="W9544" i="4"/>
  <c r="W9545" i="4"/>
  <c r="W9546" i="4"/>
  <c r="W9547" i="4"/>
  <c r="W9548" i="4"/>
  <c r="W9549" i="4"/>
  <c r="W9550" i="4"/>
  <c r="W9551" i="4"/>
  <c r="W9552" i="4"/>
  <c r="W9553" i="4"/>
  <c r="W9554" i="4"/>
  <c r="W9555" i="4"/>
  <c r="W9556" i="4"/>
  <c r="W9557" i="4"/>
  <c r="W9558" i="4"/>
  <c r="W9559" i="4"/>
  <c r="W9560" i="4"/>
  <c r="W9561" i="4"/>
  <c r="W9562" i="4"/>
  <c r="W9563" i="4"/>
  <c r="W9564" i="4"/>
  <c r="W9565" i="4"/>
  <c r="W9566" i="4"/>
  <c r="W9567" i="4"/>
  <c r="W9568" i="4"/>
  <c r="W9569" i="4"/>
  <c r="W9570" i="4"/>
  <c r="W9571" i="4"/>
  <c r="W9572" i="4"/>
  <c r="W9573" i="4"/>
  <c r="W9574" i="4"/>
  <c r="W9575" i="4"/>
  <c r="W9576" i="4"/>
  <c r="W9577" i="4"/>
  <c r="W9578" i="4"/>
  <c r="W9579" i="4"/>
  <c r="W9580" i="4"/>
  <c r="W9581" i="4"/>
  <c r="W9582" i="4"/>
  <c r="W9583" i="4"/>
  <c r="W9584" i="4"/>
  <c r="W9585" i="4"/>
  <c r="W9586" i="4"/>
  <c r="W9587" i="4"/>
  <c r="W9588" i="4"/>
  <c r="W9589" i="4"/>
  <c r="W9590" i="4"/>
  <c r="W9591" i="4"/>
  <c r="W9592" i="4"/>
  <c r="W9593" i="4"/>
  <c r="W9594" i="4"/>
  <c r="W9595" i="4"/>
  <c r="W9596" i="4"/>
  <c r="W9597" i="4"/>
  <c r="W9598" i="4"/>
  <c r="W9599" i="4"/>
  <c r="W9600" i="4"/>
  <c r="W9601" i="4"/>
  <c r="W9602" i="4"/>
  <c r="W9603" i="4"/>
  <c r="W9604" i="4"/>
  <c r="W9605" i="4"/>
  <c r="W9606" i="4"/>
  <c r="W9607" i="4"/>
  <c r="W9608" i="4"/>
  <c r="W9609" i="4"/>
  <c r="W9610" i="4"/>
  <c r="W9611" i="4"/>
  <c r="W9612" i="4"/>
  <c r="W9613" i="4"/>
  <c r="W9614" i="4"/>
  <c r="W9615" i="4"/>
  <c r="W9616" i="4"/>
  <c r="W9617" i="4"/>
  <c r="W9618" i="4"/>
  <c r="W9619" i="4"/>
  <c r="W9620" i="4"/>
  <c r="W9621" i="4"/>
  <c r="W9622" i="4"/>
  <c r="W9623" i="4"/>
  <c r="W9624" i="4"/>
  <c r="W9625" i="4"/>
  <c r="W9626" i="4"/>
  <c r="W9627" i="4"/>
  <c r="W9628" i="4"/>
  <c r="W9629" i="4"/>
  <c r="W9630" i="4"/>
  <c r="W9631" i="4"/>
  <c r="W9632" i="4"/>
  <c r="W9633" i="4"/>
  <c r="W9634" i="4"/>
  <c r="W9635" i="4"/>
  <c r="W9636" i="4"/>
  <c r="W9637" i="4"/>
  <c r="W9638" i="4"/>
  <c r="W9639" i="4"/>
  <c r="W9640" i="4"/>
  <c r="W9641" i="4"/>
  <c r="W9642" i="4"/>
  <c r="W9643" i="4"/>
  <c r="W9644" i="4"/>
  <c r="W9645" i="4"/>
  <c r="W9646" i="4"/>
  <c r="W9647" i="4"/>
  <c r="W9648" i="4"/>
  <c r="W9649" i="4"/>
  <c r="W9650" i="4"/>
  <c r="W9651" i="4"/>
  <c r="W9652" i="4"/>
  <c r="W9653" i="4"/>
  <c r="W9654" i="4"/>
  <c r="W9655" i="4"/>
  <c r="W9656" i="4"/>
  <c r="W9657" i="4"/>
  <c r="W9658" i="4"/>
  <c r="W9659" i="4"/>
  <c r="W9660" i="4"/>
  <c r="W9661" i="4"/>
  <c r="W9662" i="4"/>
  <c r="W9663" i="4"/>
  <c r="W9664" i="4"/>
  <c r="W9665" i="4"/>
  <c r="W9666" i="4"/>
  <c r="W9667" i="4"/>
  <c r="W9668" i="4"/>
  <c r="W9669" i="4"/>
  <c r="W9670" i="4"/>
  <c r="W9671" i="4"/>
  <c r="W9672" i="4"/>
  <c r="W9673" i="4"/>
  <c r="W9674" i="4"/>
  <c r="W9675" i="4"/>
  <c r="W9676" i="4"/>
  <c r="W9677" i="4"/>
  <c r="W9678" i="4"/>
  <c r="W9679" i="4"/>
  <c r="W9680" i="4"/>
  <c r="W9681" i="4"/>
  <c r="W9682" i="4"/>
  <c r="W9683" i="4"/>
  <c r="W9684" i="4"/>
  <c r="W9685" i="4"/>
  <c r="W9686" i="4"/>
  <c r="W9687" i="4"/>
  <c r="W9688" i="4"/>
  <c r="W9689" i="4"/>
  <c r="W9690" i="4"/>
  <c r="W9691" i="4"/>
  <c r="W9692" i="4"/>
  <c r="W9693" i="4"/>
  <c r="W9694" i="4"/>
  <c r="W9695" i="4"/>
  <c r="W9696" i="4"/>
  <c r="W9697" i="4"/>
  <c r="W9698" i="4"/>
  <c r="W9699" i="4"/>
  <c r="W9700" i="4"/>
  <c r="W9701" i="4"/>
  <c r="W9702" i="4"/>
  <c r="W9703" i="4"/>
  <c r="W9704" i="4"/>
  <c r="W9705" i="4"/>
  <c r="W9706" i="4"/>
  <c r="W9707" i="4"/>
  <c r="W9708" i="4"/>
  <c r="W9709" i="4"/>
  <c r="W9710" i="4"/>
  <c r="W9711" i="4"/>
  <c r="W9712" i="4"/>
  <c r="W9713" i="4"/>
  <c r="W9714" i="4"/>
  <c r="W9715" i="4"/>
  <c r="W9716" i="4"/>
  <c r="W9717" i="4"/>
  <c r="W9718" i="4"/>
  <c r="W9719" i="4"/>
  <c r="W9720" i="4"/>
  <c r="W9721" i="4"/>
  <c r="W9722" i="4"/>
  <c r="W9723" i="4"/>
  <c r="W9724" i="4"/>
  <c r="W9725" i="4"/>
  <c r="W9726" i="4"/>
  <c r="W9727" i="4"/>
  <c r="W9728" i="4"/>
  <c r="W9729" i="4"/>
  <c r="W9730" i="4"/>
  <c r="W9731" i="4"/>
  <c r="W9732" i="4"/>
  <c r="W9733" i="4"/>
  <c r="W9734" i="4"/>
  <c r="W9735" i="4"/>
  <c r="W9736" i="4"/>
  <c r="W9737" i="4"/>
  <c r="W9738" i="4"/>
  <c r="W9739" i="4"/>
  <c r="W9740" i="4"/>
  <c r="W9741" i="4"/>
  <c r="W9742" i="4"/>
  <c r="W9743" i="4"/>
  <c r="W9744" i="4"/>
  <c r="W9745" i="4"/>
  <c r="W9746" i="4"/>
  <c r="W9747" i="4"/>
  <c r="W9748" i="4"/>
  <c r="W9749" i="4"/>
  <c r="W9750" i="4"/>
  <c r="W9751" i="4"/>
  <c r="W9752" i="4"/>
  <c r="W9753" i="4"/>
  <c r="W9754" i="4"/>
  <c r="W9755" i="4"/>
  <c r="W9756" i="4"/>
  <c r="W9757" i="4"/>
  <c r="W9758" i="4"/>
  <c r="W9759" i="4"/>
  <c r="W9760" i="4"/>
  <c r="W9761" i="4"/>
  <c r="W9762" i="4"/>
  <c r="W9763" i="4"/>
  <c r="W9764" i="4"/>
  <c r="W9765" i="4"/>
  <c r="W9766" i="4"/>
  <c r="W9767" i="4"/>
  <c r="W9768" i="4"/>
  <c r="W9769" i="4"/>
  <c r="W9770" i="4"/>
  <c r="W9771" i="4"/>
  <c r="W9772" i="4"/>
  <c r="W9773" i="4"/>
  <c r="W9774" i="4"/>
  <c r="W9775" i="4"/>
  <c r="W9776" i="4"/>
  <c r="W9777" i="4"/>
  <c r="W9778" i="4"/>
  <c r="W9779" i="4"/>
  <c r="W9780" i="4"/>
  <c r="W9781" i="4"/>
  <c r="W9782" i="4"/>
  <c r="W9783" i="4"/>
  <c r="W9784" i="4"/>
  <c r="W9785" i="4"/>
  <c r="W9786" i="4"/>
  <c r="W9787" i="4"/>
  <c r="W9788" i="4"/>
  <c r="W9789" i="4"/>
  <c r="W9790" i="4"/>
  <c r="W9791" i="4"/>
  <c r="W9792" i="4"/>
  <c r="W9793" i="4"/>
  <c r="W9794" i="4"/>
  <c r="W9795" i="4"/>
  <c r="W9796" i="4"/>
  <c r="W9797" i="4"/>
  <c r="W9798" i="4"/>
  <c r="W9799" i="4"/>
  <c r="W9800" i="4"/>
  <c r="W9801" i="4"/>
  <c r="W9802" i="4"/>
  <c r="W9803" i="4"/>
  <c r="W9804" i="4"/>
  <c r="W9805" i="4"/>
  <c r="W9806" i="4"/>
  <c r="W9807" i="4"/>
  <c r="W9808" i="4"/>
  <c r="W9809" i="4"/>
  <c r="W9810" i="4"/>
  <c r="W9811" i="4"/>
  <c r="W9812" i="4"/>
  <c r="W9813" i="4"/>
  <c r="W9814" i="4"/>
  <c r="W9815" i="4"/>
  <c r="W9816" i="4"/>
  <c r="W9817" i="4"/>
  <c r="W9818" i="4"/>
  <c r="W9819" i="4"/>
  <c r="W9820" i="4"/>
  <c r="W9821" i="4"/>
  <c r="W9822" i="4"/>
  <c r="W9823" i="4"/>
  <c r="W9824" i="4"/>
  <c r="W9825" i="4"/>
  <c r="W9826" i="4"/>
  <c r="W9827" i="4"/>
  <c r="W9828" i="4"/>
  <c r="W9829" i="4"/>
  <c r="W9830" i="4"/>
  <c r="W9831" i="4"/>
  <c r="W9832" i="4"/>
  <c r="W9833" i="4"/>
  <c r="W9834" i="4"/>
  <c r="W9835" i="4"/>
  <c r="W9836" i="4"/>
  <c r="W9837" i="4"/>
  <c r="W9838" i="4"/>
  <c r="W9839" i="4"/>
  <c r="W9840" i="4"/>
  <c r="W9841" i="4"/>
  <c r="W9842" i="4"/>
  <c r="W9843" i="4"/>
  <c r="W9844" i="4"/>
  <c r="W9845" i="4"/>
  <c r="W9846" i="4"/>
  <c r="W9847" i="4"/>
  <c r="W9848" i="4"/>
  <c r="W9849" i="4"/>
  <c r="W9850" i="4"/>
  <c r="W9851" i="4"/>
  <c r="W9852" i="4"/>
  <c r="W9853" i="4"/>
  <c r="W9854" i="4"/>
  <c r="W9855" i="4"/>
  <c r="W9856" i="4"/>
  <c r="W9857" i="4"/>
  <c r="W9858" i="4"/>
  <c r="W9859" i="4"/>
  <c r="W9860" i="4"/>
  <c r="W9861" i="4"/>
  <c r="W9862" i="4"/>
  <c r="W9863" i="4"/>
  <c r="W9864" i="4"/>
  <c r="W9865" i="4"/>
  <c r="W9866" i="4"/>
  <c r="W9867" i="4"/>
  <c r="W9868" i="4"/>
  <c r="W9869" i="4"/>
  <c r="W9870" i="4"/>
  <c r="W9871" i="4"/>
  <c r="W9872" i="4"/>
  <c r="W9873" i="4"/>
  <c r="W9874" i="4"/>
  <c r="W9875" i="4"/>
  <c r="W9876" i="4"/>
  <c r="W9877" i="4"/>
  <c r="W9878" i="4"/>
  <c r="W9879" i="4"/>
  <c r="W9880" i="4"/>
  <c r="W9881" i="4"/>
  <c r="W9882" i="4"/>
  <c r="W9883" i="4"/>
  <c r="W9884" i="4"/>
  <c r="W9885" i="4"/>
  <c r="W9886" i="4"/>
  <c r="W9887" i="4"/>
  <c r="W9888" i="4"/>
  <c r="W9889" i="4"/>
  <c r="W9890" i="4"/>
  <c r="W9891" i="4"/>
  <c r="W9892" i="4"/>
  <c r="W9893" i="4"/>
  <c r="W9894" i="4"/>
  <c r="W9895" i="4"/>
  <c r="W9896" i="4"/>
  <c r="W9897" i="4"/>
  <c r="W9898" i="4"/>
  <c r="W9899" i="4"/>
  <c r="W9900" i="4"/>
  <c r="W9901" i="4"/>
  <c r="W9902" i="4"/>
  <c r="W9903" i="4"/>
  <c r="W9904" i="4"/>
  <c r="W9905" i="4"/>
  <c r="W9906" i="4"/>
  <c r="W9907" i="4"/>
  <c r="W9908" i="4"/>
  <c r="W9909" i="4"/>
  <c r="W9910" i="4"/>
  <c r="W9911" i="4"/>
  <c r="W9912" i="4"/>
  <c r="W9913" i="4"/>
  <c r="W9914" i="4"/>
  <c r="W9915" i="4"/>
  <c r="W9916" i="4"/>
  <c r="W9917" i="4"/>
  <c r="W9918" i="4"/>
  <c r="W9919" i="4"/>
  <c r="W9920" i="4"/>
  <c r="W9921" i="4"/>
  <c r="W9922" i="4"/>
  <c r="W9923" i="4"/>
  <c r="W9924" i="4"/>
  <c r="W9925" i="4"/>
  <c r="W9926" i="4"/>
  <c r="W9927" i="4"/>
  <c r="W9928" i="4"/>
  <c r="W9929" i="4"/>
  <c r="W9930" i="4"/>
  <c r="W9931" i="4"/>
  <c r="W9932" i="4"/>
  <c r="W9933" i="4"/>
  <c r="W9934" i="4"/>
  <c r="W9935" i="4"/>
  <c r="W9936" i="4"/>
  <c r="W9937" i="4"/>
  <c r="W9938" i="4"/>
  <c r="W9939" i="4"/>
  <c r="W9940" i="4"/>
  <c r="W9941" i="4"/>
  <c r="W9942" i="4"/>
  <c r="W9943" i="4"/>
  <c r="W9944" i="4"/>
  <c r="W9945" i="4"/>
  <c r="W9946" i="4"/>
  <c r="W9947" i="4"/>
  <c r="W9948" i="4"/>
  <c r="W9949" i="4"/>
  <c r="W9950" i="4"/>
  <c r="W9951" i="4"/>
  <c r="W9952" i="4"/>
  <c r="W9953" i="4"/>
  <c r="W9954" i="4"/>
  <c r="W9955" i="4"/>
  <c r="W9956" i="4"/>
  <c r="W9957" i="4"/>
  <c r="W9958" i="4"/>
  <c r="W9959" i="4"/>
  <c r="W9960" i="4"/>
  <c r="W9961" i="4"/>
  <c r="W9962" i="4"/>
  <c r="W9963" i="4"/>
  <c r="W9964" i="4"/>
  <c r="W9965" i="4"/>
  <c r="W9966" i="4"/>
  <c r="W9967" i="4"/>
  <c r="W9968" i="4"/>
  <c r="W9969" i="4"/>
  <c r="W9970" i="4"/>
  <c r="W9971" i="4"/>
  <c r="W9972" i="4"/>
  <c r="W9973" i="4"/>
  <c r="W9974" i="4"/>
  <c r="W9975" i="4"/>
  <c r="W9976" i="4"/>
  <c r="W9977" i="4"/>
  <c r="W9978" i="4"/>
  <c r="W9979" i="4"/>
  <c r="W9980" i="4"/>
  <c r="W9981" i="4"/>
  <c r="W9982" i="4"/>
  <c r="W9983" i="4"/>
  <c r="W9984" i="4"/>
  <c r="W9985" i="4"/>
  <c r="W9986" i="4"/>
  <c r="W9987" i="4"/>
  <c r="W9988" i="4"/>
  <c r="W9989" i="4"/>
  <c r="W9990" i="4"/>
  <c r="W9991" i="4"/>
  <c r="W9992" i="4"/>
  <c r="W9993" i="4"/>
  <c r="W9994" i="4"/>
  <c r="W9995" i="4"/>
  <c r="W9996" i="4"/>
  <c r="W9997" i="4"/>
  <c r="W9998" i="4"/>
  <c r="W9999" i="4"/>
  <c r="W10000" i="4"/>
  <c r="W10001" i="4"/>
  <c r="W10002" i="4"/>
  <c r="W10003" i="4"/>
  <c r="W10004" i="4"/>
  <c r="W10005" i="4"/>
  <c r="W10006" i="4"/>
  <c r="W10007" i="4"/>
  <c r="W10008" i="4"/>
  <c r="W10009" i="4"/>
  <c r="W10010" i="4"/>
  <c r="W10011" i="4"/>
  <c r="W10012" i="4"/>
  <c r="W10013" i="4"/>
  <c r="W10014" i="4"/>
  <c r="W10015" i="4"/>
  <c r="W10016" i="4"/>
  <c r="W10017" i="4"/>
  <c r="W10018" i="4"/>
  <c r="W10019" i="4"/>
  <c r="W10020" i="4"/>
  <c r="W10021" i="4"/>
  <c r="W10022" i="4"/>
  <c r="W10023" i="4"/>
  <c r="W10024" i="4"/>
  <c r="W10025" i="4"/>
  <c r="W10026" i="4"/>
  <c r="W10027" i="4"/>
  <c r="W10028" i="4"/>
  <c r="W10029" i="4"/>
  <c r="W10030" i="4"/>
  <c r="W10031" i="4"/>
  <c r="W10032" i="4"/>
  <c r="W10033" i="4"/>
  <c r="W10034" i="4"/>
  <c r="W10035" i="4"/>
  <c r="W10036" i="4"/>
  <c r="W10037" i="4"/>
  <c r="W10038" i="4"/>
  <c r="W10039" i="4"/>
  <c r="W10040" i="4"/>
  <c r="W10041" i="4"/>
  <c r="W10042" i="4"/>
  <c r="W10043" i="4"/>
  <c r="W10044" i="4"/>
  <c r="W10045" i="4"/>
  <c r="W10046" i="4"/>
  <c r="W10047" i="4"/>
  <c r="W10048" i="4"/>
  <c r="W10049" i="4"/>
  <c r="W10050" i="4"/>
  <c r="W10051" i="4"/>
  <c r="W10052" i="4"/>
  <c r="W10053" i="4"/>
  <c r="W10054" i="4"/>
  <c r="W10055" i="4"/>
  <c r="W10056" i="4"/>
  <c r="W10057" i="4"/>
  <c r="W10058" i="4"/>
  <c r="W10059" i="4"/>
  <c r="W10060" i="4"/>
  <c r="W10061" i="4"/>
  <c r="W10062" i="4"/>
  <c r="W10063" i="4"/>
  <c r="W10064" i="4"/>
  <c r="W10065" i="4"/>
  <c r="W10066" i="4"/>
  <c r="W10067" i="4"/>
  <c r="W10068" i="4"/>
  <c r="W10069" i="4"/>
  <c r="W10070" i="4"/>
  <c r="W10071" i="4"/>
  <c r="W10072" i="4"/>
  <c r="W10073" i="4"/>
  <c r="W10074" i="4"/>
  <c r="W10075" i="4"/>
  <c r="W10076" i="4"/>
  <c r="W10077" i="4"/>
  <c r="W10078" i="4"/>
  <c r="W10079" i="4"/>
  <c r="W10080" i="4"/>
  <c r="W10081" i="4"/>
  <c r="W10082" i="4"/>
  <c r="W10083" i="4"/>
  <c r="W10084" i="4"/>
  <c r="W10085" i="4"/>
  <c r="W10086" i="4"/>
  <c r="W10087" i="4"/>
  <c r="W10088" i="4"/>
  <c r="W10089" i="4"/>
  <c r="W10090" i="4"/>
  <c r="W10091" i="4"/>
  <c r="W10092" i="4"/>
  <c r="W10093" i="4"/>
  <c r="W10094" i="4"/>
  <c r="W10095" i="4"/>
  <c r="W10096" i="4"/>
  <c r="W10097" i="4"/>
  <c r="W10098" i="4"/>
  <c r="W10099" i="4"/>
  <c r="W10100" i="4"/>
  <c r="W10101" i="4"/>
  <c r="W10102" i="4"/>
  <c r="W10103" i="4"/>
  <c r="W10104" i="4"/>
  <c r="W10105" i="4"/>
  <c r="W10106" i="4"/>
  <c r="W10107" i="4"/>
  <c r="W10108" i="4"/>
  <c r="W10109" i="4"/>
  <c r="W10110" i="4"/>
  <c r="W10111" i="4"/>
  <c r="W10112" i="4"/>
  <c r="W10113" i="4"/>
  <c r="W10114" i="4"/>
  <c r="W10115" i="4"/>
  <c r="W10116" i="4"/>
  <c r="W10117" i="4"/>
  <c r="W10118" i="4"/>
  <c r="W10119" i="4"/>
  <c r="W10120" i="4"/>
  <c r="W10121" i="4"/>
  <c r="W10122" i="4"/>
  <c r="W10123" i="4"/>
  <c r="W10124" i="4"/>
  <c r="W10125" i="4"/>
  <c r="W10126" i="4"/>
  <c r="W10127" i="4"/>
  <c r="W10128" i="4"/>
  <c r="W10129" i="4"/>
  <c r="W10130" i="4"/>
  <c r="W10131" i="4"/>
  <c r="W10132" i="4"/>
  <c r="W10133" i="4"/>
  <c r="W10134" i="4"/>
  <c r="W10135" i="4"/>
  <c r="W10136" i="4"/>
  <c r="W10137" i="4"/>
  <c r="W10138" i="4"/>
  <c r="W10139" i="4"/>
  <c r="W10140" i="4"/>
  <c r="W10141" i="4"/>
  <c r="W10142" i="4"/>
  <c r="W10143" i="4"/>
  <c r="W10144" i="4"/>
  <c r="W10145" i="4"/>
  <c r="W10146" i="4"/>
  <c r="W10147" i="4"/>
  <c r="W10148" i="4"/>
  <c r="W10149" i="4"/>
  <c r="W10150" i="4"/>
  <c r="W10151" i="4"/>
  <c r="W10152" i="4"/>
  <c r="W10153" i="4"/>
  <c r="W10154" i="4"/>
  <c r="W10155" i="4"/>
  <c r="W10156" i="4"/>
  <c r="W10157" i="4"/>
  <c r="W10158" i="4"/>
  <c r="W10159" i="4"/>
  <c r="W10160" i="4"/>
  <c r="W10161" i="4"/>
  <c r="W10162" i="4"/>
  <c r="W10163" i="4"/>
  <c r="W10164" i="4"/>
  <c r="W10165" i="4"/>
  <c r="W10166" i="4"/>
  <c r="W10167" i="4"/>
  <c r="W10168" i="4"/>
  <c r="W10169" i="4"/>
  <c r="W10170" i="4"/>
  <c r="W10171" i="4"/>
  <c r="W10172" i="4"/>
  <c r="W10173" i="4"/>
  <c r="W10174" i="4"/>
  <c r="W10175" i="4"/>
  <c r="W10176" i="4"/>
  <c r="W10177" i="4"/>
  <c r="W10178" i="4"/>
  <c r="W10179" i="4"/>
  <c r="W10180" i="4"/>
  <c r="W10181" i="4"/>
  <c r="W10182" i="4"/>
  <c r="W10183" i="4"/>
  <c r="W10184" i="4"/>
  <c r="W10185" i="4"/>
  <c r="W10186" i="4"/>
  <c r="W10187" i="4"/>
  <c r="W10188" i="4"/>
  <c r="W10189" i="4"/>
  <c r="W10190" i="4"/>
  <c r="W10191" i="4"/>
  <c r="W10192" i="4"/>
  <c r="W10193" i="4"/>
  <c r="W10194" i="4"/>
  <c r="W10195" i="4"/>
  <c r="W10196" i="4"/>
  <c r="W10197" i="4"/>
  <c r="W10198" i="4"/>
  <c r="W10199" i="4"/>
  <c r="W10200" i="4"/>
  <c r="W10201" i="4"/>
  <c r="W10202" i="4"/>
  <c r="W10203" i="4"/>
  <c r="W10204" i="4"/>
  <c r="W10205" i="4"/>
  <c r="W10206" i="4"/>
  <c r="W10207" i="4"/>
  <c r="W10208" i="4"/>
  <c r="W10209" i="4"/>
  <c r="W10210" i="4"/>
  <c r="W10211" i="4"/>
  <c r="W10212" i="4"/>
  <c r="W10213" i="4"/>
  <c r="W10214" i="4"/>
  <c r="W10215" i="4"/>
  <c r="W10216" i="4"/>
  <c r="W10217" i="4"/>
  <c r="W10218" i="4"/>
  <c r="W10219" i="4"/>
  <c r="W10220" i="4"/>
  <c r="W10221" i="4"/>
  <c r="W10222" i="4"/>
  <c r="W10223" i="4"/>
  <c r="W10224" i="4"/>
  <c r="W10225" i="4"/>
  <c r="W10226" i="4"/>
  <c r="W10227" i="4"/>
  <c r="W10228" i="4"/>
  <c r="W10229" i="4"/>
  <c r="W10230" i="4"/>
  <c r="W10231" i="4"/>
  <c r="W10232" i="4"/>
  <c r="W10233" i="4"/>
  <c r="W10234" i="4"/>
  <c r="W10235" i="4"/>
  <c r="W10236" i="4"/>
  <c r="W10237" i="4"/>
  <c r="W10238" i="4"/>
  <c r="W10239" i="4"/>
  <c r="W10240" i="4"/>
  <c r="W10241" i="4"/>
  <c r="W10242" i="4"/>
  <c r="W10243" i="4"/>
  <c r="W10244" i="4"/>
  <c r="W10245" i="4"/>
  <c r="W10246" i="4"/>
  <c r="W10247" i="4"/>
  <c r="W10248" i="4"/>
  <c r="W10249" i="4"/>
  <c r="W10250" i="4"/>
  <c r="W10251" i="4"/>
  <c r="W10252" i="4"/>
  <c r="W10253" i="4"/>
  <c r="W10254" i="4"/>
  <c r="W10255" i="4"/>
  <c r="W10256" i="4"/>
  <c r="W10257" i="4"/>
  <c r="W10258" i="4"/>
  <c r="W10259" i="4"/>
  <c r="W10260" i="4"/>
  <c r="W10261" i="4"/>
  <c r="W10262" i="4"/>
  <c r="W10263" i="4"/>
  <c r="W10264" i="4"/>
  <c r="W10265" i="4"/>
  <c r="W10266" i="4"/>
  <c r="W10267" i="4"/>
  <c r="W10268" i="4"/>
  <c r="W10269" i="4"/>
  <c r="W10270" i="4"/>
  <c r="W10271" i="4"/>
  <c r="W10272" i="4"/>
  <c r="W10273" i="4"/>
  <c r="W10274" i="4"/>
  <c r="W10275" i="4"/>
  <c r="W10276" i="4"/>
  <c r="W10277" i="4"/>
  <c r="W10278" i="4"/>
  <c r="W10279" i="4"/>
  <c r="W10280" i="4"/>
  <c r="W10281" i="4"/>
  <c r="W10282" i="4"/>
  <c r="W10283" i="4"/>
  <c r="W10284" i="4"/>
  <c r="W10285" i="4"/>
  <c r="W10286" i="4"/>
  <c r="W10287" i="4"/>
  <c r="W10288" i="4"/>
  <c r="W10289" i="4"/>
  <c r="W10290" i="4"/>
  <c r="W10291" i="4"/>
  <c r="W10292" i="4"/>
  <c r="W10293" i="4"/>
  <c r="W10294" i="4"/>
  <c r="W10295" i="4"/>
  <c r="W10296" i="4"/>
  <c r="W10297" i="4"/>
  <c r="W10298" i="4"/>
  <c r="W10299" i="4"/>
  <c r="W10300" i="4"/>
  <c r="W10301" i="4"/>
  <c r="W10302" i="4"/>
  <c r="W10303" i="4"/>
  <c r="W10304" i="4"/>
  <c r="W10305" i="4"/>
  <c r="W10306" i="4"/>
  <c r="W10307" i="4"/>
  <c r="W10308" i="4"/>
  <c r="W10309" i="4"/>
  <c r="W10310" i="4"/>
  <c r="W10311" i="4"/>
  <c r="W10312" i="4"/>
  <c r="W10313" i="4"/>
  <c r="W10314" i="4"/>
  <c r="W10315" i="4"/>
  <c r="W10316" i="4"/>
  <c r="W10317" i="4"/>
  <c r="W10318" i="4"/>
  <c r="W10319" i="4"/>
  <c r="W10320" i="4"/>
  <c r="W10321" i="4"/>
  <c r="W10322" i="4"/>
  <c r="W10323" i="4"/>
  <c r="W10324" i="4"/>
  <c r="W10325" i="4"/>
  <c r="W10326" i="4"/>
  <c r="W10327" i="4"/>
  <c r="W10328" i="4"/>
  <c r="W10329" i="4"/>
  <c r="W10330" i="4"/>
  <c r="W10331" i="4"/>
  <c r="W10332" i="4"/>
  <c r="W10333" i="4"/>
  <c r="W10334" i="4"/>
  <c r="W10335" i="4"/>
  <c r="W10336" i="4"/>
  <c r="W10337" i="4"/>
  <c r="W10338" i="4"/>
  <c r="W10339" i="4"/>
  <c r="W10340" i="4"/>
  <c r="W10341" i="4"/>
  <c r="W10342" i="4"/>
  <c r="W10343" i="4"/>
  <c r="W10344" i="4"/>
  <c r="W10345" i="4"/>
  <c r="W10346" i="4"/>
  <c r="W10347" i="4"/>
  <c r="W10348" i="4"/>
  <c r="W10349" i="4"/>
  <c r="W10350" i="4"/>
  <c r="W10351" i="4"/>
  <c r="W10352" i="4"/>
  <c r="W10353" i="4"/>
  <c r="W10354" i="4"/>
  <c r="W10355" i="4"/>
  <c r="W10356" i="4"/>
  <c r="W10357" i="4"/>
  <c r="W10358" i="4"/>
  <c r="W10359" i="4"/>
  <c r="W10360" i="4"/>
  <c r="W10361" i="4"/>
  <c r="W10362" i="4"/>
  <c r="W10363" i="4"/>
  <c r="W10364" i="4"/>
  <c r="W10365" i="4"/>
  <c r="W10366" i="4"/>
  <c r="W10367" i="4"/>
  <c r="W10368" i="4"/>
  <c r="W10369" i="4"/>
  <c r="W10370" i="4"/>
  <c r="W10371" i="4"/>
  <c r="W10372" i="4"/>
  <c r="Q10634" i="4"/>
  <c r="Q10633" i="4"/>
  <c r="Q10632" i="4"/>
  <c r="Q10631" i="4"/>
  <c r="Q10630" i="4"/>
  <c r="Q10629" i="4"/>
  <c r="Q10628" i="4"/>
  <c r="Q10627" i="4"/>
  <c r="Q10626" i="4"/>
  <c r="Q10625" i="4"/>
  <c r="Q10624" i="4"/>
  <c r="Q10623" i="4"/>
  <c r="Q10622" i="4"/>
  <c r="Q10621" i="4"/>
  <c r="Q10620" i="4"/>
  <c r="Q10619" i="4"/>
  <c r="Q10618" i="4"/>
  <c r="Q10617" i="4"/>
  <c r="Q10616" i="4"/>
  <c r="Q10615" i="4"/>
  <c r="Q10614" i="4"/>
  <c r="Q10613" i="4"/>
  <c r="Q10612" i="4"/>
  <c r="Q10611" i="4"/>
  <c r="Q10610" i="4"/>
  <c r="Q10609" i="4"/>
  <c r="Q10608" i="4"/>
  <c r="Q10607" i="4"/>
  <c r="Q10606" i="4"/>
  <c r="Q10605" i="4"/>
  <c r="Q10604" i="4"/>
  <c r="Q10603" i="4"/>
  <c r="Q10602" i="4"/>
  <c r="Q10601" i="4"/>
  <c r="Q10600" i="4"/>
  <c r="Q10599" i="4"/>
  <c r="Q10598" i="4"/>
  <c r="Q10597" i="4"/>
  <c r="Q10596" i="4"/>
  <c r="Q10595" i="4"/>
  <c r="Q10594" i="4"/>
  <c r="Q10593" i="4"/>
  <c r="Q10592" i="4"/>
  <c r="Q10591" i="4"/>
  <c r="Q10590" i="4"/>
  <c r="Q10589" i="4"/>
  <c r="Q10588" i="4"/>
  <c r="Q10587" i="4"/>
  <c r="Q10586" i="4"/>
  <c r="Q10585" i="4"/>
  <c r="Q10584" i="4"/>
  <c r="Q10583" i="4"/>
  <c r="Q10582" i="4"/>
  <c r="Q10581" i="4"/>
  <c r="Q10580" i="4"/>
  <c r="Q10579" i="4"/>
  <c r="Q10578" i="4"/>
  <c r="Q10577" i="4"/>
  <c r="Q10576" i="4"/>
  <c r="Q10575" i="4"/>
  <c r="Q10574" i="4"/>
  <c r="Q10573" i="4"/>
  <c r="Q10572" i="4"/>
  <c r="Q10571" i="4"/>
  <c r="Q10570" i="4"/>
  <c r="Q10569" i="4"/>
  <c r="Q10568" i="4"/>
  <c r="Q10567" i="4"/>
  <c r="Q10566" i="4"/>
  <c r="Q10565" i="4"/>
  <c r="Q10564" i="4"/>
  <c r="Q10563" i="4"/>
  <c r="Q10562" i="4"/>
  <c r="Q10561" i="4"/>
  <c r="Q10560" i="4"/>
  <c r="Q10559" i="4"/>
  <c r="Q10558" i="4"/>
  <c r="Q10557" i="4"/>
  <c r="Q10556" i="4"/>
  <c r="Q10555" i="4"/>
  <c r="Q10554" i="4"/>
  <c r="Q10553" i="4"/>
  <c r="Q10552" i="4"/>
  <c r="Q10551" i="4"/>
  <c r="Q10550" i="4"/>
  <c r="Q10549" i="4"/>
  <c r="Q10548" i="4"/>
  <c r="Q10547" i="4"/>
  <c r="Q10546" i="4"/>
  <c r="Q10545" i="4"/>
  <c r="Q10544" i="4"/>
  <c r="Q10543" i="4"/>
  <c r="Q10542" i="4"/>
  <c r="Q10541" i="4"/>
  <c r="Q10540" i="4"/>
  <c r="Q10539" i="4"/>
  <c r="Q10538" i="4"/>
  <c r="Q10537" i="4"/>
  <c r="Q10536" i="4"/>
  <c r="Q10535" i="4"/>
  <c r="Q10534" i="4"/>
  <c r="Q10533" i="4"/>
  <c r="Q10532" i="4"/>
  <c r="Q10531" i="4"/>
  <c r="Q10530" i="4"/>
  <c r="Q10529" i="4"/>
  <c r="Q10528" i="4"/>
  <c r="Q10527" i="4"/>
  <c r="Q10526" i="4"/>
  <c r="Q10525" i="4"/>
  <c r="Q10524" i="4"/>
  <c r="Q10523" i="4"/>
  <c r="Q10522" i="4"/>
  <c r="Q10521" i="4"/>
  <c r="Q10520" i="4"/>
  <c r="Q10519" i="4"/>
  <c r="Q10518" i="4"/>
  <c r="Q10517" i="4"/>
  <c r="Q10516" i="4"/>
  <c r="Q10515" i="4"/>
  <c r="Q10514" i="4"/>
  <c r="Q10513" i="4"/>
  <c r="Q10512" i="4"/>
  <c r="Q10511" i="4"/>
  <c r="Q10510" i="4"/>
  <c r="Q10509" i="4"/>
  <c r="Q10508" i="4"/>
  <c r="Q10507" i="4"/>
  <c r="Q10506" i="4"/>
  <c r="Q10505" i="4"/>
  <c r="Q10504" i="4"/>
  <c r="Q10503" i="4"/>
  <c r="Q10502" i="4"/>
  <c r="Q10501" i="4"/>
  <c r="Q10500" i="4"/>
  <c r="Q10499" i="4"/>
  <c r="Q10498" i="4"/>
  <c r="Q10497" i="4"/>
  <c r="Q10496" i="4"/>
  <c r="Q10495" i="4"/>
  <c r="Q10494" i="4"/>
  <c r="Q10493" i="4"/>
  <c r="Q10492" i="4"/>
  <c r="Q10491" i="4"/>
  <c r="Q10490" i="4"/>
  <c r="Q10489" i="4"/>
  <c r="Q10488" i="4"/>
  <c r="Q10487" i="4"/>
  <c r="Q10486" i="4"/>
  <c r="Q10485" i="4"/>
  <c r="Q10484" i="4"/>
  <c r="Q10483" i="4"/>
  <c r="Q10482" i="4"/>
  <c r="Q10481" i="4"/>
  <c r="Q10480" i="4"/>
  <c r="Q10479" i="4"/>
  <c r="Q10478" i="4"/>
  <c r="Q10477" i="4"/>
  <c r="Q10476" i="4"/>
  <c r="Q10475" i="4"/>
  <c r="Q10474" i="4"/>
  <c r="Q10473" i="4"/>
  <c r="Q10472" i="4"/>
  <c r="Q10471" i="4"/>
  <c r="Q10470" i="4"/>
  <c r="Q10469" i="4"/>
  <c r="Q10468" i="4"/>
  <c r="Q10467" i="4"/>
  <c r="Q10466" i="4"/>
  <c r="Q10465" i="4"/>
  <c r="Q10464" i="4"/>
  <c r="Q10463" i="4"/>
  <c r="Q10462" i="4"/>
  <c r="Q10461" i="4"/>
  <c r="Q10460" i="4"/>
  <c r="Q10459" i="4"/>
  <c r="Q10458" i="4"/>
  <c r="Q10457" i="4"/>
  <c r="Q10456" i="4"/>
  <c r="Q10455" i="4"/>
  <c r="Q10454" i="4"/>
  <c r="Q10453" i="4"/>
  <c r="Q10452" i="4"/>
  <c r="Q10451" i="4"/>
  <c r="Q10450" i="4"/>
  <c r="Q10449" i="4"/>
  <c r="Q10448" i="4"/>
  <c r="Q10447" i="4"/>
  <c r="Q10446" i="4"/>
  <c r="Q10445" i="4"/>
  <c r="Q10444" i="4"/>
  <c r="Q10443" i="4"/>
  <c r="Q10442" i="4"/>
  <c r="Q10441" i="4"/>
  <c r="Q10440" i="4"/>
  <c r="Q10439" i="4"/>
  <c r="Q10438" i="4"/>
  <c r="Q10437" i="4"/>
  <c r="Q10436" i="4"/>
  <c r="Q10435" i="4"/>
  <c r="Q10434" i="4"/>
  <c r="Q10433" i="4"/>
  <c r="Q10432" i="4"/>
  <c r="Q10431" i="4"/>
  <c r="Q10430" i="4"/>
  <c r="Q10429" i="4"/>
  <c r="Q10428" i="4"/>
  <c r="Q10427" i="4"/>
  <c r="Q10426" i="4"/>
  <c r="Q10425" i="4"/>
  <c r="Q10424" i="4"/>
  <c r="Q10423" i="4"/>
  <c r="Q10422" i="4"/>
  <c r="Q10421" i="4"/>
  <c r="Q10420" i="4"/>
  <c r="Q10419" i="4"/>
  <c r="Q10418" i="4"/>
  <c r="Q10417" i="4"/>
  <c r="Q10416" i="4"/>
  <c r="Q10415" i="4"/>
  <c r="Q10414" i="4"/>
  <c r="Q10413" i="4"/>
  <c r="Q10412" i="4"/>
  <c r="Q10411" i="4"/>
  <c r="Q10410" i="4"/>
  <c r="Q10409" i="4"/>
  <c r="Q10408" i="4"/>
  <c r="Q10407" i="4"/>
  <c r="Q10406" i="4"/>
  <c r="Q10405" i="4"/>
  <c r="Q10404" i="4"/>
  <c r="Q10403" i="4"/>
  <c r="Q10402" i="4"/>
  <c r="Q10401" i="4"/>
  <c r="Q10400" i="4"/>
  <c r="Q10399" i="4"/>
  <c r="Q10398" i="4"/>
  <c r="Q10397" i="4"/>
  <c r="Q10396" i="4"/>
  <c r="Q10395" i="4"/>
  <c r="Q10394" i="4"/>
  <c r="Q10393" i="4"/>
  <c r="Q10392" i="4"/>
  <c r="Q10391" i="4"/>
  <c r="Q10390" i="4"/>
  <c r="Q10389" i="4"/>
  <c r="Q10388" i="4"/>
  <c r="Q10387" i="4"/>
  <c r="Q10386" i="4"/>
  <c r="Q10385" i="4"/>
  <c r="Q10384" i="4"/>
  <c r="Q10383" i="4"/>
  <c r="Q10382" i="4"/>
  <c r="Q10381" i="4"/>
  <c r="Q10380" i="4"/>
  <c r="Q10379" i="4"/>
  <c r="Q10378" i="4"/>
  <c r="Q10377" i="4"/>
  <c r="Q10376" i="4"/>
  <c r="Q10375" i="4"/>
  <c r="Q10374" i="4"/>
  <c r="Q10373" i="4"/>
  <c r="R10372" i="4"/>
  <c r="Q10372" i="4"/>
  <c r="R10371" i="4"/>
  <c r="Q10371" i="4"/>
  <c r="R10370" i="4"/>
  <c r="Q10370" i="4"/>
  <c r="R10369" i="4"/>
  <c r="Q10369" i="4"/>
  <c r="R10368" i="4"/>
  <c r="Q10368" i="4"/>
  <c r="R10367" i="4"/>
  <c r="Q10367" i="4"/>
  <c r="R10366" i="4"/>
  <c r="Q10366" i="4"/>
  <c r="R10365" i="4"/>
  <c r="Q10365" i="4"/>
  <c r="R10364" i="4"/>
  <c r="Q10364" i="4"/>
  <c r="R10363" i="4"/>
  <c r="Q10363" i="4"/>
  <c r="R10362" i="4"/>
  <c r="Q10362" i="4"/>
  <c r="R10361" i="4"/>
  <c r="Q10361" i="4"/>
  <c r="R10360" i="4"/>
  <c r="Q10360" i="4"/>
  <c r="R10359" i="4"/>
  <c r="Q10359" i="4"/>
  <c r="R10358" i="4"/>
  <c r="Q10358" i="4"/>
  <c r="R10357" i="4"/>
  <c r="Q10357" i="4"/>
  <c r="R10356" i="4"/>
  <c r="Q10356" i="4"/>
  <c r="R10355" i="4"/>
  <c r="Q10355" i="4"/>
  <c r="R10354" i="4"/>
  <c r="Q10354" i="4"/>
  <c r="R10353" i="4"/>
  <c r="Q10353" i="4"/>
  <c r="R10352" i="4"/>
  <c r="Q10352" i="4"/>
  <c r="R10351" i="4"/>
  <c r="Q10351" i="4"/>
  <c r="R10350" i="4"/>
  <c r="Q10350" i="4"/>
  <c r="R10349" i="4"/>
  <c r="Q10349" i="4"/>
  <c r="R10348" i="4"/>
  <c r="Q10348" i="4"/>
  <c r="R10347" i="4"/>
  <c r="Q10347" i="4"/>
  <c r="R10346" i="4"/>
  <c r="Q10346" i="4"/>
  <c r="R10345" i="4"/>
  <c r="Q10345" i="4"/>
  <c r="R10344" i="4"/>
  <c r="Q10344" i="4"/>
  <c r="R10343" i="4"/>
  <c r="Q10343" i="4"/>
  <c r="R10342" i="4"/>
  <c r="Q10342" i="4"/>
  <c r="R10341" i="4"/>
  <c r="Q10341" i="4"/>
  <c r="R10340" i="4"/>
  <c r="Q10340" i="4"/>
  <c r="R10339" i="4"/>
  <c r="Q10339" i="4"/>
  <c r="R10338" i="4"/>
  <c r="Q10338" i="4"/>
  <c r="R10337" i="4"/>
  <c r="Q10337" i="4"/>
  <c r="R10336" i="4"/>
  <c r="Q10336" i="4"/>
  <c r="R10335" i="4"/>
  <c r="Q10335" i="4"/>
  <c r="R10334" i="4"/>
  <c r="Q10334" i="4"/>
  <c r="R10333" i="4"/>
  <c r="Q10333" i="4"/>
  <c r="R10332" i="4"/>
  <c r="Q10332" i="4"/>
  <c r="R10331" i="4"/>
  <c r="Q10331" i="4"/>
  <c r="R10330" i="4"/>
  <c r="Q10330" i="4"/>
  <c r="R10329" i="4"/>
  <c r="Q10329" i="4"/>
  <c r="R10328" i="4"/>
  <c r="Q10328" i="4"/>
  <c r="R10327" i="4"/>
  <c r="Q10327" i="4"/>
  <c r="R10326" i="4"/>
  <c r="Q10326" i="4"/>
  <c r="R10325" i="4"/>
  <c r="Q10325" i="4"/>
  <c r="R10324" i="4"/>
  <c r="Q10324" i="4"/>
  <c r="R10323" i="4"/>
  <c r="Q10323" i="4"/>
  <c r="R10322" i="4"/>
  <c r="Q10322" i="4"/>
  <c r="R10321" i="4"/>
  <c r="Q10321" i="4"/>
  <c r="R10320" i="4"/>
  <c r="Q10320" i="4"/>
  <c r="R10319" i="4"/>
  <c r="Q10319" i="4"/>
  <c r="R10318" i="4"/>
  <c r="Q10318" i="4"/>
  <c r="R10317" i="4"/>
  <c r="Q10317" i="4"/>
  <c r="R10316" i="4"/>
  <c r="Q10316" i="4"/>
  <c r="R10315" i="4"/>
  <c r="Q10315" i="4"/>
  <c r="R10314" i="4"/>
  <c r="Q10314" i="4"/>
  <c r="R10313" i="4"/>
  <c r="Q10313" i="4"/>
  <c r="R10312" i="4"/>
  <c r="Q10312" i="4"/>
  <c r="R10311" i="4"/>
  <c r="Q10311" i="4"/>
  <c r="R10310" i="4"/>
  <c r="Q10310" i="4"/>
  <c r="R10309" i="4"/>
  <c r="Q10309" i="4"/>
  <c r="R10308" i="4"/>
  <c r="Q10308" i="4"/>
  <c r="R10307" i="4"/>
  <c r="Q10307" i="4"/>
  <c r="R10306" i="4"/>
  <c r="Q10306" i="4"/>
  <c r="R10305" i="4"/>
  <c r="Q10305" i="4"/>
  <c r="R10304" i="4"/>
  <c r="Q10304" i="4"/>
  <c r="R10303" i="4"/>
  <c r="Q10303" i="4"/>
  <c r="R10302" i="4"/>
  <c r="Q10302" i="4"/>
  <c r="R10301" i="4"/>
  <c r="Q10301" i="4"/>
  <c r="R10300" i="4"/>
  <c r="Q10300" i="4"/>
  <c r="R10299" i="4"/>
  <c r="Q10299" i="4"/>
  <c r="R10298" i="4"/>
  <c r="Q10298" i="4"/>
  <c r="R10297" i="4"/>
  <c r="Q10297" i="4"/>
  <c r="R10296" i="4"/>
  <c r="Q10296" i="4"/>
  <c r="R10295" i="4"/>
  <c r="Q10295" i="4"/>
  <c r="R10294" i="4"/>
  <c r="Q10294" i="4"/>
  <c r="R10293" i="4"/>
  <c r="Q10293" i="4"/>
  <c r="R10292" i="4"/>
  <c r="Q10292" i="4"/>
  <c r="R10291" i="4"/>
  <c r="Q10291" i="4"/>
  <c r="R10290" i="4"/>
  <c r="Q10290" i="4"/>
  <c r="R10289" i="4"/>
  <c r="Q10289" i="4"/>
  <c r="R10288" i="4"/>
  <c r="Q10288" i="4"/>
  <c r="R10287" i="4"/>
  <c r="Q10287" i="4"/>
  <c r="R10286" i="4"/>
  <c r="Q10286" i="4"/>
  <c r="R10285" i="4"/>
  <c r="Q10285" i="4"/>
  <c r="R10284" i="4"/>
  <c r="Q10284" i="4"/>
  <c r="R10283" i="4"/>
  <c r="Q10283" i="4"/>
  <c r="R10282" i="4"/>
  <c r="Q10282" i="4"/>
  <c r="R10281" i="4"/>
  <c r="Q10281" i="4"/>
  <c r="R10280" i="4"/>
  <c r="Q10280" i="4"/>
  <c r="R10279" i="4"/>
  <c r="Q10279" i="4"/>
  <c r="R10278" i="4"/>
  <c r="Q10278" i="4"/>
  <c r="R10277" i="4"/>
  <c r="Q10277" i="4"/>
  <c r="R10276" i="4"/>
  <c r="Q10276" i="4"/>
  <c r="R10275" i="4"/>
  <c r="Q10275" i="4"/>
  <c r="R10274" i="4"/>
  <c r="Q10274" i="4"/>
  <c r="R10273" i="4"/>
  <c r="Q10273" i="4"/>
  <c r="R10272" i="4"/>
  <c r="Q10272" i="4"/>
  <c r="R10271" i="4"/>
  <c r="Q10271" i="4"/>
  <c r="R10270" i="4"/>
  <c r="Q10270" i="4"/>
  <c r="R10269" i="4"/>
  <c r="Q10269" i="4"/>
  <c r="R10268" i="4"/>
  <c r="Q10268" i="4"/>
  <c r="R10267" i="4"/>
  <c r="Q10267" i="4"/>
  <c r="R10266" i="4"/>
  <c r="Q10266" i="4"/>
  <c r="R10265" i="4"/>
  <c r="Q10265" i="4"/>
  <c r="R10264" i="4"/>
  <c r="Q10264" i="4"/>
  <c r="R10263" i="4"/>
  <c r="Q10263" i="4"/>
  <c r="R10262" i="4"/>
  <c r="Q10262" i="4"/>
  <c r="R10261" i="4"/>
  <c r="Q10261" i="4"/>
  <c r="R10260" i="4"/>
  <c r="Q10260" i="4"/>
  <c r="R10259" i="4"/>
  <c r="Q10259" i="4"/>
  <c r="R10258" i="4"/>
  <c r="Q10258" i="4"/>
  <c r="R10257" i="4"/>
  <c r="Q10257" i="4"/>
  <c r="R10256" i="4"/>
  <c r="Q10256" i="4"/>
  <c r="R10255" i="4"/>
  <c r="Q10255" i="4"/>
  <c r="R10254" i="4"/>
  <c r="Q10254" i="4"/>
  <c r="R10253" i="4"/>
  <c r="Q10253" i="4"/>
  <c r="R10252" i="4"/>
  <c r="Q10252" i="4"/>
  <c r="R10251" i="4"/>
  <c r="Q10251" i="4"/>
  <c r="R10250" i="4"/>
  <c r="Q10250" i="4"/>
  <c r="R10249" i="4"/>
  <c r="Q10249" i="4"/>
  <c r="R10248" i="4"/>
  <c r="Q10248" i="4"/>
  <c r="R10247" i="4"/>
  <c r="Q10247" i="4"/>
  <c r="R10246" i="4"/>
  <c r="Q10246" i="4"/>
  <c r="R10245" i="4"/>
  <c r="Q10245" i="4"/>
  <c r="R10244" i="4"/>
  <c r="Q10244" i="4"/>
  <c r="R10243" i="4"/>
  <c r="Q10243" i="4"/>
  <c r="R10242" i="4"/>
  <c r="Q10242" i="4"/>
  <c r="R10241" i="4"/>
  <c r="Q10241" i="4"/>
  <c r="R10240" i="4"/>
  <c r="Q10240" i="4"/>
  <c r="R10239" i="4"/>
  <c r="Q10239" i="4"/>
  <c r="R10238" i="4"/>
  <c r="Q10238" i="4"/>
  <c r="R10237" i="4"/>
  <c r="Q10237" i="4"/>
  <c r="R10236" i="4"/>
  <c r="Q10236" i="4"/>
  <c r="R10235" i="4"/>
  <c r="Q10235" i="4"/>
  <c r="R10234" i="4"/>
  <c r="Q10234" i="4"/>
  <c r="R10233" i="4"/>
  <c r="Q10233" i="4"/>
  <c r="R10232" i="4"/>
  <c r="Q10232" i="4"/>
  <c r="R10231" i="4"/>
  <c r="Q10231" i="4"/>
  <c r="R10230" i="4"/>
  <c r="Q10230" i="4"/>
  <c r="R10229" i="4"/>
  <c r="Q10229" i="4"/>
  <c r="R10228" i="4"/>
  <c r="Q10228" i="4"/>
  <c r="R10227" i="4"/>
  <c r="Q10227" i="4"/>
  <c r="R10226" i="4"/>
  <c r="Q10226" i="4"/>
  <c r="R10225" i="4"/>
  <c r="Q10225" i="4"/>
  <c r="R10224" i="4"/>
  <c r="Q10224" i="4"/>
  <c r="R10223" i="4"/>
  <c r="Q10223" i="4"/>
  <c r="R10222" i="4"/>
  <c r="Q10222" i="4"/>
  <c r="R10221" i="4"/>
  <c r="Q10221" i="4"/>
  <c r="R10220" i="4"/>
  <c r="Q10220" i="4"/>
  <c r="R10219" i="4"/>
  <c r="Q10219" i="4"/>
  <c r="R10218" i="4"/>
  <c r="Q10218" i="4"/>
  <c r="R10217" i="4"/>
  <c r="Q10217" i="4"/>
  <c r="R10216" i="4"/>
  <c r="Q10216" i="4"/>
  <c r="R10215" i="4"/>
  <c r="Q10215" i="4"/>
  <c r="R10214" i="4"/>
  <c r="Q10214" i="4"/>
  <c r="R10213" i="4"/>
  <c r="Q10213" i="4"/>
  <c r="R10212" i="4"/>
  <c r="Q10212" i="4"/>
  <c r="R10211" i="4"/>
  <c r="Q10211" i="4"/>
  <c r="R10210" i="4"/>
  <c r="Q10210" i="4"/>
  <c r="R10209" i="4"/>
  <c r="Q10209" i="4"/>
  <c r="R10208" i="4"/>
  <c r="Q10208" i="4"/>
  <c r="R10207" i="4"/>
  <c r="Q10207" i="4"/>
  <c r="R10206" i="4"/>
  <c r="Q10206" i="4"/>
  <c r="R10205" i="4"/>
  <c r="Q10205" i="4"/>
  <c r="R10204" i="4"/>
  <c r="Q10204" i="4"/>
  <c r="R10203" i="4"/>
  <c r="Q10203" i="4"/>
  <c r="R10202" i="4"/>
  <c r="Q10202" i="4"/>
  <c r="R10201" i="4"/>
  <c r="Q10201" i="4"/>
  <c r="R10200" i="4"/>
  <c r="Q10200" i="4"/>
  <c r="R10199" i="4"/>
  <c r="Q10199" i="4"/>
  <c r="R10198" i="4"/>
  <c r="Q10198" i="4"/>
  <c r="R10197" i="4"/>
  <c r="Q10197" i="4"/>
  <c r="R10196" i="4"/>
  <c r="Q10196" i="4"/>
  <c r="R10195" i="4"/>
  <c r="Q10195" i="4"/>
  <c r="R10194" i="4"/>
  <c r="Q10194" i="4"/>
  <c r="R10193" i="4"/>
  <c r="Q10193" i="4"/>
  <c r="R10192" i="4"/>
  <c r="Q10192" i="4"/>
  <c r="R10191" i="4"/>
  <c r="Q10191" i="4"/>
  <c r="R10190" i="4"/>
  <c r="Q10190" i="4"/>
  <c r="R10189" i="4"/>
  <c r="Q10189" i="4"/>
  <c r="R10188" i="4"/>
  <c r="Q10188" i="4"/>
  <c r="R10187" i="4"/>
  <c r="Q10187" i="4"/>
  <c r="R10186" i="4"/>
  <c r="Q10186" i="4"/>
  <c r="R10185" i="4"/>
  <c r="Q10185" i="4"/>
  <c r="R10184" i="4"/>
  <c r="Q10184" i="4"/>
  <c r="R10183" i="4"/>
  <c r="Q10183" i="4"/>
  <c r="R10182" i="4"/>
  <c r="Q10182" i="4"/>
  <c r="R10181" i="4"/>
  <c r="Q10181" i="4"/>
  <c r="R10180" i="4"/>
  <c r="Q10180" i="4"/>
  <c r="R10179" i="4"/>
  <c r="Q10179" i="4"/>
  <c r="R10178" i="4"/>
  <c r="Q10178" i="4"/>
  <c r="R10177" i="4"/>
  <c r="Q10177" i="4"/>
  <c r="R10176" i="4"/>
  <c r="Q10176" i="4"/>
  <c r="R10175" i="4"/>
  <c r="Q10175" i="4"/>
  <c r="R10174" i="4"/>
  <c r="Q10174" i="4"/>
  <c r="R10173" i="4"/>
  <c r="Q10173" i="4"/>
  <c r="R10172" i="4"/>
  <c r="Q10172" i="4"/>
  <c r="R10171" i="4"/>
  <c r="Q10171" i="4"/>
  <c r="R10170" i="4"/>
  <c r="Q10170" i="4"/>
  <c r="R10169" i="4"/>
  <c r="Q10169" i="4"/>
  <c r="R10168" i="4"/>
  <c r="Q10168" i="4"/>
  <c r="R10167" i="4"/>
  <c r="Q10167" i="4"/>
  <c r="R10166" i="4"/>
  <c r="Q10166" i="4"/>
  <c r="R10165" i="4"/>
  <c r="Q10165" i="4"/>
  <c r="R10164" i="4"/>
  <c r="Q10164" i="4"/>
  <c r="R10163" i="4"/>
  <c r="Q10163" i="4"/>
  <c r="R10162" i="4"/>
  <c r="Q10162" i="4"/>
  <c r="R10161" i="4"/>
  <c r="Q10161" i="4"/>
  <c r="R10160" i="4"/>
  <c r="Q10160" i="4"/>
  <c r="R10159" i="4"/>
  <c r="Q10159" i="4"/>
  <c r="R10158" i="4"/>
  <c r="Q10158" i="4"/>
  <c r="R10157" i="4"/>
  <c r="Q10157" i="4"/>
  <c r="R10156" i="4"/>
  <c r="Q10156" i="4"/>
  <c r="R10155" i="4"/>
  <c r="Q10155" i="4"/>
  <c r="R10154" i="4"/>
  <c r="Q10154" i="4"/>
  <c r="R10153" i="4"/>
  <c r="Q10153" i="4"/>
  <c r="R10152" i="4"/>
  <c r="Q10152" i="4"/>
  <c r="R10151" i="4"/>
  <c r="Q10151" i="4"/>
  <c r="R10150" i="4"/>
  <c r="Q10150" i="4"/>
  <c r="R10149" i="4"/>
  <c r="Q10149" i="4"/>
  <c r="R10148" i="4"/>
  <c r="Q10148" i="4"/>
  <c r="R10147" i="4"/>
  <c r="Q10147" i="4"/>
  <c r="R10146" i="4"/>
  <c r="Q10146" i="4"/>
  <c r="R10145" i="4"/>
  <c r="Q10145" i="4"/>
  <c r="R10144" i="4"/>
  <c r="Q10144" i="4"/>
  <c r="R10143" i="4"/>
  <c r="Q10143" i="4"/>
  <c r="R10142" i="4"/>
  <c r="Q10142" i="4"/>
  <c r="R10141" i="4"/>
  <c r="Q10141" i="4"/>
  <c r="R10140" i="4"/>
  <c r="Q10140" i="4"/>
  <c r="R10139" i="4"/>
  <c r="Q10139" i="4"/>
  <c r="R10138" i="4"/>
  <c r="Q10138" i="4"/>
  <c r="R10137" i="4"/>
  <c r="Q10137" i="4"/>
  <c r="R10136" i="4"/>
  <c r="Q10136" i="4"/>
  <c r="R10135" i="4"/>
  <c r="Q10135" i="4"/>
  <c r="R10134" i="4"/>
  <c r="Q10134" i="4"/>
  <c r="R10133" i="4"/>
  <c r="Q10133" i="4"/>
  <c r="R10132" i="4"/>
  <c r="Q10132" i="4"/>
  <c r="R10131" i="4"/>
  <c r="Q10131" i="4"/>
  <c r="R10130" i="4"/>
  <c r="Q10130" i="4"/>
  <c r="R10129" i="4"/>
  <c r="Q10129" i="4"/>
  <c r="R10128" i="4"/>
  <c r="Q10128" i="4"/>
  <c r="R10127" i="4"/>
  <c r="Q10127" i="4"/>
  <c r="R10126" i="4"/>
  <c r="Q10126" i="4"/>
  <c r="R10125" i="4"/>
  <c r="Q10125" i="4"/>
  <c r="R10124" i="4"/>
  <c r="Q10124" i="4"/>
  <c r="R10123" i="4"/>
  <c r="Q10123" i="4"/>
  <c r="R10122" i="4"/>
  <c r="Q10122" i="4"/>
  <c r="R10121" i="4"/>
  <c r="Q10121" i="4"/>
  <c r="R10120" i="4"/>
  <c r="Q10120" i="4"/>
  <c r="R10119" i="4"/>
  <c r="Q10119" i="4"/>
  <c r="R10118" i="4"/>
  <c r="Q10118" i="4"/>
  <c r="R10117" i="4"/>
  <c r="Q10117" i="4"/>
  <c r="R10116" i="4"/>
  <c r="Q10116" i="4"/>
  <c r="R10115" i="4"/>
  <c r="Q10115" i="4"/>
  <c r="R10114" i="4"/>
  <c r="Q10114" i="4"/>
  <c r="R10113" i="4"/>
  <c r="Q10113" i="4"/>
  <c r="R10112" i="4"/>
  <c r="Q10112" i="4"/>
  <c r="R10111" i="4"/>
  <c r="Q10111" i="4"/>
  <c r="R10110" i="4"/>
  <c r="Q10110" i="4"/>
  <c r="R10109" i="4"/>
  <c r="Q10109" i="4"/>
  <c r="R10108" i="4"/>
  <c r="Q10108" i="4"/>
  <c r="R10107" i="4"/>
  <c r="Q10107" i="4"/>
  <c r="R10106" i="4"/>
  <c r="Q10106" i="4"/>
  <c r="R10105" i="4"/>
  <c r="Q10105" i="4"/>
  <c r="R10104" i="4"/>
  <c r="Q10104" i="4"/>
  <c r="R10103" i="4"/>
  <c r="Q10103" i="4"/>
  <c r="R10102" i="4"/>
  <c r="Q10102" i="4"/>
  <c r="R10101" i="4"/>
  <c r="Q10101" i="4"/>
  <c r="R10100" i="4"/>
  <c r="Q10100" i="4"/>
  <c r="R10099" i="4"/>
  <c r="Q10099" i="4"/>
  <c r="R10098" i="4"/>
  <c r="Q10098" i="4"/>
  <c r="R10097" i="4"/>
  <c r="Q10097" i="4"/>
  <c r="R10096" i="4"/>
  <c r="Q10096" i="4"/>
  <c r="R10095" i="4"/>
  <c r="Q10095" i="4"/>
  <c r="R10094" i="4"/>
  <c r="Q10094" i="4"/>
  <c r="R10093" i="4"/>
  <c r="Q10093" i="4"/>
  <c r="R10092" i="4"/>
  <c r="Q10092" i="4"/>
  <c r="R10091" i="4"/>
  <c r="Q10091" i="4"/>
  <c r="R10090" i="4"/>
  <c r="Q10090" i="4"/>
  <c r="R10089" i="4"/>
  <c r="Q10089" i="4"/>
  <c r="R10088" i="4"/>
  <c r="Q10088" i="4"/>
  <c r="R10087" i="4"/>
  <c r="Q10087" i="4"/>
  <c r="R10086" i="4"/>
  <c r="Q10086" i="4"/>
  <c r="R10085" i="4"/>
  <c r="Q10085" i="4"/>
  <c r="R10084" i="4"/>
  <c r="Q10084" i="4"/>
  <c r="R10083" i="4"/>
  <c r="Q10083" i="4"/>
  <c r="R10082" i="4"/>
  <c r="Q10082" i="4"/>
  <c r="R10081" i="4"/>
  <c r="Q10081" i="4"/>
  <c r="R10080" i="4"/>
  <c r="Q10080" i="4"/>
  <c r="R10079" i="4"/>
  <c r="Q10079" i="4"/>
  <c r="R10078" i="4"/>
  <c r="Q10078" i="4"/>
  <c r="R10077" i="4"/>
  <c r="Q10077" i="4"/>
  <c r="R10076" i="4"/>
  <c r="Q10076" i="4"/>
  <c r="R10075" i="4"/>
  <c r="Q10075" i="4"/>
  <c r="R10074" i="4"/>
  <c r="Q10074" i="4"/>
  <c r="R10073" i="4"/>
  <c r="Q10073" i="4"/>
  <c r="R10072" i="4"/>
  <c r="Q10072" i="4"/>
  <c r="R10071" i="4"/>
  <c r="Q10071" i="4"/>
  <c r="R10070" i="4"/>
  <c r="Q10070" i="4"/>
  <c r="R10069" i="4"/>
  <c r="Q10069" i="4"/>
  <c r="R10068" i="4"/>
  <c r="Q10068" i="4"/>
  <c r="R10067" i="4"/>
  <c r="Q10067" i="4"/>
  <c r="R10066" i="4"/>
  <c r="Q10066" i="4"/>
  <c r="R10065" i="4"/>
  <c r="Q10065" i="4"/>
  <c r="R10064" i="4"/>
  <c r="Q10064" i="4"/>
  <c r="R10063" i="4"/>
  <c r="Q10063" i="4"/>
  <c r="R10062" i="4"/>
  <c r="Q10062" i="4"/>
  <c r="R10061" i="4"/>
  <c r="Q10061" i="4"/>
  <c r="R10060" i="4"/>
  <c r="Q10060" i="4"/>
  <c r="R10059" i="4"/>
  <c r="Q10059" i="4"/>
  <c r="R10058" i="4"/>
  <c r="Q10058" i="4"/>
  <c r="R10057" i="4"/>
  <c r="Q10057" i="4"/>
  <c r="R10056" i="4"/>
  <c r="Q10056" i="4"/>
  <c r="R10055" i="4"/>
  <c r="Q10055" i="4"/>
  <c r="R10054" i="4"/>
  <c r="Q10054" i="4"/>
  <c r="R10053" i="4"/>
  <c r="Q10053" i="4"/>
  <c r="R10052" i="4"/>
  <c r="Q10052" i="4"/>
  <c r="R10051" i="4"/>
  <c r="Q10051" i="4"/>
  <c r="R10050" i="4"/>
  <c r="Q10050" i="4"/>
  <c r="R10049" i="4"/>
  <c r="Q10049" i="4"/>
  <c r="R10048" i="4"/>
  <c r="Q10048" i="4"/>
  <c r="R10047" i="4"/>
  <c r="Q10047" i="4"/>
  <c r="R10046" i="4"/>
  <c r="Q10046" i="4"/>
  <c r="R10045" i="4"/>
  <c r="Q10045" i="4"/>
  <c r="R10044" i="4"/>
  <c r="Q10044" i="4"/>
  <c r="R10043" i="4"/>
  <c r="Q10043" i="4"/>
  <c r="R10042" i="4"/>
  <c r="Q10042" i="4"/>
  <c r="R10041" i="4"/>
  <c r="Q10041" i="4"/>
  <c r="R10040" i="4"/>
  <c r="Q10040" i="4"/>
  <c r="R10039" i="4"/>
  <c r="Q10039" i="4"/>
  <c r="R10038" i="4"/>
  <c r="Q10038" i="4"/>
  <c r="R10037" i="4"/>
  <c r="Q10037" i="4"/>
  <c r="R10036" i="4"/>
  <c r="Q10036" i="4"/>
  <c r="R10035" i="4"/>
  <c r="Q10035" i="4"/>
  <c r="R10034" i="4"/>
  <c r="Q10034" i="4"/>
  <c r="R10033" i="4"/>
  <c r="Q10033" i="4"/>
  <c r="R10032" i="4"/>
  <c r="Q10032" i="4"/>
  <c r="R10031" i="4"/>
  <c r="Q10031" i="4"/>
  <c r="R10030" i="4"/>
  <c r="Q10030" i="4"/>
  <c r="R10029" i="4"/>
  <c r="Q10029" i="4"/>
  <c r="R10028" i="4"/>
  <c r="Q10028" i="4"/>
  <c r="R10027" i="4"/>
  <c r="Q10027" i="4"/>
  <c r="R10026" i="4"/>
  <c r="Q10026" i="4"/>
  <c r="R10025" i="4"/>
  <c r="Q10025" i="4"/>
  <c r="R10024" i="4"/>
  <c r="Q10024" i="4"/>
  <c r="R10023" i="4"/>
  <c r="Q10023" i="4"/>
  <c r="R10022" i="4"/>
  <c r="Q10022" i="4"/>
  <c r="R10021" i="4"/>
  <c r="Q10021" i="4"/>
  <c r="R10020" i="4"/>
  <c r="Q10020" i="4"/>
  <c r="R10019" i="4"/>
  <c r="Q10019" i="4"/>
  <c r="R10018" i="4"/>
  <c r="Q10018" i="4"/>
  <c r="R10017" i="4"/>
  <c r="Q10017" i="4"/>
  <c r="R10016" i="4"/>
  <c r="Q10016" i="4"/>
  <c r="R10015" i="4"/>
  <c r="Q10015" i="4"/>
  <c r="R10014" i="4"/>
  <c r="Q10014" i="4"/>
  <c r="R10013" i="4"/>
  <c r="Q10013" i="4"/>
  <c r="R10012" i="4"/>
  <c r="Q10012" i="4"/>
  <c r="R10011" i="4"/>
  <c r="Q10011" i="4"/>
  <c r="R10010" i="4"/>
  <c r="Q10010" i="4"/>
  <c r="R10009" i="4"/>
  <c r="Q10009" i="4"/>
  <c r="R10008" i="4"/>
  <c r="Q10008" i="4"/>
  <c r="R10007" i="4"/>
  <c r="Q10007" i="4"/>
  <c r="R10006" i="4"/>
  <c r="Q10006" i="4"/>
  <c r="R10005" i="4"/>
  <c r="Q10005" i="4"/>
  <c r="R10004" i="4"/>
  <c r="Q10004" i="4"/>
  <c r="R10003" i="4"/>
  <c r="Q10003" i="4"/>
  <c r="R10002" i="4"/>
  <c r="Q10002" i="4"/>
  <c r="R10001" i="4"/>
  <c r="Q10001" i="4"/>
  <c r="R10000" i="4"/>
  <c r="Q10000" i="4"/>
  <c r="R9999" i="4"/>
  <c r="Q9999" i="4"/>
  <c r="R9998" i="4"/>
  <c r="Q9998" i="4"/>
  <c r="R9997" i="4"/>
  <c r="Q9997" i="4"/>
  <c r="R9996" i="4"/>
  <c r="Q9996" i="4"/>
  <c r="R9995" i="4"/>
  <c r="Q9995" i="4"/>
  <c r="R9994" i="4"/>
  <c r="Q9994" i="4"/>
  <c r="R9993" i="4"/>
  <c r="Q9993" i="4"/>
  <c r="R9992" i="4"/>
  <c r="Q9992" i="4"/>
  <c r="R9991" i="4"/>
  <c r="Q9991" i="4"/>
  <c r="R9990" i="4"/>
  <c r="Q9990" i="4"/>
  <c r="R9989" i="4"/>
  <c r="Q9989" i="4"/>
  <c r="R9988" i="4"/>
  <c r="Q9988" i="4"/>
  <c r="R9987" i="4"/>
  <c r="Q9987" i="4"/>
  <c r="R9986" i="4"/>
  <c r="Q9986" i="4"/>
  <c r="R9985" i="4"/>
  <c r="Q9985" i="4"/>
  <c r="R9984" i="4"/>
  <c r="Q9984" i="4"/>
  <c r="R9983" i="4"/>
  <c r="Q9983" i="4"/>
  <c r="R9982" i="4"/>
  <c r="Q9982" i="4"/>
  <c r="R9981" i="4"/>
  <c r="Q9981" i="4"/>
  <c r="R9980" i="4"/>
  <c r="Q9980" i="4"/>
  <c r="R9979" i="4"/>
  <c r="Q9979" i="4"/>
  <c r="R9978" i="4"/>
  <c r="Q9978" i="4"/>
  <c r="R9977" i="4"/>
  <c r="Q9977" i="4"/>
  <c r="R9976" i="4"/>
  <c r="Q9976" i="4"/>
  <c r="R9975" i="4"/>
  <c r="Q9975" i="4"/>
  <c r="R9974" i="4"/>
  <c r="Q9974" i="4"/>
  <c r="R9973" i="4"/>
  <c r="Q9973" i="4"/>
  <c r="R9972" i="4"/>
  <c r="Q9972" i="4"/>
  <c r="R9971" i="4"/>
  <c r="Q9971" i="4"/>
  <c r="R9970" i="4"/>
  <c r="Q9970" i="4"/>
  <c r="R9969" i="4"/>
  <c r="Q9969" i="4"/>
  <c r="R9968" i="4"/>
  <c r="Q9968" i="4"/>
  <c r="R9967" i="4"/>
  <c r="Q9967" i="4"/>
  <c r="R9966" i="4"/>
  <c r="Q9966" i="4"/>
  <c r="R9965" i="4"/>
  <c r="Q9965" i="4"/>
  <c r="R9964" i="4"/>
  <c r="Q9964" i="4"/>
  <c r="R9963" i="4"/>
  <c r="Q9963" i="4"/>
  <c r="R9962" i="4"/>
  <c r="Q9962" i="4"/>
  <c r="R9961" i="4"/>
  <c r="Q9961" i="4"/>
  <c r="R9960" i="4"/>
  <c r="Q9960" i="4"/>
  <c r="R9959" i="4"/>
  <c r="Q9959" i="4"/>
  <c r="R9958" i="4"/>
  <c r="Q9958" i="4"/>
  <c r="R9957" i="4"/>
  <c r="Q9957" i="4"/>
  <c r="R9956" i="4"/>
  <c r="Q9956" i="4"/>
  <c r="R9955" i="4"/>
  <c r="Q9955" i="4"/>
  <c r="R9954" i="4"/>
  <c r="Q9954" i="4"/>
  <c r="R9953" i="4"/>
  <c r="Q9953" i="4"/>
  <c r="R9952" i="4"/>
  <c r="Q9952" i="4"/>
  <c r="R9951" i="4"/>
  <c r="Q9951" i="4"/>
  <c r="R9950" i="4"/>
  <c r="Q9950" i="4"/>
  <c r="R9949" i="4"/>
  <c r="Q9949" i="4"/>
  <c r="R9948" i="4"/>
  <c r="Q9948" i="4"/>
  <c r="R9947" i="4"/>
  <c r="Q9947" i="4"/>
  <c r="R9946" i="4"/>
  <c r="Q9946" i="4"/>
  <c r="R9945" i="4"/>
  <c r="Q9945" i="4"/>
  <c r="R9944" i="4"/>
  <c r="Q9944" i="4"/>
  <c r="R9943" i="4"/>
  <c r="Q9943" i="4"/>
  <c r="R9942" i="4"/>
  <c r="Q9942" i="4"/>
  <c r="R9941" i="4"/>
  <c r="Q9941" i="4"/>
  <c r="R9940" i="4"/>
  <c r="Q9940" i="4"/>
  <c r="R9939" i="4"/>
  <c r="Q9939" i="4"/>
  <c r="R9938" i="4"/>
  <c r="Q9938" i="4"/>
  <c r="R9937" i="4"/>
  <c r="Q9937" i="4"/>
  <c r="R9936" i="4"/>
  <c r="Q9936" i="4"/>
  <c r="R9935" i="4"/>
  <c r="Q9935" i="4"/>
  <c r="R9934" i="4"/>
  <c r="Q9934" i="4"/>
  <c r="R9933" i="4"/>
  <c r="Q9933" i="4"/>
  <c r="R9932" i="4"/>
  <c r="Q9932" i="4"/>
  <c r="R9931" i="4"/>
  <c r="Q9931" i="4"/>
  <c r="R9930" i="4"/>
  <c r="Q9930" i="4"/>
  <c r="R9929" i="4"/>
  <c r="Q9929" i="4"/>
  <c r="R9928" i="4"/>
  <c r="Q9928" i="4"/>
  <c r="R9927" i="4"/>
  <c r="Q9927" i="4"/>
  <c r="R9926" i="4"/>
  <c r="Q9926" i="4"/>
  <c r="R9925" i="4"/>
  <c r="Q9925" i="4"/>
  <c r="R9924" i="4"/>
  <c r="Q9924" i="4"/>
  <c r="R9923" i="4"/>
  <c r="Q9923" i="4"/>
  <c r="R9922" i="4"/>
  <c r="Q9922" i="4"/>
  <c r="R9921" i="4"/>
  <c r="Q9921" i="4"/>
  <c r="R9920" i="4"/>
  <c r="Q9920" i="4"/>
  <c r="R9919" i="4"/>
  <c r="Q9919" i="4"/>
  <c r="R9918" i="4"/>
  <c r="Q9918" i="4"/>
  <c r="R9917" i="4"/>
  <c r="Q9917" i="4"/>
  <c r="R9916" i="4"/>
  <c r="Q9916" i="4"/>
  <c r="R9915" i="4"/>
  <c r="Q9915" i="4"/>
  <c r="R9914" i="4"/>
  <c r="Q9914" i="4"/>
  <c r="R9913" i="4"/>
  <c r="Q9913" i="4"/>
  <c r="R9912" i="4"/>
  <c r="Q9912" i="4"/>
  <c r="R9911" i="4"/>
  <c r="Q9911" i="4"/>
  <c r="R9910" i="4"/>
  <c r="Q9910" i="4"/>
  <c r="R9909" i="4"/>
  <c r="Q9909" i="4"/>
  <c r="R9908" i="4"/>
  <c r="Q9908" i="4"/>
  <c r="R9907" i="4"/>
  <c r="Q9907" i="4"/>
  <c r="R9906" i="4"/>
  <c r="Q9906" i="4"/>
  <c r="R9905" i="4"/>
  <c r="Q9905" i="4"/>
  <c r="R9904" i="4"/>
  <c r="Q9904" i="4"/>
  <c r="R9903" i="4"/>
  <c r="Q9903" i="4"/>
  <c r="R9902" i="4"/>
  <c r="Q9902" i="4"/>
  <c r="R9901" i="4"/>
  <c r="Q9901" i="4"/>
  <c r="R9900" i="4"/>
  <c r="Q9900" i="4"/>
  <c r="R9899" i="4"/>
  <c r="Q9899" i="4"/>
  <c r="R9898" i="4"/>
  <c r="Q9898" i="4"/>
  <c r="R9897" i="4"/>
  <c r="Q9897" i="4"/>
  <c r="R9896" i="4"/>
  <c r="Q9896" i="4"/>
  <c r="R9895" i="4"/>
  <c r="Q9895" i="4"/>
  <c r="R9894" i="4"/>
  <c r="Q9894" i="4"/>
  <c r="R9893" i="4"/>
  <c r="Q9893" i="4"/>
  <c r="R9892" i="4"/>
  <c r="Q9892" i="4"/>
  <c r="R9891" i="4"/>
  <c r="Q9891" i="4"/>
  <c r="R9890" i="4"/>
  <c r="Q9890" i="4"/>
  <c r="R9889" i="4"/>
  <c r="Q9889" i="4"/>
  <c r="R9888" i="4"/>
  <c r="Q9888" i="4"/>
  <c r="R9887" i="4"/>
  <c r="Q9887" i="4"/>
  <c r="R9886" i="4"/>
  <c r="Q9886" i="4"/>
  <c r="R9885" i="4"/>
  <c r="Q9885" i="4"/>
  <c r="R9884" i="4"/>
  <c r="Q9884" i="4"/>
  <c r="R9883" i="4"/>
  <c r="Q9883" i="4"/>
  <c r="R9882" i="4"/>
  <c r="Q9882" i="4"/>
  <c r="R9881" i="4"/>
  <c r="Q9881" i="4"/>
  <c r="R9880" i="4"/>
  <c r="Q9880" i="4"/>
  <c r="R9879" i="4"/>
  <c r="Q9879" i="4"/>
  <c r="R9878" i="4"/>
  <c r="Q9878" i="4"/>
  <c r="R9877" i="4"/>
  <c r="Q9877" i="4"/>
  <c r="R9876" i="4"/>
  <c r="Q9876" i="4"/>
  <c r="R9875" i="4"/>
  <c r="Q9875" i="4"/>
  <c r="R9874" i="4"/>
  <c r="Q9874" i="4"/>
  <c r="R9873" i="4"/>
  <c r="Q9873" i="4"/>
  <c r="R9872" i="4"/>
  <c r="Q9872" i="4"/>
  <c r="R9871" i="4"/>
  <c r="Q9871" i="4"/>
  <c r="R9870" i="4"/>
  <c r="Q9870" i="4"/>
  <c r="R9869" i="4"/>
  <c r="Q9869" i="4"/>
  <c r="R9868" i="4"/>
  <c r="Q9868" i="4"/>
  <c r="R9867" i="4"/>
  <c r="Q9867" i="4"/>
  <c r="R9866" i="4"/>
  <c r="Q9866" i="4"/>
  <c r="R9865" i="4"/>
  <c r="Q9865" i="4"/>
  <c r="R9864" i="4"/>
  <c r="Q9864" i="4"/>
  <c r="R9863" i="4"/>
  <c r="Q9863" i="4"/>
  <c r="R9862" i="4"/>
  <c r="Q9862" i="4"/>
  <c r="R9861" i="4"/>
  <c r="Q9861" i="4"/>
  <c r="R9860" i="4"/>
  <c r="Q9860" i="4"/>
  <c r="R9859" i="4"/>
  <c r="Q9859" i="4"/>
  <c r="R9858" i="4"/>
  <c r="Q9858" i="4"/>
  <c r="R9857" i="4"/>
  <c r="Q9857" i="4"/>
  <c r="R9856" i="4"/>
  <c r="Q9856" i="4"/>
  <c r="R9855" i="4"/>
  <c r="Q9855" i="4"/>
  <c r="R9854" i="4"/>
  <c r="Q9854" i="4"/>
  <c r="R9853" i="4"/>
  <c r="Q9853" i="4"/>
  <c r="R9852" i="4"/>
  <c r="Q9852" i="4"/>
  <c r="R9851" i="4"/>
  <c r="Q9851" i="4"/>
  <c r="R9850" i="4"/>
  <c r="Q9850" i="4"/>
  <c r="R9849" i="4"/>
  <c r="Q9849" i="4"/>
  <c r="R9848" i="4"/>
  <c r="Q9848" i="4"/>
  <c r="R9847" i="4"/>
  <c r="Q9847" i="4"/>
  <c r="R9846" i="4"/>
  <c r="Q9846" i="4"/>
  <c r="R9845" i="4"/>
  <c r="Q9845" i="4"/>
  <c r="R9844" i="4"/>
  <c r="Q9844" i="4"/>
  <c r="R9843" i="4"/>
  <c r="Q9843" i="4"/>
  <c r="R9842" i="4"/>
  <c r="Q9842" i="4"/>
  <c r="R9841" i="4"/>
  <c r="Q9841" i="4"/>
  <c r="R9840" i="4"/>
  <c r="Q9840" i="4"/>
  <c r="R9839" i="4"/>
  <c r="Q9839" i="4"/>
  <c r="R9838" i="4"/>
  <c r="Q9838" i="4"/>
  <c r="R9837" i="4"/>
  <c r="Q9837" i="4"/>
  <c r="R9836" i="4"/>
  <c r="Q9836" i="4"/>
  <c r="R9835" i="4"/>
  <c r="Q9835" i="4"/>
  <c r="R9834" i="4"/>
  <c r="Q9834" i="4"/>
  <c r="R9833" i="4"/>
  <c r="Q9833" i="4"/>
  <c r="R9832" i="4"/>
  <c r="Q9832" i="4"/>
  <c r="R9831" i="4"/>
  <c r="Q9831" i="4"/>
  <c r="R9830" i="4"/>
  <c r="Q9830" i="4"/>
  <c r="R9829" i="4"/>
  <c r="Q9829" i="4"/>
  <c r="R9828" i="4"/>
  <c r="Q9828" i="4"/>
  <c r="R9827" i="4"/>
  <c r="Q9827" i="4"/>
  <c r="R9826" i="4"/>
  <c r="Q9826" i="4"/>
  <c r="R9825" i="4"/>
  <c r="Q9825" i="4"/>
  <c r="R9824" i="4"/>
  <c r="Q9824" i="4"/>
  <c r="R9823" i="4"/>
  <c r="Q9823" i="4"/>
  <c r="R9822" i="4"/>
  <c r="Q9822" i="4"/>
  <c r="R9821" i="4"/>
  <c r="Q9821" i="4"/>
  <c r="R9820" i="4"/>
  <c r="Q9820" i="4"/>
  <c r="R9819" i="4"/>
  <c r="Q9819" i="4"/>
  <c r="R9818" i="4"/>
  <c r="Q9818" i="4"/>
  <c r="R9817" i="4"/>
  <c r="Q9817" i="4"/>
  <c r="R9816" i="4"/>
  <c r="Q9816" i="4"/>
  <c r="R9815" i="4"/>
  <c r="Q9815" i="4"/>
  <c r="R9814" i="4"/>
  <c r="Q9814" i="4"/>
  <c r="R9813" i="4"/>
  <c r="Q9813" i="4"/>
  <c r="R9812" i="4"/>
  <c r="Q9812" i="4"/>
  <c r="R9811" i="4"/>
  <c r="Q9811" i="4"/>
  <c r="R9810" i="4"/>
  <c r="Q9810" i="4"/>
  <c r="R9809" i="4"/>
  <c r="Q9809" i="4"/>
  <c r="R9808" i="4"/>
  <c r="Q9808" i="4"/>
  <c r="R9807" i="4"/>
  <c r="Q9807" i="4"/>
  <c r="R9806" i="4"/>
  <c r="Q9806" i="4"/>
  <c r="R9805" i="4"/>
  <c r="Q9805" i="4"/>
  <c r="R9804" i="4"/>
  <c r="Q9804" i="4"/>
  <c r="R9803" i="4"/>
  <c r="Q9803" i="4"/>
  <c r="R9802" i="4"/>
  <c r="Q9802" i="4"/>
  <c r="R9801" i="4"/>
  <c r="Q9801" i="4"/>
  <c r="R9800" i="4"/>
  <c r="Q9800" i="4"/>
  <c r="R9799" i="4"/>
  <c r="Q9799" i="4"/>
  <c r="R9798" i="4"/>
  <c r="Q9798" i="4"/>
  <c r="R9797" i="4"/>
  <c r="Q9797" i="4"/>
  <c r="R9796" i="4"/>
  <c r="Q9796" i="4"/>
  <c r="R9795" i="4"/>
  <c r="Q9795" i="4"/>
  <c r="R9794" i="4"/>
  <c r="Q9794" i="4"/>
  <c r="R9793" i="4"/>
  <c r="Q9793" i="4"/>
  <c r="R9792" i="4"/>
  <c r="Q9792" i="4"/>
  <c r="R9791" i="4"/>
  <c r="Q9791" i="4"/>
  <c r="R9790" i="4"/>
  <c r="Q9790" i="4"/>
  <c r="R9789" i="4"/>
  <c r="Q9789" i="4"/>
  <c r="R9788" i="4"/>
  <c r="Q9788" i="4"/>
  <c r="R9787" i="4"/>
  <c r="Q9787" i="4"/>
  <c r="R9786" i="4"/>
  <c r="Q9786" i="4"/>
  <c r="R9785" i="4"/>
  <c r="Q9785" i="4"/>
  <c r="R9784" i="4"/>
  <c r="Q9784" i="4"/>
  <c r="R9783" i="4"/>
  <c r="Q9783" i="4"/>
  <c r="R9782" i="4"/>
  <c r="Q9782" i="4"/>
  <c r="R9781" i="4"/>
  <c r="Q9781" i="4"/>
  <c r="R9780" i="4"/>
  <c r="Q9780" i="4"/>
  <c r="R9779" i="4"/>
  <c r="Q9779" i="4"/>
  <c r="R9778" i="4"/>
  <c r="Q9778" i="4"/>
  <c r="R9777" i="4"/>
  <c r="Q9777" i="4"/>
  <c r="R9776" i="4"/>
  <c r="Q9776" i="4"/>
  <c r="R9775" i="4"/>
  <c r="Q9775" i="4"/>
  <c r="R9774" i="4"/>
  <c r="Q9774" i="4"/>
  <c r="R9773" i="4"/>
  <c r="Q9773" i="4"/>
  <c r="R9772" i="4"/>
  <c r="Q9772" i="4"/>
  <c r="R9771" i="4"/>
  <c r="Q9771" i="4"/>
  <c r="R9770" i="4"/>
  <c r="Q9770" i="4"/>
  <c r="R9769" i="4"/>
  <c r="Q9769" i="4"/>
  <c r="R9768" i="4"/>
  <c r="Q9768" i="4"/>
  <c r="R9767" i="4"/>
  <c r="Q9767" i="4"/>
  <c r="R9766" i="4"/>
  <c r="Q9766" i="4"/>
  <c r="R9765" i="4"/>
  <c r="Q9765" i="4"/>
  <c r="R9764" i="4"/>
  <c r="Q9764" i="4"/>
  <c r="R9763" i="4"/>
  <c r="Q9763" i="4"/>
  <c r="R9762" i="4"/>
  <c r="Q9762" i="4"/>
  <c r="R9761" i="4"/>
  <c r="Q9761" i="4"/>
  <c r="R9760" i="4"/>
  <c r="Q9760" i="4"/>
  <c r="R9759" i="4"/>
  <c r="Q9759" i="4"/>
  <c r="R9758" i="4"/>
  <c r="Q9758" i="4"/>
  <c r="R9757" i="4"/>
  <c r="Q9757" i="4"/>
  <c r="R9756" i="4"/>
  <c r="Q9756" i="4"/>
  <c r="R9755" i="4"/>
  <c r="Q9755" i="4"/>
  <c r="R9754" i="4"/>
  <c r="Q9754" i="4"/>
  <c r="R9753" i="4"/>
  <c r="Q9753" i="4"/>
  <c r="R9752" i="4"/>
  <c r="Q9752" i="4"/>
  <c r="R9751" i="4"/>
  <c r="Q9751" i="4"/>
  <c r="R9750" i="4"/>
  <c r="Q9750" i="4"/>
  <c r="R9749" i="4"/>
  <c r="Q9749" i="4"/>
  <c r="R9748" i="4"/>
  <c r="Q9748" i="4"/>
  <c r="R9747" i="4"/>
  <c r="Q9747" i="4"/>
  <c r="R9746" i="4"/>
  <c r="Q9746" i="4"/>
  <c r="R9745" i="4"/>
  <c r="Q9745" i="4"/>
  <c r="R9744" i="4"/>
  <c r="Q9744" i="4"/>
  <c r="R9743" i="4"/>
  <c r="Q9743" i="4"/>
  <c r="R9742" i="4"/>
  <c r="Q9742" i="4"/>
  <c r="R9741" i="4"/>
  <c r="Q9741" i="4"/>
  <c r="R9740" i="4"/>
  <c r="Q9740" i="4"/>
  <c r="R9739" i="4"/>
  <c r="Q9739" i="4"/>
  <c r="R9738" i="4"/>
  <c r="Q9738" i="4"/>
  <c r="R9737" i="4"/>
  <c r="Q9737" i="4"/>
  <c r="R9736" i="4"/>
  <c r="Q9736" i="4"/>
  <c r="R9735" i="4"/>
  <c r="Q9735" i="4"/>
  <c r="R9734" i="4"/>
  <c r="Q9734" i="4"/>
  <c r="R9733" i="4"/>
  <c r="Q9733" i="4"/>
  <c r="R9732" i="4"/>
  <c r="Q9732" i="4"/>
  <c r="R9731" i="4"/>
  <c r="Q9731" i="4"/>
  <c r="R9730" i="4"/>
  <c r="Q9730" i="4"/>
  <c r="R9729" i="4"/>
  <c r="Q9729" i="4"/>
  <c r="R9728" i="4"/>
  <c r="Q9728" i="4"/>
  <c r="R9727" i="4"/>
  <c r="Q9727" i="4"/>
  <c r="R9726" i="4"/>
  <c r="Q9726" i="4"/>
  <c r="R9725" i="4"/>
  <c r="Q9725" i="4"/>
  <c r="R9724" i="4"/>
  <c r="Q9724" i="4"/>
  <c r="R9723" i="4"/>
  <c r="Q9723" i="4"/>
  <c r="R9722" i="4"/>
  <c r="Q9722" i="4"/>
  <c r="R9721" i="4"/>
  <c r="Q9721" i="4"/>
  <c r="R9720" i="4"/>
  <c r="Q9720" i="4"/>
  <c r="R9719" i="4"/>
  <c r="Q9719" i="4"/>
  <c r="R9718" i="4"/>
  <c r="Q9718" i="4"/>
  <c r="R9717" i="4"/>
  <c r="Q9717" i="4"/>
  <c r="R9716" i="4"/>
  <c r="Q9716" i="4"/>
  <c r="R9715" i="4"/>
  <c r="Q9715" i="4"/>
  <c r="R9714" i="4"/>
  <c r="Q9714" i="4"/>
  <c r="R9713" i="4"/>
  <c r="Q9713" i="4"/>
  <c r="R9712" i="4"/>
  <c r="Q9712" i="4"/>
  <c r="R9711" i="4"/>
  <c r="Q9711" i="4"/>
  <c r="R9710" i="4"/>
  <c r="Q9710" i="4"/>
  <c r="R9709" i="4"/>
  <c r="Q9709" i="4"/>
  <c r="R9708" i="4"/>
  <c r="Q9708" i="4"/>
  <c r="R9707" i="4"/>
  <c r="Q9707" i="4"/>
  <c r="R9706" i="4"/>
  <c r="Q9706" i="4"/>
  <c r="R9705" i="4"/>
  <c r="Q9705" i="4"/>
  <c r="R9704" i="4"/>
  <c r="Q9704" i="4"/>
  <c r="R9703" i="4"/>
  <c r="Q9703" i="4"/>
  <c r="R9702" i="4"/>
  <c r="Q9702" i="4"/>
  <c r="R9701" i="4"/>
  <c r="Q9701" i="4"/>
  <c r="R9700" i="4"/>
  <c r="Q9700" i="4"/>
  <c r="R9699" i="4"/>
  <c r="Q9699" i="4"/>
  <c r="R9698" i="4"/>
  <c r="Q9698" i="4"/>
  <c r="R9697" i="4"/>
  <c r="Q9697" i="4"/>
  <c r="R9696" i="4"/>
  <c r="Q9696" i="4"/>
  <c r="R9695" i="4"/>
  <c r="Q9695" i="4"/>
  <c r="R9694" i="4"/>
  <c r="Q9694" i="4"/>
  <c r="R9693" i="4"/>
  <c r="Q9693" i="4"/>
  <c r="R9692" i="4"/>
  <c r="Q9692" i="4"/>
  <c r="R9691" i="4"/>
  <c r="Q9691" i="4"/>
  <c r="R9690" i="4"/>
  <c r="Q9690" i="4"/>
  <c r="R9689" i="4"/>
  <c r="Q9689" i="4"/>
  <c r="R9688" i="4"/>
  <c r="Q9688" i="4"/>
  <c r="R9687" i="4"/>
  <c r="Q9687" i="4"/>
  <c r="R9686" i="4"/>
  <c r="Q9686" i="4"/>
  <c r="R9685" i="4"/>
  <c r="Q9685" i="4"/>
  <c r="R9684" i="4"/>
  <c r="Q9684" i="4"/>
  <c r="R9683" i="4"/>
  <c r="Q9683" i="4"/>
  <c r="R9682" i="4"/>
  <c r="Q9682" i="4"/>
  <c r="R9681" i="4"/>
  <c r="Q9681" i="4"/>
  <c r="R9680" i="4"/>
  <c r="Q9680" i="4"/>
  <c r="R9679" i="4"/>
  <c r="Q9679" i="4"/>
  <c r="R9678" i="4"/>
  <c r="Q9678" i="4"/>
  <c r="R9677" i="4"/>
  <c r="Q9677" i="4"/>
  <c r="R9676" i="4"/>
  <c r="Q9676" i="4"/>
  <c r="R9675" i="4"/>
  <c r="Q9675" i="4"/>
  <c r="R9674" i="4"/>
  <c r="Q9674" i="4"/>
  <c r="R9673" i="4"/>
  <c r="Q9673" i="4"/>
  <c r="R9672" i="4"/>
  <c r="Q9672" i="4"/>
  <c r="R9671" i="4"/>
  <c r="Q9671" i="4"/>
  <c r="R9670" i="4"/>
  <c r="Q9670" i="4"/>
  <c r="R9669" i="4"/>
  <c r="Q9669" i="4"/>
  <c r="R9668" i="4"/>
  <c r="Q9668" i="4"/>
  <c r="R9667" i="4"/>
  <c r="Q9667" i="4"/>
  <c r="R9666" i="4"/>
  <c r="Q9666" i="4"/>
  <c r="R9665" i="4"/>
  <c r="Q9665" i="4"/>
  <c r="R9664" i="4"/>
  <c r="Q9664" i="4"/>
  <c r="R9663" i="4"/>
  <c r="Q9663" i="4"/>
  <c r="R9662" i="4"/>
  <c r="Q9662" i="4"/>
  <c r="R9661" i="4"/>
  <c r="Q9661" i="4"/>
  <c r="R9660" i="4"/>
  <c r="Q9660" i="4"/>
  <c r="R9659" i="4"/>
  <c r="Q9659" i="4"/>
  <c r="R9658" i="4"/>
  <c r="Q9658" i="4"/>
  <c r="R9657" i="4"/>
  <c r="Q9657" i="4"/>
  <c r="R9656" i="4"/>
  <c r="Q9656" i="4"/>
  <c r="R9655" i="4"/>
  <c r="Q9655" i="4"/>
  <c r="R9654" i="4"/>
  <c r="Q9654" i="4"/>
  <c r="R9653" i="4"/>
  <c r="Q9653" i="4"/>
  <c r="R9652" i="4"/>
  <c r="Q9652" i="4"/>
  <c r="R9651" i="4"/>
  <c r="Q9651" i="4"/>
  <c r="R9650" i="4"/>
  <c r="Q9650" i="4"/>
  <c r="R9649" i="4"/>
  <c r="Q9649" i="4"/>
  <c r="R9648" i="4"/>
  <c r="Q9648" i="4"/>
  <c r="R9647" i="4"/>
  <c r="Q9647" i="4"/>
  <c r="R9646" i="4"/>
  <c r="Q9646" i="4"/>
  <c r="R9645" i="4"/>
  <c r="Q9645" i="4"/>
  <c r="R9644" i="4"/>
  <c r="Q9644" i="4"/>
  <c r="R9643" i="4"/>
  <c r="Q9643" i="4"/>
  <c r="R9642" i="4"/>
  <c r="Q9642" i="4"/>
  <c r="R9641" i="4"/>
  <c r="Q9641" i="4"/>
  <c r="R9640" i="4"/>
  <c r="Q9640" i="4"/>
  <c r="R9639" i="4"/>
  <c r="Q9639" i="4"/>
  <c r="R9638" i="4"/>
  <c r="Q9638" i="4"/>
  <c r="R9637" i="4"/>
  <c r="Q9637" i="4"/>
  <c r="R9636" i="4"/>
  <c r="Q9636" i="4"/>
  <c r="R9635" i="4"/>
  <c r="Q9635" i="4"/>
  <c r="R9634" i="4"/>
  <c r="Q9634" i="4"/>
  <c r="R9633" i="4"/>
  <c r="Q9633" i="4"/>
  <c r="R9632" i="4"/>
  <c r="Q9632" i="4"/>
  <c r="R9631" i="4"/>
  <c r="Q9631" i="4"/>
  <c r="R9630" i="4"/>
  <c r="Q9630" i="4"/>
  <c r="R9629" i="4"/>
  <c r="Q9629" i="4"/>
  <c r="R9628" i="4"/>
  <c r="Q9628" i="4"/>
  <c r="R9627" i="4"/>
  <c r="Q9627" i="4"/>
  <c r="R9626" i="4"/>
  <c r="Q9626" i="4"/>
  <c r="R9625" i="4"/>
  <c r="Q9625" i="4"/>
  <c r="R9624" i="4"/>
  <c r="Q9624" i="4"/>
  <c r="R9623" i="4"/>
  <c r="Q9623" i="4"/>
  <c r="R9622" i="4"/>
  <c r="Q9622" i="4"/>
  <c r="R9621" i="4"/>
  <c r="Q9621" i="4"/>
  <c r="R9620" i="4"/>
  <c r="Q9620" i="4"/>
  <c r="R9619" i="4"/>
  <c r="Q9619" i="4"/>
  <c r="R9618" i="4"/>
  <c r="Q9618" i="4"/>
  <c r="R9617" i="4"/>
  <c r="Q9617" i="4"/>
  <c r="R9616" i="4"/>
  <c r="Q9616" i="4"/>
  <c r="R9615" i="4"/>
  <c r="Q9615" i="4"/>
  <c r="R9614" i="4"/>
  <c r="Q9614" i="4"/>
  <c r="R9613" i="4"/>
  <c r="Q9613" i="4"/>
  <c r="R9612" i="4"/>
  <c r="Q9612" i="4"/>
  <c r="R9611" i="4"/>
  <c r="Q9611" i="4"/>
  <c r="R9610" i="4"/>
  <c r="Q9610" i="4"/>
  <c r="R9609" i="4"/>
  <c r="Q9609" i="4"/>
  <c r="R9608" i="4"/>
  <c r="Q9608" i="4"/>
  <c r="R9607" i="4"/>
  <c r="Q9607" i="4"/>
  <c r="R9606" i="4"/>
  <c r="Q9606" i="4"/>
  <c r="R9605" i="4"/>
  <c r="Q9605" i="4"/>
  <c r="R9604" i="4"/>
  <c r="Q9604" i="4"/>
  <c r="R9603" i="4"/>
  <c r="Q9603" i="4"/>
  <c r="R9602" i="4"/>
  <c r="Q9602" i="4"/>
  <c r="R9601" i="4"/>
  <c r="Q9601" i="4"/>
  <c r="R9600" i="4"/>
  <c r="Q9600" i="4"/>
  <c r="R9599" i="4"/>
  <c r="Q9599" i="4"/>
  <c r="R9598" i="4"/>
  <c r="Q9598" i="4"/>
  <c r="R9597" i="4"/>
  <c r="Q9597" i="4"/>
  <c r="R9596" i="4"/>
  <c r="Q9596" i="4"/>
  <c r="R9595" i="4"/>
  <c r="Q9595" i="4"/>
  <c r="R9594" i="4"/>
  <c r="Q9594" i="4"/>
  <c r="R9593" i="4"/>
  <c r="Q9593" i="4"/>
  <c r="R9592" i="4"/>
  <c r="Q9592" i="4"/>
  <c r="R9591" i="4"/>
  <c r="Q9591" i="4"/>
  <c r="R9590" i="4"/>
  <c r="Q9590" i="4"/>
  <c r="R9589" i="4"/>
  <c r="Q9589" i="4"/>
  <c r="R9588" i="4"/>
  <c r="Q9588" i="4"/>
  <c r="R9587" i="4"/>
  <c r="Q9587" i="4"/>
  <c r="R9586" i="4"/>
  <c r="Q9586" i="4"/>
  <c r="R9585" i="4"/>
  <c r="Q9585" i="4"/>
  <c r="R9584" i="4"/>
  <c r="Q9584" i="4"/>
  <c r="R9583" i="4"/>
  <c r="Q9583" i="4"/>
  <c r="R9582" i="4"/>
  <c r="Q9582" i="4"/>
  <c r="R9581" i="4"/>
  <c r="Q9581" i="4"/>
  <c r="R9580" i="4"/>
  <c r="Q9580" i="4"/>
  <c r="R9579" i="4"/>
  <c r="Q9579" i="4"/>
  <c r="R9578" i="4"/>
  <c r="Q9578" i="4"/>
  <c r="R9577" i="4"/>
  <c r="Q9577" i="4"/>
  <c r="R9576" i="4"/>
  <c r="Q9576" i="4"/>
  <c r="R9575" i="4"/>
  <c r="Q9575" i="4"/>
  <c r="R9574" i="4"/>
  <c r="Q9574" i="4"/>
  <c r="R9573" i="4"/>
  <c r="Q9573" i="4"/>
  <c r="R9572" i="4"/>
  <c r="Q9572" i="4"/>
  <c r="R9571" i="4"/>
  <c r="Q9571" i="4"/>
  <c r="R9570" i="4"/>
  <c r="Q9570" i="4"/>
  <c r="R9569" i="4"/>
  <c r="Q9569" i="4"/>
  <c r="R9568" i="4"/>
  <c r="Q9568" i="4"/>
  <c r="R9567" i="4"/>
  <c r="Q9567" i="4"/>
  <c r="R9566" i="4"/>
  <c r="Q9566" i="4"/>
  <c r="R9565" i="4"/>
  <c r="Q9565" i="4"/>
  <c r="R9564" i="4"/>
  <c r="Q9564" i="4"/>
  <c r="R9563" i="4"/>
  <c r="Q9563" i="4"/>
  <c r="R9562" i="4"/>
  <c r="Q9562" i="4"/>
  <c r="R9561" i="4"/>
  <c r="Q9561" i="4"/>
  <c r="R9560" i="4"/>
  <c r="Q9560" i="4"/>
  <c r="R9559" i="4"/>
  <c r="Q9559" i="4"/>
  <c r="R9558" i="4"/>
  <c r="Q9558" i="4"/>
  <c r="R9557" i="4"/>
  <c r="Q9557" i="4"/>
  <c r="R9556" i="4"/>
  <c r="Q9556" i="4"/>
  <c r="R9555" i="4"/>
  <c r="Q9555" i="4"/>
  <c r="R9554" i="4"/>
  <c r="Q9554" i="4"/>
  <c r="R9553" i="4"/>
  <c r="Q9553" i="4"/>
  <c r="R9552" i="4"/>
  <c r="Q9552" i="4"/>
  <c r="R9551" i="4"/>
  <c r="Q9551" i="4"/>
  <c r="R9550" i="4"/>
  <c r="Q9550" i="4"/>
  <c r="R9549" i="4"/>
  <c r="Q9549" i="4"/>
  <c r="R9548" i="4"/>
  <c r="Q9548" i="4"/>
  <c r="R9547" i="4"/>
  <c r="Q9547" i="4"/>
  <c r="R9546" i="4"/>
  <c r="Q9546" i="4"/>
  <c r="R9545" i="4"/>
  <c r="Q9545" i="4"/>
  <c r="R9544" i="4"/>
  <c r="Q9544" i="4"/>
  <c r="R9543" i="4"/>
  <c r="Q9543" i="4"/>
  <c r="R9542" i="4"/>
  <c r="Q9542" i="4"/>
  <c r="R9541" i="4"/>
  <c r="Q9541" i="4"/>
  <c r="R9540" i="4"/>
  <c r="Q9540" i="4"/>
  <c r="R9539" i="4"/>
  <c r="Q9539" i="4"/>
  <c r="R9538" i="4"/>
  <c r="Q9538" i="4"/>
  <c r="R9537" i="4"/>
  <c r="Q9537" i="4"/>
  <c r="R9536" i="4"/>
  <c r="Q9536" i="4"/>
  <c r="R9535" i="4"/>
  <c r="Q9535" i="4"/>
  <c r="R9534" i="4"/>
  <c r="Q9534" i="4"/>
  <c r="R9533" i="4"/>
  <c r="Q9533" i="4"/>
  <c r="R9532" i="4"/>
  <c r="Q9532" i="4"/>
  <c r="R9531" i="4"/>
  <c r="Q9531" i="4"/>
  <c r="R9530" i="4"/>
  <c r="Q9530" i="4"/>
  <c r="R9529" i="4"/>
  <c r="Q9529" i="4"/>
  <c r="R9528" i="4"/>
  <c r="Q9528" i="4"/>
  <c r="R9527" i="4"/>
  <c r="Q9527" i="4"/>
  <c r="R9526" i="4"/>
  <c r="Q9526" i="4"/>
  <c r="R9525" i="4"/>
  <c r="Q9525" i="4"/>
  <c r="R9524" i="4"/>
  <c r="Q9524" i="4"/>
  <c r="R9523" i="4"/>
  <c r="Q9523" i="4"/>
  <c r="R9522" i="4"/>
  <c r="Q9522" i="4"/>
  <c r="R9521" i="4"/>
  <c r="Q9521" i="4"/>
  <c r="R9520" i="4"/>
  <c r="Q9520" i="4"/>
  <c r="R9519" i="4"/>
  <c r="Q9519" i="4"/>
  <c r="R9518" i="4"/>
  <c r="Q9518" i="4"/>
  <c r="R9517" i="4"/>
  <c r="Q9517" i="4"/>
  <c r="R9516" i="4"/>
  <c r="Q9516" i="4"/>
  <c r="R9515" i="4"/>
  <c r="Q9515" i="4"/>
  <c r="R9514" i="4"/>
  <c r="Q9514" i="4"/>
  <c r="R9513" i="4"/>
  <c r="Q9513" i="4"/>
  <c r="R9512" i="4"/>
  <c r="Q9512" i="4"/>
  <c r="R9511" i="4"/>
  <c r="Q9511" i="4"/>
  <c r="R9510" i="4"/>
  <c r="Q9510" i="4"/>
  <c r="R9509" i="4"/>
  <c r="Q9509" i="4"/>
  <c r="R9508" i="4"/>
  <c r="Q9508" i="4"/>
  <c r="R9507" i="4"/>
  <c r="Q9507" i="4"/>
  <c r="R9506" i="4"/>
  <c r="Q9506" i="4"/>
  <c r="R9505" i="4"/>
  <c r="Q9505" i="4"/>
  <c r="R9504" i="4"/>
  <c r="Q9504" i="4"/>
  <c r="R9503" i="4"/>
  <c r="Q9503" i="4"/>
  <c r="R9502" i="4"/>
  <c r="Q9502" i="4"/>
  <c r="R9501" i="4"/>
  <c r="Q9501" i="4"/>
  <c r="R9500" i="4"/>
  <c r="Q9500" i="4"/>
  <c r="R9499" i="4"/>
  <c r="Q9499" i="4"/>
  <c r="R9498" i="4"/>
  <c r="Q9498" i="4"/>
  <c r="R9497" i="4"/>
  <c r="Q9497" i="4"/>
  <c r="R9496" i="4"/>
  <c r="Q9496" i="4"/>
  <c r="R9495" i="4"/>
  <c r="Q9495" i="4"/>
  <c r="R9494" i="4"/>
  <c r="Q9494" i="4"/>
  <c r="R9493" i="4"/>
  <c r="Q9493" i="4"/>
  <c r="R9492" i="4"/>
  <c r="Q9492" i="4"/>
  <c r="R9491" i="4"/>
  <c r="Q9491" i="4"/>
  <c r="R9490" i="4"/>
  <c r="Q9490" i="4"/>
  <c r="R9489" i="4"/>
  <c r="Q9489" i="4"/>
  <c r="R9488" i="4"/>
  <c r="Q9488" i="4"/>
  <c r="R9487" i="4"/>
  <c r="Q9487" i="4"/>
  <c r="R9486" i="4"/>
  <c r="Q9486" i="4"/>
  <c r="R9485" i="4"/>
  <c r="Q9485" i="4"/>
  <c r="R9484" i="4"/>
  <c r="Q9484" i="4"/>
  <c r="R9483" i="4"/>
  <c r="Q9483" i="4"/>
  <c r="R9482" i="4"/>
  <c r="Q9482" i="4"/>
  <c r="R9481" i="4"/>
  <c r="Q9481" i="4"/>
  <c r="R9480" i="4"/>
  <c r="Q9480" i="4"/>
  <c r="R9479" i="4"/>
  <c r="Q9479" i="4"/>
  <c r="R9478" i="4"/>
  <c r="Q9478" i="4"/>
  <c r="R9477" i="4"/>
  <c r="Q9477" i="4"/>
  <c r="R9476" i="4"/>
  <c r="Q9476" i="4"/>
  <c r="R9475" i="4"/>
  <c r="Q9475" i="4"/>
  <c r="R9474" i="4"/>
  <c r="Q9474" i="4"/>
  <c r="R9473" i="4"/>
  <c r="Q9473" i="4"/>
  <c r="R9472" i="4"/>
  <c r="Q9472" i="4"/>
  <c r="R9471" i="4"/>
  <c r="Q9471" i="4"/>
  <c r="R9470" i="4"/>
  <c r="Q9470" i="4"/>
  <c r="R9469" i="4"/>
  <c r="Q9469" i="4"/>
  <c r="R9468" i="4"/>
  <c r="Q9468" i="4"/>
  <c r="R9467" i="4"/>
  <c r="Q9467" i="4"/>
  <c r="R9466" i="4"/>
  <c r="Q9466" i="4"/>
  <c r="R9465" i="4"/>
  <c r="Q9465" i="4"/>
  <c r="R9464" i="4"/>
  <c r="Q9464" i="4"/>
  <c r="R9463" i="4"/>
  <c r="Q9463" i="4"/>
  <c r="R9462" i="4"/>
  <c r="Q9462" i="4"/>
  <c r="R9461" i="4"/>
  <c r="Q9461" i="4"/>
  <c r="R9460" i="4"/>
  <c r="Q9460" i="4"/>
  <c r="R9459" i="4"/>
  <c r="Q9459" i="4"/>
  <c r="R9458" i="4"/>
  <c r="Q9458" i="4"/>
  <c r="R9457" i="4"/>
  <c r="Q9457" i="4"/>
  <c r="R9456" i="4"/>
  <c r="Q9456" i="4"/>
  <c r="R9455" i="4"/>
  <c r="Q9455" i="4"/>
  <c r="R9454" i="4"/>
  <c r="Q9454" i="4"/>
  <c r="R9453" i="4"/>
  <c r="Q9453" i="4"/>
  <c r="R9452" i="4"/>
  <c r="Q9452" i="4"/>
  <c r="R9451" i="4"/>
  <c r="Q9451" i="4"/>
  <c r="R9450" i="4"/>
  <c r="Q9450" i="4"/>
  <c r="R9449" i="4"/>
  <c r="Q9449" i="4"/>
  <c r="R9448" i="4"/>
  <c r="Q9448" i="4"/>
  <c r="R9447" i="4"/>
  <c r="Q9447" i="4"/>
  <c r="R9446" i="4"/>
  <c r="Q9446" i="4"/>
  <c r="R9445" i="4"/>
  <c r="Q9445" i="4"/>
  <c r="R9444" i="4"/>
  <c r="Q9444" i="4"/>
  <c r="R9443" i="4"/>
  <c r="Q9443" i="4"/>
  <c r="R9442" i="4"/>
  <c r="Q9442" i="4"/>
  <c r="R9441" i="4"/>
  <c r="Q9441" i="4"/>
  <c r="R9440" i="4"/>
  <c r="Q9440" i="4"/>
  <c r="R9439" i="4"/>
  <c r="Q9439" i="4"/>
  <c r="R9438" i="4"/>
  <c r="Q9438" i="4"/>
  <c r="R9437" i="4"/>
  <c r="Q9437" i="4"/>
  <c r="R9436" i="4"/>
  <c r="Q9436" i="4"/>
  <c r="R9435" i="4"/>
  <c r="Q9435" i="4"/>
  <c r="R9434" i="4"/>
  <c r="Q9434" i="4"/>
  <c r="R9433" i="4"/>
  <c r="Q9433" i="4"/>
  <c r="R9432" i="4"/>
  <c r="Q9432" i="4"/>
  <c r="R9431" i="4"/>
  <c r="Q9431" i="4"/>
  <c r="R9430" i="4"/>
  <c r="Q9430" i="4"/>
  <c r="R9429" i="4"/>
  <c r="Q9429" i="4"/>
  <c r="R9428" i="4"/>
  <c r="Q9428" i="4"/>
  <c r="R9427" i="4"/>
  <c r="Q9427" i="4"/>
  <c r="R9426" i="4"/>
  <c r="Q9426" i="4"/>
  <c r="R9425" i="4"/>
  <c r="Q9425" i="4"/>
  <c r="R9424" i="4"/>
  <c r="Q9424" i="4"/>
  <c r="R9423" i="4"/>
  <c r="Q9423" i="4"/>
  <c r="R9422" i="4"/>
  <c r="Q9422" i="4"/>
  <c r="R9421" i="4"/>
  <c r="Q9421" i="4"/>
  <c r="R9420" i="4"/>
  <c r="Q9420" i="4"/>
  <c r="R9419" i="4"/>
  <c r="Q9419" i="4"/>
  <c r="R9418" i="4"/>
  <c r="Q9418" i="4"/>
  <c r="R9417" i="4"/>
  <c r="Q9417" i="4"/>
  <c r="R9416" i="4"/>
  <c r="Q9416" i="4"/>
  <c r="R9415" i="4"/>
  <c r="Q9415" i="4"/>
  <c r="R9414" i="4"/>
  <c r="Q9414" i="4"/>
  <c r="R9413" i="4"/>
  <c r="Q9413" i="4"/>
  <c r="R9412" i="4"/>
  <c r="Q9412" i="4"/>
  <c r="R9411" i="4"/>
  <c r="Q9411" i="4"/>
  <c r="R9410" i="4"/>
  <c r="Q9410" i="4"/>
  <c r="R9409" i="4"/>
  <c r="Q9409" i="4"/>
  <c r="R9408" i="4"/>
  <c r="Q9408" i="4"/>
  <c r="R9407" i="4"/>
  <c r="Q9407" i="4"/>
  <c r="R9406" i="4"/>
  <c r="Q9406" i="4"/>
  <c r="R9405" i="4"/>
  <c r="Q9405" i="4"/>
  <c r="R9404" i="4"/>
  <c r="Q9404" i="4"/>
  <c r="R9403" i="4"/>
  <c r="Q9403" i="4"/>
  <c r="R9402" i="4"/>
  <c r="Q9402" i="4"/>
  <c r="R9401" i="4"/>
  <c r="Q9401" i="4"/>
  <c r="R9400" i="4"/>
  <c r="Q9400" i="4"/>
  <c r="R9399" i="4"/>
  <c r="Q9399" i="4"/>
  <c r="R9398" i="4"/>
  <c r="Q9398" i="4"/>
  <c r="R9397" i="4"/>
  <c r="Q9397" i="4"/>
  <c r="R9396" i="4"/>
  <c r="Q9396" i="4"/>
  <c r="R9395" i="4"/>
  <c r="Q9395" i="4"/>
  <c r="R9394" i="4"/>
  <c r="Q9394" i="4"/>
  <c r="R9393" i="4"/>
  <c r="Q9393" i="4"/>
  <c r="R9392" i="4"/>
  <c r="Q9392" i="4"/>
  <c r="R9391" i="4"/>
  <c r="Q9391" i="4"/>
  <c r="R9390" i="4"/>
  <c r="Q9390" i="4"/>
  <c r="R9389" i="4"/>
  <c r="Q9389" i="4"/>
  <c r="R9388" i="4"/>
  <c r="Q9388" i="4"/>
  <c r="R9387" i="4"/>
  <c r="Q9387" i="4"/>
  <c r="R9386" i="4"/>
  <c r="Q9386" i="4"/>
  <c r="R9385" i="4"/>
  <c r="Q9385" i="4"/>
  <c r="R9384" i="4"/>
  <c r="Q9384" i="4"/>
  <c r="R9383" i="4"/>
  <c r="Q9383" i="4"/>
  <c r="R9382" i="4"/>
  <c r="Q9382" i="4"/>
  <c r="R9381" i="4"/>
  <c r="Q9381" i="4"/>
  <c r="R9380" i="4"/>
  <c r="Q9380" i="4"/>
  <c r="R9379" i="4"/>
  <c r="Q9379" i="4"/>
  <c r="R9378" i="4"/>
  <c r="Q9378" i="4"/>
  <c r="R9377" i="4"/>
  <c r="Q9377" i="4"/>
  <c r="R9376" i="4"/>
  <c r="Q9376" i="4"/>
  <c r="R9375" i="4"/>
  <c r="Q9375" i="4"/>
  <c r="R9374" i="4"/>
  <c r="Q9374" i="4"/>
  <c r="R9373" i="4"/>
  <c r="Q9373" i="4"/>
  <c r="R9372" i="4"/>
  <c r="Q9372" i="4"/>
  <c r="R9371" i="4"/>
  <c r="Q9371" i="4"/>
  <c r="R9370" i="4"/>
  <c r="Q9370" i="4"/>
  <c r="R9369" i="4"/>
  <c r="Q9369" i="4"/>
  <c r="R9368" i="4"/>
  <c r="Q9368" i="4"/>
  <c r="R9367" i="4"/>
  <c r="Q9367" i="4"/>
  <c r="R9366" i="4"/>
  <c r="Q9366" i="4"/>
  <c r="R9365" i="4"/>
  <c r="Q9365" i="4"/>
  <c r="R9364" i="4"/>
  <c r="Q9364" i="4"/>
  <c r="R9363" i="4"/>
  <c r="Q9363" i="4"/>
  <c r="R9362" i="4"/>
  <c r="Q9362" i="4"/>
  <c r="R9361" i="4"/>
  <c r="Q9361" i="4"/>
  <c r="R9360" i="4"/>
  <c r="Q9360" i="4"/>
  <c r="R9359" i="4"/>
  <c r="Q9359" i="4"/>
  <c r="R9358" i="4"/>
  <c r="Q9358" i="4"/>
  <c r="R9357" i="4"/>
  <c r="Q9357" i="4"/>
  <c r="R9356" i="4"/>
  <c r="Q9356" i="4"/>
  <c r="R9355" i="4"/>
  <c r="Q9355" i="4"/>
  <c r="R9354" i="4"/>
  <c r="Q9354" i="4"/>
  <c r="R9353" i="4"/>
  <c r="Q9353" i="4"/>
  <c r="R9352" i="4"/>
  <c r="Q9352" i="4"/>
  <c r="R9351" i="4"/>
  <c r="Q9351" i="4"/>
  <c r="R9350" i="4"/>
  <c r="Q9350" i="4"/>
  <c r="R9349" i="4"/>
  <c r="Q9349" i="4"/>
  <c r="R9348" i="4"/>
  <c r="Q9348" i="4"/>
  <c r="R9347" i="4"/>
  <c r="Q9347" i="4"/>
  <c r="R9346" i="4"/>
  <c r="Q9346" i="4"/>
  <c r="R9345" i="4"/>
  <c r="Q9345" i="4"/>
  <c r="R9344" i="4"/>
  <c r="Q9344" i="4"/>
  <c r="R9343" i="4"/>
  <c r="Q9343" i="4"/>
  <c r="R9342" i="4"/>
  <c r="Q9342" i="4"/>
  <c r="R9341" i="4"/>
  <c r="Q9341" i="4"/>
  <c r="R9340" i="4"/>
  <c r="Q9340" i="4"/>
  <c r="R9339" i="4"/>
  <c r="Q9339" i="4"/>
  <c r="R9338" i="4"/>
  <c r="Q9338" i="4"/>
  <c r="R9337" i="4"/>
  <c r="Q9337" i="4"/>
  <c r="R9336" i="4"/>
  <c r="Q9336" i="4"/>
  <c r="R9335" i="4"/>
  <c r="Q9335" i="4"/>
  <c r="R9334" i="4"/>
  <c r="Q9334" i="4"/>
  <c r="R9333" i="4"/>
  <c r="Q9333" i="4"/>
  <c r="R9332" i="4"/>
  <c r="Q9332" i="4"/>
  <c r="R9331" i="4"/>
  <c r="Q9331" i="4"/>
  <c r="R9330" i="4"/>
  <c r="Q9330" i="4"/>
  <c r="R9329" i="4"/>
  <c r="Q9329" i="4"/>
  <c r="R9328" i="4"/>
  <c r="Q9328" i="4"/>
  <c r="R9327" i="4"/>
  <c r="Q9327" i="4"/>
  <c r="R9326" i="4"/>
  <c r="Q9326" i="4"/>
  <c r="R9325" i="4"/>
  <c r="Q9325" i="4"/>
  <c r="R9324" i="4"/>
  <c r="Q9324" i="4"/>
  <c r="R9323" i="4"/>
  <c r="Q9323" i="4"/>
  <c r="R9322" i="4"/>
  <c r="Q9322" i="4"/>
  <c r="R9321" i="4"/>
  <c r="Q9321" i="4"/>
  <c r="R9320" i="4"/>
  <c r="Q9320" i="4"/>
  <c r="R9319" i="4"/>
  <c r="Q9319" i="4"/>
  <c r="R9318" i="4"/>
  <c r="Q9318" i="4"/>
  <c r="R9317" i="4"/>
  <c r="Q9317" i="4"/>
  <c r="R9316" i="4"/>
  <c r="Q9316" i="4"/>
  <c r="R9315" i="4"/>
  <c r="Q9315" i="4"/>
  <c r="R9314" i="4"/>
  <c r="Q9314" i="4"/>
  <c r="R9313" i="4"/>
  <c r="Q9313" i="4"/>
  <c r="R9312" i="4"/>
  <c r="Q9312" i="4"/>
  <c r="R9311" i="4"/>
  <c r="Q9311" i="4"/>
  <c r="R9310" i="4"/>
  <c r="Q9310" i="4"/>
  <c r="R9309" i="4"/>
  <c r="Q9309" i="4"/>
  <c r="R9308" i="4"/>
  <c r="Q9308" i="4"/>
  <c r="R9307" i="4"/>
  <c r="Q9307" i="4"/>
  <c r="R9306" i="4"/>
  <c r="Q9306" i="4"/>
  <c r="R9305" i="4"/>
  <c r="Q9305" i="4"/>
  <c r="R9304" i="4"/>
  <c r="Q9304" i="4"/>
  <c r="R9303" i="4"/>
  <c r="Q9303" i="4"/>
  <c r="R9302" i="4"/>
  <c r="Q9302" i="4"/>
  <c r="R9301" i="4"/>
  <c r="Q9301" i="4"/>
  <c r="R9300" i="4"/>
  <c r="Q9300" i="4"/>
  <c r="R9299" i="4"/>
  <c r="Q9299" i="4"/>
  <c r="R9298" i="4"/>
  <c r="Q9298" i="4"/>
  <c r="R9297" i="4"/>
  <c r="Q9297" i="4"/>
  <c r="R9296" i="4"/>
  <c r="Q9296" i="4"/>
  <c r="R9295" i="4"/>
  <c r="Q9295" i="4"/>
  <c r="R9294" i="4"/>
  <c r="Q9294" i="4"/>
  <c r="R9293" i="4"/>
  <c r="Q9293" i="4"/>
  <c r="R9292" i="4"/>
  <c r="Q9292" i="4"/>
  <c r="R9291" i="4"/>
  <c r="Q9291" i="4"/>
  <c r="R9290" i="4"/>
  <c r="Q9290" i="4"/>
  <c r="R9289" i="4"/>
  <c r="Q9289" i="4"/>
  <c r="R9288" i="4"/>
  <c r="Q9288" i="4"/>
  <c r="R9287" i="4"/>
  <c r="Q9287" i="4"/>
  <c r="R9286" i="4"/>
  <c r="Q9286" i="4"/>
  <c r="R9285" i="4"/>
  <c r="Q9285" i="4"/>
  <c r="R9284" i="4"/>
  <c r="Q9284" i="4"/>
  <c r="R9283" i="4"/>
  <c r="Q9283" i="4"/>
  <c r="R9282" i="4"/>
  <c r="Q9282" i="4"/>
  <c r="R9281" i="4"/>
  <c r="Q9281" i="4"/>
  <c r="R9280" i="4"/>
  <c r="Q9280" i="4"/>
  <c r="R9279" i="4"/>
  <c r="Q9279" i="4"/>
  <c r="R9278" i="4"/>
  <c r="Q9278" i="4"/>
  <c r="R9277" i="4"/>
  <c r="Q9277" i="4"/>
  <c r="R9276" i="4"/>
  <c r="Q9276" i="4"/>
  <c r="R9275" i="4"/>
  <c r="Q9275" i="4"/>
  <c r="R9274" i="4"/>
  <c r="Q9274" i="4"/>
  <c r="R9273" i="4"/>
  <c r="Q9273" i="4"/>
  <c r="R9272" i="4"/>
  <c r="Q9272" i="4"/>
  <c r="R9271" i="4"/>
  <c r="Q9271" i="4"/>
  <c r="R9270" i="4"/>
  <c r="Q9270" i="4"/>
  <c r="R9269" i="4"/>
  <c r="Q9269" i="4"/>
  <c r="R9268" i="4"/>
  <c r="Q9268" i="4"/>
  <c r="R9267" i="4"/>
  <c r="Q9267" i="4"/>
  <c r="R9266" i="4"/>
  <c r="Q9266" i="4"/>
  <c r="R9265" i="4"/>
  <c r="Q9265" i="4"/>
  <c r="R9264" i="4"/>
  <c r="Q9264" i="4"/>
  <c r="R9263" i="4"/>
  <c r="Q9263" i="4"/>
  <c r="R9262" i="4"/>
  <c r="Q9262" i="4"/>
  <c r="R9261" i="4"/>
  <c r="Q9261" i="4"/>
  <c r="R9260" i="4"/>
  <c r="Q9260" i="4"/>
  <c r="R9259" i="4"/>
  <c r="Q9259" i="4"/>
  <c r="R9258" i="4"/>
  <c r="Q9258" i="4"/>
  <c r="R9257" i="4"/>
  <c r="Q9257" i="4"/>
  <c r="R9256" i="4"/>
  <c r="Q9256" i="4"/>
  <c r="R9255" i="4"/>
  <c r="Q9255" i="4"/>
  <c r="R9254" i="4"/>
  <c r="Q9254" i="4"/>
  <c r="R9253" i="4"/>
  <c r="Q9253" i="4"/>
  <c r="R9252" i="4"/>
  <c r="Q9252" i="4"/>
  <c r="R9251" i="4"/>
  <c r="Q9251" i="4"/>
  <c r="R9250" i="4"/>
  <c r="Q9250" i="4"/>
  <c r="R9249" i="4"/>
  <c r="Q9249" i="4"/>
  <c r="R9248" i="4"/>
  <c r="Q9248" i="4"/>
  <c r="R9247" i="4"/>
  <c r="Q9247" i="4"/>
  <c r="R9246" i="4"/>
  <c r="Q9246" i="4"/>
  <c r="R9245" i="4"/>
  <c r="Q9245" i="4"/>
  <c r="R9244" i="4"/>
  <c r="Q9244" i="4"/>
  <c r="R9243" i="4"/>
  <c r="Q9243" i="4"/>
  <c r="R9242" i="4"/>
  <c r="Q9242" i="4"/>
  <c r="R9241" i="4"/>
  <c r="Q9241" i="4"/>
  <c r="R9240" i="4"/>
  <c r="Q9240" i="4"/>
  <c r="R9239" i="4"/>
  <c r="Q9239" i="4"/>
  <c r="R9238" i="4"/>
  <c r="Q9238" i="4"/>
  <c r="R9237" i="4"/>
  <c r="Q9237" i="4"/>
  <c r="R9236" i="4"/>
  <c r="Q9236" i="4"/>
  <c r="R9235" i="4"/>
  <c r="Q9235" i="4"/>
  <c r="R9234" i="4"/>
  <c r="Q9234" i="4"/>
  <c r="R9233" i="4"/>
  <c r="Q9233" i="4"/>
  <c r="R9232" i="4"/>
  <c r="Q9232" i="4"/>
  <c r="R9231" i="4"/>
  <c r="Q9231" i="4"/>
  <c r="R9230" i="4"/>
  <c r="Q9230" i="4"/>
  <c r="R9229" i="4"/>
  <c r="Q9229" i="4"/>
  <c r="R9228" i="4"/>
  <c r="Q9228" i="4"/>
  <c r="R9227" i="4"/>
  <c r="Q9227" i="4"/>
  <c r="R9226" i="4"/>
  <c r="Q9226" i="4"/>
  <c r="R9225" i="4"/>
  <c r="Q9225" i="4"/>
  <c r="R9224" i="4"/>
  <c r="Q9224" i="4"/>
  <c r="R9223" i="4"/>
  <c r="Q9223" i="4"/>
  <c r="R9222" i="4"/>
  <c r="Q9222" i="4"/>
  <c r="R9221" i="4"/>
  <c r="Q9221" i="4"/>
  <c r="R9220" i="4"/>
  <c r="Q9220" i="4"/>
  <c r="R9219" i="4"/>
  <c r="Q9219" i="4"/>
  <c r="R9218" i="4"/>
  <c r="Q9218" i="4"/>
  <c r="R9217" i="4"/>
  <c r="Q9217" i="4"/>
  <c r="R9216" i="4"/>
  <c r="Q9216" i="4"/>
  <c r="R9215" i="4"/>
  <c r="Q9215" i="4"/>
  <c r="R9214" i="4"/>
  <c r="Q9214" i="4"/>
  <c r="R9213" i="4"/>
  <c r="Q9213" i="4"/>
  <c r="R9212" i="4"/>
  <c r="Q9212" i="4"/>
  <c r="R9211" i="4"/>
  <c r="Q9211" i="4"/>
  <c r="R9210" i="4"/>
  <c r="Q9210" i="4"/>
  <c r="R9209" i="4"/>
  <c r="Q9209" i="4"/>
  <c r="R9208" i="4"/>
  <c r="Q9208" i="4"/>
  <c r="R9207" i="4"/>
  <c r="Q9207" i="4"/>
  <c r="R9206" i="4"/>
  <c r="Q9206" i="4"/>
  <c r="R9205" i="4"/>
  <c r="Q9205" i="4"/>
  <c r="R9204" i="4"/>
  <c r="Q9204" i="4"/>
  <c r="R9203" i="4"/>
  <c r="Q9203" i="4"/>
  <c r="R9202" i="4"/>
  <c r="Q9202" i="4"/>
  <c r="R9201" i="4"/>
  <c r="Q9201" i="4"/>
  <c r="R9200" i="4"/>
  <c r="Q9200" i="4"/>
  <c r="R9199" i="4"/>
  <c r="Q9199" i="4"/>
  <c r="R9198" i="4"/>
  <c r="Q9198" i="4"/>
  <c r="R9197" i="4"/>
  <c r="Q9197" i="4"/>
  <c r="R9196" i="4"/>
  <c r="Q9196" i="4"/>
  <c r="R9195" i="4"/>
  <c r="Q9195" i="4"/>
  <c r="R9194" i="4"/>
  <c r="Q9194" i="4"/>
  <c r="R9193" i="4"/>
  <c r="Q9193" i="4"/>
  <c r="R9192" i="4"/>
  <c r="Q9192" i="4"/>
  <c r="R9191" i="4"/>
  <c r="Q9191" i="4"/>
  <c r="R9190" i="4"/>
  <c r="Q9190" i="4"/>
  <c r="R9189" i="4"/>
  <c r="Q9189" i="4"/>
  <c r="R9188" i="4"/>
  <c r="Q9188" i="4"/>
  <c r="R9187" i="4"/>
  <c r="Q9187" i="4"/>
  <c r="R9186" i="4"/>
  <c r="Q9186" i="4"/>
  <c r="R9185" i="4"/>
  <c r="Q9185" i="4"/>
  <c r="R9184" i="4"/>
  <c r="Q9184" i="4"/>
  <c r="R9183" i="4"/>
  <c r="Q9183" i="4"/>
  <c r="R9182" i="4"/>
  <c r="Q9182" i="4"/>
  <c r="R9181" i="4"/>
  <c r="Q9181" i="4"/>
  <c r="R9180" i="4"/>
  <c r="Q9180" i="4"/>
  <c r="R9179" i="4"/>
  <c r="Q9179" i="4"/>
  <c r="R9178" i="4"/>
  <c r="Q9178" i="4"/>
  <c r="R9177" i="4"/>
  <c r="Q9177" i="4"/>
  <c r="R9176" i="4"/>
  <c r="Q9176" i="4"/>
  <c r="R9175" i="4"/>
  <c r="Q9175" i="4"/>
  <c r="R9174" i="4"/>
  <c r="Q9174" i="4"/>
  <c r="R9173" i="4"/>
  <c r="Q9173" i="4"/>
  <c r="R9172" i="4"/>
  <c r="Q9172" i="4"/>
  <c r="R9171" i="4"/>
  <c r="Q9171" i="4"/>
  <c r="R9170" i="4"/>
  <c r="Q9170" i="4"/>
  <c r="R9169" i="4"/>
  <c r="Q9169" i="4"/>
  <c r="R9168" i="4"/>
  <c r="Q9168" i="4"/>
  <c r="R9167" i="4"/>
  <c r="Q9167" i="4"/>
  <c r="R9166" i="4"/>
  <c r="Q9166" i="4"/>
  <c r="R9165" i="4"/>
  <c r="Q9165" i="4"/>
  <c r="R9164" i="4"/>
  <c r="Q9164" i="4"/>
  <c r="R9163" i="4"/>
  <c r="Q9163" i="4"/>
  <c r="R9162" i="4"/>
  <c r="Q9162" i="4"/>
  <c r="R9161" i="4"/>
  <c r="Q9161" i="4"/>
  <c r="R9160" i="4"/>
  <c r="Q9160" i="4"/>
  <c r="R9159" i="4"/>
  <c r="Q9159" i="4"/>
  <c r="R9158" i="4"/>
  <c r="Q9158" i="4"/>
  <c r="R9157" i="4"/>
  <c r="Q9157" i="4"/>
  <c r="R9156" i="4"/>
  <c r="Q9156" i="4"/>
  <c r="R9155" i="4"/>
  <c r="Q9155" i="4"/>
  <c r="R9154" i="4"/>
  <c r="Q9154" i="4"/>
  <c r="R9153" i="4"/>
  <c r="Q9153" i="4"/>
  <c r="R9152" i="4"/>
  <c r="Q9152" i="4"/>
  <c r="R9151" i="4"/>
  <c r="Q9151" i="4"/>
  <c r="R9150" i="4"/>
  <c r="Q9150" i="4"/>
  <c r="R9149" i="4"/>
  <c r="Q9149" i="4"/>
  <c r="R9148" i="4"/>
  <c r="Q9148" i="4"/>
  <c r="R9147" i="4"/>
  <c r="Q9147" i="4"/>
  <c r="R9146" i="4"/>
  <c r="Q9146" i="4"/>
  <c r="R9145" i="4"/>
  <c r="Q9145" i="4"/>
  <c r="R9144" i="4"/>
  <c r="Q9144" i="4"/>
  <c r="R9143" i="4"/>
  <c r="Q9143" i="4"/>
  <c r="R9142" i="4"/>
  <c r="Q9142" i="4"/>
  <c r="R9141" i="4"/>
  <c r="Q9141" i="4"/>
  <c r="R9140" i="4"/>
  <c r="Q9140" i="4"/>
  <c r="R9139" i="4"/>
  <c r="Q9139" i="4"/>
  <c r="R9138" i="4"/>
  <c r="Q9138" i="4"/>
  <c r="R9137" i="4"/>
  <c r="Q9137" i="4"/>
  <c r="R9136" i="4"/>
  <c r="Q9136" i="4"/>
  <c r="R9135" i="4"/>
  <c r="Q9135" i="4"/>
  <c r="R9134" i="4"/>
  <c r="Q9134" i="4"/>
  <c r="R9133" i="4"/>
  <c r="Q9133" i="4"/>
  <c r="R9132" i="4"/>
  <c r="Q9132" i="4"/>
  <c r="R9131" i="4"/>
  <c r="Q9131" i="4"/>
  <c r="R9130" i="4"/>
  <c r="Q9130" i="4"/>
  <c r="R9129" i="4"/>
  <c r="Q9129" i="4"/>
  <c r="R9128" i="4"/>
  <c r="Q9128" i="4"/>
  <c r="R9127" i="4"/>
  <c r="Q9127" i="4"/>
  <c r="R9126" i="4"/>
  <c r="Q9126" i="4"/>
  <c r="R9125" i="4"/>
  <c r="Q9125" i="4"/>
  <c r="R9124" i="4"/>
  <c r="Q9124" i="4"/>
  <c r="R9123" i="4"/>
  <c r="Q9123" i="4"/>
  <c r="R9122" i="4"/>
  <c r="Q9122" i="4"/>
  <c r="R9121" i="4"/>
  <c r="Q9121" i="4"/>
  <c r="R9120" i="4"/>
  <c r="Q9120" i="4"/>
  <c r="R9119" i="4"/>
  <c r="Q9119" i="4"/>
  <c r="R9118" i="4"/>
  <c r="Q9118" i="4"/>
  <c r="R9117" i="4"/>
  <c r="Q9117" i="4"/>
  <c r="R9116" i="4"/>
  <c r="Q9116" i="4"/>
  <c r="R9115" i="4"/>
  <c r="Q9115" i="4"/>
  <c r="R9114" i="4"/>
  <c r="Q9114" i="4"/>
  <c r="R9113" i="4"/>
  <c r="Q9113" i="4"/>
  <c r="R9112" i="4"/>
  <c r="Q9112" i="4"/>
  <c r="R9111" i="4"/>
  <c r="Q9111" i="4"/>
  <c r="R9110" i="4"/>
  <c r="Q9110" i="4"/>
  <c r="R9109" i="4"/>
  <c r="Q9109" i="4"/>
  <c r="R9108" i="4"/>
  <c r="Q9108" i="4"/>
  <c r="R9107" i="4"/>
  <c r="Q9107" i="4"/>
  <c r="R9106" i="4"/>
  <c r="Q9106" i="4"/>
  <c r="R9105" i="4"/>
  <c r="Q9105" i="4"/>
  <c r="R9104" i="4"/>
  <c r="Q9104" i="4"/>
  <c r="R9103" i="4"/>
  <c r="Q9103" i="4"/>
  <c r="R9102" i="4"/>
  <c r="Q9102" i="4"/>
  <c r="R9101" i="4"/>
  <c r="Q9101" i="4"/>
  <c r="R9100" i="4"/>
  <c r="Q9100" i="4"/>
  <c r="R9099" i="4"/>
  <c r="Q9099" i="4"/>
  <c r="R9098" i="4"/>
  <c r="Q9098" i="4"/>
  <c r="R9097" i="4"/>
  <c r="Q9097" i="4"/>
  <c r="R9096" i="4"/>
  <c r="Q9096" i="4"/>
  <c r="R9095" i="4"/>
  <c r="Q9095" i="4"/>
  <c r="R9094" i="4"/>
  <c r="Q9094" i="4"/>
  <c r="R9093" i="4"/>
  <c r="Q9093" i="4"/>
  <c r="R9092" i="4"/>
  <c r="Q9092" i="4"/>
  <c r="R9091" i="4"/>
  <c r="Q9091" i="4"/>
  <c r="R9090" i="4"/>
  <c r="Q9090" i="4"/>
  <c r="R9089" i="4"/>
  <c r="Q9089" i="4"/>
  <c r="R9088" i="4"/>
  <c r="Q9088" i="4"/>
  <c r="R9087" i="4"/>
  <c r="Q9087" i="4"/>
  <c r="R9086" i="4"/>
  <c r="Q9086" i="4"/>
  <c r="R9085" i="4"/>
  <c r="Q9085" i="4"/>
  <c r="R9084" i="4"/>
  <c r="Q9084" i="4"/>
  <c r="R9083" i="4"/>
  <c r="Q9083" i="4"/>
  <c r="R9082" i="4"/>
  <c r="Q9082" i="4"/>
  <c r="R9081" i="4"/>
  <c r="Q9081" i="4"/>
  <c r="R9080" i="4"/>
  <c r="Q9080" i="4"/>
  <c r="R9079" i="4"/>
  <c r="Q9079" i="4"/>
  <c r="R9078" i="4"/>
  <c r="Q9078" i="4"/>
  <c r="R9077" i="4"/>
  <c r="Q9077" i="4"/>
  <c r="R9076" i="4"/>
  <c r="Q9076" i="4"/>
  <c r="R9075" i="4"/>
  <c r="Q9075" i="4"/>
  <c r="R9074" i="4"/>
  <c r="Q9074" i="4"/>
  <c r="R9073" i="4"/>
  <c r="Q9073" i="4"/>
  <c r="R9072" i="4"/>
  <c r="Q9072" i="4"/>
  <c r="R9071" i="4"/>
  <c r="Q9071" i="4"/>
  <c r="R9070" i="4"/>
  <c r="Q9070" i="4"/>
  <c r="R9069" i="4"/>
  <c r="Q9069" i="4"/>
  <c r="R9068" i="4"/>
  <c r="Q9068" i="4"/>
  <c r="R9067" i="4"/>
  <c r="Q9067" i="4"/>
  <c r="R9066" i="4"/>
  <c r="Q9066" i="4"/>
  <c r="R9065" i="4"/>
  <c r="Q9065" i="4"/>
  <c r="R9064" i="4"/>
  <c r="Q9064" i="4"/>
  <c r="R9063" i="4"/>
  <c r="Q9063" i="4"/>
  <c r="R9062" i="4"/>
  <c r="Q9062" i="4"/>
  <c r="R9061" i="4"/>
  <c r="Q9061" i="4"/>
  <c r="R9060" i="4"/>
  <c r="Q9060" i="4"/>
  <c r="R9059" i="4"/>
  <c r="Q9059" i="4"/>
  <c r="R9058" i="4"/>
  <c r="Q9058" i="4"/>
  <c r="R9057" i="4"/>
  <c r="Q9057" i="4"/>
  <c r="R9056" i="4"/>
  <c r="Q9056" i="4"/>
  <c r="R9055" i="4"/>
  <c r="Q9055" i="4"/>
  <c r="R9054" i="4"/>
  <c r="Q9054" i="4"/>
  <c r="R9053" i="4"/>
  <c r="Q9053" i="4"/>
  <c r="R9052" i="4"/>
  <c r="Q9052" i="4"/>
  <c r="R9051" i="4"/>
  <c r="Q9051" i="4"/>
  <c r="R9050" i="4"/>
  <c r="Q9050" i="4"/>
  <c r="R9049" i="4"/>
  <c r="Q9049" i="4"/>
  <c r="R9048" i="4"/>
  <c r="Q9048" i="4"/>
  <c r="R9047" i="4"/>
  <c r="Q9047" i="4"/>
  <c r="R9046" i="4"/>
  <c r="Q9046" i="4"/>
  <c r="R9045" i="4"/>
  <c r="Q9045" i="4"/>
  <c r="R9044" i="4"/>
  <c r="Q9044" i="4"/>
  <c r="R9043" i="4"/>
  <c r="Q9043" i="4"/>
  <c r="R9042" i="4"/>
  <c r="Q9042" i="4"/>
  <c r="R9041" i="4"/>
  <c r="Q9041" i="4"/>
  <c r="R9040" i="4"/>
  <c r="Q9040" i="4"/>
  <c r="R9039" i="4"/>
  <c r="Q9039" i="4"/>
  <c r="R9038" i="4"/>
  <c r="Q9038" i="4"/>
  <c r="R9037" i="4"/>
  <c r="Q9037" i="4"/>
  <c r="R9036" i="4"/>
  <c r="Q9036" i="4"/>
  <c r="R9035" i="4"/>
  <c r="Q9035" i="4"/>
  <c r="R9034" i="4"/>
  <c r="Q9034" i="4"/>
  <c r="R9033" i="4"/>
  <c r="Q9033" i="4"/>
  <c r="R9032" i="4"/>
  <c r="Q9032" i="4"/>
  <c r="R9031" i="4"/>
  <c r="Q9031" i="4"/>
  <c r="R9030" i="4"/>
  <c r="Q9030" i="4"/>
  <c r="R9029" i="4"/>
  <c r="Q9029" i="4"/>
  <c r="R9028" i="4"/>
  <c r="Q9028" i="4"/>
  <c r="R9027" i="4"/>
  <c r="Q9027" i="4"/>
  <c r="R9026" i="4"/>
  <c r="Q9026" i="4"/>
  <c r="R9025" i="4"/>
  <c r="Q9025" i="4"/>
  <c r="R9024" i="4"/>
  <c r="Q9024" i="4"/>
  <c r="R9023" i="4"/>
  <c r="Q9023" i="4"/>
  <c r="R9022" i="4"/>
  <c r="Q9022" i="4"/>
  <c r="R9021" i="4"/>
  <c r="Q9021" i="4"/>
  <c r="R9020" i="4"/>
  <c r="Q9020" i="4"/>
  <c r="R9019" i="4"/>
  <c r="Q9019" i="4"/>
  <c r="R9018" i="4"/>
  <c r="Q9018" i="4"/>
  <c r="R9017" i="4"/>
  <c r="Q9017" i="4"/>
  <c r="R9016" i="4"/>
  <c r="Q9016" i="4"/>
  <c r="R9015" i="4"/>
  <c r="Q9015" i="4"/>
  <c r="R9014" i="4"/>
  <c r="Q9014" i="4"/>
  <c r="R9013" i="4"/>
  <c r="Q9013" i="4"/>
  <c r="R9012" i="4"/>
  <c r="Q9012" i="4"/>
  <c r="R9011" i="4"/>
  <c r="Q9011" i="4"/>
  <c r="R9010" i="4"/>
  <c r="Q9010" i="4"/>
  <c r="R9009" i="4"/>
  <c r="Q9009" i="4"/>
  <c r="R9008" i="4"/>
  <c r="Q9008" i="4"/>
  <c r="R9007" i="4"/>
  <c r="Q9007" i="4"/>
  <c r="R9006" i="4"/>
  <c r="Q9006" i="4"/>
  <c r="R9005" i="4"/>
  <c r="Q9005" i="4"/>
  <c r="R9004" i="4"/>
  <c r="Q9004" i="4"/>
  <c r="R9003" i="4"/>
  <c r="Q9003" i="4"/>
  <c r="R9002" i="4"/>
  <c r="Q9002" i="4"/>
  <c r="R9001" i="4"/>
  <c r="Q9001" i="4"/>
  <c r="R9000" i="4"/>
  <c r="Q9000" i="4"/>
  <c r="R8999" i="4"/>
  <c r="Q8999" i="4"/>
  <c r="R8998" i="4"/>
  <c r="Q8998" i="4"/>
  <c r="R8997" i="4"/>
  <c r="Q8997" i="4"/>
  <c r="R8996" i="4"/>
  <c r="Q8996" i="4"/>
  <c r="R8995" i="4"/>
  <c r="Q8995" i="4"/>
  <c r="R8994" i="4"/>
  <c r="Q8994" i="4"/>
  <c r="R8993" i="4"/>
  <c r="Q8993" i="4"/>
  <c r="R8992" i="4"/>
  <c r="Q8992" i="4"/>
  <c r="R8991" i="4"/>
  <c r="Q8991" i="4"/>
  <c r="R8990" i="4"/>
  <c r="Q8990" i="4"/>
  <c r="R8989" i="4"/>
  <c r="Q8989" i="4"/>
  <c r="R8988" i="4"/>
  <c r="Q8988" i="4"/>
  <c r="R8987" i="4"/>
  <c r="Q8987" i="4"/>
  <c r="R8986" i="4"/>
  <c r="Q8986" i="4"/>
  <c r="R8985" i="4"/>
  <c r="Q8985" i="4"/>
  <c r="R8984" i="4"/>
  <c r="Q8984" i="4"/>
  <c r="R8983" i="4"/>
  <c r="Q8983" i="4"/>
  <c r="R8982" i="4"/>
  <c r="Q8982" i="4"/>
  <c r="R8981" i="4"/>
  <c r="Q8981" i="4"/>
  <c r="R8980" i="4"/>
  <c r="Q8980" i="4"/>
  <c r="R8979" i="4"/>
  <c r="Q8979" i="4"/>
  <c r="R8978" i="4"/>
  <c r="Q8978" i="4"/>
  <c r="R8977" i="4"/>
  <c r="Q8977" i="4"/>
  <c r="R8976" i="4"/>
  <c r="Q8976" i="4"/>
  <c r="R8975" i="4"/>
  <c r="Q8975" i="4"/>
  <c r="R8974" i="4"/>
  <c r="Q8974" i="4"/>
  <c r="R8973" i="4"/>
  <c r="Q8973" i="4"/>
  <c r="R8972" i="4"/>
  <c r="Q8972" i="4"/>
  <c r="R8971" i="4"/>
  <c r="Q8971" i="4"/>
  <c r="R8970" i="4"/>
  <c r="Q8970" i="4"/>
  <c r="R8969" i="4"/>
  <c r="Q8969" i="4"/>
  <c r="R8968" i="4"/>
  <c r="Q8968" i="4"/>
  <c r="R8967" i="4"/>
  <c r="Q8967" i="4"/>
  <c r="R8966" i="4"/>
  <c r="Q8966" i="4"/>
  <c r="R8965" i="4"/>
  <c r="Q8965" i="4"/>
  <c r="R8964" i="4"/>
  <c r="Q8964" i="4"/>
  <c r="R8963" i="4"/>
  <c r="Q8963" i="4"/>
  <c r="R8962" i="4"/>
  <c r="Q8962" i="4"/>
  <c r="R8961" i="4"/>
  <c r="Q8961" i="4"/>
  <c r="R8960" i="4"/>
  <c r="Q8960" i="4"/>
  <c r="R8959" i="4"/>
  <c r="Q8959" i="4"/>
  <c r="R8958" i="4"/>
  <c r="Q8958" i="4"/>
  <c r="R8957" i="4"/>
  <c r="Q8957" i="4"/>
  <c r="R8956" i="4"/>
  <c r="Q8956" i="4"/>
  <c r="R8955" i="4"/>
  <c r="Q8955" i="4"/>
  <c r="R8954" i="4"/>
  <c r="Q8954" i="4"/>
  <c r="R8953" i="4"/>
  <c r="Q8953" i="4"/>
  <c r="R8952" i="4"/>
  <c r="Q8952" i="4"/>
  <c r="R8951" i="4"/>
  <c r="Q8951" i="4"/>
  <c r="R8950" i="4"/>
  <c r="Q8950" i="4"/>
  <c r="R8949" i="4"/>
  <c r="Q8949" i="4"/>
  <c r="R8948" i="4"/>
  <c r="Q8948" i="4"/>
  <c r="R8947" i="4"/>
  <c r="Q8947" i="4"/>
  <c r="R8946" i="4"/>
  <c r="Q8946" i="4"/>
  <c r="R8945" i="4"/>
  <c r="Q8945" i="4"/>
  <c r="R8944" i="4"/>
  <c r="Q8944" i="4"/>
  <c r="R8943" i="4"/>
  <c r="Q8943" i="4"/>
  <c r="R8942" i="4"/>
  <c r="Q8942" i="4"/>
  <c r="R8941" i="4"/>
  <c r="Q8941" i="4"/>
  <c r="R8940" i="4"/>
  <c r="Q8940" i="4"/>
  <c r="R8939" i="4"/>
  <c r="Q8939" i="4"/>
  <c r="R8938" i="4"/>
  <c r="Q8938" i="4"/>
  <c r="R8937" i="4"/>
  <c r="Q8937" i="4"/>
  <c r="R8936" i="4"/>
  <c r="Q8936" i="4"/>
  <c r="R8935" i="4"/>
  <c r="Q8935" i="4"/>
  <c r="R8934" i="4"/>
  <c r="Q8934" i="4"/>
  <c r="R8933" i="4"/>
  <c r="Q8933" i="4"/>
  <c r="R8932" i="4"/>
  <c r="Q8932" i="4"/>
  <c r="R8931" i="4"/>
  <c r="Q8931" i="4"/>
  <c r="R8930" i="4"/>
  <c r="Q8930" i="4"/>
  <c r="R8929" i="4"/>
  <c r="Q8929" i="4"/>
  <c r="R8928" i="4"/>
  <c r="Q8928" i="4"/>
  <c r="R8927" i="4"/>
  <c r="Q8927" i="4"/>
  <c r="R8926" i="4"/>
  <c r="Q8926" i="4"/>
  <c r="R8925" i="4"/>
  <c r="Q8925" i="4"/>
  <c r="R8924" i="4"/>
  <c r="Q8924" i="4"/>
  <c r="R8923" i="4"/>
  <c r="Q8923" i="4"/>
  <c r="R8922" i="4"/>
  <c r="Q8922" i="4"/>
  <c r="R8921" i="4"/>
  <c r="Q8921" i="4"/>
  <c r="R8920" i="4"/>
  <c r="Q8920" i="4"/>
  <c r="R8919" i="4"/>
  <c r="Q8919" i="4"/>
  <c r="R8918" i="4"/>
  <c r="Q8918" i="4"/>
  <c r="R8917" i="4"/>
  <c r="Q8917" i="4"/>
  <c r="R8916" i="4"/>
  <c r="Q8916" i="4"/>
  <c r="R8915" i="4"/>
  <c r="Q8915" i="4"/>
  <c r="R8914" i="4"/>
  <c r="Q8914" i="4"/>
  <c r="R8913" i="4"/>
  <c r="Q8913" i="4"/>
  <c r="R8912" i="4"/>
  <c r="Q8912" i="4"/>
  <c r="R8911" i="4"/>
  <c r="Q8911" i="4"/>
  <c r="R8910" i="4"/>
  <c r="Q8910" i="4"/>
  <c r="R8909" i="4"/>
  <c r="Q8909" i="4"/>
  <c r="R8908" i="4"/>
  <c r="Q8908" i="4"/>
  <c r="R8907" i="4"/>
  <c r="Q8907" i="4"/>
  <c r="R8906" i="4"/>
  <c r="Q8906" i="4"/>
  <c r="R8905" i="4"/>
  <c r="Q8905" i="4"/>
  <c r="R8904" i="4"/>
  <c r="Q8904" i="4"/>
  <c r="R8903" i="4"/>
  <c r="Q8903" i="4"/>
  <c r="R8902" i="4"/>
  <c r="Q8902" i="4"/>
  <c r="R8901" i="4"/>
  <c r="Q8901" i="4"/>
  <c r="R8900" i="4"/>
  <c r="Q8900" i="4"/>
  <c r="R8899" i="4"/>
  <c r="Q8899" i="4"/>
  <c r="R8898" i="4"/>
  <c r="Q8898" i="4"/>
  <c r="R8897" i="4"/>
  <c r="Q8897" i="4"/>
  <c r="R8896" i="4"/>
  <c r="Q8896" i="4"/>
  <c r="R8895" i="4"/>
  <c r="Q8895" i="4"/>
  <c r="R8894" i="4"/>
  <c r="Q8894" i="4"/>
  <c r="R8893" i="4"/>
  <c r="Q8893" i="4"/>
  <c r="R8892" i="4"/>
  <c r="Q8892" i="4"/>
  <c r="R8891" i="4"/>
  <c r="Q8891" i="4"/>
  <c r="R8890" i="4"/>
  <c r="Q8890" i="4"/>
  <c r="R8889" i="4"/>
  <c r="Q8889" i="4"/>
  <c r="R8888" i="4"/>
  <c r="Q8888" i="4"/>
  <c r="R8887" i="4"/>
  <c r="Q8887" i="4"/>
  <c r="R8886" i="4"/>
  <c r="Q8886" i="4"/>
  <c r="R8885" i="4"/>
  <c r="Q8885" i="4"/>
  <c r="R8884" i="4"/>
  <c r="Q8884" i="4"/>
  <c r="R8883" i="4"/>
  <c r="Q8883" i="4"/>
  <c r="R8882" i="4"/>
  <c r="Q8882" i="4"/>
  <c r="R8881" i="4"/>
  <c r="Q8881" i="4"/>
  <c r="R8880" i="4"/>
  <c r="Q8880" i="4"/>
  <c r="R8879" i="4"/>
  <c r="Q8879" i="4"/>
  <c r="R8878" i="4"/>
  <c r="Q8878" i="4"/>
  <c r="R8877" i="4"/>
  <c r="Q8877" i="4"/>
  <c r="R8876" i="4"/>
  <c r="Q8876" i="4"/>
  <c r="R8875" i="4"/>
  <c r="Q8875" i="4"/>
  <c r="R8874" i="4"/>
  <c r="Q8874" i="4"/>
  <c r="R8873" i="4"/>
  <c r="Q8873" i="4"/>
  <c r="R8872" i="4"/>
  <c r="Q8872" i="4"/>
  <c r="R8871" i="4"/>
  <c r="Q8871" i="4"/>
  <c r="R8870" i="4"/>
  <c r="Q8870" i="4"/>
  <c r="R8869" i="4"/>
  <c r="Q8869" i="4"/>
  <c r="R8868" i="4"/>
  <c r="Q8868" i="4"/>
  <c r="R8867" i="4"/>
  <c r="Q8867" i="4"/>
  <c r="R8866" i="4"/>
  <c r="Q8866" i="4"/>
  <c r="R8865" i="4"/>
  <c r="Q8865" i="4"/>
  <c r="R8864" i="4"/>
  <c r="Q8864" i="4"/>
  <c r="R8863" i="4"/>
  <c r="Q8863" i="4"/>
  <c r="R8862" i="4"/>
  <c r="Q8862" i="4"/>
  <c r="R8861" i="4"/>
  <c r="Q8861" i="4"/>
  <c r="R8860" i="4"/>
  <c r="Q8860" i="4"/>
  <c r="R8859" i="4"/>
  <c r="Q8859" i="4"/>
  <c r="R8858" i="4"/>
  <c r="Q8858" i="4"/>
  <c r="R8857" i="4"/>
  <c r="Q8857" i="4"/>
  <c r="R8856" i="4"/>
  <c r="Q8856" i="4"/>
  <c r="R8855" i="4"/>
  <c r="Q8855" i="4"/>
  <c r="R8854" i="4"/>
  <c r="Q8854" i="4"/>
  <c r="R8853" i="4"/>
  <c r="Q8853" i="4"/>
  <c r="R8852" i="4"/>
  <c r="Q8852" i="4"/>
  <c r="R8851" i="4"/>
  <c r="Q8851" i="4"/>
  <c r="R8850" i="4"/>
  <c r="Q8850" i="4"/>
  <c r="R8849" i="4"/>
  <c r="Q8849" i="4"/>
  <c r="R8848" i="4"/>
  <c r="Q8848" i="4"/>
  <c r="R8847" i="4"/>
  <c r="Q8847" i="4"/>
  <c r="R8846" i="4"/>
  <c r="Q8846" i="4"/>
  <c r="R8845" i="4"/>
  <c r="Q8845" i="4"/>
  <c r="R8844" i="4"/>
  <c r="Q8844" i="4"/>
  <c r="R8843" i="4"/>
  <c r="Q8843" i="4"/>
  <c r="R8842" i="4"/>
  <c r="Q8842" i="4"/>
  <c r="R8841" i="4"/>
  <c r="Q8841" i="4"/>
  <c r="R8840" i="4"/>
  <c r="Q8840" i="4"/>
  <c r="R8839" i="4"/>
  <c r="Q8839" i="4"/>
  <c r="R8838" i="4"/>
  <c r="Q8838" i="4"/>
  <c r="R8837" i="4"/>
  <c r="Q8837" i="4"/>
  <c r="R8836" i="4"/>
  <c r="Q8836" i="4"/>
  <c r="R8835" i="4"/>
  <c r="Q8835" i="4"/>
  <c r="R8834" i="4"/>
  <c r="Q8834" i="4"/>
  <c r="R8833" i="4"/>
  <c r="Q8833" i="4"/>
  <c r="R8832" i="4"/>
  <c r="Q8832" i="4"/>
  <c r="R8831" i="4"/>
  <c r="Q8831" i="4"/>
  <c r="R8830" i="4"/>
  <c r="Q8830" i="4"/>
  <c r="R8829" i="4"/>
  <c r="Q8829" i="4"/>
  <c r="R8828" i="4"/>
  <c r="Q8828" i="4"/>
  <c r="R8827" i="4"/>
  <c r="Q8827" i="4"/>
  <c r="R8826" i="4"/>
  <c r="Q8826" i="4"/>
  <c r="R8825" i="4"/>
  <c r="Q8825" i="4"/>
  <c r="R8824" i="4"/>
  <c r="Q8824" i="4"/>
  <c r="R8823" i="4"/>
  <c r="Q8823" i="4"/>
  <c r="R8822" i="4"/>
  <c r="Q8822" i="4"/>
  <c r="R8821" i="4"/>
  <c r="Q8821" i="4"/>
  <c r="R8820" i="4"/>
  <c r="Q8820" i="4"/>
  <c r="R8819" i="4"/>
  <c r="Q8819" i="4"/>
  <c r="R8818" i="4"/>
  <c r="Q8818" i="4"/>
  <c r="R8817" i="4"/>
  <c r="Q8817" i="4"/>
  <c r="R8816" i="4"/>
  <c r="Q8816" i="4"/>
  <c r="R8815" i="4"/>
  <c r="Q8815" i="4"/>
  <c r="R8814" i="4"/>
  <c r="Q8814" i="4"/>
  <c r="R8813" i="4"/>
  <c r="Q8813" i="4"/>
  <c r="R8812" i="4"/>
  <c r="Q8812" i="4"/>
  <c r="R8811" i="4"/>
  <c r="Q8811" i="4"/>
  <c r="R8810" i="4"/>
  <c r="Q8810" i="4"/>
  <c r="R8809" i="4"/>
  <c r="Q8809" i="4"/>
  <c r="R8808" i="4"/>
  <c r="Q8808" i="4"/>
  <c r="R8807" i="4"/>
  <c r="Q8807" i="4"/>
  <c r="R8806" i="4"/>
  <c r="Q8806" i="4"/>
  <c r="R8805" i="4"/>
  <c r="Q8805" i="4"/>
  <c r="R8804" i="4"/>
  <c r="Q8804" i="4"/>
  <c r="R8803" i="4"/>
  <c r="Q8803" i="4"/>
  <c r="R8802" i="4"/>
  <c r="Q8802" i="4"/>
  <c r="R8801" i="4"/>
  <c r="Q8801" i="4"/>
  <c r="R8800" i="4"/>
  <c r="Q8800" i="4"/>
  <c r="R8799" i="4"/>
  <c r="Q8799" i="4"/>
  <c r="R8798" i="4"/>
  <c r="Q8798" i="4"/>
  <c r="R8797" i="4"/>
  <c r="Q8797" i="4"/>
  <c r="R8796" i="4"/>
  <c r="Q8796" i="4"/>
  <c r="R8795" i="4"/>
  <c r="Q8795" i="4"/>
  <c r="R8794" i="4"/>
  <c r="Q8794" i="4"/>
  <c r="R8793" i="4"/>
  <c r="Q8793" i="4"/>
  <c r="R8792" i="4"/>
  <c r="Q8792" i="4"/>
  <c r="R8791" i="4"/>
  <c r="Q8791" i="4"/>
  <c r="R8790" i="4"/>
  <c r="Q8790" i="4"/>
  <c r="R8789" i="4"/>
  <c r="Q8789" i="4"/>
  <c r="R8788" i="4"/>
  <c r="Q8788" i="4"/>
  <c r="R8787" i="4"/>
  <c r="Q8787" i="4"/>
  <c r="R8786" i="4"/>
  <c r="Q8786" i="4"/>
  <c r="R8785" i="4"/>
  <c r="Q8785" i="4"/>
  <c r="R8784" i="4"/>
  <c r="Q8784" i="4"/>
  <c r="R8783" i="4"/>
  <c r="Q8783" i="4"/>
  <c r="R8782" i="4"/>
  <c r="Q8782" i="4"/>
  <c r="R8781" i="4"/>
  <c r="Q8781" i="4"/>
  <c r="R8780" i="4"/>
  <c r="Q8780" i="4"/>
  <c r="R8779" i="4"/>
  <c r="Q8779" i="4"/>
  <c r="R8778" i="4"/>
  <c r="Q8778" i="4"/>
  <c r="R8777" i="4"/>
  <c r="Q8777" i="4"/>
  <c r="R8776" i="4"/>
  <c r="Q8776" i="4"/>
  <c r="R8775" i="4"/>
  <c r="Q8775" i="4"/>
  <c r="R8774" i="4"/>
  <c r="Q8774" i="4"/>
  <c r="R8773" i="4"/>
  <c r="Q8773" i="4"/>
  <c r="R8772" i="4"/>
  <c r="Q8772" i="4"/>
  <c r="R8771" i="4"/>
  <c r="Q8771" i="4"/>
  <c r="R8770" i="4"/>
  <c r="Q8770" i="4"/>
  <c r="R8769" i="4"/>
  <c r="Q8769" i="4"/>
  <c r="R8768" i="4"/>
  <c r="Q8768" i="4"/>
  <c r="R8767" i="4"/>
  <c r="Q8767" i="4"/>
  <c r="R8766" i="4"/>
  <c r="Q8766" i="4"/>
  <c r="R8765" i="4"/>
  <c r="Q8765" i="4"/>
  <c r="R8764" i="4"/>
  <c r="Q8764" i="4"/>
  <c r="R8763" i="4"/>
  <c r="Q8763" i="4"/>
  <c r="R8762" i="4"/>
  <c r="Q8762" i="4"/>
  <c r="R8761" i="4"/>
  <c r="Q8761" i="4"/>
  <c r="R8760" i="4"/>
  <c r="Q8760" i="4"/>
  <c r="R8759" i="4"/>
  <c r="Q8759" i="4"/>
  <c r="R8758" i="4"/>
  <c r="Q8758" i="4"/>
  <c r="R8757" i="4"/>
  <c r="Q8757" i="4"/>
  <c r="R8756" i="4"/>
  <c r="Q8756" i="4"/>
  <c r="R8755" i="4"/>
  <c r="Q8755" i="4"/>
  <c r="R8754" i="4"/>
  <c r="Q8754" i="4"/>
  <c r="R8753" i="4"/>
  <c r="Q8753" i="4"/>
  <c r="R8752" i="4"/>
  <c r="Q8752" i="4"/>
  <c r="R8751" i="4"/>
  <c r="Q8751" i="4"/>
  <c r="R8750" i="4"/>
  <c r="Q8750" i="4"/>
  <c r="R8749" i="4"/>
  <c r="Q8749" i="4"/>
  <c r="R8748" i="4"/>
  <c r="Q8748" i="4"/>
  <c r="R8747" i="4"/>
  <c r="Q8747" i="4"/>
  <c r="R8746" i="4"/>
  <c r="Q8746" i="4"/>
  <c r="R8745" i="4"/>
  <c r="Q8745" i="4"/>
  <c r="R8744" i="4"/>
  <c r="Q8744" i="4"/>
  <c r="R8743" i="4"/>
  <c r="Q8743" i="4"/>
  <c r="R8742" i="4"/>
  <c r="Q8742" i="4"/>
  <c r="R8741" i="4"/>
  <c r="Q8741" i="4"/>
  <c r="R8740" i="4"/>
  <c r="Q8740" i="4"/>
  <c r="R8739" i="4"/>
  <c r="Q8739" i="4"/>
  <c r="R8738" i="4"/>
  <c r="Q8738" i="4"/>
  <c r="R8737" i="4"/>
  <c r="Q8737" i="4"/>
  <c r="R8736" i="4"/>
  <c r="Q8736" i="4"/>
  <c r="R8735" i="4"/>
  <c r="Q8735" i="4"/>
  <c r="R8734" i="4"/>
  <c r="Q8734" i="4"/>
  <c r="R8733" i="4"/>
  <c r="Q8733" i="4"/>
  <c r="R8732" i="4"/>
  <c r="Q8732" i="4"/>
  <c r="R8731" i="4"/>
  <c r="Q8731" i="4"/>
  <c r="R8730" i="4"/>
  <c r="Q8730" i="4"/>
  <c r="R8729" i="4"/>
  <c r="Q8729" i="4"/>
  <c r="R8728" i="4"/>
  <c r="Q8728" i="4"/>
  <c r="R8727" i="4"/>
  <c r="Q8727" i="4"/>
  <c r="R8726" i="4"/>
  <c r="Q8726" i="4"/>
  <c r="R8725" i="4"/>
  <c r="Q8725" i="4"/>
  <c r="R8724" i="4"/>
  <c r="Q8724" i="4"/>
  <c r="R8723" i="4"/>
  <c r="Q8723" i="4"/>
  <c r="R8722" i="4"/>
  <c r="Q8722" i="4"/>
  <c r="R8721" i="4"/>
  <c r="Q8721" i="4"/>
  <c r="R8720" i="4"/>
  <c r="Q8720" i="4"/>
  <c r="R8719" i="4"/>
  <c r="Q8719" i="4"/>
  <c r="R8718" i="4"/>
  <c r="Q8718" i="4"/>
  <c r="R8717" i="4"/>
  <c r="Q8717" i="4"/>
  <c r="R8716" i="4"/>
  <c r="Q8716" i="4"/>
  <c r="R8715" i="4"/>
  <c r="Q8715" i="4"/>
  <c r="R8714" i="4"/>
  <c r="Q8714" i="4"/>
  <c r="R8713" i="4"/>
  <c r="Q8713" i="4"/>
  <c r="R8712" i="4"/>
  <c r="Q8712" i="4"/>
  <c r="R8711" i="4"/>
  <c r="Q8711" i="4"/>
  <c r="R8710" i="4"/>
  <c r="Q8710" i="4"/>
  <c r="R8709" i="4"/>
  <c r="Q8709" i="4"/>
  <c r="R8708" i="4"/>
  <c r="Q8708" i="4"/>
  <c r="R8707" i="4"/>
  <c r="Q8707" i="4"/>
  <c r="R8706" i="4"/>
  <c r="Q8706" i="4"/>
  <c r="R8705" i="4"/>
  <c r="Q8705" i="4"/>
  <c r="R8704" i="4"/>
  <c r="Q8704" i="4"/>
  <c r="R8703" i="4"/>
  <c r="Q8703" i="4"/>
  <c r="R8702" i="4"/>
  <c r="Q8702" i="4"/>
  <c r="R8701" i="4"/>
  <c r="Q8701" i="4"/>
  <c r="R8700" i="4"/>
  <c r="Q8700" i="4"/>
  <c r="R8699" i="4"/>
  <c r="Q8699" i="4"/>
  <c r="R8698" i="4"/>
  <c r="Q8698" i="4"/>
  <c r="R8697" i="4"/>
  <c r="Q8697" i="4"/>
  <c r="R8696" i="4"/>
  <c r="Q8696" i="4"/>
  <c r="R8695" i="4"/>
  <c r="Q8695" i="4"/>
  <c r="R8694" i="4"/>
  <c r="Q8694" i="4"/>
  <c r="R8693" i="4"/>
  <c r="Q8693" i="4"/>
  <c r="R8692" i="4"/>
  <c r="Q8692" i="4"/>
  <c r="R8691" i="4"/>
  <c r="Q8691" i="4"/>
  <c r="R8690" i="4"/>
  <c r="Q8690" i="4"/>
  <c r="R8689" i="4"/>
  <c r="Q8689" i="4"/>
  <c r="R8688" i="4"/>
  <c r="Q8688" i="4"/>
  <c r="R8687" i="4"/>
  <c r="Q8687" i="4"/>
  <c r="R8686" i="4"/>
  <c r="Q8686" i="4"/>
  <c r="R8685" i="4"/>
  <c r="Q8685" i="4"/>
  <c r="R8684" i="4"/>
  <c r="Q8684" i="4"/>
  <c r="R8683" i="4"/>
  <c r="Q8683" i="4"/>
  <c r="R8682" i="4"/>
  <c r="Q8682" i="4"/>
  <c r="R8681" i="4"/>
  <c r="Q8681" i="4"/>
  <c r="R8680" i="4"/>
  <c r="Q8680" i="4"/>
  <c r="R8679" i="4"/>
  <c r="Q8679" i="4"/>
  <c r="R8678" i="4"/>
  <c r="Q8678" i="4"/>
  <c r="R8677" i="4"/>
  <c r="Q8677" i="4"/>
  <c r="R8676" i="4"/>
  <c r="Q8676" i="4"/>
  <c r="R8675" i="4"/>
  <c r="Q8675" i="4"/>
  <c r="R8674" i="4"/>
  <c r="Q8674" i="4"/>
  <c r="R8673" i="4"/>
  <c r="Q8673" i="4"/>
  <c r="R8672" i="4"/>
  <c r="Q8672" i="4"/>
  <c r="R8671" i="4"/>
  <c r="Q8671" i="4"/>
  <c r="R8670" i="4"/>
  <c r="Q8670" i="4"/>
  <c r="R8669" i="4"/>
  <c r="Q8669" i="4"/>
  <c r="R8668" i="4"/>
  <c r="Q8668" i="4"/>
  <c r="R8667" i="4"/>
  <c r="Q8667" i="4"/>
  <c r="R8666" i="4"/>
  <c r="Q8666" i="4"/>
  <c r="R8665" i="4"/>
  <c r="Q8665" i="4"/>
  <c r="R8664" i="4"/>
  <c r="Q8664" i="4"/>
  <c r="R8663" i="4"/>
  <c r="Q8663" i="4"/>
  <c r="R8662" i="4"/>
  <c r="Q8662" i="4"/>
  <c r="R8661" i="4"/>
  <c r="Q8661" i="4"/>
  <c r="R8660" i="4"/>
  <c r="Q8660" i="4"/>
  <c r="R8659" i="4"/>
  <c r="Q8659" i="4"/>
  <c r="R8658" i="4"/>
  <c r="Q8658" i="4"/>
  <c r="R8657" i="4"/>
  <c r="Q8657" i="4"/>
  <c r="R8656" i="4"/>
  <c r="Q8656" i="4"/>
  <c r="R8655" i="4"/>
  <c r="Q8655" i="4"/>
  <c r="R8654" i="4"/>
  <c r="Q8654" i="4"/>
  <c r="R8653" i="4"/>
  <c r="Q8653" i="4"/>
  <c r="R8652" i="4"/>
  <c r="Q8652" i="4"/>
  <c r="R8651" i="4"/>
  <c r="Q8651" i="4"/>
  <c r="R8650" i="4"/>
  <c r="Q8650" i="4"/>
  <c r="R8649" i="4"/>
  <c r="Q8649" i="4"/>
  <c r="R8648" i="4"/>
  <c r="Q8648" i="4"/>
  <c r="R8647" i="4"/>
  <c r="Q8647" i="4"/>
  <c r="R8646" i="4"/>
  <c r="Q8646" i="4"/>
  <c r="R8645" i="4"/>
  <c r="Q8645" i="4"/>
  <c r="R8644" i="4"/>
  <c r="Q8644" i="4"/>
  <c r="R8643" i="4"/>
  <c r="Q8643" i="4"/>
  <c r="R8642" i="4"/>
  <c r="Q8642" i="4"/>
  <c r="R8641" i="4"/>
  <c r="Q8641" i="4"/>
  <c r="R8640" i="4"/>
  <c r="Q8640" i="4"/>
  <c r="R8639" i="4"/>
  <c r="Q8639" i="4"/>
  <c r="R8638" i="4"/>
  <c r="Q8638" i="4"/>
  <c r="R8637" i="4"/>
  <c r="Q8637" i="4"/>
  <c r="R8636" i="4"/>
  <c r="Q8636" i="4"/>
  <c r="R8635" i="4"/>
  <c r="Q8635" i="4"/>
  <c r="R8634" i="4"/>
  <c r="Q8634" i="4"/>
  <c r="R8633" i="4"/>
  <c r="Q8633" i="4"/>
  <c r="R8632" i="4"/>
  <c r="Q8632" i="4"/>
  <c r="R8631" i="4"/>
  <c r="Q8631" i="4"/>
  <c r="R8630" i="4"/>
  <c r="Q8630" i="4"/>
  <c r="R8629" i="4"/>
  <c r="Q8629" i="4"/>
  <c r="R8628" i="4"/>
  <c r="Q8628" i="4"/>
  <c r="R8627" i="4"/>
  <c r="Q8627" i="4"/>
  <c r="R8626" i="4"/>
  <c r="Q8626" i="4"/>
  <c r="R8625" i="4"/>
  <c r="Q8625" i="4"/>
  <c r="R8624" i="4"/>
  <c r="Q8624" i="4"/>
  <c r="R8623" i="4"/>
  <c r="Q8623" i="4"/>
  <c r="R8622" i="4"/>
  <c r="Q8622" i="4"/>
  <c r="R8621" i="4"/>
  <c r="Q8621" i="4"/>
  <c r="R8620" i="4"/>
  <c r="Q8620" i="4"/>
  <c r="R8619" i="4"/>
  <c r="Q8619" i="4"/>
  <c r="R8618" i="4"/>
  <c r="Q8618" i="4"/>
  <c r="R8617" i="4"/>
  <c r="Q8617" i="4"/>
  <c r="R8616" i="4"/>
  <c r="Q8616" i="4"/>
  <c r="R8615" i="4"/>
  <c r="Q8615" i="4"/>
  <c r="R8614" i="4"/>
  <c r="Q8614" i="4"/>
  <c r="R8613" i="4"/>
  <c r="Q8613" i="4"/>
  <c r="R8612" i="4"/>
  <c r="Q8612" i="4"/>
  <c r="R8611" i="4"/>
  <c r="Q8611" i="4"/>
  <c r="R8610" i="4"/>
  <c r="Q8610" i="4"/>
  <c r="R8609" i="4"/>
  <c r="Q8609" i="4"/>
  <c r="R8608" i="4"/>
  <c r="Q8608" i="4"/>
  <c r="R8607" i="4"/>
  <c r="Q8607" i="4"/>
  <c r="R8606" i="4"/>
  <c r="Q8606" i="4"/>
  <c r="R8605" i="4"/>
  <c r="Q8605" i="4"/>
  <c r="R8604" i="4"/>
  <c r="Q8604" i="4"/>
  <c r="R8603" i="4"/>
  <c r="Q8603" i="4"/>
  <c r="R8602" i="4"/>
  <c r="Q8602" i="4"/>
  <c r="R8601" i="4"/>
  <c r="Q8601" i="4"/>
  <c r="R8600" i="4"/>
  <c r="Q8600" i="4"/>
  <c r="R8599" i="4"/>
  <c r="Q8599" i="4"/>
  <c r="R8598" i="4"/>
  <c r="Q8598" i="4"/>
  <c r="R8597" i="4"/>
  <c r="Q8597" i="4"/>
  <c r="R8596" i="4"/>
  <c r="Q8596" i="4"/>
  <c r="R8595" i="4"/>
  <c r="Q8595" i="4"/>
  <c r="R8594" i="4"/>
  <c r="Q8594" i="4"/>
  <c r="R8593" i="4"/>
  <c r="Q8593" i="4"/>
  <c r="R8592" i="4"/>
  <c r="Q8592" i="4"/>
  <c r="R8591" i="4"/>
  <c r="Q8591" i="4"/>
  <c r="R8590" i="4"/>
  <c r="Q8590" i="4"/>
  <c r="R8589" i="4"/>
  <c r="Q8589" i="4"/>
  <c r="R8588" i="4"/>
  <c r="Q8588" i="4"/>
  <c r="R8587" i="4"/>
  <c r="Q8587" i="4"/>
  <c r="R8586" i="4"/>
  <c r="Q8586" i="4"/>
  <c r="R8585" i="4"/>
  <c r="Q8585" i="4"/>
  <c r="R8584" i="4"/>
  <c r="Q8584" i="4"/>
  <c r="R8583" i="4"/>
  <c r="Q8583" i="4"/>
  <c r="R8582" i="4"/>
  <c r="Q8582" i="4"/>
  <c r="R8581" i="4"/>
  <c r="Q8581" i="4"/>
  <c r="R8580" i="4"/>
  <c r="Q8580" i="4"/>
  <c r="R8579" i="4"/>
  <c r="Q8579" i="4"/>
  <c r="R8578" i="4"/>
  <c r="Q8578" i="4"/>
  <c r="R8577" i="4"/>
  <c r="Q8577" i="4"/>
  <c r="R8576" i="4"/>
  <c r="Q8576" i="4"/>
  <c r="R8575" i="4"/>
  <c r="Q8575" i="4"/>
  <c r="R8574" i="4"/>
  <c r="Q8574" i="4"/>
  <c r="R8573" i="4"/>
  <c r="Q8573" i="4"/>
  <c r="R8572" i="4"/>
  <c r="Q8572" i="4"/>
  <c r="R8571" i="4"/>
  <c r="Q8571" i="4"/>
  <c r="R8570" i="4"/>
  <c r="Q8570" i="4"/>
  <c r="R8569" i="4"/>
  <c r="Q8569" i="4"/>
  <c r="R8568" i="4"/>
  <c r="Q8568" i="4"/>
  <c r="R8567" i="4"/>
  <c r="Q8567" i="4"/>
  <c r="R8566" i="4"/>
  <c r="Q8566" i="4"/>
  <c r="R8565" i="4"/>
  <c r="Q8565" i="4"/>
  <c r="R8564" i="4"/>
  <c r="Q8564" i="4"/>
  <c r="R8563" i="4"/>
  <c r="Q8563" i="4"/>
  <c r="R8562" i="4"/>
  <c r="Q8562" i="4"/>
  <c r="R8561" i="4"/>
  <c r="Q8561" i="4"/>
  <c r="R8560" i="4"/>
  <c r="Q8560" i="4"/>
  <c r="R8559" i="4"/>
  <c r="Q8559" i="4"/>
  <c r="R8558" i="4"/>
  <c r="Q8558" i="4"/>
  <c r="R8557" i="4"/>
  <c r="Q8557" i="4"/>
  <c r="R8556" i="4"/>
  <c r="Q8556" i="4"/>
  <c r="R8555" i="4"/>
  <c r="Q8555" i="4"/>
  <c r="R8554" i="4"/>
  <c r="Q8554" i="4"/>
  <c r="R8553" i="4"/>
  <c r="Q8553" i="4"/>
  <c r="R8552" i="4"/>
  <c r="Q8552" i="4"/>
  <c r="R8551" i="4"/>
  <c r="Q8551" i="4"/>
  <c r="R8550" i="4"/>
  <c r="Q8550" i="4"/>
  <c r="R8549" i="4"/>
  <c r="Q8549" i="4"/>
  <c r="R8548" i="4"/>
  <c r="Q8548" i="4"/>
  <c r="R8547" i="4"/>
  <c r="Q8547" i="4"/>
  <c r="R8546" i="4"/>
  <c r="Q8546" i="4"/>
  <c r="R8545" i="4"/>
  <c r="Q8545" i="4"/>
  <c r="R8544" i="4"/>
  <c r="Q8544" i="4"/>
  <c r="R8543" i="4"/>
  <c r="Q8543" i="4"/>
  <c r="R8542" i="4"/>
  <c r="Q8542" i="4"/>
  <c r="R8541" i="4"/>
  <c r="Q8541" i="4"/>
  <c r="R8540" i="4"/>
  <c r="Q8540" i="4"/>
  <c r="R8539" i="4"/>
  <c r="Q8539" i="4"/>
  <c r="R8538" i="4"/>
  <c r="Q8538" i="4"/>
  <c r="R8537" i="4"/>
  <c r="Q8537" i="4"/>
  <c r="R8536" i="4"/>
  <c r="Q8536" i="4"/>
  <c r="R8535" i="4"/>
  <c r="Q8535" i="4"/>
  <c r="R8534" i="4"/>
  <c r="Q8534" i="4"/>
  <c r="R8533" i="4"/>
  <c r="Q8533" i="4"/>
  <c r="R8532" i="4"/>
  <c r="Q8532" i="4"/>
  <c r="R8531" i="4"/>
  <c r="Q8531" i="4"/>
  <c r="R8530" i="4"/>
  <c r="Q8530" i="4"/>
  <c r="R8529" i="4"/>
  <c r="Q8529" i="4"/>
  <c r="R8528" i="4"/>
  <c r="Q8528" i="4"/>
  <c r="R8527" i="4"/>
  <c r="Q8527" i="4"/>
  <c r="R8526" i="4"/>
  <c r="Q8526" i="4"/>
  <c r="R8525" i="4"/>
  <c r="Q8525" i="4"/>
  <c r="R8524" i="4"/>
  <c r="Q8524" i="4"/>
  <c r="R8523" i="4"/>
  <c r="Q8523" i="4"/>
  <c r="R8522" i="4"/>
  <c r="Q8522" i="4"/>
  <c r="R8521" i="4"/>
  <c r="Q8521" i="4"/>
  <c r="R8520" i="4"/>
  <c r="Q8520" i="4"/>
  <c r="R8519" i="4"/>
  <c r="Q8519" i="4"/>
  <c r="R8518" i="4"/>
  <c r="Q8518" i="4"/>
  <c r="R8517" i="4"/>
  <c r="Q8517" i="4"/>
  <c r="R8516" i="4"/>
  <c r="Q8516" i="4"/>
  <c r="R8515" i="4"/>
  <c r="Q8515" i="4"/>
  <c r="R8514" i="4"/>
  <c r="Q8514" i="4"/>
  <c r="R8513" i="4"/>
  <c r="Q8513" i="4"/>
  <c r="R8512" i="4"/>
  <c r="Q8512" i="4"/>
  <c r="R8511" i="4"/>
  <c r="Q8511" i="4"/>
  <c r="R8510" i="4"/>
  <c r="Q8510" i="4"/>
  <c r="R8509" i="4"/>
  <c r="Q8509" i="4"/>
  <c r="R8508" i="4"/>
  <c r="Q8508" i="4"/>
  <c r="R8507" i="4"/>
  <c r="Q8507" i="4"/>
  <c r="R8506" i="4"/>
  <c r="Q8506" i="4"/>
  <c r="R8505" i="4"/>
  <c r="Q8505" i="4"/>
  <c r="R8504" i="4"/>
  <c r="Q8504" i="4"/>
  <c r="R8503" i="4"/>
  <c r="Q8503" i="4"/>
  <c r="R8502" i="4"/>
  <c r="Q8502" i="4"/>
  <c r="R8501" i="4"/>
  <c r="Q8501" i="4"/>
  <c r="R8500" i="4"/>
  <c r="Q8500" i="4"/>
  <c r="R8499" i="4"/>
  <c r="Q8499" i="4"/>
  <c r="R8498" i="4"/>
  <c r="Q8498" i="4"/>
  <c r="R8497" i="4"/>
  <c r="Q8497" i="4"/>
  <c r="R8496" i="4"/>
  <c r="Q8496" i="4"/>
  <c r="R8495" i="4"/>
  <c r="Q8495" i="4"/>
  <c r="R8494" i="4"/>
  <c r="Q8494" i="4"/>
  <c r="R8493" i="4"/>
  <c r="Q8493" i="4"/>
  <c r="R8492" i="4"/>
  <c r="Q8492" i="4"/>
  <c r="R8491" i="4"/>
  <c r="Q8491" i="4"/>
  <c r="R8490" i="4"/>
  <c r="Q8490" i="4"/>
  <c r="R8489" i="4"/>
  <c r="Q8489" i="4"/>
  <c r="R8488" i="4"/>
  <c r="Q8488" i="4"/>
  <c r="R8487" i="4"/>
  <c r="Q8487" i="4"/>
  <c r="R8486" i="4"/>
  <c r="Q8486" i="4"/>
  <c r="R8485" i="4"/>
  <c r="Q8485" i="4"/>
  <c r="R8484" i="4"/>
  <c r="Q8484" i="4"/>
  <c r="R8483" i="4"/>
  <c r="Q8483" i="4"/>
  <c r="R8482" i="4"/>
  <c r="Q8482" i="4"/>
  <c r="R8481" i="4"/>
  <c r="Q8481" i="4"/>
  <c r="R8480" i="4"/>
  <c r="Q8480" i="4"/>
  <c r="R8479" i="4"/>
  <c r="Q8479" i="4"/>
  <c r="R8478" i="4"/>
  <c r="Q8478" i="4"/>
  <c r="R8477" i="4"/>
  <c r="Q8477" i="4"/>
  <c r="R8476" i="4"/>
  <c r="Q8476" i="4"/>
  <c r="R8475" i="4"/>
  <c r="Q8475" i="4"/>
  <c r="R8474" i="4"/>
  <c r="Q8474" i="4"/>
  <c r="R8473" i="4"/>
  <c r="Q8473" i="4"/>
  <c r="R8472" i="4"/>
  <c r="Q8472" i="4"/>
  <c r="R8471" i="4"/>
  <c r="Q8471" i="4"/>
  <c r="R8470" i="4"/>
  <c r="Q8470" i="4"/>
  <c r="R8469" i="4"/>
  <c r="Q8469" i="4"/>
  <c r="R8468" i="4"/>
  <c r="Q8468" i="4"/>
  <c r="R8467" i="4"/>
  <c r="Q8467" i="4"/>
  <c r="R8466" i="4"/>
  <c r="Q8466" i="4"/>
  <c r="R8465" i="4"/>
  <c r="Q8465" i="4"/>
  <c r="R8464" i="4"/>
  <c r="Q8464" i="4"/>
  <c r="R8463" i="4"/>
  <c r="Q8463" i="4"/>
  <c r="R8462" i="4"/>
  <c r="Q8462" i="4"/>
  <c r="R8461" i="4"/>
  <c r="Q8461" i="4"/>
  <c r="R8460" i="4"/>
  <c r="Q8460" i="4"/>
  <c r="R8459" i="4"/>
  <c r="Q8459" i="4"/>
  <c r="R8458" i="4"/>
  <c r="Q8458" i="4"/>
  <c r="R8457" i="4"/>
  <c r="Q8457" i="4"/>
  <c r="R8456" i="4"/>
  <c r="Q8456" i="4"/>
  <c r="R8455" i="4"/>
  <c r="Q8455" i="4"/>
  <c r="R8454" i="4"/>
  <c r="Q8454" i="4"/>
  <c r="R8453" i="4"/>
  <c r="Q8453" i="4"/>
  <c r="R8452" i="4"/>
  <c r="Q8452" i="4"/>
  <c r="R8451" i="4"/>
  <c r="Q8451" i="4"/>
  <c r="R8450" i="4"/>
  <c r="Q8450" i="4"/>
  <c r="R8449" i="4"/>
  <c r="Q8449" i="4"/>
  <c r="R8448" i="4"/>
  <c r="Q8448" i="4"/>
  <c r="R8447" i="4"/>
  <c r="Q8447" i="4"/>
  <c r="R8446" i="4"/>
  <c r="Q8446" i="4"/>
  <c r="R8445" i="4"/>
  <c r="Q8445" i="4"/>
  <c r="R8444" i="4"/>
  <c r="Q8444" i="4"/>
  <c r="R8443" i="4"/>
  <c r="Q8443" i="4"/>
  <c r="R8442" i="4"/>
  <c r="Q8442" i="4"/>
  <c r="R8441" i="4"/>
  <c r="Q8441" i="4"/>
  <c r="R8440" i="4"/>
  <c r="Q8440" i="4"/>
  <c r="R8439" i="4"/>
  <c r="Q8439" i="4"/>
  <c r="R8438" i="4"/>
  <c r="Q8438" i="4"/>
  <c r="R8437" i="4"/>
  <c r="Q8437" i="4"/>
  <c r="R8436" i="4"/>
  <c r="Q8436" i="4"/>
  <c r="R8435" i="4"/>
  <c r="Q8435" i="4"/>
  <c r="R8434" i="4"/>
  <c r="Q8434" i="4"/>
  <c r="R8433" i="4"/>
  <c r="Q8433" i="4"/>
  <c r="R8432" i="4"/>
  <c r="Q8432" i="4"/>
  <c r="R8431" i="4"/>
  <c r="Q8431" i="4"/>
  <c r="R8430" i="4"/>
  <c r="Q8430" i="4"/>
  <c r="R8429" i="4"/>
  <c r="Q8429" i="4"/>
  <c r="R8428" i="4"/>
  <c r="Q8428" i="4"/>
  <c r="R8427" i="4"/>
  <c r="Q8427" i="4"/>
  <c r="R8426" i="4"/>
  <c r="Q8426" i="4"/>
  <c r="R8425" i="4"/>
  <c r="Q8425" i="4"/>
  <c r="R8424" i="4"/>
  <c r="Q8424" i="4"/>
  <c r="R8423" i="4"/>
  <c r="Q8423" i="4"/>
  <c r="R8422" i="4"/>
  <c r="Q8422" i="4"/>
  <c r="R8421" i="4"/>
  <c r="Q8421" i="4"/>
  <c r="R8420" i="4"/>
  <c r="Q8420" i="4"/>
  <c r="R8419" i="4"/>
  <c r="Q8419" i="4"/>
  <c r="R8418" i="4"/>
  <c r="Q8418" i="4"/>
  <c r="R8417" i="4"/>
  <c r="Q8417" i="4"/>
  <c r="R8416" i="4"/>
  <c r="Q8416" i="4"/>
  <c r="R8415" i="4"/>
  <c r="Q8415" i="4"/>
  <c r="R8414" i="4"/>
  <c r="Q8414" i="4"/>
  <c r="R8413" i="4"/>
  <c r="Q8413" i="4"/>
  <c r="R8412" i="4"/>
  <c r="Q8412" i="4"/>
  <c r="R8411" i="4"/>
  <c r="Q8411" i="4"/>
  <c r="R8410" i="4"/>
  <c r="Q8410" i="4"/>
  <c r="R8409" i="4"/>
  <c r="Q8409" i="4"/>
  <c r="R8408" i="4"/>
  <c r="Q8408" i="4"/>
  <c r="R8407" i="4"/>
  <c r="Q8407" i="4"/>
  <c r="R8406" i="4"/>
  <c r="Q8406" i="4"/>
  <c r="R8405" i="4"/>
  <c r="Q8405" i="4"/>
  <c r="R8404" i="4"/>
  <c r="Q8404" i="4"/>
  <c r="R8403" i="4"/>
  <c r="Q8403" i="4"/>
  <c r="R8402" i="4"/>
  <c r="Q8402" i="4"/>
  <c r="R8401" i="4"/>
  <c r="Q8401" i="4"/>
  <c r="R8400" i="4"/>
  <c r="Q8400" i="4"/>
  <c r="R8399" i="4"/>
  <c r="Q8399" i="4"/>
  <c r="R8398" i="4"/>
  <c r="Q8398" i="4"/>
  <c r="R8397" i="4"/>
  <c r="Q8397" i="4"/>
  <c r="R8396" i="4"/>
  <c r="Q8396" i="4"/>
  <c r="R8395" i="4"/>
  <c r="Q8395" i="4"/>
  <c r="R8394" i="4"/>
  <c r="Q8394" i="4"/>
  <c r="R8393" i="4"/>
  <c r="Q8393" i="4"/>
  <c r="R8392" i="4"/>
  <c r="Q8392" i="4"/>
  <c r="R8391" i="4"/>
  <c r="Q8391" i="4"/>
  <c r="R8390" i="4"/>
  <c r="Q8390" i="4"/>
  <c r="R8389" i="4"/>
  <c r="Q8389" i="4"/>
  <c r="R8388" i="4"/>
  <c r="Q8388" i="4"/>
  <c r="R8387" i="4"/>
  <c r="Q8387" i="4"/>
  <c r="R8386" i="4"/>
  <c r="Q8386" i="4"/>
  <c r="R8385" i="4"/>
  <c r="Q8385" i="4"/>
  <c r="R8384" i="4"/>
  <c r="Q8384" i="4"/>
  <c r="R8383" i="4"/>
  <c r="Q8383" i="4"/>
  <c r="R8382" i="4"/>
  <c r="Q8382" i="4"/>
  <c r="R8381" i="4"/>
  <c r="Q8381" i="4"/>
  <c r="R8380" i="4"/>
  <c r="Q8380" i="4"/>
  <c r="R8379" i="4"/>
  <c r="Q8379" i="4"/>
  <c r="R8378" i="4"/>
  <c r="Q8378" i="4"/>
  <c r="R8377" i="4"/>
  <c r="Q8377" i="4"/>
  <c r="R8376" i="4"/>
  <c r="Q8376" i="4"/>
  <c r="R8375" i="4"/>
  <c r="Q8375" i="4"/>
  <c r="R8374" i="4"/>
  <c r="Q8374" i="4"/>
  <c r="R8373" i="4"/>
  <c r="Q8373" i="4"/>
  <c r="R8372" i="4"/>
  <c r="Q8372" i="4"/>
  <c r="R8371" i="4"/>
  <c r="Q8371" i="4"/>
  <c r="R8370" i="4"/>
  <c r="Q8370" i="4"/>
  <c r="R8369" i="4"/>
  <c r="Q8369" i="4"/>
  <c r="R8368" i="4"/>
  <c r="Q8368" i="4"/>
  <c r="R8367" i="4"/>
  <c r="Q8367" i="4"/>
  <c r="R8366" i="4"/>
  <c r="Q8366" i="4"/>
  <c r="R8365" i="4"/>
  <c r="Q8365" i="4"/>
  <c r="R8364" i="4"/>
  <c r="Q8364" i="4"/>
  <c r="R8363" i="4"/>
  <c r="Q8363" i="4"/>
  <c r="R8362" i="4"/>
  <c r="Q8362" i="4"/>
  <c r="R8361" i="4"/>
  <c r="Q8361" i="4"/>
  <c r="R8360" i="4"/>
  <c r="Q8360" i="4"/>
  <c r="R8359" i="4"/>
  <c r="Q8359" i="4"/>
  <c r="R8358" i="4"/>
  <c r="Q8358" i="4"/>
  <c r="R8357" i="4"/>
  <c r="Q8357" i="4"/>
  <c r="R8356" i="4"/>
  <c r="Q8356" i="4"/>
  <c r="R8355" i="4"/>
  <c r="Q8355" i="4"/>
  <c r="R8354" i="4"/>
  <c r="Q8354" i="4"/>
  <c r="R8353" i="4"/>
  <c r="Q8353" i="4"/>
  <c r="R8352" i="4"/>
  <c r="Q8352" i="4"/>
  <c r="R8351" i="4"/>
  <c r="Q8351" i="4"/>
  <c r="R8350" i="4"/>
  <c r="Q8350" i="4"/>
  <c r="R8349" i="4"/>
  <c r="Q8349" i="4"/>
  <c r="R8348" i="4"/>
  <c r="Q8348" i="4"/>
  <c r="R8347" i="4"/>
  <c r="Q8347" i="4"/>
  <c r="R8346" i="4"/>
  <c r="Q8346" i="4"/>
  <c r="R8345" i="4"/>
  <c r="Q8345" i="4"/>
  <c r="R8344" i="4"/>
  <c r="Q8344" i="4"/>
  <c r="R8343" i="4"/>
  <c r="Q8343" i="4"/>
  <c r="R8342" i="4"/>
  <c r="Q8342" i="4"/>
  <c r="R8341" i="4"/>
  <c r="Q8341" i="4"/>
  <c r="R8340" i="4"/>
  <c r="Q8340" i="4"/>
  <c r="R8339" i="4"/>
  <c r="Q8339" i="4"/>
  <c r="R8338" i="4"/>
  <c r="Q8338" i="4"/>
  <c r="R8337" i="4"/>
  <c r="Q8337" i="4"/>
  <c r="R8336" i="4"/>
  <c r="Q8336" i="4"/>
  <c r="R8335" i="4"/>
  <c r="Q8335" i="4"/>
  <c r="R8334" i="4"/>
  <c r="Q8334" i="4"/>
  <c r="R8333" i="4"/>
  <c r="Q8333" i="4"/>
  <c r="R8332" i="4"/>
  <c r="Q8332" i="4"/>
  <c r="R8331" i="4"/>
  <c r="Q8331" i="4"/>
  <c r="R8330" i="4"/>
  <c r="Q8330" i="4"/>
  <c r="R8329" i="4"/>
  <c r="Q8329" i="4"/>
  <c r="R8328" i="4"/>
  <c r="Q8328" i="4"/>
  <c r="R8327" i="4"/>
  <c r="Q8327" i="4"/>
  <c r="R8326" i="4"/>
  <c r="Q8326" i="4"/>
  <c r="R8325" i="4"/>
  <c r="Q8325" i="4"/>
  <c r="R8324" i="4"/>
  <c r="Q8324" i="4"/>
  <c r="R8323" i="4"/>
  <c r="Q8323" i="4"/>
  <c r="R8322" i="4"/>
  <c r="Q8322" i="4"/>
  <c r="R8321" i="4"/>
  <c r="Q8321" i="4"/>
  <c r="R8320" i="4"/>
  <c r="Q8320" i="4"/>
  <c r="R8319" i="4"/>
  <c r="Q8319" i="4"/>
  <c r="R8318" i="4"/>
  <c r="Q8318" i="4"/>
  <c r="R8317" i="4"/>
  <c r="Q8317" i="4"/>
  <c r="R8316" i="4"/>
  <c r="Q8316" i="4"/>
  <c r="R8315" i="4"/>
  <c r="Q8315" i="4"/>
  <c r="R8314" i="4"/>
  <c r="Q8314" i="4"/>
  <c r="R8313" i="4"/>
  <c r="Q8313" i="4"/>
  <c r="R8312" i="4"/>
  <c r="Q8312" i="4"/>
  <c r="R8311" i="4"/>
  <c r="Q8311" i="4"/>
  <c r="R8310" i="4"/>
  <c r="Q8310" i="4"/>
  <c r="R8309" i="4"/>
  <c r="Q8309" i="4"/>
  <c r="R8308" i="4"/>
  <c r="Q8308" i="4"/>
  <c r="R8307" i="4"/>
  <c r="Q8307" i="4"/>
  <c r="R8306" i="4"/>
  <c r="Q8306" i="4"/>
  <c r="R8305" i="4"/>
  <c r="Q8305" i="4"/>
  <c r="R8304" i="4"/>
  <c r="Q8304" i="4"/>
  <c r="R8303" i="4"/>
  <c r="Q8303" i="4"/>
  <c r="R8302" i="4"/>
  <c r="Q8302" i="4"/>
  <c r="R8301" i="4"/>
  <c r="Q8301" i="4"/>
  <c r="R8300" i="4"/>
  <c r="Q8300" i="4"/>
  <c r="R8299" i="4"/>
  <c r="Q8299" i="4"/>
  <c r="R8298" i="4"/>
  <c r="Q8298" i="4"/>
  <c r="R8297" i="4"/>
  <c r="Q8297" i="4"/>
  <c r="R8296" i="4"/>
  <c r="Q8296" i="4"/>
  <c r="R8295" i="4"/>
  <c r="Q8295" i="4"/>
  <c r="R8294" i="4"/>
  <c r="Q8294" i="4"/>
  <c r="R8293" i="4"/>
  <c r="Q8293" i="4"/>
  <c r="R8292" i="4"/>
  <c r="Q8292" i="4"/>
  <c r="R8291" i="4"/>
  <c r="Q8291" i="4"/>
  <c r="R8290" i="4"/>
  <c r="Q8290" i="4"/>
  <c r="R8289" i="4"/>
  <c r="Q8289" i="4"/>
  <c r="R8288" i="4"/>
  <c r="Q8288" i="4"/>
  <c r="R8287" i="4"/>
  <c r="Q8287" i="4"/>
  <c r="R8286" i="4"/>
  <c r="Q8286" i="4"/>
  <c r="R8285" i="4"/>
  <c r="Q8285" i="4"/>
  <c r="R8284" i="4"/>
  <c r="Q8284" i="4"/>
  <c r="R8283" i="4"/>
  <c r="Q8283" i="4"/>
  <c r="R8282" i="4"/>
  <c r="Q8282" i="4"/>
  <c r="R8281" i="4"/>
  <c r="Q8281" i="4"/>
  <c r="R8280" i="4"/>
  <c r="Q8280" i="4"/>
  <c r="R8279" i="4"/>
  <c r="Q8279" i="4"/>
  <c r="R8278" i="4"/>
  <c r="Q8278" i="4"/>
  <c r="R8277" i="4"/>
  <c r="Q8277" i="4"/>
  <c r="R8276" i="4"/>
  <c r="Q8276" i="4"/>
  <c r="R8275" i="4"/>
  <c r="Q8275" i="4"/>
  <c r="R8274" i="4"/>
  <c r="Q8274" i="4"/>
  <c r="R8273" i="4"/>
  <c r="Q8273" i="4"/>
  <c r="R8272" i="4"/>
  <c r="Q8272" i="4"/>
  <c r="R8271" i="4"/>
  <c r="Q8271" i="4"/>
  <c r="R8270" i="4"/>
  <c r="Q8270" i="4"/>
  <c r="R8269" i="4"/>
  <c r="Q8269" i="4"/>
  <c r="R8268" i="4"/>
  <c r="Q8268" i="4"/>
  <c r="R8267" i="4"/>
  <c r="Q8267" i="4"/>
  <c r="R8266" i="4"/>
  <c r="Q8266" i="4"/>
  <c r="R8265" i="4"/>
  <c r="Q8265" i="4"/>
  <c r="R8264" i="4"/>
  <c r="Q8264" i="4"/>
  <c r="R8263" i="4"/>
  <c r="Q8263" i="4"/>
  <c r="R8262" i="4"/>
  <c r="Q8262" i="4"/>
  <c r="R8261" i="4"/>
  <c r="Q8261" i="4"/>
  <c r="R8260" i="4"/>
  <c r="Q8260" i="4"/>
  <c r="R8259" i="4"/>
  <c r="Q8259" i="4"/>
  <c r="R8258" i="4"/>
  <c r="Q8258" i="4"/>
  <c r="R8257" i="4"/>
  <c r="Q8257" i="4"/>
  <c r="R8256" i="4"/>
  <c r="Q8256" i="4"/>
  <c r="R8255" i="4"/>
  <c r="Q8255" i="4"/>
  <c r="R8254" i="4"/>
  <c r="Q8254" i="4"/>
  <c r="R8253" i="4"/>
  <c r="Q8253" i="4"/>
  <c r="R8252" i="4"/>
  <c r="Q8252" i="4"/>
  <c r="R8251" i="4"/>
  <c r="Q8251" i="4"/>
  <c r="R8250" i="4"/>
  <c r="Q8250" i="4"/>
  <c r="R8249" i="4"/>
  <c r="Q8249" i="4"/>
  <c r="R8248" i="4"/>
  <c r="Q8248" i="4"/>
  <c r="R8247" i="4"/>
  <c r="Q8247" i="4"/>
  <c r="R8246" i="4"/>
  <c r="Q8246" i="4"/>
  <c r="R8245" i="4"/>
  <c r="Q8245" i="4"/>
  <c r="R8244" i="4"/>
  <c r="Q8244" i="4"/>
  <c r="R8243" i="4"/>
  <c r="Q8243" i="4"/>
  <c r="R8242" i="4"/>
  <c r="Q8242" i="4"/>
  <c r="R8241" i="4"/>
  <c r="Q8241" i="4"/>
  <c r="R8240" i="4"/>
  <c r="Q8240" i="4"/>
  <c r="R8239" i="4"/>
  <c r="Q8239" i="4"/>
  <c r="R8238" i="4"/>
  <c r="Q8238" i="4"/>
  <c r="R8237" i="4"/>
  <c r="Q8237" i="4"/>
  <c r="R8236" i="4"/>
  <c r="Q8236" i="4"/>
  <c r="R8235" i="4"/>
  <c r="Q8235" i="4"/>
  <c r="R8234" i="4"/>
  <c r="Q8234" i="4"/>
  <c r="R8233" i="4"/>
  <c r="Q8233" i="4"/>
  <c r="R8232" i="4"/>
  <c r="Q8232" i="4"/>
  <c r="R8231" i="4"/>
  <c r="Q8231" i="4"/>
  <c r="R8230" i="4"/>
  <c r="Q8230" i="4"/>
  <c r="R8229" i="4"/>
  <c r="Q8229" i="4"/>
  <c r="R8228" i="4"/>
  <c r="Q8228" i="4"/>
  <c r="R8227" i="4"/>
  <c r="Q8227" i="4"/>
  <c r="R8226" i="4"/>
  <c r="Q8226" i="4"/>
  <c r="R8225" i="4"/>
  <c r="Q8225" i="4"/>
  <c r="R8224" i="4"/>
  <c r="Q8224" i="4"/>
  <c r="R8223" i="4"/>
  <c r="Q8223" i="4"/>
  <c r="R8222" i="4"/>
  <c r="Q8222" i="4"/>
  <c r="R8221" i="4"/>
  <c r="Q8221" i="4"/>
  <c r="R8220" i="4"/>
  <c r="Q8220" i="4"/>
  <c r="R8219" i="4"/>
  <c r="Q8219" i="4"/>
  <c r="R8218" i="4"/>
  <c r="Q8218" i="4"/>
  <c r="R8217" i="4"/>
  <c r="Q8217" i="4"/>
  <c r="R8216" i="4"/>
  <c r="Q8216" i="4"/>
  <c r="R8215" i="4"/>
  <c r="Q8215" i="4"/>
  <c r="R8214" i="4"/>
  <c r="Q8214" i="4"/>
  <c r="R8213" i="4"/>
  <c r="Q8213" i="4"/>
  <c r="R8212" i="4"/>
  <c r="Q8212" i="4"/>
  <c r="R8211" i="4"/>
  <c r="Q8211" i="4"/>
  <c r="R8210" i="4"/>
  <c r="Q8210" i="4"/>
  <c r="R8209" i="4"/>
  <c r="Q8209" i="4"/>
  <c r="R8208" i="4"/>
  <c r="Q8208" i="4"/>
  <c r="R8207" i="4"/>
  <c r="Q8207" i="4"/>
  <c r="R8206" i="4"/>
  <c r="Q8206" i="4"/>
  <c r="R8205" i="4"/>
  <c r="Q8205" i="4"/>
  <c r="R8204" i="4"/>
  <c r="Q8204" i="4"/>
  <c r="R8203" i="4"/>
  <c r="Q8203" i="4"/>
  <c r="R8202" i="4"/>
  <c r="Q8202" i="4"/>
  <c r="R8201" i="4"/>
  <c r="Q8201" i="4"/>
  <c r="R8200" i="4"/>
  <c r="Q8200" i="4"/>
  <c r="R8199" i="4"/>
  <c r="Q8199" i="4"/>
  <c r="R8198" i="4"/>
  <c r="Q8198" i="4"/>
  <c r="R8197" i="4"/>
  <c r="Q8197" i="4"/>
  <c r="R8196" i="4"/>
  <c r="Q8196" i="4"/>
  <c r="R8195" i="4"/>
  <c r="Q8195" i="4"/>
  <c r="R8194" i="4"/>
  <c r="Q8194" i="4"/>
  <c r="R8193" i="4"/>
  <c r="Q8193" i="4"/>
  <c r="R8192" i="4"/>
  <c r="Q8192" i="4"/>
  <c r="R8191" i="4"/>
  <c r="Q8191" i="4"/>
  <c r="R8190" i="4"/>
  <c r="Q8190" i="4"/>
  <c r="R8189" i="4"/>
  <c r="Q8189" i="4"/>
  <c r="R8188" i="4"/>
  <c r="Q8188" i="4"/>
  <c r="R8187" i="4"/>
  <c r="Q8187" i="4"/>
  <c r="R8186" i="4"/>
  <c r="Q8186" i="4"/>
  <c r="R8185" i="4"/>
  <c r="Q8185" i="4"/>
  <c r="R8184" i="4"/>
  <c r="Q8184" i="4"/>
  <c r="R8183" i="4"/>
  <c r="Q8183" i="4"/>
  <c r="R8182" i="4"/>
  <c r="Q8182" i="4"/>
  <c r="R8181" i="4"/>
  <c r="Q8181" i="4"/>
  <c r="R8180" i="4"/>
  <c r="Q8180" i="4"/>
  <c r="R8179" i="4"/>
  <c r="Q8179" i="4"/>
  <c r="R8178" i="4"/>
  <c r="Q8178" i="4"/>
  <c r="R8177" i="4"/>
  <c r="Q8177" i="4"/>
  <c r="R8176" i="4"/>
  <c r="Q8176" i="4"/>
  <c r="R8175" i="4"/>
  <c r="Q8175" i="4"/>
  <c r="R8174" i="4"/>
  <c r="Q8174" i="4"/>
  <c r="R8173" i="4"/>
  <c r="Q8173" i="4"/>
  <c r="R8172" i="4"/>
  <c r="Q8172" i="4"/>
  <c r="R8171" i="4"/>
  <c r="Q8171" i="4"/>
  <c r="R8170" i="4"/>
  <c r="Q8170" i="4"/>
  <c r="R8169" i="4"/>
  <c r="Q8169" i="4"/>
  <c r="R8168" i="4"/>
  <c r="Q8168" i="4"/>
  <c r="R8167" i="4"/>
  <c r="Q8167" i="4"/>
  <c r="R8166" i="4"/>
  <c r="Q8166" i="4"/>
  <c r="R8165" i="4"/>
  <c r="Q8165" i="4"/>
  <c r="R8164" i="4"/>
  <c r="Q8164" i="4"/>
  <c r="R8163" i="4"/>
  <c r="Q8163" i="4"/>
  <c r="R8162" i="4"/>
  <c r="Q8162" i="4"/>
  <c r="R8161" i="4"/>
  <c r="Q8161" i="4"/>
  <c r="R8160" i="4"/>
  <c r="Q8160" i="4"/>
  <c r="R8159" i="4"/>
  <c r="Q8159" i="4"/>
  <c r="R8158" i="4"/>
  <c r="Q8158" i="4"/>
  <c r="R8157" i="4"/>
  <c r="Q8157" i="4"/>
  <c r="R8156" i="4"/>
  <c r="Q8156" i="4"/>
  <c r="R8155" i="4"/>
  <c r="Q8155" i="4"/>
  <c r="R8154" i="4"/>
  <c r="Q8154" i="4"/>
  <c r="R8153" i="4"/>
  <c r="Q8153" i="4"/>
  <c r="R8152" i="4"/>
  <c r="Q8152" i="4"/>
  <c r="R8151" i="4"/>
  <c r="Q8151" i="4"/>
  <c r="R8150" i="4"/>
  <c r="Q8150" i="4"/>
  <c r="R8149" i="4"/>
  <c r="Q8149" i="4"/>
  <c r="R8148" i="4"/>
  <c r="Q8148" i="4"/>
  <c r="R8147" i="4"/>
  <c r="Q8147" i="4"/>
  <c r="R8146" i="4"/>
  <c r="Q8146" i="4"/>
  <c r="R8145" i="4"/>
  <c r="Q8145" i="4"/>
  <c r="R8144" i="4"/>
  <c r="Q8144" i="4"/>
  <c r="R8143" i="4"/>
  <c r="Q8143" i="4"/>
  <c r="R8142" i="4"/>
  <c r="Q8142" i="4"/>
  <c r="R8141" i="4"/>
  <c r="Q8141" i="4"/>
  <c r="R8140" i="4"/>
  <c r="Q8140" i="4"/>
  <c r="R8139" i="4"/>
  <c r="Q8139" i="4"/>
  <c r="R8138" i="4"/>
  <c r="Q8138" i="4"/>
  <c r="R8137" i="4"/>
  <c r="Q8137" i="4"/>
  <c r="R8136" i="4"/>
  <c r="Q8136" i="4"/>
  <c r="R8135" i="4"/>
  <c r="Q8135" i="4"/>
  <c r="R8134" i="4"/>
  <c r="Q8134" i="4"/>
  <c r="R8133" i="4"/>
  <c r="Q8133" i="4"/>
  <c r="R8132" i="4"/>
  <c r="Q8132" i="4"/>
  <c r="R8131" i="4"/>
  <c r="Q8131" i="4"/>
  <c r="R8130" i="4"/>
  <c r="Q8130" i="4"/>
  <c r="R8129" i="4"/>
  <c r="Q8129" i="4"/>
  <c r="R8128" i="4"/>
  <c r="Q8128" i="4"/>
  <c r="R8127" i="4"/>
  <c r="Q8127" i="4"/>
  <c r="R8126" i="4"/>
  <c r="Q8126" i="4"/>
  <c r="R8125" i="4"/>
  <c r="Q8125" i="4"/>
  <c r="R8124" i="4"/>
  <c r="Q8124" i="4"/>
  <c r="R8123" i="4"/>
  <c r="Q8123" i="4"/>
  <c r="R8122" i="4"/>
  <c r="Q8122" i="4"/>
  <c r="R8121" i="4"/>
  <c r="Q8121" i="4"/>
  <c r="R8120" i="4"/>
  <c r="Q8120" i="4"/>
  <c r="R8119" i="4"/>
  <c r="Q8119" i="4"/>
  <c r="R8118" i="4"/>
  <c r="Q8118" i="4"/>
  <c r="R8117" i="4"/>
  <c r="Q8117" i="4"/>
  <c r="R8116" i="4"/>
  <c r="Q8116" i="4"/>
  <c r="R8115" i="4"/>
  <c r="Q8115" i="4"/>
  <c r="R8114" i="4"/>
  <c r="Q8114" i="4"/>
  <c r="R8113" i="4"/>
  <c r="Q8113" i="4"/>
  <c r="R8112" i="4"/>
  <c r="Q8112" i="4"/>
  <c r="R8111" i="4"/>
  <c r="Q8111" i="4"/>
  <c r="R8110" i="4"/>
  <c r="Q8110" i="4"/>
  <c r="R8109" i="4"/>
  <c r="Q8109" i="4"/>
  <c r="R8108" i="4"/>
  <c r="Q8108" i="4"/>
  <c r="R8107" i="4"/>
  <c r="Q8107" i="4"/>
  <c r="R8106" i="4"/>
  <c r="Q8106" i="4"/>
  <c r="R8105" i="4"/>
  <c r="Q8105" i="4"/>
  <c r="R8104" i="4"/>
  <c r="Q8104" i="4"/>
  <c r="R8103" i="4"/>
  <c r="Q8103" i="4"/>
  <c r="R8102" i="4"/>
  <c r="Q8102" i="4"/>
  <c r="R8101" i="4"/>
  <c r="Q8101" i="4"/>
  <c r="R8100" i="4"/>
  <c r="Q8100" i="4"/>
  <c r="R8099" i="4"/>
  <c r="Q8099" i="4"/>
  <c r="R8098" i="4"/>
  <c r="Q8098" i="4"/>
  <c r="R8097" i="4"/>
  <c r="Q8097" i="4"/>
  <c r="R8096" i="4"/>
  <c r="Q8096" i="4"/>
  <c r="R8095" i="4"/>
  <c r="Q8095" i="4"/>
  <c r="R8094" i="4"/>
  <c r="Q8094" i="4"/>
  <c r="R8093" i="4"/>
  <c r="Q8093" i="4"/>
  <c r="R8092" i="4"/>
  <c r="Q8092" i="4"/>
  <c r="R8091" i="4"/>
  <c r="Q8091" i="4"/>
  <c r="R8090" i="4"/>
  <c r="Q8090" i="4"/>
  <c r="R8089" i="4"/>
  <c r="Q8089" i="4"/>
  <c r="R8088" i="4"/>
  <c r="Q8088" i="4"/>
  <c r="R8087" i="4"/>
  <c r="Q8087" i="4"/>
  <c r="R8086" i="4"/>
  <c r="Q8086" i="4"/>
  <c r="R8085" i="4"/>
  <c r="Q8085" i="4"/>
  <c r="R8084" i="4"/>
  <c r="Q8084" i="4"/>
  <c r="R8083" i="4"/>
  <c r="Q8083" i="4"/>
  <c r="R8082" i="4"/>
  <c r="Q8082" i="4"/>
  <c r="R8081" i="4"/>
  <c r="Q8081" i="4"/>
  <c r="R8080" i="4"/>
  <c r="Q8080" i="4"/>
  <c r="R8079" i="4"/>
  <c r="Q8079" i="4"/>
  <c r="R8078" i="4"/>
  <c r="Q8078" i="4"/>
  <c r="R8077" i="4"/>
  <c r="Q8077" i="4"/>
  <c r="R8076" i="4"/>
  <c r="Q8076" i="4"/>
  <c r="R8075" i="4"/>
  <c r="Q8075" i="4"/>
  <c r="R8074" i="4"/>
  <c r="Q8074" i="4"/>
  <c r="R8073" i="4"/>
  <c r="Q8073" i="4"/>
  <c r="R8072" i="4"/>
  <c r="Q8072" i="4"/>
  <c r="R8071" i="4"/>
  <c r="Q8071" i="4"/>
  <c r="R8070" i="4"/>
  <c r="Q8070" i="4"/>
  <c r="R8069" i="4"/>
  <c r="Q8069" i="4"/>
  <c r="R8068" i="4"/>
  <c r="Q8068" i="4"/>
  <c r="R8067" i="4"/>
  <c r="Q8067" i="4"/>
  <c r="R8066" i="4"/>
  <c r="Q8066" i="4"/>
  <c r="R8065" i="4"/>
  <c r="Q8065" i="4"/>
  <c r="R8064" i="4"/>
  <c r="Q8064" i="4"/>
  <c r="R8063" i="4"/>
  <c r="Q8063" i="4"/>
  <c r="R8062" i="4"/>
  <c r="Q8062" i="4"/>
  <c r="R8061" i="4"/>
  <c r="Q8061" i="4"/>
  <c r="R8060" i="4"/>
  <c r="Q8060" i="4"/>
  <c r="R8059" i="4"/>
  <c r="Q8059" i="4"/>
  <c r="R8058" i="4"/>
  <c r="Q8058" i="4"/>
  <c r="R8057" i="4"/>
  <c r="Q8057" i="4"/>
  <c r="R8056" i="4"/>
  <c r="Q8056" i="4"/>
  <c r="R8055" i="4"/>
  <c r="Q8055" i="4"/>
  <c r="R8054" i="4"/>
  <c r="Q8054" i="4"/>
  <c r="R8053" i="4"/>
  <c r="Q8053" i="4"/>
  <c r="R8052" i="4"/>
  <c r="Q8052" i="4"/>
  <c r="R8051" i="4"/>
  <c r="Q8051" i="4"/>
  <c r="R8050" i="4"/>
  <c r="Q8050" i="4"/>
  <c r="R8049" i="4"/>
  <c r="Q8049" i="4"/>
  <c r="R8048" i="4"/>
  <c r="Q8048" i="4"/>
  <c r="R8047" i="4"/>
  <c r="Q8047" i="4"/>
  <c r="R8046" i="4"/>
  <c r="Q8046" i="4"/>
  <c r="R8045" i="4"/>
  <c r="Q8045" i="4"/>
  <c r="R8044" i="4"/>
  <c r="Q8044" i="4"/>
  <c r="R8043" i="4"/>
  <c r="Q8043" i="4"/>
  <c r="R8042" i="4"/>
  <c r="Q8042" i="4"/>
  <c r="R8041" i="4"/>
  <c r="Q8041" i="4"/>
  <c r="R8040" i="4"/>
  <c r="Q8040" i="4"/>
  <c r="R8039" i="4"/>
  <c r="Q8039" i="4"/>
  <c r="R8038" i="4"/>
  <c r="Q8038" i="4"/>
  <c r="R8037" i="4"/>
  <c r="Q8037" i="4"/>
  <c r="R8036" i="4"/>
  <c r="Q8036" i="4"/>
  <c r="R8035" i="4"/>
  <c r="Q8035" i="4"/>
  <c r="R8034" i="4"/>
  <c r="Q8034" i="4"/>
  <c r="R8033" i="4"/>
  <c r="Q8033" i="4"/>
  <c r="R8032" i="4"/>
  <c r="Q8032" i="4"/>
  <c r="R8031" i="4"/>
  <c r="Q8031" i="4"/>
  <c r="R8030" i="4"/>
  <c r="Q8030" i="4"/>
  <c r="R8029" i="4"/>
  <c r="Q8029" i="4"/>
  <c r="R8028" i="4"/>
  <c r="Q8028" i="4"/>
  <c r="R8027" i="4"/>
  <c r="Q8027" i="4"/>
  <c r="R8026" i="4"/>
  <c r="Q8026" i="4"/>
  <c r="R8025" i="4"/>
  <c r="Q8025" i="4"/>
  <c r="R8024" i="4"/>
  <c r="Q8024" i="4"/>
  <c r="R8023" i="4"/>
  <c r="Q8023" i="4"/>
  <c r="R8022" i="4"/>
  <c r="Q8022" i="4"/>
  <c r="R8021" i="4"/>
  <c r="Q8021" i="4"/>
  <c r="R8020" i="4"/>
  <c r="Q8020" i="4"/>
  <c r="R8019" i="4"/>
  <c r="Q8019" i="4"/>
  <c r="R8018" i="4"/>
  <c r="Q8018" i="4"/>
  <c r="R8017" i="4"/>
  <c r="Q8017" i="4"/>
  <c r="R8016" i="4"/>
  <c r="Q8016" i="4"/>
  <c r="R8015" i="4"/>
  <c r="Q8015" i="4"/>
  <c r="R8014" i="4"/>
  <c r="Q8014" i="4"/>
  <c r="R8013" i="4"/>
  <c r="Q8013" i="4"/>
  <c r="R8012" i="4"/>
  <c r="Q8012" i="4"/>
  <c r="R8011" i="4"/>
  <c r="Q8011" i="4"/>
  <c r="R8010" i="4"/>
  <c r="Q8010" i="4"/>
  <c r="R8009" i="4"/>
  <c r="Q8009" i="4"/>
  <c r="R8008" i="4"/>
  <c r="Q8008" i="4"/>
  <c r="R8007" i="4"/>
  <c r="Q8007" i="4"/>
  <c r="R8006" i="4"/>
  <c r="Q8006" i="4"/>
  <c r="R8005" i="4"/>
  <c r="Q8005" i="4"/>
  <c r="R8004" i="4"/>
  <c r="Q8004" i="4"/>
  <c r="R8003" i="4"/>
  <c r="Q8003" i="4"/>
  <c r="R8002" i="4"/>
  <c r="Q8002" i="4"/>
  <c r="R8001" i="4"/>
  <c r="Q8001" i="4"/>
  <c r="R8000" i="4"/>
  <c r="Q8000" i="4"/>
  <c r="R7999" i="4"/>
  <c r="Q7999" i="4"/>
  <c r="R7998" i="4"/>
  <c r="Q7998" i="4"/>
  <c r="R7997" i="4"/>
  <c r="Q7997" i="4"/>
  <c r="R7996" i="4"/>
  <c r="Q7996" i="4"/>
  <c r="R7995" i="4"/>
  <c r="Q7995" i="4"/>
  <c r="R7994" i="4"/>
  <c r="Q7994" i="4"/>
  <c r="R7993" i="4"/>
  <c r="Q7993" i="4"/>
  <c r="R7992" i="4"/>
  <c r="Q7992" i="4"/>
  <c r="R7991" i="4"/>
  <c r="Q7991" i="4"/>
  <c r="R7990" i="4"/>
  <c r="Q7990" i="4"/>
  <c r="R7989" i="4"/>
  <c r="Q7989" i="4"/>
  <c r="R7988" i="4"/>
  <c r="Q7988" i="4"/>
  <c r="R7987" i="4"/>
  <c r="Q7987" i="4"/>
  <c r="R7986" i="4"/>
  <c r="Q7986" i="4"/>
  <c r="R7985" i="4"/>
  <c r="Q7985" i="4"/>
  <c r="R7984" i="4"/>
  <c r="Q7984" i="4"/>
  <c r="R7983" i="4"/>
  <c r="Q7983" i="4"/>
  <c r="R7982" i="4"/>
  <c r="Q7982" i="4"/>
  <c r="R7981" i="4"/>
  <c r="Q7981" i="4"/>
  <c r="R7980" i="4"/>
  <c r="Q7980" i="4"/>
  <c r="R7979" i="4"/>
  <c r="Q7979" i="4"/>
  <c r="R7978" i="4"/>
  <c r="Q7978" i="4"/>
  <c r="R7977" i="4"/>
  <c r="Q7977" i="4"/>
  <c r="R7976" i="4"/>
  <c r="Q7976" i="4"/>
  <c r="R7975" i="4"/>
  <c r="Q7975" i="4"/>
  <c r="R7974" i="4"/>
  <c r="Q7974" i="4"/>
  <c r="R7973" i="4"/>
  <c r="Q7973" i="4"/>
  <c r="R7972" i="4"/>
  <c r="Q7972" i="4"/>
  <c r="R7971" i="4"/>
  <c r="Q7971" i="4"/>
  <c r="R7970" i="4"/>
  <c r="Q7970" i="4"/>
  <c r="R7969" i="4"/>
  <c r="Q7969" i="4"/>
  <c r="R7968" i="4"/>
  <c r="Q7968" i="4"/>
  <c r="R7967" i="4"/>
  <c r="Q7967" i="4"/>
  <c r="R7966" i="4"/>
  <c r="Q7966" i="4"/>
  <c r="R7965" i="4"/>
  <c r="Q7965" i="4"/>
  <c r="R7964" i="4"/>
  <c r="Q7964" i="4"/>
  <c r="R7963" i="4"/>
  <c r="Q7963" i="4"/>
  <c r="R7962" i="4"/>
  <c r="Q7962" i="4"/>
  <c r="R7961" i="4"/>
  <c r="Q7961" i="4"/>
  <c r="R7960" i="4"/>
  <c r="Q7960" i="4"/>
  <c r="R7959" i="4"/>
  <c r="Q7959" i="4"/>
  <c r="R7958" i="4"/>
  <c r="Q7958" i="4"/>
  <c r="R7957" i="4"/>
  <c r="Q7957" i="4"/>
  <c r="R7956" i="4"/>
  <c r="Q7956" i="4"/>
  <c r="R7955" i="4"/>
  <c r="Q7955" i="4"/>
  <c r="R7954" i="4"/>
  <c r="Q7954" i="4"/>
  <c r="R7953" i="4"/>
  <c r="Q7953" i="4"/>
  <c r="R7952" i="4"/>
  <c r="Q7952" i="4"/>
  <c r="R7951" i="4"/>
  <c r="Q7951" i="4"/>
  <c r="R7950" i="4"/>
  <c r="Q7950" i="4"/>
  <c r="R7949" i="4"/>
  <c r="Q7949" i="4"/>
  <c r="R7948" i="4"/>
  <c r="Q7948" i="4"/>
  <c r="R7947" i="4"/>
  <c r="Q7947" i="4"/>
  <c r="R7946" i="4"/>
  <c r="Q7946" i="4"/>
  <c r="R7945" i="4"/>
  <c r="Q7945" i="4"/>
  <c r="R7944" i="4"/>
  <c r="Q7944" i="4"/>
  <c r="R7943" i="4"/>
  <c r="Q7943" i="4"/>
  <c r="R7942" i="4"/>
  <c r="Q7942" i="4"/>
  <c r="R7941" i="4"/>
  <c r="Q7941" i="4"/>
  <c r="R7940" i="4"/>
  <c r="Q7940" i="4"/>
  <c r="R7939" i="4"/>
  <c r="Q7939" i="4"/>
  <c r="R7938" i="4"/>
  <c r="Q7938" i="4"/>
  <c r="R7937" i="4"/>
  <c r="Q7937" i="4"/>
  <c r="R7936" i="4"/>
  <c r="Q7936" i="4"/>
  <c r="R7935" i="4"/>
  <c r="Q7935" i="4"/>
  <c r="R7934" i="4"/>
  <c r="Q7934" i="4"/>
  <c r="R7933" i="4"/>
  <c r="Q7933" i="4"/>
  <c r="R7932" i="4"/>
  <c r="Q7932" i="4"/>
  <c r="R7931" i="4"/>
  <c r="Q7931" i="4"/>
  <c r="R7930" i="4"/>
  <c r="Q7930" i="4"/>
  <c r="R7929" i="4"/>
  <c r="Q7929" i="4"/>
  <c r="R7928" i="4"/>
  <c r="Q7928" i="4"/>
  <c r="R7927" i="4"/>
  <c r="Q7927" i="4"/>
  <c r="R7926" i="4"/>
  <c r="Q7926" i="4"/>
  <c r="R7925" i="4"/>
  <c r="Q7925" i="4"/>
  <c r="R7924" i="4"/>
  <c r="Q7924" i="4"/>
  <c r="R7923" i="4"/>
  <c r="Q7923" i="4"/>
  <c r="R7922" i="4"/>
  <c r="Q7922" i="4"/>
  <c r="R7921" i="4"/>
  <c r="Q7921" i="4"/>
  <c r="R7920" i="4"/>
  <c r="Q7920" i="4"/>
  <c r="R7919" i="4"/>
  <c r="Q7919" i="4"/>
  <c r="R7918" i="4"/>
  <c r="Q7918" i="4"/>
  <c r="R7917" i="4"/>
  <c r="Q7917" i="4"/>
  <c r="R7916" i="4"/>
  <c r="Q7916" i="4"/>
  <c r="R7915" i="4"/>
  <c r="Q7915" i="4"/>
  <c r="R7914" i="4"/>
  <c r="Q7914" i="4"/>
  <c r="R7913" i="4"/>
  <c r="Q7913" i="4"/>
  <c r="R7912" i="4"/>
  <c r="Q7912" i="4"/>
  <c r="R7911" i="4"/>
  <c r="Q7911" i="4"/>
  <c r="R7910" i="4"/>
  <c r="Q7910" i="4"/>
  <c r="R7909" i="4"/>
  <c r="Q7909" i="4"/>
  <c r="R7908" i="4"/>
  <c r="Q7908" i="4"/>
  <c r="R7907" i="4"/>
  <c r="Q7907" i="4"/>
  <c r="R7906" i="4"/>
  <c r="Q7906" i="4"/>
  <c r="R7905" i="4"/>
  <c r="Q7905" i="4"/>
  <c r="R7904" i="4"/>
  <c r="Q7904" i="4"/>
  <c r="R7903" i="4"/>
  <c r="Q7903" i="4"/>
  <c r="R7902" i="4"/>
  <c r="Q7902" i="4"/>
  <c r="R7901" i="4"/>
  <c r="Q7901" i="4"/>
  <c r="R7900" i="4"/>
  <c r="Q7900" i="4"/>
  <c r="R7899" i="4"/>
  <c r="Q7899" i="4"/>
  <c r="R7898" i="4"/>
  <c r="Q7898" i="4"/>
  <c r="R7897" i="4"/>
  <c r="Q7897" i="4"/>
  <c r="R7896" i="4"/>
  <c r="Q7896" i="4"/>
  <c r="R7895" i="4"/>
  <c r="Q7895" i="4"/>
  <c r="R7894" i="4"/>
  <c r="Q7894" i="4"/>
  <c r="R7893" i="4"/>
  <c r="Q7893" i="4"/>
  <c r="R7892" i="4"/>
  <c r="Q7892" i="4"/>
  <c r="R7891" i="4"/>
  <c r="Q7891" i="4"/>
  <c r="R7890" i="4"/>
  <c r="Q7890" i="4"/>
  <c r="R7889" i="4"/>
  <c r="Q7889" i="4"/>
  <c r="R7888" i="4"/>
  <c r="Q7888" i="4"/>
  <c r="R7887" i="4"/>
  <c r="Q7887" i="4"/>
  <c r="R7886" i="4"/>
  <c r="Q7886" i="4"/>
  <c r="R7885" i="4"/>
  <c r="Q7885" i="4"/>
  <c r="R7884" i="4"/>
  <c r="Q7884" i="4"/>
  <c r="R7883" i="4"/>
  <c r="Q7883" i="4"/>
  <c r="R7882" i="4"/>
  <c r="Q7882" i="4"/>
  <c r="R7881" i="4"/>
  <c r="Q7881" i="4"/>
  <c r="R7880" i="4"/>
  <c r="Q7880" i="4"/>
  <c r="R7879" i="4"/>
  <c r="Q7879" i="4"/>
  <c r="R7878" i="4"/>
  <c r="Q7878" i="4"/>
  <c r="R7877" i="4"/>
  <c r="Q7877" i="4"/>
  <c r="R7876" i="4"/>
  <c r="Q7876" i="4"/>
  <c r="R7875" i="4"/>
  <c r="Q7875" i="4"/>
  <c r="R7874" i="4"/>
  <c r="Q7874" i="4"/>
  <c r="R7873" i="4"/>
  <c r="Q7873" i="4"/>
  <c r="R7872" i="4"/>
  <c r="Q7872" i="4"/>
  <c r="R7871" i="4"/>
  <c r="Q7871" i="4"/>
  <c r="R7870" i="4"/>
  <c r="Q7870" i="4"/>
  <c r="R7869" i="4"/>
  <c r="Q7869" i="4"/>
  <c r="R7868" i="4"/>
  <c r="Q7868" i="4"/>
  <c r="R7867" i="4"/>
  <c r="Q7867" i="4"/>
  <c r="R7866" i="4"/>
  <c r="Q7866" i="4"/>
  <c r="R7865" i="4"/>
  <c r="Q7865" i="4"/>
  <c r="R7864" i="4"/>
  <c r="Q7864" i="4"/>
  <c r="R7863" i="4"/>
  <c r="Q7863" i="4"/>
  <c r="R7862" i="4"/>
  <c r="Q7862" i="4"/>
  <c r="R7861" i="4"/>
  <c r="Q7861" i="4"/>
  <c r="R7860" i="4"/>
  <c r="Q7860" i="4"/>
  <c r="R7859" i="4"/>
  <c r="Q7859" i="4"/>
  <c r="R7858" i="4"/>
  <c r="Q7858" i="4"/>
  <c r="R7857" i="4"/>
  <c r="Q7857" i="4"/>
  <c r="R7856" i="4"/>
  <c r="Q7856" i="4"/>
  <c r="R7855" i="4"/>
  <c r="Q7855" i="4"/>
  <c r="R7854" i="4"/>
  <c r="Q7854" i="4"/>
  <c r="R7853" i="4"/>
  <c r="Q7853" i="4"/>
  <c r="R7852" i="4"/>
  <c r="Q7852" i="4"/>
  <c r="R7851" i="4"/>
  <c r="Q7851" i="4"/>
  <c r="R7850" i="4"/>
  <c r="Q7850" i="4"/>
  <c r="R7849" i="4"/>
  <c r="Q7849" i="4"/>
  <c r="R7848" i="4"/>
  <c r="Q7848" i="4"/>
  <c r="R7847" i="4"/>
  <c r="Q7847" i="4"/>
  <c r="R7846" i="4"/>
  <c r="Q7846" i="4"/>
  <c r="R7845" i="4"/>
  <c r="Q7845" i="4"/>
  <c r="R7844" i="4"/>
  <c r="Q7844" i="4"/>
  <c r="R7843" i="4"/>
  <c r="Q7843" i="4"/>
  <c r="R7842" i="4"/>
  <c r="Q7842" i="4"/>
  <c r="R7841" i="4"/>
  <c r="Q7841" i="4"/>
  <c r="R7840" i="4"/>
  <c r="Q7840" i="4"/>
  <c r="R7839" i="4"/>
  <c r="Q7839" i="4"/>
  <c r="R7838" i="4"/>
  <c r="Q7838" i="4"/>
  <c r="R7837" i="4"/>
  <c r="Q7837" i="4"/>
  <c r="R7836" i="4"/>
  <c r="Q7836" i="4"/>
  <c r="R7835" i="4"/>
  <c r="Q7835" i="4"/>
  <c r="R7834" i="4"/>
  <c r="Q7834" i="4"/>
  <c r="R7833" i="4"/>
  <c r="Q7833" i="4"/>
  <c r="R7832" i="4"/>
  <c r="Q7832" i="4"/>
  <c r="R7831" i="4"/>
  <c r="Q7831" i="4"/>
  <c r="R7830" i="4"/>
  <c r="Q7830" i="4"/>
  <c r="R7829" i="4"/>
  <c r="Q7829" i="4"/>
  <c r="R7828" i="4"/>
  <c r="Q7828" i="4"/>
  <c r="R7827" i="4"/>
  <c r="Q7827" i="4"/>
  <c r="R7826" i="4"/>
  <c r="Q7826" i="4"/>
  <c r="R7825" i="4"/>
  <c r="Q7825" i="4"/>
  <c r="R7824" i="4"/>
  <c r="Q7824" i="4"/>
  <c r="R7823" i="4"/>
  <c r="Q7823" i="4"/>
  <c r="R7822" i="4"/>
  <c r="Q7822" i="4"/>
  <c r="R7821" i="4"/>
  <c r="Q7821" i="4"/>
  <c r="R7820" i="4"/>
  <c r="Q7820" i="4"/>
  <c r="R7819" i="4"/>
  <c r="Q7819" i="4"/>
  <c r="R7818" i="4"/>
  <c r="Q7818" i="4"/>
  <c r="R7817" i="4"/>
  <c r="Q7817" i="4"/>
  <c r="R7816" i="4"/>
  <c r="Q7816" i="4"/>
  <c r="R7815" i="4"/>
  <c r="Q7815" i="4"/>
  <c r="R7814" i="4"/>
  <c r="Q7814" i="4"/>
  <c r="R7813" i="4"/>
  <c r="Q7813" i="4"/>
  <c r="R7812" i="4"/>
  <c r="Q7812" i="4"/>
  <c r="R7811" i="4"/>
  <c r="Q7811" i="4"/>
  <c r="R7810" i="4"/>
  <c r="Q7810" i="4"/>
  <c r="R7809" i="4"/>
  <c r="Q7809" i="4"/>
  <c r="R7808" i="4"/>
  <c r="Q7808" i="4"/>
  <c r="R7807" i="4"/>
  <c r="Q7807" i="4"/>
  <c r="R7806" i="4"/>
  <c r="Q7806" i="4"/>
  <c r="R7805" i="4"/>
  <c r="Q7805" i="4"/>
  <c r="R7804" i="4"/>
  <c r="Q7804" i="4"/>
  <c r="R7803" i="4"/>
  <c r="Q7803" i="4"/>
  <c r="R7802" i="4"/>
  <c r="Q7802" i="4"/>
  <c r="R7801" i="4"/>
  <c r="Q7801" i="4"/>
  <c r="R7800" i="4"/>
  <c r="Q7800" i="4"/>
  <c r="R7799" i="4"/>
  <c r="Q7799" i="4"/>
  <c r="R7798" i="4"/>
  <c r="Q7798" i="4"/>
  <c r="R7797" i="4"/>
  <c r="Q7797" i="4"/>
  <c r="R7796" i="4"/>
  <c r="Q7796" i="4"/>
  <c r="R7795" i="4"/>
  <c r="Q7795" i="4"/>
  <c r="R7794" i="4"/>
  <c r="Q7794" i="4"/>
  <c r="R7793" i="4"/>
  <c r="Q7793" i="4"/>
  <c r="R7792" i="4"/>
  <c r="Q7792" i="4"/>
  <c r="R7791" i="4"/>
  <c r="Q7791" i="4"/>
  <c r="R7790" i="4"/>
  <c r="Q7790" i="4"/>
  <c r="R7789" i="4"/>
  <c r="Q7789" i="4"/>
  <c r="R7788" i="4"/>
  <c r="Q7788" i="4"/>
  <c r="R7787" i="4"/>
  <c r="Q7787" i="4"/>
  <c r="R7786" i="4"/>
  <c r="Q7786" i="4"/>
  <c r="R7785" i="4"/>
  <c r="Q7785" i="4"/>
  <c r="R7784" i="4"/>
  <c r="Q7784" i="4"/>
  <c r="R7783" i="4"/>
  <c r="Q7783" i="4"/>
  <c r="R7782" i="4"/>
  <c r="Q7782" i="4"/>
  <c r="R7781" i="4"/>
  <c r="Q7781" i="4"/>
  <c r="R7780" i="4"/>
  <c r="Q7780" i="4"/>
  <c r="R7779" i="4"/>
  <c r="Q7779" i="4"/>
  <c r="R7778" i="4"/>
  <c r="Q7778" i="4"/>
  <c r="R7777" i="4"/>
  <c r="Q7777" i="4"/>
  <c r="R7776" i="4"/>
  <c r="Q7776" i="4"/>
  <c r="R7775" i="4"/>
  <c r="Q7775" i="4"/>
  <c r="R7774" i="4"/>
  <c r="Q7774" i="4"/>
  <c r="R7773" i="4"/>
  <c r="Q7773" i="4"/>
  <c r="R7772" i="4"/>
  <c r="Q7772" i="4"/>
  <c r="R7771" i="4"/>
  <c r="Q7771" i="4"/>
  <c r="R7770" i="4"/>
  <c r="Q7770" i="4"/>
  <c r="R7769" i="4"/>
  <c r="Q7769" i="4"/>
  <c r="R7768" i="4"/>
  <c r="Q7768" i="4"/>
  <c r="R7767" i="4"/>
  <c r="Q7767" i="4"/>
  <c r="R7766" i="4"/>
  <c r="Q7766" i="4"/>
  <c r="R7765" i="4"/>
  <c r="Q7765" i="4"/>
  <c r="R7764" i="4"/>
  <c r="Q7764" i="4"/>
  <c r="R7763" i="4"/>
  <c r="Q7763" i="4"/>
  <c r="R7762" i="4"/>
  <c r="Q7762" i="4"/>
  <c r="R7761" i="4"/>
  <c r="Q7761" i="4"/>
  <c r="R7760" i="4"/>
  <c r="Q7760" i="4"/>
  <c r="R7759" i="4"/>
  <c r="Q7759" i="4"/>
  <c r="R7758" i="4"/>
  <c r="Q7758" i="4"/>
  <c r="R7757" i="4"/>
  <c r="Q7757" i="4"/>
  <c r="R7756" i="4"/>
  <c r="Q7756" i="4"/>
  <c r="R7755" i="4"/>
  <c r="Q7755" i="4"/>
  <c r="R7754" i="4"/>
  <c r="Q7754" i="4"/>
  <c r="R7753" i="4"/>
  <c r="Q7753" i="4"/>
  <c r="R7752" i="4"/>
  <c r="Q7752" i="4"/>
  <c r="R7751" i="4"/>
  <c r="Q7751" i="4"/>
  <c r="R7750" i="4"/>
  <c r="Q7750" i="4"/>
  <c r="R7749" i="4"/>
  <c r="Q7749" i="4"/>
  <c r="R7748" i="4"/>
  <c r="Q7748" i="4"/>
  <c r="R7747" i="4"/>
  <c r="Q7747" i="4"/>
  <c r="R7746" i="4"/>
  <c r="Q7746" i="4"/>
  <c r="R7745" i="4"/>
  <c r="Q7745" i="4"/>
  <c r="R7744" i="4"/>
  <c r="Q7744" i="4"/>
  <c r="R7743" i="4"/>
  <c r="Q7743" i="4"/>
  <c r="R7742" i="4"/>
  <c r="Q7742" i="4"/>
  <c r="R7741" i="4"/>
  <c r="Q7741" i="4"/>
  <c r="R7740" i="4"/>
  <c r="Q7740" i="4"/>
  <c r="R7739" i="4"/>
  <c r="Q7739" i="4"/>
  <c r="R7738" i="4"/>
  <c r="Q7738" i="4"/>
  <c r="R7737" i="4"/>
  <c r="Q7737" i="4"/>
  <c r="R7736" i="4"/>
  <c r="Q7736" i="4"/>
  <c r="R7735" i="4"/>
  <c r="Q7735" i="4"/>
  <c r="R7734" i="4"/>
  <c r="Q7734" i="4"/>
  <c r="R7733" i="4"/>
  <c r="Q7733" i="4"/>
  <c r="R7732" i="4"/>
  <c r="Q7732" i="4"/>
  <c r="R7731" i="4"/>
  <c r="Q7731" i="4"/>
  <c r="R7730" i="4"/>
  <c r="Q7730" i="4"/>
  <c r="R7729" i="4"/>
  <c r="Q7729" i="4"/>
  <c r="R7728" i="4"/>
  <c r="Q7728" i="4"/>
  <c r="R7727" i="4"/>
  <c r="Q7727" i="4"/>
  <c r="R7726" i="4"/>
  <c r="Q7726" i="4"/>
  <c r="R7725" i="4"/>
  <c r="Q7725" i="4"/>
  <c r="R7724" i="4"/>
  <c r="Q7724" i="4"/>
  <c r="R7723" i="4"/>
  <c r="Q7723" i="4"/>
  <c r="R7722" i="4"/>
  <c r="Q7722" i="4"/>
  <c r="R7721" i="4"/>
  <c r="Q7721" i="4"/>
  <c r="R7720" i="4"/>
  <c r="Q7720" i="4"/>
  <c r="R7719" i="4"/>
  <c r="Q7719" i="4"/>
  <c r="R7718" i="4"/>
  <c r="Q7718" i="4"/>
  <c r="R7717" i="4"/>
  <c r="Q7717" i="4"/>
  <c r="R7716" i="4"/>
  <c r="Q7716" i="4"/>
  <c r="R7715" i="4"/>
  <c r="Q7715" i="4"/>
  <c r="R7714" i="4"/>
  <c r="Q7714" i="4"/>
  <c r="R7713" i="4"/>
  <c r="Q7713" i="4"/>
  <c r="R7712" i="4"/>
  <c r="Q7712" i="4"/>
  <c r="R7711" i="4"/>
  <c r="Q7711" i="4"/>
  <c r="R7710" i="4"/>
  <c r="Q7710" i="4"/>
  <c r="R7709" i="4"/>
  <c r="Q7709" i="4"/>
  <c r="R7708" i="4"/>
  <c r="Q7708" i="4"/>
  <c r="R7707" i="4"/>
  <c r="Q7707" i="4"/>
  <c r="R7706" i="4"/>
  <c r="Q7706" i="4"/>
  <c r="R7705" i="4"/>
  <c r="Q7705" i="4"/>
  <c r="R7704" i="4"/>
  <c r="Q7704" i="4"/>
  <c r="R7703" i="4"/>
  <c r="Q7703" i="4"/>
  <c r="R7702" i="4"/>
  <c r="Q7702" i="4"/>
  <c r="R7701" i="4"/>
  <c r="Q7701" i="4"/>
  <c r="R7700" i="4"/>
  <c r="Q7700" i="4"/>
  <c r="R7699" i="4"/>
  <c r="Q7699" i="4"/>
  <c r="R7698" i="4"/>
  <c r="Q7698" i="4"/>
  <c r="R7697" i="4"/>
  <c r="Q7697" i="4"/>
  <c r="R7696" i="4"/>
  <c r="Q7696" i="4"/>
  <c r="R7695" i="4"/>
  <c r="Q7695" i="4"/>
  <c r="R7694" i="4"/>
  <c r="Q7694" i="4"/>
  <c r="R7693" i="4"/>
  <c r="Q7693" i="4"/>
  <c r="R7692" i="4"/>
  <c r="Q7692" i="4"/>
  <c r="R7691" i="4"/>
  <c r="Q7691" i="4"/>
  <c r="R7690" i="4"/>
  <c r="Q7690" i="4"/>
  <c r="R7689" i="4"/>
  <c r="Q7689" i="4"/>
  <c r="R7688" i="4"/>
  <c r="Q7688" i="4"/>
  <c r="R7687" i="4"/>
  <c r="Q7687" i="4"/>
  <c r="R7686" i="4"/>
  <c r="Q7686" i="4"/>
  <c r="R7685" i="4"/>
  <c r="Q7685" i="4"/>
  <c r="R7684" i="4"/>
  <c r="Q7684" i="4"/>
  <c r="R7683" i="4"/>
  <c r="Q7683" i="4"/>
  <c r="R7682" i="4"/>
  <c r="Q7682" i="4"/>
  <c r="R7681" i="4"/>
  <c r="Q7681" i="4"/>
  <c r="R7680" i="4"/>
  <c r="Q7680" i="4"/>
  <c r="R7679" i="4"/>
  <c r="Q7679" i="4"/>
  <c r="R7678" i="4"/>
  <c r="Q7678" i="4"/>
  <c r="R7677" i="4"/>
  <c r="Q7677" i="4"/>
  <c r="R7676" i="4"/>
  <c r="Q7676" i="4"/>
  <c r="R7675" i="4"/>
  <c r="Q7675" i="4"/>
  <c r="R7674" i="4"/>
  <c r="Q7674" i="4"/>
  <c r="R7673" i="4"/>
  <c r="Q7673" i="4"/>
  <c r="R7672" i="4"/>
  <c r="Q7672" i="4"/>
  <c r="R7671" i="4"/>
  <c r="Q7671" i="4"/>
  <c r="R7670" i="4"/>
  <c r="Q7670" i="4"/>
  <c r="R7669" i="4"/>
  <c r="Q7669" i="4"/>
  <c r="R7668" i="4"/>
  <c r="Q7668" i="4"/>
  <c r="R7667" i="4"/>
  <c r="Q7667" i="4"/>
  <c r="R7666" i="4"/>
  <c r="Q7666" i="4"/>
  <c r="R7665" i="4"/>
  <c r="Q7665" i="4"/>
  <c r="R7664" i="4"/>
  <c r="Q7664" i="4"/>
  <c r="R7663" i="4"/>
  <c r="Q7663" i="4"/>
  <c r="R7662" i="4"/>
  <c r="Q7662" i="4"/>
  <c r="R7661" i="4"/>
  <c r="Q7661" i="4"/>
  <c r="R7660" i="4"/>
  <c r="Q7660" i="4"/>
  <c r="R7659" i="4"/>
  <c r="Q7659" i="4"/>
  <c r="R7658" i="4"/>
  <c r="Q7658" i="4"/>
  <c r="R7657" i="4"/>
  <c r="Q7657" i="4"/>
  <c r="R7656" i="4"/>
  <c r="Q7656" i="4"/>
  <c r="R7655" i="4"/>
  <c r="Q7655" i="4"/>
  <c r="R7654" i="4"/>
  <c r="Q7654" i="4"/>
  <c r="R7653" i="4"/>
  <c r="Q7653" i="4"/>
  <c r="R7652" i="4"/>
  <c r="Q7652" i="4"/>
  <c r="R7651" i="4"/>
  <c r="Q7651" i="4"/>
  <c r="R7650" i="4"/>
  <c r="Q7650" i="4"/>
  <c r="R7649" i="4"/>
  <c r="Q7649" i="4"/>
  <c r="R7648" i="4"/>
  <c r="Q7648" i="4"/>
  <c r="R7647" i="4"/>
  <c r="Q7647" i="4"/>
  <c r="R7646" i="4"/>
  <c r="Q7646" i="4"/>
  <c r="R7645" i="4"/>
  <c r="Q7645" i="4"/>
  <c r="R7644" i="4"/>
  <c r="Q7644" i="4"/>
  <c r="R7643" i="4"/>
  <c r="Q7643" i="4"/>
  <c r="R7642" i="4"/>
  <c r="Q7642" i="4"/>
  <c r="R7641" i="4"/>
  <c r="Q7641" i="4"/>
  <c r="R7640" i="4"/>
  <c r="Q7640" i="4"/>
  <c r="R7639" i="4"/>
  <c r="Q7639" i="4"/>
  <c r="R7638" i="4"/>
  <c r="Q7638" i="4"/>
  <c r="R7637" i="4"/>
  <c r="Q7637" i="4"/>
  <c r="R7636" i="4"/>
  <c r="Q7636" i="4"/>
  <c r="R7635" i="4"/>
  <c r="Q7635" i="4"/>
  <c r="R7634" i="4"/>
  <c r="Q7634" i="4"/>
  <c r="R7633" i="4"/>
  <c r="Q7633" i="4"/>
  <c r="R7632" i="4"/>
  <c r="Q7632" i="4"/>
  <c r="R7631" i="4"/>
  <c r="Q7631" i="4"/>
  <c r="R7630" i="4"/>
  <c r="Q7630" i="4"/>
  <c r="R7629" i="4"/>
  <c r="Q7629" i="4"/>
  <c r="R7628" i="4"/>
  <c r="Q7628" i="4"/>
  <c r="R7627" i="4"/>
  <c r="Q7627" i="4"/>
  <c r="R7626" i="4"/>
  <c r="Q7626" i="4"/>
  <c r="R7625" i="4"/>
  <c r="Q7625" i="4"/>
  <c r="R7624" i="4"/>
  <c r="Q7624" i="4"/>
  <c r="R7623" i="4"/>
  <c r="Q7623" i="4"/>
  <c r="R7622" i="4"/>
  <c r="Q7622" i="4"/>
  <c r="R7621" i="4"/>
  <c r="Q7621" i="4"/>
  <c r="R7620" i="4"/>
  <c r="Q7620" i="4"/>
  <c r="R7619" i="4"/>
  <c r="Q7619" i="4"/>
  <c r="R7618" i="4"/>
  <c r="Q7618" i="4"/>
  <c r="R7617" i="4"/>
  <c r="Q7617" i="4"/>
  <c r="R7616" i="4"/>
  <c r="Q7616" i="4"/>
  <c r="R7615" i="4"/>
  <c r="Q7615" i="4"/>
  <c r="R7614" i="4"/>
  <c r="Q7614" i="4"/>
  <c r="R7613" i="4"/>
  <c r="Q7613" i="4"/>
  <c r="R7612" i="4"/>
  <c r="Q7612" i="4"/>
  <c r="R7611" i="4"/>
  <c r="Q7611" i="4"/>
  <c r="R7610" i="4"/>
  <c r="Q7610" i="4"/>
  <c r="R7609" i="4"/>
  <c r="Q7609" i="4"/>
  <c r="R7608" i="4"/>
  <c r="Q7608" i="4"/>
  <c r="R7607" i="4"/>
  <c r="Q7607" i="4"/>
  <c r="R7606" i="4"/>
  <c r="Q7606" i="4"/>
  <c r="R7605" i="4"/>
  <c r="Q7605" i="4"/>
  <c r="R7604" i="4"/>
  <c r="Q7604" i="4"/>
  <c r="R7603" i="4"/>
  <c r="Q7603" i="4"/>
  <c r="R7602" i="4"/>
  <c r="Q7602" i="4"/>
  <c r="R7601" i="4"/>
  <c r="Q7601" i="4"/>
  <c r="R7600" i="4"/>
  <c r="Q7600" i="4"/>
  <c r="R7599" i="4"/>
  <c r="Q7599" i="4"/>
  <c r="R7598" i="4"/>
  <c r="Q7598" i="4"/>
  <c r="R7597" i="4"/>
  <c r="Q7597" i="4"/>
  <c r="R7596" i="4"/>
  <c r="Q7596" i="4"/>
  <c r="R7595" i="4"/>
  <c r="Q7595" i="4"/>
  <c r="R7594" i="4"/>
  <c r="Q7594" i="4"/>
  <c r="R7593" i="4"/>
  <c r="Q7593" i="4"/>
  <c r="R7592" i="4"/>
  <c r="Q7592" i="4"/>
  <c r="R7591" i="4"/>
  <c r="Q7591" i="4"/>
  <c r="R7590" i="4"/>
  <c r="Q7590" i="4"/>
  <c r="R7589" i="4"/>
  <c r="Q7589" i="4"/>
  <c r="R7588" i="4"/>
  <c r="Q7588" i="4"/>
  <c r="R7587" i="4"/>
  <c r="Q7587" i="4"/>
  <c r="R7586" i="4"/>
  <c r="Q7586" i="4"/>
  <c r="R7585" i="4"/>
  <c r="Q7585" i="4"/>
  <c r="R7584" i="4"/>
  <c r="Q7584" i="4"/>
  <c r="R7583" i="4"/>
  <c r="Q7583" i="4"/>
  <c r="R7582" i="4"/>
  <c r="Q7582" i="4"/>
  <c r="R7581" i="4"/>
  <c r="Q7581" i="4"/>
  <c r="R7580" i="4"/>
  <c r="Q7580" i="4"/>
  <c r="R7579" i="4"/>
  <c r="Q7579" i="4"/>
  <c r="R7578" i="4"/>
  <c r="Q7578" i="4"/>
  <c r="R7577" i="4"/>
  <c r="Q7577" i="4"/>
  <c r="R7576" i="4"/>
  <c r="Q7576" i="4"/>
  <c r="R7575" i="4"/>
  <c r="Q7575" i="4"/>
  <c r="R7574" i="4"/>
  <c r="Q7574" i="4"/>
  <c r="R7573" i="4"/>
  <c r="Q7573" i="4"/>
  <c r="R7572" i="4"/>
  <c r="Q7572" i="4"/>
  <c r="R7571" i="4"/>
  <c r="Q7571" i="4"/>
  <c r="R7570" i="4"/>
  <c r="Q7570" i="4"/>
  <c r="R7569" i="4"/>
  <c r="Q7569" i="4"/>
  <c r="R7568" i="4"/>
  <c r="Q7568" i="4"/>
  <c r="R7567" i="4"/>
  <c r="Q7567" i="4"/>
  <c r="R7566" i="4"/>
  <c r="Q7566" i="4"/>
  <c r="R7565" i="4"/>
  <c r="Q7565" i="4"/>
  <c r="R7564" i="4"/>
  <c r="Q7564" i="4"/>
  <c r="R7563" i="4"/>
  <c r="Q7563" i="4"/>
  <c r="R7562" i="4"/>
  <c r="Q7562" i="4"/>
  <c r="R7561" i="4"/>
  <c r="Q7561" i="4"/>
  <c r="R7560" i="4"/>
  <c r="Q7560" i="4"/>
  <c r="R7559" i="4"/>
  <c r="Q7559" i="4"/>
  <c r="R7558" i="4"/>
  <c r="Q7558" i="4"/>
  <c r="R7557" i="4"/>
  <c r="Q7557" i="4"/>
  <c r="R7556" i="4"/>
  <c r="Q7556" i="4"/>
  <c r="R7555" i="4"/>
  <c r="Q7555" i="4"/>
  <c r="R7554" i="4"/>
  <c r="Q7554" i="4"/>
  <c r="R7553" i="4"/>
  <c r="Q7553" i="4"/>
  <c r="R7552" i="4"/>
  <c r="Q7552" i="4"/>
  <c r="R7551" i="4"/>
  <c r="Q7551" i="4"/>
  <c r="R7550" i="4"/>
  <c r="Q7550" i="4"/>
  <c r="R7549" i="4"/>
  <c r="Q7549" i="4"/>
  <c r="R7548" i="4"/>
  <c r="Q7548" i="4"/>
  <c r="R7547" i="4"/>
  <c r="Q7547" i="4"/>
  <c r="R7546" i="4"/>
  <c r="Q7546" i="4"/>
  <c r="R7545" i="4"/>
  <c r="Q7545" i="4"/>
  <c r="R7544" i="4"/>
  <c r="Q7544" i="4"/>
  <c r="R7543" i="4"/>
  <c r="Q7543" i="4"/>
  <c r="R7542" i="4"/>
  <c r="Q7542" i="4"/>
  <c r="R7541" i="4"/>
  <c r="Q7541" i="4"/>
  <c r="R7540" i="4"/>
  <c r="Q7540" i="4"/>
  <c r="R7539" i="4"/>
  <c r="Q7539" i="4"/>
  <c r="R7538" i="4"/>
  <c r="Q7538" i="4"/>
  <c r="R7537" i="4"/>
  <c r="Q7537" i="4"/>
  <c r="R7536" i="4"/>
  <c r="Q7536" i="4"/>
  <c r="R7535" i="4"/>
  <c r="Q7535" i="4"/>
  <c r="R7534" i="4"/>
  <c r="Q7534" i="4"/>
  <c r="R7533" i="4"/>
  <c r="Q7533" i="4"/>
  <c r="R7532" i="4"/>
  <c r="Q7532" i="4"/>
  <c r="R7531" i="4"/>
  <c r="Q7531" i="4"/>
  <c r="R7530" i="4"/>
  <c r="Q7530" i="4"/>
  <c r="R7529" i="4"/>
  <c r="Q7529" i="4"/>
  <c r="R7528" i="4"/>
  <c r="Q7528" i="4"/>
  <c r="R7527" i="4"/>
  <c r="Q7527" i="4"/>
  <c r="R7526" i="4"/>
  <c r="Q7526" i="4"/>
  <c r="R7525" i="4"/>
  <c r="Q7525" i="4"/>
  <c r="R7524" i="4"/>
  <c r="Q7524" i="4"/>
  <c r="R7523" i="4"/>
  <c r="Q7523" i="4"/>
  <c r="R7522" i="4"/>
  <c r="Q7522" i="4"/>
  <c r="R7521" i="4"/>
  <c r="Q7521" i="4"/>
  <c r="R7520" i="4"/>
  <c r="Q7520" i="4"/>
  <c r="R7519" i="4"/>
  <c r="Q7519" i="4"/>
  <c r="R7518" i="4"/>
  <c r="Q7518" i="4"/>
  <c r="R7517" i="4"/>
  <c r="Q7517" i="4"/>
  <c r="R7516" i="4"/>
  <c r="Q7516" i="4"/>
  <c r="R7515" i="4"/>
  <c r="Q7515" i="4"/>
  <c r="R7514" i="4"/>
  <c r="Q7514" i="4"/>
  <c r="R7513" i="4"/>
  <c r="Q7513" i="4"/>
  <c r="R7512" i="4"/>
  <c r="Q7512" i="4"/>
  <c r="R7511" i="4"/>
  <c r="Q7511" i="4"/>
  <c r="R7510" i="4"/>
  <c r="Q7510" i="4"/>
  <c r="R7509" i="4"/>
  <c r="Q7509" i="4"/>
  <c r="R7508" i="4"/>
  <c r="Q7508" i="4"/>
  <c r="R7507" i="4"/>
  <c r="Q7507" i="4"/>
  <c r="R7506" i="4"/>
  <c r="Q7506" i="4"/>
  <c r="R7505" i="4"/>
  <c r="Q7505" i="4"/>
  <c r="R7504" i="4"/>
  <c r="Q7504" i="4"/>
  <c r="R7503" i="4"/>
  <c r="Q7503" i="4"/>
  <c r="R7502" i="4"/>
  <c r="Q7502" i="4"/>
  <c r="R7501" i="4"/>
  <c r="Q7501" i="4"/>
  <c r="R7500" i="4"/>
  <c r="Q7500" i="4"/>
  <c r="R7499" i="4"/>
  <c r="Q7499" i="4"/>
  <c r="R7498" i="4"/>
  <c r="Q7498" i="4"/>
  <c r="R7497" i="4"/>
  <c r="Q7497" i="4"/>
  <c r="R7496" i="4"/>
  <c r="Q7496" i="4"/>
  <c r="R7495" i="4"/>
  <c r="Q7495" i="4"/>
  <c r="R7494" i="4"/>
  <c r="Q7494" i="4"/>
  <c r="R7493" i="4"/>
  <c r="Q7493" i="4"/>
  <c r="R7492" i="4"/>
  <c r="Q7492" i="4"/>
  <c r="R7491" i="4"/>
  <c r="Q7491" i="4"/>
  <c r="R7490" i="4"/>
  <c r="Q7490" i="4"/>
  <c r="R7489" i="4"/>
  <c r="Q7489" i="4"/>
  <c r="R7488" i="4"/>
  <c r="Q7488" i="4"/>
  <c r="R7487" i="4"/>
  <c r="Q7487" i="4"/>
  <c r="R7486" i="4"/>
  <c r="Q7486" i="4"/>
  <c r="R7485" i="4"/>
  <c r="Q7485" i="4"/>
  <c r="R7484" i="4"/>
  <c r="Q7484" i="4"/>
  <c r="R7483" i="4"/>
  <c r="Q7483" i="4"/>
  <c r="R7482" i="4"/>
  <c r="Q7482" i="4"/>
  <c r="R7481" i="4"/>
  <c r="Q7481" i="4"/>
  <c r="R7480" i="4"/>
  <c r="Q7480" i="4"/>
  <c r="R7479" i="4"/>
  <c r="Q7479" i="4"/>
  <c r="R7478" i="4"/>
  <c r="Q7478" i="4"/>
  <c r="R7477" i="4"/>
  <c r="Q7477" i="4"/>
  <c r="R7476" i="4"/>
  <c r="Q7476" i="4"/>
  <c r="R7475" i="4"/>
  <c r="Q7475" i="4"/>
  <c r="R7474" i="4"/>
  <c r="Q7474" i="4"/>
  <c r="R7473" i="4"/>
  <c r="Q7473" i="4"/>
  <c r="R7472" i="4"/>
  <c r="Q7472" i="4"/>
  <c r="R7471" i="4"/>
  <c r="Q7471" i="4"/>
  <c r="R7470" i="4"/>
  <c r="Q7470" i="4"/>
  <c r="R7469" i="4"/>
  <c r="Q7469" i="4"/>
  <c r="R7468" i="4"/>
  <c r="Q7468" i="4"/>
  <c r="R7467" i="4"/>
  <c r="Q7467" i="4"/>
  <c r="R7466" i="4"/>
  <c r="Q7466" i="4"/>
  <c r="R7465" i="4"/>
  <c r="Q7465" i="4"/>
  <c r="R7464" i="4"/>
  <c r="Q7464" i="4"/>
  <c r="R7463" i="4"/>
  <c r="Q7463" i="4"/>
  <c r="R7462" i="4"/>
  <c r="Q7462" i="4"/>
  <c r="R7461" i="4"/>
  <c r="Q7461" i="4"/>
  <c r="R7460" i="4"/>
  <c r="Q7460" i="4"/>
  <c r="R7459" i="4"/>
  <c r="Q7459" i="4"/>
  <c r="R7458" i="4"/>
  <c r="Q7458" i="4"/>
  <c r="R7457" i="4"/>
  <c r="Q7457" i="4"/>
  <c r="R7456" i="4"/>
  <c r="Q7456" i="4"/>
  <c r="R7455" i="4"/>
  <c r="Q7455" i="4"/>
  <c r="R7454" i="4"/>
  <c r="Q7454" i="4"/>
  <c r="R7453" i="4"/>
  <c r="Q7453" i="4"/>
  <c r="R7452" i="4"/>
  <c r="Q7452" i="4"/>
  <c r="R7451" i="4"/>
  <c r="Q7451" i="4"/>
  <c r="R7450" i="4"/>
  <c r="Q7450" i="4"/>
  <c r="R7449" i="4"/>
  <c r="Q7449" i="4"/>
  <c r="R7448" i="4"/>
  <c r="Q7448" i="4"/>
  <c r="R7447" i="4"/>
  <c r="Q7447" i="4"/>
  <c r="R7446" i="4"/>
  <c r="Q7446" i="4"/>
  <c r="R7445" i="4"/>
  <c r="Q7445" i="4"/>
  <c r="R7444" i="4"/>
  <c r="Q7444" i="4"/>
  <c r="R7443" i="4"/>
  <c r="Q7443" i="4"/>
  <c r="R7442" i="4"/>
  <c r="Q7442" i="4"/>
  <c r="R7441" i="4"/>
  <c r="Q7441" i="4"/>
  <c r="R7440" i="4"/>
  <c r="Q7440" i="4"/>
  <c r="R7439" i="4"/>
  <c r="Q7439" i="4"/>
  <c r="R7438" i="4"/>
  <c r="Q7438" i="4"/>
  <c r="R7437" i="4"/>
  <c r="Q7437" i="4"/>
  <c r="R7436" i="4"/>
  <c r="Q7436" i="4"/>
  <c r="R7435" i="4"/>
  <c r="Q7435" i="4"/>
  <c r="R7434" i="4"/>
  <c r="Q7434" i="4"/>
  <c r="R7433" i="4"/>
  <c r="Q7433" i="4"/>
  <c r="R7432" i="4"/>
  <c r="Q7432" i="4"/>
  <c r="R7431" i="4"/>
  <c r="Q7431" i="4"/>
  <c r="R7430" i="4"/>
  <c r="Q7430" i="4"/>
  <c r="R7429" i="4"/>
  <c r="Q7429" i="4"/>
  <c r="R7428" i="4"/>
  <c r="Q7428" i="4"/>
  <c r="R7427" i="4"/>
  <c r="Q7427" i="4"/>
  <c r="R7426" i="4"/>
  <c r="Q7426" i="4"/>
  <c r="R7425" i="4"/>
  <c r="Q7425" i="4"/>
  <c r="R7424" i="4"/>
  <c r="Q7424" i="4"/>
  <c r="R7423" i="4"/>
  <c r="Q7423" i="4"/>
  <c r="R7422" i="4"/>
  <c r="Q7422" i="4"/>
  <c r="R7421" i="4"/>
  <c r="Q7421" i="4"/>
  <c r="R7420" i="4"/>
  <c r="Q7420" i="4"/>
  <c r="R7419" i="4"/>
  <c r="Q7419" i="4"/>
  <c r="R7418" i="4"/>
  <c r="Q7418" i="4"/>
  <c r="R7417" i="4"/>
  <c r="Q7417" i="4"/>
  <c r="R7416" i="4"/>
  <c r="Q7416" i="4"/>
  <c r="R7415" i="4"/>
  <c r="Q7415" i="4"/>
  <c r="R7414" i="4"/>
  <c r="Q7414" i="4"/>
  <c r="R7413" i="4"/>
  <c r="Q7413" i="4"/>
  <c r="R7412" i="4"/>
  <c r="Q7412" i="4"/>
  <c r="R7411" i="4"/>
  <c r="Q7411" i="4"/>
  <c r="R7410" i="4"/>
  <c r="Q7410" i="4"/>
  <c r="R7409" i="4"/>
  <c r="Q7409" i="4"/>
  <c r="R7408" i="4"/>
  <c r="Q7408" i="4"/>
  <c r="R7407" i="4"/>
  <c r="Q7407" i="4"/>
  <c r="R7406" i="4"/>
  <c r="Q7406" i="4"/>
  <c r="R7405" i="4"/>
  <c r="Q7405" i="4"/>
  <c r="R7404" i="4"/>
  <c r="Q7404" i="4"/>
  <c r="R7403" i="4"/>
  <c r="Q7403" i="4"/>
  <c r="R7402" i="4"/>
  <c r="Q7402" i="4"/>
  <c r="R7401" i="4"/>
  <c r="Q7401" i="4"/>
  <c r="R7400" i="4"/>
  <c r="Q7400" i="4"/>
  <c r="R7399" i="4"/>
  <c r="Q7399" i="4"/>
  <c r="R7398" i="4"/>
  <c r="Q7398" i="4"/>
  <c r="R7397" i="4"/>
  <c r="Q7397" i="4"/>
  <c r="R7396" i="4"/>
  <c r="Q7396" i="4"/>
  <c r="R7395" i="4"/>
  <c r="Q7395" i="4"/>
  <c r="R7394" i="4"/>
  <c r="Q7394" i="4"/>
  <c r="R7393" i="4"/>
  <c r="Q7393" i="4"/>
  <c r="R7392" i="4"/>
  <c r="Q7392" i="4"/>
  <c r="R7391" i="4"/>
  <c r="Q7391" i="4"/>
  <c r="R7390" i="4"/>
  <c r="Q7390" i="4"/>
  <c r="R7389" i="4"/>
  <c r="Q7389" i="4"/>
  <c r="R7388" i="4"/>
  <c r="Q7388" i="4"/>
  <c r="R7387" i="4"/>
  <c r="Q7387" i="4"/>
  <c r="R7386" i="4"/>
  <c r="Q7386" i="4"/>
  <c r="R7385" i="4"/>
  <c r="Q7385" i="4"/>
  <c r="R7384" i="4"/>
  <c r="Q7384" i="4"/>
  <c r="R7383" i="4"/>
  <c r="Q7383" i="4"/>
  <c r="R7382" i="4"/>
  <c r="Q7382" i="4"/>
  <c r="R7381" i="4"/>
  <c r="Q7381" i="4"/>
  <c r="R7380" i="4"/>
  <c r="Q7380" i="4"/>
  <c r="R7379" i="4"/>
  <c r="Q7379" i="4"/>
  <c r="R7378" i="4"/>
  <c r="Q7378" i="4"/>
  <c r="R7377" i="4"/>
  <c r="Q7377" i="4"/>
  <c r="R7376" i="4"/>
  <c r="Q7376" i="4"/>
  <c r="R7375" i="4"/>
  <c r="Q7375" i="4"/>
  <c r="R7374" i="4"/>
  <c r="Q7374" i="4"/>
  <c r="R7373" i="4"/>
  <c r="Q7373" i="4"/>
  <c r="R7372" i="4"/>
  <c r="Q7372" i="4"/>
  <c r="R7371" i="4"/>
  <c r="Q7371" i="4"/>
  <c r="R7370" i="4"/>
  <c r="Q7370" i="4"/>
  <c r="R7369" i="4"/>
  <c r="Q7369" i="4"/>
  <c r="R7368" i="4"/>
  <c r="Q7368" i="4"/>
  <c r="R7367" i="4"/>
  <c r="Q7367" i="4"/>
  <c r="R7366" i="4"/>
  <c r="Q7366" i="4"/>
  <c r="R7365" i="4"/>
  <c r="Q7365" i="4"/>
  <c r="R7364" i="4"/>
  <c r="Q7364" i="4"/>
  <c r="R7363" i="4"/>
  <c r="Q7363" i="4"/>
  <c r="R7362" i="4"/>
  <c r="Q7362" i="4"/>
  <c r="R7361" i="4"/>
  <c r="Q7361" i="4"/>
  <c r="R7360" i="4"/>
  <c r="Q7360" i="4"/>
  <c r="R7359" i="4"/>
  <c r="Q7359" i="4"/>
  <c r="R7358" i="4"/>
  <c r="Q7358" i="4"/>
  <c r="R7357" i="4"/>
  <c r="Q7357" i="4"/>
  <c r="R7356" i="4"/>
  <c r="Q7356" i="4"/>
  <c r="R7355" i="4"/>
  <c r="Q7355" i="4"/>
  <c r="R7354" i="4"/>
  <c r="Q7354" i="4"/>
  <c r="R7353" i="4"/>
  <c r="Q7353" i="4"/>
  <c r="R7352" i="4"/>
  <c r="Q7352" i="4"/>
  <c r="R7351" i="4"/>
  <c r="Q7351" i="4"/>
  <c r="R7350" i="4"/>
  <c r="Q7350" i="4"/>
  <c r="R7349" i="4"/>
  <c r="Q7349" i="4"/>
  <c r="R7348" i="4"/>
  <c r="Q7348" i="4"/>
  <c r="R7347" i="4"/>
  <c r="Q7347" i="4"/>
  <c r="R7346" i="4"/>
  <c r="Q7346" i="4"/>
  <c r="R7345" i="4"/>
  <c r="Q7345" i="4"/>
  <c r="R7344" i="4"/>
  <c r="Q7344" i="4"/>
  <c r="R7343" i="4"/>
  <c r="Q7343" i="4"/>
  <c r="R7342" i="4"/>
  <c r="Q7342" i="4"/>
  <c r="R7341" i="4"/>
  <c r="Q7341" i="4"/>
  <c r="R7340" i="4"/>
  <c r="Q7340" i="4"/>
  <c r="R7339" i="4"/>
  <c r="Q7339" i="4"/>
  <c r="R7338" i="4"/>
  <c r="Q7338" i="4"/>
  <c r="R7337" i="4"/>
  <c r="Q7337" i="4"/>
  <c r="R7336" i="4"/>
  <c r="Q7336" i="4"/>
  <c r="R7335" i="4"/>
  <c r="Q7335" i="4"/>
  <c r="R7334" i="4"/>
  <c r="Q7334" i="4"/>
  <c r="R7333" i="4"/>
  <c r="Q7333" i="4"/>
  <c r="R7332" i="4"/>
  <c r="Q7332" i="4"/>
  <c r="R7331" i="4"/>
  <c r="Q7331" i="4"/>
  <c r="R7330" i="4"/>
  <c r="Q7330" i="4"/>
  <c r="R7329" i="4"/>
  <c r="Q7329" i="4"/>
  <c r="R7328" i="4"/>
  <c r="Q7328" i="4"/>
  <c r="R7327" i="4"/>
  <c r="Q7327" i="4"/>
  <c r="R7326" i="4"/>
  <c r="Q7326" i="4"/>
  <c r="R7325" i="4"/>
  <c r="Q7325" i="4"/>
  <c r="R7324" i="4"/>
  <c r="Q7324" i="4"/>
  <c r="R7323" i="4"/>
  <c r="Q7323" i="4"/>
  <c r="R7322" i="4"/>
  <c r="Q7322" i="4"/>
  <c r="R7321" i="4"/>
  <c r="Q7321" i="4"/>
  <c r="R7320" i="4"/>
  <c r="Q7320" i="4"/>
  <c r="R7319" i="4"/>
  <c r="Q7319" i="4"/>
  <c r="R7318" i="4"/>
  <c r="Q7318" i="4"/>
  <c r="R7317" i="4"/>
  <c r="Q7317" i="4"/>
  <c r="R7316" i="4"/>
  <c r="Q7316" i="4"/>
  <c r="R7315" i="4"/>
  <c r="Q7315" i="4"/>
  <c r="R7314" i="4"/>
  <c r="Q7314" i="4"/>
  <c r="R7313" i="4"/>
  <c r="Q7313" i="4"/>
  <c r="R7312" i="4"/>
  <c r="Q7312" i="4"/>
  <c r="R7311" i="4"/>
  <c r="Q7311" i="4"/>
  <c r="R7310" i="4"/>
  <c r="Q7310" i="4"/>
  <c r="R7309" i="4"/>
  <c r="Q7309" i="4"/>
  <c r="R7308" i="4"/>
  <c r="Q7308" i="4"/>
  <c r="R7307" i="4"/>
  <c r="Q7307" i="4"/>
  <c r="R7306" i="4"/>
  <c r="Q7306" i="4"/>
  <c r="R7305" i="4"/>
  <c r="Q7305" i="4"/>
  <c r="R7304" i="4"/>
  <c r="Q7304" i="4"/>
  <c r="R7303" i="4"/>
  <c r="Q7303" i="4"/>
  <c r="R7302" i="4"/>
  <c r="Q7302" i="4"/>
  <c r="R7301" i="4"/>
  <c r="Q7301" i="4"/>
  <c r="R7300" i="4"/>
  <c r="Q7300" i="4"/>
  <c r="R7299" i="4"/>
  <c r="Q7299" i="4"/>
  <c r="R7298" i="4"/>
  <c r="Q7298" i="4"/>
  <c r="R7297" i="4"/>
  <c r="Q7297" i="4"/>
  <c r="R7296" i="4"/>
  <c r="Q7296" i="4"/>
  <c r="R7295" i="4"/>
  <c r="Q7295" i="4"/>
  <c r="R7294" i="4"/>
  <c r="Q7294" i="4"/>
  <c r="R7293" i="4"/>
  <c r="Q7293" i="4"/>
  <c r="R7292" i="4"/>
  <c r="Q7292" i="4"/>
  <c r="R7291" i="4"/>
  <c r="Q7291" i="4"/>
  <c r="R7290" i="4"/>
  <c r="Q7290" i="4"/>
  <c r="R7289" i="4"/>
  <c r="Q7289" i="4"/>
  <c r="R7288" i="4"/>
  <c r="Q7288" i="4"/>
  <c r="R7287" i="4"/>
  <c r="Q7287" i="4"/>
  <c r="R7286" i="4"/>
  <c r="Q7286" i="4"/>
  <c r="R7285" i="4"/>
  <c r="Q7285" i="4"/>
  <c r="R7284" i="4"/>
  <c r="Q7284" i="4"/>
  <c r="R7283" i="4"/>
  <c r="Q7283" i="4"/>
  <c r="R7282" i="4"/>
  <c r="Q7282" i="4"/>
  <c r="R7281" i="4"/>
  <c r="Q7281" i="4"/>
  <c r="R7280" i="4"/>
  <c r="Q7280" i="4"/>
  <c r="R7279" i="4"/>
  <c r="Q7279" i="4"/>
  <c r="R7278" i="4"/>
  <c r="Q7278" i="4"/>
  <c r="R7277" i="4"/>
  <c r="Q7277" i="4"/>
  <c r="R7276" i="4"/>
  <c r="Q7276" i="4"/>
  <c r="R7275" i="4"/>
  <c r="Q7275" i="4"/>
  <c r="R7274" i="4"/>
  <c r="Q7274" i="4"/>
  <c r="R7273" i="4"/>
  <c r="Q7273" i="4"/>
  <c r="R7272" i="4"/>
  <c r="Q7272" i="4"/>
  <c r="R7271" i="4"/>
  <c r="Q7271" i="4"/>
  <c r="R7270" i="4"/>
  <c r="Q7270" i="4"/>
  <c r="R7269" i="4"/>
  <c r="Q7269" i="4"/>
  <c r="R7268" i="4"/>
  <c r="Q7268" i="4"/>
  <c r="R7267" i="4"/>
  <c r="Q7267" i="4"/>
  <c r="R7266" i="4"/>
  <c r="Q7266" i="4"/>
  <c r="R7265" i="4"/>
  <c r="Q7265" i="4"/>
  <c r="R7264" i="4"/>
  <c r="Q7264" i="4"/>
  <c r="R7263" i="4"/>
  <c r="Q7263" i="4"/>
  <c r="R7262" i="4"/>
  <c r="Q7262" i="4"/>
  <c r="R7261" i="4"/>
  <c r="Q7261" i="4"/>
  <c r="R7260" i="4"/>
  <c r="Q7260" i="4"/>
  <c r="R7259" i="4"/>
  <c r="Q7259" i="4"/>
  <c r="R7258" i="4"/>
  <c r="Q7258" i="4"/>
  <c r="R7257" i="4"/>
  <c r="Q7257" i="4"/>
  <c r="R7256" i="4"/>
  <c r="Q7256" i="4"/>
  <c r="R7255" i="4"/>
  <c r="Q7255" i="4"/>
  <c r="R7254" i="4"/>
  <c r="Q7254" i="4"/>
  <c r="R7253" i="4"/>
  <c r="Q7253" i="4"/>
  <c r="R7252" i="4"/>
  <c r="Q7252" i="4"/>
  <c r="R7251" i="4"/>
  <c r="Q7251" i="4"/>
  <c r="R7250" i="4"/>
  <c r="Q7250" i="4"/>
  <c r="R7249" i="4"/>
  <c r="Q7249" i="4"/>
  <c r="R7248" i="4"/>
  <c r="Q7248" i="4"/>
  <c r="R7247" i="4"/>
  <c r="Q7247" i="4"/>
  <c r="R7246" i="4"/>
  <c r="Q7246" i="4"/>
  <c r="R7245" i="4"/>
  <c r="Q7245" i="4"/>
  <c r="R7244" i="4"/>
  <c r="Q7244" i="4"/>
  <c r="R7243" i="4"/>
  <c r="Q7243" i="4"/>
  <c r="R7242" i="4"/>
  <c r="Q7242" i="4"/>
  <c r="R7241" i="4"/>
  <c r="Q7241" i="4"/>
  <c r="R7240" i="4"/>
  <c r="Q7240" i="4"/>
  <c r="R7239" i="4"/>
  <c r="Q7239" i="4"/>
  <c r="R7238" i="4"/>
  <c r="Q7238" i="4"/>
  <c r="R7237" i="4"/>
  <c r="Q7237" i="4"/>
  <c r="R7236" i="4"/>
  <c r="Q7236" i="4"/>
  <c r="R7235" i="4"/>
  <c r="Q7235" i="4"/>
  <c r="R7234" i="4"/>
  <c r="Q7234" i="4"/>
  <c r="R7233" i="4"/>
  <c r="Q7233" i="4"/>
  <c r="R7232" i="4"/>
  <c r="Q7232" i="4"/>
  <c r="R7231" i="4"/>
  <c r="Q7231" i="4"/>
  <c r="R7230" i="4"/>
  <c r="Q7230" i="4"/>
  <c r="R7229" i="4"/>
  <c r="Q7229" i="4"/>
  <c r="R7228" i="4"/>
  <c r="Q7228" i="4"/>
  <c r="R7227" i="4"/>
  <c r="Q7227" i="4"/>
  <c r="R7226" i="4"/>
  <c r="Q7226" i="4"/>
  <c r="R7225" i="4"/>
  <c r="Q7225" i="4"/>
  <c r="R7224" i="4"/>
  <c r="Q7224" i="4"/>
  <c r="R7223" i="4"/>
  <c r="Q7223" i="4"/>
  <c r="R7222" i="4"/>
  <c r="Q7222" i="4"/>
  <c r="R7221" i="4"/>
  <c r="Q7221" i="4"/>
  <c r="R7220" i="4"/>
  <c r="Q7220" i="4"/>
  <c r="R7219" i="4"/>
  <c r="Q7219" i="4"/>
  <c r="R7218" i="4"/>
  <c r="Q7218" i="4"/>
  <c r="R7217" i="4"/>
  <c r="Q7217" i="4"/>
  <c r="R7216" i="4"/>
  <c r="Q7216" i="4"/>
  <c r="R7215" i="4"/>
  <c r="Q7215" i="4"/>
  <c r="R7214" i="4"/>
  <c r="Q7214" i="4"/>
  <c r="R7213" i="4"/>
  <c r="Q7213" i="4"/>
  <c r="R7212" i="4"/>
  <c r="Q7212" i="4"/>
  <c r="R7211" i="4"/>
  <c r="Q7211" i="4"/>
  <c r="R7210" i="4"/>
  <c r="Q7210" i="4"/>
  <c r="R7209" i="4"/>
  <c r="Q7209" i="4"/>
  <c r="R7208" i="4"/>
  <c r="Q7208" i="4"/>
  <c r="R7207" i="4"/>
  <c r="Q7207" i="4"/>
  <c r="R7206" i="4"/>
  <c r="Q7206" i="4"/>
  <c r="R7205" i="4"/>
  <c r="Q7205" i="4"/>
  <c r="R7204" i="4"/>
  <c r="Q7204" i="4"/>
  <c r="R7203" i="4"/>
  <c r="Q7203" i="4"/>
  <c r="R7202" i="4"/>
  <c r="Q7202" i="4"/>
  <c r="R7201" i="4"/>
  <c r="Q7201" i="4"/>
  <c r="R7200" i="4"/>
  <c r="Q7200" i="4"/>
  <c r="R7199" i="4"/>
  <c r="Q7199" i="4"/>
  <c r="R7198" i="4"/>
  <c r="Q7198" i="4"/>
  <c r="R7197" i="4"/>
  <c r="Q7197" i="4"/>
  <c r="R7196" i="4"/>
  <c r="Q7196" i="4"/>
  <c r="R7195" i="4"/>
  <c r="Q7195" i="4"/>
  <c r="R7194" i="4"/>
  <c r="Q7194" i="4"/>
  <c r="R7193" i="4"/>
  <c r="Q7193" i="4"/>
  <c r="R7192" i="4"/>
  <c r="Q7192" i="4"/>
  <c r="R7191" i="4"/>
  <c r="Q7191" i="4"/>
  <c r="R7190" i="4"/>
  <c r="Q7190" i="4"/>
  <c r="R7189" i="4"/>
  <c r="Q7189" i="4"/>
  <c r="R7188" i="4"/>
  <c r="Q7188" i="4"/>
  <c r="R7187" i="4"/>
  <c r="Q7187" i="4"/>
  <c r="R7186" i="4"/>
  <c r="Q7186" i="4"/>
  <c r="R7185" i="4"/>
  <c r="Q7185" i="4"/>
  <c r="R7184" i="4"/>
  <c r="Q7184" i="4"/>
  <c r="R7183" i="4"/>
  <c r="Q7183" i="4"/>
  <c r="R7182" i="4"/>
  <c r="Q7182" i="4"/>
  <c r="R7181" i="4"/>
  <c r="Q7181" i="4"/>
  <c r="R7180" i="4"/>
  <c r="Q7180" i="4"/>
  <c r="R7179" i="4"/>
  <c r="Q7179" i="4"/>
  <c r="R7178" i="4"/>
  <c r="Q7178" i="4"/>
  <c r="R7177" i="4"/>
  <c r="Q7177" i="4"/>
  <c r="R7176" i="4"/>
  <c r="Q7176" i="4"/>
  <c r="R7175" i="4"/>
  <c r="Q7175" i="4"/>
  <c r="R7174" i="4"/>
  <c r="Q7174" i="4"/>
  <c r="R7173" i="4"/>
  <c r="Q7173" i="4"/>
  <c r="R7172" i="4"/>
  <c r="Q7172" i="4"/>
  <c r="R7171" i="4"/>
  <c r="Q7171" i="4"/>
  <c r="R7170" i="4"/>
  <c r="Q7170" i="4"/>
  <c r="R7169" i="4"/>
  <c r="Q7169" i="4"/>
  <c r="R7168" i="4"/>
  <c r="Q7168" i="4"/>
  <c r="R7167" i="4"/>
  <c r="Q7167" i="4"/>
  <c r="R7166" i="4"/>
  <c r="Q7166" i="4"/>
  <c r="R7165" i="4"/>
  <c r="Q7165" i="4"/>
  <c r="R7164" i="4"/>
  <c r="Q7164" i="4"/>
  <c r="R7163" i="4"/>
  <c r="Q7163" i="4"/>
  <c r="R7162" i="4"/>
  <c r="Q7162" i="4"/>
  <c r="R7161" i="4"/>
  <c r="Q7161" i="4"/>
  <c r="R7160" i="4"/>
  <c r="Q7160" i="4"/>
  <c r="R7159" i="4"/>
  <c r="Q7159" i="4"/>
  <c r="R7158" i="4"/>
  <c r="Q7158" i="4"/>
  <c r="R7157" i="4"/>
  <c r="Q7157" i="4"/>
  <c r="R7156" i="4"/>
  <c r="Q7156" i="4"/>
  <c r="R7155" i="4"/>
  <c r="Q7155" i="4"/>
  <c r="R7154" i="4"/>
  <c r="Q7154" i="4"/>
  <c r="R7153" i="4"/>
  <c r="Q7153" i="4"/>
  <c r="R7152" i="4"/>
  <c r="Q7152" i="4"/>
  <c r="R7151" i="4"/>
  <c r="Q7151" i="4"/>
  <c r="R7150" i="4"/>
  <c r="Q7150" i="4"/>
  <c r="R7149" i="4"/>
  <c r="Q7149" i="4"/>
  <c r="R7148" i="4"/>
  <c r="Q7148" i="4"/>
  <c r="R7147" i="4"/>
  <c r="Q7147" i="4"/>
  <c r="R7146" i="4"/>
  <c r="Q7146" i="4"/>
  <c r="R7145" i="4"/>
  <c r="Q7145" i="4"/>
  <c r="R7144" i="4"/>
  <c r="Q7144" i="4"/>
  <c r="R7143" i="4"/>
  <c r="Q7143" i="4"/>
  <c r="R7142" i="4"/>
  <c r="Q7142" i="4"/>
  <c r="R7141" i="4"/>
  <c r="Q7141" i="4"/>
  <c r="R7140" i="4"/>
  <c r="Q7140" i="4"/>
  <c r="R7139" i="4"/>
  <c r="Q7139" i="4"/>
  <c r="R7138" i="4"/>
  <c r="Q7138" i="4"/>
  <c r="R7137" i="4"/>
  <c r="Q7137" i="4"/>
  <c r="R7136" i="4"/>
  <c r="Q7136" i="4"/>
  <c r="R7135" i="4"/>
  <c r="Q7135" i="4"/>
  <c r="R7134" i="4"/>
  <c r="Q7134" i="4"/>
  <c r="R7133" i="4"/>
  <c r="Q7133" i="4"/>
  <c r="R7132" i="4"/>
  <c r="Q7132" i="4"/>
  <c r="R7131" i="4"/>
  <c r="Q7131" i="4"/>
  <c r="R7130" i="4"/>
  <c r="Q7130" i="4"/>
  <c r="R7129" i="4"/>
  <c r="Q7129" i="4"/>
  <c r="R7128" i="4"/>
  <c r="Q7128" i="4"/>
  <c r="R7127" i="4"/>
  <c r="Q7127" i="4"/>
  <c r="R7126" i="4"/>
  <c r="Q7126" i="4"/>
  <c r="R7125" i="4"/>
  <c r="Q7125" i="4"/>
  <c r="R7124" i="4"/>
  <c r="Q7124" i="4"/>
  <c r="R7123" i="4"/>
  <c r="Q7123" i="4"/>
  <c r="R7122" i="4"/>
  <c r="Q7122" i="4"/>
  <c r="R7121" i="4"/>
  <c r="Q7121" i="4"/>
  <c r="R7120" i="4"/>
  <c r="Q7120" i="4"/>
  <c r="R7119" i="4"/>
  <c r="Q7119" i="4"/>
  <c r="R7118" i="4"/>
  <c r="Q7118" i="4"/>
  <c r="R7117" i="4"/>
  <c r="Q7117" i="4"/>
  <c r="R7116" i="4"/>
  <c r="Q7116" i="4"/>
  <c r="R7115" i="4"/>
  <c r="Q7115" i="4"/>
  <c r="R7114" i="4"/>
  <c r="Q7114" i="4"/>
  <c r="R7113" i="4"/>
  <c r="Q7113" i="4"/>
  <c r="R7112" i="4"/>
  <c r="Q7112" i="4"/>
  <c r="R7111" i="4"/>
  <c r="Q7111" i="4"/>
  <c r="R7110" i="4"/>
  <c r="Q7110" i="4"/>
  <c r="R7109" i="4"/>
  <c r="Q7109" i="4"/>
  <c r="R7108" i="4"/>
  <c r="Q7108" i="4"/>
  <c r="R7107" i="4"/>
  <c r="Q7107" i="4"/>
  <c r="R7106" i="4"/>
  <c r="Q7106" i="4"/>
  <c r="R7105" i="4"/>
  <c r="Q7105" i="4"/>
  <c r="R7104" i="4"/>
  <c r="Q7104" i="4"/>
  <c r="R7103" i="4"/>
  <c r="Q7103" i="4"/>
  <c r="R7102" i="4"/>
  <c r="Q7102" i="4"/>
  <c r="R7101" i="4"/>
  <c r="Q7101" i="4"/>
  <c r="R7100" i="4"/>
  <c r="Q7100" i="4"/>
  <c r="R7099" i="4"/>
  <c r="Q7099" i="4"/>
  <c r="R7098" i="4"/>
  <c r="Q7098" i="4"/>
  <c r="R7097" i="4"/>
  <c r="Q7097" i="4"/>
  <c r="R7096" i="4"/>
  <c r="Q7096" i="4"/>
  <c r="R7095" i="4"/>
  <c r="Q7095" i="4"/>
  <c r="R7094" i="4"/>
  <c r="Q7094" i="4"/>
  <c r="R7093" i="4"/>
  <c r="Q7093" i="4"/>
  <c r="R7092" i="4"/>
  <c r="Q7092" i="4"/>
  <c r="R7091" i="4"/>
  <c r="Q7091" i="4"/>
  <c r="R7090" i="4"/>
  <c r="Q7090" i="4"/>
  <c r="R7089" i="4"/>
  <c r="Q7089" i="4"/>
  <c r="R7088" i="4"/>
  <c r="Q7088" i="4"/>
  <c r="R7087" i="4"/>
  <c r="Q7087" i="4"/>
  <c r="R7086" i="4"/>
  <c r="Q7086" i="4"/>
  <c r="R7085" i="4"/>
  <c r="Q7085" i="4"/>
  <c r="R7084" i="4"/>
  <c r="Q7084" i="4"/>
  <c r="R7083" i="4"/>
  <c r="Q7083" i="4"/>
  <c r="R7082" i="4"/>
  <c r="Q7082" i="4"/>
  <c r="R7081" i="4"/>
  <c r="Q7081" i="4"/>
  <c r="R7080" i="4"/>
  <c r="Q7080" i="4"/>
  <c r="R7079" i="4"/>
  <c r="Q7079" i="4"/>
  <c r="R7078" i="4"/>
  <c r="Q7078" i="4"/>
  <c r="R7077" i="4"/>
  <c r="Q7077" i="4"/>
  <c r="R7076" i="4"/>
  <c r="Q7076" i="4"/>
  <c r="R7075" i="4"/>
  <c r="Q7075" i="4"/>
  <c r="R7074" i="4"/>
  <c r="Q7074" i="4"/>
  <c r="R7073" i="4"/>
  <c r="Q7073" i="4"/>
  <c r="R7072" i="4"/>
  <c r="Q7072" i="4"/>
  <c r="R7071" i="4"/>
  <c r="Q7071" i="4"/>
  <c r="R7070" i="4"/>
  <c r="Q7070" i="4"/>
  <c r="R7069" i="4"/>
  <c r="Q7069" i="4"/>
  <c r="R7068" i="4"/>
  <c r="Q7068" i="4"/>
  <c r="R7067" i="4"/>
  <c r="Q7067" i="4"/>
  <c r="R7066" i="4"/>
  <c r="Q7066" i="4"/>
  <c r="R7065" i="4"/>
  <c r="Q7065" i="4"/>
  <c r="R7064" i="4"/>
  <c r="Q7064" i="4"/>
  <c r="R7063" i="4"/>
  <c r="Q7063" i="4"/>
  <c r="R7062" i="4"/>
  <c r="Q7062" i="4"/>
  <c r="R7061" i="4"/>
  <c r="Q7061" i="4"/>
  <c r="R7060" i="4"/>
  <c r="Q7060" i="4"/>
  <c r="R7059" i="4"/>
  <c r="Q7059" i="4"/>
  <c r="R7058" i="4"/>
  <c r="Q7058" i="4"/>
  <c r="R7057" i="4"/>
  <c r="Q7057" i="4"/>
  <c r="R7056" i="4"/>
  <c r="Q7056" i="4"/>
  <c r="R7055" i="4"/>
  <c r="Q7055" i="4"/>
  <c r="R7054" i="4"/>
  <c r="Q7054" i="4"/>
  <c r="R7053" i="4"/>
  <c r="Q7053" i="4"/>
  <c r="R7052" i="4"/>
  <c r="Q7052" i="4"/>
  <c r="R7051" i="4"/>
  <c r="Q7051" i="4"/>
  <c r="R7050" i="4"/>
  <c r="Q7050" i="4"/>
  <c r="R7049" i="4"/>
  <c r="Q7049" i="4"/>
  <c r="R7048" i="4"/>
  <c r="Q7048" i="4"/>
  <c r="R7047" i="4"/>
  <c r="Q7047" i="4"/>
  <c r="R7046" i="4"/>
  <c r="Q7046" i="4"/>
  <c r="R7045" i="4"/>
  <c r="Q7045" i="4"/>
  <c r="R7044" i="4"/>
  <c r="Q7044" i="4"/>
  <c r="R7043" i="4"/>
  <c r="Q7043" i="4"/>
  <c r="R7042" i="4"/>
  <c r="Q7042" i="4"/>
  <c r="R7041" i="4"/>
  <c r="Q7041" i="4"/>
  <c r="R7040" i="4"/>
  <c r="Q7040" i="4"/>
  <c r="R7039" i="4"/>
  <c r="Q7039" i="4"/>
  <c r="R7038" i="4"/>
  <c r="Q7038" i="4"/>
  <c r="R7037" i="4"/>
  <c r="Q7037" i="4"/>
  <c r="R7036" i="4"/>
  <c r="Q7036" i="4"/>
  <c r="R7035" i="4"/>
  <c r="Q7035" i="4"/>
  <c r="R7034" i="4"/>
  <c r="Q7034" i="4"/>
  <c r="R7033" i="4"/>
  <c r="Q7033" i="4"/>
  <c r="R7032" i="4"/>
  <c r="Q7032" i="4"/>
  <c r="R7031" i="4"/>
  <c r="Q7031" i="4"/>
  <c r="R7030" i="4"/>
  <c r="Q7030" i="4"/>
  <c r="R7029" i="4"/>
  <c r="Q7029" i="4"/>
  <c r="R7028" i="4"/>
  <c r="Q7028" i="4"/>
  <c r="R7027" i="4"/>
  <c r="Q7027" i="4"/>
  <c r="R7026" i="4"/>
  <c r="Q7026" i="4"/>
  <c r="R7025" i="4"/>
  <c r="Q7025" i="4"/>
  <c r="R7024" i="4"/>
  <c r="Q7024" i="4"/>
  <c r="R7023" i="4"/>
  <c r="Q7023" i="4"/>
  <c r="R7022" i="4"/>
  <c r="Q7022" i="4"/>
  <c r="R7021" i="4"/>
  <c r="Q7021" i="4"/>
  <c r="R7020" i="4"/>
  <c r="Q7020" i="4"/>
  <c r="R7019" i="4"/>
  <c r="Q7019" i="4"/>
  <c r="R7018" i="4"/>
  <c r="Q7018" i="4"/>
  <c r="R7017" i="4"/>
  <c r="Q7017" i="4"/>
  <c r="R7016" i="4"/>
  <c r="Q7016" i="4"/>
  <c r="R7015" i="4"/>
  <c r="Q7015" i="4"/>
  <c r="R7014" i="4"/>
  <c r="Q7014" i="4"/>
  <c r="R7013" i="4"/>
  <c r="Q7013" i="4"/>
  <c r="R7012" i="4"/>
  <c r="Q7012" i="4"/>
  <c r="R7011" i="4"/>
  <c r="Q7011" i="4"/>
  <c r="R7010" i="4"/>
  <c r="Q7010" i="4"/>
  <c r="R7009" i="4"/>
  <c r="Q7009" i="4"/>
  <c r="R7008" i="4"/>
  <c r="Q7008" i="4"/>
  <c r="R7007" i="4"/>
  <c r="Q7007" i="4"/>
  <c r="R7006" i="4"/>
  <c r="Q7006" i="4"/>
  <c r="R7005" i="4"/>
  <c r="Q7005" i="4"/>
  <c r="R7004" i="4"/>
  <c r="Q7004" i="4"/>
  <c r="R7003" i="4"/>
  <c r="Q7003" i="4"/>
  <c r="R7002" i="4"/>
  <c r="Q7002" i="4"/>
  <c r="R7001" i="4"/>
  <c r="Q7001" i="4"/>
  <c r="R7000" i="4"/>
  <c r="Q7000" i="4"/>
  <c r="R6999" i="4"/>
  <c r="Q6999" i="4"/>
  <c r="R6998" i="4"/>
  <c r="Q6998" i="4"/>
  <c r="R6997" i="4"/>
  <c r="Q6997" i="4"/>
  <c r="R6996" i="4"/>
  <c r="Q6996" i="4"/>
  <c r="R6995" i="4"/>
  <c r="Q6995" i="4"/>
  <c r="R6994" i="4"/>
  <c r="Q6994" i="4"/>
  <c r="R6993" i="4"/>
  <c r="Q6993" i="4"/>
  <c r="R6992" i="4"/>
  <c r="Q6992" i="4"/>
  <c r="R6991" i="4"/>
  <c r="Q6991" i="4"/>
  <c r="R6990" i="4"/>
  <c r="Q6990" i="4"/>
  <c r="R6989" i="4"/>
  <c r="Q6989" i="4"/>
  <c r="R6988" i="4"/>
  <c r="Q6988" i="4"/>
  <c r="R6987" i="4"/>
  <c r="Q6987" i="4"/>
  <c r="R6986" i="4"/>
  <c r="Q6986" i="4"/>
  <c r="R6985" i="4"/>
  <c r="Q6985" i="4"/>
  <c r="R6984" i="4"/>
  <c r="Q6984" i="4"/>
  <c r="R6983" i="4"/>
  <c r="Q6983" i="4"/>
  <c r="R6982" i="4"/>
  <c r="Q6982" i="4"/>
  <c r="R6981" i="4"/>
  <c r="Q6981" i="4"/>
  <c r="R6980" i="4"/>
  <c r="Q6980" i="4"/>
  <c r="R6979" i="4"/>
  <c r="Q6979" i="4"/>
  <c r="R6978" i="4"/>
  <c r="Q6978" i="4"/>
  <c r="R6977" i="4"/>
  <c r="Q6977" i="4"/>
  <c r="R6976" i="4"/>
  <c r="Q6976" i="4"/>
  <c r="R6975" i="4"/>
  <c r="Q6975" i="4"/>
  <c r="R6974" i="4"/>
  <c r="Q6974" i="4"/>
  <c r="R6973" i="4"/>
  <c r="Q6973" i="4"/>
  <c r="R6972" i="4"/>
  <c r="Q6972" i="4"/>
  <c r="R6971" i="4"/>
  <c r="Q6971" i="4"/>
  <c r="R6970" i="4"/>
  <c r="Q6970" i="4"/>
  <c r="R6969" i="4"/>
  <c r="Q6969" i="4"/>
  <c r="R6968" i="4"/>
  <c r="Q6968" i="4"/>
  <c r="R6967" i="4"/>
  <c r="Q6967" i="4"/>
  <c r="R6966" i="4"/>
  <c r="Q6966" i="4"/>
  <c r="R6965" i="4"/>
  <c r="Q6965" i="4"/>
  <c r="R6964" i="4"/>
  <c r="Q6964" i="4"/>
  <c r="R6963" i="4"/>
  <c r="Q6963" i="4"/>
  <c r="R6962" i="4"/>
  <c r="Q6962" i="4"/>
  <c r="R6961" i="4"/>
  <c r="Q6961" i="4"/>
  <c r="R6960" i="4"/>
  <c r="Q6960" i="4"/>
  <c r="R6959" i="4"/>
  <c r="Q6959" i="4"/>
  <c r="R6958" i="4"/>
  <c r="Q6958" i="4"/>
  <c r="R6957" i="4"/>
  <c r="Q6957" i="4"/>
  <c r="R6956" i="4"/>
  <c r="Q6956" i="4"/>
  <c r="R6955" i="4"/>
  <c r="Q6955" i="4"/>
  <c r="R6954" i="4"/>
  <c r="Q6954" i="4"/>
  <c r="R6953" i="4"/>
  <c r="Q6953" i="4"/>
  <c r="R6952" i="4"/>
  <c r="Q6952" i="4"/>
  <c r="R6951" i="4"/>
  <c r="Q6951" i="4"/>
  <c r="R6950" i="4"/>
  <c r="Q6950" i="4"/>
  <c r="R6949" i="4"/>
  <c r="Q6949" i="4"/>
  <c r="R6948" i="4"/>
  <c r="Q6948" i="4"/>
  <c r="R6947" i="4"/>
  <c r="Q6947" i="4"/>
  <c r="R6946" i="4"/>
  <c r="Q6946" i="4"/>
  <c r="R6945" i="4"/>
  <c r="Q6945" i="4"/>
  <c r="R6944" i="4"/>
  <c r="Q6944" i="4"/>
  <c r="R6943" i="4"/>
  <c r="Q6943" i="4"/>
  <c r="R6942" i="4"/>
  <c r="Q6942" i="4"/>
  <c r="R6941" i="4"/>
  <c r="Q6941" i="4"/>
  <c r="R6940" i="4"/>
  <c r="Q6940" i="4"/>
  <c r="R6939" i="4"/>
  <c r="Q6939" i="4"/>
  <c r="R6938" i="4"/>
  <c r="Q6938" i="4"/>
  <c r="R6937" i="4"/>
  <c r="Q6937" i="4"/>
  <c r="R6936" i="4"/>
  <c r="Q6936" i="4"/>
  <c r="R6935" i="4"/>
  <c r="Q6935" i="4"/>
  <c r="R6934" i="4"/>
  <c r="Q6934" i="4"/>
  <c r="R6933" i="4"/>
  <c r="Q6933" i="4"/>
  <c r="R6932" i="4"/>
  <c r="Q6932" i="4"/>
  <c r="R6931" i="4"/>
  <c r="Q6931" i="4"/>
  <c r="R6930" i="4"/>
  <c r="Q6930" i="4"/>
  <c r="R6929" i="4"/>
  <c r="Q6929" i="4"/>
  <c r="R6928" i="4"/>
  <c r="Q6928" i="4"/>
  <c r="R6927" i="4"/>
  <c r="Q6927" i="4"/>
  <c r="R6926" i="4"/>
  <c r="Q6926" i="4"/>
  <c r="R6925" i="4"/>
  <c r="Q6925" i="4"/>
  <c r="R6924" i="4"/>
  <c r="Q6924" i="4"/>
  <c r="R6923" i="4"/>
  <c r="Q6923" i="4"/>
  <c r="R6922" i="4"/>
  <c r="Q6922" i="4"/>
  <c r="R6921" i="4"/>
  <c r="Q6921" i="4"/>
  <c r="R6920" i="4"/>
  <c r="Q6920" i="4"/>
  <c r="R6919" i="4"/>
  <c r="Q6919" i="4"/>
  <c r="R6918" i="4"/>
  <c r="Q6918" i="4"/>
  <c r="R6917" i="4"/>
  <c r="Q6917" i="4"/>
  <c r="R6916" i="4"/>
  <c r="Q6916" i="4"/>
  <c r="R6915" i="4"/>
  <c r="Q6915" i="4"/>
  <c r="R6914" i="4"/>
  <c r="Q6914" i="4"/>
  <c r="R6913" i="4"/>
  <c r="Q6913" i="4"/>
  <c r="R6912" i="4"/>
  <c r="Q6912" i="4"/>
  <c r="R6911" i="4"/>
  <c r="Q6911" i="4"/>
  <c r="R6910" i="4"/>
  <c r="Q6910" i="4"/>
  <c r="R6909" i="4"/>
  <c r="Q6909" i="4"/>
  <c r="R6908" i="4"/>
  <c r="Q6908" i="4"/>
  <c r="R6907" i="4"/>
  <c r="Q6907" i="4"/>
  <c r="R6906" i="4"/>
  <c r="Q6906" i="4"/>
  <c r="R6905" i="4"/>
  <c r="Q6905" i="4"/>
  <c r="R6904" i="4"/>
  <c r="Q6904" i="4"/>
  <c r="R6903" i="4"/>
  <c r="Q6903" i="4"/>
  <c r="R6902" i="4"/>
  <c r="Q6902" i="4"/>
  <c r="R6901" i="4"/>
  <c r="Q6901" i="4"/>
  <c r="R6900" i="4"/>
  <c r="Q6900" i="4"/>
  <c r="R6899" i="4"/>
  <c r="Q6899" i="4"/>
  <c r="R6898" i="4"/>
  <c r="Q6898" i="4"/>
  <c r="R6897" i="4"/>
  <c r="Q6897" i="4"/>
  <c r="R6896" i="4"/>
  <c r="Q6896" i="4"/>
  <c r="R6895" i="4"/>
  <c r="Q6895" i="4"/>
  <c r="R6894" i="4"/>
  <c r="Q6894" i="4"/>
  <c r="R6893" i="4"/>
  <c r="Q6893" i="4"/>
  <c r="R6892" i="4"/>
  <c r="Q6892" i="4"/>
  <c r="R6891" i="4"/>
  <c r="Q6891" i="4"/>
  <c r="R6890" i="4"/>
  <c r="Q6890" i="4"/>
  <c r="R6889" i="4"/>
  <c r="Q6889" i="4"/>
  <c r="R6888" i="4"/>
  <c r="Q6888" i="4"/>
  <c r="R6887" i="4"/>
  <c r="Q6887" i="4"/>
  <c r="R6886" i="4"/>
  <c r="Q6886" i="4"/>
  <c r="R6885" i="4"/>
  <c r="Q6885" i="4"/>
  <c r="R6884" i="4"/>
  <c r="Q6884" i="4"/>
  <c r="R6883" i="4"/>
  <c r="Q6883" i="4"/>
  <c r="R6882" i="4"/>
  <c r="Q6882" i="4"/>
  <c r="R6881" i="4"/>
  <c r="Q6881" i="4"/>
  <c r="R6880" i="4"/>
  <c r="Q6880" i="4"/>
  <c r="R6879" i="4"/>
  <c r="Q6879" i="4"/>
  <c r="R6878" i="4"/>
  <c r="Q6878" i="4"/>
  <c r="R6877" i="4"/>
  <c r="Q6877" i="4"/>
  <c r="R6876" i="4"/>
  <c r="Q6876" i="4"/>
  <c r="R6875" i="4"/>
  <c r="Q6875" i="4"/>
  <c r="R6874" i="4"/>
  <c r="Q6874" i="4"/>
  <c r="R6873" i="4"/>
  <c r="Q6873" i="4"/>
  <c r="R6872" i="4"/>
  <c r="Q6872" i="4"/>
  <c r="R6871" i="4"/>
  <c r="Q6871" i="4"/>
  <c r="R6870" i="4"/>
  <c r="Q6870" i="4"/>
  <c r="R6869" i="4"/>
  <c r="Q6869" i="4"/>
  <c r="R6868" i="4"/>
  <c r="Q6868" i="4"/>
  <c r="R6867" i="4"/>
  <c r="Q6867" i="4"/>
  <c r="R6866" i="4"/>
  <c r="Q6866" i="4"/>
  <c r="R6865" i="4"/>
  <c r="Q6865" i="4"/>
  <c r="R6864" i="4"/>
  <c r="Q6864" i="4"/>
  <c r="R6863" i="4"/>
  <c r="Q6863" i="4"/>
  <c r="R6862" i="4"/>
  <c r="Q6862" i="4"/>
  <c r="R6861" i="4"/>
  <c r="Q6861" i="4"/>
  <c r="R6860" i="4"/>
  <c r="Q6860" i="4"/>
  <c r="R6859" i="4"/>
  <c r="Q6859" i="4"/>
  <c r="R6858" i="4"/>
  <c r="Q6858" i="4"/>
  <c r="R6857" i="4"/>
  <c r="Q6857" i="4"/>
  <c r="R6856" i="4"/>
  <c r="Q6856" i="4"/>
  <c r="R6855" i="4"/>
  <c r="Q6855" i="4"/>
  <c r="R6854" i="4"/>
  <c r="Q6854" i="4"/>
  <c r="R6853" i="4"/>
  <c r="Q6853" i="4"/>
  <c r="R6852" i="4"/>
  <c r="Q6852" i="4"/>
  <c r="R6851" i="4"/>
  <c r="Q6851" i="4"/>
  <c r="R6850" i="4"/>
  <c r="Q6850" i="4"/>
  <c r="R6849" i="4"/>
  <c r="Q6849" i="4"/>
  <c r="R6848" i="4"/>
  <c r="Q6848" i="4"/>
  <c r="R6847" i="4"/>
  <c r="Q6847" i="4"/>
  <c r="R6846" i="4"/>
  <c r="Q6846" i="4"/>
  <c r="R6845" i="4"/>
  <c r="Q6845" i="4"/>
  <c r="R6844" i="4"/>
  <c r="Q6844" i="4"/>
  <c r="R6843" i="4"/>
  <c r="Q6843" i="4"/>
  <c r="R6842" i="4"/>
  <c r="Q6842" i="4"/>
  <c r="R6841" i="4"/>
  <c r="Q6841" i="4"/>
  <c r="R6840" i="4"/>
  <c r="Q6840" i="4"/>
  <c r="R6839" i="4"/>
  <c r="Q6839" i="4"/>
  <c r="R6838" i="4"/>
  <c r="Q6838" i="4"/>
  <c r="R6837" i="4"/>
  <c r="Q6837" i="4"/>
  <c r="R6836" i="4"/>
  <c r="Q6836" i="4"/>
  <c r="R6835" i="4"/>
  <c r="Q6835" i="4"/>
  <c r="R6834" i="4"/>
  <c r="Q6834" i="4"/>
  <c r="R6833" i="4"/>
  <c r="Q6833" i="4"/>
  <c r="R6832" i="4"/>
  <c r="Q6832" i="4"/>
  <c r="R6831" i="4"/>
  <c r="Q6831" i="4"/>
  <c r="R6830" i="4"/>
  <c r="Q6830" i="4"/>
  <c r="R6829" i="4"/>
  <c r="Q6829" i="4"/>
  <c r="R6828" i="4"/>
  <c r="Q6828" i="4"/>
  <c r="R6827" i="4"/>
  <c r="Q6827" i="4"/>
  <c r="R6826" i="4"/>
  <c r="Q6826" i="4"/>
  <c r="R6825" i="4"/>
  <c r="Q6825" i="4"/>
  <c r="R6824" i="4"/>
  <c r="Q6824" i="4"/>
  <c r="R6823" i="4"/>
  <c r="Q6823" i="4"/>
  <c r="R6822" i="4"/>
  <c r="Q6822" i="4"/>
  <c r="R6821" i="4"/>
  <c r="Q6821" i="4"/>
  <c r="R6820" i="4"/>
  <c r="Q6820" i="4"/>
  <c r="R6819" i="4"/>
  <c r="Q6819" i="4"/>
  <c r="R6818" i="4"/>
  <c r="Q6818" i="4"/>
  <c r="R6817" i="4"/>
  <c r="Q6817" i="4"/>
  <c r="R6816" i="4"/>
  <c r="Q6816" i="4"/>
  <c r="R6815" i="4"/>
  <c r="Q6815" i="4"/>
  <c r="R6814" i="4"/>
  <c r="Q6814" i="4"/>
  <c r="R6813" i="4"/>
  <c r="Q6813" i="4"/>
  <c r="R6812" i="4"/>
  <c r="Q6812" i="4"/>
  <c r="R6811" i="4"/>
  <c r="Q6811" i="4"/>
  <c r="R6810" i="4"/>
  <c r="Q6810" i="4"/>
  <c r="R6809" i="4"/>
  <c r="Q6809" i="4"/>
  <c r="R6808" i="4"/>
  <c r="Q6808" i="4"/>
  <c r="R6807" i="4"/>
  <c r="Q6807" i="4"/>
  <c r="R6806" i="4"/>
  <c r="Q6806" i="4"/>
  <c r="R6805" i="4"/>
  <c r="Q6805" i="4"/>
  <c r="R6804" i="4"/>
  <c r="Q6804" i="4"/>
  <c r="R6803" i="4"/>
  <c r="Q6803" i="4"/>
  <c r="R6802" i="4"/>
  <c r="Q6802" i="4"/>
  <c r="R6801" i="4"/>
  <c r="Q6801" i="4"/>
  <c r="R6800" i="4"/>
  <c r="Q6800" i="4"/>
  <c r="R6799" i="4"/>
  <c r="Q6799" i="4"/>
  <c r="R6798" i="4"/>
  <c r="Q6798" i="4"/>
  <c r="R6797" i="4"/>
  <c r="Q6797" i="4"/>
  <c r="R6796" i="4"/>
  <c r="Q6796" i="4"/>
  <c r="R6795" i="4"/>
  <c r="Q6795" i="4"/>
  <c r="R6794" i="4"/>
  <c r="Q6794" i="4"/>
  <c r="R6793" i="4"/>
  <c r="Q6793" i="4"/>
  <c r="R6792" i="4"/>
  <c r="Q6792" i="4"/>
  <c r="R6791" i="4"/>
  <c r="Q6791" i="4"/>
  <c r="R6790" i="4"/>
  <c r="Q6790" i="4"/>
  <c r="R6789" i="4"/>
  <c r="Q6789" i="4"/>
  <c r="R6788" i="4"/>
  <c r="Q6788" i="4"/>
  <c r="R6787" i="4"/>
  <c r="Q6787" i="4"/>
  <c r="R6786" i="4"/>
  <c r="Q6786" i="4"/>
  <c r="R6785" i="4"/>
  <c r="Q6785" i="4"/>
  <c r="R6784" i="4"/>
  <c r="Q6784" i="4"/>
  <c r="R6783" i="4"/>
  <c r="Q6783" i="4"/>
  <c r="R6782" i="4"/>
  <c r="Q6782" i="4"/>
  <c r="R6781" i="4"/>
  <c r="Q6781" i="4"/>
  <c r="R6780" i="4"/>
  <c r="Q6780" i="4"/>
  <c r="R6779" i="4"/>
  <c r="Q6779" i="4"/>
  <c r="R6778" i="4"/>
  <c r="Q6778" i="4"/>
  <c r="R6777" i="4"/>
  <c r="Q6777" i="4"/>
  <c r="R6776" i="4"/>
  <c r="Q6776" i="4"/>
  <c r="R6775" i="4"/>
  <c r="Q6775" i="4"/>
  <c r="R6774" i="4"/>
  <c r="Q6774" i="4"/>
  <c r="R6773" i="4"/>
  <c r="Q6773" i="4"/>
  <c r="R6772" i="4"/>
  <c r="Q6772" i="4"/>
  <c r="R6771" i="4"/>
  <c r="Q6771" i="4"/>
  <c r="R6770" i="4"/>
  <c r="Q6770" i="4"/>
  <c r="R6769" i="4"/>
  <c r="Q6769" i="4"/>
  <c r="R6768" i="4"/>
  <c r="Q6768" i="4"/>
  <c r="R6767" i="4"/>
  <c r="Q6767" i="4"/>
  <c r="R6766" i="4"/>
  <c r="Q6766" i="4"/>
  <c r="R6765" i="4"/>
  <c r="Q6765" i="4"/>
  <c r="R6764" i="4"/>
  <c r="Q6764" i="4"/>
  <c r="R6763" i="4"/>
  <c r="Q6763" i="4"/>
  <c r="R6762" i="4"/>
  <c r="Q6762" i="4"/>
  <c r="R6761" i="4"/>
  <c r="Q6761" i="4"/>
  <c r="R6760" i="4"/>
  <c r="Q6760" i="4"/>
  <c r="R6759" i="4"/>
  <c r="Q6759" i="4"/>
  <c r="R6758" i="4"/>
  <c r="Q6758" i="4"/>
  <c r="R6757" i="4"/>
  <c r="Q6757" i="4"/>
  <c r="R6756" i="4"/>
  <c r="Q6756" i="4"/>
  <c r="R6755" i="4"/>
  <c r="Q6755" i="4"/>
  <c r="R6754" i="4"/>
  <c r="Q6754" i="4"/>
  <c r="R6753" i="4"/>
  <c r="Q6753" i="4"/>
  <c r="R6752" i="4"/>
  <c r="Q6752" i="4"/>
  <c r="R6751" i="4"/>
  <c r="Q6751" i="4"/>
  <c r="R6750" i="4"/>
  <c r="Q6750" i="4"/>
  <c r="R6749" i="4"/>
  <c r="Q6749" i="4"/>
  <c r="R6748" i="4"/>
  <c r="Q6748" i="4"/>
  <c r="R6747" i="4"/>
  <c r="Q6747" i="4"/>
  <c r="R6746" i="4"/>
  <c r="Q6746" i="4"/>
  <c r="R6745" i="4"/>
  <c r="Q6745" i="4"/>
  <c r="R6744" i="4"/>
  <c r="Q6744" i="4"/>
  <c r="R6743" i="4"/>
  <c r="Q6743" i="4"/>
  <c r="R6742" i="4"/>
  <c r="Q6742" i="4"/>
  <c r="R6741" i="4"/>
  <c r="Q6741" i="4"/>
  <c r="R6740" i="4"/>
  <c r="Q6740" i="4"/>
  <c r="R6739" i="4"/>
  <c r="Q6739" i="4"/>
  <c r="R6738" i="4"/>
  <c r="Q6738" i="4"/>
  <c r="R6737" i="4"/>
  <c r="Q6737" i="4"/>
  <c r="R6736" i="4"/>
  <c r="Q6736" i="4"/>
  <c r="R6735" i="4"/>
  <c r="Q6735" i="4"/>
  <c r="R6734" i="4"/>
  <c r="Q6734" i="4"/>
  <c r="R6733" i="4"/>
  <c r="Q6733" i="4"/>
  <c r="R6732" i="4"/>
  <c r="Q6732" i="4"/>
  <c r="R6731" i="4"/>
  <c r="Q6731" i="4"/>
  <c r="R6730" i="4"/>
  <c r="Q6730" i="4"/>
  <c r="R6729" i="4"/>
  <c r="Q6729" i="4"/>
  <c r="R6728" i="4"/>
  <c r="Q6728" i="4"/>
  <c r="R6727" i="4"/>
  <c r="Q6727" i="4"/>
  <c r="R6726" i="4"/>
  <c r="Q6726" i="4"/>
  <c r="R6725" i="4"/>
  <c r="Q6725" i="4"/>
  <c r="R6724" i="4"/>
  <c r="Q6724" i="4"/>
  <c r="R6723" i="4"/>
  <c r="Q6723" i="4"/>
  <c r="R6722" i="4"/>
  <c r="Q6722" i="4"/>
  <c r="R6721" i="4"/>
  <c r="Q6721" i="4"/>
  <c r="R6720" i="4"/>
  <c r="Q6720" i="4"/>
  <c r="R6719" i="4"/>
  <c r="Q6719" i="4"/>
  <c r="R6718" i="4"/>
  <c r="Q6718" i="4"/>
  <c r="R6717" i="4"/>
  <c r="Q6717" i="4"/>
  <c r="R6716" i="4"/>
  <c r="Q6716" i="4"/>
  <c r="R6715" i="4"/>
  <c r="Q6715" i="4"/>
  <c r="R6714" i="4"/>
  <c r="Q6714" i="4"/>
  <c r="R6713" i="4"/>
  <c r="Q6713" i="4"/>
  <c r="R6712" i="4"/>
  <c r="Q6712" i="4"/>
  <c r="R6711" i="4"/>
  <c r="Q6711" i="4"/>
  <c r="R6710" i="4"/>
  <c r="Q6710" i="4"/>
  <c r="R6709" i="4"/>
  <c r="Q6709" i="4"/>
  <c r="R6708" i="4"/>
  <c r="Q6708" i="4"/>
  <c r="R6707" i="4"/>
  <c r="Q6707" i="4"/>
  <c r="R6706" i="4"/>
  <c r="Q6706" i="4"/>
  <c r="R6705" i="4"/>
  <c r="Q6705" i="4"/>
  <c r="R6704" i="4"/>
  <c r="Q6704" i="4"/>
  <c r="R6703" i="4"/>
  <c r="Q6703" i="4"/>
  <c r="R6702" i="4"/>
  <c r="Q6702" i="4"/>
  <c r="R6701" i="4"/>
  <c r="Q6701" i="4"/>
  <c r="R6700" i="4"/>
  <c r="Q6700" i="4"/>
  <c r="R6699" i="4"/>
  <c r="Q6699" i="4"/>
  <c r="R6698" i="4"/>
  <c r="Q6698" i="4"/>
  <c r="R6697" i="4"/>
  <c r="Q6697" i="4"/>
  <c r="R6696" i="4"/>
  <c r="Q6696" i="4"/>
  <c r="R6695" i="4"/>
  <c r="Q6695" i="4"/>
  <c r="R6694" i="4"/>
  <c r="Q6694" i="4"/>
  <c r="R6693" i="4"/>
  <c r="Q6693" i="4"/>
  <c r="R6692" i="4"/>
  <c r="Q6692" i="4"/>
  <c r="R6691" i="4"/>
  <c r="Q6691" i="4"/>
  <c r="R6690" i="4"/>
  <c r="Q6690" i="4"/>
  <c r="R6689" i="4"/>
  <c r="Q6689" i="4"/>
  <c r="R6688" i="4"/>
  <c r="Q6688" i="4"/>
  <c r="R6687" i="4"/>
  <c r="Q6687" i="4"/>
  <c r="R6686" i="4"/>
  <c r="Q6686" i="4"/>
  <c r="R6685" i="4"/>
  <c r="Q6685" i="4"/>
  <c r="R6684" i="4"/>
  <c r="Q6684" i="4"/>
  <c r="R6683" i="4"/>
  <c r="Q6683" i="4"/>
  <c r="R6682" i="4"/>
  <c r="Q6682" i="4"/>
  <c r="R6681" i="4"/>
  <c r="Q6681" i="4"/>
  <c r="R6680" i="4"/>
  <c r="Q6680" i="4"/>
  <c r="R6679" i="4"/>
  <c r="Q6679" i="4"/>
  <c r="R6678" i="4"/>
  <c r="Q6678" i="4"/>
  <c r="R6677" i="4"/>
  <c r="Q6677" i="4"/>
  <c r="R6676" i="4"/>
  <c r="Q6676" i="4"/>
  <c r="R6675" i="4"/>
  <c r="Q6675" i="4"/>
  <c r="R6674" i="4"/>
  <c r="Q6674" i="4"/>
  <c r="R6673" i="4"/>
  <c r="Q6673" i="4"/>
  <c r="R6672" i="4"/>
  <c r="Q6672" i="4"/>
  <c r="R6671" i="4"/>
  <c r="Q6671" i="4"/>
  <c r="R6670" i="4"/>
  <c r="Q6670" i="4"/>
  <c r="R6669" i="4"/>
  <c r="Q6669" i="4"/>
  <c r="R6668" i="4"/>
  <c r="Q6668" i="4"/>
  <c r="R6667" i="4"/>
  <c r="Q6667" i="4"/>
  <c r="R6666" i="4"/>
  <c r="Q6666" i="4"/>
  <c r="R6665" i="4"/>
  <c r="Q6665" i="4"/>
  <c r="R6664" i="4"/>
  <c r="Q6664" i="4"/>
  <c r="R6663" i="4"/>
  <c r="Q6663" i="4"/>
  <c r="R6662" i="4"/>
  <c r="Q6662" i="4"/>
  <c r="R6661" i="4"/>
  <c r="Q6661" i="4"/>
  <c r="R6660" i="4"/>
  <c r="Q6660" i="4"/>
  <c r="R6659" i="4"/>
  <c r="Q6659" i="4"/>
  <c r="R6658" i="4"/>
  <c r="Q6658" i="4"/>
  <c r="R6657" i="4"/>
  <c r="Q6657" i="4"/>
  <c r="R6656" i="4"/>
  <c r="Q6656" i="4"/>
  <c r="R6655" i="4"/>
  <c r="Q6655" i="4"/>
  <c r="R6654" i="4"/>
  <c r="Q6654" i="4"/>
  <c r="R6653" i="4"/>
  <c r="Q6653" i="4"/>
  <c r="R6652" i="4"/>
  <c r="Q6652" i="4"/>
  <c r="R6651" i="4"/>
  <c r="Q6651" i="4"/>
  <c r="R6650" i="4"/>
  <c r="Q6650" i="4"/>
  <c r="R6649" i="4"/>
  <c r="Q6649" i="4"/>
  <c r="R6648" i="4"/>
  <c r="Q6648" i="4"/>
  <c r="R6647" i="4"/>
  <c r="Q6647" i="4"/>
  <c r="R6646" i="4"/>
  <c r="Q6646" i="4"/>
  <c r="R6645" i="4"/>
  <c r="Q6645" i="4"/>
  <c r="R6644" i="4"/>
  <c r="Q6644" i="4"/>
  <c r="R6643" i="4"/>
  <c r="Q6643" i="4"/>
  <c r="R6642" i="4"/>
  <c r="Q6642" i="4"/>
  <c r="R6641" i="4"/>
  <c r="Q6641" i="4"/>
  <c r="R6640" i="4"/>
  <c r="Q6640" i="4"/>
  <c r="R6639" i="4"/>
  <c r="Q6639" i="4"/>
  <c r="R6638" i="4"/>
  <c r="Q6638" i="4"/>
  <c r="R6637" i="4"/>
  <c r="Q6637" i="4"/>
  <c r="R6636" i="4"/>
  <c r="Q6636" i="4"/>
  <c r="R6635" i="4"/>
  <c r="Q6635" i="4"/>
  <c r="R6634" i="4"/>
  <c r="Q6634" i="4"/>
  <c r="R6633" i="4"/>
  <c r="Q6633" i="4"/>
  <c r="R6632" i="4"/>
  <c r="Q6632" i="4"/>
  <c r="R6631" i="4"/>
  <c r="Q6631" i="4"/>
  <c r="R6630" i="4"/>
  <c r="Q6630" i="4"/>
  <c r="R6629" i="4"/>
  <c r="Q6629" i="4"/>
  <c r="R6628" i="4"/>
  <c r="Q6628" i="4"/>
  <c r="R6627" i="4"/>
  <c r="Q6627" i="4"/>
  <c r="R6626" i="4"/>
  <c r="Q6626" i="4"/>
  <c r="R6625" i="4"/>
  <c r="Q6625" i="4"/>
  <c r="R6624" i="4"/>
  <c r="Q6624" i="4"/>
  <c r="R6623" i="4"/>
  <c r="Q6623" i="4"/>
  <c r="R6622" i="4"/>
  <c r="Q6622" i="4"/>
  <c r="R6621" i="4"/>
  <c r="Q6621" i="4"/>
  <c r="R6620" i="4"/>
  <c r="Q6620" i="4"/>
  <c r="R6619" i="4"/>
  <c r="Q6619" i="4"/>
  <c r="R6618" i="4"/>
  <c r="Q6618" i="4"/>
  <c r="R6617" i="4"/>
  <c r="Q6617" i="4"/>
  <c r="R6616" i="4"/>
  <c r="Q6616" i="4"/>
  <c r="R6615" i="4"/>
  <c r="Q6615" i="4"/>
  <c r="R6614" i="4"/>
  <c r="Q6614" i="4"/>
  <c r="R6613" i="4"/>
  <c r="Q6613" i="4"/>
  <c r="R6612" i="4"/>
  <c r="Q6612" i="4"/>
  <c r="R6611" i="4"/>
  <c r="Q6611" i="4"/>
  <c r="R6610" i="4"/>
  <c r="Q6610" i="4"/>
  <c r="R6609" i="4"/>
  <c r="Q6609" i="4"/>
  <c r="R6608" i="4"/>
  <c r="Q6608" i="4"/>
  <c r="R6607" i="4"/>
  <c r="Q6607" i="4"/>
  <c r="R6606" i="4"/>
  <c r="Q6606" i="4"/>
  <c r="R6605" i="4"/>
  <c r="Q6605" i="4"/>
  <c r="R6604" i="4"/>
  <c r="Q6604" i="4"/>
  <c r="R6603" i="4"/>
  <c r="Q6603" i="4"/>
  <c r="R6602" i="4"/>
  <c r="Q6602" i="4"/>
  <c r="R6601" i="4"/>
  <c r="Q6601" i="4"/>
  <c r="R6600" i="4"/>
  <c r="Q6600" i="4"/>
  <c r="R6599" i="4"/>
  <c r="Q6599" i="4"/>
  <c r="R6598" i="4"/>
  <c r="Q6598" i="4"/>
  <c r="R6597" i="4"/>
  <c r="Q6597" i="4"/>
  <c r="R6596" i="4"/>
  <c r="Q6596" i="4"/>
  <c r="R6595" i="4"/>
  <c r="Q6595" i="4"/>
  <c r="R6594" i="4"/>
  <c r="Q6594" i="4"/>
  <c r="R6593" i="4"/>
  <c r="Q6593" i="4"/>
  <c r="R6592" i="4"/>
  <c r="Q6592" i="4"/>
  <c r="R6591" i="4"/>
  <c r="Q6591" i="4"/>
  <c r="R6590" i="4"/>
  <c r="Q6590" i="4"/>
  <c r="R6589" i="4"/>
  <c r="Q6589" i="4"/>
  <c r="R6588" i="4"/>
  <c r="Q6588" i="4"/>
  <c r="R6587" i="4"/>
  <c r="Q6587" i="4"/>
  <c r="R6586" i="4"/>
  <c r="Q6586" i="4"/>
  <c r="R6585" i="4"/>
  <c r="Q6585" i="4"/>
  <c r="R6584" i="4"/>
  <c r="Q6584" i="4"/>
  <c r="R6583" i="4"/>
  <c r="Q6583" i="4"/>
  <c r="R6582" i="4"/>
  <c r="Q6582" i="4"/>
  <c r="R6581" i="4"/>
  <c r="Q6581" i="4"/>
  <c r="R6580" i="4"/>
  <c r="Q6580" i="4"/>
  <c r="R6579" i="4"/>
  <c r="Q6579" i="4"/>
  <c r="R6578" i="4"/>
  <c r="Q6578" i="4"/>
  <c r="R6577" i="4"/>
  <c r="Q6577" i="4"/>
  <c r="R6576" i="4"/>
  <c r="Q6576" i="4"/>
  <c r="R6575" i="4"/>
  <c r="Q6575" i="4"/>
  <c r="R6574" i="4"/>
  <c r="Q6574" i="4"/>
  <c r="R6573" i="4"/>
  <c r="Q6573" i="4"/>
  <c r="R6572" i="4"/>
  <c r="Q6572" i="4"/>
  <c r="R6571" i="4"/>
  <c r="Q6571" i="4"/>
  <c r="R6570" i="4"/>
  <c r="Q6570" i="4"/>
  <c r="R6569" i="4"/>
  <c r="Q6569" i="4"/>
  <c r="R6568" i="4"/>
  <c r="Q6568" i="4"/>
  <c r="R6567" i="4"/>
  <c r="Q6567" i="4"/>
  <c r="R6566" i="4"/>
  <c r="Q6566" i="4"/>
  <c r="R6565" i="4"/>
  <c r="Q6565" i="4"/>
  <c r="R6564" i="4"/>
  <c r="Q6564" i="4"/>
  <c r="R6563" i="4"/>
  <c r="Q6563" i="4"/>
  <c r="R6562" i="4"/>
  <c r="Q6562" i="4"/>
  <c r="R6561" i="4"/>
  <c r="Q6561" i="4"/>
  <c r="R6560" i="4"/>
  <c r="Q6560" i="4"/>
  <c r="R6559" i="4"/>
  <c r="Q6559" i="4"/>
  <c r="R6558" i="4"/>
  <c r="Q6558" i="4"/>
  <c r="R6557" i="4"/>
  <c r="Q6557" i="4"/>
  <c r="R6556" i="4"/>
  <c r="Q6556" i="4"/>
  <c r="R6555" i="4"/>
  <c r="Q6555" i="4"/>
  <c r="R6554" i="4"/>
  <c r="Q6554" i="4"/>
  <c r="R6553" i="4"/>
  <c r="Q6553" i="4"/>
  <c r="R6552" i="4"/>
  <c r="Q6552" i="4"/>
  <c r="R6551" i="4"/>
  <c r="Q6551" i="4"/>
  <c r="R6550" i="4"/>
  <c r="Q6550" i="4"/>
  <c r="R6549" i="4"/>
  <c r="Q6549" i="4"/>
  <c r="R6548" i="4"/>
  <c r="Q6548" i="4"/>
  <c r="R6547" i="4"/>
  <c r="Q6547" i="4"/>
  <c r="R6546" i="4"/>
  <c r="Q6546" i="4"/>
  <c r="R6545" i="4"/>
  <c r="Q6545" i="4"/>
  <c r="R6544" i="4"/>
  <c r="Q6544" i="4"/>
  <c r="R6543" i="4"/>
  <c r="Q6543" i="4"/>
  <c r="R6542" i="4"/>
  <c r="Q6542" i="4"/>
  <c r="R6541" i="4"/>
  <c r="Q6541" i="4"/>
  <c r="R6540" i="4"/>
  <c r="Q6540" i="4"/>
  <c r="R6539" i="4"/>
  <c r="Q6539" i="4"/>
  <c r="R6538" i="4"/>
  <c r="Q6538" i="4"/>
  <c r="R6537" i="4"/>
  <c r="Q6537" i="4"/>
  <c r="R6536" i="4"/>
  <c r="Q6536" i="4"/>
  <c r="R6535" i="4"/>
  <c r="Q6535" i="4"/>
  <c r="R6534" i="4"/>
  <c r="Q6534" i="4"/>
  <c r="R6533" i="4"/>
  <c r="Q6533" i="4"/>
  <c r="R6532" i="4"/>
  <c r="Q6532" i="4"/>
  <c r="R6531" i="4"/>
  <c r="Q6531" i="4"/>
  <c r="R6530" i="4"/>
  <c r="Q6530" i="4"/>
  <c r="R6529" i="4"/>
  <c r="Q6529" i="4"/>
  <c r="R6528" i="4"/>
  <c r="Q6528" i="4"/>
  <c r="R6527" i="4"/>
  <c r="Q6527" i="4"/>
  <c r="R6526" i="4"/>
  <c r="Q6526" i="4"/>
  <c r="R6525" i="4"/>
  <c r="Q6525" i="4"/>
  <c r="R6524" i="4"/>
  <c r="Q6524" i="4"/>
  <c r="R6523" i="4"/>
  <c r="Q6523" i="4"/>
  <c r="R6522" i="4"/>
  <c r="Q6522" i="4"/>
  <c r="R6521" i="4"/>
  <c r="Q6521" i="4"/>
  <c r="R6520" i="4"/>
  <c r="Q6520" i="4"/>
  <c r="R6519" i="4"/>
  <c r="Q6519" i="4"/>
  <c r="R6518" i="4"/>
  <c r="Q6518" i="4"/>
  <c r="R6517" i="4"/>
  <c r="Q6517" i="4"/>
  <c r="R6516" i="4"/>
  <c r="Q6516" i="4"/>
  <c r="R6515" i="4"/>
  <c r="Q6515" i="4"/>
  <c r="R6514" i="4"/>
  <c r="Q6514" i="4"/>
  <c r="R6513" i="4"/>
  <c r="Q6513" i="4"/>
  <c r="R6512" i="4"/>
  <c r="Q6512" i="4"/>
  <c r="R6511" i="4"/>
  <c r="Q6511" i="4"/>
  <c r="R6510" i="4"/>
  <c r="Q6510" i="4"/>
  <c r="R6509" i="4"/>
  <c r="Q6509" i="4"/>
  <c r="R6508" i="4"/>
  <c r="Q6508" i="4"/>
  <c r="R6507" i="4"/>
  <c r="Q6507" i="4"/>
  <c r="R6506" i="4"/>
  <c r="Q6506" i="4"/>
  <c r="R6505" i="4"/>
  <c r="Q6505" i="4"/>
  <c r="R6504" i="4"/>
  <c r="Q6504" i="4"/>
  <c r="R6503" i="4"/>
  <c r="Q6503" i="4"/>
  <c r="R6502" i="4"/>
  <c r="Q6502" i="4"/>
  <c r="R6501" i="4"/>
  <c r="Q6501" i="4"/>
  <c r="R6500" i="4"/>
  <c r="Q6500" i="4"/>
  <c r="R6499" i="4"/>
  <c r="Q6499" i="4"/>
  <c r="R6498" i="4"/>
  <c r="Q6498" i="4"/>
  <c r="R6497" i="4"/>
  <c r="Q6497" i="4"/>
  <c r="R6496" i="4"/>
  <c r="Q6496" i="4"/>
  <c r="R6495" i="4"/>
  <c r="Q6495" i="4"/>
  <c r="R6494" i="4"/>
  <c r="Q6494" i="4"/>
  <c r="R6493" i="4"/>
  <c r="Q6493" i="4"/>
  <c r="R6492" i="4"/>
  <c r="Q6492" i="4"/>
  <c r="R6491" i="4"/>
  <c r="Q6491" i="4"/>
  <c r="R6490" i="4"/>
  <c r="Q6490" i="4"/>
  <c r="R6489" i="4"/>
  <c r="Q6489" i="4"/>
  <c r="R6488" i="4"/>
  <c r="Q6488" i="4"/>
  <c r="R6487" i="4"/>
  <c r="Q6487" i="4"/>
  <c r="R6486" i="4"/>
  <c r="Q6486" i="4"/>
  <c r="R6485" i="4"/>
  <c r="Q6485" i="4"/>
  <c r="R6484" i="4"/>
  <c r="Q6484" i="4"/>
  <c r="R6483" i="4"/>
  <c r="Q6483" i="4"/>
  <c r="R6482" i="4"/>
  <c r="Q6482" i="4"/>
  <c r="R6481" i="4"/>
  <c r="Q6481" i="4"/>
  <c r="R6480" i="4"/>
  <c r="Q6480" i="4"/>
  <c r="R6479" i="4"/>
  <c r="Q6479" i="4"/>
  <c r="R6478" i="4"/>
  <c r="Q6478" i="4"/>
  <c r="R6477" i="4"/>
  <c r="Q6477" i="4"/>
  <c r="R6476" i="4"/>
  <c r="Q6476" i="4"/>
  <c r="R6475" i="4"/>
  <c r="Q6475" i="4"/>
  <c r="R6474" i="4"/>
  <c r="Q6474" i="4"/>
  <c r="R6473" i="4"/>
  <c r="Q6473" i="4"/>
  <c r="R6472" i="4"/>
  <c r="Q6472" i="4"/>
  <c r="R6471" i="4"/>
  <c r="Q6471" i="4"/>
  <c r="R6470" i="4"/>
  <c r="Q6470" i="4"/>
  <c r="R6469" i="4"/>
  <c r="Q6469" i="4"/>
  <c r="R6468" i="4"/>
  <c r="Q6468" i="4"/>
  <c r="R6467" i="4"/>
  <c r="Q6467" i="4"/>
  <c r="R6466" i="4"/>
  <c r="Q6466" i="4"/>
  <c r="R6465" i="4"/>
  <c r="Q6465" i="4"/>
  <c r="R6464" i="4"/>
  <c r="Q6464" i="4"/>
  <c r="R6463" i="4"/>
  <c r="Q6463" i="4"/>
  <c r="R6462" i="4"/>
  <c r="Q6462" i="4"/>
  <c r="R6461" i="4"/>
  <c r="Q6461" i="4"/>
  <c r="R6460" i="4"/>
  <c r="Q6460" i="4"/>
  <c r="R6459" i="4"/>
  <c r="Q6459" i="4"/>
  <c r="R6458" i="4"/>
  <c r="Q6458" i="4"/>
  <c r="R6457" i="4"/>
  <c r="Q6457" i="4"/>
  <c r="R6456" i="4"/>
  <c r="Q6456" i="4"/>
  <c r="R6455" i="4"/>
  <c r="Q6455" i="4"/>
  <c r="R6454" i="4"/>
  <c r="Q6454" i="4"/>
  <c r="R6453" i="4"/>
  <c r="Q6453" i="4"/>
  <c r="R6452" i="4"/>
  <c r="Q6452" i="4"/>
  <c r="R6451" i="4"/>
  <c r="Q6451" i="4"/>
  <c r="R6450" i="4"/>
  <c r="Q6450" i="4"/>
  <c r="R6449" i="4"/>
  <c r="Q6449" i="4"/>
  <c r="R6448" i="4"/>
  <c r="Q6448" i="4"/>
  <c r="R6447" i="4"/>
  <c r="Q6447" i="4"/>
  <c r="R6446" i="4"/>
  <c r="Q6446" i="4"/>
  <c r="R6445" i="4"/>
  <c r="Q6445" i="4"/>
  <c r="R6444" i="4"/>
  <c r="Q6444" i="4"/>
  <c r="R6443" i="4"/>
  <c r="Q6443" i="4"/>
  <c r="R6442" i="4"/>
  <c r="Q6442" i="4"/>
  <c r="R6441" i="4"/>
  <c r="Q6441" i="4"/>
  <c r="R6440" i="4"/>
  <c r="Q6440" i="4"/>
  <c r="R6439" i="4"/>
  <c r="Q6439" i="4"/>
  <c r="R6438" i="4"/>
  <c r="Q6438" i="4"/>
  <c r="R6437" i="4"/>
  <c r="Q6437" i="4"/>
  <c r="R6436" i="4"/>
  <c r="Q6436" i="4"/>
  <c r="R6435" i="4"/>
  <c r="Q6435" i="4"/>
  <c r="R6434" i="4"/>
  <c r="Q6434" i="4"/>
  <c r="R6433" i="4"/>
  <c r="Q6433" i="4"/>
  <c r="R6432" i="4"/>
  <c r="Q6432" i="4"/>
  <c r="R6431" i="4"/>
  <c r="Q6431" i="4"/>
  <c r="R6430" i="4"/>
  <c r="Q6430" i="4"/>
  <c r="R6429" i="4"/>
  <c r="Q6429" i="4"/>
  <c r="R6428" i="4"/>
  <c r="Q6428" i="4"/>
  <c r="R6427" i="4"/>
  <c r="Q6427" i="4"/>
  <c r="R6426" i="4"/>
  <c r="Q6426" i="4"/>
  <c r="R6425" i="4"/>
  <c r="Q6425" i="4"/>
  <c r="R6424" i="4"/>
  <c r="Q6424" i="4"/>
  <c r="R6423" i="4"/>
  <c r="Q6423" i="4"/>
  <c r="R6422" i="4"/>
  <c r="Q6422" i="4"/>
  <c r="R6421" i="4"/>
  <c r="Q6421" i="4"/>
  <c r="R6420" i="4"/>
  <c r="Q6420" i="4"/>
  <c r="R6419" i="4"/>
  <c r="Q6419" i="4"/>
  <c r="R6418" i="4"/>
  <c r="Q6418" i="4"/>
  <c r="R6417" i="4"/>
  <c r="Q6417" i="4"/>
  <c r="R6416" i="4"/>
  <c r="Q6416" i="4"/>
  <c r="R6415" i="4"/>
  <c r="Q6415" i="4"/>
  <c r="R6414" i="4"/>
  <c r="Q6414" i="4"/>
  <c r="R6413" i="4"/>
  <c r="Q6413" i="4"/>
  <c r="R6412" i="4"/>
  <c r="Q6412" i="4"/>
  <c r="R6411" i="4"/>
  <c r="Q6411" i="4"/>
  <c r="R6410" i="4"/>
  <c r="Q6410" i="4"/>
  <c r="R6409" i="4"/>
  <c r="Q6409" i="4"/>
  <c r="R6408" i="4"/>
  <c r="Q6408" i="4"/>
  <c r="R6407" i="4"/>
  <c r="Q6407" i="4"/>
  <c r="R6406" i="4"/>
  <c r="Q6406" i="4"/>
  <c r="R6405" i="4"/>
  <c r="Q6405" i="4"/>
  <c r="R6404" i="4"/>
  <c r="Q6404" i="4"/>
  <c r="R6403" i="4"/>
  <c r="Q6403" i="4"/>
  <c r="R6402" i="4"/>
  <c r="Q6402" i="4"/>
  <c r="R6401" i="4"/>
  <c r="Q6401" i="4"/>
  <c r="R6400" i="4"/>
  <c r="Q6400" i="4"/>
  <c r="R6399" i="4"/>
  <c r="Q6399" i="4"/>
  <c r="R6398" i="4"/>
  <c r="Q6398" i="4"/>
  <c r="R6397" i="4"/>
  <c r="Q6397" i="4"/>
  <c r="R6396" i="4"/>
  <c r="Q6396" i="4"/>
  <c r="R6395" i="4"/>
  <c r="Q6395" i="4"/>
  <c r="R6394" i="4"/>
  <c r="Q6394" i="4"/>
  <c r="R6393" i="4"/>
  <c r="Q6393" i="4"/>
  <c r="R6392" i="4"/>
  <c r="Q6392" i="4"/>
  <c r="R6391" i="4"/>
  <c r="Q6391" i="4"/>
  <c r="R6390" i="4"/>
  <c r="Q6390" i="4"/>
  <c r="R6389" i="4"/>
  <c r="Q6389" i="4"/>
  <c r="R6388" i="4"/>
  <c r="Q6388" i="4"/>
  <c r="R6387" i="4"/>
  <c r="Q6387" i="4"/>
  <c r="R6386" i="4"/>
  <c r="Q6386" i="4"/>
  <c r="R6385" i="4"/>
  <c r="Q6385" i="4"/>
  <c r="R6384" i="4"/>
  <c r="Q6384" i="4"/>
  <c r="R6383" i="4"/>
  <c r="Q6383" i="4"/>
  <c r="R6382" i="4"/>
  <c r="Q6382" i="4"/>
  <c r="R6381" i="4"/>
  <c r="Q6381" i="4"/>
  <c r="R6380" i="4"/>
  <c r="Q6380" i="4"/>
  <c r="R6379" i="4"/>
  <c r="Q6379" i="4"/>
  <c r="R6378" i="4"/>
  <c r="Q6378" i="4"/>
  <c r="R6377" i="4"/>
  <c r="Q6377" i="4"/>
  <c r="R6376" i="4"/>
  <c r="Q6376" i="4"/>
  <c r="R6375" i="4"/>
  <c r="Q6375" i="4"/>
  <c r="R6374" i="4"/>
  <c r="Q6374" i="4"/>
  <c r="R6373" i="4"/>
  <c r="Q6373" i="4"/>
  <c r="R6372" i="4"/>
  <c r="Q6372" i="4"/>
  <c r="R6371" i="4"/>
  <c r="Q6371" i="4"/>
  <c r="R6370" i="4"/>
  <c r="Q6370" i="4"/>
  <c r="R6369" i="4"/>
  <c r="Q6369" i="4"/>
  <c r="R6368" i="4"/>
  <c r="Q6368" i="4"/>
  <c r="R6367" i="4"/>
  <c r="Q6367" i="4"/>
  <c r="R6366" i="4"/>
  <c r="Q6366" i="4"/>
  <c r="R6365" i="4"/>
  <c r="Q6365" i="4"/>
  <c r="R6364" i="4"/>
  <c r="Q6364" i="4"/>
  <c r="R6363" i="4"/>
  <c r="Q6363" i="4"/>
  <c r="R6362" i="4"/>
  <c r="Q6362" i="4"/>
  <c r="R6361" i="4"/>
  <c r="Q6361" i="4"/>
  <c r="R6360" i="4"/>
  <c r="Q6360" i="4"/>
  <c r="R6359" i="4"/>
  <c r="Q6359" i="4"/>
  <c r="R6358" i="4"/>
  <c r="Q6358" i="4"/>
  <c r="R6357" i="4"/>
  <c r="Q6357" i="4"/>
  <c r="R6356" i="4"/>
  <c r="Q6356" i="4"/>
  <c r="R6355" i="4"/>
  <c r="Q6355" i="4"/>
  <c r="R6354" i="4"/>
  <c r="Q6354" i="4"/>
  <c r="R6353" i="4"/>
  <c r="Q6353" i="4"/>
  <c r="R6352" i="4"/>
  <c r="Q6352" i="4"/>
  <c r="R6351" i="4"/>
  <c r="Q6351" i="4"/>
  <c r="R6350" i="4"/>
  <c r="Q6350" i="4"/>
  <c r="R6349" i="4"/>
  <c r="Q6349" i="4"/>
  <c r="R6348" i="4"/>
  <c r="Q6348" i="4"/>
  <c r="R6347" i="4"/>
  <c r="Q6347" i="4"/>
  <c r="R6346" i="4"/>
  <c r="Q6346" i="4"/>
  <c r="R6345" i="4"/>
  <c r="Q6345" i="4"/>
  <c r="R6344" i="4"/>
  <c r="Q6344" i="4"/>
  <c r="R6343" i="4"/>
  <c r="Q6343" i="4"/>
  <c r="R6342" i="4"/>
  <c r="Q6342" i="4"/>
  <c r="R6341" i="4"/>
  <c r="Q6341" i="4"/>
  <c r="R6340" i="4"/>
  <c r="Q6340" i="4"/>
  <c r="R6339" i="4"/>
  <c r="Q6339" i="4"/>
  <c r="R6338" i="4"/>
  <c r="Q6338" i="4"/>
  <c r="R6337" i="4"/>
  <c r="Q6337" i="4"/>
  <c r="R6336" i="4"/>
  <c r="Q6336" i="4"/>
  <c r="R6335" i="4"/>
  <c r="Q6335" i="4"/>
  <c r="R6334" i="4"/>
  <c r="Q6334" i="4"/>
  <c r="R6333" i="4"/>
  <c r="Q6333" i="4"/>
  <c r="R6332" i="4"/>
  <c r="Q6332" i="4"/>
  <c r="R6331" i="4"/>
  <c r="Q6331" i="4"/>
  <c r="R6330" i="4"/>
  <c r="Q6330" i="4"/>
  <c r="R6329" i="4"/>
  <c r="Q6329" i="4"/>
  <c r="R6328" i="4"/>
  <c r="Q6328" i="4"/>
  <c r="R6327" i="4"/>
  <c r="Q6327" i="4"/>
  <c r="R6326" i="4"/>
  <c r="Q6326" i="4"/>
  <c r="R6325" i="4"/>
  <c r="Q6325" i="4"/>
  <c r="R6324" i="4"/>
  <c r="Q6324" i="4"/>
  <c r="R6323" i="4"/>
  <c r="Q6323" i="4"/>
  <c r="R6322" i="4"/>
  <c r="Q6322" i="4"/>
  <c r="R6321" i="4"/>
  <c r="Q6321" i="4"/>
  <c r="R6320" i="4"/>
  <c r="Q6320" i="4"/>
  <c r="R6319" i="4"/>
  <c r="Q6319" i="4"/>
  <c r="R6318" i="4"/>
  <c r="Q6318" i="4"/>
  <c r="R6317" i="4"/>
  <c r="Q6317" i="4"/>
  <c r="R6316" i="4"/>
  <c r="Q6316" i="4"/>
  <c r="R6315" i="4"/>
  <c r="Q6315" i="4"/>
  <c r="R6314" i="4"/>
  <c r="Q6314" i="4"/>
  <c r="R6313" i="4"/>
  <c r="Q6313" i="4"/>
  <c r="R6312" i="4"/>
  <c r="Q6312" i="4"/>
  <c r="R6311" i="4"/>
  <c r="Q6311" i="4"/>
  <c r="R6310" i="4"/>
  <c r="Q6310" i="4"/>
  <c r="R6309" i="4"/>
  <c r="Q6309" i="4"/>
  <c r="R6308" i="4"/>
  <c r="Q6308" i="4"/>
  <c r="R6307" i="4"/>
  <c r="Q6307" i="4"/>
  <c r="R6306" i="4"/>
  <c r="Q6306" i="4"/>
  <c r="R6305" i="4"/>
  <c r="Q6305" i="4"/>
  <c r="R6304" i="4"/>
  <c r="Q6304" i="4"/>
  <c r="R6303" i="4"/>
  <c r="Q6303" i="4"/>
  <c r="R6302" i="4"/>
  <c r="Q6302" i="4"/>
  <c r="R6301" i="4"/>
  <c r="Q6301" i="4"/>
  <c r="R6300" i="4"/>
  <c r="Q6300" i="4"/>
  <c r="R6299" i="4"/>
  <c r="Q6299" i="4"/>
  <c r="R6298" i="4"/>
  <c r="Q6298" i="4"/>
  <c r="R6297" i="4"/>
  <c r="Q6297" i="4"/>
  <c r="R6296" i="4"/>
  <c r="Q6296" i="4"/>
  <c r="R6295" i="4"/>
  <c r="Q6295" i="4"/>
  <c r="R6294" i="4"/>
  <c r="Q6294" i="4"/>
  <c r="R6293" i="4"/>
  <c r="Q6293" i="4"/>
  <c r="R6292" i="4"/>
  <c r="Q6292" i="4"/>
  <c r="R6291" i="4"/>
  <c r="Q6291" i="4"/>
  <c r="R6290" i="4"/>
  <c r="Q6290" i="4"/>
  <c r="R6289" i="4"/>
  <c r="Q6289" i="4"/>
  <c r="R6288" i="4"/>
  <c r="Q6288" i="4"/>
  <c r="R6287" i="4"/>
  <c r="Q6287" i="4"/>
  <c r="R6286" i="4"/>
  <c r="Q6286" i="4"/>
  <c r="R6285" i="4"/>
  <c r="Q6285" i="4"/>
  <c r="R6284" i="4"/>
  <c r="Q6284" i="4"/>
  <c r="R6283" i="4"/>
  <c r="Q6283" i="4"/>
  <c r="R6282" i="4"/>
  <c r="Q6282" i="4"/>
  <c r="R6281" i="4"/>
  <c r="Q6281" i="4"/>
  <c r="R6280" i="4"/>
  <c r="Q6280" i="4"/>
  <c r="R6279" i="4"/>
  <c r="Q6279" i="4"/>
  <c r="R6278" i="4"/>
  <c r="Q6278" i="4"/>
  <c r="R6277" i="4"/>
  <c r="Q6277" i="4"/>
  <c r="R6276" i="4"/>
  <c r="Q6276" i="4"/>
  <c r="R6275" i="4"/>
  <c r="Q6275" i="4"/>
  <c r="R6274" i="4"/>
  <c r="Q6274" i="4"/>
  <c r="R6273" i="4"/>
  <c r="Q6273" i="4"/>
  <c r="R6272" i="4"/>
  <c r="Q6272" i="4"/>
  <c r="R6271" i="4"/>
  <c r="Q6271" i="4"/>
  <c r="R6270" i="4"/>
  <c r="Q6270" i="4"/>
  <c r="R6269" i="4"/>
  <c r="Q6269" i="4"/>
  <c r="R6268" i="4"/>
  <c r="Q6268" i="4"/>
  <c r="R6267" i="4"/>
  <c r="Q6267" i="4"/>
  <c r="R6266" i="4"/>
  <c r="Q6266" i="4"/>
  <c r="R6265" i="4"/>
  <c r="Q6265" i="4"/>
  <c r="R6264" i="4"/>
  <c r="Q6264" i="4"/>
  <c r="R6263" i="4"/>
  <c r="Q6263" i="4"/>
  <c r="R6262" i="4"/>
  <c r="Q6262" i="4"/>
  <c r="R6261" i="4"/>
  <c r="Q6261" i="4"/>
  <c r="R6260" i="4"/>
  <c r="Q6260" i="4"/>
  <c r="R6259" i="4"/>
  <c r="Q6259" i="4"/>
  <c r="R6258" i="4"/>
  <c r="Q6258" i="4"/>
  <c r="R6257" i="4"/>
  <c r="Q6257" i="4"/>
  <c r="R6256" i="4"/>
  <c r="Q6256" i="4"/>
  <c r="R6255" i="4"/>
  <c r="Q6255" i="4"/>
  <c r="R6254" i="4"/>
  <c r="Q6254" i="4"/>
  <c r="R6253" i="4"/>
  <c r="Q6253" i="4"/>
  <c r="R6252" i="4"/>
  <c r="Q6252" i="4"/>
  <c r="R6251" i="4"/>
  <c r="Q6251" i="4"/>
  <c r="R6250" i="4"/>
  <c r="Q6250" i="4"/>
  <c r="R6249" i="4"/>
  <c r="Q6249" i="4"/>
  <c r="R6248" i="4"/>
  <c r="Q6248" i="4"/>
  <c r="R6247" i="4"/>
  <c r="Q6247" i="4"/>
  <c r="R6246" i="4"/>
  <c r="Q6246" i="4"/>
  <c r="R6245" i="4"/>
  <c r="Q6245" i="4"/>
  <c r="R6244" i="4"/>
  <c r="Q6244" i="4"/>
  <c r="R6243" i="4"/>
  <c r="Q6243" i="4"/>
  <c r="R6242" i="4"/>
  <c r="Q6242" i="4"/>
  <c r="R6241" i="4"/>
  <c r="Q6241" i="4"/>
  <c r="R6240" i="4"/>
  <c r="Q6240" i="4"/>
  <c r="R6239" i="4"/>
  <c r="Q6239" i="4"/>
  <c r="R6238" i="4"/>
  <c r="Q6238" i="4"/>
  <c r="R6237" i="4"/>
  <c r="Q6237" i="4"/>
  <c r="R6236" i="4"/>
  <c r="Q6236" i="4"/>
  <c r="R6235" i="4"/>
  <c r="Q6235" i="4"/>
  <c r="R6234" i="4"/>
  <c r="Q6234" i="4"/>
  <c r="R6233" i="4"/>
  <c r="Q6233" i="4"/>
  <c r="R6232" i="4"/>
  <c r="Q6232" i="4"/>
  <c r="R6231" i="4"/>
  <c r="Q6231" i="4"/>
  <c r="R6230" i="4"/>
  <c r="Q6230" i="4"/>
  <c r="R6229" i="4"/>
  <c r="Q6229" i="4"/>
  <c r="R6228" i="4"/>
  <c r="Q6228" i="4"/>
  <c r="R6227" i="4"/>
  <c r="Q6227" i="4"/>
  <c r="R6226" i="4"/>
  <c r="Q6226" i="4"/>
  <c r="R6225" i="4"/>
  <c r="Q6225" i="4"/>
  <c r="R6224" i="4"/>
  <c r="Q6224" i="4"/>
  <c r="R6223" i="4"/>
  <c r="Q6223" i="4"/>
  <c r="R6222" i="4"/>
  <c r="Q6222" i="4"/>
  <c r="R6221" i="4"/>
  <c r="Q6221" i="4"/>
  <c r="R6220" i="4"/>
  <c r="Q6220" i="4"/>
  <c r="R6219" i="4"/>
  <c r="Q6219" i="4"/>
  <c r="R6218" i="4"/>
  <c r="Q6218" i="4"/>
  <c r="R6217" i="4"/>
  <c r="Q6217" i="4"/>
  <c r="R6216" i="4"/>
  <c r="Q6216" i="4"/>
  <c r="R6215" i="4"/>
  <c r="Q6215" i="4"/>
  <c r="R6214" i="4"/>
  <c r="Q6214" i="4"/>
  <c r="R6213" i="4"/>
  <c r="Q6213" i="4"/>
  <c r="R6212" i="4"/>
  <c r="Q6212" i="4"/>
  <c r="R6211" i="4"/>
  <c r="Q6211" i="4"/>
  <c r="R6210" i="4"/>
  <c r="Q6210" i="4"/>
  <c r="R6209" i="4"/>
  <c r="Q6209" i="4"/>
  <c r="R6208" i="4"/>
  <c r="Q6208" i="4"/>
  <c r="R6207" i="4"/>
  <c r="Q6207" i="4"/>
  <c r="R6206" i="4"/>
  <c r="Q6206" i="4"/>
  <c r="R6205" i="4"/>
  <c r="Q6205" i="4"/>
  <c r="R6204" i="4"/>
  <c r="Q6204" i="4"/>
  <c r="R6203" i="4"/>
  <c r="Q6203" i="4"/>
  <c r="R6202" i="4"/>
  <c r="Q6202" i="4"/>
  <c r="R6201" i="4"/>
  <c r="Q6201" i="4"/>
  <c r="R6200" i="4"/>
  <c r="Q6200" i="4"/>
  <c r="R6199" i="4"/>
  <c r="Q6199" i="4"/>
  <c r="R6198" i="4"/>
  <c r="Q6198" i="4"/>
  <c r="R6197" i="4"/>
  <c r="Q6197" i="4"/>
  <c r="R6196" i="4"/>
  <c r="Q6196" i="4"/>
  <c r="R6195" i="4"/>
  <c r="Q6195" i="4"/>
  <c r="R6194" i="4"/>
  <c r="Q6194" i="4"/>
  <c r="R6193" i="4"/>
  <c r="Q6193" i="4"/>
  <c r="R6192" i="4"/>
  <c r="Q6192" i="4"/>
  <c r="R6191" i="4"/>
  <c r="Q6191" i="4"/>
  <c r="R6190" i="4"/>
  <c r="Q6190" i="4"/>
  <c r="R6189" i="4"/>
  <c r="Q6189" i="4"/>
  <c r="R6188" i="4"/>
  <c r="Q6188" i="4"/>
  <c r="R6187" i="4"/>
  <c r="Q6187" i="4"/>
  <c r="R6186" i="4"/>
  <c r="Q6186" i="4"/>
  <c r="R6185" i="4"/>
  <c r="Q6185" i="4"/>
  <c r="R6184" i="4"/>
  <c r="Q6184" i="4"/>
  <c r="R6183" i="4"/>
  <c r="Q6183" i="4"/>
  <c r="R6182" i="4"/>
  <c r="Q6182" i="4"/>
  <c r="R6181" i="4"/>
  <c r="Q6181" i="4"/>
  <c r="R6180" i="4"/>
  <c r="Q6180" i="4"/>
  <c r="R6179" i="4"/>
  <c r="Q6179" i="4"/>
  <c r="R6178" i="4"/>
  <c r="Q6178" i="4"/>
  <c r="R6177" i="4"/>
  <c r="Q6177" i="4"/>
  <c r="R6176" i="4"/>
  <c r="Q6176" i="4"/>
  <c r="R6175" i="4"/>
  <c r="Q6175" i="4"/>
  <c r="R6174" i="4"/>
  <c r="Q6174" i="4"/>
  <c r="R6173" i="4"/>
  <c r="Q6173" i="4"/>
  <c r="R6172" i="4"/>
  <c r="Q6172" i="4"/>
  <c r="R6171" i="4"/>
  <c r="Q6171" i="4"/>
  <c r="R6170" i="4"/>
  <c r="Q6170" i="4"/>
  <c r="R6169" i="4"/>
  <c r="Q6169" i="4"/>
  <c r="R6168" i="4"/>
  <c r="Q6168" i="4"/>
  <c r="R6167" i="4"/>
  <c r="Q6167" i="4"/>
  <c r="R6166" i="4"/>
  <c r="Q6166" i="4"/>
  <c r="R6165" i="4"/>
  <c r="Q6165" i="4"/>
  <c r="R6164" i="4"/>
  <c r="Q6164" i="4"/>
  <c r="R6163" i="4"/>
  <c r="Q6163" i="4"/>
  <c r="R6162" i="4"/>
  <c r="Q6162" i="4"/>
  <c r="R6161" i="4"/>
  <c r="Q6161" i="4"/>
  <c r="R6160" i="4"/>
  <c r="Q6160" i="4"/>
  <c r="R6159" i="4"/>
  <c r="Q6159" i="4"/>
  <c r="R6158" i="4"/>
  <c r="Q6158" i="4"/>
  <c r="R6157" i="4"/>
  <c r="Q6157" i="4"/>
  <c r="R6156" i="4"/>
  <c r="Q6156" i="4"/>
  <c r="R6155" i="4"/>
  <c r="Q6155" i="4"/>
  <c r="R6154" i="4"/>
  <c r="Q6154" i="4"/>
  <c r="R6153" i="4"/>
  <c r="Q6153" i="4"/>
  <c r="R6152" i="4"/>
  <c r="Q6152" i="4"/>
  <c r="R6151" i="4"/>
  <c r="Q6151" i="4"/>
  <c r="R6150" i="4"/>
  <c r="Q6150" i="4"/>
  <c r="R6149" i="4"/>
  <c r="Q6149" i="4"/>
  <c r="R6148" i="4"/>
  <c r="Q6148" i="4"/>
  <c r="R6147" i="4"/>
  <c r="Q6147" i="4"/>
  <c r="R6146" i="4"/>
  <c r="Q6146" i="4"/>
  <c r="R6145" i="4"/>
  <c r="Q6145" i="4"/>
  <c r="R6144" i="4"/>
  <c r="Q6144" i="4"/>
  <c r="R6143" i="4"/>
  <c r="Q6143" i="4"/>
  <c r="R6142" i="4"/>
  <c r="Q6142" i="4"/>
  <c r="R6141" i="4"/>
  <c r="Q6141" i="4"/>
  <c r="R6140" i="4"/>
  <c r="Q6140" i="4"/>
  <c r="R6139" i="4"/>
  <c r="Q6139" i="4"/>
  <c r="R6138" i="4"/>
  <c r="Q6138" i="4"/>
  <c r="R6137" i="4"/>
  <c r="Q6137" i="4"/>
  <c r="R6136" i="4"/>
  <c r="Q6136" i="4"/>
  <c r="R6135" i="4"/>
  <c r="Q6135" i="4"/>
  <c r="R6134" i="4"/>
  <c r="Q6134" i="4"/>
  <c r="R6133" i="4"/>
  <c r="Q6133" i="4"/>
  <c r="R6132" i="4"/>
  <c r="Q6132" i="4"/>
  <c r="R6131" i="4"/>
  <c r="Q6131" i="4"/>
  <c r="R6130" i="4"/>
  <c r="Q6130" i="4"/>
  <c r="R6129" i="4"/>
  <c r="Q6129" i="4"/>
  <c r="R6128" i="4"/>
  <c r="Q6128" i="4"/>
  <c r="R6127" i="4"/>
  <c r="Q6127" i="4"/>
  <c r="R6126" i="4"/>
  <c r="Q6126" i="4"/>
  <c r="R6125" i="4"/>
  <c r="Q6125" i="4"/>
  <c r="R6124" i="4"/>
  <c r="Q6124" i="4"/>
  <c r="R6123" i="4"/>
  <c r="Q6123" i="4"/>
  <c r="R6122" i="4"/>
  <c r="Q6122" i="4"/>
  <c r="R6121" i="4"/>
  <c r="Q6121" i="4"/>
  <c r="R6120" i="4"/>
  <c r="Q6120" i="4"/>
  <c r="R6119" i="4"/>
  <c r="Q6119" i="4"/>
  <c r="R6118" i="4"/>
  <c r="Q6118" i="4"/>
  <c r="R6117" i="4"/>
  <c r="Q6117" i="4"/>
  <c r="R6116" i="4"/>
  <c r="Q6116" i="4"/>
  <c r="R6115" i="4"/>
  <c r="Q6115" i="4"/>
  <c r="R6114" i="4"/>
  <c r="Q6114" i="4"/>
  <c r="R6113" i="4"/>
  <c r="Q6113" i="4"/>
  <c r="R6112" i="4"/>
  <c r="Q6112" i="4"/>
  <c r="R6111" i="4"/>
  <c r="Q6111" i="4"/>
  <c r="R6110" i="4"/>
  <c r="Q6110" i="4"/>
  <c r="R6109" i="4"/>
  <c r="Q6109" i="4"/>
  <c r="R6108" i="4"/>
  <c r="Q6108" i="4"/>
  <c r="R6107" i="4"/>
  <c r="Q6107" i="4"/>
  <c r="R6106" i="4"/>
  <c r="Q6106" i="4"/>
  <c r="R6105" i="4"/>
  <c r="Q6105" i="4"/>
  <c r="R6104" i="4"/>
  <c r="Q6104" i="4"/>
  <c r="R6103" i="4"/>
  <c r="Q6103" i="4"/>
  <c r="R6102" i="4"/>
  <c r="Q6102" i="4"/>
  <c r="R6101" i="4"/>
  <c r="Q6101" i="4"/>
  <c r="R6100" i="4"/>
  <c r="Q6100" i="4"/>
  <c r="R6099" i="4"/>
  <c r="Q6099" i="4"/>
  <c r="R6098" i="4"/>
  <c r="Q6098" i="4"/>
  <c r="R6097" i="4"/>
  <c r="Q6097" i="4"/>
  <c r="R6096" i="4"/>
  <c r="Q6096" i="4"/>
  <c r="R6095" i="4"/>
  <c r="Q6095" i="4"/>
  <c r="R6094" i="4"/>
  <c r="Q6094" i="4"/>
  <c r="R6093" i="4"/>
  <c r="Q6093" i="4"/>
  <c r="R6092" i="4"/>
  <c r="Q6092" i="4"/>
  <c r="R6091" i="4"/>
  <c r="Q6091" i="4"/>
  <c r="R6090" i="4"/>
  <c r="Q6090" i="4"/>
  <c r="R6089" i="4"/>
  <c r="Q6089" i="4"/>
  <c r="R6088" i="4"/>
  <c r="Q6088" i="4"/>
  <c r="R6087" i="4"/>
  <c r="Q6087" i="4"/>
  <c r="R6086" i="4"/>
  <c r="Q6086" i="4"/>
  <c r="R6085" i="4"/>
  <c r="Q6085" i="4"/>
  <c r="R6084" i="4"/>
  <c r="Q6084" i="4"/>
  <c r="R6083" i="4"/>
  <c r="Q6083" i="4"/>
  <c r="R6082" i="4"/>
  <c r="Q6082" i="4"/>
  <c r="R6081" i="4"/>
  <c r="Q6081" i="4"/>
  <c r="R6080" i="4"/>
  <c r="Q6080" i="4"/>
  <c r="R6079" i="4"/>
  <c r="Q6079" i="4"/>
  <c r="R6078" i="4"/>
  <c r="Q6078" i="4"/>
  <c r="R6077" i="4"/>
  <c r="Q6077" i="4"/>
  <c r="R6076" i="4"/>
  <c r="Q6076" i="4"/>
  <c r="R6075" i="4"/>
  <c r="Q6075" i="4"/>
  <c r="R6074" i="4"/>
  <c r="Q6074" i="4"/>
  <c r="R6073" i="4"/>
  <c r="Q6073" i="4"/>
  <c r="R6072" i="4"/>
  <c r="Q6072" i="4"/>
  <c r="R6071" i="4"/>
  <c r="Q6071" i="4"/>
  <c r="R6070" i="4"/>
  <c r="Q6070" i="4"/>
  <c r="R6069" i="4"/>
  <c r="Q6069" i="4"/>
  <c r="R6068" i="4"/>
  <c r="Q6068" i="4"/>
  <c r="R6067" i="4"/>
  <c r="Q6067" i="4"/>
  <c r="R6066" i="4"/>
  <c r="Q6066" i="4"/>
  <c r="R6065" i="4"/>
  <c r="Q6065" i="4"/>
  <c r="R6064" i="4"/>
  <c r="Q6064" i="4"/>
  <c r="R6063" i="4"/>
  <c r="Q6063" i="4"/>
  <c r="R6062" i="4"/>
  <c r="Q6062" i="4"/>
  <c r="R6061" i="4"/>
  <c r="Q6061" i="4"/>
  <c r="R6060" i="4"/>
  <c r="Q6060" i="4"/>
  <c r="R6059" i="4"/>
  <c r="Q6059" i="4"/>
  <c r="R6058" i="4"/>
  <c r="Q6058" i="4"/>
  <c r="R6057" i="4"/>
  <c r="Q6057" i="4"/>
  <c r="R6056" i="4"/>
  <c r="Q6056" i="4"/>
  <c r="R6055" i="4"/>
  <c r="Q6055" i="4"/>
  <c r="R6054" i="4"/>
  <c r="Q6054" i="4"/>
  <c r="R6053" i="4"/>
  <c r="Q6053" i="4"/>
  <c r="R6052" i="4"/>
  <c r="Q6052" i="4"/>
  <c r="R6051" i="4"/>
  <c r="Q6051" i="4"/>
  <c r="R6050" i="4"/>
  <c r="Q6050" i="4"/>
  <c r="R6049" i="4"/>
  <c r="Q6049" i="4"/>
  <c r="R6048" i="4"/>
  <c r="Q6048" i="4"/>
  <c r="R6047" i="4"/>
  <c r="Q6047" i="4"/>
  <c r="R6046" i="4"/>
  <c r="Q6046" i="4"/>
  <c r="R6045" i="4"/>
  <c r="Q6045" i="4"/>
  <c r="R6044" i="4"/>
  <c r="Q6044" i="4"/>
  <c r="R6043" i="4"/>
  <c r="Q6043" i="4"/>
  <c r="R6042" i="4"/>
  <c r="Q6042" i="4"/>
  <c r="R6041" i="4"/>
  <c r="Q6041" i="4"/>
  <c r="R6040" i="4"/>
  <c r="Q6040" i="4"/>
  <c r="R6039" i="4"/>
  <c r="Q6039" i="4"/>
  <c r="R6038" i="4"/>
  <c r="Q6038" i="4"/>
  <c r="R6037" i="4"/>
  <c r="Q6037" i="4"/>
  <c r="R6036" i="4"/>
  <c r="Q6036" i="4"/>
  <c r="R6035" i="4"/>
  <c r="Q6035" i="4"/>
  <c r="R6034" i="4"/>
  <c r="Q6034" i="4"/>
  <c r="R6033" i="4"/>
  <c r="Q6033" i="4"/>
  <c r="R6032" i="4"/>
  <c r="Q6032" i="4"/>
  <c r="R6031" i="4"/>
  <c r="Q6031" i="4"/>
  <c r="R6030" i="4"/>
  <c r="Q6030" i="4"/>
  <c r="R6029" i="4"/>
  <c r="Q6029" i="4"/>
  <c r="R6028" i="4"/>
  <c r="Q6028" i="4"/>
  <c r="R6027" i="4"/>
  <c r="Q6027" i="4"/>
  <c r="R6026" i="4"/>
  <c r="Q6026" i="4"/>
  <c r="R6025" i="4"/>
  <c r="Q6025" i="4"/>
  <c r="R6024" i="4"/>
  <c r="Q6024" i="4"/>
  <c r="R6023" i="4"/>
  <c r="Q6023" i="4"/>
  <c r="R6022" i="4"/>
  <c r="Q6022" i="4"/>
  <c r="R6021" i="4"/>
  <c r="Q6021" i="4"/>
  <c r="R6020" i="4"/>
  <c r="Q6020" i="4"/>
  <c r="R6019" i="4"/>
  <c r="Q6019" i="4"/>
  <c r="R6018" i="4"/>
  <c r="Q6018" i="4"/>
  <c r="R6017" i="4"/>
  <c r="Q6017" i="4"/>
  <c r="R6016" i="4"/>
  <c r="Q6016" i="4"/>
  <c r="R6015" i="4"/>
  <c r="Q6015" i="4"/>
  <c r="R6014" i="4"/>
  <c r="Q6014" i="4"/>
  <c r="R6013" i="4"/>
  <c r="Q6013" i="4"/>
  <c r="R6012" i="4"/>
  <c r="Q6012" i="4"/>
  <c r="R6011" i="4"/>
  <c r="Q6011" i="4"/>
  <c r="R6010" i="4"/>
  <c r="Q6010" i="4"/>
  <c r="R6009" i="4"/>
  <c r="Q6009" i="4"/>
  <c r="R6008" i="4"/>
  <c r="Q6008" i="4"/>
  <c r="R6007" i="4"/>
  <c r="Q6007" i="4"/>
  <c r="R6006" i="4"/>
  <c r="Q6006" i="4"/>
  <c r="R6005" i="4"/>
  <c r="Q6005" i="4"/>
  <c r="R6004" i="4"/>
  <c r="Q6004" i="4"/>
  <c r="R6003" i="4"/>
  <c r="Q6003" i="4"/>
  <c r="R6002" i="4"/>
  <c r="Q6002" i="4"/>
  <c r="R6001" i="4"/>
  <c r="Q6001" i="4"/>
  <c r="R6000" i="4"/>
  <c r="Q6000" i="4"/>
  <c r="R5999" i="4"/>
  <c r="Q5999" i="4"/>
  <c r="R5998" i="4"/>
  <c r="Q5998" i="4"/>
  <c r="R5997" i="4"/>
  <c r="Q5997" i="4"/>
  <c r="R5996" i="4"/>
  <c r="Q5996" i="4"/>
  <c r="R5995" i="4"/>
  <c r="Q5995" i="4"/>
  <c r="R5994" i="4"/>
  <c r="Q5994" i="4"/>
  <c r="R5993" i="4"/>
  <c r="Q5993" i="4"/>
  <c r="R5992" i="4"/>
  <c r="Q5992" i="4"/>
  <c r="R5991" i="4"/>
  <c r="Q5991" i="4"/>
  <c r="R5990" i="4"/>
  <c r="Q5990" i="4"/>
  <c r="R5989" i="4"/>
  <c r="Q5989" i="4"/>
  <c r="R5988" i="4"/>
  <c r="Q5988" i="4"/>
  <c r="R5987" i="4"/>
  <c r="Q5987" i="4"/>
  <c r="R5986" i="4"/>
  <c r="Q5986" i="4"/>
  <c r="R5985" i="4"/>
  <c r="Q5985" i="4"/>
  <c r="R5984" i="4"/>
  <c r="Q5984" i="4"/>
  <c r="R5983" i="4"/>
  <c r="Q5983" i="4"/>
  <c r="R5982" i="4"/>
  <c r="Q5982" i="4"/>
  <c r="R5981" i="4"/>
  <c r="Q5981" i="4"/>
  <c r="R5980" i="4"/>
  <c r="Q5980" i="4"/>
  <c r="R5979" i="4"/>
  <c r="Q5979" i="4"/>
  <c r="R5978" i="4"/>
  <c r="Q5978" i="4"/>
  <c r="R5977" i="4"/>
  <c r="Q5977" i="4"/>
  <c r="R5976" i="4"/>
  <c r="Q5976" i="4"/>
  <c r="R5975" i="4"/>
  <c r="Q5975" i="4"/>
  <c r="R5974" i="4"/>
  <c r="Q5974" i="4"/>
  <c r="R5973" i="4"/>
  <c r="Q5973" i="4"/>
  <c r="R5972" i="4"/>
  <c r="Q5972" i="4"/>
  <c r="R5971" i="4"/>
  <c r="Q5971" i="4"/>
  <c r="R5970" i="4"/>
  <c r="Q5970" i="4"/>
  <c r="R5969" i="4"/>
  <c r="Q5969" i="4"/>
  <c r="R5968" i="4"/>
  <c r="Q5968" i="4"/>
  <c r="R5967" i="4"/>
  <c r="Q5967" i="4"/>
  <c r="R5966" i="4"/>
  <c r="Q5966" i="4"/>
  <c r="R5965" i="4"/>
  <c r="Q5965" i="4"/>
  <c r="R5964" i="4"/>
  <c r="Q5964" i="4"/>
  <c r="R5963" i="4"/>
  <c r="Q5963" i="4"/>
  <c r="R5962" i="4"/>
  <c r="Q5962" i="4"/>
  <c r="R5961" i="4"/>
  <c r="Q5961" i="4"/>
  <c r="R5960" i="4"/>
  <c r="Q5960" i="4"/>
  <c r="R5959" i="4"/>
  <c r="Q5959" i="4"/>
  <c r="R5958" i="4"/>
  <c r="Q5958" i="4"/>
  <c r="R5957" i="4"/>
  <c r="Q5957" i="4"/>
  <c r="R5956" i="4"/>
  <c r="Q5956" i="4"/>
  <c r="R5955" i="4"/>
  <c r="Q5955" i="4"/>
  <c r="R5954" i="4"/>
  <c r="Q5954" i="4"/>
  <c r="R5953" i="4"/>
  <c r="Q5953" i="4"/>
  <c r="R5952" i="4"/>
  <c r="Q5952" i="4"/>
  <c r="R5951" i="4"/>
  <c r="Q5951" i="4"/>
  <c r="R5950" i="4"/>
  <c r="Q5950" i="4"/>
  <c r="R5949" i="4"/>
  <c r="Q5949" i="4"/>
  <c r="R5948" i="4"/>
  <c r="Q5948" i="4"/>
  <c r="R5947" i="4"/>
  <c r="Q5947" i="4"/>
  <c r="R5946" i="4"/>
  <c r="Q5946" i="4"/>
  <c r="R5945" i="4"/>
  <c r="Q5945" i="4"/>
  <c r="R5944" i="4"/>
  <c r="Q5944" i="4"/>
  <c r="R5943" i="4"/>
  <c r="Q5943" i="4"/>
  <c r="R5942" i="4"/>
  <c r="Q5942" i="4"/>
  <c r="R5941" i="4"/>
  <c r="Q5941" i="4"/>
  <c r="R5940" i="4"/>
  <c r="Q5940" i="4"/>
  <c r="R5939" i="4"/>
  <c r="Q5939" i="4"/>
  <c r="R5938" i="4"/>
  <c r="Q5938" i="4"/>
  <c r="R5937" i="4"/>
  <c r="Q5937" i="4"/>
  <c r="R5936" i="4"/>
  <c r="Q5936" i="4"/>
  <c r="R5935" i="4"/>
  <c r="Q5935" i="4"/>
  <c r="R5934" i="4"/>
  <c r="Q5934" i="4"/>
  <c r="R5933" i="4"/>
  <c r="Q5933" i="4"/>
  <c r="R5932" i="4"/>
  <c r="Q5932" i="4"/>
  <c r="R5931" i="4"/>
  <c r="Q5931" i="4"/>
  <c r="R5930" i="4"/>
  <c r="Q5930" i="4"/>
  <c r="R5929" i="4"/>
  <c r="Q5929" i="4"/>
  <c r="R5928" i="4"/>
  <c r="Q5928" i="4"/>
  <c r="R5927" i="4"/>
  <c r="Q5927" i="4"/>
  <c r="R5926" i="4"/>
  <c r="Q5926" i="4"/>
  <c r="R5925" i="4"/>
  <c r="Q5925" i="4"/>
  <c r="R5924" i="4"/>
  <c r="Q5924" i="4"/>
  <c r="R5923" i="4"/>
  <c r="Q5923" i="4"/>
  <c r="R5922" i="4"/>
  <c r="Q5922" i="4"/>
  <c r="R5921" i="4"/>
  <c r="Q5921" i="4"/>
  <c r="R5920" i="4"/>
  <c r="Q5920" i="4"/>
  <c r="R5919" i="4"/>
  <c r="Q5919" i="4"/>
  <c r="R5918" i="4"/>
  <c r="Q5918" i="4"/>
  <c r="R5917" i="4"/>
  <c r="Q5917" i="4"/>
  <c r="R5916" i="4"/>
  <c r="Q5916" i="4"/>
  <c r="R5915" i="4"/>
  <c r="Q5915" i="4"/>
  <c r="R5914" i="4"/>
  <c r="Q5914" i="4"/>
  <c r="R5913" i="4"/>
  <c r="Q5913" i="4"/>
  <c r="R5912" i="4"/>
  <c r="Q5912" i="4"/>
  <c r="R5911" i="4"/>
  <c r="Q5911" i="4"/>
  <c r="R5910" i="4"/>
  <c r="Q5910" i="4"/>
  <c r="R5909" i="4"/>
  <c r="Q5909" i="4"/>
  <c r="R5908" i="4"/>
  <c r="Q5908" i="4"/>
  <c r="R5907" i="4"/>
  <c r="Q5907" i="4"/>
  <c r="R5906" i="4"/>
  <c r="Q5906" i="4"/>
  <c r="R5905" i="4"/>
  <c r="Q5905" i="4"/>
  <c r="R5904" i="4"/>
  <c r="Q5904" i="4"/>
  <c r="R5903" i="4"/>
  <c r="Q5903" i="4"/>
  <c r="R5902" i="4"/>
  <c r="Q5902" i="4"/>
  <c r="R5901" i="4"/>
  <c r="Q5901" i="4"/>
  <c r="R5900" i="4"/>
  <c r="Q5900" i="4"/>
  <c r="R5899" i="4"/>
  <c r="Q5899" i="4"/>
  <c r="R5898" i="4"/>
  <c r="Q5898" i="4"/>
  <c r="R5897" i="4"/>
  <c r="Q5897" i="4"/>
  <c r="R5896" i="4"/>
  <c r="Q5896" i="4"/>
  <c r="R5895" i="4"/>
  <c r="Q5895" i="4"/>
  <c r="R5894" i="4"/>
  <c r="Q5894" i="4"/>
  <c r="R5893" i="4"/>
  <c r="Q5893" i="4"/>
  <c r="R5892" i="4"/>
  <c r="Q5892" i="4"/>
  <c r="R5891" i="4"/>
  <c r="Q5891" i="4"/>
  <c r="R5890" i="4"/>
  <c r="Q5890" i="4"/>
  <c r="R5889" i="4"/>
  <c r="Q5889" i="4"/>
  <c r="R5888" i="4"/>
  <c r="Q5888" i="4"/>
  <c r="R5887" i="4"/>
  <c r="Q5887" i="4"/>
  <c r="R5886" i="4"/>
  <c r="Q5886" i="4"/>
  <c r="R5885" i="4"/>
  <c r="Q5885" i="4"/>
  <c r="R5884" i="4"/>
  <c r="Q5884" i="4"/>
  <c r="R5883" i="4"/>
  <c r="Q5883" i="4"/>
  <c r="R5882" i="4"/>
  <c r="Q5882" i="4"/>
  <c r="R5881" i="4"/>
  <c r="Q5881" i="4"/>
  <c r="R5880" i="4"/>
  <c r="Q5880" i="4"/>
  <c r="R5879" i="4"/>
  <c r="Q5879" i="4"/>
  <c r="R5878" i="4"/>
  <c r="Q5878" i="4"/>
  <c r="R5877" i="4"/>
  <c r="Q5877" i="4"/>
  <c r="R5876" i="4"/>
  <c r="Q5876" i="4"/>
  <c r="R5875" i="4"/>
  <c r="Q5875" i="4"/>
  <c r="R5874" i="4"/>
  <c r="Q5874" i="4"/>
  <c r="R5873" i="4"/>
  <c r="Q5873" i="4"/>
  <c r="R5872" i="4"/>
  <c r="Q5872" i="4"/>
  <c r="R5871" i="4"/>
  <c r="Q5871" i="4"/>
  <c r="R5870" i="4"/>
  <c r="Q5870" i="4"/>
  <c r="R5869" i="4"/>
  <c r="Q5869" i="4"/>
  <c r="R5868" i="4"/>
  <c r="Q5868" i="4"/>
  <c r="R5867" i="4"/>
  <c r="Q5867" i="4"/>
  <c r="R5866" i="4"/>
  <c r="Q5866" i="4"/>
  <c r="R5865" i="4"/>
  <c r="Q5865" i="4"/>
  <c r="R5864" i="4"/>
  <c r="Q5864" i="4"/>
  <c r="R5863" i="4"/>
  <c r="Q5863" i="4"/>
  <c r="R5862" i="4"/>
  <c r="Q5862" i="4"/>
  <c r="R5861" i="4"/>
  <c r="Q5861" i="4"/>
  <c r="R5860" i="4"/>
  <c r="Q5860" i="4"/>
  <c r="R5859" i="4"/>
  <c r="Q5859" i="4"/>
  <c r="R5858" i="4"/>
  <c r="Q5858" i="4"/>
  <c r="R5857" i="4"/>
  <c r="Q5857" i="4"/>
  <c r="R5856" i="4"/>
  <c r="Q5856" i="4"/>
  <c r="R5855" i="4"/>
  <c r="Q5855" i="4"/>
  <c r="R5854" i="4"/>
  <c r="Q5854" i="4"/>
  <c r="R5853" i="4"/>
  <c r="Q5853" i="4"/>
  <c r="R5852" i="4"/>
  <c r="Q5852" i="4"/>
  <c r="R5851" i="4"/>
  <c r="Q5851" i="4"/>
  <c r="R5850" i="4"/>
  <c r="Q5850" i="4"/>
  <c r="R5849" i="4"/>
  <c r="Q5849" i="4"/>
  <c r="R5848" i="4"/>
  <c r="Q5848" i="4"/>
  <c r="R5847" i="4"/>
  <c r="Q5847" i="4"/>
  <c r="R5846" i="4"/>
  <c r="Q5846" i="4"/>
  <c r="R5845" i="4"/>
  <c r="Q5845" i="4"/>
  <c r="R5844" i="4"/>
  <c r="Q5844" i="4"/>
  <c r="R5843" i="4"/>
  <c r="Q5843" i="4"/>
  <c r="R5842" i="4"/>
  <c r="Q5842" i="4"/>
  <c r="R5841" i="4"/>
  <c r="Q5841" i="4"/>
  <c r="R5840" i="4"/>
  <c r="Q5840" i="4"/>
  <c r="R5839" i="4"/>
  <c r="Q5839" i="4"/>
  <c r="R5838" i="4"/>
  <c r="Q5838" i="4"/>
  <c r="R5837" i="4"/>
  <c r="Q5837" i="4"/>
  <c r="R5836" i="4"/>
  <c r="Q5836" i="4"/>
  <c r="R5835" i="4"/>
  <c r="Q5835" i="4"/>
  <c r="R5834" i="4"/>
  <c r="Q5834" i="4"/>
  <c r="R5833" i="4"/>
  <c r="Q5833" i="4"/>
  <c r="R5832" i="4"/>
  <c r="Q5832" i="4"/>
  <c r="R5831" i="4"/>
  <c r="Q5831" i="4"/>
  <c r="R5830" i="4"/>
  <c r="Q5830" i="4"/>
  <c r="R5829" i="4"/>
  <c r="Q5829" i="4"/>
  <c r="R5828" i="4"/>
  <c r="Q5828" i="4"/>
  <c r="R5827" i="4"/>
  <c r="Q5827" i="4"/>
  <c r="R5826" i="4"/>
  <c r="Q5826" i="4"/>
  <c r="R5825" i="4"/>
  <c r="Q5825" i="4"/>
  <c r="R5824" i="4"/>
  <c r="Q5824" i="4"/>
  <c r="R5823" i="4"/>
  <c r="Q5823" i="4"/>
  <c r="R5822" i="4"/>
  <c r="Q5822" i="4"/>
  <c r="R5821" i="4"/>
  <c r="Q5821" i="4"/>
  <c r="R5820" i="4"/>
  <c r="Q5820" i="4"/>
  <c r="R5819" i="4"/>
  <c r="Q5819" i="4"/>
  <c r="R5818" i="4"/>
  <c r="Q5818" i="4"/>
  <c r="R5817" i="4"/>
  <c r="Q5817" i="4"/>
  <c r="R5816" i="4"/>
  <c r="Q5816" i="4"/>
  <c r="R5815" i="4"/>
  <c r="Q5815" i="4"/>
  <c r="R5814" i="4"/>
  <c r="Q5814" i="4"/>
  <c r="R5813" i="4"/>
  <c r="Q5813" i="4"/>
  <c r="R5812" i="4"/>
  <c r="Q5812" i="4"/>
  <c r="R5811" i="4"/>
  <c r="Q5811" i="4"/>
  <c r="R5810" i="4"/>
  <c r="Q5810" i="4"/>
  <c r="R5809" i="4"/>
  <c r="Q5809" i="4"/>
  <c r="R5808" i="4"/>
  <c r="Q5808" i="4"/>
  <c r="R5807" i="4"/>
  <c r="Q5807" i="4"/>
  <c r="R5806" i="4"/>
  <c r="Q5806" i="4"/>
  <c r="R5805" i="4"/>
  <c r="Q5805" i="4"/>
  <c r="R5804" i="4"/>
  <c r="Q5804" i="4"/>
  <c r="R5803" i="4"/>
  <c r="Q5803" i="4"/>
  <c r="R5802" i="4"/>
  <c r="Q5802" i="4"/>
  <c r="R5801" i="4"/>
  <c r="Q5801" i="4"/>
  <c r="R5800" i="4"/>
  <c r="Q5800" i="4"/>
  <c r="R5799" i="4"/>
  <c r="Q5799" i="4"/>
  <c r="R5798" i="4"/>
  <c r="Q5798" i="4"/>
  <c r="R5797" i="4"/>
  <c r="Q5797" i="4"/>
  <c r="R5796" i="4"/>
  <c r="Q5796" i="4"/>
  <c r="R5795" i="4"/>
  <c r="Q5795" i="4"/>
  <c r="R5794" i="4"/>
  <c r="Q5794" i="4"/>
  <c r="R5793" i="4"/>
  <c r="Q5793" i="4"/>
  <c r="R5792" i="4"/>
  <c r="Q5792" i="4"/>
  <c r="R5791" i="4"/>
  <c r="Q5791" i="4"/>
  <c r="R5790" i="4"/>
  <c r="Q5790" i="4"/>
  <c r="R5789" i="4"/>
  <c r="Q5789" i="4"/>
  <c r="R5788" i="4"/>
  <c r="Q5788" i="4"/>
  <c r="R5787" i="4"/>
  <c r="Q5787" i="4"/>
  <c r="R5786" i="4"/>
  <c r="Q5786" i="4"/>
  <c r="R5785" i="4"/>
  <c r="Q5785" i="4"/>
  <c r="R5784" i="4"/>
  <c r="Q5784" i="4"/>
  <c r="R5783" i="4"/>
  <c r="Q5783" i="4"/>
  <c r="R5782" i="4"/>
  <c r="Q5782" i="4"/>
  <c r="R5781" i="4"/>
  <c r="Q5781" i="4"/>
  <c r="R5780" i="4"/>
  <c r="Q5780" i="4"/>
  <c r="R5779" i="4"/>
  <c r="Q5779" i="4"/>
  <c r="R5778" i="4"/>
  <c r="Q5778" i="4"/>
  <c r="R5777" i="4"/>
  <c r="Q5777" i="4"/>
  <c r="R5776" i="4"/>
  <c r="Q5776" i="4"/>
  <c r="R5775" i="4"/>
  <c r="Q5775" i="4"/>
  <c r="R5774" i="4"/>
  <c r="Q5774" i="4"/>
  <c r="R5773" i="4"/>
  <c r="Q5773" i="4"/>
  <c r="R5772" i="4"/>
  <c r="Q5772" i="4"/>
  <c r="R5771" i="4"/>
  <c r="Q5771" i="4"/>
  <c r="R5770" i="4"/>
  <c r="Q5770" i="4"/>
  <c r="R5769" i="4"/>
  <c r="Q5769" i="4"/>
  <c r="R5768" i="4"/>
  <c r="Q5768" i="4"/>
  <c r="R5767" i="4"/>
  <c r="Q5767" i="4"/>
  <c r="R5766" i="4"/>
  <c r="Q5766" i="4"/>
  <c r="R5765" i="4"/>
  <c r="Q5765" i="4"/>
  <c r="R5764" i="4"/>
  <c r="Q5764" i="4"/>
  <c r="R5763" i="4"/>
  <c r="Q5763" i="4"/>
  <c r="R5762" i="4"/>
  <c r="Q5762" i="4"/>
  <c r="R5761" i="4"/>
  <c r="Q5761" i="4"/>
  <c r="R5760" i="4"/>
  <c r="Q5760" i="4"/>
  <c r="R5759" i="4"/>
  <c r="Q5759" i="4"/>
  <c r="R5758" i="4"/>
  <c r="Q5758" i="4"/>
  <c r="R5757" i="4"/>
  <c r="Q5757" i="4"/>
  <c r="R5756" i="4"/>
  <c r="Q5756" i="4"/>
  <c r="R5755" i="4"/>
  <c r="Q5755" i="4"/>
  <c r="R5754" i="4"/>
  <c r="Q5754" i="4"/>
  <c r="R5753" i="4"/>
  <c r="Q5753" i="4"/>
  <c r="R5752" i="4"/>
  <c r="Q5752" i="4"/>
  <c r="R5751" i="4"/>
  <c r="Q5751" i="4"/>
  <c r="R5750" i="4"/>
  <c r="Q5750" i="4"/>
  <c r="R5749" i="4"/>
  <c r="Q5749" i="4"/>
  <c r="R5748" i="4"/>
  <c r="Q5748" i="4"/>
  <c r="R5747" i="4"/>
  <c r="Q5747" i="4"/>
  <c r="R5746" i="4"/>
  <c r="Q5746" i="4"/>
  <c r="R5745" i="4"/>
  <c r="Q5745" i="4"/>
  <c r="R5744" i="4"/>
  <c r="Q5744" i="4"/>
  <c r="R5743" i="4"/>
  <c r="Q5743" i="4"/>
  <c r="R5742" i="4"/>
  <c r="Q5742" i="4"/>
  <c r="R5741" i="4"/>
  <c r="Q5741" i="4"/>
  <c r="R5740" i="4"/>
  <c r="Q5740" i="4"/>
  <c r="R5739" i="4"/>
  <c r="Q5739" i="4"/>
  <c r="R5738" i="4"/>
  <c r="Q5738" i="4"/>
  <c r="R5737" i="4"/>
  <c r="Q5737" i="4"/>
  <c r="R5736" i="4"/>
  <c r="Q5736" i="4"/>
  <c r="R5735" i="4"/>
  <c r="Q5735" i="4"/>
  <c r="R5734" i="4"/>
  <c r="Q5734" i="4"/>
  <c r="R5733" i="4"/>
  <c r="Q5733" i="4"/>
  <c r="R5732" i="4"/>
  <c r="Q5732" i="4"/>
  <c r="R5731" i="4"/>
  <c r="Q5731" i="4"/>
  <c r="R5730" i="4"/>
  <c r="Q5730" i="4"/>
  <c r="R5729" i="4"/>
  <c r="Q5729" i="4"/>
  <c r="R5728" i="4"/>
  <c r="Q5728" i="4"/>
  <c r="R5727" i="4"/>
  <c r="Q5727" i="4"/>
  <c r="R5726" i="4"/>
  <c r="Q5726" i="4"/>
  <c r="R5725" i="4"/>
  <c r="Q5725" i="4"/>
  <c r="R5724" i="4"/>
  <c r="Q5724" i="4"/>
  <c r="R5723" i="4"/>
  <c r="Q5723" i="4"/>
  <c r="R5722" i="4"/>
  <c r="Q5722" i="4"/>
  <c r="R5721" i="4"/>
  <c r="Q5721" i="4"/>
  <c r="R5720" i="4"/>
  <c r="Q5720" i="4"/>
  <c r="R5719" i="4"/>
  <c r="Q5719" i="4"/>
  <c r="R5718" i="4"/>
  <c r="Q5718" i="4"/>
  <c r="R5717" i="4"/>
  <c r="Q5717" i="4"/>
  <c r="R5716" i="4"/>
  <c r="Q5716" i="4"/>
  <c r="R5715" i="4"/>
  <c r="Q5715" i="4"/>
  <c r="R5714" i="4"/>
  <c r="Q5714" i="4"/>
  <c r="R5713" i="4"/>
  <c r="Q5713" i="4"/>
  <c r="R5712" i="4"/>
  <c r="Q5712" i="4"/>
  <c r="R5711" i="4"/>
  <c r="Q5711" i="4"/>
  <c r="R5710" i="4"/>
  <c r="Q5710" i="4"/>
  <c r="R5709" i="4"/>
  <c r="Q5709" i="4"/>
  <c r="R5708" i="4"/>
  <c r="Q5708" i="4"/>
  <c r="R5707" i="4"/>
  <c r="Q5707" i="4"/>
  <c r="R5706" i="4"/>
  <c r="Q5706" i="4"/>
  <c r="R5705" i="4"/>
  <c r="Q5705" i="4"/>
  <c r="R5704" i="4"/>
  <c r="Q5704" i="4"/>
  <c r="R5703" i="4"/>
  <c r="Q5703" i="4"/>
  <c r="R5702" i="4"/>
  <c r="Q5702" i="4"/>
  <c r="R5701" i="4"/>
  <c r="Q5701" i="4"/>
  <c r="R5700" i="4"/>
  <c r="Q5700" i="4"/>
  <c r="R5699" i="4"/>
  <c r="Q5699" i="4"/>
  <c r="R5698" i="4"/>
  <c r="Q5698" i="4"/>
  <c r="R5697" i="4"/>
  <c r="Q5697" i="4"/>
  <c r="R5696" i="4"/>
  <c r="Q5696" i="4"/>
  <c r="R5695" i="4"/>
  <c r="Q5695" i="4"/>
  <c r="R5694" i="4"/>
  <c r="Q5694" i="4"/>
  <c r="R5693" i="4"/>
  <c r="Q5693" i="4"/>
  <c r="R5692" i="4"/>
  <c r="Q5692" i="4"/>
  <c r="R5691" i="4"/>
  <c r="Q5691" i="4"/>
  <c r="R5690" i="4"/>
  <c r="Q5690" i="4"/>
  <c r="R5689" i="4"/>
  <c r="Q5689" i="4"/>
  <c r="R5688" i="4"/>
  <c r="Q5688" i="4"/>
  <c r="R5687" i="4"/>
  <c r="Q5687" i="4"/>
  <c r="R5686" i="4"/>
  <c r="Q5686" i="4"/>
  <c r="R5685" i="4"/>
  <c r="Q5685" i="4"/>
  <c r="R5684" i="4"/>
  <c r="Q5684" i="4"/>
  <c r="R5683" i="4"/>
  <c r="Q5683" i="4"/>
  <c r="R5682" i="4"/>
  <c r="Q5682" i="4"/>
  <c r="R5681" i="4"/>
  <c r="Q5681" i="4"/>
  <c r="R5680" i="4"/>
  <c r="Q5680" i="4"/>
  <c r="R5679" i="4"/>
  <c r="Q5679" i="4"/>
  <c r="R5678" i="4"/>
  <c r="Q5678" i="4"/>
  <c r="R5677" i="4"/>
  <c r="Q5677" i="4"/>
  <c r="R5676" i="4"/>
  <c r="Q5676" i="4"/>
  <c r="R5675" i="4"/>
  <c r="Q5675" i="4"/>
  <c r="R5674" i="4"/>
  <c r="Q5674" i="4"/>
  <c r="R5673" i="4"/>
  <c r="Q5673" i="4"/>
  <c r="R5672" i="4"/>
  <c r="Q5672" i="4"/>
  <c r="R5671" i="4"/>
  <c r="Q5671" i="4"/>
  <c r="R5670" i="4"/>
  <c r="Q5670" i="4"/>
  <c r="R5669" i="4"/>
  <c r="Q5669" i="4"/>
  <c r="R5668" i="4"/>
  <c r="Q5668" i="4"/>
  <c r="R5667" i="4"/>
  <c r="Q5667" i="4"/>
  <c r="R5666" i="4"/>
  <c r="Q5666" i="4"/>
  <c r="R5665" i="4"/>
  <c r="Q5665" i="4"/>
  <c r="R5664" i="4"/>
  <c r="Q5664" i="4"/>
  <c r="R5663" i="4"/>
  <c r="Q5663" i="4"/>
  <c r="R5662" i="4"/>
  <c r="Q5662" i="4"/>
  <c r="R5661" i="4"/>
  <c r="Q5661" i="4"/>
  <c r="R5660" i="4"/>
  <c r="Q5660" i="4"/>
  <c r="R5659" i="4"/>
  <c r="Q5659" i="4"/>
  <c r="R5658" i="4"/>
  <c r="Q5658" i="4"/>
  <c r="R5657" i="4"/>
  <c r="Q5657" i="4"/>
  <c r="R5656" i="4"/>
  <c r="Q5656" i="4"/>
  <c r="R5655" i="4"/>
  <c r="Q5655" i="4"/>
  <c r="R5654" i="4"/>
  <c r="Q5654" i="4"/>
  <c r="R5653" i="4"/>
  <c r="Q5653" i="4"/>
  <c r="R5652" i="4"/>
  <c r="Q5652" i="4"/>
  <c r="R5651" i="4"/>
  <c r="Q5651" i="4"/>
  <c r="R5650" i="4"/>
  <c r="Q5650" i="4"/>
  <c r="R5649" i="4"/>
  <c r="Q5649" i="4"/>
  <c r="R5648" i="4"/>
  <c r="Q5648" i="4"/>
  <c r="R5647" i="4"/>
  <c r="Q5647" i="4"/>
  <c r="R5646" i="4"/>
  <c r="Q5646" i="4"/>
  <c r="R5645" i="4"/>
  <c r="Q5645" i="4"/>
  <c r="R5644" i="4"/>
  <c r="Q5644" i="4"/>
  <c r="R5643" i="4"/>
  <c r="Q5643" i="4"/>
  <c r="R5642" i="4"/>
  <c r="Q5642" i="4"/>
  <c r="R5641" i="4"/>
  <c r="Q5641" i="4"/>
  <c r="R5640" i="4"/>
  <c r="Q5640" i="4"/>
  <c r="R5639" i="4"/>
  <c r="Q5639" i="4"/>
  <c r="R5638" i="4"/>
  <c r="Q5638" i="4"/>
  <c r="R5637" i="4"/>
  <c r="Q5637" i="4"/>
  <c r="R5636" i="4"/>
  <c r="Q5636" i="4"/>
  <c r="R5635" i="4"/>
  <c r="Q5635" i="4"/>
  <c r="R5634" i="4"/>
  <c r="Q5634" i="4"/>
  <c r="R5633" i="4"/>
  <c r="Q5633" i="4"/>
  <c r="R5632" i="4"/>
  <c r="Q5632" i="4"/>
  <c r="R5631" i="4"/>
  <c r="Q5631" i="4"/>
  <c r="R5630" i="4"/>
  <c r="Q5630" i="4"/>
  <c r="R5629" i="4"/>
  <c r="Q5629" i="4"/>
  <c r="R5628" i="4"/>
  <c r="Q5628" i="4"/>
  <c r="R5627" i="4"/>
  <c r="Q5627" i="4"/>
  <c r="R5626" i="4"/>
  <c r="Q5626" i="4"/>
  <c r="R5625" i="4"/>
  <c r="Q5625" i="4"/>
  <c r="R5624" i="4"/>
  <c r="Q5624" i="4"/>
  <c r="R5623" i="4"/>
  <c r="Q5623" i="4"/>
  <c r="R5622" i="4"/>
  <c r="Q5622" i="4"/>
  <c r="R5621" i="4"/>
  <c r="Q5621" i="4"/>
  <c r="R5620" i="4"/>
  <c r="Q5620" i="4"/>
  <c r="R5619" i="4"/>
  <c r="Q5619" i="4"/>
  <c r="R5618" i="4"/>
  <c r="Q5618" i="4"/>
  <c r="R5617" i="4"/>
  <c r="Q5617" i="4"/>
  <c r="R5616" i="4"/>
  <c r="Q5616" i="4"/>
  <c r="R5615" i="4"/>
  <c r="Q5615" i="4"/>
  <c r="R5614" i="4"/>
  <c r="Q5614" i="4"/>
  <c r="R5613" i="4"/>
  <c r="Q5613" i="4"/>
  <c r="R5612" i="4"/>
  <c r="Q5612" i="4"/>
  <c r="R5611" i="4"/>
  <c r="Q5611" i="4"/>
  <c r="R5610" i="4"/>
  <c r="Q5610" i="4"/>
  <c r="R5609" i="4"/>
  <c r="Q5609" i="4"/>
  <c r="R5608" i="4"/>
  <c r="Q5608" i="4"/>
  <c r="R5607" i="4"/>
  <c r="Q5607" i="4"/>
  <c r="R5606" i="4"/>
  <c r="Q5606" i="4"/>
  <c r="R5605" i="4"/>
  <c r="Q5605" i="4"/>
  <c r="R5604" i="4"/>
  <c r="Q5604" i="4"/>
  <c r="R5603" i="4"/>
  <c r="Q5603" i="4"/>
  <c r="R5602" i="4"/>
  <c r="Q5602" i="4"/>
  <c r="R5601" i="4"/>
  <c r="Q5601" i="4"/>
  <c r="R5600" i="4"/>
  <c r="Q5600" i="4"/>
  <c r="R5599" i="4"/>
  <c r="Q5599" i="4"/>
  <c r="R5598" i="4"/>
  <c r="Q5598" i="4"/>
  <c r="R5597" i="4"/>
  <c r="Q5597" i="4"/>
  <c r="R5596" i="4"/>
  <c r="Q5596" i="4"/>
  <c r="R5595" i="4"/>
  <c r="Q5595" i="4"/>
  <c r="R5594" i="4"/>
  <c r="Q5594" i="4"/>
  <c r="R5593" i="4"/>
  <c r="Q5593" i="4"/>
  <c r="R5592" i="4"/>
  <c r="Q5592" i="4"/>
  <c r="R5591" i="4"/>
  <c r="Q5591" i="4"/>
  <c r="R5590" i="4"/>
  <c r="Q5590" i="4"/>
  <c r="R5589" i="4"/>
  <c r="Q5589" i="4"/>
  <c r="R5588" i="4"/>
  <c r="Q5588" i="4"/>
  <c r="R5587" i="4"/>
  <c r="Q5587" i="4"/>
  <c r="R5586" i="4"/>
  <c r="Q5586" i="4"/>
  <c r="R5585" i="4"/>
  <c r="Q5585" i="4"/>
  <c r="R5584" i="4"/>
  <c r="Q5584" i="4"/>
  <c r="R5583" i="4"/>
  <c r="Q5583" i="4"/>
  <c r="R5582" i="4"/>
  <c r="Q5582" i="4"/>
  <c r="R5581" i="4"/>
  <c r="Q5581" i="4"/>
  <c r="R5580" i="4"/>
  <c r="Q5580" i="4"/>
  <c r="R5579" i="4"/>
  <c r="Q5579" i="4"/>
  <c r="R5578" i="4"/>
  <c r="Q5578" i="4"/>
  <c r="R5577" i="4"/>
  <c r="Q5577" i="4"/>
  <c r="R5576" i="4"/>
  <c r="Q5576" i="4"/>
  <c r="R5575" i="4"/>
  <c r="Q5575" i="4"/>
  <c r="R5574" i="4"/>
  <c r="Q5574" i="4"/>
  <c r="R5573" i="4"/>
  <c r="Q5573" i="4"/>
  <c r="R5572" i="4"/>
  <c r="Q5572" i="4"/>
  <c r="R5571" i="4"/>
  <c r="Q5571" i="4"/>
  <c r="R5570" i="4"/>
  <c r="Q5570" i="4"/>
  <c r="R5569" i="4"/>
  <c r="Q5569" i="4"/>
  <c r="R5568" i="4"/>
  <c r="Q5568" i="4"/>
  <c r="R5567" i="4"/>
  <c r="Q5567" i="4"/>
  <c r="R5566" i="4"/>
  <c r="Q5566" i="4"/>
  <c r="R5565" i="4"/>
  <c r="Q5565" i="4"/>
  <c r="R5564" i="4"/>
  <c r="Q5564" i="4"/>
  <c r="R5563" i="4"/>
  <c r="Q5563" i="4"/>
  <c r="R5562" i="4"/>
  <c r="Q5562" i="4"/>
  <c r="R5561" i="4"/>
  <c r="Q5561" i="4"/>
  <c r="R5560" i="4"/>
  <c r="Q5560" i="4"/>
  <c r="R5559" i="4"/>
  <c r="Q5559" i="4"/>
  <c r="R5558" i="4"/>
  <c r="Q5558" i="4"/>
  <c r="R5557" i="4"/>
  <c r="Q5557" i="4"/>
  <c r="R5556" i="4"/>
  <c r="Q5556" i="4"/>
  <c r="R5555" i="4"/>
  <c r="Q5555" i="4"/>
  <c r="R5554" i="4"/>
  <c r="Q5554" i="4"/>
  <c r="R5553" i="4"/>
  <c r="Q5553" i="4"/>
  <c r="R5552" i="4"/>
  <c r="Q5552" i="4"/>
  <c r="R5551" i="4"/>
  <c r="Q5551" i="4"/>
  <c r="R5550" i="4"/>
  <c r="Q5550" i="4"/>
  <c r="R5549" i="4"/>
  <c r="Q5549" i="4"/>
  <c r="R5548" i="4"/>
  <c r="Q5548" i="4"/>
  <c r="R5547" i="4"/>
  <c r="Q5547" i="4"/>
  <c r="R5546" i="4"/>
  <c r="Q5546" i="4"/>
  <c r="R5545" i="4"/>
  <c r="Q5545" i="4"/>
  <c r="R5544" i="4"/>
  <c r="Q5544" i="4"/>
  <c r="R5543" i="4"/>
  <c r="Q5543" i="4"/>
  <c r="R5542" i="4"/>
  <c r="Q5542" i="4"/>
  <c r="R5541" i="4"/>
  <c r="Q5541" i="4"/>
  <c r="R5540" i="4"/>
  <c r="Q5540" i="4"/>
  <c r="R5539" i="4"/>
  <c r="Q5539" i="4"/>
  <c r="R5538" i="4"/>
  <c r="Q5538" i="4"/>
  <c r="R5537" i="4"/>
  <c r="Q5537" i="4"/>
  <c r="R5536" i="4"/>
  <c r="Q5536" i="4"/>
  <c r="R5535" i="4"/>
  <c r="Q5535" i="4"/>
  <c r="R5534" i="4"/>
  <c r="Q5534" i="4"/>
  <c r="R5533" i="4"/>
  <c r="Q5533" i="4"/>
  <c r="R5532" i="4"/>
  <c r="Q5532" i="4"/>
  <c r="R5531" i="4"/>
  <c r="Q5531" i="4"/>
  <c r="R5530" i="4"/>
  <c r="Q5530" i="4"/>
  <c r="R5529" i="4"/>
  <c r="Q5529" i="4"/>
  <c r="R5528" i="4"/>
  <c r="Q5528" i="4"/>
  <c r="R5527" i="4"/>
  <c r="Q5527" i="4"/>
  <c r="R5526" i="4"/>
  <c r="Q5526" i="4"/>
  <c r="R5525" i="4"/>
  <c r="Q5525" i="4"/>
  <c r="R5524" i="4"/>
  <c r="Q5524" i="4"/>
  <c r="R5523" i="4"/>
  <c r="Q5523" i="4"/>
  <c r="R5522" i="4"/>
  <c r="Q5522" i="4"/>
  <c r="R5521" i="4"/>
  <c r="Q5521" i="4"/>
  <c r="R5520" i="4"/>
  <c r="Q5520" i="4"/>
  <c r="R5519" i="4"/>
  <c r="Q5519" i="4"/>
  <c r="R5518" i="4"/>
  <c r="Q5518" i="4"/>
  <c r="R5517" i="4"/>
  <c r="Q5517" i="4"/>
  <c r="R5516" i="4"/>
  <c r="Q5516" i="4"/>
  <c r="R5515" i="4"/>
  <c r="Q5515" i="4"/>
  <c r="R5514" i="4"/>
  <c r="Q5514" i="4"/>
  <c r="R5513" i="4"/>
  <c r="Q5513" i="4"/>
  <c r="R5512" i="4"/>
  <c r="Q5512" i="4"/>
  <c r="R5511" i="4"/>
  <c r="Q5511" i="4"/>
  <c r="R5510" i="4"/>
  <c r="Q5510" i="4"/>
  <c r="R5509" i="4"/>
  <c r="Q5509" i="4"/>
  <c r="R5508" i="4"/>
  <c r="Q5508" i="4"/>
  <c r="R5507" i="4"/>
  <c r="Q5507" i="4"/>
  <c r="R5506" i="4"/>
  <c r="Q5506" i="4"/>
  <c r="R5505" i="4"/>
  <c r="Q5505" i="4"/>
  <c r="R5504" i="4"/>
  <c r="Q5504" i="4"/>
  <c r="R5503" i="4"/>
  <c r="Q5503" i="4"/>
  <c r="R5502" i="4"/>
  <c r="Q5502" i="4"/>
  <c r="R5501" i="4"/>
  <c r="Q5501" i="4"/>
  <c r="R5500" i="4"/>
  <c r="Q5500" i="4"/>
  <c r="R5499" i="4"/>
  <c r="Q5499" i="4"/>
  <c r="R5498" i="4"/>
  <c r="Q5498" i="4"/>
  <c r="R5497" i="4"/>
  <c r="Q5497" i="4"/>
  <c r="R5496" i="4"/>
  <c r="Q5496" i="4"/>
  <c r="R5495" i="4"/>
  <c r="Q5495" i="4"/>
  <c r="R5494" i="4"/>
  <c r="Q5494" i="4"/>
  <c r="R5493" i="4"/>
  <c r="Q5493" i="4"/>
  <c r="R5492" i="4"/>
  <c r="Q5492" i="4"/>
  <c r="R5491" i="4"/>
  <c r="Q5491" i="4"/>
  <c r="R5490" i="4"/>
  <c r="Q5490" i="4"/>
  <c r="R5489" i="4"/>
  <c r="Q5489" i="4"/>
  <c r="R5488" i="4"/>
  <c r="Q5488" i="4"/>
  <c r="R5487" i="4"/>
  <c r="Q5487" i="4"/>
  <c r="R5486" i="4"/>
  <c r="Q5486" i="4"/>
  <c r="R5485" i="4"/>
  <c r="Q5485" i="4"/>
  <c r="R5484" i="4"/>
  <c r="Q5484" i="4"/>
  <c r="R5483" i="4"/>
  <c r="Q5483" i="4"/>
  <c r="R5482" i="4"/>
  <c r="Q5482" i="4"/>
  <c r="R5481" i="4"/>
  <c r="Q5481" i="4"/>
  <c r="R5480" i="4"/>
  <c r="Q5480" i="4"/>
  <c r="R5479" i="4"/>
  <c r="Q5479" i="4"/>
  <c r="R5478" i="4"/>
  <c r="Q5478" i="4"/>
  <c r="R5477" i="4"/>
  <c r="Q5477" i="4"/>
  <c r="R5476" i="4"/>
  <c r="Q5476" i="4"/>
  <c r="R5475" i="4"/>
  <c r="Q5475" i="4"/>
  <c r="R5474" i="4"/>
  <c r="Q5474" i="4"/>
  <c r="R5473" i="4"/>
  <c r="Q5473" i="4"/>
  <c r="R5472" i="4"/>
  <c r="Q5472" i="4"/>
  <c r="R5471" i="4"/>
  <c r="Q5471" i="4"/>
  <c r="R5470" i="4"/>
  <c r="Q5470" i="4"/>
  <c r="R5469" i="4"/>
  <c r="Q5469" i="4"/>
  <c r="R5468" i="4"/>
  <c r="Q5468" i="4"/>
  <c r="R5467" i="4"/>
  <c r="Q5467" i="4"/>
  <c r="R5466" i="4"/>
  <c r="Q5466" i="4"/>
  <c r="R5465" i="4"/>
  <c r="Q5465" i="4"/>
  <c r="R5464" i="4"/>
  <c r="Q5464" i="4"/>
  <c r="R5463" i="4"/>
  <c r="Q5463" i="4"/>
  <c r="R5462" i="4"/>
  <c r="Q5462" i="4"/>
  <c r="R5461" i="4"/>
  <c r="Q5461" i="4"/>
  <c r="R5460" i="4"/>
  <c r="Q5460" i="4"/>
  <c r="R5459" i="4"/>
  <c r="Q5459" i="4"/>
  <c r="R5458" i="4"/>
  <c r="Q5458" i="4"/>
  <c r="R5457" i="4"/>
  <c r="Q5457" i="4"/>
  <c r="R5456" i="4"/>
  <c r="Q5456" i="4"/>
  <c r="R5455" i="4"/>
  <c r="Q5455" i="4"/>
  <c r="R5454" i="4"/>
  <c r="Q5454" i="4"/>
  <c r="R5453" i="4"/>
  <c r="Q5453" i="4"/>
  <c r="R5452" i="4"/>
  <c r="Q5452" i="4"/>
  <c r="R5451" i="4"/>
  <c r="Q5451" i="4"/>
  <c r="R5450" i="4"/>
  <c r="Q5450" i="4"/>
  <c r="R5449" i="4"/>
  <c r="Q5449" i="4"/>
  <c r="R5448" i="4"/>
  <c r="Q5448" i="4"/>
  <c r="R5447" i="4"/>
  <c r="Q5447" i="4"/>
  <c r="R5446" i="4"/>
  <c r="Q5446" i="4"/>
  <c r="R5445" i="4"/>
  <c r="Q5445" i="4"/>
  <c r="R5444" i="4"/>
  <c r="Q5444" i="4"/>
  <c r="R5443" i="4"/>
  <c r="Q5443" i="4"/>
  <c r="R5442" i="4"/>
  <c r="Q5442" i="4"/>
  <c r="R5441" i="4"/>
  <c r="Q5441" i="4"/>
  <c r="R5440" i="4"/>
  <c r="Q5440" i="4"/>
  <c r="R5439" i="4"/>
  <c r="Q5439" i="4"/>
  <c r="R5438" i="4"/>
  <c r="Q5438" i="4"/>
  <c r="R5437" i="4"/>
  <c r="Q5437" i="4"/>
  <c r="R5436" i="4"/>
  <c r="Q5436" i="4"/>
  <c r="R5435" i="4"/>
  <c r="Q5435" i="4"/>
  <c r="R5434" i="4"/>
  <c r="Q5434" i="4"/>
  <c r="R5433" i="4"/>
  <c r="Q5433" i="4"/>
  <c r="R5432" i="4"/>
  <c r="Q5432" i="4"/>
  <c r="R5431" i="4"/>
  <c r="Q5431" i="4"/>
  <c r="R5430" i="4"/>
  <c r="Q5430" i="4"/>
  <c r="R5429" i="4"/>
  <c r="Q5429" i="4"/>
  <c r="R5428" i="4"/>
  <c r="Q5428" i="4"/>
  <c r="R5427" i="4"/>
  <c r="Q5427" i="4"/>
  <c r="R5426" i="4"/>
  <c r="Q5426" i="4"/>
  <c r="R5425" i="4"/>
  <c r="Q5425" i="4"/>
  <c r="R5424" i="4"/>
  <c r="Q5424" i="4"/>
  <c r="R5423" i="4"/>
  <c r="Q5423" i="4"/>
  <c r="R5422" i="4"/>
  <c r="Q5422" i="4"/>
  <c r="R5421" i="4"/>
  <c r="Q5421" i="4"/>
  <c r="R5420" i="4"/>
  <c r="Q5420" i="4"/>
  <c r="R5419" i="4"/>
  <c r="Q5419" i="4"/>
  <c r="R5418" i="4"/>
  <c r="Q5418" i="4"/>
  <c r="R5417" i="4"/>
  <c r="Q5417" i="4"/>
  <c r="R5416" i="4"/>
  <c r="Q5416" i="4"/>
  <c r="R5415" i="4"/>
  <c r="Q5415" i="4"/>
  <c r="R5414" i="4"/>
  <c r="Q5414" i="4"/>
  <c r="R5413" i="4"/>
  <c r="Q5413" i="4"/>
  <c r="R5412" i="4"/>
  <c r="Q5412" i="4"/>
  <c r="R5411" i="4"/>
  <c r="Q5411" i="4"/>
  <c r="R5410" i="4"/>
  <c r="Q5410" i="4"/>
  <c r="R5409" i="4"/>
  <c r="Q5409" i="4"/>
  <c r="R5408" i="4"/>
  <c r="Q5408" i="4"/>
  <c r="R5407" i="4"/>
  <c r="Q5407" i="4"/>
  <c r="R5406" i="4"/>
  <c r="Q5406" i="4"/>
  <c r="R5405" i="4"/>
  <c r="Q5405" i="4"/>
  <c r="R5404" i="4"/>
  <c r="Q5404" i="4"/>
  <c r="R5403" i="4"/>
  <c r="Q5403" i="4"/>
  <c r="R5402" i="4"/>
  <c r="Q5402" i="4"/>
  <c r="R5401" i="4"/>
  <c r="Q5401" i="4"/>
  <c r="R5400" i="4"/>
  <c r="Q5400" i="4"/>
  <c r="R5399" i="4"/>
  <c r="Q5399" i="4"/>
  <c r="R5398" i="4"/>
  <c r="Q5398" i="4"/>
  <c r="R5397" i="4"/>
  <c r="Q5397" i="4"/>
  <c r="R5396" i="4"/>
  <c r="Q5396" i="4"/>
  <c r="R5395" i="4"/>
  <c r="Q5395" i="4"/>
  <c r="R5394" i="4"/>
  <c r="Q5394" i="4"/>
  <c r="R5393" i="4"/>
  <c r="Q5393" i="4"/>
  <c r="R5392" i="4"/>
  <c r="Q5392" i="4"/>
  <c r="R5391" i="4"/>
  <c r="Q5391" i="4"/>
  <c r="R5390" i="4"/>
  <c r="Q5390" i="4"/>
  <c r="R5389" i="4"/>
  <c r="Q5389" i="4"/>
  <c r="R5388" i="4"/>
  <c r="Q5388" i="4"/>
  <c r="R5387" i="4"/>
  <c r="Q5387" i="4"/>
  <c r="R5386" i="4"/>
  <c r="Q5386" i="4"/>
  <c r="R5385" i="4"/>
  <c r="Q5385" i="4"/>
  <c r="R5384" i="4"/>
  <c r="Q5384" i="4"/>
  <c r="R5383" i="4"/>
  <c r="Q5383" i="4"/>
  <c r="R5382" i="4"/>
  <c r="Q5382" i="4"/>
  <c r="R5381" i="4"/>
  <c r="Q5381" i="4"/>
  <c r="R5380" i="4"/>
  <c r="Q5380" i="4"/>
  <c r="R5379" i="4"/>
  <c r="Q5379" i="4"/>
  <c r="R5378" i="4"/>
  <c r="Q5378" i="4"/>
  <c r="R5377" i="4"/>
  <c r="Q5377" i="4"/>
  <c r="R5376" i="4"/>
  <c r="Q5376" i="4"/>
  <c r="R5375" i="4"/>
  <c r="Q5375" i="4"/>
  <c r="R5374" i="4"/>
  <c r="Q5374" i="4"/>
  <c r="R5373" i="4"/>
  <c r="Q5373" i="4"/>
  <c r="R5372" i="4"/>
  <c r="Q5372" i="4"/>
  <c r="R5371" i="4"/>
  <c r="Q5371" i="4"/>
  <c r="R5370" i="4"/>
  <c r="Q5370" i="4"/>
  <c r="R5369" i="4"/>
  <c r="Q5369" i="4"/>
  <c r="R5368" i="4"/>
  <c r="Q5368" i="4"/>
  <c r="R5367" i="4"/>
  <c r="Q5367" i="4"/>
  <c r="R5366" i="4"/>
  <c r="Q5366" i="4"/>
  <c r="R5365" i="4"/>
  <c r="Q5365" i="4"/>
  <c r="R5364" i="4"/>
  <c r="Q5364" i="4"/>
  <c r="R5363" i="4"/>
  <c r="Q5363" i="4"/>
  <c r="R5362" i="4"/>
  <c r="Q5362" i="4"/>
  <c r="R5361" i="4"/>
  <c r="Q5361" i="4"/>
  <c r="R5360" i="4"/>
  <c r="Q5360" i="4"/>
  <c r="R5359" i="4"/>
  <c r="Q5359" i="4"/>
  <c r="R5358" i="4"/>
  <c r="Q5358" i="4"/>
  <c r="R5357" i="4"/>
  <c r="Q5357" i="4"/>
  <c r="R5356" i="4"/>
  <c r="Q5356" i="4"/>
  <c r="R5355" i="4"/>
  <c r="Q5355" i="4"/>
  <c r="R5354" i="4"/>
  <c r="Q5354" i="4"/>
  <c r="R5353" i="4"/>
  <c r="Q5353" i="4"/>
  <c r="R5352" i="4"/>
  <c r="Q5352" i="4"/>
  <c r="R5351" i="4"/>
  <c r="Q5351" i="4"/>
  <c r="R5350" i="4"/>
  <c r="Q5350" i="4"/>
  <c r="R5349" i="4"/>
  <c r="Q5349" i="4"/>
  <c r="R5348" i="4"/>
  <c r="Q5348" i="4"/>
  <c r="R5347" i="4"/>
  <c r="Q5347" i="4"/>
  <c r="R5346" i="4"/>
  <c r="Q5346" i="4"/>
  <c r="R5345" i="4"/>
  <c r="Q5345" i="4"/>
  <c r="R5344" i="4"/>
  <c r="Q5344" i="4"/>
  <c r="R5343" i="4"/>
  <c r="Q5343" i="4"/>
  <c r="R5342" i="4"/>
  <c r="Q5342" i="4"/>
  <c r="R5341" i="4"/>
  <c r="Q5341" i="4"/>
  <c r="R5340" i="4"/>
  <c r="Q5340" i="4"/>
  <c r="R5339" i="4"/>
  <c r="Q5339" i="4"/>
  <c r="R5338" i="4"/>
  <c r="Q5338" i="4"/>
  <c r="R5337" i="4"/>
  <c r="Q5337" i="4"/>
  <c r="R5336" i="4"/>
  <c r="Q5336" i="4"/>
  <c r="R5335" i="4"/>
  <c r="Q5335" i="4"/>
  <c r="R5334" i="4"/>
  <c r="Q5334" i="4"/>
  <c r="R5333" i="4"/>
  <c r="Q5333" i="4"/>
  <c r="R5332" i="4"/>
  <c r="Q5332" i="4"/>
  <c r="R5331" i="4"/>
  <c r="Q5331" i="4"/>
  <c r="R5330" i="4"/>
  <c r="Q5330" i="4"/>
  <c r="R5329" i="4"/>
  <c r="Q5329" i="4"/>
  <c r="R5328" i="4"/>
  <c r="Q5328" i="4"/>
  <c r="R5327" i="4"/>
  <c r="Q5327" i="4"/>
  <c r="R5326" i="4"/>
  <c r="Q5326" i="4"/>
  <c r="R5325" i="4"/>
  <c r="Q5325" i="4"/>
  <c r="R5324" i="4"/>
  <c r="Q5324" i="4"/>
  <c r="R5323" i="4"/>
  <c r="Q5323" i="4"/>
  <c r="R5322" i="4"/>
  <c r="Q5322" i="4"/>
  <c r="R5321" i="4"/>
  <c r="Q5321" i="4"/>
  <c r="R5320" i="4"/>
  <c r="Q5320" i="4"/>
  <c r="R5319" i="4"/>
  <c r="Q5319" i="4"/>
  <c r="R5318" i="4"/>
  <c r="Q5318" i="4"/>
  <c r="R5317" i="4"/>
  <c r="Q5317" i="4"/>
  <c r="R5316" i="4"/>
  <c r="Q5316" i="4"/>
  <c r="R5315" i="4"/>
  <c r="Q5315" i="4"/>
  <c r="R5314" i="4"/>
  <c r="Q5314" i="4"/>
  <c r="R5313" i="4"/>
  <c r="Q5313" i="4"/>
  <c r="R5312" i="4"/>
  <c r="Q5312" i="4"/>
  <c r="R5311" i="4"/>
  <c r="Q5311" i="4"/>
  <c r="R5310" i="4"/>
  <c r="Q5310" i="4"/>
  <c r="R5309" i="4"/>
  <c r="Q5309" i="4"/>
  <c r="R5308" i="4"/>
  <c r="Q5308" i="4"/>
  <c r="R5307" i="4"/>
  <c r="Q5307" i="4"/>
  <c r="R5306" i="4"/>
  <c r="Q5306" i="4"/>
  <c r="R5305" i="4"/>
  <c r="Q5305" i="4"/>
  <c r="R5304" i="4"/>
  <c r="Q5304" i="4"/>
  <c r="R5303" i="4"/>
  <c r="Q5303" i="4"/>
  <c r="R5302" i="4"/>
  <c r="Q5302" i="4"/>
  <c r="R5301" i="4"/>
  <c r="Q5301" i="4"/>
  <c r="R5300" i="4"/>
  <c r="Q5300" i="4"/>
  <c r="R5299" i="4"/>
  <c r="Q5299" i="4"/>
  <c r="R5298" i="4"/>
  <c r="Q5298" i="4"/>
  <c r="R5297" i="4"/>
  <c r="Q5297" i="4"/>
  <c r="R5296" i="4"/>
  <c r="Q5296" i="4"/>
  <c r="R5295" i="4"/>
  <c r="Q5295" i="4"/>
  <c r="R5294" i="4"/>
  <c r="Q5294" i="4"/>
  <c r="R5293" i="4"/>
  <c r="Q5293" i="4"/>
  <c r="R5292" i="4"/>
  <c r="Q5292" i="4"/>
  <c r="R5291" i="4"/>
  <c r="Q5291" i="4"/>
  <c r="R5290" i="4"/>
  <c r="Q5290" i="4"/>
  <c r="R5289" i="4"/>
  <c r="Q5289" i="4"/>
  <c r="R5288" i="4"/>
  <c r="Q5288" i="4"/>
  <c r="R5287" i="4"/>
  <c r="Q5287" i="4"/>
  <c r="R5286" i="4"/>
  <c r="Q5286" i="4"/>
  <c r="R5285" i="4"/>
  <c r="Q5285" i="4"/>
  <c r="R5284" i="4"/>
  <c r="Q5284" i="4"/>
  <c r="R5283" i="4"/>
  <c r="Q5283" i="4"/>
  <c r="R5282" i="4"/>
  <c r="Q5282" i="4"/>
  <c r="R5281" i="4"/>
  <c r="Q5281" i="4"/>
  <c r="R5280" i="4"/>
  <c r="Q5280" i="4"/>
  <c r="R5279" i="4"/>
  <c r="Q5279" i="4"/>
  <c r="R5278" i="4"/>
  <c r="Q5278" i="4"/>
  <c r="R5277" i="4"/>
  <c r="Q5277" i="4"/>
  <c r="R5276" i="4"/>
  <c r="Q5276" i="4"/>
  <c r="R5275" i="4"/>
  <c r="Q5275" i="4"/>
  <c r="R5274" i="4"/>
  <c r="Q5274" i="4"/>
  <c r="R5273" i="4"/>
  <c r="Q5273" i="4"/>
  <c r="R5272" i="4"/>
  <c r="Q5272" i="4"/>
  <c r="R5271" i="4"/>
  <c r="Q5271" i="4"/>
  <c r="R5270" i="4"/>
  <c r="Q5270" i="4"/>
  <c r="R5269" i="4"/>
  <c r="Q5269" i="4"/>
  <c r="R5268" i="4"/>
  <c r="Q5268" i="4"/>
  <c r="R5267" i="4"/>
  <c r="Q5267" i="4"/>
  <c r="R5266" i="4"/>
  <c r="Q5266" i="4"/>
  <c r="R5265" i="4"/>
  <c r="Q5265" i="4"/>
  <c r="R5264" i="4"/>
  <c r="Q5264" i="4"/>
  <c r="R5263" i="4"/>
  <c r="Q5263" i="4"/>
  <c r="R5262" i="4"/>
  <c r="Q5262" i="4"/>
  <c r="R5261" i="4"/>
  <c r="Q5261" i="4"/>
  <c r="R5260" i="4"/>
  <c r="Q5260" i="4"/>
  <c r="R5259" i="4"/>
  <c r="Q5259" i="4"/>
  <c r="R5258" i="4"/>
  <c r="Q5258" i="4"/>
  <c r="R5257" i="4"/>
  <c r="Q5257" i="4"/>
  <c r="R5256" i="4"/>
  <c r="Q5256" i="4"/>
  <c r="R5255" i="4"/>
  <c r="Q5255" i="4"/>
  <c r="R5254" i="4"/>
  <c r="Q5254" i="4"/>
  <c r="R5253" i="4"/>
  <c r="Q5253" i="4"/>
  <c r="R5252" i="4"/>
  <c r="Q5252" i="4"/>
  <c r="R5251" i="4"/>
  <c r="Q5251" i="4"/>
  <c r="R5250" i="4"/>
  <c r="Q5250" i="4"/>
  <c r="R5249" i="4"/>
  <c r="Q5249" i="4"/>
  <c r="R5248" i="4"/>
  <c r="Q5248" i="4"/>
  <c r="R5247" i="4"/>
  <c r="Q5247" i="4"/>
  <c r="R5246" i="4"/>
  <c r="Q5246" i="4"/>
  <c r="R5245" i="4"/>
  <c r="Q5245" i="4"/>
  <c r="R5244" i="4"/>
  <c r="Q5244" i="4"/>
  <c r="R5243" i="4"/>
  <c r="Q5243" i="4"/>
  <c r="R5242" i="4"/>
  <c r="Q5242" i="4"/>
  <c r="R5241" i="4"/>
  <c r="Q5241" i="4"/>
  <c r="R5240" i="4"/>
  <c r="Q5240" i="4"/>
  <c r="R5239" i="4"/>
  <c r="Q5239" i="4"/>
  <c r="R5238" i="4"/>
  <c r="Q5238" i="4"/>
  <c r="R5237" i="4"/>
  <c r="Q5237" i="4"/>
  <c r="R5236" i="4"/>
  <c r="Q5236" i="4"/>
  <c r="R5235" i="4"/>
  <c r="Q5235" i="4"/>
  <c r="R5234" i="4"/>
  <c r="Q5234" i="4"/>
  <c r="R5233" i="4"/>
  <c r="Q5233" i="4"/>
  <c r="R5232" i="4"/>
  <c r="Q5232" i="4"/>
  <c r="R5231" i="4"/>
  <c r="Q5231" i="4"/>
  <c r="R5230" i="4"/>
  <c r="Q5230" i="4"/>
  <c r="R5229" i="4"/>
  <c r="Q5229" i="4"/>
  <c r="R5228" i="4"/>
  <c r="Q5228" i="4"/>
  <c r="R5227" i="4"/>
  <c r="Q5227" i="4"/>
  <c r="R5226" i="4"/>
  <c r="Q5226" i="4"/>
  <c r="R5225" i="4"/>
  <c r="Q5225" i="4"/>
  <c r="R5224" i="4"/>
  <c r="Q5224" i="4"/>
  <c r="R5223" i="4"/>
  <c r="Q5223" i="4"/>
  <c r="R5222" i="4"/>
  <c r="Q5222" i="4"/>
  <c r="R5221" i="4"/>
  <c r="Q5221" i="4"/>
  <c r="R5220" i="4"/>
  <c r="Q5220" i="4"/>
  <c r="R5219" i="4"/>
  <c r="Q5219" i="4"/>
  <c r="R5218" i="4"/>
  <c r="Q5218" i="4"/>
  <c r="R5217" i="4"/>
  <c r="Q5217" i="4"/>
  <c r="R5216" i="4"/>
  <c r="Q5216" i="4"/>
  <c r="R5215" i="4"/>
  <c r="Q5215" i="4"/>
  <c r="R5214" i="4"/>
  <c r="Q5214" i="4"/>
  <c r="R5213" i="4"/>
  <c r="Q5213" i="4"/>
  <c r="R5212" i="4"/>
  <c r="Q5212" i="4"/>
  <c r="R5211" i="4"/>
  <c r="Q5211" i="4"/>
  <c r="R5210" i="4"/>
  <c r="Q5210" i="4"/>
  <c r="R5209" i="4"/>
  <c r="Q5209" i="4"/>
  <c r="R5208" i="4"/>
  <c r="Q5208" i="4"/>
  <c r="R5207" i="4"/>
  <c r="Q5207" i="4"/>
  <c r="R5206" i="4"/>
  <c r="Q5206" i="4"/>
  <c r="R5205" i="4"/>
  <c r="Q5205" i="4"/>
  <c r="R5204" i="4"/>
  <c r="Q5204" i="4"/>
  <c r="R5203" i="4"/>
  <c r="Q5203" i="4"/>
  <c r="R5202" i="4"/>
  <c r="Q5202" i="4"/>
  <c r="R5201" i="4"/>
  <c r="Q5201" i="4"/>
  <c r="R5200" i="4"/>
  <c r="Q5200" i="4"/>
  <c r="R5199" i="4"/>
  <c r="Q5199" i="4"/>
  <c r="R5198" i="4"/>
  <c r="Q5198" i="4"/>
  <c r="R5197" i="4"/>
  <c r="Q5197" i="4"/>
  <c r="R5196" i="4"/>
  <c r="Q5196" i="4"/>
  <c r="R5195" i="4"/>
  <c r="Q5195" i="4"/>
  <c r="R5194" i="4"/>
  <c r="Q5194" i="4"/>
  <c r="R5193" i="4"/>
  <c r="Q5193" i="4"/>
  <c r="R5192" i="4"/>
  <c r="Q5192" i="4"/>
  <c r="R5191" i="4"/>
  <c r="Q5191" i="4"/>
  <c r="R5190" i="4"/>
  <c r="Q5190" i="4"/>
  <c r="R5189" i="4"/>
  <c r="Q5189" i="4"/>
  <c r="R5188" i="4"/>
  <c r="Q5188" i="4"/>
  <c r="R5187" i="4"/>
  <c r="Q5187" i="4"/>
  <c r="R5186" i="4"/>
  <c r="Q5186" i="4"/>
  <c r="R5185" i="4"/>
  <c r="Q5185" i="4"/>
  <c r="R5184" i="4"/>
  <c r="Q5184" i="4"/>
  <c r="R5183" i="4"/>
  <c r="Q5183" i="4"/>
  <c r="R5182" i="4"/>
  <c r="Q5182" i="4"/>
  <c r="R5181" i="4"/>
  <c r="Q5181" i="4"/>
  <c r="R5180" i="4"/>
  <c r="Q5180" i="4"/>
  <c r="R5179" i="4"/>
  <c r="Q5179" i="4"/>
  <c r="R5178" i="4"/>
  <c r="Q5178" i="4"/>
  <c r="R5177" i="4"/>
  <c r="Q5177" i="4"/>
  <c r="R5176" i="4"/>
  <c r="Q5176" i="4"/>
  <c r="R5175" i="4"/>
  <c r="Q5175" i="4"/>
  <c r="R5174" i="4"/>
  <c r="Q5174" i="4"/>
  <c r="R5173" i="4"/>
  <c r="Q5173" i="4"/>
  <c r="R5172" i="4"/>
  <c r="Q5172" i="4"/>
  <c r="R5171" i="4"/>
  <c r="Q5171" i="4"/>
  <c r="R5170" i="4"/>
  <c r="Q5170" i="4"/>
  <c r="R5169" i="4"/>
  <c r="Q5169" i="4"/>
  <c r="R5168" i="4"/>
  <c r="Q5168" i="4"/>
  <c r="R5167" i="4"/>
  <c r="Q5167" i="4"/>
  <c r="R5166" i="4"/>
  <c r="Q5166" i="4"/>
  <c r="R5165" i="4"/>
  <c r="Q5165" i="4"/>
  <c r="R5164" i="4"/>
  <c r="Q5164" i="4"/>
  <c r="R5163" i="4"/>
  <c r="Q5163" i="4"/>
  <c r="R5162" i="4"/>
  <c r="Q5162" i="4"/>
  <c r="R5161" i="4"/>
  <c r="Q5161" i="4"/>
  <c r="R5160" i="4"/>
  <c r="Q5160" i="4"/>
  <c r="R5159" i="4"/>
  <c r="Q5159" i="4"/>
  <c r="R5158" i="4"/>
  <c r="Q5158" i="4"/>
  <c r="R5157" i="4"/>
  <c r="Q5157" i="4"/>
  <c r="R5156" i="4"/>
  <c r="Q5156" i="4"/>
  <c r="R5155" i="4"/>
  <c r="Q5155" i="4"/>
  <c r="R5154" i="4"/>
  <c r="Q5154" i="4"/>
  <c r="R5153" i="4"/>
  <c r="Q5153" i="4"/>
  <c r="R5152" i="4"/>
  <c r="Q5152" i="4"/>
  <c r="R5151" i="4"/>
  <c r="Q5151" i="4"/>
  <c r="R5150" i="4"/>
  <c r="Q5150" i="4"/>
  <c r="R5149" i="4"/>
  <c r="Q5149" i="4"/>
  <c r="R5148" i="4"/>
  <c r="Q5148" i="4"/>
  <c r="R5147" i="4"/>
  <c r="Q5147" i="4"/>
  <c r="R5146" i="4"/>
  <c r="Q5146" i="4"/>
  <c r="R5145" i="4"/>
  <c r="Q5145" i="4"/>
  <c r="R5144" i="4"/>
  <c r="Q5144" i="4"/>
  <c r="R5143" i="4"/>
  <c r="Q5143" i="4"/>
  <c r="R5142" i="4"/>
  <c r="Q5142" i="4"/>
  <c r="R5141" i="4"/>
  <c r="Q5141" i="4"/>
  <c r="R5140" i="4"/>
  <c r="Q5140" i="4"/>
  <c r="R5139" i="4"/>
  <c r="Q5139" i="4"/>
  <c r="R5138" i="4"/>
  <c r="Q5138" i="4"/>
  <c r="R5137" i="4"/>
  <c r="Q5137" i="4"/>
  <c r="R5136" i="4"/>
  <c r="Q5136" i="4"/>
  <c r="R5135" i="4"/>
  <c r="Q5135" i="4"/>
  <c r="R5134" i="4"/>
  <c r="Q5134" i="4"/>
  <c r="R5133" i="4"/>
  <c r="Q5133" i="4"/>
  <c r="R5132" i="4"/>
  <c r="Q5132" i="4"/>
  <c r="R5131" i="4"/>
  <c r="Q5131" i="4"/>
  <c r="R5130" i="4"/>
  <c r="Q5130" i="4"/>
  <c r="R5129" i="4"/>
  <c r="Q5129" i="4"/>
  <c r="R5128" i="4"/>
  <c r="Q5128" i="4"/>
  <c r="R5127" i="4"/>
  <c r="Q5127" i="4"/>
  <c r="R5126" i="4"/>
  <c r="Q5126" i="4"/>
  <c r="R5125" i="4"/>
  <c r="Q5125" i="4"/>
  <c r="R5124" i="4"/>
  <c r="Q5124" i="4"/>
  <c r="R5123" i="4"/>
  <c r="Q5123" i="4"/>
  <c r="R5122" i="4"/>
  <c r="Q5122" i="4"/>
  <c r="R5121" i="4"/>
  <c r="Q5121" i="4"/>
  <c r="R5120" i="4"/>
  <c r="Q5120" i="4"/>
  <c r="R5119" i="4"/>
  <c r="Q5119" i="4"/>
  <c r="R5118" i="4"/>
  <c r="Q5118" i="4"/>
  <c r="R5117" i="4"/>
  <c r="Q5117" i="4"/>
  <c r="R5116" i="4"/>
  <c r="Q5116" i="4"/>
  <c r="R5115" i="4"/>
  <c r="Q5115" i="4"/>
  <c r="R5114" i="4"/>
  <c r="Q5114" i="4"/>
  <c r="R5113" i="4"/>
  <c r="Q5113" i="4"/>
  <c r="R5112" i="4"/>
  <c r="Q5112" i="4"/>
  <c r="R5111" i="4"/>
  <c r="Q5111" i="4"/>
  <c r="R5110" i="4"/>
  <c r="Q5110" i="4"/>
  <c r="R5109" i="4"/>
  <c r="Q5109" i="4"/>
  <c r="R5108" i="4"/>
  <c r="Q5108" i="4"/>
  <c r="R5107" i="4"/>
  <c r="Q5107" i="4"/>
  <c r="R5106" i="4"/>
  <c r="Q5106" i="4"/>
  <c r="R5105" i="4"/>
  <c r="Q5105" i="4"/>
  <c r="R5104" i="4"/>
  <c r="Q5104" i="4"/>
  <c r="R5103" i="4"/>
  <c r="Q5103" i="4"/>
  <c r="R5102" i="4"/>
  <c r="Q5102" i="4"/>
  <c r="R5101" i="4"/>
  <c r="Q5101" i="4"/>
  <c r="R5100" i="4"/>
  <c r="Q5100" i="4"/>
  <c r="R5099" i="4"/>
  <c r="Q5099" i="4"/>
  <c r="R5098" i="4"/>
  <c r="Q5098" i="4"/>
  <c r="R5097" i="4"/>
  <c r="Q5097" i="4"/>
  <c r="R5096" i="4"/>
  <c r="Q5096" i="4"/>
  <c r="R5095" i="4"/>
  <c r="Q5095" i="4"/>
  <c r="R5094" i="4"/>
  <c r="Q5094" i="4"/>
  <c r="R5093" i="4"/>
  <c r="Q5093" i="4"/>
  <c r="R5092" i="4"/>
  <c r="Q5092" i="4"/>
  <c r="R5091" i="4"/>
  <c r="Q5091" i="4"/>
  <c r="R5090" i="4"/>
  <c r="Q5090" i="4"/>
  <c r="R5089" i="4"/>
  <c r="Q5089" i="4"/>
  <c r="R5088" i="4"/>
  <c r="Q5088" i="4"/>
  <c r="R5087" i="4"/>
  <c r="Q5087" i="4"/>
  <c r="R5086" i="4"/>
  <c r="Q5086" i="4"/>
  <c r="R5085" i="4"/>
  <c r="Q5085" i="4"/>
  <c r="R5084" i="4"/>
  <c r="Q5084" i="4"/>
  <c r="R5083" i="4"/>
  <c r="Q5083" i="4"/>
  <c r="R5082" i="4"/>
  <c r="Q5082" i="4"/>
  <c r="R5081" i="4"/>
  <c r="Q5081" i="4"/>
  <c r="R5080" i="4"/>
  <c r="Q5080" i="4"/>
  <c r="R5079" i="4"/>
  <c r="Q5079" i="4"/>
  <c r="R5078" i="4"/>
  <c r="Q5078" i="4"/>
  <c r="R5077" i="4"/>
  <c r="Q5077" i="4"/>
  <c r="R5076" i="4"/>
  <c r="Q5076" i="4"/>
  <c r="R5075" i="4"/>
  <c r="Q5075" i="4"/>
  <c r="R5074" i="4"/>
  <c r="Q5074" i="4"/>
  <c r="R5073" i="4"/>
  <c r="Q5073" i="4"/>
  <c r="R5072" i="4"/>
  <c r="Q5072" i="4"/>
  <c r="R5071" i="4"/>
  <c r="Q5071" i="4"/>
  <c r="R5070" i="4"/>
  <c r="Q5070" i="4"/>
  <c r="R5069" i="4"/>
  <c r="Q5069" i="4"/>
  <c r="R5068" i="4"/>
  <c r="Q5068" i="4"/>
  <c r="R5067" i="4"/>
  <c r="Q5067" i="4"/>
  <c r="R5066" i="4"/>
  <c r="Q5066" i="4"/>
  <c r="R5065" i="4"/>
  <c r="Q5065" i="4"/>
  <c r="R5064" i="4"/>
  <c r="Q5064" i="4"/>
  <c r="R5063" i="4"/>
  <c r="Q5063" i="4"/>
  <c r="R5062" i="4"/>
  <c r="Q5062" i="4"/>
  <c r="R5061" i="4"/>
  <c r="Q5061" i="4"/>
  <c r="R5060" i="4"/>
  <c r="Q5060" i="4"/>
  <c r="R5059" i="4"/>
  <c r="Q5059" i="4"/>
  <c r="R5058" i="4"/>
  <c r="Q5058" i="4"/>
  <c r="R5057" i="4"/>
  <c r="Q5057" i="4"/>
  <c r="R5056" i="4"/>
  <c r="Q5056" i="4"/>
  <c r="R5055" i="4"/>
  <c r="Q5055" i="4"/>
  <c r="R5054" i="4"/>
  <c r="Q5054" i="4"/>
  <c r="R5053" i="4"/>
  <c r="Q5053" i="4"/>
  <c r="R5052" i="4"/>
  <c r="Q5052" i="4"/>
  <c r="R5051" i="4"/>
  <c r="Q5051" i="4"/>
  <c r="R5050" i="4"/>
  <c r="Q5050" i="4"/>
  <c r="R5049" i="4"/>
  <c r="Q5049" i="4"/>
  <c r="R5048" i="4"/>
  <c r="Q5048" i="4"/>
  <c r="R5047" i="4"/>
  <c r="Q5047" i="4"/>
  <c r="R5046" i="4"/>
  <c r="Q5046" i="4"/>
  <c r="R5045" i="4"/>
  <c r="Q5045" i="4"/>
  <c r="R5044" i="4"/>
  <c r="Q5044" i="4"/>
  <c r="R5043" i="4"/>
  <c r="Q5043" i="4"/>
  <c r="R5042" i="4"/>
  <c r="Q5042" i="4"/>
  <c r="R5041" i="4"/>
  <c r="Q5041" i="4"/>
  <c r="R5040" i="4"/>
  <c r="Q5040" i="4"/>
  <c r="R5039" i="4"/>
  <c r="Q5039" i="4"/>
  <c r="R5038" i="4"/>
  <c r="Q5038" i="4"/>
  <c r="R5037" i="4"/>
  <c r="Q5037" i="4"/>
  <c r="R5036" i="4"/>
  <c r="Q5036" i="4"/>
  <c r="R5035" i="4"/>
  <c r="Q5035" i="4"/>
  <c r="R5034" i="4"/>
  <c r="Q5034" i="4"/>
  <c r="R5033" i="4"/>
  <c r="Q5033" i="4"/>
  <c r="R5032" i="4"/>
  <c r="Q5032" i="4"/>
  <c r="R5031" i="4"/>
  <c r="Q5031" i="4"/>
  <c r="R5030" i="4"/>
  <c r="Q5030" i="4"/>
  <c r="R5029" i="4"/>
  <c r="Q5029" i="4"/>
  <c r="R5028" i="4"/>
  <c r="Q5028" i="4"/>
  <c r="R5027" i="4"/>
  <c r="Q5027" i="4"/>
  <c r="R5026" i="4"/>
  <c r="Q5026" i="4"/>
  <c r="R5025" i="4"/>
  <c r="Q5025" i="4"/>
  <c r="R5024" i="4"/>
  <c r="Q5024" i="4"/>
  <c r="R5023" i="4"/>
  <c r="Q5023" i="4"/>
  <c r="R5022" i="4"/>
  <c r="Q5022" i="4"/>
  <c r="R5021" i="4"/>
  <c r="Q5021" i="4"/>
  <c r="R5020" i="4"/>
  <c r="Q5020" i="4"/>
  <c r="R5019" i="4"/>
  <c r="Q5019" i="4"/>
  <c r="R5018" i="4"/>
  <c r="Q5018" i="4"/>
  <c r="R5017" i="4"/>
  <c r="Q5017" i="4"/>
  <c r="R5016" i="4"/>
  <c r="Q5016" i="4"/>
  <c r="R5015" i="4"/>
  <c r="Q5015" i="4"/>
  <c r="R5014" i="4"/>
  <c r="Q5014" i="4"/>
  <c r="R5013" i="4"/>
  <c r="Q5013" i="4"/>
  <c r="R5012" i="4"/>
  <c r="Q5012" i="4"/>
  <c r="R5011" i="4"/>
  <c r="Q5011" i="4"/>
  <c r="R5010" i="4"/>
  <c r="Q5010" i="4"/>
  <c r="R5009" i="4"/>
  <c r="Q5009" i="4"/>
  <c r="R5008" i="4"/>
  <c r="Q5008" i="4"/>
  <c r="R5007" i="4"/>
  <c r="Q5007" i="4"/>
  <c r="R5006" i="4"/>
  <c r="Q5006" i="4"/>
  <c r="R5005" i="4"/>
  <c r="Q5005" i="4"/>
  <c r="R5004" i="4"/>
  <c r="Q5004" i="4"/>
  <c r="R5003" i="4"/>
  <c r="Q5003" i="4"/>
  <c r="R5002" i="4"/>
  <c r="Q5002" i="4"/>
  <c r="R5001" i="4"/>
  <c r="Q5001" i="4"/>
  <c r="R5000" i="4"/>
  <c r="Q5000" i="4"/>
  <c r="R4999" i="4"/>
  <c r="Q4999" i="4"/>
  <c r="R4998" i="4"/>
  <c r="Q4998" i="4"/>
  <c r="R4997" i="4"/>
  <c r="Q4997" i="4"/>
  <c r="R4996" i="4"/>
  <c r="Q4996" i="4"/>
  <c r="R4995" i="4"/>
  <c r="Q4995" i="4"/>
  <c r="R4994" i="4"/>
  <c r="Q4994" i="4"/>
  <c r="R4993" i="4"/>
  <c r="Q4993" i="4"/>
  <c r="R4992" i="4"/>
  <c r="Q4992" i="4"/>
  <c r="R4991" i="4"/>
  <c r="Q4991" i="4"/>
  <c r="R4990" i="4"/>
  <c r="Q4990" i="4"/>
  <c r="R4989" i="4"/>
  <c r="Q4989" i="4"/>
  <c r="R4988" i="4"/>
  <c r="Q4988" i="4"/>
  <c r="R4987" i="4"/>
  <c r="Q4987" i="4"/>
  <c r="R4986" i="4"/>
  <c r="Q4986" i="4"/>
  <c r="R4985" i="4"/>
  <c r="Q4985" i="4"/>
  <c r="R4984" i="4"/>
  <c r="Q4984" i="4"/>
  <c r="R4983" i="4"/>
  <c r="Q4983" i="4"/>
  <c r="R4982" i="4"/>
  <c r="Q4982" i="4"/>
  <c r="R4981" i="4"/>
  <c r="Q4981" i="4"/>
  <c r="R4980" i="4"/>
  <c r="Q4980" i="4"/>
  <c r="R4979" i="4"/>
  <c r="Q4979" i="4"/>
  <c r="R4978" i="4"/>
  <c r="Q4978" i="4"/>
  <c r="R4977" i="4"/>
  <c r="Q4977" i="4"/>
  <c r="R4976" i="4"/>
  <c r="Q4976" i="4"/>
  <c r="R4975" i="4"/>
  <c r="Q4975" i="4"/>
  <c r="R4974" i="4"/>
  <c r="Q4974" i="4"/>
  <c r="R4973" i="4"/>
  <c r="Q4973" i="4"/>
  <c r="R4972" i="4"/>
  <c r="Q4972" i="4"/>
  <c r="R4971" i="4"/>
  <c r="Q4971" i="4"/>
  <c r="R4970" i="4"/>
  <c r="Q4970" i="4"/>
  <c r="R4969" i="4"/>
  <c r="Q4969" i="4"/>
  <c r="R4968" i="4"/>
  <c r="Q4968" i="4"/>
  <c r="R4967" i="4"/>
  <c r="Q4967" i="4"/>
  <c r="R4966" i="4"/>
  <c r="Q4966" i="4"/>
  <c r="R4965" i="4"/>
  <c r="Q4965" i="4"/>
  <c r="R4964" i="4"/>
  <c r="Q4964" i="4"/>
  <c r="R4963" i="4"/>
  <c r="Q4963" i="4"/>
  <c r="R4962" i="4"/>
  <c r="Q4962" i="4"/>
  <c r="R4961" i="4"/>
  <c r="Q4961" i="4"/>
  <c r="R4960" i="4"/>
  <c r="Q4960" i="4"/>
  <c r="R4959" i="4"/>
  <c r="Q4959" i="4"/>
  <c r="R4958" i="4"/>
  <c r="Q4958" i="4"/>
  <c r="R4957" i="4"/>
  <c r="Q4957" i="4"/>
  <c r="R4956" i="4"/>
  <c r="Q4956" i="4"/>
  <c r="R4955" i="4"/>
  <c r="Q4955" i="4"/>
  <c r="R4954" i="4"/>
  <c r="Q4954" i="4"/>
  <c r="R4953" i="4"/>
  <c r="Q4953" i="4"/>
  <c r="R4952" i="4"/>
  <c r="Q4952" i="4"/>
  <c r="R4951" i="4"/>
  <c r="Q4951" i="4"/>
  <c r="R4950" i="4"/>
  <c r="Q4950" i="4"/>
  <c r="R4949" i="4"/>
  <c r="Q4949" i="4"/>
  <c r="R4948" i="4"/>
  <c r="Q4948" i="4"/>
  <c r="R4947" i="4"/>
  <c r="Q4947" i="4"/>
  <c r="R4946" i="4"/>
  <c r="Q4946" i="4"/>
  <c r="R4945" i="4"/>
  <c r="Q4945" i="4"/>
  <c r="R4944" i="4"/>
  <c r="Q4944" i="4"/>
  <c r="R4943" i="4"/>
  <c r="Q4943" i="4"/>
  <c r="R4942" i="4"/>
  <c r="Q4942" i="4"/>
  <c r="R4941" i="4"/>
  <c r="Q4941" i="4"/>
  <c r="R4940" i="4"/>
  <c r="Q4940" i="4"/>
  <c r="R4939" i="4"/>
  <c r="Q4939" i="4"/>
  <c r="R4938" i="4"/>
  <c r="Q4938" i="4"/>
  <c r="R4937" i="4"/>
  <c r="Q4937" i="4"/>
  <c r="R4936" i="4"/>
  <c r="Q4936" i="4"/>
  <c r="R4935" i="4"/>
  <c r="Q4935" i="4"/>
  <c r="R4934" i="4"/>
  <c r="Q4934" i="4"/>
  <c r="R4933" i="4"/>
  <c r="Q4933" i="4"/>
  <c r="R4932" i="4"/>
  <c r="Q4932" i="4"/>
  <c r="R4931" i="4"/>
  <c r="Q4931" i="4"/>
  <c r="R4930" i="4"/>
  <c r="Q4930" i="4"/>
  <c r="R4929" i="4"/>
  <c r="Q4929" i="4"/>
  <c r="R4928" i="4"/>
  <c r="Q4928" i="4"/>
  <c r="R4927" i="4"/>
  <c r="Q4927" i="4"/>
  <c r="R4926" i="4"/>
  <c r="Q4926" i="4"/>
  <c r="R4925" i="4"/>
  <c r="Q4925" i="4"/>
  <c r="R4924" i="4"/>
  <c r="Q4924" i="4"/>
  <c r="R4923" i="4"/>
  <c r="Q4923" i="4"/>
  <c r="R4922" i="4"/>
  <c r="Q4922" i="4"/>
  <c r="R4921" i="4"/>
  <c r="Q4921" i="4"/>
  <c r="R4920" i="4"/>
  <c r="Q4920" i="4"/>
  <c r="R4919" i="4"/>
  <c r="Q4919" i="4"/>
  <c r="R4918" i="4"/>
  <c r="Q4918" i="4"/>
  <c r="R4917" i="4"/>
  <c r="Q4917" i="4"/>
  <c r="R4916" i="4"/>
  <c r="Q4916" i="4"/>
  <c r="R4915" i="4"/>
  <c r="Q4915" i="4"/>
  <c r="R4914" i="4"/>
  <c r="Q4914" i="4"/>
  <c r="R4913" i="4"/>
  <c r="Q4913" i="4"/>
  <c r="R4912" i="4"/>
  <c r="Q4912" i="4"/>
  <c r="R4911" i="4"/>
  <c r="Q4911" i="4"/>
  <c r="R4910" i="4"/>
  <c r="Q4910" i="4"/>
  <c r="R4909" i="4"/>
  <c r="Q4909" i="4"/>
  <c r="R4908" i="4"/>
  <c r="Q4908" i="4"/>
  <c r="R4907" i="4"/>
  <c r="Q4907" i="4"/>
  <c r="R4906" i="4"/>
  <c r="Q4906" i="4"/>
  <c r="R4905" i="4"/>
  <c r="Q4905" i="4"/>
  <c r="R4904" i="4"/>
  <c r="Q4904" i="4"/>
  <c r="R4903" i="4"/>
  <c r="Q4903" i="4"/>
  <c r="R4902" i="4"/>
  <c r="Q4902" i="4"/>
  <c r="R4901" i="4"/>
  <c r="Q4901" i="4"/>
  <c r="R4900" i="4"/>
  <c r="Q4900" i="4"/>
  <c r="R4899" i="4"/>
  <c r="Q4899" i="4"/>
  <c r="R4898" i="4"/>
  <c r="Q4898" i="4"/>
  <c r="R4897" i="4"/>
  <c r="Q4897" i="4"/>
  <c r="R4896" i="4"/>
  <c r="Q4896" i="4"/>
  <c r="R4895" i="4"/>
  <c r="Q4895" i="4"/>
  <c r="R4894" i="4"/>
  <c r="Q4894" i="4"/>
  <c r="R4893" i="4"/>
  <c r="Q4893" i="4"/>
  <c r="R4892" i="4"/>
  <c r="Q4892" i="4"/>
  <c r="R4891" i="4"/>
  <c r="Q4891" i="4"/>
  <c r="R4890" i="4"/>
  <c r="Q4890" i="4"/>
  <c r="R4889" i="4"/>
  <c r="Q4889" i="4"/>
  <c r="R4888" i="4"/>
  <c r="Q4888" i="4"/>
  <c r="R4887" i="4"/>
  <c r="Q4887" i="4"/>
  <c r="R4886" i="4"/>
  <c r="Q4886" i="4"/>
  <c r="R4885" i="4"/>
  <c r="Q4885" i="4"/>
  <c r="R4884" i="4"/>
  <c r="Q4884" i="4"/>
  <c r="R4883" i="4"/>
  <c r="Q4883" i="4"/>
  <c r="R4882" i="4"/>
  <c r="Q4882" i="4"/>
  <c r="R4881" i="4"/>
  <c r="Q4881" i="4"/>
  <c r="R4880" i="4"/>
  <c r="Q4880" i="4"/>
  <c r="R4879" i="4"/>
  <c r="Q4879" i="4"/>
  <c r="R4878" i="4"/>
  <c r="Q4878" i="4"/>
  <c r="R4877" i="4"/>
  <c r="Q4877" i="4"/>
  <c r="R4876" i="4"/>
  <c r="Q4876" i="4"/>
  <c r="R4875" i="4"/>
  <c r="Q4875" i="4"/>
  <c r="R4874" i="4"/>
  <c r="Q4874" i="4"/>
  <c r="R4873" i="4"/>
  <c r="Q4873" i="4"/>
  <c r="R4872" i="4"/>
  <c r="Q4872" i="4"/>
  <c r="R4871" i="4"/>
  <c r="Q4871" i="4"/>
  <c r="R4870" i="4"/>
  <c r="Q4870" i="4"/>
  <c r="R4869" i="4"/>
  <c r="Q4869" i="4"/>
  <c r="R4868" i="4"/>
  <c r="Q4868" i="4"/>
  <c r="R4867" i="4"/>
  <c r="Q4867" i="4"/>
  <c r="R4866" i="4"/>
  <c r="Q4866" i="4"/>
  <c r="R4865" i="4"/>
  <c r="Q4865" i="4"/>
  <c r="R4864" i="4"/>
  <c r="Q4864" i="4"/>
  <c r="R4863" i="4"/>
  <c r="Q4863" i="4"/>
  <c r="R4862" i="4"/>
  <c r="Q4862" i="4"/>
  <c r="R4861" i="4"/>
  <c r="Q4861" i="4"/>
  <c r="R4860" i="4"/>
  <c r="Q4860" i="4"/>
  <c r="R4859" i="4"/>
  <c r="Q4859" i="4"/>
  <c r="R4858" i="4"/>
  <c r="Q4858" i="4"/>
  <c r="R4857" i="4"/>
  <c r="Q4857" i="4"/>
  <c r="R4856" i="4"/>
  <c r="Q4856" i="4"/>
  <c r="R4855" i="4"/>
  <c r="Q4855" i="4"/>
  <c r="R4854" i="4"/>
  <c r="Q4854" i="4"/>
  <c r="R4853" i="4"/>
  <c r="Q4853" i="4"/>
  <c r="R4852" i="4"/>
  <c r="Q4852" i="4"/>
  <c r="R4851" i="4"/>
  <c r="Q4851" i="4"/>
  <c r="R4850" i="4"/>
  <c r="Q4850" i="4"/>
  <c r="R4849" i="4"/>
  <c r="Q4849" i="4"/>
  <c r="R4848" i="4"/>
  <c r="Q4848" i="4"/>
  <c r="R4847" i="4"/>
  <c r="Q4847" i="4"/>
  <c r="R4846" i="4"/>
  <c r="Q4846" i="4"/>
  <c r="R4845" i="4"/>
  <c r="Q4845" i="4"/>
  <c r="R4844" i="4"/>
  <c r="Q4844" i="4"/>
  <c r="R4843" i="4"/>
  <c r="Q4843" i="4"/>
  <c r="R4842" i="4"/>
  <c r="Q4842" i="4"/>
  <c r="R4841" i="4"/>
  <c r="Q4841" i="4"/>
  <c r="R4840" i="4"/>
  <c r="Q4840" i="4"/>
  <c r="R4839" i="4"/>
  <c r="Q4839" i="4"/>
  <c r="R4838" i="4"/>
  <c r="Q4838" i="4"/>
  <c r="R4837" i="4"/>
  <c r="Q4837" i="4"/>
  <c r="R4836" i="4"/>
  <c r="Q4836" i="4"/>
  <c r="R4835" i="4"/>
  <c r="Q4835" i="4"/>
  <c r="R4834" i="4"/>
  <c r="Q4834" i="4"/>
  <c r="R4833" i="4"/>
  <c r="Q4833" i="4"/>
  <c r="R4832" i="4"/>
  <c r="Q4832" i="4"/>
  <c r="R4831" i="4"/>
  <c r="Q4831" i="4"/>
  <c r="R4830" i="4"/>
  <c r="Q4830" i="4"/>
  <c r="R4829" i="4"/>
  <c r="Q4829" i="4"/>
  <c r="R4828" i="4"/>
  <c r="Q4828" i="4"/>
  <c r="R4827" i="4"/>
  <c r="Q4827" i="4"/>
  <c r="R4826" i="4"/>
  <c r="Q4826" i="4"/>
  <c r="R4825" i="4"/>
  <c r="Q4825" i="4"/>
  <c r="R4824" i="4"/>
  <c r="Q4824" i="4"/>
  <c r="R4823" i="4"/>
  <c r="Q4823" i="4"/>
  <c r="R4822" i="4"/>
  <c r="Q4822" i="4"/>
  <c r="R4821" i="4"/>
  <c r="Q4821" i="4"/>
  <c r="R4820" i="4"/>
  <c r="Q4820" i="4"/>
  <c r="R4819" i="4"/>
  <c r="Q4819" i="4"/>
  <c r="R4818" i="4"/>
  <c r="Q4818" i="4"/>
  <c r="R4817" i="4"/>
  <c r="Q4817" i="4"/>
  <c r="R4816" i="4"/>
  <c r="Q4816" i="4"/>
  <c r="R4815" i="4"/>
  <c r="Q4815" i="4"/>
  <c r="R4814" i="4"/>
  <c r="Q4814" i="4"/>
  <c r="R4813" i="4"/>
  <c r="Q4813" i="4"/>
  <c r="R4812" i="4"/>
  <c r="Q4812" i="4"/>
  <c r="R4811" i="4"/>
  <c r="Q4811" i="4"/>
  <c r="R4810" i="4"/>
  <c r="Q4810" i="4"/>
  <c r="R4809" i="4"/>
  <c r="Q4809" i="4"/>
  <c r="R4808" i="4"/>
  <c r="Q4808" i="4"/>
  <c r="R4807" i="4"/>
  <c r="Q4807" i="4"/>
  <c r="R4806" i="4"/>
  <c r="Q4806" i="4"/>
  <c r="R4805" i="4"/>
  <c r="Q4805" i="4"/>
  <c r="R4804" i="4"/>
  <c r="Q4804" i="4"/>
  <c r="R4803" i="4"/>
  <c r="Q4803" i="4"/>
  <c r="R4802" i="4"/>
  <c r="Q4802" i="4"/>
  <c r="R4801" i="4"/>
  <c r="Q4801" i="4"/>
  <c r="R4800" i="4"/>
  <c r="Q4800" i="4"/>
  <c r="R4799" i="4"/>
  <c r="Q4799" i="4"/>
  <c r="R4798" i="4"/>
  <c r="Q4798" i="4"/>
  <c r="R4797" i="4"/>
  <c r="Q4797" i="4"/>
  <c r="R4796" i="4"/>
  <c r="Q4796" i="4"/>
  <c r="R4795" i="4"/>
  <c r="Q4795" i="4"/>
  <c r="R4794" i="4"/>
  <c r="Q4794" i="4"/>
  <c r="R4793" i="4"/>
  <c r="Q4793" i="4"/>
  <c r="R4792" i="4"/>
  <c r="Q4792" i="4"/>
  <c r="R4791" i="4"/>
  <c r="Q4791" i="4"/>
  <c r="R4790" i="4"/>
  <c r="Q4790" i="4"/>
  <c r="R4789" i="4"/>
  <c r="Q4789" i="4"/>
  <c r="R4788" i="4"/>
  <c r="Q4788" i="4"/>
  <c r="R4787" i="4"/>
  <c r="Q4787" i="4"/>
  <c r="R4786" i="4"/>
  <c r="Q4786" i="4"/>
  <c r="R4785" i="4"/>
  <c r="Q4785" i="4"/>
  <c r="R4784" i="4"/>
  <c r="Q4784" i="4"/>
  <c r="R4783" i="4"/>
  <c r="Q4783" i="4"/>
  <c r="R4782" i="4"/>
  <c r="Q4782" i="4"/>
  <c r="R4781" i="4"/>
  <c r="Q4781" i="4"/>
  <c r="R4780" i="4"/>
  <c r="Q4780" i="4"/>
  <c r="R4779" i="4"/>
  <c r="Q4779" i="4"/>
  <c r="R4778" i="4"/>
  <c r="Q4778" i="4"/>
  <c r="R4777" i="4"/>
  <c r="Q4777" i="4"/>
  <c r="R4776" i="4"/>
  <c r="Q4776" i="4"/>
  <c r="R4775" i="4"/>
  <c r="Q4775" i="4"/>
  <c r="R4774" i="4"/>
  <c r="Q4774" i="4"/>
  <c r="R4773" i="4"/>
  <c r="Q4773" i="4"/>
  <c r="R4772" i="4"/>
  <c r="Q4772" i="4"/>
  <c r="R4771" i="4"/>
  <c r="Q4771" i="4"/>
  <c r="R4770" i="4"/>
  <c r="Q4770" i="4"/>
  <c r="R4769" i="4"/>
  <c r="Q4769" i="4"/>
  <c r="R4768" i="4"/>
  <c r="Q4768" i="4"/>
  <c r="R4767" i="4"/>
  <c r="Q4767" i="4"/>
  <c r="R4766" i="4"/>
  <c r="Q4766" i="4"/>
  <c r="R4765" i="4"/>
  <c r="Q4765" i="4"/>
  <c r="R4764" i="4"/>
  <c r="Q4764" i="4"/>
  <c r="R4763" i="4"/>
  <c r="Q4763" i="4"/>
  <c r="R4762" i="4"/>
  <c r="Q4762" i="4"/>
  <c r="R4761" i="4"/>
  <c r="Q4761" i="4"/>
  <c r="R4760" i="4"/>
  <c r="Q4760" i="4"/>
  <c r="R4759" i="4"/>
  <c r="Q4759" i="4"/>
  <c r="R4758" i="4"/>
  <c r="Q4758" i="4"/>
  <c r="R4757" i="4"/>
  <c r="Q4757" i="4"/>
  <c r="R4756" i="4"/>
  <c r="Q4756" i="4"/>
  <c r="R4755" i="4"/>
  <c r="Q4755" i="4"/>
  <c r="R4754" i="4"/>
  <c r="Q4754" i="4"/>
  <c r="R4753" i="4"/>
  <c r="Q4753" i="4"/>
  <c r="R4752" i="4"/>
  <c r="Q4752" i="4"/>
  <c r="R4751" i="4"/>
  <c r="Q4751" i="4"/>
  <c r="R4750" i="4"/>
  <c r="Q4750" i="4"/>
  <c r="R4749" i="4"/>
  <c r="Q4749" i="4"/>
  <c r="R4748" i="4"/>
  <c r="Q4748" i="4"/>
  <c r="R4747" i="4"/>
  <c r="Q4747" i="4"/>
  <c r="R4746" i="4"/>
  <c r="Q4746" i="4"/>
  <c r="R4745" i="4"/>
  <c r="Q4745" i="4"/>
  <c r="R4744" i="4"/>
  <c r="Q4744" i="4"/>
  <c r="R4743" i="4"/>
  <c r="Q4743" i="4"/>
  <c r="R4742" i="4"/>
  <c r="Q4742" i="4"/>
  <c r="R4741" i="4"/>
  <c r="Q4741" i="4"/>
  <c r="R4740" i="4"/>
  <c r="Q4740" i="4"/>
  <c r="R4739" i="4"/>
  <c r="Q4739" i="4"/>
  <c r="R4738" i="4"/>
  <c r="Q4738" i="4"/>
  <c r="R4737" i="4"/>
  <c r="Q4737" i="4"/>
  <c r="R4736" i="4"/>
  <c r="Q4736" i="4"/>
  <c r="R4735" i="4"/>
  <c r="Q4735" i="4"/>
  <c r="R4734" i="4"/>
  <c r="Q4734" i="4"/>
  <c r="R4733" i="4"/>
  <c r="Q4733" i="4"/>
  <c r="R4732" i="4"/>
  <c r="Q4732" i="4"/>
  <c r="R4731" i="4"/>
  <c r="Q4731" i="4"/>
  <c r="R4730" i="4"/>
  <c r="Q4730" i="4"/>
  <c r="R4729" i="4"/>
  <c r="Q4729" i="4"/>
  <c r="R4728" i="4"/>
  <c r="Q4728" i="4"/>
  <c r="R4727" i="4"/>
  <c r="Q4727" i="4"/>
  <c r="R4726" i="4"/>
  <c r="Q4726" i="4"/>
  <c r="R4725" i="4"/>
  <c r="Q4725" i="4"/>
  <c r="R4724" i="4"/>
  <c r="Q4724" i="4"/>
  <c r="R4723" i="4"/>
  <c r="Q4723" i="4"/>
  <c r="R4722" i="4"/>
  <c r="Q4722" i="4"/>
  <c r="R4721" i="4"/>
  <c r="Q4721" i="4"/>
  <c r="R4720" i="4"/>
  <c r="Q4720" i="4"/>
  <c r="R4719" i="4"/>
  <c r="Q4719" i="4"/>
  <c r="R4718" i="4"/>
  <c r="Q4718" i="4"/>
  <c r="R4717" i="4"/>
  <c r="Q4717" i="4"/>
  <c r="R4716" i="4"/>
  <c r="Q4716" i="4"/>
  <c r="R4715" i="4"/>
  <c r="Q4715" i="4"/>
  <c r="R4714" i="4"/>
  <c r="Q4714" i="4"/>
  <c r="R4713" i="4"/>
  <c r="Q4713" i="4"/>
  <c r="R4712" i="4"/>
  <c r="Q4712" i="4"/>
  <c r="R4711" i="4"/>
  <c r="Q4711" i="4"/>
  <c r="R4710" i="4"/>
  <c r="Q4710" i="4"/>
  <c r="R4709" i="4"/>
  <c r="Q4709" i="4"/>
  <c r="R4708" i="4"/>
  <c r="Q4708" i="4"/>
  <c r="R4707" i="4"/>
  <c r="Q4707" i="4"/>
  <c r="R4706" i="4"/>
  <c r="Q4706" i="4"/>
  <c r="R4705" i="4"/>
  <c r="Q4705" i="4"/>
  <c r="R4704" i="4"/>
  <c r="Q4704" i="4"/>
  <c r="R4703" i="4"/>
  <c r="Q4703" i="4"/>
  <c r="R4702" i="4"/>
  <c r="Q4702" i="4"/>
  <c r="R4701" i="4"/>
  <c r="Q4701" i="4"/>
  <c r="R4700" i="4"/>
  <c r="Q4700" i="4"/>
  <c r="R4699" i="4"/>
  <c r="Q4699" i="4"/>
  <c r="R4698" i="4"/>
  <c r="Q4698" i="4"/>
  <c r="R4697" i="4"/>
  <c r="Q4697" i="4"/>
  <c r="R4696" i="4"/>
  <c r="Q4696" i="4"/>
  <c r="R4695" i="4"/>
  <c r="Q4695" i="4"/>
  <c r="R4694" i="4"/>
  <c r="Q4694" i="4"/>
  <c r="R4693" i="4"/>
  <c r="Q4693" i="4"/>
  <c r="R4692" i="4"/>
  <c r="Q4692" i="4"/>
  <c r="R4691" i="4"/>
  <c r="Q4691" i="4"/>
  <c r="R4690" i="4"/>
  <c r="Q4690" i="4"/>
  <c r="R4689" i="4"/>
  <c r="Q4689" i="4"/>
  <c r="R4688" i="4"/>
  <c r="Q4688" i="4"/>
  <c r="R4687" i="4"/>
  <c r="Q4687" i="4"/>
  <c r="R4686" i="4"/>
  <c r="Q4686" i="4"/>
  <c r="R4685" i="4"/>
  <c r="Q4685" i="4"/>
  <c r="R4684" i="4"/>
  <c r="Q4684" i="4"/>
  <c r="R4683" i="4"/>
  <c r="Q4683" i="4"/>
  <c r="R4682" i="4"/>
  <c r="Q4682" i="4"/>
  <c r="R4681" i="4"/>
  <c r="Q4681" i="4"/>
  <c r="R4680" i="4"/>
  <c r="Q4680" i="4"/>
  <c r="R4679" i="4"/>
  <c r="Q4679" i="4"/>
  <c r="R4678" i="4"/>
  <c r="Q4678" i="4"/>
  <c r="R4677" i="4"/>
  <c r="Q4677" i="4"/>
  <c r="R4676" i="4"/>
  <c r="Q4676" i="4"/>
  <c r="R4675" i="4"/>
  <c r="Q4675" i="4"/>
  <c r="R4674" i="4"/>
  <c r="Q4674" i="4"/>
  <c r="R4673" i="4"/>
  <c r="Q4673" i="4"/>
  <c r="R4672" i="4"/>
  <c r="Q4672" i="4"/>
  <c r="R4671" i="4"/>
  <c r="Q4671" i="4"/>
  <c r="R4670" i="4"/>
  <c r="Q4670" i="4"/>
  <c r="R4669" i="4"/>
  <c r="Q4669" i="4"/>
  <c r="R4668" i="4"/>
  <c r="Q4668" i="4"/>
  <c r="R4667" i="4"/>
  <c r="Q4667" i="4"/>
  <c r="R4666" i="4"/>
  <c r="Q4666" i="4"/>
  <c r="R4665" i="4"/>
  <c r="Q4665" i="4"/>
  <c r="R4664" i="4"/>
  <c r="Q4664" i="4"/>
  <c r="R4663" i="4"/>
  <c r="Q4663" i="4"/>
  <c r="R4662" i="4"/>
  <c r="Q4662" i="4"/>
  <c r="R4661" i="4"/>
  <c r="Q4661" i="4"/>
  <c r="R4660" i="4"/>
  <c r="Q4660" i="4"/>
  <c r="R4659" i="4"/>
  <c r="Q4659" i="4"/>
  <c r="R4658" i="4"/>
  <c r="Q4658" i="4"/>
  <c r="R4657" i="4"/>
  <c r="Q4657" i="4"/>
  <c r="R4656" i="4"/>
  <c r="Q4656" i="4"/>
  <c r="R4655" i="4"/>
  <c r="Q4655" i="4"/>
  <c r="R4654" i="4"/>
  <c r="Q4654" i="4"/>
  <c r="R4653" i="4"/>
  <c r="Q4653" i="4"/>
  <c r="R4652" i="4"/>
  <c r="Q4652" i="4"/>
  <c r="R4651" i="4"/>
  <c r="Q4651" i="4"/>
  <c r="R4650" i="4"/>
  <c r="Q4650" i="4"/>
  <c r="R4649" i="4"/>
  <c r="Q4649" i="4"/>
  <c r="R4648" i="4"/>
  <c r="Q4648" i="4"/>
  <c r="R4647" i="4"/>
  <c r="Q4647" i="4"/>
  <c r="R4646" i="4"/>
  <c r="Q4646" i="4"/>
  <c r="R4645" i="4"/>
  <c r="Q4645" i="4"/>
  <c r="R4644" i="4"/>
  <c r="Q4644" i="4"/>
  <c r="R4643" i="4"/>
  <c r="Q4643" i="4"/>
  <c r="R4642" i="4"/>
  <c r="Q4642" i="4"/>
  <c r="R4641" i="4"/>
  <c r="Q4641" i="4"/>
  <c r="R4640" i="4"/>
  <c r="Q4640" i="4"/>
  <c r="R4639" i="4"/>
  <c r="Q4639" i="4"/>
  <c r="R4638" i="4"/>
  <c r="Q4638" i="4"/>
  <c r="R4637" i="4"/>
  <c r="Q4637" i="4"/>
  <c r="R4636" i="4"/>
  <c r="Q4636" i="4"/>
  <c r="R4635" i="4"/>
  <c r="Q4635" i="4"/>
  <c r="R4634" i="4"/>
  <c r="Q4634" i="4"/>
  <c r="R4633" i="4"/>
  <c r="Q4633" i="4"/>
  <c r="R4632" i="4"/>
  <c r="Q4632" i="4"/>
  <c r="R4631" i="4"/>
  <c r="Q4631" i="4"/>
  <c r="R4630" i="4"/>
  <c r="Q4630" i="4"/>
  <c r="R4629" i="4"/>
  <c r="Q4629" i="4"/>
  <c r="R4628" i="4"/>
  <c r="Q4628" i="4"/>
  <c r="R4627" i="4"/>
  <c r="Q4627" i="4"/>
  <c r="R4626" i="4"/>
  <c r="Q4626" i="4"/>
  <c r="R4625" i="4"/>
  <c r="Q4625" i="4"/>
  <c r="R4624" i="4"/>
  <c r="Q4624" i="4"/>
  <c r="R4623" i="4"/>
  <c r="Q4623" i="4"/>
  <c r="R4622" i="4"/>
  <c r="Q4622" i="4"/>
  <c r="R4621" i="4"/>
  <c r="Q4621" i="4"/>
  <c r="R4620" i="4"/>
  <c r="Q4620" i="4"/>
  <c r="R4619" i="4"/>
  <c r="Q4619" i="4"/>
  <c r="R4618" i="4"/>
  <c r="Q4618" i="4"/>
  <c r="R4617" i="4"/>
  <c r="Q4617" i="4"/>
  <c r="R4616" i="4"/>
  <c r="Q4616" i="4"/>
  <c r="R4615" i="4"/>
  <c r="Q4615" i="4"/>
  <c r="R4614" i="4"/>
  <c r="Q4614" i="4"/>
  <c r="R4613" i="4"/>
  <c r="Q4613" i="4"/>
  <c r="R4612" i="4"/>
  <c r="Q4612" i="4"/>
  <c r="R4611" i="4"/>
  <c r="Q4611" i="4"/>
  <c r="R4610" i="4"/>
  <c r="Q4610" i="4"/>
  <c r="R4609" i="4"/>
  <c r="Q4609" i="4"/>
  <c r="R4608" i="4"/>
  <c r="Q4608" i="4"/>
  <c r="R4607" i="4"/>
  <c r="Q4607" i="4"/>
  <c r="R4606" i="4"/>
  <c r="Q4606" i="4"/>
  <c r="R4605" i="4"/>
  <c r="Q4605" i="4"/>
  <c r="R4604" i="4"/>
  <c r="Q4604" i="4"/>
  <c r="R4603" i="4"/>
  <c r="Q4603" i="4"/>
  <c r="R4602" i="4"/>
  <c r="Q4602" i="4"/>
  <c r="R4601" i="4"/>
  <c r="Q4601" i="4"/>
  <c r="R4600" i="4"/>
  <c r="Q4600" i="4"/>
  <c r="R4599" i="4"/>
  <c r="Q4599" i="4"/>
  <c r="R4598" i="4"/>
  <c r="Q4598" i="4"/>
  <c r="R4597" i="4"/>
  <c r="Q4597" i="4"/>
  <c r="R4596" i="4"/>
  <c r="Q4596" i="4"/>
  <c r="R4595" i="4"/>
  <c r="Q4595" i="4"/>
  <c r="R4594" i="4"/>
  <c r="Q4594" i="4"/>
  <c r="R4593" i="4"/>
  <c r="Q4593" i="4"/>
  <c r="R4592" i="4"/>
  <c r="Q4592" i="4"/>
  <c r="R4591" i="4"/>
  <c r="Q4591" i="4"/>
  <c r="R4590" i="4"/>
  <c r="Q4590" i="4"/>
  <c r="R4589" i="4"/>
  <c r="Q4589" i="4"/>
  <c r="R4588" i="4"/>
  <c r="Q4588" i="4"/>
  <c r="R4587" i="4"/>
  <c r="Q4587" i="4"/>
  <c r="R4586" i="4"/>
  <c r="Q4586" i="4"/>
  <c r="R4585" i="4"/>
  <c r="Q4585" i="4"/>
  <c r="R4584" i="4"/>
  <c r="Q4584" i="4"/>
  <c r="R4583" i="4"/>
  <c r="Q4583" i="4"/>
  <c r="R4582" i="4"/>
  <c r="Q4582" i="4"/>
  <c r="R4581" i="4"/>
  <c r="Q4581" i="4"/>
  <c r="R4580" i="4"/>
  <c r="Q4580" i="4"/>
  <c r="R4579" i="4"/>
  <c r="Q4579" i="4"/>
  <c r="R4578" i="4"/>
  <c r="Q4578" i="4"/>
  <c r="R4577" i="4"/>
  <c r="Q4577" i="4"/>
  <c r="R4576" i="4"/>
  <c r="Q4576" i="4"/>
  <c r="R4575" i="4"/>
  <c r="Q4575" i="4"/>
  <c r="R4574" i="4"/>
  <c r="Q4574" i="4"/>
  <c r="R4573" i="4"/>
  <c r="Q4573" i="4"/>
  <c r="R4572" i="4"/>
  <c r="Q4572" i="4"/>
  <c r="R4571" i="4"/>
  <c r="Q4571" i="4"/>
  <c r="R4570" i="4"/>
  <c r="Q4570" i="4"/>
  <c r="R4569" i="4"/>
  <c r="Q4569" i="4"/>
  <c r="R4568" i="4"/>
  <c r="Q4568" i="4"/>
  <c r="R4567" i="4"/>
  <c r="Q4567" i="4"/>
  <c r="R4566" i="4"/>
  <c r="Q4566" i="4"/>
  <c r="R4565" i="4"/>
  <c r="Q4565" i="4"/>
  <c r="R4564" i="4"/>
  <c r="Q4564" i="4"/>
  <c r="R4563" i="4"/>
  <c r="Q4563" i="4"/>
  <c r="R4562" i="4"/>
  <c r="Q4562" i="4"/>
  <c r="R4561" i="4"/>
  <c r="Q4561" i="4"/>
  <c r="R4560" i="4"/>
  <c r="Q4560" i="4"/>
  <c r="R4559" i="4"/>
  <c r="Q4559" i="4"/>
  <c r="R4558" i="4"/>
  <c r="Q4558" i="4"/>
  <c r="R4557" i="4"/>
  <c r="Q4557" i="4"/>
  <c r="R4556" i="4"/>
  <c r="Q4556" i="4"/>
  <c r="R4555" i="4"/>
  <c r="Q4555" i="4"/>
  <c r="R4554" i="4"/>
  <c r="Q4554" i="4"/>
  <c r="R4553" i="4"/>
  <c r="Q4553" i="4"/>
  <c r="R4552" i="4"/>
  <c r="Q4552" i="4"/>
  <c r="R4551" i="4"/>
  <c r="Q4551" i="4"/>
  <c r="R4550" i="4"/>
  <c r="Q4550" i="4"/>
  <c r="R4549" i="4"/>
  <c r="Q4549" i="4"/>
  <c r="R4548" i="4"/>
  <c r="Q4548" i="4"/>
  <c r="R4547" i="4"/>
  <c r="Q4547" i="4"/>
  <c r="R4546" i="4"/>
  <c r="Q4546" i="4"/>
  <c r="R4545" i="4"/>
  <c r="Q4545" i="4"/>
  <c r="R4544" i="4"/>
  <c r="Q4544" i="4"/>
  <c r="R4543" i="4"/>
  <c r="Q4543" i="4"/>
  <c r="R4542" i="4"/>
  <c r="Q4542" i="4"/>
  <c r="R4541" i="4"/>
  <c r="Q4541" i="4"/>
  <c r="R4540" i="4"/>
  <c r="Q4540" i="4"/>
  <c r="R4539" i="4"/>
  <c r="Q4539" i="4"/>
  <c r="R4538" i="4"/>
  <c r="Q4538" i="4"/>
  <c r="R4537" i="4"/>
  <c r="Q4537" i="4"/>
  <c r="R4536" i="4"/>
  <c r="Q4536" i="4"/>
  <c r="R4535" i="4"/>
  <c r="Q4535" i="4"/>
  <c r="R4534" i="4"/>
  <c r="Q4534" i="4"/>
  <c r="R4533" i="4"/>
  <c r="Q4533" i="4"/>
  <c r="R4532" i="4"/>
  <c r="Q4532" i="4"/>
  <c r="R4531" i="4"/>
  <c r="Q4531" i="4"/>
  <c r="R4530" i="4"/>
  <c r="Q4530" i="4"/>
  <c r="R4529" i="4"/>
  <c r="Q4529" i="4"/>
  <c r="R4528" i="4"/>
  <c r="Q4528" i="4"/>
  <c r="R4527" i="4"/>
  <c r="Q4527" i="4"/>
  <c r="R4526" i="4"/>
  <c r="Q4526" i="4"/>
  <c r="R4525" i="4"/>
  <c r="Q4525" i="4"/>
  <c r="R4524" i="4"/>
  <c r="Q4524" i="4"/>
  <c r="R4523" i="4"/>
  <c r="Q4523" i="4"/>
  <c r="R4522" i="4"/>
  <c r="Q4522" i="4"/>
  <c r="R4521" i="4"/>
  <c r="Q4521" i="4"/>
  <c r="R4520" i="4"/>
  <c r="Q4520" i="4"/>
  <c r="R4519" i="4"/>
  <c r="Q4519" i="4"/>
  <c r="R4518" i="4"/>
  <c r="Q4518" i="4"/>
  <c r="R4517" i="4"/>
  <c r="Q4517" i="4"/>
  <c r="R4516" i="4"/>
  <c r="Q4516" i="4"/>
  <c r="R4515" i="4"/>
  <c r="Q4515" i="4"/>
  <c r="R4514" i="4"/>
  <c r="Q4514" i="4"/>
  <c r="R4513" i="4"/>
  <c r="Q4513" i="4"/>
  <c r="R4512" i="4"/>
  <c r="Q4512" i="4"/>
  <c r="R4511" i="4"/>
  <c r="Q4511" i="4"/>
  <c r="R4510" i="4"/>
  <c r="Q4510" i="4"/>
  <c r="R4509" i="4"/>
  <c r="Q4509" i="4"/>
  <c r="R4508" i="4"/>
  <c r="Q4508" i="4"/>
  <c r="R4507" i="4"/>
  <c r="Q4507" i="4"/>
  <c r="R4506" i="4"/>
  <c r="Q4506" i="4"/>
  <c r="R4505" i="4"/>
  <c r="Q4505" i="4"/>
  <c r="R4504" i="4"/>
  <c r="Q4504" i="4"/>
  <c r="R4503" i="4"/>
  <c r="Q4503" i="4"/>
  <c r="R4502" i="4"/>
  <c r="Q4502" i="4"/>
  <c r="R4501" i="4"/>
  <c r="Q4501" i="4"/>
  <c r="R4500" i="4"/>
  <c r="Q4500" i="4"/>
  <c r="R4499" i="4"/>
  <c r="Q4499" i="4"/>
  <c r="R4498" i="4"/>
  <c r="Q4498" i="4"/>
  <c r="R4497" i="4"/>
  <c r="Q4497" i="4"/>
  <c r="R4496" i="4"/>
  <c r="Q4496" i="4"/>
  <c r="R4495" i="4"/>
  <c r="Q4495" i="4"/>
  <c r="R4494" i="4"/>
  <c r="Q4494" i="4"/>
  <c r="R4493" i="4"/>
  <c r="Q4493" i="4"/>
  <c r="R4492" i="4"/>
  <c r="Q4492" i="4"/>
  <c r="R4491" i="4"/>
  <c r="Q4491" i="4"/>
  <c r="R4490" i="4"/>
  <c r="Q4490" i="4"/>
  <c r="R4489" i="4"/>
  <c r="Q4489" i="4"/>
  <c r="R4488" i="4"/>
  <c r="Q4488" i="4"/>
  <c r="R4487" i="4"/>
  <c r="Q4487" i="4"/>
  <c r="R4486" i="4"/>
  <c r="Q4486" i="4"/>
  <c r="R4485" i="4"/>
  <c r="Q4485" i="4"/>
  <c r="R4484" i="4"/>
  <c r="Q4484" i="4"/>
  <c r="R4483" i="4"/>
  <c r="Q4483" i="4"/>
  <c r="R4482" i="4"/>
  <c r="Q4482" i="4"/>
  <c r="R4481" i="4"/>
  <c r="Q4481" i="4"/>
  <c r="R4480" i="4"/>
  <c r="Q4480" i="4"/>
  <c r="R4479" i="4"/>
  <c r="Q4479" i="4"/>
  <c r="R4478" i="4"/>
  <c r="Q4478" i="4"/>
  <c r="R4477" i="4"/>
  <c r="Q4477" i="4"/>
  <c r="R4476" i="4"/>
  <c r="Q4476" i="4"/>
  <c r="R4475" i="4"/>
  <c r="Q4475" i="4"/>
  <c r="R4474" i="4"/>
  <c r="Q4474" i="4"/>
  <c r="R4473" i="4"/>
  <c r="Q4473" i="4"/>
  <c r="R4472" i="4"/>
  <c r="Q4472" i="4"/>
  <c r="R4471" i="4"/>
  <c r="Q4471" i="4"/>
  <c r="R4470" i="4"/>
  <c r="Q4470" i="4"/>
  <c r="R4469" i="4"/>
  <c r="Q4469" i="4"/>
  <c r="R4468" i="4"/>
  <c r="Q4468" i="4"/>
  <c r="R4467" i="4"/>
  <c r="Q4467" i="4"/>
  <c r="R4466" i="4"/>
  <c r="Q4466" i="4"/>
  <c r="R4465" i="4"/>
  <c r="Q4465" i="4"/>
  <c r="R4464" i="4"/>
  <c r="Q4464" i="4"/>
  <c r="R4463" i="4"/>
  <c r="Q4463" i="4"/>
  <c r="R4462" i="4"/>
  <c r="Q4462" i="4"/>
  <c r="R4461" i="4"/>
  <c r="Q4461" i="4"/>
  <c r="R4460" i="4"/>
  <c r="Q4460" i="4"/>
  <c r="R4459" i="4"/>
  <c r="Q4459" i="4"/>
  <c r="R4458" i="4"/>
  <c r="Q4458" i="4"/>
  <c r="R4457" i="4"/>
  <c r="Q4457" i="4"/>
  <c r="R4456" i="4"/>
  <c r="Q4456" i="4"/>
  <c r="R4455" i="4"/>
  <c r="Q4455" i="4"/>
  <c r="R4454" i="4"/>
  <c r="Q4454" i="4"/>
  <c r="R4453" i="4"/>
  <c r="Q4453" i="4"/>
  <c r="R4452" i="4"/>
  <c r="Q4452" i="4"/>
  <c r="R4451" i="4"/>
  <c r="Q4451" i="4"/>
  <c r="R4450" i="4"/>
  <c r="Q4450" i="4"/>
  <c r="R4449" i="4"/>
  <c r="Q4449" i="4"/>
  <c r="R4448" i="4"/>
  <c r="Q4448" i="4"/>
  <c r="R4447" i="4"/>
  <c r="Q4447" i="4"/>
  <c r="R4446" i="4"/>
  <c r="Q4446" i="4"/>
  <c r="R4445" i="4"/>
  <c r="Q4445" i="4"/>
  <c r="R4444" i="4"/>
  <c r="Q4444" i="4"/>
  <c r="R4443" i="4"/>
  <c r="Q4443" i="4"/>
  <c r="R4442" i="4"/>
  <c r="Q4442" i="4"/>
  <c r="R4441" i="4"/>
  <c r="Q4441" i="4"/>
  <c r="R4440" i="4"/>
  <c r="Q4440" i="4"/>
  <c r="R4439" i="4"/>
  <c r="Q4439" i="4"/>
  <c r="R4438" i="4"/>
  <c r="Q4438" i="4"/>
  <c r="R4437" i="4"/>
  <c r="Q4437" i="4"/>
  <c r="R4436" i="4"/>
  <c r="Q4436" i="4"/>
  <c r="R4435" i="4"/>
  <c r="Q4435" i="4"/>
  <c r="R4434" i="4"/>
  <c r="Q4434" i="4"/>
  <c r="R4433" i="4"/>
  <c r="Q4433" i="4"/>
  <c r="R4432" i="4"/>
  <c r="Q4432" i="4"/>
  <c r="R4431" i="4"/>
  <c r="Q4431" i="4"/>
  <c r="R4430" i="4"/>
  <c r="Q4430" i="4"/>
  <c r="R4429" i="4"/>
  <c r="Q4429" i="4"/>
  <c r="R4428" i="4"/>
  <c r="Q4428" i="4"/>
  <c r="R4427" i="4"/>
  <c r="Q4427" i="4"/>
  <c r="R4426" i="4"/>
  <c r="Q4426" i="4"/>
  <c r="R4425" i="4"/>
  <c r="Q4425" i="4"/>
  <c r="R4424" i="4"/>
  <c r="Q4424" i="4"/>
  <c r="R4423" i="4"/>
  <c r="Q4423" i="4"/>
  <c r="R4422" i="4"/>
  <c r="Q4422" i="4"/>
  <c r="R4421" i="4"/>
  <c r="Q4421" i="4"/>
  <c r="R4420" i="4"/>
  <c r="Q4420" i="4"/>
  <c r="R4419" i="4"/>
  <c r="Q4419" i="4"/>
  <c r="R4418" i="4"/>
  <c r="Q4418" i="4"/>
  <c r="R4417" i="4"/>
  <c r="Q4417" i="4"/>
  <c r="R4416" i="4"/>
  <c r="Q4416" i="4"/>
  <c r="R4415" i="4"/>
  <c r="Q4415" i="4"/>
  <c r="R4414" i="4"/>
  <c r="Q4414" i="4"/>
  <c r="R4413" i="4"/>
  <c r="Q4413" i="4"/>
  <c r="R4412" i="4"/>
  <c r="Q4412" i="4"/>
  <c r="R4411" i="4"/>
  <c r="Q4411" i="4"/>
  <c r="R4410" i="4"/>
  <c r="Q4410" i="4"/>
  <c r="R4409" i="4"/>
  <c r="Q4409" i="4"/>
  <c r="R4408" i="4"/>
  <c r="Q4408" i="4"/>
  <c r="R4407" i="4"/>
  <c r="Q4407" i="4"/>
  <c r="R4406" i="4"/>
  <c r="Q4406" i="4"/>
  <c r="R4405" i="4"/>
  <c r="Q4405" i="4"/>
  <c r="R4404" i="4"/>
  <c r="Q4404" i="4"/>
  <c r="R4403" i="4"/>
  <c r="Q4403" i="4"/>
  <c r="R4402" i="4"/>
  <c r="Q4402" i="4"/>
  <c r="R4401" i="4"/>
  <c r="Q4401" i="4"/>
  <c r="R4400" i="4"/>
  <c r="Q4400" i="4"/>
  <c r="R4399" i="4"/>
  <c r="Q4399" i="4"/>
  <c r="R4398" i="4"/>
  <c r="Q4398" i="4"/>
  <c r="R4397" i="4"/>
  <c r="Q4397" i="4"/>
  <c r="R4396" i="4"/>
  <c r="Q4396" i="4"/>
  <c r="R4395" i="4"/>
  <c r="Q4395" i="4"/>
  <c r="R4394" i="4"/>
  <c r="Q4394" i="4"/>
  <c r="R4393" i="4"/>
  <c r="Q4393" i="4"/>
  <c r="R4392" i="4"/>
  <c r="Q4392" i="4"/>
  <c r="R4391" i="4"/>
  <c r="Q4391" i="4"/>
  <c r="R4390" i="4"/>
  <c r="Q4390" i="4"/>
  <c r="R4389" i="4"/>
  <c r="Q4389" i="4"/>
  <c r="R4388" i="4"/>
  <c r="Q4388" i="4"/>
  <c r="R4387" i="4"/>
  <c r="Q4387" i="4"/>
  <c r="R4386" i="4"/>
  <c r="Q4386" i="4"/>
  <c r="R4385" i="4"/>
  <c r="Q4385" i="4"/>
  <c r="R4384" i="4"/>
  <c r="Q4384" i="4"/>
  <c r="R4383" i="4"/>
  <c r="Q4383" i="4"/>
  <c r="R4382" i="4"/>
  <c r="Q4382" i="4"/>
  <c r="R4381" i="4"/>
  <c r="Q4381" i="4"/>
  <c r="R4380" i="4"/>
  <c r="Q4380" i="4"/>
  <c r="R4379" i="4"/>
  <c r="Q4379" i="4"/>
  <c r="R4378" i="4"/>
  <c r="Q4378" i="4"/>
  <c r="R4377" i="4"/>
  <c r="Q4377" i="4"/>
  <c r="R4376" i="4"/>
  <c r="Q4376" i="4"/>
  <c r="R4375" i="4"/>
  <c r="Q4375" i="4"/>
  <c r="R4374" i="4"/>
  <c r="Q4374" i="4"/>
  <c r="R4373" i="4"/>
  <c r="Q4373" i="4"/>
  <c r="R4372" i="4"/>
  <c r="Q4372" i="4"/>
  <c r="R4371" i="4"/>
  <c r="Q4371" i="4"/>
  <c r="R4370" i="4"/>
  <c r="Q4370" i="4"/>
  <c r="R4369" i="4"/>
  <c r="Q4369" i="4"/>
  <c r="R4368" i="4"/>
  <c r="Q4368" i="4"/>
  <c r="R4367" i="4"/>
  <c r="Q4367" i="4"/>
  <c r="R4366" i="4"/>
  <c r="Q4366" i="4"/>
  <c r="R4365" i="4"/>
  <c r="Q4365" i="4"/>
  <c r="R4364" i="4"/>
  <c r="Q4364" i="4"/>
  <c r="R4363" i="4"/>
  <c r="Q4363" i="4"/>
  <c r="R4362" i="4"/>
  <c r="Q4362" i="4"/>
  <c r="R4361" i="4"/>
  <c r="Q4361" i="4"/>
  <c r="R4360" i="4"/>
  <c r="Q4360" i="4"/>
  <c r="R4359" i="4"/>
  <c r="Q4359" i="4"/>
  <c r="R4358" i="4"/>
  <c r="Q4358" i="4"/>
  <c r="R4357" i="4"/>
  <c r="Q4357" i="4"/>
  <c r="R4356" i="4"/>
  <c r="Q4356" i="4"/>
  <c r="R4355" i="4"/>
  <c r="Q4355" i="4"/>
  <c r="R4354" i="4"/>
  <c r="Q4354" i="4"/>
  <c r="R4353" i="4"/>
  <c r="Q4353" i="4"/>
  <c r="R4352" i="4"/>
  <c r="Q4352" i="4"/>
  <c r="R4351" i="4"/>
  <c r="Q4351" i="4"/>
  <c r="R4350" i="4"/>
  <c r="Q4350" i="4"/>
  <c r="R4349" i="4"/>
  <c r="Q4349" i="4"/>
  <c r="R4348" i="4"/>
  <c r="Q4348" i="4"/>
  <c r="R4347" i="4"/>
  <c r="Q4347" i="4"/>
  <c r="R4346" i="4"/>
  <c r="Q4346" i="4"/>
  <c r="R4345" i="4"/>
  <c r="Q4345" i="4"/>
  <c r="R4344" i="4"/>
  <c r="Q4344" i="4"/>
  <c r="R4343" i="4"/>
  <c r="Q4343" i="4"/>
  <c r="R4342" i="4"/>
  <c r="Q4342" i="4"/>
  <c r="R4341" i="4"/>
  <c r="Q4341" i="4"/>
  <c r="R4340" i="4"/>
  <c r="Q4340" i="4"/>
  <c r="R4339" i="4"/>
  <c r="Q4339" i="4"/>
  <c r="R4338" i="4"/>
  <c r="Q4338" i="4"/>
  <c r="R4337" i="4"/>
  <c r="Q4337" i="4"/>
  <c r="R4336" i="4"/>
  <c r="Q4336" i="4"/>
  <c r="R4335" i="4"/>
  <c r="Q4335" i="4"/>
  <c r="R4334" i="4"/>
  <c r="Q4334" i="4"/>
  <c r="R4333" i="4"/>
  <c r="Q4333" i="4"/>
  <c r="R4332" i="4"/>
  <c r="Q4332" i="4"/>
  <c r="R4331" i="4"/>
  <c r="Q4331" i="4"/>
  <c r="R4330" i="4"/>
  <c r="Q4330" i="4"/>
  <c r="R4329" i="4"/>
  <c r="Q4329" i="4"/>
  <c r="R4328" i="4"/>
  <c r="Q4328" i="4"/>
  <c r="R4327" i="4"/>
  <c r="Q4327" i="4"/>
  <c r="R4326" i="4"/>
  <c r="Q4326" i="4"/>
  <c r="R4325" i="4"/>
  <c r="Q4325" i="4"/>
  <c r="R4324" i="4"/>
  <c r="Q4324" i="4"/>
  <c r="R4323" i="4"/>
  <c r="Q4323" i="4"/>
  <c r="R4322" i="4"/>
  <c r="Q4322" i="4"/>
  <c r="R4321" i="4"/>
  <c r="Q4321" i="4"/>
  <c r="R4320" i="4"/>
  <c r="Q4320" i="4"/>
  <c r="R4319" i="4"/>
  <c r="Q4319" i="4"/>
  <c r="R4318" i="4"/>
  <c r="Q4318" i="4"/>
  <c r="R4317" i="4"/>
  <c r="Q4317" i="4"/>
  <c r="R4316" i="4"/>
  <c r="Q4316" i="4"/>
  <c r="R4315" i="4"/>
  <c r="Q4315" i="4"/>
  <c r="R4314" i="4"/>
  <c r="Q4314" i="4"/>
  <c r="R4313" i="4"/>
  <c r="Q4313" i="4"/>
  <c r="R4312" i="4"/>
  <c r="Q4312" i="4"/>
  <c r="R4311" i="4"/>
  <c r="Q4311" i="4"/>
  <c r="R4310" i="4"/>
  <c r="Q4310" i="4"/>
  <c r="R4309" i="4"/>
  <c r="Q4309" i="4"/>
  <c r="R4308" i="4"/>
  <c r="Q4308" i="4"/>
  <c r="R4307" i="4"/>
  <c r="Q4307" i="4"/>
  <c r="R4306" i="4"/>
  <c r="Q4306" i="4"/>
  <c r="R4305" i="4"/>
  <c r="Q4305" i="4"/>
  <c r="R4304" i="4"/>
  <c r="Q4304" i="4"/>
  <c r="R4303" i="4"/>
  <c r="Q4303" i="4"/>
  <c r="R4302" i="4"/>
  <c r="Q4302" i="4"/>
  <c r="R4301" i="4"/>
  <c r="Q4301" i="4"/>
  <c r="R4300" i="4"/>
  <c r="Q4300" i="4"/>
  <c r="R4299" i="4"/>
  <c r="Q4299" i="4"/>
  <c r="R4298" i="4"/>
  <c r="Q4298" i="4"/>
  <c r="R4297" i="4"/>
  <c r="Q4297" i="4"/>
  <c r="V4297" i="4" s="1"/>
  <c r="R4296" i="4"/>
  <c r="Q4296" i="4"/>
  <c r="R4295" i="4"/>
  <c r="Q4295" i="4"/>
  <c r="R4294" i="4"/>
  <c r="Q4294" i="4"/>
  <c r="R4293" i="4"/>
  <c r="Q4293" i="4"/>
  <c r="R4292" i="4"/>
  <c r="Q4292" i="4"/>
  <c r="R4291" i="4"/>
  <c r="Q4291" i="4"/>
  <c r="R4290" i="4"/>
  <c r="Q4290" i="4"/>
  <c r="R4289" i="4"/>
  <c r="Q4289" i="4"/>
  <c r="R4288" i="4"/>
  <c r="Q4288" i="4"/>
  <c r="R4287" i="4"/>
  <c r="Q4287" i="4"/>
  <c r="R4286" i="4"/>
  <c r="Q4286" i="4"/>
  <c r="R4285" i="4"/>
  <c r="Q4285" i="4"/>
  <c r="R4284" i="4"/>
  <c r="Q4284" i="4"/>
  <c r="R4283" i="4"/>
  <c r="Q4283" i="4"/>
  <c r="R4282" i="4"/>
  <c r="Q4282" i="4"/>
  <c r="R4281" i="4"/>
  <c r="Q4281" i="4"/>
  <c r="R4280" i="4"/>
  <c r="Q4280" i="4"/>
  <c r="R4279" i="4"/>
  <c r="Q4279" i="4"/>
  <c r="R4278" i="4"/>
  <c r="Q4278" i="4"/>
  <c r="R4277" i="4"/>
  <c r="Q4277" i="4"/>
  <c r="R4276" i="4"/>
  <c r="Q4276" i="4"/>
  <c r="R4275" i="4"/>
  <c r="Q4275" i="4"/>
  <c r="R4274" i="4"/>
  <c r="Q4274" i="4"/>
  <c r="R4273" i="4"/>
  <c r="Q4273" i="4"/>
  <c r="R4272" i="4"/>
  <c r="Q4272" i="4"/>
  <c r="R4271" i="4"/>
  <c r="Q4271" i="4"/>
  <c r="R4270" i="4"/>
  <c r="Q4270" i="4"/>
  <c r="R4269" i="4"/>
  <c r="Q4269" i="4"/>
  <c r="R4268" i="4"/>
  <c r="Q4268" i="4"/>
  <c r="R4267" i="4"/>
  <c r="Q4267" i="4"/>
  <c r="R4266" i="4"/>
  <c r="Q4266" i="4"/>
  <c r="R4265" i="4"/>
  <c r="Q4265" i="4"/>
  <c r="R4264" i="4"/>
  <c r="Q4264" i="4"/>
  <c r="R4263" i="4"/>
  <c r="Q4263" i="4"/>
  <c r="R4262" i="4"/>
  <c r="Q4262" i="4"/>
  <c r="R4261" i="4"/>
  <c r="Q4261" i="4"/>
  <c r="R4260" i="4"/>
  <c r="Q4260" i="4"/>
  <c r="R4259" i="4"/>
  <c r="Q4259" i="4"/>
  <c r="R4258" i="4"/>
  <c r="Q4258" i="4"/>
  <c r="R4257" i="4"/>
  <c r="Q4257" i="4"/>
  <c r="R4256" i="4"/>
  <c r="Q4256" i="4"/>
  <c r="R4255" i="4"/>
  <c r="Q4255" i="4"/>
  <c r="R4254" i="4"/>
  <c r="Q4254" i="4"/>
  <c r="R4253" i="4"/>
  <c r="Q4253" i="4"/>
  <c r="R4252" i="4"/>
  <c r="Q4252" i="4"/>
  <c r="R4251" i="4"/>
  <c r="Q4251" i="4"/>
  <c r="R4250" i="4"/>
  <c r="Q4250" i="4"/>
  <c r="R4249" i="4"/>
  <c r="Q4249" i="4"/>
  <c r="R4248" i="4"/>
  <c r="Q4248" i="4"/>
  <c r="R4247" i="4"/>
  <c r="Q4247" i="4"/>
  <c r="R4246" i="4"/>
  <c r="Q4246" i="4"/>
  <c r="R4245" i="4"/>
  <c r="Q4245" i="4"/>
  <c r="R4244" i="4"/>
  <c r="Q4244" i="4"/>
  <c r="R4243" i="4"/>
  <c r="Q4243" i="4"/>
  <c r="R4242" i="4"/>
  <c r="Q4242" i="4"/>
  <c r="R4241" i="4"/>
  <c r="Q4241" i="4"/>
  <c r="R4240" i="4"/>
  <c r="Q4240" i="4"/>
  <c r="R4239" i="4"/>
  <c r="Q4239" i="4"/>
  <c r="R4238" i="4"/>
  <c r="Q4238" i="4"/>
  <c r="R4237" i="4"/>
  <c r="Q4237" i="4"/>
  <c r="R4236" i="4"/>
  <c r="Q4236" i="4"/>
  <c r="R4235" i="4"/>
  <c r="Q4235" i="4"/>
  <c r="R4234" i="4"/>
  <c r="Q4234" i="4"/>
  <c r="R4233" i="4"/>
  <c r="Q4233" i="4"/>
  <c r="R4232" i="4"/>
  <c r="Q4232" i="4"/>
  <c r="R4231" i="4"/>
  <c r="Q4231" i="4"/>
  <c r="R4230" i="4"/>
  <c r="Q4230" i="4"/>
  <c r="R4229" i="4"/>
  <c r="Q4229" i="4"/>
  <c r="R4228" i="4"/>
  <c r="Q4228" i="4"/>
  <c r="R4227" i="4"/>
  <c r="Q4227" i="4"/>
  <c r="R4226" i="4"/>
  <c r="Q4226" i="4"/>
  <c r="R4225" i="4"/>
  <c r="Q4225" i="4"/>
  <c r="R4224" i="4"/>
  <c r="Q4224" i="4"/>
  <c r="R4223" i="4"/>
  <c r="Q4223" i="4"/>
  <c r="R4222" i="4"/>
  <c r="Q4222" i="4"/>
  <c r="R4221" i="4"/>
  <c r="Q4221" i="4"/>
  <c r="R4220" i="4"/>
  <c r="Q4220" i="4"/>
  <c r="R4219" i="4"/>
  <c r="Q4219" i="4"/>
  <c r="R4218" i="4"/>
  <c r="Q4218" i="4"/>
  <c r="R4217" i="4"/>
  <c r="Q4217" i="4"/>
  <c r="R4216" i="4"/>
  <c r="Q4216" i="4"/>
  <c r="R4215" i="4"/>
  <c r="Q4215" i="4"/>
  <c r="R4214" i="4"/>
  <c r="Q4214" i="4"/>
  <c r="R4213" i="4"/>
  <c r="Q4213" i="4"/>
  <c r="R4212" i="4"/>
  <c r="Q4212" i="4"/>
  <c r="R4211" i="4"/>
  <c r="Q4211" i="4"/>
  <c r="R4210" i="4"/>
  <c r="Q4210" i="4"/>
  <c r="R4209" i="4"/>
  <c r="Q4209" i="4"/>
  <c r="R4208" i="4"/>
  <c r="Q4208" i="4"/>
  <c r="R4207" i="4"/>
  <c r="Q4207" i="4"/>
  <c r="R4206" i="4"/>
  <c r="Q4206" i="4"/>
  <c r="R4205" i="4"/>
  <c r="Q4205" i="4"/>
  <c r="R4204" i="4"/>
  <c r="Q4204" i="4"/>
  <c r="R4203" i="4"/>
  <c r="Q4203" i="4"/>
  <c r="R4202" i="4"/>
  <c r="Q4202" i="4"/>
  <c r="R4201" i="4"/>
  <c r="Q4201" i="4"/>
  <c r="R4200" i="4"/>
  <c r="Q4200" i="4"/>
  <c r="R4199" i="4"/>
  <c r="Q4199" i="4"/>
  <c r="R4198" i="4"/>
  <c r="Q4198" i="4"/>
  <c r="R4197" i="4"/>
  <c r="Q4197" i="4"/>
  <c r="R4196" i="4"/>
  <c r="Q4196" i="4"/>
  <c r="R4195" i="4"/>
  <c r="Q4195" i="4"/>
  <c r="R4194" i="4"/>
  <c r="Q4194" i="4"/>
  <c r="R4193" i="4"/>
  <c r="Q4193" i="4"/>
  <c r="R4192" i="4"/>
  <c r="Q4192" i="4"/>
  <c r="R4191" i="4"/>
  <c r="Q4191" i="4"/>
  <c r="R4190" i="4"/>
  <c r="Q4190" i="4"/>
  <c r="R4189" i="4"/>
  <c r="Q4189" i="4"/>
  <c r="R4188" i="4"/>
  <c r="Q4188" i="4"/>
  <c r="R4187" i="4"/>
  <c r="Q4187" i="4"/>
  <c r="R4186" i="4"/>
  <c r="Q4186" i="4"/>
  <c r="R4185" i="4"/>
  <c r="Q4185" i="4"/>
  <c r="R4184" i="4"/>
  <c r="Q4184" i="4"/>
  <c r="R4183" i="4"/>
  <c r="Q4183" i="4"/>
  <c r="R4182" i="4"/>
  <c r="Q4182" i="4"/>
  <c r="R4181" i="4"/>
  <c r="Q4181" i="4"/>
  <c r="R4180" i="4"/>
  <c r="Q4180" i="4"/>
  <c r="R4179" i="4"/>
  <c r="Q4179" i="4"/>
  <c r="R4178" i="4"/>
  <c r="Q4178" i="4"/>
  <c r="R4177" i="4"/>
  <c r="Q4177" i="4"/>
  <c r="R4176" i="4"/>
  <c r="Q4176" i="4"/>
  <c r="R4175" i="4"/>
  <c r="Q4175" i="4"/>
  <c r="R4174" i="4"/>
  <c r="Q4174" i="4"/>
  <c r="R4173" i="4"/>
  <c r="Q4173" i="4"/>
  <c r="R4172" i="4"/>
  <c r="Q4172" i="4"/>
  <c r="R4171" i="4"/>
  <c r="Q4171" i="4"/>
  <c r="R4170" i="4"/>
  <c r="Q4170" i="4"/>
  <c r="R4169" i="4"/>
  <c r="Q4169" i="4"/>
  <c r="R4168" i="4"/>
  <c r="Q4168" i="4"/>
  <c r="R4167" i="4"/>
  <c r="Q4167" i="4"/>
  <c r="R4166" i="4"/>
  <c r="Q4166" i="4"/>
  <c r="R4165" i="4"/>
  <c r="Q4165" i="4"/>
  <c r="R4164" i="4"/>
  <c r="Q4164" i="4"/>
  <c r="R4163" i="4"/>
  <c r="Q4163" i="4"/>
  <c r="R4162" i="4"/>
  <c r="Q4162" i="4"/>
  <c r="R4161" i="4"/>
  <c r="Q4161" i="4"/>
  <c r="R4160" i="4"/>
  <c r="Q4160" i="4"/>
  <c r="R4159" i="4"/>
  <c r="Q4159" i="4"/>
  <c r="R4158" i="4"/>
  <c r="Q4158" i="4"/>
  <c r="R4157" i="4"/>
  <c r="Q4157" i="4"/>
  <c r="R4156" i="4"/>
  <c r="Q4156" i="4"/>
  <c r="R4155" i="4"/>
  <c r="Q4155" i="4"/>
  <c r="R4154" i="4"/>
  <c r="Q4154" i="4"/>
  <c r="R4153" i="4"/>
  <c r="Q4153" i="4"/>
  <c r="R4152" i="4"/>
  <c r="Q4152" i="4"/>
  <c r="R4151" i="4"/>
  <c r="Q4151" i="4"/>
  <c r="R4150" i="4"/>
  <c r="Q4150" i="4"/>
  <c r="R4149" i="4"/>
  <c r="Q4149" i="4"/>
  <c r="R4148" i="4"/>
  <c r="Q4148" i="4"/>
  <c r="R4147" i="4"/>
  <c r="Q4147" i="4"/>
  <c r="R4146" i="4"/>
  <c r="Q4146" i="4"/>
  <c r="R4145" i="4"/>
  <c r="Q4145" i="4"/>
  <c r="R4144" i="4"/>
  <c r="Q4144" i="4"/>
  <c r="R4143" i="4"/>
  <c r="Q4143" i="4"/>
  <c r="R4142" i="4"/>
  <c r="Q4142" i="4"/>
  <c r="R4141" i="4"/>
  <c r="Q4141" i="4"/>
  <c r="R4140" i="4"/>
  <c r="Q4140" i="4"/>
  <c r="R4139" i="4"/>
  <c r="Q4139" i="4"/>
  <c r="R4138" i="4"/>
  <c r="Q4138" i="4"/>
  <c r="R4137" i="4"/>
  <c r="Q4137" i="4"/>
  <c r="R4136" i="4"/>
  <c r="Q4136" i="4"/>
  <c r="R4135" i="4"/>
  <c r="Q4135" i="4"/>
  <c r="R4134" i="4"/>
  <c r="Q4134" i="4"/>
  <c r="R4133" i="4"/>
  <c r="Q4133" i="4"/>
  <c r="R4132" i="4"/>
  <c r="Q4132" i="4"/>
  <c r="R4131" i="4"/>
  <c r="Q4131" i="4"/>
  <c r="R4130" i="4"/>
  <c r="Q4130" i="4"/>
  <c r="R4129" i="4"/>
  <c r="Q4129" i="4"/>
  <c r="R4128" i="4"/>
  <c r="Q4128" i="4"/>
  <c r="R4127" i="4"/>
  <c r="Q4127" i="4"/>
  <c r="R4126" i="4"/>
  <c r="Q4126" i="4"/>
  <c r="R4125" i="4"/>
  <c r="Q4125" i="4"/>
  <c r="R4124" i="4"/>
  <c r="Q4124" i="4"/>
  <c r="R4123" i="4"/>
  <c r="Q4123" i="4"/>
  <c r="R4122" i="4"/>
  <c r="Q4122" i="4"/>
  <c r="R4121" i="4"/>
  <c r="Q4121" i="4"/>
  <c r="R4120" i="4"/>
  <c r="Q4120" i="4"/>
  <c r="R4119" i="4"/>
  <c r="Q4119" i="4"/>
  <c r="R4118" i="4"/>
  <c r="Q4118" i="4"/>
  <c r="R4117" i="4"/>
  <c r="Q4117" i="4"/>
  <c r="R4116" i="4"/>
  <c r="Q4116" i="4"/>
  <c r="R4115" i="4"/>
  <c r="Q4115" i="4"/>
  <c r="R4114" i="4"/>
  <c r="Q4114" i="4"/>
  <c r="R4113" i="4"/>
  <c r="Q4113" i="4"/>
  <c r="R4112" i="4"/>
  <c r="Q4112" i="4"/>
  <c r="R4111" i="4"/>
  <c r="Q4111" i="4"/>
  <c r="R4110" i="4"/>
  <c r="Q4110" i="4"/>
  <c r="R4109" i="4"/>
  <c r="Q4109" i="4"/>
  <c r="R4108" i="4"/>
  <c r="Q4108" i="4"/>
  <c r="R4107" i="4"/>
  <c r="Q4107" i="4"/>
  <c r="R4106" i="4"/>
  <c r="Q4106" i="4"/>
  <c r="R4105" i="4"/>
  <c r="Q4105" i="4"/>
  <c r="R4104" i="4"/>
  <c r="Q4104" i="4"/>
  <c r="R4103" i="4"/>
  <c r="Q4103" i="4"/>
  <c r="R4102" i="4"/>
  <c r="Q4102" i="4"/>
  <c r="R4101" i="4"/>
  <c r="Q4101" i="4"/>
  <c r="R4100" i="4"/>
  <c r="Q4100" i="4"/>
  <c r="R4099" i="4"/>
  <c r="Q4099" i="4"/>
  <c r="R4098" i="4"/>
  <c r="Q4098" i="4"/>
  <c r="R4097" i="4"/>
  <c r="Q4097" i="4"/>
  <c r="R4096" i="4"/>
  <c r="Q4096" i="4"/>
  <c r="R4095" i="4"/>
  <c r="Q4095" i="4"/>
  <c r="R4094" i="4"/>
  <c r="Q4094" i="4"/>
  <c r="R4093" i="4"/>
  <c r="Q4093" i="4"/>
  <c r="R4092" i="4"/>
  <c r="Q4092" i="4"/>
  <c r="R4091" i="4"/>
  <c r="Q4091" i="4"/>
  <c r="R4090" i="4"/>
  <c r="Q4090" i="4"/>
  <c r="R4089" i="4"/>
  <c r="Q4089" i="4"/>
  <c r="R4088" i="4"/>
  <c r="Q4088" i="4"/>
  <c r="R4087" i="4"/>
  <c r="Q4087" i="4"/>
  <c r="R4086" i="4"/>
  <c r="Q4086" i="4"/>
  <c r="R4085" i="4"/>
  <c r="Q4085" i="4"/>
  <c r="R4084" i="4"/>
  <c r="Q4084" i="4"/>
  <c r="R4083" i="4"/>
  <c r="Q4083" i="4"/>
  <c r="R4082" i="4"/>
  <c r="Q4082" i="4"/>
  <c r="R4081" i="4"/>
  <c r="Q4081" i="4"/>
  <c r="R4080" i="4"/>
  <c r="Q4080" i="4"/>
  <c r="R4079" i="4"/>
  <c r="Q4079" i="4"/>
  <c r="R4078" i="4"/>
  <c r="Q4078" i="4"/>
  <c r="R4077" i="4"/>
  <c r="Q4077" i="4"/>
  <c r="R4076" i="4"/>
  <c r="Q4076" i="4"/>
  <c r="R4075" i="4"/>
  <c r="Q4075" i="4"/>
  <c r="R4074" i="4"/>
  <c r="Q4074" i="4"/>
  <c r="R4073" i="4"/>
  <c r="Q4073" i="4"/>
  <c r="R4072" i="4"/>
  <c r="Q4072" i="4"/>
  <c r="R4071" i="4"/>
  <c r="Q4071" i="4"/>
  <c r="R4070" i="4"/>
  <c r="Q4070" i="4"/>
  <c r="R4069" i="4"/>
  <c r="Q4069" i="4"/>
  <c r="R4068" i="4"/>
  <c r="Q4068" i="4"/>
  <c r="R4067" i="4"/>
  <c r="Q4067" i="4"/>
  <c r="R4066" i="4"/>
  <c r="Q4066" i="4"/>
  <c r="R4065" i="4"/>
  <c r="Q4065" i="4"/>
  <c r="R4064" i="4"/>
  <c r="Q4064" i="4"/>
  <c r="R4063" i="4"/>
  <c r="Q4063" i="4"/>
  <c r="R4062" i="4"/>
  <c r="Q4062" i="4"/>
  <c r="R4061" i="4"/>
  <c r="Q4061" i="4"/>
  <c r="R4060" i="4"/>
  <c r="Q4060" i="4"/>
  <c r="R4059" i="4"/>
  <c r="Q4059" i="4"/>
  <c r="R4058" i="4"/>
  <c r="Q4058" i="4"/>
  <c r="R4057" i="4"/>
  <c r="Q4057" i="4"/>
  <c r="R4056" i="4"/>
  <c r="Q4056" i="4"/>
  <c r="R4055" i="4"/>
  <c r="Q4055" i="4"/>
  <c r="R4054" i="4"/>
  <c r="Q4054" i="4"/>
  <c r="R4053" i="4"/>
  <c r="Q4053" i="4"/>
  <c r="R4052" i="4"/>
  <c r="Q4052" i="4"/>
  <c r="R4051" i="4"/>
  <c r="Q4051" i="4"/>
  <c r="R4050" i="4"/>
  <c r="Q4050" i="4"/>
  <c r="R4049" i="4"/>
  <c r="Q4049" i="4"/>
  <c r="R4048" i="4"/>
  <c r="Q4048" i="4"/>
  <c r="R4047" i="4"/>
  <c r="Q4047" i="4"/>
  <c r="R4046" i="4"/>
  <c r="Q4046" i="4"/>
  <c r="R4045" i="4"/>
  <c r="Q4045" i="4"/>
  <c r="R4044" i="4"/>
  <c r="Q4044" i="4"/>
  <c r="R4043" i="4"/>
  <c r="Q4043" i="4"/>
  <c r="R4042" i="4"/>
  <c r="Q4042" i="4"/>
  <c r="R4041" i="4"/>
  <c r="Q4041" i="4"/>
  <c r="R4040" i="4"/>
  <c r="Q4040" i="4"/>
  <c r="R4039" i="4"/>
  <c r="Q4039" i="4"/>
  <c r="R4038" i="4"/>
  <c r="Q4038" i="4"/>
  <c r="R4037" i="4"/>
  <c r="Q4037" i="4"/>
  <c r="R4036" i="4"/>
  <c r="Q4036" i="4"/>
  <c r="R4035" i="4"/>
  <c r="Q4035" i="4"/>
  <c r="R4034" i="4"/>
  <c r="Q4034" i="4"/>
  <c r="R4033" i="4"/>
  <c r="Q4033" i="4"/>
  <c r="V4033" i="4" s="1"/>
  <c r="R4032" i="4"/>
  <c r="Q4032" i="4"/>
  <c r="R4031" i="4"/>
  <c r="Q4031" i="4"/>
  <c r="R4030" i="4"/>
  <c r="Q4030" i="4"/>
  <c r="R4029" i="4"/>
  <c r="Q4029" i="4"/>
  <c r="R4028" i="4"/>
  <c r="Q4028" i="4"/>
  <c r="R4027" i="4"/>
  <c r="Q4027" i="4"/>
  <c r="R4026" i="4"/>
  <c r="Q4026" i="4"/>
  <c r="R4025" i="4"/>
  <c r="Q4025" i="4"/>
  <c r="R4024" i="4"/>
  <c r="Q4024" i="4"/>
  <c r="R4023" i="4"/>
  <c r="Q4023" i="4"/>
  <c r="R4022" i="4"/>
  <c r="Q4022" i="4"/>
  <c r="R4021" i="4"/>
  <c r="Q4021" i="4"/>
  <c r="R4020" i="4"/>
  <c r="Q4020" i="4"/>
  <c r="R4019" i="4"/>
  <c r="Q4019" i="4"/>
  <c r="R4018" i="4"/>
  <c r="Q4018" i="4"/>
  <c r="R4017" i="4"/>
  <c r="Q4017" i="4"/>
  <c r="R4016" i="4"/>
  <c r="Q4016" i="4"/>
  <c r="R4015" i="4"/>
  <c r="Q4015" i="4"/>
  <c r="R4014" i="4"/>
  <c r="Q4014" i="4"/>
  <c r="R4013" i="4"/>
  <c r="Q4013" i="4"/>
  <c r="R4012" i="4"/>
  <c r="Q4012" i="4"/>
  <c r="R4011" i="4"/>
  <c r="Q4011" i="4"/>
  <c r="R4010" i="4"/>
  <c r="Q4010" i="4"/>
  <c r="R4009" i="4"/>
  <c r="Q4009" i="4"/>
  <c r="V4009" i="4" s="1"/>
  <c r="R4008" i="4"/>
  <c r="Q4008" i="4"/>
  <c r="R4007" i="4"/>
  <c r="Q4007" i="4"/>
  <c r="R4006" i="4"/>
  <c r="Q4006" i="4"/>
  <c r="R4005" i="4"/>
  <c r="Q4005" i="4"/>
  <c r="R4004" i="4"/>
  <c r="Q4004" i="4"/>
  <c r="R4003" i="4"/>
  <c r="Q4003" i="4"/>
  <c r="R4002" i="4"/>
  <c r="Q4002" i="4"/>
  <c r="R4001" i="4"/>
  <c r="Q4001" i="4"/>
  <c r="R4000" i="4"/>
  <c r="Q4000" i="4"/>
  <c r="R3999" i="4"/>
  <c r="Q3999" i="4"/>
  <c r="R3998" i="4"/>
  <c r="Q3998" i="4"/>
  <c r="R3997" i="4"/>
  <c r="Q3997" i="4"/>
  <c r="R3996" i="4"/>
  <c r="Q3996" i="4"/>
  <c r="R3995" i="4"/>
  <c r="Q3995" i="4"/>
  <c r="R3994" i="4"/>
  <c r="Q3994" i="4"/>
  <c r="R3993" i="4"/>
  <c r="Q3993" i="4"/>
  <c r="R3992" i="4"/>
  <c r="Q3992" i="4"/>
  <c r="R3991" i="4"/>
  <c r="Q3991" i="4"/>
  <c r="R3990" i="4"/>
  <c r="Q3990" i="4"/>
  <c r="R3989" i="4"/>
  <c r="Q3989" i="4"/>
  <c r="R3988" i="4"/>
  <c r="Q3988" i="4"/>
  <c r="R3987" i="4"/>
  <c r="Q3987" i="4"/>
  <c r="R3986" i="4"/>
  <c r="Q3986" i="4"/>
  <c r="R3985" i="4"/>
  <c r="Q3985" i="4"/>
  <c r="R3984" i="4"/>
  <c r="Q3984" i="4"/>
  <c r="R3983" i="4"/>
  <c r="Q3983" i="4"/>
  <c r="R3982" i="4"/>
  <c r="Q3982" i="4"/>
  <c r="R3981" i="4"/>
  <c r="Q3981" i="4"/>
  <c r="R3980" i="4"/>
  <c r="Q3980" i="4"/>
  <c r="R3979" i="4"/>
  <c r="Q3979" i="4"/>
  <c r="R3978" i="4"/>
  <c r="Q3978" i="4"/>
  <c r="R3977" i="4"/>
  <c r="Q3977" i="4"/>
  <c r="R3976" i="4"/>
  <c r="Q3976" i="4"/>
  <c r="R3975" i="4"/>
  <c r="Q3975" i="4"/>
  <c r="R3974" i="4"/>
  <c r="Q3974" i="4"/>
  <c r="R3973" i="4"/>
  <c r="Q3973" i="4"/>
  <c r="R3972" i="4"/>
  <c r="Q3972" i="4"/>
  <c r="R3971" i="4"/>
  <c r="Q3971" i="4"/>
  <c r="R3970" i="4"/>
  <c r="Q3970" i="4"/>
  <c r="R3969" i="4"/>
  <c r="Q3969" i="4"/>
  <c r="R3968" i="4"/>
  <c r="Q3968" i="4"/>
  <c r="R3967" i="4"/>
  <c r="Q3967" i="4"/>
  <c r="R3966" i="4"/>
  <c r="Q3966" i="4"/>
  <c r="R3965" i="4"/>
  <c r="Q3965" i="4"/>
  <c r="R3964" i="4"/>
  <c r="Q3964" i="4"/>
  <c r="R3963" i="4"/>
  <c r="Q3963" i="4"/>
  <c r="R3962" i="4"/>
  <c r="Q3962" i="4"/>
  <c r="R3961" i="4"/>
  <c r="Q3961" i="4"/>
  <c r="R3960" i="4"/>
  <c r="Q3960" i="4"/>
  <c r="R3959" i="4"/>
  <c r="Q3959" i="4"/>
  <c r="R3958" i="4"/>
  <c r="Q3958" i="4"/>
  <c r="R3957" i="4"/>
  <c r="Q3957" i="4"/>
  <c r="R3956" i="4"/>
  <c r="Q3956" i="4"/>
  <c r="R3955" i="4"/>
  <c r="Q3955" i="4"/>
  <c r="R3954" i="4"/>
  <c r="Q3954" i="4"/>
  <c r="R3953" i="4"/>
  <c r="Q3953" i="4"/>
  <c r="R3952" i="4"/>
  <c r="Q3952" i="4"/>
  <c r="R3951" i="4"/>
  <c r="Q3951" i="4"/>
  <c r="R3950" i="4"/>
  <c r="Q3950" i="4"/>
  <c r="R3949" i="4"/>
  <c r="Q3949" i="4"/>
  <c r="R3948" i="4"/>
  <c r="Q3948" i="4"/>
  <c r="R3947" i="4"/>
  <c r="Q3947" i="4"/>
  <c r="R3946" i="4"/>
  <c r="Q3946" i="4"/>
  <c r="R3945" i="4"/>
  <c r="Q3945" i="4"/>
  <c r="R3944" i="4"/>
  <c r="Q3944" i="4"/>
  <c r="R3943" i="4"/>
  <c r="Q3943" i="4"/>
  <c r="R3942" i="4"/>
  <c r="Q3942" i="4"/>
  <c r="R3941" i="4"/>
  <c r="Q3941" i="4"/>
  <c r="R3940" i="4"/>
  <c r="Q3940" i="4"/>
  <c r="R3939" i="4"/>
  <c r="Q3939" i="4"/>
  <c r="R3938" i="4"/>
  <c r="Q3938" i="4"/>
  <c r="R3937" i="4"/>
  <c r="Q3937" i="4"/>
  <c r="R3936" i="4"/>
  <c r="Q3936" i="4"/>
  <c r="R3935" i="4"/>
  <c r="Q3935" i="4"/>
  <c r="R3934" i="4"/>
  <c r="Q3934" i="4"/>
  <c r="R3933" i="4"/>
  <c r="Q3933" i="4"/>
  <c r="R3932" i="4"/>
  <c r="Q3932" i="4"/>
  <c r="R3931" i="4"/>
  <c r="Q3931" i="4"/>
  <c r="R3930" i="4"/>
  <c r="Q3930" i="4"/>
  <c r="R3929" i="4"/>
  <c r="Q3929" i="4"/>
  <c r="R3928" i="4"/>
  <c r="Q3928" i="4"/>
  <c r="R3927" i="4"/>
  <c r="Q3927" i="4"/>
  <c r="R3926" i="4"/>
  <c r="Q3926" i="4"/>
  <c r="R3925" i="4"/>
  <c r="Q3925" i="4"/>
  <c r="R3924" i="4"/>
  <c r="Q3924" i="4"/>
  <c r="R3923" i="4"/>
  <c r="Q3923" i="4"/>
  <c r="R3922" i="4"/>
  <c r="Q3922" i="4"/>
  <c r="R3921" i="4"/>
  <c r="Q3921" i="4"/>
  <c r="R3920" i="4"/>
  <c r="Q3920" i="4"/>
  <c r="R3919" i="4"/>
  <c r="Q3919" i="4"/>
  <c r="R3918" i="4"/>
  <c r="Q3918" i="4"/>
  <c r="R3917" i="4"/>
  <c r="Q3917" i="4"/>
  <c r="R3916" i="4"/>
  <c r="Q3916" i="4"/>
  <c r="R3915" i="4"/>
  <c r="Q3915" i="4"/>
  <c r="R3914" i="4"/>
  <c r="Q3914" i="4"/>
  <c r="R3913" i="4"/>
  <c r="Q3913" i="4"/>
  <c r="R3912" i="4"/>
  <c r="Q3912" i="4"/>
  <c r="R3911" i="4"/>
  <c r="Q3911" i="4"/>
  <c r="R3910" i="4"/>
  <c r="Q3910" i="4"/>
  <c r="R3909" i="4"/>
  <c r="Q3909" i="4"/>
  <c r="R3908" i="4"/>
  <c r="Q3908" i="4"/>
  <c r="R3907" i="4"/>
  <c r="Q3907" i="4"/>
  <c r="R3906" i="4"/>
  <c r="Q3906" i="4"/>
  <c r="R3905" i="4"/>
  <c r="Q3905" i="4"/>
  <c r="R3904" i="4"/>
  <c r="Q3904" i="4"/>
  <c r="R3903" i="4"/>
  <c r="Q3903" i="4"/>
  <c r="R3902" i="4"/>
  <c r="Q3902" i="4"/>
  <c r="R3901" i="4"/>
  <c r="Q3901" i="4"/>
  <c r="R3900" i="4"/>
  <c r="Q3900" i="4"/>
  <c r="R3899" i="4"/>
  <c r="Q3899" i="4"/>
  <c r="R3898" i="4"/>
  <c r="Q3898" i="4"/>
  <c r="R3897" i="4"/>
  <c r="Q3897" i="4"/>
  <c r="R3896" i="4"/>
  <c r="Q3896" i="4"/>
  <c r="R3895" i="4"/>
  <c r="Q3895" i="4"/>
  <c r="R3894" i="4"/>
  <c r="Q3894" i="4"/>
  <c r="R3893" i="4"/>
  <c r="Q3893" i="4"/>
  <c r="R3892" i="4"/>
  <c r="Q3892" i="4"/>
  <c r="R3891" i="4"/>
  <c r="Q3891" i="4"/>
  <c r="R3890" i="4"/>
  <c r="Q3890" i="4"/>
  <c r="R3889" i="4"/>
  <c r="Q3889" i="4"/>
  <c r="R3888" i="4"/>
  <c r="Q3888" i="4"/>
  <c r="R3887" i="4"/>
  <c r="Q3887" i="4"/>
  <c r="R3886" i="4"/>
  <c r="Q3886" i="4"/>
  <c r="R3885" i="4"/>
  <c r="Q3885" i="4"/>
  <c r="R3884" i="4"/>
  <c r="Q3884" i="4"/>
  <c r="R3883" i="4"/>
  <c r="Q3883" i="4"/>
  <c r="R3882" i="4"/>
  <c r="Q3882" i="4"/>
  <c r="R3881" i="4"/>
  <c r="Q3881" i="4"/>
  <c r="R3880" i="4"/>
  <c r="Q3880" i="4"/>
  <c r="R3879" i="4"/>
  <c r="Q3879" i="4"/>
  <c r="R3878" i="4"/>
  <c r="Q3878" i="4"/>
  <c r="R3877" i="4"/>
  <c r="Q3877" i="4"/>
  <c r="R3876" i="4"/>
  <c r="Q3876" i="4"/>
  <c r="R3875" i="4"/>
  <c r="Q3875" i="4"/>
  <c r="R3874" i="4"/>
  <c r="Q3874" i="4"/>
  <c r="R3873" i="4"/>
  <c r="Q3873" i="4"/>
  <c r="R3872" i="4"/>
  <c r="Q3872" i="4"/>
  <c r="R3871" i="4"/>
  <c r="Q3871" i="4"/>
  <c r="R3870" i="4"/>
  <c r="Q3870" i="4"/>
  <c r="R3869" i="4"/>
  <c r="Q3869" i="4"/>
  <c r="R3868" i="4"/>
  <c r="Q3868" i="4"/>
  <c r="R3867" i="4"/>
  <c r="Q3867" i="4"/>
  <c r="R3866" i="4"/>
  <c r="Q3866" i="4"/>
  <c r="R3865" i="4"/>
  <c r="Q3865" i="4"/>
  <c r="R3864" i="4"/>
  <c r="Q3864" i="4"/>
  <c r="R3863" i="4"/>
  <c r="Q3863" i="4"/>
  <c r="R3862" i="4"/>
  <c r="Q3862" i="4"/>
  <c r="R3861" i="4"/>
  <c r="Q3861" i="4"/>
  <c r="R3860" i="4"/>
  <c r="Q3860" i="4"/>
  <c r="R3859" i="4"/>
  <c r="Q3859" i="4"/>
  <c r="R3858" i="4"/>
  <c r="Q3858" i="4"/>
  <c r="R3857" i="4"/>
  <c r="Q3857" i="4"/>
  <c r="R3856" i="4"/>
  <c r="Q3856" i="4"/>
  <c r="R3855" i="4"/>
  <c r="Q3855" i="4"/>
  <c r="R3854" i="4"/>
  <c r="Q3854" i="4"/>
  <c r="R3853" i="4"/>
  <c r="Q3853" i="4"/>
  <c r="R3852" i="4"/>
  <c r="Q3852" i="4"/>
  <c r="R3851" i="4"/>
  <c r="Q3851" i="4"/>
  <c r="R3850" i="4"/>
  <c r="Q3850" i="4"/>
  <c r="R3849" i="4"/>
  <c r="Q3849" i="4"/>
  <c r="R3848" i="4"/>
  <c r="Q3848" i="4"/>
  <c r="R3847" i="4"/>
  <c r="Q3847" i="4"/>
  <c r="R3846" i="4"/>
  <c r="Q3846" i="4"/>
  <c r="R3845" i="4"/>
  <c r="Q3845" i="4"/>
  <c r="R3844" i="4"/>
  <c r="Q3844" i="4"/>
  <c r="R3843" i="4"/>
  <c r="Q3843" i="4"/>
  <c r="R3842" i="4"/>
  <c r="Q3842" i="4"/>
  <c r="R3841" i="4"/>
  <c r="Q3841" i="4"/>
  <c r="R3840" i="4"/>
  <c r="Q3840" i="4"/>
  <c r="R3839" i="4"/>
  <c r="Q3839" i="4"/>
  <c r="R3838" i="4"/>
  <c r="Q3838" i="4"/>
  <c r="R3837" i="4"/>
  <c r="Q3837" i="4"/>
  <c r="R3836" i="4"/>
  <c r="Q3836" i="4"/>
  <c r="R3835" i="4"/>
  <c r="Q3835" i="4"/>
  <c r="R3834" i="4"/>
  <c r="Q3834" i="4"/>
  <c r="R3833" i="4"/>
  <c r="Q3833" i="4"/>
  <c r="R3832" i="4"/>
  <c r="Q3832" i="4"/>
  <c r="R3831" i="4"/>
  <c r="Q3831" i="4"/>
  <c r="R3830" i="4"/>
  <c r="Q3830" i="4"/>
  <c r="R3829" i="4"/>
  <c r="Q3829" i="4"/>
  <c r="R3828" i="4"/>
  <c r="Q3828" i="4"/>
  <c r="R3827" i="4"/>
  <c r="Q3827" i="4"/>
  <c r="R3826" i="4"/>
  <c r="Q3826" i="4"/>
  <c r="R3825" i="4"/>
  <c r="Q3825" i="4"/>
  <c r="R3824" i="4"/>
  <c r="Q3824" i="4"/>
  <c r="R3823" i="4"/>
  <c r="Q3823" i="4"/>
  <c r="R3822" i="4"/>
  <c r="Q3822" i="4"/>
  <c r="R3821" i="4"/>
  <c r="Q3821" i="4"/>
  <c r="R3820" i="4"/>
  <c r="Q3820" i="4"/>
  <c r="R3819" i="4"/>
  <c r="Q3819" i="4"/>
  <c r="R3818" i="4"/>
  <c r="Q3818" i="4"/>
  <c r="R3817" i="4"/>
  <c r="Q3817" i="4"/>
  <c r="R3816" i="4"/>
  <c r="Q3816" i="4"/>
  <c r="R3815" i="4"/>
  <c r="Q3815" i="4"/>
  <c r="R3814" i="4"/>
  <c r="Q3814" i="4"/>
  <c r="R3813" i="4"/>
  <c r="Q3813" i="4"/>
  <c r="R3812" i="4"/>
  <c r="Q3812" i="4"/>
  <c r="R3811" i="4"/>
  <c r="Q3811" i="4"/>
  <c r="R3810" i="4"/>
  <c r="Q3810" i="4"/>
  <c r="R3809" i="4"/>
  <c r="Q3809" i="4"/>
  <c r="R3808" i="4"/>
  <c r="Q3808" i="4"/>
  <c r="R3807" i="4"/>
  <c r="Q3807" i="4"/>
  <c r="R3806" i="4"/>
  <c r="Q3806" i="4"/>
  <c r="R3805" i="4"/>
  <c r="Q3805" i="4"/>
  <c r="R3804" i="4"/>
  <c r="Q3804" i="4"/>
  <c r="R3803" i="4"/>
  <c r="Q3803" i="4"/>
  <c r="R3802" i="4"/>
  <c r="Q3802" i="4"/>
  <c r="R3801" i="4"/>
  <c r="Q3801" i="4"/>
  <c r="R3800" i="4"/>
  <c r="Q3800" i="4"/>
  <c r="R3799" i="4"/>
  <c r="Q3799" i="4"/>
  <c r="R3798" i="4"/>
  <c r="Q3798" i="4"/>
  <c r="R3797" i="4"/>
  <c r="Q3797" i="4"/>
  <c r="R3796" i="4"/>
  <c r="Q3796" i="4"/>
  <c r="R3795" i="4"/>
  <c r="Q3795" i="4"/>
  <c r="R3794" i="4"/>
  <c r="Q3794" i="4"/>
  <c r="R3793" i="4"/>
  <c r="Q3793" i="4"/>
  <c r="R3792" i="4"/>
  <c r="Q3792" i="4"/>
  <c r="R3791" i="4"/>
  <c r="Q3791" i="4"/>
  <c r="R3790" i="4"/>
  <c r="Q3790" i="4"/>
  <c r="R3789" i="4"/>
  <c r="Q3789" i="4"/>
  <c r="R3788" i="4"/>
  <c r="Q3788" i="4"/>
  <c r="R3787" i="4"/>
  <c r="Q3787" i="4"/>
  <c r="R3786" i="4"/>
  <c r="Q3786" i="4"/>
  <c r="R3785" i="4"/>
  <c r="Q3785" i="4"/>
  <c r="R3784" i="4"/>
  <c r="Q3784" i="4"/>
  <c r="R3783" i="4"/>
  <c r="Q3783" i="4"/>
  <c r="R3782" i="4"/>
  <c r="Q3782" i="4"/>
  <c r="R3781" i="4"/>
  <c r="Q3781" i="4"/>
  <c r="R3780" i="4"/>
  <c r="Q3780" i="4"/>
  <c r="R3779" i="4"/>
  <c r="Q3779" i="4"/>
  <c r="R3778" i="4"/>
  <c r="Q3778" i="4"/>
  <c r="R3777" i="4"/>
  <c r="Q3777" i="4"/>
  <c r="R3776" i="4"/>
  <c r="Q3776" i="4"/>
  <c r="R3775" i="4"/>
  <c r="Q3775" i="4"/>
  <c r="R3774" i="4"/>
  <c r="Q3774" i="4"/>
  <c r="R3773" i="4"/>
  <c r="Q3773" i="4"/>
  <c r="R3772" i="4"/>
  <c r="Q3772" i="4"/>
  <c r="R3771" i="4"/>
  <c r="Q3771" i="4"/>
  <c r="R3770" i="4"/>
  <c r="Q3770" i="4"/>
  <c r="R3769" i="4"/>
  <c r="Q3769" i="4"/>
  <c r="R3768" i="4"/>
  <c r="Q3768" i="4"/>
  <c r="R3767" i="4"/>
  <c r="Q3767" i="4"/>
  <c r="R3766" i="4"/>
  <c r="Q3766" i="4"/>
  <c r="R3765" i="4"/>
  <c r="Q3765" i="4"/>
  <c r="R3764" i="4"/>
  <c r="Q3764" i="4"/>
  <c r="R3763" i="4"/>
  <c r="Q3763" i="4"/>
  <c r="R3762" i="4"/>
  <c r="Q3762" i="4"/>
  <c r="R3761" i="4"/>
  <c r="Q3761" i="4"/>
  <c r="R3760" i="4"/>
  <c r="Q3760" i="4"/>
  <c r="R3759" i="4"/>
  <c r="Q3759" i="4"/>
  <c r="R3758" i="4"/>
  <c r="Q3758" i="4"/>
  <c r="R3757" i="4"/>
  <c r="Q3757" i="4"/>
  <c r="R3756" i="4"/>
  <c r="Q3756" i="4"/>
  <c r="R3755" i="4"/>
  <c r="Q3755" i="4"/>
  <c r="R3754" i="4"/>
  <c r="Q3754" i="4"/>
  <c r="R3753" i="4"/>
  <c r="Q3753" i="4"/>
  <c r="R3752" i="4"/>
  <c r="Q3752" i="4"/>
  <c r="R3751" i="4"/>
  <c r="Q3751" i="4"/>
  <c r="R3750" i="4"/>
  <c r="Q3750" i="4"/>
  <c r="R3749" i="4"/>
  <c r="Q3749" i="4"/>
  <c r="R3748" i="4"/>
  <c r="Q3748" i="4"/>
  <c r="R3747" i="4"/>
  <c r="Q3747" i="4"/>
  <c r="R3746" i="4"/>
  <c r="Q3746" i="4"/>
  <c r="R3745" i="4"/>
  <c r="Q3745" i="4"/>
  <c r="R3744" i="4"/>
  <c r="Q3744" i="4"/>
  <c r="R3743" i="4"/>
  <c r="Q3743" i="4"/>
  <c r="R3742" i="4"/>
  <c r="Q3742" i="4"/>
  <c r="R3741" i="4"/>
  <c r="Q3741" i="4"/>
  <c r="R3740" i="4"/>
  <c r="Q3740" i="4"/>
  <c r="R3739" i="4"/>
  <c r="Q3739" i="4"/>
  <c r="R3738" i="4"/>
  <c r="Q3738" i="4"/>
  <c r="R3737" i="4"/>
  <c r="Q3737" i="4"/>
  <c r="R3736" i="4"/>
  <c r="Q3736" i="4"/>
  <c r="R3735" i="4"/>
  <c r="Q3735" i="4"/>
  <c r="R3734" i="4"/>
  <c r="Q3734" i="4"/>
  <c r="R3733" i="4"/>
  <c r="Q3733" i="4"/>
  <c r="R3732" i="4"/>
  <c r="Q3732" i="4"/>
  <c r="R3731" i="4"/>
  <c r="Q3731" i="4"/>
  <c r="R3730" i="4"/>
  <c r="Q3730" i="4"/>
  <c r="R3729" i="4"/>
  <c r="Q3729" i="4"/>
  <c r="R3728" i="4"/>
  <c r="Q3728" i="4"/>
  <c r="R3727" i="4"/>
  <c r="Q3727" i="4"/>
  <c r="R3726" i="4"/>
  <c r="Q3726" i="4"/>
  <c r="R3725" i="4"/>
  <c r="Q3725" i="4"/>
  <c r="R3724" i="4"/>
  <c r="Q3724" i="4"/>
  <c r="R3723" i="4"/>
  <c r="Q3723" i="4"/>
  <c r="R3722" i="4"/>
  <c r="Q3722" i="4"/>
  <c r="R3721" i="4"/>
  <c r="Q3721" i="4"/>
  <c r="R3720" i="4"/>
  <c r="Q3720" i="4"/>
  <c r="R3719" i="4"/>
  <c r="Q3719" i="4"/>
  <c r="R3718" i="4"/>
  <c r="Q3718" i="4"/>
  <c r="R3717" i="4"/>
  <c r="Q3717" i="4"/>
  <c r="R3716" i="4"/>
  <c r="Q3716" i="4"/>
  <c r="R3715" i="4"/>
  <c r="Q3715" i="4"/>
  <c r="R3714" i="4"/>
  <c r="Q3714" i="4"/>
  <c r="R3713" i="4"/>
  <c r="Q3713" i="4"/>
  <c r="R3712" i="4"/>
  <c r="Q3712" i="4"/>
  <c r="R3711" i="4"/>
  <c r="Q3711" i="4"/>
  <c r="R3710" i="4"/>
  <c r="Q3710" i="4"/>
  <c r="R3709" i="4"/>
  <c r="Q3709" i="4"/>
  <c r="R3708" i="4"/>
  <c r="Q3708" i="4"/>
  <c r="R3707" i="4"/>
  <c r="Q3707" i="4"/>
  <c r="R3706" i="4"/>
  <c r="Q3706" i="4"/>
  <c r="R3705" i="4"/>
  <c r="Q3705" i="4"/>
  <c r="R3704" i="4"/>
  <c r="Q3704" i="4"/>
  <c r="R3703" i="4"/>
  <c r="Q3703" i="4"/>
  <c r="R3702" i="4"/>
  <c r="Q3702" i="4"/>
  <c r="R3701" i="4"/>
  <c r="Q3701" i="4"/>
  <c r="R3700" i="4"/>
  <c r="Q3700" i="4"/>
  <c r="R3699" i="4"/>
  <c r="Q3699" i="4"/>
  <c r="R3698" i="4"/>
  <c r="Q3698" i="4"/>
  <c r="R3697" i="4"/>
  <c r="Q3697" i="4"/>
  <c r="R3696" i="4"/>
  <c r="Q3696" i="4"/>
  <c r="R3695" i="4"/>
  <c r="Q3695" i="4"/>
  <c r="R3694" i="4"/>
  <c r="Q3694" i="4"/>
  <c r="R3693" i="4"/>
  <c r="Q3693" i="4"/>
  <c r="R3692" i="4"/>
  <c r="Q3692" i="4"/>
  <c r="R3691" i="4"/>
  <c r="Q3691" i="4"/>
  <c r="R3690" i="4"/>
  <c r="Q3690" i="4"/>
  <c r="R3689" i="4"/>
  <c r="Q3689" i="4"/>
  <c r="R3688" i="4"/>
  <c r="Q3688" i="4"/>
  <c r="R3687" i="4"/>
  <c r="Q3687" i="4"/>
  <c r="R3686" i="4"/>
  <c r="Q3686" i="4"/>
  <c r="R3685" i="4"/>
  <c r="Q3685" i="4"/>
  <c r="R3684" i="4"/>
  <c r="Q3684" i="4"/>
  <c r="R3683" i="4"/>
  <c r="Q3683" i="4"/>
  <c r="R3682" i="4"/>
  <c r="Q3682" i="4"/>
  <c r="R3681" i="4"/>
  <c r="Q3681" i="4"/>
  <c r="R3680" i="4"/>
  <c r="Q3680" i="4"/>
  <c r="R3679" i="4"/>
  <c r="Q3679" i="4"/>
  <c r="R3678" i="4"/>
  <c r="Q3678" i="4"/>
  <c r="R3677" i="4"/>
  <c r="Q3677" i="4"/>
  <c r="R3676" i="4"/>
  <c r="Q3676" i="4"/>
  <c r="R3675" i="4"/>
  <c r="Q3675" i="4"/>
  <c r="R3674" i="4"/>
  <c r="Q3674" i="4"/>
  <c r="R3673" i="4"/>
  <c r="Q3673" i="4"/>
  <c r="R3672" i="4"/>
  <c r="Q3672" i="4"/>
  <c r="R3671" i="4"/>
  <c r="Q3671" i="4"/>
  <c r="R3670" i="4"/>
  <c r="Q3670" i="4"/>
  <c r="R3669" i="4"/>
  <c r="Q3669" i="4"/>
  <c r="R3668" i="4"/>
  <c r="Q3668" i="4"/>
  <c r="R3667" i="4"/>
  <c r="Q3667" i="4"/>
  <c r="R3666" i="4"/>
  <c r="Q3666" i="4"/>
  <c r="R3665" i="4"/>
  <c r="Q3665" i="4"/>
  <c r="R3664" i="4"/>
  <c r="Q3664" i="4"/>
  <c r="R3663" i="4"/>
  <c r="Q3663" i="4"/>
  <c r="R3662" i="4"/>
  <c r="Q3662" i="4"/>
  <c r="R3661" i="4"/>
  <c r="Q3661" i="4"/>
  <c r="R3660" i="4"/>
  <c r="Q3660" i="4"/>
  <c r="R3659" i="4"/>
  <c r="Q3659" i="4"/>
  <c r="R3658" i="4"/>
  <c r="Q3658" i="4"/>
  <c r="R3657" i="4"/>
  <c r="Q3657" i="4"/>
  <c r="R3656" i="4"/>
  <c r="Q3656" i="4"/>
  <c r="R3655" i="4"/>
  <c r="Q3655" i="4"/>
  <c r="R3654" i="4"/>
  <c r="Q3654" i="4"/>
  <c r="R3653" i="4"/>
  <c r="Q3653" i="4"/>
  <c r="R3652" i="4"/>
  <c r="Q3652" i="4"/>
  <c r="R3651" i="4"/>
  <c r="Q3651" i="4"/>
  <c r="R3650" i="4"/>
  <c r="Q3650" i="4"/>
  <c r="R3649" i="4"/>
  <c r="Q3649" i="4"/>
  <c r="R3648" i="4"/>
  <c r="Q3648" i="4"/>
  <c r="R3647" i="4"/>
  <c r="Q3647" i="4"/>
  <c r="R3646" i="4"/>
  <c r="Q3646" i="4"/>
  <c r="R3645" i="4"/>
  <c r="Q3645" i="4"/>
  <c r="R3644" i="4"/>
  <c r="Q3644" i="4"/>
  <c r="R3643" i="4"/>
  <c r="Q3643" i="4"/>
  <c r="R3642" i="4"/>
  <c r="Q3642" i="4"/>
  <c r="R3641" i="4"/>
  <c r="Q3641" i="4"/>
  <c r="R3640" i="4"/>
  <c r="Q3640" i="4"/>
  <c r="R3639" i="4"/>
  <c r="Q3639" i="4"/>
  <c r="R3638" i="4"/>
  <c r="Q3638" i="4"/>
  <c r="R3637" i="4"/>
  <c r="Q3637" i="4"/>
  <c r="R3636" i="4"/>
  <c r="Q3636" i="4"/>
  <c r="R3635" i="4"/>
  <c r="Q3635" i="4"/>
  <c r="R3634" i="4"/>
  <c r="Q3634" i="4"/>
  <c r="R3633" i="4"/>
  <c r="Q3633" i="4"/>
  <c r="R3632" i="4"/>
  <c r="Q3632" i="4"/>
  <c r="R3631" i="4"/>
  <c r="Q3631" i="4"/>
  <c r="R3630" i="4"/>
  <c r="Q3630" i="4"/>
  <c r="R3629" i="4"/>
  <c r="Q3629" i="4"/>
  <c r="R3628" i="4"/>
  <c r="Q3628" i="4"/>
  <c r="R3627" i="4"/>
  <c r="Q3627" i="4"/>
  <c r="R3626" i="4"/>
  <c r="Q3626" i="4"/>
  <c r="R3625" i="4"/>
  <c r="Q3625" i="4"/>
  <c r="R3624" i="4"/>
  <c r="Q3624" i="4"/>
  <c r="R3623" i="4"/>
  <c r="Q3623" i="4"/>
  <c r="R3622" i="4"/>
  <c r="Q3622" i="4"/>
  <c r="R3621" i="4"/>
  <c r="Q3621" i="4"/>
  <c r="R3620" i="4"/>
  <c r="Q3620" i="4"/>
  <c r="R3619" i="4"/>
  <c r="Q3619" i="4"/>
  <c r="R3618" i="4"/>
  <c r="Q3618" i="4"/>
  <c r="R3617" i="4"/>
  <c r="Q3617" i="4"/>
  <c r="R3616" i="4"/>
  <c r="Q3616" i="4"/>
  <c r="R3615" i="4"/>
  <c r="Q3615" i="4"/>
  <c r="R3614" i="4"/>
  <c r="Q3614" i="4"/>
  <c r="R3613" i="4"/>
  <c r="Q3613" i="4"/>
  <c r="R3612" i="4"/>
  <c r="Q3612" i="4"/>
  <c r="R3611" i="4"/>
  <c r="Q3611" i="4"/>
  <c r="R3610" i="4"/>
  <c r="Q3610" i="4"/>
  <c r="R3609" i="4"/>
  <c r="Q3609" i="4"/>
  <c r="R3608" i="4"/>
  <c r="Q3608" i="4"/>
  <c r="R3607" i="4"/>
  <c r="Q3607" i="4"/>
  <c r="R3606" i="4"/>
  <c r="Q3606" i="4"/>
  <c r="R3605" i="4"/>
  <c r="Q3605" i="4"/>
  <c r="R3604" i="4"/>
  <c r="Q3604" i="4"/>
  <c r="R3603" i="4"/>
  <c r="Q3603" i="4"/>
  <c r="R3602" i="4"/>
  <c r="Q3602" i="4"/>
  <c r="R3601" i="4"/>
  <c r="Q3601" i="4"/>
  <c r="R3600" i="4"/>
  <c r="Q3600" i="4"/>
  <c r="R3599" i="4"/>
  <c r="Q3599" i="4"/>
  <c r="R3598" i="4"/>
  <c r="Q3598" i="4"/>
  <c r="R3597" i="4"/>
  <c r="Q3597" i="4"/>
  <c r="R3596" i="4"/>
  <c r="Q3596" i="4"/>
  <c r="R3595" i="4"/>
  <c r="Q3595" i="4"/>
  <c r="R3594" i="4"/>
  <c r="Q3594" i="4"/>
  <c r="R3593" i="4"/>
  <c r="Q3593" i="4"/>
  <c r="R3592" i="4"/>
  <c r="Q3592" i="4"/>
  <c r="R3591" i="4"/>
  <c r="Q3591" i="4"/>
  <c r="R3590" i="4"/>
  <c r="Q3590" i="4"/>
  <c r="R3589" i="4"/>
  <c r="Q3589" i="4"/>
  <c r="R3588" i="4"/>
  <c r="Q3588" i="4"/>
  <c r="R3587" i="4"/>
  <c r="Q3587" i="4"/>
  <c r="R3586" i="4"/>
  <c r="Q3586" i="4"/>
  <c r="R3585" i="4"/>
  <c r="Q3585" i="4"/>
  <c r="R3584" i="4"/>
  <c r="Q3584" i="4"/>
  <c r="R3583" i="4"/>
  <c r="Q3583" i="4"/>
  <c r="R3582" i="4"/>
  <c r="Q3582" i="4"/>
  <c r="R3581" i="4"/>
  <c r="Q3581" i="4"/>
  <c r="R3580" i="4"/>
  <c r="Q3580" i="4"/>
  <c r="R3579" i="4"/>
  <c r="Q3579" i="4"/>
  <c r="R3578" i="4"/>
  <c r="Q3578" i="4"/>
  <c r="R3577" i="4"/>
  <c r="Q3577" i="4"/>
  <c r="R3576" i="4"/>
  <c r="Q3576" i="4"/>
  <c r="R3575" i="4"/>
  <c r="Q3575" i="4"/>
  <c r="R3574" i="4"/>
  <c r="Q3574" i="4"/>
  <c r="R3573" i="4"/>
  <c r="Q3573" i="4"/>
  <c r="R3572" i="4"/>
  <c r="Q3572" i="4"/>
  <c r="R3571" i="4"/>
  <c r="Q3571" i="4"/>
  <c r="R3570" i="4"/>
  <c r="Q3570" i="4"/>
  <c r="R3569" i="4"/>
  <c r="Q3569" i="4"/>
  <c r="R3568" i="4"/>
  <c r="Q3568" i="4"/>
  <c r="R3567" i="4"/>
  <c r="Q3567" i="4"/>
  <c r="R3566" i="4"/>
  <c r="Q3566" i="4"/>
  <c r="R3565" i="4"/>
  <c r="Q3565" i="4"/>
  <c r="R3564" i="4"/>
  <c r="Q3564" i="4"/>
  <c r="R3563" i="4"/>
  <c r="Q3563" i="4"/>
  <c r="R3562" i="4"/>
  <c r="Q3562" i="4"/>
  <c r="R3561" i="4"/>
  <c r="Q3561" i="4"/>
  <c r="R3560" i="4"/>
  <c r="Q3560" i="4"/>
  <c r="R3559" i="4"/>
  <c r="Q3559" i="4"/>
  <c r="R3558" i="4"/>
  <c r="Q3558" i="4"/>
  <c r="R3557" i="4"/>
  <c r="Q3557" i="4"/>
  <c r="R3556" i="4"/>
  <c r="Q3556" i="4"/>
  <c r="R3555" i="4"/>
  <c r="Q3555" i="4"/>
  <c r="R3554" i="4"/>
  <c r="Q3554" i="4"/>
  <c r="R3553" i="4"/>
  <c r="Q3553" i="4"/>
  <c r="R3552" i="4"/>
  <c r="Q3552" i="4"/>
  <c r="R3551" i="4"/>
  <c r="Q3551" i="4"/>
  <c r="R3550" i="4"/>
  <c r="Q3550" i="4"/>
  <c r="R3549" i="4"/>
  <c r="Q3549" i="4"/>
  <c r="R3548" i="4"/>
  <c r="Q3548" i="4"/>
  <c r="R3547" i="4"/>
  <c r="Q3547" i="4"/>
  <c r="R3546" i="4"/>
  <c r="Q3546" i="4"/>
  <c r="R3545" i="4"/>
  <c r="Q3545" i="4"/>
  <c r="R3544" i="4"/>
  <c r="Q3544" i="4"/>
  <c r="R3543" i="4"/>
  <c r="Q3543" i="4"/>
  <c r="R3542" i="4"/>
  <c r="Q3542" i="4"/>
  <c r="R3541" i="4"/>
  <c r="Q3541" i="4"/>
  <c r="R3540" i="4"/>
  <c r="Q3540" i="4"/>
  <c r="R3539" i="4"/>
  <c r="Q3539" i="4"/>
  <c r="R3538" i="4"/>
  <c r="Q3538" i="4"/>
  <c r="R3537" i="4"/>
  <c r="Q3537" i="4"/>
  <c r="R3536" i="4"/>
  <c r="Q3536" i="4"/>
  <c r="R3535" i="4"/>
  <c r="Q3535" i="4"/>
  <c r="R3534" i="4"/>
  <c r="Q3534" i="4"/>
  <c r="R3533" i="4"/>
  <c r="Q3533" i="4"/>
  <c r="R3532" i="4"/>
  <c r="Q3532" i="4"/>
  <c r="R3531" i="4"/>
  <c r="Q3531" i="4"/>
  <c r="R3530" i="4"/>
  <c r="Q3530" i="4"/>
  <c r="R3529" i="4"/>
  <c r="Q3529" i="4"/>
  <c r="R3528" i="4"/>
  <c r="Q3528" i="4"/>
  <c r="R3527" i="4"/>
  <c r="Q3527" i="4"/>
  <c r="R3526" i="4"/>
  <c r="Q3526" i="4"/>
  <c r="R3525" i="4"/>
  <c r="Q3525" i="4"/>
  <c r="R3524" i="4"/>
  <c r="Q3524" i="4"/>
  <c r="R3523" i="4"/>
  <c r="Q3523" i="4"/>
  <c r="R3522" i="4"/>
  <c r="Q3522" i="4"/>
  <c r="R3521" i="4"/>
  <c r="Q3521" i="4"/>
  <c r="R3520" i="4"/>
  <c r="Q3520" i="4"/>
  <c r="R3519" i="4"/>
  <c r="Q3519" i="4"/>
  <c r="R3518" i="4"/>
  <c r="Q3518" i="4"/>
  <c r="R3517" i="4"/>
  <c r="Q3517" i="4"/>
  <c r="R3516" i="4"/>
  <c r="Q3516" i="4"/>
  <c r="R3515" i="4"/>
  <c r="Q3515" i="4"/>
  <c r="R3514" i="4"/>
  <c r="Q3514" i="4"/>
  <c r="R3513" i="4"/>
  <c r="Q3513" i="4"/>
  <c r="R3512" i="4"/>
  <c r="Q3512" i="4"/>
  <c r="R3511" i="4"/>
  <c r="Q3511" i="4"/>
  <c r="R3510" i="4"/>
  <c r="Q3510" i="4"/>
  <c r="R3509" i="4"/>
  <c r="Q3509" i="4"/>
  <c r="R3508" i="4"/>
  <c r="Q3508" i="4"/>
  <c r="R3507" i="4"/>
  <c r="Q3507" i="4"/>
  <c r="R3506" i="4"/>
  <c r="Q3506" i="4"/>
  <c r="R3505" i="4"/>
  <c r="Q3505" i="4"/>
  <c r="R3504" i="4"/>
  <c r="Q3504" i="4"/>
  <c r="R3503" i="4"/>
  <c r="Q3503" i="4"/>
  <c r="R3502" i="4"/>
  <c r="Q3502" i="4"/>
  <c r="R3501" i="4"/>
  <c r="Q3501" i="4"/>
  <c r="R3500" i="4"/>
  <c r="Q3500" i="4"/>
  <c r="R3499" i="4"/>
  <c r="Q3499" i="4"/>
  <c r="R3498" i="4"/>
  <c r="Q3498" i="4"/>
  <c r="R3497" i="4"/>
  <c r="Q3497" i="4"/>
  <c r="R3496" i="4"/>
  <c r="Q3496" i="4"/>
  <c r="R3495" i="4"/>
  <c r="Q3495" i="4"/>
  <c r="R3494" i="4"/>
  <c r="Q3494" i="4"/>
  <c r="R3493" i="4"/>
  <c r="Q3493" i="4"/>
  <c r="R3492" i="4"/>
  <c r="Q3492" i="4"/>
  <c r="R3491" i="4"/>
  <c r="Q3491" i="4"/>
  <c r="R3490" i="4"/>
  <c r="Q3490" i="4"/>
  <c r="R3489" i="4"/>
  <c r="Q3489" i="4"/>
  <c r="R3488" i="4"/>
  <c r="Q3488" i="4"/>
  <c r="R3487" i="4"/>
  <c r="Q3487" i="4"/>
  <c r="R3486" i="4"/>
  <c r="Q3486" i="4"/>
  <c r="R3485" i="4"/>
  <c r="Q3485" i="4"/>
  <c r="R3484" i="4"/>
  <c r="Q3484" i="4"/>
  <c r="R3483" i="4"/>
  <c r="Q3483" i="4"/>
  <c r="R3482" i="4"/>
  <c r="Q3482" i="4"/>
  <c r="R3481" i="4"/>
  <c r="Q3481" i="4"/>
  <c r="R3480" i="4"/>
  <c r="Q3480" i="4"/>
  <c r="R3479" i="4"/>
  <c r="Q3479" i="4"/>
  <c r="R3478" i="4"/>
  <c r="Q3478" i="4"/>
  <c r="R3477" i="4"/>
  <c r="Q3477" i="4"/>
  <c r="R3476" i="4"/>
  <c r="Q3476" i="4"/>
  <c r="R3475" i="4"/>
  <c r="Q3475" i="4"/>
  <c r="R3474" i="4"/>
  <c r="Q3474" i="4"/>
  <c r="R3473" i="4"/>
  <c r="Q3473" i="4"/>
  <c r="R3472" i="4"/>
  <c r="Q3472" i="4"/>
  <c r="R3471" i="4"/>
  <c r="Q3471" i="4"/>
  <c r="R3470" i="4"/>
  <c r="Q3470" i="4"/>
  <c r="R3469" i="4"/>
  <c r="Q3469" i="4"/>
  <c r="R3468" i="4"/>
  <c r="Q3468" i="4"/>
  <c r="R3467" i="4"/>
  <c r="Q3467" i="4"/>
  <c r="R3466" i="4"/>
  <c r="Q3466" i="4"/>
  <c r="R3465" i="4"/>
  <c r="Q3465" i="4"/>
  <c r="R3464" i="4"/>
  <c r="Q3464" i="4"/>
  <c r="R3463" i="4"/>
  <c r="Q3463" i="4"/>
  <c r="R3462" i="4"/>
  <c r="Q3462" i="4"/>
  <c r="R3461" i="4"/>
  <c r="Q3461" i="4"/>
  <c r="R3460" i="4"/>
  <c r="Q3460" i="4"/>
  <c r="R3459" i="4"/>
  <c r="Q3459" i="4"/>
  <c r="R3458" i="4"/>
  <c r="Q3458" i="4"/>
  <c r="R3457" i="4"/>
  <c r="Q3457" i="4"/>
  <c r="R3456" i="4"/>
  <c r="Q3456" i="4"/>
  <c r="R3455" i="4"/>
  <c r="Q3455" i="4"/>
  <c r="R3454" i="4"/>
  <c r="Q3454" i="4"/>
  <c r="R3453" i="4"/>
  <c r="Q3453" i="4"/>
  <c r="R3452" i="4"/>
  <c r="Q3452" i="4"/>
  <c r="R3451" i="4"/>
  <c r="Q3451" i="4"/>
  <c r="R3450" i="4"/>
  <c r="Q3450" i="4"/>
  <c r="R3449" i="4"/>
  <c r="Q3449" i="4"/>
  <c r="R3448" i="4"/>
  <c r="Q3448" i="4"/>
  <c r="R3447" i="4"/>
  <c r="Q3447" i="4"/>
  <c r="R3446" i="4"/>
  <c r="Q3446" i="4"/>
  <c r="R3445" i="4"/>
  <c r="Q3445" i="4"/>
  <c r="R3444" i="4"/>
  <c r="Q3444" i="4"/>
  <c r="R3443" i="4"/>
  <c r="Q3443" i="4"/>
  <c r="R3442" i="4"/>
  <c r="Q3442" i="4"/>
  <c r="R3441" i="4"/>
  <c r="Q3441" i="4"/>
  <c r="R3440" i="4"/>
  <c r="Q3440" i="4"/>
  <c r="R3439" i="4"/>
  <c r="Q3439" i="4"/>
  <c r="R3438" i="4"/>
  <c r="Q3438" i="4"/>
  <c r="R3437" i="4"/>
  <c r="Q3437" i="4"/>
  <c r="R3436" i="4"/>
  <c r="Q3436" i="4"/>
  <c r="R3435" i="4"/>
  <c r="Q3435" i="4"/>
  <c r="R3434" i="4"/>
  <c r="Q3434" i="4"/>
  <c r="R3433" i="4"/>
  <c r="Q3433" i="4"/>
  <c r="R3432" i="4"/>
  <c r="Q3432" i="4"/>
  <c r="R3431" i="4"/>
  <c r="Q3431" i="4"/>
  <c r="R3430" i="4"/>
  <c r="Q3430" i="4"/>
  <c r="R3429" i="4"/>
  <c r="Q3429" i="4"/>
  <c r="R3428" i="4"/>
  <c r="Q3428" i="4"/>
  <c r="R3427" i="4"/>
  <c r="Q3427" i="4"/>
  <c r="R3426" i="4"/>
  <c r="Q3426" i="4"/>
  <c r="R3425" i="4"/>
  <c r="Q3425" i="4"/>
  <c r="R3424" i="4"/>
  <c r="Q3424" i="4"/>
  <c r="R3423" i="4"/>
  <c r="Q3423" i="4"/>
  <c r="R3422" i="4"/>
  <c r="Q3422" i="4"/>
  <c r="R3421" i="4"/>
  <c r="Q3421" i="4"/>
  <c r="R3420" i="4"/>
  <c r="Q3420" i="4"/>
  <c r="R3419" i="4"/>
  <c r="Q3419" i="4"/>
  <c r="R3418" i="4"/>
  <c r="Q3418" i="4"/>
  <c r="R3417" i="4"/>
  <c r="Q3417" i="4"/>
  <c r="R3416" i="4"/>
  <c r="Q3416" i="4"/>
  <c r="R3415" i="4"/>
  <c r="Q3415" i="4"/>
  <c r="R3414" i="4"/>
  <c r="Q3414" i="4"/>
  <c r="R3413" i="4"/>
  <c r="Q3413" i="4"/>
  <c r="R3412" i="4"/>
  <c r="Q3412" i="4"/>
  <c r="R3411" i="4"/>
  <c r="Q3411" i="4"/>
  <c r="R3410" i="4"/>
  <c r="Q3410" i="4"/>
  <c r="R3409" i="4"/>
  <c r="Q3409" i="4"/>
  <c r="R3408" i="4"/>
  <c r="Q3408" i="4"/>
  <c r="R3407" i="4"/>
  <c r="Q3407" i="4"/>
  <c r="R3406" i="4"/>
  <c r="Q3406" i="4"/>
  <c r="R3405" i="4"/>
  <c r="Q3405" i="4"/>
  <c r="R3404" i="4"/>
  <c r="Q3404" i="4"/>
  <c r="R3403" i="4"/>
  <c r="Q3403" i="4"/>
  <c r="R3402" i="4"/>
  <c r="Q3402" i="4"/>
  <c r="R3401" i="4"/>
  <c r="Q3401" i="4"/>
  <c r="R3400" i="4"/>
  <c r="Q3400" i="4"/>
  <c r="R3399" i="4"/>
  <c r="Q3399" i="4"/>
  <c r="R3398" i="4"/>
  <c r="Q3398" i="4"/>
  <c r="R3397" i="4"/>
  <c r="Q3397" i="4"/>
  <c r="R3396" i="4"/>
  <c r="Q3396" i="4"/>
  <c r="R3395" i="4"/>
  <c r="Q3395" i="4"/>
  <c r="R3394" i="4"/>
  <c r="Q3394" i="4"/>
  <c r="R3393" i="4"/>
  <c r="Q3393" i="4"/>
  <c r="R3392" i="4"/>
  <c r="Q3392" i="4"/>
  <c r="R3391" i="4"/>
  <c r="Q3391" i="4"/>
  <c r="R3390" i="4"/>
  <c r="Q3390" i="4"/>
  <c r="R3389" i="4"/>
  <c r="Q3389" i="4"/>
  <c r="R3388" i="4"/>
  <c r="Q3388" i="4"/>
  <c r="R3387" i="4"/>
  <c r="Q3387" i="4"/>
  <c r="R3386" i="4"/>
  <c r="Q3386" i="4"/>
  <c r="R3385" i="4"/>
  <c r="Q3385" i="4"/>
  <c r="R3384" i="4"/>
  <c r="Q3384" i="4"/>
  <c r="R3383" i="4"/>
  <c r="Q3383" i="4"/>
  <c r="R3382" i="4"/>
  <c r="Q3382" i="4"/>
  <c r="R3381" i="4"/>
  <c r="Q3381" i="4"/>
  <c r="R3380" i="4"/>
  <c r="Q3380" i="4"/>
  <c r="R3379" i="4"/>
  <c r="Q3379" i="4"/>
  <c r="R3378" i="4"/>
  <c r="Q3378" i="4"/>
  <c r="R3377" i="4"/>
  <c r="Q3377" i="4"/>
  <c r="R3376" i="4"/>
  <c r="Q3376" i="4"/>
  <c r="R3375" i="4"/>
  <c r="Q3375" i="4"/>
  <c r="R3374" i="4"/>
  <c r="Q3374" i="4"/>
  <c r="R3373" i="4"/>
  <c r="Q3373" i="4"/>
  <c r="R3372" i="4"/>
  <c r="Q3372" i="4"/>
  <c r="R3371" i="4"/>
  <c r="Q3371" i="4"/>
  <c r="R3370" i="4"/>
  <c r="Q3370" i="4"/>
  <c r="R3369" i="4"/>
  <c r="Q3369" i="4"/>
  <c r="R3368" i="4"/>
  <c r="Q3368" i="4"/>
  <c r="R3367" i="4"/>
  <c r="Q3367" i="4"/>
  <c r="R3366" i="4"/>
  <c r="Q3366" i="4"/>
  <c r="R3365" i="4"/>
  <c r="Q3365" i="4"/>
  <c r="R3364" i="4"/>
  <c r="Q3364" i="4"/>
  <c r="R3363" i="4"/>
  <c r="Q3363" i="4"/>
  <c r="R3362" i="4"/>
  <c r="Q3362" i="4"/>
  <c r="R3361" i="4"/>
  <c r="Q3361" i="4"/>
  <c r="R3360" i="4"/>
  <c r="Q3360" i="4"/>
  <c r="R3359" i="4"/>
  <c r="Q3359" i="4"/>
  <c r="R3358" i="4"/>
  <c r="Q3358" i="4"/>
  <c r="R3357" i="4"/>
  <c r="Q3357" i="4"/>
  <c r="R3356" i="4"/>
  <c r="Q3356" i="4"/>
  <c r="R3355" i="4"/>
  <c r="Q3355" i="4"/>
  <c r="R3354" i="4"/>
  <c r="Q3354" i="4"/>
  <c r="R3353" i="4"/>
  <c r="Q3353" i="4"/>
  <c r="R3352" i="4"/>
  <c r="Q3352" i="4"/>
  <c r="R3351" i="4"/>
  <c r="Q3351" i="4"/>
  <c r="R3350" i="4"/>
  <c r="Q3350" i="4"/>
  <c r="R3349" i="4"/>
  <c r="Q3349" i="4"/>
  <c r="R3348" i="4"/>
  <c r="Q3348" i="4"/>
  <c r="R3347" i="4"/>
  <c r="Q3347" i="4"/>
  <c r="R3346" i="4"/>
  <c r="Q3346" i="4"/>
  <c r="R3345" i="4"/>
  <c r="Q3345" i="4"/>
  <c r="R3344" i="4"/>
  <c r="Q3344" i="4"/>
  <c r="R3343" i="4"/>
  <c r="Q3343" i="4"/>
  <c r="R3342" i="4"/>
  <c r="Q3342" i="4"/>
  <c r="R3341" i="4"/>
  <c r="Q3341" i="4"/>
  <c r="R3340" i="4"/>
  <c r="Q3340" i="4"/>
  <c r="R3339" i="4"/>
  <c r="Q3339" i="4"/>
  <c r="R3338" i="4"/>
  <c r="Q3338" i="4"/>
  <c r="R3337" i="4"/>
  <c r="Q3337" i="4"/>
  <c r="R3336" i="4"/>
  <c r="Q3336" i="4"/>
  <c r="R3335" i="4"/>
  <c r="Q3335" i="4"/>
  <c r="R3334" i="4"/>
  <c r="Q3334" i="4"/>
  <c r="R3333" i="4"/>
  <c r="Q3333" i="4"/>
  <c r="R3332" i="4"/>
  <c r="Q3332" i="4"/>
  <c r="R3331" i="4"/>
  <c r="Q3331" i="4"/>
  <c r="R3330" i="4"/>
  <c r="Q3330" i="4"/>
  <c r="R3329" i="4"/>
  <c r="Q3329" i="4"/>
  <c r="R3328" i="4"/>
  <c r="Q3328" i="4"/>
  <c r="R3327" i="4"/>
  <c r="Q3327" i="4"/>
  <c r="R3326" i="4"/>
  <c r="Q3326" i="4"/>
  <c r="R3325" i="4"/>
  <c r="Q3325" i="4"/>
  <c r="R3324" i="4"/>
  <c r="Q3324" i="4"/>
  <c r="R3323" i="4"/>
  <c r="Q3323" i="4"/>
  <c r="R3322" i="4"/>
  <c r="Q3322" i="4"/>
  <c r="R3321" i="4"/>
  <c r="Q3321" i="4"/>
  <c r="R3320" i="4"/>
  <c r="Q3320" i="4"/>
  <c r="R3319" i="4"/>
  <c r="Q3319" i="4"/>
  <c r="R3318" i="4"/>
  <c r="Q3318" i="4"/>
  <c r="R3317" i="4"/>
  <c r="Q3317" i="4"/>
  <c r="R3316" i="4"/>
  <c r="Q3316" i="4"/>
  <c r="R3315" i="4"/>
  <c r="Q3315" i="4"/>
  <c r="R3314" i="4"/>
  <c r="Q3314" i="4"/>
  <c r="R3313" i="4"/>
  <c r="Q3313" i="4"/>
  <c r="R3312" i="4"/>
  <c r="Q3312" i="4"/>
  <c r="R3311" i="4"/>
  <c r="Q3311" i="4"/>
  <c r="R3310" i="4"/>
  <c r="Q3310" i="4"/>
  <c r="R3309" i="4"/>
  <c r="Q3309" i="4"/>
  <c r="R3308" i="4"/>
  <c r="Q3308" i="4"/>
  <c r="R3307" i="4"/>
  <c r="Q3307" i="4"/>
  <c r="R3306" i="4"/>
  <c r="Q3306" i="4"/>
  <c r="R3305" i="4"/>
  <c r="Q3305" i="4"/>
  <c r="R3304" i="4"/>
  <c r="Q3304" i="4"/>
  <c r="R3303" i="4"/>
  <c r="Q3303" i="4"/>
  <c r="R3302" i="4"/>
  <c r="Q3302" i="4"/>
  <c r="R3301" i="4"/>
  <c r="Q3301" i="4"/>
  <c r="R3300" i="4"/>
  <c r="Q3300" i="4"/>
  <c r="R3299" i="4"/>
  <c r="Q3299" i="4"/>
  <c r="R3298" i="4"/>
  <c r="Q3298" i="4"/>
  <c r="R3297" i="4"/>
  <c r="Q3297" i="4"/>
  <c r="R3296" i="4"/>
  <c r="Q3296" i="4"/>
  <c r="R3295" i="4"/>
  <c r="Q3295" i="4"/>
  <c r="R3294" i="4"/>
  <c r="Q3294" i="4"/>
  <c r="R3293" i="4"/>
  <c r="Q3293" i="4"/>
  <c r="R3292" i="4"/>
  <c r="Q3292" i="4"/>
  <c r="R3291" i="4"/>
  <c r="Q3291" i="4"/>
  <c r="R3290" i="4"/>
  <c r="Q3290" i="4"/>
  <c r="R3289" i="4"/>
  <c r="Q3289" i="4"/>
  <c r="R3288" i="4"/>
  <c r="Q3288" i="4"/>
  <c r="R3287" i="4"/>
  <c r="Q3287" i="4"/>
  <c r="R3286" i="4"/>
  <c r="Q3286" i="4"/>
  <c r="R3285" i="4"/>
  <c r="Q3285" i="4"/>
  <c r="R3284" i="4"/>
  <c r="Q3284" i="4"/>
  <c r="R3283" i="4"/>
  <c r="Q3283" i="4"/>
  <c r="R3282" i="4"/>
  <c r="Q3282" i="4"/>
  <c r="R3281" i="4"/>
  <c r="Q3281" i="4"/>
  <c r="R3280" i="4"/>
  <c r="Q3280" i="4"/>
  <c r="R3279" i="4"/>
  <c r="Q3279" i="4"/>
  <c r="R3278" i="4"/>
  <c r="Q3278" i="4"/>
  <c r="R3277" i="4"/>
  <c r="Q3277" i="4"/>
  <c r="R3276" i="4"/>
  <c r="Q3276" i="4"/>
  <c r="R3275" i="4"/>
  <c r="Q3275" i="4"/>
  <c r="R3274" i="4"/>
  <c r="Q3274" i="4"/>
  <c r="R3273" i="4"/>
  <c r="Q3273" i="4"/>
  <c r="R3272" i="4"/>
  <c r="Q3272" i="4"/>
  <c r="R3271" i="4"/>
  <c r="Q3271" i="4"/>
  <c r="R3270" i="4"/>
  <c r="Q3270" i="4"/>
  <c r="R3269" i="4"/>
  <c r="Q3269" i="4"/>
  <c r="R3268" i="4"/>
  <c r="Q3268" i="4"/>
  <c r="R3267" i="4"/>
  <c r="Q3267" i="4"/>
  <c r="R3266" i="4"/>
  <c r="Q3266" i="4"/>
  <c r="R3265" i="4"/>
  <c r="Q3265" i="4"/>
  <c r="R3264" i="4"/>
  <c r="Q3264" i="4"/>
  <c r="R3263" i="4"/>
  <c r="Q3263" i="4"/>
  <c r="R3262" i="4"/>
  <c r="Q3262" i="4"/>
  <c r="R3261" i="4"/>
  <c r="Q3261" i="4"/>
  <c r="R3260" i="4"/>
  <c r="Q3260" i="4"/>
  <c r="R3259" i="4"/>
  <c r="Q3259" i="4"/>
  <c r="R3258" i="4"/>
  <c r="Q3258" i="4"/>
  <c r="R3257" i="4"/>
  <c r="Q3257" i="4"/>
  <c r="R3256" i="4"/>
  <c r="Q3256" i="4"/>
  <c r="R3255" i="4"/>
  <c r="Q3255" i="4"/>
  <c r="R3254" i="4"/>
  <c r="Q3254" i="4"/>
  <c r="R3253" i="4"/>
  <c r="Q3253" i="4"/>
  <c r="R3252" i="4"/>
  <c r="Q3252" i="4"/>
  <c r="R3251" i="4"/>
  <c r="Q3251" i="4"/>
  <c r="R3250" i="4"/>
  <c r="Q3250" i="4"/>
  <c r="R3249" i="4"/>
  <c r="Q3249" i="4"/>
  <c r="R3248" i="4"/>
  <c r="Q3248" i="4"/>
  <c r="R3247" i="4"/>
  <c r="Q3247" i="4"/>
  <c r="V3247" i="4" s="1"/>
  <c r="R3246" i="4"/>
  <c r="Q3246" i="4"/>
  <c r="R3245" i="4"/>
  <c r="Q3245" i="4"/>
  <c r="R3244" i="4"/>
  <c r="Q3244" i="4"/>
  <c r="R3243" i="4"/>
  <c r="Q3243" i="4"/>
  <c r="R3242" i="4"/>
  <c r="Q3242" i="4"/>
  <c r="R3241" i="4"/>
  <c r="Q3241" i="4"/>
  <c r="V3241" i="4" s="1"/>
  <c r="R3240" i="4"/>
  <c r="Q3240" i="4"/>
  <c r="R3239" i="4"/>
  <c r="Q3239" i="4"/>
  <c r="R3238" i="4"/>
  <c r="Q3238" i="4"/>
  <c r="R3237" i="4"/>
  <c r="Q3237" i="4"/>
  <c r="R3236" i="4"/>
  <c r="Q3236" i="4"/>
  <c r="R3235" i="4"/>
  <c r="Q3235" i="4"/>
  <c r="R3234" i="4"/>
  <c r="Q3234" i="4"/>
  <c r="R3233" i="4"/>
  <c r="Q3233" i="4"/>
  <c r="R3232" i="4"/>
  <c r="Q3232" i="4"/>
  <c r="R3231" i="4"/>
  <c r="Q3231" i="4"/>
  <c r="R3230" i="4"/>
  <c r="Q3230" i="4"/>
  <c r="R3229" i="4"/>
  <c r="Q3229" i="4"/>
  <c r="R3228" i="4"/>
  <c r="Q3228" i="4"/>
  <c r="R3227" i="4"/>
  <c r="Q3227" i="4"/>
  <c r="R3226" i="4"/>
  <c r="Q3226" i="4"/>
  <c r="R3225" i="4"/>
  <c r="Q3225" i="4"/>
  <c r="R3224" i="4"/>
  <c r="Q3224" i="4"/>
  <c r="R3223" i="4"/>
  <c r="Q3223" i="4"/>
  <c r="R3222" i="4"/>
  <c r="Q3222" i="4"/>
  <c r="R3221" i="4"/>
  <c r="Q3221" i="4"/>
  <c r="R3220" i="4"/>
  <c r="Q3220" i="4"/>
  <c r="R3219" i="4"/>
  <c r="Q3219" i="4"/>
  <c r="R3218" i="4"/>
  <c r="Q3218" i="4"/>
  <c r="R3217" i="4"/>
  <c r="Q3217" i="4"/>
  <c r="R3216" i="4"/>
  <c r="Q3216" i="4"/>
  <c r="R3215" i="4"/>
  <c r="Q3215" i="4"/>
  <c r="R3214" i="4"/>
  <c r="Q3214" i="4"/>
  <c r="R3213" i="4"/>
  <c r="Q3213" i="4"/>
  <c r="R3212" i="4"/>
  <c r="Q3212" i="4"/>
  <c r="R3211" i="4"/>
  <c r="Q3211" i="4"/>
  <c r="R3210" i="4"/>
  <c r="Q3210" i="4"/>
  <c r="R3209" i="4"/>
  <c r="Q3209" i="4"/>
  <c r="R3208" i="4"/>
  <c r="Q3208" i="4"/>
  <c r="R3207" i="4"/>
  <c r="Q3207" i="4"/>
  <c r="R3206" i="4"/>
  <c r="Q3206" i="4"/>
  <c r="R3205" i="4"/>
  <c r="Q3205" i="4"/>
  <c r="R3204" i="4"/>
  <c r="Q3204" i="4"/>
  <c r="R3203" i="4"/>
  <c r="Q3203" i="4"/>
  <c r="R3202" i="4"/>
  <c r="Q3202" i="4"/>
  <c r="R3201" i="4"/>
  <c r="Q3201" i="4"/>
  <c r="R3200" i="4"/>
  <c r="Q3200" i="4"/>
  <c r="R3199" i="4"/>
  <c r="Q3199" i="4"/>
  <c r="R3198" i="4"/>
  <c r="Q3198" i="4"/>
  <c r="R3197" i="4"/>
  <c r="Q3197" i="4"/>
  <c r="R3196" i="4"/>
  <c r="Q3196" i="4"/>
  <c r="R3195" i="4"/>
  <c r="Q3195" i="4"/>
  <c r="R3194" i="4"/>
  <c r="Q3194" i="4"/>
  <c r="R3193" i="4"/>
  <c r="Q3193" i="4"/>
  <c r="R3192" i="4"/>
  <c r="Q3192" i="4"/>
  <c r="R3191" i="4"/>
  <c r="Q3191" i="4"/>
  <c r="R3190" i="4"/>
  <c r="Q3190" i="4"/>
  <c r="R3189" i="4"/>
  <c r="Q3189" i="4"/>
  <c r="R3188" i="4"/>
  <c r="Q3188" i="4"/>
  <c r="R3187" i="4"/>
  <c r="Q3187" i="4"/>
  <c r="R3186" i="4"/>
  <c r="Q3186" i="4"/>
  <c r="R3185" i="4"/>
  <c r="Q3185" i="4"/>
  <c r="R3184" i="4"/>
  <c r="Q3184" i="4"/>
  <c r="R3183" i="4"/>
  <c r="Q3183" i="4"/>
  <c r="R3182" i="4"/>
  <c r="Q3182" i="4"/>
  <c r="R3181" i="4"/>
  <c r="Q3181" i="4"/>
  <c r="R3180" i="4"/>
  <c r="Q3180" i="4"/>
  <c r="R3179" i="4"/>
  <c r="Q3179" i="4"/>
  <c r="R3178" i="4"/>
  <c r="Q3178" i="4"/>
  <c r="R3177" i="4"/>
  <c r="Q3177" i="4"/>
  <c r="R3176" i="4"/>
  <c r="Q3176" i="4"/>
  <c r="R3175" i="4"/>
  <c r="Q3175" i="4"/>
  <c r="R3174" i="4"/>
  <c r="Q3174" i="4"/>
  <c r="R3173" i="4"/>
  <c r="Q3173" i="4"/>
  <c r="R3172" i="4"/>
  <c r="Q3172" i="4"/>
  <c r="R3171" i="4"/>
  <c r="Q3171" i="4"/>
  <c r="R3170" i="4"/>
  <c r="Q3170" i="4"/>
  <c r="R3169" i="4"/>
  <c r="Q3169" i="4"/>
  <c r="R3168" i="4"/>
  <c r="Q3168" i="4"/>
  <c r="R3167" i="4"/>
  <c r="Q3167" i="4"/>
  <c r="R3166" i="4"/>
  <c r="Q3166" i="4"/>
  <c r="R3165" i="4"/>
  <c r="Q3165" i="4"/>
  <c r="R3164" i="4"/>
  <c r="Q3164" i="4"/>
  <c r="R3163" i="4"/>
  <c r="Q3163" i="4"/>
  <c r="R3162" i="4"/>
  <c r="Q3162" i="4"/>
  <c r="R3161" i="4"/>
  <c r="Q3161" i="4"/>
  <c r="R3160" i="4"/>
  <c r="Q3160" i="4"/>
  <c r="R3159" i="4"/>
  <c r="Q3159" i="4"/>
  <c r="R3158" i="4"/>
  <c r="Q3158" i="4"/>
  <c r="R3157" i="4"/>
  <c r="Q3157" i="4"/>
  <c r="R3156" i="4"/>
  <c r="Q3156" i="4"/>
  <c r="R3155" i="4"/>
  <c r="Q3155" i="4"/>
  <c r="R3154" i="4"/>
  <c r="Q3154" i="4"/>
  <c r="R3153" i="4"/>
  <c r="Q3153" i="4"/>
  <c r="R3152" i="4"/>
  <c r="Q3152" i="4"/>
  <c r="R3151" i="4"/>
  <c r="Q3151" i="4"/>
  <c r="R3150" i="4"/>
  <c r="Q3150" i="4"/>
  <c r="R3149" i="4"/>
  <c r="Q3149" i="4"/>
  <c r="R3148" i="4"/>
  <c r="Q3148" i="4"/>
  <c r="R3147" i="4"/>
  <c r="Q3147" i="4"/>
  <c r="R3146" i="4"/>
  <c r="Q3146" i="4"/>
  <c r="R3145" i="4"/>
  <c r="Q3145" i="4"/>
  <c r="R3144" i="4"/>
  <c r="Q3144" i="4"/>
  <c r="R3143" i="4"/>
  <c r="Q3143" i="4"/>
  <c r="R3142" i="4"/>
  <c r="Q3142" i="4"/>
  <c r="R3141" i="4"/>
  <c r="Q3141" i="4"/>
  <c r="R3140" i="4"/>
  <c r="Q3140" i="4"/>
  <c r="R3139" i="4"/>
  <c r="Q3139" i="4"/>
  <c r="R3138" i="4"/>
  <c r="Q3138" i="4"/>
  <c r="R3137" i="4"/>
  <c r="Q3137" i="4"/>
  <c r="R3136" i="4"/>
  <c r="Q3136" i="4"/>
  <c r="R3135" i="4"/>
  <c r="Q3135" i="4"/>
  <c r="R3134" i="4"/>
  <c r="Q3134" i="4"/>
  <c r="R3133" i="4"/>
  <c r="Q3133" i="4"/>
  <c r="R3132" i="4"/>
  <c r="Q3132" i="4"/>
  <c r="R3131" i="4"/>
  <c r="Q3131" i="4"/>
  <c r="R3130" i="4"/>
  <c r="Q3130" i="4"/>
  <c r="R3129" i="4"/>
  <c r="Q3129" i="4"/>
  <c r="R3128" i="4"/>
  <c r="Q3128" i="4"/>
  <c r="R3127" i="4"/>
  <c r="Q3127" i="4"/>
  <c r="R3126" i="4"/>
  <c r="Q3126" i="4"/>
  <c r="R3125" i="4"/>
  <c r="Q3125" i="4"/>
  <c r="R3124" i="4"/>
  <c r="Q3124" i="4"/>
  <c r="R3123" i="4"/>
  <c r="Q3123" i="4"/>
  <c r="R3122" i="4"/>
  <c r="Q3122" i="4"/>
  <c r="R3121" i="4"/>
  <c r="Q3121" i="4"/>
  <c r="V3121" i="4" s="1"/>
  <c r="R3120" i="4"/>
  <c r="Q3120" i="4"/>
  <c r="R3119" i="4"/>
  <c r="Q3119" i="4"/>
  <c r="R3118" i="4"/>
  <c r="Q3118" i="4"/>
  <c r="R3117" i="4"/>
  <c r="Q3117" i="4"/>
  <c r="R3116" i="4"/>
  <c r="Q3116" i="4"/>
  <c r="R3115" i="4"/>
  <c r="Q3115" i="4"/>
  <c r="R3114" i="4"/>
  <c r="Q3114" i="4"/>
  <c r="R3113" i="4"/>
  <c r="Q3113" i="4"/>
  <c r="R3112" i="4"/>
  <c r="Q3112" i="4"/>
  <c r="R3111" i="4"/>
  <c r="Q3111" i="4"/>
  <c r="R3110" i="4"/>
  <c r="Q3110" i="4"/>
  <c r="R3109" i="4"/>
  <c r="Q3109" i="4"/>
  <c r="R3108" i="4"/>
  <c r="Q3108" i="4"/>
  <c r="R3107" i="4"/>
  <c r="Q3107" i="4"/>
  <c r="R3106" i="4"/>
  <c r="Q3106" i="4"/>
  <c r="R3105" i="4"/>
  <c r="Q3105" i="4"/>
  <c r="R3104" i="4"/>
  <c r="Q3104" i="4"/>
  <c r="R3103" i="4"/>
  <c r="Q3103" i="4"/>
  <c r="R3102" i="4"/>
  <c r="Q3102" i="4"/>
  <c r="R3101" i="4"/>
  <c r="Q3101" i="4"/>
  <c r="R3100" i="4"/>
  <c r="Q3100" i="4"/>
  <c r="R3099" i="4"/>
  <c r="Q3099" i="4"/>
  <c r="R3098" i="4"/>
  <c r="Q3098" i="4"/>
  <c r="R3097" i="4"/>
  <c r="Q3097" i="4"/>
  <c r="V3097" i="4" s="1"/>
  <c r="R3096" i="4"/>
  <c r="Q3096" i="4"/>
  <c r="R3095" i="4"/>
  <c r="Q3095" i="4"/>
  <c r="R3094" i="4"/>
  <c r="Q3094" i="4"/>
  <c r="R3093" i="4"/>
  <c r="Q3093" i="4"/>
  <c r="R3092" i="4"/>
  <c r="Q3092" i="4"/>
  <c r="R3091" i="4"/>
  <c r="Q3091" i="4"/>
  <c r="R3090" i="4"/>
  <c r="Q3090" i="4"/>
  <c r="R3089" i="4"/>
  <c r="Q3089" i="4"/>
  <c r="R3088" i="4"/>
  <c r="Q3088" i="4"/>
  <c r="R3087" i="4"/>
  <c r="Q3087" i="4"/>
  <c r="R3086" i="4"/>
  <c r="Q3086" i="4"/>
  <c r="R3085" i="4"/>
  <c r="Q3085" i="4"/>
  <c r="R3084" i="4"/>
  <c r="Q3084" i="4"/>
  <c r="R3083" i="4"/>
  <c r="Q3083" i="4"/>
  <c r="R3082" i="4"/>
  <c r="Q3082" i="4"/>
  <c r="R3081" i="4"/>
  <c r="Q3081" i="4"/>
  <c r="R3080" i="4"/>
  <c r="Q3080" i="4"/>
  <c r="R3079" i="4"/>
  <c r="Q3079" i="4"/>
  <c r="R3078" i="4"/>
  <c r="Q3078" i="4"/>
  <c r="R3077" i="4"/>
  <c r="Q3077" i="4"/>
  <c r="R3076" i="4"/>
  <c r="Q3076" i="4"/>
  <c r="R3075" i="4"/>
  <c r="Q3075" i="4"/>
  <c r="R3074" i="4"/>
  <c r="Q3074" i="4"/>
  <c r="R3073" i="4"/>
  <c r="Q3073" i="4"/>
  <c r="R3072" i="4"/>
  <c r="Q3072" i="4"/>
  <c r="R3071" i="4"/>
  <c r="Q3071" i="4"/>
  <c r="R3070" i="4"/>
  <c r="Q3070" i="4"/>
  <c r="R3069" i="4"/>
  <c r="Q3069" i="4"/>
  <c r="R3068" i="4"/>
  <c r="Q3068" i="4"/>
  <c r="R3067" i="4"/>
  <c r="Q3067" i="4"/>
  <c r="R3066" i="4"/>
  <c r="Q3066" i="4"/>
  <c r="R3065" i="4"/>
  <c r="Q3065" i="4"/>
  <c r="R3064" i="4"/>
  <c r="Q3064" i="4"/>
  <c r="R3063" i="4"/>
  <c r="Q3063" i="4"/>
  <c r="R3062" i="4"/>
  <c r="Q3062" i="4"/>
  <c r="R3061" i="4"/>
  <c r="Q3061" i="4"/>
  <c r="R3060" i="4"/>
  <c r="Q3060" i="4"/>
  <c r="R3059" i="4"/>
  <c r="Q3059" i="4"/>
  <c r="R3058" i="4"/>
  <c r="Q3058" i="4"/>
  <c r="R3057" i="4"/>
  <c r="Q3057" i="4"/>
  <c r="R3056" i="4"/>
  <c r="Q3056" i="4"/>
  <c r="R3055" i="4"/>
  <c r="Q3055" i="4"/>
  <c r="R3054" i="4"/>
  <c r="Q3054" i="4"/>
  <c r="R3053" i="4"/>
  <c r="Q3053" i="4"/>
  <c r="R3052" i="4"/>
  <c r="Q3052" i="4"/>
  <c r="R3051" i="4"/>
  <c r="Q3051" i="4"/>
  <c r="R3050" i="4"/>
  <c r="Q3050" i="4"/>
  <c r="R3049" i="4"/>
  <c r="Q3049" i="4"/>
  <c r="R3048" i="4"/>
  <c r="Q3048" i="4"/>
  <c r="R3047" i="4"/>
  <c r="Q3047" i="4"/>
  <c r="R3046" i="4"/>
  <c r="Q3046" i="4"/>
  <c r="R3045" i="4"/>
  <c r="Q3045" i="4"/>
  <c r="R3044" i="4"/>
  <c r="Q3044" i="4"/>
  <c r="R3043" i="4"/>
  <c r="Q3043" i="4"/>
  <c r="R3042" i="4"/>
  <c r="Q3042" i="4"/>
  <c r="R3041" i="4"/>
  <c r="Q3041" i="4"/>
  <c r="R3040" i="4"/>
  <c r="Q3040" i="4"/>
  <c r="R3039" i="4"/>
  <c r="Q3039" i="4"/>
  <c r="R3038" i="4"/>
  <c r="Q3038" i="4"/>
  <c r="R3037" i="4"/>
  <c r="Q3037" i="4"/>
  <c r="R3036" i="4"/>
  <c r="Q3036" i="4"/>
  <c r="R3035" i="4"/>
  <c r="Q3035" i="4"/>
  <c r="R3034" i="4"/>
  <c r="Q3034" i="4"/>
  <c r="R3033" i="4"/>
  <c r="Q3033" i="4"/>
  <c r="R3032" i="4"/>
  <c r="Q3032" i="4"/>
  <c r="R3031" i="4"/>
  <c r="Q3031" i="4"/>
  <c r="R3030" i="4"/>
  <c r="Q3030" i="4"/>
  <c r="R3029" i="4"/>
  <c r="Q3029" i="4"/>
  <c r="R3028" i="4"/>
  <c r="Q3028" i="4"/>
  <c r="R3027" i="4"/>
  <c r="Q3027" i="4"/>
  <c r="R3026" i="4"/>
  <c r="Q3026" i="4"/>
  <c r="R3025" i="4"/>
  <c r="Q3025" i="4"/>
  <c r="R3024" i="4"/>
  <c r="Q3024" i="4"/>
  <c r="R3023" i="4"/>
  <c r="Q3023" i="4"/>
  <c r="R3022" i="4"/>
  <c r="Q3022" i="4"/>
  <c r="R3021" i="4"/>
  <c r="Q3021" i="4"/>
  <c r="R3020" i="4"/>
  <c r="Q3020" i="4"/>
  <c r="R3019" i="4"/>
  <c r="Q3019" i="4"/>
  <c r="R3018" i="4"/>
  <c r="Q3018" i="4"/>
  <c r="R3017" i="4"/>
  <c r="Q3017" i="4"/>
  <c r="R3016" i="4"/>
  <c r="Q3016" i="4"/>
  <c r="R3015" i="4"/>
  <c r="Q3015" i="4"/>
  <c r="R3014" i="4"/>
  <c r="Q3014" i="4"/>
  <c r="R3013" i="4"/>
  <c r="Q3013" i="4"/>
  <c r="R3012" i="4"/>
  <c r="Q3012" i="4"/>
  <c r="R3011" i="4"/>
  <c r="Q3011" i="4"/>
  <c r="R3010" i="4"/>
  <c r="Q3010" i="4"/>
  <c r="R3009" i="4"/>
  <c r="Q3009" i="4"/>
  <c r="R3008" i="4"/>
  <c r="Q3008" i="4"/>
  <c r="R3007" i="4"/>
  <c r="Q3007" i="4"/>
  <c r="R3006" i="4"/>
  <c r="Q3006" i="4"/>
  <c r="R3005" i="4"/>
  <c r="Q3005" i="4"/>
  <c r="R3004" i="4"/>
  <c r="Q3004" i="4"/>
  <c r="R3003" i="4"/>
  <c r="Q3003" i="4"/>
  <c r="R3002" i="4"/>
  <c r="Q3002" i="4"/>
  <c r="R3001" i="4"/>
  <c r="Q3001" i="4"/>
  <c r="R3000" i="4"/>
  <c r="Q3000" i="4"/>
  <c r="R2999" i="4"/>
  <c r="Q2999" i="4"/>
  <c r="R2998" i="4"/>
  <c r="Q2998" i="4"/>
  <c r="R2997" i="4"/>
  <c r="Q2997" i="4"/>
  <c r="R2996" i="4"/>
  <c r="Q2996" i="4"/>
  <c r="R2995" i="4"/>
  <c r="Q2995" i="4"/>
  <c r="R2994" i="4"/>
  <c r="Q2994" i="4"/>
  <c r="R2993" i="4"/>
  <c r="Q2993" i="4"/>
  <c r="R2992" i="4"/>
  <c r="Q2992" i="4"/>
  <c r="R2991" i="4"/>
  <c r="Q2991" i="4"/>
  <c r="R2990" i="4"/>
  <c r="Q2990" i="4"/>
  <c r="R2989" i="4"/>
  <c r="Q2989" i="4"/>
  <c r="R2988" i="4"/>
  <c r="Q2988" i="4"/>
  <c r="R2987" i="4"/>
  <c r="Q2987" i="4"/>
  <c r="R2986" i="4"/>
  <c r="Q2986" i="4"/>
  <c r="R2985" i="4"/>
  <c r="Q2985" i="4"/>
  <c r="R2984" i="4"/>
  <c r="Q2984" i="4"/>
  <c r="R2983" i="4"/>
  <c r="Q2983" i="4"/>
  <c r="R2982" i="4"/>
  <c r="Q2982" i="4"/>
  <c r="R2981" i="4"/>
  <c r="Q2981" i="4"/>
  <c r="R2980" i="4"/>
  <c r="Q2980" i="4"/>
  <c r="R2979" i="4"/>
  <c r="Q2979" i="4"/>
  <c r="R2978" i="4"/>
  <c r="Q2978" i="4"/>
  <c r="R2977" i="4"/>
  <c r="Q2977" i="4"/>
  <c r="R2976" i="4"/>
  <c r="Q2976" i="4"/>
  <c r="R2975" i="4"/>
  <c r="Q2975" i="4"/>
  <c r="R2974" i="4"/>
  <c r="Q2974" i="4"/>
  <c r="R2973" i="4"/>
  <c r="Q2973" i="4"/>
  <c r="R2972" i="4"/>
  <c r="Q2972" i="4"/>
  <c r="R2971" i="4"/>
  <c r="Q2971" i="4"/>
  <c r="R2970" i="4"/>
  <c r="Q2970" i="4"/>
  <c r="R2969" i="4"/>
  <c r="Q2969" i="4"/>
  <c r="R2968" i="4"/>
  <c r="Q2968" i="4"/>
  <c r="R2967" i="4"/>
  <c r="Q2967" i="4"/>
  <c r="R2966" i="4"/>
  <c r="Q2966" i="4"/>
  <c r="R2965" i="4"/>
  <c r="Q2965" i="4"/>
  <c r="R2964" i="4"/>
  <c r="Q2964" i="4"/>
  <c r="R2963" i="4"/>
  <c r="Q2963" i="4"/>
  <c r="R2962" i="4"/>
  <c r="Q2962" i="4"/>
  <c r="R2961" i="4"/>
  <c r="Q2961" i="4"/>
  <c r="R2960" i="4"/>
  <c r="Q2960" i="4"/>
  <c r="R2959" i="4"/>
  <c r="Q2959" i="4"/>
  <c r="R2958" i="4"/>
  <c r="Q2958" i="4"/>
  <c r="R2957" i="4"/>
  <c r="Q2957" i="4"/>
  <c r="R2956" i="4"/>
  <c r="Q2956" i="4"/>
  <c r="R2955" i="4"/>
  <c r="Q2955" i="4"/>
  <c r="R2954" i="4"/>
  <c r="Q2954" i="4"/>
  <c r="R2953" i="4"/>
  <c r="Q2953" i="4"/>
  <c r="R2952" i="4"/>
  <c r="Q2952" i="4"/>
  <c r="R2951" i="4"/>
  <c r="Q2951" i="4"/>
  <c r="R2950" i="4"/>
  <c r="Q2950" i="4"/>
  <c r="R2949" i="4"/>
  <c r="Q2949" i="4"/>
  <c r="R2948" i="4"/>
  <c r="Q2948" i="4"/>
  <c r="R2947" i="4"/>
  <c r="Q2947" i="4"/>
  <c r="R2946" i="4"/>
  <c r="Q2946" i="4"/>
  <c r="R2945" i="4"/>
  <c r="Q2945" i="4"/>
  <c r="R2944" i="4"/>
  <c r="Q2944" i="4"/>
  <c r="R2943" i="4"/>
  <c r="Q2943" i="4"/>
  <c r="R2942" i="4"/>
  <c r="Q2942" i="4"/>
  <c r="R2941" i="4"/>
  <c r="Q2941" i="4"/>
  <c r="R2940" i="4"/>
  <c r="Q2940" i="4"/>
  <c r="R2939" i="4"/>
  <c r="Q2939" i="4"/>
  <c r="R2938" i="4"/>
  <c r="Q2938" i="4"/>
  <c r="R2937" i="4"/>
  <c r="Q2937" i="4"/>
  <c r="R2936" i="4"/>
  <c r="Q2936" i="4"/>
  <c r="R2935" i="4"/>
  <c r="Q2935" i="4"/>
  <c r="R2934" i="4"/>
  <c r="Q2934" i="4"/>
  <c r="R2933" i="4"/>
  <c r="Q2933" i="4"/>
  <c r="R2932" i="4"/>
  <c r="Q2932" i="4"/>
  <c r="R2931" i="4"/>
  <c r="Q2931" i="4"/>
  <c r="R2930" i="4"/>
  <c r="Q2930" i="4"/>
  <c r="R2929" i="4"/>
  <c r="Q2929" i="4"/>
  <c r="V2929" i="4" s="1"/>
  <c r="R2928" i="4"/>
  <c r="Q2928" i="4"/>
  <c r="R2927" i="4"/>
  <c r="Q2927" i="4"/>
  <c r="R2926" i="4"/>
  <c r="Q2926" i="4"/>
  <c r="R2925" i="4"/>
  <c r="Q2925" i="4"/>
  <c r="R2924" i="4"/>
  <c r="Q2924" i="4"/>
  <c r="R2923" i="4"/>
  <c r="Q2923" i="4"/>
  <c r="R2922" i="4"/>
  <c r="Q2922" i="4"/>
  <c r="R2921" i="4"/>
  <c r="Q2921" i="4"/>
  <c r="R2920" i="4"/>
  <c r="Q2920" i="4"/>
  <c r="R2919" i="4"/>
  <c r="Q2919" i="4"/>
  <c r="R2918" i="4"/>
  <c r="Q2918" i="4"/>
  <c r="R2917" i="4"/>
  <c r="Q2917" i="4"/>
  <c r="R2916" i="4"/>
  <c r="Q2916" i="4"/>
  <c r="R2915" i="4"/>
  <c r="Q2915" i="4"/>
  <c r="R2914" i="4"/>
  <c r="Q2914" i="4"/>
  <c r="R2913" i="4"/>
  <c r="Q2913" i="4"/>
  <c r="R2912" i="4"/>
  <c r="Q2912" i="4"/>
  <c r="R2911" i="4"/>
  <c r="Q2911" i="4"/>
  <c r="R2910" i="4"/>
  <c r="Q2910" i="4"/>
  <c r="R2909" i="4"/>
  <c r="Q2909" i="4"/>
  <c r="R2908" i="4"/>
  <c r="Q2908" i="4"/>
  <c r="R2907" i="4"/>
  <c r="Q2907" i="4"/>
  <c r="R2906" i="4"/>
  <c r="Q2906" i="4"/>
  <c r="R2905" i="4"/>
  <c r="Q2905" i="4"/>
  <c r="R2904" i="4"/>
  <c r="Q2904" i="4"/>
  <c r="R2903" i="4"/>
  <c r="Q2903" i="4"/>
  <c r="R2902" i="4"/>
  <c r="Q2902" i="4"/>
  <c r="R2901" i="4"/>
  <c r="Q2901" i="4"/>
  <c r="R2900" i="4"/>
  <c r="Q2900" i="4"/>
  <c r="R2899" i="4"/>
  <c r="Q2899" i="4"/>
  <c r="R2898" i="4"/>
  <c r="Q2898" i="4"/>
  <c r="R2897" i="4"/>
  <c r="Q2897" i="4"/>
  <c r="R2896" i="4"/>
  <c r="Q2896" i="4"/>
  <c r="R2895" i="4"/>
  <c r="Q2895" i="4"/>
  <c r="R2894" i="4"/>
  <c r="Q2894" i="4"/>
  <c r="R2893" i="4"/>
  <c r="Q2893" i="4"/>
  <c r="R2892" i="4"/>
  <c r="Q2892" i="4"/>
  <c r="R2891" i="4"/>
  <c r="Q2891" i="4"/>
  <c r="R2890" i="4"/>
  <c r="Q2890" i="4"/>
  <c r="R2889" i="4"/>
  <c r="Q2889" i="4"/>
  <c r="R2888" i="4"/>
  <c r="Q2888" i="4"/>
  <c r="R2887" i="4"/>
  <c r="Q2887" i="4"/>
  <c r="R2886" i="4"/>
  <c r="Q2886" i="4"/>
  <c r="R2885" i="4"/>
  <c r="Q2885" i="4"/>
  <c r="R2884" i="4"/>
  <c r="Q2884" i="4"/>
  <c r="R2883" i="4"/>
  <c r="Q2883" i="4"/>
  <c r="R2882" i="4"/>
  <c r="Q2882" i="4"/>
  <c r="R2881" i="4"/>
  <c r="Q2881" i="4"/>
  <c r="R2880" i="4"/>
  <c r="Q2880" i="4"/>
  <c r="R2879" i="4"/>
  <c r="Q2879" i="4"/>
  <c r="R2878" i="4"/>
  <c r="Q2878" i="4"/>
  <c r="R2877" i="4"/>
  <c r="Q2877" i="4"/>
  <c r="R2876" i="4"/>
  <c r="Q2876" i="4"/>
  <c r="R2875" i="4"/>
  <c r="Q2875" i="4"/>
  <c r="R2874" i="4"/>
  <c r="Q2874" i="4"/>
  <c r="R2873" i="4"/>
  <c r="Q2873" i="4"/>
  <c r="R2872" i="4"/>
  <c r="Q2872" i="4"/>
  <c r="R2871" i="4"/>
  <c r="Q2871" i="4"/>
  <c r="R2870" i="4"/>
  <c r="Q2870" i="4"/>
  <c r="R2869" i="4"/>
  <c r="Q2869" i="4"/>
  <c r="R2868" i="4"/>
  <c r="Q2868" i="4"/>
  <c r="R2867" i="4"/>
  <c r="Q2867" i="4"/>
  <c r="R2866" i="4"/>
  <c r="Q2866" i="4"/>
  <c r="R2865" i="4"/>
  <c r="Q2865" i="4"/>
  <c r="R2864" i="4"/>
  <c r="Q2864" i="4"/>
  <c r="R2863" i="4"/>
  <c r="Q2863" i="4"/>
  <c r="R2862" i="4"/>
  <c r="Q2862" i="4"/>
  <c r="R2861" i="4"/>
  <c r="Q2861" i="4"/>
  <c r="R2860" i="4"/>
  <c r="Q2860" i="4"/>
  <c r="R2859" i="4"/>
  <c r="Q2859" i="4"/>
  <c r="R2858" i="4"/>
  <c r="Q2858" i="4"/>
  <c r="R2857" i="4"/>
  <c r="Q2857" i="4"/>
  <c r="R2856" i="4"/>
  <c r="Q2856" i="4"/>
  <c r="R2855" i="4"/>
  <c r="Q2855" i="4"/>
  <c r="R2854" i="4"/>
  <c r="Q2854" i="4"/>
  <c r="R2853" i="4"/>
  <c r="Q2853" i="4"/>
  <c r="R2852" i="4"/>
  <c r="Q2852" i="4"/>
  <c r="R2851" i="4"/>
  <c r="Q2851" i="4"/>
  <c r="R2850" i="4"/>
  <c r="Q2850" i="4"/>
  <c r="R2849" i="4"/>
  <c r="Q2849" i="4"/>
  <c r="R2848" i="4"/>
  <c r="Q2848" i="4"/>
  <c r="R2847" i="4"/>
  <c r="Q2847" i="4"/>
  <c r="R2846" i="4"/>
  <c r="Q2846" i="4"/>
  <c r="R2845" i="4"/>
  <c r="Q2845" i="4"/>
  <c r="R2844" i="4"/>
  <c r="Q2844" i="4"/>
  <c r="R2843" i="4"/>
  <c r="Q2843" i="4"/>
  <c r="R2842" i="4"/>
  <c r="Q2842" i="4"/>
  <c r="R2841" i="4"/>
  <c r="Q2841" i="4"/>
  <c r="R2840" i="4"/>
  <c r="Q2840" i="4"/>
  <c r="R2839" i="4"/>
  <c r="Q2839" i="4"/>
  <c r="R2838" i="4"/>
  <c r="Q2838" i="4"/>
  <c r="R2837" i="4"/>
  <c r="Q2837" i="4"/>
  <c r="R2836" i="4"/>
  <c r="Q2836" i="4"/>
  <c r="R2835" i="4"/>
  <c r="Q2835" i="4"/>
  <c r="R2834" i="4"/>
  <c r="Q2834" i="4"/>
  <c r="R2833" i="4"/>
  <c r="Q2833" i="4"/>
  <c r="R2832" i="4"/>
  <c r="Q2832" i="4"/>
  <c r="R2831" i="4"/>
  <c r="Q2831" i="4"/>
  <c r="R2830" i="4"/>
  <c r="Q2830" i="4"/>
  <c r="R2829" i="4"/>
  <c r="Q2829" i="4"/>
  <c r="R2828" i="4"/>
  <c r="Q2828" i="4"/>
  <c r="R2827" i="4"/>
  <c r="Q2827" i="4"/>
  <c r="R2826" i="4"/>
  <c r="Q2826" i="4"/>
  <c r="R2825" i="4"/>
  <c r="Q2825" i="4"/>
  <c r="R2824" i="4"/>
  <c r="Q2824" i="4"/>
  <c r="R2823" i="4"/>
  <c r="Q2823" i="4"/>
  <c r="R2822" i="4"/>
  <c r="Q2822" i="4"/>
  <c r="R2821" i="4"/>
  <c r="Q2821" i="4"/>
  <c r="R2820" i="4"/>
  <c r="Q2820" i="4"/>
  <c r="R2819" i="4"/>
  <c r="Q2819" i="4"/>
  <c r="R2818" i="4"/>
  <c r="Q2818" i="4"/>
  <c r="R2817" i="4"/>
  <c r="Q2817" i="4"/>
  <c r="R2816" i="4"/>
  <c r="Q2816" i="4"/>
  <c r="R2815" i="4"/>
  <c r="Q2815" i="4"/>
  <c r="R2814" i="4"/>
  <c r="Q2814" i="4"/>
  <c r="R2813" i="4"/>
  <c r="Q2813" i="4"/>
  <c r="R2812" i="4"/>
  <c r="Q2812" i="4"/>
  <c r="R2811" i="4"/>
  <c r="Q2811" i="4"/>
  <c r="R2810" i="4"/>
  <c r="Q2810" i="4"/>
  <c r="R2809" i="4"/>
  <c r="Q2809" i="4"/>
  <c r="R2808" i="4"/>
  <c r="Q2808" i="4"/>
  <c r="R2807" i="4"/>
  <c r="Q2807" i="4"/>
  <c r="R2806" i="4"/>
  <c r="Q2806" i="4"/>
  <c r="R2805" i="4"/>
  <c r="Q2805" i="4"/>
  <c r="R2804" i="4"/>
  <c r="Q2804" i="4"/>
  <c r="R2803" i="4"/>
  <c r="Q2803" i="4"/>
  <c r="R2802" i="4"/>
  <c r="Q2802" i="4"/>
  <c r="R2801" i="4"/>
  <c r="Q2801" i="4"/>
  <c r="R2800" i="4"/>
  <c r="Q2800" i="4"/>
  <c r="R2799" i="4"/>
  <c r="Q2799" i="4"/>
  <c r="R2798" i="4"/>
  <c r="Q2798" i="4"/>
  <c r="R2797" i="4"/>
  <c r="Q2797" i="4"/>
  <c r="R2796" i="4"/>
  <c r="Q2796" i="4"/>
  <c r="R2795" i="4"/>
  <c r="Q2795" i="4"/>
  <c r="R2794" i="4"/>
  <c r="Q2794" i="4"/>
  <c r="R2793" i="4"/>
  <c r="Q2793" i="4"/>
  <c r="R2792" i="4"/>
  <c r="Q2792" i="4"/>
  <c r="R2791" i="4"/>
  <c r="Q2791" i="4"/>
  <c r="R2790" i="4"/>
  <c r="Q2790" i="4"/>
  <c r="R2789" i="4"/>
  <c r="Q2789" i="4"/>
  <c r="R2788" i="4"/>
  <c r="Q2788" i="4"/>
  <c r="R2787" i="4"/>
  <c r="Q2787" i="4"/>
  <c r="R2786" i="4"/>
  <c r="Q2786" i="4"/>
  <c r="R2785" i="4"/>
  <c r="Q2785" i="4"/>
  <c r="R2784" i="4"/>
  <c r="Q2784" i="4"/>
  <c r="R2783" i="4"/>
  <c r="Q2783" i="4"/>
  <c r="R2782" i="4"/>
  <c r="Q2782" i="4"/>
  <c r="R2781" i="4"/>
  <c r="Q2781" i="4"/>
  <c r="R2780" i="4"/>
  <c r="Q2780" i="4"/>
  <c r="R2779" i="4"/>
  <c r="Q2779" i="4"/>
  <c r="R2778" i="4"/>
  <c r="Q2778" i="4"/>
  <c r="R2777" i="4"/>
  <c r="Q2777" i="4"/>
  <c r="R2776" i="4"/>
  <c r="Q2776" i="4"/>
  <c r="R2775" i="4"/>
  <c r="Q2775" i="4"/>
  <c r="R2774" i="4"/>
  <c r="Q2774" i="4"/>
  <c r="R2773" i="4"/>
  <c r="Q2773" i="4"/>
  <c r="R2772" i="4"/>
  <c r="Q2772" i="4"/>
  <c r="R2771" i="4"/>
  <c r="Q2771" i="4"/>
  <c r="R2770" i="4"/>
  <c r="Q2770" i="4"/>
  <c r="R2769" i="4"/>
  <c r="Q2769" i="4"/>
  <c r="R2768" i="4"/>
  <c r="Q2768" i="4"/>
  <c r="R2767" i="4"/>
  <c r="Q2767" i="4"/>
  <c r="R2766" i="4"/>
  <c r="Q2766" i="4"/>
  <c r="R2765" i="4"/>
  <c r="Q2765" i="4"/>
  <c r="R2764" i="4"/>
  <c r="Q2764" i="4"/>
  <c r="R2763" i="4"/>
  <c r="Q2763" i="4"/>
  <c r="R2762" i="4"/>
  <c r="Q2762" i="4"/>
  <c r="R2761" i="4"/>
  <c r="Q2761" i="4"/>
  <c r="R2760" i="4"/>
  <c r="Q2760" i="4"/>
  <c r="R2759" i="4"/>
  <c r="Q2759" i="4"/>
  <c r="R2758" i="4"/>
  <c r="Q2758" i="4"/>
  <c r="R2757" i="4"/>
  <c r="Q2757" i="4"/>
  <c r="R2756" i="4"/>
  <c r="Q2756" i="4"/>
  <c r="R2755" i="4"/>
  <c r="Q2755" i="4"/>
  <c r="R2754" i="4"/>
  <c r="Q2754" i="4"/>
  <c r="R2753" i="4"/>
  <c r="Q2753" i="4"/>
  <c r="R2752" i="4"/>
  <c r="Q2752" i="4"/>
  <c r="R2751" i="4"/>
  <c r="Q2751" i="4"/>
  <c r="R2750" i="4"/>
  <c r="Q2750" i="4"/>
  <c r="R2749" i="4"/>
  <c r="Q2749" i="4"/>
  <c r="R2748" i="4"/>
  <c r="Q2748" i="4"/>
  <c r="R2747" i="4"/>
  <c r="Q2747" i="4"/>
  <c r="R2746" i="4"/>
  <c r="Q2746" i="4"/>
  <c r="R2745" i="4"/>
  <c r="Q2745" i="4"/>
  <c r="R2744" i="4"/>
  <c r="Q2744" i="4"/>
  <c r="R2743" i="4"/>
  <c r="Q2743" i="4"/>
  <c r="V2743" i="4" s="1"/>
  <c r="R2742" i="4"/>
  <c r="Q2742" i="4"/>
  <c r="R2741" i="4"/>
  <c r="Q2741" i="4"/>
  <c r="R2740" i="4"/>
  <c r="Q2740" i="4"/>
  <c r="R2739" i="4"/>
  <c r="Q2739" i="4"/>
  <c r="R2738" i="4"/>
  <c r="Q2738" i="4"/>
  <c r="R2737" i="4"/>
  <c r="Q2737" i="4"/>
  <c r="V2737" i="4" s="1"/>
  <c r="R2736" i="4"/>
  <c r="Q2736" i="4"/>
  <c r="R2735" i="4"/>
  <c r="Q2735" i="4"/>
  <c r="R2734" i="4"/>
  <c r="Q2734" i="4"/>
  <c r="R2733" i="4"/>
  <c r="Q2733" i="4"/>
  <c r="R2732" i="4"/>
  <c r="Q2732" i="4"/>
  <c r="R2731" i="4"/>
  <c r="Q2731" i="4"/>
  <c r="R2730" i="4"/>
  <c r="Q2730" i="4"/>
  <c r="R2729" i="4"/>
  <c r="Q2729" i="4"/>
  <c r="R2728" i="4"/>
  <c r="Q2728" i="4"/>
  <c r="R2727" i="4"/>
  <c r="Q2727" i="4"/>
  <c r="R2726" i="4"/>
  <c r="Q2726" i="4"/>
  <c r="R2725" i="4"/>
  <c r="Q2725" i="4"/>
  <c r="R2724" i="4"/>
  <c r="Q2724" i="4"/>
  <c r="R2723" i="4"/>
  <c r="Q2723" i="4"/>
  <c r="R2722" i="4"/>
  <c r="Q2722" i="4"/>
  <c r="R2721" i="4"/>
  <c r="Q2721" i="4"/>
  <c r="R2720" i="4"/>
  <c r="Q2720" i="4"/>
  <c r="R2719" i="4"/>
  <c r="Q2719" i="4"/>
  <c r="R2718" i="4"/>
  <c r="Q2718" i="4"/>
  <c r="R2717" i="4"/>
  <c r="Q2717" i="4"/>
  <c r="R2716" i="4"/>
  <c r="Q2716" i="4"/>
  <c r="R2715" i="4"/>
  <c r="Q2715" i="4"/>
  <c r="R2714" i="4"/>
  <c r="Q2714" i="4"/>
  <c r="R2713" i="4"/>
  <c r="Q2713" i="4"/>
  <c r="R2712" i="4"/>
  <c r="Q2712" i="4"/>
  <c r="R2711" i="4"/>
  <c r="Q2711" i="4"/>
  <c r="R2710" i="4"/>
  <c r="Q2710" i="4"/>
  <c r="R2709" i="4"/>
  <c r="Q2709" i="4"/>
  <c r="R2708" i="4"/>
  <c r="Q2708" i="4"/>
  <c r="R2707" i="4"/>
  <c r="Q2707" i="4"/>
  <c r="R2706" i="4"/>
  <c r="Q2706" i="4"/>
  <c r="R2705" i="4"/>
  <c r="Q2705" i="4"/>
  <c r="R2704" i="4"/>
  <c r="Q2704" i="4"/>
  <c r="R2703" i="4"/>
  <c r="Q2703" i="4"/>
  <c r="R2702" i="4"/>
  <c r="Q2702" i="4"/>
  <c r="R2701" i="4"/>
  <c r="Q2701" i="4"/>
  <c r="R2700" i="4"/>
  <c r="Q2700" i="4"/>
  <c r="R2699" i="4"/>
  <c r="Q2699" i="4"/>
  <c r="R2698" i="4"/>
  <c r="Q2698" i="4"/>
  <c r="R2697" i="4"/>
  <c r="Q2697" i="4"/>
  <c r="R2696" i="4"/>
  <c r="Q2696" i="4"/>
  <c r="R2695" i="4"/>
  <c r="Q2695" i="4"/>
  <c r="R2694" i="4"/>
  <c r="Q2694" i="4"/>
  <c r="R2693" i="4"/>
  <c r="Q2693" i="4"/>
  <c r="R2692" i="4"/>
  <c r="Q2692" i="4"/>
  <c r="R2691" i="4"/>
  <c r="Q2691" i="4"/>
  <c r="R2690" i="4"/>
  <c r="Q2690" i="4"/>
  <c r="R2689" i="4"/>
  <c r="Q2689" i="4"/>
  <c r="V2689" i="4" s="1"/>
  <c r="R2688" i="4"/>
  <c r="Q2688" i="4"/>
  <c r="R2687" i="4"/>
  <c r="Q2687" i="4"/>
  <c r="R2686" i="4"/>
  <c r="Q2686" i="4"/>
  <c r="R2685" i="4"/>
  <c r="Q2685" i="4"/>
  <c r="R2684" i="4"/>
  <c r="Q2684" i="4"/>
  <c r="R2683" i="4"/>
  <c r="Q2683" i="4"/>
  <c r="R2682" i="4"/>
  <c r="Q2682" i="4"/>
  <c r="R2681" i="4"/>
  <c r="Q2681" i="4"/>
  <c r="R2680" i="4"/>
  <c r="Q2680" i="4"/>
  <c r="R2679" i="4"/>
  <c r="Q2679" i="4"/>
  <c r="R2678" i="4"/>
  <c r="Q2678" i="4"/>
  <c r="R2677" i="4"/>
  <c r="Q2677" i="4"/>
  <c r="R2676" i="4"/>
  <c r="Q2676" i="4"/>
  <c r="R2675" i="4"/>
  <c r="Q2675" i="4"/>
  <c r="R2674" i="4"/>
  <c r="Q2674" i="4"/>
  <c r="R2673" i="4"/>
  <c r="Q2673" i="4"/>
  <c r="R2672" i="4"/>
  <c r="Q2672" i="4"/>
  <c r="R2671" i="4"/>
  <c r="Q2671" i="4"/>
  <c r="R2670" i="4"/>
  <c r="Q2670" i="4"/>
  <c r="R2669" i="4"/>
  <c r="Q2669" i="4"/>
  <c r="R2668" i="4"/>
  <c r="Q2668" i="4"/>
  <c r="R2667" i="4"/>
  <c r="Q2667" i="4"/>
  <c r="R2666" i="4"/>
  <c r="Q2666" i="4"/>
  <c r="R2665" i="4"/>
  <c r="Q2665" i="4"/>
  <c r="R2664" i="4"/>
  <c r="Q2664" i="4"/>
  <c r="R2663" i="4"/>
  <c r="Q2663" i="4"/>
  <c r="R2662" i="4"/>
  <c r="Q2662" i="4"/>
  <c r="R2661" i="4"/>
  <c r="Q2661" i="4"/>
  <c r="R2660" i="4"/>
  <c r="Q2660" i="4"/>
  <c r="R2659" i="4"/>
  <c r="Q2659" i="4"/>
  <c r="R2658" i="4"/>
  <c r="Q2658" i="4"/>
  <c r="R2657" i="4"/>
  <c r="Q2657" i="4"/>
  <c r="R2656" i="4"/>
  <c r="Q2656" i="4"/>
  <c r="R2655" i="4"/>
  <c r="Q2655" i="4"/>
  <c r="R2654" i="4"/>
  <c r="Q2654" i="4"/>
  <c r="R2653" i="4"/>
  <c r="Q2653" i="4"/>
  <c r="R2652" i="4"/>
  <c r="Q2652" i="4"/>
  <c r="R2651" i="4"/>
  <c r="Q2651" i="4"/>
  <c r="R2650" i="4"/>
  <c r="Q2650" i="4"/>
  <c r="R2649" i="4"/>
  <c r="Q2649" i="4"/>
  <c r="R2648" i="4"/>
  <c r="Q2648" i="4"/>
  <c r="R2647" i="4"/>
  <c r="Q2647" i="4"/>
  <c r="R2646" i="4"/>
  <c r="Q2646" i="4"/>
  <c r="R2645" i="4"/>
  <c r="Q2645" i="4"/>
  <c r="R2644" i="4"/>
  <c r="Q2644" i="4"/>
  <c r="R2643" i="4"/>
  <c r="Q2643" i="4"/>
  <c r="R2642" i="4"/>
  <c r="Q2642" i="4"/>
  <c r="R2641" i="4"/>
  <c r="Q2641" i="4"/>
  <c r="R2640" i="4"/>
  <c r="Q2640" i="4"/>
  <c r="R2639" i="4"/>
  <c r="Q2639" i="4"/>
  <c r="R2638" i="4"/>
  <c r="Q2638" i="4"/>
  <c r="R2637" i="4"/>
  <c r="Q2637" i="4"/>
  <c r="R2636" i="4"/>
  <c r="Q2636" i="4"/>
  <c r="R2635" i="4"/>
  <c r="Q2635" i="4"/>
  <c r="R2634" i="4"/>
  <c r="Q2634" i="4"/>
  <c r="R2633" i="4"/>
  <c r="Q2633" i="4"/>
  <c r="R2632" i="4"/>
  <c r="Q2632" i="4"/>
  <c r="R2631" i="4"/>
  <c r="Q2631" i="4"/>
  <c r="R2630" i="4"/>
  <c r="Q2630" i="4"/>
  <c r="R2629" i="4"/>
  <c r="Q2629" i="4"/>
  <c r="R2628" i="4"/>
  <c r="Q2628" i="4"/>
  <c r="R2627" i="4"/>
  <c r="Q2627" i="4"/>
  <c r="R2626" i="4"/>
  <c r="Q2626" i="4"/>
  <c r="R2625" i="4"/>
  <c r="Q2625" i="4"/>
  <c r="R2624" i="4"/>
  <c r="Q2624" i="4"/>
  <c r="R2623" i="4"/>
  <c r="Q2623" i="4"/>
  <c r="R2622" i="4"/>
  <c r="Q2622" i="4"/>
  <c r="R2621" i="4"/>
  <c r="Q2621" i="4"/>
  <c r="R2620" i="4"/>
  <c r="Q2620" i="4"/>
  <c r="R2619" i="4"/>
  <c r="Q2619" i="4"/>
  <c r="R2618" i="4"/>
  <c r="Q2618" i="4"/>
  <c r="R2617" i="4"/>
  <c r="Q2617" i="4"/>
  <c r="R2616" i="4"/>
  <c r="Q2616" i="4"/>
  <c r="R2615" i="4"/>
  <c r="Q2615" i="4"/>
  <c r="R2614" i="4"/>
  <c r="Q2614" i="4"/>
  <c r="R2613" i="4"/>
  <c r="Q2613" i="4"/>
  <c r="R2612" i="4"/>
  <c r="Q2612" i="4"/>
  <c r="R2611" i="4"/>
  <c r="Q2611" i="4"/>
  <c r="R2610" i="4"/>
  <c r="Q2610" i="4"/>
  <c r="R2609" i="4"/>
  <c r="Q2609" i="4"/>
  <c r="R2608" i="4"/>
  <c r="Q2608" i="4"/>
  <c r="R2607" i="4"/>
  <c r="Q2607" i="4"/>
  <c r="R2606" i="4"/>
  <c r="Q2606" i="4"/>
  <c r="R2605" i="4"/>
  <c r="Q2605" i="4"/>
  <c r="R2604" i="4"/>
  <c r="Q2604" i="4"/>
  <c r="R2603" i="4"/>
  <c r="Q2603" i="4"/>
  <c r="R2602" i="4"/>
  <c r="Q2602" i="4"/>
  <c r="R2601" i="4"/>
  <c r="Q2601" i="4"/>
  <c r="R2600" i="4"/>
  <c r="Q2600" i="4"/>
  <c r="R2599" i="4"/>
  <c r="Q2599" i="4"/>
  <c r="R2598" i="4"/>
  <c r="Q2598" i="4"/>
  <c r="R2597" i="4"/>
  <c r="Q2597" i="4"/>
  <c r="R2596" i="4"/>
  <c r="Q2596" i="4"/>
  <c r="R2595" i="4"/>
  <c r="Q2595" i="4"/>
  <c r="R2594" i="4"/>
  <c r="Q2594" i="4"/>
  <c r="R2593" i="4"/>
  <c r="Q2593" i="4"/>
  <c r="R2592" i="4"/>
  <c r="Q2592" i="4"/>
  <c r="R2591" i="4"/>
  <c r="Q2591" i="4"/>
  <c r="R2590" i="4"/>
  <c r="Q2590" i="4"/>
  <c r="R2589" i="4"/>
  <c r="Q2589" i="4"/>
  <c r="R2588" i="4"/>
  <c r="Q2588" i="4"/>
  <c r="R2587" i="4"/>
  <c r="Q2587" i="4"/>
  <c r="R2586" i="4"/>
  <c r="Q2586" i="4"/>
  <c r="R2585" i="4"/>
  <c r="Q2585" i="4"/>
  <c r="R2584" i="4"/>
  <c r="Q2584" i="4"/>
  <c r="R2583" i="4"/>
  <c r="Q2583" i="4"/>
  <c r="R2582" i="4"/>
  <c r="Q2582" i="4"/>
  <c r="R2581" i="4"/>
  <c r="Q2581" i="4"/>
  <c r="R2580" i="4"/>
  <c r="Q2580" i="4"/>
  <c r="R2579" i="4"/>
  <c r="Q2579" i="4"/>
  <c r="R2578" i="4"/>
  <c r="Q2578" i="4"/>
  <c r="R2577" i="4"/>
  <c r="Q2577" i="4"/>
  <c r="R2576" i="4"/>
  <c r="Q2576" i="4"/>
  <c r="R2575" i="4"/>
  <c r="Q2575" i="4"/>
  <c r="R2574" i="4"/>
  <c r="Q2574" i="4"/>
  <c r="R2573" i="4"/>
  <c r="Q2573" i="4"/>
  <c r="R2572" i="4"/>
  <c r="Q2572" i="4"/>
  <c r="V2572" i="4" s="1"/>
  <c r="R2571" i="4"/>
  <c r="Q2571" i="4"/>
  <c r="R2570" i="4"/>
  <c r="Q2570" i="4"/>
  <c r="R2569" i="4"/>
  <c r="Q2569" i="4"/>
  <c r="V2569" i="4" s="1"/>
  <c r="R2568" i="4"/>
  <c r="Q2568" i="4"/>
  <c r="R2567" i="4"/>
  <c r="Q2567" i="4"/>
  <c r="R2566" i="4"/>
  <c r="Q2566" i="4"/>
  <c r="R2565" i="4"/>
  <c r="Q2565" i="4"/>
  <c r="R2564" i="4"/>
  <c r="Q2564" i="4"/>
  <c r="R2563" i="4"/>
  <c r="Q2563" i="4"/>
  <c r="R2562" i="4"/>
  <c r="Q2562" i="4"/>
  <c r="R2561" i="4"/>
  <c r="Q2561" i="4"/>
  <c r="R2560" i="4"/>
  <c r="Q2560" i="4"/>
  <c r="R2559" i="4"/>
  <c r="Q2559" i="4"/>
  <c r="R2558" i="4"/>
  <c r="Q2558" i="4"/>
  <c r="R2557" i="4"/>
  <c r="Q2557" i="4"/>
  <c r="R2556" i="4"/>
  <c r="Q2556" i="4"/>
  <c r="R2555" i="4"/>
  <c r="Q2555" i="4"/>
  <c r="R2554" i="4"/>
  <c r="Q2554" i="4"/>
  <c r="R2553" i="4"/>
  <c r="Q2553" i="4"/>
  <c r="R2552" i="4"/>
  <c r="Q2552" i="4"/>
  <c r="R2551" i="4"/>
  <c r="Q2551" i="4"/>
  <c r="R2550" i="4"/>
  <c r="Q2550" i="4"/>
  <c r="R2549" i="4"/>
  <c r="Q2549" i="4"/>
  <c r="R2548" i="4"/>
  <c r="Q2548" i="4"/>
  <c r="R2547" i="4"/>
  <c r="Q2547" i="4"/>
  <c r="R2546" i="4"/>
  <c r="Q2546" i="4"/>
  <c r="R2545" i="4"/>
  <c r="Q2545" i="4"/>
  <c r="R2544" i="4"/>
  <c r="Q2544" i="4"/>
  <c r="R2543" i="4"/>
  <c r="Q2543" i="4"/>
  <c r="R2542" i="4"/>
  <c r="Q2542" i="4"/>
  <c r="R2541" i="4"/>
  <c r="Q2541" i="4"/>
  <c r="R2540" i="4"/>
  <c r="Q2540" i="4"/>
  <c r="R2539" i="4"/>
  <c r="Q2539" i="4"/>
  <c r="R2538" i="4"/>
  <c r="Q2538" i="4"/>
  <c r="R2537" i="4"/>
  <c r="Q2537" i="4"/>
  <c r="R2536" i="4"/>
  <c r="Q2536" i="4"/>
  <c r="R2535" i="4"/>
  <c r="Q2535" i="4"/>
  <c r="R2534" i="4"/>
  <c r="Q2534" i="4"/>
  <c r="R2533" i="4"/>
  <c r="Q2533" i="4"/>
  <c r="R2532" i="4"/>
  <c r="Q2532" i="4"/>
  <c r="R2531" i="4"/>
  <c r="Q2531" i="4"/>
  <c r="R2530" i="4"/>
  <c r="Q2530" i="4"/>
  <c r="R2529" i="4"/>
  <c r="Q2529" i="4"/>
  <c r="R2528" i="4"/>
  <c r="Q2528" i="4"/>
  <c r="R2527" i="4"/>
  <c r="Q2527" i="4"/>
  <c r="R2526" i="4"/>
  <c r="Q2526" i="4"/>
  <c r="R2525" i="4"/>
  <c r="Q2525" i="4"/>
  <c r="R2524" i="4"/>
  <c r="Q2524" i="4"/>
  <c r="R2523" i="4"/>
  <c r="Q2523" i="4"/>
  <c r="R2522" i="4"/>
  <c r="Q2522" i="4"/>
  <c r="R2521" i="4"/>
  <c r="Q2521" i="4"/>
  <c r="V2521" i="4" s="1"/>
  <c r="R2520" i="4"/>
  <c r="Q2520" i="4"/>
  <c r="R2519" i="4"/>
  <c r="Q2519" i="4"/>
  <c r="R2518" i="4"/>
  <c r="Q2518" i="4"/>
  <c r="R2517" i="4"/>
  <c r="Q2517" i="4"/>
  <c r="R2516" i="4"/>
  <c r="Q2516" i="4"/>
  <c r="R2515" i="4"/>
  <c r="Q2515" i="4"/>
  <c r="R2514" i="4"/>
  <c r="Q2514" i="4"/>
  <c r="R2513" i="4"/>
  <c r="Q2513" i="4"/>
  <c r="R2512" i="4"/>
  <c r="Q2512" i="4"/>
  <c r="R2511" i="4"/>
  <c r="Q2511" i="4"/>
  <c r="R2510" i="4"/>
  <c r="Q2510" i="4"/>
  <c r="R2509" i="4"/>
  <c r="Q2509" i="4"/>
  <c r="R2508" i="4"/>
  <c r="Q2508" i="4"/>
  <c r="R2507" i="4"/>
  <c r="Q2507" i="4"/>
  <c r="R2506" i="4"/>
  <c r="Q2506" i="4"/>
  <c r="R2505" i="4"/>
  <c r="Q2505" i="4"/>
  <c r="R2504" i="4"/>
  <c r="Q2504" i="4"/>
  <c r="R2503" i="4"/>
  <c r="Q2503" i="4"/>
  <c r="R2502" i="4"/>
  <c r="Q2502" i="4"/>
  <c r="R2501" i="4"/>
  <c r="Q2501" i="4"/>
  <c r="R2500" i="4"/>
  <c r="Q2500" i="4"/>
  <c r="V2500" i="4" s="1"/>
  <c r="R2499" i="4"/>
  <c r="Q2499" i="4"/>
  <c r="R2498" i="4"/>
  <c r="Q2498" i="4"/>
  <c r="R2497" i="4"/>
  <c r="Q2497" i="4"/>
  <c r="R2496" i="4"/>
  <c r="Q2496" i="4"/>
  <c r="R2495" i="4"/>
  <c r="Q2495" i="4"/>
  <c r="R2494" i="4"/>
  <c r="Q2494" i="4"/>
  <c r="R2493" i="4"/>
  <c r="Q2493" i="4"/>
  <c r="R2492" i="4"/>
  <c r="Q2492" i="4"/>
  <c r="R2491" i="4"/>
  <c r="Q2491" i="4"/>
  <c r="R2490" i="4"/>
  <c r="Q2490" i="4"/>
  <c r="R2489" i="4"/>
  <c r="Q2489" i="4"/>
  <c r="R2488" i="4"/>
  <c r="Q2488" i="4"/>
  <c r="R2487" i="4"/>
  <c r="Q2487" i="4"/>
  <c r="R2486" i="4"/>
  <c r="Q2486" i="4"/>
  <c r="R2485" i="4"/>
  <c r="Q2485" i="4"/>
  <c r="R2484" i="4"/>
  <c r="Q2484" i="4"/>
  <c r="R2483" i="4"/>
  <c r="Q2483" i="4"/>
  <c r="R2482" i="4"/>
  <c r="Q2482" i="4"/>
  <c r="R2481" i="4"/>
  <c r="Q2481" i="4"/>
  <c r="R2480" i="4"/>
  <c r="Q2480" i="4"/>
  <c r="R2479" i="4"/>
  <c r="Q2479" i="4"/>
  <c r="R2478" i="4"/>
  <c r="Q2478" i="4"/>
  <c r="R2477" i="4"/>
  <c r="Q2477" i="4"/>
  <c r="R2476" i="4"/>
  <c r="Q2476" i="4"/>
  <c r="R2475" i="4"/>
  <c r="Q2475" i="4"/>
  <c r="R2474" i="4"/>
  <c r="Q2474" i="4"/>
  <c r="R2473" i="4"/>
  <c r="Q2473" i="4"/>
  <c r="R2472" i="4"/>
  <c r="Q2472" i="4"/>
  <c r="R2471" i="4"/>
  <c r="Q2471" i="4"/>
  <c r="R2470" i="4"/>
  <c r="Q2470" i="4"/>
  <c r="R2469" i="4"/>
  <c r="Q2469" i="4"/>
  <c r="R2468" i="4"/>
  <c r="Q2468" i="4"/>
  <c r="R2467" i="4"/>
  <c r="Q2467" i="4"/>
  <c r="R2466" i="4"/>
  <c r="Q2466" i="4"/>
  <c r="R2465" i="4"/>
  <c r="Q2465" i="4"/>
  <c r="R2464" i="4"/>
  <c r="Q2464" i="4"/>
  <c r="R2463" i="4"/>
  <c r="Q2463" i="4"/>
  <c r="R2462" i="4"/>
  <c r="Q2462" i="4"/>
  <c r="R2461" i="4"/>
  <c r="Q2461" i="4"/>
  <c r="R2460" i="4"/>
  <c r="Q2460" i="4"/>
  <c r="R2459" i="4"/>
  <c r="Q2459" i="4"/>
  <c r="R2458" i="4"/>
  <c r="Q2458" i="4"/>
  <c r="R2457" i="4"/>
  <c r="Q2457" i="4"/>
  <c r="R2456" i="4"/>
  <c r="Q2456" i="4"/>
  <c r="R2455" i="4"/>
  <c r="Q2455" i="4"/>
  <c r="V2455" i="4" s="1"/>
  <c r="R2454" i="4"/>
  <c r="Q2454" i="4"/>
  <c r="R2453" i="4"/>
  <c r="Q2453" i="4"/>
  <c r="R2452" i="4"/>
  <c r="Q2452" i="4"/>
  <c r="V2452" i="4" s="1"/>
  <c r="R2451" i="4"/>
  <c r="Q2451" i="4"/>
  <c r="R2450" i="4"/>
  <c r="Q2450" i="4"/>
  <c r="R2449" i="4"/>
  <c r="Q2449" i="4"/>
  <c r="V2449" i="4" s="1"/>
  <c r="R2448" i="4"/>
  <c r="Q2448" i="4"/>
  <c r="R2447" i="4"/>
  <c r="Q2447" i="4"/>
  <c r="R2446" i="4"/>
  <c r="Q2446" i="4"/>
  <c r="R2445" i="4"/>
  <c r="Q2445" i="4"/>
  <c r="R2444" i="4"/>
  <c r="Q2444" i="4"/>
  <c r="R2443" i="4"/>
  <c r="Q2443" i="4"/>
  <c r="R2442" i="4"/>
  <c r="Q2442" i="4"/>
  <c r="R2441" i="4"/>
  <c r="Q2441" i="4"/>
  <c r="R2440" i="4"/>
  <c r="Q2440" i="4"/>
  <c r="R2439" i="4"/>
  <c r="Q2439" i="4"/>
  <c r="R2438" i="4"/>
  <c r="Q2438" i="4"/>
  <c r="R2437" i="4"/>
  <c r="Q2437" i="4"/>
  <c r="R2436" i="4"/>
  <c r="Q2436" i="4"/>
  <c r="R2435" i="4"/>
  <c r="Q2435" i="4"/>
  <c r="R2434" i="4"/>
  <c r="Q2434" i="4"/>
  <c r="R2433" i="4"/>
  <c r="Q2433" i="4"/>
  <c r="R2432" i="4"/>
  <c r="Q2432" i="4"/>
  <c r="R2431" i="4"/>
  <c r="Q2431" i="4"/>
  <c r="R2430" i="4"/>
  <c r="Q2430" i="4"/>
  <c r="R2429" i="4"/>
  <c r="Q2429" i="4"/>
  <c r="R2428" i="4"/>
  <c r="Q2428" i="4"/>
  <c r="R2427" i="4"/>
  <c r="Q2427" i="4"/>
  <c r="R2426" i="4"/>
  <c r="Q2426" i="4"/>
  <c r="R2425" i="4"/>
  <c r="Q2425" i="4"/>
  <c r="V2425" i="4" s="1"/>
  <c r="R2424" i="4"/>
  <c r="Q2424" i="4"/>
  <c r="R2423" i="4"/>
  <c r="Q2423" i="4"/>
  <c r="R2422" i="4"/>
  <c r="Q2422" i="4"/>
  <c r="R2421" i="4"/>
  <c r="Q2421" i="4"/>
  <c r="R2420" i="4"/>
  <c r="Q2420" i="4"/>
  <c r="R2419" i="4"/>
  <c r="Q2419" i="4"/>
  <c r="R2418" i="4"/>
  <c r="Q2418" i="4"/>
  <c r="R2417" i="4"/>
  <c r="Q2417" i="4"/>
  <c r="R2416" i="4"/>
  <c r="Q2416" i="4"/>
  <c r="R2415" i="4"/>
  <c r="Q2415" i="4"/>
  <c r="R2414" i="4"/>
  <c r="Q2414" i="4"/>
  <c r="R2413" i="4"/>
  <c r="Q2413" i="4"/>
  <c r="R2412" i="4"/>
  <c r="Q2412" i="4"/>
  <c r="R2411" i="4"/>
  <c r="Q2411" i="4"/>
  <c r="R2410" i="4"/>
  <c r="Q2410" i="4"/>
  <c r="R2409" i="4"/>
  <c r="Q2409" i="4"/>
  <c r="R2408" i="4"/>
  <c r="Q2408" i="4"/>
  <c r="R2407" i="4"/>
  <c r="Q2407" i="4"/>
  <c r="R2406" i="4"/>
  <c r="Q2406" i="4"/>
  <c r="R2405" i="4"/>
  <c r="Q2405" i="4"/>
  <c r="R2404" i="4"/>
  <c r="Q2404" i="4"/>
  <c r="V2404" i="4" s="1"/>
  <c r="R2403" i="4"/>
  <c r="Q2403" i="4"/>
  <c r="R2402" i="4"/>
  <c r="Q2402" i="4"/>
  <c r="R2401" i="4"/>
  <c r="Q2401" i="4"/>
  <c r="R2400" i="4"/>
  <c r="Q2400" i="4"/>
  <c r="R2399" i="4"/>
  <c r="Q2399" i="4"/>
  <c r="R2398" i="4"/>
  <c r="Q2398" i="4"/>
  <c r="R2397" i="4"/>
  <c r="Q2397" i="4"/>
  <c r="R2396" i="4"/>
  <c r="Q2396" i="4"/>
  <c r="R2395" i="4"/>
  <c r="Q2395" i="4"/>
  <c r="R2394" i="4"/>
  <c r="Q2394" i="4"/>
  <c r="R2393" i="4"/>
  <c r="Q2393" i="4"/>
  <c r="R2392" i="4"/>
  <c r="Q2392" i="4"/>
  <c r="R2391" i="4"/>
  <c r="Q2391" i="4"/>
  <c r="R2390" i="4"/>
  <c r="Q2390" i="4"/>
  <c r="R2389" i="4"/>
  <c r="Q2389" i="4"/>
  <c r="R2388" i="4"/>
  <c r="Q2388" i="4"/>
  <c r="R2387" i="4"/>
  <c r="Q2387" i="4"/>
  <c r="R2386" i="4"/>
  <c r="Q2386" i="4"/>
  <c r="R2385" i="4"/>
  <c r="Q2385" i="4"/>
  <c r="R2384" i="4"/>
  <c r="Q2384" i="4"/>
  <c r="R2383" i="4"/>
  <c r="Q2383" i="4"/>
  <c r="R2382" i="4"/>
  <c r="Q2382" i="4"/>
  <c r="R2381" i="4"/>
  <c r="Q2381" i="4"/>
  <c r="R2380" i="4"/>
  <c r="Q2380" i="4"/>
  <c r="R2379" i="4"/>
  <c r="Q2379" i="4"/>
  <c r="R2378" i="4"/>
  <c r="Q2378" i="4"/>
  <c r="R2377" i="4"/>
  <c r="Q2377" i="4"/>
  <c r="R2376" i="4"/>
  <c r="Q2376" i="4"/>
  <c r="R2375" i="4"/>
  <c r="Q2375" i="4"/>
  <c r="R2374" i="4"/>
  <c r="Q2374" i="4"/>
  <c r="R2373" i="4"/>
  <c r="Q2373" i="4"/>
  <c r="R2372" i="4"/>
  <c r="Q2372" i="4"/>
  <c r="R2371" i="4"/>
  <c r="Q2371" i="4"/>
  <c r="R2370" i="4"/>
  <c r="Q2370" i="4"/>
  <c r="R2369" i="4"/>
  <c r="Q2369" i="4"/>
  <c r="R2368" i="4"/>
  <c r="Q2368" i="4"/>
  <c r="R2367" i="4"/>
  <c r="Q2367" i="4"/>
  <c r="R2366" i="4"/>
  <c r="Q2366" i="4"/>
  <c r="R2365" i="4"/>
  <c r="Q2365" i="4"/>
  <c r="R2364" i="4"/>
  <c r="Q2364" i="4"/>
  <c r="R2363" i="4"/>
  <c r="Q2363" i="4"/>
  <c r="R2362" i="4"/>
  <c r="Q2362" i="4"/>
  <c r="R2361" i="4"/>
  <c r="Q2361" i="4"/>
  <c r="R2360" i="4"/>
  <c r="Q2360" i="4"/>
  <c r="R2359" i="4"/>
  <c r="Q2359" i="4"/>
  <c r="R2358" i="4"/>
  <c r="Q2358" i="4"/>
  <c r="R2357" i="4"/>
  <c r="Q2357" i="4"/>
  <c r="R2356" i="4"/>
  <c r="Q2356" i="4"/>
  <c r="R2355" i="4"/>
  <c r="Q2355" i="4"/>
  <c r="R2354" i="4"/>
  <c r="Q2354" i="4"/>
  <c r="R2353" i="4"/>
  <c r="Q2353" i="4"/>
  <c r="R2352" i="4"/>
  <c r="Q2352" i="4"/>
  <c r="R2351" i="4"/>
  <c r="Q2351" i="4"/>
  <c r="R2350" i="4"/>
  <c r="Q2350" i="4"/>
  <c r="R2349" i="4"/>
  <c r="Q2349" i="4"/>
  <c r="R2348" i="4"/>
  <c r="Q2348" i="4"/>
  <c r="R2347" i="4"/>
  <c r="Q2347" i="4"/>
  <c r="R2346" i="4"/>
  <c r="Q2346" i="4"/>
  <c r="R2345" i="4"/>
  <c r="Q2345" i="4"/>
  <c r="R2344" i="4"/>
  <c r="Q2344" i="4"/>
  <c r="R2343" i="4"/>
  <c r="Q2343" i="4"/>
  <c r="R2342" i="4"/>
  <c r="Q2342" i="4"/>
  <c r="R2341" i="4"/>
  <c r="Q2341" i="4"/>
  <c r="R2340" i="4"/>
  <c r="Q2340" i="4"/>
  <c r="R2339" i="4"/>
  <c r="Q2339" i="4"/>
  <c r="R2338" i="4"/>
  <c r="Q2338" i="4"/>
  <c r="R2337" i="4"/>
  <c r="Q2337" i="4"/>
  <c r="R2336" i="4"/>
  <c r="Q2336" i="4"/>
  <c r="R2335" i="4"/>
  <c r="Q2335" i="4"/>
  <c r="R2334" i="4"/>
  <c r="Q2334" i="4"/>
  <c r="R2333" i="4"/>
  <c r="Q2333" i="4"/>
  <c r="R2332" i="4"/>
  <c r="Q2332" i="4"/>
  <c r="R2331" i="4"/>
  <c r="Q2331" i="4"/>
  <c r="R2330" i="4"/>
  <c r="Q2330" i="4"/>
  <c r="R2329" i="4"/>
  <c r="Q2329" i="4"/>
  <c r="R2328" i="4"/>
  <c r="Q2328" i="4"/>
  <c r="R2327" i="4"/>
  <c r="Q2327" i="4"/>
  <c r="R2326" i="4"/>
  <c r="Q2326" i="4"/>
  <c r="R2325" i="4"/>
  <c r="Q2325" i="4"/>
  <c r="R2324" i="4"/>
  <c r="Q2324" i="4"/>
  <c r="R2323" i="4"/>
  <c r="Q2323" i="4"/>
  <c r="R2322" i="4"/>
  <c r="Q2322" i="4"/>
  <c r="R2321" i="4"/>
  <c r="Q2321" i="4"/>
  <c r="R2320" i="4"/>
  <c r="Q2320" i="4"/>
  <c r="R2319" i="4"/>
  <c r="Q2319" i="4"/>
  <c r="R2318" i="4"/>
  <c r="Q2318" i="4"/>
  <c r="R2317" i="4"/>
  <c r="Q2317" i="4"/>
  <c r="R2316" i="4"/>
  <c r="Q2316" i="4"/>
  <c r="R2315" i="4"/>
  <c r="Q2315" i="4"/>
  <c r="R2314" i="4"/>
  <c r="Q2314" i="4"/>
  <c r="R2313" i="4"/>
  <c r="Q2313" i="4"/>
  <c r="R2312" i="4"/>
  <c r="Q2312" i="4"/>
  <c r="R2311" i="4"/>
  <c r="Q2311" i="4"/>
  <c r="R2310" i="4"/>
  <c r="Q2310" i="4"/>
  <c r="R2309" i="4"/>
  <c r="Q2309" i="4"/>
  <c r="R2308" i="4"/>
  <c r="Q2308" i="4"/>
  <c r="R2307" i="4"/>
  <c r="Q2307" i="4"/>
  <c r="R2306" i="4"/>
  <c r="Q2306" i="4"/>
  <c r="R2305" i="4"/>
  <c r="Q2305" i="4"/>
  <c r="R2304" i="4"/>
  <c r="Q2304" i="4"/>
  <c r="R2303" i="4"/>
  <c r="Q2303" i="4"/>
  <c r="R2302" i="4"/>
  <c r="Q2302" i="4"/>
  <c r="R2301" i="4"/>
  <c r="Q2301" i="4"/>
  <c r="R2300" i="4"/>
  <c r="Q2300" i="4"/>
  <c r="R2299" i="4"/>
  <c r="Q2299" i="4"/>
  <c r="R2298" i="4"/>
  <c r="Q2298" i="4"/>
  <c r="R2297" i="4"/>
  <c r="Q2297" i="4"/>
  <c r="R2296" i="4"/>
  <c r="Q2296" i="4"/>
  <c r="R2295" i="4"/>
  <c r="Q2295" i="4"/>
  <c r="R2294" i="4"/>
  <c r="Q2294" i="4"/>
  <c r="R2293" i="4"/>
  <c r="Q2293" i="4"/>
  <c r="R2292" i="4"/>
  <c r="Q2292" i="4"/>
  <c r="R2291" i="4"/>
  <c r="Q2291" i="4"/>
  <c r="R2290" i="4"/>
  <c r="Q2290" i="4"/>
  <c r="R2289" i="4"/>
  <c r="Q2289" i="4"/>
  <c r="R2288" i="4"/>
  <c r="Q2288" i="4"/>
  <c r="R2287" i="4"/>
  <c r="Q2287" i="4"/>
  <c r="R2286" i="4"/>
  <c r="Q2286" i="4"/>
  <c r="R2285" i="4"/>
  <c r="Q2285" i="4"/>
  <c r="R2284" i="4"/>
  <c r="Q2284" i="4"/>
  <c r="R2283" i="4"/>
  <c r="Q2283" i="4"/>
  <c r="R2282" i="4"/>
  <c r="Q2282" i="4"/>
  <c r="R2281" i="4"/>
  <c r="Q2281" i="4"/>
  <c r="R2280" i="4"/>
  <c r="Q2280" i="4"/>
  <c r="R2279" i="4"/>
  <c r="Q2279" i="4"/>
  <c r="R2278" i="4"/>
  <c r="Q2278" i="4"/>
  <c r="R2277" i="4"/>
  <c r="Q2277" i="4"/>
  <c r="R2276" i="4"/>
  <c r="Q2276" i="4"/>
  <c r="R2275" i="4"/>
  <c r="Q2275" i="4"/>
  <c r="R2274" i="4"/>
  <c r="Q2274" i="4"/>
  <c r="R2273" i="4"/>
  <c r="Q2273" i="4"/>
  <c r="R2272" i="4"/>
  <c r="Q2272" i="4"/>
  <c r="R2271" i="4"/>
  <c r="Q2271" i="4"/>
  <c r="R2270" i="4"/>
  <c r="Q2270" i="4"/>
  <c r="R2269" i="4"/>
  <c r="Q2269" i="4"/>
  <c r="R2268" i="4"/>
  <c r="Q2268" i="4"/>
  <c r="R2267" i="4"/>
  <c r="Q2267" i="4"/>
  <c r="R2266" i="4"/>
  <c r="Q2266" i="4"/>
  <c r="R2265" i="4"/>
  <c r="Q2265" i="4"/>
  <c r="R2264" i="4"/>
  <c r="Q2264" i="4"/>
  <c r="R2263" i="4"/>
  <c r="Q2263" i="4"/>
  <c r="R2262" i="4"/>
  <c r="Q2262" i="4"/>
  <c r="R2261" i="4"/>
  <c r="Q2261" i="4"/>
  <c r="R2260" i="4"/>
  <c r="Q2260" i="4"/>
  <c r="R2259" i="4"/>
  <c r="Q2259" i="4"/>
  <c r="R2258" i="4"/>
  <c r="Q2258" i="4"/>
  <c r="R2257" i="4"/>
  <c r="Q2257" i="4"/>
  <c r="R2256" i="4"/>
  <c r="Q2256" i="4"/>
  <c r="R2255" i="4"/>
  <c r="Q2255" i="4"/>
  <c r="R2254" i="4"/>
  <c r="Q2254" i="4"/>
  <c r="R2253" i="4"/>
  <c r="Q2253" i="4"/>
  <c r="R2252" i="4"/>
  <c r="Q2252" i="4"/>
  <c r="R2251" i="4"/>
  <c r="Q2251" i="4"/>
  <c r="R2250" i="4"/>
  <c r="Q2250" i="4"/>
  <c r="R2249" i="4"/>
  <c r="Q2249" i="4"/>
  <c r="R2248" i="4"/>
  <c r="Q2248" i="4"/>
  <c r="R2247" i="4"/>
  <c r="Q2247" i="4"/>
  <c r="R2246" i="4"/>
  <c r="Q2246" i="4"/>
  <c r="R2245" i="4"/>
  <c r="Q2245" i="4"/>
  <c r="R2244" i="4"/>
  <c r="Q2244" i="4"/>
  <c r="R2243" i="4"/>
  <c r="Q2243" i="4"/>
  <c r="R2242" i="4"/>
  <c r="Q2242" i="4"/>
  <c r="R2241" i="4"/>
  <c r="Q2241" i="4"/>
  <c r="R2240" i="4"/>
  <c r="Q2240" i="4"/>
  <c r="R2239" i="4"/>
  <c r="Q2239" i="4"/>
  <c r="R2238" i="4"/>
  <c r="Q2238" i="4"/>
  <c r="R2237" i="4"/>
  <c r="Q2237" i="4"/>
  <c r="R2236" i="4"/>
  <c r="Q2236" i="4"/>
  <c r="R2235" i="4"/>
  <c r="Q2235" i="4"/>
  <c r="R2234" i="4"/>
  <c r="Q2234" i="4"/>
  <c r="R2233" i="4"/>
  <c r="Q2233" i="4"/>
  <c r="R2232" i="4"/>
  <c r="Q2232" i="4"/>
  <c r="R2231" i="4"/>
  <c r="Q2231" i="4"/>
  <c r="R2230" i="4"/>
  <c r="Q2230" i="4"/>
  <c r="R2229" i="4"/>
  <c r="Q2229" i="4"/>
  <c r="R2228" i="4"/>
  <c r="Q2228" i="4"/>
  <c r="R2227" i="4"/>
  <c r="Q2227" i="4"/>
  <c r="R2226" i="4"/>
  <c r="Q2226" i="4"/>
  <c r="R2225" i="4"/>
  <c r="Q2225" i="4"/>
  <c r="R2224" i="4"/>
  <c r="Q2224" i="4"/>
  <c r="R2223" i="4"/>
  <c r="Q2223" i="4"/>
  <c r="R2222" i="4"/>
  <c r="Q2222" i="4"/>
  <c r="R2221" i="4"/>
  <c r="Q2221" i="4"/>
  <c r="R2220" i="4"/>
  <c r="Q2220" i="4"/>
  <c r="R2219" i="4"/>
  <c r="Q2219" i="4"/>
  <c r="R2218" i="4"/>
  <c r="Q2218" i="4"/>
  <c r="R2217" i="4"/>
  <c r="Q2217" i="4"/>
  <c r="R2216" i="4"/>
  <c r="Q2216" i="4"/>
  <c r="R2215" i="4"/>
  <c r="Q2215" i="4"/>
  <c r="R2214" i="4"/>
  <c r="Q2214" i="4"/>
  <c r="R2213" i="4"/>
  <c r="Q2213" i="4"/>
  <c r="R2212" i="4"/>
  <c r="Q2212" i="4"/>
  <c r="R2211" i="4"/>
  <c r="Q2211" i="4"/>
  <c r="R2210" i="4"/>
  <c r="Q2210" i="4"/>
  <c r="R2209" i="4"/>
  <c r="Q2209" i="4"/>
  <c r="R2208" i="4"/>
  <c r="Q2208" i="4"/>
  <c r="R2207" i="4"/>
  <c r="Q2207" i="4"/>
  <c r="R2206" i="4"/>
  <c r="Q2206" i="4"/>
  <c r="R2205" i="4"/>
  <c r="Q2205" i="4"/>
  <c r="R2204" i="4"/>
  <c r="Q2204" i="4"/>
  <c r="R2203" i="4"/>
  <c r="Q2203" i="4"/>
  <c r="R2202" i="4"/>
  <c r="Q2202" i="4"/>
  <c r="R2201" i="4"/>
  <c r="Q2201" i="4"/>
  <c r="R2200" i="4"/>
  <c r="Q2200" i="4"/>
  <c r="R2199" i="4"/>
  <c r="Q2199" i="4"/>
  <c r="R2198" i="4"/>
  <c r="Q2198" i="4"/>
  <c r="R2197" i="4"/>
  <c r="Q2197" i="4"/>
  <c r="R2196" i="4"/>
  <c r="Q2196" i="4"/>
  <c r="R2195" i="4"/>
  <c r="Q2195" i="4"/>
  <c r="R2194" i="4"/>
  <c r="Q2194" i="4"/>
  <c r="R2193" i="4"/>
  <c r="Q2193" i="4"/>
  <c r="R2192" i="4"/>
  <c r="Q2192" i="4"/>
  <c r="R2191" i="4"/>
  <c r="Q2191" i="4"/>
  <c r="R2190" i="4"/>
  <c r="Q2190" i="4"/>
  <c r="R2189" i="4"/>
  <c r="Q2189" i="4"/>
  <c r="R2188" i="4"/>
  <c r="Q2188" i="4"/>
  <c r="R2187" i="4"/>
  <c r="Q2187" i="4"/>
  <c r="R2186" i="4"/>
  <c r="Q2186" i="4"/>
  <c r="R2185" i="4"/>
  <c r="Q2185" i="4"/>
  <c r="R2184" i="4"/>
  <c r="Q2184" i="4"/>
  <c r="R2183" i="4"/>
  <c r="Q2183" i="4"/>
  <c r="R2182" i="4"/>
  <c r="Q2182" i="4"/>
  <c r="R2181" i="4"/>
  <c r="Q2181" i="4"/>
  <c r="R2180" i="4"/>
  <c r="Q2180" i="4"/>
  <c r="R2179" i="4"/>
  <c r="Q2179" i="4"/>
  <c r="R2178" i="4"/>
  <c r="Q2178" i="4"/>
  <c r="R2177" i="4"/>
  <c r="Q2177" i="4"/>
  <c r="R2176" i="4"/>
  <c r="Q2176" i="4"/>
  <c r="R2175" i="4"/>
  <c r="Q2175" i="4"/>
  <c r="R2174" i="4"/>
  <c r="Q2174" i="4"/>
  <c r="R2173" i="4"/>
  <c r="Q2173" i="4"/>
  <c r="R2172" i="4"/>
  <c r="Q2172" i="4"/>
  <c r="R2171" i="4"/>
  <c r="Q2171" i="4"/>
  <c r="R2170" i="4"/>
  <c r="Q2170" i="4"/>
  <c r="R2169" i="4"/>
  <c r="Q2169" i="4"/>
  <c r="R2168" i="4"/>
  <c r="Q2168" i="4"/>
  <c r="R2167" i="4"/>
  <c r="Q2167" i="4"/>
  <c r="R2166" i="4"/>
  <c r="Q2166" i="4"/>
  <c r="R2165" i="4"/>
  <c r="Q2165" i="4"/>
  <c r="R2164" i="4"/>
  <c r="Q2164" i="4"/>
  <c r="R2163" i="4"/>
  <c r="Q2163" i="4"/>
  <c r="R2162" i="4"/>
  <c r="Q2162" i="4"/>
  <c r="R2161" i="4"/>
  <c r="Q2161" i="4"/>
  <c r="R2160" i="4"/>
  <c r="Q2160" i="4"/>
  <c r="R2159" i="4"/>
  <c r="Q2159" i="4"/>
  <c r="R2158" i="4"/>
  <c r="Q2158" i="4"/>
  <c r="R2157" i="4"/>
  <c r="Q2157" i="4"/>
  <c r="R2156" i="4"/>
  <c r="Q2156" i="4"/>
  <c r="R2155" i="4"/>
  <c r="Q2155" i="4"/>
  <c r="R2154" i="4"/>
  <c r="Q2154" i="4"/>
  <c r="R2153" i="4"/>
  <c r="Q2153" i="4"/>
  <c r="R2152" i="4"/>
  <c r="Q2152" i="4"/>
  <c r="R2151" i="4"/>
  <c r="Q2151" i="4"/>
  <c r="R2150" i="4"/>
  <c r="Q2150" i="4"/>
  <c r="R2149" i="4"/>
  <c r="Q2149" i="4"/>
  <c r="R2148" i="4"/>
  <c r="Q2148" i="4"/>
  <c r="R2147" i="4"/>
  <c r="Q2147" i="4"/>
  <c r="R2146" i="4"/>
  <c r="Q2146" i="4"/>
  <c r="R2145" i="4"/>
  <c r="Q2145" i="4"/>
  <c r="R2144" i="4"/>
  <c r="Q2144" i="4"/>
  <c r="R2143" i="4"/>
  <c r="Q2143" i="4"/>
  <c r="R2142" i="4"/>
  <c r="Q2142" i="4"/>
  <c r="R2141" i="4"/>
  <c r="Q2141" i="4"/>
  <c r="R2140" i="4"/>
  <c r="Q2140" i="4"/>
  <c r="R2139" i="4"/>
  <c r="Q2139" i="4"/>
  <c r="R2138" i="4"/>
  <c r="Q2138" i="4"/>
  <c r="R2137" i="4"/>
  <c r="Q2137" i="4"/>
  <c r="R2136" i="4"/>
  <c r="Q2136" i="4"/>
  <c r="R2135" i="4"/>
  <c r="Q2135" i="4"/>
  <c r="R2134" i="4"/>
  <c r="Q2134" i="4"/>
  <c r="R2133" i="4"/>
  <c r="Q2133" i="4"/>
  <c r="R2132" i="4"/>
  <c r="Q2132" i="4"/>
  <c r="R2131" i="4"/>
  <c r="Q2131" i="4"/>
  <c r="R2130" i="4"/>
  <c r="Q2130" i="4"/>
  <c r="R2129" i="4"/>
  <c r="Q2129" i="4"/>
  <c r="R2128" i="4"/>
  <c r="Q2128" i="4"/>
  <c r="R2127" i="4"/>
  <c r="Q2127" i="4"/>
  <c r="R2126" i="4"/>
  <c r="Q2126" i="4"/>
  <c r="R2125" i="4"/>
  <c r="Q2125" i="4"/>
  <c r="R2124" i="4"/>
  <c r="Q2124" i="4"/>
  <c r="R2123" i="4"/>
  <c r="Q2123" i="4"/>
  <c r="R2122" i="4"/>
  <c r="Q2122" i="4"/>
  <c r="R2121" i="4"/>
  <c r="Q2121" i="4"/>
  <c r="R2120" i="4"/>
  <c r="Q2120" i="4"/>
  <c r="R2119" i="4"/>
  <c r="Q2119" i="4"/>
  <c r="R2118" i="4"/>
  <c r="Q2118" i="4"/>
  <c r="R2117" i="4"/>
  <c r="Q2117" i="4"/>
  <c r="R2116" i="4"/>
  <c r="Q2116" i="4"/>
  <c r="R2115" i="4"/>
  <c r="Q2115" i="4"/>
  <c r="R2114" i="4"/>
  <c r="Q2114" i="4"/>
  <c r="R2113" i="4"/>
  <c r="Q2113" i="4"/>
  <c r="R2112" i="4"/>
  <c r="Q2112" i="4"/>
  <c r="R2111" i="4"/>
  <c r="Q2111" i="4"/>
  <c r="R2110" i="4"/>
  <c r="Q2110" i="4"/>
  <c r="R2109" i="4"/>
  <c r="Q2109" i="4"/>
  <c r="R2108" i="4"/>
  <c r="Q2108" i="4"/>
  <c r="R2107" i="4"/>
  <c r="Q2107" i="4"/>
  <c r="R2106" i="4"/>
  <c r="Q2106" i="4"/>
  <c r="R2105" i="4"/>
  <c r="Q2105" i="4"/>
  <c r="R2104" i="4"/>
  <c r="Q2104" i="4"/>
  <c r="R2103" i="4"/>
  <c r="Q2103" i="4"/>
  <c r="R2102" i="4"/>
  <c r="Q2102" i="4"/>
  <c r="R2101" i="4"/>
  <c r="Q2101" i="4"/>
  <c r="R2100" i="4"/>
  <c r="Q2100" i="4"/>
  <c r="R2099" i="4"/>
  <c r="Q2099" i="4"/>
  <c r="R2098" i="4"/>
  <c r="Q2098" i="4"/>
  <c r="R2097" i="4"/>
  <c r="Q2097" i="4"/>
  <c r="R2096" i="4"/>
  <c r="Q2096" i="4"/>
  <c r="R2095" i="4"/>
  <c r="Q2095" i="4"/>
  <c r="R2094" i="4"/>
  <c r="Q2094" i="4"/>
  <c r="R2093" i="4"/>
  <c r="Q2093" i="4"/>
  <c r="R2092" i="4"/>
  <c r="Q2092" i="4"/>
  <c r="R2091" i="4"/>
  <c r="Q2091" i="4"/>
  <c r="R2090" i="4"/>
  <c r="Q2090" i="4"/>
  <c r="R2089" i="4"/>
  <c r="Q2089" i="4"/>
  <c r="R2088" i="4"/>
  <c r="Q2088" i="4"/>
  <c r="R2087" i="4"/>
  <c r="Q2087" i="4"/>
  <c r="R2086" i="4"/>
  <c r="Q2086" i="4"/>
  <c r="R2085" i="4"/>
  <c r="Q2085" i="4"/>
  <c r="R2084" i="4"/>
  <c r="Q2084" i="4"/>
  <c r="R2083" i="4"/>
  <c r="Q2083" i="4"/>
  <c r="R2082" i="4"/>
  <c r="Q2082" i="4"/>
  <c r="R2081" i="4"/>
  <c r="Q2081" i="4"/>
  <c r="R2080" i="4"/>
  <c r="Q2080" i="4"/>
  <c r="R2079" i="4"/>
  <c r="Q2079" i="4"/>
  <c r="R2078" i="4"/>
  <c r="Q2078" i="4"/>
  <c r="R2077" i="4"/>
  <c r="Q2077" i="4"/>
  <c r="R2076" i="4"/>
  <c r="Q2076" i="4"/>
  <c r="R2075" i="4"/>
  <c r="Q2075" i="4"/>
  <c r="R2074" i="4"/>
  <c r="Q2074" i="4"/>
  <c r="R2073" i="4"/>
  <c r="Q2073" i="4"/>
  <c r="R2072" i="4"/>
  <c r="Q2072" i="4"/>
  <c r="R2071" i="4"/>
  <c r="Q2071" i="4"/>
  <c r="R2070" i="4"/>
  <c r="Q2070" i="4"/>
  <c r="R2069" i="4"/>
  <c r="Q2069" i="4"/>
  <c r="R2068" i="4"/>
  <c r="Q2068" i="4"/>
  <c r="R2067" i="4"/>
  <c r="Q2067" i="4"/>
  <c r="R2066" i="4"/>
  <c r="Q2066" i="4"/>
  <c r="R2065" i="4"/>
  <c r="Q2065" i="4"/>
  <c r="R2064" i="4"/>
  <c r="Q2064" i="4"/>
  <c r="R2063" i="4"/>
  <c r="Q2063" i="4"/>
  <c r="R2062" i="4"/>
  <c r="Q2062" i="4"/>
  <c r="R2061" i="4"/>
  <c r="Q2061" i="4"/>
  <c r="R2060" i="4"/>
  <c r="Q2060" i="4"/>
  <c r="R2059" i="4"/>
  <c r="Q2059" i="4"/>
  <c r="R2058" i="4"/>
  <c r="Q2058" i="4"/>
  <c r="R2057" i="4"/>
  <c r="Q2057" i="4"/>
  <c r="R2056" i="4"/>
  <c r="Q2056" i="4"/>
  <c r="R2055" i="4"/>
  <c r="Q2055" i="4"/>
  <c r="R2054" i="4"/>
  <c r="Q2054" i="4"/>
  <c r="R2053" i="4"/>
  <c r="Q2053" i="4"/>
  <c r="R2052" i="4"/>
  <c r="Q2052" i="4"/>
  <c r="R2051" i="4"/>
  <c r="Q2051" i="4"/>
  <c r="R2050" i="4"/>
  <c r="Q2050" i="4"/>
  <c r="R2049" i="4"/>
  <c r="Q2049" i="4"/>
  <c r="R2048" i="4"/>
  <c r="Q2048" i="4"/>
  <c r="R2047" i="4"/>
  <c r="Q2047" i="4"/>
  <c r="R2046" i="4"/>
  <c r="Q2046" i="4"/>
  <c r="R2045" i="4"/>
  <c r="Q2045" i="4"/>
  <c r="R2044" i="4"/>
  <c r="Q2044" i="4"/>
  <c r="R2043" i="4"/>
  <c r="Q2043" i="4"/>
  <c r="R2042" i="4"/>
  <c r="Q2042" i="4"/>
  <c r="R2041" i="4"/>
  <c r="Q2041" i="4"/>
  <c r="R2040" i="4"/>
  <c r="Q2040" i="4"/>
  <c r="R2039" i="4"/>
  <c r="Q2039" i="4"/>
  <c r="R2038" i="4"/>
  <c r="Q2038" i="4"/>
  <c r="R2037" i="4"/>
  <c r="Q2037" i="4"/>
  <c r="R2036" i="4"/>
  <c r="Q2036" i="4"/>
  <c r="R2035" i="4"/>
  <c r="Q2035" i="4"/>
  <c r="R2034" i="4"/>
  <c r="Q2034" i="4"/>
  <c r="R2033" i="4"/>
  <c r="Q2033" i="4"/>
  <c r="R2032" i="4"/>
  <c r="Q2032" i="4"/>
  <c r="R2031" i="4"/>
  <c r="Q2031" i="4"/>
  <c r="R2030" i="4"/>
  <c r="Q2030" i="4"/>
  <c r="R2029" i="4"/>
  <c r="Q2029" i="4"/>
  <c r="R2028" i="4"/>
  <c r="Q2028" i="4"/>
  <c r="R2027" i="4"/>
  <c r="Q2027" i="4"/>
  <c r="R2026" i="4"/>
  <c r="Q2026" i="4"/>
  <c r="R2025" i="4"/>
  <c r="Q2025" i="4"/>
  <c r="R2024" i="4"/>
  <c r="Q2024" i="4"/>
  <c r="R2023" i="4"/>
  <c r="Q2023" i="4"/>
  <c r="R2022" i="4"/>
  <c r="Q2022" i="4"/>
  <c r="R2021" i="4"/>
  <c r="Q2021" i="4"/>
  <c r="R2020" i="4"/>
  <c r="Q2020" i="4"/>
  <c r="R2019" i="4"/>
  <c r="Q2019" i="4"/>
  <c r="R2018" i="4"/>
  <c r="Q2018" i="4"/>
  <c r="R2017" i="4"/>
  <c r="Q2017" i="4"/>
  <c r="R2016" i="4"/>
  <c r="Q2016" i="4"/>
  <c r="R2015" i="4"/>
  <c r="Q2015" i="4"/>
  <c r="R2014" i="4"/>
  <c r="Q2014" i="4"/>
  <c r="R2013" i="4"/>
  <c r="Q2013" i="4"/>
  <c r="R2012" i="4"/>
  <c r="Q2012" i="4"/>
  <c r="R2011" i="4"/>
  <c r="Q2011" i="4"/>
  <c r="R2010" i="4"/>
  <c r="Q2010" i="4"/>
  <c r="R2009" i="4"/>
  <c r="Q2009" i="4"/>
  <c r="R2008" i="4"/>
  <c r="Q2008" i="4"/>
  <c r="R2007" i="4"/>
  <c r="Q2007" i="4"/>
  <c r="R2006" i="4"/>
  <c r="Q2006" i="4"/>
  <c r="R2005" i="4"/>
  <c r="Q2005" i="4"/>
  <c r="R2004" i="4"/>
  <c r="Q2004" i="4"/>
  <c r="R2003" i="4"/>
  <c r="Q2003" i="4"/>
  <c r="R2002" i="4"/>
  <c r="Q2002" i="4"/>
  <c r="R2001" i="4"/>
  <c r="Q2001" i="4"/>
  <c r="R2000" i="4"/>
  <c r="Q2000" i="4"/>
  <c r="R1999" i="4"/>
  <c r="Q1999" i="4"/>
  <c r="R1998" i="4"/>
  <c r="Q1998" i="4"/>
  <c r="R1997" i="4"/>
  <c r="Q1997" i="4"/>
  <c r="R1996" i="4"/>
  <c r="Q1996" i="4"/>
  <c r="R1995" i="4"/>
  <c r="Q1995" i="4"/>
  <c r="R1994" i="4"/>
  <c r="Q1994" i="4"/>
  <c r="R1993" i="4"/>
  <c r="Q1993" i="4"/>
  <c r="R1992" i="4"/>
  <c r="Q1992" i="4"/>
  <c r="R1991" i="4"/>
  <c r="Q1991" i="4"/>
  <c r="R1990" i="4"/>
  <c r="Q1990" i="4"/>
  <c r="R1989" i="4"/>
  <c r="Q1989" i="4"/>
  <c r="R1988" i="4"/>
  <c r="Q1988" i="4"/>
  <c r="R1987" i="4"/>
  <c r="Q1987" i="4"/>
  <c r="R1986" i="4"/>
  <c r="Q1986" i="4"/>
  <c r="R1985" i="4"/>
  <c r="Q1985" i="4"/>
  <c r="R1984" i="4"/>
  <c r="Q1984" i="4"/>
  <c r="R1983" i="4"/>
  <c r="Q1983" i="4"/>
  <c r="R1982" i="4"/>
  <c r="Q1982" i="4"/>
  <c r="R1981" i="4"/>
  <c r="Q1981" i="4"/>
  <c r="R1980" i="4"/>
  <c r="Q1980" i="4"/>
  <c r="R1979" i="4"/>
  <c r="Q1979" i="4"/>
  <c r="R1978" i="4"/>
  <c r="Q1978" i="4"/>
  <c r="R1977" i="4"/>
  <c r="Q1977" i="4"/>
  <c r="R1976" i="4"/>
  <c r="Q1976" i="4"/>
  <c r="R1975" i="4"/>
  <c r="Q1975" i="4"/>
  <c r="R1974" i="4"/>
  <c r="Q1974" i="4"/>
  <c r="R1973" i="4"/>
  <c r="Q1973" i="4"/>
  <c r="R1972" i="4"/>
  <c r="Q1972" i="4"/>
  <c r="R1971" i="4"/>
  <c r="Q1971" i="4"/>
  <c r="R1970" i="4"/>
  <c r="Q1970" i="4"/>
  <c r="R1969" i="4"/>
  <c r="Q1969" i="4"/>
  <c r="R1968" i="4"/>
  <c r="Q1968" i="4"/>
  <c r="R1967" i="4"/>
  <c r="Q1967" i="4"/>
  <c r="R1966" i="4"/>
  <c r="Q1966" i="4"/>
  <c r="R1965" i="4"/>
  <c r="Q1965" i="4"/>
  <c r="R1964" i="4"/>
  <c r="Q1964" i="4"/>
  <c r="R1963" i="4"/>
  <c r="Q1963" i="4"/>
  <c r="R1962" i="4"/>
  <c r="Q1962" i="4"/>
  <c r="R1961" i="4"/>
  <c r="Q1961" i="4"/>
  <c r="R1960" i="4"/>
  <c r="Q1960" i="4"/>
  <c r="R1959" i="4"/>
  <c r="Q1959" i="4"/>
  <c r="R1958" i="4"/>
  <c r="Q1958" i="4"/>
  <c r="R1957" i="4"/>
  <c r="Q1957" i="4"/>
  <c r="R1956" i="4"/>
  <c r="Q1956" i="4"/>
  <c r="R1955" i="4"/>
  <c r="Q1955" i="4"/>
  <c r="R1954" i="4"/>
  <c r="Q1954" i="4"/>
  <c r="R1953" i="4"/>
  <c r="Q1953" i="4"/>
  <c r="R1952" i="4"/>
  <c r="Q1952" i="4"/>
  <c r="R1951" i="4"/>
  <c r="Q1951" i="4"/>
  <c r="R1950" i="4"/>
  <c r="Q1950" i="4"/>
  <c r="R1949" i="4"/>
  <c r="Q1949" i="4"/>
  <c r="R1948" i="4"/>
  <c r="Q1948" i="4"/>
  <c r="R1947" i="4"/>
  <c r="Q1947" i="4"/>
  <c r="R1946" i="4"/>
  <c r="Q1946" i="4"/>
  <c r="R1945" i="4"/>
  <c r="Q1945" i="4"/>
  <c r="R1944" i="4"/>
  <c r="Q1944" i="4"/>
  <c r="R1943" i="4"/>
  <c r="Q1943" i="4"/>
  <c r="R1942" i="4"/>
  <c r="Q1942" i="4"/>
  <c r="R1941" i="4"/>
  <c r="Q1941" i="4"/>
  <c r="R1940" i="4"/>
  <c r="Q1940" i="4"/>
  <c r="R1939" i="4"/>
  <c r="Q1939" i="4"/>
  <c r="R1938" i="4"/>
  <c r="Q1938" i="4"/>
  <c r="R1937" i="4"/>
  <c r="Q1937" i="4"/>
  <c r="R1936" i="4"/>
  <c r="Q1936" i="4"/>
  <c r="R1935" i="4"/>
  <c r="Q1935" i="4"/>
  <c r="R1934" i="4"/>
  <c r="Q1934" i="4"/>
  <c r="R1933" i="4"/>
  <c r="Q1933" i="4"/>
  <c r="R1932" i="4"/>
  <c r="Q1932" i="4"/>
  <c r="R1931" i="4"/>
  <c r="Q1931" i="4"/>
  <c r="R1930" i="4"/>
  <c r="Q1930" i="4"/>
  <c r="R1929" i="4"/>
  <c r="Q1929" i="4"/>
  <c r="R1928" i="4"/>
  <c r="Q1928" i="4"/>
  <c r="R1927" i="4"/>
  <c r="Q1927" i="4"/>
  <c r="R1926" i="4"/>
  <c r="Q1926" i="4"/>
  <c r="R1925" i="4"/>
  <c r="Q1925" i="4"/>
  <c r="R1924" i="4"/>
  <c r="Q1924" i="4"/>
  <c r="R1923" i="4"/>
  <c r="Q1923" i="4"/>
  <c r="R1922" i="4"/>
  <c r="Q1922" i="4"/>
  <c r="R1921" i="4"/>
  <c r="Q1921" i="4"/>
  <c r="R1920" i="4"/>
  <c r="Q1920" i="4"/>
  <c r="R1919" i="4"/>
  <c r="Q1919" i="4"/>
  <c r="R1918" i="4"/>
  <c r="Q1918" i="4"/>
  <c r="R1917" i="4"/>
  <c r="Q1917" i="4"/>
  <c r="R1916" i="4"/>
  <c r="Q1916" i="4"/>
  <c r="R1915" i="4"/>
  <c r="Q1915" i="4"/>
  <c r="R1914" i="4"/>
  <c r="Q1914" i="4"/>
  <c r="R1913" i="4"/>
  <c r="Q1913" i="4"/>
  <c r="R1912" i="4"/>
  <c r="Q1912" i="4"/>
  <c r="R1911" i="4"/>
  <c r="Q1911" i="4"/>
  <c r="R1910" i="4"/>
  <c r="Q1910" i="4"/>
  <c r="R1909" i="4"/>
  <c r="Q1909" i="4"/>
  <c r="R1908" i="4"/>
  <c r="Q1908" i="4"/>
  <c r="R1907" i="4"/>
  <c r="Q1907" i="4"/>
  <c r="R1906" i="4"/>
  <c r="Q1906" i="4"/>
  <c r="R1905" i="4"/>
  <c r="Q1905" i="4"/>
  <c r="R1904" i="4"/>
  <c r="Q1904" i="4"/>
  <c r="R1903" i="4"/>
  <c r="Q1903" i="4"/>
  <c r="R1902" i="4"/>
  <c r="Q1902" i="4"/>
  <c r="R1901" i="4"/>
  <c r="Q1901" i="4"/>
  <c r="R1900" i="4"/>
  <c r="Q1900" i="4"/>
  <c r="R1899" i="4"/>
  <c r="Q1899" i="4"/>
  <c r="R1898" i="4"/>
  <c r="Q1898" i="4"/>
  <c r="R1897" i="4"/>
  <c r="Q1897" i="4"/>
  <c r="R1896" i="4"/>
  <c r="Q1896" i="4"/>
  <c r="R1895" i="4"/>
  <c r="Q1895" i="4"/>
  <c r="R1894" i="4"/>
  <c r="Q1894" i="4"/>
  <c r="R1893" i="4"/>
  <c r="Q1893" i="4"/>
  <c r="R1892" i="4"/>
  <c r="Q1892" i="4"/>
  <c r="R1891" i="4"/>
  <c r="Q1891" i="4"/>
  <c r="R1890" i="4"/>
  <c r="Q1890" i="4"/>
  <c r="R1889" i="4"/>
  <c r="Q1889" i="4"/>
  <c r="R1888" i="4"/>
  <c r="Q1888" i="4"/>
  <c r="R1887" i="4"/>
  <c r="Q1887" i="4"/>
  <c r="R1886" i="4"/>
  <c r="Q1886" i="4"/>
  <c r="R1885" i="4"/>
  <c r="Q1885" i="4"/>
  <c r="R1884" i="4"/>
  <c r="Q1884" i="4"/>
  <c r="R1883" i="4"/>
  <c r="Q1883" i="4"/>
  <c r="R1882" i="4"/>
  <c r="Q1882" i="4"/>
  <c r="R1881" i="4"/>
  <c r="Q1881" i="4"/>
  <c r="R1880" i="4"/>
  <c r="Q1880" i="4"/>
  <c r="R1879" i="4"/>
  <c r="Q1879" i="4"/>
  <c r="R1878" i="4"/>
  <c r="Q1878" i="4"/>
  <c r="R1877" i="4"/>
  <c r="Q1877" i="4"/>
  <c r="R1876" i="4"/>
  <c r="Q1876" i="4"/>
  <c r="R1875" i="4"/>
  <c r="Q1875" i="4"/>
  <c r="R1874" i="4"/>
  <c r="Q1874" i="4"/>
  <c r="R1873" i="4"/>
  <c r="Q1873" i="4"/>
  <c r="R1872" i="4"/>
  <c r="Q1872" i="4"/>
  <c r="R1871" i="4"/>
  <c r="Q1871" i="4"/>
  <c r="R1870" i="4"/>
  <c r="Q1870" i="4"/>
  <c r="R1869" i="4"/>
  <c r="Q1869" i="4"/>
  <c r="R1868" i="4"/>
  <c r="Q1868" i="4"/>
  <c r="R1867" i="4"/>
  <c r="Q1867" i="4"/>
  <c r="R1866" i="4"/>
  <c r="Q1866" i="4"/>
  <c r="R1865" i="4"/>
  <c r="Q1865" i="4"/>
  <c r="R1864" i="4"/>
  <c r="Q1864" i="4"/>
  <c r="R1863" i="4"/>
  <c r="Q1863" i="4"/>
  <c r="R1862" i="4"/>
  <c r="Q1862" i="4"/>
  <c r="R1861" i="4"/>
  <c r="Q1861" i="4"/>
  <c r="R1860" i="4"/>
  <c r="Q1860" i="4"/>
  <c r="R1859" i="4"/>
  <c r="Q1859" i="4"/>
  <c r="R1858" i="4"/>
  <c r="Q1858" i="4"/>
  <c r="R1857" i="4"/>
  <c r="Q1857" i="4"/>
  <c r="R1856" i="4"/>
  <c r="Q1856" i="4"/>
  <c r="R1855" i="4"/>
  <c r="Q1855" i="4"/>
  <c r="R1854" i="4"/>
  <c r="Q1854" i="4"/>
  <c r="R1853" i="4"/>
  <c r="Q1853" i="4"/>
  <c r="R1852" i="4"/>
  <c r="Q1852" i="4"/>
  <c r="R1851" i="4"/>
  <c r="Q1851" i="4"/>
  <c r="R1850" i="4"/>
  <c r="Q1850" i="4"/>
  <c r="R1849" i="4"/>
  <c r="Q1849" i="4"/>
  <c r="R1848" i="4"/>
  <c r="Q1848" i="4"/>
  <c r="R1847" i="4"/>
  <c r="Q1847" i="4"/>
  <c r="R1846" i="4"/>
  <c r="Q1846" i="4"/>
  <c r="R1845" i="4"/>
  <c r="Q1845" i="4"/>
  <c r="R1844" i="4"/>
  <c r="Q1844" i="4"/>
  <c r="R1843" i="4"/>
  <c r="Q1843" i="4"/>
  <c r="R1842" i="4"/>
  <c r="Q1842" i="4"/>
  <c r="R1841" i="4"/>
  <c r="Q1841" i="4"/>
  <c r="R1840" i="4"/>
  <c r="Q1840" i="4"/>
  <c r="R1839" i="4"/>
  <c r="Q1839" i="4"/>
  <c r="R1838" i="4"/>
  <c r="Q1838" i="4"/>
  <c r="R1837" i="4"/>
  <c r="Q1837" i="4"/>
  <c r="R1836" i="4"/>
  <c r="Q1836" i="4"/>
  <c r="R1835" i="4"/>
  <c r="Q1835" i="4"/>
  <c r="R1834" i="4"/>
  <c r="Q1834" i="4"/>
  <c r="R1833" i="4"/>
  <c r="Q1833" i="4"/>
  <c r="R1832" i="4"/>
  <c r="Q1832" i="4"/>
  <c r="R1831" i="4"/>
  <c r="Q1831" i="4"/>
  <c r="R1830" i="4"/>
  <c r="Q1830" i="4"/>
  <c r="R1829" i="4"/>
  <c r="Q1829" i="4"/>
  <c r="R1828" i="4"/>
  <c r="Q1828" i="4"/>
  <c r="R1827" i="4"/>
  <c r="Q1827" i="4"/>
  <c r="R1826" i="4"/>
  <c r="Q1826" i="4"/>
  <c r="R1825" i="4"/>
  <c r="Q1825" i="4"/>
  <c r="R1824" i="4"/>
  <c r="Q1824" i="4"/>
  <c r="R1823" i="4"/>
  <c r="Q1823" i="4"/>
  <c r="R1822" i="4"/>
  <c r="Q1822" i="4"/>
  <c r="R1821" i="4"/>
  <c r="Q1821" i="4"/>
  <c r="R1820" i="4"/>
  <c r="Q1820" i="4"/>
  <c r="R1819" i="4"/>
  <c r="Q1819" i="4"/>
  <c r="R1818" i="4"/>
  <c r="Q1818" i="4"/>
  <c r="R1817" i="4"/>
  <c r="Q1817" i="4"/>
  <c r="R1816" i="4"/>
  <c r="Q1816" i="4"/>
  <c r="R1815" i="4"/>
  <c r="Q1815" i="4"/>
  <c r="R1814" i="4"/>
  <c r="Q1814" i="4"/>
  <c r="R1813" i="4"/>
  <c r="Q1813" i="4"/>
  <c r="R1812" i="4"/>
  <c r="Q1812" i="4"/>
  <c r="R1811" i="4"/>
  <c r="Q1811" i="4"/>
  <c r="R1810" i="4"/>
  <c r="Q1810" i="4"/>
  <c r="R1809" i="4"/>
  <c r="Q1809" i="4"/>
  <c r="R1808" i="4"/>
  <c r="Q1808" i="4"/>
  <c r="R1807" i="4"/>
  <c r="Q1807" i="4"/>
  <c r="R1806" i="4"/>
  <c r="Q1806" i="4"/>
  <c r="R1805" i="4"/>
  <c r="Q1805" i="4"/>
  <c r="R1804" i="4"/>
  <c r="Q1804" i="4"/>
  <c r="R1803" i="4"/>
  <c r="Q1803" i="4"/>
  <c r="R1802" i="4"/>
  <c r="Q1802" i="4"/>
  <c r="R1801" i="4"/>
  <c r="Q1801" i="4"/>
  <c r="R1800" i="4"/>
  <c r="Q1800" i="4"/>
  <c r="R1799" i="4"/>
  <c r="Q1799" i="4"/>
  <c r="R1798" i="4"/>
  <c r="Q1798" i="4"/>
  <c r="R1797" i="4"/>
  <c r="Q1797" i="4"/>
  <c r="R1796" i="4"/>
  <c r="Q1796" i="4"/>
  <c r="R1795" i="4"/>
  <c r="Q1795" i="4"/>
  <c r="R1794" i="4"/>
  <c r="Q1794" i="4"/>
  <c r="R1793" i="4"/>
  <c r="Q1793" i="4"/>
  <c r="R1792" i="4"/>
  <c r="Q1792" i="4"/>
  <c r="R1791" i="4"/>
  <c r="Q1791" i="4"/>
  <c r="R1790" i="4"/>
  <c r="Q1790" i="4"/>
  <c r="R1789" i="4"/>
  <c r="Q1789" i="4"/>
  <c r="R1788" i="4"/>
  <c r="Q1788" i="4"/>
  <c r="R1787" i="4"/>
  <c r="Q1787" i="4"/>
  <c r="R1786" i="4"/>
  <c r="Q1786" i="4"/>
  <c r="R1785" i="4"/>
  <c r="Q1785" i="4"/>
  <c r="R1784" i="4"/>
  <c r="Q1784" i="4"/>
  <c r="R1783" i="4"/>
  <c r="Q1783" i="4"/>
  <c r="R1782" i="4"/>
  <c r="Q1782" i="4"/>
  <c r="R1781" i="4"/>
  <c r="Q1781" i="4"/>
  <c r="R1780" i="4"/>
  <c r="Q1780" i="4"/>
  <c r="R1779" i="4"/>
  <c r="Q1779" i="4"/>
  <c r="R1778" i="4"/>
  <c r="Q1778" i="4"/>
  <c r="R1777" i="4"/>
  <c r="Q1777" i="4"/>
  <c r="R1776" i="4"/>
  <c r="Q1776" i="4"/>
  <c r="R1775" i="4"/>
  <c r="Q1775" i="4"/>
  <c r="R1774" i="4"/>
  <c r="Q1774" i="4"/>
  <c r="R1773" i="4"/>
  <c r="Q1773" i="4"/>
  <c r="R1772" i="4"/>
  <c r="Q1772" i="4"/>
  <c r="R1771" i="4"/>
  <c r="Q1771" i="4"/>
  <c r="R1770" i="4"/>
  <c r="Q1770" i="4"/>
  <c r="R1769" i="4"/>
  <c r="Q1769" i="4"/>
  <c r="R1768" i="4"/>
  <c r="Q1768" i="4"/>
  <c r="R1767" i="4"/>
  <c r="Q1767" i="4"/>
  <c r="R1766" i="4"/>
  <c r="Q1766" i="4"/>
  <c r="R1765" i="4"/>
  <c r="Q1765" i="4"/>
  <c r="R1764" i="4"/>
  <c r="Q1764" i="4"/>
  <c r="R1763" i="4"/>
  <c r="Q1763" i="4"/>
  <c r="R1762" i="4"/>
  <c r="Q1762" i="4"/>
  <c r="R1761" i="4"/>
  <c r="Q1761" i="4"/>
  <c r="R1760" i="4"/>
  <c r="Q1760" i="4"/>
  <c r="R1759" i="4"/>
  <c r="Q1759" i="4"/>
  <c r="R1758" i="4"/>
  <c r="Q1758" i="4"/>
  <c r="R1757" i="4"/>
  <c r="Q1757" i="4"/>
  <c r="R1756" i="4"/>
  <c r="Q1756" i="4"/>
  <c r="R1755" i="4"/>
  <c r="Q1755" i="4"/>
  <c r="R1754" i="4"/>
  <c r="Q1754" i="4"/>
  <c r="R1753" i="4"/>
  <c r="Q1753" i="4"/>
  <c r="R1752" i="4"/>
  <c r="Q1752" i="4"/>
  <c r="R1751" i="4"/>
  <c r="Q1751" i="4"/>
  <c r="R1750" i="4"/>
  <c r="Q1750" i="4"/>
  <c r="R1749" i="4"/>
  <c r="Q1749" i="4"/>
  <c r="R1748" i="4"/>
  <c r="Q1748" i="4"/>
  <c r="R1747" i="4"/>
  <c r="Q1747" i="4"/>
  <c r="R1746" i="4"/>
  <c r="Q1746" i="4"/>
  <c r="R1745" i="4"/>
  <c r="Q1745" i="4"/>
  <c r="R1744" i="4"/>
  <c r="Q1744" i="4"/>
  <c r="R1743" i="4"/>
  <c r="Q1743" i="4"/>
  <c r="R1742" i="4"/>
  <c r="Q1742" i="4"/>
  <c r="R1741" i="4"/>
  <c r="Q1741" i="4"/>
  <c r="R1740" i="4"/>
  <c r="Q1740" i="4"/>
  <c r="R1739" i="4"/>
  <c r="Q1739" i="4"/>
  <c r="R1738" i="4"/>
  <c r="Q1738" i="4"/>
  <c r="R1737" i="4"/>
  <c r="Q1737" i="4"/>
  <c r="R1736" i="4"/>
  <c r="Q1736" i="4"/>
  <c r="R1735" i="4"/>
  <c r="Q1735" i="4"/>
  <c r="R1734" i="4"/>
  <c r="Q1734" i="4"/>
  <c r="R1733" i="4"/>
  <c r="Q1733" i="4"/>
  <c r="R1732" i="4"/>
  <c r="Q1732" i="4"/>
  <c r="R1731" i="4"/>
  <c r="Q1731" i="4"/>
  <c r="R1730" i="4"/>
  <c r="Q1730" i="4"/>
  <c r="R1729" i="4"/>
  <c r="Q1729" i="4"/>
  <c r="R1728" i="4"/>
  <c r="Q1728" i="4"/>
  <c r="R1727" i="4"/>
  <c r="Q1727" i="4"/>
  <c r="R1726" i="4"/>
  <c r="Q1726" i="4"/>
  <c r="R1725" i="4"/>
  <c r="Q1725" i="4"/>
  <c r="R1724" i="4"/>
  <c r="Q1724" i="4"/>
  <c r="R1723" i="4"/>
  <c r="Q1723" i="4"/>
  <c r="R1722" i="4"/>
  <c r="Q1722" i="4"/>
  <c r="R1721" i="4"/>
  <c r="Q1721" i="4"/>
  <c r="R1720" i="4"/>
  <c r="Q1720" i="4"/>
  <c r="R1719" i="4"/>
  <c r="Q1719" i="4"/>
  <c r="R1718" i="4"/>
  <c r="Q1718" i="4"/>
  <c r="R1717" i="4"/>
  <c r="Q1717" i="4"/>
  <c r="R1716" i="4"/>
  <c r="Q1716" i="4"/>
  <c r="R1715" i="4"/>
  <c r="Q1715" i="4"/>
  <c r="R1714" i="4"/>
  <c r="Q1714" i="4"/>
  <c r="R1713" i="4"/>
  <c r="Q1713" i="4"/>
  <c r="R1712" i="4"/>
  <c r="Q1712" i="4"/>
  <c r="R1711" i="4"/>
  <c r="Q1711" i="4"/>
  <c r="R1710" i="4"/>
  <c r="Q1710" i="4"/>
  <c r="R1709" i="4"/>
  <c r="Q1709" i="4"/>
  <c r="R1708" i="4"/>
  <c r="Q1708" i="4"/>
  <c r="R1707" i="4"/>
  <c r="Q1707" i="4"/>
  <c r="R1706" i="4"/>
  <c r="Q1706" i="4"/>
  <c r="R1705" i="4"/>
  <c r="Q1705" i="4"/>
  <c r="R1704" i="4"/>
  <c r="Q1704" i="4"/>
  <c r="R1703" i="4"/>
  <c r="Q1703" i="4"/>
  <c r="R1702" i="4"/>
  <c r="Q1702" i="4"/>
  <c r="R1701" i="4"/>
  <c r="Q1701" i="4"/>
  <c r="R1700" i="4"/>
  <c r="Q1700" i="4"/>
  <c r="R1699" i="4"/>
  <c r="Q1699" i="4"/>
  <c r="R1698" i="4"/>
  <c r="Q1698" i="4"/>
  <c r="R1697" i="4"/>
  <c r="Q1697" i="4"/>
  <c r="R1696" i="4"/>
  <c r="Q1696" i="4"/>
  <c r="R1695" i="4"/>
  <c r="Q1695" i="4"/>
  <c r="R1694" i="4"/>
  <c r="Q1694" i="4"/>
  <c r="R1693" i="4"/>
  <c r="Q1693" i="4"/>
  <c r="R1692" i="4"/>
  <c r="Q1692" i="4"/>
  <c r="R1691" i="4"/>
  <c r="Q1691" i="4"/>
  <c r="R1690" i="4"/>
  <c r="Q1690" i="4"/>
  <c r="R1689" i="4"/>
  <c r="Q1689" i="4"/>
  <c r="R1688" i="4"/>
  <c r="Q1688" i="4"/>
  <c r="R1687" i="4"/>
  <c r="Q1687" i="4"/>
  <c r="R1686" i="4"/>
  <c r="Q1686" i="4"/>
  <c r="R1685" i="4"/>
  <c r="Q1685" i="4"/>
  <c r="R1684" i="4"/>
  <c r="Q1684" i="4"/>
  <c r="R1683" i="4"/>
  <c r="Q1683" i="4"/>
  <c r="R1682" i="4"/>
  <c r="Q1682" i="4"/>
  <c r="R1681" i="4"/>
  <c r="Q1681" i="4"/>
  <c r="R1680" i="4"/>
  <c r="Q1680" i="4"/>
  <c r="R1679" i="4"/>
  <c r="Q1679" i="4"/>
  <c r="R1678" i="4"/>
  <c r="Q1678" i="4"/>
  <c r="R1677" i="4"/>
  <c r="Q1677" i="4"/>
  <c r="R1676" i="4"/>
  <c r="Q1676" i="4"/>
  <c r="R1675" i="4"/>
  <c r="Q1675" i="4"/>
  <c r="R1674" i="4"/>
  <c r="Q1674" i="4"/>
  <c r="R1673" i="4"/>
  <c r="Q1673" i="4"/>
  <c r="R1672" i="4"/>
  <c r="Q1672" i="4"/>
  <c r="R1671" i="4"/>
  <c r="Q1671" i="4"/>
  <c r="R1670" i="4"/>
  <c r="Q1670" i="4"/>
  <c r="R1669" i="4"/>
  <c r="Q1669" i="4"/>
  <c r="R1668" i="4"/>
  <c r="Q1668" i="4"/>
  <c r="R1667" i="4"/>
  <c r="Q1667" i="4"/>
  <c r="R1666" i="4"/>
  <c r="Q1666" i="4"/>
  <c r="R1665" i="4"/>
  <c r="Q1665" i="4"/>
  <c r="R1664" i="4"/>
  <c r="Q1664" i="4"/>
  <c r="R1663" i="4"/>
  <c r="Q1663" i="4"/>
  <c r="R1662" i="4"/>
  <c r="Q1662" i="4"/>
  <c r="R1661" i="4"/>
  <c r="Q1661" i="4"/>
  <c r="R1660" i="4"/>
  <c r="Q1660" i="4"/>
  <c r="R1659" i="4"/>
  <c r="Q1659" i="4"/>
  <c r="R1658" i="4"/>
  <c r="Q1658" i="4"/>
  <c r="R1657" i="4"/>
  <c r="Q1657" i="4"/>
  <c r="R1656" i="4"/>
  <c r="Q1656" i="4"/>
  <c r="R1655" i="4"/>
  <c r="Q1655" i="4"/>
  <c r="R1654" i="4"/>
  <c r="Q1654" i="4"/>
  <c r="R1653" i="4"/>
  <c r="Q1653" i="4"/>
  <c r="R1652" i="4"/>
  <c r="Q1652" i="4"/>
  <c r="R1651" i="4"/>
  <c r="Q1651" i="4"/>
  <c r="R1650" i="4"/>
  <c r="Q1650" i="4"/>
  <c r="R1649" i="4"/>
  <c r="Q1649" i="4"/>
  <c r="R1648" i="4"/>
  <c r="Q1648" i="4"/>
  <c r="R1647" i="4"/>
  <c r="Q1647" i="4"/>
  <c r="R1646" i="4"/>
  <c r="Q1646" i="4"/>
  <c r="R1645" i="4"/>
  <c r="Q1645" i="4"/>
  <c r="R1644" i="4"/>
  <c r="Q1644" i="4"/>
  <c r="R1643" i="4"/>
  <c r="Q1643" i="4"/>
  <c r="R1642" i="4"/>
  <c r="Q1642" i="4"/>
  <c r="R1641" i="4"/>
  <c r="Q1641" i="4"/>
  <c r="R1640" i="4"/>
  <c r="Q1640" i="4"/>
  <c r="R1639" i="4"/>
  <c r="Q1639" i="4"/>
  <c r="R1638" i="4"/>
  <c r="Q1638" i="4"/>
  <c r="R1637" i="4"/>
  <c r="Q1637" i="4"/>
  <c r="R1636" i="4"/>
  <c r="Q1636" i="4"/>
  <c r="R1635" i="4"/>
  <c r="Q1635" i="4"/>
  <c r="R1634" i="4"/>
  <c r="Q1634" i="4"/>
  <c r="R1633" i="4"/>
  <c r="Q1633" i="4"/>
  <c r="R1632" i="4"/>
  <c r="Q1632" i="4"/>
  <c r="R1631" i="4"/>
  <c r="Q1631" i="4"/>
  <c r="R1630" i="4"/>
  <c r="Q1630" i="4"/>
  <c r="R1629" i="4"/>
  <c r="Q1629" i="4"/>
  <c r="R1628" i="4"/>
  <c r="Q1628" i="4"/>
  <c r="R1627" i="4"/>
  <c r="Q1627" i="4"/>
  <c r="R1626" i="4"/>
  <c r="Q1626" i="4"/>
  <c r="R1625" i="4"/>
  <c r="Q1625" i="4"/>
  <c r="R1624" i="4"/>
  <c r="Q1624" i="4"/>
  <c r="R1623" i="4"/>
  <c r="Q1623" i="4"/>
  <c r="R1622" i="4"/>
  <c r="Q1622" i="4"/>
  <c r="R1621" i="4"/>
  <c r="Q1621" i="4"/>
  <c r="R1620" i="4"/>
  <c r="Q1620" i="4"/>
  <c r="R1619" i="4"/>
  <c r="Q1619" i="4"/>
  <c r="R1618" i="4"/>
  <c r="Q1618" i="4"/>
  <c r="R1617" i="4"/>
  <c r="Q1617" i="4"/>
  <c r="R1616" i="4"/>
  <c r="Q1616" i="4"/>
  <c r="R1615" i="4"/>
  <c r="Q1615" i="4"/>
  <c r="R1614" i="4"/>
  <c r="Q1614" i="4"/>
  <c r="R1613" i="4"/>
  <c r="Q1613" i="4"/>
  <c r="R1612" i="4"/>
  <c r="Q1612" i="4"/>
  <c r="R1611" i="4"/>
  <c r="Q1611" i="4"/>
  <c r="R1610" i="4"/>
  <c r="Q1610" i="4"/>
  <c r="R1609" i="4"/>
  <c r="Q1609" i="4"/>
  <c r="R1608" i="4"/>
  <c r="Q1608" i="4"/>
  <c r="R1607" i="4"/>
  <c r="Q1607" i="4"/>
  <c r="R1606" i="4"/>
  <c r="Q1606" i="4"/>
  <c r="R1605" i="4"/>
  <c r="Q1605" i="4"/>
  <c r="R1604" i="4"/>
  <c r="Q1604" i="4"/>
  <c r="R1603" i="4"/>
  <c r="Q1603" i="4"/>
  <c r="R1602" i="4"/>
  <c r="Q1602" i="4"/>
  <c r="R1601" i="4"/>
  <c r="Q1601" i="4"/>
  <c r="R1600" i="4"/>
  <c r="Q1600" i="4"/>
  <c r="R1599" i="4"/>
  <c r="Q1599" i="4"/>
  <c r="R1598" i="4"/>
  <c r="Q1598" i="4"/>
  <c r="R1597" i="4"/>
  <c r="Q1597" i="4"/>
  <c r="R1596" i="4"/>
  <c r="Q1596" i="4"/>
  <c r="R1595" i="4"/>
  <c r="Q1595" i="4"/>
  <c r="R1594" i="4"/>
  <c r="Q1594" i="4"/>
  <c r="R1593" i="4"/>
  <c r="Q1593" i="4"/>
  <c r="R1592" i="4"/>
  <c r="Q1592" i="4"/>
  <c r="R1591" i="4"/>
  <c r="Q1591" i="4"/>
  <c r="R1590" i="4"/>
  <c r="Q1590" i="4"/>
  <c r="R1589" i="4"/>
  <c r="Q1589" i="4"/>
  <c r="R1588" i="4"/>
  <c r="Q1588" i="4"/>
  <c r="R1587" i="4"/>
  <c r="Q1587" i="4"/>
  <c r="R1586" i="4"/>
  <c r="Q1586" i="4"/>
  <c r="R1585" i="4"/>
  <c r="Q1585" i="4"/>
  <c r="R1584" i="4"/>
  <c r="Q1584" i="4"/>
  <c r="R1583" i="4"/>
  <c r="Q1583" i="4"/>
  <c r="R1582" i="4"/>
  <c r="Q1582" i="4"/>
  <c r="R1581" i="4"/>
  <c r="Q1581" i="4"/>
  <c r="R1580" i="4"/>
  <c r="Q1580" i="4"/>
  <c r="R1579" i="4"/>
  <c r="Q1579" i="4"/>
  <c r="R1578" i="4"/>
  <c r="Q1578" i="4"/>
  <c r="R1577" i="4"/>
  <c r="Q1577" i="4"/>
  <c r="R1576" i="4"/>
  <c r="Q1576" i="4"/>
  <c r="R1575" i="4"/>
  <c r="Q1575" i="4"/>
  <c r="R1574" i="4"/>
  <c r="Q1574" i="4"/>
  <c r="R1573" i="4"/>
  <c r="Q1573" i="4"/>
  <c r="R1572" i="4"/>
  <c r="Q1572" i="4"/>
  <c r="R1571" i="4"/>
  <c r="Q1571" i="4"/>
  <c r="R1570" i="4"/>
  <c r="Q1570" i="4"/>
  <c r="R1569" i="4"/>
  <c r="Q1569" i="4"/>
  <c r="R1568" i="4"/>
  <c r="Q1568" i="4"/>
  <c r="R1567" i="4"/>
  <c r="Q1567" i="4"/>
  <c r="R1566" i="4"/>
  <c r="Q1566" i="4"/>
  <c r="R1565" i="4"/>
  <c r="Q1565" i="4"/>
  <c r="R1564" i="4"/>
  <c r="Q1564" i="4"/>
  <c r="R1563" i="4"/>
  <c r="Q1563" i="4"/>
  <c r="R1562" i="4"/>
  <c r="Q1562" i="4"/>
  <c r="R1561" i="4"/>
  <c r="Q1561" i="4"/>
  <c r="R1560" i="4"/>
  <c r="Q1560" i="4"/>
  <c r="R1559" i="4"/>
  <c r="Q1559" i="4"/>
  <c r="R1558" i="4"/>
  <c r="Q1558" i="4"/>
  <c r="R1557" i="4"/>
  <c r="Q1557" i="4"/>
  <c r="R1556" i="4"/>
  <c r="Q1556" i="4"/>
  <c r="R1555" i="4"/>
  <c r="Q1555" i="4"/>
  <c r="R1554" i="4"/>
  <c r="Q1554" i="4"/>
  <c r="R1553" i="4"/>
  <c r="Q1553" i="4"/>
  <c r="R1552" i="4"/>
  <c r="Q1552" i="4"/>
  <c r="R1551" i="4"/>
  <c r="Q1551" i="4"/>
  <c r="R1550" i="4"/>
  <c r="Q1550" i="4"/>
  <c r="R1549" i="4"/>
  <c r="Q1549" i="4"/>
  <c r="R1548" i="4"/>
  <c r="Q1548" i="4"/>
  <c r="R1547" i="4"/>
  <c r="Q1547" i="4"/>
  <c r="R1546" i="4"/>
  <c r="Q1546" i="4"/>
  <c r="R1545" i="4"/>
  <c r="Q1545" i="4"/>
  <c r="R1544" i="4"/>
  <c r="Q1544" i="4"/>
  <c r="R1543" i="4"/>
  <c r="Q1543" i="4"/>
  <c r="R1542" i="4"/>
  <c r="Q1542" i="4"/>
  <c r="R1541" i="4"/>
  <c r="Q1541" i="4"/>
  <c r="R1540" i="4"/>
  <c r="Q1540" i="4"/>
  <c r="R1539" i="4"/>
  <c r="Q1539" i="4"/>
  <c r="R1538" i="4"/>
  <c r="Q1538" i="4"/>
  <c r="R1537" i="4"/>
  <c r="Q1537" i="4"/>
  <c r="R1536" i="4"/>
  <c r="Q1536" i="4"/>
  <c r="R1535" i="4"/>
  <c r="Q1535" i="4"/>
  <c r="R1534" i="4"/>
  <c r="Q1534" i="4"/>
  <c r="R1533" i="4"/>
  <c r="Q1533" i="4"/>
  <c r="R1532" i="4"/>
  <c r="Q1532" i="4"/>
  <c r="R1531" i="4"/>
  <c r="Q1531" i="4"/>
  <c r="R1530" i="4"/>
  <c r="Q1530" i="4"/>
  <c r="R1529" i="4"/>
  <c r="Q1529" i="4"/>
  <c r="R1528" i="4"/>
  <c r="Q1528" i="4"/>
  <c r="R1527" i="4"/>
  <c r="Q1527" i="4"/>
  <c r="R1526" i="4"/>
  <c r="Q1526" i="4"/>
  <c r="R1525" i="4"/>
  <c r="Q1525" i="4"/>
  <c r="R1524" i="4"/>
  <c r="Q1524" i="4"/>
  <c r="R1523" i="4"/>
  <c r="Q1523" i="4"/>
  <c r="R1522" i="4"/>
  <c r="Q1522" i="4"/>
  <c r="R1521" i="4"/>
  <c r="Q1521" i="4"/>
  <c r="R1520" i="4"/>
  <c r="Q1520" i="4"/>
  <c r="R1519" i="4"/>
  <c r="Q1519" i="4"/>
  <c r="R1518" i="4"/>
  <c r="Q1518" i="4"/>
  <c r="R1517" i="4"/>
  <c r="Q1517" i="4"/>
  <c r="R1516" i="4"/>
  <c r="Q1516" i="4"/>
  <c r="R1515" i="4"/>
  <c r="Q1515" i="4"/>
  <c r="R1514" i="4"/>
  <c r="Q1514" i="4"/>
  <c r="R1513" i="4"/>
  <c r="Q1513" i="4"/>
  <c r="R1512" i="4"/>
  <c r="Q1512" i="4"/>
  <c r="R1511" i="4"/>
  <c r="Q1511" i="4"/>
  <c r="R1510" i="4"/>
  <c r="Q1510" i="4"/>
  <c r="R1509" i="4"/>
  <c r="Q1509" i="4"/>
  <c r="R1508" i="4"/>
  <c r="Q1508" i="4"/>
  <c r="R1507" i="4"/>
  <c r="Q1507" i="4"/>
  <c r="R1506" i="4"/>
  <c r="Q1506" i="4"/>
  <c r="R1505" i="4"/>
  <c r="Q1505" i="4"/>
  <c r="R1504" i="4"/>
  <c r="Q1504" i="4"/>
  <c r="R1503" i="4"/>
  <c r="Q1503" i="4"/>
  <c r="R1502" i="4"/>
  <c r="Q1502" i="4"/>
  <c r="R1501" i="4"/>
  <c r="Q1501" i="4"/>
  <c r="R1500" i="4"/>
  <c r="Q1500" i="4"/>
  <c r="R1499" i="4"/>
  <c r="Q1499" i="4"/>
  <c r="R1498" i="4"/>
  <c r="Q1498" i="4"/>
  <c r="R1497" i="4"/>
  <c r="Q1497" i="4"/>
  <c r="R1496" i="4"/>
  <c r="Q1496" i="4"/>
  <c r="R1495" i="4"/>
  <c r="Q1495" i="4"/>
  <c r="R1494" i="4"/>
  <c r="Q1494" i="4"/>
  <c r="R1493" i="4"/>
  <c r="Q1493" i="4"/>
  <c r="R1492" i="4"/>
  <c r="Q1492" i="4"/>
  <c r="R1491" i="4"/>
  <c r="Q1491" i="4"/>
  <c r="R1490" i="4"/>
  <c r="Q1490" i="4"/>
  <c r="R1489" i="4"/>
  <c r="Q1489" i="4"/>
  <c r="R1488" i="4"/>
  <c r="Q1488" i="4"/>
  <c r="R1487" i="4"/>
  <c r="Q1487" i="4"/>
  <c r="R1486" i="4"/>
  <c r="Q1486" i="4"/>
  <c r="R1485" i="4"/>
  <c r="Q1485" i="4"/>
  <c r="R1484" i="4"/>
  <c r="Q1484" i="4"/>
  <c r="R1483" i="4"/>
  <c r="Q1483" i="4"/>
  <c r="R1482" i="4"/>
  <c r="Q1482" i="4"/>
  <c r="R1481" i="4"/>
  <c r="Q1481" i="4"/>
  <c r="R1480" i="4"/>
  <c r="Q1480" i="4"/>
  <c r="R1479" i="4"/>
  <c r="Q1479" i="4"/>
  <c r="R1478" i="4"/>
  <c r="Q1478" i="4"/>
  <c r="R1477" i="4"/>
  <c r="Q1477" i="4"/>
  <c r="R1476" i="4"/>
  <c r="Q1476" i="4"/>
  <c r="R1475" i="4"/>
  <c r="Q1475" i="4"/>
  <c r="R1474" i="4"/>
  <c r="Q1474" i="4"/>
  <c r="R1473" i="4"/>
  <c r="Q1473" i="4"/>
  <c r="R1472" i="4"/>
  <c r="Q1472" i="4"/>
  <c r="R1471" i="4"/>
  <c r="Q1471" i="4"/>
  <c r="R1470" i="4"/>
  <c r="Q1470" i="4"/>
  <c r="R1469" i="4"/>
  <c r="Q1469" i="4"/>
  <c r="R1468" i="4"/>
  <c r="Q1468" i="4"/>
  <c r="R1467" i="4"/>
  <c r="Q1467" i="4"/>
  <c r="R1466" i="4"/>
  <c r="Q1466" i="4"/>
  <c r="R1465" i="4"/>
  <c r="Q1465" i="4"/>
  <c r="R1464" i="4"/>
  <c r="Q1464" i="4"/>
  <c r="R1463" i="4"/>
  <c r="Q1463" i="4"/>
  <c r="R1462" i="4"/>
  <c r="Q1462" i="4"/>
  <c r="R1461" i="4"/>
  <c r="Q1461" i="4"/>
  <c r="R1460" i="4"/>
  <c r="Q1460" i="4"/>
  <c r="R1459" i="4"/>
  <c r="Q1459" i="4"/>
  <c r="R1458" i="4"/>
  <c r="Q1458" i="4"/>
  <c r="R1457" i="4"/>
  <c r="Q1457" i="4"/>
  <c r="R1456" i="4"/>
  <c r="Q1456" i="4"/>
  <c r="R1455" i="4"/>
  <c r="Q1455" i="4"/>
  <c r="R1454" i="4"/>
  <c r="Q1454" i="4"/>
  <c r="R1453" i="4"/>
  <c r="Q1453" i="4"/>
  <c r="R1452" i="4"/>
  <c r="Q1452" i="4"/>
  <c r="R1451" i="4"/>
  <c r="Q1451" i="4"/>
  <c r="R1450" i="4"/>
  <c r="Q1450" i="4"/>
  <c r="R1449" i="4"/>
  <c r="Q1449" i="4"/>
  <c r="R1448" i="4"/>
  <c r="Q1448" i="4"/>
  <c r="R1447" i="4"/>
  <c r="Q1447" i="4"/>
  <c r="R1446" i="4"/>
  <c r="Q1446" i="4"/>
  <c r="R1445" i="4"/>
  <c r="Q1445" i="4"/>
  <c r="R1444" i="4"/>
  <c r="Q1444" i="4"/>
  <c r="R1443" i="4"/>
  <c r="Q1443" i="4"/>
  <c r="R1442" i="4"/>
  <c r="Q1442" i="4"/>
  <c r="R1441" i="4"/>
  <c r="Q1441" i="4"/>
  <c r="R1440" i="4"/>
  <c r="Q1440" i="4"/>
  <c r="R1439" i="4"/>
  <c r="Q1439" i="4"/>
  <c r="R1438" i="4"/>
  <c r="Q1438" i="4"/>
  <c r="R1437" i="4"/>
  <c r="Q1437" i="4"/>
  <c r="R1436" i="4"/>
  <c r="Q1436" i="4"/>
  <c r="R1435" i="4"/>
  <c r="Q1435" i="4"/>
  <c r="R1434" i="4"/>
  <c r="Q1434" i="4"/>
  <c r="R1433" i="4"/>
  <c r="Q1433" i="4"/>
  <c r="R1432" i="4"/>
  <c r="Q1432" i="4"/>
  <c r="R1431" i="4"/>
  <c r="Q1431" i="4"/>
  <c r="R1430" i="4"/>
  <c r="Q1430" i="4"/>
  <c r="R1429" i="4"/>
  <c r="Q1429" i="4"/>
  <c r="R1428" i="4"/>
  <c r="Q1428" i="4"/>
  <c r="R1427" i="4"/>
  <c r="Q1427" i="4"/>
  <c r="R1426" i="4"/>
  <c r="Q1426" i="4"/>
  <c r="R1425" i="4"/>
  <c r="Q1425" i="4"/>
  <c r="R1424" i="4"/>
  <c r="Q1424" i="4"/>
  <c r="R1423" i="4"/>
  <c r="Q1423" i="4"/>
  <c r="R1422" i="4"/>
  <c r="Q1422" i="4"/>
  <c r="R1421" i="4"/>
  <c r="Q1421" i="4"/>
  <c r="R1420" i="4"/>
  <c r="Q1420" i="4"/>
  <c r="R1419" i="4"/>
  <c r="Q1419" i="4"/>
  <c r="R1418" i="4"/>
  <c r="Q1418" i="4"/>
  <c r="R1417" i="4"/>
  <c r="Q1417" i="4"/>
  <c r="R1416" i="4"/>
  <c r="Q1416" i="4"/>
  <c r="R1415" i="4"/>
  <c r="Q1415" i="4"/>
  <c r="R1414" i="4"/>
  <c r="Q1414" i="4"/>
  <c r="R1413" i="4"/>
  <c r="Q1413" i="4"/>
  <c r="R1412" i="4"/>
  <c r="Q1412" i="4"/>
  <c r="R1411" i="4"/>
  <c r="Q1411" i="4"/>
  <c r="R1410" i="4"/>
  <c r="Q1410" i="4"/>
  <c r="R1409" i="4"/>
  <c r="Q1409" i="4"/>
  <c r="R1408" i="4"/>
  <c r="Q1408" i="4"/>
  <c r="R1407" i="4"/>
  <c r="Q1407" i="4"/>
  <c r="R1406" i="4"/>
  <c r="Q1406" i="4"/>
  <c r="R1405" i="4"/>
  <c r="Q1405" i="4"/>
  <c r="R1404" i="4"/>
  <c r="Q1404" i="4"/>
  <c r="R1403" i="4"/>
  <c r="Q1403" i="4"/>
  <c r="R1402" i="4"/>
  <c r="Q1402" i="4"/>
  <c r="R1401" i="4"/>
  <c r="Q1401" i="4"/>
  <c r="R1400" i="4"/>
  <c r="Q1400" i="4"/>
  <c r="R1399" i="4"/>
  <c r="Q1399" i="4"/>
  <c r="R1398" i="4"/>
  <c r="Q1398" i="4"/>
  <c r="R1397" i="4"/>
  <c r="Q1397" i="4"/>
  <c r="R1396" i="4"/>
  <c r="Q1396" i="4"/>
  <c r="R1395" i="4"/>
  <c r="Q1395" i="4"/>
  <c r="R1394" i="4"/>
  <c r="Q1394" i="4"/>
  <c r="R1393" i="4"/>
  <c r="Q1393" i="4"/>
  <c r="R1392" i="4"/>
  <c r="Q1392" i="4"/>
  <c r="R1391" i="4"/>
  <c r="Q1391" i="4"/>
  <c r="R1390" i="4"/>
  <c r="Q1390" i="4"/>
  <c r="R1389" i="4"/>
  <c r="Q1389" i="4"/>
  <c r="R1388" i="4"/>
  <c r="Q1388" i="4"/>
  <c r="R1387" i="4"/>
  <c r="Q1387" i="4"/>
  <c r="R1386" i="4"/>
  <c r="Q1386" i="4"/>
  <c r="R1385" i="4"/>
  <c r="Q1385" i="4"/>
  <c r="R1384" i="4"/>
  <c r="Q1384" i="4"/>
  <c r="R1383" i="4"/>
  <c r="Q1383" i="4"/>
  <c r="R1382" i="4"/>
  <c r="Q1382" i="4"/>
  <c r="R1381" i="4"/>
  <c r="Q1381" i="4"/>
  <c r="R1380" i="4"/>
  <c r="Q1380" i="4"/>
  <c r="R1379" i="4"/>
  <c r="Q1379" i="4"/>
  <c r="R1378" i="4"/>
  <c r="Q1378" i="4"/>
  <c r="R1377" i="4"/>
  <c r="Q1377" i="4"/>
  <c r="R1376" i="4"/>
  <c r="Q1376" i="4"/>
  <c r="R1375" i="4"/>
  <c r="Q1375" i="4"/>
  <c r="R1374" i="4"/>
  <c r="Q1374" i="4"/>
  <c r="R1373" i="4"/>
  <c r="Q1373" i="4"/>
  <c r="R1372" i="4"/>
  <c r="Q1372" i="4"/>
  <c r="R1371" i="4"/>
  <c r="Q1371" i="4"/>
  <c r="R1370" i="4"/>
  <c r="Q1370" i="4"/>
  <c r="R1369" i="4"/>
  <c r="Q1369" i="4"/>
  <c r="R1368" i="4"/>
  <c r="Q1368" i="4"/>
  <c r="R1367" i="4"/>
  <c r="Q1367" i="4"/>
  <c r="R1366" i="4"/>
  <c r="Q1366" i="4"/>
  <c r="R1365" i="4"/>
  <c r="Q1365" i="4"/>
  <c r="R1364" i="4"/>
  <c r="Q1364" i="4"/>
  <c r="R1363" i="4"/>
  <c r="Q1363" i="4"/>
  <c r="R1362" i="4"/>
  <c r="Q1362" i="4"/>
  <c r="R1361" i="4"/>
  <c r="Q1361" i="4"/>
  <c r="R1360" i="4"/>
  <c r="Q1360" i="4"/>
  <c r="R1359" i="4"/>
  <c r="Q1359" i="4"/>
  <c r="R1358" i="4"/>
  <c r="Q1358" i="4"/>
  <c r="R1357" i="4"/>
  <c r="Q1357" i="4"/>
  <c r="R1356" i="4"/>
  <c r="Q1356" i="4"/>
  <c r="R1355" i="4"/>
  <c r="Q1355" i="4"/>
  <c r="R1354" i="4"/>
  <c r="Q1354" i="4"/>
  <c r="R1353" i="4"/>
  <c r="Q1353" i="4"/>
  <c r="R1352" i="4"/>
  <c r="Q1352" i="4"/>
  <c r="R1351" i="4"/>
  <c r="Q1351" i="4"/>
  <c r="R1350" i="4"/>
  <c r="Q1350" i="4"/>
  <c r="R1349" i="4"/>
  <c r="Q1349" i="4"/>
  <c r="R1348" i="4"/>
  <c r="Q1348" i="4"/>
  <c r="R1347" i="4"/>
  <c r="Q1347" i="4"/>
  <c r="R1346" i="4"/>
  <c r="Q1346" i="4"/>
  <c r="R1345" i="4"/>
  <c r="Q1345" i="4"/>
  <c r="R1344" i="4"/>
  <c r="Q1344" i="4"/>
  <c r="R1343" i="4"/>
  <c r="Q1343" i="4"/>
  <c r="R1342" i="4"/>
  <c r="Q1342" i="4"/>
  <c r="R1341" i="4"/>
  <c r="Q1341" i="4"/>
  <c r="R1340" i="4"/>
  <c r="Q1340" i="4"/>
  <c r="R1339" i="4"/>
  <c r="Q1339" i="4"/>
  <c r="R1338" i="4"/>
  <c r="Q1338" i="4"/>
  <c r="R1337" i="4"/>
  <c r="Q1337" i="4"/>
  <c r="R1336" i="4"/>
  <c r="Q1336" i="4"/>
  <c r="R1335" i="4"/>
  <c r="Q1335" i="4"/>
  <c r="R1334" i="4"/>
  <c r="Q1334" i="4"/>
  <c r="R1333" i="4"/>
  <c r="Q1333" i="4"/>
  <c r="R1332" i="4"/>
  <c r="Q1332" i="4"/>
  <c r="R1331" i="4"/>
  <c r="Q1331" i="4"/>
  <c r="R1330" i="4"/>
  <c r="Q1330" i="4"/>
  <c r="R1329" i="4"/>
  <c r="Q1329" i="4"/>
  <c r="R1328" i="4"/>
  <c r="Q1328" i="4"/>
  <c r="R1327" i="4"/>
  <c r="Q1327" i="4"/>
  <c r="R1326" i="4"/>
  <c r="Q1326" i="4"/>
  <c r="R1325" i="4"/>
  <c r="Q1325" i="4"/>
  <c r="R1324" i="4"/>
  <c r="Q1324" i="4"/>
  <c r="R1323" i="4"/>
  <c r="Q1323" i="4"/>
  <c r="R1322" i="4"/>
  <c r="Q1322" i="4"/>
  <c r="R1321" i="4"/>
  <c r="Q1321" i="4"/>
  <c r="R1320" i="4"/>
  <c r="Q1320" i="4"/>
  <c r="R1319" i="4"/>
  <c r="Q1319" i="4"/>
  <c r="R1318" i="4"/>
  <c r="Q1318" i="4"/>
  <c r="R1317" i="4"/>
  <c r="Q1317" i="4"/>
  <c r="R1316" i="4"/>
  <c r="Q1316" i="4"/>
  <c r="R1315" i="4"/>
  <c r="Q1315" i="4"/>
  <c r="R1314" i="4"/>
  <c r="Q1314" i="4"/>
  <c r="R1313" i="4"/>
  <c r="Q1313" i="4"/>
  <c r="R1312" i="4"/>
  <c r="Q1312" i="4"/>
  <c r="R1311" i="4"/>
  <c r="Q1311" i="4"/>
  <c r="R1310" i="4"/>
  <c r="Q1310" i="4"/>
  <c r="R1309" i="4"/>
  <c r="Q1309" i="4"/>
  <c r="R1308" i="4"/>
  <c r="Q1308" i="4"/>
  <c r="R1307" i="4"/>
  <c r="Q1307" i="4"/>
  <c r="R1306" i="4"/>
  <c r="Q1306" i="4"/>
  <c r="R1305" i="4"/>
  <c r="Q1305" i="4"/>
  <c r="R1304" i="4"/>
  <c r="Q1304" i="4"/>
  <c r="R1303" i="4"/>
  <c r="Q1303" i="4"/>
  <c r="R1302" i="4"/>
  <c r="Q1302" i="4"/>
  <c r="R1301" i="4"/>
  <c r="Q1301" i="4"/>
  <c r="R1300" i="4"/>
  <c r="Q1300" i="4"/>
  <c r="R1299" i="4"/>
  <c r="Q1299" i="4"/>
  <c r="R1298" i="4"/>
  <c r="Q1298" i="4"/>
  <c r="R1297" i="4"/>
  <c r="Q1297" i="4"/>
  <c r="R1296" i="4"/>
  <c r="Q1296" i="4"/>
  <c r="R1295" i="4"/>
  <c r="Q1295" i="4"/>
  <c r="R1294" i="4"/>
  <c r="Q1294" i="4"/>
  <c r="R1293" i="4"/>
  <c r="Q1293" i="4"/>
  <c r="R1292" i="4"/>
  <c r="Q1292" i="4"/>
  <c r="R1291" i="4"/>
  <c r="Q1291" i="4"/>
  <c r="R1290" i="4"/>
  <c r="Q1290" i="4"/>
  <c r="R1289" i="4"/>
  <c r="Q1289" i="4"/>
  <c r="R1288" i="4"/>
  <c r="Q1288" i="4"/>
  <c r="R1287" i="4"/>
  <c r="Q1287" i="4"/>
  <c r="R1286" i="4"/>
  <c r="Q1286" i="4"/>
  <c r="R1285" i="4"/>
  <c r="Q1285" i="4"/>
  <c r="R1284" i="4"/>
  <c r="Q1284" i="4"/>
  <c r="R1283" i="4"/>
  <c r="Q1283" i="4"/>
  <c r="R1282" i="4"/>
  <c r="Q1282" i="4"/>
  <c r="R1281" i="4"/>
  <c r="Q1281" i="4"/>
  <c r="R1280" i="4"/>
  <c r="Q1280" i="4"/>
  <c r="R1279" i="4"/>
  <c r="Q1279" i="4"/>
  <c r="R1278" i="4"/>
  <c r="Q1278" i="4"/>
  <c r="R1277" i="4"/>
  <c r="Q1277" i="4"/>
  <c r="R1276" i="4"/>
  <c r="Q1276" i="4"/>
  <c r="R1275" i="4"/>
  <c r="Q1275" i="4"/>
  <c r="R1274" i="4"/>
  <c r="Q1274" i="4"/>
  <c r="R1273" i="4"/>
  <c r="Q1273" i="4"/>
  <c r="R1272" i="4"/>
  <c r="Q1272" i="4"/>
  <c r="R1271" i="4"/>
  <c r="Q1271" i="4"/>
  <c r="R1270" i="4"/>
  <c r="Q1270" i="4"/>
  <c r="R1269" i="4"/>
  <c r="Q1269" i="4"/>
  <c r="R1268" i="4"/>
  <c r="Q1268" i="4"/>
  <c r="R1267" i="4"/>
  <c r="Q1267" i="4"/>
  <c r="R1266" i="4"/>
  <c r="Q1266" i="4"/>
  <c r="R1265" i="4"/>
  <c r="Q1265" i="4"/>
  <c r="R1264" i="4"/>
  <c r="Q1264" i="4"/>
  <c r="R1263" i="4"/>
  <c r="Q1263" i="4"/>
  <c r="R1262" i="4"/>
  <c r="Q1262" i="4"/>
  <c r="R1261" i="4"/>
  <c r="Q1261" i="4"/>
  <c r="R1260" i="4"/>
  <c r="Q1260" i="4"/>
  <c r="R1259" i="4"/>
  <c r="Q1259" i="4"/>
  <c r="R1258" i="4"/>
  <c r="Q1258" i="4"/>
  <c r="R1257" i="4"/>
  <c r="Q1257" i="4"/>
  <c r="R1256" i="4"/>
  <c r="Q1256" i="4"/>
  <c r="R1255" i="4"/>
  <c r="Q1255" i="4"/>
  <c r="R1254" i="4"/>
  <c r="Q1254" i="4"/>
  <c r="R1253" i="4"/>
  <c r="Q1253" i="4"/>
  <c r="R1252" i="4"/>
  <c r="Q1252" i="4"/>
  <c r="R1251" i="4"/>
  <c r="Q1251" i="4"/>
  <c r="R1250" i="4"/>
  <c r="Q1250" i="4"/>
  <c r="R1249" i="4"/>
  <c r="Q1249" i="4"/>
  <c r="R1248" i="4"/>
  <c r="Q1248" i="4"/>
  <c r="R1247" i="4"/>
  <c r="Q1247" i="4"/>
  <c r="R1246" i="4"/>
  <c r="Q1246" i="4"/>
  <c r="R1245" i="4"/>
  <c r="Q1245" i="4"/>
  <c r="R1244" i="4"/>
  <c r="Q1244" i="4"/>
  <c r="R1243" i="4"/>
  <c r="Q1243" i="4"/>
  <c r="R1242" i="4"/>
  <c r="Q1242" i="4"/>
  <c r="R1241" i="4"/>
  <c r="Q1241" i="4"/>
  <c r="R1240" i="4"/>
  <c r="Q1240" i="4"/>
  <c r="R1239" i="4"/>
  <c r="Q1239" i="4"/>
  <c r="R1238" i="4"/>
  <c r="Q1238" i="4"/>
  <c r="R1237" i="4"/>
  <c r="Q1237" i="4"/>
  <c r="R1236" i="4"/>
  <c r="Q1236" i="4"/>
  <c r="R1235" i="4"/>
  <c r="Q1235" i="4"/>
  <c r="R1234" i="4"/>
  <c r="Q1234" i="4"/>
  <c r="R1233" i="4"/>
  <c r="Q1233" i="4"/>
  <c r="R1232" i="4"/>
  <c r="Q1232" i="4"/>
  <c r="R1231" i="4"/>
  <c r="Q1231" i="4"/>
  <c r="R1230" i="4"/>
  <c r="Q1230" i="4"/>
  <c r="R1229" i="4"/>
  <c r="Q1229" i="4"/>
  <c r="R1228" i="4"/>
  <c r="Q1228" i="4"/>
  <c r="R1227" i="4"/>
  <c r="Q1227" i="4"/>
  <c r="R1226" i="4"/>
  <c r="Q1226" i="4"/>
  <c r="R1225" i="4"/>
  <c r="Q1225" i="4"/>
  <c r="R1224" i="4"/>
  <c r="Q1224" i="4"/>
  <c r="R1223" i="4"/>
  <c r="Q1223" i="4"/>
  <c r="R1222" i="4"/>
  <c r="Q1222" i="4"/>
  <c r="R1221" i="4"/>
  <c r="Q1221" i="4"/>
  <c r="R1220" i="4"/>
  <c r="Q1220" i="4"/>
  <c r="R1219" i="4"/>
  <c r="Q1219" i="4"/>
  <c r="R1218" i="4"/>
  <c r="Q1218" i="4"/>
  <c r="R1217" i="4"/>
  <c r="Q1217" i="4"/>
  <c r="R1216" i="4"/>
  <c r="Q1216" i="4"/>
  <c r="R1215" i="4"/>
  <c r="Q1215" i="4"/>
  <c r="R1214" i="4"/>
  <c r="Q1214" i="4"/>
  <c r="R1213" i="4"/>
  <c r="Q1213" i="4"/>
  <c r="R1212" i="4"/>
  <c r="Q1212" i="4"/>
  <c r="R1211" i="4"/>
  <c r="Q1211" i="4"/>
  <c r="R1210" i="4"/>
  <c r="Q1210" i="4"/>
  <c r="R1209" i="4"/>
  <c r="Q1209" i="4"/>
  <c r="R1208" i="4"/>
  <c r="Q1208" i="4"/>
  <c r="R1207" i="4"/>
  <c r="Q1207" i="4"/>
  <c r="R1206" i="4"/>
  <c r="Q1206" i="4"/>
  <c r="R1205" i="4"/>
  <c r="Q1205" i="4"/>
  <c r="R1204" i="4"/>
  <c r="Q1204" i="4"/>
  <c r="R1203" i="4"/>
  <c r="Q1203" i="4"/>
  <c r="R1202" i="4"/>
  <c r="Q1202" i="4"/>
  <c r="R1201" i="4"/>
  <c r="Q1201" i="4"/>
  <c r="R1200" i="4"/>
  <c r="Q1200" i="4"/>
  <c r="R1199" i="4"/>
  <c r="Q1199" i="4"/>
  <c r="R1198" i="4"/>
  <c r="Q1198" i="4"/>
  <c r="R1197" i="4"/>
  <c r="Q1197" i="4"/>
  <c r="R1196" i="4"/>
  <c r="Q1196" i="4"/>
  <c r="R1195" i="4"/>
  <c r="Q1195" i="4"/>
  <c r="R1194" i="4"/>
  <c r="Q1194" i="4"/>
  <c r="R1193" i="4"/>
  <c r="Q1193" i="4"/>
  <c r="R1192" i="4"/>
  <c r="Q1192" i="4"/>
  <c r="R1191" i="4"/>
  <c r="Q1191" i="4"/>
  <c r="R1190" i="4"/>
  <c r="Q1190" i="4"/>
  <c r="R1189" i="4"/>
  <c r="Q1189" i="4"/>
  <c r="R1188" i="4"/>
  <c r="Q1188" i="4"/>
  <c r="R1187" i="4"/>
  <c r="Q1187" i="4"/>
  <c r="R1186" i="4"/>
  <c r="Q1186" i="4"/>
  <c r="R1185" i="4"/>
  <c r="Q1185" i="4"/>
  <c r="R1184" i="4"/>
  <c r="Q1184" i="4"/>
  <c r="R1183" i="4"/>
  <c r="Q1183" i="4"/>
  <c r="R1182" i="4"/>
  <c r="Q1182" i="4"/>
  <c r="R1181" i="4"/>
  <c r="Q1181" i="4"/>
  <c r="R1180" i="4"/>
  <c r="Q1180" i="4"/>
  <c r="R1179" i="4"/>
  <c r="Q1179" i="4"/>
  <c r="R1178" i="4"/>
  <c r="Q1178" i="4"/>
  <c r="R1177" i="4"/>
  <c r="Q1177" i="4"/>
  <c r="R1176" i="4"/>
  <c r="Q1176" i="4"/>
  <c r="R1175" i="4"/>
  <c r="Q1175" i="4"/>
  <c r="R1174" i="4"/>
  <c r="Q1174" i="4"/>
  <c r="R1173" i="4"/>
  <c r="Q1173" i="4"/>
  <c r="R1172" i="4"/>
  <c r="Q1172" i="4"/>
  <c r="R1171" i="4"/>
  <c r="Q1171" i="4"/>
  <c r="R1170" i="4"/>
  <c r="Q1170" i="4"/>
  <c r="R1169" i="4"/>
  <c r="Q1169" i="4"/>
  <c r="R1168" i="4"/>
  <c r="Q1168" i="4"/>
  <c r="R1167" i="4"/>
  <c r="Q1167" i="4"/>
  <c r="R1166" i="4"/>
  <c r="Q1166" i="4"/>
  <c r="R1165" i="4"/>
  <c r="Q1165" i="4"/>
  <c r="R1164" i="4"/>
  <c r="Q1164" i="4"/>
  <c r="R1163" i="4"/>
  <c r="Q1163" i="4"/>
  <c r="R1162" i="4"/>
  <c r="Q1162" i="4"/>
  <c r="R1161" i="4"/>
  <c r="Q1161" i="4"/>
  <c r="R1160" i="4"/>
  <c r="Q1160" i="4"/>
  <c r="R1159" i="4"/>
  <c r="Q1159" i="4"/>
  <c r="R1158" i="4"/>
  <c r="Q1158" i="4"/>
  <c r="R1157" i="4"/>
  <c r="Q1157" i="4"/>
  <c r="R1156" i="4"/>
  <c r="Q1156" i="4"/>
  <c r="R1155" i="4"/>
  <c r="Q1155" i="4"/>
  <c r="R1154" i="4"/>
  <c r="Q1154" i="4"/>
  <c r="R1153" i="4"/>
  <c r="Q1153" i="4"/>
  <c r="R1152" i="4"/>
  <c r="Q1152" i="4"/>
  <c r="R1151" i="4"/>
  <c r="Q1151" i="4"/>
  <c r="R1150" i="4"/>
  <c r="Q1150" i="4"/>
  <c r="R1149" i="4"/>
  <c r="Q1149" i="4"/>
  <c r="R1148" i="4"/>
  <c r="Q1148" i="4"/>
  <c r="R1147" i="4"/>
  <c r="Q1147" i="4"/>
  <c r="R1146" i="4"/>
  <c r="Q1146" i="4"/>
  <c r="R1145" i="4"/>
  <c r="Q1145" i="4"/>
  <c r="R1144" i="4"/>
  <c r="Q1144" i="4"/>
  <c r="R1143" i="4"/>
  <c r="Q1143" i="4"/>
  <c r="R1142" i="4"/>
  <c r="Q1142" i="4"/>
  <c r="R1141" i="4"/>
  <c r="Q1141" i="4"/>
  <c r="R1140" i="4"/>
  <c r="Q1140" i="4"/>
  <c r="R1139" i="4"/>
  <c r="Q1139" i="4"/>
  <c r="R1138" i="4"/>
  <c r="Q1138" i="4"/>
  <c r="R1137" i="4"/>
  <c r="Q1137" i="4"/>
  <c r="R1136" i="4"/>
  <c r="Q1136" i="4"/>
  <c r="R1135" i="4"/>
  <c r="Q1135" i="4"/>
  <c r="R1134" i="4"/>
  <c r="Q1134" i="4"/>
  <c r="R1133" i="4"/>
  <c r="Q1133" i="4"/>
  <c r="R1132" i="4"/>
  <c r="Q1132" i="4"/>
  <c r="R1131" i="4"/>
  <c r="Q1131" i="4"/>
  <c r="R1130" i="4"/>
  <c r="Q1130" i="4"/>
  <c r="R1129" i="4"/>
  <c r="Q1129" i="4"/>
  <c r="R1128" i="4"/>
  <c r="Q1128" i="4"/>
  <c r="R1127" i="4"/>
  <c r="Q1127" i="4"/>
  <c r="R1126" i="4"/>
  <c r="Q1126" i="4"/>
  <c r="R1125" i="4"/>
  <c r="Q1125" i="4"/>
  <c r="R1124" i="4"/>
  <c r="Q1124" i="4"/>
  <c r="R1123" i="4"/>
  <c r="Q1123" i="4"/>
  <c r="R1122" i="4"/>
  <c r="Q1122" i="4"/>
  <c r="R1121" i="4"/>
  <c r="Q1121" i="4"/>
  <c r="R1120" i="4"/>
  <c r="Q1120" i="4"/>
  <c r="R1119" i="4"/>
  <c r="Q1119" i="4"/>
  <c r="R1118" i="4"/>
  <c r="Q1118" i="4"/>
  <c r="R1117" i="4"/>
  <c r="Q1117" i="4"/>
  <c r="R1116" i="4"/>
  <c r="Q1116" i="4"/>
  <c r="R1115" i="4"/>
  <c r="Q1115" i="4"/>
  <c r="R1114" i="4"/>
  <c r="Q1114" i="4"/>
  <c r="R1113" i="4"/>
  <c r="Q1113" i="4"/>
  <c r="R1112" i="4"/>
  <c r="Q1112" i="4"/>
  <c r="R1111" i="4"/>
  <c r="Q1111" i="4"/>
  <c r="R1110" i="4"/>
  <c r="Q1110" i="4"/>
  <c r="R1109" i="4"/>
  <c r="Q1109" i="4"/>
  <c r="R1108" i="4"/>
  <c r="Q1108" i="4"/>
  <c r="R1107" i="4"/>
  <c r="Q1107" i="4"/>
  <c r="R1106" i="4"/>
  <c r="Q1106" i="4"/>
  <c r="R1105" i="4"/>
  <c r="Q1105" i="4"/>
  <c r="R1104" i="4"/>
  <c r="Q1104" i="4"/>
  <c r="R1103" i="4"/>
  <c r="Q1103" i="4"/>
  <c r="R1102" i="4"/>
  <c r="Q1102" i="4"/>
  <c r="R1101" i="4"/>
  <c r="Q1101" i="4"/>
  <c r="R1100" i="4"/>
  <c r="Q1100" i="4"/>
  <c r="R1099" i="4"/>
  <c r="Q1099" i="4"/>
  <c r="R1098" i="4"/>
  <c r="Q1098" i="4"/>
  <c r="R1097" i="4"/>
  <c r="Q1097" i="4"/>
  <c r="R1096" i="4"/>
  <c r="Q1096" i="4"/>
  <c r="R1095" i="4"/>
  <c r="Q1095" i="4"/>
  <c r="R1094" i="4"/>
  <c r="Q1094" i="4"/>
  <c r="R1093" i="4"/>
  <c r="Q1093" i="4"/>
  <c r="R1092" i="4"/>
  <c r="Q1092" i="4"/>
  <c r="R1091" i="4"/>
  <c r="Q1091" i="4"/>
  <c r="R1090" i="4"/>
  <c r="Q1090" i="4"/>
  <c r="R1089" i="4"/>
  <c r="Q1089" i="4"/>
  <c r="R1088" i="4"/>
  <c r="Q1088" i="4"/>
  <c r="R1087" i="4"/>
  <c r="Q1087" i="4"/>
  <c r="R1086" i="4"/>
  <c r="Q1086" i="4"/>
  <c r="R1085" i="4"/>
  <c r="Q1085" i="4"/>
  <c r="R1084" i="4"/>
  <c r="Q1084" i="4"/>
  <c r="R1083" i="4"/>
  <c r="Q1083" i="4"/>
  <c r="R1082" i="4"/>
  <c r="Q1082" i="4"/>
  <c r="R1081" i="4"/>
  <c r="Q1081" i="4"/>
  <c r="R1080" i="4"/>
  <c r="Q1080" i="4"/>
  <c r="R1079" i="4"/>
  <c r="Q1079" i="4"/>
  <c r="R1078" i="4"/>
  <c r="Q1078" i="4"/>
  <c r="R1077" i="4"/>
  <c r="Q1077" i="4"/>
  <c r="R1076" i="4"/>
  <c r="Q1076" i="4"/>
  <c r="R1075" i="4"/>
  <c r="Q1075" i="4"/>
  <c r="R1074" i="4"/>
  <c r="Q1074" i="4"/>
  <c r="R1073" i="4"/>
  <c r="Q1073" i="4"/>
  <c r="R1072" i="4"/>
  <c r="Q1072" i="4"/>
  <c r="R1071" i="4"/>
  <c r="Q1071" i="4"/>
  <c r="R1070" i="4"/>
  <c r="Q1070" i="4"/>
  <c r="R1069" i="4"/>
  <c r="Q1069" i="4"/>
  <c r="R1068" i="4"/>
  <c r="Q1068" i="4"/>
  <c r="R1067" i="4"/>
  <c r="Q1067" i="4"/>
  <c r="R1066" i="4"/>
  <c r="Q1066" i="4"/>
  <c r="R1065" i="4"/>
  <c r="Q1065" i="4"/>
  <c r="R1064" i="4"/>
  <c r="Q1064" i="4"/>
  <c r="R1063" i="4"/>
  <c r="Q1063" i="4"/>
  <c r="R1062" i="4"/>
  <c r="Q1062" i="4"/>
  <c r="R1061" i="4"/>
  <c r="Q1061" i="4"/>
  <c r="R1060" i="4"/>
  <c r="Q1060" i="4"/>
  <c r="R1059" i="4"/>
  <c r="Q1059" i="4"/>
  <c r="R1058" i="4"/>
  <c r="Q1058" i="4"/>
  <c r="R1057" i="4"/>
  <c r="Q1057" i="4"/>
  <c r="R1056" i="4"/>
  <c r="Q1056" i="4"/>
  <c r="R1055" i="4"/>
  <c r="Q1055" i="4"/>
  <c r="R1054" i="4"/>
  <c r="Q1054" i="4"/>
  <c r="R1053" i="4"/>
  <c r="Q1053" i="4"/>
  <c r="R1052" i="4"/>
  <c r="Q1052" i="4"/>
  <c r="R1051" i="4"/>
  <c r="Q1051" i="4"/>
  <c r="R1050" i="4"/>
  <c r="Q1050" i="4"/>
  <c r="R1049" i="4"/>
  <c r="Q1049" i="4"/>
  <c r="R1048" i="4"/>
  <c r="Q1048" i="4"/>
  <c r="R1047" i="4"/>
  <c r="Q1047" i="4"/>
  <c r="R1046" i="4"/>
  <c r="Q1046" i="4"/>
  <c r="R1045" i="4"/>
  <c r="Q1045" i="4"/>
  <c r="R1044" i="4"/>
  <c r="Q1044" i="4"/>
  <c r="R1043" i="4"/>
  <c r="Q1043" i="4"/>
  <c r="R1042" i="4"/>
  <c r="Q1042" i="4"/>
  <c r="R1041" i="4"/>
  <c r="Q1041" i="4"/>
  <c r="R1040" i="4"/>
  <c r="Q1040" i="4"/>
  <c r="R1039" i="4"/>
  <c r="Q1039" i="4"/>
  <c r="R1038" i="4"/>
  <c r="Q1038" i="4"/>
  <c r="R1037" i="4"/>
  <c r="Q1037" i="4"/>
  <c r="R1036" i="4"/>
  <c r="Q1036" i="4"/>
  <c r="R1035" i="4"/>
  <c r="Q1035" i="4"/>
  <c r="R1034" i="4"/>
  <c r="Q1034" i="4"/>
  <c r="R1033" i="4"/>
  <c r="Q1033" i="4"/>
  <c r="R1032" i="4"/>
  <c r="Q1032" i="4"/>
  <c r="R1031" i="4"/>
  <c r="Q1031" i="4"/>
  <c r="R1030" i="4"/>
  <c r="Q1030" i="4"/>
  <c r="R1029" i="4"/>
  <c r="Q1029" i="4"/>
  <c r="R1028" i="4"/>
  <c r="Q1028" i="4"/>
  <c r="R1027" i="4"/>
  <c r="Q1027" i="4"/>
  <c r="R1026" i="4"/>
  <c r="Q1026" i="4"/>
  <c r="R1025" i="4"/>
  <c r="Q1025" i="4"/>
  <c r="R1024" i="4"/>
  <c r="Q1024" i="4"/>
  <c r="R1023" i="4"/>
  <c r="Q1023" i="4"/>
  <c r="R1022" i="4"/>
  <c r="Q1022" i="4"/>
  <c r="R1021" i="4"/>
  <c r="Q1021" i="4"/>
  <c r="R1020" i="4"/>
  <c r="Q1020" i="4"/>
  <c r="R1019" i="4"/>
  <c r="Q1019" i="4"/>
  <c r="R1018" i="4"/>
  <c r="Q1018" i="4"/>
  <c r="R1017" i="4"/>
  <c r="Q1017" i="4"/>
  <c r="R1016" i="4"/>
  <c r="Q1016" i="4"/>
  <c r="R1015" i="4"/>
  <c r="Q1015" i="4"/>
  <c r="R1014" i="4"/>
  <c r="Q1014" i="4"/>
  <c r="R1013" i="4"/>
  <c r="Q1013" i="4"/>
  <c r="R1012" i="4"/>
  <c r="Q1012" i="4"/>
  <c r="R1011" i="4"/>
  <c r="Q1011" i="4"/>
  <c r="R1010" i="4"/>
  <c r="Q1010" i="4"/>
  <c r="R1009" i="4"/>
  <c r="Q1009" i="4"/>
  <c r="R1008" i="4"/>
  <c r="Q1008" i="4"/>
  <c r="R1007" i="4"/>
  <c r="Q1007" i="4"/>
  <c r="R1006" i="4"/>
  <c r="Q1006" i="4"/>
  <c r="R1005" i="4"/>
  <c r="Q1005" i="4"/>
  <c r="R1004" i="4"/>
  <c r="Q1004" i="4"/>
  <c r="R1003" i="4"/>
  <c r="Q1003" i="4"/>
  <c r="R1002" i="4"/>
  <c r="Q1002" i="4"/>
  <c r="R1001" i="4"/>
  <c r="Q1001" i="4"/>
  <c r="R1000" i="4"/>
  <c r="Q1000" i="4"/>
  <c r="R999" i="4"/>
  <c r="Q999" i="4"/>
  <c r="R998" i="4"/>
  <c r="Q998" i="4"/>
  <c r="R997" i="4"/>
  <c r="Q997" i="4"/>
  <c r="R996" i="4"/>
  <c r="Q996" i="4"/>
  <c r="R995" i="4"/>
  <c r="Q995" i="4"/>
  <c r="R994" i="4"/>
  <c r="Q994" i="4"/>
  <c r="R993" i="4"/>
  <c r="Q993" i="4"/>
  <c r="R992" i="4"/>
  <c r="Q992" i="4"/>
  <c r="R991" i="4"/>
  <c r="Q991" i="4"/>
  <c r="R990" i="4"/>
  <c r="Q990" i="4"/>
  <c r="R989" i="4"/>
  <c r="Q989" i="4"/>
  <c r="R988" i="4"/>
  <c r="Q988" i="4"/>
  <c r="R987" i="4"/>
  <c r="Q987" i="4"/>
  <c r="R986" i="4"/>
  <c r="Q986" i="4"/>
  <c r="R985" i="4"/>
  <c r="Q985" i="4"/>
  <c r="R984" i="4"/>
  <c r="Q984" i="4"/>
  <c r="R983" i="4"/>
  <c r="Q983" i="4"/>
  <c r="R982" i="4"/>
  <c r="Q982" i="4"/>
  <c r="R981" i="4"/>
  <c r="Q981" i="4"/>
  <c r="R980" i="4"/>
  <c r="Q980" i="4"/>
  <c r="R979" i="4"/>
  <c r="Q979" i="4"/>
  <c r="R978" i="4"/>
  <c r="Q978" i="4"/>
  <c r="R977" i="4"/>
  <c r="Q977" i="4"/>
  <c r="R976" i="4"/>
  <c r="Q976" i="4"/>
  <c r="R975" i="4"/>
  <c r="Q975" i="4"/>
  <c r="R974" i="4"/>
  <c r="Q974" i="4"/>
  <c r="R973" i="4"/>
  <c r="Q973" i="4"/>
  <c r="R972" i="4"/>
  <c r="Q972" i="4"/>
  <c r="R971" i="4"/>
  <c r="Q971" i="4"/>
  <c r="R970" i="4"/>
  <c r="Q970" i="4"/>
  <c r="R969" i="4"/>
  <c r="Q969" i="4"/>
  <c r="R968" i="4"/>
  <c r="Q968" i="4"/>
  <c r="R967" i="4"/>
  <c r="Q967" i="4"/>
  <c r="R966" i="4"/>
  <c r="Q966" i="4"/>
  <c r="R965" i="4"/>
  <c r="Q965" i="4"/>
  <c r="R964" i="4"/>
  <c r="Q964" i="4"/>
  <c r="R963" i="4"/>
  <c r="Q963" i="4"/>
  <c r="R962" i="4"/>
  <c r="Q962" i="4"/>
  <c r="R961" i="4"/>
  <c r="Q961" i="4"/>
  <c r="R960" i="4"/>
  <c r="Q960" i="4"/>
  <c r="R959" i="4"/>
  <c r="Q959" i="4"/>
  <c r="R958" i="4"/>
  <c r="Q958" i="4"/>
  <c r="R957" i="4"/>
  <c r="Q957" i="4"/>
  <c r="R956" i="4"/>
  <c r="Q956" i="4"/>
  <c r="R955" i="4"/>
  <c r="Q955" i="4"/>
  <c r="R954" i="4"/>
  <c r="Q954" i="4"/>
  <c r="R953" i="4"/>
  <c r="Q953" i="4"/>
  <c r="R952" i="4"/>
  <c r="Q952" i="4"/>
  <c r="R951" i="4"/>
  <c r="Q951" i="4"/>
  <c r="R950" i="4"/>
  <c r="Q950" i="4"/>
  <c r="R949" i="4"/>
  <c r="Q949" i="4"/>
  <c r="R948" i="4"/>
  <c r="Q948" i="4"/>
  <c r="R947" i="4"/>
  <c r="Q947" i="4"/>
  <c r="R946" i="4"/>
  <c r="Q946" i="4"/>
  <c r="R945" i="4"/>
  <c r="Q945" i="4"/>
  <c r="R944" i="4"/>
  <c r="Q944" i="4"/>
  <c r="R943" i="4"/>
  <c r="Q943" i="4"/>
  <c r="R942" i="4"/>
  <c r="Q942" i="4"/>
  <c r="R941" i="4"/>
  <c r="Q941" i="4"/>
  <c r="R940" i="4"/>
  <c r="Q940" i="4"/>
  <c r="R939" i="4"/>
  <c r="Q939" i="4"/>
  <c r="R938" i="4"/>
  <c r="Q938" i="4"/>
  <c r="R937" i="4"/>
  <c r="Q937" i="4"/>
  <c r="R936" i="4"/>
  <c r="Q936" i="4"/>
  <c r="R935" i="4"/>
  <c r="Q935" i="4"/>
  <c r="R934" i="4"/>
  <c r="Q934" i="4"/>
  <c r="R933" i="4"/>
  <c r="Q933" i="4"/>
  <c r="R932" i="4"/>
  <c r="Q932" i="4"/>
  <c r="R931" i="4"/>
  <c r="Q931" i="4"/>
  <c r="R930" i="4"/>
  <c r="Q930" i="4"/>
  <c r="R929" i="4"/>
  <c r="Q929" i="4"/>
  <c r="R928" i="4"/>
  <c r="Q928" i="4"/>
  <c r="R927" i="4"/>
  <c r="Q927" i="4"/>
  <c r="R926" i="4"/>
  <c r="Q926" i="4"/>
  <c r="R925" i="4"/>
  <c r="Q925" i="4"/>
  <c r="R924" i="4"/>
  <c r="Q924" i="4"/>
  <c r="R923" i="4"/>
  <c r="Q923" i="4"/>
  <c r="R922" i="4"/>
  <c r="Q922" i="4"/>
  <c r="R921" i="4"/>
  <c r="Q921" i="4"/>
  <c r="R920" i="4"/>
  <c r="Q920" i="4"/>
  <c r="R919" i="4"/>
  <c r="Q919" i="4"/>
  <c r="R918" i="4"/>
  <c r="Q918" i="4"/>
  <c r="R917" i="4"/>
  <c r="Q917" i="4"/>
  <c r="R916" i="4"/>
  <c r="Q916" i="4"/>
  <c r="R915" i="4"/>
  <c r="Q915" i="4"/>
  <c r="R914" i="4"/>
  <c r="Q914" i="4"/>
  <c r="R913" i="4"/>
  <c r="Q913" i="4"/>
  <c r="R912" i="4"/>
  <c r="Q912" i="4"/>
  <c r="R911" i="4"/>
  <c r="Q911" i="4"/>
  <c r="R910" i="4"/>
  <c r="Q910" i="4"/>
  <c r="R909" i="4"/>
  <c r="Q909" i="4"/>
  <c r="R908" i="4"/>
  <c r="Q908" i="4"/>
  <c r="R907" i="4"/>
  <c r="Q907" i="4"/>
  <c r="R906" i="4"/>
  <c r="Q906" i="4"/>
  <c r="R905" i="4"/>
  <c r="Q905" i="4"/>
  <c r="R904" i="4"/>
  <c r="Q904" i="4"/>
  <c r="R903" i="4"/>
  <c r="Q903" i="4"/>
  <c r="R902" i="4"/>
  <c r="Q902" i="4"/>
  <c r="R901" i="4"/>
  <c r="Q901" i="4"/>
  <c r="R900" i="4"/>
  <c r="Q900" i="4"/>
  <c r="R899" i="4"/>
  <c r="Q899" i="4"/>
  <c r="R898" i="4"/>
  <c r="Q898" i="4"/>
  <c r="R897" i="4"/>
  <c r="Q897" i="4"/>
  <c r="R896" i="4"/>
  <c r="Q896" i="4"/>
  <c r="R895" i="4"/>
  <c r="Q895" i="4"/>
  <c r="R894" i="4"/>
  <c r="Q894" i="4"/>
  <c r="R893" i="4"/>
  <c r="Q893" i="4"/>
  <c r="R892" i="4"/>
  <c r="Q892" i="4"/>
  <c r="R891" i="4"/>
  <c r="Q891" i="4"/>
  <c r="R890" i="4"/>
  <c r="Q890" i="4"/>
  <c r="R889" i="4"/>
  <c r="Q889" i="4"/>
  <c r="R888" i="4"/>
  <c r="Q888" i="4"/>
  <c r="R887" i="4"/>
  <c r="Q887" i="4"/>
  <c r="R886" i="4"/>
  <c r="Q886" i="4"/>
  <c r="R885" i="4"/>
  <c r="Q885" i="4"/>
  <c r="R884" i="4"/>
  <c r="Q884" i="4"/>
  <c r="R883" i="4"/>
  <c r="Q883" i="4"/>
  <c r="R882" i="4"/>
  <c r="Q882" i="4"/>
  <c r="R881" i="4"/>
  <c r="Q881" i="4"/>
  <c r="R880" i="4"/>
  <c r="Q880" i="4"/>
  <c r="R879" i="4"/>
  <c r="Q879" i="4"/>
  <c r="R878" i="4"/>
  <c r="Q878" i="4"/>
  <c r="R877" i="4"/>
  <c r="Q877" i="4"/>
  <c r="R876" i="4"/>
  <c r="Q876" i="4"/>
  <c r="R875" i="4"/>
  <c r="Q875" i="4"/>
  <c r="R874" i="4"/>
  <c r="Q874" i="4"/>
  <c r="R873" i="4"/>
  <c r="Q873" i="4"/>
  <c r="R872" i="4"/>
  <c r="Q872" i="4"/>
  <c r="R871" i="4"/>
  <c r="Q871" i="4"/>
  <c r="R870" i="4"/>
  <c r="Q870" i="4"/>
  <c r="R869" i="4"/>
  <c r="Q869" i="4"/>
  <c r="R868" i="4"/>
  <c r="Q868" i="4"/>
  <c r="R867" i="4"/>
  <c r="Q867" i="4"/>
  <c r="R866" i="4"/>
  <c r="Q866" i="4"/>
  <c r="R865" i="4"/>
  <c r="Q865" i="4"/>
  <c r="R864" i="4"/>
  <c r="Q864" i="4"/>
  <c r="R863" i="4"/>
  <c r="Q863" i="4"/>
  <c r="R862" i="4"/>
  <c r="Q862" i="4"/>
  <c r="R861" i="4"/>
  <c r="Q861" i="4"/>
  <c r="R860" i="4"/>
  <c r="Q860" i="4"/>
  <c r="R859" i="4"/>
  <c r="Q859" i="4"/>
  <c r="R858" i="4"/>
  <c r="Q858" i="4"/>
  <c r="R857" i="4"/>
  <c r="Q857" i="4"/>
  <c r="R856" i="4"/>
  <c r="Q856" i="4"/>
  <c r="R855" i="4"/>
  <c r="Q855" i="4"/>
  <c r="R854" i="4"/>
  <c r="Q854" i="4"/>
  <c r="R853" i="4"/>
  <c r="Q853" i="4"/>
  <c r="R852" i="4"/>
  <c r="Q852" i="4"/>
  <c r="R851" i="4"/>
  <c r="Q851" i="4"/>
  <c r="R850" i="4"/>
  <c r="Q850" i="4"/>
  <c r="R849" i="4"/>
  <c r="Q849" i="4"/>
  <c r="R848" i="4"/>
  <c r="Q848" i="4"/>
  <c r="R847" i="4"/>
  <c r="Q847" i="4"/>
  <c r="R846" i="4"/>
  <c r="Q846" i="4"/>
  <c r="R845" i="4"/>
  <c r="Q845" i="4"/>
  <c r="R844" i="4"/>
  <c r="Q844" i="4"/>
  <c r="R843" i="4"/>
  <c r="Q843" i="4"/>
  <c r="R842" i="4"/>
  <c r="Q842" i="4"/>
  <c r="R841" i="4"/>
  <c r="Q841" i="4"/>
  <c r="R840" i="4"/>
  <c r="Q840" i="4"/>
  <c r="R839" i="4"/>
  <c r="Q839" i="4"/>
  <c r="R838" i="4"/>
  <c r="Q838" i="4"/>
  <c r="R837" i="4"/>
  <c r="Q837" i="4"/>
  <c r="R836" i="4"/>
  <c r="Q836" i="4"/>
  <c r="R835" i="4"/>
  <c r="Q835" i="4"/>
  <c r="R834" i="4"/>
  <c r="Q834" i="4"/>
  <c r="R833" i="4"/>
  <c r="Q833" i="4"/>
  <c r="R832" i="4"/>
  <c r="Q832" i="4"/>
  <c r="R831" i="4"/>
  <c r="Q831" i="4"/>
  <c r="R830" i="4"/>
  <c r="Q830" i="4"/>
  <c r="R829" i="4"/>
  <c r="Q829" i="4"/>
  <c r="R828" i="4"/>
  <c r="Q828" i="4"/>
  <c r="R827" i="4"/>
  <c r="Q827" i="4"/>
  <c r="R826" i="4"/>
  <c r="Q826" i="4"/>
  <c r="R825" i="4"/>
  <c r="Q825" i="4"/>
  <c r="R824" i="4"/>
  <c r="Q824" i="4"/>
  <c r="R823" i="4"/>
  <c r="Q823" i="4"/>
  <c r="R822" i="4"/>
  <c r="Q822" i="4"/>
  <c r="R821" i="4"/>
  <c r="Q821" i="4"/>
  <c r="R820" i="4"/>
  <c r="Q820" i="4"/>
  <c r="R819" i="4"/>
  <c r="Q819" i="4"/>
  <c r="R818" i="4"/>
  <c r="Q818" i="4"/>
  <c r="R817" i="4"/>
  <c r="Q817" i="4"/>
  <c r="R816" i="4"/>
  <c r="Q816" i="4"/>
  <c r="R815" i="4"/>
  <c r="Q815" i="4"/>
  <c r="R814" i="4"/>
  <c r="Q814" i="4"/>
  <c r="R813" i="4"/>
  <c r="Q813" i="4"/>
  <c r="R812" i="4"/>
  <c r="Q812" i="4"/>
  <c r="R811" i="4"/>
  <c r="Q811" i="4"/>
  <c r="R810" i="4"/>
  <c r="Q810" i="4"/>
  <c r="R809" i="4"/>
  <c r="Q809" i="4"/>
  <c r="R808" i="4"/>
  <c r="Q808" i="4"/>
  <c r="R807" i="4"/>
  <c r="Q807" i="4"/>
  <c r="R806" i="4"/>
  <c r="Q806" i="4"/>
  <c r="R805" i="4"/>
  <c r="Q805" i="4"/>
  <c r="R804" i="4"/>
  <c r="Q804" i="4"/>
  <c r="R803" i="4"/>
  <c r="Q803" i="4"/>
  <c r="R802" i="4"/>
  <c r="Q802" i="4"/>
  <c r="R801" i="4"/>
  <c r="Q801" i="4"/>
  <c r="R800" i="4"/>
  <c r="Q800" i="4"/>
  <c r="R799" i="4"/>
  <c r="Q799" i="4"/>
  <c r="R798" i="4"/>
  <c r="Q798" i="4"/>
  <c r="R797" i="4"/>
  <c r="Q797" i="4"/>
  <c r="R796" i="4"/>
  <c r="Q796" i="4"/>
  <c r="R795" i="4"/>
  <c r="Q795" i="4"/>
  <c r="R794" i="4"/>
  <c r="Q794" i="4"/>
  <c r="R793" i="4"/>
  <c r="Q793" i="4"/>
  <c r="R792" i="4"/>
  <c r="Q792" i="4"/>
  <c r="R791" i="4"/>
  <c r="Q791" i="4"/>
  <c r="R790" i="4"/>
  <c r="Q790" i="4"/>
  <c r="R789" i="4"/>
  <c r="Q789" i="4"/>
  <c r="R788" i="4"/>
  <c r="Q788" i="4"/>
  <c r="R787" i="4"/>
  <c r="Q787" i="4"/>
  <c r="R786" i="4"/>
  <c r="Q786" i="4"/>
  <c r="R785" i="4"/>
  <c r="Q785" i="4"/>
  <c r="R784" i="4"/>
  <c r="Q784" i="4"/>
  <c r="R783" i="4"/>
  <c r="Q783" i="4"/>
  <c r="R782" i="4"/>
  <c r="Q782" i="4"/>
  <c r="R781" i="4"/>
  <c r="Q781" i="4"/>
  <c r="R780" i="4"/>
  <c r="Q780" i="4"/>
  <c r="R779" i="4"/>
  <c r="Q779" i="4"/>
  <c r="R778" i="4"/>
  <c r="Q778" i="4"/>
  <c r="R777" i="4"/>
  <c r="Q777" i="4"/>
  <c r="R776" i="4"/>
  <c r="Q776" i="4"/>
  <c r="R775" i="4"/>
  <c r="Q775" i="4"/>
  <c r="R774" i="4"/>
  <c r="Q774" i="4"/>
  <c r="R773" i="4"/>
  <c r="Q773" i="4"/>
  <c r="R772" i="4"/>
  <c r="Q772" i="4"/>
  <c r="R771" i="4"/>
  <c r="Q771" i="4"/>
  <c r="R770" i="4"/>
  <c r="Q770" i="4"/>
  <c r="R769" i="4"/>
  <c r="Q769" i="4"/>
  <c r="R768" i="4"/>
  <c r="Q768" i="4"/>
  <c r="R767" i="4"/>
  <c r="Q767" i="4"/>
  <c r="R766" i="4"/>
  <c r="Q766" i="4"/>
  <c r="R765" i="4"/>
  <c r="Q765" i="4"/>
  <c r="R764" i="4"/>
  <c r="Q764" i="4"/>
  <c r="R763" i="4"/>
  <c r="Q763" i="4"/>
  <c r="R762" i="4"/>
  <c r="Q762" i="4"/>
  <c r="R761" i="4"/>
  <c r="Q761" i="4"/>
  <c r="R760" i="4"/>
  <c r="Q760" i="4"/>
  <c r="R759" i="4"/>
  <c r="Q759" i="4"/>
  <c r="R758" i="4"/>
  <c r="Q758" i="4"/>
  <c r="R757" i="4"/>
  <c r="Q757" i="4"/>
  <c r="R756" i="4"/>
  <c r="Q756" i="4"/>
  <c r="R755" i="4"/>
  <c r="Q755" i="4"/>
  <c r="R754" i="4"/>
  <c r="Q754" i="4"/>
  <c r="R753" i="4"/>
  <c r="Q753" i="4"/>
  <c r="R752" i="4"/>
  <c r="Q752" i="4"/>
  <c r="R751" i="4"/>
  <c r="Q751" i="4"/>
  <c r="R750" i="4"/>
  <c r="Q750" i="4"/>
  <c r="R749" i="4"/>
  <c r="Q749" i="4"/>
  <c r="R748" i="4"/>
  <c r="Q748" i="4"/>
  <c r="R747" i="4"/>
  <c r="Q747" i="4"/>
  <c r="R746" i="4"/>
  <c r="Q746" i="4"/>
  <c r="R745" i="4"/>
  <c r="Q745" i="4"/>
  <c r="R744" i="4"/>
  <c r="Q744" i="4"/>
  <c r="R743" i="4"/>
  <c r="Q743" i="4"/>
  <c r="R742" i="4"/>
  <c r="Q742" i="4"/>
  <c r="R741" i="4"/>
  <c r="Q741" i="4"/>
  <c r="R740" i="4"/>
  <c r="Q740" i="4"/>
  <c r="R739" i="4"/>
  <c r="Q739" i="4"/>
  <c r="R738" i="4"/>
  <c r="Q738" i="4"/>
  <c r="R737" i="4"/>
  <c r="Q737" i="4"/>
  <c r="R736" i="4"/>
  <c r="Q736" i="4"/>
  <c r="R735" i="4"/>
  <c r="Q735" i="4"/>
  <c r="R734" i="4"/>
  <c r="Q734" i="4"/>
  <c r="R733" i="4"/>
  <c r="Q733" i="4"/>
  <c r="R732" i="4"/>
  <c r="Q732" i="4"/>
  <c r="R731" i="4"/>
  <c r="Q731" i="4"/>
  <c r="R730" i="4"/>
  <c r="Q730" i="4"/>
  <c r="R729" i="4"/>
  <c r="Q729" i="4"/>
  <c r="R728" i="4"/>
  <c r="Q728" i="4"/>
  <c r="R727" i="4"/>
  <c r="Q727" i="4"/>
  <c r="R726" i="4"/>
  <c r="Q726" i="4"/>
  <c r="R725" i="4"/>
  <c r="Q725" i="4"/>
  <c r="R724" i="4"/>
  <c r="Q724" i="4"/>
  <c r="R723" i="4"/>
  <c r="Q723" i="4"/>
  <c r="R722" i="4"/>
  <c r="Q722" i="4"/>
  <c r="R721" i="4"/>
  <c r="Q721" i="4"/>
  <c r="R720" i="4"/>
  <c r="Q720" i="4"/>
  <c r="R719" i="4"/>
  <c r="Q719" i="4"/>
  <c r="R718" i="4"/>
  <c r="Q718" i="4"/>
  <c r="R717" i="4"/>
  <c r="Q717" i="4"/>
  <c r="R716" i="4"/>
  <c r="Q716" i="4"/>
  <c r="R715" i="4"/>
  <c r="Q715" i="4"/>
  <c r="R714" i="4"/>
  <c r="Q714" i="4"/>
  <c r="R713" i="4"/>
  <c r="Q713" i="4"/>
  <c r="R712" i="4"/>
  <c r="Q712" i="4"/>
  <c r="R711" i="4"/>
  <c r="Q711" i="4"/>
  <c r="R710" i="4"/>
  <c r="Q710" i="4"/>
  <c r="R709" i="4"/>
  <c r="Q709" i="4"/>
  <c r="R708" i="4"/>
  <c r="Q708" i="4"/>
  <c r="R707" i="4"/>
  <c r="Q707" i="4"/>
  <c r="R706" i="4"/>
  <c r="Q706" i="4"/>
  <c r="R705" i="4"/>
  <c r="Q705" i="4"/>
  <c r="R704" i="4"/>
  <c r="Q704" i="4"/>
  <c r="R703" i="4"/>
  <c r="Q703" i="4"/>
  <c r="R702" i="4"/>
  <c r="Q702" i="4"/>
  <c r="R701" i="4"/>
  <c r="Q701" i="4"/>
  <c r="R700" i="4"/>
  <c r="Q700" i="4"/>
  <c r="R699" i="4"/>
  <c r="Q699" i="4"/>
  <c r="R698" i="4"/>
  <c r="Q698" i="4"/>
  <c r="R697" i="4"/>
  <c r="Q697" i="4"/>
  <c r="R696" i="4"/>
  <c r="Q696" i="4"/>
  <c r="R695" i="4"/>
  <c r="Q695" i="4"/>
  <c r="R694" i="4"/>
  <c r="Q694" i="4"/>
  <c r="R693" i="4"/>
  <c r="Q693" i="4"/>
  <c r="R692" i="4"/>
  <c r="Q692" i="4"/>
  <c r="R691" i="4"/>
  <c r="Q691" i="4"/>
  <c r="R690" i="4"/>
  <c r="Q690" i="4"/>
  <c r="R689" i="4"/>
  <c r="Q689" i="4"/>
  <c r="R688" i="4"/>
  <c r="Q688" i="4"/>
  <c r="R687" i="4"/>
  <c r="Q687" i="4"/>
  <c r="R686" i="4"/>
  <c r="Q686" i="4"/>
  <c r="R685" i="4"/>
  <c r="Q685" i="4"/>
  <c r="R684" i="4"/>
  <c r="Q684" i="4"/>
  <c r="R683" i="4"/>
  <c r="Q683" i="4"/>
  <c r="R682" i="4"/>
  <c r="Q682" i="4"/>
  <c r="R681" i="4"/>
  <c r="Q681" i="4"/>
  <c r="R680" i="4"/>
  <c r="Q680" i="4"/>
  <c r="R679" i="4"/>
  <c r="Q679" i="4"/>
  <c r="R678" i="4"/>
  <c r="Q678" i="4"/>
  <c r="R677" i="4"/>
  <c r="Q677" i="4"/>
  <c r="R676" i="4"/>
  <c r="Q676" i="4"/>
  <c r="R675" i="4"/>
  <c r="Q675" i="4"/>
  <c r="R674" i="4"/>
  <c r="Q674" i="4"/>
  <c r="R673" i="4"/>
  <c r="Q673" i="4"/>
  <c r="R672" i="4"/>
  <c r="Q672" i="4"/>
  <c r="R671" i="4"/>
  <c r="Q671" i="4"/>
  <c r="R670" i="4"/>
  <c r="Q670" i="4"/>
  <c r="R669" i="4"/>
  <c r="Q669" i="4"/>
  <c r="R668" i="4"/>
  <c r="Q668" i="4"/>
  <c r="R667" i="4"/>
  <c r="Q667" i="4"/>
  <c r="R666" i="4"/>
  <c r="Q666" i="4"/>
  <c r="R665" i="4"/>
  <c r="Q665" i="4"/>
  <c r="R664" i="4"/>
  <c r="Q664" i="4"/>
  <c r="R663" i="4"/>
  <c r="Q663" i="4"/>
  <c r="R662" i="4"/>
  <c r="Q662" i="4"/>
  <c r="R661" i="4"/>
  <c r="Q661" i="4"/>
  <c r="R660" i="4"/>
  <c r="Q660" i="4"/>
  <c r="R659" i="4"/>
  <c r="Q659" i="4"/>
  <c r="R658" i="4"/>
  <c r="Q658" i="4"/>
  <c r="R657" i="4"/>
  <c r="Q657" i="4"/>
  <c r="R656" i="4"/>
  <c r="Q656" i="4"/>
  <c r="R655" i="4"/>
  <c r="Q655" i="4"/>
  <c r="R654" i="4"/>
  <c r="Q654" i="4"/>
  <c r="R653" i="4"/>
  <c r="Q653" i="4"/>
  <c r="R652" i="4"/>
  <c r="Q652" i="4"/>
  <c r="R651" i="4"/>
  <c r="Q651" i="4"/>
  <c r="R650" i="4"/>
  <c r="Q650" i="4"/>
  <c r="R649" i="4"/>
  <c r="Q649" i="4"/>
  <c r="R648" i="4"/>
  <c r="Q648" i="4"/>
  <c r="R647" i="4"/>
  <c r="Q647" i="4"/>
  <c r="R646" i="4"/>
  <c r="Q646" i="4"/>
  <c r="R645" i="4"/>
  <c r="Q645" i="4"/>
  <c r="R644" i="4"/>
  <c r="Q644" i="4"/>
  <c r="R643" i="4"/>
  <c r="Q643" i="4"/>
  <c r="R642" i="4"/>
  <c r="Q642" i="4"/>
  <c r="R641" i="4"/>
  <c r="Q641" i="4"/>
  <c r="R640" i="4"/>
  <c r="Q640" i="4"/>
  <c r="R639" i="4"/>
  <c r="Q639" i="4"/>
  <c r="R638" i="4"/>
  <c r="Q638" i="4"/>
  <c r="R637" i="4"/>
  <c r="Q637" i="4"/>
  <c r="R636" i="4"/>
  <c r="Q636" i="4"/>
  <c r="R635" i="4"/>
  <c r="Q635" i="4"/>
  <c r="R634" i="4"/>
  <c r="Q634" i="4"/>
  <c r="R633" i="4"/>
  <c r="Q633" i="4"/>
  <c r="R632" i="4"/>
  <c r="Q632" i="4"/>
  <c r="R631" i="4"/>
  <c r="Q631" i="4"/>
  <c r="R630" i="4"/>
  <c r="Q630" i="4"/>
  <c r="R629" i="4"/>
  <c r="Q629" i="4"/>
  <c r="R628" i="4"/>
  <c r="Q628" i="4"/>
  <c r="R627" i="4"/>
  <c r="Q627" i="4"/>
  <c r="R626" i="4"/>
  <c r="Q626" i="4"/>
  <c r="R625" i="4"/>
  <c r="Q625" i="4"/>
  <c r="R624" i="4"/>
  <c r="Q624" i="4"/>
  <c r="R623" i="4"/>
  <c r="Q623" i="4"/>
  <c r="R622" i="4"/>
  <c r="Q622" i="4"/>
  <c r="R621" i="4"/>
  <c r="Q621" i="4"/>
  <c r="R620" i="4"/>
  <c r="Q620" i="4"/>
  <c r="R619" i="4"/>
  <c r="Q619" i="4"/>
  <c r="R618" i="4"/>
  <c r="Q618" i="4"/>
  <c r="R617" i="4"/>
  <c r="Q617" i="4"/>
  <c r="R616" i="4"/>
  <c r="Q616" i="4"/>
  <c r="R615" i="4"/>
  <c r="Q615" i="4"/>
  <c r="R614" i="4"/>
  <c r="Q614" i="4"/>
  <c r="R613" i="4"/>
  <c r="Q613" i="4"/>
  <c r="R612" i="4"/>
  <c r="Q612" i="4"/>
  <c r="R611" i="4"/>
  <c r="Q611" i="4"/>
  <c r="R610" i="4"/>
  <c r="Q610" i="4"/>
  <c r="R609" i="4"/>
  <c r="Q609" i="4"/>
  <c r="R608" i="4"/>
  <c r="Q608" i="4"/>
  <c r="R607" i="4"/>
  <c r="Q607" i="4"/>
  <c r="R606" i="4"/>
  <c r="Q606" i="4"/>
  <c r="R605" i="4"/>
  <c r="Q605" i="4"/>
  <c r="R604" i="4"/>
  <c r="Q604" i="4"/>
  <c r="R603" i="4"/>
  <c r="Q603" i="4"/>
  <c r="R602" i="4"/>
  <c r="Q602" i="4"/>
  <c r="R601" i="4"/>
  <c r="Q601" i="4"/>
  <c r="R600" i="4"/>
  <c r="Q600" i="4"/>
  <c r="R599" i="4"/>
  <c r="Q599" i="4"/>
  <c r="R598" i="4"/>
  <c r="Q598" i="4"/>
  <c r="R597" i="4"/>
  <c r="Q597" i="4"/>
  <c r="R596" i="4"/>
  <c r="Q596" i="4"/>
  <c r="R595" i="4"/>
  <c r="Q595" i="4"/>
  <c r="R594" i="4"/>
  <c r="Q594" i="4"/>
  <c r="R593" i="4"/>
  <c r="Q593" i="4"/>
  <c r="R592" i="4"/>
  <c r="Q592" i="4"/>
  <c r="R591" i="4"/>
  <c r="Q591" i="4"/>
  <c r="R590" i="4"/>
  <c r="Q590" i="4"/>
  <c r="R589" i="4"/>
  <c r="Q589" i="4"/>
  <c r="R588" i="4"/>
  <c r="Q588" i="4"/>
  <c r="R587" i="4"/>
  <c r="Q587" i="4"/>
  <c r="R586" i="4"/>
  <c r="Q586" i="4"/>
  <c r="R585" i="4"/>
  <c r="Q585" i="4"/>
  <c r="R584" i="4"/>
  <c r="Q584" i="4"/>
  <c r="R583" i="4"/>
  <c r="Q583" i="4"/>
  <c r="R582" i="4"/>
  <c r="Q582" i="4"/>
  <c r="R581" i="4"/>
  <c r="Q581" i="4"/>
  <c r="R580" i="4"/>
  <c r="Q580" i="4"/>
  <c r="R579" i="4"/>
  <c r="Q579" i="4"/>
  <c r="R578" i="4"/>
  <c r="Q578" i="4"/>
  <c r="R577" i="4"/>
  <c r="Q577" i="4"/>
  <c r="R576" i="4"/>
  <c r="Q576" i="4"/>
  <c r="R575" i="4"/>
  <c r="Q575" i="4"/>
  <c r="R574" i="4"/>
  <c r="Q574" i="4"/>
  <c r="R573" i="4"/>
  <c r="Q573" i="4"/>
  <c r="R572" i="4"/>
  <c r="Q572" i="4"/>
  <c r="R571" i="4"/>
  <c r="Q571" i="4"/>
  <c r="R570" i="4"/>
  <c r="Q570" i="4"/>
  <c r="R569" i="4"/>
  <c r="Q569" i="4"/>
  <c r="R568" i="4"/>
  <c r="Q568" i="4"/>
  <c r="R567" i="4"/>
  <c r="Q567" i="4"/>
  <c r="R566" i="4"/>
  <c r="Q566" i="4"/>
  <c r="R565" i="4"/>
  <c r="Q565" i="4"/>
  <c r="R564" i="4"/>
  <c r="Q564" i="4"/>
  <c r="R563" i="4"/>
  <c r="Q563" i="4"/>
  <c r="R562" i="4"/>
  <c r="Q562" i="4"/>
  <c r="R561" i="4"/>
  <c r="Q561" i="4"/>
  <c r="R560" i="4"/>
  <c r="Q560" i="4"/>
  <c r="R559" i="4"/>
  <c r="Q559" i="4"/>
  <c r="R558" i="4"/>
  <c r="Q558" i="4"/>
  <c r="R557" i="4"/>
  <c r="Q557" i="4"/>
  <c r="R556" i="4"/>
  <c r="Q556" i="4"/>
  <c r="R555" i="4"/>
  <c r="Q555" i="4"/>
  <c r="R554" i="4"/>
  <c r="Q554" i="4"/>
  <c r="R553" i="4"/>
  <c r="Q553" i="4"/>
  <c r="R552" i="4"/>
  <c r="Q552" i="4"/>
  <c r="R551" i="4"/>
  <c r="Q551" i="4"/>
  <c r="R550" i="4"/>
  <c r="Q550" i="4"/>
  <c r="R549" i="4"/>
  <c r="Q549" i="4"/>
  <c r="R548" i="4"/>
  <c r="Q548" i="4"/>
  <c r="R547" i="4"/>
  <c r="Q547" i="4"/>
  <c r="R546" i="4"/>
  <c r="Q546" i="4"/>
  <c r="R545" i="4"/>
  <c r="Q545" i="4"/>
  <c r="R544" i="4"/>
  <c r="Q544" i="4"/>
  <c r="R543" i="4"/>
  <c r="Q543" i="4"/>
  <c r="R542" i="4"/>
  <c r="Q542" i="4"/>
  <c r="R541" i="4"/>
  <c r="Q541" i="4"/>
  <c r="R540" i="4"/>
  <c r="Q540" i="4"/>
  <c r="R539" i="4"/>
  <c r="Q539" i="4"/>
  <c r="R538" i="4"/>
  <c r="Q538" i="4"/>
  <c r="R537" i="4"/>
  <c r="Q537" i="4"/>
  <c r="R536" i="4"/>
  <c r="Q536" i="4"/>
  <c r="R535" i="4"/>
  <c r="Q535" i="4"/>
  <c r="R534" i="4"/>
  <c r="Q534" i="4"/>
  <c r="R533" i="4"/>
  <c r="Q533" i="4"/>
  <c r="R532" i="4"/>
  <c r="Q532" i="4"/>
  <c r="R531" i="4"/>
  <c r="Q531" i="4"/>
  <c r="R530" i="4"/>
  <c r="Q530" i="4"/>
  <c r="R529" i="4"/>
  <c r="Q529" i="4"/>
  <c r="R528" i="4"/>
  <c r="Q528" i="4"/>
  <c r="R527" i="4"/>
  <c r="Q527" i="4"/>
  <c r="R526" i="4"/>
  <c r="Q526" i="4"/>
  <c r="R525" i="4"/>
  <c r="Q525" i="4"/>
  <c r="R524" i="4"/>
  <c r="Q524" i="4"/>
  <c r="R523" i="4"/>
  <c r="Q523" i="4"/>
  <c r="R522" i="4"/>
  <c r="Q522" i="4"/>
  <c r="R521" i="4"/>
  <c r="Q521" i="4"/>
  <c r="R520" i="4"/>
  <c r="Q520" i="4"/>
  <c r="R519" i="4"/>
  <c r="Q519" i="4"/>
  <c r="R518" i="4"/>
  <c r="Q518" i="4"/>
  <c r="R517" i="4"/>
  <c r="Q517" i="4"/>
  <c r="R516" i="4"/>
  <c r="Q516" i="4"/>
  <c r="R515" i="4"/>
  <c r="Q515" i="4"/>
  <c r="R514" i="4"/>
  <c r="Q514" i="4"/>
  <c r="R513" i="4"/>
  <c r="Q513" i="4"/>
  <c r="R512" i="4"/>
  <c r="Q512" i="4"/>
  <c r="R511" i="4"/>
  <c r="Q511" i="4"/>
  <c r="R510" i="4"/>
  <c r="Q510" i="4"/>
  <c r="R509" i="4"/>
  <c r="Q509" i="4"/>
  <c r="R508" i="4"/>
  <c r="Q508" i="4"/>
  <c r="R507" i="4"/>
  <c r="Q507" i="4"/>
  <c r="R506" i="4"/>
  <c r="Q506" i="4"/>
  <c r="R505" i="4"/>
  <c r="Q505" i="4"/>
  <c r="R504" i="4"/>
  <c r="Q504" i="4"/>
  <c r="R503" i="4"/>
  <c r="Q503" i="4"/>
  <c r="R502" i="4"/>
  <c r="Q502" i="4"/>
  <c r="R501" i="4"/>
  <c r="Q501" i="4"/>
  <c r="R500" i="4"/>
  <c r="Q500" i="4"/>
  <c r="R499" i="4"/>
  <c r="Q499" i="4"/>
  <c r="R498" i="4"/>
  <c r="Q498" i="4"/>
  <c r="R497" i="4"/>
  <c r="Q497" i="4"/>
  <c r="R496" i="4"/>
  <c r="Q496" i="4"/>
  <c r="R495" i="4"/>
  <c r="Q495" i="4"/>
  <c r="R494" i="4"/>
  <c r="Q494" i="4"/>
  <c r="R493" i="4"/>
  <c r="Q493" i="4"/>
  <c r="R492" i="4"/>
  <c r="Q492" i="4"/>
  <c r="R491" i="4"/>
  <c r="Q491" i="4"/>
  <c r="R490" i="4"/>
  <c r="Q490" i="4"/>
  <c r="R489" i="4"/>
  <c r="Q489" i="4"/>
  <c r="R488" i="4"/>
  <c r="Q488" i="4"/>
  <c r="R487" i="4"/>
  <c r="Q487" i="4"/>
  <c r="R486" i="4"/>
  <c r="Q486" i="4"/>
  <c r="R485" i="4"/>
  <c r="Q485" i="4"/>
  <c r="R484" i="4"/>
  <c r="Q484" i="4"/>
  <c r="R483" i="4"/>
  <c r="Q483" i="4"/>
  <c r="R482" i="4"/>
  <c r="Q482" i="4"/>
  <c r="R481" i="4"/>
  <c r="Q481" i="4"/>
  <c r="R480" i="4"/>
  <c r="Q480" i="4"/>
  <c r="R479" i="4"/>
  <c r="Q479" i="4"/>
  <c r="R478" i="4"/>
  <c r="Q478" i="4"/>
  <c r="R477" i="4"/>
  <c r="Q477" i="4"/>
  <c r="R476" i="4"/>
  <c r="Q476" i="4"/>
  <c r="R475" i="4"/>
  <c r="Q475" i="4"/>
  <c r="R474" i="4"/>
  <c r="Q474" i="4"/>
  <c r="R473" i="4"/>
  <c r="Q473" i="4"/>
  <c r="R472" i="4"/>
  <c r="Q472" i="4"/>
  <c r="R471" i="4"/>
  <c r="Q471" i="4"/>
  <c r="R470" i="4"/>
  <c r="Q470" i="4"/>
  <c r="R469" i="4"/>
  <c r="Q469" i="4"/>
  <c r="R468" i="4"/>
  <c r="Q468" i="4"/>
  <c r="R467" i="4"/>
  <c r="Q467" i="4"/>
  <c r="R466" i="4"/>
  <c r="Q466" i="4"/>
  <c r="R465" i="4"/>
  <c r="Q465" i="4"/>
  <c r="R464" i="4"/>
  <c r="Q464" i="4"/>
  <c r="R463" i="4"/>
  <c r="Q463" i="4"/>
  <c r="R462" i="4"/>
  <c r="Q462" i="4"/>
  <c r="R461" i="4"/>
  <c r="Q461" i="4"/>
  <c r="R460" i="4"/>
  <c r="Q460" i="4"/>
  <c r="R459" i="4"/>
  <c r="Q459" i="4"/>
  <c r="R458" i="4"/>
  <c r="Q458" i="4"/>
  <c r="R457" i="4"/>
  <c r="Q457" i="4"/>
  <c r="R456" i="4"/>
  <c r="Q456" i="4"/>
  <c r="R455" i="4"/>
  <c r="Q455" i="4"/>
  <c r="R454" i="4"/>
  <c r="Q454" i="4"/>
  <c r="R453" i="4"/>
  <c r="Q453" i="4"/>
  <c r="R452" i="4"/>
  <c r="Q452" i="4"/>
  <c r="R451" i="4"/>
  <c r="Q451" i="4"/>
  <c r="R450" i="4"/>
  <c r="Q450" i="4"/>
  <c r="R449" i="4"/>
  <c r="Q449" i="4"/>
  <c r="R448" i="4"/>
  <c r="Q448" i="4"/>
  <c r="R447" i="4"/>
  <c r="Q447" i="4"/>
  <c r="R446" i="4"/>
  <c r="Q446" i="4"/>
  <c r="R445" i="4"/>
  <c r="Q445" i="4"/>
  <c r="R444" i="4"/>
  <c r="Q444" i="4"/>
  <c r="R443" i="4"/>
  <c r="Q443" i="4"/>
  <c r="R442" i="4"/>
  <c r="Q442" i="4"/>
  <c r="R441" i="4"/>
  <c r="Q441" i="4"/>
  <c r="R440" i="4"/>
  <c r="Q440" i="4"/>
  <c r="R439" i="4"/>
  <c r="Q439" i="4"/>
  <c r="R438" i="4"/>
  <c r="Q438" i="4"/>
  <c r="R437" i="4"/>
  <c r="Q437" i="4"/>
  <c r="R436" i="4"/>
  <c r="Q436" i="4"/>
  <c r="R435" i="4"/>
  <c r="Q435" i="4"/>
  <c r="R434" i="4"/>
  <c r="Q434" i="4"/>
  <c r="R433" i="4"/>
  <c r="Q433" i="4"/>
  <c r="R432" i="4"/>
  <c r="Q432" i="4"/>
  <c r="R431" i="4"/>
  <c r="Q431" i="4"/>
  <c r="R430" i="4"/>
  <c r="Q430" i="4"/>
  <c r="R429" i="4"/>
  <c r="Q429" i="4"/>
  <c r="R428" i="4"/>
  <c r="Q428" i="4"/>
  <c r="R427" i="4"/>
  <c r="Q427" i="4"/>
  <c r="R426" i="4"/>
  <c r="Q426" i="4"/>
  <c r="R425" i="4"/>
  <c r="Q425" i="4"/>
  <c r="R424" i="4"/>
  <c r="Q424" i="4"/>
  <c r="R423" i="4"/>
  <c r="Q423" i="4"/>
  <c r="R422" i="4"/>
  <c r="Q422" i="4"/>
  <c r="R421" i="4"/>
  <c r="Q421" i="4"/>
  <c r="R420" i="4"/>
  <c r="Q420" i="4"/>
  <c r="R419" i="4"/>
  <c r="Q419" i="4"/>
  <c r="R418" i="4"/>
  <c r="Q418" i="4"/>
  <c r="R417" i="4"/>
  <c r="Q417" i="4"/>
  <c r="R416" i="4"/>
  <c r="Q416" i="4"/>
  <c r="R415" i="4"/>
  <c r="Q415" i="4"/>
  <c r="R414" i="4"/>
  <c r="Q414" i="4"/>
  <c r="R413" i="4"/>
  <c r="Q413" i="4"/>
  <c r="R412" i="4"/>
  <c r="Q412" i="4"/>
  <c r="R411" i="4"/>
  <c r="Q411" i="4"/>
  <c r="R410" i="4"/>
  <c r="Q410" i="4"/>
  <c r="R409" i="4"/>
  <c r="Q409" i="4"/>
  <c r="R408" i="4"/>
  <c r="Q408" i="4"/>
  <c r="R407" i="4"/>
  <c r="Q407" i="4"/>
  <c r="R406" i="4"/>
  <c r="Q406" i="4"/>
  <c r="R405" i="4"/>
  <c r="Q405" i="4"/>
  <c r="R404" i="4"/>
  <c r="Q404" i="4"/>
  <c r="R403" i="4"/>
  <c r="Q403" i="4"/>
  <c r="R402" i="4"/>
  <c r="Q402" i="4"/>
  <c r="R401" i="4"/>
  <c r="Q401" i="4"/>
  <c r="R400" i="4"/>
  <c r="Q400" i="4"/>
  <c r="R399" i="4"/>
  <c r="Q399" i="4"/>
  <c r="R398" i="4"/>
  <c r="Q398" i="4"/>
  <c r="R397" i="4"/>
  <c r="Q397" i="4"/>
  <c r="R396" i="4"/>
  <c r="Q396" i="4"/>
  <c r="R395" i="4"/>
  <c r="Q395" i="4"/>
  <c r="R394" i="4"/>
  <c r="Q394" i="4"/>
  <c r="R393" i="4"/>
  <c r="Q393" i="4"/>
  <c r="R392" i="4"/>
  <c r="Q392" i="4"/>
  <c r="R391" i="4"/>
  <c r="Q391" i="4"/>
  <c r="R390" i="4"/>
  <c r="Q390" i="4"/>
  <c r="R389" i="4"/>
  <c r="Q389" i="4"/>
  <c r="R388" i="4"/>
  <c r="Q388" i="4"/>
  <c r="R387" i="4"/>
  <c r="Q387" i="4"/>
  <c r="R386" i="4"/>
  <c r="Q386" i="4"/>
  <c r="R385" i="4"/>
  <c r="Q385" i="4"/>
  <c r="R384" i="4"/>
  <c r="Q384" i="4"/>
  <c r="R383" i="4"/>
  <c r="Q383" i="4"/>
  <c r="R382" i="4"/>
  <c r="Q382" i="4"/>
  <c r="R381" i="4"/>
  <c r="Q381" i="4"/>
  <c r="R380" i="4"/>
  <c r="Q380" i="4"/>
  <c r="R379" i="4"/>
  <c r="Q379" i="4"/>
  <c r="R378" i="4"/>
  <c r="Q378" i="4"/>
  <c r="R377" i="4"/>
  <c r="Q377" i="4"/>
  <c r="R376" i="4"/>
  <c r="Q376" i="4"/>
  <c r="R375" i="4"/>
  <c r="Q375" i="4"/>
  <c r="R374" i="4"/>
  <c r="Q374" i="4"/>
  <c r="R373" i="4"/>
  <c r="Q373" i="4"/>
  <c r="R372" i="4"/>
  <c r="Q372" i="4"/>
  <c r="R371" i="4"/>
  <c r="Q371" i="4"/>
  <c r="R370" i="4"/>
  <c r="Q370" i="4"/>
  <c r="R369" i="4"/>
  <c r="Q369" i="4"/>
  <c r="R368" i="4"/>
  <c r="Q368" i="4"/>
  <c r="R367" i="4"/>
  <c r="Q367" i="4"/>
  <c r="R366" i="4"/>
  <c r="Q366" i="4"/>
  <c r="R365" i="4"/>
  <c r="Q365" i="4"/>
  <c r="R364" i="4"/>
  <c r="Q364" i="4"/>
  <c r="R363" i="4"/>
  <c r="Q363" i="4"/>
  <c r="R362" i="4"/>
  <c r="Q362" i="4"/>
  <c r="R361" i="4"/>
  <c r="Q361" i="4"/>
  <c r="R360" i="4"/>
  <c r="Q360" i="4"/>
  <c r="R359" i="4"/>
  <c r="Q359" i="4"/>
  <c r="R358" i="4"/>
  <c r="Q358" i="4"/>
  <c r="R357" i="4"/>
  <c r="Q357" i="4"/>
  <c r="R356" i="4"/>
  <c r="Q356" i="4"/>
  <c r="R355" i="4"/>
  <c r="Q355" i="4"/>
  <c r="R354" i="4"/>
  <c r="Q354" i="4"/>
  <c r="R353" i="4"/>
  <c r="Q353" i="4"/>
  <c r="R352" i="4"/>
  <c r="Q352" i="4"/>
  <c r="R351" i="4"/>
  <c r="Q351" i="4"/>
  <c r="R350" i="4"/>
  <c r="Q350" i="4"/>
  <c r="R349" i="4"/>
  <c r="Q349" i="4"/>
  <c r="R348" i="4"/>
  <c r="Q348" i="4"/>
  <c r="R347" i="4"/>
  <c r="Q347" i="4"/>
  <c r="R346" i="4"/>
  <c r="Q346" i="4"/>
  <c r="R345" i="4"/>
  <c r="Q345" i="4"/>
  <c r="R344" i="4"/>
  <c r="Q344" i="4"/>
  <c r="R343" i="4"/>
  <c r="Q343" i="4"/>
  <c r="R342" i="4"/>
  <c r="Q342" i="4"/>
  <c r="R341" i="4"/>
  <c r="Q341" i="4"/>
  <c r="R340" i="4"/>
  <c r="Q340" i="4"/>
  <c r="R339" i="4"/>
  <c r="Q339" i="4"/>
  <c r="R338" i="4"/>
  <c r="Q338" i="4"/>
  <c r="R337" i="4"/>
  <c r="Q337" i="4"/>
  <c r="R336" i="4"/>
  <c r="Q336" i="4"/>
  <c r="R335" i="4"/>
  <c r="Q335" i="4"/>
  <c r="R334" i="4"/>
  <c r="Q334" i="4"/>
  <c r="R333" i="4"/>
  <c r="Q333" i="4"/>
  <c r="R332" i="4"/>
  <c r="Q332" i="4"/>
  <c r="R331" i="4"/>
  <c r="Q331" i="4"/>
  <c r="R330" i="4"/>
  <c r="Q330" i="4"/>
  <c r="R329" i="4"/>
  <c r="Q329" i="4"/>
  <c r="R328" i="4"/>
  <c r="Q328" i="4"/>
  <c r="R327" i="4"/>
  <c r="Q327" i="4"/>
  <c r="R326" i="4"/>
  <c r="Q326" i="4"/>
  <c r="R325" i="4"/>
  <c r="Q325" i="4"/>
  <c r="R324" i="4"/>
  <c r="Q324" i="4"/>
  <c r="R323" i="4"/>
  <c r="Q323" i="4"/>
  <c r="R322" i="4"/>
  <c r="Q322" i="4"/>
  <c r="R321" i="4"/>
  <c r="Q321" i="4"/>
  <c r="R320" i="4"/>
  <c r="Q320" i="4"/>
  <c r="R319" i="4"/>
  <c r="Q319" i="4"/>
  <c r="R318" i="4"/>
  <c r="Q318" i="4"/>
  <c r="R317" i="4"/>
  <c r="Q317" i="4"/>
  <c r="R316" i="4"/>
  <c r="Q316" i="4"/>
  <c r="R315" i="4"/>
  <c r="Q315" i="4"/>
  <c r="R314" i="4"/>
  <c r="Q314" i="4"/>
  <c r="R313" i="4"/>
  <c r="Q313" i="4"/>
  <c r="R312" i="4"/>
  <c r="Q312" i="4"/>
  <c r="R311" i="4"/>
  <c r="Q311" i="4"/>
  <c r="R310" i="4"/>
  <c r="Q310" i="4"/>
  <c r="R309" i="4"/>
  <c r="Q309" i="4"/>
  <c r="R308" i="4"/>
  <c r="Q308" i="4"/>
  <c r="R307" i="4"/>
  <c r="Q307" i="4"/>
  <c r="R306" i="4"/>
  <c r="Q306" i="4"/>
  <c r="R305" i="4"/>
  <c r="Q305" i="4"/>
  <c r="R304" i="4"/>
  <c r="Q304" i="4"/>
  <c r="R303" i="4"/>
  <c r="Q303" i="4"/>
  <c r="R302" i="4"/>
  <c r="Q302" i="4"/>
  <c r="R301" i="4"/>
  <c r="Q301" i="4"/>
  <c r="R300" i="4"/>
  <c r="Q300" i="4"/>
  <c r="R299" i="4"/>
  <c r="Q299" i="4"/>
  <c r="R298" i="4"/>
  <c r="Q298" i="4"/>
  <c r="R297" i="4"/>
  <c r="Q297" i="4"/>
  <c r="R296" i="4"/>
  <c r="Q296" i="4"/>
  <c r="R295" i="4"/>
  <c r="Q295" i="4"/>
  <c r="R294" i="4"/>
  <c r="Q294" i="4"/>
  <c r="R293" i="4"/>
  <c r="Q293" i="4"/>
  <c r="R292" i="4"/>
  <c r="Q292" i="4"/>
  <c r="R291" i="4"/>
  <c r="Q291" i="4"/>
  <c r="R290" i="4"/>
  <c r="Q290" i="4"/>
  <c r="R289" i="4"/>
  <c r="Q289" i="4"/>
  <c r="R288" i="4"/>
  <c r="Q288" i="4"/>
  <c r="R287" i="4"/>
  <c r="Q287" i="4"/>
  <c r="R286" i="4"/>
  <c r="Q286" i="4"/>
  <c r="R285" i="4"/>
  <c r="Q285" i="4"/>
  <c r="R284" i="4"/>
  <c r="Q284" i="4"/>
  <c r="R283" i="4"/>
  <c r="Q283" i="4"/>
  <c r="R282" i="4"/>
  <c r="Q282" i="4"/>
  <c r="R281" i="4"/>
  <c r="Q281" i="4"/>
  <c r="R280" i="4"/>
  <c r="Q280" i="4"/>
  <c r="R279" i="4"/>
  <c r="Q279" i="4"/>
  <c r="R278" i="4"/>
  <c r="Q278" i="4"/>
  <c r="R277" i="4"/>
  <c r="Q277" i="4"/>
  <c r="R276" i="4"/>
  <c r="Q276" i="4"/>
  <c r="R275" i="4"/>
  <c r="Q275" i="4"/>
  <c r="R274" i="4"/>
  <c r="Q274" i="4"/>
  <c r="R273" i="4"/>
  <c r="Q273" i="4"/>
  <c r="R272" i="4"/>
  <c r="Q272" i="4"/>
  <c r="R271" i="4"/>
  <c r="Q271" i="4"/>
  <c r="R270" i="4"/>
  <c r="Q270" i="4"/>
  <c r="R269" i="4"/>
  <c r="Q269" i="4"/>
  <c r="R268" i="4"/>
  <c r="Q268" i="4"/>
  <c r="R267" i="4"/>
  <c r="Q267" i="4"/>
  <c r="R266" i="4"/>
  <c r="Q266" i="4"/>
  <c r="R265" i="4"/>
  <c r="Q265" i="4"/>
  <c r="R264" i="4"/>
  <c r="Q264" i="4"/>
  <c r="R263" i="4"/>
  <c r="Q263" i="4"/>
  <c r="R262" i="4"/>
  <c r="Q262" i="4"/>
  <c r="R261" i="4"/>
  <c r="Q261" i="4"/>
  <c r="R260" i="4"/>
  <c r="Q260" i="4"/>
  <c r="R259" i="4"/>
  <c r="Q259" i="4"/>
  <c r="R258" i="4"/>
  <c r="Q258" i="4"/>
  <c r="R257" i="4"/>
  <c r="Q257" i="4"/>
  <c r="R256" i="4"/>
  <c r="Q256" i="4"/>
  <c r="R255" i="4"/>
  <c r="Q255" i="4"/>
  <c r="R254" i="4"/>
  <c r="Q254" i="4"/>
  <c r="R253" i="4"/>
  <c r="Q253" i="4"/>
  <c r="R252" i="4"/>
  <c r="Q252" i="4"/>
  <c r="R251" i="4"/>
  <c r="Q251" i="4"/>
  <c r="R250" i="4"/>
  <c r="Q250" i="4"/>
  <c r="R249" i="4"/>
  <c r="Q249" i="4"/>
  <c r="R248" i="4"/>
  <c r="Q248" i="4"/>
  <c r="R247" i="4"/>
  <c r="Q247" i="4"/>
  <c r="R246" i="4"/>
  <c r="Q246" i="4"/>
  <c r="R245" i="4"/>
  <c r="Q245" i="4"/>
  <c r="R244" i="4"/>
  <c r="Q244" i="4"/>
  <c r="R243" i="4"/>
  <c r="Q243" i="4"/>
  <c r="R242" i="4"/>
  <c r="Q242" i="4"/>
  <c r="R241" i="4"/>
  <c r="Q241" i="4"/>
  <c r="R240" i="4"/>
  <c r="Q240" i="4"/>
  <c r="R239" i="4"/>
  <c r="Q239" i="4"/>
  <c r="R238" i="4"/>
  <c r="Q238" i="4"/>
  <c r="R237" i="4"/>
  <c r="Q237" i="4"/>
  <c r="R236" i="4"/>
  <c r="Q236" i="4"/>
  <c r="R235" i="4"/>
  <c r="Q235" i="4"/>
  <c r="R234" i="4"/>
  <c r="Q234" i="4"/>
  <c r="R233" i="4"/>
  <c r="Q233" i="4"/>
  <c r="R232" i="4"/>
  <c r="Q232" i="4"/>
  <c r="R231" i="4"/>
  <c r="Q231" i="4"/>
  <c r="R230" i="4"/>
  <c r="Q230" i="4"/>
  <c r="R229" i="4"/>
  <c r="Q229" i="4"/>
  <c r="R228" i="4"/>
  <c r="Q228" i="4"/>
  <c r="R227" i="4"/>
  <c r="Q227" i="4"/>
  <c r="R226" i="4"/>
  <c r="Q226" i="4"/>
  <c r="R225" i="4"/>
  <c r="Q225" i="4"/>
  <c r="R224" i="4"/>
  <c r="Q224" i="4"/>
  <c r="R223" i="4"/>
  <c r="Q223" i="4"/>
  <c r="R222" i="4"/>
  <c r="Q222" i="4"/>
  <c r="R221" i="4"/>
  <c r="Q221" i="4"/>
  <c r="R220" i="4"/>
  <c r="Q220" i="4"/>
  <c r="R219" i="4"/>
  <c r="Q219" i="4"/>
  <c r="R218" i="4"/>
  <c r="Q218" i="4"/>
  <c r="R217" i="4"/>
  <c r="Q217" i="4"/>
  <c r="R216" i="4"/>
  <c r="Q216" i="4"/>
  <c r="R215" i="4"/>
  <c r="Q215" i="4"/>
  <c r="R214" i="4"/>
  <c r="Q214" i="4"/>
  <c r="R213" i="4"/>
  <c r="Q213" i="4"/>
  <c r="R212" i="4"/>
  <c r="Q212" i="4"/>
  <c r="R211" i="4"/>
  <c r="Q211" i="4"/>
  <c r="R210" i="4"/>
  <c r="Q210" i="4"/>
  <c r="R209" i="4"/>
  <c r="Q209" i="4"/>
  <c r="R208" i="4"/>
  <c r="Q208" i="4"/>
  <c r="R207" i="4"/>
  <c r="Q207" i="4"/>
  <c r="R206" i="4"/>
  <c r="Q206" i="4"/>
  <c r="R205" i="4"/>
  <c r="Q205" i="4"/>
  <c r="R204" i="4"/>
  <c r="Q204" i="4"/>
  <c r="R203" i="4"/>
  <c r="Q203" i="4"/>
  <c r="R202" i="4"/>
  <c r="Q202" i="4"/>
  <c r="R201" i="4"/>
  <c r="Q201" i="4"/>
  <c r="R200" i="4"/>
  <c r="Q200" i="4"/>
  <c r="R199" i="4"/>
  <c r="Q199" i="4"/>
  <c r="R198" i="4"/>
  <c r="Q198" i="4"/>
  <c r="R197" i="4"/>
  <c r="Q197" i="4"/>
  <c r="R196" i="4"/>
  <c r="Q196" i="4"/>
  <c r="R195" i="4"/>
  <c r="Q195" i="4"/>
  <c r="R194" i="4"/>
  <c r="Q194" i="4"/>
  <c r="R193" i="4"/>
  <c r="Q193" i="4"/>
  <c r="R192" i="4"/>
  <c r="Q192" i="4"/>
  <c r="R191" i="4"/>
  <c r="Q191" i="4"/>
  <c r="R190" i="4"/>
  <c r="Q190" i="4"/>
  <c r="R189" i="4"/>
  <c r="Q189" i="4"/>
  <c r="R188" i="4"/>
  <c r="Q188" i="4"/>
  <c r="R187" i="4"/>
  <c r="Q187" i="4"/>
  <c r="R186" i="4"/>
  <c r="Q186" i="4"/>
  <c r="R185" i="4"/>
  <c r="Q185" i="4"/>
  <c r="R184" i="4"/>
  <c r="Q184" i="4"/>
  <c r="R183" i="4"/>
  <c r="Q183" i="4"/>
  <c r="R182" i="4"/>
  <c r="Q182" i="4"/>
  <c r="R181" i="4"/>
  <c r="Q181" i="4"/>
  <c r="R180" i="4"/>
  <c r="Q180" i="4"/>
  <c r="R179" i="4"/>
  <c r="Q179" i="4"/>
  <c r="R178" i="4"/>
  <c r="Q178" i="4"/>
  <c r="R177" i="4"/>
  <c r="Q177" i="4"/>
  <c r="R176" i="4"/>
  <c r="Q176" i="4"/>
  <c r="R175" i="4"/>
  <c r="Q175" i="4"/>
  <c r="R174" i="4"/>
  <c r="Q174" i="4"/>
  <c r="R173" i="4"/>
  <c r="Q173" i="4"/>
  <c r="R172" i="4"/>
  <c r="Q172" i="4"/>
  <c r="R171" i="4"/>
  <c r="Q171" i="4"/>
  <c r="R170" i="4"/>
  <c r="Q170" i="4"/>
  <c r="R169" i="4"/>
  <c r="Q169" i="4"/>
  <c r="R168" i="4"/>
  <c r="Q168" i="4"/>
  <c r="R167" i="4"/>
  <c r="Q167" i="4"/>
  <c r="R166" i="4"/>
  <c r="Q166" i="4"/>
  <c r="R165" i="4"/>
  <c r="Q165" i="4"/>
  <c r="R164" i="4"/>
  <c r="Q164" i="4"/>
  <c r="R163" i="4"/>
  <c r="Q163" i="4"/>
  <c r="R162" i="4"/>
  <c r="Q162" i="4"/>
  <c r="R161" i="4"/>
  <c r="Q161" i="4"/>
  <c r="R160" i="4"/>
  <c r="Q160" i="4"/>
  <c r="R159" i="4"/>
  <c r="Q159" i="4"/>
  <c r="R158" i="4"/>
  <c r="Q158" i="4"/>
  <c r="R157" i="4"/>
  <c r="Q157" i="4"/>
  <c r="R156" i="4"/>
  <c r="Q156" i="4"/>
  <c r="R155" i="4"/>
  <c r="Q155" i="4"/>
  <c r="R154" i="4"/>
  <c r="Q154" i="4"/>
  <c r="R153" i="4"/>
  <c r="Q153" i="4"/>
  <c r="R152" i="4"/>
  <c r="Q152" i="4"/>
  <c r="R151" i="4"/>
  <c r="Q151" i="4"/>
  <c r="R150" i="4"/>
  <c r="Q150" i="4"/>
  <c r="R149" i="4"/>
  <c r="Q149" i="4"/>
  <c r="R148" i="4"/>
  <c r="Q148" i="4"/>
  <c r="R147" i="4"/>
  <c r="Q147" i="4"/>
  <c r="R146" i="4"/>
  <c r="Q146" i="4"/>
  <c r="R145" i="4"/>
  <c r="Q145" i="4"/>
  <c r="R144" i="4"/>
  <c r="Q144" i="4"/>
  <c r="R143" i="4"/>
  <c r="Q143" i="4"/>
  <c r="R142" i="4"/>
  <c r="Q142" i="4"/>
  <c r="R141" i="4"/>
  <c r="Q141" i="4"/>
  <c r="R140" i="4"/>
  <c r="Q140" i="4"/>
  <c r="R139" i="4"/>
  <c r="Q139" i="4"/>
  <c r="R138" i="4"/>
  <c r="Q138" i="4"/>
  <c r="R137" i="4"/>
  <c r="Q137" i="4"/>
  <c r="R136" i="4"/>
  <c r="Q136" i="4"/>
  <c r="R135" i="4"/>
  <c r="Q135" i="4"/>
  <c r="R134" i="4"/>
  <c r="Q134" i="4"/>
  <c r="R133" i="4"/>
  <c r="Q133" i="4"/>
  <c r="R132" i="4"/>
  <c r="Q132" i="4"/>
  <c r="R131" i="4"/>
  <c r="Q131" i="4"/>
  <c r="R130" i="4"/>
  <c r="Q130" i="4"/>
  <c r="R129" i="4"/>
  <c r="Q129" i="4"/>
  <c r="R128" i="4"/>
  <c r="Q128" i="4"/>
  <c r="R127" i="4"/>
  <c r="Q127" i="4"/>
  <c r="R126" i="4"/>
  <c r="Q126" i="4"/>
  <c r="R125" i="4"/>
  <c r="Q125" i="4"/>
  <c r="R124" i="4"/>
  <c r="Q124" i="4"/>
  <c r="R123" i="4"/>
  <c r="Q123" i="4"/>
  <c r="R122" i="4"/>
  <c r="Q122" i="4"/>
  <c r="R121" i="4"/>
  <c r="Q121" i="4"/>
  <c r="R120" i="4"/>
  <c r="Q120" i="4"/>
  <c r="R119" i="4"/>
  <c r="Q119" i="4"/>
  <c r="R118" i="4"/>
  <c r="Q118" i="4"/>
  <c r="R117" i="4"/>
  <c r="Q117" i="4"/>
  <c r="R116" i="4"/>
  <c r="Q116" i="4"/>
  <c r="R115" i="4"/>
  <c r="Q115" i="4"/>
  <c r="R114" i="4"/>
  <c r="Q114" i="4"/>
  <c r="R113" i="4"/>
  <c r="Q113" i="4"/>
  <c r="R112" i="4"/>
  <c r="Q112" i="4"/>
  <c r="R111" i="4"/>
  <c r="Q111" i="4"/>
  <c r="R110" i="4"/>
  <c r="Q110" i="4"/>
  <c r="R109" i="4"/>
  <c r="Q109" i="4"/>
  <c r="R108" i="4"/>
  <c r="Q108" i="4"/>
  <c r="R107" i="4"/>
  <c r="Q107" i="4"/>
  <c r="R106" i="4"/>
  <c r="Q106" i="4"/>
  <c r="R105" i="4"/>
  <c r="Q105" i="4"/>
  <c r="R104" i="4"/>
  <c r="Q104" i="4"/>
  <c r="R103" i="4"/>
  <c r="Q103" i="4"/>
  <c r="R102" i="4"/>
  <c r="Q102" i="4"/>
  <c r="R101" i="4"/>
  <c r="Q101" i="4"/>
  <c r="R100" i="4"/>
  <c r="Q100" i="4"/>
  <c r="R99" i="4"/>
  <c r="Q99" i="4"/>
  <c r="R98" i="4"/>
  <c r="Q98" i="4"/>
  <c r="R97" i="4"/>
  <c r="Q97" i="4"/>
  <c r="R96" i="4"/>
  <c r="Q96" i="4"/>
  <c r="R95" i="4"/>
  <c r="Q95" i="4"/>
  <c r="R94" i="4"/>
  <c r="Q94" i="4"/>
  <c r="R93" i="4"/>
  <c r="Q93" i="4"/>
  <c r="R92" i="4"/>
  <c r="Q92" i="4"/>
  <c r="R91" i="4"/>
  <c r="Q91" i="4"/>
  <c r="R90" i="4"/>
  <c r="Q90" i="4"/>
  <c r="R89" i="4"/>
  <c r="Q89" i="4"/>
  <c r="R88" i="4"/>
  <c r="Q88" i="4"/>
  <c r="R87" i="4"/>
  <c r="Q87" i="4"/>
  <c r="R86" i="4"/>
  <c r="Q86" i="4"/>
  <c r="R85" i="4"/>
  <c r="Q85" i="4"/>
  <c r="R84" i="4"/>
  <c r="Q84" i="4"/>
  <c r="R83" i="4"/>
  <c r="Q83" i="4"/>
  <c r="R82" i="4"/>
  <c r="Q82" i="4"/>
  <c r="R81" i="4"/>
  <c r="Q81" i="4"/>
  <c r="R80" i="4"/>
  <c r="Q80" i="4"/>
  <c r="R79" i="4"/>
  <c r="Q79" i="4"/>
  <c r="R78" i="4"/>
  <c r="Q78" i="4"/>
  <c r="R77" i="4"/>
  <c r="Q77" i="4"/>
  <c r="R76" i="4"/>
  <c r="Q76" i="4"/>
  <c r="R75" i="4"/>
  <c r="Q75" i="4"/>
  <c r="R74" i="4"/>
  <c r="Q74" i="4"/>
  <c r="R73" i="4"/>
  <c r="Q73" i="4"/>
  <c r="R72" i="4"/>
  <c r="Q72" i="4"/>
  <c r="R71" i="4"/>
  <c r="Q71" i="4"/>
  <c r="R70" i="4"/>
  <c r="Q70" i="4"/>
  <c r="R69" i="4"/>
  <c r="Q69" i="4"/>
  <c r="R68" i="4"/>
  <c r="Q68" i="4"/>
  <c r="R67" i="4"/>
  <c r="Q67" i="4"/>
  <c r="R66" i="4"/>
  <c r="Q66" i="4"/>
  <c r="R65" i="4"/>
  <c r="Q65" i="4"/>
  <c r="R64" i="4"/>
  <c r="Q64" i="4"/>
  <c r="R63" i="4"/>
  <c r="Q63" i="4"/>
  <c r="R62" i="4"/>
  <c r="Q62" i="4"/>
  <c r="R61" i="4"/>
  <c r="Q61" i="4"/>
  <c r="R60" i="4"/>
  <c r="Q60" i="4"/>
  <c r="R59" i="4"/>
  <c r="Q59" i="4"/>
  <c r="R58" i="4"/>
  <c r="Q58" i="4"/>
  <c r="R57" i="4"/>
  <c r="Q57" i="4"/>
  <c r="R56" i="4"/>
  <c r="Q56" i="4"/>
  <c r="R55" i="4"/>
  <c r="Q55" i="4"/>
  <c r="R54" i="4"/>
  <c r="Q54" i="4"/>
  <c r="R53" i="4"/>
  <c r="Q53" i="4"/>
  <c r="R52" i="4"/>
  <c r="Q52" i="4"/>
  <c r="R51" i="4"/>
  <c r="Q51" i="4"/>
  <c r="R50" i="4"/>
  <c r="Q50" i="4"/>
  <c r="R49" i="4"/>
  <c r="Q49" i="4"/>
  <c r="R48" i="4"/>
  <c r="Q48" i="4"/>
  <c r="R47" i="4"/>
  <c r="Q47" i="4"/>
  <c r="R46" i="4"/>
  <c r="Q46" i="4"/>
  <c r="R45" i="4"/>
  <c r="Q45" i="4"/>
  <c r="R44" i="4"/>
  <c r="Q44" i="4"/>
  <c r="R43" i="4"/>
  <c r="Q43" i="4"/>
  <c r="R42" i="4"/>
  <c r="Q42" i="4"/>
  <c r="R41" i="4"/>
  <c r="Q41" i="4"/>
  <c r="R40" i="4"/>
  <c r="Q40" i="4"/>
  <c r="R39" i="4"/>
  <c r="Q39" i="4"/>
  <c r="R38" i="4"/>
  <c r="Q38" i="4"/>
  <c r="R37" i="4"/>
  <c r="Q37" i="4"/>
  <c r="R36" i="4"/>
  <c r="Q36" i="4"/>
  <c r="R35" i="4"/>
  <c r="Q35" i="4"/>
  <c r="R34" i="4"/>
  <c r="Q34" i="4"/>
  <c r="R33" i="4"/>
  <c r="Q33" i="4"/>
  <c r="R32" i="4"/>
  <c r="Q32" i="4"/>
  <c r="R31" i="4"/>
  <c r="Q31" i="4"/>
  <c r="R30" i="4"/>
  <c r="Q30" i="4"/>
  <c r="R29" i="4"/>
  <c r="Q29" i="4"/>
  <c r="R28" i="4"/>
  <c r="Q28" i="4"/>
  <c r="R27" i="4"/>
  <c r="Q27" i="4"/>
  <c r="R26" i="4"/>
  <c r="Q26" i="4"/>
  <c r="R25" i="4"/>
  <c r="Q25" i="4"/>
  <c r="V4666" i="4" s="1"/>
  <c r="R24" i="4"/>
  <c r="Q24" i="4"/>
  <c r="R23" i="4"/>
  <c r="U3824" i="4" s="1"/>
  <c r="Q23" i="4"/>
  <c r="V3607" i="4" s="1"/>
  <c r="R22" i="4"/>
  <c r="Q22" i="4"/>
  <c r="R21" i="4"/>
  <c r="Q21" i="4"/>
  <c r="R20" i="4"/>
  <c r="Q20" i="4"/>
  <c r="R19" i="4"/>
  <c r="Q19" i="4"/>
  <c r="R18" i="4"/>
  <c r="Q18" i="4"/>
  <c r="R17" i="4"/>
  <c r="Q17" i="4"/>
  <c r="R16" i="4"/>
  <c r="Q16" i="4"/>
  <c r="R15" i="4"/>
  <c r="Q15" i="4"/>
  <c r="R14" i="4"/>
  <c r="Q14" i="4"/>
  <c r="R13" i="4"/>
  <c r="Q13" i="4"/>
  <c r="R12" i="4"/>
  <c r="Q12" i="4"/>
  <c r="R11" i="4"/>
  <c r="Q11" i="4"/>
  <c r="R10" i="4"/>
  <c r="Q10" i="4"/>
  <c r="R9" i="4"/>
  <c r="Q9" i="4"/>
  <c r="W8" i="4"/>
  <c r="R8" i="4"/>
  <c r="Q8" i="4"/>
  <c r="V7403" i="4" s="1"/>
  <c r="R7" i="4"/>
  <c r="U3431" i="4" s="1"/>
  <c r="Q7" i="4"/>
  <c r="F45" i="4"/>
  <c r="F46" i="4"/>
  <c r="E203" i="4"/>
  <c r="V6485" i="4"/>
  <c r="V6611" i="4"/>
  <c r="V6770" i="4"/>
  <c r="V6866" i="4"/>
  <c r="V7478" i="4"/>
  <c r="V2368" i="4"/>
  <c r="V2371" i="4"/>
  <c r="V2377" i="4"/>
  <c r="V2443" i="4"/>
  <c r="V7772" i="4"/>
  <c r="V7775" i="4"/>
  <c r="V7799" i="4"/>
  <c r="V7820" i="4"/>
  <c r="V7874" i="4"/>
  <c r="V8036" i="4"/>
  <c r="V8066" i="4"/>
  <c r="V8084" i="4"/>
  <c r="V8087" i="4"/>
  <c r="V8096" i="4"/>
  <c r="V8102" i="4"/>
  <c r="V8138" i="4"/>
  <c r="V8315" i="4"/>
  <c r="V8336" i="4"/>
  <c r="V8348" i="4"/>
  <c r="V8354" i="4"/>
  <c r="V8360" i="4"/>
  <c r="V8369" i="4"/>
  <c r="V8429" i="4"/>
  <c r="V8567" i="4"/>
  <c r="V8621" i="4"/>
  <c r="V8636" i="4"/>
  <c r="V8639" i="4"/>
  <c r="V8645" i="4"/>
  <c r="V8648" i="4"/>
  <c r="V8690" i="4"/>
  <c r="V8840" i="4"/>
  <c r="V8864" i="4"/>
  <c r="V8876" i="4"/>
  <c r="V8879" i="4"/>
  <c r="V8882" i="4"/>
  <c r="V8885" i="4"/>
  <c r="V8921" i="4"/>
  <c r="V9062" i="4"/>
  <c r="V9095" i="4"/>
  <c r="V9128" i="4"/>
  <c r="V9131" i="4"/>
  <c r="V9137" i="4"/>
  <c r="V9143" i="4"/>
  <c r="V9173" i="4"/>
  <c r="V9308" i="4"/>
  <c r="V9326" i="4"/>
  <c r="V9353" i="4"/>
  <c r="V9362" i="4"/>
  <c r="V9365" i="4"/>
  <c r="V9383" i="4"/>
  <c r="V9386" i="4"/>
  <c r="V9419" i="4"/>
  <c r="V9569" i="4"/>
  <c r="V9578" i="4"/>
  <c r="V9593" i="4"/>
  <c r="V9599" i="4"/>
  <c r="V9608" i="4"/>
  <c r="V9614" i="4"/>
  <c r="V9629" i="4"/>
  <c r="V9632" i="4"/>
  <c r="V9662" i="4"/>
  <c r="V9680" i="4"/>
  <c r="V9743" i="4"/>
  <c r="V9785" i="4"/>
  <c r="V9794" i="4"/>
  <c r="V9827" i="4"/>
  <c r="V9836" i="4"/>
  <c r="V9857" i="4"/>
  <c r="V9860" i="4"/>
  <c r="V9869" i="4"/>
  <c r="V9878" i="4"/>
  <c r="V9887" i="4"/>
  <c r="V9899" i="4"/>
  <c r="V9956" i="4"/>
  <c r="V10028" i="4"/>
  <c r="V10037" i="4"/>
  <c r="V10052" i="4"/>
  <c r="V10061" i="4"/>
  <c r="V10067" i="4"/>
  <c r="V10073" i="4"/>
  <c r="V10079" i="4"/>
  <c r="V10088" i="4"/>
  <c r="V10106" i="4"/>
  <c r="V10181" i="4"/>
  <c r="V10214" i="4"/>
  <c r="V10223" i="4"/>
  <c r="V10238" i="4"/>
  <c r="V10244" i="4"/>
  <c r="V10253" i="4"/>
  <c r="V10256" i="4"/>
  <c r="V10262" i="4"/>
  <c r="V10268" i="4"/>
  <c r="V10280" i="4"/>
  <c r="V10304" i="4"/>
  <c r="V10355" i="4"/>
  <c r="V10391" i="4"/>
  <c r="V10397" i="4"/>
  <c r="V10403" i="4"/>
  <c r="V10424" i="4"/>
  <c r="V10439" i="4"/>
  <c r="V10451" i="4"/>
  <c r="V10454" i="4"/>
  <c r="V10460" i="4"/>
  <c r="V10469" i="4"/>
  <c r="V10475" i="4"/>
  <c r="V10487" i="4"/>
  <c r="V10493" i="4"/>
  <c r="V10499" i="4"/>
  <c r="V10547" i="4"/>
  <c r="V10598" i="4"/>
  <c r="V10607" i="4"/>
  <c r="V10619" i="4"/>
  <c r="K99" i="11"/>
  <c r="V2461" i="4"/>
  <c r="V2464" i="4"/>
  <c r="V2467" i="4"/>
  <c r="V2473" i="4"/>
  <c r="V2476" i="4"/>
  <c r="V2482" i="4"/>
  <c r="V2485" i="4"/>
  <c r="V2497" i="4"/>
  <c r="V2503" i="4"/>
  <c r="V2509" i="4"/>
  <c r="V2563" i="4"/>
  <c r="V2605" i="4"/>
  <c r="V2611" i="4"/>
  <c r="V2620" i="4"/>
  <c r="V2635" i="4"/>
  <c r="V2641" i="4"/>
  <c r="V2644" i="4"/>
  <c r="V2647" i="4"/>
  <c r="V2650" i="4"/>
  <c r="V2653" i="4"/>
  <c r="V2659" i="4"/>
  <c r="V2662" i="4"/>
  <c r="V2665" i="4"/>
  <c r="V2671" i="4"/>
  <c r="V2680" i="4"/>
  <c r="V2686" i="4"/>
  <c r="V2746" i="4"/>
  <c r="V2752" i="4"/>
  <c r="V2785" i="4"/>
  <c r="V2791" i="4"/>
  <c r="V2797" i="4"/>
  <c r="V2806" i="4"/>
  <c r="V2809" i="4"/>
  <c r="V2815" i="4"/>
  <c r="V2818" i="4"/>
  <c r="V2824" i="4"/>
  <c r="V2830" i="4"/>
  <c r="V2842" i="4"/>
  <c r="V2848" i="4"/>
  <c r="V2851" i="4"/>
  <c r="V2857" i="4"/>
  <c r="V2869" i="4"/>
  <c r="V2878" i="4"/>
  <c r="V2899" i="4"/>
  <c r="V2905" i="4"/>
  <c r="V2920" i="4"/>
  <c r="V2923" i="4"/>
  <c r="V2953" i="4"/>
  <c r="V2956" i="4"/>
  <c r="V2962" i="4"/>
  <c r="V2971" i="4"/>
  <c r="V2989" i="4"/>
  <c r="V2992" i="4"/>
  <c r="V2998" i="4"/>
  <c r="V3004" i="4"/>
  <c r="V3010" i="4"/>
  <c r="V3016" i="4"/>
  <c r="V3019" i="4"/>
  <c r="V3028" i="4"/>
  <c r="V3031" i="4"/>
  <c r="V3034" i="4"/>
  <c r="V3040" i="4"/>
  <c r="V3046" i="4"/>
  <c r="V3052" i="4"/>
  <c r="V3073" i="4"/>
  <c r="V3076" i="4"/>
  <c r="V3091" i="4"/>
  <c r="V3127" i="4"/>
  <c r="V3130" i="4"/>
  <c r="V3133" i="4"/>
  <c r="V3142" i="4"/>
  <c r="V3157" i="4"/>
  <c r="V3163" i="4"/>
  <c r="V3166" i="4"/>
  <c r="V3169" i="4"/>
  <c r="V3172" i="4"/>
  <c r="V3181" i="4"/>
  <c r="V3184" i="4"/>
  <c r="V3187" i="4"/>
  <c r="V3193" i="4"/>
  <c r="V3199" i="4"/>
  <c r="U3206" i="4"/>
  <c r="V3220" i="4"/>
  <c r="V3229" i="4"/>
  <c r="U3251" i="4"/>
  <c r="V3262" i="4"/>
  <c r="V3283" i="4"/>
  <c r="V3286" i="4"/>
  <c r="V3289" i="4"/>
  <c r="V3295" i="4"/>
  <c r="V3307" i="4"/>
  <c r="V3313" i="4"/>
  <c r="V3316" i="4"/>
  <c r="V3319" i="4"/>
  <c r="U3320" i="4"/>
  <c r="V3325" i="4"/>
  <c r="V3328" i="4"/>
  <c r="V3337" i="4"/>
  <c r="V3346" i="4"/>
  <c r="U3359" i="4"/>
  <c r="V3376" i="4"/>
  <c r="V3394" i="4"/>
  <c r="V3400" i="4"/>
  <c r="V3415" i="4"/>
  <c r="V3421" i="4"/>
  <c r="V3424" i="4"/>
  <c r="V3430" i="4"/>
  <c r="V3436" i="4"/>
  <c r="V3439" i="4"/>
  <c r="V3451" i="4"/>
  <c r="V3457" i="4"/>
  <c r="V3460" i="4"/>
  <c r="U3467" i="4"/>
  <c r="V3472" i="4"/>
  <c r="U3473" i="4"/>
  <c r="V3475" i="4"/>
  <c r="V3481" i="4"/>
  <c r="V3487" i="4"/>
  <c r="V3493" i="4"/>
  <c r="V3508" i="4"/>
  <c r="V3511" i="4"/>
  <c r="V3523" i="4"/>
  <c r="V3529" i="4"/>
  <c r="V3532" i="4"/>
  <c r="V3538" i="4"/>
  <c r="V3544" i="4"/>
  <c r="V3547" i="4"/>
  <c r="V3553" i="4"/>
  <c r="V3568" i="4"/>
  <c r="U3569" i="4"/>
  <c r="V3574" i="4"/>
  <c r="V3577" i="4"/>
  <c r="U3581" i="4"/>
  <c r="V3583" i="4"/>
  <c r="V3586" i="4"/>
  <c r="U3587" i="4"/>
  <c r="V3589" i="4"/>
  <c r="V3592" i="4"/>
  <c r="V3598" i="4"/>
  <c r="V3601" i="4"/>
  <c r="U3605" i="4"/>
  <c r="V3616" i="4"/>
  <c r="V3619" i="4"/>
  <c r="V3625" i="4"/>
  <c r="V3631" i="4"/>
  <c r="V3640" i="4"/>
  <c r="V3655" i="4"/>
  <c r="V3658" i="4"/>
  <c r="V3664" i="4"/>
  <c r="V3670" i="4"/>
  <c r="V3676" i="4"/>
  <c r="V3682" i="4"/>
  <c r="V3685" i="4"/>
  <c r="V3688" i="4"/>
  <c r="V3691" i="4"/>
  <c r="V3694" i="4"/>
  <c r="V3700" i="4"/>
  <c r="V3703" i="4"/>
  <c r="V3706" i="4"/>
  <c r="V3709" i="4"/>
  <c r="V3712" i="4"/>
  <c r="V3733" i="4"/>
  <c r="V3745" i="4"/>
  <c r="U3752" i="4"/>
  <c r="V3760" i="4"/>
  <c r="U3770" i="4"/>
  <c r="V3772" i="4"/>
  <c r="U3773" i="4"/>
  <c r="V3778" i="4"/>
  <c r="V3784" i="4"/>
  <c r="U3785" i="4"/>
  <c r="V3787" i="4"/>
  <c r="U3788" i="4"/>
  <c r="V3790" i="4"/>
  <c r="V3793" i="4"/>
  <c r="U3794" i="4"/>
  <c r="V3796" i="4"/>
  <c r="U3800" i="4"/>
  <c r="V3802" i="4"/>
  <c r="V3805" i="4"/>
  <c r="U3812" i="4"/>
  <c r="V3820" i="4"/>
  <c r="V3823" i="4"/>
  <c r="V3841" i="4"/>
  <c r="V3847" i="4"/>
  <c r="V3850" i="4"/>
  <c r="V3868" i="4"/>
  <c r="U3869" i="4"/>
  <c r="V3877" i="4"/>
  <c r="V3880" i="4"/>
  <c r="V3889" i="4"/>
  <c r="U3902" i="4"/>
  <c r="V3904" i="4"/>
  <c r="V3907" i="4"/>
  <c r="V3910" i="4"/>
  <c r="U3911" i="4"/>
  <c r="V3916" i="4"/>
  <c r="U3920" i="4"/>
  <c r="V3922" i="4"/>
  <c r="U3923" i="4"/>
  <c r="V3931" i="4"/>
  <c r="V3937" i="4"/>
  <c r="V3952" i="4"/>
  <c r="V3958" i="4"/>
  <c r="V3967" i="4"/>
  <c r="U3974" i="4"/>
  <c r="V3979" i="4"/>
  <c r="V3985" i="4"/>
  <c r="U3986" i="4"/>
  <c r="V3991" i="4"/>
  <c r="V3994" i="4"/>
  <c r="V3997" i="4"/>
  <c r="U3998" i="4"/>
  <c r="U4001" i="4"/>
  <c r="V4003" i="4"/>
  <c r="U4004" i="4"/>
  <c r="U4007" i="4"/>
  <c r="V4012" i="4"/>
  <c r="V4015" i="4"/>
  <c r="V4024" i="4"/>
  <c r="U4028" i="4"/>
  <c r="V4036" i="4"/>
  <c r="V4042" i="4"/>
  <c r="V4054" i="4"/>
  <c r="V4063" i="4"/>
  <c r="U4067" i="4"/>
  <c r="V4072" i="4"/>
  <c r="V4075" i="4"/>
  <c r="V4081" i="4"/>
  <c r="V4084" i="4"/>
  <c r="V4090" i="4"/>
  <c r="U4091" i="4"/>
  <c r="V4096" i="4"/>
  <c r="U4097" i="4"/>
  <c r="V4102" i="4"/>
  <c r="V4105" i="4"/>
  <c r="V4108" i="4"/>
  <c r="V4129" i="4"/>
  <c r="U4136" i="4"/>
  <c r="V4141" i="4"/>
  <c r="V4147" i="4"/>
  <c r="U4157" i="4"/>
  <c r="V4159" i="4"/>
  <c r="V4162" i="4"/>
  <c r="V4165" i="4"/>
  <c r="U4172" i="4"/>
  <c r="V4174" i="4"/>
  <c r="U4175" i="4"/>
  <c r="V4177" i="4"/>
  <c r="V4180" i="4"/>
  <c r="U4181" i="4"/>
  <c r="V4183" i="4"/>
  <c r="V4186" i="4"/>
  <c r="V4189" i="4"/>
  <c r="U4193" i="4"/>
  <c r="V4201" i="4"/>
  <c r="U4205" i="4"/>
  <c r="V4207" i="4"/>
  <c r="U4208" i="4"/>
  <c r="V4222" i="4"/>
  <c r="V4225" i="4"/>
  <c r="V4231" i="4"/>
  <c r="V4234" i="4"/>
  <c r="V4240" i="4"/>
  <c r="V4246" i="4"/>
  <c r="U4250" i="4"/>
  <c r="V4252" i="4"/>
  <c r="U4253" i="4"/>
  <c r="V4255" i="4"/>
  <c r="V4264" i="4"/>
  <c r="V4267" i="4"/>
  <c r="U4274" i="4"/>
  <c r="V4279" i="4"/>
  <c r="U4280" i="4"/>
  <c r="V4282" i="4"/>
  <c r="V4285" i="4"/>
  <c r="U4286" i="4"/>
  <c r="U4289" i="4"/>
  <c r="V4291" i="4"/>
  <c r="U4298" i="4"/>
  <c r="V4300" i="4"/>
  <c r="U4301" i="4"/>
  <c r="V4309" i="4"/>
  <c r="V4312" i="4"/>
  <c r="V4315" i="4"/>
  <c r="V4321" i="4"/>
  <c r="V4324" i="4"/>
  <c r="V4330" i="4"/>
  <c r="V4336" i="4"/>
  <c r="V4348" i="4"/>
  <c r="V4351" i="4"/>
  <c r="U4352" i="4"/>
  <c r="V4354" i="4"/>
  <c r="V4360" i="4"/>
  <c r="V4363" i="4"/>
  <c r="U4364" i="4"/>
  <c r="V4369" i="4"/>
  <c r="V4372" i="4"/>
  <c r="U4373" i="4"/>
  <c r="V4375" i="4"/>
  <c r="V4378" i="4"/>
  <c r="U4379" i="4"/>
  <c r="V4381" i="4"/>
  <c r="U4385" i="4"/>
  <c r="U4388" i="4"/>
  <c r="V4390" i="4"/>
  <c r="U4391" i="4"/>
  <c r="V4399" i="4"/>
  <c r="U4400" i="4"/>
  <c r="U4403" i="4"/>
  <c r="U4412" i="4"/>
  <c r="V4420" i="4"/>
  <c r="V4426" i="4"/>
  <c r="V4432" i="4"/>
  <c r="V4435" i="4"/>
  <c r="V4441" i="4"/>
  <c r="U4442" i="4"/>
  <c r="V4444" i="4"/>
  <c r="V4447" i="4"/>
  <c r="V4450" i="4"/>
  <c r="U4451" i="4"/>
  <c r="V4453" i="4"/>
  <c r="U4457" i="4"/>
  <c r="V4459" i="4"/>
  <c r="U4460" i="4"/>
  <c r="V4462" i="4"/>
  <c r="U4463" i="4"/>
  <c r="V4465" i="4"/>
  <c r="U4466" i="4"/>
  <c r="V4468" i="4"/>
  <c r="U4469" i="4"/>
  <c r="U4472" i="4"/>
  <c r="U4475" i="4"/>
  <c r="V4477" i="4"/>
  <c r="V4480" i="4"/>
  <c r="V4495" i="4"/>
  <c r="U4496" i="4"/>
  <c r="U4499" i="4"/>
  <c r="U4508" i="4"/>
  <c r="V4513" i="4"/>
  <c r="U4517" i="4"/>
  <c r="V4519" i="4"/>
  <c r="V4522" i="4"/>
  <c r="V4525" i="4"/>
  <c r="U4529" i="4"/>
  <c r="V4531" i="4"/>
  <c r="U4532" i="4"/>
  <c r="V4534" i="4"/>
  <c r="V4537" i="4"/>
  <c r="V4540" i="4"/>
  <c r="U4541" i="4"/>
  <c r="V4543" i="4"/>
  <c r="U4544" i="4"/>
  <c r="V4546" i="4"/>
  <c r="U4547" i="4"/>
  <c r="V4549" i="4"/>
  <c r="V4552" i="4"/>
  <c r="U4556" i="4"/>
  <c r="V4558" i="4"/>
  <c r="V4564" i="4"/>
  <c r="U4568" i="4"/>
  <c r="U4571" i="4"/>
  <c r="U4574" i="4"/>
  <c r="V4576" i="4"/>
  <c r="V4588" i="4"/>
  <c r="V4591" i="4"/>
  <c r="V4597" i="4"/>
  <c r="U4601" i="4"/>
  <c r="V4606" i="4"/>
  <c r="V4609" i="4"/>
  <c r="V4612" i="4"/>
  <c r="U4616" i="4"/>
  <c r="V4618" i="4"/>
  <c r="U4619" i="4"/>
  <c r="V4621" i="4"/>
  <c r="V4624" i="4"/>
  <c r="V4630" i="4"/>
  <c r="V4636" i="4"/>
  <c r="V4639" i="4"/>
  <c r="V4642" i="4"/>
  <c r="U4643" i="4"/>
  <c r="U4646" i="4"/>
  <c r="V4648" i="4"/>
  <c r="V4651" i="4"/>
  <c r="U4652" i="4"/>
  <c r="U4655" i="4"/>
  <c r="U4658" i="4"/>
  <c r="U4661" i="4"/>
  <c r="V4663" i="4"/>
  <c r="U4664" i="4"/>
  <c r="V4675" i="4"/>
  <c r="V4678" i="4"/>
  <c r="V4684" i="4"/>
  <c r="V4687" i="4"/>
  <c r="U4691" i="4"/>
  <c r="V4693" i="4"/>
  <c r="V4696" i="4"/>
  <c r="V4702" i="4"/>
  <c r="U4709" i="4"/>
  <c r="V4711" i="4"/>
  <c r="U4712" i="4"/>
  <c r="V4714" i="4"/>
  <c r="V4720" i="4"/>
  <c r="V4723" i="4"/>
  <c r="U4724" i="4"/>
  <c r="V4729" i="4"/>
  <c r="V4732" i="4"/>
  <c r="U4733" i="4"/>
  <c r="V4735" i="4"/>
  <c r="V4738" i="4"/>
  <c r="U4739" i="4"/>
  <c r="V4741" i="4"/>
  <c r="U4745" i="4"/>
  <c r="U4748" i="4"/>
  <c r="V4750" i="4"/>
  <c r="U4751" i="4"/>
  <c r="V4759" i="4"/>
  <c r="U4760" i="4"/>
  <c r="U4763" i="4"/>
  <c r="U4772" i="4"/>
  <c r="U4775" i="4"/>
  <c r="V4783" i="4"/>
  <c r="V4786" i="4"/>
  <c r="V4792" i="4"/>
  <c r="U4796" i="4"/>
  <c r="U4799" i="4"/>
  <c r="V4801" i="4"/>
  <c r="V4804" i="4"/>
  <c r="V4807" i="4"/>
  <c r="U4808" i="4"/>
  <c r="V4810" i="4"/>
  <c r="V4813" i="4"/>
  <c r="U4817" i="4"/>
  <c r="V4819" i="4"/>
  <c r="U4820" i="4"/>
  <c r="V4822" i="4"/>
  <c r="U4823" i="4"/>
  <c r="V4825" i="4"/>
  <c r="U4826" i="4"/>
  <c r="U4829" i="4"/>
  <c r="U4832" i="4"/>
  <c r="V4834" i="4"/>
  <c r="U4835" i="4"/>
  <c r="V4846" i="4"/>
  <c r="U4847" i="4"/>
  <c r="U4853" i="4"/>
  <c r="U4859" i="4"/>
  <c r="V4864" i="4"/>
  <c r="U4871" i="4"/>
  <c r="V4873" i="4"/>
  <c r="V4876" i="4"/>
  <c r="V4879" i="4"/>
  <c r="V4882" i="4"/>
  <c r="U4883" i="4"/>
  <c r="V4885" i="4"/>
  <c r="V4891" i="4"/>
  <c r="V4894" i="4"/>
  <c r="U4895" i="4"/>
  <c r="V4897" i="4"/>
  <c r="U4898" i="4"/>
  <c r="V4900" i="4"/>
  <c r="U4901" i="4"/>
  <c r="V4903" i="4"/>
  <c r="U4904" i="4"/>
  <c r="V4906" i="4"/>
  <c r="U4907" i="4"/>
  <c r="V4909" i="4"/>
  <c r="V4912" i="4"/>
  <c r="U4916" i="4"/>
  <c r="U4919" i="4"/>
  <c r="V4924" i="4"/>
  <c r="U4925" i="4"/>
  <c r="V4927" i="4"/>
  <c r="V4936" i="4"/>
  <c r="U4940" i="4"/>
  <c r="V4945" i="4"/>
  <c r="V4948" i="4"/>
  <c r="V4951" i="4"/>
  <c r="U4955" i="4"/>
  <c r="V4957" i="4"/>
  <c r="V4963" i="4"/>
  <c r="U4964" i="4"/>
  <c r="U4967" i="4"/>
  <c r="V4969" i="4"/>
  <c r="U4970" i="4"/>
  <c r="V4972" i="4"/>
  <c r="V4975" i="4"/>
  <c r="V4978" i="4"/>
  <c r="U4979" i="4"/>
  <c r="V4981" i="4"/>
  <c r="V4984" i="4"/>
  <c r="U4988" i="4"/>
  <c r="V4990" i="4"/>
  <c r="U4991" i="4"/>
  <c r="V4996" i="4"/>
  <c r="U4997" i="4"/>
  <c r="V4999" i="4"/>
  <c r="U5000" i="4"/>
  <c r="V5002" i="4"/>
  <c r="U5003" i="4"/>
  <c r="V5008" i="4"/>
  <c r="V5011" i="4"/>
  <c r="U5012" i="4"/>
  <c r="V5020" i="4"/>
  <c r="V5023" i="4"/>
  <c r="V5026" i="4"/>
  <c r="V5029" i="4"/>
  <c r="U5033" i="4"/>
  <c r="U5036" i="4"/>
  <c r="V5041" i="4"/>
  <c r="V5044" i="4"/>
  <c r="V5047" i="4"/>
  <c r="U5048" i="4"/>
  <c r="V5050" i="4"/>
  <c r="U5051" i="4"/>
  <c r="V5053" i="4"/>
  <c r="V5056" i="4"/>
  <c r="V5062" i="4"/>
  <c r="V5068" i="4"/>
  <c r="U5069" i="4"/>
  <c r="V5071" i="4"/>
  <c r="U5072" i="4"/>
  <c r="V5074" i="4"/>
  <c r="U5075" i="4"/>
  <c r="U5078" i="4"/>
  <c r="V5080" i="4"/>
  <c r="V5083" i="4"/>
  <c r="U5084" i="4"/>
  <c r="U5087" i="4"/>
  <c r="V5089" i="4"/>
  <c r="V5092" i="4"/>
  <c r="V5095" i="4"/>
  <c r="U5096" i="4"/>
  <c r="V5098" i="4"/>
  <c r="V5107" i="4"/>
  <c r="U5108" i="4"/>
  <c r="U5111" i="4"/>
  <c r="U5114" i="4"/>
  <c r="U5117" i="4"/>
  <c r="V5119" i="4"/>
  <c r="U5120" i="4"/>
  <c r="V5125" i="4"/>
  <c r="V5128" i="4"/>
  <c r="V5134" i="4"/>
  <c r="U5135" i="4"/>
  <c r="V5140" i="4"/>
  <c r="U5141" i="4"/>
  <c r="V5143" i="4"/>
  <c r="U5144" i="4"/>
  <c r="V5146" i="4"/>
  <c r="V5152" i="4"/>
  <c r="V5155" i="4"/>
  <c r="U5156" i="4"/>
  <c r="V5161" i="4"/>
  <c r="V5164" i="4"/>
  <c r="U5165" i="4"/>
  <c r="V5167" i="4"/>
  <c r="U5168" i="4"/>
  <c r="V5170" i="4"/>
  <c r="U5171" i="4"/>
  <c r="V5173" i="4"/>
  <c r="U5177" i="4"/>
  <c r="U5180" i="4"/>
  <c r="V5182" i="4"/>
  <c r="U5183" i="4"/>
  <c r="V5185" i="4"/>
  <c r="V5188" i="4"/>
  <c r="V5191" i="4"/>
  <c r="U5192" i="4"/>
  <c r="U5195" i="4"/>
  <c r="V5200" i="4"/>
  <c r="U5204" i="4"/>
  <c r="V5206" i="4"/>
  <c r="U5207" i="4"/>
  <c r="V5215" i="4"/>
  <c r="U5216" i="4"/>
  <c r="V5218" i="4"/>
  <c r="V5224" i="4"/>
  <c r="V5227" i="4"/>
  <c r="U5228" i="4"/>
  <c r="U5231" i="4"/>
  <c r="V5233" i="4"/>
  <c r="U5234" i="4"/>
  <c r="V5236" i="4"/>
  <c r="V5239" i="4"/>
  <c r="U5240" i="4"/>
  <c r="V5242" i="4"/>
  <c r="V5245" i="4"/>
  <c r="U5249" i="4"/>
  <c r="V5251" i="4"/>
  <c r="U5252" i="4"/>
  <c r="V5254" i="4"/>
  <c r="U5255" i="4"/>
  <c r="V5257" i="4"/>
  <c r="U5258" i="4"/>
  <c r="V5260" i="4"/>
  <c r="U5261" i="4"/>
  <c r="U5264" i="4"/>
  <c r="V5266" i="4"/>
  <c r="U5267" i="4"/>
  <c r="V5269" i="4"/>
  <c r="V5278" i="4"/>
  <c r="U5279" i="4"/>
  <c r="V5284" i="4"/>
  <c r="U5285" i="4"/>
  <c r="U5288" i="4"/>
  <c r="U5291" i="4"/>
  <c r="V5296" i="4"/>
  <c r="V5299" i="4"/>
  <c r="U5303" i="4"/>
  <c r="V5305" i="4"/>
  <c r="V5308" i="4"/>
  <c r="V5311" i="4"/>
  <c r="V5314" i="4"/>
  <c r="U5315" i="4"/>
  <c r="V5317" i="4"/>
  <c r="U5318" i="4"/>
  <c r="V5323" i="4"/>
  <c r="V5326" i="4"/>
  <c r="U5327" i="4"/>
  <c r="V5329" i="4"/>
  <c r="U5330" i="4"/>
  <c r="V5332" i="4"/>
  <c r="U5333" i="4"/>
  <c r="V5335" i="4"/>
  <c r="U5336" i="4"/>
  <c r="V5338" i="4"/>
  <c r="U5339" i="4"/>
  <c r="V5341" i="4"/>
  <c r="V5344" i="4"/>
  <c r="U5348" i="4"/>
  <c r="U5351" i="4"/>
  <c r="V5356" i="4"/>
  <c r="U5357" i="4"/>
  <c r="V5359" i="4"/>
  <c r="V5362" i="4"/>
  <c r="U5366" i="4"/>
  <c r="V5368" i="4"/>
  <c r="V5371" i="4"/>
  <c r="U5372" i="4"/>
  <c r="V5377" i="4"/>
  <c r="V5380" i="4"/>
  <c r="V5383" i="4"/>
  <c r="U5387" i="4"/>
  <c r="V5389" i="4"/>
  <c r="U5393" i="4"/>
  <c r="V5395" i="4"/>
  <c r="U5396" i="4"/>
  <c r="V5398" i="4"/>
  <c r="U5399" i="4"/>
  <c r="V5401" i="4"/>
  <c r="U5402" i="4"/>
  <c r="V5404" i="4"/>
  <c r="V5407" i="4"/>
  <c r="V5410" i="4"/>
  <c r="U5411" i="4"/>
  <c r="V5413" i="4"/>
  <c r="V5416" i="4"/>
  <c r="U5420" i="4"/>
  <c r="V5422" i="4"/>
  <c r="U5423" i="4"/>
  <c r="V5428" i="4"/>
  <c r="U5429" i="4"/>
  <c r="V5431" i="4"/>
  <c r="U5432" i="4"/>
  <c r="V5434" i="4"/>
  <c r="U5435" i="4"/>
  <c r="V5440" i="4"/>
  <c r="V5443" i="4"/>
  <c r="U5444" i="4"/>
  <c r="V5452" i="4"/>
  <c r="U5453" i="4"/>
  <c r="V5455" i="4"/>
  <c r="V5458" i="4"/>
  <c r="V5461" i="4"/>
  <c r="U5465" i="4"/>
  <c r="V5467" i="4"/>
  <c r="U5468" i="4"/>
  <c r="V5470" i="4"/>
  <c r="V5473" i="4"/>
  <c r="U5474" i="4"/>
  <c r="V5476" i="4"/>
  <c r="U5477" i="4"/>
  <c r="V5479" i="4"/>
  <c r="U5480" i="4"/>
  <c r="V5482" i="4"/>
  <c r="U5483" i="4"/>
  <c r="V5485" i="4"/>
  <c r="V5488" i="4"/>
  <c r="U5489" i="4"/>
  <c r="V5494" i="4"/>
  <c r="V5500" i="4"/>
  <c r="U5501" i="4"/>
  <c r="V5503" i="4"/>
  <c r="U5504" i="4"/>
  <c r="V5506" i="4"/>
  <c r="U5507" i="4"/>
  <c r="U5510" i="4"/>
  <c r="V5512" i="4"/>
  <c r="V5515" i="4"/>
  <c r="U5516" i="4"/>
  <c r="U5519" i="4"/>
  <c r="V5521" i="4"/>
  <c r="V5524" i="4"/>
  <c r="V5527" i="4"/>
  <c r="U5528" i="4"/>
  <c r="V5530" i="4"/>
  <c r="V5539" i="4"/>
  <c r="U5540" i="4"/>
  <c r="V5542" i="4"/>
  <c r="U5543" i="4"/>
  <c r="U5546" i="4"/>
  <c r="U5549" i="4"/>
  <c r="V5551" i="4"/>
  <c r="U5552" i="4"/>
  <c r="V5554" i="4"/>
  <c r="V5557" i="4"/>
  <c r="V5560" i="4"/>
  <c r="U5564" i="4"/>
  <c r="V5566" i="4"/>
  <c r="U5567" i="4"/>
  <c r="V5572" i="4"/>
  <c r="U5573" i="4"/>
  <c r="V5575" i="4"/>
  <c r="U5576" i="4"/>
  <c r="V5578" i="4"/>
  <c r="V5584" i="4"/>
  <c r="V5587" i="4"/>
  <c r="U5588" i="4"/>
  <c r="U5591" i="4"/>
  <c r="V5593" i="4"/>
  <c r="V5596" i="4"/>
  <c r="U5597" i="4"/>
  <c r="V5599" i="4"/>
  <c r="U5600" i="4"/>
  <c r="V5602" i="4"/>
  <c r="U5603" i="4"/>
  <c r="V5605" i="4"/>
  <c r="U5609" i="4"/>
  <c r="U5612" i="4"/>
  <c r="V5614" i="4"/>
  <c r="U5615" i="4"/>
  <c r="V5617" i="4"/>
  <c r="V5620" i="4"/>
  <c r="V5623" i="4"/>
  <c r="U5624" i="4"/>
  <c r="V5626" i="4"/>
  <c r="U5627" i="4"/>
  <c r="V5632" i="4"/>
  <c r="U5636" i="4"/>
  <c r="V5638" i="4"/>
  <c r="U5639" i="4"/>
  <c r="V5644" i="4"/>
  <c r="V5647" i="4"/>
  <c r="U5648" i="4"/>
  <c r="V5650" i="4"/>
  <c r="U5651" i="4"/>
  <c r="U5654" i="4"/>
  <c r="V5656" i="4"/>
  <c r="V5659" i="4"/>
  <c r="U5660" i="4"/>
  <c r="U5663" i="4"/>
  <c r="V5665" i="4"/>
  <c r="U5666" i="4"/>
  <c r="V5668" i="4"/>
  <c r="V5671" i="4"/>
  <c r="U5672" i="4"/>
  <c r="V5674" i="4"/>
  <c r="U5675" i="4"/>
  <c r="V5677" i="4"/>
  <c r="U5681" i="4"/>
  <c r="V5683" i="4"/>
  <c r="U5684" i="4"/>
  <c r="V5686" i="4"/>
  <c r="U5687" i="4"/>
  <c r="V5689" i="4"/>
  <c r="U5690" i="4"/>
  <c r="V5692" i="4"/>
  <c r="U5693" i="4"/>
  <c r="U5696" i="4"/>
  <c r="V5698" i="4"/>
  <c r="U5699" i="4"/>
  <c r="V5701" i="4"/>
  <c r="V5710" i="4"/>
  <c r="U5711" i="4"/>
  <c r="V5716" i="4"/>
  <c r="U5717" i="4"/>
  <c r="U5720" i="4"/>
  <c r="U5723" i="4"/>
  <c r="V5728" i="4"/>
  <c r="V5731" i="4"/>
  <c r="U5735" i="4"/>
  <c r="V5737" i="4"/>
  <c r="V5740" i="4"/>
  <c r="U5741" i="4"/>
  <c r="V5743" i="4"/>
  <c r="V5746" i="4"/>
  <c r="U5747" i="4"/>
  <c r="V5749" i="4"/>
  <c r="U5750" i="4"/>
  <c r="V5755" i="4"/>
  <c r="U5756" i="4"/>
  <c r="V5758" i="4"/>
  <c r="U5759" i="4"/>
  <c r="V5761" i="4"/>
  <c r="U5762" i="4"/>
  <c r="V5764" i="4"/>
  <c r="U5765" i="4"/>
  <c r="V5767" i="4"/>
  <c r="U5768" i="4"/>
  <c r="V5770" i="4"/>
  <c r="U5771" i="4"/>
  <c r="V5773" i="4"/>
  <c r="V5776" i="4"/>
  <c r="U5780" i="4"/>
  <c r="U5783" i="4"/>
  <c r="V5788" i="4"/>
  <c r="U5789" i="4"/>
  <c r="V5791" i="4"/>
  <c r="V5794" i="4"/>
  <c r="V5797" i="4"/>
  <c r="U5798" i="4"/>
  <c r="V5800" i="4"/>
  <c r="V5803" i="4"/>
  <c r="U5807" i="4"/>
  <c r="U5810" i="4"/>
  <c r="V5812" i="4"/>
  <c r="U5813" i="4"/>
  <c r="V5815" i="4"/>
  <c r="V5818" i="4"/>
  <c r="U5819" i="4"/>
  <c r="V5821" i="4"/>
  <c r="U5822" i="4"/>
  <c r="U5825" i="4"/>
  <c r="V5827" i="4"/>
  <c r="V5830" i="4"/>
  <c r="U5831" i="4"/>
  <c r="V5833" i="4"/>
  <c r="U5834" i="4"/>
  <c r="V5836" i="4"/>
  <c r="U5837" i="4"/>
  <c r="V5839" i="4"/>
  <c r="U5840" i="4"/>
  <c r="V5842" i="4"/>
  <c r="U5843" i="4"/>
  <c r="V5845" i="4"/>
  <c r="V5848" i="4"/>
  <c r="U5849" i="4"/>
  <c r="U5852" i="4"/>
  <c r="V5854" i="4"/>
  <c r="U5855" i="4"/>
  <c r="V5860" i="4"/>
  <c r="U5861" i="4"/>
  <c r="V5863" i="4"/>
  <c r="V5866" i="4"/>
  <c r="V5869" i="4"/>
  <c r="U5870" i="4"/>
  <c r="V5872" i="4"/>
  <c r="V5875" i="4"/>
  <c r="V5881" i="4"/>
  <c r="U5882" i="4"/>
  <c r="V5884" i="4"/>
  <c r="V5887" i="4"/>
  <c r="V5890" i="4"/>
  <c r="V5893" i="4"/>
  <c r="U5897" i="4"/>
  <c r="V5899" i="4"/>
  <c r="V5902" i="4"/>
  <c r="U5903" i="4"/>
  <c r="V5905" i="4"/>
  <c r="U5906" i="4"/>
  <c r="V5908" i="4"/>
  <c r="U5909" i="4"/>
  <c r="V5911" i="4"/>
  <c r="U5912" i="4"/>
  <c r="V5914" i="4"/>
  <c r="U5915" i="4"/>
  <c r="V5917" i="4"/>
  <c r="V5920" i="4"/>
  <c r="U5921" i="4"/>
  <c r="U5924" i="4"/>
  <c r="V5926" i="4"/>
  <c r="U5927" i="4"/>
  <c r="V5929" i="4"/>
  <c r="V5932" i="4"/>
  <c r="V5935" i="4"/>
  <c r="U5936" i="4"/>
  <c r="V5938" i="4"/>
  <c r="U5939" i="4"/>
  <c r="V5941" i="4"/>
  <c r="U5942" i="4"/>
  <c r="V5944" i="4"/>
  <c r="V5947" i="4"/>
  <c r="U5948" i="4"/>
  <c r="V5953" i="4"/>
  <c r="U5954" i="4"/>
  <c r="V5956" i="4"/>
  <c r="U5957" i="4"/>
  <c r="V5959" i="4"/>
  <c r="V5962" i="4"/>
  <c r="U5963" i="4"/>
  <c r="V5965" i="4"/>
  <c r="U5969" i="4"/>
  <c r="V5971" i="4"/>
  <c r="U5972" i="4"/>
  <c r="V5974" i="4"/>
  <c r="U5975" i="4"/>
  <c r="V5977" i="4"/>
  <c r="U5978" i="4"/>
  <c r="V5980" i="4"/>
  <c r="V5983" i="4"/>
  <c r="U5984" i="4"/>
  <c r="V5986" i="4"/>
  <c r="U5987" i="4"/>
  <c r="V5989" i="4"/>
  <c r="V5992" i="4"/>
  <c r="U5993" i="4"/>
  <c r="V5995" i="4"/>
  <c r="U5996" i="4"/>
  <c r="V5998" i="4"/>
  <c r="U5999" i="4"/>
  <c r="V6001" i="4"/>
  <c r="V6004" i="4"/>
  <c r="U6005" i="4"/>
  <c r="V6007" i="4"/>
  <c r="U6008" i="4"/>
  <c r="V6010" i="4"/>
  <c r="U6011" i="4"/>
  <c r="V6013" i="4"/>
  <c r="U6014" i="4"/>
  <c r="V6016" i="4"/>
  <c r="V6019" i="4"/>
  <c r="U6020" i="4"/>
  <c r="U6023" i="4"/>
  <c r="V6025" i="4"/>
  <c r="U6026" i="4"/>
  <c r="V6028" i="4"/>
  <c r="U6029" i="4"/>
  <c r="U6032" i="4"/>
  <c r="V6034" i="4"/>
  <c r="U6035" i="4"/>
  <c r="V6037" i="4"/>
  <c r="V6043" i="4"/>
  <c r="U6044" i="4"/>
  <c r="V6046" i="4"/>
  <c r="V6049" i="4"/>
  <c r="V6052" i="4"/>
  <c r="V6055" i="4"/>
  <c r="V6058" i="4"/>
  <c r="U6059" i="4"/>
  <c r="V6061" i="4"/>
  <c r="V6064" i="4"/>
  <c r="U6065" i="4"/>
  <c r="V6067" i="4"/>
  <c r="U6068" i="4"/>
  <c r="V6070" i="4"/>
  <c r="U6071" i="4"/>
  <c r="V6073" i="4"/>
  <c r="V6076" i="4"/>
  <c r="U6077" i="4"/>
  <c r="V6079" i="4"/>
  <c r="U6080" i="4"/>
  <c r="V6082" i="4"/>
  <c r="U6083" i="4"/>
  <c r="V6085" i="4"/>
  <c r="U6086" i="4"/>
  <c r="V6088" i="4"/>
  <c r="V6091" i="4"/>
  <c r="U6092" i="4"/>
  <c r="V6097" i="4"/>
  <c r="U6098" i="4"/>
  <c r="V6100" i="4"/>
  <c r="U6101" i="4"/>
  <c r="V6103" i="4"/>
  <c r="U6104" i="4"/>
  <c r="V6106" i="4"/>
  <c r="V6109" i="4"/>
  <c r="U6113" i="4"/>
  <c r="V6115" i="4"/>
  <c r="U6116" i="4"/>
  <c r="V6118" i="4"/>
  <c r="V6121" i="4"/>
  <c r="V6124" i="4"/>
  <c r="U6125" i="4"/>
  <c r="V6127" i="4"/>
  <c r="U6128" i="4"/>
  <c r="V6130" i="4"/>
  <c r="U6131" i="4"/>
  <c r="V6133" i="4"/>
  <c r="V6136" i="4"/>
  <c r="V6139" i="4"/>
  <c r="U6140" i="4"/>
  <c r="V6142" i="4"/>
  <c r="U6143" i="4"/>
  <c r="V6145" i="4"/>
  <c r="V6148" i="4"/>
  <c r="U6149" i="4"/>
  <c r="V6151" i="4"/>
  <c r="U6152" i="4"/>
  <c r="V6154" i="4"/>
  <c r="U6155" i="4"/>
  <c r="V6157" i="4"/>
  <c r="U6158" i="4"/>
  <c r="V6160" i="4"/>
  <c r="V6163" i="4"/>
  <c r="U6164" i="4"/>
  <c r="U6167" i="4"/>
  <c r="V6169" i="4"/>
  <c r="U6170" i="4"/>
  <c r="V6172" i="4"/>
  <c r="U6173" i="4"/>
  <c r="V6175" i="4"/>
  <c r="U6176" i="4"/>
  <c r="V6178" i="4"/>
  <c r="U6179" i="4"/>
  <c r="V6181" i="4"/>
  <c r="U6182" i="4"/>
  <c r="U6185" i="4"/>
  <c r="V6187" i="4"/>
  <c r="V6190" i="4"/>
  <c r="V6193" i="4"/>
  <c r="U6194" i="4"/>
  <c r="V6196" i="4"/>
  <c r="U6197" i="4"/>
  <c r="V6199" i="4"/>
  <c r="V6202" i="4"/>
  <c r="U6203" i="4"/>
  <c r="V6205" i="4"/>
  <c r="V6208" i="4"/>
  <c r="U6209" i="4"/>
  <c r="V6211" i="4"/>
  <c r="U6212" i="4"/>
  <c r="V6214" i="4"/>
  <c r="U6215" i="4"/>
  <c r="V6217" i="4"/>
  <c r="V6220" i="4"/>
  <c r="U6221" i="4"/>
  <c r="V6223" i="4"/>
  <c r="U6224" i="4"/>
  <c r="V6226" i="4"/>
  <c r="U6227" i="4"/>
  <c r="V6229" i="4"/>
  <c r="U6230" i="4"/>
  <c r="V6232" i="4"/>
  <c r="V6235" i="4"/>
  <c r="U6236" i="4"/>
  <c r="U6239" i="4"/>
  <c r="V6241" i="4"/>
  <c r="U6242" i="4"/>
  <c r="V6244" i="4"/>
  <c r="U6245" i="4"/>
  <c r="V6247" i="4"/>
  <c r="U6248" i="4"/>
  <c r="V6250" i="4"/>
  <c r="U6251" i="4"/>
  <c r="V6253" i="4"/>
  <c r="U6257" i="4"/>
  <c r="V6259" i="4"/>
  <c r="U6260" i="4"/>
  <c r="V6262" i="4"/>
  <c r="U6263" i="4"/>
  <c r="V6265" i="4"/>
  <c r="U6266" i="4"/>
  <c r="V6268" i="4"/>
  <c r="U6269" i="4"/>
  <c r="U6272" i="4"/>
  <c r="V6274" i="4"/>
  <c r="U6275" i="4"/>
  <c r="V6277" i="4"/>
  <c r="V6280" i="4"/>
  <c r="V6283" i="4"/>
  <c r="U6284" i="4"/>
  <c r="V6286" i="4"/>
  <c r="U6287" i="4"/>
  <c r="V6289" i="4"/>
  <c r="V6292" i="4"/>
  <c r="U6293" i="4"/>
  <c r="V6295" i="4"/>
  <c r="U6296" i="4"/>
  <c r="V6298" i="4"/>
  <c r="U6299" i="4"/>
  <c r="V6301" i="4"/>
  <c r="V6304" i="4"/>
  <c r="V6307" i="4"/>
  <c r="U6308" i="4"/>
  <c r="U6311" i="4"/>
  <c r="V6313" i="4"/>
  <c r="U6314" i="4"/>
  <c r="V6316" i="4"/>
  <c r="U6317" i="4"/>
  <c r="V6319" i="4"/>
  <c r="U6320" i="4"/>
  <c r="V6322" i="4"/>
  <c r="U6323" i="4"/>
  <c r="V6325" i="4"/>
  <c r="U6326" i="4"/>
  <c r="V6328" i="4"/>
  <c r="U6329" i="4"/>
  <c r="V6331" i="4"/>
  <c r="U6332" i="4"/>
  <c r="V6334" i="4"/>
  <c r="U6335" i="4"/>
  <c r="V6337" i="4"/>
  <c r="U6338" i="4"/>
  <c r="V6340" i="4"/>
  <c r="U6341" i="4"/>
  <c r="V6343" i="4"/>
  <c r="U6344" i="4"/>
  <c r="V6346" i="4"/>
  <c r="U6347" i="4"/>
  <c r="V6352" i="4"/>
  <c r="U6353" i="4"/>
  <c r="V6355" i="4"/>
  <c r="U6356" i="4"/>
  <c r="V6358" i="4"/>
  <c r="V6361" i="4"/>
  <c r="V6364" i="4"/>
  <c r="U6365" i="4"/>
  <c r="V6367" i="4"/>
  <c r="U6368" i="4"/>
  <c r="V6370" i="4"/>
  <c r="U6371" i="4"/>
  <c r="V6373" i="4"/>
  <c r="U6374" i="4"/>
  <c r="V6376" i="4"/>
  <c r="V6379" i="4"/>
  <c r="U6380" i="4"/>
  <c r="V6385" i="4"/>
  <c r="U6386" i="4"/>
  <c r="V6388" i="4"/>
  <c r="U6389" i="4"/>
  <c r="V6391" i="4"/>
  <c r="U6392" i="4"/>
  <c r="V6394" i="4"/>
  <c r="U6395" i="4"/>
  <c r="V6397" i="4"/>
  <c r="U6398" i="4"/>
  <c r="V6400" i="4"/>
  <c r="U6401" i="4"/>
  <c r="V6403" i="4"/>
  <c r="U6404" i="4"/>
  <c r="V6406" i="4"/>
  <c r="U6407" i="4"/>
  <c r="V6409" i="4"/>
  <c r="U6410" i="4"/>
  <c r="V6412" i="4"/>
  <c r="U6413" i="4"/>
  <c r="V6415" i="4"/>
  <c r="U6416" i="4"/>
  <c r="V6418" i="4"/>
  <c r="U6419" i="4"/>
  <c r="V6421" i="4"/>
  <c r="V6424" i="4"/>
  <c r="U6425" i="4"/>
  <c r="V6427" i="4"/>
  <c r="V6430" i="4"/>
  <c r="U6431" i="4"/>
  <c r="V6433" i="4"/>
  <c r="V6436" i="4"/>
  <c r="V6439" i="4"/>
  <c r="U6440" i="4"/>
  <c r="V6442" i="4"/>
  <c r="U6443" i="4"/>
  <c r="V6445" i="4"/>
  <c r="U6446" i="4"/>
  <c r="V6448" i="4"/>
  <c r="U6449" i="4"/>
  <c r="V6451" i="4"/>
  <c r="U6452" i="4"/>
  <c r="U6455" i="4"/>
  <c r="V6457" i="4"/>
  <c r="U6458" i="4"/>
  <c r="V6460" i="4"/>
  <c r="U6461" i="4"/>
  <c r="V6463" i="4"/>
  <c r="U6464" i="4"/>
  <c r="V6466" i="4"/>
  <c r="U6467" i="4"/>
  <c r="V6469" i="4"/>
  <c r="U6470" i="4"/>
  <c r="V6472" i="4"/>
  <c r="U6473" i="4"/>
  <c r="V6475" i="4"/>
  <c r="U6476" i="4"/>
  <c r="V6478" i="4"/>
  <c r="U6479" i="4"/>
  <c r="V6481" i="4"/>
  <c r="U6482" i="4"/>
  <c r="V6484" i="4"/>
  <c r="U6485" i="4"/>
  <c r="V6487" i="4"/>
  <c r="V6490" i="4"/>
  <c r="U6491" i="4"/>
  <c r="V6493" i="4"/>
  <c r="V6496" i="4"/>
  <c r="U6497" i="4"/>
  <c r="V6499" i="4"/>
  <c r="U6500" i="4"/>
  <c r="V6502" i="4"/>
  <c r="U6503" i="4"/>
  <c r="V6508" i="4"/>
  <c r="U6509" i="4"/>
  <c r="V6511" i="4"/>
  <c r="U6512" i="4"/>
  <c r="V6514" i="4"/>
  <c r="V6517" i="4"/>
  <c r="U6518" i="4"/>
  <c r="V6520" i="4"/>
  <c r="U6521" i="4"/>
  <c r="V6523" i="4"/>
  <c r="U6527" i="4"/>
  <c r="V6529" i="4"/>
  <c r="U6530" i="4"/>
  <c r="V6532" i="4"/>
  <c r="U6533" i="4"/>
  <c r="V6535" i="4"/>
  <c r="V6538" i="4"/>
  <c r="U6539" i="4"/>
  <c r="V6541" i="4"/>
  <c r="U6542" i="4"/>
  <c r="V6544" i="4"/>
  <c r="U6545" i="4"/>
  <c r="V6547" i="4"/>
  <c r="U6548" i="4"/>
  <c r="V6550" i="4"/>
  <c r="U6551" i="4"/>
  <c r="V6553" i="4"/>
  <c r="U6554" i="4"/>
  <c r="V6556" i="4"/>
  <c r="U6557" i="4"/>
  <c r="V6559" i="4"/>
  <c r="U6560" i="4"/>
  <c r="V6562" i="4"/>
  <c r="U6563" i="4"/>
  <c r="V6565" i="4"/>
  <c r="V6568" i="4"/>
  <c r="U6569" i="4"/>
  <c r="V6571" i="4"/>
  <c r="U6572" i="4"/>
  <c r="V6574" i="4"/>
  <c r="U6575" i="4"/>
  <c r="V6577" i="4"/>
  <c r="V6580" i="4"/>
  <c r="U6581" i="4"/>
  <c r="U6584" i="4"/>
  <c r="V6586" i="4"/>
  <c r="U6587" i="4"/>
  <c r="V6589" i="4"/>
  <c r="V6592" i="4"/>
  <c r="U6593" i="4"/>
  <c r="V6595" i="4"/>
  <c r="U6596" i="4"/>
  <c r="V6598" i="4"/>
  <c r="U6599" i="4"/>
  <c r="V6601" i="4"/>
  <c r="U6602" i="4"/>
  <c r="V6604" i="4"/>
  <c r="U6605" i="4"/>
  <c r="V6607" i="4"/>
  <c r="U6608" i="4"/>
  <c r="V6610" i="4"/>
  <c r="V6613" i="4"/>
  <c r="U6614" i="4"/>
  <c r="V6616" i="4"/>
  <c r="U6617" i="4"/>
  <c r="V6619" i="4"/>
  <c r="U6620" i="4"/>
  <c r="V6622" i="4"/>
  <c r="U6623" i="4"/>
  <c r="V6625" i="4"/>
  <c r="U6626" i="4"/>
  <c r="V6628" i="4"/>
  <c r="U6629" i="4"/>
  <c r="V6631" i="4"/>
  <c r="U6632" i="4"/>
  <c r="V6634" i="4"/>
  <c r="U6635" i="4"/>
  <c r="V6637" i="4"/>
  <c r="V6640" i="4"/>
  <c r="V6643" i="4"/>
  <c r="U6644" i="4"/>
  <c r="V6646" i="4"/>
  <c r="U6647" i="4"/>
  <c r="V6649" i="4"/>
  <c r="V6652" i="4"/>
  <c r="U6653" i="4"/>
  <c r="V6655" i="4"/>
  <c r="U6656" i="4"/>
  <c r="U6659" i="4"/>
  <c r="V6661" i="4"/>
  <c r="U6662" i="4"/>
  <c r="V6664" i="4"/>
  <c r="V6667" i="4"/>
  <c r="U6668" i="4"/>
  <c r="V6670" i="4"/>
  <c r="U6671" i="4"/>
  <c r="V6673" i="4"/>
  <c r="U6674" i="4"/>
  <c r="V6676" i="4"/>
  <c r="U6677" i="4"/>
  <c r="V6679" i="4"/>
  <c r="Y6679" i="4" s="1"/>
  <c r="U6680" i="4"/>
  <c r="V6682" i="4"/>
  <c r="U6683" i="4"/>
  <c r="V6685" i="4"/>
  <c r="U6686" i="4"/>
  <c r="V6688" i="4"/>
  <c r="U6689" i="4"/>
  <c r="V6691" i="4"/>
  <c r="U6692" i="4"/>
  <c r="V6694" i="4"/>
  <c r="U6695" i="4"/>
  <c r="V6697" i="4"/>
  <c r="U6698" i="4"/>
  <c r="V6700" i="4"/>
  <c r="U6701" i="4"/>
  <c r="V6703" i="4"/>
  <c r="U6704" i="4"/>
  <c r="V6706" i="4"/>
  <c r="U6707" i="4"/>
  <c r="U6710" i="4"/>
  <c r="V6712" i="4"/>
  <c r="U6713" i="4"/>
  <c r="V6715" i="4"/>
  <c r="U6716" i="4"/>
  <c r="V6718" i="4"/>
  <c r="U6719" i="4"/>
  <c r="U6722" i="4"/>
  <c r="V6724" i="4"/>
  <c r="U6725" i="4"/>
  <c r="V6727" i="4"/>
  <c r="U6728" i="4"/>
  <c r="V6730" i="4"/>
  <c r="V6733" i="4"/>
  <c r="U6734" i="4"/>
  <c r="V6736" i="4"/>
  <c r="U6737" i="4"/>
  <c r="V6739" i="4"/>
  <c r="U6740" i="4"/>
  <c r="V6742" i="4"/>
  <c r="U6743" i="4"/>
  <c r="V6745" i="4"/>
  <c r="U6746" i="4"/>
  <c r="V6748" i="4"/>
  <c r="U6749" i="4"/>
  <c r="V6751" i="4"/>
  <c r="U6752" i="4"/>
  <c r="V6754" i="4"/>
  <c r="U6755" i="4"/>
  <c r="V6757" i="4"/>
  <c r="U6758" i="4"/>
  <c r="V6760" i="4"/>
  <c r="U6761" i="4"/>
  <c r="V6763" i="4"/>
  <c r="U6764" i="4"/>
  <c r="V6766" i="4"/>
  <c r="U6767" i="4"/>
  <c r="V6769" i="4"/>
  <c r="U6770" i="4"/>
  <c r="V6772" i="4"/>
  <c r="U6773" i="4"/>
  <c r="V6775" i="4"/>
  <c r="U6776" i="4"/>
  <c r="V6778" i="4"/>
  <c r="U6779" i="4"/>
  <c r="U6782" i="4"/>
  <c r="V6784" i="4"/>
  <c r="U6785" i="4"/>
  <c r="V6787" i="4"/>
  <c r="U6788" i="4"/>
  <c r="V6790" i="4"/>
  <c r="U6791" i="4"/>
  <c r="U6794" i="4"/>
  <c r="V6796" i="4"/>
  <c r="U6797" i="4"/>
  <c r="V6799" i="4"/>
  <c r="U6800" i="4"/>
  <c r="V6802" i="4"/>
  <c r="U6803" i="4"/>
  <c r="V6805" i="4"/>
  <c r="V6808" i="4"/>
  <c r="U6809" i="4"/>
  <c r="V6811" i="4"/>
  <c r="U6812" i="4"/>
  <c r="V6814" i="4"/>
  <c r="U6815" i="4"/>
  <c r="V6817" i="4"/>
  <c r="U6818" i="4"/>
  <c r="V6820" i="4"/>
  <c r="U6821" i="4"/>
  <c r="V6823" i="4"/>
  <c r="U6824" i="4"/>
  <c r="V6826" i="4"/>
  <c r="U6827" i="4"/>
  <c r="V6829" i="4"/>
  <c r="U6830" i="4"/>
  <c r="V6832" i="4"/>
  <c r="U6833" i="4"/>
  <c r="V6835" i="4"/>
  <c r="U6836" i="4"/>
  <c r="V6838" i="4"/>
  <c r="U6839" i="4"/>
  <c r="V6841" i="4"/>
  <c r="U6842" i="4"/>
  <c r="V6844" i="4"/>
  <c r="U6845" i="4"/>
  <c r="V6847" i="4"/>
  <c r="U6848" i="4"/>
  <c r="V6850" i="4"/>
  <c r="U6851" i="4"/>
  <c r="U6854" i="4"/>
  <c r="V6856" i="4"/>
  <c r="U6857" i="4"/>
  <c r="V6859" i="4"/>
  <c r="U6860" i="4"/>
  <c r="V6862" i="4"/>
  <c r="U6863" i="4"/>
  <c r="V6868" i="4"/>
  <c r="U6869" i="4"/>
  <c r="V6871" i="4"/>
  <c r="U6872" i="4"/>
  <c r="V6874" i="4"/>
  <c r="U6875" i="4"/>
  <c r="V6877" i="4"/>
  <c r="U6878" i="4"/>
  <c r="V6880" i="4"/>
  <c r="V6883" i="4"/>
  <c r="U6884" i="4"/>
  <c r="V6886" i="4"/>
  <c r="U6887" i="4"/>
  <c r="V6889" i="4"/>
  <c r="U6890" i="4"/>
  <c r="V6892" i="4"/>
  <c r="U6893" i="4"/>
  <c r="V6895" i="4"/>
  <c r="U6896" i="4"/>
  <c r="V6898" i="4"/>
  <c r="U6899" i="4"/>
  <c r="V6901" i="4"/>
  <c r="U6902" i="4"/>
  <c r="V6904" i="4"/>
  <c r="U6905" i="4"/>
  <c r="V6907" i="4"/>
  <c r="V6910" i="4"/>
  <c r="U6911" i="4"/>
  <c r="V6913" i="4"/>
  <c r="U6914" i="4"/>
  <c r="V6916" i="4"/>
  <c r="U6917" i="4"/>
  <c r="V6919" i="4"/>
  <c r="U6920" i="4"/>
  <c r="V6922" i="4"/>
  <c r="V6925" i="4"/>
  <c r="U6926" i="4"/>
  <c r="V6928" i="4"/>
  <c r="U6929" i="4"/>
  <c r="V6931" i="4"/>
  <c r="U6932" i="4"/>
  <c r="V6934" i="4"/>
  <c r="V6937" i="4"/>
  <c r="U6938" i="4"/>
  <c r="V6940" i="4"/>
  <c r="U6941" i="4"/>
  <c r="V6943" i="4"/>
  <c r="U6944" i="4"/>
  <c r="V6946" i="4"/>
  <c r="U6947" i="4"/>
  <c r="V6949" i="4"/>
  <c r="U6950" i="4"/>
  <c r="V6952" i="4"/>
  <c r="U6953" i="4"/>
  <c r="V6955" i="4"/>
  <c r="U6956" i="4"/>
  <c r="V6958" i="4"/>
  <c r="U6959" i="4"/>
  <c r="V6961" i="4"/>
  <c r="U6962" i="4"/>
  <c r="V6964" i="4"/>
  <c r="U6965" i="4"/>
  <c r="V6967" i="4"/>
  <c r="U6968" i="4"/>
  <c r="V6970" i="4"/>
  <c r="U6971" i="4"/>
  <c r="V6973" i="4"/>
  <c r="U6974" i="4"/>
  <c r="V6976" i="4"/>
  <c r="U6977" i="4"/>
  <c r="V6979" i="4"/>
  <c r="U6980" i="4"/>
  <c r="V6982" i="4"/>
  <c r="U6983" i="4"/>
  <c r="V6985" i="4"/>
  <c r="U6986" i="4"/>
  <c r="V6988" i="4"/>
  <c r="U6989" i="4"/>
  <c r="V6991" i="4"/>
  <c r="U6992" i="4"/>
  <c r="V6994" i="4"/>
  <c r="V6997" i="4"/>
  <c r="U6998" i="4"/>
  <c r="V7000" i="4"/>
  <c r="U7001" i="4"/>
  <c r="V7003" i="4"/>
  <c r="U7004" i="4"/>
  <c r="V7006" i="4"/>
  <c r="V7009" i="4"/>
  <c r="U7010" i="4"/>
  <c r="V7012" i="4"/>
  <c r="U7013" i="4"/>
  <c r="V7015" i="4"/>
  <c r="U7016" i="4"/>
  <c r="V7018" i="4"/>
  <c r="U7019" i="4"/>
  <c r="V7021" i="4"/>
  <c r="U7022" i="4"/>
  <c r="V7024" i="4"/>
  <c r="U7025" i="4"/>
  <c r="V7027" i="4"/>
  <c r="U7028" i="4"/>
  <c r="V7030" i="4"/>
  <c r="U7031" i="4"/>
  <c r="V7033" i="4"/>
  <c r="U7034" i="4"/>
  <c r="V7036" i="4"/>
  <c r="U7037" i="4"/>
  <c r="V7039" i="4"/>
  <c r="U7040" i="4"/>
  <c r="V7042" i="4"/>
  <c r="U7043" i="4"/>
  <c r="V7045" i="4"/>
  <c r="U7046" i="4"/>
  <c r="V7048" i="4"/>
  <c r="U7049" i="4"/>
  <c r="V7051" i="4"/>
  <c r="U7052" i="4"/>
  <c r="V7054" i="4"/>
  <c r="U7055" i="4"/>
  <c r="V7057" i="4"/>
  <c r="U7058" i="4"/>
  <c r="V7060" i="4"/>
  <c r="U7061" i="4"/>
  <c r="V7063" i="4"/>
  <c r="U7064" i="4"/>
  <c r="V7066" i="4"/>
  <c r="V7069" i="4"/>
  <c r="U7070" i="4"/>
  <c r="V7072" i="4"/>
  <c r="U7073" i="4"/>
  <c r="V7075" i="4"/>
  <c r="U7076" i="4"/>
  <c r="V7078" i="4"/>
  <c r="V7081" i="4"/>
  <c r="U7082" i="4"/>
  <c r="V7084" i="4"/>
  <c r="U7085" i="4"/>
  <c r="V7087" i="4"/>
  <c r="U7088" i="4"/>
  <c r="V7090" i="4"/>
  <c r="U7091" i="4"/>
  <c r="V7093" i="4"/>
  <c r="U7094" i="4"/>
  <c r="V7096" i="4"/>
  <c r="U7097" i="4"/>
  <c r="V7099" i="4"/>
  <c r="U7100" i="4"/>
  <c r="V7102" i="4"/>
  <c r="U7103" i="4"/>
  <c r="V7105" i="4"/>
  <c r="U7106" i="4"/>
  <c r="V7108" i="4"/>
  <c r="U7109" i="4"/>
  <c r="V7111" i="4"/>
  <c r="U7112" i="4"/>
  <c r="V7114" i="4"/>
  <c r="U7115" i="4"/>
  <c r="V7117" i="4"/>
  <c r="U7118" i="4"/>
  <c r="V7120" i="4"/>
  <c r="U7121" i="4"/>
  <c r="V7123" i="4"/>
  <c r="U7124" i="4"/>
  <c r="V7126" i="4"/>
  <c r="U7127" i="4"/>
  <c r="V7129" i="4"/>
  <c r="U7130" i="4"/>
  <c r="V7132" i="4"/>
  <c r="U7133" i="4"/>
  <c r="V7135" i="4"/>
  <c r="U7136" i="4"/>
  <c r="U7139" i="4"/>
  <c r="V7141" i="4"/>
  <c r="U7142" i="4"/>
  <c r="V7144" i="4"/>
  <c r="U7145" i="4"/>
  <c r="V7147" i="4"/>
  <c r="U7148" i="4"/>
  <c r="U7151" i="4"/>
  <c r="V7153" i="4"/>
  <c r="U7154" i="4"/>
  <c r="V7156" i="4"/>
  <c r="U7157" i="4"/>
  <c r="V7159" i="4"/>
  <c r="U7160" i="4"/>
  <c r="V7162" i="4"/>
  <c r="V7165" i="4"/>
  <c r="U7166" i="4"/>
  <c r="V7168" i="4"/>
  <c r="U7169" i="4"/>
  <c r="V7171" i="4"/>
  <c r="U7172" i="4"/>
  <c r="V7174" i="4"/>
  <c r="U7175" i="4"/>
  <c r="V7177" i="4"/>
  <c r="V7180" i="4"/>
  <c r="U7181" i="4"/>
  <c r="V7183" i="4"/>
  <c r="U7184" i="4"/>
  <c r="V7186" i="4"/>
  <c r="U7187" i="4"/>
  <c r="V7189" i="4"/>
  <c r="U7190" i="4"/>
  <c r="V7192" i="4"/>
  <c r="U7193" i="4"/>
  <c r="V7195" i="4"/>
  <c r="U7196" i="4"/>
  <c r="V7198" i="4"/>
  <c r="U7199" i="4"/>
  <c r="V7201" i="4"/>
  <c r="U7202" i="4"/>
  <c r="V7204" i="4"/>
  <c r="U7205" i="4"/>
  <c r="V7207" i="4"/>
  <c r="V7210" i="4"/>
  <c r="U7211" i="4"/>
  <c r="V7213" i="4"/>
  <c r="U7214" i="4"/>
  <c r="V7216" i="4"/>
  <c r="U7217" i="4"/>
  <c r="V7219" i="4"/>
  <c r="U7220" i="4"/>
  <c r="V7222" i="4"/>
  <c r="U7223" i="4"/>
  <c r="V7225" i="4"/>
  <c r="U7226" i="4"/>
  <c r="V7228" i="4"/>
  <c r="U7229" i="4"/>
  <c r="V7231" i="4"/>
  <c r="U7232" i="4"/>
  <c r="V7234" i="4"/>
  <c r="V7237" i="4"/>
  <c r="U7238" i="4"/>
  <c r="V7240" i="4"/>
  <c r="U7241" i="4"/>
  <c r="V7243" i="4"/>
  <c r="U7244" i="4"/>
  <c r="V7246" i="4"/>
  <c r="U7247" i="4"/>
  <c r="V7249" i="4"/>
  <c r="V7252" i="4"/>
  <c r="U7253" i="4"/>
  <c r="V7255" i="4"/>
  <c r="U7256" i="4"/>
  <c r="V7258" i="4"/>
  <c r="U7259" i="4"/>
  <c r="V7261" i="4"/>
  <c r="U7262" i="4"/>
  <c r="V7264" i="4"/>
  <c r="U7265" i="4"/>
  <c r="V7267" i="4"/>
  <c r="U7268" i="4"/>
  <c r="V7270" i="4"/>
  <c r="U7271" i="4"/>
  <c r="V7273" i="4"/>
  <c r="U7274" i="4"/>
  <c r="V7276" i="4"/>
  <c r="U7277" i="4"/>
  <c r="V7279" i="4"/>
  <c r="V7282" i="4"/>
  <c r="U7283" i="4"/>
  <c r="V7285" i="4"/>
  <c r="U7286" i="4"/>
  <c r="V7288" i="4"/>
  <c r="U7289" i="4"/>
  <c r="V7291" i="4"/>
  <c r="U7292" i="4"/>
  <c r="V7294" i="4"/>
  <c r="U7295" i="4"/>
  <c r="V7297" i="4"/>
  <c r="U7298" i="4"/>
  <c r="V7300" i="4"/>
  <c r="U7301" i="4"/>
  <c r="V7303" i="4"/>
  <c r="U7304" i="4"/>
  <c r="V7306" i="4"/>
  <c r="U7307" i="4"/>
  <c r="V7309" i="4"/>
  <c r="U7310" i="4"/>
  <c r="V7312" i="4"/>
  <c r="U7313" i="4"/>
  <c r="V7315" i="4"/>
  <c r="U7316" i="4"/>
  <c r="V7318" i="4"/>
  <c r="U7319" i="4"/>
  <c r="V7321" i="4"/>
  <c r="U7322" i="4"/>
  <c r="V7324" i="4"/>
  <c r="U7325" i="4"/>
  <c r="V7327" i="4"/>
  <c r="U7328" i="4"/>
  <c r="V7330" i="4"/>
  <c r="U7331" i="4"/>
  <c r="V7333" i="4"/>
  <c r="U7334" i="4"/>
  <c r="V7336" i="4"/>
  <c r="U7337" i="4"/>
  <c r="V7339" i="4"/>
  <c r="U7340" i="4"/>
  <c r="V7342" i="4"/>
  <c r="U7343" i="4"/>
  <c r="V7345" i="4"/>
  <c r="U7346" i="4"/>
  <c r="V7348" i="4"/>
  <c r="U7349" i="4"/>
  <c r="V7351" i="4"/>
  <c r="V7354" i="4"/>
  <c r="U7355" i="4"/>
  <c r="V7357" i="4"/>
  <c r="U7358" i="4"/>
  <c r="V7360" i="4"/>
  <c r="U7361" i="4"/>
  <c r="V7363" i="4"/>
  <c r="U7364" i="4"/>
  <c r="V7366" i="4"/>
  <c r="U7367" i="4"/>
  <c r="V7369" i="4"/>
  <c r="U7370" i="4"/>
  <c r="V7372" i="4"/>
  <c r="U7373" i="4"/>
  <c r="V7375" i="4"/>
  <c r="U7376" i="4"/>
  <c r="V7378" i="4"/>
  <c r="U7379" i="4"/>
  <c r="V7381" i="4"/>
  <c r="U7382" i="4"/>
  <c r="V7384" i="4"/>
  <c r="U7385" i="4"/>
  <c r="V7387" i="4"/>
  <c r="U7388" i="4"/>
  <c r="V7390" i="4"/>
  <c r="U7391" i="4"/>
  <c r="V7393" i="4"/>
  <c r="U7394" i="4"/>
  <c r="V7396" i="4"/>
  <c r="V7399" i="4"/>
  <c r="U7400" i="4"/>
  <c r="V7402" i="4"/>
  <c r="U7403" i="4"/>
  <c r="V7405" i="4"/>
  <c r="U7406" i="4"/>
  <c r="V7408" i="4"/>
  <c r="U7409" i="4"/>
  <c r="V7411" i="4"/>
  <c r="U7412" i="4"/>
  <c r="V7414" i="4"/>
  <c r="U7415" i="4"/>
  <c r="V7417" i="4"/>
  <c r="U7418" i="4"/>
  <c r="V7420" i="4"/>
  <c r="U7421" i="4"/>
  <c r="V7423" i="4"/>
  <c r="V7426" i="4"/>
  <c r="U7427" i="4"/>
  <c r="V7429" i="4"/>
  <c r="U7430" i="4"/>
  <c r="V7432" i="4"/>
  <c r="U7433" i="4"/>
  <c r="V7435" i="4"/>
  <c r="U7436" i="4"/>
  <c r="V7438" i="4"/>
  <c r="U7439" i="4"/>
  <c r="V7441" i="4"/>
  <c r="U7442" i="4"/>
  <c r="V7444" i="4"/>
  <c r="U7445" i="4"/>
  <c r="V7447" i="4"/>
  <c r="U7448" i="4"/>
  <c r="V7450" i="4"/>
  <c r="U7451" i="4"/>
  <c r="V7453" i="4"/>
  <c r="U7454" i="4"/>
  <c r="V7456" i="4"/>
  <c r="U7457" i="4"/>
  <c r="V7459" i="4"/>
  <c r="U7460" i="4"/>
  <c r="V7462" i="4"/>
  <c r="U7463" i="4"/>
  <c r="V7465" i="4"/>
  <c r="U7466" i="4"/>
  <c r="V7468" i="4"/>
  <c r="U7469" i="4"/>
  <c r="V7471" i="4"/>
  <c r="U7472" i="4"/>
  <c r="V7474" i="4"/>
  <c r="U7475" i="4"/>
  <c r="V7477" i="4"/>
  <c r="U7478" i="4"/>
  <c r="V7480" i="4"/>
  <c r="U7481" i="4"/>
  <c r="V7483" i="4"/>
  <c r="U7484" i="4"/>
  <c r="V7486" i="4"/>
  <c r="U7487" i="4"/>
  <c r="V7489" i="4"/>
  <c r="U7490" i="4"/>
  <c r="V7492" i="4"/>
  <c r="U7493" i="4"/>
  <c r="V7495" i="4"/>
  <c r="V7498" i="4"/>
  <c r="U7499" i="4"/>
  <c r="V7501" i="4"/>
  <c r="U7502" i="4"/>
  <c r="V7504" i="4"/>
  <c r="U7505" i="4"/>
  <c r="V7507" i="4"/>
  <c r="U7508" i="4"/>
  <c r="V7510" i="4"/>
  <c r="U7511" i="4"/>
  <c r="V7513" i="4"/>
  <c r="U7514" i="4"/>
  <c r="V7516" i="4"/>
  <c r="U7517" i="4"/>
  <c r="V7519" i="4"/>
  <c r="U7520" i="4"/>
  <c r="V7522" i="4"/>
  <c r="U7523" i="4"/>
  <c r="V7525" i="4"/>
  <c r="U7526" i="4"/>
  <c r="V7528" i="4"/>
  <c r="U7529" i="4"/>
  <c r="V7531" i="4"/>
  <c r="U7532" i="4"/>
  <c r="V7534" i="4"/>
  <c r="U7535" i="4"/>
  <c r="V7537" i="4"/>
  <c r="U7538" i="4"/>
  <c r="V7540" i="4"/>
  <c r="U7541" i="4"/>
  <c r="V7543" i="4"/>
  <c r="V8" i="4"/>
  <c r="V9" i="4"/>
  <c r="U10" i="4"/>
  <c r="V12" i="4"/>
  <c r="U13" i="4"/>
  <c r="V15" i="4"/>
  <c r="U16" i="4"/>
  <c r="V18" i="4"/>
  <c r="U19" i="4"/>
  <c r="V21" i="4"/>
  <c r="U22" i="4"/>
  <c r="V24" i="4"/>
  <c r="U25" i="4"/>
  <c r="V27" i="4"/>
  <c r="U28" i="4"/>
  <c r="U31" i="4"/>
  <c r="V33" i="4"/>
  <c r="U34" i="4"/>
  <c r="V36" i="4"/>
  <c r="U37" i="4"/>
  <c r="V39" i="4"/>
  <c r="U40" i="4"/>
  <c r="V42" i="4"/>
  <c r="U43" i="4"/>
  <c r="V45" i="4"/>
  <c r="U46" i="4"/>
  <c r="V48" i="4"/>
  <c r="U49" i="4"/>
  <c r="V51" i="4"/>
  <c r="U52" i="4"/>
  <c r="V54" i="4"/>
  <c r="U55" i="4"/>
  <c r="V57" i="4"/>
  <c r="U58" i="4"/>
  <c r="V60" i="4"/>
  <c r="U61" i="4"/>
  <c r="V63" i="4"/>
  <c r="U64" i="4"/>
  <c r="V66" i="4"/>
  <c r="U67" i="4"/>
  <c r="V69" i="4"/>
  <c r="U70" i="4"/>
  <c r="V72" i="4"/>
  <c r="U73" i="4"/>
  <c r="V75" i="4"/>
  <c r="U76" i="4"/>
  <c r="V78" i="4"/>
  <c r="V81" i="4"/>
  <c r="U82" i="4"/>
  <c r="V84" i="4"/>
  <c r="U85" i="4"/>
  <c r="V87" i="4"/>
  <c r="U88" i="4"/>
  <c r="V90" i="4"/>
  <c r="U91" i="4"/>
  <c r="V93" i="4"/>
  <c r="U94" i="4"/>
  <c r="V96" i="4"/>
  <c r="U97" i="4"/>
  <c r="V99" i="4"/>
  <c r="U100" i="4"/>
  <c r="V102" i="4"/>
  <c r="U103" i="4"/>
  <c r="V105" i="4"/>
  <c r="U106" i="4"/>
  <c r="V108" i="4"/>
  <c r="U109" i="4"/>
  <c r="V111" i="4"/>
  <c r="U112" i="4"/>
  <c r="V114" i="4"/>
  <c r="U115" i="4"/>
  <c r="V117" i="4"/>
  <c r="U118" i="4"/>
  <c r="V120" i="4"/>
  <c r="U121" i="4"/>
  <c r="V123" i="4"/>
  <c r="U124" i="4"/>
  <c r="V126" i="4"/>
  <c r="U127" i="4"/>
  <c r="V129" i="4"/>
  <c r="U130" i="4"/>
  <c r="V132" i="4"/>
  <c r="U133" i="4"/>
  <c r="V135" i="4"/>
  <c r="U136" i="4"/>
  <c r="V138" i="4"/>
  <c r="U139" i="4"/>
  <c r="V141" i="4"/>
  <c r="U142" i="4"/>
  <c r="V144" i="4"/>
  <c r="U145" i="4"/>
  <c r="V147" i="4"/>
  <c r="U148" i="4"/>
  <c r="V150" i="4"/>
  <c r="V153" i="4"/>
  <c r="U154" i="4"/>
  <c r="V156" i="4"/>
  <c r="U157" i="4"/>
  <c r="V159" i="4"/>
  <c r="U160" i="4"/>
  <c r="V162" i="4"/>
  <c r="U163" i="4"/>
  <c r="V165" i="4"/>
  <c r="U166" i="4"/>
  <c r="V168" i="4"/>
  <c r="U169" i="4"/>
  <c r="V171" i="4"/>
  <c r="U172" i="4"/>
  <c r="V174" i="4"/>
  <c r="U175" i="4"/>
  <c r="V177" i="4"/>
  <c r="U178" i="4"/>
  <c r="V180" i="4"/>
  <c r="U181" i="4"/>
  <c r="V183" i="4"/>
  <c r="U184" i="4"/>
  <c r="V186" i="4"/>
  <c r="U187" i="4"/>
  <c r="V189" i="4"/>
  <c r="U190" i="4"/>
  <c r="V192" i="4"/>
  <c r="U193" i="4"/>
  <c r="V195" i="4"/>
  <c r="U196" i="4"/>
  <c r="V198" i="4"/>
  <c r="U199" i="4"/>
  <c r="V201" i="4"/>
  <c r="U202" i="4"/>
  <c r="V204" i="4"/>
  <c r="U205" i="4"/>
  <c r="V207" i="4"/>
  <c r="U208" i="4"/>
  <c r="V210" i="4"/>
  <c r="U211" i="4"/>
  <c r="V213" i="4"/>
  <c r="U214" i="4"/>
  <c r="V216" i="4"/>
  <c r="U217" i="4"/>
  <c r="V219" i="4"/>
  <c r="U220" i="4"/>
  <c r="V222" i="4"/>
  <c r="V225" i="4"/>
  <c r="U226" i="4"/>
  <c r="V228" i="4"/>
  <c r="U229" i="4"/>
  <c r="V231" i="4"/>
  <c r="U232" i="4"/>
  <c r="V234" i="4"/>
  <c r="U235" i="4"/>
  <c r="V237" i="4"/>
  <c r="U238" i="4"/>
  <c r="V240" i="4"/>
  <c r="U241" i="4"/>
  <c r="V243" i="4"/>
  <c r="U244" i="4"/>
  <c r="V246" i="4"/>
  <c r="U247" i="4"/>
  <c r="V249" i="4"/>
  <c r="U250" i="4"/>
  <c r="V252" i="4"/>
  <c r="U253" i="4"/>
  <c r="V255" i="4"/>
  <c r="U256" i="4"/>
  <c r="V258" i="4"/>
  <c r="U259" i="4"/>
  <c r="V261" i="4"/>
  <c r="U262" i="4"/>
  <c r="V264" i="4"/>
  <c r="U265" i="4"/>
  <c r="V267" i="4"/>
  <c r="U268" i="4"/>
  <c r="V270" i="4"/>
  <c r="U271" i="4"/>
  <c r="V273" i="4"/>
  <c r="U274" i="4"/>
  <c r="V276" i="4"/>
  <c r="U277" i="4"/>
  <c r="V279" i="4"/>
  <c r="U280" i="4"/>
  <c r="V282" i="4"/>
  <c r="U283" i="4"/>
  <c r="V285" i="4"/>
  <c r="U286" i="4"/>
  <c r="V288" i="4"/>
  <c r="U289" i="4"/>
  <c r="V291" i="4"/>
  <c r="U292" i="4"/>
  <c r="V294" i="4"/>
  <c r="V297" i="4"/>
  <c r="U298" i="4"/>
  <c r="V300" i="4"/>
  <c r="U301" i="4"/>
  <c r="V303" i="4"/>
  <c r="U304" i="4"/>
  <c r="V306" i="4"/>
  <c r="U307" i="4"/>
  <c r="V309" i="4"/>
  <c r="U310" i="4"/>
  <c r="V312" i="4"/>
  <c r="U313" i="4"/>
  <c r="V315" i="4"/>
  <c r="U316" i="4"/>
  <c r="V318" i="4"/>
  <c r="U319" i="4"/>
  <c r="V321" i="4"/>
  <c r="U322" i="4"/>
  <c r="V324" i="4"/>
  <c r="U325" i="4"/>
  <c r="V327" i="4"/>
  <c r="U328" i="4"/>
  <c r="V330" i="4"/>
  <c r="U331" i="4"/>
  <c r="V333" i="4"/>
  <c r="U334" i="4"/>
  <c r="V336" i="4"/>
  <c r="U337" i="4"/>
  <c r="V339" i="4"/>
  <c r="U340" i="4"/>
  <c r="V342" i="4"/>
  <c r="U343" i="4"/>
  <c r="V345" i="4"/>
  <c r="U346" i="4"/>
  <c r="V348" i="4"/>
  <c r="U349" i="4"/>
  <c r="V351" i="4"/>
  <c r="U352" i="4"/>
  <c r="V354" i="4"/>
  <c r="U355" i="4"/>
  <c r="V357" i="4"/>
  <c r="U358" i="4"/>
  <c r="V360" i="4"/>
  <c r="U361" i="4"/>
  <c r="V363" i="4"/>
  <c r="U364" i="4"/>
  <c r="V366" i="4"/>
  <c r="V369" i="4"/>
  <c r="U370" i="4"/>
  <c r="V372" i="4"/>
  <c r="U373" i="4"/>
  <c r="V375" i="4"/>
  <c r="U376" i="4"/>
  <c r="V378" i="4"/>
  <c r="U379" i="4"/>
  <c r="V381" i="4"/>
  <c r="U382" i="4"/>
  <c r="V384" i="4"/>
  <c r="U385" i="4"/>
  <c r="V387" i="4"/>
  <c r="U388" i="4"/>
  <c r="V390" i="4"/>
  <c r="U391" i="4"/>
  <c r="V393" i="4"/>
  <c r="U394" i="4"/>
  <c r="V396" i="4"/>
  <c r="U397" i="4"/>
  <c r="V399" i="4"/>
  <c r="U400" i="4"/>
  <c r="V402" i="4"/>
  <c r="U403" i="4"/>
  <c r="V405" i="4"/>
  <c r="U406" i="4"/>
  <c r="V408" i="4"/>
  <c r="U409" i="4"/>
  <c r="V411" i="4"/>
  <c r="U412" i="4"/>
  <c r="V414" i="4"/>
  <c r="U415" i="4"/>
  <c r="V417" i="4"/>
  <c r="U418" i="4"/>
  <c r="V420" i="4"/>
  <c r="U421" i="4"/>
  <c r="V423" i="4"/>
  <c r="U424" i="4"/>
  <c r="V426" i="4"/>
  <c r="U427" i="4"/>
  <c r="V429" i="4"/>
  <c r="U430" i="4"/>
  <c r="V432" i="4"/>
  <c r="U433" i="4"/>
  <c r="V435" i="4"/>
  <c r="U436" i="4"/>
  <c r="V438" i="4"/>
  <c r="V441" i="4"/>
  <c r="U442" i="4"/>
  <c r="V444" i="4"/>
  <c r="U445" i="4"/>
  <c r="V447" i="4"/>
  <c r="U448" i="4"/>
  <c r="V450" i="4"/>
  <c r="U451" i="4"/>
  <c r="V453" i="4"/>
  <c r="U454" i="4"/>
  <c r="V456" i="4"/>
  <c r="U457" i="4"/>
  <c r="V459" i="4"/>
  <c r="U460" i="4"/>
  <c r="V462" i="4"/>
  <c r="U463" i="4"/>
  <c r="V465" i="4"/>
  <c r="U466" i="4"/>
  <c r="V468" i="4"/>
  <c r="U469" i="4"/>
  <c r="V471" i="4"/>
  <c r="U472" i="4"/>
  <c r="V474" i="4"/>
  <c r="U475" i="4"/>
  <c r="V477" i="4"/>
  <c r="U478" i="4"/>
  <c r="V480" i="4"/>
  <c r="U481" i="4"/>
  <c r="V483" i="4"/>
  <c r="U484" i="4"/>
  <c r="V486" i="4"/>
  <c r="U487" i="4"/>
  <c r="V489" i="4"/>
  <c r="U490" i="4"/>
  <c r="V492" i="4"/>
  <c r="U493" i="4"/>
  <c r="V495" i="4"/>
  <c r="U496" i="4"/>
  <c r="V498" i="4"/>
  <c r="U499" i="4"/>
  <c r="V501" i="4"/>
  <c r="U502" i="4"/>
  <c r="V504" i="4"/>
  <c r="U505" i="4"/>
  <c r="V507" i="4"/>
  <c r="U508" i="4"/>
  <c r="V510" i="4"/>
  <c r="V513" i="4"/>
  <c r="U514" i="4"/>
  <c r="V516" i="4"/>
  <c r="U517" i="4"/>
  <c r="V519" i="4"/>
  <c r="U520" i="4"/>
  <c r="V522" i="4"/>
  <c r="U523" i="4"/>
  <c r="V525" i="4"/>
  <c r="U526" i="4"/>
  <c r="V528" i="4"/>
  <c r="U529" i="4"/>
  <c r="V531" i="4"/>
  <c r="U532" i="4"/>
  <c r="V534" i="4"/>
  <c r="U535" i="4"/>
  <c r="V537" i="4"/>
  <c r="U538" i="4"/>
  <c r="V540" i="4"/>
  <c r="U541" i="4"/>
  <c r="V543" i="4"/>
  <c r="U544" i="4"/>
  <c r="V546" i="4"/>
  <c r="U547" i="4"/>
  <c r="V549" i="4"/>
  <c r="U550" i="4"/>
  <c r="V552" i="4"/>
  <c r="U553" i="4"/>
  <c r="V555" i="4"/>
  <c r="U556" i="4"/>
  <c r="V558" i="4"/>
  <c r="U559" i="4"/>
  <c r="V561" i="4"/>
  <c r="U562" i="4"/>
  <c r="V564" i="4"/>
  <c r="U565" i="4"/>
  <c r="V567" i="4"/>
  <c r="U568" i="4"/>
  <c r="V570" i="4"/>
  <c r="U571" i="4"/>
  <c r="V573" i="4"/>
  <c r="U574" i="4"/>
  <c r="V576" i="4"/>
  <c r="U577" i="4"/>
  <c r="V579" i="4"/>
  <c r="U580" i="4"/>
  <c r="V582" i="4"/>
  <c r="V585" i="4"/>
  <c r="U586" i="4"/>
  <c r="V588" i="4"/>
  <c r="U589" i="4"/>
  <c r="V591" i="4"/>
  <c r="U592" i="4"/>
  <c r="V594" i="4"/>
  <c r="U595" i="4"/>
  <c r="V597" i="4"/>
  <c r="U598" i="4"/>
  <c r="V600" i="4"/>
  <c r="U601" i="4"/>
  <c r="V603" i="4"/>
  <c r="U604" i="4"/>
  <c r="V606" i="4"/>
  <c r="U607" i="4"/>
  <c r="V609" i="4"/>
  <c r="U610" i="4"/>
  <c r="V612" i="4"/>
  <c r="U613" i="4"/>
  <c r="V615" i="4"/>
  <c r="U616" i="4"/>
  <c r="V618" i="4"/>
  <c r="U619" i="4"/>
  <c r="V621" i="4"/>
  <c r="U622" i="4"/>
  <c r="V624" i="4"/>
  <c r="U625" i="4"/>
  <c r="V627" i="4"/>
  <c r="U628" i="4"/>
  <c r="V630" i="4"/>
  <c r="U631" i="4"/>
  <c r="V633" i="4"/>
  <c r="U634" i="4"/>
  <c r="V636" i="4"/>
  <c r="U637" i="4"/>
  <c r="V639" i="4"/>
  <c r="U640" i="4"/>
  <c r="V642" i="4"/>
  <c r="U643" i="4"/>
  <c r="V645" i="4"/>
  <c r="U646" i="4"/>
  <c r="V648" i="4"/>
  <c r="U649" i="4"/>
  <c r="V651" i="4"/>
  <c r="U652" i="4"/>
  <c r="V654" i="4"/>
  <c r="V657" i="4"/>
  <c r="U658" i="4"/>
  <c r="V660" i="4"/>
  <c r="U661" i="4"/>
  <c r="V663" i="4"/>
  <c r="U664" i="4"/>
  <c r="V666" i="4"/>
  <c r="U667" i="4"/>
  <c r="V669" i="4"/>
  <c r="U670" i="4"/>
  <c r="V672" i="4"/>
  <c r="U673" i="4"/>
  <c r="V675" i="4"/>
  <c r="U676" i="4"/>
  <c r="V678" i="4"/>
  <c r="U679" i="4"/>
  <c r="V681" i="4"/>
  <c r="U682" i="4"/>
  <c r="V684" i="4"/>
  <c r="U685" i="4"/>
  <c r="V687" i="4"/>
  <c r="U688" i="4"/>
  <c r="V690" i="4"/>
  <c r="U691" i="4"/>
  <c r="V693" i="4"/>
  <c r="U694" i="4"/>
  <c r="V696" i="4"/>
  <c r="U697" i="4"/>
  <c r="V699" i="4"/>
  <c r="U700" i="4"/>
  <c r="V702" i="4"/>
  <c r="U703" i="4"/>
  <c r="V705" i="4"/>
  <c r="U706" i="4"/>
  <c r="V708" i="4"/>
  <c r="U709" i="4"/>
  <c r="V711" i="4"/>
  <c r="U712" i="4"/>
  <c r="V714" i="4"/>
  <c r="U715" i="4"/>
  <c r="V717" i="4"/>
  <c r="U718" i="4"/>
  <c r="V720" i="4"/>
  <c r="U721" i="4"/>
  <c r="V723" i="4"/>
  <c r="U724" i="4"/>
  <c r="V726" i="4"/>
  <c r="V729" i="4"/>
  <c r="U730" i="4"/>
  <c r="V732" i="4"/>
  <c r="U733" i="4"/>
  <c r="V735" i="4"/>
  <c r="U736" i="4"/>
  <c r="V738" i="4"/>
  <c r="U739" i="4"/>
  <c r="V741" i="4"/>
  <c r="U742" i="4"/>
  <c r="V744" i="4"/>
  <c r="U745" i="4"/>
  <c r="V747" i="4"/>
  <c r="U748" i="4"/>
  <c r="V750" i="4"/>
  <c r="U751" i="4"/>
  <c r="V753" i="4"/>
  <c r="U754" i="4"/>
  <c r="V756" i="4"/>
  <c r="U757" i="4"/>
  <c r="V759" i="4"/>
  <c r="U760" i="4"/>
  <c r="V762" i="4"/>
  <c r="U763" i="4"/>
  <c r="V765" i="4"/>
  <c r="U766" i="4"/>
  <c r="V768" i="4"/>
  <c r="U769" i="4"/>
  <c r="V771" i="4"/>
  <c r="U772" i="4"/>
  <c r="V774" i="4"/>
  <c r="U775" i="4"/>
  <c r="V777" i="4"/>
  <c r="U778" i="4"/>
  <c r="V780" i="4"/>
  <c r="U781" i="4"/>
  <c r="V783" i="4"/>
  <c r="U784" i="4"/>
  <c r="V786" i="4"/>
  <c r="U787" i="4"/>
  <c r="V789" i="4"/>
  <c r="U790" i="4"/>
  <c r="V792" i="4"/>
  <c r="U793" i="4"/>
  <c r="V795" i="4"/>
  <c r="U796" i="4"/>
  <c r="V798" i="4"/>
  <c r="V801" i="4"/>
  <c r="U802" i="4"/>
  <c r="V804" i="4"/>
  <c r="U805" i="4"/>
  <c r="V807" i="4"/>
  <c r="U808" i="4"/>
  <c r="V810" i="4"/>
  <c r="U811" i="4"/>
  <c r="V813" i="4"/>
  <c r="U814" i="4"/>
  <c r="V816" i="4"/>
  <c r="U817" i="4"/>
  <c r="V819" i="4"/>
  <c r="U820" i="4"/>
  <c r="V822" i="4"/>
  <c r="U823" i="4"/>
  <c r="V825" i="4"/>
  <c r="U826" i="4"/>
  <c r="V828" i="4"/>
  <c r="U829" i="4"/>
  <c r="V831" i="4"/>
  <c r="U832" i="4"/>
  <c r="V834" i="4"/>
  <c r="U835" i="4"/>
  <c r="V837" i="4"/>
  <c r="U838" i="4"/>
  <c r="V840" i="4"/>
  <c r="U841" i="4"/>
  <c r="V843" i="4"/>
  <c r="U844" i="4"/>
  <c r="V846" i="4"/>
  <c r="U847" i="4"/>
  <c r="V849" i="4"/>
  <c r="U850" i="4"/>
  <c r="V852" i="4"/>
  <c r="U853" i="4"/>
  <c r="V855" i="4"/>
  <c r="U856" i="4"/>
  <c r="V858" i="4"/>
  <c r="U859" i="4"/>
  <c r="V861" i="4"/>
  <c r="U862" i="4"/>
  <c r="V864" i="4"/>
  <c r="U865" i="4"/>
  <c r="V867" i="4"/>
  <c r="U868" i="4"/>
  <c r="V870" i="4"/>
  <c r="V873" i="4"/>
  <c r="U874" i="4"/>
  <c r="V876" i="4"/>
  <c r="U877" i="4"/>
  <c r="V879" i="4"/>
  <c r="U880" i="4"/>
  <c r="V882" i="4"/>
  <c r="U883" i="4"/>
  <c r="V885" i="4"/>
  <c r="U886" i="4"/>
  <c r="V888" i="4"/>
  <c r="U889" i="4"/>
  <c r="V891" i="4"/>
  <c r="U892" i="4"/>
  <c r="V894" i="4"/>
  <c r="U895" i="4"/>
  <c r="V897" i="4"/>
  <c r="U898" i="4"/>
  <c r="V900" i="4"/>
  <c r="U901" i="4"/>
  <c r="V903" i="4"/>
  <c r="U904" i="4"/>
  <c r="V906" i="4"/>
  <c r="U907" i="4"/>
  <c r="V909" i="4"/>
  <c r="U910" i="4"/>
  <c r="V912" i="4"/>
  <c r="U913" i="4"/>
  <c r="V915" i="4"/>
  <c r="U916" i="4"/>
  <c r="V918" i="4"/>
  <c r="U919" i="4"/>
  <c r="V921" i="4"/>
  <c r="U922" i="4"/>
  <c r="V924" i="4"/>
  <c r="U925" i="4"/>
  <c r="V927" i="4"/>
  <c r="U928" i="4"/>
  <c r="V930" i="4"/>
  <c r="U931" i="4"/>
  <c r="V933" i="4"/>
  <c r="U934" i="4"/>
  <c r="V936" i="4"/>
  <c r="U937" i="4"/>
  <c r="V939" i="4"/>
  <c r="U940" i="4"/>
  <c r="V942" i="4"/>
  <c r="V945" i="4"/>
  <c r="U946" i="4"/>
  <c r="V948" i="4"/>
  <c r="U949" i="4"/>
  <c r="V951" i="4"/>
  <c r="U952" i="4"/>
  <c r="V954" i="4"/>
  <c r="U955" i="4"/>
  <c r="V957" i="4"/>
  <c r="U958" i="4"/>
  <c r="V960" i="4"/>
  <c r="U961" i="4"/>
  <c r="V963" i="4"/>
  <c r="U964" i="4"/>
  <c r="V966" i="4"/>
  <c r="U967" i="4"/>
  <c r="V969" i="4"/>
  <c r="U970" i="4"/>
  <c r="V972" i="4"/>
  <c r="U973" i="4"/>
  <c r="V975" i="4"/>
  <c r="U976" i="4"/>
  <c r="V978" i="4"/>
  <c r="U979" i="4"/>
  <c r="V981" i="4"/>
  <c r="U982" i="4"/>
  <c r="V984" i="4"/>
  <c r="U985" i="4"/>
  <c r="V987" i="4"/>
  <c r="U988" i="4"/>
  <c r="V990" i="4"/>
  <c r="U991" i="4"/>
  <c r="V993" i="4"/>
  <c r="U994" i="4"/>
  <c r="V996" i="4"/>
  <c r="U997" i="4"/>
  <c r="V999" i="4"/>
  <c r="U1000" i="4"/>
  <c r="V1002" i="4"/>
  <c r="U1003" i="4"/>
  <c r="V1005" i="4"/>
  <c r="U1006" i="4"/>
  <c r="V1008" i="4"/>
  <c r="U1009" i="4"/>
  <c r="V1011" i="4"/>
  <c r="U1012" i="4"/>
  <c r="V1014" i="4"/>
  <c r="V1017" i="4"/>
  <c r="U1018" i="4"/>
  <c r="V1020" i="4"/>
  <c r="U1021" i="4"/>
  <c r="V1023" i="4"/>
  <c r="U1024" i="4"/>
  <c r="V1026" i="4"/>
  <c r="U1027" i="4"/>
  <c r="V1029" i="4"/>
  <c r="U1030" i="4"/>
  <c r="V1032" i="4"/>
  <c r="U1033" i="4"/>
  <c r="V1035" i="4"/>
  <c r="U1036" i="4"/>
  <c r="V1038" i="4"/>
  <c r="U1039" i="4"/>
  <c r="V1041" i="4"/>
  <c r="U1042" i="4"/>
  <c r="V1044" i="4"/>
  <c r="U1045" i="4"/>
  <c r="V1047" i="4"/>
  <c r="U1048" i="4"/>
  <c r="V1050" i="4"/>
  <c r="U1051" i="4"/>
  <c r="V1053" i="4"/>
  <c r="U1054" i="4"/>
  <c r="V1056" i="4"/>
  <c r="U1057" i="4"/>
  <c r="V1059" i="4"/>
  <c r="U1060" i="4"/>
  <c r="V1062" i="4"/>
  <c r="U1063" i="4"/>
  <c r="V1065" i="4"/>
  <c r="U1066" i="4"/>
  <c r="V1068" i="4"/>
  <c r="U1069" i="4"/>
  <c r="V1071" i="4"/>
  <c r="U1072" i="4"/>
  <c r="V1074" i="4"/>
  <c r="U1075" i="4"/>
  <c r="V1077" i="4"/>
  <c r="U1078" i="4"/>
  <c r="V1080" i="4"/>
  <c r="U1081" i="4"/>
  <c r="V1083" i="4"/>
  <c r="U1084" i="4"/>
  <c r="V1086" i="4"/>
  <c r="V1089" i="4"/>
  <c r="U1090" i="4"/>
  <c r="V1092" i="4"/>
  <c r="U1093" i="4"/>
  <c r="V1095" i="4"/>
  <c r="U1096" i="4"/>
  <c r="V1098" i="4"/>
  <c r="U1099" i="4"/>
  <c r="V1101" i="4"/>
  <c r="U1102" i="4"/>
  <c r="V1104" i="4"/>
  <c r="U1105" i="4"/>
  <c r="V1107" i="4"/>
  <c r="U1108" i="4"/>
  <c r="V1110" i="4"/>
  <c r="U1111" i="4"/>
  <c r="V1113" i="4"/>
  <c r="U1114" i="4"/>
  <c r="V1116" i="4"/>
  <c r="U1117" i="4"/>
  <c r="V1119" i="4"/>
  <c r="U1120" i="4"/>
  <c r="V1122" i="4"/>
  <c r="U1123" i="4"/>
  <c r="V1125" i="4"/>
  <c r="U1126" i="4"/>
  <c r="V1128" i="4"/>
  <c r="U1129" i="4"/>
  <c r="V1131" i="4"/>
  <c r="U1132" i="4"/>
  <c r="V1134" i="4"/>
  <c r="U1135" i="4"/>
  <c r="V1137" i="4"/>
  <c r="U1138" i="4"/>
  <c r="V1140" i="4"/>
  <c r="U1141" i="4"/>
  <c r="V1143" i="4"/>
  <c r="U1144" i="4"/>
  <c r="V1146" i="4"/>
  <c r="U1147" i="4"/>
  <c r="V1149" i="4"/>
  <c r="U1150" i="4"/>
  <c r="V1152" i="4"/>
  <c r="U1153" i="4"/>
  <c r="V1155" i="4"/>
  <c r="U1156" i="4"/>
  <c r="V1158" i="4"/>
  <c r="V1161" i="4"/>
  <c r="U1162" i="4"/>
  <c r="V1164" i="4"/>
  <c r="U1165" i="4"/>
  <c r="V1167" i="4"/>
  <c r="U1168" i="4"/>
  <c r="V1170" i="4"/>
  <c r="U1171" i="4"/>
  <c r="V1173" i="4"/>
  <c r="U1174" i="4"/>
  <c r="V1176" i="4"/>
  <c r="U1177" i="4"/>
  <c r="V1179" i="4"/>
  <c r="U1180" i="4"/>
  <c r="V1182" i="4"/>
  <c r="U1183" i="4"/>
  <c r="V1185" i="4"/>
  <c r="U1186" i="4"/>
  <c r="V1188" i="4"/>
  <c r="U1189" i="4"/>
  <c r="V1191" i="4"/>
  <c r="U1192" i="4"/>
  <c r="V1194" i="4"/>
  <c r="U1195" i="4"/>
  <c r="V1197" i="4"/>
  <c r="U1198" i="4"/>
  <c r="V1200" i="4"/>
  <c r="U1201" i="4"/>
  <c r="V1203" i="4"/>
  <c r="U1204" i="4"/>
  <c r="V1206" i="4"/>
  <c r="U1207" i="4"/>
  <c r="V1209" i="4"/>
  <c r="U1210" i="4"/>
  <c r="V1212" i="4"/>
  <c r="U1213" i="4"/>
  <c r="V1215" i="4"/>
  <c r="U1216" i="4"/>
  <c r="V1218" i="4"/>
  <c r="U1219" i="4"/>
  <c r="V1221" i="4"/>
  <c r="U1222" i="4"/>
  <c r="V1224" i="4"/>
  <c r="U1225" i="4"/>
  <c r="V1227" i="4"/>
  <c r="U1228" i="4"/>
  <c r="V1230" i="4"/>
  <c r="V1233" i="4"/>
  <c r="U1234" i="4"/>
  <c r="V1236" i="4"/>
  <c r="U1237" i="4"/>
  <c r="V1239" i="4"/>
  <c r="U1240" i="4"/>
  <c r="V1242" i="4"/>
  <c r="U1243" i="4"/>
  <c r="V1245" i="4"/>
  <c r="U1246" i="4"/>
  <c r="V1248" i="4"/>
  <c r="U1249" i="4"/>
  <c r="V1251" i="4"/>
  <c r="U1252" i="4"/>
  <c r="V1254" i="4"/>
  <c r="U1255" i="4"/>
  <c r="V1257" i="4"/>
  <c r="U1258" i="4"/>
  <c r="V1260" i="4"/>
  <c r="U1261" i="4"/>
  <c r="V1263" i="4"/>
  <c r="U1264" i="4"/>
  <c r="V1266" i="4"/>
  <c r="U1267" i="4"/>
  <c r="V1269" i="4"/>
  <c r="U1270" i="4"/>
  <c r="V1272" i="4"/>
  <c r="U1273" i="4"/>
  <c r="V1275" i="4"/>
  <c r="U1276" i="4"/>
  <c r="V1278" i="4"/>
  <c r="U1279" i="4"/>
  <c r="V1281" i="4"/>
  <c r="U1282" i="4"/>
  <c r="V1284" i="4"/>
  <c r="U1285" i="4"/>
  <c r="V1287" i="4"/>
  <c r="U1288" i="4"/>
  <c r="V1290" i="4"/>
  <c r="U1291" i="4"/>
  <c r="V1293" i="4"/>
  <c r="U1294" i="4"/>
  <c r="V1296" i="4"/>
  <c r="U1297" i="4"/>
  <c r="V1299" i="4"/>
  <c r="U1300" i="4"/>
  <c r="V1302" i="4"/>
  <c r="V1305" i="4"/>
  <c r="U1306" i="4"/>
  <c r="V1308" i="4"/>
  <c r="U1309" i="4"/>
  <c r="V1311" i="4"/>
  <c r="U1312" i="4"/>
  <c r="V1314" i="4"/>
  <c r="U1315" i="4"/>
  <c r="V1317" i="4"/>
  <c r="U1318" i="4"/>
  <c r="V1320" i="4"/>
  <c r="U1321" i="4"/>
  <c r="V1323" i="4"/>
  <c r="U1324" i="4"/>
  <c r="V1326" i="4"/>
  <c r="U1327" i="4"/>
  <c r="V1329" i="4"/>
  <c r="U1330" i="4"/>
  <c r="V1332" i="4"/>
  <c r="U1333" i="4"/>
  <c r="V1335" i="4"/>
  <c r="U1336" i="4"/>
  <c r="V1338" i="4"/>
  <c r="U1339" i="4"/>
  <c r="V1341" i="4"/>
  <c r="U1342" i="4"/>
  <c r="V1344" i="4"/>
  <c r="U1345" i="4"/>
  <c r="V1347" i="4"/>
  <c r="U1348" i="4"/>
  <c r="V1350" i="4"/>
  <c r="U1351" i="4"/>
  <c r="V1353" i="4"/>
  <c r="U1354" i="4"/>
  <c r="V1356" i="4"/>
  <c r="U1357" i="4"/>
  <c r="V1359" i="4"/>
  <c r="U1360" i="4"/>
  <c r="V1362" i="4"/>
  <c r="U1363" i="4"/>
  <c r="V1365" i="4"/>
  <c r="U1366" i="4"/>
  <c r="V1368" i="4"/>
  <c r="U1369" i="4"/>
  <c r="V1371" i="4"/>
  <c r="U1372" i="4"/>
  <c r="V1374" i="4"/>
  <c r="V1377" i="4"/>
  <c r="U1378" i="4"/>
  <c r="V1380" i="4"/>
  <c r="U1381" i="4"/>
  <c r="V1383" i="4"/>
  <c r="U1384" i="4"/>
  <c r="V1386" i="4"/>
  <c r="U1387" i="4"/>
  <c r="V1389" i="4"/>
  <c r="U1390" i="4"/>
  <c r="V1392" i="4"/>
  <c r="U1393" i="4"/>
  <c r="V1395" i="4"/>
  <c r="U1396" i="4"/>
  <c r="V1398" i="4"/>
  <c r="U1399" i="4"/>
  <c r="V1401" i="4"/>
  <c r="U1402" i="4"/>
  <c r="V1404" i="4"/>
  <c r="U1405" i="4"/>
  <c r="V1407" i="4"/>
  <c r="U1408" i="4"/>
  <c r="V1410" i="4"/>
  <c r="U1411" i="4"/>
  <c r="V1413" i="4"/>
  <c r="U1414" i="4"/>
  <c r="V1416" i="4"/>
  <c r="U1417" i="4"/>
  <c r="V1419" i="4"/>
  <c r="U1420" i="4"/>
  <c r="V1422" i="4"/>
  <c r="U1423" i="4"/>
  <c r="V1425" i="4"/>
  <c r="U1426" i="4"/>
  <c r="V1428" i="4"/>
  <c r="U1429" i="4"/>
  <c r="V1431" i="4"/>
  <c r="U1432" i="4"/>
  <c r="V1434" i="4"/>
  <c r="U1435" i="4"/>
  <c r="V1437" i="4"/>
  <c r="U1438" i="4"/>
  <c r="V1440" i="4"/>
  <c r="U1441" i="4"/>
  <c r="V1443" i="4"/>
  <c r="U1444" i="4"/>
  <c r="V1446" i="4"/>
  <c r="V1449" i="4"/>
  <c r="U1450" i="4"/>
  <c r="V1452" i="4"/>
  <c r="U1453" i="4"/>
  <c r="V1455" i="4"/>
  <c r="U1456" i="4"/>
  <c r="V1458" i="4"/>
  <c r="U1459" i="4"/>
  <c r="V1461" i="4"/>
  <c r="U1462" i="4"/>
  <c r="V1464" i="4"/>
  <c r="U1465" i="4"/>
  <c r="V1467" i="4"/>
  <c r="U1468" i="4"/>
  <c r="V1470" i="4"/>
  <c r="U1471" i="4"/>
  <c r="V1473" i="4"/>
  <c r="U1474" i="4"/>
  <c r="V1476" i="4"/>
  <c r="U1477" i="4"/>
  <c r="V1479" i="4"/>
  <c r="U1480" i="4"/>
  <c r="V1482" i="4"/>
  <c r="U1483" i="4"/>
  <c r="V1485" i="4"/>
  <c r="U1486" i="4"/>
  <c r="V1488" i="4"/>
  <c r="U1489" i="4"/>
  <c r="V1491" i="4"/>
  <c r="U1492" i="4"/>
  <c r="V1494" i="4"/>
  <c r="U1495" i="4"/>
  <c r="V1497" i="4"/>
  <c r="U1498" i="4"/>
  <c r="V1500" i="4"/>
  <c r="U1501" i="4"/>
  <c r="V1503" i="4"/>
  <c r="U1504" i="4"/>
  <c r="V1506" i="4"/>
  <c r="U1507" i="4"/>
  <c r="V1509" i="4"/>
  <c r="U1510" i="4"/>
  <c r="V1512" i="4"/>
  <c r="U1513" i="4"/>
  <c r="V1515" i="4"/>
  <c r="U1516" i="4"/>
  <c r="V1518" i="4"/>
  <c r="V1521" i="4"/>
  <c r="U1522" i="4"/>
  <c r="V1524" i="4"/>
  <c r="U1525" i="4"/>
  <c r="V1527" i="4"/>
  <c r="U1528" i="4"/>
  <c r="V1530" i="4"/>
  <c r="U1531" i="4"/>
  <c r="V1533" i="4"/>
  <c r="U1534" i="4"/>
  <c r="V1536" i="4"/>
  <c r="U1537" i="4"/>
  <c r="V1539" i="4"/>
  <c r="U1540" i="4"/>
  <c r="V1542" i="4"/>
  <c r="U1543" i="4"/>
  <c r="V1545" i="4"/>
  <c r="U1546" i="4"/>
  <c r="V1548" i="4"/>
  <c r="U1549" i="4"/>
  <c r="V1551" i="4"/>
  <c r="U1552" i="4"/>
  <c r="V1554" i="4"/>
  <c r="U1555" i="4"/>
  <c r="V1557" i="4"/>
  <c r="U1558" i="4"/>
  <c r="V1560" i="4"/>
  <c r="U1561" i="4"/>
  <c r="V1563" i="4"/>
  <c r="U1564" i="4"/>
  <c r="V1566" i="4"/>
  <c r="U1567" i="4"/>
  <c r="V1569" i="4"/>
  <c r="U1570" i="4"/>
  <c r="V1572" i="4"/>
  <c r="U1573" i="4"/>
  <c r="V1575" i="4"/>
  <c r="U1576" i="4"/>
  <c r="V1578" i="4"/>
  <c r="U1579" i="4"/>
  <c r="V1581" i="4"/>
  <c r="U1582" i="4"/>
  <c r="V1584" i="4"/>
  <c r="U1585" i="4"/>
  <c r="V1587" i="4"/>
  <c r="U1588" i="4"/>
  <c r="V1590" i="4"/>
  <c r="U1591" i="4"/>
  <c r="V1593" i="4"/>
  <c r="U1594" i="4"/>
  <c r="V1596" i="4"/>
  <c r="U1597" i="4"/>
  <c r="V1599" i="4"/>
  <c r="U1600" i="4"/>
  <c r="V1602" i="4"/>
  <c r="U1603" i="4"/>
  <c r="V1605" i="4"/>
  <c r="U1606" i="4"/>
  <c r="V1608" i="4"/>
  <c r="U1609" i="4"/>
  <c r="V1611" i="4"/>
  <c r="U1612" i="4"/>
  <c r="V1614" i="4"/>
  <c r="U1615" i="4"/>
  <c r="V1617" i="4"/>
  <c r="U1618" i="4"/>
  <c r="V1620" i="4"/>
  <c r="U1621" i="4"/>
  <c r="V1623" i="4"/>
  <c r="U1624" i="4"/>
  <c r="V1626" i="4"/>
  <c r="U1627" i="4"/>
  <c r="V1629" i="4"/>
  <c r="U1630" i="4"/>
  <c r="V1632" i="4"/>
  <c r="U1633" i="4"/>
  <c r="V1635" i="4"/>
  <c r="U1636" i="4"/>
  <c r="V1638" i="4"/>
  <c r="U1639" i="4"/>
  <c r="V1641" i="4"/>
  <c r="U1642" i="4"/>
  <c r="V1644" i="4"/>
  <c r="U1645" i="4"/>
  <c r="V1647" i="4"/>
  <c r="U1648" i="4"/>
  <c r="V1650" i="4"/>
  <c r="U1651" i="4"/>
  <c r="V1653" i="4"/>
  <c r="U1654" i="4"/>
  <c r="V1656" i="4"/>
  <c r="U1657" i="4"/>
  <c r="V1659" i="4"/>
  <c r="U1660" i="4"/>
  <c r="V1662" i="4"/>
  <c r="U1663" i="4"/>
  <c r="V1665" i="4"/>
  <c r="U1666" i="4"/>
  <c r="V1668" i="4"/>
  <c r="U1669" i="4"/>
  <c r="V1671" i="4"/>
  <c r="U1672" i="4"/>
  <c r="V1674" i="4"/>
  <c r="U1675" i="4"/>
  <c r="V1677" i="4"/>
  <c r="U1678" i="4"/>
  <c r="V1680" i="4"/>
  <c r="U1681" i="4"/>
  <c r="V1683" i="4"/>
  <c r="U1684" i="4"/>
  <c r="V1686" i="4"/>
  <c r="U1687" i="4"/>
  <c r="V1689" i="4"/>
  <c r="U1690" i="4"/>
  <c r="V1692" i="4"/>
  <c r="U1693" i="4"/>
  <c r="V1695" i="4"/>
  <c r="U1696" i="4"/>
  <c r="V1698" i="4"/>
  <c r="U1699" i="4"/>
  <c r="V1701" i="4"/>
  <c r="U1702" i="4"/>
  <c r="V1704" i="4"/>
  <c r="U1705" i="4"/>
  <c r="V1707" i="4"/>
  <c r="U1708" i="4"/>
  <c r="V1710" i="4"/>
  <c r="U1711" i="4"/>
  <c r="V1713" i="4"/>
  <c r="U1714" i="4"/>
  <c r="V1716" i="4"/>
  <c r="U1717" i="4"/>
  <c r="V1719" i="4"/>
  <c r="U1720" i="4"/>
  <c r="V1722" i="4"/>
  <c r="U1723" i="4"/>
  <c r="V1725" i="4"/>
  <c r="U1726" i="4"/>
  <c r="V1728" i="4"/>
  <c r="U1729" i="4"/>
  <c r="V1731" i="4"/>
  <c r="U1732" i="4"/>
  <c r="V1734" i="4"/>
  <c r="U1735" i="4"/>
  <c r="V1737" i="4"/>
  <c r="U1738" i="4"/>
  <c r="V1740" i="4"/>
  <c r="U1741" i="4"/>
  <c r="V1743" i="4"/>
  <c r="U1744" i="4"/>
  <c r="V1746" i="4"/>
  <c r="U1747" i="4"/>
  <c r="V1749" i="4"/>
  <c r="U1750" i="4"/>
  <c r="V1752" i="4"/>
  <c r="U1753" i="4"/>
  <c r="V1755" i="4"/>
  <c r="U1756" i="4"/>
  <c r="V1758" i="4"/>
  <c r="U1759" i="4"/>
  <c r="V1761" i="4"/>
  <c r="U1762" i="4"/>
  <c r="V1764" i="4"/>
  <c r="U1765" i="4"/>
  <c r="V1767" i="4"/>
  <c r="U1768" i="4"/>
  <c r="V1770" i="4"/>
  <c r="U1771" i="4"/>
  <c r="V1773" i="4"/>
  <c r="U1774" i="4"/>
  <c r="V1776" i="4"/>
  <c r="U1777" i="4"/>
  <c r="V1779" i="4"/>
  <c r="U1780" i="4"/>
  <c r="V1782" i="4"/>
  <c r="U1783" i="4"/>
  <c r="V1785" i="4"/>
  <c r="U1786" i="4"/>
  <c r="V1788" i="4"/>
  <c r="U1789" i="4"/>
  <c r="V1791" i="4"/>
  <c r="U1792" i="4"/>
  <c r="V1794" i="4"/>
  <c r="U1795" i="4"/>
  <c r="V1797" i="4"/>
  <c r="U1798" i="4"/>
  <c r="V1800" i="4"/>
  <c r="U1801" i="4"/>
  <c r="V1803" i="4"/>
  <c r="U1804" i="4"/>
  <c r="V1806" i="4"/>
  <c r="U1807" i="4"/>
  <c r="V1809" i="4"/>
  <c r="U1810" i="4"/>
  <c r="V1812" i="4"/>
  <c r="U1813" i="4"/>
  <c r="V1815" i="4"/>
  <c r="U1816" i="4"/>
  <c r="V1818" i="4"/>
  <c r="U1819" i="4"/>
  <c r="V1821" i="4"/>
  <c r="U1822" i="4"/>
  <c r="V1824" i="4"/>
  <c r="U1825" i="4"/>
  <c r="V1827" i="4"/>
  <c r="U1828" i="4"/>
  <c r="V1830" i="4"/>
  <c r="U1831" i="4"/>
  <c r="V1833" i="4"/>
  <c r="U1834" i="4"/>
  <c r="V1836" i="4"/>
  <c r="U1837" i="4"/>
  <c r="V1839" i="4"/>
  <c r="U1840" i="4"/>
  <c r="V1842" i="4"/>
  <c r="U1843" i="4"/>
  <c r="V1845" i="4"/>
  <c r="U1846" i="4"/>
  <c r="V1848" i="4"/>
  <c r="U1849" i="4"/>
  <c r="V1851" i="4"/>
  <c r="U1852" i="4"/>
  <c r="V1854" i="4"/>
  <c r="U1855" i="4"/>
  <c r="V1857" i="4"/>
  <c r="U1858" i="4"/>
  <c r="V1860" i="4"/>
  <c r="U1861" i="4"/>
  <c r="V1863" i="4"/>
  <c r="U1864" i="4"/>
  <c r="V1866" i="4"/>
  <c r="U1867" i="4"/>
  <c r="V1869" i="4"/>
  <c r="U1870" i="4"/>
  <c r="V1872" i="4"/>
  <c r="U1873" i="4"/>
  <c r="V1875" i="4"/>
  <c r="U1876" i="4"/>
  <c r="V1878" i="4"/>
  <c r="U1879" i="4"/>
  <c r="V1881" i="4"/>
  <c r="U1882" i="4"/>
  <c r="V1884" i="4"/>
  <c r="U1885" i="4"/>
  <c r="V1887" i="4"/>
  <c r="U1888" i="4"/>
  <c r="V1890" i="4"/>
  <c r="U1891" i="4"/>
  <c r="V1893" i="4"/>
  <c r="U1894" i="4"/>
  <c r="V1896" i="4"/>
  <c r="U1897" i="4"/>
  <c r="V1899" i="4"/>
  <c r="U1900" i="4"/>
  <c r="V1902" i="4"/>
  <c r="U1903" i="4"/>
  <c r="V1905" i="4"/>
  <c r="U1906" i="4"/>
  <c r="V1908" i="4"/>
  <c r="U1909" i="4"/>
  <c r="V1911" i="4"/>
  <c r="U1912" i="4"/>
  <c r="V1914" i="4"/>
  <c r="U1915" i="4"/>
  <c r="V1917" i="4"/>
  <c r="U1918" i="4"/>
  <c r="V1920" i="4"/>
  <c r="U1921" i="4"/>
  <c r="V1923" i="4"/>
  <c r="U1924" i="4"/>
  <c r="V1926" i="4"/>
  <c r="U1927" i="4"/>
  <c r="V1929" i="4"/>
  <c r="U1930" i="4"/>
  <c r="V1932" i="4"/>
  <c r="U1933" i="4"/>
  <c r="V1935" i="4"/>
  <c r="U1936" i="4"/>
  <c r="V1938" i="4"/>
  <c r="U1939" i="4"/>
  <c r="V1941" i="4"/>
  <c r="U1942" i="4"/>
  <c r="V1944" i="4"/>
  <c r="U1945" i="4"/>
  <c r="V1947" i="4"/>
  <c r="U1948" i="4"/>
  <c r="V1950" i="4"/>
  <c r="U1951" i="4"/>
  <c r="V1953" i="4"/>
  <c r="U1954" i="4"/>
  <c r="V1956" i="4"/>
  <c r="U1957" i="4"/>
  <c r="V1959" i="4"/>
  <c r="U1960" i="4"/>
  <c r="V1962" i="4"/>
  <c r="U1963" i="4"/>
  <c r="V1965" i="4"/>
  <c r="U1966" i="4"/>
  <c r="V1968" i="4"/>
  <c r="U1969" i="4"/>
  <c r="V1971" i="4"/>
  <c r="U1972" i="4"/>
  <c r="V1974" i="4"/>
  <c r="U1975" i="4"/>
  <c r="V1977" i="4"/>
  <c r="U1978" i="4"/>
  <c r="V1980" i="4"/>
  <c r="U1981" i="4"/>
  <c r="V1983" i="4"/>
  <c r="U1984" i="4"/>
  <c r="V1986" i="4"/>
  <c r="U1987" i="4"/>
  <c r="V1989" i="4"/>
  <c r="U1990" i="4"/>
  <c r="V1992" i="4"/>
  <c r="U1993" i="4"/>
  <c r="V1995" i="4"/>
  <c r="U1996" i="4"/>
  <c r="V1998" i="4"/>
  <c r="U1999" i="4"/>
  <c r="V2001" i="4"/>
  <c r="U2002" i="4"/>
  <c r="V2004" i="4"/>
  <c r="U2005" i="4"/>
  <c r="V2007" i="4"/>
  <c r="U2008" i="4"/>
  <c r="V2010" i="4"/>
  <c r="U2011" i="4"/>
  <c r="V2013" i="4"/>
  <c r="U2014" i="4"/>
  <c r="V2016" i="4"/>
  <c r="U2017" i="4"/>
  <c r="V2019" i="4"/>
  <c r="U2020" i="4"/>
  <c r="V2022" i="4"/>
  <c r="U2023" i="4"/>
  <c r="V2025" i="4"/>
  <c r="U2026" i="4"/>
  <c r="V2028" i="4"/>
  <c r="U2029" i="4"/>
  <c r="V2031" i="4"/>
  <c r="U2032" i="4"/>
  <c r="V2034" i="4"/>
  <c r="U2035" i="4"/>
  <c r="V2037" i="4"/>
  <c r="U2038" i="4"/>
  <c r="V2040" i="4"/>
  <c r="U2041" i="4"/>
  <c r="V2043" i="4"/>
  <c r="U2044" i="4"/>
  <c r="V2046" i="4"/>
  <c r="U2047" i="4"/>
  <c r="V2049" i="4"/>
  <c r="U2050" i="4"/>
  <c r="V2052" i="4"/>
  <c r="U2053" i="4"/>
  <c r="V2055" i="4"/>
  <c r="U2056" i="4"/>
  <c r="V2058" i="4"/>
  <c r="U2059" i="4"/>
  <c r="V2061" i="4"/>
  <c r="U2062" i="4"/>
  <c r="V2064" i="4"/>
  <c r="U2065" i="4"/>
  <c r="V2067" i="4"/>
  <c r="U2068" i="4"/>
  <c r="V2070" i="4"/>
  <c r="U2071" i="4"/>
  <c r="V2073" i="4"/>
  <c r="U2074" i="4"/>
  <c r="V2076" i="4"/>
  <c r="U2077" i="4"/>
  <c r="V2079" i="4"/>
  <c r="U2080" i="4"/>
  <c r="V2082" i="4"/>
  <c r="U2083" i="4"/>
  <c r="V2085" i="4"/>
  <c r="U2086" i="4"/>
  <c r="V2088" i="4"/>
  <c r="U2089" i="4"/>
  <c r="V2091" i="4"/>
  <c r="U2092" i="4"/>
  <c r="V2094" i="4"/>
  <c r="U2095" i="4"/>
  <c r="V2097" i="4"/>
  <c r="U2098" i="4"/>
  <c r="V2100" i="4"/>
  <c r="U2101" i="4"/>
  <c r="V2103" i="4"/>
  <c r="U2104" i="4"/>
  <c r="V2106" i="4"/>
  <c r="U2107" i="4"/>
  <c r="V2109" i="4"/>
  <c r="U2110" i="4"/>
  <c r="V2112" i="4"/>
  <c r="U2113" i="4"/>
  <c r="V2115" i="4"/>
  <c r="U2116" i="4"/>
  <c r="V2118" i="4"/>
  <c r="U2119" i="4"/>
  <c r="V2121" i="4"/>
  <c r="U2122" i="4"/>
  <c r="V2124" i="4"/>
  <c r="U2125" i="4"/>
  <c r="V2127" i="4"/>
  <c r="U2128" i="4"/>
  <c r="V2130" i="4"/>
  <c r="U2131" i="4"/>
  <c r="V2133" i="4"/>
  <c r="U2134" i="4"/>
  <c r="V2136" i="4"/>
  <c r="U2137" i="4"/>
  <c r="V2139" i="4"/>
  <c r="U2140" i="4"/>
  <c r="V2142" i="4"/>
  <c r="U2143" i="4"/>
  <c r="V2145" i="4"/>
  <c r="U2146" i="4"/>
  <c r="V2148" i="4"/>
  <c r="U2149" i="4"/>
  <c r="V2151" i="4"/>
  <c r="U2152" i="4"/>
  <c r="V2154" i="4"/>
  <c r="U2155" i="4"/>
  <c r="V2157" i="4"/>
  <c r="U2158" i="4"/>
  <c r="V2160" i="4"/>
  <c r="U2161" i="4"/>
  <c r="V2163" i="4"/>
  <c r="U2164" i="4"/>
  <c r="V2166" i="4"/>
  <c r="U2167" i="4"/>
  <c r="V2169" i="4"/>
  <c r="U2170" i="4"/>
  <c r="V2172" i="4"/>
  <c r="U2173" i="4"/>
  <c r="V2175" i="4"/>
  <c r="U2176" i="4"/>
  <c r="V2178" i="4"/>
  <c r="U2179" i="4"/>
  <c r="V2181" i="4"/>
  <c r="U2182" i="4"/>
  <c r="V2184" i="4"/>
  <c r="U2185" i="4"/>
  <c r="V2187" i="4"/>
  <c r="U2188" i="4"/>
  <c r="V2190" i="4"/>
  <c r="U2191" i="4"/>
  <c r="V2193" i="4"/>
  <c r="U2194" i="4"/>
  <c r="V2196" i="4"/>
  <c r="U2197" i="4"/>
  <c r="V2199" i="4"/>
  <c r="U2200" i="4"/>
  <c r="V2202" i="4"/>
  <c r="U2203" i="4"/>
  <c r="V2205" i="4"/>
  <c r="U2206" i="4"/>
  <c r="V2208" i="4"/>
  <c r="U2209" i="4"/>
  <c r="V2211" i="4"/>
  <c r="U2212" i="4"/>
  <c r="V2214" i="4"/>
  <c r="U2215" i="4"/>
  <c r="V2217" i="4"/>
  <c r="U2218" i="4"/>
  <c r="V2220" i="4"/>
  <c r="U2221" i="4"/>
  <c r="V2223" i="4"/>
  <c r="U2224" i="4"/>
  <c r="V2226" i="4"/>
  <c r="U2227" i="4"/>
  <c r="V2229" i="4"/>
  <c r="U2230" i="4"/>
  <c r="V2232" i="4"/>
  <c r="U2233" i="4"/>
  <c r="V2235" i="4"/>
  <c r="U2236" i="4"/>
  <c r="V2238" i="4"/>
  <c r="U2239" i="4"/>
  <c r="V2241" i="4"/>
  <c r="U2242" i="4"/>
  <c r="V2244" i="4"/>
  <c r="U2245" i="4"/>
  <c r="V2247" i="4"/>
  <c r="U2248" i="4"/>
  <c r="V2250" i="4"/>
  <c r="U2251" i="4"/>
  <c r="V2253" i="4"/>
  <c r="U2254" i="4"/>
  <c r="V2256" i="4"/>
  <c r="U2257" i="4"/>
  <c r="V2259" i="4"/>
  <c r="U2260" i="4"/>
  <c r="V2262" i="4"/>
  <c r="U2263" i="4"/>
  <c r="V2265" i="4"/>
  <c r="U2266" i="4"/>
  <c r="V2268" i="4"/>
  <c r="U2269" i="4"/>
  <c r="V2271" i="4"/>
  <c r="U2272" i="4"/>
  <c r="V2274" i="4"/>
  <c r="U2275" i="4"/>
  <c r="V2277" i="4"/>
  <c r="U2278" i="4"/>
  <c r="V2280" i="4"/>
  <c r="U2281" i="4"/>
  <c r="V2283" i="4"/>
  <c r="U2284" i="4"/>
  <c r="V2286" i="4"/>
  <c r="U2287" i="4"/>
  <c r="V2289" i="4"/>
  <c r="U2290" i="4"/>
  <c r="V2292" i="4"/>
  <c r="U2293" i="4"/>
  <c r="V2295" i="4"/>
  <c r="U2296" i="4"/>
  <c r="V2298" i="4"/>
  <c r="U2299" i="4"/>
  <c r="V2301" i="4"/>
  <c r="U2302" i="4"/>
  <c r="V2304" i="4"/>
  <c r="U2305" i="4"/>
  <c r="V2307" i="4"/>
  <c r="U2308" i="4"/>
  <c r="V2310" i="4"/>
  <c r="U2311" i="4"/>
  <c r="V2313" i="4"/>
  <c r="U2314" i="4"/>
  <c r="V2316" i="4"/>
  <c r="U2317" i="4"/>
  <c r="V2319" i="4"/>
  <c r="U2320" i="4"/>
  <c r="V2322" i="4"/>
  <c r="U2323" i="4"/>
  <c r="V2325" i="4"/>
  <c r="U2326" i="4"/>
  <c r="V2328" i="4"/>
  <c r="U2329" i="4"/>
  <c r="V2331" i="4"/>
  <c r="U2332" i="4"/>
  <c r="V2334" i="4"/>
  <c r="U2335" i="4"/>
  <c r="V2337" i="4"/>
  <c r="U2338" i="4"/>
  <c r="V2340" i="4"/>
  <c r="U2341" i="4"/>
  <c r="V2343" i="4"/>
  <c r="U2344" i="4"/>
  <c r="V2346" i="4"/>
  <c r="U2347" i="4"/>
  <c r="V2349" i="4"/>
  <c r="U2350" i="4"/>
  <c r="V2352" i="4"/>
  <c r="U2353" i="4"/>
  <c r="V2355" i="4"/>
  <c r="U2356" i="4"/>
  <c r="V2358" i="4"/>
  <c r="U2359" i="4"/>
  <c r="V2361" i="4"/>
  <c r="U2362" i="4"/>
  <c r="V2364" i="4"/>
  <c r="U2365" i="4"/>
  <c r="V2367" i="4"/>
  <c r="U2368" i="4"/>
  <c r="V2370" i="4"/>
  <c r="U2371" i="4"/>
  <c r="V2373" i="4"/>
  <c r="U2374" i="4"/>
  <c r="V2376" i="4"/>
  <c r="U2377" i="4"/>
  <c r="V2379" i="4"/>
  <c r="U2380" i="4"/>
  <c r="V2382" i="4"/>
  <c r="U2383" i="4"/>
  <c r="V2385" i="4"/>
  <c r="U2386" i="4"/>
  <c r="V2388" i="4"/>
  <c r="U2389" i="4"/>
  <c r="V2391" i="4"/>
  <c r="U2392" i="4"/>
  <c r="V2394" i="4"/>
  <c r="U2395" i="4"/>
  <c r="V2397" i="4"/>
  <c r="U2398" i="4"/>
  <c r="V2400" i="4"/>
  <c r="U2401" i="4"/>
  <c r="V2403" i="4"/>
  <c r="U2404" i="4"/>
  <c r="V2406" i="4"/>
  <c r="U2407" i="4"/>
  <c r="V2409" i="4"/>
  <c r="U2410" i="4"/>
  <c r="V2412" i="4"/>
  <c r="U2413" i="4"/>
  <c r="V2415" i="4"/>
  <c r="U2416" i="4"/>
  <c r="V2418" i="4"/>
  <c r="U2419" i="4"/>
  <c r="V2421" i="4"/>
  <c r="U2422" i="4"/>
  <c r="V2424" i="4"/>
  <c r="U2425" i="4"/>
  <c r="V2427" i="4"/>
  <c r="U2428" i="4"/>
  <c r="V2430" i="4"/>
  <c r="U2431" i="4"/>
  <c r="V2433" i="4"/>
  <c r="U2434" i="4"/>
  <c r="V2436" i="4"/>
  <c r="U2437" i="4"/>
  <c r="V2439" i="4"/>
  <c r="U2440" i="4"/>
  <c r="V2442" i="4"/>
  <c r="U2443" i="4"/>
  <c r="V2445" i="4"/>
  <c r="U2446" i="4"/>
  <c r="V2448" i="4"/>
  <c r="U2449" i="4"/>
  <c r="V2451" i="4"/>
  <c r="U2452" i="4"/>
  <c r="V2454" i="4"/>
  <c r="U2455" i="4"/>
  <c r="V2457" i="4"/>
  <c r="U2458" i="4"/>
  <c r="V2460" i="4"/>
  <c r="U2461" i="4"/>
  <c r="V2463" i="4"/>
  <c r="U2464" i="4"/>
  <c r="V2466" i="4"/>
  <c r="U2467" i="4"/>
  <c r="V2469" i="4"/>
  <c r="U2470" i="4"/>
  <c r="V2472" i="4"/>
  <c r="U2473" i="4"/>
  <c r="V2475" i="4"/>
  <c r="U2476" i="4"/>
  <c r="V2478" i="4"/>
  <c r="U2479" i="4"/>
  <c r="V2481" i="4"/>
  <c r="U2482" i="4"/>
  <c r="V2484" i="4"/>
  <c r="U2485" i="4"/>
  <c r="V2487" i="4"/>
  <c r="U2488" i="4"/>
  <c r="V2490" i="4"/>
  <c r="U2491" i="4"/>
  <c r="V2493" i="4"/>
  <c r="U2494" i="4"/>
  <c r="V2496" i="4"/>
  <c r="U2497" i="4"/>
  <c r="V2499" i="4"/>
  <c r="U2500" i="4"/>
  <c r="V2502" i="4"/>
  <c r="U2503" i="4"/>
  <c r="V2505" i="4"/>
  <c r="U2506" i="4"/>
  <c r="V2508" i="4"/>
  <c r="U2509" i="4"/>
  <c r="V2511" i="4"/>
  <c r="U2512" i="4"/>
  <c r="V2514" i="4"/>
  <c r="U2515" i="4"/>
  <c r="V2517" i="4"/>
  <c r="U2518" i="4"/>
  <c r="V2520" i="4"/>
  <c r="U2521" i="4"/>
  <c r="V2523" i="4"/>
  <c r="U2524" i="4"/>
  <c r="V2526" i="4"/>
  <c r="U2527" i="4"/>
  <c r="V2529" i="4"/>
  <c r="U2530" i="4"/>
  <c r="V2532" i="4"/>
  <c r="U2533" i="4"/>
  <c r="V2535" i="4"/>
  <c r="U2536" i="4"/>
  <c r="V2538" i="4"/>
  <c r="U2539" i="4"/>
  <c r="V2541" i="4"/>
  <c r="U2542" i="4"/>
  <c r="V2544" i="4"/>
  <c r="U2545" i="4"/>
  <c r="V2547" i="4"/>
  <c r="U2548" i="4"/>
  <c r="V2550" i="4"/>
  <c r="U2551" i="4"/>
  <c r="V2553" i="4"/>
  <c r="U2554" i="4"/>
  <c r="V2556" i="4"/>
  <c r="U2557" i="4"/>
  <c r="V2559" i="4"/>
  <c r="U2560" i="4"/>
  <c r="V2562" i="4"/>
  <c r="U2563" i="4"/>
  <c r="V2565" i="4"/>
  <c r="U2566" i="4"/>
  <c r="V2568" i="4"/>
  <c r="U2569" i="4"/>
  <c r="V2571" i="4"/>
  <c r="U2572" i="4"/>
  <c r="V2574" i="4"/>
  <c r="U2575" i="4"/>
  <c r="V2577" i="4"/>
  <c r="U2578" i="4"/>
  <c r="V2580" i="4"/>
  <c r="U2581" i="4"/>
  <c r="V2583" i="4"/>
  <c r="U2584" i="4"/>
  <c r="V2586" i="4"/>
  <c r="U2587" i="4"/>
  <c r="V2589" i="4"/>
  <c r="U2590" i="4"/>
  <c r="V2592" i="4"/>
  <c r="U2593" i="4"/>
  <c r="V2595" i="4"/>
  <c r="U2596" i="4"/>
  <c r="V2598" i="4"/>
  <c r="U2599" i="4"/>
  <c r="V2601" i="4"/>
  <c r="U2602" i="4"/>
  <c r="V2604" i="4"/>
  <c r="U2605" i="4"/>
  <c r="V2607" i="4"/>
  <c r="U2608" i="4"/>
  <c r="V2610" i="4"/>
  <c r="U2611" i="4"/>
  <c r="V2613" i="4"/>
  <c r="U2614" i="4"/>
  <c r="V2616" i="4"/>
  <c r="U2617" i="4"/>
  <c r="V2619" i="4"/>
  <c r="U2620" i="4"/>
  <c r="V2622" i="4"/>
  <c r="U2623" i="4"/>
  <c r="V2625" i="4"/>
  <c r="U2626" i="4"/>
  <c r="V2628" i="4"/>
  <c r="U2629" i="4"/>
  <c r="V2631" i="4"/>
  <c r="U2632" i="4"/>
  <c r="V2634" i="4"/>
  <c r="U2635" i="4"/>
  <c r="V2637" i="4"/>
  <c r="U2638" i="4"/>
  <c r="V2640" i="4"/>
  <c r="U2641" i="4"/>
  <c r="V2643" i="4"/>
  <c r="U2644" i="4"/>
  <c r="V2646" i="4"/>
  <c r="U2647" i="4"/>
  <c r="V2649" i="4"/>
  <c r="U2650" i="4"/>
  <c r="V2652" i="4"/>
  <c r="U2653" i="4"/>
  <c r="V2655" i="4"/>
  <c r="U2656" i="4"/>
  <c r="V2658" i="4"/>
  <c r="U2659" i="4"/>
  <c r="V2661" i="4"/>
  <c r="U2662" i="4"/>
  <c r="V2664" i="4"/>
  <c r="U2665" i="4"/>
  <c r="V2667" i="4"/>
  <c r="U2668" i="4"/>
  <c r="V2670" i="4"/>
  <c r="U2671" i="4"/>
  <c r="V2673" i="4"/>
  <c r="U2674" i="4"/>
  <c r="V2676" i="4"/>
  <c r="U2677" i="4"/>
  <c r="V2679" i="4"/>
  <c r="U2680" i="4"/>
  <c r="V2682" i="4"/>
  <c r="U2683" i="4"/>
  <c r="V2685" i="4"/>
  <c r="U2686" i="4"/>
  <c r="V2688" i="4"/>
  <c r="U2689" i="4"/>
  <c r="V2691" i="4"/>
  <c r="U2692" i="4"/>
  <c r="V2694" i="4"/>
  <c r="U2695" i="4"/>
  <c r="V2697" i="4"/>
  <c r="U2698" i="4"/>
  <c r="V2700" i="4"/>
  <c r="U2701" i="4"/>
  <c r="V2703" i="4"/>
  <c r="U2704" i="4"/>
  <c r="V2706" i="4"/>
  <c r="U2707" i="4"/>
  <c r="V2709" i="4"/>
  <c r="U2710" i="4"/>
  <c r="V2712" i="4"/>
  <c r="U2713" i="4"/>
  <c r="V2715" i="4"/>
  <c r="U2716" i="4"/>
  <c r="V2718" i="4"/>
  <c r="U2719" i="4"/>
  <c r="V2721" i="4"/>
  <c r="U2722" i="4"/>
  <c r="V2724" i="4"/>
  <c r="U2725" i="4"/>
  <c r="V2727" i="4"/>
  <c r="U2728" i="4"/>
  <c r="V2730" i="4"/>
  <c r="U2731" i="4"/>
  <c r="V2733" i="4"/>
  <c r="U2734" i="4"/>
  <c r="V2736" i="4"/>
  <c r="U2737" i="4"/>
  <c r="V2739" i="4"/>
  <c r="U2740" i="4"/>
  <c r="V2742" i="4"/>
  <c r="U2743" i="4"/>
  <c r="V2745" i="4"/>
  <c r="U2746" i="4"/>
  <c r="V2748" i="4"/>
  <c r="U2749" i="4"/>
  <c r="V2751" i="4"/>
  <c r="U2752" i="4"/>
  <c r="V2754" i="4"/>
  <c r="U2755" i="4"/>
  <c r="V2757" i="4"/>
  <c r="U2758" i="4"/>
  <c r="V2760" i="4"/>
  <c r="U2761" i="4"/>
  <c r="V2763" i="4"/>
  <c r="U2764" i="4"/>
  <c r="V2766" i="4"/>
  <c r="U2767" i="4"/>
  <c r="V2769" i="4"/>
  <c r="U2770" i="4"/>
  <c r="V2772" i="4"/>
  <c r="U2773" i="4"/>
  <c r="V2775" i="4"/>
  <c r="U2776" i="4"/>
  <c r="V2778" i="4"/>
  <c r="U2779" i="4"/>
  <c r="V2781" i="4"/>
  <c r="U2782" i="4"/>
  <c r="V2784" i="4"/>
  <c r="U2785" i="4"/>
  <c r="V2787" i="4"/>
  <c r="U2788" i="4"/>
  <c r="V2790" i="4"/>
  <c r="U2791" i="4"/>
  <c r="V2793" i="4"/>
  <c r="U2794" i="4"/>
  <c r="V2796" i="4"/>
  <c r="U2797" i="4"/>
  <c r="V2799" i="4"/>
  <c r="U2800" i="4"/>
  <c r="V2802" i="4"/>
  <c r="U2803" i="4"/>
  <c r="V2805" i="4"/>
  <c r="U2806" i="4"/>
  <c r="V2808" i="4"/>
  <c r="U2809" i="4"/>
  <c r="V2811" i="4"/>
  <c r="U2812" i="4"/>
  <c r="V2814" i="4"/>
  <c r="U2815" i="4"/>
  <c r="V2817" i="4"/>
  <c r="U2818" i="4"/>
  <c r="V2820" i="4"/>
  <c r="U2821" i="4"/>
  <c r="V2823" i="4"/>
  <c r="U2824" i="4"/>
  <c r="V2826" i="4"/>
  <c r="U2827" i="4"/>
  <c r="V2829" i="4"/>
  <c r="U2830" i="4"/>
  <c r="V2832" i="4"/>
  <c r="U2833" i="4"/>
  <c r="V2835" i="4"/>
  <c r="U2836" i="4"/>
  <c r="V2838" i="4"/>
  <c r="U2839" i="4"/>
  <c r="V2841" i="4"/>
  <c r="U2842" i="4"/>
  <c r="V2844" i="4"/>
  <c r="U2845" i="4"/>
  <c r="V2847" i="4"/>
  <c r="U2848" i="4"/>
  <c r="V2850" i="4"/>
  <c r="U2851" i="4"/>
  <c r="V2853" i="4"/>
  <c r="U2854" i="4"/>
  <c r="V2856" i="4"/>
  <c r="U2857" i="4"/>
  <c r="V2859" i="4"/>
  <c r="U2860" i="4"/>
  <c r="V2862" i="4"/>
  <c r="U2863" i="4"/>
  <c r="V2865" i="4"/>
  <c r="U2866" i="4"/>
  <c r="V2868" i="4"/>
  <c r="U2869" i="4"/>
  <c r="V2871" i="4"/>
  <c r="U2872" i="4"/>
  <c r="V2874" i="4"/>
  <c r="U2875" i="4"/>
  <c r="V2877" i="4"/>
  <c r="U2878" i="4"/>
  <c r="V2880" i="4"/>
  <c r="U2881" i="4"/>
  <c r="V2883" i="4"/>
  <c r="U2884" i="4"/>
  <c r="V2886" i="4"/>
  <c r="U2887" i="4"/>
  <c r="V2889" i="4"/>
  <c r="U2890" i="4"/>
  <c r="V2892" i="4"/>
  <c r="U2893" i="4"/>
  <c r="V2895" i="4"/>
  <c r="U2896" i="4"/>
  <c r="V2898" i="4"/>
  <c r="U2899" i="4"/>
  <c r="V2901" i="4"/>
  <c r="U2902" i="4"/>
  <c r="V2904" i="4"/>
  <c r="U2905" i="4"/>
  <c r="V2907" i="4"/>
  <c r="U2908" i="4"/>
  <c r="V2910" i="4"/>
  <c r="U2911" i="4"/>
  <c r="V2913" i="4"/>
  <c r="U2914" i="4"/>
  <c r="V2916" i="4"/>
  <c r="U2917" i="4"/>
  <c r="V2919" i="4"/>
  <c r="U2920" i="4"/>
  <c r="V2922" i="4"/>
  <c r="U2923" i="4"/>
  <c r="V2925" i="4"/>
  <c r="U2926" i="4"/>
  <c r="V2928" i="4"/>
  <c r="U2929" i="4"/>
  <c r="V2931" i="4"/>
  <c r="U2932" i="4"/>
  <c r="V2934" i="4"/>
  <c r="U2935" i="4"/>
  <c r="V2937" i="4"/>
  <c r="U2938" i="4"/>
  <c r="V2940" i="4"/>
  <c r="U2941" i="4"/>
  <c r="V2943" i="4"/>
  <c r="U2944" i="4"/>
  <c r="V2946" i="4"/>
  <c r="U2947" i="4"/>
  <c r="V2949" i="4"/>
  <c r="U2950" i="4"/>
  <c r="V2952" i="4"/>
  <c r="U2953" i="4"/>
  <c r="V2955" i="4"/>
  <c r="U2956" i="4"/>
  <c r="V2958" i="4"/>
  <c r="U2959" i="4"/>
  <c r="V2961" i="4"/>
  <c r="U2962" i="4"/>
  <c r="V2964" i="4"/>
  <c r="U2965" i="4"/>
  <c r="V2967" i="4"/>
  <c r="U2968" i="4"/>
  <c r="V2970" i="4"/>
  <c r="U2971" i="4"/>
  <c r="V2973" i="4"/>
  <c r="U2974" i="4"/>
  <c r="V2976" i="4"/>
  <c r="U2977" i="4"/>
  <c r="V2979" i="4"/>
  <c r="U2980" i="4"/>
  <c r="V2982" i="4"/>
  <c r="U2983" i="4"/>
  <c r="V2985" i="4"/>
  <c r="U2986" i="4"/>
  <c r="V2988" i="4"/>
  <c r="U2989" i="4"/>
  <c r="V2991" i="4"/>
  <c r="U2992" i="4"/>
  <c r="V2994" i="4"/>
  <c r="U2995" i="4"/>
  <c r="V2997" i="4"/>
  <c r="U2998" i="4"/>
  <c r="V3000" i="4"/>
  <c r="U3001" i="4"/>
  <c r="V3003" i="4"/>
  <c r="U3004" i="4"/>
  <c r="V3006" i="4"/>
  <c r="U3007" i="4"/>
  <c r="V3009" i="4"/>
  <c r="U3010" i="4"/>
  <c r="V3012" i="4"/>
  <c r="U3013" i="4"/>
  <c r="V3015" i="4"/>
  <c r="U3016" i="4"/>
  <c r="V3018" i="4"/>
  <c r="U3019" i="4"/>
  <c r="V3021" i="4"/>
  <c r="U3022" i="4"/>
  <c r="V3024" i="4"/>
  <c r="U3025" i="4"/>
  <c r="V3027" i="4"/>
  <c r="U3028" i="4"/>
  <c r="V3030" i="4"/>
  <c r="U3031" i="4"/>
  <c r="V3033" i="4"/>
  <c r="U3034" i="4"/>
  <c r="V3036" i="4"/>
  <c r="U3037" i="4"/>
  <c r="V3039" i="4"/>
  <c r="U3040" i="4"/>
  <c r="V3042" i="4"/>
  <c r="U3043" i="4"/>
  <c r="V3045" i="4"/>
  <c r="U3046" i="4"/>
  <c r="V3048" i="4"/>
  <c r="U3049" i="4"/>
  <c r="V3051" i="4"/>
  <c r="U3052" i="4"/>
  <c r="V3054" i="4"/>
  <c r="U3055" i="4"/>
  <c r="V3057" i="4"/>
  <c r="U3058" i="4"/>
  <c r="V3060" i="4"/>
  <c r="U3061" i="4"/>
  <c r="V3063" i="4"/>
  <c r="U3064" i="4"/>
  <c r="V3066" i="4"/>
  <c r="U3067" i="4"/>
  <c r="V3069" i="4"/>
  <c r="U3070" i="4"/>
  <c r="V3072" i="4"/>
  <c r="U3073" i="4"/>
  <c r="V3075" i="4"/>
  <c r="U3076" i="4"/>
  <c r="V3078" i="4"/>
  <c r="U3079" i="4"/>
  <c r="V3081" i="4"/>
  <c r="U3082" i="4"/>
  <c r="V3084" i="4"/>
  <c r="U3085" i="4"/>
  <c r="V3087" i="4"/>
  <c r="U3088" i="4"/>
  <c r="V3090" i="4"/>
  <c r="U3091" i="4"/>
  <c r="V3093" i="4"/>
  <c r="U3094" i="4"/>
  <c r="V3096" i="4"/>
  <c r="U3097" i="4"/>
  <c r="V3099" i="4"/>
  <c r="U3100" i="4"/>
  <c r="V3102" i="4"/>
  <c r="U3103" i="4"/>
  <c r="V3105" i="4"/>
  <c r="U3106" i="4"/>
  <c r="V3108" i="4"/>
  <c r="U3109" i="4"/>
  <c r="V3111" i="4"/>
  <c r="U3112" i="4"/>
  <c r="V3114" i="4"/>
  <c r="U3115" i="4"/>
  <c r="V3117" i="4"/>
  <c r="U3118" i="4"/>
  <c r="V3120" i="4"/>
  <c r="U3121" i="4"/>
  <c r="V3123" i="4"/>
  <c r="U3124" i="4"/>
  <c r="V3126" i="4"/>
  <c r="U3127" i="4"/>
  <c r="V3129" i="4"/>
  <c r="U3130" i="4"/>
  <c r="V3132" i="4"/>
  <c r="U3133" i="4"/>
  <c r="V3135" i="4"/>
  <c r="U3136" i="4"/>
  <c r="V3138" i="4"/>
  <c r="U3139" i="4"/>
  <c r="V3141" i="4"/>
  <c r="U3142" i="4"/>
  <c r="V3144" i="4"/>
  <c r="U3145" i="4"/>
  <c r="V3147" i="4"/>
  <c r="U3148" i="4"/>
  <c r="V3150" i="4"/>
  <c r="U3151" i="4"/>
  <c r="V3153" i="4"/>
  <c r="U3154" i="4"/>
  <c r="V3156" i="4"/>
  <c r="U3157" i="4"/>
  <c r="V3159" i="4"/>
  <c r="U3160" i="4"/>
  <c r="V3162" i="4"/>
  <c r="U3163" i="4"/>
  <c r="V3165" i="4"/>
  <c r="U3166" i="4"/>
  <c r="V3168" i="4"/>
  <c r="U3169" i="4"/>
  <c r="V3171" i="4"/>
  <c r="U3172" i="4"/>
  <c r="V3174" i="4"/>
  <c r="U3175" i="4"/>
  <c r="V3177" i="4"/>
  <c r="U3178" i="4"/>
  <c r="V3180" i="4"/>
  <c r="U3181" i="4"/>
  <c r="V3183" i="4"/>
  <c r="U3184" i="4"/>
  <c r="V3186" i="4"/>
  <c r="U3187" i="4"/>
  <c r="V3189" i="4"/>
  <c r="U3190" i="4"/>
  <c r="V3192" i="4"/>
  <c r="U3193" i="4"/>
  <c r="V3195" i="4"/>
  <c r="U3196" i="4"/>
  <c r="V3198" i="4"/>
  <c r="U3199" i="4"/>
  <c r="V3201" i="4"/>
  <c r="U3202" i="4"/>
  <c r="V3204" i="4"/>
  <c r="U3205" i="4"/>
  <c r="V3207" i="4"/>
  <c r="U3208" i="4"/>
  <c r="V3210" i="4"/>
  <c r="U3211" i="4"/>
  <c r="V3213" i="4"/>
  <c r="U3214" i="4"/>
  <c r="V3216" i="4"/>
  <c r="U3217" i="4"/>
  <c r="V3219" i="4"/>
  <c r="U3220" i="4"/>
  <c r="V3222" i="4"/>
  <c r="U3223" i="4"/>
  <c r="V3225" i="4"/>
  <c r="U3226" i="4"/>
  <c r="V3228" i="4"/>
  <c r="U3229" i="4"/>
  <c r="V3231" i="4"/>
  <c r="U3232" i="4"/>
  <c r="V3234" i="4"/>
  <c r="U3235" i="4"/>
  <c r="V3237" i="4"/>
  <c r="U3238" i="4"/>
  <c r="V3240" i="4"/>
  <c r="U3241" i="4"/>
  <c r="V3243" i="4"/>
  <c r="U3244" i="4"/>
  <c r="V3246" i="4"/>
  <c r="U3247" i="4"/>
  <c r="V3249" i="4"/>
  <c r="U3250" i="4"/>
  <c r="V3252" i="4"/>
  <c r="U3253" i="4"/>
  <c r="V3255" i="4"/>
  <c r="U3256" i="4"/>
  <c r="V3258" i="4"/>
  <c r="U3259" i="4"/>
  <c r="V3261" i="4"/>
  <c r="U3262" i="4"/>
  <c r="V3264" i="4"/>
  <c r="U3265" i="4"/>
  <c r="V3267" i="4"/>
  <c r="U3268" i="4"/>
  <c r="V3270" i="4"/>
  <c r="U3271" i="4"/>
  <c r="V3273" i="4"/>
  <c r="U3274" i="4"/>
  <c r="V3276" i="4"/>
  <c r="U3277" i="4"/>
  <c r="V3279" i="4"/>
  <c r="U3280" i="4"/>
  <c r="V3282" i="4"/>
  <c r="U3283" i="4"/>
  <c r="V3285" i="4"/>
  <c r="U3286" i="4"/>
  <c r="V3288" i="4"/>
  <c r="U3289" i="4"/>
  <c r="V3291" i="4"/>
  <c r="U3292" i="4"/>
  <c r="V3294" i="4"/>
  <c r="U3295" i="4"/>
  <c r="V3297" i="4"/>
  <c r="U3298" i="4"/>
  <c r="V3300" i="4"/>
  <c r="U3301" i="4"/>
  <c r="V3303" i="4"/>
  <c r="U3304" i="4"/>
  <c r="V3306" i="4"/>
  <c r="U3307" i="4"/>
  <c r="V3309" i="4"/>
  <c r="U3310" i="4"/>
  <c r="V3312" i="4"/>
  <c r="U3313" i="4"/>
  <c r="V3315" i="4"/>
  <c r="U3316" i="4"/>
  <c r="V3318" i="4"/>
  <c r="U3319" i="4"/>
  <c r="V3321" i="4"/>
  <c r="U3322" i="4"/>
  <c r="V3324" i="4"/>
  <c r="U3325" i="4"/>
  <c r="V3327" i="4"/>
  <c r="U3328" i="4"/>
  <c r="V3330" i="4"/>
  <c r="U3331" i="4"/>
  <c r="V3333" i="4"/>
  <c r="U3334" i="4"/>
  <c r="V3336" i="4"/>
  <c r="U3337" i="4"/>
  <c r="V3339" i="4"/>
  <c r="U3340" i="4"/>
  <c r="V3342" i="4"/>
  <c r="U3343" i="4"/>
  <c r="V3345" i="4"/>
  <c r="U3346" i="4"/>
  <c r="V3348" i="4"/>
  <c r="U3349" i="4"/>
  <c r="V3351" i="4"/>
  <c r="U3352" i="4"/>
  <c r="V3354" i="4"/>
  <c r="U3355" i="4"/>
  <c r="V3357" i="4"/>
  <c r="U3358" i="4"/>
  <c r="V3360" i="4"/>
  <c r="U3361" i="4"/>
  <c r="V3363" i="4"/>
  <c r="U3364" i="4"/>
  <c r="V3366" i="4"/>
  <c r="U3367" i="4"/>
  <c r="V3369" i="4"/>
  <c r="U3370" i="4"/>
  <c r="V3372" i="4"/>
  <c r="U3373" i="4"/>
  <c r="V3375" i="4"/>
  <c r="U3376" i="4"/>
  <c r="V3378" i="4"/>
  <c r="U3379" i="4"/>
  <c r="V3381" i="4"/>
  <c r="U3382" i="4"/>
  <c r="V3384" i="4"/>
  <c r="U3385" i="4"/>
  <c r="V3387" i="4"/>
  <c r="U3388" i="4"/>
  <c r="V3390" i="4"/>
  <c r="U3391" i="4"/>
  <c r="V3393" i="4"/>
  <c r="U3394" i="4"/>
  <c r="V3396" i="4"/>
  <c r="U3397" i="4"/>
  <c r="V3399" i="4"/>
  <c r="U3400" i="4"/>
  <c r="V3402" i="4"/>
  <c r="U3403" i="4"/>
  <c r="V3405" i="4"/>
  <c r="U3406" i="4"/>
  <c r="V3408" i="4"/>
  <c r="U3409" i="4"/>
  <c r="V3411" i="4"/>
  <c r="U3412" i="4"/>
  <c r="V3414" i="4"/>
  <c r="U3415" i="4"/>
  <c r="V3417" i="4"/>
  <c r="U3418" i="4"/>
  <c r="V3420" i="4"/>
  <c r="U3421" i="4"/>
  <c r="V3423" i="4"/>
  <c r="U3424" i="4"/>
  <c r="V3426" i="4"/>
  <c r="U3427" i="4"/>
  <c r="V3429" i="4"/>
  <c r="U3430" i="4"/>
  <c r="V3432" i="4"/>
  <c r="U3433" i="4"/>
  <c r="V3435" i="4"/>
  <c r="U3436" i="4"/>
  <c r="V3438" i="4"/>
  <c r="U3439" i="4"/>
  <c r="V3441" i="4"/>
  <c r="U3442" i="4"/>
  <c r="V3444" i="4"/>
  <c r="U3445" i="4"/>
  <c r="V3447" i="4"/>
  <c r="U3448" i="4"/>
  <c r="V3450" i="4"/>
  <c r="U3451" i="4"/>
  <c r="V3453" i="4"/>
  <c r="U3454" i="4"/>
  <c r="V3456" i="4"/>
  <c r="U3457" i="4"/>
  <c r="V3459" i="4"/>
  <c r="U3460" i="4"/>
  <c r="V3462" i="4"/>
  <c r="U3463" i="4"/>
  <c r="V3465" i="4"/>
  <c r="U3466" i="4"/>
  <c r="V3468" i="4"/>
  <c r="U3469" i="4"/>
  <c r="V3471" i="4"/>
  <c r="U3472" i="4"/>
  <c r="V3474" i="4"/>
  <c r="U3475" i="4"/>
  <c r="V3477" i="4"/>
  <c r="U3478" i="4"/>
  <c r="V3480" i="4"/>
  <c r="U3481" i="4"/>
  <c r="V3483" i="4"/>
  <c r="U3484" i="4"/>
  <c r="V3486" i="4"/>
  <c r="U3487" i="4"/>
  <c r="V3489" i="4"/>
  <c r="U3490" i="4"/>
  <c r="V3492" i="4"/>
  <c r="U3493" i="4"/>
  <c r="V3495" i="4"/>
  <c r="U3496" i="4"/>
  <c r="V3498" i="4"/>
  <c r="U3499" i="4"/>
  <c r="V3501" i="4"/>
  <c r="U3502" i="4"/>
  <c r="V3504" i="4"/>
  <c r="U3505" i="4"/>
  <c r="V3507" i="4"/>
  <c r="U3508" i="4"/>
  <c r="V3510" i="4"/>
  <c r="U3511" i="4"/>
  <c r="V3513" i="4"/>
  <c r="U3514" i="4"/>
  <c r="V3516" i="4"/>
  <c r="U3517" i="4"/>
  <c r="V3519" i="4"/>
  <c r="U3520" i="4"/>
  <c r="V3522" i="4"/>
  <c r="U3523" i="4"/>
  <c r="V3525" i="4"/>
  <c r="U3526" i="4"/>
  <c r="V3528" i="4"/>
  <c r="U3529" i="4"/>
  <c r="V3531" i="4"/>
  <c r="U3532" i="4"/>
  <c r="V3534" i="4"/>
  <c r="U3535" i="4"/>
  <c r="V3537" i="4"/>
  <c r="U3538" i="4"/>
  <c r="V3540" i="4"/>
  <c r="U3541" i="4"/>
  <c r="V3543" i="4"/>
  <c r="U3544" i="4"/>
  <c r="V3546" i="4"/>
  <c r="U3547" i="4"/>
  <c r="V3549" i="4"/>
  <c r="U3550" i="4"/>
  <c r="V3552" i="4"/>
  <c r="U3553" i="4"/>
  <c r="V3555" i="4"/>
  <c r="U3556" i="4"/>
  <c r="V3558" i="4"/>
  <c r="U3559" i="4"/>
  <c r="V3561" i="4"/>
  <c r="U3562" i="4"/>
  <c r="V3564" i="4"/>
  <c r="U3565" i="4"/>
  <c r="V3567" i="4"/>
  <c r="U3568" i="4"/>
  <c r="V3570" i="4"/>
  <c r="U3571" i="4"/>
  <c r="V3573" i="4"/>
  <c r="U3574" i="4"/>
  <c r="V3576" i="4"/>
  <c r="U3577" i="4"/>
  <c r="V3579" i="4"/>
  <c r="U3580" i="4"/>
  <c r="V3582" i="4"/>
  <c r="U3583" i="4"/>
  <c r="V3585" i="4"/>
  <c r="U3586" i="4"/>
  <c r="V3588" i="4"/>
  <c r="U3589" i="4"/>
  <c r="V3591" i="4"/>
  <c r="U3592" i="4"/>
  <c r="V3594" i="4"/>
  <c r="U3595" i="4"/>
  <c r="V3597" i="4"/>
  <c r="U3598" i="4"/>
  <c r="V3600" i="4"/>
  <c r="U3601" i="4"/>
  <c r="V3603" i="4"/>
  <c r="U3604" i="4"/>
  <c r="V3606" i="4"/>
  <c r="U3607" i="4"/>
  <c r="V3609" i="4"/>
  <c r="U3610" i="4"/>
  <c r="V3612" i="4"/>
  <c r="U3613" i="4"/>
  <c r="V3615" i="4"/>
  <c r="U3616" i="4"/>
  <c r="V3618" i="4"/>
  <c r="U3619" i="4"/>
  <c r="V3621" i="4"/>
  <c r="U3622" i="4"/>
  <c r="V3624" i="4"/>
  <c r="U3625" i="4"/>
  <c r="V3627" i="4"/>
  <c r="U3628" i="4"/>
  <c r="V3630" i="4"/>
  <c r="U3631" i="4"/>
  <c r="V3633" i="4"/>
  <c r="U3634" i="4"/>
  <c r="V3636" i="4"/>
  <c r="U3637" i="4"/>
  <c r="V3639" i="4"/>
  <c r="U3640" i="4"/>
  <c r="V3642" i="4"/>
  <c r="U3643" i="4"/>
  <c r="V3645" i="4"/>
  <c r="U3646" i="4"/>
  <c r="V3648" i="4"/>
  <c r="U3649" i="4"/>
  <c r="V3651" i="4"/>
  <c r="U3652" i="4"/>
  <c r="V3654" i="4"/>
  <c r="U3655" i="4"/>
  <c r="V3657" i="4"/>
  <c r="U3658" i="4"/>
  <c r="V3660" i="4"/>
  <c r="U3661" i="4"/>
  <c r="V3663" i="4"/>
  <c r="U3664" i="4"/>
  <c r="V3666" i="4"/>
  <c r="U3667" i="4"/>
  <c r="V3669" i="4"/>
  <c r="U3670" i="4"/>
  <c r="V3672" i="4"/>
  <c r="U3673" i="4"/>
  <c r="V3675" i="4"/>
  <c r="U3676" i="4"/>
  <c r="V3678" i="4"/>
  <c r="U3679" i="4"/>
  <c r="V3681" i="4"/>
  <c r="U3682" i="4"/>
  <c r="V3684" i="4"/>
  <c r="U3685" i="4"/>
  <c r="V3687" i="4"/>
  <c r="U3688" i="4"/>
  <c r="V3690" i="4"/>
  <c r="U3691" i="4"/>
  <c r="V3693" i="4"/>
  <c r="U3694" i="4"/>
  <c r="V3696" i="4"/>
  <c r="U3697" i="4"/>
  <c r="V3699" i="4"/>
  <c r="U3700" i="4"/>
  <c r="V3702" i="4"/>
  <c r="U3703" i="4"/>
  <c r="V3705" i="4"/>
  <c r="U3706" i="4"/>
  <c r="V3708" i="4"/>
  <c r="U3709" i="4"/>
  <c r="V3711" i="4"/>
  <c r="U3712" i="4"/>
  <c r="V3714" i="4"/>
  <c r="U3715" i="4"/>
  <c r="V3717" i="4"/>
  <c r="U3718" i="4"/>
  <c r="V3720" i="4"/>
  <c r="U3721" i="4"/>
  <c r="V3723" i="4"/>
  <c r="U3724" i="4"/>
  <c r="V3726" i="4"/>
  <c r="U3727" i="4"/>
  <c r="V3729" i="4"/>
  <c r="U3730" i="4"/>
  <c r="V3732" i="4"/>
  <c r="U3733" i="4"/>
  <c r="V3735" i="4"/>
  <c r="U3736" i="4"/>
  <c r="V3738" i="4"/>
  <c r="U3739" i="4"/>
  <c r="V3741" i="4"/>
  <c r="U3742" i="4"/>
  <c r="V3744" i="4"/>
  <c r="U3745" i="4"/>
  <c r="V3747" i="4"/>
  <c r="U3748" i="4"/>
  <c r="V3750" i="4"/>
  <c r="U3751" i="4"/>
  <c r="V3753" i="4"/>
  <c r="U3754" i="4"/>
  <c r="V3756" i="4"/>
  <c r="U3757" i="4"/>
  <c r="V3759" i="4"/>
  <c r="U3760" i="4"/>
  <c r="V3762" i="4"/>
  <c r="U3763" i="4"/>
  <c r="V3765" i="4"/>
  <c r="U3766" i="4"/>
  <c r="V3768" i="4"/>
  <c r="U3769" i="4"/>
  <c r="V3771" i="4"/>
  <c r="U3772" i="4"/>
  <c r="V3774" i="4"/>
  <c r="U3775" i="4"/>
  <c r="V3777" i="4"/>
  <c r="U3778" i="4"/>
  <c r="V3780" i="4"/>
  <c r="U3781" i="4"/>
  <c r="V3783" i="4"/>
  <c r="U3784" i="4"/>
  <c r="V3786" i="4"/>
  <c r="U3787" i="4"/>
  <c r="V3789" i="4"/>
  <c r="U3790" i="4"/>
  <c r="V3792" i="4"/>
  <c r="U3793" i="4"/>
  <c r="V3795" i="4"/>
  <c r="U3796" i="4"/>
  <c r="V3798" i="4"/>
  <c r="U3799" i="4"/>
  <c r="V3801" i="4"/>
  <c r="U3802" i="4"/>
  <c r="V3804" i="4"/>
  <c r="U3805" i="4"/>
  <c r="V3807" i="4"/>
  <c r="U3808" i="4"/>
  <c r="V3810" i="4"/>
  <c r="U3811" i="4"/>
  <c r="V3813" i="4"/>
  <c r="U3814" i="4"/>
  <c r="V3816" i="4"/>
  <c r="U3817" i="4"/>
  <c r="V3819" i="4"/>
  <c r="U3820" i="4"/>
  <c r="V3822" i="4"/>
  <c r="U3823" i="4"/>
  <c r="V3825" i="4"/>
  <c r="U3826" i="4"/>
  <c r="V3828" i="4"/>
  <c r="U3829" i="4"/>
  <c r="V3831" i="4"/>
  <c r="U3832" i="4"/>
  <c r="V3834" i="4"/>
  <c r="U3835" i="4"/>
  <c r="V3837" i="4"/>
  <c r="U3838" i="4"/>
  <c r="V3840" i="4"/>
  <c r="U3841" i="4"/>
  <c r="V3843" i="4"/>
  <c r="U3844" i="4"/>
  <c r="V3846" i="4"/>
  <c r="U3847" i="4"/>
  <c r="V3849" i="4"/>
  <c r="U3850" i="4"/>
  <c r="V3852" i="4"/>
  <c r="U3853" i="4"/>
  <c r="V3855" i="4"/>
  <c r="U3856" i="4"/>
  <c r="V3858" i="4"/>
  <c r="U3859" i="4"/>
  <c r="V3861" i="4"/>
  <c r="U3862" i="4"/>
  <c r="V3864" i="4"/>
  <c r="U3865" i="4"/>
  <c r="V3867" i="4"/>
  <c r="U3868" i="4"/>
  <c r="V3870" i="4"/>
  <c r="U3871" i="4"/>
  <c r="V3873" i="4"/>
  <c r="U3874" i="4"/>
  <c r="V3876" i="4"/>
  <c r="U3877" i="4"/>
  <c r="V3879" i="4"/>
  <c r="U3880" i="4"/>
  <c r="V3882" i="4"/>
  <c r="U3883" i="4"/>
  <c r="V3885" i="4"/>
  <c r="U3886" i="4"/>
  <c r="V3888" i="4"/>
  <c r="U3889" i="4"/>
  <c r="V3891" i="4"/>
  <c r="U3892" i="4"/>
  <c r="V3894" i="4"/>
  <c r="U3895" i="4"/>
  <c r="V3897" i="4"/>
  <c r="U3898" i="4"/>
  <c r="V3900" i="4"/>
  <c r="U3901" i="4"/>
  <c r="V3903" i="4"/>
  <c r="U3904" i="4"/>
  <c r="V3906" i="4"/>
  <c r="U3907" i="4"/>
  <c r="V3909" i="4"/>
  <c r="U3910" i="4"/>
  <c r="V3912" i="4"/>
  <c r="U3913" i="4"/>
  <c r="V3915" i="4"/>
  <c r="U3916" i="4"/>
  <c r="V3918" i="4"/>
  <c r="U3919" i="4"/>
  <c r="V3921" i="4"/>
  <c r="U3922" i="4"/>
  <c r="V3924" i="4"/>
  <c r="U3925" i="4"/>
  <c r="V3927" i="4"/>
  <c r="U3928" i="4"/>
  <c r="V3930" i="4"/>
  <c r="U3931" i="4"/>
  <c r="V3933" i="4"/>
  <c r="U3934" i="4"/>
  <c r="V3936" i="4"/>
  <c r="U3937" i="4"/>
  <c r="V3939" i="4"/>
  <c r="U3940" i="4"/>
  <c r="V3942" i="4"/>
  <c r="U3943" i="4"/>
  <c r="V3945" i="4"/>
  <c r="U3946" i="4"/>
  <c r="V3948" i="4"/>
  <c r="U3949" i="4"/>
  <c r="V3951" i="4"/>
  <c r="U3952" i="4"/>
  <c r="V3954" i="4"/>
  <c r="U3955" i="4"/>
  <c r="V3957" i="4"/>
  <c r="U3958" i="4"/>
  <c r="V3960" i="4"/>
  <c r="U3961" i="4"/>
  <c r="V3963" i="4"/>
  <c r="U3964" i="4"/>
  <c r="V3966" i="4"/>
  <c r="U3967" i="4"/>
  <c r="V3969" i="4"/>
  <c r="U3970" i="4"/>
  <c r="V3972" i="4"/>
  <c r="U3973" i="4"/>
  <c r="V3975" i="4"/>
  <c r="U3976" i="4"/>
  <c r="V3978" i="4"/>
  <c r="U3979" i="4"/>
  <c r="V3981" i="4"/>
  <c r="U3982" i="4"/>
  <c r="V3984" i="4"/>
  <c r="U3985" i="4"/>
  <c r="V3987" i="4"/>
  <c r="U3988" i="4"/>
  <c r="V3990" i="4"/>
  <c r="U3991" i="4"/>
  <c r="V3993" i="4"/>
  <c r="U3994" i="4"/>
  <c r="V3996" i="4"/>
  <c r="U3997" i="4"/>
  <c r="V3999" i="4"/>
  <c r="U4000" i="4"/>
  <c r="V4002" i="4"/>
  <c r="U4003" i="4"/>
  <c r="V4005" i="4"/>
  <c r="U4006" i="4"/>
  <c r="V4008" i="4"/>
  <c r="U4009" i="4"/>
  <c r="V4011" i="4"/>
  <c r="U4012" i="4"/>
  <c r="V4014" i="4"/>
  <c r="U4015" i="4"/>
  <c r="V4017" i="4"/>
  <c r="U4018" i="4"/>
  <c r="V4020" i="4"/>
  <c r="U4021" i="4"/>
  <c r="V4023" i="4"/>
  <c r="U4024" i="4"/>
  <c r="V4026" i="4"/>
  <c r="U4027" i="4"/>
  <c r="V4029" i="4"/>
  <c r="U4030" i="4"/>
  <c r="V4032" i="4"/>
  <c r="U4033" i="4"/>
  <c r="V4035" i="4"/>
  <c r="U4036" i="4"/>
  <c r="V4038" i="4"/>
  <c r="U4039" i="4"/>
  <c r="V4041" i="4"/>
  <c r="U4042" i="4"/>
  <c r="V4044" i="4"/>
  <c r="U4045" i="4"/>
  <c r="V4047" i="4"/>
  <c r="U4048" i="4"/>
  <c r="V4050" i="4"/>
  <c r="U4051" i="4"/>
  <c r="V4053" i="4"/>
  <c r="U4054" i="4"/>
  <c r="V4056" i="4"/>
  <c r="U4057" i="4"/>
  <c r="V4059" i="4"/>
  <c r="U4060" i="4"/>
  <c r="V4062" i="4"/>
  <c r="U4063" i="4"/>
  <c r="V4065" i="4"/>
  <c r="U4066" i="4"/>
  <c r="V4068" i="4"/>
  <c r="U4069" i="4"/>
  <c r="V4071" i="4"/>
  <c r="U4072" i="4"/>
  <c r="V4074" i="4"/>
  <c r="U4075" i="4"/>
  <c r="V4077" i="4"/>
  <c r="U4078" i="4"/>
  <c r="V4080" i="4"/>
  <c r="U4081" i="4"/>
  <c r="V4083" i="4"/>
  <c r="U4084" i="4"/>
  <c r="V4086" i="4"/>
  <c r="U4087" i="4"/>
  <c r="V4089" i="4"/>
  <c r="U4090" i="4"/>
  <c r="V4092" i="4"/>
  <c r="U4093" i="4"/>
  <c r="V4095" i="4"/>
  <c r="U4096" i="4"/>
  <c r="V4098" i="4"/>
  <c r="U4099" i="4"/>
  <c r="V4101" i="4"/>
  <c r="U4102" i="4"/>
  <c r="V4104" i="4"/>
  <c r="U4105" i="4"/>
  <c r="V4107" i="4"/>
  <c r="U4108" i="4"/>
  <c r="V4110" i="4"/>
  <c r="U4111" i="4"/>
  <c r="V4113" i="4"/>
  <c r="U4114" i="4"/>
  <c r="V4116" i="4"/>
  <c r="U4117" i="4"/>
  <c r="V4119" i="4"/>
  <c r="U4120" i="4"/>
  <c r="V4122" i="4"/>
  <c r="U4123" i="4"/>
  <c r="V4125" i="4"/>
  <c r="U4126" i="4"/>
  <c r="V4128" i="4"/>
  <c r="U4129" i="4"/>
  <c r="V4131" i="4"/>
  <c r="U4132" i="4"/>
  <c r="V4134" i="4"/>
  <c r="U4135" i="4"/>
  <c r="V4137" i="4"/>
  <c r="U4138" i="4"/>
  <c r="V4140" i="4"/>
  <c r="U4141" i="4"/>
  <c r="V4143" i="4"/>
  <c r="U4144" i="4"/>
  <c r="V4146" i="4"/>
  <c r="U4147" i="4"/>
  <c r="V4149" i="4"/>
  <c r="U4150" i="4"/>
  <c r="V4152" i="4"/>
  <c r="U4153" i="4"/>
  <c r="V4155" i="4"/>
  <c r="U4156" i="4"/>
  <c r="V4158" i="4"/>
  <c r="U4159" i="4"/>
  <c r="V4161" i="4"/>
  <c r="U4162" i="4"/>
  <c r="V4164" i="4"/>
  <c r="U4165" i="4"/>
  <c r="V4167" i="4"/>
  <c r="U4168" i="4"/>
  <c r="V4170" i="4"/>
  <c r="U4171" i="4"/>
  <c r="V4173" i="4"/>
  <c r="U4174" i="4"/>
  <c r="V4176" i="4"/>
  <c r="U4177" i="4"/>
  <c r="V4179" i="4"/>
  <c r="U4180" i="4"/>
  <c r="V4182" i="4"/>
  <c r="U4183" i="4"/>
  <c r="V4185" i="4"/>
  <c r="U4186" i="4"/>
  <c r="V4188" i="4"/>
  <c r="U4189" i="4"/>
  <c r="V4191" i="4"/>
  <c r="U4192" i="4"/>
  <c r="V4194" i="4"/>
  <c r="U4195" i="4"/>
  <c r="V4197" i="4"/>
  <c r="U4198" i="4"/>
  <c r="V4200" i="4"/>
  <c r="U4201" i="4"/>
  <c r="V4203" i="4"/>
  <c r="U4204" i="4"/>
  <c r="V4206" i="4"/>
  <c r="U4207" i="4"/>
  <c r="V4209" i="4"/>
  <c r="U4210" i="4"/>
  <c r="V4212" i="4"/>
  <c r="U4213" i="4"/>
  <c r="V4215" i="4"/>
  <c r="U4216" i="4"/>
  <c r="V4218" i="4"/>
  <c r="U4219" i="4"/>
  <c r="V4221" i="4"/>
  <c r="U4222" i="4"/>
  <c r="V4224" i="4"/>
  <c r="U4225" i="4"/>
  <c r="V4227" i="4"/>
  <c r="U4228" i="4"/>
  <c r="V4230" i="4"/>
  <c r="U4231" i="4"/>
  <c r="V4233" i="4"/>
  <c r="U4234" i="4"/>
  <c r="V4236" i="4"/>
  <c r="U4237" i="4"/>
  <c r="V4239" i="4"/>
  <c r="U4240" i="4"/>
  <c r="V4242" i="4"/>
  <c r="U4243" i="4"/>
  <c r="V4245" i="4"/>
  <c r="U4246" i="4"/>
  <c r="V4248" i="4"/>
  <c r="U4249" i="4"/>
  <c r="V4251" i="4"/>
  <c r="U4252" i="4"/>
  <c r="V4254" i="4"/>
  <c r="U4255" i="4"/>
  <c r="V4257" i="4"/>
  <c r="U4258" i="4"/>
  <c r="V4260" i="4"/>
  <c r="U4261" i="4"/>
  <c r="V4263" i="4"/>
  <c r="U4264" i="4"/>
  <c r="V4266" i="4"/>
  <c r="U4267" i="4"/>
  <c r="V4269" i="4"/>
  <c r="U4270" i="4"/>
  <c r="V4272" i="4"/>
  <c r="U4273" i="4"/>
  <c r="V4275" i="4"/>
  <c r="U4276" i="4"/>
  <c r="V4278" i="4"/>
  <c r="U4279" i="4"/>
  <c r="V4281" i="4"/>
  <c r="U4282" i="4"/>
  <c r="V4284" i="4"/>
  <c r="U4285" i="4"/>
  <c r="V4287" i="4"/>
  <c r="U4288" i="4"/>
  <c r="V4290" i="4"/>
  <c r="U4291" i="4"/>
  <c r="V4293" i="4"/>
  <c r="U4294" i="4"/>
  <c r="V4296" i="4"/>
  <c r="U4297" i="4"/>
  <c r="V4299" i="4"/>
  <c r="U4300" i="4"/>
  <c r="V4302" i="4"/>
  <c r="U4303" i="4"/>
  <c r="V4305" i="4"/>
  <c r="U4306" i="4"/>
  <c r="V4308" i="4"/>
  <c r="U4309" i="4"/>
  <c r="V4311" i="4"/>
  <c r="U4312" i="4"/>
  <c r="V4314" i="4"/>
  <c r="U4315" i="4"/>
  <c r="V4317" i="4"/>
  <c r="U4318" i="4"/>
  <c r="V4320" i="4"/>
  <c r="U4321" i="4"/>
  <c r="V4323" i="4"/>
  <c r="U4324" i="4"/>
  <c r="V4326" i="4"/>
  <c r="U4327" i="4"/>
  <c r="V4329" i="4"/>
  <c r="U4330" i="4"/>
  <c r="V4332" i="4"/>
  <c r="U4333" i="4"/>
  <c r="V4335" i="4"/>
  <c r="U4336" i="4"/>
  <c r="V4338" i="4"/>
  <c r="U4339" i="4"/>
  <c r="V4341" i="4"/>
  <c r="U4342" i="4"/>
  <c r="V4344" i="4"/>
  <c r="U4345" i="4"/>
  <c r="V4347" i="4"/>
  <c r="U4348" i="4"/>
  <c r="V4350" i="4"/>
  <c r="U4351" i="4"/>
  <c r="V4353" i="4"/>
  <c r="U4354" i="4"/>
  <c r="V4356" i="4"/>
  <c r="U4357" i="4"/>
  <c r="V4359" i="4"/>
  <c r="U4360" i="4"/>
  <c r="V4362" i="4"/>
  <c r="U4363" i="4"/>
  <c r="V4365" i="4"/>
  <c r="U4366" i="4"/>
  <c r="V4368" i="4"/>
  <c r="U4369" i="4"/>
  <c r="V4371" i="4"/>
  <c r="U4372" i="4"/>
  <c r="V4374" i="4"/>
  <c r="U4375" i="4"/>
  <c r="V4377" i="4"/>
  <c r="U4378" i="4"/>
  <c r="V4380" i="4"/>
  <c r="U4381" i="4"/>
  <c r="V4383" i="4"/>
  <c r="U4384" i="4"/>
  <c r="V4386" i="4"/>
  <c r="U4387" i="4"/>
  <c r="V4389" i="4"/>
  <c r="U4390" i="4"/>
  <c r="V4392" i="4"/>
  <c r="U4393" i="4"/>
  <c r="V4395" i="4"/>
  <c r="U4396" i="4"/>
  <c r="V4398" i="4"/>
  <c r="U4399" i="4"/>
  <c r="V4401" i="4"/>
  <c r="U4402" i="4"/>
  <c r="V4404" i="4"/>
  <c r="U4405" i="4"/>
  <c r="V4407" i="4"/>
  <c r="U4408" i="4"/>
  <c r="V4410" i="4"/>
  <c r="U4411" i="4"/>
  <c r="V4413" i="4"/>
  <c r="U4414" i="4"/>
  <c r="V4416" i="4"/>
  <c r="U4417" i="4"/>
  <c r="V4419" i="4"/>
  <c r="U4420" i="4"/>
  <c r="V4422" i="4"/>
  <c r="U4423" i="4"/>
  <c r="V4425" i="4"/>
  <c r="U4426" i="4"/>
  <c r="V4428" i="4"/>
  <c r="U4429" i="4"/>
  <c r="V4431" i="4"/>
  <c r="U4432" i="4"/>
  <c r="V4434" i="4"/>
  <c r="U4435" i="4"/>
  <c r="V4437" i="4"/>
  <c r="U4438" i="4"/>
  <c r="V4440" i="4"/>
  <c r="U4441" i="4"/>
  <c r="V4443" i="4"/>
  <c r="U4444" i="4"/>
  <c r="V4446" i="4"/>
  <c r="U4447" i="4"/>
  <c r="V4449" i="4"/>
  <c r="U4450" i="4"/>
  <c r="V4452" i="4"/>
  <c r="U4453" i="4"/>
  <c r="V4455" i="4"/>
  <c r="U4456" i="4"/>
  <c r="V4458" i="4"/>
  <c r="U4459" i="4"/>
  <c r="V4461" i="4"/>
  <c r="U4462" i="4"/>
  <c r="V4464" i="4"/>
  <c r="U4465" i="4"/>
  <c r="V4467" i="4"/>
  <c r="U4468" i="4"/>
  <c r="V4470" i="4"/>
  <c r="U4471" i="4"/>
  <c r="V4473" i="4"/>
  <c r="U4474" i="4"/>
  <c r="V4476" i="4"/>
  <c r="U4477" i="4"/>
  <c r="V4479" i="4"/>
  <c r="U4480" i="4"/>
  <c r="V4482" i="4"/>
  <c r="U4483" i="4"/>
  <c r="V4485" i="4"/>
  <c r="U4486" i="4"/>
  <c r="V4488" i="4"/>
  <c r="U4489" i="4"/>
  <c r="V4491" i="4"/>
  <c r="U4492" i="4"/>
  <c r="V4494" i="4"/>
  <c r="U4495" i="4"/>
  <c r="V4497" i="4"/>
  <c r="U4498" i="4"/>
  <c r="V4500" i="4"/>
  <c r="U4501" i="4"/>
  <c r="V4503" i="4"/>
  <c r="U4504" i="4"/>
  <c r="V4506" i="4"/>
  <c r="U4507" i="4"/>
  <c r="V4509" i="4"/>
  <c r="U4510" i="4"/>
  <c r="V4512" i="4"/>
  <c r="U4513" i="4"/>
  <c r="V4515" i="4"/>
  <c r="U4516" i="4"/>
  <c r="V4518" i="4"/>
  <c r="U4519" i="4"/>
  <c r="V4521" i="4"/>
  <c r="U4522" i="4"/>
  <c r="V4524" i="4"/>
  <c r="U4525" i="4"/>
  <c r="V4527" i="4"/>
  <c r="U4528" i="4"/>
  <c r="V4530" i="4"/>
  <c r="U4531" i="4"/>
  <c r="V4533" i="4"/>
  <c r="U4534" i="4"/>
  <c r="V4536" i="4"/>
  <c r="U4537" i="4"/>
  <c r="V4539" i="4"/>
  <c r="U4540" i="4"/>
  <c r="V4542" i="4"/>
  <c r="U4543" i="4"/>
  <c r="V4545" i="4"/>
  <c r="U4546" i="4"/>
  <c r="V4548" i="4"/>
  <c r="U4549" i="4"/>
  <c r="V4551" i="4"/>
  <c r="U4552" i="4"/>
  <c r="V4554" i="4"/>
  <c r="U4555" i="4"/>
  <c r="V4557" i="4"/>
  <c r="U4558" i="4"/>
  <c r="V4560" i="4"/>
  <c r="U4561" i="4"/>
  <c r="V4563" i="4"/>
  <c r="U4564" i="4"/>
  <c r="V4566" i="4"/>
  <c r="U4567" i="4"/>
  <c r="V4569" i="4"/>
  <c r="U4570" i="4"/>
  <c r="V4572" i="4"/>
  <c r="U4573" i="4"/>
  <c r="V4575" i="4"/>
  <c r="U4576" i="4"/>
  <c r="V4578" i="4"/>
  <c r="U4579" i="4"/>
  <c r="V4581" i="4"/>
  <c r="U4582" i="4"/>
  <c r="V4584" i="4"/>
  <c r="U4585" i="4"/>
  <c r="V4587" i="4"/>
  <c r="U4588" i="4"/>
  <c r="V4590" i="4"/>
  <c r="U4591" i="4"/>
  <c r="V4593" i="4"/>
  <c r="U4594" i="4"/>
  <c r="V4596" i="4"/>
  <c r="U4597" i="4"/>
  <c r="V4599" i="4"/>
  <c r="U4600" i="4"/>
  <c r="V4602" i="4"/>
  <c r="U4603" i="4"/>
  <c r="V4605" i="4"/>
  <c r="U4606" i="4"/>
  <c r="V4608" i="4"/>
  <c r="U4609" i="4"/>
  <c r="V4611" i="4"/>
  <c r="U4612" i="4"/>
  <c r="V4614" i="4"/>
  <c r="U4615" i="4"/>
  <c r="V4617" i="4"/>
  <c r="U4618" i="4"/>
  <c r="V4620" i="4"/>
  <c r="U4621" i="4"/>
  <c r="V4623" i="4"/>
  <c r="U4624" i="4"/>
  <c r="V4626" i="4"/>
  <c r="U4627" i="4"/>
  <c r="V4629" i="4"/>
  <c r="U4630" i="4"/>
  <c r="V4632" i="4"/>
  <c r="U4633" i="4"/>
  <c r="V4635" i="4"/>
  <c r="U4636" i="4"/>
  <c r="V4638" i="4"/>
  <c r="U4639" i="4"/>
  <c r="V4641" i="4"/>
  <c r="U4642" i="4"/>
  <c r="V4644" i="4"/>
  <c r="U4645" i="4"/>
  <c r="V4647" i="4"/>
  <c r="U4648" i="4"/>
  <c r="V4650" i="4"/>
  <c r="U4651" i="4"/>
  <c r="V4653" i="4"/>
  <c r="U4654" i="4"/>
  <c r="V4656" i="4"/>
  <c r="U4657" i="4"/>
  <c r="V4659" i="4"/>
  <c r="U4660" i="4"/>
  <c r="V4662" i="4"/>
  <c r="U4663" i="4"/>
  <c r="V4665" i="4"/>
  <c r="U4666" i="4"/>
  <c r="V4668" i="4"/>
  <c r="U4669" i="4"/>
  <c r="V4671" i="4"/>
  <c r="U4672" i="4"/>
  <c r="V4674" i="4"/>
  <c r="U4675" i="4"/>
  <c r="V4677" i="4"/>
  <c r="U4678" i="4"/>
  <c r="V4680" i="4"/>
  <c r="U4681" i="4"/>
  <c r="V4683" i="4"/>
  <c r="U4684" i="4"/>
  <c r="V4686" i="4"/>
  <c r="U4687" i="4"/>
  <c r="V4689" i="4"/>
  <c r="U4690" i="4"/>
  <c r="V4692" i="4"/>
  <c r="U4693" i="4"/>
  <c r="V4695" i="4"/>
  <c r="U4696" i="4"/>
  <c r="V4698" i="4"/>
  <c r="U4699" i="4"/>
  <c r="V4701" i="4"/>
  <c r="U4702" i="4"/>
  <c r="V4704" i="4"/>
  <c r="U4705" i="4"/>
  <c r="V4707" i="4"/>
  <c r="U4708" i="4"/>
  <c r="V4710" i="4"/>
  <c r="U4711" i="4"/>
  <c r="V4713" i="4"/>
  <c r="U4714" i="4"/>
  <c r="V4716" i="4"/>
  <c r="U4717" i="4"/>
  <c r="V4719" i="4"/>
  <c r="U4720" i="4"/>
  <c r="V4722" i="4"/>
  <c r="U4723" i="4"/>
  <c r="V4725" i="4"/>
  <c r="U4726" i="4"/>
  <c r="V4728" i="4"/>
  <c r="U4729" i="4"/>
  <c r="V4731" i="4"/>
  <c r="U4732" i="4"/>
  <c r="V4734" i="4"/>
  <c r="U4735" i="4"/>
  <c r="V4737" i="4"/>
  <c r="U4738" i="4"/>
  <c r="V4740" i="4"/>
  <c r="U4741" i="4"/>
  <c r="V4743" i="4"/>
  <c r="U4744" i="4"/>
  <c r="V4746" i="4"/>
  <c r="U4747" i="4"/>
  <c r="V4749" i="4"/>
  <c r="U4750" i="4"/>
  <c r="V4752" i="4"/>
  <c r="U4753" i="4"/>
  <c r="V4755" i="4"/>
  <c r="U4756" i="4"/>
  <c r="V4758" i="4"/>
  <c r="U4759" i="4"/>
  <c r="V4761" i="4"/>
  <c r="U4762" i="4"/>
  <c r="V4764" i="4"/>
  <c r="U4765" i="4"/>
  <c r="V4767" i="4"/>
  <c r="U4768" i="4"/>
  <c r="V4770" i="4"/>
  <c r="U4771" i="4"/>
  <c r="V4773" i="4"/>
  <c r="U4774" i="4"/>
  <c r="V4776" i="4"/>
  <c r="U4777" i="4"/>
  <c r="V4779" i="4"/>
  <c r="U4780" i="4"/>
  <c r="V4782" i="4"/>
  <c r="U4783" i="4"/>
  <c r="V4785" i="4"/>
  <c r="U4786" i="4"/>
  <c r="V4788" i="4"/>
  <c r="U4789" i="4"/>
  <c r="V4791" i="4"/>
  <c r="U4792" i="4"/>
  <c r="V4794" i="4"/>
  <c r="U4795" i="4"/>
  <c r="V4797" i="4"/>
  <c r="U4798" i="4"/>
  <c r="V4800" i="4"/>
  <c r="U4801" i="4"/>
  <c r="V4803" i="4"/>
  <c r="U4804" i="4"/>
  <c r="V4806" i="4"/>
  <c r="U4807" i="4"/>
  <c r="V4809" i="4"/>
  <c r="U4810" i="4"/>
  <c r="V4812" i="4"/>
  <c r="U4813" i="4"/>
  <c r="V4815" i="4"/>
  <c r="U4816" i="4"/>
  <c r="V4818" i="4"/>
  <c r="U4819" i="4"/>
  <c r="V4821" i="4"/>
  <c r="U4822" i="4"/>
  <c r="V4824" i="4"/>
  <c r="U4825" i="4"/>
  <c r="V4827" i="4"/>
  <c r="U4828" i="4"/>
  <c r="V4830" i="4"/>
  <c r="U4831" i="4"/>
  <c r="V4833" i="4"/>
  <c r="U4834" i="4"/>
  <c r="V4836" i="4"/>
  <c r="U4837" i="4"/>
  <c r="V4839" i="4"/>
  <c r="U4840" i="4"/>
  <c r="V4842" i="4"/>
  <c r="U4843" i="4"/>
  <c r="V4845" i="4"/>
  <c r="U4846" i="4"/>
  <c r="V4848" i="4"/>
  <c r="U4849" i="4"/>
  <c r="V4851" i="4"/>
  <c r="U4852" i="4"/>
  <c r="V4854" i="4"/>
  <c r="U4855" i="4"/>
  <c r="V4857" i="4"/>
  <c r="U4858" i="4"/>
  <c r="V4860" i="4"/>
  <c r="U4861" i="4"/>
  <c r="V4863" i="4"/>
  <c r="U4864" i="4"/>
  <c r="V4866" i="4"/>
  <c r="U4867" i="4"/>
  <c r="V4869" i="4"/>
  <c r="U4870" i="4"/>
  <c r="V4872" i="4"/>
  <c r="U4873" i="4"/>
  <c r="V4875" i="4"/>
  <c r="U4876" i="4"/>
  <c r="V4878" i="4"/>
  <c r="U4879" i="4"/>
  <c r="V4881" i="4"/>
  <c r="U4882" i="4"/>
  <c r="V4884" i="4"/>
  <c r="U4885" i="4"/>
  <c r="V4887" i="4"/>
  <c r="U4888" i="4"/>
  <c r="V4890" i="4"/>
  <c r="U4891" i="4"/>
  <c r="V4893" i="4"/>
  <c r="U4894" i="4"/>
  <c r="V4896" i="4"/>
  <c r="U4897" i="4"/>
  <c r="V4899" i="4"/>
  <c r="U4900" i="4"/>
  <c r="V4902" i="4"/>
  <c r="U4903" i="4"/>
  <c r="V4905" i="4"/>
  <c r="U4906" i="4"/>
  <c r="V4908" i="4"/>
  <c r="U4909" i="4"/>
  <c r="V4911" i="4"/>
  <c r="U4912" i="4"/>
  <c r="V4914" i="4"/>
  <c r="U4915" i="4"/>
  <c r="V4917" i="4"/>
  <c r="U4918" i="4"/>
  <c r="V4920" i="4"/>
  <c r="U4921" i="4"/>
  <c r="V4923" i="4"/>
  <c r="U4924" i="4"/>
  <c r="V4926" i="4"/>
  <c r="U4927" i="4"/>
  <c r="V4929" i="4"/>
  <c r="U4930" i="4"/>
  <c r="V4932" i="4"/>
  <c r="U4933" i="4"/>
  <c r="V4935" i="4"/>
  <c r="U4936" i="4"/>
  <c r="V4938" i="4"/>
  <c r="U4939" i="4"/>
  <c r="V4941" i="4"/>
  <c r="U4942" i="4"/>
  <c r="V4944" i="4"/>
  <c r="U4945" i="4"/>
  <c r="V4947" i="4"/>
  <c r="U4948" i="4"/>
  <c r="V4950" i="4"/>
  <c r="U4951" i="4"/>
  <c r="V4953" i="4"/>
  <c r="U4954" i="4"/>
  <c r="V4956" i="4"/>
  <c r="U4957" i="4"/>
  <c r="V4959" i="4"/>
  <c r="U4960" i="4"/>
  <c r="V4962" i="4"/>
  <c r="U4963" i="4"/>
  <c r="V4965" i="4"/>
  <c r="U4966" i="4"/>
  <c r="V4968" i="4"/>
  <c r="U4969" i="4"/>
  <c r="V4971" i="4"/>
  <c r="U4972" i="4"/>
  <c r="V4974" i="4"/>
  <c r="U4975" i="4"/>
  <c r="V4977" i="4"/>
  <c r="U4978" i="4"/>
  <c r="V4980" i="4"/>
  <c r="U4981" i="4"/>
  <c r="V4983" i="4"/>
  <c r="U4984" i="4"/>
  <c r="V4986" i="4"/>
  <c r="U4987" i="4"/>
  <c r="V4989" i="4"/>
  <c r="U4990" i="4"/>
  <c r="V4992" i="4"/>
  <c r="U4993" i="4"/>
  <c r="V4995" i="4"/>
  <c r="U4996" i="4"/>
  <c r="V4998" i="4"/>
  <c r="U4999" i="4"/>
  <c r="V5001" i="4"/>
  <c r="U5002" i="4"/>
  <c r="V5004" i="4"/>
  <c r="U5005" i="4"/>
  <c r="V5007" i="4"/>
  <c r="U5008" i="4"/>
  <c r="V5010" i="4"/>
  <c r="U5011" i="4"/>
  <c r="V5013" i="4"/>
  <c r="U5014" i="4"/>
  <c r="V5016" i="4"/>
  <c r="U5017" i="4"/>
  <c r="V5019" i="4"/>
  <c r="U5020" i="4"/>
  <c r="V5022" i="4"/>
  <c r="U5023" i="4"/>
  <c r="V5025" i="4"/>
  <c r="U5026" i="4"/>
  <c r="V5028" i="4"/>
  <c r="U5029" i="4"/>
  <c r="V5031" i="4"/>
  <c r="U5032" i="4"/>
  <c r="V5034" i="4"/>
  <c r="U5035" i="4"/>
  <c r="V5037" i="4"/>
  <c r="U5038" i="4"/>
  <c r="V5040" i="4"/>
  <c r="U5041" i="4"/>
  <c r="V5043" i="4"/>
  <c r="U5044" i="4"/>
  <c r="V5046" i="4"/>
  <c r="U5047" i="4"/>
  <c r="V5049" i="4"/>
  <c r="U5050" i="4"/>
  <c r="V5052" i="4"/>
  <c r="U5053" i="4"/>
  <c r="V5055" i="4"/>
  <c r="U5056" i="4"/>
  <c r="V5058" i="4"/>
  <c r="U5059" i="4"/>
  <c r="V5061" i="4"/>
  <c r="U5062" i="4"/>
  <c r="V5064" i="4"/>
  <c r="U5065" i="4"/>
  <c r="V5067" i="4"/>
  <c r="U5068" i="4"/>
  <c r="V5070" i="4"/>
  <c r="U5071" i="4"/>
  <c r="V5073" i="4"/>
  <c r="U5074" i="4"/>
  <c r="V5076" i="4"/>
  <c r="U5077" i="4"/>
  <c r="V5079" i="4"/>
  <c r="U5080" i="4"/>
  <c r="V5082" i="4"/>
  <c r="U5083" i="4"/>
  <c r="V5085" i="4"/>
  <c r="U5086" i="4"/>
  <c r="V5088" i="4"/>
  <c r="U5089" i="4"/>
  <c r="V5091" i="4"/>
  <c r="U5092" i="4"/>
  <c r="V5094" i="4"/>
  <c r="U5095" i="4"/>
  <c r="V5097" i="4"/>
  <c r="U5098" i="4"/>
  <c r="V5100" i="4"/>
  <c r="U5101" i="4"/>
  <c r="V5103" i="4"/>
  <c r="U5104" i="4"/>
  <c r="V5106" i="4"/>
  <c r="U5107" i="4"/>
  <c r="V5109" i="4"/>
  <c r="U5110" i="4"/>
  <c r="V5112" i="4"/>
  <c r="U5113" i="4"/>
  <c r="V5115" i="4"/>
  <c r="U5116" i="4"/>
  <c r="V5118" i="4"/>
  <c r="U5119" i="4"/>
  <c r="V5121" i="4"/>
  <c r="U5122" i="4"/>
  <c r="V5124" i="4"/>
  <c r="U5125" i="4"/>
  <c r="V5127" i="4"/>
  <c r="U5128" i="4"/>
  <c r="V5130" i="4"/>
  <c r="U5131" i="4"/>
  <c r="V5133" i="4"/>
  <c r="U5134" i="4"/>
  <c r="V5136" i="4"/>
  <c r="U5137" i="4"/>
  <c r="V5139" i="4"/>
  <c r="U5140" i="4"/>
  <c r="V5142" i="4"/>
  <c r="U5143" i="4"/>
  <c r="V5145" i="4"/>
  <c r="U5146" i="4"/>
  <c r="V5148" i="4"/>
  <c r="U5149" i="4"/>
  <c r="V5151" i="4"/>
  <c r="U5152" i="4"/>
  <c r="V5154" i="4"/>
  <c r="U5155" i="4"/>
  <c r="V5157" i="4"/>
  <c r="U5158" i="4"/>
  <c r="V5160" i="4"/>
  <c r="U5161" i="4"/>
  <c r="V5163" i="4"/>
  <c r="U5164" i="4"/>
  <c r="V5166" i="4"/>
  <c r="U5167" i="4"/>
  <c r="V5169" i="4"/>
  <c r="U5170" i="4"/>
  <c r="V5172" i="4"/>
  <c r="U5173" i="4"/>
  <c r="V5175" i="4"/>
  <c r="U5176" i="4"/>
  <c r="V5178" i="4"/>
  <c r="U5179" i="4"/>
  <c r="V5181" i="4"/>
  <c r="U5182" i="4"/>
  <c r="V5184" i="4"/>
  <c r="U5185" i="4"/>
  <c r="V5187" i="4"/>
  <c r="U5188" i="4"/>
  <c r="V5190" i="4"/>
  <c r="U5191" i="4"/>
  <c r="V5193" i="4"/>
  <c r="U5194" i="4"/>
  <c r="V5196" i="4"/>
  <c r="U5197" i="4"/>
  <c r="V5199" i="4"/>
  <c r="U5200" i="4"/>
  <c r="V5202" i="4"/>
  <c r="U5203" i="4"/>
  <c r="V5205" i="4"/>
  <c r="U5206" i="4"/>
  <c r="V5208" i="4"/>
  <c r="U5209" i="4"/>
  <c r="V5211" i="4"/>
  <c r="U5212" i="4"/>
  <c r="V5214" i="4"/>
  <c r="U5215" i="4"/>
  <c r="V5217" i="4"/>
  <c r="U5218" i="4"/>
  <c r="V5220" i="4"/>
  <c r="U5221" i="4"/>
  <c r="V5223" i="4"/>
  <c r="U5224" i="4"/>
  <c r="V5226" i="4"/>
  <c r="U5227" i="4"/>
  <c r="V5229" i="4"/>
  <c r="U5230" i="4"/>
  <c r="V5232" i="4"/>
  <c r="U5233" i="4"/>
  <c r="V5235" i="4"/>
  <c r="U5236" i="4"/>
  <c r="V5238" i="4"/>
  <c r="U5239" i="4"/>
  <c r="V5241" i="4"/>
  <c r="U5242" i="4"/>
  <c r="V5244" i="4"/>
  <c r="U5245" i="4"/>
  <c r="V5247" i="4"/>
  <c r="U5248" i="4"/>
  <c r="V5250" i="4"/>
  <c r="U5251" i="4"/>
  <c r="V5253" i="4"/>
  <c r="U5254" i="4"/>
  <c r="V5256" i="4"/>
  <c r="U5257" i="4"/>
  <c r="V5259" i="4"/>
  <c r="U5260" i="4"/>
  <c r="V5262" i="4"/>
  <c r="U5263" i="4"/>
  <c r="V5265" i="4"/>
  <c r="U5266" i="4"/>
  <c r="V5268" i="4"/>
  <c r="U5269" i="4"/>
  <c r="V5271" i="4"/>
  <c r="U5272" i="4"/>
  <c r="V5274" i="4"/>
  <c r="U5275" i="4"/>
  <c r="V5277" i="4"/>
  <c r="U5278" i="4"/>
  <c r="V5280" i="4"/>
  <c r="U5281" i="4"/>
  <c r="V5283" i="4"/>
  <c r="U5284" i="4"/>
  <c r="V5286" i="4"/>
  <c r="U5287" i="4"/>
  <c r="V5289" i="4"/>
  <c r="U5290" i="4"/>
  <c r="V5292" i="4"/>
  <c r="U5293" i="4"/>
  <c r="V5295" i="4"/>
  <c r="U5296" i="4"/>
  <c r="V5298" i="4"/>
  <c r="U5299" i="4"/>
  <c r="V5301" i="4"/>
  <c r="U5302" i="4"/>
  <c r="V5304" i="4"/>
  <c r="U5305" i="4"/>
  <c r="V5307" i="4"/>
  <c r="U5308" i="4"/>
  <c r="V5310" i="4"/>
  <c r="U5311" i="4"/>
  <c r="V5313" i="4"/>
  <c r="U5314" i="4"/>
  <c r="V5316" i="4"/>
  <c r="U5317" i="4"/>
  <c r="V5319" i="4"/>
  <c r="U5320" i="4"/>
  <c r="V5322" i="4"/>
  <c r="U5323" i="4"/>
  <c r="V5325" i="4"/>
  <c r="U5326" i="4"/>
  <c r="V5328" i="4"/>
  <c r="U5329" i="4"/>
  <c r="V5331" i="4"/>
  <c r="U5332" i="4"/>
  <c r="V5334" i="4"/>
  <c r="U5335" i="4"/>
  <c r="V5337" i="4"/>
  <c r="U5338" i="4"/>
  <c r="V5340" i="4"/>
  <c r="U5341" i="4"/>
  <c r="V5343" i="4"/>
  <c r="U5344" i="4"/>
  <c r="V5346" i="4"/>
  <c r="U5347" i="4"/>
  <c r="V5349" i="4"/>
  <c r="U5350" i="4"/>
  <c r="V5352" i="4"/>
  <c r="U5353" i="4"/>
  <c r="V5355" i="4"/>
  <c r="U5356" i="4"/>
  <c r="V5358" i="4"/>
  <c r="U5359" i="4"/>
  <c r="V5361" i="4"/>
  <c r="U5362" i="4"/>
  <c r="V5364" i="4"/>
  <c r="U5365" i="4"/>
  <c r="V5367" i="4"/>
  <c r="U5368" i="4"/>
  <c r="V5370" i="4"/>
  <c r="U5371" i="4"/>
  <c r="V5373" i="4"/>
  <c r="U5374" i="4"/>
  <c r="V5376" i="4"/>
  <c r="U5377" i="4"/>
  <c r="V5379" i="4"/>
  <c r="U5380" i="4"/>
  <c r="V5382" i="4"/>
  <c r="U5383" i="4"/>
  <c r="V5385" i="4"/>
  <c r="U5386" i="4"/>
  <c r="V5388" i="4"/>
  <c r="U5389" i="4"/>
  <c r="V5391" i="4"/>
  <c r="U5392" i="4"/>
  <c r="V5394" i="4"/>
  <c r="U5395" i="4"/>
  <c r="V5397" i="4"/>
  <c r="U5398" i="4"/>
  <c r="V5400" i="4"/>
  <c r="U5401" i="4"/>
  <c r="V5403" i="4"/>
  <c r="U5404" i="4"/>
  <c r="V5406" i="4"/>
  <c r="U5407" i="4"/>
  <c r="V5409" i="4"/>
  <c r="U5410" i="4"/>
  <c r="V5412" i="4"/>
  <c r="U5413" i="4"/>
  <c r="V5415" i="4"/>
  <c r="U5416" i="4"/>
  <c r="V5418" i="4"/>
  <c r="U5419" i="4"/>
  <c r="V5421" i="4"/>
  <c r="U5422" i="4"/>
  <c r="V5424" i="4"/>
  <c r="U5425" i="4"/>
  <c r="V5427" i="4"/>
  <c r="U5428" i="4"/>
  <c r="V5430" i="4"/>
  <c r="U5431" i="4"/>
  <c r="V5433" i="4"/>
  <c r="U5434" i="4"/>
  <c r="V5436" i="4"/>
  <c r="U5437" i="4"/>
  <c r="V5439" i="4"/>
  <c r="U5440" i="4"/>
  <c r="V5442" i="4"/>
  <c r="U5443" i="4"/>
  <c r="V5445" i="4"/>
  <c r="U5446" i="4"/>
  <c r="V5448" i="4"/>
  <c r="U5449" i="4"/>
  <c r="V5451" i="4"/>
  <c r="U5452" i="4"/>
  <c r="V5454" i="4"/>
  <c r="U5455" i="4"/>
  <c r="V5457" i="4"/>
  <c r="U5458" i="4"/>
  <c r="V5460" i="4"/>
  <c r="U5461" i="4"/>
  <c r="V5463" i="4"/>
  <c r="U5464" i="4"/>
  <c r="V5466" i="4"/>
  <c r="U5467" i="4"/>
  <c r="V5469" i="4"/>
  <c r="U5470" i="4"/>
  <c r="V5472" i="4"/>
  <c r="U5473" i="4"/>
  <c r="V5475" i="4"/>
  <c r="U5476" i="4"/>
  <c r="V5478" i="4"/>
  <c r="U5479" i="4"/>
  <c r="V5481" i="4"/>
  <c r="U5482" i="4"/>
  <c r="V5484" i="4"/>
  <c r="U5485" i="4"/>
  <c r="V5487" i="4"/>
  <c r="U5488" i="4"/>
  <c r="V5490" i="4"/>
  <c r="U5491" i="4"/>
  <c r="V5493" i="4"/>
  <c r="U5494" i="4"/>
  <c r="V5496" i="4"/>
  <c r="U5497" i="4"/>
  <c r="V5499" i="4"/>
  <c r="U5500" i="4"/>
  <c r="V5502" i="4"/>
  <c r="U5503" i="4"/>
  <c r="V5505" i="4"/>
  <c r="U5506" i="4"/>
  <c r="V5508" i="4"/>
  <c r="U5509" i="4"/>
  <c r="V5511" i="4"/>
  <c r="U5512" i="4"/>
  <c r="V5514" i="4"/>
  <c r="U5515" i="4"/>
  <c r="V5517" i="4"/>
  <c r="U5518" i="4"/>
  <c r="V5520" i="4"/>
  <c r="U5521" i="4"/>
  <c r="V5523" i="4"/>
  <c r="U5524" i="4"/>
  <c r="V5526" i="4"/>
  <c r="U5527" i="4"/>
  <c r="V5529" i="4"/>
  <c r="U5530" i="4"/>
  <c r="V5532" i="4"/>
  <c r="U5533" i="4"/>
  <c r="V5535" i="4"/>
  <c r="U5536" i="4"/>
  <c r="V5538" i="4"/>
  <c r="U5539" i="4"/>
  <c r="V5541" i="4"/>
  <c r="U5542" i="4"/>
  <c r="V5544" i="4"/>
  <c r="U5545" i="4"/>
  <c r="V5547" i="4"/>
  <c r="U5548" i="4"/>
  <c r="V5550" i="4"/>
  <c r="U5551" i="4"/>
  <c r="V5553" i="4"/>
  <c r="U5554" i="4"/>
  <c r="V5556" i="4"/>
  <c r="U5557" i="4"/>
  <c r="V5559" i="4"/>
  <c r="U5560" i="4"/>
  <c r="V5562" i="4"/>
  <c r="U5563" i="4"/>
  <c r="V5565" i="4"/>
  <c r="U5566" i="4"/>
  <c r="V5568" i="4"/>
  <c r="U5569" i="4"/>
  <c r="V5571" i="4"/>
  <c r="U5572" i="4"/>
  <c r="V5574" i="4"/>
  <c r="U5575" i="4"/>
  <c r="V5577" i="4"/>
  <c r="U5578" i="4"/>
  <c r="V5580" i="4"/>
  <c r="U5581" i="4"/>
  <c r="V5583" i="4"/>
  <c r="U5584" i="4"/>
  <c r="V5586" i="4"/>
  <c r="U5587" i="4"/>
  <c r="V5589" i="4"/>
  <c r="U5590" i="4"/>
  <c r="V5592" i="4"/>
  <c r="U5593" i="4"/>
  <c r="V5595" i="4"/>
  <c r="U5596" i="4"/>
  <c r="V5598" i="4"/>
  <c r="U5599" i="4"/>
  <c r="V5601" i="4"/>
  <c r="U5602" i="4"/>
  <c r="V5604" i="4"/>
  <c r="U5605" i="4"/>
  <c r="V5607" i="4"/>
  <c r="U5608" i="4"/>
  <c r="V5610" i="4"/>
  <c r="U5611" i="4"/>
  <c r="V5613" i="4"/>
  <c r="U5614" i="4"/>
  <c r="V5616" i="4"/>
  <c r="U5617" i="4"/>
  <c r="V5619" i="4"/>
  <c r="U5620" i="4"/>
  <c r="V5622" i="4"/>
  <c r="U5623" i="4"/>
  <c r="V5625" i="4"/>
  <c r="U5626" i="4"/>
  <c r="V5628" i="4"/>
  <c r="U5629" i="4"/>
  <c r="V5631" i="4"/>
  <c r="U5632" i="4"/>
  <c r="V5634" i="4"/>
  <c r="U5635" i="4"/>
  <c r="V5637" i="4"/>
  <c r="U5638" i="4"/>
  <c r="V5640" i="4"/>
  <c r="U5641" i="4"/>
  <c r="V5643" i="4"/>
  <c r="U5644" i="4"/>
  <c r="V5646" i="4"/>
  <c r="U5647" i="4"/>
  <c r="V5649" i="4"/>
  <c r="U5650" i="4"/>
  <c r="V5652" i="4"/>
  <c r="U5653" i="4"/>
  <c r="V5655" i="4"/>
  <c r="U5656" i="4"/>
  <c r="V5658" i="4"/>
  <c r="U5659" i="4"/>
  <c r="V5661" i="4"/>
  <c r="U5662" i="4"/>
  <c r="V5664" i="4"/>
  <c r="U5665" i="4"/>
  <c r="V5667" i="4"/>
  <c r="U5668" i="4"/>
  <c r="V5670" i="4"/>
  <c r="U5671" i="4"/>
  <c r="V5673" i="4"/>
  <c r="U5674" i="4"/>
  <c r="V5676" i="4"/>
  <c r="U5677" i="4"/>
  <c r="V5679" i="4"/>
  <c r="U5680" i="4"/>
  <c r="V5682" i="4"/>
  <c r="U5683" i="4"/>
  <c r="V5685" i="4"/>
  <c r="U5686" i="4"/>
  <c r="V5688" i="4"/>
  <c r="U5689" i="4"/>
  <c r="V5691" i="4"/>
  <c r="U5692" i="4"/>
  <c r="V5694" i="4"/>
  <c r="U5695" i="4"/>
  <c r="V5697" i="4"/>
  <c r="U5698" i="4"/>
  <c r="V5700" i="4"/>
  <c r="U5701" i="4"/>
  <c r="V5703" i="4"/>
  <c r="U5704" i="4"/>
  <c r="V5706" i="4"/>
  <c r="U5707" i="4"/>
  <c r="V5709" i="4"/>
  <c r="U5710" i="4"/>
  <c r="V5712" i="4"/>
  <c r="U5713" i="4"/>
  <c r="V5715" i="4"/>
  <c r="U5716" i="4"/>
  <c r="V5718" i="4"/>
  <c r="U5719" i="4"/>
  <c r="V5721" i="4"/>
  <c r="U5722" i="4"/>
  <c r="V5724" i="4"/>
  <c r="U5725" i="4"/>
  <c r="V5727" i="4"/>
  <c r="U5728" i="4"/>
  <c r="V5730" i="4"/>
  <c r="U5731" i="4"/>
  <c r="V5733" i="4"/>
  <c r="U5734" i="4"/>
  <c r="V5736" i="4"/>
  <c r="U5737" i="4"/>
  <c r="V5739" i="4"/>
  <c r="U5740" i="4"/>
  <c r="V5742" i="4"/>
  <c r="U5743" i="4"/>
  <c r="V5745" i="4"/>
  <c r="U5746" i="4"/>
  <c r="V5748" i="4"/>
  <c r="U5749" i="4"/>
  <c r="V5751" i="4"/>
  <c r="U5752" i="4"/>
  <c r="V5754" i="4"/>
  <c r="U5755" i="4"/>
  <c r="V5757" i="4"/>
  <c r="U5758" i="4"/>
  <c r="V5760" i="4"/>
  <c r="U5761" i="4"/>
  <c r="V5763" i="4"/>
  <c r="U5764" i="4"/>
  <c r="V5766" i="4"/>
  <c r="U5767" i="4"/>
  <c r="V5769" i="4"/>
  <c r="U5770" i="4"/>
  <c r="V5772" i="4"/>
  <c r="U5773" i="4"/>
  <c r="V5775" i="4"/>
  <c r="U5776" i="4"/>
  <c r="V5778" i="4"/>
  <c r="U5779" i="4"/>
  <c r="V5781" i="4"/>
  <c r="U5782" i="4"/>
  <c r="V5784" i="4"/>
  <c r="U5785" i="4"/>
  <c r="V5787" i="4"/>
  <c r="U5788" i="4"/>
  <c r="V5790" i="4"/>
  <c r="U5791" i="4"/>
  <c r="V5793" i="4"/>
  <c r="U5794" i="4"/>
  <c r="V5796" i="4"/>
  <c r="U5797" i="4"/>
  <c r="V5799" i="4"/>
  <c r="U5800" i="4"/>
  <c r="V5802" i="4"/>
  <c r="U5803" i="4"/>
  <c r="V5805" i="4"/>
  <c r="U5806" i="4"/>
  <c r="V5808" i="4"/>
  <c r="U5809" i="4"/>
  <c r="V5811" i="4"/>
  <c r="U5812" i="4"/>
  <c r="V5814" i="4"/>
  <c r="U5815" i="4"/>
  <c r="V5817" i="4"/>
  <c r="U5818" i="4"/>
  <c r="V5820" i="4"/>
  <c r="U5821" i="4"/>
  <c r="V5823" i="4"/>
  <c r="U5824" i="4"/>
  <c r="V5826" i="4"/>
  <c r="U5827" i="4"/>
  <c r="V5829" i="4"/>
  <c r="U5830" i="4"/>
  <c r="V5832" i="4"/>
  <c r="U5833" i="4"/>
  <c r="V5835" i="4"/>
  <c r="U5836" i="4"/>
  <c r="V5838" i="4"/>
  <c r="U5839" i="4"/>
  <c r="V5841" i="4"/>
  <c r="U5842" i="4"/>
  <c r="V5844" i="4"/>
  <c r="U5845" i="4"/>
  <c r="V5847" i="4"/>
  <c r="U5848" i="4"/>
  <c r="V5850" i="4"/>
  <c r="U5851" i="4"/>
  <c r="V5853" i="4"/>
  <c r="U5854" i="4"/>
  <c r="V5856" i="4"/>
  <c r="U5857" i="4"/>
  <c r="V5859" i="4"/>
  <c r="U5860" i="4"/>
  <c r="V5862" i="4"/>
  <c r="U5863" i="4"/>
  <c r="V5865" i="4"/>
  <c r="U5866" i="4"/>
  <c r="V5868" i="4"/>
  <c r="U5869" i="4"/>
  <c r="V5871" i="4"/>
  <c r="U5872" i="4"/>
  <c r="V5874" i="4"/>
  <c r="U5875" i="4"/>
  <c r="V5877" i="4"/>
  <c r="U5878" i="4"/>
  <c r="V5880" i="4"/>
  <c r="U5881" i="4"/>
  <c r="V5883" i="4"/>
  <c r="U5884" i="4"/>
  <c r="V5886" i="4"/>
  <c r="Y5887" i="4"/>
  <c r="U5887" i="4"/>
  <c r="V5889" i="4"/>
  <c r="U5890" i="4"/>
  <c r="V5892" i="4"/>
  <c r="U5893" i="4"/>
  <c r="V5895" i="4"/>
  <c r="U5896" i="4"/>
  <c r="V5898" i="4"/>
  <c r="U5899" i="4"/>
  <c r="V5901" i="4"/>
  <c r="U5902" i="4"/>
  <c r="V5904" i="4"/>
  <c r="U5905" i="4"/>
  <c r="V5907" i="4"/>
  <c r="U5908" i="4"/>
  <c r="V5910" i="4"/>
  <c r="U5911" i="4"/>
  <c r="V5913" i="4"/>
  <c r="U5914" i="4"/>
  <c r="V5916" i="4"/>
  <c r="U5917" i="4"/>
  <c r="V5919" i="4"/>
  <c r="U5920" i="4"/>
  <c r="V5922" i="4"/>
  <c r="U5923" i="4"/>
  <c r="V5925" i="4"/>
  <c r="U5926" i="4"/>
  <c r="V5928" i="4"/>
  <c r="U5929" i="4"/>
  <c r="V5931" i="4"/>
  <c r="U5932" i="4"/>
  <c r="V5934" i="4"/>
  <c r="U5935" i="4"/>
  <c r="V5937" i="4"/>
  <c r="U5938" i="4"/>
  <c r="V5940" i="4"/>
  <c r="U5941" i="4"/>
  <c r="V5943" i="4"/>
  <c r="U5944" i="4"/>
  <c r="V5946" i="4"/>
  <c r="U5947" i="4"/>
  <c r="V5949" i="4"/>
  <c r="U5950" i="4"/>
  <c r="V5952" i="4"/>
  <c r="U5953" i="4"/>
  <c r="V5955" i="4"/>
  <c r="U5956" i="4"/>
  <c r="V5958" i="4"/>
  <c r="U5959" i="4"/>
  <c r="V5961" i="4"/>
  <c r="U5962" i="4"/>
  <c r="V5964" i="4"/>
  <c r="U5965" i="4"/>
  <c r="V5967" i="4"/>
  <c r="U5968" i="4"/>
  <c r="V5970" i="4"/>
  <c r="U5971" i="4"/>
  <c r="V5973" i="4"/>
  <c r="U5974" i="4"/>
  <c r="V5976" i="4"/>
  <c r="U5977" i="4"/>
  <c r="V5979" i="4"/>
  <c r="U5980" i="4"/>
  <c r="V5982" i="4"/>
  <c r="U5983" i="4"/>
  <c r="V5985" i="4"/>
  <c r="U5986" i="4"/>
  <c r="V5988" i="4"/>
  <c r="U5989" i="4"/>
  <c r="V5991" i="4"/>
  <c r="U5992" i="4"/>
  <c r="V5994" i="4"/>
  <c r="U5995" i="4"/>
  <c r="V5997" i="4"/>
  <c r="U5998" i="4"/>
  <c r="V6000" i="4"/>
  <c r="U6001" i="4"/>
  <c r="V6003" i="4"/>
  <c r="U6004" i="4"/>
  <c r="V6006" i="4"/>
  <c r="U6007" i="4"/>
  <c r="V6009" i="4"/>
  <c r="U6010" i="4"/>
  <c r="V6012" i="4"/>
  <c r="U6013" i="4"/>
  <c r="V6015" i="4"/>
  <c r="U6016" i="4"/>
  <c r="V6018" i="4"/>
  <c r="U6019" i="4"/>
  <c r="V6021" i="4"/>
  <c r="U6022" i="4"/>
  <c r="V6024" i="4"/>
  <c r="U6025" i="4"/>
  <c r="V6027" i="4"/>
  <c r="U6028" i="4"/>
  <c r="V6030" i="4"/>
  <c r="U6031" i="4"/>
  <c r="V6033" i="4"/>
  <c r="U6034" i="4"/>
  <c r="V6036" i="4"/>
  <c r="U6037" i="4"/>
  <c r="V6039" i="4"/>
  <c r="U6040" i="4"/>
  <c r="V6042" i="4"/>
  <c r="U6043" i="4"/>
  <c r="V6045" i="4"/>
  <c r="U6046" i="4"/>
  <c r="V6048" i="4"/>
  <c r="U6049" i="4"/>
  <c r="V6051" i="4"/>
  <c r="U6052" i="4"/>
  <c r="V6054" i="4"/>
  <c r="U6055" i="4"/>
  <c r="V6057" i="4"/>
  <c r="U6058" i="4"/>
  <c r="V6060" i="4"/>
  <c r="U6061" i="4"/>
  <c r="V6063" i="4"/>
  <c r="U6064" i="4"/>
  <c r="V6066" i="4"/>
  <c r="U6067" i="4"/>
  <c r="V6069" i="4"/>
  <c r="U6070" i="4"/>
  <c r="V6072" i="4"/>
  <c r="U6073" i="4"/>
  <c r="V6075" i="4"/>
  <c r="U6076" i="4"/>
  <c r="V6078" i="4"/>
  <c r="U6079" i="4"/>
  <c r="V6081" i="4"/>
  <c r="U6082" i="4"/>
  <c r="V6084" i="4"/>
  <c r="U6085" i="4"/>
  <c r="V6087" i="4"/>
  <c r="U6088" i="4"/>
  <c r="V6090" i="4"/>
  <c r="U6091" i="4"/>
  <c r="V6093" i="4"/>
  <c r="U6094" i="4"/>
  <c r="V6096" i="4"/>
  <c r="U6097" i="4"/>
  <c r="V6099" i="4"/>
  <c r="U6100" i="4"/>
  <c r="V6102" i="4"/>
  <c r="U6103" i="4"/>
  <c r="V6105" i="4"/>
  <c r="U6106" i="4"/>
  <c r="V6108" i="4"/>
  <c r="U6109" i="4"/>
  <c r="V6111" i="4"/>
  <c r="U6112" i="4"/>
  <c r="V6114" i="4"/>
  <c r="U6115" i="4"/>
  <c r="V6117" i="4"/>
  <c r="U6118" i="4"/>
  <c r="V6120" i="4"/>
  <c r="U6121" i="4"/>
  <c r="V6123" i="4"/>
  <c r="U6124" i="4"/>
  <c r="V6126" i="4"/>
  <c r="U6127" i="4"/>
  <c r="V6129" i="4"/>
  <c r="U6130" i="4"/>
  <c r="V6132" i="4"/>
  <c r="U6133" i="4"/>
  <c r="V6135" i="4"/>
  <c r="U6136" i="4"/>
  <c r="V6138" i="4"/>
  <c r="U6139" i="4"/>
  <c r="V6141" i="4"/>
  <c r="U6142" i="4"/>
  <c r="V6144" i="4"/>
  <c r="U6145" i="4"/>
  <c r="V6147" i="4"/>
  <c r="U6148" i="4"/>
  <c r="V6150" i="4"/>
  <c r="U6151" i="4"/>
  <c r="V6153" i="4"/>
  <c r="U6154" i="4"/>
  <c r="V6156" i="4"/>
  <c r="U6157" i="4"/>
  <c r="V6159" i="4"/>
  <c r="U6160" i="4"/>
  <c r="V6162" i="4"/>
  <c r="U6163" i="4"/>
  <c r="V6165" i="4"/>
  <c r="U6166" i="4"/>
  <c r="V6168" i="4"/>
  <c r="U6169" i="4"/>
  <c r="V6171" i="4"/>
  <c r="U6172" i="4"/>
  <c r="V6174" i="4"/>
  <c r="Y6175" i="4"/>
  <c r="U6175" i="4"/>
  <c r="V6177" i="4"/>
  <c r="U6178" i="4"/>
  <c r="V6180" i="4"/>
  <c r="U6181" i="4"/>
  <c r="V6183" i="4"/>
  <c r="U6184" i="4"/>
  <c r="V6186" i="4"/>
  <c r="U6187" i="4"/>
  <c r="V6189" i="4"/>
  <c r="U6190" i="4"/>
  <c r="V6192" i="4"/>
  <c r="U6193" i="4"/>
  <c r="V6195" i="4"/>
  <c r="U6196" i="4"/>
  <c r="V6198" i="4"/>
  <c r="U6199" i="4"/>
  <c r="V6201" i="4"/>
  <c r="U6202" i="4"/>
  <c r="V6204" i="4"/>
  <c r="U6205" i="4"/>
  <c r="V6207" i="4"/>
  <c r="U6208" i="4"/>
  <c r="V6210" i="4"/>
  <c r="U6211" i="4"/>
  <c r="V6213" i="4"/>
  <c r="U6214" i="4"/>
  <c r="V6216" i="4"/>
  <c r="U6217" i="4"/>
  <c r="V6219" i="4"/>
  <c r="U6220" i="4"/>
  <c r="V6222" i="4"/>
  <c r="U6223" i="4"/>
  <c r="V6225" i="4"/>
  <c r="U6226" i="4"/>
  <c r="V6228" i="4"/>
  <c r="U6229" i="4"/>
  <c r="V6231" i="4"/>
  <c r="U6232" i="4"/>
  <c r="V6234" i="4"/>
  <c r="U6235" i="4"/>
  <c r="V6237" i="4"/>
  <c r="U6238" i="4"/>
  <c r="V6240" i="4"/>
  <c r="U6241" i="4"/>
  <c r="V6243" i="4"/>
  <c r="U6244" i="4"/>
  <c r="V6246" i="4"/>
  <c r="U6247" i="4"/>
  <c r="V6249" i="4"/>
  <c r="U6250" i="4"/>
  <c r="V6252" i="4"/>
  <c r="U6253" i="4"/>
  <c r="V6255" i="4"/>
  <c r="U6256" i="4"/>
  <c r="V6258" i="4"/>
  <c r="U6259" i="4"/>
  <c r="V6261" i="4"/>
  <c r="U6262" i="4"/>
  <c r="V6264" i="4"/>
  <c r="U6265" i="4"/>
  <c r="V6267" i="4"/>
  <c r="U6268" i="4"/>
  <c r="V6270" i="4"/>
  <c r="U6271" i="4"/>
  <c r="V6273" i="4"/>
  <c r="U6274" i="4"/>
  <c r="V6276" i="4"/>
  <c r="U6277" i="4"/>
  <c r="V6279" i="4"/>
  <c r="U6280" i="4"/>
  <c r="V6282" i="4"/>
  <c r="U6283" i="4"/>
  <c r="V6285" i="4"/>
  <c r="U6286" i="4"/>
  <c r="V6288" i="4"/>
  <c r="U6289" i="4"/>
  <c r="V6291" i="4"/>
  <c r="U6292" i="4"/>
  <c r="V6294" i="4"/>
  <c r="U6295" i="4"/>
  <c r="V6297" i="4"/>
  <c r="U6298" i="4"/>
  <c r="V6300" i="4"/>
  <c r="U6301" i="4"/>
  <c r="V6303" i="4"/>
  <c r="U6304" i="4"/>
  <c r="V6306" i="4"/>
  <c r="U6307" i="4"/>
  <c r="V6309" i="4"/>
  <c r="U6310" i="4"/>
  <c r="V6312" i="4"/>
  <c r="U6313" i="4"/>
  <c r="V6315" i="4"/>
  <c r="U6316" i="4"/>
  <c r="V6318" i="4"/>
  <c r="Y6319" i="4" s="1"/>
  <c r="U6319" i="4"/>
  <c r="V6321" i="4"/>
  <c r="U6322" i="4"/>
  <c r="V6324" i="4"/>
  <c r="U6325" i="4"/>
  <c r="V6327" i="4"/>
  <c r="U6328" i="4"/>
  <c r="V6330" i="4"/>
  <c r="U6331" i="4"/>
  <c r="V6333" i="4"/>
  <c r="U6334" i="4"/>
  <c r="V6336" i="4"/>
  <c r="U6337" i="4"/>
  <c r="V6339" i="4"/>
  <c r="U6340" i="4"/>
  <c r="V6342" i="4"/>
  <c r="U6343" i="4"/>
  <c r="V6345" i="4"/>
  <c r="U6346" i="4"/>
  <c r="V6348" i="4"/>
  <c r="U6349" i="4"/>
  <c r="V6351" i="4"/>
  <c r="U6352" i="4"/>
  <c r="V6354" i="4"/>
  <c r="U6355" i="4"/>
  <c r="V6357" i="4"/>
  <c r="U6358" i="4"/>
  <c r="V6360" i="4"/>
  <c r="U6361" i="4"/>
  <c r="V6363" i="4"/>
  <c r="U6364" i="4"/>
  <c r="V6366" i="4"/>
  <c r="U6367" i="4"/>
  <c r="V6369" i="4"/>
  <c r="U6370" i="4"/>
  <c r="V6372" i="4"/>
  <c r="U6373" i="4"/>
  <c r="V6375" i="4"/>
  <c r="U6376" i="4"/>
  <c r="V6378" i="4"/>
  <c r="U6379" i="4"/>
  <c r="V6381" i="4"/>
  <c r="U6382" i="4"/>
  <c r="V6384" i="4"/>
  <c r="U6385" i="4"/>
  <c r="V6387" i="4"/>
  <c r="U6388" i="4"/>
  <c r="V6390" i="4"/>
  <c r="U6391" i="4"/>
  <c r="V6393" i="4"/>
  <c r="U6394" i="4"/>
  <c r="V6396" i="4"/>
  <c r="U6397" i="4"/>
  <c r="V6399" i="4"/>
  <c r="U6400" i="4"/>
  <c r="V6402" i="4"/>
  <c r="U6403" i="4"/>
  <c r="V6405" i="4"/>
  <c r="U6406" i="4"/>
  <c r="V6408" i="4"/>
  <c r="U6409" i="4"/>
  <c r="V6411" i="4"/>
  <c r="U6412" i="4"/>
  <c r="V6414" i="4"/>
  <c r="U6415" i="4"/>
  <c r="V6417" i="4"/>
  <c r="U6418" i="4"/>
  <c r="V6420" i="4"/>
  <c r="U6421" i="4"/>
  <c r="V6423" i="4"/>
  <c r="U6424" i="4"/>
  <c r="V6426" i="4"/>
  <c r="U6427" i="4"/>
  <c r="V6429" i="4"/>
  <c r="U6430" i="4"/>
  <c r="V6432" i="4"/>
  <c r="U6433" i="4"/>
  <c r="V6435" i="4"/>
  <c r="U6436" i="4"/>
  <c r="V6438" i="4"/>
  <c r="U6439" i="4"/>
  <c r="V6441" i="4"/>
  <c r="U6442" i="4"/>
  <c r="V6444" i="4"/>
  <c r="U6445" i="4"/>
  <c r="V6447" i="4"/>
  <c r="U6448" i="4"/>
  <c r="V6450" i="4"/>
  <c r="U6451" i="4"/>
  <c r="V6453" i="4"/>
  <c r="U6454" i="4"/>
  <c r="V6456" i="4"/>
  <c r="U6457" i="4"/>
  <c r="V6459" i="4"/>
  <c r="U6460" i="4"/>
  <c r="V6462" i="4"/>
  <c r="U6463" i="4"/>
  <c r="V6465" i="4"/>
  <c r="U6466" i="4"/>
  <c r="V6468" i="4"/>
  <c r="U6469" i="4"/>
  <c r="V6471" i="4"/>
  <c r="U6472" i="4"/>
  <c r="V6474" i="4"/>
  <c r="U6475" i="4"/>
  <c r="V6477" i="4"/>
  <c r="U6478" i="4"/>
  <c r="V6480" i="4"/>
  <c r="U6481" i="4"/>
  <c r="V6483" i="4"/>
  <c r="U6484" i="4"/>
  <c r="V6486" i="4"/>
  <c r="Y6486" i="4"/>
  <c r="U6487" i="4"/>
  <c r="V6489" i="4"/>
  <c r="U6490" i="4"/>
  <c r="V6492" i="4"/>
  <c r="U6493" i="4"/>
  <c r="V6495" i="4"/>
  <c r="U6496" i="4"/>
  <c r="V6498" i="4"/>
  <c r="U6499" i="4"/>
  <c r="V6501" i="4"/>
  <c r="U6502" i="4"/>
  <c r="V6504" i="4"/>
  <c r="U6505" i="4"/>
  <c r="V6507" i="4"/>
  <c r="U6508" i="4"/>
  <c r="V6510" i="4"/>
  <c r="U6511" i="4"/>
  <c r="V6513" i="4"/>
  <c r="U6514" i="4"/>
  <c r="V6516" i="4"/>
  <c r="U6517" i="4"/>
  <c r="V6519" i="4"/>
  <c r="U6520" i="4"/>
  <c r="V6522" i="4"/>
  <c r="U6523" i="4"/>
  <c r="V6525" i="4"/>
  <c r="U6526" i="4"/>
  <c r="V6528" i="4"/>
  <c r="U6529" i="4"/>
  <c r="V6531" i="4"/>
  <c r="U6532" i="4"/>
  <c r="V6534" i="4"/>
  <c r="U6535" i="4"/>
  <c r="V6537" i="4"/>
  <c r="U6538" i="4"/>
  <c r="V6540" i="4"/>
  <c r="U6541" i="4"/>
  <c r="V6543" i="4"/>
  <c r="U6544" i="4"/>
  <c r="V6546" i="4"/>
  <c r="U6547" i="4"/>
  <c r="V6549" i="4"/>
  <c r="U6550" i="4"/>
  <c r="V6552" i="4"/>
  <c r="U6553" i="4"/>
  <c r="V6555" i="4"/>
  <c r="U6556" i="4"/>
  <c r="V6558" i="4"/>
  <c r="U6559" i="4"/>
  <c r="V6561" i="4"/>
  <c r="U6562" i="4"/>
  <c r="V6564" i="4"/>
  <c r="U6565" i="4"/>
  <c r="V6567" i="4"/>
  <c r="U6568" i="4"/>
  <c r="V6570" i="4"/>
  <c r="U6571" i="4"/>
  <c r="V6573" i="4"/>
  <c r="U6574" i="4"/>
  <c r="V6576" i="4"/>
  <c r="U6577" i="4"/>
  <c r="V6579" i="4"/>
  <c r="U6580" i="4"/>
  <c r="V6582" i="4"/>
  <c r="U6583" i="4"/>
  <c r="V6585" i="4"/>
  <c r="U6586" i="4"/>
  <c r="V6588" i="4"/>
  <c r="U6589" i="4"/>
  <c r="V6591" i="4"/>
  <c r="U6592" i="4"/>
  <c r="V6594" i="4"/>
  <c r="U6595" i="4"/>
  <c r="V6597" i="4"/>
  <c r="U6598" i="4"/>
  <c r="V6600" i="4"/>
  <c r="U6601" i="4"/>
  <c r="V6603" i="4"/>
  <c r="U6604" i="4"/>
  <c r="V6606" i="4"/>
  <c r="Y6607" i="4" s="1"/>
  <c r="U6607" i="4"/>
  <c r="V6609" i="4"/>
  <c r="U6610" i="4"/>
  <c r="V6612" i="4"/>
  <c r="Y6612" i="4" s="1"/>
  <c r="U6613" i="4"/>
  <c r="V6615" i="4"/>
  <c r="U6616" i="4"/>
  <c r="V6618" i="4"/>
  <c r="U6619" i="4"/>
  <c r="V6621" i="4"/>
  <c r="U6622" i="4"/>
  <c r="V6624" i="4"/>
  <c r="U6625" i="4"/>
  <c r="V6627" i="4"/>
  <c r="U6628" i="4"/>
  <c r="V6630" i="4"/>
  <c r="U6631" i="4"/>
  <c r="V6633" i="4"/>
  <c r="U6634" i="4"/>
  <c r="V6636" i="4"/>
  <c r="U6637" i="4"/>
  <c r="V6639" i="4"/>
  <c r="U6640" i="4"/>
  <c r="V6642" i="4"/>
  <c r="U6643" i="4"/>
  <c r="V6645" i="4"/>
  <c r="U6646" i="4"/>
  <c r="V6648" i="4"/>
  <c r="U6649" i="4"/>
  <c r="V6651" i="4"/>
  <c r="U6652" i="4"/>
  <c r="V6654" i="4"/>
  <c r="U6655" i="4"/>
  <c r="V6657" i="4"/>
  <c r="U6658" i="4"/>
  <c r="V6660" i="4"/>
  <c r="U6661" i="4"/>
  <c r="V6663" i="4"/>
  <c r="U6664" i="4"/>
  <c r="V6666" i="4"/>
  <c r="U6667" i="4"/>
  <c r="V6669" i="4"/>
  <c r="U6670" i="4"/>
  <c r="V6672" i="4"/>
  <c r="U6673" i="4"/>
  <c r="V6675" i="4"/>
  <c r="U6676" i="4"/>
  <c r="V6678" i="4"/>
  <c r="U6679" i="4"/>
  <c r="V6681" i="4"/>
  <c r="U6682" i="4"/>
  <c r="V6684" i="4"/>
  <c r="U6685" i="4"/>
  <c r="V6687" i="4"/>
  <c r="U6688" i="4"/>
  <c r="V6690" i="4"/>
  <c r="U6691" i="4"/>
  <c r="V6693" i="4"/>
  <c r="U6694" i="4"/>
  <c r="V6696" i="4"/>
  <c r="U6697" i="4"/>
  <c r="V6699" i="4"/>
  <c r="U6700" i="4"/>
  <c r="V6702" i="4"/>
  <c r="U6703" i="4"/>
  <c r="V6705" i="4"/>
  <c r="U6706" i="4"/>
  <c r="V6708" i="4"/>
  <c r="U6709" i="4"/>
  <c r="V6711" i="4"/>
  <c r="U6712" i="4"/>
  <c r="V6714" i="4"/>
  <c r="U6715" i="4"/>
  <c r="V6717" i="4"/>
  <c r="U6718" i="4"/>
  <c r="V6720" i="4"/>
  <c r="U6721" i="4"/>
  <c r="V6723" i="4"/>
  <c r="U6724" i="4"/>
  <c r="V6726" i="4"/>
  <c r="U6727" i="4"/>
  <c r="V6729" i="4"/>
  <c r="U6730" i="4"/>
  <c r="V6732" i="4"/>
  <c r="U6733" i="4"/>
  <c r="V6735" i="4"/>
  <c r="U6736" i="4"/>
  <c r="V6738" i="4"/>
  <c r="U6739" i="4"/>
  <c r="V6741" i="4"/>
  <c r="U6742" i="4"/>
  <c r="V6744" i="4"/>
  <c r="U6745" i="4"/>
  <c r="V6747" i="4"/>
  <c r="U6748" i="4"/>
  <c r="V6750" i="4"/>
  <c r="U6751" i="4"/>
  <c r="V6753" i="4"/>
  <c r="U6754" i="4"/>
  <c r="V6756" i="4"/>
  <c r="U6757" i="4"/>
  <c r="V6759" i="4"/>
  <c r="U6760" i="4"/>
  <c r="V6762" i="4"/>
  <c r="U6763" i="4"/>
  <c r="V6765" i="4"/>
  <c r="U6766" i="4"/>
  <c r="V6768" i="4"/>
  <c r="U6769" i="4"/>
  <c r="V6771" i="4"/>
  <c r="Y6771" i="4" s="1"/>
  <c r="U6772" i="4"/>
  <c r="V6774" i="4"/>
  <c r="U6775" i="4"/>
  <c r="V6777" i="4"/>
  <c r="U6778" i="4"/>
  <c r="V6780" i="4"/>
  <c r="U6781" i="4"/>
  <c r="V6783" i="4"/>
  <c r="U6784" i="4"/>
  <c r="V6786" i="4"/>
  <c r="U6787" i="4"/>
  <c r="V6789" i="4"/>
  <c r="U6790" i="4"/>
  <c r="V6792" i="4"/>
  <c r="U6793" i="4"/>
  <c r="V6795" i="4"/>
  <c r="U6796" i="4"/>
  <c r="V6798" i="4"/>
  <c r="U6799" i="4"/>
  <c r="V6801" i="4"/>
  <c r="U6802" i="4"/>
  <c r="V6804" i="4"/>
  <c r="U6805" i="4"/>
  <c r="V6807" i="4"/>
  <c r="U6808" i="4"/>
  <c r="V6810" i="4"/>
  <c r="U6811" i="4"/>
  <c r="V6813" i="4"/>
  <c r="U6814" i="4"/>
  <c r="V6816" i="4"/>
  <c r="U6817" i="4"/>
  <c r="V6819" i="4"/>
  <c r="U6820" i="4"/>
  <c r="V6822" i="4"/>
  <c r="U6823" i="4"/>
  <c r="V6825" i="4"/>
  <c r="U6826" i="4"/>
  <c r="V6828" i="4"/>
  <c r="U6829" i="4"/>
  <c r="V6831" i="4"/>
  <c r="U6832" i="4"/>
  <c r="V6834" i="4"/>
  <c r="U6835" i="4"/>
  <c r="V6837" i="4"/>
  <c r="U6838" i="4"/>
  <c r="V6840" i="4"/>
  <c r="U6841" i="4"/>
  <c r="V6843" i="4"/>
  <c r="U6844" i="4"/>
  <c r="V6846" i="4"/>
  <c r="U6847" i="4"/>
  <c r="V6849" i="4"/>
  <c r="U6850" i="4"/>
  <c r="V6852" i="4"/>
  <c r="U6853" i="4"/>
  <c r="V6855" i="4"/>
  <c r="U6856" i="4"/>
  <c r="V6858" i="4"/>
  <c r="U6859" i="4"/>
  <c r="V6861" i="4"/>
  <c r="U6862" i="4"/>
  <c r="V6864" i="4"/>
  <c r="U6865" i="4"/>
  <c r="V6867" i="4"/>
  <c r="Y6867" i="4"/>
  <c r="U6868" i="4"/>
  <c r="V6870" i="4"/>
  <c r="U6871" i="4"/>
  <c r="V6873" i="4"/>
  <c r="U6874" i="4"/>
  <c r="V6876" i="4"/>
  <c r="U6877" i="4"/>
  <c r="V6879" i="4"/>
  <c r="U6880" i="4"/>
  <c r="V6882" i="4"/>
  <c r="U6883" i="4"/>
  <c r="V6885" i="4"/>
  <c r="U6886" i="4"/>
  <c r="V6888" i="4"/>
  <c r="U6889" i="4"/>
  <c r="V6891" i="4"/>
  <c r="U6892" i="4"/>
  <c r="V6894" i="4"/>
  <c r="U6895" i="4"/>
  <c r="V6897" i="4"/>
  <c r="U6898" i="4"/>
  <c r="V6900" i="4"/>
  <c r="U6901" i="4"/>
  <c r="V6903" i="4"/>
  <c r="U6904" i="4"/>
  <c r="V6906" i="4"/>
  <c r="U6907" i="4"/>
  <c r="V6909" i="4"/>
  <c r="U6910" i="4"/>
  <c r="V6912" i="4"/>
  <c r="U6913" i="4"/>
  <c r="V6915" i="4"/>
  <c r="U6916" i="4"/>
  <c r="V6918" i="4"/>
  <c r="U6919" i="4"/>
  <c r="V6921" i="4"/>
  <c r="U6922" i="4"/>
  <c r="V6924" i="4"/>
  <c r="U6925" i="4"/>
  <c r="V6927" i="4"/>
  <c r="U6928" i="4"/>
  <c r="V6930" i="4"/>
  <c r="U6931" i="4"/>
  <c r="V6933" i="4"/>
  <c r="U6934" i="4"/>
  <c r="V6936" i="4"/>
  <c r="U6937" i="4"/>
  <c r="V6939" i="4"/>
  <c r="U6940" i="4"/>
  <c r="V6942" i="4"/>
  <c r="U6943" i="4"/>
  <c r="V6945" i="4"/>
  <c r="U6946" i="4"/>
  <c r="V6948" i="4"/>
  <c r="U6949" i="4"/>
  <c r="V6951" i="4"/>
  <c r="U6952" i="4"/>
  <c r="V6954" i="4"/>
  <c r="U6955" i="4"/>
  <c r="V6957" i="4"/>
  <c r="U6958" i="4"/>
  <c r="V6960" i="4"/>
  <c r="U6961" i="4"/>
  <c r="V6963" i="4"/>
  <c r="U6964" i="4"/>
  <c r="V6966" i="4"/>
  <c r="U6967" i="4"/>
  <c r="V6969" i="4"/>
  <c r="U6970" i="4"/>
  <c r="V6972" i="4"/>
  <c r="U6973" i="4"/>
  <c r="V6975" i="4"/>
  <c r="U6976" i="4"/>
  <c r="V6978" i="4"/>
  <c r="U6979" i="4"/>
  <c r="V6981" i="4"/>
  <c r="U6982" i="4"/>
  <c r="V6984" i="4"/>
  <c r="U6985" i="4"/>
  <c r="V6987" i="4"/>
  <c r="U6988" i="4"/>
  <c r="V6990" i="4"/>
  <c r="U6991" i="4"/>
  <c r="V6993" i="4"/>
  <c r="U6994" i="4"/>
  <c r="V6996" i="4"/>
  <c r="U6997" i="4"/>
  <c r="V6999" i="4"/>
  <c r="U7000" i="4"/>
  <c r="V7002" i="4"/>
  <c r="U7003" i="4"/>
  <c r="V7005" i="4"/>
  <c r="U7006" i="4"/>
  <c r="V7008" i="4"/>
  <c r="U7009" i="4"/>
  <c r="V7011" i="4"/>
  <c r="U7012" i="4"/>
  <c r="V7014" i="4"/>
  <c r="U7015" i="4"/>
  <c r="V7017" i="4"/>
  <c r="U7018" i="4"/>
  <c r="V7020" i="4"/>
  <c r="U7021" i="4"/>
  <c r="V7023" i="4"/>
  <c r="U7024" i="4"/>
  <c r="V7026" i="4"/>
  <c r="U7027" i="4"/>
  <c r="V7029" i="4"/>
  <c r="U7030" i="4"/>
  <c r="V7032" i="4"/>
  <c r="U7033" i="4"/>
  <c r="V7035" i="4"/>
  <c r="U7036" i="4"/>
  <c r="V7038" i="4"/>
  <c r="U7039" i="4"/>
  <c r="V7041" i="4"/>
  <c r="U7042" i="4"/>
  <c r="V7044" i="4"/>
  <c r="U7045" i="4"/>
  <c r="V7047" i="4"/>
  <c r="U7048" i="4"/>
  <c r="V7050" i="4"/>
  <c r="U7051" i="4"/>
  <c r="V7053" i="4"/>
  <c r="U7054" i="4"/>
  <c r="V7056" i="4"/>
  <c r="U7057" i="4"/>
  <c r="V7059" i="4"/>
  <c r="U7060" i="4"/>
  <c r="V7062" i="4"/>
  <c r="U7063" i="4"/>
  <c r="V7065" i="4"/>
  <c r="U7066" i="4"/>
  <c r="V7068" i="4"/>
  <c r="U7069" i="4"/>
  <c r="V7071" i="4"/>
  <c r="U7072" i="4"/>
  <c r="V7074" i="4"/>
  <c r="U7075" i="4"/>
  <c r="V7077" i="4"/>
  <c r="U7078" i="4"/>
  <c r="V7080" i="4"/>
  <c r="U7081" i="4"/>
  <c r="V7083" i="4"/>
  <c r="U7084" i="4"/>
  <c r="V7086" i="4"/>
  <c r="U7087" i="4"/>
  <c r="V7089" i="4"/>
  <c r="U7090" i="4"/>
  <c r="V7092" i="4"/>
  <c r="U7093" i="4"/>
  <c r="V7095" i="4"/>
  <c r="U7096" i="4"/>
  <c r="V7098" i="4"/>
  <c r="U7099" i="4"/>
  <c r="V7101" i="4"/>
  <c r="U7102" i="4"/>
  <c r="V7104" i="4"/>
  <c r="U7105" i="4"/>
  <c r="V7107" i="4"/>
  <c r="U7108" i="4"/>
  <c r="V7110" i="4"/>
  <c r="Y7111" i="4" s="1"/>
  <c r="U7111" i="4"/>
  <c r="V7113" i="4"/>
  <c r="U7114" i="4"/>
  <c r="V7116" i="4"/>
  <c r="U7117" i="4"/>
  <c r="V7119" i="4"/>
  <c r="U7120" i="4"/>
  <c r="V7122" i="4"/>
  <c r="U7123" i="4"/>
  <c r="V7125" i="4"/>
  <c r="U7126" i="4"/>
  <c r="V7128" i="4"/>
  <c r="U7129" i="4"/>
  <c r="V7131" i="4"/>
  <c r="U7132" i="4"/>
  <c r="V7134" i="4"/>
  <c r="U7135" i="4"/>
  <c r="V7137" i="4"/>
  <c r="U7138" i="4"/>
  <c r="V7140" i="4"/>
  <c r="U7141" i="4"/>
  <c r="V7143" i="4"/>
  <c r="U7144" i="4"/>
  <c r="V7146" i="4"/>
  <c r="U7147" i="4"/>
  <c r="V7149" i="4"/>
  <c r="U7150" i="4"/>
  <c r="V7152" i="4"/>
  <c r="U7153" i="4"/>
  <c r="V7155" i="4"/>
  <c r="U7156" i="4"/>
  <c r="V7158" i="4"/>
  <c r="U7159" i="4"/>
  <c r="V7161" i="4"/>
  <c r="U7162" i="4"/>
  <c r="V7164" i="4"/>
  <c r="U7165" i="4"/>
  <c r="V7167" i="4"/>
  <c r="U7168" i="4"/>
  <c r="V7170" i="4"/>
  <c r="U7171" i="4"/>
  <c r="V7173" i="4"/>
  <c r="U7174" i="4"/>
  <c r="V7176" i="4"/>
  <c r="U7177" i="4"/>
  <c r="V7179" i="4"/>
  <c r="U7180" i="4"/>
  <c r="V7182" i="4"/>
  <c r="U7183" i="4"/>
  <c r="V7185" i="4"/>
  <c r="U7186" i="4"/>
  <c r="V7188" i="4"/>
  <c r="U7189" i="4"/>
  <c r="V7191" i="4"/>
  <c r="U7192" i="4"/>
  <c r="V7194" i="4"/>
  <c r="U7195" i="4"/>
  <c r="V7197" i="4"/>
  <c r="U7198" i="4"/>
  <c r="V7200" i="4"/>
  <c r="U7201" i="4"/>
  <c r="V7203" i="4"/>
  <c r="U7204" i="4"/>
  <c r="V7206" i="4"/>
  <c r="U7207" i="4"/>
  <c r="V7209" i="4"/>
  <c r="U7210" i="4"/>
  <c r="V7212" i="4"/>
  <c r="U7213" i="4"/>
  <c r="V7215" i="4"/>
  <c r="U7216" i="4"/>
  <c r="V7218" i="4"/>
  <c r="U7219" i="4"/>
  <c r="V7221" i="4"/>
  <c r="U7222" i="4"/>
  <c r="V7224" i="4"/>
  <c r="U7225" i="4"/>
  <c r="V7227" i="4"/>
  <c r="U7228" i="4"/>
  <c r="V7230" i="4"/>
  <c r="U7231" i="4"/>
  <c r="V7233" i="4"/>
  <c r="U7234" i="4"/>
  <c r="V7236" i="4"/>
  <c r="U7237" i="4"/>
  <c r="V7239" i="4"/>
  <c r="U7240" i="4"/>
  <c r="V7242" i="4"/>
  <c r="U7243" i="4"/>
  <c r="V7245" i="4"/>
  <c r="U7246" i="4"/>
  <c r="V7248" i="4"/>
  <c r="U7249" i="4"/>
  <c r="V7251" i="4"/>
  <c r="U7252" i="4"/>
  <c r="V7254" i="4"/>
  <c r="Y7255" i="4" s="1"/>
  <c r="U7255" i="4"/>
  <c r="V7257" i="4"/>
  <c r="U7258" i="4"/>
  <c r="V7260" i="4"/>
  <c r="U7261" i="4"/>
  <c r="V7263" i="4"/>
  <c r="U7264" i="4"/>
  <c r="V7266" i="4"/>
  <c r="U7267" i="4"/>
  <c r="V7269" i="4"/>
  <c r="U7270" i="4"/>
  <c r="V7272" i="4"/>
  <c r="U7273" i="4"/>
  <c r="V7275" i="4"/>
  <c r="U7276" i="4"/>
  <c r="V7278" i="4"/>
  <c r="U7279" i="4"/>
  <c r="V7281" i="4"/>
  <c r="U7282" i="4"/>
  <c r="V7284" i="4"/>
  <c r="U7285" i="4"/>
  <c r="V7287" i="4"/>
  <c r="U7288" i="4"/>
  <c r="V7290" i="4"/>
  <c r="U7291" i="4"/>
  <c r="V7293" i="4"/>
  <c r="U7294" i="4"/>
  <c r="V7296" i="4"/>
  <c r="U7297" i="4"/>
  <c r="V7299" i="4"/>
  <c r="U7300" i="4"/>
  <c r="V7302" i="4"/>
  <c r="U7303" i="4"/>
  <c r="V7305" i="4"/>
  <c r="U7306" i="4"/>
  <c r="V7308" i="4"/>
  <c r="U7309" i="4"/>
  <c r="V7311" i="4"/>
  <c r="U7312" i="4"/>
  <c r="V7314" i="4"/>
  <c r="U7315" i="4"/>
  <c r="V7317" i="4"/>
  <c r="U7318" i="4"/>
  <c r="V7320" i="4"/>
  <c r="U7321" i="4"/>
  <c r="V7323" i="4"/>
  <c r="U7324" i="4"/>
  <c r="V7326" i="4"/>
  <c r="U7327" i="4"/>
  <c r="V7329" i="4"/>
  <c r="U7330" i="4"/>
  <c r="V7332" i="4"/>
  <c r="U7333" i="4"/>
  <c r="V7335" i="4"/>
  <c r="U7336" i="4"/>
  <c r="V7338" i="4"/>
  <c r="U7339" i="4"/>
  <c r="V7341" i="4"/>
  <c r="U7342" i="4"/>
  <c r="V7344" i="4"/>
  <c r="U7345" i="4"/>
  <c r="V7347" i="4"/>
  <c r="U7348" i="4"/>
  <c r="V7350" i="4"/>
  <c r="U7351" i="4"/>
  <c r="V7353" i="4"/>
  <c r="U7354" i="4"/>
  <c r="V7356" i="4"/>
  <c r="U7357" i="4"/>
  <c r="V7359" i="4"/>
  <c r="U7360" i="4"/>
  <c r="V7362" i="4"/>
  <c r="U7363" i="4"/>
  <c r="V7365" i="4"/>
  <c r="U7366" i="4"/>
  <c r="V7368" i="4"/>
  <c r="U7369" i="4"/>
  <c r="V7371" i="4"/>
  <c r="U7372" i="4"/>
  <c r="V7374" i="4"/>
  <c r="U7375" i="4"/>
  <c r="V7377" i="4"/>
  <c r="U7378" i="4"/>
  <c r="V7380" i="4"/>
  <c r="U7381" i="4"/>
  <c r="V7383" i="4"/>
  <c r="U7384" i="4"/>
  <c r="V7386" i="4"/>
  <c r="U7387" i="4"/>
  <c r="V7389" i="4"/>
  <c r="U7390" i="4"/>
  <c r="V7392" i="4"/>
  <c r="U7393" i="4"/>
  <c r="V7395" i="4"/>
  <c r="U7396" i="4"/>
  <c r="V7398" i="4"/>
  <c r="U7399" i="4"/>
  <c r="V7401" i="4"/>
  <c r="U7402" i="4"/>
  <c r="V7404" i="4"/>
  <c r="Y7404" i="4"/>
  <c r="U7405" i="4"/>
  <c r="V7407" i="4"/>
  <c r="U7408" i="4"/>
  <c r="V7410" i="4"/>
  <c r="U7411" i="4"/>
  <c r="V7413" i="4"/>
  <c r="U7414" i="4"/>
  <c r="V7416" i="4"/>
  <c r="U7417" i="4"/>
  <c r="V7419" i="4"/>
  <c r="U7420" i="4"/>
  <c r="V7422" i="4"/>
  <c r="U7423" i="4"/>
  <c r="V7425" i="4"/>
  <c r="U7426" i="4"/>
  <c r="V7428" i="4"/>
  <c r="U7429" i="4"/>
  <c r="V7431" i="4"/>
  <c r="U7432" i="4"/>
  <c r="V7434" i="4"/>
  <c r="U7435" i="4"/>
  <c r="V7437" i="4"/>
  <c r="U7438" i="4"/>
  <c r="V7440" i="4"/>
  <c r="U7441" i="4"/>
  <c r="V7443" i="4"/>
  <c r="U7444" i="4"/>
  <c r="V7446" i="4"/>
  <c r="U7447" i="4"/>
  <c r="V7449" i="4"/>
  <c r="U7450" i="4"/>
  <c r="V7452" i="4"/>
  <c r="U7453" i="4"/>
  <c r="V7455" i="4"/>
  <c r="U7456" i="4"/>
  <c r="V7458" i="4"/>
  <c r="U7459" i="4"/>
  <c r="V7461" i="4"/>
  <c r="U7462" i="4"/>
  <c r="V7464" i="4"/>
  <c r="U7465" i="4"/>
  <c r="V7467" i="4"/>
  <c r="U7468" i="4"/>
  <c r="V7470" i="4"/>
  <c r="Y7471" i="4" s="1"/>
  <c r="U7471" i="4"/>
  <c r="V7473" i="4"/>
  <c r="U7474" i="4"/>
  <c r="V7476" i="4"/>
  <c r="U7477" i="4"/>
  <c r="V7479" i="4"/>
  <c r="Y7479" i="4" s="1"/>
  <c r="U7480" i="4"/>
  <c r="V7482" i="4"/>
  <c r="U7483" i="4"/>
  <c r="V7485" i="4"/>
  <c r="U7486" i="4"/>
  <c r="V7488" i="4"/>
  <c r="U7489" i="4"/>
  <c r="V7491" i="4"/>
  <c r="U7492" i="4"/>
  <c r="V7494" i="4"/>
  <c r="U7495" i="4"/>
  <c r="V7497" i="4"/>
  <c r="U7498" i="4"/>
  <c r="V7500" i="4"/>
  <c r="U7501" i="4"/>
  <c r="V7503" i="4"/>
  <c r="U7504" i="4"/>
  <c r="V7506" i="4"/>
  <c r="U7507" i="4"/>
  <c r="V7509" i="4"/>
  <c r="U7510" i="4"/>
  <c r="V7512" i="4"/>
  <c r="U7513" i="4"/>
  <c r="V7515" i="4"/>
  <c r="U7516" i="4"/>
  <c r="V7518" i="4"/>
  <c r="U7519" i="4"/>
  <c r="V7521" i="4"/>
  <c r="U7522" i="4"/>
  <c r="V7524" i="4"/>
  <c r="U7525" i="4"/>
  <c r="V7527" i="4"/>
  <c r="U7528" i="4"/>
  <c r="V7530" i="4"/>
  <c r="U7531" i="4"/>
  <c r="V7533" i="4"/>
  <c r="U7534" i="4"/>
  <c r="V7536" i="4"/>
  <c r="U7537" i="4"/>
  <c r="V7539" i="4"/>
  <c r="U7540" i="4"/>
  <c r="V7542" i="4"/>
  <c r="U7543" i="4"/>
  <c r="V7545" i="4"/>
  <c r="U7546" i="4"/>
  <c r="V7548" i="4"/>
  <c r="U7549" i="4"/>
  <c r="V7551" i="4"/>
  <c r="U7552" i="4"/>
  <c r="V7554" i="4"/>
  <c r="U7555" i="4"/>
  <c r="V7557" i="4"/>
  <c r="U7558" i="4"/>
  <c r="V7560" i="4"/>
  <c r="U7561" i="4"/>
  <c r="V7563" i="4"/>
  <c r="U7564" i="4"/>
  <c r="V7566" i="4"/>
  <c r="U7567" i="4"/>
  <c r="V7569" i="4"/>
  <c r="U7570" i="4"/>
  <c r="V7572" i="4"/>
  <c r="U7573" i="4"/>
  <c r="V7575" i="4"/>
  <c r="U7576" i="4"/>
  <c r="V7578" i="4"/>
  <c r="U7579" i="4"/>
  <c r="V7581" i="4"/>
  <c r="U7582" i="4"/>
  <c r="V7584" i="4"/>
  <c r="U7585" i="4"/>
  <c r="V7587" i="4"/>
  <c r="U7588" i="4"/>
  <c r="V7590" i="4"/>
  <c r="U7591" i="4"/>
  <c r="V7593" i="4"/>
  <c r="U7594" i="4"/>
  <c r="V7596" i="4"/>
  <c r="U7597" i="4"/>
  <c r="V7599" i="4"/>
  <c r="U7600" i="4"/>
  <c r="V7602" i="4"/>
  <c r="U7603" i="4"/>
  <c r="V7605" i="4"/>
  <c r="U7606" i="4"/>
  <c r="V7608" i="4"/>
  <c r="U7609" i="4"/>
  <c r="V7611" i="4"/>
  <c r="U7612" i="4"/>
  <c r="V7614" i="4"/>
  <c r="U7615" i="4"/>
  <c r="V7617" i="4"/>
  <c r="U7618" i="4"/>
  <c r="V7620" i="4"/>
  <c r="U7621" i="4"/>
  <c r="V7623" i="4"/>
  <c r="U7624" i="4"/>
  <c r="V7626" i="4"/>
  <c r="U7627" i="4"/>
  <c r="V7629" i="4"/>
  <c r="U7630" i="4"/>
  <c r="V7632" i="4"/>
  <c r="U7633" i="4"/>
  <c r="V7635" i="4"/>
  <c r="U7636" i="4"/>
  <c r="V7638" i="4"/>
  <c r="U7639" i="4"/>
  <c r="V7641" i="4"/>
  <c r="U7642" i="4"/>
  <c r="V7644" i="4"/>
  <c r="U7645" i="4"/>
  <c r="V7647" i="4"/>
  <c r="U7648" i="4"/>
  <c r="V7650" i="4"/>
  <c r="U7651" i="4"/>
  <c r="V7653" i="4"/>
  <c r="U7654" i="4"/>
  <c r="V7656" i="4"/>
  <c r="U7657" i="4"/>
  <c r="V7659" i="4"/>
  <c r="U7660" i="4"/>
  <c r="V7662" i="4"/>
  <c r="U7663" i="4"/>
  <c r="V7665" i="4"/>
  <c r="U7666" i="4"/>
  <c r="V7668" i="4"/>
  <c r="U7669" i="4"/>
  <c r="V7671" i="4"/>
  <c r="U7672" i="4"/>
  <c r="V7674" i="4"/>
  <c r="U7675" i="4"/>
  <c r="V7677" i="4"/>
  <c r="U7678" i="4"/>
  <c r="V7680" i="4"/>
  <c r="U7681" i="4"/>
  <c r="V7683" i="4"/>
  <c r="U7684" i="4"/>
  <c r="V7686" i="4"/>
  <c r="U7687" i="4"/>
  <c r="V7689" i="4"/>
  <c r="U7690" i="4"/>
  <c r="V7692" i="4"/>
  <c r="U7693" i="4"/>
  <c r="V7695" i="4"/>
  <c r="U7696" i="4"/>
  <c r="V7698" i="4"/>
  <c r="U7699" i="4"/>
  <c r="V7701" i="4"/>
  <c r="U7702" i="4"/>
  <c r="V7704" i="4"/>
  <c r="U7705" i="4"/>
  <c r="V7707" i="4"/>
  <c r="U7708" i="4"/>
  <c r="V7710" i="4"/>
  <c r="U7711" i="4"/>
  <c r="V7713" i="4"/>
  <c r="U7714" i="4"/>
  <c r="V7716" i="4"/>
  <c r="U7717" i="4"/>
  <c r="V7719" i="4"/>
  <c r="U7720" i="4"/>
  <c r="V7722" i="4"/>
  <c r="U7723" i="4"/>
  <c r="V7725" i="4"/>
  <c r="U7726" i="4"/>
  <c r="V7728" i="4"/>
  <c r="U7729" i="4"/>
  <c r="V7731" i="4"/>
  <c r="U7732" i="4"/>
  <c r="V7734" i="4"/>
  <c r="U7735" i="4"/>
  <c r="V7737" i="4"/>
  <c r="U7738" i="4"/>
  <c r="V7740" i="4"/>
  <c r="U7741" i="4"/>
  <c r="V7743" i="4"/>
  <c r="U7744" i="4"/>
  <c r="V7746" i="4"/>
  <c r="U7747" i="4"/>
  <c r="V7749" i="4"/>
  <c r="U7750" i="4"/>
  <c r="V7752" i="4"/>
  <c r="U7753" i="4"/>
  <c r="V7755" i="4"/>
  <c r="U7756" i="4"/>
  <c r="V7758" i="4"/>
  <c r="U7759" i="4"/>
  <c r="V7761" i="4"/>
  <c r="U7762" i="4"/>
  <c r="V7764" i="4"/>
  <c r="U7765" i="4"/>
  <c r="V7767" i="4"/>
  <c r="U7768" i="4"/>
  <c r="V7770" i="4"/>
  <c r="U7771" i="4"/>
  <c r="V7773" i="4"/>
  <c r="Y7773" i="4" s="1"/>
  <c r="U7774" i="4"/>
  <c r="V7776" i="4"/>
  <c r="Y7776" i="4" s="1"/>
  <c r="U7777" i="4"/>
  <c r="V7779" i="4"/>
  <c r="U7780" i="4"/>
  <c r="V7782" i="4"/>
  <c r="U7783" i="4"/>
  <c r="V7785" i="4"/>
  <c r="U7786" i="4"/>
  <c r="V7788" i="4"/>
  <c r="U7789" i="4"/>
  <c r="V7791" i="4"/>
  <c r="U7792" i="4"/>
  <c r="V7794" i="4"/>
  <c r="U7795" i="4"/>
  <c r="V7797" i="4"/>
  <c r="U7798" i="4"/>
  <c r="V7800" i="4"/>
  <c r="Y7800" i="4" s="1"/>
  <c r="U7801" i="4"/>
  <c r="V7803" i="4"/>
  <c r="U7804" i="4"/>
  <c r="V7806" i="4"/>
  <c r="U7807" i="4"/>
  <c r="V7809" i="4"/>
  <c r="U7810" i="4"/>
  <c r="V7812" i="4"/>
  <c r="U7813" i="4"/>
  <c r="V7815" i="4"/>
  <c r="U7816" i="4"/>
  <c r="V7818" i="4"/>
  <c r="U7819" i="4"/>
  <c r="V7821" i="4"/>
  <c r="Y7821" i="4" s="1"/>
  <c r="U7822" i="4"/>
  <c r="V7824" i="4"/>
  <c r="U7825" i="4"/>
  <c r="V7827" i="4"/>
  <c r="U7828" i="4"/>
  <c r="V7830" i="4"/>
  <c r="U7831" i="4"/>
  <c r="V7833" i="4"/>
  <c r="U7834" i="4"/>
  <c r="V7836" i="4"/>
  <c r="U7837" i="4"/>
  <c r="V7839" i="4"/>
  <c r="U7840" i="4"/>
  <c r="V7842" i="4"/>
  <c r="U7843" i="4"/>
  <c r="V7845" i="4"/>
  <c r="U7846" i="4"/>
  <c r="V7848" i="4"/>
  <c r="U7849" i="4"/>
  <c r="V7851" i="4"/>
  <c r="U7852" i="4"/>
  <c r="V7854" i="4"/>
  <c r="U7855" i="4"/>
  <c r="V7857" i="4"/>
  <c r="U7858" i="4"/>
  <c r="V7860" i="4"/>
  <c r="U7861" i="4"/>
  <c r="V7863" i="4"/>
  <c r="U7864" i="4"/>
  <c r="V7866" i="4"/>
  <c r="U7867" i="4"/>
  <c r="V7869" i="4"/>
  <c r="U7870" i="4"/>
  <c r="V7872" i="4"/>
  <c r="U7873" i="4"/>
  <c r="V7875" i="4"/>
  <c r="Y7875" i="4" s="1"/>
  <c r="U7876" i="4"/>
  <c r="V7878" i="4"/>
  <c r="U7879" i="4"/>
  <c r="V7881" i="4"/>
  <c r="U7882" i="4"/>
  <c r="V7884" i="4"/>
  <c r="U7885" i="4"/>
  <c r="V7887" i="4"/>
  <c r="U7888" i="4"/>
  <c r="V7890" i="4"/>
  <c r="U7891" i="4"/>
  <c r="V7893" i="4"/>
  <c r="U7894" i="4"/>
  <c r="V7896" i="4"/>
  <c r="U7897" i="4"/>
  <c r="V7899" i="4"/>
  <c r="U7900" i="4"/>
  <c r="V7902" i="4"/>
  <c r="U7903" i="4"/>
  <c r="V7905" i="4"/>
  <c r="U7906" i="4"/>
  <c r="V7908" i="4"/>
  <c r="U7909" i="4"/>
  <c r="V7911" i="4"/>
  <c r="U7912" i="4"/>
  <c r="V7914" i="4"/>
  <c r="U7915" i="4"/>
  <c r="V7917" i="4"/>
  <c r="U7918" i="4"/>
  <c r="V7920" i="4"/>
  <c r="U7921" i="4"/>
  <c r="V7923" i="4"/>
  <c r="U7924" i="4"/>
  <c r="V7926" i="4"/>
  <c r="U7927" i="4"/>
  <c r="V7929" i="4"/>
  <c r="U7930" i="4"/>
  <c r="V7932" i="4"/>
  <c r="U7933" i="4"/>
  <c r="V7935" i="4"/>
  <c r="U7936" i="4"/>
  <c r="V7938" i="4"/>
  <c r="U7939" i="4"/>
  <c r="V7941" i="4"/>
  <c r="U7942" i="4"/>
  <c r="V7944" i="4"/>
  <c r="U7945" i="4"/>
  <c r="V7947" i="4"/>
  <c r="U7948" i="4"/>
  <c r="V7950" i="4"/>
  <c r="U7951" i="4"/>
  <c r="V7953" i="4"/>
  <c r="U7954" i="4"/>
  <c r="V7956" i="4"/>
  <c r="U7957" i="4"/>
  <c r="V7959" i="4"/>
  <c r="U7960" i="4"/>
  <c r="V7962" i="4"/>
  <c r="U7963" i="4"/>
  <c r="V7965" i="4"/>
  <c r="U7966" i="4"/>
  <c r="V7968" i="4"/>
  <c r="U7969" i="4"/>
  <c r="V7971" i="4"/>
  <c r="U7972" i="4"/>
  <c r="V7974" i="4"/>
  <c r="U7975" i="4"/>
  <c r="V7977" i="4"/>
  <c r="U7978" i="4"/>
  <c r="V7980" i="4"/>
  <c r="U7981" i="4"/>
  <c r="V7983" i="4"/>
  <c r="U7984" i="4"/>
  <c r="V7986" i="4"/>
  <c r="U7987" i="4"/>
  <c r="V7989" i="4"/>
  <c r="U7990" i="4"/>
  <c r="V7992" i="4"/>
  <c r="U7993" i="4"/>
  <c r="V7995" i="4"/>
  <c r="U7996" i="4"/>
  <c r="V7998" i="4"/>
  <c r="U7999" i="4"/>
  <c r="V8001" i="4"/>
  <c r="U8002" i="4"/>
  <c r="V8004" i="4"/>
  <c r="U8005" i="4"/>
  <c r="V8007" i="4"/>
  <c r="U8008" i="4"/>
  <c r="V8010" i="4"/>
  <c r="U8011" i="4"/>
  <c r="V8013" i="4"/>
  <c r="U8014" i="4"/>
  <c r="V8016" i="4"/>
  <c r="U8017" i="4"/>
  <c r="V8019" i="4"/>
  <c r="U8020" i="4"/>
  <c r="V8022" i="4"/>
  <c r="U8023" i="4"/>
  <c r="V8025" i="4"/>
  <c r="U8026" i="4"/>
  <c r="V8028" i="4"/>
  <c r="U8029" i="4"/>
  <c r="V8031" i="4"/>
  <c r="U8032" i="4"/>
  <c r="V8034" i="4"/>
  <c r="U8035" i="4"/>
  <c r="V8037" i="4"/>
  <c r="Y8037" i="4"/>
  <c r="U8038" i="4"/>
  <c r="V8040" i="4"/>
  <c r="U8041" i="4"/>
  <c r="V8043" i="4"/>
  <c r="U8044" i="4"/>
  <c r="V8046" i="4"/>
  <c r="U8047" i="4"/>
  <c r="V8049" i="4"/>
  <c r="U8050" i="4"/>
  <c r="V8052" i="4"/>
  <c r="U8053" i="4"/>
  <c r="V8055" i="4"/>
  <c r="U8056" i="4"/>
  <c r="V8058" i="4"/>
  <c r="U8059" i="4"/>
  <c r="V8061" i="4"/>
  <c r="U8062" i="4"/>
  <c r="V8064" i="4"/>
  <c r="U8065" i="4"/>
  <c r="V8067" i="4"/>
  <c r="Y8067" i="4"/>
  <c r="U8068" i="4"/>
  <c r="V8070" i="4"/>
  <c r="U8071" i="4"/>
  <c r="V8073" i="4"/>
  <c r="U8074" i="4"/>
  <c r="V8076" i="4"/>
  <c r="U8077" i="4"/>
  <c r="V8079" i="4"/>
  <c r="U8080" i="4"/>
  <c r="V8082" i="4"/>
  <c r="U8083" i="4"/>
  <c r="V8085" i="4"/>
  <c r="Y8085" i="4" s="1"/>
  <c r="U8086" i="4"/>
  <c r="V8088" i="4"/>
  <c r="Y8088" i="4"/>
  <c r="U8089" i="4"/>
  <c r="V8091" i="4"/>
  <c r="U8092" i="4"/>
  <c r="V8094" i="4"/>
  <c r="U8095" i="4"/>
  <c r="V8097" i="4"/>
  <c r="Y8097" i="4" s="1"/>
  <c r="U8098" i="4"/>
  <c r="V8100" i="4"/>
  <c r="U8101" i="4"/>
  <c r="V8103" i="4"/>
  <c r="Y8103" i="4"/>
  <c r="U8104" i="4"/>
  <c r="V8106" i="4"/>
  <c r="U8107" i="4"/>
  <c r="V8109" i="4"/>
  <c r="U8110" i="4"/>
  <c r="V8112" i="4"/>
  <c r="U8113" i="4"/>
  <c r="V8115" i="4"/>
  <c r="U8116" i="4"/>
  <c r="V8118" i="4"/>
  <c r="U8119" i="4"/>
  <c r="V8121" i="4"/>
  <c r="U8122" i="4"/>
  <c r="V8124" i="4"/>
  <c r="U8125" i="4"/>
  <c r="V8127" i="4"/>
  <c r="U8128" i="4"/>
  <c r="V8130" i="4"/>
  <c r="U8131" i="4"/>
  <c r="V8133" i="4"/>
  <c r="U8134" i="4"/>
  <c r="V8136" i="4"/>
  <c r="U8137" i="4"/>
  <c r="V8139" i="4"/>
  <c r="Y8139" i="4"/>
  <c r="U8140" i="4"/>
  <c r="V8142" i="4"/>
  <c r="U8143" i="4"/>
  <c r="V8145" i="4"/>
  <c r="U8146" i="4"/>
  <c r="V8148" i="4"/>
  <c r="U8149" i="4"/>
  <c r="V8151" i="4"/>
  <c r="U8152" i="4"/>
  <c r="V8154" i="4"/>
  <c r="U8155" i="4"/>
  <c r="V8157" i="4"/>
  <c r="U8158" i="4"/>
  <c r="V8160" i="4"/>
  <c r="U8161" i="4"/>
  <c r="V8163" i="4"/>
  <c r="U8164" i="4"/>
  <c r="V8166" i="4"/>
  <c r="U8167" i="4"/>
  <c r="V8169" i="4"/>
  <c r="U8170" i="4"/>
  <c r="V8172" i="4"/>
  <c r="U8173" i="4"/>
  <c r="V8175" i="4"/>
  <c r="U8176" i="4"/>
  <c r="V8178" i="4"/>
  <c r="U8179" i="4"/>
  <c r="V8181" i="4"/>
  <c r="U8182" i="4"/>
  <c r="V8184" i="4"/>
  <c r="U8185" i="4"/>
  <c r="V8187" i="4"/>
  <c r="U8188" i="4"/>
  <c r="V8190" i="4"/>
  <c r="U8191" i="4"/>
  <c r="V8193" i="4"/>
  <c r="U8194" i="4"/>
  <c r="V8196" i="4"/>
  <c r="U8197" i="4"/>
  <c r="V8199" i="4"/>
  <c r="U8200" i="4"/>
  <c r="V8202" i="4"/>
  <c r="U8203" i="4"/>
  <c r="V8205" i="4"/>
  <c r="U8206" i="4"/>
  <c r="V8208" i="4"/>
  <c r="U8209" i="4"/>
  <c r="V8211" i="4"/>
  <c r="U8212" i="4"/>
  <c r="V8214" i="4"/>
  <c r="U8215" i="4"/>
  <c r="V8217" i="4"/>
  <c r="U8218" i="4"/>
  <c r="V8220" i="4"/>
  <c r="U8221" i="4"/>
  <c r="V8223" i="4"/>
  <c r="U8224" i="4"/>
  <c r="V8226" i="4"/>
  <c r="U8227" i="4"/>
  <c r="V8229" i="4"/>
  <c r="U8230" i="4"/>
  <c r="V8232" i="4"/>
  <c r="U8233" i="4"/>
  <c r="V8235" i="4"/>
  <c r="U8236" i="4"/>
  <c r="V8238" i="4"/>
  <c r="U8239" i="4"/>
  <c r="V8241" i="4"/>
  <c r="U8242" i="4"/>
  <c r="V8244" i="4"/>
  <c r="U8245" i="4"/>
  <c r="V8247" i="4"/>
  <c r="U8248" i="4"/>
  <c r="V8250" i="4"/>
  <c r="U8251" i="4"/>
  <c r="V8253" i="4"/>
  <c r="U8254" i="4"/>
  <c r="V8256" i="4"/>
  <c r="U8257" i="4"/>
  <c r="V8259" i="4"/>
  <c r="U8260" i="4"/>
  <c r="V8262" i="4"/>
  <c r="U8263" i="4"/>
  <c r="V8265" i="4"/>
  <c r="U8266" i="4"/>
  <c r="V8268" i="4"/>
  <c r="U8269" i="4"/>
  <c r="V8271" i="4"/>
  <c r="U8272" i="4"/>
  <c r="V8274" i="4"/>
  <c r="U8275" i="4"/>
  <c r="V8277" i="4"/>
  <c r="U8278" i="4"/>
  <c r="V8280" i="4"/>
  <c r="U8281" i="4"/>
  <c r="V8283" i="4"/>
  <c r="U8284" i="4"/>
  <c r="V8286" i="4"/>
  <c r="U8287" i="4"/>
  <c r="V8289" i="4"/>
  <c r="U8290" i="4"/>
  <c r="V8292" i="4"/>
  <c r="U8293" i="4"/>
  <c r="V8295" i="4"/>
  <c r="U8296" i="4"/>
  <c r="V8298" i="4"/>
  <c r="U8299" i="4"/>
  <c r="V8301" i="4"/>
  <c r="U8302" i="4"/>
  <c r="V8304" i="4"/>
  <c r="U8305" i="4"/>
  <c r="V8307" i="4"/>
  <c r="U8308" i="4"/>
  <c r="V8310" i="4"/>
  <c r="U8311" i="4"/>
  <c r="V8313" i="4"/>
  <c r="U8314" i="4"/>
  <c r="V8316" i="4"/>
  <c r="Y8316" i="4"/>
  <c r="U8317" i="4"/>
  <c r="V8319" i="4"/>
  <c r="U8320" i="4"/>
  <c r="V8322" i="4"/>
  <c r="U8323" i="4"/>
  <c r="V8325" i="4"/>
  <c r="U8326" i="4"/>
  <c r="V8328" i="4"/>
  <c r="U8329" i="4"/>
  <c r="V8331" i="4"/>
  <c r="U8332" i="4"/>
  <c r="V8334" i="4"/>
  <c r="U8335" i="4"/>
  <c r="V8337" i="4"/>
  <c r="Y8337" i="4"/>
  <c r="U8338" i="4"/>
  <c r="V8340" i="4"/>
  <c r="U8341" i="4"/>
  <c r="V8343" i="4"/>
  <c r="U8344" i="4"/>
  <c r="V8346" i="4"/>
  <c r="U8347" i="4"/>
  <c r="V8349" i="4"/>
  <c r="Y8349" i="4"/>
  <c r="U8350" i="4"/>
  <c r="V8352" i="4"/>
  <c r="U8353" i="4"/>
  <c r="V8355" i="4"/>
  <c r="Y8355" i="4" s="1"/>
  <c r="U8356" i="4"/>
  <c r="V8358" i="4"/>
  <c r="U8359" i="4"/>
  <c r="V8361" i="4"/>
  <c r="Y8361" i="4"/>
  <c r="U8362" i="4"/>
  <c r="V8364" i="4"/>
  <c r="U8365" i="4"/>
  <c r="V8367" i="4"/>
  <c r="U8368" i="4"/>
  <c r="V8370" i="4"/>
  <c r="Y8370" i="4" s="1"/>
  <c r="U8371" i="4"/>
  <c r="V8373" i="4"/>
  <c r="U8374" i="4"/>
  <c r="V8376" i="4"/>
  <c r="U8377" i="4"/>
  <c r="V8379" i="4"/>
  <c r="U8380" i="4"/>
  <c r="V8382" i="4"/>
  <c r="U8383" i="4"/>
  <c r="V8385" i="4"/>
  <c r="U8386" i="4"/>
  <c r="V8388" i="4"/>
  <c r="U8389" i="4"/>
  <c r="V8391" i="4"/>
  <c r="U8392" i="4"/>
  <c r="V8394" i="4"/>
  <c r="U8395" i="4"/>
  <c r="V8397" i="4"/>
  <c r="U8398" i="4"/>
  <c r="V8400" i="4"/>
  <c r="U8401" i="4"/>
  <c r="V8403" i="4"/>
  <c r="U8404" i="4"/>
  <c r="V8406" i="4"/>
  <c r="U8407" i="4"/>
  <c r="V8409" i="4"/>
  <c r="U8410" i="4"/>
  <c r="V8412" i="4"/>
  <c r="U8413" i="4"/>
  <c r="V8415" i="4"/>
  <c r="U8416" i="4"/>
  <c r="V8418" i="4"/>
  <c r="U8419" i="4"/>
  <c r="V8421" i="4"/>
  <c r="U8422" i="4"/>
  <c r="V8424" i="4"/>
  <c r="U8425" i="4"/>
  <c r="V8427" i="4"/>
  <c r="U8428" i="4"/>
  <c r="V8430" i="4"/>
  <c r="Y8430" i="4" s="1"/>
  <c r="U8431" i="4"/>
  <c r="V8433" i="4"/>
  <c r="U8434" i="4"/>
  <c r="V8436" i="4"/>
  <c r="U8437" i="4"/>
  <c r="V8439" i="4"/>
  <c r="U8440" i="4"/>
  <c r="V8442" i="4"/>
  <c r="U8443" i="4"/>
  <c r="V8445" i="4"/>
  <c r="U8446" i="4"/>
  <c r="V8448" i="4"/>
  <c r="U8449" i="4"/>
  <c r="V8451" i="4"/>
  <c r="U8452" i="4"/>
  <c r="V8454" i="4"/>
  <c r="U8455" i="4"/>
  <c r="V8457" i="4"/>
  <c r="U8458" i="4"/>
  <c r="V8460" i="4"/>
  <c r="U8461" i="4"/>
  <c r="V8463" i="4"/>
  <c r="U8464" i="4"/>
  <c r="V8466" i="4"/>
  <c r="U8467" i="4"/>
  <c r="V8469" i="4"/>
  <c r="U8470" i="4"/>
  <c r="V8472" i="4"/>
  <c r="U8473" i="4"/>
  <c r="V8475" i="4"/>
  <c r="U8476" i="4"/>
  <c r="V8478" i="4"/>
  <c r="U8479" i="4"/>
  <c r="V8481" i="4"/>
  <c r="U8482" i="4"/>
  <c r="V8484" i="4"/>
  <c r="U8485" i="4"/>
  <c r="V8487" i="4"/>
  <c r="U8488" i="4"/>
  <c r="V8490" i="4"/>
  <c r="U8491" i="4"/>
  <c r="V8493" i="4"/>
  <c r="U8494" i="4"/>
  <c r="V8496" i="4"/>
  <c r="U8497" i="4"/>
  <c r="V8499" i="4"/>
  <c r="U8500" i="4"/>
  <c r="V8502" i="4"/>
  <c r="U8503" i="4"/>
  <c r="V8505" i="4"/>
  <c r="U8506" i="4"/>
  <c r="V8508" i="4"/>
  <c r="U8509" i="4"/>
  <c r="V8511" i="4"/>
  <c r="U8512" i="4"/>
  <c r="V8514" i="4"/>
  <c r="U8515" i="4"/>
  <c r="V8517" i="4"/>
  <c r="U8518" i="4"/>
  <c r="V8520" i="4"/>
  <c r="U8521" i="4"/>
  <c r="V8523" i="4"/>
  <c r="U8524" i="4"/>
  <c r="V8526" i="4"/>
  <c r="U8527" i="4"/>
  <c r="V8529" i="4"/>
  <c r="U8530" i="4"/>
  <c r="V8532" i="4"/>
  <c r="U8533" i="4"/>
  <c r="V8535" i="4"/>
  <c r="U8536" i="4"/>
  <c r="V8538" i="4"/>
  <c r="U8539" i="4"/>
  <c r="V8541" i="4"/>
  <c r="U8542" i="4"/>
  <c r="V8544" i="4"/>
  <c r="U8545" i="4"/>
  <c r="V8547" i="4"/>
  <c r="U8548" i="4"/>
  <c r="V8550" i="4"/>
  <c r="U8551" i="4"/>
  <c r="V8553" i="4"/>
  <c r="U8554" i="4"/>
  <c r="V8556" i="4"/>
  <c r="U8557" i="4"/>
  <c r="V8559" i="4"/>
  <c r="U8560" i="4"/>
  <c r="V8562" i="4"/>
  <c r="U8563" i="4"/>
  <c r="V8565" i="4"/>
  <c r="U8566" i="4"/>
  <c r="V8568" i="4"/>
  <c r="Y8568" i="4"/>
  <c r="U8569" i="4"/>
  <c r="V8571" i="4"/>
  <c r="U8572" i="4"/>
  <c r="V8574" i="4"/>
  <c r="U8575" i="4"/>
  <c r="V8577" i="4"/>
  <c r="U8578" i="4"/>
  <c r="V8580" i="4"/>
  <c r="U8581" i="4"/>
  <c r="V8583" i="4"/>
  <c r="U8584" i="4"/>
  <c r="V8586" i="4"/>
  <c r="U8587" i="4"/>
  <c r="V8589" i="4"/>
  <c r="U8590" i="4"/>
  <c r="V8592" i="4"/>
  <c r="U8593" i="4"/>
  <c r="V8595" i="4"/>
  <c r="U8596" i="4"/>
  <c r="V8598" i="4"/>
  <c r="U8599" i="4"/>
  <c r="V8601" i="4"/>
  <c r="U8602" i="4"/>
  <c r="V8604" i="4"/>
  <c r="U8605" i="4"/>
  <c r="V8607" i="4"/>
  <c r="U8608" i="4"/>
  <c r="V8610" i="4"/>
  <c r="U8611" i="4"/>
  <c r="V8613" i="4"/>
  <c r="U8614" i="4"/>
  <c r="V8616" i="4"/>
  <c r="U8617" i="4"/>
  <c r="V8619" i="4"/>
  <c r="U8620" i="4"/>
  <c r="V8622" i="4"/>
  <c r="Y8622" i="4" s="1"/>
  <c r="U8623" i="4"/>
  <c r="V8625" i="4"/>
  <c r="U8626" i="4"/>
  <c r="V8628" i="4"/>
  <c r="U8629" i="4"/>
  <c r="V8631" i="4"/>
  <c r="U8632" i="4"/>
  <c r="V8634" i="4"/>
  <c r="U8635" i="4"/>
  <c r="V8637" i="4"/>
  <c r="Y8637" i="4" s="1"/>
  <c r="U8638" i="4"/>
  <c r="V8640" i="4"/>
  <c r="Y8640" i="4" s="1"/>
  <c r="U8641" i="4"/>
  <c r="V8643" i="4"/>
  <c r="U8644" i="4"/>
  <c r="V8646" i="4"/>
  <c r="Y8646" i="4" s="1"/>
  <c r="U8647" i="4"/>
  <c r="V8649" i="4"/>
  <c r="Y8649" i="4"/>
  <c r="U8650" i="4"/>
  <c r="V8652" i="4"/>
  <c r="U8653" i="4"/>
  <c r="V8655" i="4"/>
  <c r="U8656" i="4"/>
  <c r="V8658" i="4"/>
  <c r="U8659" i="4"/>
  <c r="V8661" i="4"/>
  <c r="U8662" i="4"/>
  <c r="V8664" i="4"/>
  <c r="U8665" i="4"/>
  <c r="V8667" i="4"/>
  <c r="U8668" i="4"/>
  <c r="V8670" i="4"/>
  <c r="U8671" i="4"/>
  <c r="V8673" i="4"/>
  <c r="U8674" i="4"/>
  <c r="V8676" i="4"/>
  <c r="U8677" i="4"/>
  <c r="V8679" i="4"/>
  <c r="U8680" i="4"/>
  <c r="V8682" i="4"/>
  <c r="U8683" i="4"/>
  <c r="V8685" i="4"/>
  <c r="U8686" i="4"/>
  <c r="V8688" i="4"/>
  <c r="U8689" i="4"/>
  <c r="V8691" i="4"/>
  <c r="Y8691" i="4"/>
  <c r="U8692" i="4"/>
  <c r="V8694" i="4"/>
  <c r="U8695" i="4"/>
  <c r="V8697" i="4"/>
  <c r="U8698" i="4"/>
  <c r="V8700" i="4"/>
  <c r="U8701" i="4"/>
  <c r="V8703" i="4"/>
  <c r="U8704" i="4"/>
  <c r="V8706" i="4"/>
  <c r="U8707" i="4"/>
  <c r="V8709" i="4"/>
  <c r="U8710" i="4"/>
  <c r="V8712" i="4"/>
  <c r="U8713" i="4"/>
  <c r="V8715" i="4"/>
  <c r="U8716" i="4"/>
  <c r="V8718" i="4"/>
  <c r="U8719" i="4"/>
  <c r="V8721" i="4"/>
  <c r="U8722" i="4"/>
  <c r="V8724" i="4"/>
  <c r="U8725" i="4"/>
  <c r="V8727" i="4"/>
  <c r="U8728" i="4"/>
  <c r="V8730" i="4"/>
  <c r="U8731" i="4"/>
  <c r="V8733" i="4"/>
  <c r="U8734" i="4"/>
  <c r="V8736" i="4"/>
  <c r="U8737" i="4"/>
  <c r="V8739" i="4"/>
  <c r="U8740" i="4"/>
  <c r="V8742" i="4"/>
  <c r="U8743" i="4"/>
  <c r="V8745" i="4"/>
  <c r="U8746" i="4"/>
  <c r="V8748" i="4"/>
  <c r="U8749" i="4"/>
  <c r="V8751" i="4"/>
  <c r="U8752" i="4"/>
  <c r="V8754" i="4"/>
  <c r="U8755" i="4"/>
  <c r="V8757" i="4"/>
  <c r="U8758" i="4"/>
  <c r="V8760" i="4"/>
  <c r="U8761" i="4"/>
  <c r="V8763" i="4"/>
  <c r="U8764" i="4"/>
  <c r="V8766" i="4"/>
  <c r="U8767" i="4"/>
  <c r="V8769" i="4"/>
  <c r="U8770" i="4"/>
  <c r="V8772" i="4"/>
  <c r="U8773" i="4"/>
  <c r="V8775" i="4"/>
  <c r="U8776" i="4"/>
  <c r="V8778" i="4"/>
  <c r="U8779" i="4"/>
  <c r="V8781" i="4"/>
  <c r="U8782" i="4"/>
  <c r="V8784" i="4"/>
  <c r="U8785" i="4"/>
  <c r="V8787" i="4"/>
  <c r="U8788" i="4"/>
  <c r="V8790" i="4"/>
  <c r="U8791" i="4"/>
  <c r="V8793" i="4"/>
  <c r="U8794" i="4"/>
  <c r="V8796" i="4"/>
  <c r="U8797" i="4"/>
  <c r="V8799" i="4"/>
  <c r="U8800" i="4"/>
  <c r="V8802" i="4"/>
  <c r="U8803" i="4"/>
  <c r="V8805" i="4"/>
  <c r="U8806" i="4"/>
  <c r="V8808" i="4"/>
  <c r="U8809" i="4"/>
  <c r="V8811" i="4"/>
  <c r="U8812" i="4"/>
  <c r="V8814" i="4"/>
  <c r="U8815" i="4"/>
  <c r="V8817" i="4"/>
  <c r="U8818" i="4"/>
  <c r="V8820" i="4"/>
  <c r="U8821" i="4"/>
  <c r="V8823" i="4"/>
  <c r="U8824" i="4"/>
  <c r="V8826" i="4"/>
  <c r="U8827" i="4"/>
  <c r="V8829" i="4"/>
  <c r="U8830" i="4"/>
  <c r="V8832" i="4"/>
  <c r="U8833" i="4"/>
  <c r="V8835" i="4"/>
  <c r="U8836" i="4"/>
  <c r="V8838" i="4"/>
  <c r="U8839" i="4"/>
  <c r="V8841" i="4"/>
  <c r="Y8841" i="4"/>
  <c r="U8842" i="4"/>
  <c r="V8844" i="4"/>
  <c r="U8845" i="4"/>
  <c r="V8847" i="4"/>
  <c r="U8848" i="4"/>
  <c r="V8850" i="4"/>
  <c r="U8851" i="4"/>
  <c r="V8853" i="4"/>
  <c r="U8854" i="4"/>
  <c r="V8856" i="4"/>
  <c r="U8857" i="4"/>
  <c r="V8859" i="4"/>
  <c r="U8860" i="4"/>
  <c r="V8862" i="4"/>
  <c r="U8863" i="4"/>
  <c r="V8865" i="4"/>
  <c r="Y8865" i="4" s="1"/>
  <c r="U8866" i="4"/>
  <c r="V8868" i="4"/>
  <c r="U8869" i="4"/>
  <c r="V8871" i="4"/>
  <c r="U8872" i="4"/>
  <c r="V8874" i="4"/>
  <c r="U8875" i="4"/>
  <c r="V8877" i="4"/>
  <c r="Y8877" i="4" s="1"/>
  <c r="U8878" i="4"/>
  <c r="V8880" i="4"/>
  <c r="Y8880" i="4"/>
  <c r="U8881" i="4"/>
  <c r="V8883" i="4"/>
  <c r="Y8883" i="4"/>
  <c r="U8884" i="4"/>
  <c r="V8886" i="4"/>
  <c r="Y8886" i="4" s="1"/>
  <c r="U8887" i="4"/>
  <c r="V8889" i="4"/>
  <c r="U8890" i="4"/>
  <c r="V8892" i="4"/>
  <c r="U8893" i="4"/>
  <c r="V8895" i="4"/>
  <c r="U8896" i="4"/>
  <c r="V8898" i="4"/>
  <c r="U8899" i="4"/>
  <c r="V8901" i="4"/>
  <c r="U8902" i="4"/>
  <c r="V8904" i="4"/>
  <c r="U8905" i="4"/>
  <c r="V8907" i="4"/>
  <c r="U8908" i="4"/>
  <c r="V8910" i="4"/>
  <c r="U8911" i="4"/>
  <c r="V8913" i="4"/>
  <c r="U8914" i="4"/>
  <c r="V8916" i="4"/>
  <c r="U8917" i="4"/>
  <c r="V8919" i="4"/>
  <c r="U8920" i="4"/>
  <c r="V8922" i="4"/>
  <c r="Y8922" i="4" s="1"/>
  <c r="U8923" i="4"/>
  <c r="V8925" i="4"/>
  <c r="U8926" i="4"/>
  <c r="V8928" i="4"/>
  <c r="U8929" i="4"/>
  <c r="V8931" i="4"/>
  <c r="U8932" i="4"/>
  <c r="V8934" i="4"/>
  <c r="U8935" i="4"/>
  <c r="V8937" i="4"/>
  <c r="U8938" i="4"/>
  <c r="V8940" i="4"/>
  <c r="U8941" i="4"/>
  <c r="V8943" i="4"/>
  <c r="U8944" i="4"/>
  <c r="V8946" i="4"/>
  <c r="U8947" i="4"/>
  <c r="V8949" i="4"/>
  <c r="U8950" i="4"/>
  <c r="V8952" i="4"/>
  <c r="U8953" i="4"/>
  <c r="V8955" i="4"/>
  <c r="U8956" i="4"/>
  <c r="V8958" i="4"/>
  <c r="U8959" i="4"/>
  <c r="V8961" i="4"/>
  <c r="U8962" i="4"/>
  <c r="V8964" i="4"/>
  <c r="U8965" i="4"/>
  <c r="V8967" i="4"/>
  <c r="U8968" i="4"/>
  <c r="V8970" i="4"/>
  <c r="U8971" i="4"/>
  <c r="V8973" i="4"/>
  <c r="U8974" i="4"/>
  <c r="V8976" i="4"/>
  <c r="U8977" i="4"/>
  <c r="V8979" i="4"/>
  <c r="U8980" i="4"/>
  <c r="V8982" i="4"/>
  <c r="U8983" i="4"/>
  <c r="V8985" i="4"/>
  <c r="U8986" i="4"/>
  <c r="V8988" i="4"/>
  <c r="U8989" i="4"/>
  <c r="V8991" i="4"/>
  <c r="U8992" i="4"/>
  <c r="V8994" i="4"/>
  <c r="U8995" i="4"/>
  <c r="V8997" i="4"/>
  <c r="U8998" i="4"/>
  <c r="V9000" i="4"/>
  <c r="U9001" i="4"/>
  <c r="V9003" i="4"/>
  <c r="U9004" i="4"/>
  <c r="V9006" i="4"/>
  <c r="U9007" i="4"/>
  <c r="V9009" i="4"/>
  <c r="U9010" i="4"/>
  <c r="V9012" i="4"/>
  <c r="U9013" i="4"/>
  <c r="V9015" i="4"/>
  <c r="U9016" i="4"/>
  <c r="V9018" i="4"/>
  <c r="U9019" i="4"/>
  <c r="V9021" i="4"/>
  <c r="U9022" i="4"/>
  <c r="V9024" i="4"/>
  <c r="U9025" i="4"/>
  <c r="V9027" i="4"/>
  <c r="U9028" i="4"/>
  <c r="V9030" i="4"/>
  <c r="U9031" i="4"/>
  <c r="V9033" i="4"/>
  <c r="U9034" i="4"/>
  <c r="V9036" i="4"/>
  <c r="U9037" i="4"/>
  <c r="V9039" i="4"/>
  <c r="U9040" i="4"/>
  <c r="V9042" i="4"/>
  <c r="U9043" i="4"/>
  <c r="V9045" i="4"/>
  <c r="U9046" i="4"/>
  <c r="V9048" i="4"/>
  <c r="U9049" i="4"/>
  <c r="V9051" i="4"/>
  <c r="U9052" i="4"/>
  <c r="V9054" i="4"/>
  <c r="U9055" i="4"/>
  <c r="V9057" i="4"/>
  <c r="U9058" i="4"/>
  <c r="V9060" i="4"/>
  <c r="U9061" i="4"/>
  <c r="V9063" i="4"/>
  <c r="Y9063" i="4"/>
  <c r="U9064" i="4"/>
  <c r="V9066" i="4"/>
  <c r="U9067" i="4"/>
  <c r="V9069" i="4"/>
  <c r="U9070" i="4"/>
  <c r="V9072" i="4"/>
  <c r="U9073" i="4"/>
  <c r="V9075" i="4"/>
  <c r="U9076" i="4"/>
  <c r="V9078" i="4"/>
  <c r="U9079" i="4"/>
  <c r="V9081" i="4"/>
  <c r="U9082" i="4"/>
  <c r="V9084" i="4"/>
  <c r="U9085" i="4"/>
  <c r="V9087" i="4"/>
  <c r="U9088" i="4"/>
  <c r="V9090" i="4"/>
  <c r="U9091" i="4"/>
  <c r="V9093" i="4"/>
  <c r="U9094" i="4"/>
  <c r="V9096" i="4"/>
  <c r="Y9096" i="4"/>
  <c r="U9097" i="4"/>
  <c r="V9099" i="4"/>
  <c r="U9100" i="4"/>
  <c r="V9102" i="4"/>
  <c r="U9103" i="4"/>
  <c r="V9105" i="4"/>
  <c r="U9106" i="4"/>
  <c r="V9108" i="4"/>
  <c r="U9109" i="4"/>
  <c r="V9111" i="4"/>
  <c r="U9112" i="4"/>
  <c r="V9114" i="4"/>
  <c r="U9115" i="4"/>
  <c r="V9117" i="4"/>
  <c r="U9118" i="4"/>
  <c r="V9120" i="4"/>
  <c r="U9121" i="4"/>
  <c r="V9123" i="4"/>
  <c r="U9124" i="4"/>
  <c r="V9126" i="4"/>
  <c r="U9127" i="4"/>
  <c r="V9129" i="4"/>
  <c r="Y9129" i="4" s="1"/>
  <c r="U9130" i="4"/>
  <c r="V9132" i="4"/>
  <c r="Y9132" i="4"/>
  <c r="U9133" i="4"/>
  <c r="V9135" i="4"/>
  <c r="U9136" i="4"/>
  <c r="V9138" i="4"/>
  <c r="Y9138" i="4" s="1"/>
  <c r="U9139" i="4"/>
  <c r="V9141" i="4"/>
  <c r="U9142" i="4"/>
  <c r="V9144" i="4"/>
  <c r="Y9144" i="4" s="1"/>
  <c r="U9145" i="4"/>
  <c r="V9147" i="4"/>
  <c r="U9148" i="4"/>
  <c r="V9150" i="4"/>
  <c r="U9151" i="4"/>
  <c r="V9153" i="4"/>
  <c r="U9154" i="4"/>
  <c r="V9156" i="4"/>
  <c r="U9157" i="4"/>
  <c r="V9159" i="4"/>
  <c r="U9160" i="4"/>
  <c r="V9162" i="4"/>
  <c r="U9163" i="4"/>
  <c r="V9165" i="4"/>
  <c r="U9166" i="4"/>
  <c r="V9168" i="4"/>
  <c r="U9169" i="4"/>
  <c r="V9171" i="4"/>
  <c r="U9172" i="4"/>
  <c r="V9174" i="4"/>
  <c r="Y9174" i="4"/>
  <c r="U9175" i="4"/>
  <c r="V9177" i="4"/>
  <c r="U9178" i="4"/>
  <c r="V9180" i="4"/>
  <c r="U9181" i="4"/>
  <c r="V9183" i="4"/>
  <c r="U9184" i="4"/>
  <c r="V9186" i="4"/>
  <c r="U9187" i="4"/>
  <c r="V9189" i="4"/>
  <c r="U9190" i="4"/>
  <c r="V9192" i="4"/>
  <c r="U9193" i="4"/>
  <c r="V9195" i="4"/>
  <c r="U9196" i="4"/>
  <c r="V9198" i="4"/>
  <c r="U9199" i="4"/>
  <c r="V9201" i="4"/>
  <c r="U9202" i="4"/>
  <c r="V9204" i="4"/>
  <c r="U9205" i="4"/>
  <c r="V9207" i="4"/>
  <c r="U9208" i="4"/>
  <c r="V9210" i="4"/>
  <c r="U9211" i="4"/>
  <c r="V9213" i="4"/>
  <c r="U9214" i="4"/>
  <c r="V9216" i="4"/>
  <c r="U9217" i="4"/>
  <c r="V9219" i="4"/>
  <c r="U9220" i="4"/>
  <c r="V9222" i="4"/>
  <c r="U9223" i="4"/>
  <c r="V9225" i="4"/>
  <c r="U9226" i="4"/>
  <c r="V9228" i="4"/>
  <c r="U9229" i="4"/>
  <c r="V9231" i="4"/>
  <c r="U9232" i="4"/>
  <c r="V9234" i="4"/>
  <c r="U9235" i="4"/>
  <c r="V9237" i="4"/>
  <c r="U9238" i="4"/>
  <c r="V9240" i="4"/>
  <c r="U9241" i="4"/>
  <c r="V9243" i="4"/>
  <c r="U9244" i="4"/>
  <c r="V9246" i="4"/>
  <c r="U9247" i="4"/>
  <c r="V9249" i="4"/>
  <c r="U9250" i="4"/>
  <c r="V9252" i="4"/>
  <c r="U9253" i="4"/>
  <c r="V9255" i="4"/>
  <c r="U9256" i="4"/>
  <c r="V9258" i="4"/>
  <c r="U9259" i="4"/>
  <c r="V9261" i="4"/>
  <c r="U9262" i="4"/>
  <c r="V9264" i="4"/>
  <c r="U9265" i="4"/>
  <c r="V9267" i="4"/>
  <c r="U9268" i="4"/>
  <c r="V9270" i="4"/>
  <c r="U9271" i="4"/>
  <c r="V9273" i="4"/>
  <c r="U9274" i="4"/>
  <c r="V9276" i="4"/>
  <c r="U9277" i="4"/>
  <c r="V9279" i="4"/>
  <c r="U9280" i="4"/>
  <c r="V9282" i="4"/>
  <c r="U9283" i="4"/>
  <c r="V9285" i="4"/>
  <c r="U9286" i="4"/>
  <c r="V9288" i="4"/>
  <c r="U9289" i="4"/>
  <c r="V9291" i="4"/>
  <c r="U9292" i="4"/>
  <c r="V9294" i="4"/>
  <c r="U9295" i="4"/>
  <c r="V9297" i="4"/>
  <c r="U9298" i="4"/>
  <c r="V9300" i="4"/>
  <c r="U9301" i="4"/>
  <c r="V9303" i="4"/>
  <c r="U9304" i="4"/>
  <c r="V9306" i="4"/>
  <c r="U9307" i="4"/>
  <c r="V9309" i="4"/>
  <c r="Y9309" i="4" s="1"/>
  <c r="U9310" i="4"/>
  <c r="V9312" i="4"/>
  <c r="U9313" i="4"/>
  <c r="V9315" i="4"/>
  <c r="U9316" i="4"/>
  <c r="V9318" i="4"/>
  <c r="U9319" i="4"/>
  <c r="V9321" i="4"/>
  <c r="U9322" i="4"/>
  <c r="V9324" i="4"/>
  <c r="U9325" i="4"/>
  <c r="V9327" i="4"/>
  <c r="Y9327" i="4" s="1"/>
  <c r="U9328" i="4"/>
  <c r="V9330" i="4"/>
  <c r="U9331" i="4"/>
  <c r="V9333" i="4"/>
  <c r="U9334" i="4"/>
  <c r="V9336" i="4"/>
  <c r="U9337" i="4"/>
  <c r="V9339" i="4"/>
  <c r="U9340" i="4"/>
  <c r="V9342" i="4"/>
  <c r="U9343" i="4"/>
  <c r="V9345" i="4"/>
  <c r="U9346" i="4"/>
  <c r="V9348" i="4"/>
  <c r="U9349" i="4"/>
  <c r="V9351" i="4"/>
  <c r="U9352" i="4"/>
  <c r="V9354" i="4"/>
  <c r="Y9354" i="4"/>
  <c r="U9355" i="4"/>
  <c r="V9357" i="4"/>
  <c r="U9358" i="4"/>
  <c r="V9360" i="4"/>
  <c r="U9361" i="4"/>
  <c r="V9363" i="4"/>
  <c r="Y9363" i="4"/>
  <c r="U9364" i="4"/>
  <c r="V9366" i="4"/>
  <c r="Y9366" i="4" s="1"/>
  <c r="U9367" i="4"/>
  <c r="V9369" i="4"/>
  <c r="U9370" i="4"/>
  <c r="V9372" i="4"/>
  <c r="U9373" i="4"/>
  <c r="V9375" i="4"/>
  <c r="U9376" i="4"/>
  <c r="V9378" i="4"/>
  <c r="U9379" i="4"/>
  <c r="V9381" i="4"/>
  <c r="U9382" i="4"/>
  <c r="V9384" i="4"/>
  <c r="Y9384" i="4" s="1"/>
  <c r="U9385" i="4"/>
  <c r="V9387" i="4"/>
  <c r="Y9387" i="4"/>
  <c r="U9388" i="4"/>
  <c r="V9390" i="4"/>
  <c r="U9391" i="4"/>
  <c r="V9393" i="4"/>
  <c r="U9394" i="4"/>
  <c r="V9396" i="4"/>
  <c r="U9397" i="4"/>
  <c r="V9399" i="4"/>
  <c r="U9400" i="4"/>
  <c r="V9402" i="4"/>
  <c r="U9403" i="4"/>
  <c r="V9405" i="4"/>
  <c r="U9406" i="4"/>
  <c r="V9408" i="4"/>
  <c r="U9409" i="4"/>
  <c r="V9411" i="4"/>
  <c r="U9412" i="4"/>
  <c r="V9414" i="4"/>
  <c r="U9415" i="4"/>
  <c r="V9417" i="4"/>
  <c r="U9418" i="4"/>
  <c r="V9420" i="4"/>
  <c r="Y9420" i="4" s="1"/>
  <c r="U9421" i="4"/>
  <c r="V9423" i="4"/>
  <c r="U9424" i="4"/>
  <c r="V9426" i="4"/>
  <c r="U9427" i="4"/>
  <c r="V9429" i="4"/>
  <c r="U9430" i="4"/>
  <c r="V9432" i="4"/>
  <c r="U9433" i="4"/>
  <c r="V9435" i="4"/>
  <c r="U9436" i="4"/>
  <c r="V9438" i="4"/>
  <c r="U9439" i="4"/>
  <c r="V9441" i="4"/>
  <c r="U9442" i="4"/>
  <c r="V9444" i="4"/>
  <c r="U9445" i="4"/>
  <c r="V9447" i="4"/>
  <c r="U9448" i="4"/>
  <c r="V9450" i="4"/>
  <c r="U9451" i="4"/>
  <c r="V9453" i="4"/>
  <c r="U9454" i="4"/>
  <c r="V9456" i="4"/>
  <c r="U9457" i="4"/>
  <c r="V9459" i="4"/>
  <c r="U9460" i="4"/>
  <c r="V9462" i="4"/>
  <c r="U9463" i="4"/>
  <c r="V9465" i="4"/>
  <c r="U9466" i="4"/>
  <c r="V9468" i="4"/>
  <c r="U9469" i="4"/>
  <c r="V9471" i="4"/>
  <c r="U9472" i="4"/>
  <c r="V9474" i="4"/>
  <c r="U9475" i="4"/>
  <c r="V9477" i="4"/>
  <c r="U9478" i="4"/>
  <c r="V9480" i="4"/>
  <c r="U9481" i="4"/>
  <c r="V9483" i="4"/>
  <c r="U9484" i="4"/>
  <c r="V9486" i="4"/>
  <c r="U9487" i="4"/>
  <c r="V9489" i="4"/>
  <c r="U9490" i="4"/>
  <c r="V9492" i="4"/>
  <c r="U9493" i="4"/>
  <c r="V9495" i="4"/>
  <c r="U9496" i="4"/>
  <c r="V9498" i="4"/>
  <c r="U9499" i="4"/>
  <c r="V9501" i="4"/>
  <c r="U9502" i="4"/>
  <c r="V9504" i="4"/>
  <c r="U9505" i="4"/>
  <c r="V9507" i="4"/>
  <c r="U9508" i="4"/>
  <c r="V9510" i="4"/>
  <c r="U9511" i="4"/>
  <c r="V9513" i="4"/>
  <c r="U9514" i="4"/>
  <c r="V9516" i="4"/>
  <c r="U9517" i="4"/>
  <c r="V9519" i="4"/>
  <c r="U9520" i="4"/>
  <c r="V9522" i="4"/>
  <c r="U9523" i="4"/>
  <c r="V9525" i="4"/>
  <c r="U9526" i="4"/>
  <c r="V9528" i="4"/>
  <c r="U9529" i="4"/>
  <c r="V9531" i="4"/>
  <c r="U9532" i="4"/>
  <c r="V9534" i="4"/>
  <c r="U9535" i="4"/>
  <c r="V9537" i="4"/>
  <c r="U9538" i="4"/>
  <c r="V9540" i="4"/>
  <c r="U9541" i="4"/>
  <c r="V9543" i="4"/>
  <c r="U9544" i="4"/>
  <c r="V9546" i="4"/>
  <c r="U9547" i="4"/>
  <c r="V9549" i="4"/>
  <c r="U9550" i="4"/>
  <c r="V9552" i="4"/>
  <c r="U9553" i="4"/>
  <c r="V9555" i="4"/>
  <c r="U9556" i="4"/>
  <c r="V9558" i="4"/>
  <c r="U9559" i="4"/>
  <c r="V9561" i="4"/>
  <c r="U9562" i="4"/>
  <c r="V9564" i="4"/>
  <c r="U9565" i="4"/>
  <c r="V9567" i="4"/>
  <c r="U9568" i="4"/>
  <c r="V9570" i="4"/>
  <c r="Y9570" i="4" s="1"/>
  <c r="U9571" i="4"/>
  <c r="V9573" i="4"/>
  <c r="U9574" i="4"/>
  <c r="V9576" i="4"/>
  <c r="U9577" i="4"/>
  <c r="V9579" i="4"/>
  <c r="Y9579" i="4"/>
  <c r="U9580" i="4"/>
  <c r="V9582" i="4"/>
  <c r="U9583" i="4"/>
  <c r="V9585" i="4"/>
  <c r="U9586" i="4"/>
  <c r="V9588" i="4"/>
  <c r="U9589" i="4"/>
  <c r="V9591" i="4"/>
  <c r="U9592" i="4"/>
  <c r="V9594" i="4"/>
  <c r="Y9594" i="4"/>
  <c r="U9595" i="4"/>
  <c r="V9597" i="4"/>
  <c r="U9598" i="4"/>
  <c r="V9600" i="4"/>
  <c r="Y9600" i="4"/>
  <c r="U9601" i="4"/>
  <c r="V9603" i="4"/>
  <c r="U9604" i="4"/>
  <c r="V9606" i="4"/>
  <c r="U9607" i="4"/>
  <c r="V9609" i="4"/>
  <c r="Y9609" i="4" s="1"/>
  <c r="U9610" i="4"/>
  <c r="V9612" i="4"/>
  <c r="U9613" i="4"/>
  <c r="V9615" i="4"/>
  <c r="Y9615" i="4"/>
  <c r="U9616" i="4"/>
  <c r="V9618" i="4"/>
  <c r="U9619" i="4"/>
  <c r="V9621" i="4"/>
  <c r="U9622" i="4"/>
  <c r="V9624" i="4"/>
  <c r="U9625" i="4"/>
  <c r="V9627" i="4"/>
  <c r="U9628" i="4"/>
  <c r="V9630" i="4"/>
  <c r="Y9630" i="4" s="1"/>
  <c r="U9631" i="4"/>
  <c r="V9633" i="4"/>
  <c r="Y9633" i="4"/>
  <c r="U9634" i="4"/>
  <c r="V9636" i="4"/>
  <c r="U9637" i="4"/>
  <c r="V9639" i="4"/>
  <c r="U9640" i="4"/>
  <c r="V9642" i="4"/>
  <c r="U9643" i="4"/>
  <c r="V9645" i="4"/>
  <c r="U9646" i="4"/>
  <c r="V9648" i="4"/>
  <c r="U9649" i="4"/>
  <c r="V9651" i="4"/>
  <c r="U9652" i="4"/>
  <c r="V9654" i="4"/>
  <c r="U9655" i="4"/>
  <c r="V9657" i="4"/>
  <c r="U9658" i="4"/>
  <c r="V9660" i="4"/>
  <c r="U9661" i="4"/>
  <c r="V9663" i="4"/>
  <c r="Y9663" i="4"/>
  <c r="U9664" i="4"/>
  <c r="V9666" i="4"/>
  <c r="U9667" i="4"/>
  <c r="V9669" i="4"/>
  <c r="U9670" i="4"/>
  <c r="V9672" i="4"/>
  <c r="U9673" i="4"/>
  <c r="V9675" i="4"/>
  <c r="U9676" i="4"/>
  <c r="V9678" i="4"/>
  <c r="U9679" i="4"/>
  <c r="V9681" i="4"/>
  <c r="Y9681" i="4" s="1"/>
  <c r="U9682" i="4"/>
  <c r="V9684" i="4"/>
  <c r="U9685" i="4"/>
  <c r="V9687" i="4"/>
  <c r="U9688" i="4"/>
  <c r="V9690" i="4"/>
  <c r="U9691" i="4"/>
  <c r="V9693" i="4"/>
  <c r="U9694" i="4"/>
  <c r="V9696" i="4"/>
  <c r="U9697" i="4"/>
  <c r="V9699" i="4"/>
  <c r="U9700" i="4"/>
  <c r="V9702" i="4"/>
  <c r="U9703" i="4"/>
  <c r="V9705" i="4"/>
  <c r="U9706" i="4"/>
  <c r="V9708" i="4"/>
  <c r="U9709" i="4"/>
  <c r="V9711" i="4"/>
  <c r="U9712" i="4"/>
  <c r="V9714" i="4"/>
  <c r="U9715" i="4"/>
  <c r="V9717" i="4"/>
  <c r="U9718" i="4"/>
  <c r="V9720" i="4"/>
  <c r="U9721" i="4"/>
  <c r="V9723" i="4"/>
  <c r="U9724" i="4"/>
  <c r="V9726" i="4"/>
  <c r="U9727" i="4"/>
  <c r="V9729" i="4"/>
  <c r="U9730" i="4"/>
  <c r="V9732" i="4"/>
  <c r="U9733" i="4"/>
  <c r="V9735" i="4"/>
  <c r="U9736" i="4"/>
  <c r="V9738" i="4"/>
  <c r="U9739" i="4"/>
  <c r="V9741" i="4"/>
  <c r="U9742" i="4"/>
  <c r="V9744" i="4"/>
  <c r="Y9744" i="4"/>
  <c r="U9745" i="4"/>
  <c r="V9747" i="4"/>
  <c r="U9748" i="4"/>
  <c r="V9750" i="4"/>
  <c r="U9751" i="4"/>
  <c r="V9753" i="4"/>
  <c r="U9754" i="4"/>
  <c r="V9756" i="4"/>
  <c r="U9757" i="4"/>
  <c r="V9759" i="4"/>
  <c r="U9760" i="4"/>
  <c r="V9762" i="4"/>
  <c r="U9763" i="4"/>
  <c r="V9765" i="4"/>
  <c r="U9766" i="4"/>
  <c r="V9768" i="4"/>
  <c r="U9769" i="4"/>
  <c r="V9771" i="4"/>
  <c r="U9772" i="4"/>
  <c r="V9774" i="4"/>
  <c r="U9775" i="4"/>
  <c r="V9777" i="4"/>
  <c r="U9778" i="4"/>
  <c r="V9780" i="4"/>
  <c r="U9781" i="4"/>
  <c r="V9783" i="4"/>
  <c r="U9784" i="4"/>
  <c r="V9786" i="4"/>
  <c r="Y9786" i="4" s="1"/>
  <c r="U9787" i="4"/>
  <c r="V9789" i="4"/>
  <c r="U9790" i="4"/>
  <c r="V9792" i="4"/>
  <c r="U9793" i="4"/>
  <c r="V9795" i="4"/>
  <c r="Y9795" i="4" s="1"/>
  <c r="U9796" i="4"/>
  <c r="V9798" i="4"/>
  <c r="U9799" i="4"/>
  <c r="V9801" i="4"/>
  <c r="U9802" i="4"/>
  <c r="V9804" i="4"/>
  <c r="U9805" i="4"/>
  <c r="V9807" i="4"/>
  <c r="U9808" i="4"/>
  <c r="V9810" i="4"/>
  <c r="U9811" i="4"/>
  <c r="V9813" i="4"/>
  <c r="U9814" i="4"/>
  <c r="V9816" i="4"/>
  <c r="U9817" i="4"/>
  <c r="V9819" i="4"/>
  <c r="U9820" i="4"/>
  <c r="V9822" i="4"/>
  <c r="U9823" i="4"/>
  <c r="V9825" i="4"/>
  <c r="U9826" i="4"/>
  <c r="V9828" i="4"/>
  <c r="Y9828" i="4" s="1"/>
  <c r="U9829" i="4"/>
  <c r="V9831" i="4"/>
  <c r="U9832" i="4"/>
  <c r="V9834" i="4"/>
  <c r="U9835" i="4"/>
  <c r="V9837" i="4"/>
  <c r="Y9837" i="4" s="1"/>
  <c r="U9838" i="4"/>
  <c r="V9840" i="4"/>
  <c r="U9841" i="4"/>
  <c r="V9843" i="4"/>
  <c r="U9844" i="4"/>
  <c r="V9846" i="4"/>
  <c r="U9847" i="4"/>
  <c r="V9849" i="4"/>
  <c r="U9850" i="4"/>
  <c r="V9852" i="4"/>
  <c r="U9853" i="4"/>
  <c r="V9855" i="4"/>
  <c r="U9856" i="4"/>
  <c r="V9858" i="4"/>
  <c r="Y9858" i="4" s="1"/>
  <c r="U9859" i="4"/>
  <c r="V9861" i="4"/>
  <c r="Y9861" i="4"/>
  <c r="U9862" i="4"/>
  <c r="V9864" i="4"/>
  <c r="U9865" i="4"/>
  <c r="V9867" i="4"/>
  <c r="U9868" i="4"/>
  <c r="V9870" i="4"/>
  <c r="Y9870" i="4"/>
  <c r="U9871" i="4"/>
  <c r="V9873" i="4"/>
  <c r="U9874" i="4"/>
  <c r="V9876" i="4"/>
  <c r="U9877" i="4"/>
  <c r="V9879" i="4"/>
  <c r="Y9879" i="4"/>
  <c r="U9880" i="4"/>
  <c r="V9882" i="4"/>
  <c r="U9883" i="4"/>
  <c r="V9885" i="4"/>
  <c r="U9886" i="4"/>
  <c r="V9888" i="4"/>
  <c r="Y9888" i="4"/>
  <c r="U9889" i="4"/>
  <c r="V9891" i="4"/>
  <c r="U9892" i="4"/>
  <c r="V9894" i="4"/>
  <c r="U9895" i="4"/>
  <c r="V9897" i="4"/>
  <c r="U9898" i="4"/>
  <c r="V9900" i="4"/>
  <c r="Y9900" i="4" s="1"/>
  <c r="U9901" i="4"/>
  <c r="V9903" i="4"/>
  <c r="U9904" i="4"/>
  <c r="V9906" i="4"/>
  <c r="U9907" i="4"/>
  <c r="V9909" i="4"/>
  <c r="U9910" i="4"/>
  <c r="V9912" i="4"/>
  <c r="U9913" i="4"/>
  <c r="V9915" i="4"/>
  <c r="U9916" i="4"/>
  <c r="V9918" i="4"/>
  <c r="U9919" i="4"/>
  <c r="V9921" i="4"/>
  <c r="U9922" i="4"/>
  <c r="V9924" i="4"/>
  <c r="U9925" i="4"/>
  <c r="V9927" i="4"/>
  <c r="U9928" i="4"/>
  <c r="V9930" i="4"/>
  <c r="U9931" i="4"/>
  <c r="V9933" i="4"/>
  <c r="U9934" i="4"/>
  <c r="V9936" i="4"/>
  <c r="U9937" i="4"/>
  <c r="V9939" i="4"/>
  <c r="U9940" i="4"/>
  <c r="V9942" i="4"/>
  <c r="U9943" i="4"/>
  <c r="V9945" i="4"/>
  <c r="U9946" i="4"/>
  <c r="V9948" i="4"/>
  <c r="U9949" i="4"/>
  <c r="V9951" i="4"/>
  <c r="U9952" i="4"/>
  <c r="V9954" i="4"/>
  <c r="U9955" i="4"/>
  <c r="V9957" i="4"/>
  <c r="Y9957" i="4"/>
  <c r="U9958" i="4"/>
  <c r="V9960" i="4"/>
  <c r="U9961" i="4"/>
  <c r="V9963" i="4"/>
  <c r="U9964" i="4"/>
  <c r="V9966" i="4"/>
  <c r="U9967" i="4"/>
  <c r="V9969" i="4"/>
  <c r="U9970" i="4"/>
  <c r="V9972" i="4"/>
  <c r="U9973" i="4"/>
  <c r="V9975" i="4"/>
  <c r="U9976" i="4"/>
  <c r="V9978" i="4"/>
  <c r="U9979" i="4"/>
  <c r="V9981" i="4"/>
  <c r="U9982" i="4"/>
  <c r="V9984" i="4"/>
  <c r="U9985" i="4"/>
  <c r="V9987" i="4"/>
  <c r="U9988" i="4"/>
  <c r="V9990" i="4"/>
  <c r="U9991" i="4"/>
  <c r="V9993" i="4"/>
  <c r="U9994" i="4"/>
  <c r="V9996" i="4"/>
  <c r="U9997" i="4"/>
  <c r="V9999" i="4"/>
  <c r="U10000" i="4"/>
  <c r="V10002" i="4"/>
  <c r="U10003" i="4"/>
  <c r="V10005" i="4"/>
  <c r="U10006" i="4"/>
  <c r="V10008" i="4"/>
  <c r="U10009" i="4"/>
  <c r="V10011" i="4"/>
  <c r="U10012" i="4"/>
  <c r="V10014" i="4"/>
  <c r="U10015" i="4"/>
  <c r="V10017" i="4"/>
  <c r="U10018" i="4"/>
  <c r="V10020" i="4"/>
  <c r="U10021" i="4"/>
  <c r="V10023" i="4"/>
  <c r="U10024" i="4"/>
  <c r="V10026" i="4"/>
  <c r="U10027" i="4"/>
  <c r="V10029" i="4"/>
  <c r="Y10029" i="4"/>
  <c r="U10030" i="4"/>
  <c r="V10032" i="4"/>
  <c r="U10033" i="4"/>
  <c r="V10035" i="4"/>
  <c r="U10036" i="4"/>
  <c r="V10038" i="4"/>
  <c r="Y10038" i="4"/>
  <c r="U10039" i="4"/>
  <c r="V10041" i="4"/>
  <c r="U10042" i="4"/>
  <c r="V10044" i="4"/>
  <c r="U10045" i="4"/>
  <c r="V10047" i="4"/>
  <c r="U10048" i="4"/>
  <c r="V10050" i="4"/>
  <c r="U10051" i="4"/>
  <c r="V10053" i="4"/>
  <c r="Y10053" i="4"/>
  <c r="U10054" i="4"/>
  <c r="V10056" i="4"/>
  <c r="U10057" i="4"/>
  <c r="V10059" i="4"/>
  <c r="U10060" i="4"/>
  <c r="V10062" i="4"/>
  <c r="Y10062" i="4"/>
  <c r="U10063" i="4"/>
  <c r="V10065" i="4"/>
  <c r="U10066" i="4"/>
  <c r="V10068" i="4"/>
  <c r="Y10068" i="4"/>
  <c r="U10069" i="4"/>
  <c r="V10071" i="4"/>
  <c r="U10072" i="4"/>
  <c r="V10074" i="4"/>
  <c r="Y10074" i="4"/>
  <c r="U10075" i="4"/>
  <c r="V10077" i="4"/>
  <c r="U10078" i="4"/>
  <c r="V10080" i="4"/>
  <c r="Y10080" i="4" s="1"/>
  <c r="U10081" i="4"/>
  <c r="V10083" i="4"/>
  <c r="U10084" i="4"/>
  <c r="V10086" i="4"/>
  <c r="U10087" i="4"/>
  <c r="V10089" i="4"/>
  <c r="Y10089" i="4" s="1"/>
  <c r="U10090" i="4"/>
  <c r="V10092" i="4"/>
  <c r="U10093" i="4"/>
  <c r="V10095" i="4"/>
  <c r="U10096" i="4"/>
  <c r="V10098" i="4"/>
  <c r="U10099" i="4"/>
  <c r="V10101" i="4"/>
  <c r="U10102" i="4"/>
  <c r="V10104" i="4"/>
  <c r="U10105" i="4"/>
  <c r="V10107" i="4"/>
  <c r="Y10107" i="4" s="1"/>
  <c r="U10108" i="4"/>
  <c r="V10110" i="4"/>
  <c r="U10111" i="4"/>
  <c r="V10113" i="4"/>
  <c r="U10114" i="4"/>
  <c r="V10116" i="4"/>
  <c r="U10117" i="4"/>
  <c r="V10119" i="4"/>
  <c r="U10120" i="4"/>
  <c r="V10122" i="4"/>
  <c r="U10123" i="4"/>
  <c r="V10125" i="4"/>
  <c r="U10126" i="4"/>
  <c r="V10128" i="4"/>
  <c r="U10129" i="4"/>
  <c r="V10131" i="4"/>
  <c r="U10132" i="4"/>
  <c r="V10134" i="4"/>
  <c r="U10135" i="4"/>
  <c r="V10137" i="4"/>
  <c r="U10138" i="4"/>
  <c r="V10140" i="4"/>
  <c r="U10141" i="4"/>
  <c r="V10143" i="4"/>
  <c r="U10144" i="4"/>
  <c r="V10146" i="4"/>
  <c r="U10147" i="4"/>
  <c r="V10149" i="4"/>
  <c r="U10150" i="4"/>
  <c r="V10152" i="4"/>
  <c r="U10153" i="4"/>
  <c r="V10155" i="4"/>
  <c r="U10156" i="4"/>
  <c r="V10158" i="4"/>
  <c r="U10159" i="4"/>
  <c r="V10161" i="4"/>
  <c r="U10162" i="4"/>
  <c r="V10164" i="4"/>
  <c r="U10165" i="4"/>
  <c r="V10167" i="4"/>
  <c r="U10168" i="4"/>
  <c r="V10170" i="4"/>
  <c r="U10171" i="4"/>
  <c r="V10173" i="4"/>
  <c r="U10174" i="4"/>
  <c r="V10176" i="4"/>
  <c r="U10177" i="4"/>
  <c r="V10179" i="4"/>
  <c r="U10180" i="4"/>
  <c r="V10182" i="4"/>
  <c r="Y10182" i="4" s="1"/>
  <c r="U10183" i="4"/>
  <c r="V10185" i="4"/>
  <c r="U10186" i="4"/>
  <c r="V10188" i="4"/>
  <c r="U10189" i="4"/>
  <c r="V10191" i="4"/>
  <c r="U10192" i="4"/>
  <c r="V10194" i="4"/>
  <c r="U10195" i="4"/>
  <c r="V10197" i="4"/>
  <c r="U10198" i="4"/>
  <c r="V10200" i="4"/>
  <c r="U10201" i="4"/>
  <c r="V10203" i="4"/>
  <c r="U10204" i="4"/>
  <c r="V10206" i="4"/>
  <c r="U10207" i="4"/>
  <c r="V10209" i="4"/>
  <c r="U10210" i="4"/>
  <c r="V10212" i="4"/>
  <c r="U10213" i="4"/>
  <c r="V10215" i="4"/>
  <c r="Y10215" i="4" s="1"/>
  <c r="U10216" i="4"/>
  <c r="V10218" i="4"/>
  <c r="U10219" i="4"/>
  <c r="V10221" i="4"/>
  <c r="U10222" i="4"/>
  <c r="V10224" i="4"/>
  <c r="Y10224" i="4" s="1"/>
  <c r="U10225" i="4"/>
  <c r="V10227" i="4"/>
  <c r="U10228" i="4"/>
  <c r="V10230" i="4"/>
  <c r="U10231" i="4"/>
  <c r="V10233" i="4"/>
  <c r="U10234" i="4"/>
  <c r="V10236" i="4"/>
  <c r="U10237" i="4"/>
  <c r="V10239" i="4"/>
  <c r="Y10239" i="4" s="1"/>
  <c r="U10240" i="4"/>
  <c r="V10242" i="4"/>
  <c r="U10243" i="4"/>
  <c r="V10245" i="4"/>
  <c r="Y10245" i="4" s="1"/>
  <c r="U10246" i="4"/>
  <c r="V10248" i="4"/>
  <c r="U10249" i="4"/>
  <c r="V10251" i="4"/>
  <c r="U10252" i="4"/>
  <c r="V10254" i="4"/>
  <c r="Y10254" i="4"/>
  <c r="U10255" i="4"/>
  <c r="V10257" i="4"/>
  <c r="Y10257" i="4" s="1"/>
  <c r="U10258" i="4"/>
  <c r="V10260" i="4"/>
  <c r="U10261" i="4"/>
  <c r="V10263" i="4"/>
  <c r="Y10263" i="4" s="1"/>
  <c r="U10264" i="4"/>
  <c r="V10266" i="4"/>
  <c r="U10267" i="4"/>
  <c r="V10269" i="4"/>
  <c r="Y10269" i="4" s="1"/>
  <c r="U10270" i="4"/>
  <c r="V10272" i="4"/>
  <c r="U10273" i="4"/>
  <c r="V10275" i="4"/>
  <c r="U10276" i="4"/>
  <c r="V10278" i="4"/>
  <c r="U10279" i="4"/>
  <c r="V10281" i="4"/>
  <c r="Y10281" i="4"/>
  <c r="U10282" i="4"/>
  <c r="V10284" i="4"/>
  <c r="U10285" i="4"/>
  <c r="V10287" i="4"/>
  <c r="U10288" i="4"/>
  <c r="V10290" i="4"/>
  <c r="U10291" i="4"/>
  <c r="V10293" i="4"/>
  <c r="U10294" i="4"/>
  <c r="V10296" i="4"/>
  <c r="U10297" i="4"/>
  <c r="V10299" i="4"/>
  <c r="U10300" i="4"/>
  <c r="V10302" i="4"/>
  <c r="U10303" i="4"/>
  <c r="V10305" i="4"/>
  <c r="Y10305" i="4"/>
  <c r="U10306" i="4"/>
  <c r="V10308" i="4"/>
  <c r="U10309" i="4"/>
  <c r="V10311" i="4"/>
  <c r="U10312" i="4"/>
  <c r="V10314" i="4"/>
  <c r="U10315" i="4"/>
  <c r="V10317" i="4"/>
  <c r="U10318" i="4"/>
  <c r="V10320" i="4"/>
  <c r="U10321" i="4"/>
  <c r="V10323" i="4"/>
  <c r="U10324" i="4"/>
  <c r="V10326" i="4"/>
  <c r="U10327" i="4"/>
  <c r="V10329" i="4"/>
  <c r="U10330" i="4"/>
  <c r="V10332" i="4"/>
  <c r="U10333" i="4"/>
  <c r="V10335" i="4"/>
  <c r="U10336" i="4"/>
  <c r="V10338" i="4"/>
  <c r="U10339" i="4"/>
  <c r="V10341" i="4"/>
  <c r="U10342" i="4"/>
  <c r="V10344" i="4"/>
  <c r="U10345" i="4"/>
  <c r="V10347" i="4"/>
  <c r="U10348" i="4"/>
  <c r="V10350" i="4"/>
  <c r="U10351" i="4"/>
  <c r="V10353" i="4"/>
  <c r="U10354" i="4"/>
  <c r="V10356" i="4"/>
  <c r="Y10356" i="4" s="1"/>
  <c r="U10357" i="4"/>
  <c r="V10359" i="4"/>
  <c r="U10360" i="4"/>
  <c r="V10362" i="4"/>
  <c r="U10363" i="4"/>
  <c r="V10365" i="4"/>
  <c r="U10366" i="4"/>
  <c r="V10368" i="4"/>
  <c r="U10369" i="4"/>
  <c r="V10371" i="4"/>
  <c r="U10372" i="4"/>
  <c r="V10375" i="4"/>
  <c r="V10378" i="4"/>
  <c r="V10381" i="4"/>
  <c r="V10384" i="4"/>
  <c r="V10387" i="4"/>
  <c r="V10390" i="4"/>
  <c r="V10393" i="4"/>
  <c r="V10396" i="4"/>
  <c r="V10399" i="4"/>
  <c r="V10402" i="4"/>
  <c r="V10405" i="4"/>
  <c r="V10408" i="4"/>
  <c r="V10411" i="4"/>
  <c r="V10414" i="4"/>
  <c r="V10417" i="4"/>
  <c r="V10420" i="4"/>
  <c r="V10423" i="4"/>
  <c r="V10426" i="4"/>
  <c r="V10429" i="4"/>
  <c r="V10432" i="4"/>
  <c r="V10435" i="4"/>
  <c r="V10438" i="4"/>
  <c r="V10441" i="4"/>
  <c r="V10444" i="4"/>
  <c r="V10447" i="4"/>
  <c r="V10450" i="4"/>
  <c r="V10453" i="4"/>
  <c r="V10456" i="4"/>
  <c r="V10459" i="4"/>
  <c r="V10462" i="4"/>
  <c r="V10465" i="4"/>
  <c r="V10468" i="4"/>
  <c r="V10471" i="4"/>
  <c r="V10474" i="4"/>
  <c r="V10477" i="4"/>
  <c r="V10480" i="4"/>
  <c r="V10483" i="4"/>
  <c r="V10486" i="4"/>
  <c r="V10489" i="4"/>
  <c r="V10492" i="4"/>
  <c r="V10495" i="4"/>
  <c r="V10498" i="4"/>
  <c r="V10501" i="4"/>
  <c r="V10504" i="4"/>
  <c r="V10507" i="4"/>
  <c r="V10510" i="4"/>
  <c r="V10513" i="4"/>
  <c r="V10516" i="4"/>
  <c r="V10519" i="4"/>
  <c r="V10522" i="4"/>
  <c r="V10525" i="4"/>
  <c r="V10528" i="4"/>
  <c r="V10531" i="4"/>
  <c r="V10534" i="4"/>
  <c r="V10537" i="4"/>
  <c r="V10540" i="4"/>
  <c r="V10543" i="4"/>
  <c r="V10546" i="4"/>
  <c r="V10549" i="4"/>
  <c r="V10552" i="4"/>
  <c r="V10555" i="4"/>
  <c r="V10558" i="4"/>
  <c r="V10561" i="4"/>
  <c r="V10564" i="4"/>
  <c r="V10567" i="4"/>
  <c r="V10570" i="4"/>
  <c r="V10573" i="4"/>
  <c r="V10576" i="4"/>
  <c r="V10579" i="4"/>
  <c r="V10582" i="4"/>
  <c r="V10585" i="4"/>
  <c r="V10588" i="4"/>
  <c r="V10591" i="4"/>
  <c r="V10594" i="4"/>
  <c r="V10597" i="4"/>
  <c r="V10600" i="4"/>
  <c r="V10603" i="4"/>
  <c r="V10606" i="4"/>
  <c r="V10609" i="4"/>
  <c r="V10612" i="4"/>
  <c r="V10615" i="4"/>
  <c r="V10618" i="4"/>
  <c r="V10621" i="4"/>
  <c r="V10624" i="4"/>
  <c r="V10627" i="4"/>
  <c r="V10630" i="4"/>
  <c r="V10633" i="4"/>
  <c r="V7546" i="4"/>
  <c r="Y7546" i="4" s="1"/>
  <c r="U7547" i="4"/>
  <c r="X7547" i="4" s="1"/>
  <c r="V7549" i="4"/>
  <c r="Y7549" i="4" s="1"/>
  <c r="U7550" i="4"/>
  <c r="X7550" i="4" s="1"/>
  <c r="V7552" i="4"/>
  <c r="Y7552" i="4" s="1"/>
  <c r="U7553" i="4"/>
  <c r="X7553" i="4" s="1"/>
  <c r="V7555" i="4"/>
  <c r="Y7555" i="4"/>
  <c r="U7556" i="4"/>
  <c r="X7556" i="4"/>
  <c r="V7558" i="4"/>
  <c r="Y7558" i="4"/>
  <c r="U7559" i="4"/>
  <c r="X7559" i="4" s="1"/>
  <c r="V7561" i="4"/>
  <c r="Y7561" i="4" s="1"/>
  <c r="U7562" i="4"/>
  <c r="X7562" i="4" s="1"/>
  <c r="V7564" i="4"/>
  <c r="Y7564" i="4" s="1"/>
  <c r="U7565" i="4"/>
  <c r="X7565" i="4" s="1"/>
  <c r="V7567" i="4"/>
  <c r="Y7567" i="4"/>
  <c r="U7568" i="4"/>
  <c r="X7568" i="4" s="1"/>
  <c r="V7570" i="4"/>
  <c r="Y7570" i="4" s="1"/>
  <c r="U7571" i="4"/>
  <c r="X7571" i="4" s="1"/>
  <c r="V7573" i="4"/>
  <c r="Y7573" i="4" s="1"/>
  <c r="U7574" i="4"/>
  <c r="X7574" i="4"/>
  <c r="V7576" i="4"/>
  <c r="Y7576" i="4" s="1"/>
  <c r="U7577" i="4"/>
  <c r="X7577" i="4" s="1"/>
  <c r="V7579" i="4"/>
  <c r="Y7579" i="4"/>
  <c r="U7580" i="4"/>
  <c r="X7580" i="4" s="1"/>
  <c r="V7582" i="4"/>
  <c r="Y7582" i="4" s="1"/>
  <c r="U7583" i="4"/>
  <c r="X7583" i="4" s="1"/>
  <c r="V7585" i="4"/>
  <c r="Y7585" i="4" s="1"/>
  <c r="U7586" i="4"/>
  <c r="X7586" i="4" s="1"/>
  <c r="V7588" i="4"/>
  <c r="Y7588" i="4" s="1"/>
  <c r="U7589" i="4"/>
  <c r="X7589" i="4" s="1"/>
  <c r="V7591" i="4"/>
  <c r="Y7591" i="4"/>
  <c r="U7592" i="4"/>
  <c r="X7592" i="4"/>
  <c r="V7594" i="4"/>
  <c r="Y7594" i="4"/>
  <c r="U7595" i="4"/>
  <c r="X7595" i="4" s="1"/>
  <c r="V7597" i="4"/>
  <c r="Y7597" i="4" s="1"/>
  <c r="U7598" i="4"/>
  <c r="X7598" i="4" s="1"/>
  <c r="V7600" i="4"/>
  <c r="Y7600" i="4" s="1"/>
  <c r="U7601" i="4"/>
  <c r="X7601" i="4" s="1"/>
  <c r="V7603" i="4"/>
  <c r="Y7603" i="4"/>
  <c r="U7604" i="4"/>
  <c r="X7604" i="4" s="1"/>
  <c r="V7606" i="4"/>
  <c r="Y7606" i="4" s="1"/>
  <c r="U7607" i="4"/>
  <c r="X7607" i="4" s="1"/>
  <c r="V7609" i="4"/>
  <c r="Y7609" i="4" s="1"/>
  <c r="U7610" i="4"/>
  <c r="X7610" i="4"/>
  <c r="V7612" i="4"/>
  <c r="Y7612" i="4" s="1"/>
  <c r="U7613" i="4"/>
  <c r="X7613" i="4" s="1"/>
  <c r="V7615" i="4"/>
  <c r="Y7615" i="4"/>
  <c r="U7616" i="4"/>
  <c r="X7616" i="4" s="1"/>
  <c r="V7618" i="4"/>
  <c r="Y7618" i="4" s="1"/>
  <c r="U7619" i="4"/>
  <c r="X7619" i="4" s="1"/>
  <c r="V7621" i="4"/>
  <c r="Y7621" i="4" s="1"/>
  <c r="U7622" i="4"/>
  <c r="X7622" i="4" s="1"/>
  <c r="V7624" i="4"/>
  <c r="Y7624" i="4" s="1"/>
  <c r="U7625" i="4"/>
  <c r="X7625" i="4" s="1"/>
  <c r="V7627" i="4"/>
  <c r="Y7627" i="4"/>
  <c r="U7628" i="4"/>
  <c r="X7628" i="4"/>
  <c r="V7630" i="4"/>
  <c r="Y7630" i="4"/>
  <c r="U7631" i="4"/>
  <c r="X7631" i="4" s="1"/>
  <c r="V7633" i="4"/>
  <c r="Y7633" i="4" s="1"/>
  <c r="U7634" i="4"/>
  <c r="X7634" i="4" s="1"/>
  <c r="V7636" i="4"/>
  <c r="Y7636" i="4" s="1"/>
  <c r="U7637" i="4"/>
  <c r="X7637" i="4" s="1"/>
  <c r="V7639" i="4"/>
  <c r="Y7639" i="4"/>
  <c r="U7640" i="4"/>
  <c r="X7640" i="4" s="1"/>
  <c r="V7642" i="4"/>
  <c r="Y7642" i="4" s="1"/>
  <c r="U7643" i="4"/>
  <c r="X7643" i="4" s="1"/>
  <c r="V7645" i="4"/>
  <c r="Y7645" i="4" s="1"/>
  <c r="U7646" i="4"/>
  <c r="X7646" i="4"/>
  <c r="V7648" i="4"/>
  <c r="Y7648" i="4" s="1"/>
  <c r="U7649" i="4"/>
  <c r="X7649" i="4" s="1"/>
  <c r="V7651" i="4"/>
  <c r="Y7651" i="4"/>
  <c r="U7652" i="4"/>
  <c r="X7652" i="4" s="1"/>
  <c r="V7654" i="4"/>
  <c r="Y7654" i="4" s="1"/>
  <c r="U7655" i="4"/>
  <c r="X7655" i="4" s="1"/>
  <c r="V7657" i="4"/>
  <c r="Y7657" i="4" s="1"/>
  <c r="U7658" i="4"/>
  <c r="X7658" i="4" s="1"/>
  <c r="V7660" i="4"/>
  <c r="Y7660" i="4" s="1"/>
  <c r="U7661" i="4"/>
  <c r="X7661" i="4" s="1"/>
  <c r="V7663" i="4"/>
  <c r="Y7663" i="4"/>
  <c r="U7664" i="4"/>
  <c r="X7664" i="4"/>
  <c r="V7666" i="4"/>
  <c r="Y7666" i="4"/>
  <c r="U7667" i="4"/>
  <c r="X7667" i="4" s="1"/>
  <c r="V7669" i="4"/>
  <c r="Y7669" i="4" s="1"/>
  <c r="U7670" i="4"/>
  <c r="X7670" i="4" s="1"/>
  <c r="V7672" i="4"/>
  <c r="Y7672" i="4" s="1"/>
  <c r="U7673" i="4"/>
  <c r="X7673" i="4" s="1"/>
  <c r="V7675" i="4"/>
  <c r="Y7675" i="4" s="1"/>
  <c r="U7676" i="4"/>
  <c r="X7676" i="4" s="1"/>
  <c r="V7678" i="4"/>
  <c r="Y7678" i="4" s="1"/>
  <c r="U7679" i="4"/>
  <c r="X7679" i="4" s="1"/>
  <c r="V7681" i="4"/>
  <c r="Y7681" i="4" s="1"/>
  <c r="U7682" i="4"/>
  <c r="X7682" i="4"/>
  <c r="V7684" i="4"/>
  <c r="Y7684" i="4" s="1"/>
  <c r="U7685" i="4"/>
  <c r="X7685" i="4" s="1"/>
  <c r="V7687" i="4"/>
  <c r="Y7687" i="4"/>
  <c r="U7688" i="4"/>
  <c r="X7688" i="4" s="1"/>
  <c r="V7690" i="4"/>
  <c r="Y7690" i="4" s="1"/>
  <c r="U7691" i="4"/>
  <c r="X7691" i="4" s="1"/>
  <c r="V7693" i="4"/>
  <c r="Y7693" i="4" s="1"/>
  <c r="U7694" i="4"/>
  <c r="X7694" i="4" s="1"/>
  <c r="V7696" i="4"/>
  <c r="Y7696" i="4" s="1"/>
  <c r="U7697" i="4"/>
  <c r="X7697" i="4" s="1"/>
  <c r="V7699" i="4"/>
  <c r="Y7699" i="4"/>
  <c r="U7700" i="4"/>
  <c r="X7700" i="4"/>
  <c r="V7702" i="4"/>
  <c r="Y7702" i="4"/>
  <c r="U7703" i="4"/>
  <c r="X7703" i="4" s="1"/>
  <c r="V7705" i="4"/>
  <c r="Y7705" i="4" s="1"/>
  <c r="U7706" i="4"/>
  <c r="X7706" i="4" s="1"/>
  <c r="V7708" i="4"/>
  <c r="Y7708" i="4" s="1"/>
  <c r="U7709" i="4"/>
  <c r="X7709" i="4" s="1"/>
  <c r="V7711" i="4"/>
  <c r="Y7711" i="4" s="1"/>
  <c r="U7712" i="4"/>
  <c r="X7712" i="4" s="1"/>
  <c r="V7714" i="4"/>
  <c r="Y7714" i="4" s="1"/>
  <c r="U7715" i="4"/>
  <c r="X7715" i="4" s="1"/>
  <c r="V7717" i="4"/>
  <c r="Y7717" i="4" s="1"/>
  <c r="U7718" i="4"/>
  <c r="X7718" i="4"/>
  <c r="V7720" i="4"/>
  <c r="Y7720" i="4" s="1"/>
  <c r="U7721" i="4"/>
  <c r="X7721" i="4" s="1"/>
  <c r="V7723" i="4"/>
  <c r="Y7723" i="4"/>
  <c r="U7724" i="4"/>
  <c r="X7724" i="4" s="1"/>
  <c r="V7726" i="4"/>
  <c r="Y7726" i="4" s="1"/>
  <c r="U7727" i="4"/>
  <c r="X7727" i="4" s="1"/>
  <c r="V7729" i="4"/>
  <c r="Y7729" i="4" s="1"/>
  <c r="U7730" i="4"/>
  <c r="X7730" i="4" s="1"/>
  <c r="V7732" i="4"/>
  <c r="Y7732" i="4" s="1"/>
  <c r="U7733" i="4"/>
  <c r="X7733" i="4" s="1"/>
  <c r="V7735" i="4"/>
  <c r="Y7735" i="4"/>
  <c r="U7736" i="4"/>
  <c r="X7736" i="4"/>
  <c r="V7738" i="4"/>
  <c r="Y7738" i="4"/>
  <c r="U7739" i="4"/>
  <c r="X7739" i="4" s="1"/>
  <c r="V7741" i="4"/>
  <c r="Y7741" i="4" s="1"/>
  <c r="U7742" i="4"/>
  <c r="X7742" i="4" s="1"/>
  <c r="V7744" i="4"/>
  <c r="Y7744" i="4" s="1"/>
  <c r="U7745" i="4"/>
  <c r="X7745" i="4" s="1"/>
  <c r="V7747" i="4"/>
  <c r="Y7747" i="4" s="1"/>
  <c r="U7748" i="4"/>
  <c r="X7748" i="4" s="1"/>
  <c r="V7750" i="4"/>
  <c r="Y7750" i="4" s="1"/>
  <c r="U7751" i="4"/>
  <c r="X7751" i="4" s="1"/>
  <c r="V7753" i="4"/>
  <c r="Y7753" i="4" s="1"/>
  <c r="U7754" i="4"/>
  <c r="X7754" i="4"/>
  <c r="V7756" i="4"/>
  <c r="Y7756" i="4" s="1"/>
  <c r="U7757" i="4"/>
  <c r="X7757" i="4" s="1"/>
  <c r="V7759" i="4"/>
  <c r="Y7759" i="4"/>
  <c r="U7760" i="4"/>
  <c r="X7760" i="4" s="1"/>
  <c r="V7762" i="4"/>
  <c r="Y7762" i="4" s="1"/>
  <c r="U7763" i="4"/>
  <c r="X7763" i="4" s="1"/>
  <c r="V7765" i="4"/>
  <c r="Y7765" i="4" s="1"/>
  <c r="U7766" i="4"/>
  <c r="X7766" i="4" s="1"/>
  <c r="V7768" i="4"/>
  <c r="Y7768" i="4" s="1"/>
  <c r="U7769" i="4"/>
  <c r="X7769" i="4" s="1"/>
  <c r="V7771" i="4"/>
  <c r="Y7771" i="4"/>
  <c r="U7772" i="4"/>
  <c r="X7772" i="4"/>
  <c r="V7774" i="4"/>
  <c r="Y7774" i="4"/>
  <c r="U7775" i="4"/>
  <c r="X7775" i="4" s="1"/>
  <c r="V7777" i="4"/>
  <c r="Y7777" i="4" s="1"/>
  <c r="U7778" i="4"/>
  <c r="X7778" i="4" s="1"/>
  <c r="V7780" i="4"/>
  <c r="Y7780" i="4" s="1"/>
  <c r="U7781" i="4"/>
  <c r="X7781" i="4" s="1"/>
  <c r="V7783" i="4"/>
  <c r="Y7783" i="4" s="1"/>
  <c r="U7784" i="4"/>
  <c r="X7784" i="4" s="1"/>
  <c r="V7786" i="4"/>
  <c r="Y7786" i="4" s="1"/>
  <c r="U7787" i="4"/>
  <c r="X7787" i="4" s="1"/>
  <c r="V7789" i="4"/>
  <c r="Y7789" i="4" s="1"/>
  <c r="U7790" i="4"/>
  <c r="X7790" i="4"/>
  <c r="V7792" i="4"/>
  <c r="Y7792" i="4" s="1"/>
  <c r="U7793" i="4"/>
  <c r="X7793" i="4" s="1"/>
  <c r="V7795" i="4"/>
  <c r="Y7795" i="4"/>
  <c r="U7796" i="4"/>
  <c r="X7796" i="4" s="1"/>
  <c r="V7798" i="4"/>
  <c r="Y7798" i="4" s="1"/>
  <c r="U7799" i="4"/>
  <c r="X7799" i="4" s="1"/>
  <c r="V7801" i="4"/>
  <c r="Y7801" i="4" s="1"/>
  <c r="U7802" i="4"/>
  <c r="X7802" i="4" s="1"/>
  <c r="V7804" i="4"/>
  <c r="Y7804" i="4" s="1"/>
  <c r="U7805" i="4"/>
  <c r="X7805" i="4" s="1"/>
  <c r="V7807" i="4"/>
  <c r="Y7807" i="4"/>
  <c r="U7808" i="4"/>
  <c r="X7808" i="4"/>
  <c r="V7810" i="4"/>
  <c r="Y7810" i="4"/>
  <c r="U7811" i="4"/>
  <c r="X7811" i="4" s="1"/>
  <c r="V7813" i="4"/>
  <c r="Y7813" i="4" s="1"/>
  <c r="U7814" i="4"/>
  <c r="X7814" i="4" s="1"/>
  <c r="V7816" i="4"/>
  <c r="Y7816" i="4" s="1"/>
  <c r="U7817" i="4"/>
  <c r="X7817" i="4" s="1"/>
  <c r="V7819" i="4"/>
  <c r="Y7819" i="4" s="1"/>
  <c r="U7820" i="4"/>
  <c r="X7820" i="4" s="1"/>
  <c r="V7822" i="4"/>
  <c r="Y7822" i="4" s="1"/>
  <c r="U7823" i="4"/>
  <c r="X7823" i="4" s="1"/>
  <c r="V7825" i="4"/>
  <c r="Y7825" i="4" s="1"/>
  <c r="U7826" i="4"/>
  <c r="X7826" i="4" s="1"/>
  <c r="V7828" i="4"/>
  <c r="Y7828" i="4" s="1"/>
  <c r="U7829" i="4"/>
  <c r="X7829" i="4" s="1"/>
  <c r="V7831" i="4"/>
  <c r="Y7831" i="4"/>
  <c r="U7832" i="4"/>
  <c r="X7832" i="4" s="1"/>
  <c r="V7834" i="4"/>
  <c r="Y7834" i="4" s="1"/>
  <c r="U7835" i="4"/>
  <c r="X7835" i="4" s="1"/>
  <c r="V7837" i="4"/>
  <c r="Y7837" i="4" s="1"/>
  <c r="U7838" i="4"/>
  <c r="X7838" i="4" s="1"/>
  <c r="V7840" i="4"/>
  <c r="Y7840" i="4" s="1"/>
  <c r="U7841" i="4"/>
  <c r="X7841" i="4" s="1"/>
  <c r="V7843" i="4"/>
  <c r="Y7843" i="4"/>
  <c r="U7844" i="4"/>
  <c r="X7844" i="4"/>
  <c r="V7846" i="4"/>
  <c r="Y7846" i="4" s="1"/>
  <c r="U7847" i="4"/>
  <c r="X7847" i="4" s="1"/>
  <c r="V7849" i="4"/>
  <c r="Y7849" i="4" s="1"/>
  <c r="U7850" i="4"/>
  <c r="X7850" i="4" s="1"/>
  <c r="V7852" i="4"/>
  <c r="Y7852" i="4" s="1"/>
  <c r="U7853" i="4"/>
  <c r="X7853" i="4" s="1"/>
  <c r="V7855" i="4"/>
  <c r="Y7855" i="4" s="1"/>
  <c r="U7856" i="4"/>
  <c r="X7856" i="4" s="1"/>
  <c r="V7858" i="4"/>
  <c r="Y7858" i="4" s="1"/>
  <c r="U7859" i="4"/>
  <c r="X7859" i="4" s="1"/>
  <c r="V7861" i="4"/>
  <c r="Y7861" i="4" s="1"/>
  <c r="U7862" i="4"/>
  <c r="X7862" i="4" s="1"/>
  <c r="V7864" i="4"/>
  <c r="Y7864" i="4" s="1"/>
  <c r="U7865" i="4"/>
  <c r="X7865" i="4" s="1"/>
  <c r="V7867" i="4"/>
  <c r="Y7867" i="4"/>
  <c r="U7868" i="4"/>
  <c r="X7868" i="4" s="1"/>
  <c r="V7870" i="4"/>
  <c r="Y7870" i="4" s="1"/>
  <c r="U7871" i="4"/>
  <c r="X7871" i="4" s="1"/>
  <c r="V7873" i="4"/>
  <c r="Y7873" i="4" s="1"/>
  <c r="U7874" i="4"/>
  <c r="X7874" i="4" s="1"/>
  <c r="V7876" i="4"/>
  <c r="Y7876" i="4" s="1"/>
  <c r="U7877" i="4"/>
  <c r="X7877" i="4" s="1"/>
  <c r="V7879" i="4"/>
  <c r="Y7879" i="4"/>
  <c r="U7880" i="4"/>
  <c r="X7880" i="4"/>
  <c r="V7882" i="4"/>
  <c r="Y7882" i="4" s="1"/>
  <c r="U7883" i="4"/>
  <c r="X7883" i="4" s="1"/>
  <c r="V7885" i="4"/>
  <c r="Y7885" i="4" s="1"/>
  <c r="U7886" i="4"/>
  <c r="X7886" i="4" s="1"/>
  <c r="V7888" i="4"/>
  <c r="Y7888" i="4" s="1"/>
  <c r="U7889" i="4"/>
  <c r="X7889" i="4" s="1"/>
  <c r="V7891" i="4"/>
  <c r="Y7891" i="4" s="1"/>
  <c r="U7892" i="4"/>
  <c r="X7892" i="4" s="1"/>
  <c r="V7894" i="4"/>
  <c r="Y7894" i="4" s="1"/>
  <c r="U7895" i="4"/>
  <c r="X7895" i="4" s="1"/>
  <c r="V7897" i="4"/>
  <c r="Y7897" i="4" s="1"/>
  <c r="U7898" i="4"/>
  <c r="X7898" i="4" s="1"/>
  <c r="V7900" i="4"/>
  <c r="Y7900" i="4" s="1"/>
  <c r="U7901" i="4"/>
  <c r="X7901" i="4" s="1"/>
  <c r="V7903" i="4"/>
  <c r="Y7903" i="4"/>
  <c r="U7904" i="4"/>
  <c r="X7904" i="4" s="1"/>
  <c r="V7906" i="4"/>
  <c r="Y7906" i="4" s="1"/>
  <c r="U7907" i="4"/>
  <c r="X7907" i="4" s="1"/>
  <c r="V7909" i="4"/>
  <c r="Y7909" i="4" s="1"/>
  <c r="U7910" i="4"/>
  <c r="X7910" i="4" s="1"/>
  <c r="V7912" i="4"/>
  <c r="Y7912" i="4" s="1"/>
  <c r="U7913" i="4"/>
  <c r="X7913" i="4" s="1"/>
  <c r="V7915" i="4"/>
  <c r="Y7915" i="4"/>
  <c r="U7916" i="4"/>
  <c r="X7916" i="4"/>
  <c r="V7918" i="4"/>
  <c r="Y7918" i="4" s="1"/>
  <c r="U7919" i="4"/>
  <c r="V7921" i="4"/>
  <c r="Y7921" i="4"/>
  <c r="U7922" i="4"/>
  <c r="X7922" i="4"/>
  <c r="V7924" i="4"/>
  <c r="Y7924" i="4"/>
  <c r="U7925" i="4"/>
  <c r="X7925" i="4"/>
  <c r="V7927" i="4"/>
  <c r="Y7927" i="4"/>
  <c r="U7928" i="4"/>
  <c r="X7928" i="4"/>
  <c r="V7930" i="4"/>
  <c r="Y7930" i="4"/>
  <c r="U7931" i="4"/>
  <c r="X7931" i="4"/>
  <c r="V7933" i="4"/>
  <c r="Y7933" i="4"/>
  <c r="U7934" i="4"/>
  <c r="X7934" i="4"/>
  <c r="V7936" i="4"/>
  <c r="Y7936" i="4"/>
  <c r="U7937" i="4"/>
  <c r="X7937" i="4"/>
  <c r="V7939" i="4"/>
  <c r="Y7939" i="4"/>
  <c r="U7940" i="4"/>
  <c r="X7940" i="4"/>
  <c r="V7942" i="4"/>
  <c r="Y7942" i="4"/>
  <c r="U7943" i="4"/>
  <c r="X7943" i="4"/>
  <c r="V7945" i="4"/>
  <c r="Y7945" i="4"/>
  <c r="U7946" i="4"/>
  <c r="X7946" i="4"/>
  <c r="V7948" i="4"/>
  <c r="Y7948" i="4"/>
  <c r="U7949" i="4"/>
  <c r="X7949" i="4"/>
  <c r="V7951" i="4"/>
  <c r="Y7951" i="4"/>
  <c r="U7952" i="4"/>
  <c r="X7952" i="4"/>
  <c r="V7954" i="4"/>
  <c r="Y7954" i="4" s="1"/>
  <c r="U7955" i="4"/>
  <c r="X7955" i="4" s="1"/>
  <c r="V7957" i="4"/>
  <c r="U7958" i="4"/>
  <c r="X7958" i="4" s="1"/>
  <c r="V7960" i="4"/>
  <c r="Y7960" i="4" s="1"/>
  <c r="U7961" i="4"/>
  <c r="X7961" i="4" s="1"/>
  <c r="V7963" i="4"/>
  <c r="Y7963" i="4" s="1"/>
  <c r="U7964" i="4"/>
  <c r="X7964" i="4" s="1"/>
  <c r="V7966" i="4"/>
  <c r="Y7966" i="4" s="1"/>
  <c r="U7967" i="4"/>
  <c r="X7967" i="4" s="1"/>
  <c r="V7969" i="4"/>
  <c r="Y7969" i="4" s="1"/>
  <c r="U7970" i="4"/>
  <c r="X7970" i="4" s="1"/>
  <c r="V7972" i="4"/>
  <c r="Y7972" i="4" s="1"/>
  <c r="U7973" i="4"/>
  <c r="X7973" i="4" s="1"/>
  <c r="V7975" i="4"/>
  <c r="Y7975" i="4" s="1"/>
  <c r="U7976" i="4"/>
  <c r="X7976" i="4"/>
  <c r="V7978" i="4"/>
  <c r="Y7978" i="4" s="1"/>
  <c r="U7979" i="4"/>
  <c r="X7979" i="4" s="1"/>
  <c r="V7981" i="4"/>
  <c r="Y7981" i="4" s="1"/>
  <c r="U7982" i="4"/>
  <c r="X7982" i="4" s="1"/>
  <c r="V7984" i="4"/>
  <c r="Y7984" i="4" s="1"/>
  <c r="U7985" i="4"/>
  <c r="X7985" i="4" s="1"/>
  <c r="V7987" i="4"/>
  <c r="Y7987" i="4" s="1"/>
  <c r="U7988" i="4"/>
  <c r="X7988" i="4"/>
  <c r="V7990" i="4"/>
  <c r="Y7990" i="4"/>
  <c r="U7991" i="4"/>
  <c r="X7991" i="4" s="1"/>
  <c r="V7993" i="4"/>
  <c r="Y7993" i="4" s="1"/>
  <c r="U7994" i="4"/>
  <c r="X7994" i="4" s="1"/>
  <c r="V7996" i="4"/>
  <c r="Y7996" i="4" s="1"/>
  <c r="U7997" i="4"/>
  <c r="X7997" i="4" s="1"/>
  <c r="V7999" i="4"/>
  <c r="Y7999" i="4" s="1"/>
  <c r="U8000" i="4"/>
  <c r="X8000" i="4" s="1"/>
  <c r="V8002" i="4"/>
  <c r="Y8002" i="4" s="1"/>
  <c r="U8003" i="4"/>
  <c r="X8003" i="4" s="1"/>
  <c r="V8005" i="4"/>
  <c r="Y8005" i="4" s="1"/>
  <c r="U8006" i="4"/>
  <c r="X8006" i="4" s="1"/>
  <c r="V8008" i="4"/>
  <c r="Y8008" i="4" s="1"/>
  <c r="U8009" i="4"/>
  <c r="X8009" i="4" s="1"/>
  <c r="V8011" i="4"/>
  <c r="Y8011" i="4" s="1"/>
  <c r="U8012" i="4"/>
  <c r="X8012" i="4"/>
  <c r="V8014" i="4"/>
  <c r="Y8014" i="4" s="1"/>
  <c r="U8015" i="4"/>
  <c r="X8015" i="4" s="1"/>
  <c r="V8017" i="4"/>
  <c r="Y8017" i="4" s="1"/>
  <c r="U8018" i="4"/>
  <c r="X8018" i="4" s="1"/>
  <c r="V8020" i="4"/>
  <c r="Y8020" i="4" s="1"/>
  <c r="U8021" i="4"/>
  <c r="X8021" i="4" s="1"/>
  <c r="V8023" i="4"/>
  <c r="Y8023" i="4" s="1"/>
  <c r="U8024" i="4"/>
  <c r="X8024" i="4"/>
  <c r="V8026" i="4"/>
  <c r="Y8026" i="4"/>
  <c r="U8027" i="4"/>
  <c r="X8027" i="4" s="1"/>
  <c r="V8029" i="4"/>
  <c r="Y8029" i="4" s="1"/>
  <c r="U8030" i="4"/>
  <c r="X8030" i="4" s="1"/>
  <c r="V8032" i="4"/>
  <c r="Y8032" i="4" s="1"/>
  <c r="U8033" i="4"/>
  <c r="X8033" i="4" s="1"/>
  <c r="V8035" i="4"/>
  <c r="Y8035" i="4" s="1"/>
  <c r="U8036" i="4"/>
  <c r="X8036" i="4" s="1"/>
  <c r="V8038" i="4"/>
  <c r="Y8038" i="4" s="1"/>
  <c r="U8039" i="4"/>
  <c r="X8039" i="4" s="1"/>
  <c r="V8041" i="4"/>
  <c r="Y8041" i="4" s="1"/>
  <c r="U8042" i="4"/>
  <c r="X8042" i="4" s="1"/>
  <c r="V8044" i="4"/>
  <c r="Y8044" i="4" s="1"/>
  <c r="U8045" i="4"/>
  <c r="X8045" i="4" s="1"/>
  <c r="V8047" i="4"/>
  <c r="Y8047" i="4" s="1"/>
  <c r="U8048" i="4"/>
  <c r="X8048" i="4"/>
  <c r="V8050" i="4"/>
  <c r="Y8050" i="4" s="1"/>
  <c r="U8051" i="4"/>
  <c r="X8051" i="4" s="1"/>
  <c r="V8053" i="4"/>
  <c r="Y8053" i="4" s="1"/>
  <c r="U8054" i="4"/>
  <c r="X8054" i="4" s="1"/>
  <c r="V8056" i="4"/>
  <c r="Y8056" i="4" s="1"/>
  <c r="U8057" i="4"/>
  <c r="X8057" i="4" s="1"/>
  <c r="V8059" i="4"/>
  <c r="Y8059" i="4" s="1"/>
  <c r="U8060" i="4"/>
  <c r="X8060" i="4"/>
  <c r="V8062" i="4"/>
  <c r="Y8062" i="4"/>
  <c r="U8063" i="4"/>
  <c r="X8063" i="4" s="1"/>
  <c r="V8065" i="4"/>
  <c r="Y8065" i="4" s="1"/>
  <c r="U8066" i="4"/>
  <c r="X8066" i="4" s="1"/>
  <c r="V8068" i="4"/>
  <c r="Y8068" i="4" s="1"/>
  <c r="U8069" i="4"/>
  <c r="X8069" i="4" s="1"/>
  <c r="V8071" i="4"/>
  <c r="Y8071" i="4" s="1"/>
  <c r="U8072" i="4"/>
  <c r="X8072" i="4" s="1"/>
  <c r="V8074" i="4"/>
  <c r="Y8074" i="4" s="1"/>
  <c r="U8075" i="4"/>
  <c r="X8075" i="4" s="1"/>
  <c r="V8077" i="4"/>
  <c r="Y8077" i="4" s="1"/>
  <c r="U8078" i="4"/>
  <c r="X8078" i="4" s="1"/>
  <c r="V8080" i="4"/>
  <c r="Y8080" i="4" s="1"/>
  <c r="U8081" i="4"/>
  <c r="X8081" i="4" s="1"/>
  <c r="V8083" i="4"/>
  <c r="Y8083" i="4" s="1"/>
  <c r="U8084" i="4"/>
  <c r="X8084" i="4"/>
  <c r="V8086" i="4"/>
  <c r="Y8086" i="4" s="1"/>
  <c r="U8087" i="4"/>
  <c r="X8087" i="4" s="1"/>
  <c r="V8089" i="4"/>
  <c r="Y8089" i="4" s="1"/>
  <c r="U8090" i="4"/>
  <c r="X8090" i="4" s="1"/>
  <c r="V8092" i="4"/>
  <c r="Y8092" i="4" s="1"/>
  <c r="U8093" i="4"/>
  <c r="X8093" i="4" s="1"/>
  <c r="V8095" i="4"/>
  <c r="Y8095" i="4" s="1"/>
  <c r="U8096" i="4"/>
  <c r="X8096" i="4"/>
  <c r="V8098" i="4"/>
  <c r="Y8098" i="4" s="1"/>
  <c r="U8099" i="4"/>
  <c r="X8099" i="4" s="1"/>
  <c r="V8101" i="4"/>
  <c r="Y8101" i="4" s="1"/>
  <c r="U8102" i="4"/>
  <c r="X8102" i="4" s="1"/>
  <c r="V8104" i="4"/>
  <c r="Y8104" i="4" s="1"/>
  <c r="U8105" i="4"/>
  <c r="X8105" i="4" s="1"/>
  <c r="V8107" i="4"/>
  <c r="Y8107" i="4" s="1"/>
  <c r="U8108" i="4"/>
  <c r="X8108" i="4" s="1"/>
  <c r="V8110" i="4"/>
  <c r="Y8110" i="4" s="1"/>
  <c r="U8111" i="4"/>
  <c r="X8111" i="4" s="1"/>
  <c r="V8113" i="4"/>
  <c r="Y8113" i="4" s="1"/>
  <c r="U8114" i="4"/>
  <c r="X8114" i="4" s="1"/>
  <c r="V8116" i="4"/>
  <c r="Y8116" i="4" s="1"/>
  <c r="U8117" i="4"/>
  <c r="X8117" i="4" s="1"/>
  <c r="V8119" i="4"/>
  <c r="Y8119" i="4" s="1"/>
  <c r="U8120" i="4"/>
  <c r="X8120" i="4"/>
  <c r="V8122" i="4"/>
  <c r="Y8122" i="4" s="1"/>
  <c r="U8123" i="4"/>
  <c r="X8123" i="4" s="1"/>
  <c r="V8125" i="4"/>
  <c r="Y8125" i="4" s="1"/>
  <c r="U8126" i="4"/>
  <c r="X8126" i="4" s="1"/>
  <c r="V8128" i="4"/>
  <c r="Y8128" i="4" s="1"/>
  <c r="U8129" i="4"/>
  <c r="X8129" i="4" s="1"/>
  <c r="V8131" i="4"/>
  <c r="Y8131" i="4" s="1"/>
  <c r="U8132" i="4"/>
  <c r="X8132" i="4" s="1"/>
  <c r="V8134" i="4"/>
  <c r="Y8134" i="4" s="1"/>
  <c r="U8135" i="4"/>
  <c r="X8135" i="4" s="1"/>
  <c r="V8137" i="4"/>
  <c r="Y8137" i="4" s="1"/>
  <c r="U8138" i="4"/>
  <c r="X8138" i="4" s="1"/>
  <c r="V8140" i="4"/>
  <c r="U8141" i="4"/>
  <c r="X8141" i="4" s="1"/>
  <c r="V8143" i="4"/>
  <c r="Y8143" i="4" s="1"/>
  <c r="U8144" i="4"/>
  <c r="X8144" i="4" s="1"/>
  <c r="V8146" i="4"/>
  <c r="Y8146" i="4" s="1"/>
  <c r="U8147" i="4"/>
  <c r="X8147" i="4" s="1"/>
  <c r="V8149" i="4"/>
  <c r="U8150" i="4"/>
  <c r="X8150" i="4"/>
  <c r="V8152" i="4"/>
  <c r="Y8152" i="4"/>
  <c r="U8153" i="4"/>
  <c r="X8153" i="4"/>
  <c r="V8155" i="4"/>
  <c r="Y8155" i="4"/>
  <c r="U8156" i="4"/>
  <c r="X8156" i="4"/>
  <c r="V8158" i="4"/>
  <c r="Y8158" i="4"/>
  <c r="U8159" i="4"/>
  <c r="X8159" i="4"/>
  <c r="V8161" i="4"/>
  <c r="Y8161" i="4"/>
  <c r="U8162" i="4"/>
  <c r="X8162" i="4"/>
  <c r="V8164" i="4"/>
  <c r="Y8164" i="4"/>
  <c r="U8165" i="4"/>
  <c r="X8165" i="4"/>
  <c r="V8167" i="4"/>
  <c r="Y8167" i="4"/>
  <c r="U8168" i="4"/>
  <c r="X8168" i="4"/>
  <c r="V8170" i="4"/>
  <c r="Y8170" i="4"/>
  <c r="U8171" i="4"/>
  <c r="X8171" i="4" s="1"/>
  <c r="V8173" i="4"/>
  <c r="Y8173" i="4"/>
  <c r="U8174" i="4"/>
  <c r="X8174" i="4"/>
  <c r="V8176" i="4"/>
  <c r="Y8176" i="4"/>
  <c r="U8177" i="4"/>
  <c r="X8177" i="4"/>
  <c r="V8179" i="4"/>
  <c r="Y8179" i="4"/>
  <c r="U8180" i="4"/>
  <c r="X8180" i="4"/>
  <c r="V8182" i="4"/>
  <c r="Y8182" i="4"/>
  <c r="U8183" i="4"/>
  <c r="X8183" i="4"/>
  <c r="V8185" i="4"/>
  <c r="Y8185" i="4"/>
  <c r="U8186" i="4"/>
  <c r="X8186" i="4"/>
  <c r="V8188" i="4"/>
  <c r="Y8188" i="4"/>
  <c r="U8189" i="4"/>
  <c r="X8189" i="4"/>
  <c r="V8191" i="4"/>
  <c r="Y8191" i="4"/>
  <c r="U8192" i="4"/>
  <c r="X8192" i="4"/>
  <c r="V8194" i="4"/>
  <c r="Y8194" i="4"/>
  <c r="U8195" i="4"/>
  <c r="X8195" i="4"/>
  <c r="V8197" i="4"/>
  <c r="Y8197" i="4"/>
  <c r="U8198" i="4"/>
  <c r="X8198" i="4"/>
  <c r="V8200" i="4"/>
  <c r="Y8200" i="4"/>
  <c r="U8201" i="4"/>
  <c r="X8201" i="4"/>
  <c r="V8203" i="4"/>
  <c r="Y8203" i="4"/>
  <c r="U8204" i="4"/>
  <c r="X8204" i="4"/>
  <c r="V8206" i="4"/>
  <c r="Y8206" i="4"/>
  <c r="U8207" i="4"/>
  <c r="X8207" i="4" s="1"/>
  <c r="V8209" i="4"/>
  <c r="Y8209" i="4"/>
  <c r="U8210" i="4"/>
  <c r="X8210" i="4"/>
  <c r="V8212" i="4"/>
  <c r="Y8212" i="4"/>
  <c r="U8213" i="4"/>
  <c r="X8213" i="4"/>
  <c r="V8215" i="4"/>
  <c r="Y8215" i="4"/>
  <c r="U8216" i="4"/>
  <c r="X8216" i="4"/>
  <c r="V8218" i="4"/>
  <c r="Y8218" i="4"/>
  <c r="U8219" i="4"/>
  <c r="X8219" i="4"/>
  <c r="V8221" i="4"/>
  <c r="Y8221" i="4"/>
  <c r="U8222" i="4"/>
  <c r="X8222" i="4"/>
  <c r="V8224" i="4"/>
  <c r="Y8224" i="4"/>
  <c r="U8225" i="4"/>
  <c r="X8225" i="4"/>
  <c r="V8227" i="4"/>
  <c r="Y8227" i="4"/>
  <c r="U8228" i="4"/>
  <c r="X8228" i="4"/>
  <c r="V8230" i="4"/>
  <c r="Y8230" i="4"/>
  <c r="U8231" i="4"/>
  <c r="X8231" i="4"/>
  <c r="V8233" i="4"/>
  <c r="Y8233" i="4"/>
  <c r="U8234" i="4"/>
  <c r="X8234" i="4"/>
  <c r="V8236" i="4"/>
  <c r="Y8236" i="4"/>
  <c r="U8237" i="4"/>
  <c r="X8237" i="4"/>
  <c r="V8239" i="4"/>
  <c r="Y8239" i="4"/>
  <c r="U8240" i="4"/>
  <c r="X8240" i="4"/>
  <c r="V8242" i="4"/>
  <c r="Y8242" i="4"/>
  <c r="U8243" i="4"/>
  <c r="X8243" i="4" s="1"/>
  <c r="V8245" i="4"/>
  <c r="Y8245" i="4" s="1"/>
  <c r="U8246" i="4"/>
  <c r="X8246" i="4"/>
  <c r="V8248" i="4"/>
  <c r="Y8248" i="4"/>
  <c r="U8249" i="4"/>
  <c r="X8249" i="4"/>
  <c r="V8251" i="4"/>
  <c r="Y8251" i="4"/>
  <c r="U8252" i="4"/>
  <c r="X8252" i="4"/>
  <c r="V8254" i="4"/>
  <c r="Y8254" i="4"/>
  <c r="U8255" i="4"/>
  <c r="X8255" i="4"/>
  <c r="V8257" i="4"/>
  <c r="Y8257" i="4"/>
  <c r="U8258" i="4"/>
  <c r="X8258" i="4"/>
  <c r="V8260" i="4"/>
  <c r="Y8260" i="4"/>
  <c r="U8261" i="4"/>
  <c r="X8261" i="4"/>
  <c r="V8263" i="4"/>
  <c r="Y8263" i="4"/>
  <c r="U8264" i="4"/>
  <c r="X8264" i="4"/>
  <c r="V8266" i="4"/>
  <c r="Y8266" i="4"/>
  <c r="U8267" i="4"/>
  <c r="X8267" i="4"/>
  <c r="V8269" i="4"/>
  <c r="Y8269" i="4"/>
  <c r="U8270" i="4"/>
  <c r="X8270" i="4"/>
  <c r="V8272" i="4"/>
  <c r="Y8272" i="4"/>
  <c r="U8273" i="4"/>
  <c r="X8273" i="4"/>
  <c r="V8275" i="4"/>
  <c r="Y8275" i="4"/>
  <c r="U8276" i="4"/>
  <c r="X8276" i="4"/>
  <c r="V8278" i="4"/>
  <c r="Y8278" i="4"/>
  <c r="U8279" i="4"/>
  <c r="X8279" i="4" s="1"/>
  <c r="V8281" i="4"/>
  <c r="Y8281" i="4" s="1"/>
  <c r="U8282" i="4"/>
  <c r="X8282" i="4"/>
  <c r="V8284" i="4"/>
  <c r="Y8284" i="4"/>
  <c r="U8285" i="4"/>
  <c r="X8285" i="4"/>
  <c r="V8287" i="4"/>
  <c r="Y8287" i="4"/>
  <c r="U8288" i="4"/>
  <c r="X8288" i="4"/>
  <c r="V8290" i="4"/>
  <c r="Y8290" i="4"/>
  <c r="U8291" i="4"/>
  <c r="X8291" i="4"/>
  <c r="V8293" i="4"/>
  <c r="Y8293" i="4"/>
  <c r="U8294" i="4"/>
  <c r="X8294" i="4"/>
  <c r="V8296" i="4"/>
  <c r="Y8296" i="4"/>
  <c r="U8297" i="4"/>
  <c r="X8297" i="4"/>
  <c r="V8299" i="4"/>
  <c r="Y8299" i="4"/>
  <c r="U8300" i="4"/>
  <c r="X8300" i="4"/>
  <c r="V8302" i="4"/>
  <c r="Y8302" i="4"/>
  <c r="U8303" i="4"/>
  <c r="X8303" i="4"/>
  <c r="V8305" i="4"/>
  <c r="Y8305" i="4"/>
  <c r="U8306" i="4"/>
  <c r="X8306" i="4"/>
  <c r="V8308" i="4"/>
  <c r="Y8308" i="4"/>
  <c r="U8309" i="4"/>
  <c r="X8309" i="4"/>
  <c r="V8311" i="4"/>
  <c r="Y8311" i="4"/>
  <c r="U8312" i="4"/>
  <c r="X8312" i="4"/>
  <c r="V8314" i="4"/>
  <c r="Y8314" i="4"/>
  <c r="U8315" i="4"/>
  <c r="X8315" i="4" s="1"/>
  <c r="V8317" i="4"/>
  <c r="Y8317" i="4" s="1"/>
  <c r="U8318" i="4"/>
  <c r="X8318" i="4"/>
  <c r="V8320" i="4"/>
  <c r="Y8320" i="4"/>
  <c r="U8321" i="4"/>
  <c r="X8321" i="4"/>
  <c r="V8323" i="4"/>
  <c r="Y8323" i="4"/>
  <c r="U8324" i="4"/>
  <c r="X8324" i="4"/>
  <c r="V8326" i="4"/>
  <c r="Y8326" i="4"/>
  <c r="U8327" i="4"/>
  <c r="X8327" i="4"/>
  <c r="V8329" i="4"/>
  <c r="Y8329" i="4"/>
  <c r="U8330" i="4"/>
  <c r="X8330" i="4"/>
  <c r="V8332" i="4"/>
  <c r="Y8332" i="4"/>
  <c r="U8333" i="4"/>
  <c r="X8333" i="4"/>
  <c r="V8335" i="4"/>
  <c r="Y8335" i="4"/>
  <c r="U8336" i="4"/>
  <c r="X8336" i="4"/>
  <c r="V8338" i="4"/>
  <c r="Y8338" i="4"/>
  <c r="U8339" i="4"/>
  <c r="X8339" i="4"/>
  <c r="V8341" i="4"/>
  <c r="Y8341" i="4"/>
  <c r="U8342" i="4"/>
  <c r="X8342" i="4"/>
  <c r="V8344" i="4"/>
  <c r="Y8344" i="4"/>
  <c r="U8345" i="4"/>
  <c r="X8345" i="4"/>
  <c r="V8347" i="4"/>
  <c r="Y8347" i="4"/>
  <c r="U8348" i="4"/>
  <c r="X8348" i="4"/>
  <c r="V8350" i="4"/>
  <c r="Y8350" i="4"/>
  <c r="U8351" i="4"/>
  <c r="X8351" i="4" s="1"/>
  <c r="V8353" i="4"/>
  <c r="Y8353" i="4" s="1"/>
  <c r="U8354" i="4"/>
  <c r="X8354" i="4"/>
  <c r="V8356" i="4"/>
  <c r="Y8356" i="4"/>
  <c r="U8357" i="4"/>
  <c r="X8357" i="4"/>
  <c r="V8359" i="4"/>
  <c r="Y8359" i="4"/>
  <c r="U8360" i="4"/>
  <c r="X8360" i="4"/>
  <c r="V8362" i="4"/>
  <c r="Y8362" i="4"/>
  <c r="U8363" i="4"/>
  <c r="X8363" i="4"/>
  <c r="V8365" i="4"/>
  <c r="Y8365" i="4"/>
  <c r="U8366" i="4"/>
  <c r="X8366" i="4"/>
  <c r="V8368" i="4"/>
  <c r="Y8368" i="4"/>
  <c r="U8369" i="4"/>
  <c r="X8369" i="4"/>
  <c r="V8371" i="4"/>
  <c r="Y8371" i="4"/>
  <c r="U8372" i="4"/>
  <c r="X8372" i="4"/>
  <c r="V8374" i="4"/>
  <c r="Y8374" i="4"/>
  <c r="U8375" i="4"/>
  <c r="X8375" i="4"/>
  <c r="V8377" i="4"/>
  <c r="Y8377" i="4"/>
  <c r="U8378" i="4"/>
  <c r="X8378" i="4"/>
  <c r="V8380" i="4"/>
  <c r="Y8380" i="4"/>
  <c r="U8381" i="4"/>
  <c r="X8381" i="4"/>
  <c r="V8383" i="4"/>
  <c r="Y8383" i="4"/>
  <c r="U8384" i="4"/>
  <c r="X8384" i="4"/>
  <c r="V8386" i="4"/>
  <c r="Y8386" i="4"/>
  <c r="U8387" i="4"/>
  <c r="X8387" i="4" s="1"/>
  <c r="V8389" i="4"/>
  <c r="Y8389" i="4" s="1"/>
  <c r="U8390" i="4"/>
  <c r="X8390" i="4"/>
  <c r="V8392" i="4"/>
  <c r="Y8392" i="4"/>
  <c r="U8393" i="4"/>
  <c r="X8393" i="4"/>
  <c r="V8395" i="4"/>
  <c r="Y8395" i="4"/>
  <c r="U8396" i="4"/>
  <c r="X8396" i="4"/>
  <c r="V8398" i="4"/>
  <c r="Y8398" i="4"/>
  <c r="U8399" i="4"/>
  <c r="X8399" i="4"/>
  <c r="V8401" i="4"/>
  <c r="Y8401" i="4"/>
  <c r="U8402" i="4"/>
  <c r="X8402" i="4"/>
  <c r="V8404" i="4"/>
  <c r="Y8404" i="4"/>
  <c r="U8405" i="4"/>
  <c r="X8405" i="4"/>
  <c r="V8407" i="4"/>
  <c r="Y8407" i="4"/>
  <c r="U8408" i="4"/>
  <c r="X8408" i="4"/>
  <c r="V8410" i="4"/>
  <c r="Y8410" i="4"/>
  <c r="U8411" i="4"/>
  <c r="X8411" i="4"/>
  <c r="V8413" i="4"/>
  <c r="Y8413" i="4"/>
  <c r="U8414" i="4"/>
  <c r="X8414" i="4"/>
  <c r="V8416" i="4"/>
  <c r="Y8416" i="4"/>
  <c r="U8417" i="4"/>
  <c r="X8417" i="4"/>
  <c r="V8419" i="4"/>
  <c r="Y8419" i="4"/>
  <c r="U8420" i="4"/>
  <c r="X8420" i="4"/>
  <c r="V8422" i="4"/>
  <c r="Y8422" i="4"/>
  <c r="U8423" i="4"/>
  <c r="X8423" i="4" s="1"/>
  <c r="V8425" i="4"/>
  <c r="Y8425" i="4" s="1"/>
  <c r="U8426" i="4"/>
  <c r="X8426" i="4"/>
  <c r="V8428" i="4"/>
  <c r="Y8428" i="4"/>
  <c r="U8429" i="4"/>
  <c r="X8429" i="4"/>
  <c r="V8431" i="4"/>
  <c r="Y8431" i="4"/>
  <c r="U8432" i="4"/>
  <c r="X8432" i="4"/>
  <c r="V8434" i="4"/>
  <c r="Y8434" i="4"/>
  <c r="U8435" i="4"/>
  <c r="V8437" i="4"/>
  <c r="Y8437" i="4" s="1"/>
  <c r="U8438" i="4"/>
  <c r="X8438" i="4" s="1"/>
  <c r="V8440" i="4"/>
  <c r="Y8440" i="4" s="1"/>
  <c r="U8441" i="4"/>
  <c r="X8441" i="4"/>
  <c r="V8443" i="4"/>
  <c r="U8444" i="4"/>
  <c r="X8444" i="4"/>
  <c r="V8446" i="4"/>
  <c r="Y8446" i="4"/>
  <c r="U8447" i="4"/>
  <c r="X8447" i="4"/>
  <c r="V8449" i="4"/>
  <c r="Y8449" i="4"/>
  <c r="U8450" i="4"/>
  <c r="X8450" i="4"/>
  <c r="V8452" i="4"/>
  <c r="Y8452" i="4"/>
  <c r="U8453" i="4"/>
  <c r="X8453" i="4"/>
  <c r="V8455" i="4"/>
  <c r="Y8455" i="4"/>
  <c r="U8456" i="4"/>
  <c r="X8456" i="4"/>
  <c r="V8458" i="4"/>
  <c r="Y8458" i="4" s="1"/>
  <c r="U8459" i="4"/>
  <c r="X8459" i="4"/>
  <c r="V8461" i="4"/>
  <c r="Y8461" i="4" s="1"/>
  <c r="U8462" i="4"/>
  <c r="X8462" i="4" s="1"/>
  <c r="V8464" i="4"/>
  <c r="Y8464" i="4"/>
  <c r="U8465" i="4"/>
  <c r="X8465" i="4"/>
  <c r="V8467" i="4"/>
  <c r="Y8467" i="4"/>
  <c r="U8468" i="4"/>
  <c r="X8468" i="4"/>
  <c r="V8470" i="4"/>
  <c r="Y8470" i="4"/>
  <c r="U8471" i="4"/>
  <c r="V8473" i="4"/>
  <c r="Y8473" i="4" s="1"/>
  <c r="U8474" i="4"/>
  <c r="X8474" i="4" s="1"/>
  <c r="V8476" i="4"/>
  <c r="Y8476" i="4" s="1"/>
  <c r="U8477" i="4"/>
  <c r="X8477" i="4" s="1"/>
  <c r="V8479" i="4"/>
  <c r="Y8479" i="4" s="1"/>
  <c r="U8480" i="4"/>
  <c r="X8480" i="4" s="1"/>
  <c r="V8482" i="4"/>
  <c r="Y8482" i="4" s="1"/>
  <c r="U8483" i="4"/>
  <c r="X8483" i="4"/>
  <c r="V8485" i="4"/>
  <c r="Y8485" i="4" s="1"/>
  <c r="U8486" i="4"/>
  <c r="X8486" i="4" s="1"/>
  <c r="V8488" i="4"/>
  <c r="Y8488" i="4" s="1"/>
  <c r="U8489" i="4"/>
  <c r="X8489" i="4" s="1"/>
  <c r="V8491" i="4"/>
  <c r="Y8491" i="4" s="1"/>
  <c r="U8492" i="4"/>
  <c r="X8492" i="4" s="1"/>
  <c r="V8494" i="4"/>
  <c r="Y8494" i="4" s="1"/>
  <c r="U8495" i="4"/>
  <c r="X8495" i="4"/>
  <c r="V8497" i="4"/>
  <c r="Y8497" i="4"/>
  <c r="U8498" i="4"/>
  <c r="X8498" i="4"/>
  <c r="V8500" i="4"/>
  <c r="Y8500" i="4" s="1"/>
  <c r="U8501" i="4"/>
  <c r="X8501" i="4" s="1"/>
  <c r="V8503" i="4"/>
  <c r="Y8503" i="4" s="1"/>
  <c r="U8504" i="4"/>
  <c r="X8504" i="4" s="1"/>
  <c r="V8506" i="4"/>
  <c r="Y8506" i="4" s="1"/>
  <c r="U8507" i="4"/>
  <c r="X8507" i="4" s="1"/>
  <c r="V8509" i="4"/>
  <c r="Y8509" i="4" s="1"/>
  <c r="U8510" i="4"/>
  <c r="X8510" i="4" s="1"/>
  <c r="V8512" i="4"/>
  <c r="Y8512" i="4" s="1"/>
  <c r="U8513" i="4"/>
  <c r="X8513" i="4" s="1"/>
  <c r="V8515" i="4"/>
  <c r="Y8515" i="4" s="1"/>
  <c r="U8516" i="4"/>
  <c r="X8516" i="4" s="1"/>
  <c r="V8518" i="4"/>
  <c r="Y8518" i="4" s="1"/>
  <c r="U8519" i="4"/>
  <c r="X8519" i="4"/>
  <c r="V8521" i="4"/>
  <c r="Y8521" i="4" s="1"/>
  <c r="U8522" i="4"/>
  <c r="X8522" i="4" s="1"/>
  <c r="V8524" i="4"/>
  <c r="Y8524" i="4" s="1"/>
  <c r="U8525" i="4"/>
  <c r="X8525" i="4" s="1"/>
  <c r="V8527" i="4"/>
  <c r="Y8527" i="4" s="1"/>
  <c r="U8528" i="4"/>
  <c r="X8528" i="4" s="1"/>
  <c r="V8530" i="4"/>
  <c r="Y8530" i="4" s="1"/>
  <c r="U8531" i="4"/>
  <c r="X8531" i="4"/>
  <c r="V8533" i="4"/>
  <c r="Y8533" i="4"/>
  <c r="U8534" i="4"/>
  <c r="X8534" i="4"/>
  <c r="V8536" i="4"/>
  <c r="Y8536" i="4" s="1"/>
  <c r="U8537" i="4"/>
  <c r="X8537" i="4" s="1"/>
  <c r="V8539" i="4"/>
  <c r="Y8539" i="4" s="1"/>
  <c r="U8540" i="4"/>
  <c r="X8540" i="4" s="1"/>
  <c r="V8542" i="4"/>
  <c r="Y8542" i="4" s="1"/>
  <c r="U8543" i="4"/>
  <c r="X8543" i="4" s="1"/>
  <c r="V8545" i="4"/>
  <c r="U8546" i="4"/>
  <c r="X8546" i="4" s="1"/>
  <c r="V8548" i="4"/>
  <c r="Y8548" i="4" s="1"/>
  <c r="U8549" i="4"/>
  <c r="X8549" i="4" s="1"/>
  <c r="V8551" i="4"/>
  <c r="Y8551" i="4" s="1"/>
  <c r="U8552" i="4"/>
  <c r="X8552" i="4" s="1"/>
  <c r="V8554" i="4"/>
  <c r="Y8554" i="4" s="1"/>
  <c r="U8555" i="4"/>
  <c r="X8555" i="4"/>
  <c r="V8557" i="4"/>
  <c r="Y8557" i="4" s="1"/>
  <c r="U8558" i="4"/>
  <c r="X8558" i="4" s="1"/>
  <c r="V8560" i="4"/>
  <c r="Y8560" i="4" s="1"/>
  <c r="U8561" i="4"/>
  <c r="X8561" i="4" s="1"/>
  <c r="V8563" i="4"/>
  <c r="Y8563" i="4" s="1"/>
  <c r="U8564" i="4"/>
  <c r="X8564" i="4" s="1"/>
  <c r="V8566" i="4"/>
  <c r="Y8566" i="4" s="1"/>
  <c r="U8567" i="4"/>
  <c r="X8567" i="4"/>
  <c r="V8569" i="4"/>
  <c r="Y8569" i="4"/>
  <c r="U8570" i="4"/>
  <c r="X8570" i="4" s="1"/>
  <c r="V8572" i="4"/>
  <c r="Y8572" i="4" s="1"/>
  <c r="U8573" i="4"/>
  <c r="X8573" i="4" s="1"/>
  <c r="V8575" i="4"/>
  <c r="Y8575" i="4" s="1"/>
  <c r="U8576" i="4"/>
  <c r="X8576" i="4" s="1"/>
  <c r="V8578" i="4"/>
  <c r="Y8578" i="4" s="1"/>
  <c r="U8579" i="4"/>
  <c r="X8579" i="4" s="1"/>
  <c r="V8581" i="4"/>
  <c r="Y8581" i="4" s="1"/>
  <c r="U8582" i="4"/>
  <c r="X8582" i="4" s="1"/>
  <c r="V8584" i="4"/>
  <c r="Y8584" i="4" s="1"/>
  <c r="U8585" i="4"/>
  <c r="X8585" i="4" s="1"/>
  <c r="V8587" i="4"/>
  <c r="Y8587" i="4" s="1"/>
  <c r="U8588" i="4"/>
  <c r="X8588" i="4" s="1"/>
  <c r="V8590" i="4"/>
  <c r="U8591" i="4"/>
  <c r="X8591" i="4"/>
  <c r="V8593" i="4"/>
  <c r="Y8593" i="4"/>
  <c r="U8594" i="4"/>
  <c r="X8594" i="4"/>
  <c r="V8596" i="4"/>
  <c r="Y8596" i="4"/>
  <c r="U8597" i="4"/>
  <c r="X8597" i="4"/>
  <c r="V8599" i="4"/>
  <c r="Y8599" i="4"/>
  <c r="U8600" i="4"/>
  <c r="X8600" i="4"/>
  <c r="V8602" i="4"/>
  <c r="Y8602" i="4"/>
  <c r="U8603" i="4"/>
  <c r="X8603" i="4"/>
  <c r="V8605" i="4"/>
  <c r="Y8605" i="4"/>
  <c r="U8606" i="4"/>
  <c r="X8606" i="4" s="1"/>
  <c r="V8608" i="4"/>
  <c r="Y8608" i="4" s="1"/>
  <c r="U8609" i="4"/>
  <c r="X8609" i="4"/>
  <c r="V8611" i="4"/>
  <c r="Y8611" i="4"/>
  <c r="U8612" i="4"/>
  <c r="X8612" i="4"/>
  <c r="V8614" i="4"/>
  <c r="Y8614" i="4"/>
  <c r="U8615" i="4"/>
  <c r="X8615" i="4"/>
  <c r="V8617" i="4"/>
  <c r="Y8617" i="4"/>
  <c r="U8618" i="4"/>
  <c r="X8618" i="4"/>
  <c r="V8620" i="4"/>
  <c r="Y8620" i="4"/>
  <c r="U8621" i="4"/>
  <c r="X8621" i="4"/>
  <c r="V8623" i="4"/>
  <c r="Y8623" i="4"/>
  <c r="U8624" i="4"/>
  <c r="X8624" i="4"/>
  <c r="V8626" i="4"/>
  <c r="Y8626" i="4"/>
  <c r="U8627" i="4"/>
  <c r="X8627" i="4"/>
  <c r="V8629" i="4"/>
  <c r="Y8629" i="4"/>
  <c r="U8630" i="4"/>
  <c r="X8630" i="4"/>
  <c r="V8632" i="4"/>
  <c r="Y8632" i="4"/>
  <c r="U8633" i="4"/>
  <c r="X8633" i="4"/>
  <c r="V8635" i="4"/>
  <c r="Y8635" i="4"/>
  <c r="U8636" i="4"/>
  <c r="X8636" i="4"/>
  <c r="V8638" i="4"/>
  <c r="Y8638" i="4"/>
  <c r="U8639" i="4"/>
  <c r="X8639" i="4"/>
  <c r="V8641" i="4"/>
  <c r="Y8641" i="4"/>
  <c r="U8642" i="4"/>
  <c r="X8642" i="4" s="1"/>
  <c r="V8644" i="4"/>
  <c r="Y8644" i="4" s="1"/>
  <c r="U8645" i="4"/>
  <c r="X8645" i="4"/>
  <c r="V8647" i="4"/>
  <c r="Y8647" i="4"/>
  <c r="U8648" i="4"/>
  <c r="X8648" i="4"/>
  <c r="V8650" i="4"/>
  <c r="Y8650" i="4"/>
  <c r="U8651" i="4"/>
  <c r="X8651" i="4"/>
  <c r="V8653" i="4"/>
  <c r="Y8653" i="4"/>
  <c r="U8654" i="4"/>
  <c r="X8654" i="4"/>
  <c r="V8656" i="4"/>
  <c r="Y8656" i="4"/>
  <c r="U8657" i="4"/>
  <c r="X8657" i="4"/>
  <c r="V8659" i="4"/>
  <c r="Y8659" i="4"/>
  <c r="U8660" i="4"/>
  <c r="X8660" i="4"/>
  <c r="V8662" i="4"/>
  <c r="Y8662" i="4"/>
  <c r="U8663" i="4"/>
  <c r="V8665" i="4"/>
  <c r="Y8665" i="4"/>
  <c r="U8666" i="4"/>
  <c r="X8666" i="4" s="1"/>
  <c r="V8668" i="4"/>
  <c r="Y8668" i="4" s="1"/>
  <c r="U8669" i="4"/>
  <c r="X8669" i="4" s="1"/>
  <c r="V8671" i="4"/>
  <c r="Y8671" i="4" s="1"/>
  <c r="U8672" i="4"/>
  <c r="X8672" i="4" s="1"/>
  <c r="V8674" i="4"/>
  <c r="Y8674" i="4" s="1"/>
  <c r="U8675" i="4"/>
  <c r="X8675" i="4" s="1"/>
  <c r="V8677" i="4"/>
  <c r="Y8677" i="4"/>
  <c r="U8678" i="4"/>
  <c r="X8678" i="4"/>
  <c r="V8680" i="4"/>
  <c r="Y8680" i="4"/>
  <c r="U8681" i="4"/>
  <c r="X8681" i="4" s="1"/>
  <c r="V8683" i="4"/>
  <c r="Y8683" i="4" s="1"/>
  <c r="U8684" i="4"/>
  <c r="X8684" i="4" s="1"/>
  <c r="V8686" i="4"/>
  <c r="Y8686" i="4" s="1"/>
  <c r="U8687" i="4"/>
  <c r="X8687" i="4" s="1"/>
  <c r="V8689" i="4"/>
  <c r="Y8689" i="4" s="1"/>
  <c r="U8690" i="4"/>
  <c r="X8690" i="4" s="1"/>
  <c r="V8692" i="4"/>
  <c r="U8693" i="4"/>
  <c r="X8693" i="4" s="1"/>
  <c r="V8695" i="4"/>
  <c r="Y8695" i="4" s="1"/>
  <c r="U8696" i="4"/>
  <c r="X8696" i="4" s="1"/>
  <c r="V8698" i="4"/>
  <c r="Y8698" i="4" s="1"/>
  <c r="U8699" i="4"/>
  <c r="X8699" i="4" s="1"/>
  <c r="V8701" i="4"/>
  <c r="Y8701" i="4"/>
  <c r="U8702" i="4"/>
  <c r="X8702" i="4" s="1"/>
  <c r="V8704" i="4"/>
  <c r="Y8704" i="4" s="1"/>
  <c r="U8705" i="4"/>
  <c r="X8705" i="4" s="1"/>
  <c r="V8707" i="4"/>
  <c r="Y8707" i="4" s="1"/>
  <c r="U8708" i="4"/>
  <c r="X8708" i="4" s="1"/>
  <c r="V8710" i="4"/>
  <c r="Y8710" i="4" s="1"/>
  <c r="U8711" i="4"/>
  <c r="X8711" i="4" s="1"/>
  <c r="V8713" i="4"/>
  <c r="Y8713" i="4"/>
  <c r="U8714" i="4"/>
  <c r="X8714" i="4"/>
  <c r="V8716" i="4"/>
  <c r="Y8716" i="4" s="1"/>
  <c r="U8717" i="4"/>
  <c r="X8717" i="4" s="1"/>
  <c r="V8719" i="4"/>
  <c r="Y8719" i="4" s="1"/>
  <c r="U8720" i="4"/>
  <c r="X8720" i="4" s="1"/>
  <c r="V8722" i="4"/>
  <c r="Y8722" i="4" s="1"/>
  <c r="U8723" i="4"/>
  <c r="X8723" i="4" s="1"/>
  <c r="V8725" i="4"/>
  <c r="Y8725" i="4" s="1"/>
  <c r="U8726" i="4"/>
  <c r="X8726" i="4" s="1"/>
  <c r="V8728" i="4"/>
  <c r="Y8728" i="4" s="1"/>
  <c r="U8729" i="4"/>
  <c r="X8729" i="4" s="1"/>
  <c r="V8731" i="4"/>
  <c r="Y8731" i="4" s="1"/>
  <c r="U8732" i="4"/>
  <c r="X8732" i="4" s="1"/>
  <c r="V8734" i="4"/>
  <c r="Y8734" i="4" s="1"/>
  <c r="U8735" i="4"/>
  <c r="X8735" i="4" s="1"/>
  <c r="V8737" i="4"/>
  <c r="Y8737" i="4"/>
  <c r="U8738" i="4"/>
  <c r="X8738" i="4" s="1"/>
  <c r="V8740" i="4"/>
  <c r="Y8740" i="4" s="1"/>
  <c r="U8741" i="4"/>
  <c r="X8741" i="4" s="1"/>
  <c r="V8743" i="4"/>
  <c r="Y8743" i="4" s="1"/>
  <c r="U8744" i="4"/>
  <c r="X8744" i="4" s="1"/>
  <c r="V8746" i="4"/>
  <c r="Y8746" i="4" s="1"/>
  <c r="U8747" i="4"/>
  <c r="X8747" i="4" s="1"/>
  <c r="V8749" i="4"/>
  <c r="Y8749" i="4"/>
  <c r="U8750" i="4"/>
  <c r="X8750" i="4"/>
  <c r="V8752" i="4"/>
  <c r="Y8752" i="4" s="1"/>
  <c r="U8753" i="4"/>
  <c r="X8753" i="4" s="1"/>
  <c r="V8755" i="4"/>
  <c r="Y8755" i="4" s="1"/>
  <c r="U8756" i="4"/>
  <c r="X8756" i="4" s="1"/>
  <c r="V8758" i="4"/>
  <c r="Y8758" i="4" s="1"/>
  <c r="U8759" i="4"/>
  <c r="X8759" i="4" s="1"/>
  <c r="V8761" i="4"/>
  <c r="Y8761" i="4" s="1"/>
  <c r="U8762" i="4"/>
  <c r="X8762" i="4" s="1"/>
  <c r="V8764" i="4"/>
  <c r="Y8764" i="4" s="1"/>
  <c r="U8765" i="4"/>
  <c r="X8765" i="4" s="1"/>
  <c r="V8767" i="4"/>
  <c r="Y8767" i="4" s="1"/>
  <c r="U8768" i="4"/>
  <c r="X8768" i="4" s="1"/>
  <c r="V8770" i="4"/>
  <c r="Y8770" i="4" s="1"/>
  <c r="U8771" i="4"/>
  <c r="X8771" i="4" s="1"/>
  <c r="V8773" i="4"/>
  <c r="Y8773" i="4"/>
  <c r="U8774" i="4"/>
  <c r="X8774" i="4" s="1"/>
  <c r="V8776" i="4"/>
  <c r="Y8776" i="4" s="1"/>
  <c r="U8777" i="4"/>
  <c r="X8777" i="4" s="1"/>
  <c r="V8779" i="4"/>
  <c r="Y8779" i="4" s="1"/>
  <c r="U8780" i="4"/>
  <c r="X8780" i="4" s="1"/>
  <c r="V8782" i="4"/>
  <c r="Y8782" i="4" s="1"/>
  <c r="U8783" i="4"/>
  <c r="X8783" i="4" s="1"/>
  <c r="V8785" i="4"/>
  <c r="Y8785" i="4"/>
  <c r="U8786" i="4"/>
  <c r="X8786" i="4"/>
  <c r="V8788" i="4"/>
  <c r="Y8788" i="4" s="1"/>
  <c r="U8789" i="4"/>
  <c r="X8789" i="4" s="1"/>
  <c r="V8791" i="4"/>
  <c r="Y8791" i="4" s="1"/>
  <c r="U8792" i="4"/>
  <c r="X8792" i="4" s="1"/>
  <c r="V8794" i="4"/>
  <c r="Y8794" i="4" s="1"/>
  <c r="U8795" i="4"/>
  <c r="X8795" i="4" s="1"/>
  <c r="V8797" i="4"/>
  <c r="Y8797" i="4" s="1"/>
  <c r="U8798" i="4"/>
  <c r="X8798" i="4" s="1"/>
  <c r="V8800" i="4"/>
  <c r="Y8800" i="4" s="1"/>
  <c r="U8801" i="4"/>
  <c r="X8801" i="4" s="1"/>
  <c r="V8803" i="4"/>
  <c r="U8804" i="4"/>
  <c r="X8804" i="4"/>
  <c r="V8806" i="4"/>
  <c r="Y8806" i="4"/>
  <c r="U8807" i="4"/>
  <c r="X8807" i="4"/>
  <c r="V8809" i="4"/>
  <c r="Y8809" i="4"/>
  <c r="U8810" i="4"/>
  <c r="X8810" i="4"/>
  <c r="V8812" i="4"/>
  <c r="Y8812" i="4"/>
  <c r="U8813" i="4"/>
  <c r="X8813" i="4"/>
  <c r="V8815" i="4"/>
  <c r="Y8815" i="4"/>
  <c r="U8816" i="4"/>
  <c r="X8816" i="4"/>
  <c r="V8818" i="4"/>
  <c r="Y8818" i="4"/>
  <c r="U8819" i="4"/>
  <c r="X8819" i="4"/>
  <c r="V8821" i="4"/>
  <c r="Y8821" i="4"/>
  <c r="U8822" i="4"/>
  <c r="X8822" i="4"/>
  <c r="V8824" i="4"/>
  <c r="Y8824" i="4" s="1"/>
  <c r="U8825" i="4"/>
  <c r="X8825" i="4" s="1"/>
  <c r="V8827" i="4"/>
  <c r="Y8827" i="4"/>
  <c r="U8828" i="4"/>
  <c r="X8828" i="4"/>
  <c r="V8830" i="4"/>
  <c r="Y8830" i="4"/>
  <c r="U8831" i="4"/>
  <c r="X8831" i="4"/>
  <c r="V8833" i="4"/>
  <c r="Y8833" i="4"/>
  <c r="U8834" i="4"/>
  <c r="X8834" i="4"/>
  <c r="V8836" i="4"/>
  <c r="Y8836" i="4"/>
  <c r="U8837" i="4"/>
  <c r="X8837" i="4"/>
  <c r="V8839" i="4"/>
  <c r="Y8840" i="4"/>
  <c r="U8840" i="4"/>
  <c r="X8840" i="4"/>
  <c r="V8842" i="4"/>
  <c r="Y8842" i="4"/>
  <c r="U8843" i="4"/>
  <c r="X8843" i="4"/>
  <c r="V8845" i="4"/>
  <c r="Y8845" i="4"/>
  <c r="U8846" i="4"/>
  <c r="X8846" i="4"/>
  <c r="V8848" i="4"/>
  <c r="Y8848" i="4"/>
  <c r="U8849" i="4"/>
  <c r="X8849" i="4"/>
  <c r="V8851" i="4"/>
  <c r="Y8851" i="4"/>
  <c r="U8852" i="4"/>
  <c r="X8852" i="4"/>
  <c r="V8854" i="4"/>
  <c r="Y8854" i="4"/>
  <c r="U8855" i="4"/>
  <c r="X8855" i="4"/>
  <c r="V8857" i="4"/>
  <c r="U8858" i="4"/>
  <c r="X8858" i="4"/>
  <c r="V8860" i="4"/>
  <c r="Y8860" i="4" s="1"/>
  <c r="U8861" i="4"/>
  <c r="X8861" i="4" s="1"/>
  <c r="V8863" i="4"/>
  <c r="Y8863" i="4"/>
  <c r="U8864" i="4"/>
  <c r="X8864" i="4"/>
  <c r="V8866" i="4"/>
  <c r="Y8866" i="4"/>
  <c r="U8867" i="4"/>
  <c r="X8867" i="4"/>
  <c r="V8869" i="4"/>
  <c r="Y8869" i="4"/>
  <c r="U8870" i="4"/>
  <c r="X8870" i="4"/>
  <c r="V8872" i="4"/>
  <c r="Y8872" i="4"/>
  <c r="U8873" i="4"/>
  <c r="X8873" i="4"/>
  <c r="V8875" i="4"/>
  <c r="Y8875" i="4"/>
  <c r="U8876" i="4"/>
  <c r="V8878" i="4"/>
  <c r="Y8878" i="4" s="1"/>
  <c r="U8879" i="4"/>
  <c r="X8879" i="4" s="1"/>
  <c r="V8881" i="4"/>
  <c r="Y8881" i="4" s="1"/>
  <c r="U8882" i="4"/>
  <c r="X8882" i="4"/>
  <c r="V8884" i="4"/>
  <c r="U8885" i="4"/>
  <c r="X8885" i="4"/>
  <c r="V8887" i="4"/>
  <c r="Y8887" i="4"/>
  <c r="U8888" i="4"/>
  <c r="X8888" i="4"/>
  <c r="V8890" i="4"/>
  <c r="Y8890" i="4"/>
  <c r="U8891" i="4"/>
  <c r="X8891" i="4"/>
  <c r="V8893" i="4"/>
  <c r="Y8893" i="4"/>
  <c r="U8894" i="4"/>
  <c r="X8894" i="4"/>
  <c r="V8896" i="4"/>
  <c r="Y8896" i="4"/>
  <c r="U8897" i="4"/>
  <c r="X8897" i="4" s="1"/>
  <c r="V8899" i="4"/>
  <c r="Y8899" i="4" s="1"/>
  <c r="U8900" i="4"/>
  <c r="X8900" i="4"/>
  <c r="V8902" i="4"/>
  <c r="Y8902" i="4"/>
  <c r="U8903" i="4"/>
  <c r="X8903" i="4"/>
  <c r="V8905" i="4"/>
  <c r="Y8905" i="4"/>
  <c r="U8906" i="4"/>
  <c r="X8906" i="4"/>
  <c r="V8908" i="4"/>
  <c r="Y8908" i="4"/>
  <c r="U8909" i="4"/>
  <c r="X8909" i="4"/>
  <c r="V8911" i="4"/>
  <c r="Y8911" i="4"/>
  <c r="U8912" i="4"/>
  <c r="X8912" i="4"/>
  <c r="V8914" i="4"/>
  <c r="Y8914" i="4"/>
  <c r="U8915" i="4"/>
  <c r="X8915" i="4"/>
  <c r="V8917" i="4"/>
  <c r="Y8917" i="4"/>
  <c r="U8918" i="4"/>
  <c r="X8918" i="4"/>
  <c r="V8920" i="4"/>
  <c r="Y8920" i="4"/>
  <c r="U8921" i="4"/>
  <c r="X8921" i="4"/>
  <c r="V8923" i="4"/>
  <c r="Y8923" i="4"/>
  <c r="U8924" i="4"/>
  <c r="X8924" i="4"/>
  <c r="V8926" i="4"/>
  <c r="Y8926" i="4"/>
  <c r="U8927" i="4"/>
  <c r="X8927" i="4"/>
  <c r="V8929" i="4"/>
  <c r="Y8929" i="4"/>
  <c r="U8930" i="4"/>
  <c r="X8930" i="4"/>
  <c r="V8932" i="4"/>
  <c r="Y8932" i="4"/>
  <c r="U8933" i="4"/>
  <c r="X8933" i="4" s="1"/>
  <c r="V8935" i="4"/>
  <c r="Y8935" i="4" s="1"/>
  <c r="U8936" i="4"/>
  <c r="X8936" i="4"/>
  <c r="V8938" i="4"/>
  <c r="Y8938" i="4"/>
  <c r="U8939" i="4"/>
  <c r="X8939" i="4"/>
  <c r="V8941" i="4"/>
  <c r="Y8941" i="4"/>
  <c r="U8942" i="4"/>
  <c r="X8942" i="4"/>
  <c r="V8944" i="4"/>
  <c r="Y8944" i="4"/>
  <c r="U8945" i="4"/>
  <c r="X8945" i="4"/>
  <c r="V8947" i="4"/>
  <c r="Y8947" i="4"/>
  <c r="U8948" i="4"/>
  <c r="X8948" i="4"/>
  <c r="V8950" i="4"/>
  <c r="U8951" i="4"/>
  <c r="X8951" i="4" s="1"/>
  <c r="V8953" i="4"/>
  <c r="Y8953" i="4" s="1"/>
  <c r="U8954" i="4"/>
  <c r="X8954" i="4" s="1"/>
  <c r="V8956" i="4"/>
  <c r="Y8956" i="4"/>
  <c r="U8957" i="4"/>
  <c r="X8957" i="4" s="1"/>
  <c r="V8959" i="4"/>
  <c r="Y8959" i="4" s="1"/>
  <c r="U8960" i="4"/>
  <c r="X8960" i="4" s="1"/>
  <c r="V8962" i="4"/>
  <c r="Y8962" i="4" s="1"/>
  <c r="U8963" i="4"/>
  <c r="X8963" i="4" s="1"/>
  <c r="V8965" i="4"/>
  <c r="Y8965" i="4" s="1"/>
  <c r="U8966" i="4"/>
  <c r="X8966" i="4" s="1"/>
  <c r="V8968" i="4"/>
  <c r="Y8968" i="4"/>
  <c r="U8969" i="4"/>
  <c r="X8969" i="4" s="1"/>
  <c r="V8971" i="4"/>
  <c r="Y8971" i="4"/>
  <c r="U8972" i="4"/>
  <c r="X8972" i="4" s="1"/>
  <c r="V8974" i="4"/>
  <c r="Y8974" i="4" s="1"/>
  <c r="U8975" i="4"/>
  <c r="X8975" i="4" s="1"/>
  <c r="V8977" i="4"/>
  <c r="Y8977" i="4" s="1"/>
  <c r="U8978" i="4"/>
  <c r="X8978" i="4" s="1"/>
  <c r="V8980" i="4"/>
  <c r="Y8980" i="4" s="1"/>
  <c r="U8981" i="4"/>
  <c r="X8981" i="4" s="1"/>
  <c r="V8983" i="4"/>
  <c r="Y8983" i="4" s="1"/>
  <c r="U8984" i="4"/>
  <c r="X8984" i="4" s="1"/>
  <c r="V8986" i="4"/>
  <c r="Y8986" i="4" s="1"/>
  <c r="U8987" i="4"/>
  <c r="X8987" i="4" s="1"/>
  <c r="V8989" i="4"/>
  <c r="Y8989" i="4" s="1"/>
  <c r="U8990" i="4"/>
  <c r="X8990" i="4" s="1"/>
  <c r="V8992" i="4"/>
  <c r="Y8992" i="4"/>
  <c r="U8993" i="4"/>
  <c r="X8993" i="4" s="1"/>
  <c r="V8995" i="4"/>
  <c r="Y8995" i="4" s="1"/>
  <c r="U8996" i="4"/>
  <c r="X8996" i="4" s="1"/>
  <c r="V8998" i="4"/>
  <c r="Y8998" i="4" s="1"/>
  <c r="U8999" i="4"/>
  <c r="X8999" i="4" s="1"/>
  <c r="V9001" i="4"/>
  <c r="Y9001" i="4" s="1"/>
  <c r="U9002" i="4"/>
  <c r="X9002" i="4" s="1"/>
  <c r="V9004" i="4"/>
  <c r="Y9004" i="4"/>
  <c r="U9005" i="4"/>
  <c r="X9005" i="4" s="1"/>
  <c r="V9007" i="4"/>
  <c r="Y9007" i="4" s="1"/>
  <c r="U9008" i="4"/>
  <c r="X9008" i="4" s="1"/>
  <c r="V9010" i="4"/>
  <c r="Y9010" i="4" s="1"/>
  <c r="U9011" i="4"/>
  <c r="X9011" i="4" s="1"/>
  <c r="V9013" i="4"/>
  <c r="Y9013" i="4" s="1"/>
  <c r="U9014" i="4"/>
  <c r="X9014" i="4" s="1"/>
  <c r="V9016" i="4"/>
  <c r="Y9016" i="4" s="1"/>
  <c r="U9017" i="4"/>
  <c r="X9017" i="4" s="1"/>
  <c r="V9019" i="4"/>
  <c r="Y9019" i="4" s="1"/>
  <c r="U9020" i="4"/>
  <c r="X9020" i="4" s="1"/>
  <c r="V9022" i="4"/>
  <c r="Y9022" i="4" s="1"/>
  <c r="U9023" i="4"/>
  <c r="X9023" i="4" s="1"/>
  <c r="V9025" i="4"/>
  <c r="Y9025" i="4" s="1"/>
  <c r="U9026" i="4"/>
  <c r="X9026" i="4" s="1"/>
  <c r="V9028" i="4"/>
  <c r="Y9028" i="4"/>
  <c r="U9029" i="4"/>
  <c r="X9029" i="4" s="1"/>
  <c r="V9031" i="4"/>
  <c r="U9032" i="4"/>
  <c r="X9032" i="4"/>
  <c r="V9034" i="4"/>
  <c r="Y9034" i="4"/>
  <c r="U9035" i="4"/>
  <c r="X9035" i="4"/>
  <c r="V9037" i="4"/>
  <c r="Y9037" i="4"/>
  <c r="U9038" i="4"/>
  <c r="X9038" i="4"/>
  <c r="V9040" i="4"/>
  <c r="Y9040" i="4"/>
  <c r="U9041" i="4"/>
  <c r="X9041" i="4"/>
  <c r="V9043" i="4"/>
  <c r="Y9043" i="4" s="1"/>
  <c r="U9044" i="4"/>
  <c r="X9044" i="4" s="1"/>
  <c r="V9046" i="4"/>
  <c r="Y9046" i="4"/>
  <c r="U9047" i="4"/>
  <c r="X9047" i="4"/>
  <c r="V9049" i="4"/>
  <c r="Y9049" i="4"/>
  <c r="U9050" i="4"/>
  <c r="X9050" i="4"/>
  <c r="V9052" i="4"/>
  <c r="Y9052" i="4"/>
  <c r="U9053" i="4"/>
  <c r="X9053" i="4"/>
  <c r="V9055" i="4"/>
  <c r="Y9055" i="4"/>
  <c r="U9056" i="4"/>
  <c r="X9056" i="4"/>
  <c r="V9058" i="4"/>
  <c r="Y9058" i="4"/>
  <c r="U9059" i="4"/>
  <c r="X9059" i="4"/>
  <c r="V9061" i="4"/>
  <c r="Y9061" i="4"/>
  <c r="U9062" i="4"/>
  <c r="X9062" i="4"/>
  <c r="V9064" i="4"/>
  <c r="Y9064" i="4"/>
  <c r="U9065" i="4"/>
  <c r="X9065" i="4"/>
  <c r="V9067" i="4"/>
  <c r="Y9067" i="4"/>
  <c r="U9068" i="4"/>
  <c r="X9068" i="4"/>
  <c r="V9070" i="4"/>
  <c r="Y9070" i="4"/>
  <c r="U9071" i="4"/>
  <c r="X9071" i="4"/>
  <c r="V9073" i="4"/>
  <c r="Y9073" i="4"/>
  <c r="U9074" i="4"/>
  <c r="X9074" i="4"/>
  <c r="V9076" i="4"/>
  <c r="Y9076" i="4"/>
  <c r="U9077" i="4"/>
  <c r="X9077" i="4"/>
  <c r="V9079" i="4"/>
  <c r="Y9079" i="4" s="1"/>
  <c r="U9080" i="4"/>
  <c r="X9080" i="4" s="1"/>
  <c r="V9082" i="4"/>
  <c r="Y9082" i="4"/>
  <c r="U9083" i="4"/>
  <c r="X9083" i="4"/>
  <c r="V9085" i="4"/>
  <c r="Y9085" i="4"/>
  <c r="U9086" i="4"/>
  <c r="X9086" i="4"/>
  <c r="V9088" i="4"/>
  <c r="U9089" i="4"/>
  <c r="X9089" i="4" s="1"/>
  <c r="V9091" i="4"/>
  <c r="Y9091" i="4" s="1"/>
  <c r="U9092" i="4"/>
  <c r="X9092" i="4" s="1"/>
  <c r="V9094" i="4"/>
  <c r="Y9094" i="4" s="1"/>
  <c r="U9095" i="4"/>
  <c r="X9095" i="4" s="1"/>
  <c r="V9097" i="4"/>
  <c r="Y9097" i="4" s="1"/>
  <c r="U9098" i="4"/>
  <c r="X9098" i="4" s="1"/>
  <c r="V9100" i="4"/>
  <c r="Y9100" i="4" s="1"/>
  <c r="U9101" i="4"/>
  <c r="X9101" i="4"/>
  <c r="V9103" i="4"/>
  <c r="Y9103" i="4" s="1"/>
  <c r="U9104" i="4"/>
  <c r="X9104" i="4" s="1"/>
  <c r="V9106" i="4"/>
  <c r="Y9106" i="4" s="1"/>
  <c r="U9107" i="4"/>
  <c r="X9107" i="4" s="1"/>
  <c r="V9109" i="4"/>
  <c r="Y9109" i="4" s="1"/>
  <c r="U9110" i="4"/>
  <c r="X9110" i="4" s="1"/>
  <c r="V9112" i="4"/>
  <c r="Y9112" i="4" s="1"/>
  <c r="U9113" i="4"/>
  <c r="X9113" i="4"/>
  <c r="V9115" i="4"/>
  <c r="Y9115" i="4" s="1"/>
  <c r="U9116" i="4"/>
  <c r="X9116" i="4"/>
  <c r="V9118" i="4"/>
  <c r="Y9118" i="4" s="1"/>
  <c r="U9119" i="4"/>
  <c r="X9119" i="4" s="1"/>
  <c r="V9121" i="4"/>
  <c r="Y9121" i="4" s="1"/>
  <c r="U9122" i="4"/>
  <c r="X9122" i="4" s="1"/>
  <c r="V9124" i="4"/>
  <c r="Y9124" i="4" s="1"/>
  <c r="U9125" i="4"/>
  <c r="X9125" i="4" s="1"/>
  <c r="V9127" i="4"/>
  <c r="Y9127" i="4" s="1"/>
  <c r="U9128" i="4"/>
  <c r="X9128" i="4" s="1"/>
  <c r="V9130" i="4"/>
  <c r="Y9130" i="4" s="1"/>
  <c r="U9131" i="4"/>
  <c r="X9131" i="4" s="1"/>
  <c r="V9133" i="4"/>
  <c r="Y9133" i="4" s="1"/>
  <c r="U9134" i="4"/>
  <c r="X9134" i="4" s="1"/>
  <c r="V9136" i="4"/>
  <c r="Y9136" i="4" s="1"/>
  <c r="U9137" i="4"/>
  <c r="X9137" i="4"/>
  <c r="V9139" i="4"/>
  <c r="Y9139" i="4" s="1"/>
  <c r="U9140" i="4"/>
  <c r="X9140" i="4" s="1"/>
  <c r="V9142" i="4"/>
  <c r="U9143" i="4"/>
  <c r="X9143" i="4" s="1"/>
  <c r="V9145" i="4"/>
  <c r="Y9145" i="4" s="1"/>
  <c r="U9146" i="4"/>
  <c r="X9146" i="4" s="1"/>
  <c r="V9148" i="4"/>
  <c r="Y9148" i="4" s="1"/>
  <c r="U9149" i="4"/>
  <c r="X9149" i="4"/>
  <c r="V9151" i="4"/>
  <c r="Y9151" i="4" s="1"/>
  <c r="U9152" i="4"/>
  <c r="X9152" i="4"/>
  <c r="V9154" i="4"/>
  <c r="Y9154" i="4" s="1"/>
  <c r="U9155" i="4"/>
  <c r="X9155" i="4" s="1"/>
  <c r="V9157" i="4"/>
  <c r="Y9157" i="4" s="1"/>
  <c r="U9158" i="4"/>
  <c r="X9158" i="4" s="1"/>
  <c r="V9160" i="4"/>
  <c r="Y9160" i="4" s="1"/>
  <c r="U9161" i="4"/>
  <c r="X9161" i="4" s="1"/>
  <c r="V9163" i="4"/>
  <c r="Y9163" i="4" s="1"/>
  <c r="U9164" i="4"/>
  <c r="X9164" i="4" s="1"/>
  <c r="V9166" i="4"/>
  <c r="Y9166" i="4" s="1"/>
  <c r="U9167" i="4"/>
  <c r="X9167" i="4" s="1"/>
  <c r="V9169" i="4"/>
  <c r="Y9169" i="4" s="1"/>
  <c r="U9170" i="4"/>
  <c r="X9170" i="4" s="1"/>
  <c r="V9172" i="4"/>
  <c r="Y9172" i="4" s="1"/>
  <c r="U9173" i="4"/>
  <c r="X9173" i="4"/>
  <c r="V9175" i="4"/>
  <c r="Y9175" i="4" s="1"/>
  <c r="U9176" i="4"/>
  <c r="X9176" i="4" s="1"/>
  <c r="V9178" i="4"/>
  <c r="Y9178" i="4" s="1"/>
  <c r="U9179" i="4"/>
  <c r="X9179" i="4" s="1"/>
  <c r="V9181" i="4"/>
  <c r="Y9181" i="4" s="1"/>
  <c r="U9182" i="4"/>
  <c r="X9182" i="4" s="1"/>
  <c r="V9184" i="4"/>
  <c r="Y9184" i="4" s="1"/>
  <c r="U9185" i="4"/>
  <c r="X9185" i="4"/>
  <c r="V9187" i="4"/>
  <c r="Y9187" i="4"/>
  <c r="U9188" i="4"/>
  <c r="X9188" i="4" s="1"/>
  <c r="V9190" i="4"/>
  <c r="Y9190" i="4" s="1"/>
  <c r="U9191" i="4"/>
  <c r="X9191" i="4" s="1"/>
  <c r="V9193" i="4"/>
  <c r="Y9193" i="4" s="1"/>
  <c r="U9194" i="4"/>
  <c r="X9194" i="4" s="1"/>
  <c r="V9196" i="4"/>
  <c r="Y9196" i="4" s="1"/>
  <c r="U9197" i="4"/>
  <c r="X9197" i="4" s="1"/>
  <c r="V9199" i="4"/>
  <c r="Y9199" i="4" s="1"/>
  <c r="U9200" i="4"/>
  <c r="X9200" i="4" s="1"/>
  <c r="V9202" i="4"/>
  <c r="Y9202" i="4" s="1"/>
  <c r="U9203" i="4"/>
  <c r="X9203" i="4" s="1"/>
  <c r="V9205" i="4"/>
  <c r="Y9205" i="4" s="1"/>
  <c r="U9206" i="4"/>
  <c r="X9206" i="4" s="1"/>
  <c r="V9208" i="4"/>
  <c r="Y9208" i="4" s="1"/>
  <c r="U9209" i="4"/>
  <c r="X9209" i="4"/>
  <c r="V9211" i="4"/>
  <c r="Y9211" i="4" s="1"/>
  <c r="U9212" i="4"/>
  <c r="X9212" i="4" s="1"/>
  <c r="V9214" i="4"/>
  <c r="Y9214" i="4" s="1"/>
  <c r="U9215" i="4"/>
  <c r="X9215" i="4" s="1"/>
  <c r="V9217" i="4"/>
  <c r="Y9217" i="4" s="1"/>
  <c r="U9218" i="4"/>
  <c r="X9218" i="4" s="1"/>
  <c r="V9220" i="4"/>
  <c r="Y9220" i="4" s="1"/>
  <c r="U9221" i="4"/>
  <c r="X9221" i="4"/>
  <c r="V9223" i="4"/>
  <c r="Y9223" i="4"/>
  <c r="U9224" i="4"/>
  <c r="X9224" i="4" s="1"/>
  <c r="V9226" i="4"/>
  <c r="Y9226" i="4" s="1"/>
  <c r="U9227" i="4"/>
  <c r="X9227" i="4" s="1"/>
  <c r="V9229" i="4"/>
  <c r="Y9229" i="4" s="1"/>
  <c r="U9230" i="4"/>
  <c r="X9230" i="4" s="1"/>
  <c r="V9232" i="4"/>
  <c r="Y9232" i="4" s="1"/>
  <c r="U9233" i="4"/>
  <c r="X9233" i="4" s="1"/>
  <c r="V9235" i="4"/>
  <c r="Y9235" i="4" s="1"/>
  <c r="U9236" i="4"/>
  <c r="X9236" i="4" s="1"/>
  <c r="V9238" i="4"/>
  <c r="Y9238" i="4" s="1"/>
  <c r="U9239" i="4"/>
  <c r="X9239" i="4" s="1"/>
  <c r="V9241" i="4"/>
  <c r="Y9241" i="4" s="1"/>
  <c r="U9242" i="4"/>
  <c r="X9242" i="4" s="1"/>
  <c r="V9244" i="4"/>
  <c r="U9245" i="4"/>
  <c r="X9245" i="4"/>
  <c r="V9247" i="4"/>
  <c r="Y9247" i="4"/>
  <c r="U9248" i="4"/>
  <c r="X9248" i="4"/>
  <c r="V9250" i="4"/>
  <c r="Y9250" i="4"/>
  <c r="U9251" i="4"/>
  <c r="X9251" i="4"/>
  <c r="V9253" i="4"/>
  <c r="Y9253" i="4"/>
  <c r="U9254" i="4"/>
  <c r="X9254" i="4"/>
  <c r="V9256" i="4"/>
  <c r="Y9256" i="4"/>
  <c r="U9257" i="4"/>
  <c r="X9257" i="4"/>
  <c r="V9259" i="4"/>
  <c r="Y9259" i="4"/>
  <c r="U9260" i="4"/>
  <c r="X9260" i="4" s="1"/>
  <c r="V9262" i="4"/>
  <c r="Y9262" i="4" s="1"/>
  <c r="U9263" i="4"/>
  <c r="X9263" i="4"/>
  <c r="V9265" i="4"/>
  <c r="Y9265" i="4"/>
  <c r="U9266" i="4"/>
  <c r="X9266" i="4"/>
  <c r="V9268" i="4"/>
  <c r="Y9268" i="4"/>
  <c r="U9269" i="4"/>
  <c r="X9269" i="4"/>
  <c r="V9271" i="4"/>
  <c r="Y9271" i="4"/>
  <c r="U9272" i="4"/>
  <c r="X9272" i="4"/>
  <c r="V9274" i="4"/>
  <c r="Y9274" i="4"/>
  <c r="U9275" i="4"/>
  <c r="X9275" i="4"/>
  <c r="V9277" i="4"/>
  <c r="Y9277" i="4"/>
  <c r="U9278" i="4"/>
  <c r="X9278" i="4"/>
  <c r="V9280" i="4"/>
  <c r="Y9280" i="4"/>
  <c r="U9281" i="4"/>
  <c r="X9281" i="4"/>
  <c r="V9283" i="4"/>
  <c r="Y9283" i="4"/>
  <c r="U9284" i="4"/>
  <c r="X9284" i="4"/>
  <c r="V9286" i="4"/>
  <c r="Y9286" i="4"/>
  <c r="U9287" i="4"/>
  <c r="X9287" i="4"/>
  <c r="V9289" i="4"/>
  <c r="Y9289" i="4"/>
  <c r="U9290" i="4"/>
  <c r="X9290" i="4"/>
  <c r="V9292" i="4"/>
  <c r="Y9292" i="4"/>
  <c r="U9293" i="4"/>
  <c r="X9293" i="4"/>
  <c r="V9295" i="4"/>
  <c r="Y9295" i="4"/>
  <c r="U9296" i="4"/>
  <c r="X9296" i="4"/>
  <c r="V9298" i="4"/>
  <c r="Y9298" i="4" s="1"/>
  <c r="U9299" i="4"/>
  <c r="X9299" i="4"/>
  <c r="V9301" i="4"/>
  <c r="Y9301" i="4"/>
  <c r="U9302" i="4"/>
  <c r="X9302" i="4"/>
  <c r="V9304" i="4"/>
  <c r="Y9304" i="4"/>
  <c r="U9305" i="4"/>
  <c r="X9305" i="4"/>
  <c r="V9307" i="4"/>
  <c r="Y9307" i="4"/>
  <c r="U9308" i="4"/>
  <c r="X9308" i="4"/>
  <c r="V9310" i="4"/>
  <c r="Y9310" i="4"/>
  <c r="U9311" i="4"/>
  <c r="X9311" i="4"/>
  <c r="V9313" i="4"/>
  <c r="Y9313" i="4"/>
  <c r="U9314" i="4"/>
  <c r="X9314" i="4"/>
  <c r="V9316" i="4"/>
  <c r="Y9316" i="4"/>
  <c r="U9317" i="4"/>
  <c r="X9317" i="4"/>
  <c r="V9319" i="4"/>
  <c r="Y9319" i="4"/>
  <c r="U9320" i="4"/>
  <c r="X9320" i="4"/>
  <c r="V9322" i="4"/>
  <c r="Y9322" i="4"/>
  <c r="U9323" i="4"/>
  <c r="X9323" i="4"/>
  <c r="V9325" i="4"/>
  <c r="Y9325" i="4"/>
  <c r="U9326" i="4"/>
  <c r="X9326" i="4"/>
  <c r="V9328" i="4"/>
  <c r="Y9328" i="4"/>
  <c r="U9329" i="4"/>
  <c r="X9329" i="4"/>
  <c r="V9331" i="4"/>
  <c r="Y9331" i="4"/>
  <c r="U9332" i="4"/>
  <c r="X9332" i="4" s="1"/>
  <c r="V9334" i="4"/>
  <c r="Y9334" i="4" s="1"/>
  <c r="U9335" i="4"/>
  <c r="X9335" i="4"/>
  <c r="V9337" i="4"/>
  <c r="Y9337" i="4"/>
  <c r="U9338" i="4"/>
  <c r="X9338" i="4"/>
  <c r="V9340" i="4"/>
  <c r="Y9340" i="4"/>
  <c r="U9341" i="4"/>
  <c r="X9341" i="4"/>
  <c r="V9343" i="4"/>
  <c r="Y9343" i="4"/>
  <c r="U9344" i="4"/>
  <c r="X9344" i="4"/>
  <c r="V9346" i="4"/>
  <c r="Y9346" i="4"/>
  <c r="U9347" i="4"/>
  <c r="X9347" i="4"/>
  <c r="V9349" i="4"/>
  <c r="Y9349" i="4"/>
  <c r="U9350" i="4"/>
  <c r="X9350" i="4"/>
  <c r="V9352" i="4"/>
  <c r="Y9352" i="4"/>
  <c r="U9353" i="4"/>
  <c r="V9355" i="4"/>
  <c r="Y9355" i="4"/>
  <c r="U9356" i="4"/>
  <c r="X9356" i="4" s="1"/>
  <c r="V9358" i="4"/>
  <c r="Y9358" i="4" s="1"/>
  <c r="U9359" i="4"/>
  <c r="X9359" i="4" s="1"/>
  <c r="V9361" i="4"/>
  <c r="Y9361" i="4" s="1"/>
  <c r="U9362" i="4"/>
  <c r="X9362" i="4" s="1"/>
  <c r="V9364" i="4"/>
  <c r="Y9364" i="4" s="1"/>
  <c r="U9365" i="4"/>
  <c r="X9365" i="4" s="1"/>
  <c r="V9367" i="4"/>
  <c r="Y9367" i="4"/>
  <c r="U9368" i="4"/>
  <c r="X9368" i="4" s="1"/>
  <c r="V9370" i="4"/>
  <c r="Y9370" i="4" s="1"/>
  <c r="U9371" i="4"/>
  <c r="X9371" i="4" s="1"/>
  <c r="V9373" i="4"/>
  <c r="Y9373" i="4" s="1"/>
  <c r="U9374" i="4"/>
  <c r="X9374" i="4" s="1"/>
  <c r="V9376" i="4"/>
  <c r="Y9376" i="4" s="1"/>
  <c r="U9377" i="4"/>
  <c r="X9377" i="4" s="1"/>
  <c r="V9379" i="4"/>
  <c r="Y9379" i="4" s="1"/>
  <c r="U9380" i="4"/>
  <c r="X9380" i="4" s="1"/>
  <c r="V9382" i="4"/>
  <c r="Y9382" i="4" s="1"/>
  <c r="U9383" i="4"/>
  <c r="X9383" i="4" s="1"/>
  <c r="V9385" i="4"/>
  <c r="Y9385" i="4" s="1"/>
  <c r="U9386" i="4"/>
  <c r="X9386" i="4" s="1"/>
  <c r="V9388" i="4"/>
  <c r="Y9388" i="4" s="1"/>
  <c r="U9389" i="4"/>
  <c r="X9389" i="4" s="1"/>
  <c r="V9391" i="4"/>
  <c r="U9392" i="4"/>
  <c r="X9392" i="4"/>
  <c r="V9394" i="4"/>
  <c r="Y9394" i="4"/>
  <c r="U9395" i="4"/>
  <c r="X9395" i="4"/>
  <c r="V9397" i="4"/>
  <c r="Y9397" i="4"/>
  <c r="U9398" i="4"/>
  <c r="V9400" i="4"/>
  <c r="Y9400" i="4" s="1"/>
  <c r="U9401" i="4"/>
  <c r="X9401" i="4" s="1"/>
  <c r="V9403" i="4"/>
  <c r="Y9403" i="4" s="1"/>
  <c r="U9404" i="4"/>
  <c r="X9404" i="4"/>
  <c r="V9406" i="4"/>
  <c r="Y9406" i="4" s="1"/>
  <c r="U9407" i="4"/>
  <c r="X9407" i="4" s="1"/>
  <c r="V9409" i="4"/>
  <c r="Y9409" i="4" s="1"/>
  <c r="U9410" i="4"/>
  <c r="X9410" i="4" s="1"/>
  <c r="V9412" i="4"/>
  <c r="Y9412" i="4" s="1"/>
  <c r="U9413" i="4"/>
  <c r="X9413" i="4" s="1"/>
  <c r="V9415" i="4"/>
  <c r="Y9415" i="4" s="1"/>
  <c r="U9416" i="4"/>
  <c r="X9416" i="4" s="1"/>
  <c r="V9418" i="4"/>
  <c r="Y9418" i="4" s="1"/>
  <c r="U9419" i="4"/>
  <c r="X9419" i="4" s="1"/>
  <c r="V9421" i="4"/>
  <c r="Y9421" i="4" s="1"/>
  <c r="U9422" i="4"/>
  <c r="X9422" i="4" s="1"/>
  <c r="V9424" i="4"/>
  <c r="Y9424" i="4" s="1"/>
  <c r="U9425" i="4"/>
  <c r="X9425" i="4" s="1"/>
  <c r="V9427" i="4"/>
  <c r="U9428" i="4"/>
  <c r="X9428" i="4"/>
  <c r="V9430" i="4"/>
  <c r="Y9430" i="4" s="1"/>
  <c r="U9431" i="4"/>
  <c r="X9431" i="4" s="1"/>
  <c r="V9433" i="4"/>
  <c r="Y9433" i="4" s="1"/>
  <c r="U9434" i="4"/>
  <c r="X9434" i="4" s="1"/>
  <c r="V9436" i="4"/>
  <c r="Y9436" i="4" s="1"/>
  <c r="U9437" i="4"/>
  <c r="X9437" i="4" s="1"/>
  <c r="V9439" i="4"/>
  <c r="Y9439" i="4" s="1"/>
  <c r="U9440" i="4"/>
  <c r="X9440" i="4"/>
  <c r="V9442" i="4"/>
  <c r="Y9442" i="4" s="1"/>
  <c r="U9443" i="4"/>
  <c r="X9443" i="4" s="1"/>
  <c r="V9445" i="4"/>
  <c r="Y9445" i="4" s="1"/>
  <c r="U9446" i="4"/>
  <c r="X9446" i="4" s="1"/>
  <c r="V9448" i="4"/>
  <c r="Y9448" i="4" s="1"/>
  <c r="U9449" i="4"/>
  <c r="X9449" i="4" s="1"/>
  <c r="V9451" i="4"/>
  <c r="Y9451" i="4" s="1"/>
  <c r="U9452" i="4"/>
  <c r="X9452" i="4" s="1"/>
  <c r="V9454" i="4"/>
  <c r="Y9454" i="4" s="1"/>
  <c r="U9455" i="4"/>
  <c r="X9455" i="4" s="1"/>
  <c r="V9457" i="4"/>
  <c r="Y9457" i="4" s="1"/>
  <c r="U9458" i="4"/>
  <c r="X9458" i="4" s="1"/>
  <c r="V9460" i="4"/>
  <c r="Y9460" i="4" s="1"/>
  <c r="U9461" i="4"/>
  <c r="X9461" i="4" s="1"/>
  <c r="V9463" i="4"/>
  <c r="Y9463" i="4" s="1"/>
  <c r="U9464" i="4"/>
  <c r="X9464" i="4"/>
  <c r="V9466" i="4"/>
  <c r="Y9466" i="4" s="1"/>
  <c r="U9467" i="4"/>
  <c r="X9467" i="4" s="1"/>
  <c r="V9469" i="4"/>
  <c r="Y9469" i="4" s="1"/>
  <c r="U9470" i="4"/>
  <c r="X9470" i="4" s="1"/>
  <c r="V9472" i="4"/>
  <c r="Y9472" i="4" s="1"/>
  <c r="U9473" i="4"/>
  <c r="X9473" i="4" s="1"/>
  <c r="V9475" i="4"/>
  <c r="Y9475" i="4" s="1"/>
  <c r="U9476" i="4"/>
  <c r="X9476" i="4"/>
  <c r="V9478" i="4"/>
  <c r="Y9478" i="4"/>
  <c r="U9479" i="4"/>
  <c r="X9479" i="4"/>
  <c r="V9481" i="4"/>
  <c r="Y9481" i="4" s="1"/>
  <c r="U9482" i="4"/>
  <c r="X9482" i="4" s="1"/>
  <c r="V9484" i="4"/>
  <c r="Y9484" i="4" s="1"/>
  <c r="U9485" i="4"/>
  <c r="X9485" i="4" s="1"/>
  <c r="V9487" i="4"/>
  <c r="Y9487" i="4" s="1"/>
  <c r="U9488" i="4"/>
  <c r="X9488" i="4"/>
  <c r="V9490" i="4"/>
  <c r="Y9490" i="4" s="1"/>
  <c r="U9491" i="4"/>
  <c r="X9491" i="4" s="1"/>
  <c r="V9493" i="4"/>
  <c r="Y9493" i="4" s="1"/>
  <c r="U9494" i="4"/>
  <c r="X9494" i="4" s="1"/>
  <c r="V9496" i="4"/>
  <c r="Y9496" i="4" s="1"/>
  <c r="U9497" i="4"/>
  <c r="X9497" i="4" s="1"/>
  <c r="V9499" i="4"/>
  <c r="Y9499" i="4" s="1"/>
  <c r="U9500" i="4"/>
  <c r="X9500" i="4"/>
  <c r="V9502" i="4"/>
  <c r="Y9502" i="4" s="1"/>
  <c r="U9503" i="4"/>
  <c r="X9503" i="4" s="1"/>
  <c r="V9505" i="4"/>
  <c r="Y9505" i="4" s="1"/>
  <c r="U9506" i="4"/>
  <c r="X9506" i="4" s="1"/>
  <c r="V9508" i="4"/>
  <c r="Y9508" i="4" s="1"/>
  <c r="U9509" i="4"/>
  <c r="X9509" i="4" s="1"/>
  <c r="V9511" i="4"/>
  <c r="Y9511" i="4" s="1"/>
  <c r="U9512" i="4"/>
  <c r="X9512" i="4"/>
  <c r="V9514" i="4"/>
  <c r="Y9514" i="4" s="1"/>
  <c r="U9515" i="4"/>
  <c r="X9515" i="4"/>
  <c r="V9517" i="4"/>
  <c r="Y9517" i="4" s="1"/>
  <c r="U9518" i="4"/>
  <c r="X9518" i="4" s="1"/>
  <c r="V9520" i="4"/>
  <c r="Y9520" i="4" s="1"/>
  <c r="U9521" i="4"/>
  <c r="X9521" i="4" s="1"/>
  <c r="V9523" i="4"/>
  <c r="Y9523" i="4" s="1"/>
  <c r="U9524" i="4"/>
  <c r="X9524" i="4" s="1"/>
  <c r="V9526" i="4"/>
  <c r="Y9526" i="4" s="1"/>
  <c r="U9527" i="4"/>
  <c r="X9527" i="4" s="1"/>
  <c r="V9529" i="4"/>
  <c r="Y9529" i="4" s="1"/>
  <c r="U9530" i="4"/>
  <c r="X9530" i="4" s="1"/>
  <c r="V9532" i="4"/>
  <c r="Y9532" i="4" s="1"/>
  <c r="U9533" i="4"/>
  <c r="X9533" i="4" s="1"/>
  <c r="V9535" i="4"/>
  <c r="Y9535" i="4" s="1"/>
  <c r="U9536" i="4"/>
  <c r="X9536" i="4"/>
  <c r="V9538" i="4"/>
  <c r="Y9538" i="4" s="1"/>
  <c r="U9539" i="4"/>
  <c r="X9539" i="4" s="1"/>
  <c r="V9541" i="4"/>
  <c r="Y9541" i="4" s="1"/>
  <c r="U9542" i="4"/>
  <c r="X9542" i="4" s="1"/>
  <c r="V9544" i="4"/>
  <c r="Y9544" i="4" s="1"/>
  <c r="U9545" i="4"/>
  <c r="X9545" i="4" s="1"/>
  <c r="V9547" i="4"/>
  <c r="Y9547" i="4" s="1"/>
  <c r="U9548" i="4"/>
  <c r="X9548" i="4"/>
  <c r="V9550" i="4"/>
  <c r="Y9550" i="4" s="1"/>
  <c r="U9551" i="4"/>
  <c r="X9551" i="4"/>
  <c r="V9553" i="4"/>
  <c r="Y9553" i="4" s="1"/>
  <c r="U9554" i="4"/>
  <c r="X9554" i="4" s="1"/>
  <c r="V9556" i="4"/>
  <c r="Y9556" i="4" s="1"/>
  <c r="U9557" i="4"/>
  <c r="X9557" i="4" s="1"/>
  <c r="V9559" i="4"/>
  <c r="Y9559" i="4" s="1"/>
  <c r="U9560" i="4"/>
  <c r="X9560" i="4" s="1"/>
  <c r="V9562" i="4"/>
  <c r="Y9562" i="4" s="1"/>
  <c r="U9563" i="4"/>
  <c r="X9563" i="4" s="1"/>
  <c r="V9565" i="4"/>
  <c r="Y9565" i="4" s="1"/>
  <c r="U9566" i="4"/>
  <c r="X9566" i="4" s="1"/>
  <c r="V9568" i="4"/>
  <c r="Y9568" i="4" s="1"/>
  <c r="U9569" i="4"/>
  <c r="X9569" i="4" s="1"/>
  <c r="V9571" i="4"/>
  <c r="Y9571" i="4" s="1"/>
  <c r="U9572" i="4"/>
  <c r="X9572" i="4"/>
  <c r="V9574" i="4"/>
  <c r="Y9574" i="4" s="1"/>
  <c r="U9575" i="4"/>
  <c r="X9575" i="4" s="1"/>
  <c r="V9577" i="4"/>
  <c r="Y9577" i="4" s="1"/>
  <c r="U9578" i="4"/>
  <c r="X9578" i="4" s="1"/>
  <c r="V9580" i="4"/>
  <c r="Y9580" i="4" s="1"/>
  <c r="U9581" i="4"/>
  <c r="X9581" i="4" s="1"/>
  <c r="V9583" i="4"/>
  <c r="Y9583" i="4" s="1"/>
  <c r="U9584" i="4"/>
  <c r="X9584" i="4" s="1"/>
  <c r="V9586" i="4"/>
  <c r="Y9586" i="4" s="1"/>
  <c r="U9587" i="4"/>
  <c r="X9587" i="4" s="1"/>
  <c r="V9589" i="4"/>
  <c r="Y9589" i="4" s="1"/>
  <c r="U9590" i="4"/>
  <c r="X9590" i="4" s="1"/>
  <c r="V9592" i="4"/>
  <c r="Y9592" i="4" s="1"/>
  <c r="U9593" i="4"/>
  <c r="X9593" i="4" s="1"/>
  <c r="V9595" i="4"/>
  <c r="Y9595" i="4" s="1"/>
  <c r="U9596" i="4"/>
  <c r="X9596" i="4" s="1"/>
  <c r="V9598" i="4"/>
  <c r="Y9598" i="4" s="1"/>
  <c r="U9599" i="4"/>
  <c r="X9599" i="4" s="1"/>
  <c r="V9601" i="4"/>
  <c r="Y9601" i="4" s="1"/>
  <c r="U9602" i="4"/>
  <c r="X9602" i="4" s="1"/>
  <c r="V9604" i="4"/>
  <c r="Y9604" i="4" s="1"/>
  <c r="U9605" i="4"/>
  <c r="X9605" i="4" s="1"/>
  <c r="V9607" i="4"/>
  <c r="Y9607" i="4" s="1"/>
  <c r="U9608" i="4"/>
  <c r="X9608" i="4"/>
  <c r="V9610" i="4"/>
  <c r="Y9610" i="4" s="1"/>
  <c r="U9611" i="4"/>
  <c r="X9611" i="4" s="1"/>
  <c r="V9613" i="4"/>
  <c r="Y9613" i="4" s="1"/>
  <c r="U9614" i="4"/>
  <c r="X9614" i="4" s="1"/>
  <c r="V9616" i="4"/>
  <c r="Y9616" i="4" s="1"/>
  <c r="U9617" i="4"/>
  <c r="X9617" i="4" s="1"/>
  <c r="V9619" i="4"/>
  <c r="Y9619" i="4" s="1"/>
  <c r="U9620" i="4"/>
  <c r="X9620" i="4" s="1"/>
  <c r="V9622" i="4"/>
  <c r="Y9622" i="4" s="1"/>
  <c r="U9623" i="4"/>
  <c r="X9623" i="4"/>
  <c r="V9625" i="4"/>
  <c r="Y9625" i="4" s="1"/>
  <c r="U9626" i="4"/>
  <c r="X9626" i="4" s="1"/>
  <c r="V9628" i="4"/>
  <c r="Y9628" i="4" s="1"/>
  <c r="U9629" i="4"/>
  <c r="X9629" i="4" s="1"/>
  <c r="V9631" i="4"/>
  <c r="Y9631" i="4" s="1"/>
  <c r="U9632" i="4"/>
  <c r="X9632" i="4" s="1"/>
  <c r="V9634" i="4"/>
  <c r="Y9634" i="4" s="1"/>
  <c r="U9635" i="4"/>
  <c r="X9635" i="4" s="1"/>
  <c r="V9637" i="4"/>
  <c r="Y9637" i="4" s="1"/>
  <c r="U9638" i="4"/>
  <c r="X9638" i="4" s="1"/>
  <c r="V9640" i="4"/>
  <c r="Y9640" i="4" s="1"/>
  <c r="U9641" i="4"/>
  <c r="X9641" i="4" s="1"/>
  <c r="V9643" i="4"/>
  <c r="Y9643" i="4" s="1"/>
  <c r="U9644" i="4"/>
  <c r="X9644" i="4" s="1"/>
  <c r="V9646" i="4"/>
  <c r="Y9646" i="4" s="1"/>
  <c r="U9647" i="4"/>
  <c r="X9647" i="4" s="1"/>
  <c r="V9649" i="4"/>
  <c r="Y9649" i="4" s="1"/>
  <c r="U9650" i="4"/>
  <c r="X9650" i="4" s="1"/>
  <c r="V9652" i="4"/>
  <c r="Y9652" i="4" s="1"/>
  <c r="U9653" i="4"/>
  <c r="X9653" i="4" s="1"/>
  <c r="V9655" i="4"/>
  <c r="Y9655" i="4" s="1"/>
  <c r="U9656" i="4"/>
  <c r="X9656" i="4" s="1"/>
  <c r="V9658" i="4"/>
  <c r="Y9658" i="4" s="1"/>
  <c r="U9659" i="4"/>
  <c r="X9659" i="4" s="1"/>
  <c r="V9661" i="4"/>
  <c r="Y9661" i="4" s="1"/>
  <c r="U9662" i="4"/>
  <c r="X9662" i="4" s="1"/>
  <c r="V9664" i="4"/>
  <c r="Y9664" i="4" s="1"/>
  <c r="U9665" i="4"/>
  <c r="X9665" i="4" s="1"/>
  <c r="V9667" i="4"/>
  <c r="Y9667" i="4" s="1"/>
  <c r="U9668" i="4"/>
  <c r="X9668" i="4" s="1"/>
  <c r="V9670" i="4"/>
  <c r="Y9670" i="4" s="1"/>
  <c r="U9671" i="4"/>
  <c r="X9671" i="4" s="1"/>
  <c r="V9673" i="4"/>
  <c r="Y9673" i="4" s="1"/>
  <c r="U9674" i="4"/>
  <c r="X9674" i="4" s="1"/>
  <c r="V9676" i="4"/>
  <c r="Y9676" i="4" s="1"/>
  <c r="U9677" i="4"/>
  <c r="X9677" i="4" s="1"/>
  <c r="V9679" i="4"/>
  <c r="Y9679" i="4" s="1"/>
  <c r="U9680" i="4"/>
  <c r="X9680" i="4" s="1"/>
  <c r="V9682" i="4"/>
  <c r="Y9682" i="4" s="1"/>
  <c r="U9683" i="4"/>
  <c r="X9683" i="4" s="1"/>
  <c r="V9685" i="4"/>
  <c r="U9686" i="4"/>
  <c r="X9686" i="4"/>
  <c r="V9688" i="4"/>
  <c r="Y9688" i="4"/>
  <c r="U9689" i="4"/>
  <c r="X9689" i="4"/>
  <c r="V9691" i="4"/>
  <c r="Y9691" i="4"/>
  <c r="U9692" i="4"/>
  <c r="X9692" i="4"/>
  <c r="V9694" i="4"/>
  <c r="Y9694" i="4"/>
  <c r="U9695" i="4"/>
  <c r="X9695" i="4"/>
  <c r="V9697" i="4"/>
  <c r="Y9697" i="4" s="1"/>
  <c r="U9698" i="4"/>
  <c r="X9698" i="4"/>
  <c r="V9700" i="4"/>
  <c r="Y9700" i="4"/>
  <c r="U9701" i="4"/>
  <c r="X9701" i="4"/>
  <c r="V9703" i="4"/>
  <c r="Y9703" i="4"/>
  <c r="U9704" i="4"/>
  <c r="X9704" i="4"/>
  <c r="V9706" i="4"/>
  <c r="Y9706" i="4" s="1"/>
  <c r="U9707" i="4"/>
  <c r="X9707" i="4"/>
  <c r="V9709" i="4"/>
  <c r="Y9709" i="4"/>
  <c r="U9710" i="4"/>
  <c r="X9710" i="4"/>
  <c r="V9712" i="4"/>
  <c r="Y9712" i="4"/>
  <c r="U9713" i="4"/>
  <c r="X9713" i="4"/>
  <c r="V9715" i="4"/>
  <c r="Y9715" i="4"/>
  <c r="U9716" i="4"/>
  <c r="X9716" i="4"/>
  <c r="V9718" i="4"/>
  <c r="Y9718" i="4"/>
  <c r="U9719" i="4"/>
  <c r="X9719" i="4"/>
  <c r="V9721" i="4"/>
  <c r="Y9721" i="4"/>
  <c r="U9722" i="4"/>
  <c r="X9722" i="4"/>
  <c r="V9724" i="4"/>
  <c r="Y9724" i="4"/>
  <c r="U9725" i="4"/>
  <c r="X9725" i="4"/>
  <c r="V9727" i="4"/>
  <c r="Y9727" i="4"/>
  <c r="U9728" i="4"/>
  <c r="X9728" i="4"/>
  <c r="V9730" i="4"/>
  <c r="Y9730" i="4"/>
  <c r="U9731" i="4"/>
  <c r="X9731" i="4" s="1"/>
  <c r="V9733" i="4"/>
  <c r="Y9733" i="4" s="1"/>
  <c r="U9734" i="4"/>
  <c r="X9734" i="4"/>
  <c r="V9736" i="4"/>
  <c r="Y9736" i="4"/>
  <c r="U9737" i="4"/>
  <c r="X9737" i="4"/>
  <c r="V9739" i="4"/>
  <c r="Y9739" i="4"/>
  <c r="U9740" i="4"/>
  <c r="X9740" i="4"/>
  <c r="V9742" i="4"/>
  <c r="Y9742" i="4" s="1"/>
  <c r="U9743" i="4"/>
  <c r="X9743" i="4"/>
  <c r="V9745" i="4"/>
  <c r="Y9745" i="4"/>
  <c r="U9746" i="4"/>
  <c r="X9746" i="4"/>
  <c r="V9748" i="4"/>
  <c r="Y9748" i="4"/>
  <c r="U9749" i="4"/>
  <c r="X9749" i="4"/>
  <c r="V9751" i="4"/>
  <c r="Y9751" i="4"/>
  <c r="U9752" i="4"/>
  <c r="X9752" i="4"/>
  <c r="V9754" i="4"/>
  <c r="Y9754" i="4"/>
  <c r="U9755" i="4"/>
  <c r="X9755" i="4"/>
  <c r="V9757" i="4"/>
  <c r="Y9757" i="4"/>
  <c r="U9758" i="4"/>
  <c r="X9758" i="4"/>
  <c r="V9760" i="4"/>
  <c r="Y9760" i="4"/>
  <c r="U9761" i="4"/>
  <c r="X9761" i="4"/>
  <c r="V9763" i="4"/>
  <c r="Y9763" i="4"/>
  <c r="U9764" i="4"/>
  <c r="X9764" i="4"/>
  <c r="V9766" i="4"/>
  <c r="Y9766" i="4"/>
  <c r="U9767" i="4"/>
  <c r="X9767" i="4" s="1"/>
  <c r="V9769" i="4"/>
  <c r="Y9769" i="4" s="1"/>
  <c r="U9770" i="4"/>
  <c r="X9770" i="4"/>
  <c r="V9772" i="4"/>
  <c r="Y9772" i="4"/>
  <c r="U9773" i="4"/>
  <c r="X9773" i="4"/>
  <c r="V9775" i="4"/>
  <c r="Y9775" i="4"/>
  <c r="U9776" i="4"/>
  <c r="X9776" i="4"/>
  <c r="V9778" i="4"/>
  <c r="Y9778" i="4" s="1"/>
  <c r="U9779" i="4"/>
  <c r="X9779" i="4"/>
  <c r="V9781" i="4"/>
  <c r="Y9781" i="4"/>
  <c r="U9782" i="4"/>
  <c r="X9782" i="4"/>
  <c r="V9784" i="4"/>
  <c r="Y9784" i="4"/>
  <c r="U9785" i="4"/>
  <c r="X9785" i="4"/>
  <c r="V9787" i="4"/>
  <c r="Y9787" i="4"/>
  <c r="U9788" i="4"/>
  <c r="X9788" i="4"/>
  <c r="V9790" i="4"/>
  <c r="Y9790" i="4"/>
  <c r="U9791" i="4"/>
  <c r="X9791" i="4"/>
  <c r="V9793" i="4"/>
  <c r="Y9793" i="4"/>
  <c r="U9794" i="4"/>
  <c r="X9794" i="4" s="1"/>
  <c r="V9796" i="4"/>
  <c r="Y9796" i="4"/>
  <c r="U9797" i="4"/>
  <c r="X9797" i="4"/>
  <c r="V9799" i="4"/>
  <c r="Y9799" i="4"/>
  <c r="U9800" i="4"/>
  <c r="X9800" i="4"/>
  <c r="V9802" i="4"/>
  <c r="Y9802" i="4"/>
  <c r="U9803" i="4"/>
  <c r="X9803" i="4" s="1"/>
  <c r="V9805" i="4"/>
  <c r="Y9805" i="4" s="1"/>
  <c r="U9806" i="4"/>
  <c r="X9806" i="4"/>
  <c r="V9808" i="4"/>
  <c r="Y9808" i="4"/>
  <c r="U9809" i="4"/>
  <c r="X9809" i="4"/>
  <c r="V9811" i="4"/>
  <c r="Y9811" i="4"/>
  <c r="U9812" i="4"/>
  <c r="X9812" i="4"/>
  <c r="V9814" i="4"/>
  <c r="Y9814" i="4" s="1"/>
  <c r="U9815" i="4"/>
  <c r="X9815" i="4"/>
  <c r="V9817" i="4"/>
  <c r="Y9817" i="4"/>
  <c r="U9818" i="4"/>
  <c r="X9818" i="4"/>
  <c r="V9820" i="4"/>
  <c r="Y9820" i="4"/>
  <c r="U9821" i="4"/>
  <c r="X9821" i="4"/>
  <c r="V9823" i="4"/>
  <c r="Y9823" i="4"/>
  <c r="U9824" i="4"/>
  <c r="X9824" i="4"/>
  <c r="V9826" i="4"/>
  <c r="Y9826" i="4"/>
  <c r="U9827" i="4"/>
  <c r="X9827" i="4"/>
  <c r="V9829" i="4"/>
  <c r="Y9829" i="4"/>
  <c r="U9830" i="4"/>
  <c r="X9830" i="4" s="1"/>
  <c r="V9832" i="4"/>
  <c r="Y9832" i="4"/>
  <c r="U9833" i="4"/>
  <c r="X9833" i="4"/>
  <c r="V9835" i="4"/>
  <c r="Y9835" i="4"/>
  <c r="U9836" i="4"/>
  <c r="X9836" i="4"/>
  <c r="V9838" i="4"/>
  <c r="Y9838" i="4"/>
  <c r="U9839" i="4"/>
  <c r="X9839" i="4" s="1"/>
  <c r="V9841" i="4"/>
  <c r="Y9841" i="4" s="1"/>
  <c r="U9842" i="4"/>
  <c r="X9842" i="4"/>
  <c r="V9844" i="4"/>
  <c r="Y9844" i="4"/>
  <c r="U9845" i="4"/>
  <c r="X9845" i="4"/>
  <c r="V9847" i="4"/>
  <c r="Y9847" i="4"/>
  <c r="U9848" i="4"/>
  <c r="X9848" i="4"/>
  <c r="V9850" i="4"/>
  <c r="Y9850" i="4" s="1"/>
  <c r="U9851" i="4"/>
  <c r="X9851" i="4"/>
  <c r="V9853" i="4"/>
  <c r="Y9853" i="4"/>
  <c r="U9854" i="4"/>
  <c r="X9854" i="4"/>
  <c r="V9856" i="4"/>
  <c r="Y9856" i="4"/>
  <c r="U9857" i="4"/>
  <c r="X9857" i="4"/>
  <c r="V9859" i="4"/>
  <c r="Y9859" i="4"/>
  <c r="U9860" i="4"/>
  <c r="X9860" i="4"/>
  <c r="V9862" i="4"/>
  <c r="Y9862" i="4"/>
  <c r="U9863" i="4"/>
  <c r="X9863" i="4"/>
  <c r="V9865" i="4"/>
  <c r="Y9865" i="4"/>
  <c r="U9866" i="4"/>
  <c r="X9866" i="4" s="1"/>
  <c r="V9868" i="4"/>
  <c r="Y9869" i="4"/>
  <c r="U9869" i="4"/>
  <c r="X9869" i="4"/>
  <c r="V9871" i="4"/>
  <c r="Y9871" i="4"/>
  <c r="U9872" i="4"/>
  <c r="X9872" i="4"/>
  <c r="V9874" i="4"/>
  <c r="Y9874" i="4"/>
  <c r="U9875" i="4"/>
  <c r="X9875" i="4" s="1"/>
  <c r="V9877" i="4"/>
  <c r="U9878" i="4"/>
  <c r="X9878" i="4" s="1"/>
  <c r="V9880" i="4"/>
  <c r="Y9880" i="4" s="1"/>
  <c r="U9881" i="4"/>
  <c r="X9881" i="4" s="1"/>
  <c r="V9883" i="4"/>
  <c r="Y9883" i="4" s="1"/>
  <c r="U9884" i="4"/>
  <c r="X9884" i="4" s="1"/>
  <c r="V9886" i="4"/>
  <c r="Y9886" i="4" s="1"/>
  <c r="U9887" i="4"/>
  <c r="X9887" i="4" s="1"/>
  <c r="V9889" i="4"/>
  <c r="Y9889" i="4" s="1"/>
  <c r="U9890" i="4"/>
  <c r="X9890" i="4" s="1"/>
  <c r="V9892" i="4"/>
  <c r="Y9892" i="4" s="1"/>
  <c r="U9893" i="4"/>
  <c r="X9893" i="4" s="1"/>
  <c r="V9895" i="4"/>
  <c r="Y9895" i="4" s="1"/>
  <c r="U9896" i="4"/>
  <c r="X9896" i="4" s="1"/>
  <c r="V9898" i="4"/>
  <c r="Y9898" i="4"/>
  <c r="U9899" i="4"/>
  <c r="X9899" i="4" s="1"/>
  <c r="V9901" i="4"/>
  <c r="Y9901" i="4" s="1"/>
  <c r="U9902" i="4"/>
  <c r="X9902" i="4" s="1"/>
  <c r="V9904" i="4"/>
  <c r="Y9904" i="4" s="1"/>
  <c r="U9905" i="4"/>
  <c r="X9905" i="4" s="1"/>
  <c r="V9907" i="4"/>
  <c r="Y9907" i="4" s="1"/>
  <c r="U9908" i="4"/>
  <c r="X9908" i="4" s="1"/>
  <c r="V9910" i="4"/>
  <c r="Y9910" i="4"/>
  <c r="U9911" i="4"/>
  <c r="X9911" i="4"/>
  <c r="V9913" i="4"/>
  <c r="Y9913" i="4"/>
  <c r="U9914" i="4"/>
  <c r="X9914" i="4" s="1"/>
  <c r="V9916" i="4"/>
  <c r="Y9916" i="4" s="1"/>
  <c r="U9917" i="4"/>
  <c r="X9917" i="4" s="1"/>
  <c r="V9919" i="4"/>
  <c r="Y9919" i="4" s="1"/>
  <c r="U9920" i="4"/>
  <c r="X9920" i="4" s="1"/>
  <c r="V9922" i="4"/>
  <c r="Y9922" i="4"/>
  <c r="U9923" i="4"/>
  <c r="X9923" i="4" s="1"/>
  <c r="V9925" i="4"/>
  <c r="Y9925" i="4" s="1"/>
  <c r="U9926" i="4"/>
  <c r="X9926" i="4" s="1"/>
  <c r="V9928" i="4"/>
  <c r="Y9928" i="4" s="1"/>
  <c r="U9929" i="4"/>
  <c r="X9929" i="4" s="1"/>
  <c r="V9931" i="4"/>
  <c r="Y9931" i="4" s="1"/>
  <c r="U9932" i="4"/>
  <c r="X9932" i="4" s="1"/>
  <c r="V9934" i="4"/>
  <c r="Y9934" i="4"/>
  <c r="U9935" i="4"/>
  <c r="X9935" i="4" s="1"/>
  <c r="V9937" i="4"/>
  <c r="Y9937" i="4" s="1"/>
  <c r="U9938" i="4"/>
  <c r="X9938" i="4" s="1"/>
  <c r="V9940" i="4"/>
  <c r="Y9940" i="4" s="1"/>
  <c r="U9941" i="4"/>
  <c r="X9941" i="4" s="1"/>
  <c r="V9943" i="4"/>
  <c r="Y9943" i="4" s="1"/>
  <c r="U9944" i="4"/>
  <c r="X9944" i="4" s="1"/>
  <c r="V9946" i="4"/>
  <c r="Y9946" i="4"/>
  <c r="U9947" i="4"/>
  <c r="X9947" i="4"/>
  <c r="V9949" i="4"/>
  <c r="Y9949" i="4" s="1"/>
  <c r="U9950" i="4"/>
  <c r="X9950" i="4" s="1"/>
  <c r="V9952" i="4"/>
  <c r="Y9952" i="4" s="1"/>
  <c r="U9953" i="4"/>
  <c r="X9953" i="4"/>
  <c r="V9955" i="4"/>
  <c r="Y9955" i="4" s="1"/>
  <c r="U9956" i="4"/>
  <c r="X9956" i="4" s="1"/>
  <c r="V9958" i="4"/>
  <c r="Y9958" i="4" s="1"/>
  <c r="U9959" i="4"/>
  <c r="X9959" i="4" s="1"/>
  <c r="V9961" i="4"/>
  <c r="Y9961" i="4" s="1"/>
  <c r="U9962" i="4"/>
  <c r="X9962" i="4" s="1"/>
  <c r="V9964" i="4"/>
  <c r="Y9964" i="4" s="1"/>
  <c r="U9965" i="4"/>
  <c r="X9965" i="4" s="1"/>
  <c r="V9967" i="4"/>
  <c r="Y9967" i="4" s="1"/>
  <c r="U9968" i="4"/>
  <c r="X9968" i="4" s="1"/>
  <c r="V9970" i="4"/>
  <c r="Y9970" i="4"/>
  <c r="U9971" i="4"/>
  <c r="X9971" i="4" s="1"/>
  <c r="V9973" i="4"/>
  <c r="Y9973" i="4" s="1"/>
  <c r="U9974" i="4"/>
  <c r="X9974" i="4" s="1"/>
  <c r="V9976" i="4"/>
  <c r="Y9976" i="4" s="1"/>
  <c r="U9977" i="4"/>
  <c r="X9977" i="4" s="1"/>
  <c r="V9979" i="4"/>
  <c r="Y9979" i="4" s="1"/>
  <c r="U9980" i="4"/>
  <c r="X9980" i="4" s="1"/>
  <c r="V9982" i="4"/>
  <c r="Y9982" i="4"/>
  <c r="U9983" i="4"/>
  <c r="X9983" i="4" s="1"/>
  <c r="V9985" i="4"/>
  <c r="Y9985" i="4" s="1"/>
  <c r="U9986" i="4"/>
  <c r="X9986" i="4" s="1"/>
  <c r="V9988" i="4"/>
  <c r="Y9988" i="4" s="1"/>
  <c r="U9989" i="4"/>
  <c r="X9989" i="4" s="1"/>
  <c r="V9991" i="4"/>
  <c r="Y9991" i="4" s="1"/>
  <c r="U9992" i="4"/>
  <c r="X9992" i="4" s="1"/>
  <c r="V9994" i="4"/>
  <c r="Y9994" i="4"/>
  <c r="U9995" i="4"/>
  <c r="X9995" i="4" s="1"/>
  <c r="V9997" i="4"/>
  <c r="Y9997" i="4" s="1"/>
  <c r="U9998" i="4"/>
  <c r="X9998" i="4" s="1"/>
  <c r="V10000" i="4"/>
  <c r="Y10000" i="4" s="1"/>
  <c r="U10001" i="4"/>
  <c r="X10001" i="4" s="1"/>
  <c r="V10003" i="4"/>
  <c r="Y10003" i="4" s="1"/>
  <c r="U10004" i="4"/>
  <c r="X10004" i="4" s="1"/>
  <c r="V10006" i="4"/>
  <c r="Y10006" i="4"/>
  <c r="U10007" i="4"/>
  <c r="X10007" i="4" s="1"/>
  <c r="V10009" i="4"/>
  <c r="Y10009" i="4" s="1"/>
  <c r="U10010" i="4"/>
  <c r="X10010" i="4" s="1"/>
  <c r="V10012" i="4"/>
  <c r="Y10012" i="4" s="1"/>
  <c r="U10013" i="4"/>
  <c r="X10013" i="4" s="1"/>
  <c r="V10015" i="4"/>
  <c r="Y10015" i="4" s="1"/>
  <c r="U10016" i="4"/>
  <c r="X10016" i="4" s="1"/>
  <c r="V10018" i="4"/>
  <c r="Y10018" i="4" s="1"/>
  <c r="U10019" i="4"/>
  <c r="X10019" i="4"/>
  <c r="V10021" i="4"/>
  <c r="Y10021" i="4"/>
  <c r="U10022" i="4"/>
  <c r="X10022" i="4" s="1"/>
  <c r="V10024" i="4"/>
  <c r="Y10024" i="4" s="1"/>
  <c r="U10025" i="4"/>
  <c r="X10025" i="4"/>
  <c r="V10027" i="4"/>
  <c r="Y10027" i="4" s="1"/>
  <c r="U10028" i="4"/>
  <c r="X10028" i="4" s="1"/>
  <c r="V10030" i="4"/>
  <c r="Y10030" i="4" s="1"/>
  <c r="U10031" i="4"/>
  <c r="X10031" i="4" s="1"/>
  <c r="V10033" i="4"/>
  <c r="Y10033" i="4" s="1"/>
  <c r="U10034" i="4"/>
  <c r="X10034" i="4" s="1"/>
  <c r="V10036" i="4"/>
  <c r="Y10036" i="4" s="1"/>
  <c r="U10037" i="4"/>
  <c r="X10037" i="4" s="1"/>
  <c r="V10039" i="4"/>
  <c r="Y10039" i="4" s="1"/>
  <c r="U10040" i="4"/>
  <c r="X10040" i="4" s="1"/>
  <c r="V10042" i="4"/>
  <c r="Y10042" i="4"/>
  <c r="U10043" i="4"/>
  <c r="X10043" i="4" s="1"/>
  <c r="V10045" i="4"/>
  <c r="Y10045" i="4" s="1"/>
  <c r="U10046" i="4"/>
  <c r="X10046" i="4"/>
  <c r="V10048" i="4"/>
  <c r="Y10048" i="4" s="1"/>
  <c r="U10049" i="4"/>
  <c r="X10049" i="4" s="1"/>
  <c r="V10051" i="4"/>
  <c r="Y10051" i="4" s="1"/>
  <c r="U10052" i="4"/>
  <c r="X10052" i="4" s="1"/>
  <c r="V10054" i="4"/>
  <c r="Y10054" i="4" s="1"/>
  <c r="U10055" i="4"/>
  <c r="X10055" i="4"/>
  <c r="V10057" i="4"/>
  <c r="Y10057" i="4"/>
  <c r="U10058" i="4"/>
  <c r="X10058" i="4" s="1"/>
  <c r="V10060" i="4"/>
  <c r="Y10060" i="4" s="1"/>
  <c r="U10061" i="4"/>
  <c r="X10061" i="4" s="1"/>
  <c r="V10063" i="4"/>
  <c r="Y10063" i="4" s="1"/>
  <c r="U10064" i="4"/>
  <c r="X10064" i="4" s="1"/>
  <c r="V10066" i="4"/>
  <c r="Y10066" i="4" s="1"/>
  <c r="U10067" i="4"/>
  <c r="X10067" i="4" s="1"/>
  <c r="V10069" i="4"/>
  <c r="Y10069" i="4" s="1"/>
  <c r="U10070" i="4"/>
  <c r="X10070" i="4" s="1"/>
  <c r="V10072" i="4"/>
  <c r="Y10072" i="4" s="1"/>
  <c r="U10073" i="4"/>
  <c r="X10073" i="4" s="1"/>
  <c r="V10075" i="4"/>
  <c r="Y10075" i="4" s="1"/>
  <c r="U10076" i="4"/>
  <c r="X10076" i="4" s="1"/>
  <c r="V10078" i="4"/>
  <c r="Y10078" i="4" s="1"/>
  <c r="U10079" i="4"/>
  <c r="X10079" i="4" s="1"/>
  <c r="V10081" i="4"/>
  <c r="Y10081" i="4" s="1"/>
  <c r="U10082" i="4"/>
  <c r="X10082" i="4" s="1"/>
  <c r="V10084" i="4"/>
  <c r="Y10084" i="4" s="1"/>
  <c r="U10085" i="4"/>
  <c r="X10085" i="4" s="1"/>
  <c r="V10087" i="4"/>
  <c r="Y10087" i="4" s="1"/>
  <c r="U10088" i="4"/>
  <c r="X10088" i="4" s="1"/>
  <c r="V10090" i="4"/>
  <c r="Y10090" i="4" s="1"/>
  <c r="U10091" i="4"/>
  <c r="X10091" i="4" s="1"/>
  <c r="V10093" i="4"/>
  <c r="Y10093" i="4" s="1"/>
  <c r="U10094" i="4"/>
  <c r="X10094" i="4" s="1"/>
  <c r="V10096" i="4"/>
  <c r="Y10096" i="4" s="1"/>
  <c r="U10097" i="4"/>
  <c r="X10097" i="4" s="1"/>
  <c r="V10099" i="4"/>
  <c r="Y10099" i="4" s="1"/>
  <c r="U10100" i="4"/>
  <c r="X10100" i="4" s="1"/>
  <c r="V10102" i="4"/>
  <c r="Y10102" i="4" s="1"/>
  <c r="U10103" i="4"/>
  <c r="X10103" i="4" s="1"/>
  <c r="V10105" i="4"/>
  <c r="Y10105" i="4" s="1"/>
  <c r="U10106" i="4"/>
  <c r="X10106" i="4" s="1"/>
  <c r="V10108" i="4"/>
  <c r="Y10108" i="4" s="1"/>
  <c r="U10109" i="4"/>
  <c r="X10109" i="4" s="1"/>
  <c r="V10111" i="4"/>
  <c r="Y10111" i="4" s="1"/>
  <c r="U10112" i="4"/>
  <c r="X10112" i="4" s="1"/>
  <c r="V10114" i="4"/>
  <c r="Y10114" i="4" s="1"/>
  <c r="U10115" i="4"/>
  <c r="X10115" i="4" s="1"/>
  <c r="V10117" i="4"/>
  <c r="Y10117" i="4" s="1"/>
  <c r="U10118" i="4"/>
  <c r="X10118" i="4"/>
  <c r="V10120" i="4"/>
  <c r="Y10120" i="4" s="1"/>
  <c r="U10121" i="4"/>
  <c r="X10121" i="4" s="1"/>
  <c r="V10123" i="4"/>
  <c r="Y10123" i="4" s="1"/>
  <c r="U10124" i="4"/>
  <c r="X10124" i="4" s="1"/>
  <c r="V10126" i="4"/>
  <c r="U10127" i="4"/>
  <c r="X10127" i="4"/>
  <c r="V10129" i="4"/>
  <c r="Y10129" i="4" s="1"/>
  <c r="U10130" i="4"/>
  <c r="X10130" i="4" s="1"/>
  <c r="V10132" i="4"/>
  <c r="Y10132" i="4" s="1"/>
  <c r="U10133" i="4"/>
  <c r="X10133" i="4"/>
  <c r="V10135" i="4"/>
  <c r="Y10135" i="4" s="1"/>
  <c r="U10136" i="4"/>
  <c r="X10136" i="4" s="1"/>
  <c r="V10138" i="4"/>
  <c r="Y10138" i="4"/>
  <c r="U10139" i="4"/>
  <c r="X10139" i="4" s="1"/>
  <c r="V10141" i="4"/>
  <c r="Y10141" i="4" s="1"/>
  <c r="U10142" i="4"/>
  <c r="X10142" i="4" s="1"/>
  <c r="V10144" i="4"/>
  <c r="Y10144" i="4" s="1"/>
  <c r="U10145" i="4"/>
  <c r="X10145" i="4" s="1"/>
  <c r="V10147" i="4"/>
  <c r="Y10147" i="4" s="1"/>
  <c r="U10148" i="4"/>
  <c r="X10148" i="4" s="1"/>
  <c r="V10150" i="4"/>
  <c r="Y10150" i="4" s="1"/>
  <c r="U10151" i="4"/>
  <c r="X10151" i="4" s="1"/>
  <c r="V10153" i="4"/>
  <c r="Y10153" i="4" s="1"/>
  <c r="U10154" i="4"/>
  <c r="X10154" i="4" s="1"/>
  <c r="V10156" i="4"/>
  <c r="Y10156" i="4" s="1"/>
  <c r="U10157" i="4"/>
  <c r="X10157" i="4" s="1"/>
  <c r="V10159" i="4"/>
  <c r="Y10159" i="4" s="1"/>
  <c r="U10160" i="4"/>
  <c r="X10160" i="4" s="1"/>
  <c r="V10162" i="4"/>
  <c r="Y10162" i="4" s="1"/>
  <c r="U10163" i="4"/>
  <c r="V10165" i="4"/>
  <c r="Y10165" i="4"/>
  <c r="U10166" i="4"/>
  <c r="X10166" i="4" s="1"/>
  <c r="V10168" i="4"/>
  <c r="Y10168" i="4"/>
  <c r="U10169" i="4"/>
  <c r="X10169" i="4"/>
  <c r="V10171" i="4"/>
  <c r="U10172" i="4"/>
  <c r="X10172" i="4" s="1"/>
  <c r="V10174" i="4"/>
  <c r="Y10174" i="4" s="1"/>
  <c r="U10175" i="4"/>
  <c r="X10175" i="4" s="1"/>
  <c r="V10177" i="4"/>
  <c r="Y10177" i="4" s="1"/>
  <c r="U10178" i="4"/>
  <c r="X10178" i="4" s="1"/>
  <c r="V10180" i="4"/>
  <c r="Y10180" i="4" s="1"/>
  <c r="U10181" i="4"/>
  <c r="X10181" i="4" s="1"/>
  <c r="V10183" i="4"/>
  <c r="Y10183" i="4" s="1"/>
  <c r="U10184" i="4"/>
  <c r="X10184" i="4" s="1"/>
  <c r="V10186" i="4"/>
  <c r="Y10186" i="4" s="1"/>
  <c r="U10187" i="4"/>
  <c r="X10187" i="4" s="1"/>
  <c r="V10189" i="4"/>
  <c r="Y10189" i="4" s="1"/>
  <c r="U10190" i="4"/>
  <c r="X10190" i="4" s="1"/>
  <c r="V10192" i="4"/>
  <c r="Y10192" i="4" s="1"/>
  <c r="U10193" i="4"/>
  <c r="X10193" i="4" s="1"/>
  <c r="V10195" i="4"/>
  <c r="Y10195" i="4" s="1"/>
  <c r="U10196" i="4"/>
  <c r="X10196" i="4" s="1"/>
  <c r="V10198" i="4"/>
  <c r="Y10198" i="4" s="1"/>
  <c r="U10199" i="4"/>
  <c r="X10199" i="4" s="1"/>
  <c r="V10201" i="4"/>
  <c r="Y10201" i="4" s="1"/>
  <c r="U10202" i="4"/>
  <c r="X10202" i="4" s="1"/>
  <c r="V10204" i="4"/>
  <c r="Y10204" i="4" s="1"/>
  <c r="U10205" i="4"/>
  <c r="X10205" i="4" s="1"/>
  <c r="V10207" i="4"/>
  <c r="Y10207" i="4" s="1"/>
  <c r="U10208" i="4"/>
  <c r="X10208" i="4" s="1"/>
  <c r="V10210" i="4"/>
  <c r="Y10210" i="4" s="1"/>
  <c r="U10211" i="4"/>
  <c r="X10211" i="4" s="1"/>
  <c r="V10213" i="4"/>
  <c r="Y10213" i="4" s="1"/>
  <c r="U10214" i="4"/>
  <c r="X10214" i="4" s="1"/>
  <c r="V10216" i="4"/>
  <c r="Y10216" i="4" s="1"/>
  <c r="U10217" i="4"/>
  <c r="X10217" i="4" s="1"/>
  <c r="V10219" i="4"/>
  <c r="Y10219" i="4" s="1"/>
  <c r="U10220" i="4"/>
  <c r="X10220" i="4" s="1"/>
  <c r="V10222" i="4"/>
  <c r="Y10222" i="4" s="1"/>
  <c r="U10223" i="4"/>
  <c r="X10223" i="4" s="1"/>
  <c r="V10225" i="4"/>
  <c r="Y10225" i="4" s="1"/>
  <c r="U10226" i="4"/>
  <c r="X10226" i="4" s="1"/>
  <c r="V10228" i="4"/>
  <c r="Y10228" i="4" s="1"/>
  <c r="U10229" i="4"/>
  <c r="X10229" i="4" s="1"/>
  <c r="V10231" i="4"/>
  <c r="Y10231" i="4" s="1"/>
  <c r="U10232" i="4"/>
  <c r="X10232" i="4" s="1"/>
  <c r="V10234" i="4"/>
  <c r="Y10234" i="4" s="1"/>
  <c r="U10235" i="4"/>
  <c r="X10235" i="4" s="1"/>
  <c r="V10237" i="4"/>
  <c r="Y10237" i="4" s="1"/>
  <c r="U10238" i="4"/>
  <c r="X10238" i="4" s="1"/>
  <c r="V10240" i="4"/>
  <c r="Y10240" i="4" s="1"/>
  <c r="U10241" i="4"/>
  <c r="X10241" i="4" s="1"/>
  <c r="V10243" i="4"/>
  <c r="Y10244" i="4" s="1"/>
  <c r="U10244" i="4"/>
  <c r="X10244" i="4" s="1"/>
  <c r="V10246" i="4"/>
  <c r="Y10246" i="4" s="1"/>
  <c r="U10247" i="4"/>
  <c r="X10247" i="4" s="1"/>
  <c r="V10249" i="4"/>
  <c r="Y10249" i="4" s="1"/>
  <c r="U10250" i="4"/>
  <c r="X10250" i="4" s="1"/>
  <c r="V10252" i="4"/>
  <c r="Y10252" i="4" s="1"/>
  <c r="U10253" i="4"/>
  <c r="X10253" i="4" s="1"/>
  <c r="V10255" i="4"/>
  <c r="Y10255" i="4" s="1"/>
  <c r="U10256" i="4"/>
  <c r="X10256" i="4" s="1"/>
  <c r="V10258" i="4"/>
  <c r="Y10258" i="4" s="1"/>
  <c r="U10259" i="4"/>
  <c r="X10259" i="4"/>
  <c r="V10261" i="4"/>
  <c r="Y10261" i="4" s="1"/>
  <c r="U10262" i="4"/>
  <c r="X10262" i="4" s="1"/>
  <c r="V10264" i="4"/>
  <c r="Y10264" i="4" s="1"/>
  <c r="U10265" i="4"/>
  <c r="X10265" i="4" s="1"/>
  <c r="V10267" i="4"/>
  <c r="Y10267" i="4" s="1"/>
  <c r="U10268" i="4"/>
  <c r="X10268" i="4" s="1"/>
  <c r="V10270" i="4"/>
  <c r="Y10270" i="4" s="1"/>
  <c r="U10271" i="4"/>
  <c r="X10271" i="4" s="1"/>
  <c r="V10273" i="4"/>
  <c r="U10274" i="4"/>
  <c r="X10274" i="4" s="1"/>
  <c r="V10276" i="4"/>
  <c r="Y10276" i="4" s="1"/>
  <c r="U10277" i="4"/>
  <c r="X10277" i="4" s="1"/>
  <c r="V10279" i="4"/>
  <c r="Y10279" i="4" s="1"/>
  <c r="U10280" i="4"/>
  <c r="X10280" i="4" s="1"/>
  <c r="V10282" i="4"/>
  <c r="Y10282" i="4" s="1"/>
  <c r="U10283" i="4"/>
  <c r="X10283" i="4"/>
  <c r="V10285" i="4"/>
  <c r="Y10285" i="4" s="1"/>
  <c r="U10286" i="4"/>
  <c r="X10286" i="4" s="1"/>
  <c r="V10288" i="4"/>
  <c r="Y10288" i="4" s="1"/>
  <c r="U10289" i="4"/>
  <c r="X10289" i="4" s="1"/>
  <c r="V10291" i="4"/>
  <c r="Y10291" i="4" s="1"/>
  <c r="U10292" i="4"/>
  <c r="X10292" i="4" s="1"/>
  <c r="V10294" i="4"/>
  <c r="Y10294" i="4" s="1"/>
  <c r="U10295" i="4"/>
  <c r="X10295" i="4"/>
  <c r="V10297" i="4"/>
  <c r="Y10297" i="4" s="1"/>
  <c r="U10298" i="4"/>
  <c r="X10298" i="4" s="1"/>
  <c r="V10300" i="4"/>
  <c r="Y10300" i="4" s="1"/>
  <c r="U10301" i="4"/>
  <c r="X10301" i="4" s="1"/>
  <c r="V10303" i="4"/>
  <c r="Y10303" i="4" s="1"/>
  <c r="U10304" i="4"/>
  <c r="X10304" i="4" s="1"/>
  <c r="V10306" i="4"/>
  <c r="Y10306" i="4" s="1"/>
  <c r="U10307" i="4"/>
  <c r="X10307" i="4" s="1"/>
  <c r="V10309" i="4"/>
  <c r="U10310" i="4"/>
  <c r="X10310" i="4"/>
  <c r="V10312" i="4"/>
  <c r="Y10312" i="4" s="1"/>
  <c r="U10313" i="4"/>
  <c r="X10313" i="4" s="1"/>
  <c r="V10315" i="4"/>
  <c r="Y10315" i="4" s="1"/>
  <c r="U10316" i="4"/>
  <c r="X10316" i="4" s="1"/>
  <c r="V10318" i="4"/>
  <c r="Y10318" i="4" s="1"/>
  <c r="U10319" i="4"/>
  <c r="X10319" i="4" s="1"/>
  <c r="V10321" i="4"/>
  <c r="Y10321" i="4" s="1"/>
  <c r="U10322" i="4"/>
  <c r="X10322" i="4" s="1"/>
  <c r="V10324" i="4"/>
  <c r="Y10324" i="4" s="1"/>
  <c r="U10325" i="4"/>
  <c r="X10325" i="4" s="1"/>
  <c r="V10327" i="4"/>
  <c r="Y10327" i="4" s="1"/>
  <c r="U10328" i="4"/>
  <c r="X10328" i="4" s="1"/>
  <c r="V10330" i="4"/>
  <c r="U10331" i="4"/>
  <c r="X10331" i="4"/>
  <c r="V10333" i="4"/>
  <c r="Y10333" i="4"/>
  <c r="U10334" i="4"/>
  <c r="X10334" i="4"/>
  <c r="V10336" i="4"/>
  <c r="Y10336" i="4"/>
  <c r="U10337" i="4"/>
  <c r="X10337" i="4" s="1"/>
  <c r="V10339" i="4"/>
  <c r="Y10339" i="4"/>
  <c r="U10340" i="4"/>
  <c r="X10340" i="4"/>
  <c r="V10342" i="4"/>
  <c r="Y10342" i="4"/>
  <c r="U10343" i="4"/>
  <c r="X10343" i="4"/>
  <c r="V10345" i="4"/>
  <c r="Y10345" i="4"/>
  <c r="U10346" i="4"/>
  <c r="X10346" i="4" s="1"/>
  <c r="V10348" i="4"/>
  <c r="Y10348" i="4" s="1"/>
  <c r="U10349" i="4"/>
  <c r="X10349" i="4"/>
  <c r="V10351" i="4"/>
  <c r="Y10351" i="4"/>
  <c r="U10352" i="4"/>
  <c r="X10352" i="4" s="1"/>
  <c r="V10354" i="4"/>
  <c r="Y10354" i="4"/>
  <c r="U10355" i="4"/>
  <c r="X10355" i="4"/>
  <c r="V10357" i="4"/>
  <c r="Y10357" i="4" s="1"/>
  <c r="U10358" i="4"/>
  <c r="X10358" i="4"/>
  <c r="V10360" i="4"/>
  <c r="Y10360" i="4"/>
  <c r="U10361" i="4"/>
  <c r="X10361" i="4"/>
  <c r="V10363" i="4"/>
  <c r="Y10363" i="4"/>
  <c r="U10364" i="4"/>
  <c r="X10364" i="4"/>
  <c r="V10366" i="4"/>
  <c r="Y10366" i="4"/>
  <c r="U10367" i="4"/>
  <c r="X10367" i="4"/>
  <c r="V10369" i="4"/>
  <c r="Y10369" i="4"/>
  <c r="U10370" i="4"/>
  <c r="X10370" i="4"/>
  <c r="V10372" i="4"/>
  <c r="Y10372" i="4"/>
  <c r="V10374" i="4"/>
  <c r="V10377" i="4"/>
  <c r="V10380" i="4"/>
  <c r="V10383" i="4"/>
  <c r="V10386" i="4"/>
  <c r="V10389" i="4"/>
  <c r="Y10390" i="4" s="1"/>
  <c r="V10392" i="4"/>
  <c r="Y10392" i="4" s="1"/>
  <c r="V10395" i="4"/>
  <c r="V10398" i="4"/>
  <c r="Y10399" i="4" s="1"/>
  <c r="V10401" i="4"/>
  <c r="V10404" i="4"/>
  <c r="Y10404" i="4" s="1"/>
  <c r="V10407" i="4"/>
  <c r="V10410" i="4"/>
  <c r="V10413" i="4"/>
  <c r="V10416" i="4"/>
  <c r="V10419" i="4"/>
  <c r="V10422" i="4"/>
  <c r="V10425" i="4"/>
  <c r="Y10425" i="4" s="1"/>
  <c r="V10428" i="4"/>
  <c r="V10431" i="4"/>
  <c r="V10434" i="4"/>
  <c r="V10437" i="4"/>
  <c r="V10440" i="4"/>
  <c r="Y10440" i="4" s="1"/>
  <c r="V10443" i="4"/>
  <c r="V10446" i="4"/>
  <c r="V10449" i="4"/>
  <c r="V10452" i="4"/>
  <c r="Y10452" i="4" s="1"/>
  <c r="V10455" i="4"/>
  <c r="Y10455" i="4" s="1"/>
  <c r="V10458" i="4"/>
  <c r="V10461" i="4"/>
  <c r="Y10461" i="4"/>
  <c r="V10464" i="4"/>
  <c r="V10467" i="4"/>
  <c r="V10470" i="4"/>
  <c r="Y10470" i="4" s="1"/>
  <c r="V10473" i="4"/>
  <c r="V10476" i="4"/>
  <c r="Y10476" i="4"/>
  <c r="V10479" i="4"/>
  <c r="V10482" i="4"/>
  <c r="V10485" i="4"/>
  <c r="V10488" i="4"/>
  <c r="Y10488" i="4"/>
  <c r="V10491" i="4"/>
  <c r="V10494" i="4"/>
  <c r="Y10494" i="4"/>
  <c r="V10497" i="4"/>
  <c r="V10500" i="4"/>
  <c r="Y10500" i="4"/>
  <c r="V10503" i="4"/>
  <c r="V10506" i="4"/>
  <c r="V10509" i="4"/>
  <c r="V10512" i="4"/>
  <c r="V10515" i="4"/>
  <c r="V10518" i="4"/>
  <c r="V10521" i="4"/>
  <c r="V10524" i="4"/>
  <c r="V10527" i="4"/>
  <c r="V10530" i="4"/>
  <c r="V10533" i="4"/>
  <c r="Y10534" i="4" s="1"/>
  <c r="V10536" i="4"/>
  <c r="V10539" i="4"/>
  <c r="V10542" i="4"/>
  <c r="V10545" i="4"/>
  <c r="V10548" i="4"/>
  <c r="Y10548" i="4" s="1"/>
  <c r="V10551" i="4"/>
  <c r="V10554" i="4"/>
  <c r="V10557" i="4"/>
  <c r="V10560" i="4"/>
  <c r="V10563" i="4"/>
  <c r="V10566" i="4"/>
  <c r="V10569" i="4"/>
  <c r="V10572" i="4"/>
  <c r="V10575" i="4"/>
  <c r="V10578" i="4"/>
  <c r="V10581" i="4"/>
  <c r="V10584" i="4"/>
  <c r="V10587" i="4"/>
  <c r="V10590" i="4"/>
  <c r="V10593" i="4"/>
  <c r="V10596" i="4"/>
  <c r="V10599" i="4"/>
  <c r="Y10599" i="4"/>
  <c r="V10602" i="4"/>
  <c r="V10605" i="4"/>
  <c r="Y10606" i="4"/>
  <c r="V10608" i="4"/>
  <c r="Y10608" i="4"/>
  <c r="V10611" i="4"/>
  <c r="V10614" i="4"/>
  <c r="V10617" i="4"/>
  <c r="V10620" i="4"/>
  <c r="Y10620" i="4" s="1"/>
  <c r="V10623" i="4"/>
  <c r="V10626" i="4"/>
  <c r="V10629" i="4"/>
  <c r="V10632" i="4"/>
  <c r="U11063" i="4"/>
  <c r="V11061" i="4"/>
  <c r="V11058" i="4"/>
  <c r="V11055" i="4"/>
  <c r="V11052" i="4"/>
  <c r="V11049" i="4"/>
  <c r="V11046" i="4"/>
  <c r="V11043" i="4"/>
  <c r="V11040" i="4"/>
  <c r="V11037" i="4"/>
  <c r="V11034" i="4"/>
  <c r="V11031" i="4"/>
  <c r="V11028" i="4"/>
  <c r="V11025" i="4"/>
  <c r="V11022" i="4"/>
  <c r="V11019" i="4"/>
  <c r="V11016" i="4"/>
  <c r="V11013" i="4"/>
  <c r="V11010" i="4"/>
  <c r="V11007" i="4"/>
  <c r="V11004" i="4"/>
  <c r="V11001" i="4"/>
  <c r="V10998" i="4"/>
  <c r="V10995" i="4"/>
  <c r="V10992" i="4"/>
  <c r="V10989" i="4"/>
  <c r="V10986" i="4"/>
  <c r="V10983" i="4"/>
  <c r="V10980" i="4"/>
  <c r="V10977" i="4"/>
  <c r="V10974" i="4"/>
  <c r="V10971" i="4"/>
  <c r="V10968" i="4"/>
  <c r="V10965" i="4"/>
  <c r="V10962" i="4"/>
  <c r="V10959" i="4"/>
  <c r="V10956" i="4"/>
  <c r="V10953" i="4"/>
  <c r="V10950" i="4"/>
  <c r="V10947" i="4"/>
  <c r="V10944" i="4"/>
  <c r="V10941" i="4"/>
  <c r="V10938" i="4"/>
  <c r="V10935" i="4"/>
  <c r="V10932" i="4"/>
  <c r="V10929" i="4"/>
  <c r="V10926" i="4"/>
  <c r="V10923" i="4"/>
  <c r="V10920" i="4"/>
  <c r="V10917" i="4"/>
  <c r="V10914" i="4"/>
  <c r="V10911" i="4"/>
  <c r="V10908" i="4"/>
  <c r="V10905" i="4"/>
  <c r="V10902" i="4"/>
  <c r="V10899" i="4"/>
  <c r="V10896" i="4"/>
  <c r="V10893" i="4"/>
  <c r="V10890" i="4"/>
  <c r="V10887" i="4"/>
  <c r="V10884" i="4"/>
  <c r="V10881" i="4"/>
  <c r="V10878" i="4"/>
  <c r="V10875" i="4"/>
  <c r="V10872" i="4"/>
  <c r="V10869" i="4"/>
  <c r="V10866" i="4"/>
  <c r="V10863" i="4"/>
  <c r="V10860" i="4"/>
  <c r="V10857" i="4"/>
  <c r="V10854" i="4"/>
  <c r="V10851" i="4"/>
  <c r="V10848" i="4"/>
  <c r="V10845" i="4"/>
  <c r="V10842" i="4"/>
  <c r="V10839" i="4"/>
  <c r="V10836" i="4"/>
  <c r="V10833" i="4"/>
  <c r="V10830" i="4"/>
  <c r="V10827" i="4"/>
  <c r="V10824" i="4"/>
  <c r="V10821" i="4"/>
  <c r="V10818" i="4"/>
  <c r="V10815" i="4"/>
  <c r="V10812" i="4"/>
  <c r="V10809" i="4"/>
  <c r="V10806" i="4"/>
  <c r="V11063" i="4"/>
  <c r="V11060" i="4"/>
  <c r="V11057" i="4"/>
  <c r="V11054" i="4"/>
  <c r="V11051" i="4"/>
  <c r="V11048" i="4"/>
  <c r="V11045" i="4"/>
  <c r="V11042" i="4"/>
  <c r="V11039" i="4"/>
  <c r="V11036" i="4"/>
  <c r="V11033" i="4"/>
  <c r="V11030" i="4"/>
  <c r="V11027" i="4"/>
  <c r="V11024" i="4"/>
  <c r="V11021" i="4"/>
  <c r="V11018" i="4"/>
  <c r="V11015" i="4"/>
  <c r="V11012" i="4"/>
  <c r="V11009" i="4"/>
  <c r="V11006" i="4"/>
  <c r="V11003" i="4"/>
  <c r="V11000" i="4"/>
  <c r="V10997" i="4"/>
  <c r="V10994" i="4"/>
  <c r="V10991" i="4"/>
  <c r="V10988" i="4"/>
  <c r="V10985" i="4"/>
  <c r="V10982" i="4"/>
  <c r="V10979" i="4"/>
  <c r="V10976" i="4"/>
  <c r="V10973" i="4"/>
  <c r="V10970" i="4"/>
  <c r="V10967" i="4"/>
  <c r="V10964" i="4"/>
  <c r="V10961" i="4"/>
  <c r="V10958" i="4"/>
  <c r="V10955" i="4"/>
  <c r="V10952" i="4"/>
  <c r="V10949" i="4"/>
  <c r="V10946" i="4"/>
  <c r="V10943" i="4"/>
  <c r="V10940" i="4"/>
  <c r="V10937" i="4"/>
  <c r="V10934" i="4"/>
  <c r="V10931" i="4"/>
  <c r="V10928" i="4"/>
  <c r="V10925" i="4"/>
  <c r="V10922" i="4"/>
  <c r="V10919" i="4"/>
  <c r="V10916" i="4"/>
  <c r="V10913" i="4"/>
  <c r="V10910" i="4"/>
  <c r="V10907" i="4"/>
  <c r="V10904" i="4"/>
  <c r="V10901" i="4"/>
  <c r="V10898" i="4"/>
  <c r="V10895" i="4"/>
  <c r="V10892" i="4"/>
  <c r="V10889" i="4"/>
  <c r="V10886" i="4"/>
  <c r="V10883" i="4"/>
  <c r="V10880" i="4"/>
  <c r="V10877" i="4"/>
  <c r="V10874" i="4"/>
  <c r="V10871" i="4"/>
  <c r="V10868" i="4"/>
  <c r="V10865" i="4"/>
  <c r="V10862" i="4"/>
  <c r="V10859" i="4"/>
  <c r="V10856" i="4"/>
  <c r="V10853" i="4"/>
  <c r="V10850" i="4"/>
  <c r="V10847" i="4"/>
  <c r="V10844" i="4"/>
  <c r="V10841" i="4"/>
  <c r="V10838" i="4"/>
  <c r="V10835" i="4"/>
  <c r="V10832" i="4"/>
  <c r="V10829" i="4"/>
  <c r="V10826" i="4"/>
  <c r="V10823" i="4"/>
  <c r="V10820" i="4"/>
  <c r="V10817" i="4"/>
  <c r="V10814" i="4"/>
  <c r="V10811" i="4"/>
  <c r="V10808" i="4"/>
  <c r="V10805" i="4"/>
  <c r="V10802" i="4"/>
  <c r="V10799" i="4"/>
  <c r="V10796" i="4"/>
  <c r="V10793" i="4"/>
  <c r="V10790" i="4"/>
  <c r="V10787" i="4"/>
  <c r="V10784" i="4"/>
  <c r="V10781" i="4"/>
  <c r="V10778" i="4"/>
  <c r="V10775" i="4"/>
  <c r="V10772" i="4"/>
  <c r="V10769" i="4"/>
  <c r="V10766" i="4"/>
  <c r="V10763" i="4"/>
  <c r="V10760" i="4"/>
  <c r="V10757" i="4"/>
  <c r="V10754" i="4"/>
  <c r="V10751" i="4"/>
  <c r="V10748" i="4"/>
  <c r="V10745" i="4"/>
  <c r="V10742" i="4"/>
  <c r="V10739" i="4"/>
  <c r="V10736" i="4"/>
  <c r="V10733" i="4"/>
  <c r="V10730" i="4"/>
  <c r="V10727" i="4"/>
  <c r="V10724" i="4"/>
  <c r="V10721" i="4"/>
  <c r="V10718" i="4"/>
  <c r="V10715" i="4"/>
  <c r="V10712" i="4"/>
  <c r="V10709" i="4"/>
  <c r="V10706" i="4"/>
  <c r="V10703" i="4"/>
  <c r="V10700" i="4"/>
  <c r="V10697" i="4"/>
  <c r="V10694" i="4"/>
  <c r="V10691" i="4"/>
  <c r="V10688" i="4"/>
  <c r="V10685" i="4"/>
  <c r="V10682" i="4"/>
  <c r="V10679" i="4"/>
  <c r="V10676" i="4"/>
  <c r="V10673" i="4"/>
  <c r="V10670" i="4"/>
  <c r="V10667" i="4"/>
  <c r="V10664" i="4"/>
  <c r="V10661" i="4"/>
  <c r="V10658" i="4"/>
  <c r="V10655" i="4"/>
  <c r="V10652" i="4"/>
  <c r="V10649" i="4"/>
  <c r="V10646" i="4"/>
  <c r="V10643" i="4"/>
  <c r="V10640" i="4"/>
  <c r="V10637" i="4"/>
  <c r="U10373" i="4"/>
  <c r="U10376" i="4"/>
  <c r="U10379" i="4"/>
  <c r="U10382" i="4"/>
  <c r="U10385" i="4"/>
  <c r="U10388" i="4"/>
  <c r="U10391" i="4"/>
  <c r="U10394" i="4"/>
  <c r="U10397" i="4"/>
  <c r="U10400" i="4"/>
  <c r="U10403" i="4"/>
  <c r="U10406" i="4"/>
  <c r="U10409" i="4"/>
  <c r="U10412" i="4"/>
  <c r="U10415" i="4"/>
  <c r="U10418" i="4"/>
  <c r="U10421" i="4"/>
  <c r="U10424" i="4"/>
  <c r="U10427" i="4"/>
  <c r="U10430" i="4"/>
  <c r="U10433" i="4"/>
  <c r="U10436" i="4"/>
  <c r="U10439" i="4"/>
  <c r="U10442" i="4"/>
  <c r="U10445" i="4"/>
  <c r="U10448" i="4"/>
  <c r="U10451" i="4"/>
  <c r="U10454" i="4"/>
  <c r="U10457" i="4"/>
  <c r="U10460" i="4"/>
  <c r="U10463" i="4"/>
  <c r="U10466" i="4"/>
  <c r="U10469" i="4"/>
  <c r="U10472" i="4"/>
  <c r="U10475" i="4"/>
  <c r="U10478" i="4"/>
  <c r="U10481" i="4"/>
  <c r="U10484" i="4"/>
  <c r="U10487" i="4"/>
  <c r="U10490" i="4"/>
  <c r="U10493" i="4"/>
  <c r="U10496" i="4"/>
  <c r="U10499" i="4"/>
  <c r="U10502" i="4"/>
  <c r="U10505" i="4"/>
  <c r="U10508" i="4"/>
  <c r="U10511" i="4"/>
  <c r="U10514" i="4"/>
  <c r="U10517" i="4"/>
  <c r="U10520" i="4"/>
  <c r="U10523" i="4"/>
  <c r="U10526" i="4"/>
  <c r="U10529" i="4"/>
  <c r="U10532" i="4"/>
  <c r="U10535" i="4"/>
  <c r="U10538" i="4"/>
  <c r="U10541" i="4"/>
  <c r="U10544" i="4"/>
  <c r="U10547" i="4"/>
  <c r="U10550" i="4"/>
  <c r="U10553" i="4"/>
  <c r="U10556" i="4"/>
  <c r="U10559" i="4"/>
  <c r="U10562" i="4"/>
  <c r="U10565" i="4"/>
  <c r="U10568" i="4"/>
  <c r="U10571" i="4"/>
  <c r="U10574" i="4"/>
  <c r="U10577" i="4"/>
  <c r="U10580" i="4"/>
  <c r="U10583" i="4"/>
  <c r="U10586" i="4"/>
  <c r="U10589" i="4"/>
  <c r="U10592" i="4"/>
  <c r="U10595" i="4"/>
  <c r="U10598" i="4"/>
  <c r="U10601" i="4"/>
  <c r="U10604" i="4"/>
  <c r="U10607" i="4"/>
  <c r="U10610" i="4"/>
  <c r="U10613" i="4"/>
  <c r="U10616" i="4"/>
  <c r="U10619" i="4"/>
  <c r="U10622" i="4"/>
  <c r="U10625" i="4"/>
  <c r="U10628" i="4"/>
  <c r="U10631" i="4"/>
  <c r="U10634" i="4"/>
  <c r="U10637" i="4"/>
  <c r="U10640" i="4"/>
  <c r="U10643" i="4"/>
  <c r="U10646" i="4"/>
  <c r="U10649" i="4"/>
  <c r="U10652" i="4"/>
  <c r="U10655" i="4"/>
  <c r="U10658" i="4"/>
  <c r="U10661" i="4"/>
  <c r="U10664" i="4"/>
  <c r="U10667" i="4"/>
  <c r="U10670" i="4"/>
  <c r="U10673" i="4"/>
  <c r="U10676" i="4"/>
  <c r="U10679" i="4"/>
  <c r="U10682" i="4"/>
  <c r="U10685" i="4"/>
  <c r="U10688" i="4"/>
  <c r="U10691" i="4"/>
  <c r="U10694" i="4"/>
  <c r="U10697" i="4"/>
  <c r="U10700" i="4"/>
  <c r="U10703" i="4"/>
  <c r="U10706" i="4"/>
  <c r="U10709" i="4"/>
  <c r="U10712" i="4"/>
  <c r="U10715" i="4"/>
  <c r="U10718" i="4"/>
  <c r="U10721" i="4"/>
  <c r="U10724" i="4"/>
  <c r="U10727" i="4"/>
  <c r="U10730" i="4"/>
  <c r="U10733" i="4"/>
  <c r="U10736" i="4"/>
  <c r="U10739" i="4"/>
  <c r="U10742" i="4"/>
  <c r="U10745" i="4"/>
  <c r="U10748" i="4"/>
  <c r="U10751" i="4"/>
  <c r="U10754" i="4"/>
  <c r="U10757" i="4"/>
  <c r="U10760" i="4"/>
  <c r="U10763" i="4"/>
  <c r="U10766" i="4"/>
  <c r="U10769" i="4"/>
  <c r="U10772" i="4"/>
  <c r="U10775" i="4"/>
  <c r="U10778" i="4"/>
  <c r="U10781" i="4"/>
  <c r="U10784" i="4"/>
  <c r="U10787" i="4"/>
  <c r="U10790" i="4"/>
  <c r="U10793" i="4"/>
  <c r="U10796" i="4"/>
  <c r="U10799" i="4"/>
  <c r="U10802" i="4"/>
  <c r="U10805" i="4"/>
  <c r="U10808" i="4"/>
  <c r="U10811" i="4"/>
  <c r="U10814" i="4"/>
  <c r="U10817" i="4"/>
  <c r="U10820" i="4"/>
  <c r="U10823" i="4"/>
  <c r="U10826" i="4"/>
  <c r="U10829" i="4"/>
  <c r="U10832" i="4"/>
  <c r="U10835" i="4"/>
  <c r="U10838" i="4"/>
  <c r="U10841" i="4"/>
  <c r="U10844" i="4"/>
  <c r="U10847" i="4"/>
  <c r="U10850" i="4"/>
  <c r="U10853" i="4"/>
  <c r="U10856" i="4"/>
  <c r="U10859" i="4"/>
  <c r="U10862" i="4"/>
  <c r="U10865" i="4"/>
  <c r="U10868" i="4"/>
  <c r="U10871" i="4"/>
  <c r="U10874" i="4"/>
  <c r="U10877" i="4"/>
  <c r="U10880" i="4"/>
  <c r="U10883" i="4"/>
  <c r="U10886" i="4"/>
  <c r="U10889" i="4"/>
  <c r="U10892" i="4"/>
  <c r="U10895" i="4"/>
  <c r="U10898" i="4"/>
  <c r="U10901" i="4"/>
  <c r="U10904" i="4"/>
  <c r="U10907" i="4"/>
  <c r="U10910" i="4"/>
  <c r="U10913" i="4"/>
  <c r="U10916" i="4"/>
  <c r="U10919" i="4"/>
  <c r="U10922" i="4"/>
  <c r="U10925" i="4"/>
  <c r="U10928" i="4"/>
  <c r="U10931" i="4"/>
  <c r="U10934" i="4"/>
  <c r="U10937" i="4"/>
  <c r="U10940" i="4"/>
  <c r="U10943" i="4"/>
  <c r="U10946" i="4"/>
  <c r="U10949" i="4"/>
  <c r="U10952" i="4"/>
  <c r="U10955" i="4"/>
  <c r="U10958" i="4"/>
  <c r="U10961" i="4"/>
  <c r="U10964" i="4"/>
  <c r="U10967" i="4"/>
  <c r="U10970" i="4"/>
  <c r="U10973" i="4"/>
  <c r="U10976" i="4"/>
  <c r="U10979" i="4"/>
  <c r="U10982" i="4"/>
  <c r="U10985" i="4"/>
  <c r="U10988" i="4"/>
  <c r="U10991" i="4"/>
  <c r="U10994" i="4"/>
  <c r="U10997" i="4"/>
  <c r="U11000" i="4"/>
  <c r="U11003" i="4"/>
  <c r="U11006" i="4"/>
  <c r="U11009" i="4"/>
  <c r="U11012" i="4"/>
  <c r="U11015" i="4"/>
  <c r="U11018" i="4"/>
  <c r="U11021" i="4"/>
  <c r="U11024" i="4"/>
  <c r="U11027" i="4"/>
  <c r="U11030" i="4"/>
  <c r="U11033" i="4"/>
  <c r="U11036" i="4"/>
  <c r="U11039" i="4"/>
  <c r="U11042" i="4"/>
  <c r="U11045" i="4"/>
  <c r="U11048" i="4"/>
  <c r="U11051" i="4"/>
  <c r="U11054" i="4"/>
  <c r="U11057" i="4"/>
  <c r="U11060" i="4"/>
  <c r="V11062" i="4"/>
  <c r="V11059" i="4"/>
  <c r="V11056" i="4"/>
  <c r="V11053" i="4"/>
  <c r="V11050" i="4"/>
  <c r="V11047" i="4"/>
  <c r="V11044" i="4"/>
  <c r="V11041" i="4"/>
  <c r="V11038" i="4"/>
  <c r="V11035" i="4"/>
  <c r="V11032" i="4"/>
  <c r="V11029" i="4"/>
  <c r="V11026" i="4"/>
  <c r="V11023" i="4"/>
  <c r="V11020" i="4"/>
  <c r="V11017" i="4"/>
  <c r="V11014" i="4"/>
  <c r="V11011" i="4"/>
  <c r="V11008" i="4"/>
  <c r="V11005" i="4"/>
  <c r="V11002" i="4"/>
  <c r="V10999" i="4"/>
  <c r="V10996" i="4"/>
  <c r="V10993" i="4"/>
  <c r="V10990" i="4"/>
  <c r="V10987" i="4"/>
  <c r="V10984" i="4"/>
  <c r="V10981" i="4"/>
  <c r="V10978" i="4"/>
  <c r="V10975" i="4"/>
  <c r="V10972" i="4"/>
  <c r="V10969" i="4"/>
  <c r="V10966" i="4"/>
  <c r="V10963" i="4"/>
  <c r="V10960" i="4"/>
  <c r="V10957" i="4"/>
  <c r="V10954" i="4"/>
  <c r="V10951" i="4"/>
  <c r="V10948" i="4"/>
  <c r="V10945" i="4"/>
  <c r="V10942" i="4"/>
  <c r="V10939" i="4"/>
  <c r="V10936" i="4"/>
  <c r="V10933" i="4"/>
  <c r="V10930" i="4"/>
  <c r="V10927" i="4"/>
  <c r="V10924" i="4"/>
  <c r="V10921" i="4"/>
  <c r="V10918" i="4"/>
  <c r="V10915" i="4"/>
  <c r="V10912" i="4"/>
  <c r="V10909" i="4"/>
  <c r="V10906" i="4"/>
  <c r="V10903" i="4"/>
  <c r="V10900" i="4"/>
  <c r="V10897" i="4"/>
  <c r="V10894" i="4"/>
  <c r="V10891" i="4"/>
  <c r="V10888" i="4"/>
  <c r="V10885" i="4"/>
  <c r="V10882" i="4"/>
  <c r="V10879" i="4"/>
  <c r="V10876" i="4"/>
  <c r="V10873" i="4"/>
  <c r="V10870" i="4"/>
  <c r="V10867" i="4"/>
  <c r="V10864" i="4"/>
  <c r="V10861" i="4"/>
  <c r="V10858" i="4"/>
  <c r="V10855" i="4"/>
  <c r="V10852" i="4"/>
  <c r="V10849" i="4"/>
  <c r="V10846" i="4"/>
  <c r="V10843" i="4"/>
  <c r="V10840" i="4"/>
  <c r="V10837" i="4"/>
  <c r="V10834" i="4"/>
  <c r="V10831" i="4"/>
  <c r="V10828" i="4"/>
  <c r="V10825" i="4"/>
  <c r="V10822" i="4"/>
  <c r="V10819" i="4"/>
  <c r="V10816" i="4"/>
  <c r="V10813" i="4"/>
  <c r="V10810" i="4"/>
  <c r="V10807" i="4"/>
  <c r="V10804" i="4"/>
  <c r="V10801" i="4"/>
  <c r="V10798" i="4"/>
  <c r="V10795" i="4"/>
  <c r="V10792" i="4"/>
  <c r="V10789" i="4"/>
  <c r="V10786" i="4"/>
  <c r="V10783" i="4"/>
  <c r="V10780" i="4"/>
  <c r="V10777" i="4"/>
  <c r="V10774" i="4"/>
  <c r="V10771" i="4"/>
  <c r="V10768" i="4"/>
  <c r="V10765" i="4"/>
  <c r="V10762" i="4"/>
  <c r="V10759" i="4"/>
  <c r="V10756" i="4"/>
  <c r="V10753" i="4"/>
  <c r="V10750" i="4"/>
  <c r="V10747" i="4"/>
  <c r="V10744" i="4"/>
  <c r="V10741" i="4"/>
  <c r="V10738" i="4"/>
  <c r="V10735" i="4"/>
  <c r="V10732" i="4"/>
  <c r="V10729" i="4"/>
  <c r="V10726" i="4"/>
  <c r="V10723" i="4"/>
  <c r="V10720" i="4"/>
  <c r="V10717" i="4"/>
  <c r="V10714" i="4"/>
  <c r="V10711" i="4"/>
  <c r="V10708" i="4"/>
  <c r="V10705" i="4"/>
  <c r="V10702" i="4"/>
  <c r="V10699" i="4"/>
  <c r="V10696" i="4"/>
  <c r="V10693" i="4"/>
  <c r="V10690" i="4"/>
  <c r="V10687" i="4"/>
  <c r="V10684" i="4"/>
  <c r="V10681" i="4"/>
  <c r="V10678" i="4"/>
  <c r="V10675" i="4"/>
  <c r="V10672" i="4"/>
  <c r="V10669" i="4"/>
  <c r="V10666" i="4"/>
  <c r="V10663" i="4"/>
  <c r="V10660" i="4"/>
  <c r="V10657" i="4"/>
  <c r="V10654" i="4"/>
  <c r="V10651" i="4"/>
  <c r="V10648" i="4"/>
  <c r="V10645" i="4"/>
  <c r="V10642" i="4"/>
  <c r="V10639" i="4"/>
  <c r="V10636" i="4"/>
  <c r="U10374" i="4"/>
  <c r="U10377" i="4"/>
  <c r="U10380" i="4"/>
  <c r="U10383" i="4"/>
  <c r="U10386" i="4"/>
  <c r="U10389" i="4"/>
  <c r="U10392" i="4"/>
  <c r="U10395" i="4"/>
  <c r="U10398" i="4"/>
  <c r="U10401" i="4"/>
  <c r="U10404" i="4"/>
  <c r="U10407" i="4"/>
  <c r="U10410" i="4"/>
  <c r="U10413" i="4"/>
  <c r="U10416" i="4"/>
  <c r="U10419" i="4"/>
  <c r="U10422" i="4"/>
  <c r="U10425" i="4"/>
  <c r="U10428" i="4"/>
  <c r="U10431" i="4"/>
  <c r="U10434" i="4"/>
  <c r="U10437" i="4"/>
  <c r="U10440" i="4"/>
  <c r="U10443" i="4"/>
  <c r="U10446" i="4"/>
  <c r="U10449" i="4"/>
  <c r="U10452" i="4"/>
  <c r="U10455" i="4"/>
  <c r="U10458" i="4"/>
  <c r="U10461" i="4"/>
  <c r="U10464" i="4"/>
  <c r="U10467" i="4"/>
  <c r="U10470" i="4"/>
  <c r="U10473" i="4"/>
  <c r="U10476" i="4"/>
  <c r="U10479" i="4"/>
  <c r="U10482" i="4"/>
  <c r="U10485" i="4"/>
  <c r="U10488" i="4"/>
  <c r="U10491" i="4"/>
  <c r="U10494" i="4"/>
  <c r="U10497" i="4"/>
  <c r="U10500" i="4"/>
  <c r="U10503" i="4"/>
  <c r="U10506" i="4"/>
  <c r="U10509" i="4"/>
  <c r="U10512" i="4"/>
  <c r="U10515" i="4"/>
  <c r="U10518" i="4"/>
  <c r="U10521" i="4"/>
  <c r="U10524" i="4"/>
  <c r="U10527" i="4"/>
  <c r="U10530" i="4"/>
  <c r="U10533" i="4"/>
  <c r="U10536" i="4"/>
  <c r="U10539" i="4"/>
  <c r="U10542" i="4"/>
  <c r="U10545" i="4"/>
  <c r="U10548" i="4"/>
  <c r="U10551" i="4"/>
  <c r="U10554" i="4"/>
  <c r="U10557" i="4"/>
  <c r="U10560" i="4"/>
  <c r="U10563" i="4"/>
  <c r="U10566" i="4"/>
  <c r="U10569" i="4"/>
  <c r="U10572" i="4"/>
  <c r="U10575" i="4"/>
  <c r="U10578" i="4"/>
  <c r="U10581" i="4"/>
  <c r="U10584" i="4"/>
  <c r="U10587" i="4"/>
  <c r="U10590" i="4"/>
  <c r="U10593" i="4"/>
  <c r="U10596" i="4"/>
  <c r="U10599" i="4"/>
  <c r="U10602" i="4"/>
  <c r="U10605" i="4"/>
  <c r="U10608" i="4"/>
  <c r="U10611" i="4"/>
  <c r="U10614" i="4"/>
  <c r="U10617" i="4"/>
  <c r="U10620" i="4"/>
  <c r="U10623" i="4"/>
  <c r="U10626" i="4"/>
  <c r="U10629" i="4"/>
  <c r="U10632" i="4"/>
  <c r="U10635" i="4"/>
  <c r="U10638" i="4"/>
  <c r="U10641" i="4"/>
  <c r="U10644" i="4"/>
  <c r="U10647" i="4"/>
  <c r="U10650" i="4"/>
  <c r="U10653" i="4"/>
  <c r="U10656" i="4"/>
  <c r="U10659" i="4"/>
  <c r="U10662" i="4"/>
  <c r="U10665" i="4"/>
  <c r="U10668" i="4"/>
  <c r="U10671" i="4"/>
  <c r="U10674" i="4"/>
  <c r="U10677" i="4"/>
  <c r="U10680" i="4"/>
  <c r="U10683" i="4"/>
  <c r="U10686" i="4"/>
  <c r="U10689" i="4"/>
  <c r="U10692" i="4"/>
  <c r="U10695" i="4"/>
  <c r="U10698" i="4"/>
  <c r="U10701" i="4"/>
  <c r="U10704" i="4"/>
  <c r="U10707" i="4"/>
  <c r="U10710" i="4"/>
  <c r="U10713" i="4"/>
  <c r="U10716" i="4"/>
  <c r="U10719" i="4"/>
  <c r="U10722" i="4"/>
  <c r="U10725" i="4"/>
  <c r="U10728" i="4"/>
  <c r="U10731" i="4"/>
  <c r="U10734" i="4"/>
  <c r="U10737" i="4"/>
  <c r="U10740" i="4"/>
  <c r="U10743" i="4"/>
  <c r="U10746" i="4"/>
  <c r="U10749" i="4"/>
  <c r="U10752" i="4"/>
  <c r="U10755" i="4"/>
  <c r="U10758" i="4"/>
  <c r="U10761" i="4"/>
  <c r="U10764" i="4"/>
  <c r="U10767" i="4"/>
  <c r="U10770" i="4"/>
  <c r="U10773" i="4"/>
  <c r="U10776" i="4"/>
  <c r="U10779" i="4"/>
  <c r="U10782" i="4"/>
  <c r="U10785" i="4"/>
  <c r="U10788" i="4"/>
  <c r="U10791" i="4"/>
  <c r="U10794" i="4"/>
  <c r="U10797" i="4"/>
  <c r="U10800" i="4"/>
  <c r="U10803" i="4"/>
  <c r="U10806" i="4"/>
  <c r="U10809" i="4"/>
  <c r="U10812" i="4"/>
  <c r="U10815" i="4"/>
  <c r="U10818" i="4"/>
  <c r="U10821" i="4"/>
  <c r="U10824" i="4"/>
  <c r="U10827" i="4"/>
  <c r="U10830" i="4"/>
  <c r="U10833" i="4"/>
  <c r="U10836" i="4"/>
  <c r="U10839" i="4"/>
  <c r="U10842" i="4"/>
  <c r="U10845" i="4"/>
  <c r="U10848" i="4"/>
  <c r="U10851" i="4"/>
  <c r="U10854" i="4"/>
  <c r="U10857" i="4"/>
  <c r="U10860" i="4"/>
  <c r="U10863" i="4"/>
  <c r="U10866" i="4"/>
  <c r="U10869" i="4"/>
  <c r="U10872" i="4"/>
  <c r="U10875" i="4"/>
  <c r="U10878" i="4"/>
  <c r="U10881" i="4"/>
  <c r="U10884" i="4"/>
  <c r="U10887" i="4"/>
  <c r="U10890" i="4"/>
  <c r="U10893" i="4"/>
  <c r="U10896" i="4"/>
  <c r="U10899" i="4"/>
  <c r="U10902" i="4"/>
  <c r="U10905" i="4"/>
  <c r="U10908" i="4"/>
  <c r="U10911" i="4"/>
  <c r="U10914" i="4"/>
  <c r="U10917" i="4"/>
  <c r="U10920" i="4"/>
  <c r="U10923" i="4"/>
  <c r="U10926" i="4"/>
  <c r="U10929" i="4"/>
  <c r="U10932" i="4"/>
  <c r="U10935" i="4"/>
  <c r="U10938" i="4"/>
  <c r="U10941" i="4"/>
  <c r="U10944" i="4"/>
  <c r="U10947" i="4"/>
  <c r="U10950" i="4"/>
  <c r="U10953" i="4"/>
  <c r="U10956" i="4"/>
  <c r="U10959" i="4"/>
  <c r="U10962" i="4"/>
  <c r="U10965" i="4"/>
  <c r="U10968" i="4"/>
  <c r="U10971" i="4"/>
  <c r="U10974" i="4"/>
  <c r="U10977" i="4"/>
  <c r="U10980" i="4"/>
  <c r="U10983" i="4"/>
  <c r="U10986" i="4"/>
  <c r="U10989" i="4"/>
  <c r="U10992" i="4"/>
  <c r="U10995" i="4"/>
  <c r="U10998" i="4"/>
  <c r="U11001" i="4"/>
  <c r="U11004" i="4"/>
  <c r="U11007" i="4"/>
  <c r="U11010" i="4"/>
  <c r="U11013" i="4"/>
  <c r="U11016" i="4"/>
  <c r="U11019" i="4"/>
  <c r="U11022" i="4"/>
  <c r="U11025" i="4"/>
  <c r="U11028" i="4"/>
  <c r="U11031" i="4"/>
  <c r="U11034" i="4"/>
  <c r="U11037" i="4"/>
  <c r="U11040" i="4"/>
  <c r="U11043" i="4"/>
  <c r="U11046" i="4"/>
  <c r="U11049" i="4"/>
  <c r="U11052" i="4"/>
  <c r="U11055" i="4"/>
  <c r="U11058" i="4"/>
  <c r="U11061" i="4"/>
  <c r="V10803" i="4"/>
  <c r="V10800" i="4"/>
  <c r="V10797" i="4"/>
  <c r="V10794" i="4"/>
  <c r="V10791" i="4"/>
  <c r="V10788" i="4"/>
  <c r="V10785" i="4"/>
  <c r="V10782" i="4"/>
  <c r="V10779" i="4"/>
  <c r="V10776" i="4"/>
  <c r="V10773" i="4"/>
  <c r="V10770" i="4"/>
  <c r="V10767" i="4"/>
  <c r="V10764" i="4"/>
  <c r="V10761" i="4"/>
  <c r="V10758" i="4"/>
  <c r="V10755" i="4"/>
  <c r="V10752" i="4"/>
  <c r="V10749" i="4"/>
  <c r="V10746" i="4"/>
  <c r="V10743" i="4"/>
  <c r="V10740" i="4"/>
  <c r="V10737" i="4"/>
  <c r="V10734" i="4"/>
  <c r="V10731" i="4"/>
  <c r="V10728" i="4"/>
  <c r="V10725" i="4"/>
  <c r="V10722" i="4"/>
  <c r="V10719" i="4"/>
  <c r="V10716" i="4"/>
  <c r="V10713" i="4"/>
  <c r="V10710" i="4"/>
  <c r="V10707" i="4"/>
  <c r="V10704" i="4"/>
  <c r="V10701" i="4"/>
  <c r="V10698" i="4"/>
  <c r="V10695" i="4"/>
  <c r="V10692" i="4"/>
  <c r="V10689" i="4"/>
  <c r="V10686" i="4"/>
  <c r="V10683" i="4"/>
  <c r="V10680" i="4"/>
  <c r="V10677" i="4"/>
  <c r="V10674" i="4"/>
  <c r="V10671" i="4"/>
  <c r="V10668" i="4"/>
  <c r="V10665" i="4"/>
  <c r="V10662" i="4"/>
  <c r="V10659" i="4"/>
  <c r="V10656" i="4"/>
  <c r="V10653" i="4"/>
  <c r="V10650" i="4"/>
  <c r="V10647" i="4"/>
  <c r="V10644" i="4"/>
  <c r="V10641" i="4"/>
  <c r="V10638" i="4"/>
  <c r="V10635" i="4"/>
  <c r="J99" i="11"/>
  <c r="L99" i="11" s="1"/>
  <c r="U10375" i="4"/>
  <c r="U10378" i="4"/>
  <c r="U10381" i="4"/>
  <c r="U10384" i="4"/>
  <c r="U10387" i="4"/>
  <c r="U10390" i="4"/>
  <c r="U10393" i="4"/>
  <c r="U10396" i="4"/>
  <c r="U10399" i="4"/>
  <c r="U10402" i="4"/>
  <c r="U10405" i="4"/>
  <c r="U10408" i="4"/>
  <c r="U10411" i="4"/>
  <c r="U10414" i="4"/>
  <c r="U10417" i="4"/>
  <c r="U10420" i="4"/>
  <c r="U10423" i="4"/>
  <c r="U10426" i="4"/>
  <c r="U10429" i="4"/>
  <c r="U10432" i="4"/>
  <c r="U10435" i="4"/>
  <c r="U10438" i="4"/>
  <c r="U10441" i="4"/>
  <c r="U10444" i="4"/>
  <c r="U10447" i="4"/>
  <c r="U10450" i="4"/>
  <c r="U10453" i="4"/>
  <c r="U10456" i="4"/>
  <c r="U10459" i="4"/>
  <c r="U10462" i="4"/>
  <c r="U10465" i="4"/>
  <c r="U10468" i="4"/>
  <c r="U10471" i="4"/>
  <c r="U10474" i="4"/>
  <c r="U10477" i="4"/>
  <c r="U10480" i="4"/>
  <c r="U10483" i="4"/>
  <c r="U10486" i="4"/>
  <c r="U10489" i="4"/>
  <c r="U10492" i="4"/>
  <c r="U10495" i="4"/>
  <c r="U10498" i="4"/>
  <c r="U10501" i="4"/>
  <c r="U10504" i="4"/>
  <c r="U10507" i="4"/>
  <c r="U10510" i="4"/>
  <c r="U10513" i="4"/>
  <c r="U10516" i="4"/>
  <c r="U10519" i="4"/>
  <c r="U10522" i="4"/>
  <c r="U10525" i="4"/>
  <c r="U10528" i="4"/>
  <c r="U10531" i="4"/>
  <c r="U10534" i="4"/>
  <c r="U10537" i="4"/>
  <c r="U10540" i="4"/>
  <c r="U10543" i="4"/>
  <c r="U10546" i="4"/>
  <c r="U10549" i="4"/>
  <c r="U10552" i="4"/>
  <c r="U10555" i="4"/>
  <c r="U10558" i="4"/>
  <c r="U10561" i="4"/>
  <c r="U10564" i="4"/>
  <c r="U10567" i="4"/>
  <c r="U10570" i="4"/>
  <c r="U10573" i="4"/>
  <c r="U10576" i="4"/>
  <c r="U10579" i="4"/>
  <c r="U10582" i="4"/>
  <c r="U10585" i="4"/>
  <c r="U10588" i="4"/>
  <c r="U10591" i="4"/>
  <c r="U10594" i="4"/>
  <c r="U10597" i="4"/>
  <c r="U10600" i="4"/>
  <c r="U10603" i="4"/>
  <c r="U10606" i="4"/>
  <c r="U10609" i="4"/>
  <c r="U10612" i="4"/>
  <c r="U10615" i="4"/>
  <c r="U10618" i="4"/>
  <c r="U10621" i="4"/>
  <c r="U10624" i="4"/>
  <c r="U10627" i="4"/>
  <c r="U10630" i="4"/>
  <c r="U10633" i="4"/>
  <c r="U10636" i="4"/>
  <c r="U10639" i="4"/>
  <c r="U10642" i="4"/>
  <c r="U10645" i="4"/>
  <c r="U10648" i="4"/>
  <c r="U10651" i="4"/>
  <c r="U10654" i="4"/>
  <c r="U10657" i="4"/>
  <c r="U10660" i="4"/>
  <c r="U10663" i="4"/>
  <c r="U10666" i="4"/>
  <c r="U10669" i="4"/>
  <c r="U10672" i="4"/>
  <c r="U10675" i="4"/>
  <c r="U10678" i="4"/>
  <c r="U10681" i="4"/>
  <c r="U10684" i="4"/>
  <c r="U10687" i="4"/>
  <c r="U10690" i="4"/>
  <c r="U10693" i="4"/>
  <c r="U10696" i="4"/>
  <c r="U10699" i="4"/>
  <c r="U10702" i="4"/>
  <c r="U10705" i="4"/>
  <c r="U10708" i="4"/>
  <c r="U10711" i="4"/>
  <c r="U10714" i="4"/>
  <c r="U10717" i="4"/>
  <c r="U10720" i="4"/>
  <c r="U10723" i="4"/>
  <c r="U10726" i="4"/>
  <c r="U10729" i="4"/>
  <c r="U10732" i="4"/>
  <c r="U10735" i="4"/>
  <c r="U10738" i="4"/>
  <c r="U10741" i="4"/>
  <c r="U10744" i="4"/>
  <c r="U10747" i="4"/>
  <c r="U10750" i="4"/>
  <c r="U10753" i="4"/>
  <c r="U10756" i="4"/>
  <c r="U10759" i="4"/>
  <c r="U10762" i="4"/>
  <c r="U10765" i="4"/>
  <c r="U10768" i="4"/>
  <c r="U10771" i="4"/>
  <c r="U10774" i="4"/>
  <c r="U10777" i="4"/>
  <c r="U10780" i="4"/>
  <c r="U10783" i="4"/>
  <c r="U10786" i="4"/>
  <c r="U10789" i="4"/>
  <c r="U10792" i="4"/>
  <c r="U10795" i="4"/>
  <c r="U10798" i="4"/>
  <c r="U10801" i="4"/>
  <c r="U10804" i="4"/>
  <c r="U10807" i="4"/>
  <c r="U10810" i="4"/>
  <c r="U10813" i="4"/>
  <c r="U10816" i="4"/>
  <c r="U10819" i="4"/>
  <c r="U10822" i="4"/>
  <c r="U10825" i="4"/>
  <c r="U10828" i="4"/>
  <c r="U10831" i="4"/>
  <c r="U10834" i="4"/>
  <c r="U10837" i="4"/>
  <c r="U10840" i="4"/>
  <c r="U10843" i="4"/>
  <c r="U10846" i="4"/>
  <c r="U10849" i="4"/>
  <c r="U10852" i="4"/>
  <c r="U10855" i="4"/>
  <c r="U10858" i="4"/>
  <c r="U10861" i="4"/>
  <c r="U10864" i="4"/>
  <c r="U10867" i="4"/>
  <c r="U10870" i="4"/>
  <c r="U10873" i="4"/>
  <c r="U10876" i="4"/>
  <c r="U10879" i="4"/>
  <c r="U10882" i="4"/>
  <c r="U10885" i="4"/>
  <c r="U10888" i="4"/>
  <c r="U10891" i="4"/>
  <c r="U10894" i="4"/>
  <c r="U10897" i="4"/>
  <c r="U10900" i="4"/>
  <c r="U10903" i="4"/>
  <c r="U10906" i="4"/>
  <c r="U10909" i="4"/>
  <c r="U10912" i="4"/>
  <c r="U10915" i="4"/>
  <c r="U10918" i="4"/>
  <c r="U10921" i="4"/>
  <c r="U10924" i="4"/>
  <c r="U10927" i="4"/>
  <c r="U10930" i="4"/>
  <c r="U10933" i="4"/>
  <c r="U10936" i="4"/>
  <c r="U10939" i="4"/>
  <c r="U10942" i="4"/>
  <c r="U10945" i="4"/>
  <c r="U10948" i="4"/>
  <c r="U10951" i="4"/>
  <c r="U10954" i="4"/>
  <c r="U10957" i="4"/>
  <c r="U10960" i="4"/>
  <c r="U10963" i="4"/>
  <c r="U10966" i="4"/>
  <c r="U10969" i="4"/>
  <c r="U10972" i="4"/>
  <c r="U10975" i="4"/>
  <c r="U10978" i="4"/>
  <c r="U10981" i="4"/>
  <c r="U10984" i="4"/>
  <c r="U10987" i="4"/>
  <c r="U10990" i="4"/>
  <c r="U10993" i="4"/>
  <c r="U10996" i="4"/>
  <c r="U10999" i="4"/>
  <c r="U11002" i="4"/>
  <c r="U11005" i="4"/>
  <c r="U11008" i="4"/>
  <c r="U11011" i="4"/>
  <c r="U11014" i="4"/>
  <c r="U11017" i="4"/>
  <c r="U11020" i="4"/>
  <c r="U11023" i="4"/>
  <c r="U11026" i="4"/>
  <c r="U11029" i="4"/>
  <c r="U11032" i="4"/>
  <c r="U11035" i="4"/>
  <c r="U11038" i="4"/>
  <c r="U11041" i="4"/>
  <c r="U11044" i="4"/>
  <c r="U11047" i="4"/>
  <c r="U11050" i="4"/>
  <c r="U11053" i="4"/>
  <c r="U11056" i="4"/>
  <c r="U11059" i="4"/>
  <c r="U11062" i="4"/>
  <c r="AB28" i="4"/>
  <c r="AE28" i="4" s="1"/>
  <c r="AD29" i="4"/>
  <c r="AD30" i="4" s="1"/>
  <c r="Y10630" i="4"/>
  <c r="Y10621" i="4"/>
  <c r="Y10612" i="4"/>
  <c r="Y10603" i="4"/>
  <c r="Y10594" i="4"/>
  <c r="Y10585" i="4"/>
  <c r="Y10576" i="4"/>
  <c r="Y10567" i="4"/>
  <c r="Y10558" i="4"/>
  <c r="Y10549" i="4"/>
  <c r="Y10540" i="4"/>
  <c r="Y10531" i="4"/>
  <c r="Y10522" i="4"/>
  <c r="Y10513" i="4"/>
  <c r="Y10504" i="4"/>
  <c r="Y10495" i="4"/>
  <c r="Y10486" i="4"/>
  <c r="Y10477" i="4"/>
  <c r="Y10468" i="4"/>
  <c r="Y10459" i="4"/>
  <c r="Y10450" i="4"/>
  <c r="Y10441" i="4"/>
  <c r="Y10432" i="4"/>
  <c r="Y10423" i="4"/>
  <c r="Y10414" i="4"/>
  <c r="Y10405" i="4"/>
  <c r="Y10396" i="4"/>
  <c r="Y10387" i="4"/>
  <c r="Y10378" i="4"/>
  <c r="X7538" i="4"/>
  <c r="Y7534" i="4"/>
  <c r="X7529" i="4"/>
  <c r="Y7525" i="4"/>
  <c r="X7520" i="4"/>
  <c r="Y7516" i="4"/>
  <c r="X7511" i="4"/>
  <c r="Y7507" i="4"/>
  <c r="X7502" i="4"/>
  <c r="Y7498" i="4"/>
  <c r="X7493" i="4"/>
  <c r="Y7489" i="4"/>
  <c r="X7484" i="4"/>
  <c r="Y7480" i="4"/>
  <c r="X7475" i="4"/>
  <c r="X7466" i="4"/>
  <c r="Y7462" i="4"/>
  <c r="X7457" i="4"/>
  <c r="Y7453" i="4"/>
  <c r="X7448" i="4"/>
  <c r="Y7444" i="4"/>
  <c r="X7439" i="4"/>
  <c r="Y7435" i="4"/>
  <c r="X7430" i="4"/>
  <c r="Y7426" i="4"/>
  <c r="X7421" i="4"/>
  <c r="Y7417" i="4"/>
  <c r="X7412" i="4"/>
  <c r="Y7408" i="4"/>
  <c r="X7403" i="4"/>
  <c r="X7394" i="4"/>
  <c r="Y7390" i="4"/>
  <c r="X7385" i="4"/>
  <c r="Y7381" i="4"/>
  <c r="X7376" i="4"/>
  <c r="Y7372" i="4"/>
  <c r="X7367" i="4"/>
  <c r="Y7363" i="4"/>
  <c r="X7358" i="4"/>
  <c r="Y7354" i="4"/>
  <c r="X7349" i="4"/>
  <c r="Y7345" i="4"/>
  <c r="X7340" i="4"/>
  <c r="Y7336" i="4"/>
  <c r="X7331" i="4"/>
  <c r="X7322" i="4"/>
  <c r="Y7318" i="4"/>
  <c r="X7313" i="4"/>
  <c r="Y7309" i="4"/>
  <c r="X7304" i="4"/>
  <c r="Y7300" i="4"/>
  <c r="X7295" i="4"/>
  <c r="Y7291" i="4"/>
  <c r="X7286" i="4"/>
  <c r="Y7282" i="4"/>
  <c r="X7277" i="4"/>
  <c r="Y7273" i="4"/>
  <c r="X7268" i="4"/>
  <c r="Y7264" i="4"/>
  <c r="X7259" i="4"/>
  <c r="Y7246" i="4"/>
  <c r="X7241" i="4"/>
  <c r="Y7237" i="4"/>
  <c r="X7232" i="4"/>
  <c r="Y7228" i="4"/>
  <c r="X7223" i="4"/>
  <c r="Y7219" i="4"/>
  <c r="X7214" i="4"/>
  <c r="Y7210" i="4"/>
  <c r="X7205" i="4"/>
  <c r="Y7201" i="4"/>
  <c r="X7196" i="4"/>
  <c r="Y7192" i="4"/>
  <c r="X7187" i="4"/>
  <c r="Y7174" i="4"/>
  <c r="X7169" i="4"/>
  <c r="Y7165" i="4"/>
  <c r="X7160" i="4"/>
  <c r="Y7156" i="4"/>
  <c r="X7151" i="4"/>
  <c r="Y7147" i="4"/>
  <c r="X7142" i="4"/>
  <c r="X7133" i="4"/>
  <c r="Y7129" i="4"/>
  <c r="X7124" i="4"/>
  <c r="Y7120" i="4"/>
  <c r="X7115" i="4"/>
  <c r="X7106" i="4"/>
  <c r="Y7102" i="4"/>
  <c r="X7097" i="4"/>
  <c r="Y7093" i="4"/>
  <c r="X7088" i="4"/>
  <c r="Y7084" i="4"/>
  <c r="Y7075" i="4"/>
  <c r="X7070" i="4"/>
  <c r="Y7066" i="4"/>
  <c r="X7061" i="4"/>
  <c r="Y7057" i="4"/>
  <c r="X7052" i="4"/>
  <c r="Y7048" i="4"/>
  <c r="X7043" i="4"/>
  <c r="X7034" i="4"/>
  <c r="Y7030" i="4"/>
  <c r="X7025" i="4"/>
  <c r="Y7021" i="4"/>
  <c r="X7016" i="4"/>
  <c r="Y7012" i="4"/>
  <c r="Y7003" i="4"/>
  <c r="X6998" i="4"/>
  <c r="Y6994" i="4"/>
  <c r="X6989" i="4"/>
  <c r="Y6985" i="4"/>
  <c r="X6980" i="4"/>
  <c r="Y6976" i="4"/>
  <c r="X6971" i="4"/>
  <c r="Y6967" i="4"/>
  <c r="X6962" i="4"/>
  <c r="Y6958" i="4"/>
  <c r="X6953" i="4"/>
  <c r="Y6949" i="4"/>
  <c r="X6944" i="4"/>
  <c r="Y6940" i="4"/>
  <c r="Y6931" i="4"/>
  <c r="X6926" i="4"/>
  <c r="Y6922" i="4"/>
  <c r="X6917" i="4"/>
  <c r="Y6913" i="4"/>
  <c r="Y6904" i="4"/>
  <c r="X6899" i="4"/>
  <c r="X6890" i="4"/>
  <c r="Y6886" i="4"/>
  <c r="Y6877" i="4"/>
  <c r="X6872" i="4"/>
  <c r="Y6868" i="4"/>
  <c r="X6863" i="4"/>
  <c r="Y6859" i="4"/>
  <c r="X6854" i="4"/>
  <c r="Y6850" i="4"/>
  <c r="X6845" i="4"/>
  <c r="Y6841" i="4"/>
  <c r="X6836" i="4"/>
  <c r="Y6832" i="4"/>
  <c r="X6827" i="4"/>
  <c r="X6818" i="4"/>
  <c r="Y6814" i="4"/>
  <c r="X6809" i="4"/>
  <c r="Y6805" i="4"/>
  <c r="X6800" i="4"/>
  <c r="Y6796" i="4"/>
  <c r="X6791" i="4"/>
  <c r="Y6787" i="4"/>
  <c r="X6782" i="4"/>
  <c r="Y6778" i="4"/>
  <c r="X6773" i="4"/>
  <c r="Y6769" i="4"/>
  <c r="X6764" i="4"/>
  <c r="Y6760" i="4"/>
  <c r="X6755" i="4"/>
  <c r="Y6751" i="4"/>
  <c r="X6746" i="4"/>
  <c r="Y6742" i="4"/>
  <c r="X6737" i="4"/>
  <c r="Y6733" i="4"/>
  <c r="X6728" i="4"/>
  <c r="Y6724" i="4"/>
  <c r="X6719" i="4"/>
  <c r="Y6715" i="4"/>
  <c r="X6710" i="4"/>
  <c r="Y6706" i="4"/>
  <c r="X6701" i="4"/>
  <c r="Y6697" i="4"/>
  <c r="X6692" i="4"/>
  <c r="Y6688" i="4"/>
  <c r="X6683" i="4"/>
  <c r="X6674" i="4"/>
  <c r="Y6670" i="4"/>
  <c r="Y6661" i="4"/>
  <c r="X6656" i="4"/>
  <c r="Y6652" i="4"/>
  <c r="X6647" i="4"/>
  <c r="Y6643" i="4"/>
  <c r="Y6634" i="4"/>
  <c r="X6629" i="4"/>
  <c r="Y6625" i="4"/>
  <c r="X6620" i="4"/>
  <c r="Y6616" i="4"/>
  <c r="X6602" i="4"/>
  <c r="Y6598" i="4"/>
  <c r="X6593" i="4"/>
  <c r="Y6589" i="4"/>
  <c r="X6584" i="4"/>
  <c r="Y6580" i="4"/>
  <c r="X6575" i="4"/>
  <c r="Y6571" i="4"/>
  <c r="Y6562" i="4"/>
  <c r="X6557" i="4"/>
  <c r="Y6553" i="4"/>
  <c r="X6548" i="4"/>
  <c r="Y6544" i="4"/>
  <c r="X6539" i="4"/>
  <c r="X6530" i="4"/>
  <c r="X6521" i="4"/>
  <c r="Y6517" i="4"/>
  <c r="X6512" i="4"/>
  <c r="Y6508" i="4"/>
  <c r="X6503" i="4"/>
  <c r="Y6499" i="4"/>
  <c r="Y6490" i="4"/>
  <c r="X6485" i="4"/>
  <c r="Y6481" i="4"/>
  <c r="X6476" i="4"/>
  <c r="Y6472" i="4"/>
  <c r="X6467" i="4"/>
  <c r="X6458" i="4"/>
  <c r="X6449" i="4"/>
  <c r="Y6445" i="4"/>
  <c r="X6440" i="4"/>
  <c r="Y6436" i="4"/>
  <c r="X6431" i="4"/>
  <c r="Y6427" i="4"/>
  <c r="Y6418" i="4"/>
  <c r="X6413" i="4"/>
  <c r="Y6409" i="4"/>
  <c r="X6404" i="4"/>
  <c r="Y6400" i="4"/>
  <c r="X6395" i="4"/>
  <c r="X6386" i="4"/>
  <c r="Y6373" i="4"/>
  <c r="X6368" i="4"/>
  <c r="Y6364" i="4"/>
  <c r="Y6355" i="4"/>
  <c r="Y6346" i="4"/>
  <c r="X6341" i="4"/>
  <c r="Y6337" i="4"/>
  <c r="X6332" i="4"/>
  <c r="Y6328" i="4"/>
  <c r="X6323" i="4"/>
  <c r="X6314" i="4"/>
  <c r="Y6301" i="4"/>
  <c r="X6296" i="4"/>
  <c r="Y6292" i="4"/>
  <c r="X6287" i="4"/>
  <c r="Y6283" i="4"/>
  <c r="Y6274" i="4"/>
  <c r="X6269" i="4"/>
  <c r="Y6265" i="4"/>
  <c r="X6260" i="4"/>
  <c r="X6251" i="4"/>
  <c r="X6242" i="4"/>
  <c r="Y6229" i="4"/>
  <c r="X6224" i="4"/>
  <c r="Y6220" i="4"/>
  <c r="X6215" i="4"/>
  <c r="Y6211" i="4"/>
  <c r="Y6202" i="4"/>
  <c r="X6197" i="4"/>
  <c r="Y6193" i="4"/>
  <c r="X6179" i="4"/>
  <c r="X6170" i="4"/>
  <c r="Y6157" i="4"/>
  <c r="X6152" i="4"/>
  <c r="Y6148" i="4"/>
  <c r="X6143" i="4"/>
  <c r="Y6139" i="4"/>
  <c r="Y6130" i="4"/>
  <c r="X6125" i="4"/>
  <c r="Y6121" i="4"/>
  <c r="X6116" i="4"/>
  <c r="X6098" i="4"/>
  <c r="Y6085" i="4"/>
  <c r="X6080" i="4"/>
  <c r="Y6076" i="4"/>
  <c r="X6071" i="4"/>
  <c r="Y6067" i="4"/>
  <c r="Y6058" i="4"/>
  <c r="Y6049" i="4"/>
  <c r="X6044" i="4"/>
  <c r="X6035" i="4"/>
  <c r="X6026" i="4"/>
  <c r="Y6013" i="4"/>
  <c r="X6008" i="4"/>
  <c r="Y6004" i="4"/>
  <c r="X5999" i="4"/>
  <c r="Y5995" i="4"/>
  <c r="Y5986" i="4"/>
  <c r="Y5977" i="4"/>
  <c r="X5972" i="4"/>
  <c r="X5963" i="4"/>
  <c r="X5954" i="4"/>
  <c r="Y5941" i="4"/>
  <c r="X5936" i="4"/>
  <c r="Y5932" i="4"/>
  <c r="X5927" i="4"/>
  <c r="Y5914" i="4"/>
  <c r="X5909" i="4"/>
  <c r="Y5905" i="4"/>
  <c r="X5882" i="4"/>
  <c r="Y5869" i="4"/>
  <c r="Y5860" i="4"/>
  <c r="X5855" i="4"/>
  <c r="Y5842" i="4"/>
  <c r="X5837" i="4"/>
  <c r="Y5833" i="4"/>
  <c r="X5819" i="4"/>
  <c r="Y5815" i="4"/>
  <c r="X5810" i="4"/>
  <c r="Y5797" i="4"/>
  <c r="Y5788" i="4"/>
  <c r="X5783" i="4"/>
  <c r="Y5770" i="4"/>
  <c r="X5765" i="4"/>
  <c r="Y5761" i="4"/>
  <c r="X5756" i="4"/>
  <c r="X5747" i="4"/>
  <c r="Y5743" i="4"/>
  <c r="X5720" i="4"/>
  <c r="Y5716" i="4"/>
  <c r="X5711" i="4"/>
  <c r="Y5698" i="4"/>
  <c r="X5693" i="4"/>
  <c r="Y5689" i="4"/>
  <c r="X5684" i="4"/>
  <c r="X5675" i="4"/>
  <c r="Y5671" i="4"/>
  <c r="X5666" i="4"/>
  <c r="X5648" i="4"/>
  <c r="Y5644" i="4"/>
  <c r="X5639" i="4"/>
  <c r="Y5626" i="4"/>
  <c r="Y5617" i="4"/>
  <c r="X5612" i="4"/>
  <c r="X5603" i="4"/>
  <c r="Y5599" i="4"/>
  <c r="X5576" i="4"/>
  <c r="Y5572" i="4"/>
  <c r="X5567" i="4"/>
  <c r="Y5554" i="4"/>
  <c r="X5549" i="4"/>
  <c r="X5540" i="4"/>
  <c r="Y5527" i="4"/>
  <c r="X5504" i="4"/>
  <c r="Y5500" i="4"/>
  <c r="Y5482" i="4"/>
  <c r="X5477" i="4"/>
  <c r="Y5473" i="4"/>
  <c r="X5468" i="4"/>
  <c r="Y5455" i="4"/>
  <c r="X5432" i="4"/>
  <c r="Y5428" i="4"/>
  <c r="X5423" i="4"/>
  <c r="Y5410" i="4"/>
  <c r="Y5401" i="4"/>
  <c r="X5396" i="4"/>
  <c r="X5387" i="4"/>
  <c r="Y5383" i="4"/>
  <c r="Y5356" i="4"/>
  <c r="X5351" i="4"/>
  <c r="Y5338" i="4"/>
  <c r="X5333" i="4"/>
  <c r="Y5329" i="4"/>
  <c r="X5315" i="4"/>
  <c r="Y5311" i="4"/>
  <c r="X5288" i="4"/>
  <c r="Y5284" i="4"/>
  <c r="X5279" i="4"/>
  <c r="Y5266" i="4"/>
  <c r="X5261" i="4"/>
  <c r="Y5257" i="4"/>
  <c r="X5252" i="4"/>
  <c r="Y5239" i="4"/>
  <c r="X5234" i="4"/>
  <c r="X5216" i="4"/>
  <c r="X5207" i="4"/>
  <c r="Y5185" i="4"/>
  <c r="X5180" i="4"/>
  <c r="X5171" i="4"/>
  <c r="Y5167" i="4"/>
  <c r="X5144" i="4"/>
  <c r="Y5140" i="4"/>
  <c r="X5135" i="4"/>
  <c r="X5117" i="4"/>
  <c r="X5108" i="4"/>
  <c r="Y5095" i="4"/>
  <c r="X5072" i="4"/>
  <c r="Y5068" i="4"/>
  <c r="Y5050" i="4"/>
  <c r="Y5041" i="4"/>
  <c r="X5036" i="4"/>
  <c r="Y5023" i="4"/>
  <c r="X5000" i="4"/>
  <c r="Y4996" i="4"/>
  <c r="X4991" i="4"/>
  <c r="Y4978" i="4"/>
  <c r="Y4969" i="4"/>
  <c r="X4964" i="4"/>
  <c r="X4955" i="4"/>
  <c r="Y4951" i="4"/>
  <c r="Y4924" i="4"/>
  <c r="X4919" i="4"/>
  <c r="Y4906" i="4"/>
  <c r="X4901" i="4"/>
  <c r="Y4897" i="4"/>
  <c r="X4883" i="4"/>
  <c r="Y4879" i="4"/>
  <c r="X4847" i="4"/>
  <c r="Y4834" i="4"/>
  <c r="X4829" i="4"/>
  <c r="Y4825" i="4"/>
  <c r="X4820" i="4"/>
  <c r="Y4807" i="4"/>
  <c r="X4775" i="4"/>
  <c r="X4748" i="4"/>
  <c r="X4739" i="4"/>
  <c r="Y4735" i="4"/>
  <c r="X4712" i="4"/>
  <c r="Y4663" i="4"/>
  <c r="X4658" i="4"/>
  <c r="Y4636" i="4"/>
  <c r="Y4618" i="4"/>
  <c r="Y4609" i="4"/>
  <c r="Y4591" i="4"/>
  <c r="X4568" i="4"/>
  <c r="Y4564" i="4"/>
  <c r="Y4546" i="4"/>
  <c r="X4541" i="4"/>
  <c r="Y4537" i="4"/>
  <c r="X4532" i="4"/>
  <c r="Y4519" i="4"/>
  <c r="X4496" i="4"/>
  <c r="X4469" i="4"/>
  <c r="Y4465" i="4"/>
  <c r="X4460" i="4"/>
  <c r="X4451" i="4"/>
  <c r="Y4447" i="4"/>
  <c r="X4442" i="4"/>
  <c r="Y4420" i="4"/>
  <c r="X4388" i="4"/>
  <c r="X4379" i="4"/>
  <c r="Y4375" i="4"/>
  <c r="X4352" i="4"/>
  <c r="Y4348" i="4"/>
  <c r="Y4330" i="4"/>
  <c r="Y4321" i="4"/>
  <c r="Y4312" i="4"/>
  <c r="X4298" i="4"/>
  <c r="X4289" i="4"/>
  <c r="Y4285" i="4"/>
  <c r="X4280" i="4"/>
  <c r="Y4267" i="4"/>
  <c r="X4253" i="4"/>
  <c r="Y4240" i="4"/>
  <c r="Y4231" i="4"/>
  <c r="Y4222" i="4"/>
  <c r="X4208" i="4"/>
  <c r="Y4186" i="4"/>
  <c r="X4181" i="4"/>
  <c r="Y4177" i="4"/>
  <c r="X4172" i="4"/>
  <c r="Y4159" i="4"/>
  <c r="Y4141" i="4"/>
  <c r="X4136" i="4"/>
  <c r="Y4105" i="4"/>
  <c r="Y4096" i="4"/>
  <c r="X4091" i="4"/>
  <c r="Y4042" i="4"/>
  <c r="Y4033" i="4"/>
  <c r="X4028" i="4"/>
  <c r="Y4024" i="4"/>
  <c r="Y4015" i="4"/>
  <c r="X4001" i="4"/>
  <c r="Y3997" i="4"/>
  <c r="Y3979" i="4"/>
  <c r="X3974" i="4"/>
  <c r="Y3952" i="4"/>
  <c r="X3920" i="4"/>
  <c r="Y3916" i="4"/>
  <c r="X3911" i="4"/>
  <c r="Y3907" i="4"/>
  <c r="X3902" i="4"/>
  <c r="Y3889" i="4"/>
  <c r="Y3880" i="4"/>
  <c r="X3812" i="4"/>
  <c r="X3794" i="4"/>
  <c r="Y3790" i="4"/>
  <c r="X3785" i="4"/>
  <c r="Y3772" i="4"/>
  <c r="Y3745" i="4"/>
  <c r="Y3709" i="4"/>
  <c r="Y3700" i="4"/>
  <c r="Y3691" i="4"/>
  <c r="Y3682" i="4"/>
  <c r="Y3664" i="4"/>
  <c r="Y3655" i="4"/>
  <c r="Y3619" i="4"/>
  <c r="X3605" i="4"/>
  <c r="Y3601" i="4"/>
  <c r="Y3592" i="4"/>
  <c r="X3587" i="4"/>
  <c r="Y3583" i="4"/>
  <c r="Y3574" i="4"/>
  <c r="X3569" i="4"/>
  <c r="Y3547" i="4"/>
  <c r="Y3538" i="4"/>
  <c r="Y3529" i="4"/>
  <c r="Y3511" i="4"/>
  <c r="Y3493" i="4"/>
  <c r="Y3475" i="4"/>
  <c r="Y3457" i="4"/>
  <c r="Y3439" i="4"/>
  <c r="Y3430" i="4"/>
  <c r="Y3421" i="4"/>
  <c r="Y3394" i="4"/>
  <c r="Y3376" i="4"/>
  <c r="Y3313" i="4"/>
  <c r="Y3295" i="4"/>
  <c r="Y3286" i="4"/>
  <c r="Y3241" i="4"/>
  <c r="Y3187" i="4"/>
  <c r="Y3169" i="4"/>
  <c r="Y3142" i="4"/>
  <c r="Y3133" i="4"/>
  <c r="Y3097" i="4"/>
  <c r="Y3052" i="4"/>
  <c r="Y3034" i="4"/>
  <c r="Y3016" i="4"/>
  <c r="Y2998" i="4"/>
  <c r="Y2989" i="4"/>
  <c r="Y2971" i="4"/>
  <c r="Y2962" i="4"/>
  <c r="Y2953" i="4"/>
  <c r="Y2899" i="4"/>
  <c r="Y2818" i="4"/>
  <c r="Y2809" i="4"/>
  <c r="Y2791" i="4"/>
  <c r="Y2746" i="4"/>
  <c r="Y2737" i="4"/>
  <c r="Y2665" i="4"/>
  <c r="Y2647" i="4"/>
  <c r="Y2620" i="4"/>
  <c r="Y2611" i="4"/>
  <c r="Y2521" i="4"/>
  <c r="Y2503" i="4"/>
  <c r="Y2485" i="4"/>
  <c r="Y2476" i="4"/>
  <c r="Y2467" i="4"/>
  <c r="Y10619" i="4"/>
  <c r="Y10547" i="4"/>
  <c r="Y10493" i="4"/>
  <c r="Y10475" i="4"/>
  <c r="Y10439" i="4"/>
  <c r="Y10403" i="4"/>
  <c r="Y10280" i="4"/>
  <c r="Y10262" i="4"/>
  <c r="Y10253" i="4"/>
  <c r="Y10181" i="4"/>
  <c r="Y10073" i="4"/>
  <c r="Y10037" i="4"/>
  <c r="Y10028" i="4"/>
  <c r="Y9956" i="4"/>
  <c r="Y9857" i="4"/>
  <c r="Y9794" i="4"/>
  <c r="Y9785" i="4"/>
  <c r="Y9632" i="4"/>
  <c r="Y9614" i="4"/>
  <c r="Y9578" i="4"/>
  <c r="Y9569" i="4"/>
  <c r="Y9362" i="4"/>
  <c r="Y9353" i="4"/>
  <c r="Y9326" i="4"/>
  <c r="Y9308" i="4"/>
  <c r="Y9173" i="4"/>
  <c r="Y9137" i="4"/>
  <c r="Y9128" i="4"/>
  <c r="Y8921" i="4"/>
  <c r="Y8876" i="4"/>
  <c r="Y8354" i="4"/>
  <c r="Y8336" i="4"/>
  <c r="Y8138" i="4"/>
  <c r="Y8102" i="4"/>
  <c r="Y8084" i="4"/>
  <c r="Y8066" i="4"/>
  <c r="Y2449" i="4"/>
  <c r="Y2404" i="4"/>
  <c r="Y2377" i="4"/>
  <c r="Y2368" i="4"/>
  <c r="Y6770" i="4"/>
  <c r="Y10627" i="4"/>
  <c r="Y10618" i="4"/>
  <c r="Y10609" i="4"/>
  <c r="Y10600" i="4"/>
  <c r="Y10591" i="4"/>
  <c r="Y10582" i="4"/>
  <c r="Y10573" i="4"/>
  <c r="Y10564" i="4"/>
  <c r="Y10555" i="4"/>
  <c r="Y10546" i="4"/>
  <c r="Y10537" i="4"/>
  <c r="Y10528" i="4"/>
  <c r="Y10519" i="4"/>
  <c r="Y10510" i="4"/>
  <c r="Y10501" i="4"/>
  <c r="Y10492" i="4"/>
  <c r="Y10483" i="4"/>
  <c r="Y10474" i="4"/>
  <c r="Y10465" i="4"/>
  <c r="Y10456" i="4"/>
  <c r="Y10447" i="4"/>
  <c r="Y10429" i="4"/>
  <c r="Y10420" i="4"/>
  <c r="Y10411" i="4"/>
  <c r="Y10402" i="4"/>
  <c r="Y10393" i="4"/>
  <c r="Y10384" i="4"/>
  <c r="Y10375" i="4"/>
  <c r="X7541" i="4"/>
  <c r="Y7537" i="4"/>
  <c r="X7532" i="4"/>
  <c r="Y7528" i="4"/>
  <c r="X7523" i="4"/>
  <c r="Y7519" i="4"/>
  <c r="X7514" i="4"/>
  <c r="Y7510" i="4"/>
  <c r="X7505" i="4"/>
  <c r="Y7501" i="4"/>
  <c r="Y7492" i="4"/>
  <c r="X7487" i="4"/>
  <c r="Y7483" i="4"/>
  <c r="X7478" i="4"/>
  <c r="Y7474" i="4"/>
  <c r="X7469" i="4"/>
  <c r="Y7465" i="4"/>
  <c r="X7460" i="4"/>
  <c r="Y7456" i="4"/>
  <c r="X7451" i="4"/>
  <c r="Y7447" i="4"/>
  <c r="X7442" i="4"/>
  <c r="Y7438" i="4"/>
  <c r="X7433" i="4"/>
  <c r="Y7429" i="4"/>
  <c r="Y7420" i="4"/>
  <c r="X7415" i="4"/>
  <c r="Y7411" i="4"/>
  <c r="X7406" i="4"/>
  <c r="Y7402" i="4"/>
  <c r="Y7393" i="4"/>
  <c r="X7388" i="4"/>
  <c r="Y7384" i="4"/>
  <c r="X7379" i="4"/>
  <c r="Y7375" i="4"/>
  <c r="X7370" i="4"/>
  <c r="Y7366" i="4"/>
  <c r="X7361" i="4"/>
  <c r="Y7357" i="4"/>
  <c r="Y7348" i="4"/>
  <c r="X7343" i="4"/>
  <c r="Y7339" i="4"/>
  <c r="X7334" i="4"/>
  <c r="Y7330" i="4"/>
  <c r="X7325" i="4"/>
  <c r="Y7321" i="4"/>
  <c r="X7316" i="4"/>
  <c r="Y7312" i="4"/>
  <c r="X7307" i="4"/>
  <c r="Y7303" i="4"/>
  <c r="X7298" i="4"/>
  <c r="Y7294" i="4"/>
  <c r="X7289" i="4"/>
  <c r="Y7285" i="4"/>
  <c r="Y7276" i="4"/>
  <c r="X7271" i="4"/>
  <c r="Y7267" i="4"/>
  <c r="X7262" i="4"/>
  <c r="Y7258" i="4"/>
  <c r="X7253" i="4"/>
  <c r="Y7249" i="4"/>
  <c r="X7244" i="4"/>
  <c r="Y7240" i="4"/>
  <c r="Y7231" i="4"/>
  <c r="X7226" i="4"/>
  <c r="Y7222" i="4"/>
  <c r="X7217" i="4"/>
  <c r="Y7213" i="4"/>
  <c r="Y7204" i="4"/>
  <c r="X7199" i="4"/>
  <c r="Y7195" i="4"/>
  <c r="X7190" i="4"/>
  <c r="Y7186" i="4"/>
  <c r="X7181" i="4"/>
  <c r="Y7177" i="4"/>
  <c r="X7172" i="4"/>
  <c r="Y7168" i="4"/>
  <c r="Y7159" i="4"/>
  <c r="X7154" i="4"/>
  <c r="X7145" i="4"/>
  <c r="Y7141" i="4"/>
  <c r="X7136" i="4"/>
  <c r="Y7132" i="4"/>
  <c r="X7127" i="4"/>
  <c r="Y7123" i="4"/>
  <c r="X7118" i="4"/>
  <c r="Y7114" i="4"/>
  <c r="X7109" i="4"/>
  <c r="Y7105" i="4"/>
  <c r="X7100" i="4"/>
  <c r="Y7096" i="4"/>
  <c r="X7091" i="4"/>
  <c r="Y7087" i="4"/>
  <c r="X7082" i="4"/>
  <c r="Y7078" i="4"/>
  <c r="X7073" i="4"/>
  <c r="Y7069" i="4"/>
  <c r="X7064" i="4"/>
  <c r="Y7060" i="4"/>
  <c r="X7055" i="4"/>
  <c r="Y7051" i="4"/>
  <c r="X7046" i="4"/>
  <c r="Y7042" i="4"/>
  <c r="X7037" i="4"/>
  <c r="Y7033" i="4"/>
  <c r="X7028" i="4"/>
  <c r="Y7024" i="4"/>
  <c r="X7019" i="4"/>
  <c r="Y7015" i="4"/>
  <c r="X7010" i="4"/>
  <c r="Y7006" i="4"/>
  <c r="X7001" i="4"/>
  <c r="Y6997" i="4"/>
  <c r="X6992" i="4"/>
  <c r="Y6988" i="4"/>
  <c r="X6983" i="4"/>
  <c r="Y6979" i="4"/>
  <c r="X6974" i="4"/>
  <c r="Y6970" i="4"/>
  <c r="X6965" i="4"/>
  <c r="Y6961" i="4"/>
  <c r="X6956" i="4"/>
  <c r="Y6952" i="4"/>
  <c r="X6947" i="4"/>
  <c r="Y6943" i="4"/>
  <c r="X6938" i="4"/>
  <c r="Y6934" i="4"/>
  <c r="X6929" i="4"/>
  <c r="Y6925" i="4"/>
  <c r="X6920" i="4"/>
  <c r="Y6916" i="4"/>
  <c r="X6911" i="4"/>
  <c r="Y6907" i="4"/>
  <c r="X6902" i="4"/>
  <c r="Y6898" i="4"/>
  <c r="X6893" i="4"/>
  <c r="Y6889" i="4"/>
  <c r="X6884" i="4"/>
  <c r="Y6880" i="4"/>
  <c r="X6875" i="4"/>
  <c r="Y6871" i="4"/>
  <c r="Y6862" i="4"/>
  <c r="X6857" i="4"/>
  <c r="X6848" i="4"/>
  <c r="Y6844" i="4"/>
  <c r="X6839" i="4"/>
  <c r="Y6835" i="4"/>
  <c r="X6830" i="4"/>
  <c r="Y6826" i="4"/>
  <c r="X6821" i="4"/>
  <c r="Y6817" i="4"/>
  <c r="X6812" i="4"/>
  <c r="Y6808" i="4"/>
  <c r="X6803" i="4"/>
  <c r="Y6799" i="4"/>
  <c r="X6794" i="4"/>
  <c r="Y6790" i="4"/>
  <c r="X6785" i="4"/>
  <c r="X6776" i="4"/>
  <c r="Y6772" i="4"/>
  <c r="X6767" i="4"/>
  <c r="Y6763" i="4"/>
  <c r="X6758" i="4"/>
  <c r="Y6754" i="4"/>
  <c r="X6749" i="4"/>
  <c r="Y6745" i="4"/>
  <c r="X6740" i="4"/>
  <c r="Y6736" i="4"/>
  <c r="Y6727" i="4"/>
  <c r="X6722" i="4"/>
  <c r="Y6718" i="4"/>
  <c r="X6713" i="4"/>
  <c r="X6704" i="4"/>
  <c r="Y6700" i="4"/>
  <c r="X6695" i="4"/>
  <c r="Y6691" i="4"/>
  <c r="X6686" i="4"/>
  <c r="Y6682" i="4"/>
  <c r="X6677" i="4"/>
  <c r="Y6673" i="4"/>
  <c r="X6668" i="4"/>
  <c r="Y6664" i="4"/>
  <c r="X6659" i="4"/>
  <c r="Y6655" i="4"/>
  <c r="Y6646" i="4"/>
  <c r="Y6637" i="4"/>
  <c r="X6632" i="4"/>
  <c r="Y6628" i="4"/>
  <c r="X6623" i="4"/>
  <c r="Y6619" i="4"/>
  <c r="X6614" i="4"/>
  <c r="Y6610" i="4"/>
  <c r="X6605" i="4"/>
  <c r="Y6601" i="4"/>
  <c r="X6596" i="4"/>
  <c r="Y6592" i="4"/>
  <c r="X6587" i="4"/>
  <c r="Y6574" i="4"/>
  <c r="X6569" i="4"/>
  <c r="Y6565" i="4"/>
  <c r="X6560" i="4"/>
  <c r="Y6556" i="4"/>
  <c r="X6551" i="4"/>
  <c r="Y6547" i="4"/>
  <c r="X6542" i="4"/>
  <c r="Y6538" i="4"/>
  <c r="X6533" i="4"/>
  <c r="Y6529" i="4"/>
  <c r="Y6520" i="4"/>
  <c r="Y6511" i="4"/>
  <c r="Y6502" i="4"/>
  <c r="X6497" i="4"/>
  <c r="Y6493" i="4"/>
  <c r="Y6484" i="4"/>
  <c r="X6479" i="4"/>
  <c r="Y6475" i="4"/>
  <c r="X6470" i="4"/>
  <c r="Y6466" i="4"/>
  <c r="X6461" i="4"/>
  <c r="Y6457" i="4"/>
  <c r="X6452" i="4"/>
  <c r="Y6448" i="4"/>
  <c r="X6443" i="4"/>
  <c r="Y6439" i="4"/>
  <c r="Y6430" i="4"/>
  <c r="X6425" i="4"/>
  <c r="Y6421" i="4"/>
  <c r="X6416" i="4"/>
  <c r="Y6412" i="4"/>
  <c r="X6407" i="4"/>
  <c r="Y6403" i="4"/>
  <c r="X6398" i="4"/>
  <c r="Y6394" i="4"/>
  <c r="X6389" i="4"/>
  <c r="Y6385" i="4"/>
  <c r="X6380" i="4"/>
  <c r="Y6376" i="4"/>
  <c r="X6371" i="4"/>
  <c r="Y6367" i="4"/>
  <c r="Y6358" i="4"/>
  <c r="X6353" i="4"/>
  <c r="X6344" i="4"/>
  <c r="Y6340" i="4"/>
  <c r="X6335" i="4"/>
  <c r="Y6331" i="4"/>
  <c r="X6326" i="4"/>
  <c r="Y6322" i="4"/>
  <c r="X6317" i="4"/>
  <c r="Y6313" i="4"/>
  <c r="X6308" i="4"/>
  <c r="Y6304" i="4"/>
  <c r="X6299" i="4"/>
  <c r="Y6295" i="4"/>
  <c r="Y6286" i="4"/>
  <c r="Y6277" i="4"/>
  <c r="X6272" i="4"/>
  <c r="Y6268" i="4"/>
  <c r="X6263" i="4"/>
  <c r="Y6259" i="4"/>
  <c r="Y6250" i="4"/>
  <c r="X6245" i="4"/>
  <c r="Y6241" i="4"/>
  <c r="X6236" i="4"/>
  <c r="Y6232" i="4"/>
  <c r="X6227" i="4"/>
  <c r="Y6223" i="4"/>
  <c r="Y6214" i="4"/>
  <c r="X6209" i="4"/>
  <c r="Y6205" i="4"/>
  <c r="Y6196" i="4"/>
  <c r="Y6187" i="4"/>
  <c r="X6182" i="4"/>
  <c r="Y6178" i="4"/>
  <c r="X6173" i="4"/>
  <c r="Y6169" i="4"/>
  <c r="X6164" i="4"/>
  <c r="Y6160" i="4"/>
  <c r="X6155" i="4"/>
  <c r="Y6151" i="4"/>
  <c r="Y6142" i="4"/>
  <c r="Y6133" i="4"/>
  <c r="X6128" i="4"/>
  <c r="Y6124" i="4"/>
  <c r="Y6115" i="4"/>
  <c r="Y6106" i="4"/>
  <c r="X6101" i="4"/>
  <c r="Y6097" i="4"/>
  <c r="X6092" i="4"/>
  <c r="Y6088" i="4"/>
  <c r="X6083" i="4"/>
  <c r="Y6079" i="4"/>
  <c r="Y6070" i="4"/>
  <c r="X6065" i="4"/>
  <c r="Y6061" i="4"/>
  <c r="Y6052" i="4"/>
  <c r="Y6043" i="4"/>
  <c r="Y6034" i="4"/>
  <c r="X6029" i="4"/>
  <c r="Y6025" i="4"/>
  <c r="X6020" i="4"/>
  <c r="Y6016" i="4"/>
  <c r="X6011" i="4"/>
  <c r="Y6007" i="4"/>
  <c r="Y5998" i="4"/>
  <c r="X5993" i="4"/>
  <c r="Y5989" i="4"/>
  <c r="X5984" i="4"/>
  <c r="Y5980" i="4"/>
  <c r="X5975" i="4"/>
  <c r="Y5971" i="4"/>
  <c r="Y5962" i="4"/>
  <c r="X5957" i="4"/>
  <c r="Y5953" i="4"/>
  <c r="X5948" i="4"/>
  <c r="Y5944" i="4"/>
  <c r="X5939" i="4"/>
  <c r="Y5935" i="4"/>
  <c r="Y5926" i="4"/>
  <c r="X5921" i="4"/>
  <c r="Y5917" i="4"/>
  <c r="X5912" i="4"/>
  <c r="Y5908" i="4"/>
  <c r="X5903" i="4"/>
  <c r="Y5899" i="4"/>
  <c r="Y5890" i="4"/>
  <c r="Y5881" i="4"/>
  <c r="Y5872" i="4"/>
  <c r="Y5863" i="4"/>
  <c r="Y5854" i="4"/>
  <c r="X5849" i="4"/>
  <c r="Y5845" i="4"/>
  <c r="X5840" i="4"/>
  <c r="Y5836" i="4"/>
  <c r="X5831" i="4"/>
  <c r="Y5827" i="4"/>
  <c r="X5822" i="4"/>
  <c r="Y5818" i="4"/>
  <c r="X5813" i="4"/>
  <c r="Y5800" i="4"/>
  <c r="Y5791" i="4"/>
  <c r="Y5773" i="4"/>
  <c r="X5768" i="4"/>
  <c r="Y5764" i="4"/>
  <c r="X5759" i="4"/>
  <c r="Y5755" i="4"/>
  <c r="X5750" i="4"/>
  <c r="Y5746" i="4"/>
  <c r="X5741" i="4"/>
  <c r="Y5737" i="4"/>
  <c r="Y5728" i="4"/>
  <c r="X5723" i="4"/>
  <c r="Y5710" i="4"/>
  <c r="Y5701" i="4"/>
  <c r="X5696" i="4"/>
  <c r="Y5692" i="4"/>
  <c r="X5687" i="4"/>
  <c r="Y5683" i="4"/>
  <c r="Y5674" i="4"/>
  <c r="Y5665" i="4"/>
  <c r="X5660" i="4"/>
  <c r="Y5656" i="4"/>
  <c r="X5651" i="4"/>
  <c r="Y5647" i="4"/>
  <c r="Y5638" i="4"/>
  <c r="X5624" i="4"/>
  <c r="Y5620" i="4"/>
  <c r="X5615" i="4"/>
  <c r="Y5602" i="4"/>
  <c r="X5597" i="4"/>
  <c r="Y5593" i="4"/>
  <c r="X5588" i="4"/>
  <c r="Y5584" i="4"/>
  <c r="Y5575" i="4"/>
  <c r="Y5566" i="4"/>
  <c r="Y5557" i="4"/>
  <c r="X5552" i="4"/>
  <c r="X5543" i="4"/>
  <c r="Y5539" i="4"/>
  <c r="Y5530" i="4"/>
  <c r="Y5521" i="4"/>
  <c r="X5516" i="4"/>
  <c r="Y5512" i="4"/>
  <c r="X5507" i="4"/>
  <c r="Y5503" i="4"/>
  <c r="Y5494" i="4"/>
  <c r="X5489" i="4"/>
  <c r="Y5485" i="4"/>
  <c r="X5480" i="4"/>
  <c r="Y5476" i="4"/>
  <c r="Y5467" i="4"/>
  <c r="Y5458" i="4"/>
  <c r="X5453" i="4"/>
  <c r="X5444" i="4"/>
  <c r="Y5440" i="4"/>
  <c r="X5435" i="4"/>
  <c r="Y5431" i="4"/>
  <c r="Y5422" i="4"/>
  <c r="Y5413" i="4"/>
  <c r="Y5404" i="4"/>
  <c r="X5399" i="4"/>
  <c r="Y5395" i="4"/>
  <c r="Y5377" i="4"/>
  <c r="X5372" i="4"/>
  <c r="Y5368" i="4"/>
  <c r="Y5359" i="4"/>
  <c r="Y5341" i="4"/>
  <c r="X5336" i="4"/>
  <c r="Y5332" i="4"/>
  <c r="X5327" i="4"/>
  <c r="Y5323" i="4"/>
  <c r="X5318" i="4"/>
  <c r="Y5314" i="4"/>
  <c r="Y5305" i="4"/>
  <c r="Y5296" i="4"/>
  <c r="X5291" i="4"/>
  <c r="Y5278" i="4"/>
  <c r="Y5269" i="4"/>
  <c r="X5264" i="4"/>
  <c r="Y5260" i="4"/>
  <c r="X5255" i="4"/>
  <c r="Y5251" i="4"/>
  <c r="Y5242" i="4"/>
  <c r="Y5233" i="4"/>
  <c r="X5228" i="4"/>
  <c r="Y5224" i="4"/>
  <c r="Y5215" i="4"/>
  <c r="Y5206" i="4"/>
  <c r="X5192" i="4"/>
  <c r="Y5188" i="4"/>
  <c r="X5183" i="4"/>
  <c r="Y5170" i="4"/>
  <c r="X5165" i="4"/>
  <c r="Y5161" i="4"/>
  <c r="X5156" i="4"/>
  <c r="Y5152" i="4"/>
  <c r="Y5143" i="4"/>
  <c r="Y5134" i="4"/>
  <c r="Y5125" i="4"/>
  <c r="X5120" i="4"/>
  <c r="X5111" i="4"/>
  <c r="Y5107" i="4"/>
  <c r="Y5098" i="4"/>
  <c r="Y5089" i="4"/>
  <c r="X5084" i="4"/>
  <c r="Y5080" i="4"/>
  <c r="X5075" i="4"/>
  <c r="Y5071" i="4"/>
  <c r="Y5062" i="4"/>
  <c r="Y5053" i="4"/>
  <c r="X5048" i="4"/>
  <c r="Y5044" i="4"/>
  <c r="Y5026" i="4"/>
  <c r="X5012" i="4"/>
  <c r="Y5008" i="4"/>
  <c r="X5003" i="4"/>
  <c r="Y4999" i="4"/>
  <c r="Y4990" i="4"/>
  <c r="Y4981" i="4"/>
  <c r="Y4972" i="4"/>
  <c r="X4967" i="4"/>
  <c r="Y4963" i="4"/>
  <c r="Y4945" i="4"/>
  <c r="X4940" i="4"/>
  <c r="Y4936" i="4"/>
  <c r="Y4927" i="4"/>
  <c r="Y4909" i="4"/>
  <c r="X4904" i="4"/>
  <c r="Y4900" i="4"/>
  <c r="X4895" i="4"/>
  <c r="Y4891" i="4"/>
  <c r="Y4882" i="4"/>
  <c r="Y4873" i="4"/>
  <c r="Y4864" i="4"/>
  <c r="X4859" i="4"/>
  <c r="Y4846" i="4"/>
  <c r="X4832" i="4"/>
  <c r="X4823" i="4"/>
  <c r="Y4819" i="4"/>
  <c r="Y4810" i="4"/>
  <c r="Y4801" i="4"/>
  <c r="X4796" i="4"/>
  <c r="Y4792" i="4"/>
  <c r="Y4783" i="4"/>
  <c r="X4760" i="4"/>
  <c r="X4751" i="4"/>
  <c r="Y4738" i="4"/>
  <c r="X4733" i="4"/>
  <c r="Y4729" i="4"/>
  <c r="X4724" i="4"/>
  <c r="Y4720" i="4"/>
  <c r="Y4711" i="4"/>
  <c r="Y4702" i="4"/>
  <c r="Y4693" i="4"/>
  <c r="Y4684" i="4"/>
  <c r="Y4675" i="4"/>
  <c r="Y4666" i="4"/>
  <c r="X4661" i="4"/>
  <c r="X4652" i="4"/>
  <c r="Y4648" i="4"/>
  <c r="X4643" i="4"/>
  <c r="Y4639" i="4"/>
  <c r="Y4630" i="4"/>
  <c r="Y4621" i="4"/>
  <c r="X4616" i="4"/>
  <c r="Y4612" i="4"/>
  <c r="Y4576" i="4"/>
  <c r="X4571" i="4"/>
  <c r="Y4558" i="4"/>
  <c r="Y4549" i="4"/>
  <c r="X4544" i="4"/>
  <c r="Y4540" i="4"/>
  <c r="Y4531" i="4"/>
  <c r="Y4522" i="4"/>
  <c r="X4517" i="4"/>
  <c r="Y4513" i="4"/>
  <c r="X4508" i="4"/>
  <c r="X4499" i="4"/>
  <c r="Y4495" i="4"/>
  <c r="Y4477" i="4"/>
  <c r="X4472" i="4"/>
  <c r="Y4468" i="4"/>
  <c r="X4463" i="4"/>
  <c r="Y4459" i="4"/>
  <c r="Y4450" i="4"/>
  <c r="Y4441" i="4"/>
  <c r="Y4432" i="4"/>
  <c r="X4400" i="4"/>
  <c r="X4391" i="4"/>
  <c r="Y4378" i="4"/>
  <c r="X4373" i="4"/>
  <c r="Y4369" i="4"/>
  <c r="X4364" i="4"/>
  <c r="Y4360" i="4"/>
  <c r="Y4351" i="4"/>
  <c r="Y4324" i="4"/>
  <c r="Y4315" i="4"/>
  <c r="X4301" i="4"/>
  <c r="Y4297" i="4"/>
  <c r="Y4279" i="4"/>
  <c r="X4274" i="4"/>
  <c r="Y4252" i="4"/>
  <c r="Y4234" i="4"/>
  <c r="Y4225" i="4"/>
  <c r="Y4207" i="4"/>
  <c r="X4193" i="4"/>
  <c r="Y4189" i="4"/>
  <c r="Y4180" i="4"/>
  <c r="X4175" i="4"/>
  <c r="Y4162" i="4"/>
  <c r="X4157" i="4"/>
  <c r="Y4108" i="4"/>
  <c r="Y4090" i="4"/>
  <c r="Y4081" i="4"/>
  <c r="Y4072" i="4"/>
  <c r="X4067" i="4"/>
  <c r="Y4063" i="4"/>
  <c r="Y4054" i="4"/>
  <c r="Y4036" i="4"/>
  <c r="Y4009" i="4"/>
  <c r="X4004" i="4"/>
  <c r="Y3991" i="4"/>
  <c r="X3986" i="4"/>
  <c r="Y3937" i="4"/>
  <c r="X3923" i="4"/>
  <c r="Y3910" i="4"/>
  <c r="X3869" i="4"/>
  <c r="Y3847" i="4"/>
  <c r="X3824" i="4"/>
  <c r="Y3820" i="4"/>
  <c r="Y3802" i="4"/>
  <c r="Y3793" i="4"/>
  <c r="X3788" i="4"/>
  <c r="Y3784" i="4"/>
  <c r="X3770" i="4"/>
  <c r="X3752" i="4"/>
  <c r="Y3712" i="4"/>
  <c r="Y3703" i="4"/>
  <c r="Y3694" i="4"/>
  <c r="Y3685" i="4"/>
  <c r="Y3676" i="4"/>
  <c r="Y3658" i="4"/>
  <c r="Y3640" i="4"/>
  <c r="Y3631" i="4"/>
  <c r="Y3586" i="4"/>
  <c r="X3581" i="4"/>
  <c r="Y3577" i="4"/>
  <c r="Y3568" i="4"/>
  <c r="Y3532" i="4"/>
  <c r="Y3523" i="4"/>
  <c r="Y3487" i="4"/>
  <c r="X3473" i="4"/>
  <c r="Y3460" i="4"/>
  <c r="Y3451" i="4"/>
  <c r="Y3424" i="4"/>
  <c r="Y3415" i="4"/>
  <c r="Y3325" i="4"/>
  <c r="X3320" i="4"/>
  <c r="Y3316" i="4"/>
  <c r="Y3307" i="4"/>
  <c r="Y3289" i="4"/>
  <c r="Y3262" i="4"/>
  <c r="Y3199" i="4"/>
  <c r="Y3181" i="4"/>
  <c r="Y3172" i="4"/>
  <c r="Y3163" i="4"/>
  <c r="Y3127" i="4"/>
  <c r="Y3091" i="4"/>
  <c r="Y3073" i="4"/>
  <c r="Y3046" i="4"/>
  <c r="Y3028" i="4"/>
  <c r="Y3019" i="4"/>
  <c r="Y3010" i="4"/>
  <c r="Y2992" i="4"/>
  <c r="Y2956" i="4"/>
  <c r="Y2929" i="4"/>
  <c r="Y2920" i="4"/>
  <c r="Y2857" i="4"/>
  <c r="Y2848" i="4"/>
  <c r="Y2830" i="4"/>
  <c r="Y2785" i="4"/>
  <c r="Y2686" i="4"/>
  <c r="Y2659" i="4"/>
  <c r="Y2650" i="4"/>
  <c r="Y2641" i="4"/>
  <c r="Y2605" i="4"/>
  <c r="Y2569" i="4"/>
  <c r="Y2497" i="4"/>
  <c r="Y2461" i="4"/>
  <c r="Y10607" i="4"/>
  <c r="Y10598" i="4"/>
  <c r="Y10499" i="4"/>
  <c r="Y10454" i="4"/>
  <c r="Y10391" i="4"/>
  <c r="Y10355" i="4"/>
  <c r="Y10256" i="4"/>
  <c r="Y10238" i="4"/>
  <c r="Y10067" i="4"/>
  <c r="Y9887" i="4"/>
  <c r="Y9860" i="4"/>
  <c r="Y9743" i="4"/>
  <c r="Y9662" i="4"/>
  <c r="Y9608" i="4"/>
  <c r="Y9599" i="4"/>
  <c r="Y9419" i="4"/>
  <c r="Y9383" i="4"/>
  <c r="Y9365" i="4"/>
  <c r="Y9131" i="4"/>
  <c r="Y9095" i="4"/>
  <c r="Y8879" i="4"/>
  <c r="Y8690" i="4"/>
  <c r="Y8645" i="4"/>
  <c r="Y8636" i="4"/>
  <c r="Y8429" i="4"/>
  <c r="Y8348" i="4"/>
  <c r="Y8096" i="4"/>
  <c r="Y8087" i="4"/>
  <c r="Y7799" i="4"/>
  <c r="Y7772" i="4"/>
  <c r="Y2452" i="4"/>
  <c r="Y2443" i="4"/>
  <c r="Y2425" i="4"/>
  <c r="Y2371" i="4"/>
  <c r="Y7403" i="4"/>
  <c r="Y6611" i="4"/>
  <c r="Y6485" i="4"/>
  <c r="Y10633" i="4"/>
  <c r="Y10624" i="4"/>
  <c r="Y10615" i="4"/>
  <c r="Y10588" i="4"/>
  <c r="Y10579" i="4"/>
  <c r="Y10570" i="4"/>
  <c r="Y10561" i="4"/>
  <c r="Y10552" i="4"/>
  <c r="Y10543" i="4"/>
  <c r="Y10525" i="4"/>
  <c r="Y10516" i="4"/>
  <c r="Y10507" i="4"/>
  <c r="Y10498" i="4"/>
  <c r="Y10489" i="4"/>
  <c r="Y10480" i="4"/>
  <c r="Y10471" i="4"/>
  <c r="Y10462" i="4"/>
  <c r="Y10453" i="4"/>
  <c r="Y10444" i="4"/>
  <c r="Y10435" i="4"/>
  <c r="Y10426" i="4"/>
  <c r="Y10417" i="4"/>
  <c r="Y10408" i="4"/>
  <c r="Y10381" i="4"/>
  <c r="Y7540" i="4"/>
  <c r="X7535" i="4"/>
  <c r="Y7531" i="4"/>
  <c r="X7526" i="4"/>
  <c r="Y7522" i="4"/>
  <c r="X7517" i="4"/>
  <c r="Y7513" i="4"/>
  <c r="X7508" i="4"/>
  <c r="Y7504" i="4"/>
  <c r="X7499" i="4"/>
  <c r="Y7495" i="4"/>
  <c r="X7490" i="4"/>
  <c r="Y7486" i="4"/>
  <c r="X7481" i="4"/>
  <c r="Y7477" i="4"/>
  <c r="X7472" i="4"/>
  <c r="Y7468" i="4"/>
  <c r="X7463" i="4"/>
  <c r="Y7459" i="4"/>
  <c r="X7454" i="4"/>
  <c r="Y7450" i="4"/>
  <c r="X7445" i="4"/>
  <c r="Y7441" i="4"/>
  <c r="X7436" i="4"/>
  <c r="Y7432" i="4"/>
  <c r="X7427" i="4"/>
  <c r="Y7423" i="4"/>
  <c r="X7418" i="4"/>
  <c r="Y7414" i="4"/>
  <c r="X7409" i="4"/>
  <c r="Y7405" i="4"/>
  <c r="X7400" i="4"/>
  <c r="Y7396" i="4"/>
  <c r="X7391" i="4"/>
  <c r="Y7387" i="4"/>
  <c r="X7382" i="4"/>
  <c r="Y7378" i="4"/>
  <c r="X7373" i="4"/>
  <c r="Y7369" i="4"/>
  <c r="X7364" i="4"/>
  <c r="Y7360" i="4"/>
  <c r="X7355" i="4"/>
  <c r="Y7351" i="4"/>
  <c r="X7346" i="4"/>
  <c r="Y7342" i="4"/>
  <c r="X7337" i="4"/>
  <c r="Y7333" i="4"/>
  <c r="X7328" i="4"/>
  <c r="Y7324" i="4"/>
  <c r="X7319" i="4"/>
  <c r="Y7315" i="4"/>
  <c r="X7310" i="4"/>
  <c r="Y7306" i="4"/>
  <c r="X7301" i="4"/>
  <c r="Y7297" i="4"/>
  <c r="X7292" i="4"/>
  <c r="Y7288" i="4"/>
  <c r="X7283" i="4"/>
  <c r="Y7279" i="4"/>
  <c r="X7274" i="4"/>
  <c r="Y7270" i="4"/>
  <c r="X7265" i="4"/>
  <c r="Y7261" i="4"/>
  <c r="X7256" i="4"/>
  <c r="Y7252" i="4"/>
  <c r="X7247" i="4"/>
  <c r="Y7243" i="4"/>
  <c r="X7238" i="4"/>
  <c r="Y7234" i="4"/>
  <c r="X7229" i="4"/>
  <c r="Y7225" i="4"/>
  <c r="X7220" i="4"/>
  <c r="Y7216" i="4"/>
  <c r="X7211" i="4"/>
  <c r="Y7207" i="4"/>
  <c r="X7202" i="4"/>
  <c r="Y7198" i="4"/>
  <c r="X7193" i="4"/>
  <c r="Y7189" i="4"/>
  <c r="X7184" i="4"/>
  <c r="Y7180" i="4"/>
  <c r="X7175" i="4"/>
  <c r="Y7171" i="4"/>
  <c r="X7166" i="4"/>
  <c r="Y7162" i="4"/>
  <c r="X7157" i="4"/>
  <c r="Y7153" i="4"/>
  <c r="X7148" i="4"/>
  <c r="Y7144" i="4"/>
  <c r="X7139" i="4"/>
  <c r="Y7135" i="4"/>
  <c r="X7130" i="4"/>
  <c r="Y7126" i="4"/>
  <c r="X7121" i="4"/>
  <c r="Y7117" i="4"/>
  <c r="X7112" i="4"/>
  <c r="Y7108" i="4"/>
  <c r="X7103" i="4"/>
  <c r="Y7099" i="4"/>
  <c r="X7094" i="4"/>
  <c r="Y7090" i="4"/>
  <c r="X7085" i="4"/>
  <c r="Y7081" i="4"/>
  <c r="X7076" i="4"/>
  <c r="Y7072" i="4"/>
  <c r="Y7063" i="4"/>
  <c r="X7058" i="4"/>
  <c r="Y7054" i="4"/>
  <c r="X7049" i="4"/>
  <c r="Y7045" i="4"/>
  <c r="X7040" i="4"/>
  <c r="Y7036" i="4"/>
  <c r="X7031" i="4"/>
  <c r="Y7027" i="4"/>
  <c r="X7022" i="4"/>
  <c r="Y7018" i="4"/>
  <c r="X7013" i="4"/>
  <c r="Y7009" i="4"/>
  <c r="X7004" i="4"/>
  <c r="Y7000" i="4"/>
  <c r="Y6991" i="4"/>
  <c r="X6986" i="4"/>
  <c r="Y6982" i="4"/>
  <c r="X6977" i="4"/>
  <c r="Y6973" i="4"/>
  <c r="X6968" i="4"/>
  <c r="Y6964" i="4"/>
  <c r="X6959" i="4"/>
  <c r="Y6955" i="4"/>
  <c r="X6950" i="4"/>
  <c r="Y6946" i="4"/>
  <c r="X6941" i="4"/>
  <c r="Y6937" i="4"/>
  <c r="X6932" i="4"/>
  <c r="Y6928" i="4"/>
  <c r="Y6919" i="4"/>
  <c r="X6914" i="4"/>
  <c r="Y6910" i="4"/>
  <c r="X6905" i="4"/>
  <c r="Y6901" i="4"/>
  <c r="X6896" i="4"/>
  <c r="Y6892" i="4"/>
  <c r="X6887" i="4"/>
  <c r="Y6883" i="4"/>
  <c r="X6878" i="4"/>
  <c r="Y6874" i="4"/>
  <c r="X6869" i="4"/>
  <c r="X6860" i="4"/>
  <c r="Y6856" i="4"/>
  <c r="X6851" i="4"/>
  <c r="Y6847" i="4"/>
  <c r="X6842" i="4"/>
  <c r="Y6838" i="4"/>
  <c r="X6833" i="4"/>
  <c r="Y6829" i="4"/>
  <c r="X6824" i="4"/>
  <c r="Y6820" i="4"/>
  <c r="X6815" i="4"/>
  <c r="Y6811" i="4"/>
  <c r="Y6802" i="4"/>
  <c r="X6797" i="4"/>
  <c r="X6788" i="4"/>
  <c r="Y6784" i="4"/>
  <c r="X6779" i="4"/>
  <c r="Y6775" i="4"/>
  <c r="X6770" i="4"/>
  <c r="Y6766" i="4"/>
  <c r="X6761" i="4"/>
  <c r="Y6757" i="4"/>
  <c r="X6752" i="4"/>
  <c r="Y6748" i="4"/>
  <c r="X6743" i="4"/>
  <c r="Y6739" i="4"/>
  <c r="X6734" i="4"/>
  <c r="Y6730" i="4"/>
  <c r="X6725" i="4"/>
  <c r="X6716" i="4"/>
  <c r="Y6712" i="4"/>
  <c r="X6707" i="4"/>
  <c r="Y6703" i="4"/>
  <c r="X6698" i="4"/>
  <c r="Y6694" i="4"/>
  <c r="X6689" i="4"/>
  <c r="Y6685" i="4"/>
  <c r="X6680" i="4"/>
  <c r="Y6676" i="4"/>
  <c r="X6671" i="4"/>
  <c r="Y6667" i="4"/>
  <c r="X6662" i="4"/>
  <c r="X6653" i="4"/>
  <c r="Y6649" i="4"/>
  <c r="X6644" i="4"/>
  <c r="Y6640" i="4"/>
  <c r="X6635" i="4"/>
  <c r="Y6631" i="4"/>
  <c r="X6626" i="4"/>
  <c r="Y6622" i="4"/>
  <c r="X6617" i="4"/>
  <c r="Y6613" i="4"/>
  <c r="X6608" i="4"/>
  <c r="Y6604" i="4"/>
  <c r="X6599" i="4"/>
  <c r="Y6595" i="4"/>
  <c r="Y6586" i="4"/>
  <c r="X6581" i="4"/>
  <c r="Y6577" i="4"/>
  <c r="X6572" i="4"/>
  <c r="Y6568" i="4"/>
  <c r="X6563" i="4"/>
  <c r="Y6559" i="4"/>
  <c r="X6554" i="4"/>
  <c r="Y6550" i="4"/>
  <c r="X6545" i="4"/>
  <c r="Y6541" i="4"/>
  <c r="Y6532" i="4"/>
  <c r="X6527" i="4"/>
  <c r="Y6523" i="4"/>
  <c r="X6518" i="4"/>
  <c r="Y6514" i="4"/>
  <c r="X6509" i="4"/>
  <c r="X6500" i="4"/>
  <c r="Y6496" i="4"/>
  <c r="X6491" i="4"/>
  <c r="Y6487" i="4"/>
  <c r="X6482" i="4"/>
  <c r="Y6478" i="4"/>
  <c r="X6473" i="4"/>
  <c r="Y6469" i="4"/>
  <c r="X6464" i="4"/>
  <c r="Y6460" i="4"/>
  <c r="X6455" i="4"/>
  <c r="Y6451" i="4"/>
  <c r="X6446" i="4"/>
  <c r="Y6442" i="4"/>
  <c r="Y6433" i="4"/>
  <c r="Y6424" i="4"/>
  <c r="X6419" i="4"/>
  <c r="Y6415" i="4"/>
  <c r="X6410" i="4"/>
  <c r="Y6406" i="4"/>
  <c r="X6401" i="4"/>
  <c r="Y6397" i="4"/>
  <c r="X6392" i="4"/>
  <c r="Y6388" i="4"/>
  <c r="Y6379" i="4"/>
  <c r="X6374" i="4"/>
  <c r="Y6370" i="4"/>
  <c r="X6365" i="4"/>
  <c r="Y6361" i="4"/>
  <c r="X6356" i="4"/>
  <c r="Y6352" i="4"/>
  <c r="X6347" i="4"/>
  <c r="Y6343" i="4"/>
  <c r="X6338" i="4"/>
  <c r="Y6334" i="4"/>
  <c r="X6329" i="4"/>
  <c r="Y6325" i="4"/>
  <c r="X6320" i="4"/>
  <c r="Y6316" i="4"/>
  <c r="X6311" i="4"/>
  <c r="Y6307" i="4"/>
  <c r="Y6298" i="4"/>
  <c r="X6293" i="4"/>
  <c r="Y6289" i="4"/>
  <c r="X6284" i="4"/>
  <c r="Y6280" i="4"/>
  <c r="X6275" i="4"/>
  <c r="X6266" i="4"/>
  <c r="Y6262" i="4"/>
  <c r="X6257" i="4"/>
  <c r="Y6253" i="4"/>
  <c r="X6248" i="4"/>
  <c r="Y6244" i="4"/>
  <c r="X6239" i="4"/>
  <c r="Y6235" i="4"/>
  <c r="X6230" i="4"/>
  <c r="Y6226" i="4"/>
  <c r="X6221" i="4"/>
  <c r="Y6217" i="4"/>
  <c r="X6212" i="4"/>
  <c r="Y6208" i="4"/>
  <c r="X6203" i="4"/>
  <c r="Y6199" i="4"/>
  <c r="X6194" i="4"/>
  <c r="Y6190" i="4"/>
  <c r="X6185" i="4"/>
  <c r="Y6181" i="4"/>
  <c r="X6176" i="4"/>
  <c r="Y6172" i="4"/>
  <c r="X6167" i="4"/>
  <c r="Y6163" i="4"/>
  <c r="X6158" i="4"/>
  <c r="Y6154" i="4"/>
  <c r="X6149" i="4"/>
  <c r="Y6145" i="4"/>
  <c r="X6140" i="4"/>
  <c r="Y6136" i="4"/>
  <c r="X6131" i="4"/>
  <c r="Y6127" i="4"/>
  <c r="Y6118" i="4"/>
  <c r="X6113" i="4"/>
  <c r="Y6109" i="4"/>
  <c r="X6104" i="4"/>
  <c r="Y6100" i="4"/>
  <c r="Y6091" i="4"/>
  <c r="X6086" i="4"/>
  <c r="Y6082" i="4"/>
  <c r="X6077" i="4"/>
  <c r="Y6073" i="4"/>
  <c r="X6068" i="4"/>
  <c r="Y6064" i="4"/>
  <c r="X6059" i="4"/>
  <c r="Y6055" i="4"/>
  <c r="Y6046" i="4"/>
  <c r="Y6037" i="4"/>
  <c r="X6032" i="4"/>
  <c r="Y6028" i="4"/>
  <c r="X6023" i="4"/>
  <c r="Y6019" i="4"/>
  <c r="X6014" i="4"/>
  <c r="Y6010" i="4"/>
  <c r="X6005" i="4"/>
  <c r="Y6001" i="4"/>
  <c r="X5996" i="4"/>
  <c r="Y5992" i="4"/>
  <c r="X5987" i="4"/>
  <c r="Y5983" i="4"/>
  <c r="X5978" i="4"/>
  <c r="Y5974" i="4"/>
  <c r="X5969" i="4"/>
  <c r="Y5965" i="4"/>
  <c r="Y5956" i="4"/>
  <c r="Y5947" i="4"/>
  <c r="X5942" i="4"/>
  <c r="Y5938" i="4"/>
  <c r="Y5929" i="4"/>
  <c r="X5924" i="4"/>
  <c r="Y5920" i="4"/>
  <c r="X5915" i="4"/>
  <c r="Y5911" i="4"/>
  <c r="X5906" i="4"/>
  <c r="Y5902" i="4"/>
  <c r="X5897" i="4"/>
  <c r="Y5893" i="4"/>
  <c r="Y5884" i="4"/>
  <c r="Y5875" i="4"/>
  <c r="X5870" i="4"/>
  <c r="Y5866" i="4"/>
  <c r="X5861" i="4"/>
  <c r="X5852" i="4"/>
  <c r="Y5848" i="4"/>
  <c r="X5843" i="4"/>
  <c r="Y5839" i="4"/>
  <c r="X5834" i="4"/>
  <c r="Y5830" i="4"/>
  <c r="X5825" i="4"/>
  <c r="Y5821" i="4"/>
  <c r="Y5812" i="4"/>
  <c r="X5807" i="4"/>
  <c r="Y5803" i="4"/>
  <c r="X5798" i="4"/>
  <c r="Y5794" i="4"/>
  <c r="X5789" i="4"/>
  <c r="X5780" i="4"/>
  <c r="Y5776" i="4"/>
  <c r="X5771" i="4"/>
  <c r="Y5767" i="4"/>
  <c r="X5762" i="4"/>
  <c r="Y5758" i="4"/>
  <c r="Y5749" i="4"/>
  <c r="Y5740" i="4"/>
  <c r="X5735" i="4"/>
  <c r="Y5731" i="4"/>
  <c r="X5717" i="4"/>
  <c r="X5699" i="4"/>
  <c r="X5690" i="4"/>
  <c r="Y5686" i="4"/>
  <c r="X5681" i="4"/>
  <c r="Y5677" i="4"/>
  <c r="X5672" i="4"/>
  <c r="Y5668" i="4"/>
  <c r="X5663" i="4"/>
  <c r="Y5659" i="4"/>
  <c r="X5654" i="4"/>
  <c r="Y5650" i="4"/>
  <c r="X5636" i="4"/>
  <c r="Y5632" i="4"/>
  <c r="X5627" i="4"/>
  <c r="Y5623" i="4"/>
  <c r="Y5614" i="4"/>
  <c r="X5609" i="4"/>
  <c r="Y5605" i="4"/>
  <c r="X5600" i="4"/>
  <c r="Y5596" i="4"/>
  <c r="X5591" i="4"/>
  <c r="Y5587" i="4"/>
  <c r="Y5578" i="4"/>
  <c r="X5573" i="4"/>
  <c r="X5564" i="4"/>
  <c r="Y5560" i="4"/>
  <c r="Y5551" i="4"/>
  <c r="X5546" i="4"/>
  <c r="Y5542" i="4"/>
  <c r="X5528" i="4"/>
  <c r="Y5524" i="4"/>
  <c r="X5519" i="4"/>
  <c r="Y5515" i="4"/>
  <c r="X5510" i="4"/>
  <c r="Y5506" i="4"/>
  <c r="X5501" i="4"/>
  <c r="Y5488" i="4"/>
  <c r="X5483" i="4"/>
  <c r="Y5479" i="4"/>
  <c r="X5474" i="4"/>
  <c r="Y5470" i="4"/>
  <c r="X5465" i="4"/>
  <c r="Y5461" i="4"/>
  <c r="Y5452" i="4"/>
  <c r="Y5443" i="4"/>
  <c r="Y5434" i="4"/>
  <c r="X5429" i="4"/>
  <c r="X5420" i="4"/>
  <c r="Y5416" i="4"/>
  <c r="X5411" i="4"/>
  <c r="Y5407" i="4"/>
  <c r="X5402" i="4"/>
  <c r="Y5398" i="4"/>
  <c r="X5393" i="4"/>
  <c r="Y5389" i="4"/>
  <c r="Y5380" i="4"/>
  <c r="Y5371" i="4"/>
  <c r="X5366" i="4"/>
  <c r="Y5362" i="4"/>
  <c r="X5357" i="4"/>
  <c r="X5348" i="4"/>
  <c r="Y5344" i="4"/>
  <c r="X5339" i="4"/>
  <c r="Y5335" i="4"/>
  <c r="X5330" i="4"/>
  <c r="Y5326" i="4"/>
  <c r="Y5317" i="4"/>
  <c r="Y5308" i="4"/>
  <c r="X5303" i="4"/>
  <c r="Y5299" i="4"/>
  <c r="X5285" i="4"/>
  <c r="X5267" i="4"/>
  <c r="X5258" i="4"/>
  <c r="Y5254" i="4"/>
  <c r="X5249" i="4"/>
  <c r="Y5245" i="4"/>
  <c r="X5240" i="4"/>
  <c r="Y5236" i="4"/>
  <c r="X5231" i="4"/>
  <c r="Y5227" i="4"/>
  <c r="Y5218" i="4"/>
  <c r="X5204" i="4"/>
  <c r="Y5200" i="4"/>
  <c r="X5195" i="4"/>
  <c r="Y5191" i="4"/>
  <c r="Y5182" i="4"/>
  <c r="X5177" i="4"/>
  <c r="Y5173" i="4"/>
  <c r="X5168" i="4"/>
  <c r="Y5164" i="4"/>
  <c r="Y5155" i="4"/>
  <c r="Y5146" i="4"/>
  <c r="X5141" i="4"/>
  <c r="Y5128" i="4"/>
  <c r="Y5119" i="4"/>
  <c r="X5114" i="4"/>
  <c r="X5096" i="4"/>
  <c r="Y5092" i="4"/>
  <c r="X5087" i="4"/>
  <c r="Y5083" i="4"/>
  <c r="X5078" i="4"/>
  <c r="Y5074" i="4"/>
  <c r="X5069" i="4"/>
  <c r="Y5056" i="4"/>
  <c r="X5051" i="4"/>
  <c r="Y5047" i="4"/>
  <c r="X5033" i="4"/>
  <c r="Y5029" i="4"/>
  <c r="Y5020" i="4"/>
  <c r="Y5011" i="4"/>
  <c r="Y5002" i="4"/>
  <c r="X4997" i="4"/>
  <c r="X4988" i="4"/>
  <c r="Y4984" i="4"/>
  <c r="X4979" i="4"/>
  <c r="Y4975" i="4"/>
  <c r="X4970" i="4"/>
  <c r="Y4957" i="4"/>
  <c r="Y4948" i="4"/>
  <c r="X4925" i="4"/>
  <c r="X4916" i="4"/>
  <c r="Y4912" i="4"/>
  <c r="X4907" i="4"/>
  <c r="Y4903" i="4"/>
  <c r="X4898" i="4"/>
  <c r="Y4894" i="4"/>
  <c r="Y4885" i="4"/>
  <c r="Y4876" i="4"/>
  <c r="X4871" i="4"/>
  <c r="X4853" i="4"/>
  <c r="X4835" i="4"/>
  <c r="X4826" i="4"/>
  <c r="Y4822" i="4"/>
  <c r="X4817" i="4"/>
  <c r="Y4813" i="4"/>
  <c r="X4808" i="4"/>
  <c r="Y4804" i="4"/>
  <c r="X4799" i="4"/>
  <c r="Y4786" i="4"/>
  <c r="X4772" i="4"/>
  <c r="X4763" i="4"/>
  <c r="Y4759" i="4"/>
  <c r="Y4750" i="4"/>
  <c r="X4745" i="4"/>
  <c r="Y4741" i="4"/>
  <c r="Y4732" i="4"/>
  <c r="Y4723" i="4"/>
  <c r="Y4714" i="4"/>
  <c r="X4709" i="4"/>
  <c r="Y4696" i="4"/>
  <c r="X4691" i="4"/>
  <c r="Y4687" i="4"/>
  <c r="Y4678" i="4"/>
  <c r="X4664" i="4"/>
  <c r="X4655" i="4"/>
  <c r="Y4651" i="4"/>
  <c r="X4646" i="4"/>
  <c r="Y4642" i="4"/>
  <c r="Y4624" i="4"/>
  <c r="X4619" i="4"/>
  <c r="Y4606" i="4"/>
  <c r="X4601" i="4"/>
  <c r="Y4597" i="4"/>
  <c r="Y4588" i="4"/>
  <c r="X4574" i="4"/>
  <c r="X4556" i="4"/>
  <c r="Y4552" i="4"/>
  <c r="X4547" i="4"/>
  <c r="Y4543" i="4"/>
  <c r="Y4534" i="4"/>
  <c r="X4529" i="4"/>
  <c r="Y4525" i="4"/>
  <c r="Y4480" i="4"/>
  <c r="X4475" i="4"/>
  <c r="X4466" i="4"/>
  <c r="Y4462" i="4"/>
  <c r="X4457" i="4"/>
  <c r="Y4453" i="4"/>
  <c r="Y4444" i="4"/>
  <c r="Y4435" i="4"/>
  <c r="Y4426" i="4"/>
  <c r="X4412" i="4"/>
  <c r="X4403" i="4"/>
  <c r="Y4399" i="4"/>
  <c r="Y4390" i="4"/>
  <c r="X4385" i="4"/>
  <c r="Y4381" i="4"/>
  <c r="Y4372" i="4"/>
  <c r="Y4363" i="4"/>
  <c r="Y4354" i="4"/>
  <c r="Y4336" i="4"/>
  <c r="Y4309" i="4"/>
  <c r="Y4300" i="4"/>
  <c r="Y4291" i="4"/>
  <c r="X4286" i="4"/>
  <c r="Y4282" i="4"/>
  <c r="Y4264" i="4"/>
  <c r="Y4255" i="4"/>
  <c r="X4250" i="4"/>
  <c r="Y4246" i="4"/>
  <c r="X4205" i="4"/>
  <c r="Y4201" i="4"/>
  <c r="Y4183" i="4"/>
  <c r="Y4174" i="4"/>
  <c r="Y4165" i="4"/>
  <c r="Y4147" i="4"/>
  <c r="Y4129" i="4"/>
  <c r="Y4102" i="4"/>
  <c r="X4097" i="4"/>
  <c r="Y4084" i="4"/>
  <c r="Y4075" i="4"/>
  <c r="Y4012" i="4"/>
  <c r="X4007" i="4"/>
  <c r="Y4003" i="4"/>
  <c r="X3998" i="4"/>
  <c r="Y3994" i="4"/>
  <c r="Y3985" i="4"/>
  <c r="Y3967" i="4"/>
  <c r="Y3958" i="4"/>
  <c r="Y3931" i="4"/>
  <c r="Y3922" i="4"/>
  <c r="Y3904" i="4"/>
  <c r="Y3877" i="4"/>
  <c r="Y3868" i="4"/>
  <c r="Y3850" i="4"/>
  <c r="Y3841" i="4"/>
  <c r="Y3823" i="4"/>
  <c r="Y3805" i="4"/>
  <c r="X3800" i="4"/>
  <c r="Y3796" i="4"/>
  <c r="Y3787" i="4"/>
  <c r="Y3778" i="4"/>
  <c r="X3773" i="4"/>
  <c r="Y3760" i="4"/>
  <c r="Y3733" i="4"/>
  <c r="Y3706" i="4"/>
  <c r="Y3688" i="4"/>
  <c r="Y3670" i="4"/>
  <c r="Y3625" i="4"/>
  <c r="Y3616" i="4"/>
  <c r="Y3607" i="4"/>
  <c r="Y3598" i="4"/>
  <c r="Y3589" i="4"/>
  <c r="Y3553" i="4"/>
  <c r="Y3544" i="4"/>
  <c r="Y3508" i="4"/>
  <c r="Y3481" i="4"/>
  <c r="Y3472" i="4"/>
  <c r="X3467" i="4"/>
  <c r="Y3436" i="4"/>
  <c r="X3431" i="4"/>
  <c r="Y3400" i="4"/>
  <c r="X3359" i="4"/>
  <c r="Y3346" i="4"/>
  <c r="Y3337" i="4"/>
  <c r="Y3328" i="4"/>
  <c r="Y3319" i="4"/>
  <c r="Y3283" i="4"/>
  <c r="X3251" i="4"/>
  <c r="Y3247" i="4"/>
  <c r="Y3229" i="4"/>
  <c r="Y3220" i="4"/>
  <c r="X3206" i="4"/>
  <c r="Y3193" i="4"/>
  <c r="Y3184" i="4"/>
  <c r="Y3166" i="4"/>
  <c r="Y3157" i="4"/>
  <c r="Y3130" i="4"/>
  <c r="Y3121" i="4"/>
  <c r="Y3076" i="4"/>
  <c r="Y3040" i="4"/>
  <c r="Y3031" i="4"/>
  <c r="Y3004" i="4"/>
  <c r="Y2923" i="4"/>
  <c r="Y2905" i="4"/>
  <c r="Y2878" i="4"/>
  <c r="Y2869" i="4"/>
  <c r="Y2851" i="4"/>
  <c r="Y2842" i="4"/>
  <c r="Y2824" i="4"/>
  <c r="Y2815" i="4"/>
  <c r="Y2806" i="4"/>
  <c r="Y2797" i="4"/>
  <c r="Y2752" i="4"/>
  <c r="Y2743" i="4"/>
  <c r="Y2689" i="4"/>
  <c r="Y2680" i="4"/>
  <c r="Y2671" i="4"/>
  <c r="Y2662" i="4"/>
  <c r="Y2653" i="4"/>
  <c r="Y2644" i="4"/>
  <c r="Y2635" i="4"/>
  <c r="Y2572" i="4"/>
  <c r="Y2563" i="4"/>
  <c r="Y2509" i="4"/>
  <c r="Y2500" i="4"/>
  <c r="Y2482" i="4"/>
  <c r="Y2473" i="4"/>
  <c r="Y2464" i="4"/>
  <c r="Y10487" i="4"/>
  <c r="Y10469" i="4"/>
  <c r="Y10460" i="4"/>
  <c r="Y10451" i="4"/>
  <c r="Y10424" i="4"/>
  <c r="Y10397" i="4"/>
  <c r="Y10304" i="4"/>
  <c r="Y10268" i="4"/>
  <c r="Y10223" i="4"/>
  <c r="Y10214" i="4"/>
  <c r="Y10106" i="4"/>
  <c r="Y10088" i="4"/>
  <c r="Y10079" i="4"/>
  <c r="Y10061" i="4"/>
  <c r="Y10052" i="4"/>
  <c r="Y9899" i="4"/>
  <c r="Y9836" i="4"/>
  <c r="Y9827" i="4"/>
  <c r="Y9629" i="4"/>
  <c r="Y9593" i="4"/>
  <c r="Y9386" i="4"/>
  <c r="Y9062" i="4"/>
  <c r="Y8882" i="4"/>
  <c r="Y8864" i="4"/>
  <c r="Y8648" i="4"/>
  <c r="Y8639" i="4"/>
  <c r="Y8621" i="4"/>
  <c r="Y8567" i="4"/>
  <c r="Y8369" i="4"/>
  <c r="Y8360" i="4"/>
  <c r="Y8315" i="4"/>
  <c r="Y8036" i="4"/>
  <c r="Y7874" i="4"/>
  <c r="Y7820" i="4"/>
  <c r="Y7775" i="4"/>
  <c r="Y2455" i="4"/>
  <c r="Y7478" i="4"/>
  <c r="V533" i="4"/>
  <c r="V3224" i="4"/>
  <c r="V3233" i="4"/>
  <c r="V3242" i="4"/>
  <c r="Y3242" i="4"/>
  <c r="V3263" i="4"/>
  <c r="Y3263" i="4" s="1"/>
  <c r="V1622" i="4"/>
  <c r="V1637" i="4"/>
  <c r="V3230" i="4"/>
  <c r="V3236" i="4"/>
  <c r="V3266" i="4"/>
  <c r="V3272" i="4"/>
  <c r="V3281" i="4"/>
  <c r="V3299" i="4"/>
  <c r="V3311" i="4"/>
  <c r="V3320" i="4"/>
  <c r="Y3320" i="4" s="1"/>
  <c r="V3329" i="4"/>
  <c r="Y3329" i="4" s="1"/>
  <c r="V3344" i="4"/>
  <c r="V3353" i="4"/>
  <c r="V3371" i="4"/>
  <c r="V3395" i="4"/>
  <c r="V3404" i="4"/>
  <c r="V3413" i="4"/>
  <c r="V3419" i="4"/>
  <c r="V3428" i="4"/>
  <c r="V3437" i="4"/>
  <c r="Y3437" i="4"/>
  <c r="V3458" i="4"/>
  <c r="V3467" i="4"/>
  <c r="V3476" i="4"/>
  <c r="V3494" i="4"/>
  <c r="V3503" i="4"/>
  <c r="V3512" i="4"/>
  <c r="V3530" i="4"/>
  <c r="V3542" i="4"/>
  <c r="V3551" i="4"/>
  <c r="V3560" i="4"/>
  <c r="V3590" i="4"/>
  <c r="Y3590" i="4" s="1"/>
  <c r="V3599" i="4"/>
  <c r="Y3599" i="4"/>
  <c r="V3608" i="4"/>
  <c r="Y3608" i="4" s="1"/>
  <c r="V3614" i="4"/>
  <c r="V3623" i="4"/>
  <c r="V3632" i="4"/>
  <c r="Y3632" i="4" s="1"/>
  <c r="V3650" i="4"/>
  <c r="V3659" i="4"/>
  <c r="Y3659" i="4" s="1"/>
  <c r="V3668" i="4"/>
  <c r="V3683" i="4"/>
  <c r="V3692" i="4"/>
  <c r="V3710" i="4"/>
  <c r="V3734" i="4"/>
  <c r="Y3734" i="4" s="1"/>
  <c r="V3743" i="4"/>
  <c r="V3752" i="4"/>
  <c r="V3770" i="4"/>
  <c r="V3779" i="4"/>
  <c r="Y3779" i="4" s="1"/>
  <c r="V3788" i="4"/>
  <c r="Y3788" i="4" s="1"/>
  <c r="V3803" i="4"/>
  <c r="Y3803" i="4" s="1"/>
  <c r="V3812" i="4"/>
  <c r="V3830" i="4"/>
  <c r="V3839" i="4"/>
  <c r="V3848" i="4"/>
  <c r="Y3848" i="4" s="1"/>
  <c r="V3866" i="4"/>
  <c r="V3893" i="4"/>
  <c r="V3902" i="4"/>
  <c r="V3911" i="4"/>
  <c r="Y3911" i="4"/>
  <c r="V1595" i="4"/>
  <c r="V3218" i="4"/>
  <c r="V3227" i="4"/>
  <c r="V3239" i="4"/>
  <c r="V3287" i="4"/>
  <c r="Y3287" i="4"/>
  <c r="V3317" i="4"/>
  <c r="Y3317" i="4"/>
  <c r="V3323" i="4"/>
  <c r="V3338" i="4"/>
  <c r="Y3338" i="4" s="1"/>
  <c r="V3359" i="4"/>
  <c r="Y3360" i="4" s="1"/>
  <c r="V3389" i="4"/>
  <c r="V3410" i="4"/>
  <c r="V3425" i="4"/>
  <c r="Y3425" i="4" s="1"/>
  <c r="V3431" i="4"/>
  <c r="V3452" i="4"/>
  <c r="Y3452" i="4" s="1"/>
  <c r="V3473" i="4"/>
  <c r="Y3473" i="4"/>
  <c r="V3479" i="4"/>
  <c r="V3509" i="4"/>
  <c r="Y3509" i="4"/>
  <c r="V3515" i="4"/>
  <c r="V3539" i="4"/>
  <c r="V3545" i="4"/>
  <c r="Y3545" i="4" s="1"/>
  <c r="V3575" i="4"/>
  <c r="V3596" i="4"/>
  <c r="V3602" i="4"/>
  <c r="V3617" i="4"/>
  <c r="Y3617" i="4" s="1"/>
  <c r="V3647" i="4"/>
  <c r="V3653" i="4"/>
  <c r="V3689" i="4"/>
  <c r="V3695" i="4"/>
  <c r="Y3695" i="4"/>
  <c r="V3719" i="4"/>
  <c r="V1589" i="4"/>
  <c r="V1598" i="4"/>
  <c r="V1610" i="4"/>
  <c r="V1619" i="4"/>
  <c r="V3221" i="4"/>
  <c r="V3269" i="4"/>
  <c r="V3275" i="4"/>
  <c r="V3326" i="4"/>
  <c r="Y3326" i="4" s="1"/>
  <c r="V3332" i="4"/>
  <c r="V3341" i="4"/>
  <c r="V3347" i="4"/>
  <c r="Y3347" i="4" s="1"/>
  <c r="V3392" i="4"/>
  <c r="V3398" i="4"/>
  <c r="V3434" i="4"/>
  <c r="V3440" i="4"/>
  <c r="V3455" i="4"/>
  <c r="V3461" i="4"/>
  <c r="Y3461" i="4" s="1"/>
  <c r="V3482" i="4"/>
  <c r="Y3482" i="4"/>
  <c r="V3497" i="4"/>
  <c r="V3518" i="4"/>
  <c r="V3548" i="4"/>
  <c r="V3554" i="4"/>
  <c r="Y3554" i="4" s="1"/>
  <c r="V3584" i="4"/>
  <c r="V3605" i="4"/>
  <c r="V3620" i="4"/>
  <c r="V3626" i="4"/>
  <c r="Y3626" i="4"/>
  <c r="V3656" i="4"/>
  <c r="V3662" i="4"/>
  <c r="V3677" i="4"/>
  <c r="Y3677" i="4"/>
  <c r="V3698" i="4"/>
  <c r="V3728" i="4"/>
  <c r="V3749" i="4"/>
  <c r="V3755" i="4"/>
  <c r="V3785" i="4"/>
  <c r="Y3785" i="4" s="1"/>
  <c r="V3791" i="4"/>
  <c r="V3800" i="4"/>
  <c r="V3806" i="4"/>
  <c r="Y3806" i="4"/>
  <c r="V3836" i="4"/>
  <c r="V3842" i="4"/>
  <c r="Y3842" i="4" s="1"/>
  <c r="V3908" i="4"/>
  <c r="V1445" i="4"/>
  <c r="Y1446" i="4"/>
  <c r="V1475" i="4"/>
  <c r="V1562" i="4"/>
  <c r="V1604" i="4"/>
  <c r="Y1605" i="4" s="1"/>
  <c r="V3212" i="4"/>
  <c r="V3254" i="4"/>
  <c r="V3284" i="4"/>
  <c r="Y3284" i="4"/>
  <c r="V3380" i="4"/>
  <c r="V3407" i="4"/>
  <c r="V3506" i="4"/>
  <c r="V3563" i="4"/>
  <c r="V3671" i="4"/>
  <c r="Y3671" i="4" s="1"/>
  <c r="V3737" i="4"/>
  <c r="V3746" i="4"/>
  <c r="Y3747" i="4" s="1"/>
  <c r="V3767" i="4"/>
  <c r="V3776" i="4"/>
  <c r="V3797" i="4"/>
  <c r="Y3797" i="4"/>
  <c r="V3809" i="4"/>
  <c r="V3818" i="4"/>
  <c r="V3875" i="4"/>
  <c r="V3899" i="4"/>
  <c r="V1613" i="4"/>
  <c r="V3308" i="4"/>
  <c r="Y3308" i="4" s="1"/>
  <c r="V3350" i="4"/>
  <c r="V3464" i="4"/>
  <c r="V3587" i="4"/>
  <c r="Y3587" i="4"/>
  <c r="V3629" i="4"/>
  <c r="V3680" i="4"/>
  <c r="V3740" i="4"/>
  <c r="V3851" i="4"/>
  <c r="Y3851" i="4" s="1"/>
  <c r="V3884" i="4"/>
  <c r="V17" i="4"/>
  <c r="V26" i="4"/>
  <c r="V35" i="4"/>
  <c r="Y36" i="4" s="1"/>
  <c r="V44" i="4"/>
  <c r="V53" i="4"/>
  <c r="V62" i="4"/>
  <c r="V71" i="4"/>
  <c r="V80" i="4"/>
  <c r="V89" i="4"/>
  <c r="V98" i="4"/>
  <c r="V107" i="4"/>
  <c r="V116" i="4"/>
  <c r="V125" i="4"/>
  <c r="V134" i="4"/>
  <c r="V143" i="4"/>
  <c r="Y144" i="4" s="1"/>
  <c r="V152" i="4"/>
  <c r="V161" i="4"/>
  <c r="V170" i="4"/>
  <c r="V179" i="4"/>
  <c r="V188" i="4"/>
  <c r="V197" i="4"/>
  <c r="V206" i="4"/>
  <c r="V215" i="4"/>
  <c r="V224" i="4"/>
  <c r="V233" i="4"/>
  <c r="V242" i="4"/>
  <c r="V251" i="4"/>
  <c r="V260" i="4"/>
  <c r="V269" i="4"/>
  <c r="V278" i="4"/>
  <c r="V287" i="4"/>
  <c r="V296" i="4"/>
  <c r="V305" i="4"/>
  <c r="V314" i="4"/>
  <c r="V323" i="4"/>
  <c r="V332" i="4"/>
  <c r="V341" i="4"/>
  <c r="V350" i="4"/>
  <c r="V359" i="4"/>
  <c r="V368" i="4"/>
  <c r="V377" i="4"/>
  <c r="V386" i="4"/>
  <c r="V395" i="4"/>
  <c r="V404" i="4"/>
  <c r="V413" i="4"/>
  <c r="V422" i="4"/>
  <c r="V431" i="4"/>
  <c r="Y432" i="4"/>
  <c r="V440" i="4"/>
  <c r="V449" i="4"/>
  <c r="Y450" i="4" s="1"/>
  <c r="V458" i="4"/>
  <c r="V467" i="4"/>
  <c r="V476" i="4"/>
  <c r="V485" i="4"/>
  <c r="V494" i="4"/>
  <c r="V503" i="4"/>
  <c r="V512" i="4"/>
  <c r="V521" i="4"/>
  <c r="V530" i="4"/>
  <c r="V1424" i="4"/>
  <c r="V1484" i="4"/>
  <c r="V1490" i="4"/>
  <c r="Y1491" i="4"/>
  <c r="V1532" i="4"/>
  <c r="V1568" i="4"/>
  <c r="V1280" i="4"/>
  <c r="Y1281" i="4" s="1"/>
  <c r="V1370" i="4"/>
  <c r="V1466" i="4"/>
  <c r="V3278" i="4"/>
  <c r="V3356" i="4"/>
  <c r="V3686" i="4"/>
  <c r="Y3686" i="4" s="1"/>
  <c r="V3833" i="4"/>
  <c r="V3896" i="4"/>
  <c r="V1403" i="4"/>
  <c r="V1520" i="4"/>
  <c r="V3314" i="4"/>
  <c r="V3401" i="4"/>
  <c r="Y3401" i="4" s="1"/>
  <c r="V3470" i="4"/>
  <c r="V3557" i="4"/>
  <c r="V3635" i="4"/>
  <c r="V3731" i="4"/>
  <c r="V3773" i="4"/>
  <c r="V3845" i="4"/>
  <c r="V3905" i="4"/>
  <c r="Y3905" i="4" s="1"/>
  <c r="V23" i="4"/>
  <c r="V29" i="4"/>
  <c r="V50" i="4"/>
  <c r="V56" i="4"/>
  <c r="V77" i="4"/>
  <c r="Y78" i="4" s="1"/>
  <c r="V83" i="4"/>
  <c r="V104" i="4"/>
  <c r="V110" i="4"/>
  <c r="V131" i="4"/>
  <c r="V137" i="4"/>
  <c r="V158" i="4"/>
  <c r="V164" i="4"/>
  <c r="V185" i="4"/>
  <c r="V191" i="4"/>
  <c r="V212" i="4"/>
  <c r="V218" i="4"/>
  <c r="Y219" i="4" s="1"/>
  <c r="V239" i="4"/>
  <c r="Y240" i="4"/>
  <c r="V245" i="4"/>
  <c r="V266" i="4"/>
  <c r="V272" i="4"/>
  <c r="V293" i="4"/>
  <c r="V299" i="4"/>
  <c r="V320" i="4"/>
  <c r="V326" i="4"/>
  <c r="V347" i="4"/>
  <c r="V353" i="4"/>
  <c r="V374" i="4"/>
  <c r="V380" i="4"/>
  <c r="V401" i="4"/>
  <c r="V407" i="4"/>
  <c r="V428" i="4"/>
  <c r="V434" i="4"/>
  <c r="V455" i="4"/>
  <c r="V461" i="4"/>
  <c r="V482" i="4"/>
  <c r="V488" i="4"/>
  <c r="V509" i="4"/>
  <c r="Y510" i="4"/>
  <c r="V515" i="4"/>
  <c r="V1451" i="4"/>
  <c r="V1499" i="4"/>
  <c r="V1565" i="4"/>
  <c r="V1571" i="4"/>
  <c r="V1631" i="4"/>
  <c r="V1646" i="4"/>
  <c r="V1664" i="4"/>
  <c r="V1673" i="4"/>
  <c r="V1679" i="4"/>
  <c r="V1688" i="4"/>
  <c r="V1748" i="4"/>
  <c r="Y1749" i="4" s="1"/>
  <c r="V1757" i="4"/>
  <c r="V1772" i="4"/>
  <c r="V1781" i="4"/>
  <c r="Y1782" i="4" s="1"/>
  <c r="V1820" i="4"/>
  <c r="V1874" i="4"/>
  <c r="V1895" i="4"/>
  <c r="V1904" i="4"/>
  <c r="V1919" i="4"/>
  <c r="V1946" i="4"/>
  <c r="V1988" i="4"/>
  <c r="Y1989" i="4"/>
  <c r="V2015" i="4"/>
  <c r="V2057" i="4"/>
  <c r="V2066" i="4"/>
  <c r="V2072" i="4"/>
  <c r="Y2073" i="4"/>
  <c r="V2081" i="4"/>
  <c r="V2141" i="4"/>
  <c r="Y2142" i="4" s="1"/>
  <c r="V2195" i="4"/>
  <c r="V2249" i="4"/>
  <c r="V2270" i="4"/>
  <c r="V2279" i="4"/>
  <c r="V2294" i="4"/>
  <c r="V2309" i="4"/>
  <c r="V2318" i="4"/>
  <c r="V2324" i="4"/>
  <c r="V2333" i="4"/>
  <c r="Y2334" i="4" s="1"/>
  <c r="V2348" i="4"/>
  <c r="V2375" i="4"/>
  <c r="V2399" i="4"/>
  <c r="V2408" i="4"/>
  <c r="V2423" i="4"/>
  <c r="V2438" i="4"/>
  <c r="Y2439" i="4" s="1"/>
  <c r="V2447" i="4"/>
  <c r="V2453" i="4"/>
  <c r="Y2453" i="4" s="1"/>
  <c r="V2462" i="4"/>
  <c r="Y2462" i="4" s="1"/>
  <c r="V2477" i="4"/>
  <c r="V2492" i="4"/>
  <c r="V2501" i="4"/>
  <c r="V2507" i="4"/>
  <c r="V2516" i="4"/>
  <c r="V2531" i="4"/>
  <c r="Y2532" i="4"/>
  <c r="V2546" i="4"/>
  <c r="V2555" i="4"/>
  <c r="V2561" i="4"/>
  <c r="V2570" i="4"/>
  <c r="Y2570" i="4" s="1"/>
  <c r="V2585" i="4"/>
  <c r="V2612" i="4"/>
  <c r="Y2613" i="4"/>
  <c r="V2666" i="4"/>
  <c r="V2708" i="4"/>
  <c r="V2717" i="4"/>
  <c r="V2723" i="4"/>
  <c r="V2732" i="4"/>
  <c r="V2792" i="4"/>
  <c r="V2843" i="4"/>
  <c r="V2897" i="4"/>
  <c r="V2951" i="4"/>
  <c r="V3005" i="4"/>
  <c r="Y3005" i="4"/>
  <c r="V3059" i="4"/>
  <c r="V3068" i="4"/>
  <c r="V3083" i="4"/>
  <c r="V3092" i="4"/>
  <c r="Y3092" i="4"/>
  <c r="V3098" i="4"/>
  <c r="V3107" i="4"/>
  <c r="V3122" i="4"/>
  <c r="V3137" i="4"/>
  <c r="V3146" i="4"/>
  <c r="V3185" i="4"/>
  <c r="V3245" i="4"/>
  <c r="V3260" i="4"/>
  <c r="V3296" i="4"/>
  <c r="Y3297" i="4"/>
  <c r="V3302" i="4"/>
  <c r="V3368" i="4"/>
  <c r="Y3369" i="4" s="1"/>
  <c r="V3374" i="4"/>
  <c r="V3416" i="4"/>
  <c r="V3485" i="4"/>
  <c r="V3521" i="4"/>
  <c r="V3536" i="4"/>
  <c r="V3572" i="4"/>
  <c r="V3578" i="4"/>
  <c r="Y3578" i="4" s="1"/>
  <c r="V3644" i="4"/>
  <c r="V3701" i="4"/>
  <c r="Y3702" i="4" s="1"/>
  <c r="V3716" i="4"/>
  <c r="V3722" i="4"/>
  <c r="V3761" i="4"/>
  <c r="Y3761" i="4" s="1"/>
  <c r="V3827" i="4"/>
  <c r="V3863" i="4"/>
  <c r="V3869" i="4"/>
  <c r="V3890" i="4"/>
  <c r="V1676" i="4"/>
  <c r="V1697" i="4"/>
  <c r="V1706" i="4"/>
  <c r="Y1707" i="4" s="1"/>
  <c r="V1721" i="4"/>
  <c r="V1736" i="4"/>
  <c r="V1745" i="4"/>
  <c r="V1784" i="4"/>
  <c r="V1793" i="4"/>
  <c r="V1808" i="4"/>
  <c r="V1817" i="4"/>
  <c r="V1823" i="4"/>
  <c r="V1832" i="4"/>
  <c r="V1847" i="4"/>
  <c r="V1862" i="4"/>
  <c r="V1871" i="4"/>
  <c r="V1877" i="4"/>
  <c r="V1886" i="4"/>
  <c r="V1934" i="4"/>
  <c r="V1943" i="4"/>
  <c r="V1949" i="4"/>
  <c r="V1958" i="4"/>
  <c r="V1973" i="4"/>
  <c r="V1997" i="4"/>
  <c r="Y1998" i="4"/>
  <c r="V2006" i="4"/>
  <c r="V2021" i="4"/>
  <c r="V2030" i="4"/>
  <c r="Y2031" i="4"/>
  <c r="V2036" i="4"/>
  <c r="V2045" i="4"/>
  <c r="V2093" i="4"/>
  <c r="V2102" i="4"/>
  <c r="V2108" i="4"/>
  <c r="V2117" i="4"/>
  <c r="V2132" i="4"/>
  <c r="V2147" i="4"/>
  <c r="V2156" i="4"/>
  <c r="V2162" i="4"/>
  <c r="V2171" i="4"/>
  <c r="V2186" i="4"/>
  <c r="Y2187" i="4"/>
  <c r="V2201" i="4"/>
  <c r="V2210" i="4"/>
  <c r="V2216" i="4"/>
  <c r="U534" i="4"/>
  <c r="U1650" i="4"/>
  <c r="U3213" i="4"/>
  <c r="U3219" i="4"/>
  <c r="U3228" i="4"/>
  <c r="U3237" i="4"/>
  <c r="U3267" i="4"/>
  <c r="U1614" i="4"/>
  <c r="U3216" i="4"/>
  <c r="U3222" i="4"/>
  <c r="U3243" i="4"/>
  <c r="U3276" i="4"/>
  <c r="U3285" i="4"/>
  <c r="U3315" i="4"/>
  <c r="U3324" i="4"/>
  <c r="U3333" i="4"/>
  <c r="U3339" i="4"/>
  <c r="U3348" i="4"/>
  <c r="U3357" i="4"/>
  <c r="U3390" i="4"/>
  <c r="U3399" i="4"/>
  <c r="U3408" i="4"/>
  <c r="U3423" i="4"/>
  <c r="U3432" i="4"/>
  <c r="X3432" i="4"/>
  <c r="U3441" i="4"/>
  <c r="U3453" i="4"/>
  <c r="U3462" i="4"/>
  <c r="U3471" i="4"/>
  <c r="X3472" i="4" s="1"/>
  <c r="U3480" i="4"/>
  <c r="X3481" i="4" s="1"/>
  <c r="U3498" i="4"/>
  <c r="U3507" i="4"/>
  <c r="X3508" i="4"/>
  <c r="U3516" i="4"/>
  <c r="U3546" i="4"/>
  <c r="U3555" i="4"/>
  <c r="U3564" i="4"/>
  <c r="U3585" i="4"/>
  <c r="U3594" i="4"/>
  <c r="U3603" i="4"/>
  <c r="U3618" i="4"/>
  <c r="U3627" i="4"/>
  <c r="U3636" i="4"/>
  <c r="U3654" i="4"/>
  <c r="U3663" i="4"/>
  <c r="U3672" i="4"/>
  <c r="U3678" i="4"/>
  <c r="U3687" i="4"/>
  <c r="U3696" i="4"/>
  <c r="U3729" i="4"/>
  <c r="U3738" i="4"/>
  <c r="U3747" i="4"/>
  <c r="U3756" i="4"/>
  <c r="U3774" i="4"/>
  <c r="X3774" i="4"/>
  <c r="U3783" i="4"/>
  <c r="U3792" i="4"/>
  <c r="X3793" i="4" s="1"/>
  <c r="U3798" i="4"/>
  <c r="U3807" i="4"/>
  <c r="U3816" i="4"/>
  <c r="U3834" i="4"/>
  <c r="U3843" i="4"/>
  <c r="U3852" i="4"/>
  <c r="U3897" i="4"/>
  <c r="U3906" i="4"/>
  <c r="U1575" i="4"/>
  <c r="U1584" i="4"/>
  <c r="X1585" i="4" s="1"/>
  <c r="U1605" i="4"/>
  <c r="U1617" i="4"/>
  <c r="U1626" i="4"/>
  <c r="U3264" i="4"/>
  <c r="U3273" i="4"/>
  <c r="U3279" i="4"/>
  <c r="U3309" i="4"/>
  <c r="U3330" i="4"/>
  <c r="U3345" i="4"/>
  <c r="U3351" i="4"/>
  <c r="U3396" i="4"/>
  <c r="U3402" i="4"/>
  <c r="U3417" i="4"/>
  <c r="U3438" i="4"/>
  <c r="U3459" i="4"/>
  <c r="U3465" i="4"/>
  <c r="U3495" i="4"/>
  <c r="U3501" i="4"/>
  <c r="U3552" i="4"/>
  <c r="U3558" i="4"/>
  <c r="U3588" i="4"/>
  <c r="U3609" i="4"/>
  <c r="U3624" i="4"/>
  <c r="U3630" i="4"/>
  <c r="U3660" i="4"/>
  <c r="X3661" i="4"/>
  <c r="U3666" i="4"/>
  <c r="U3675" i="4"/>
  <c r="U3681" i="4"/>
  <c r="U3732" i="4"/>
  <c r="X3733" i="4" s="1"/>
  <c r="U3210" i="4"/>
  <c r="U3231" i="4"/>
  <c r="U3240" i="4"/>
  <c r="X3241" i="4" s="1"/>
  <c r="U3282" i="4"/>
  <c r="U3288" i="4"/>
  <c r="U3312" i="4"/>
  <c r="U3318" i="4"/>
  <c r="U3354" i="4"/>
  <c r="U3360" i="4"/>
  <c r="X3360" i="4" s="1"/>
  <c r="U3405" i="4"/>
  <c r="X3406" i="4" s="1"/>
  <c r="U3411" i="4"/>
  <c r="U3420" i="4"/>
  <c r="U3426" i="4"/>
  <c r="U3468" i="4"/>
  <c r="X3468" i="4" s="1"/>
  <c r="U3474" i="4"/>
  <c r="X3474" i="4"/>
  <c r="U3504" i="4"/>
  <c r="U3510" i="4"/>
  <c r="U3540" i="4"/>
  <c r="U3561" i="4"/>
  <c r="U3591" i="4"/>
  <c r="U3597" i="4"/>
  <c r="U3612" i="4"/>
  <c r="U3633" i="4"/>
  <c r="U3648" i="4"/>
  <c r="U3669" i="4"/>
  <c r="U3684" i="4"/>
  <c r="U3690" i="4"/>
  <c r="U3735" i="4"/>
  <c r="U3741" i="4"/>
  <c r="U3771" i="4"/>
  <c r="X3771" i="4"/>
  <c r="U3777" i="4"/>
  <c r="U3813" i="4"/>
  <c r="X3814" i="4" s="1"/>
  <c r="U3819" i="4"/>
  <c r="X3820" i="4"/>
  <c r="U3849" i="4"/>
  <c r="U3855" i="4"/>
  <c r="U3894" i="4"/>
  <c r="U3900" i="4"/>
  <c r="U1530" i="4"/>
  <c r="U3321" i="4"/>
  <c r="X3321" i="4" s="1"/>
  <c r="U3342" i="4"/>
  <c r="U3429" i="4"/>
  <c r="U3456" i="4"/>
  <c r="U3477" i="4"/>
  <c r="U3543" i="4"/>
  <c r="U3600" i="4"/>
  <c r="U3621" i="4"/>
  <c r="U3651" i="4"/>
  <c r="U3693" i="4"/>
  <c r="U3786" i="4"/>
  <c r="U3837" i="4"/>
  <c r="U3846" i="4"/>
  <c r="U3909" i="4"/>
  <c r="U1581" i="4"/>
  <c r="U3225" i="4"/>
  <c r="U3270" i="4"/>
  <c r="U3327" i="4"/>
  <c r="U3393" i="4"/>
  <c r="U3414" i="4"/>
  <c r="U3435" i="4"/>
  <c r="X3436" i="4"/>
  <c r="U3483" i="4"/>
  <c r="U3513" i="4"/>
  <c r="X3514" i="4"/>
  <c r="U3549" i="4"/>
  <c r="U3606" i="4"/>
  <c r="U3657" i="4"/>
  <c r="U3699" i="4"/>
  <c r="U3750" i="4"/>
  <c r="U3768" i="4"/>
  <c r="X3769" i="4"/>
  <c r="U3780" i="4"/>
  <c r="U3789" i="4"/>
  <c r="X3789" i="4"/>
  <c r="U3801" i="4"/>
  <c r="X3801" i="4" s="1"/>
  <c r="U3810" i="4"/>
  <c r="U3831" i="4"/>
  <c r="U3840" i="4"/>
  <c r="U3903" i="4"/>
  <c r="U3912" i="4"/>
  <c r="U9" i="4"/>
  <c r="X10" i="4" s="1"/>
  <c r="U12" i="4"/>
  <c r="U21" i="4"/>
  <c r="U30" i="4"/>
  <c r="U39" i="4"/>
  <c r="U48" i="4"/>
  <c r="U57" i="4"/>
  <c r="U66" i="4"/>
  <c r="U75" i="4"/>
  <c r="U84" i="4"/>
  <c r="U93" i="4"/>
  <c r="U102" i="4"/>
  <c r="U111" i="4"/>
  <c r="U120" i="4"/>
  <c r="U129" i="4"/>
  <c r="U138" i="4"/>
  <c r="U147" i="4"/>
  <c r="U156" i="4"/>
  <c r="U165" i="4"/>
  <c r="U174" i="4"/>
  <c r="U183" i="4"/>
  <c r="U192" i="4"/>
  <c r="U201" i="4"/>
  <c r="U210" i="4"/>
  <c r="U219" i="4"/>
  <c r="X220" i="4" s="1"/>
  <c r="U228" i="4"/>
  <c r="U237" i="4"/>
  <c r="U246" i="4"/>
  <c r="U255" i="4"/>
  <c r="U264" i="4"/>
  <c r="U273" i="4"/>
  <c r="U282" i="4"/>
  <c r="U291" i="4"/>
  <c r="U300" i="4"/>
  <c r="U309" i="4"/>
  <c r="U318" i="4"/>
  <c r="U327" i="4"/>
  <c r="U336" i="4"/>
  <c r="U345" i="4"/>
  <c r="U354" i="4"/>
  <c r="U363" i="4"/>
  <c r="U372" i="4"/>
  <c r="U381" i="4"/>
  <c r="U390" i="4"/>
  <c r="U399" i="4"/>
  <c r="U408" i="4"/>
  <c r="U417" i="4"/>
  <c r="X418" i="4" s="1"/>
  <c r="U426" i="4"/>
  <c r="U435" i="4"/>
  <c r="U444" i="4"/>
  <c r="U453" i="4"/>
  <c r="U462" i="4"/>
  <c r="U471" i="4"/>
  <c r="U480" i="4"/>
  <c r="U489" i="4"/>
  <c r="U498" i="4"/>
  <c r="U507" i="4"/>
  <c r="U516" i="4"/>
  <c r="U525" i="4"/>
  <c r="U1479" i="4"/>
  <c r="U1494" i="4"/>
  <c r="U1500" i="4"/>
  <c r="U1572" i="4"/>
  <c r="U1629" i="4"/>
  <c r="U1590" i="4"/>
  <c r="X1591" i="4" s="1"/>
  <c r="U3444" i="4"/>
  <c r="U3519" i="4"/>
  <c r="U3615" i="4"/>
  <c r="U3753" i="4"/>
  <c r="X3753" i="4"/>
  <c r="U3795" i="4"/>
  <c r="U1218" i="4"/>
  <c r="U1308" i="4"/>
  <c r="U1623" i="4"/>
  <c r="X1624" i="4"/>
  <c r="U3804" i="4"/>
  <c r="X3805" i="4" s="1"/>
  <c r="U15" i="4"/>
  <c r="X16" i="4" s="1"/>
  <c r="U36" i="4"/>
  <c r="U42" i="4"/>
  <c r="X43" i="4"/>
  <c r="U63" i="4"/>
  <c r="U69" i="4"/>
  <c r="U90" i="4"/>
  <c r="U96" i="4"/>
  <c r="U117" i="4"/>
  <c r="U123" i="4"/>
  <c r="U144" i="4"/>
  <c r="U150" i="4"/>
  <c r="U171" i="4"/>
  <c r="U177" i="4"/>
  <c r="X178" i="4"/>
  <c r="U198" i="4"/>
  <c r="U204" i="4"/>
  <c r="U225" i="4"/>
  <c r="X226" i="4"/>
  <c r="U231" i="4"/>
  <c r="U252" i="4"/>
  <c r="U258" i="4"/>
  <c r="U279" i="4"/>
  <c r="U285" i="4"/>
  <c r="U306" i="4"/>
  <c r="U312" i="4"/>
  <c r="U333" i="4"/>
  <c r="U339" i="4"/>
  <c r="U360" i="4"/>
  <c r="U366" i="4"/>
  <c r="U387" i="4"/>
  <c r="X388" i="4"/>
  <c r="U393" i="4"/>
  <c r="U414" i="4"/>
  <c r="U420" i="4"/>
  <c r="U441" i="4"/>
  <c r="U447" i="4"/>
  <c r="U468" i="4"/>
  <c r="U474" i="4"/>
  <c r="U495" i="4"/>
  <c r="U501" i="4"/>
  <c r="U522" i="4"/>
  <c r="U528" i="4"/>
  <c r="U1482" i="4"/>
  <c r="X1483" i="4"/>
  <c r="U1491" i="4"/>
  <c r="U1635" i="4"/>
  <c r="U1641" i="4"/>
  <c r="U1659" i="4"/>
  <c r="U1668" i="4"/>
  <c r="U1683" i="4"/>
  <c r="U1692" i="4"/>
  <c r="X1693" i="4" s="1"/>
  <c r="U1752" i="4"/>
  <c r="U1761" i="4"/>
  <c r="U1767" i="4"/>
  <c r="X1768" i="4" s="1"/>
  <c r="U1776" i="4"/>
  <c r="U1899" i="4"/>
  <c r="U1908" i="4"/>
  <c r="U1914" i="4"/>
  <c r="U1923" i="4"/>
  <c r="U1983" i="4"/>
  <c r="U1992" i="4"/>
  <c r="U2052" i="4"/>
  <c r="U2061" i="4"/>
  <c r="U2076" i="4"/>
  <c r="X2077" i="4"/>
  <c r="U2085" i="4"/>
  <c r="U2274" i="4"/>
  <c r="U2283" i="4"/>
  <c r="X2284" i="4" s="1"/>
  <c r="U2289" i="4"/>
  <c r="U2298" i="4"/>
  <c r="U2304" i="4"/>
  <c r="U2313" i="4"/>
  <c r="U2328" i="4"/>
  <c r="U2337" i="4"/>
  <c r="U2343" i="4"/>
  <c r="U2352" i="4"/>
  <c r="U2403" i="4"/>
  <c r="U2412" i="4"/>
  <c r="U2418" i="4"/>
  <c r="U2427" i="4"/>
  <c r="U2433" i="4"/>
  <c r="U2442" i="4"/>
  <c r="U2457" i="4"/>
  <c r="U2466" i="4"/>
  <c r="U2472" i="4"/>
  <c r="U2481" i="4"/>
  <c r="U2487" i="4"/>
  <c r="U2496" i="4"/>
  <c r="X2497" i="4"/>
  <c r="U2511" i="4"/>
  <c r="U2520" i="4"/>
  <c r="U2526" i="4"/>
  <c r="U2535" i="4"/>
  <c r="X2536" i="4" s="1"/>
  <c r="U2541" i="4"/>
  <c r="U2550" i="4"/>
  <c r="X2551" i="4" s="1"/>
  <c r="U2565" i="4"/>
  <c r="U2574" i="4"/>
  <c r="U2580" i="4"/>
  <c r="U2589" i="4"/>
  <c r="U2703" i="4"/>
  <c r="U2712" i="4"/>
  <c r="U2727" i="4"/>
  <c r="U2736" i="4"/>
  <c r="U3063" i="4"/>
  <c r="U3072" i="4"/>
  <c r="U3078" i="4"/>
  <c r="U3087" i="4"/>
  <c r="U3102" i="4"/>
  <c r="U3111" i="4"/>
  <c r="U3117" i="4"/>
  <c r="U3126" i="4"/>
  <c r="U3132" i="4"/>
  <c r="U3141" i="4"/>
  <c r="U3249" i="4"/>
  <c r="U3255" i="4"/>
  <c r="U3291" i="4"/>
  <c r="U3306" i="4"/>
  <c r="U3363" i="4"/>
  <c r="U3378" i="4"/>
  <c r="U3384" i="4"/>
  <c r="U3447" i="4"/>
  <c r="U3489" i="4"/>
  <c r="U3525" i="4"/>
  <c r="U3531" i="4"/>
  <c r="X3532" i="4"/>
  <c r="U3567" i="4"/>
  <c r="U3582" i="4"/>
  <c r="X3583" i="4" s="1"/>
  <c r="U3639" i="4"/>
  <c r="U3705" i="4"/>
  <c r="U3711" i="4"/>
  <c r="U3726" i="4"/>
  <c r="U3765" i="4"/>
  <c r="U3822" i="4"/>
  <c r="U3858" i="4"/>
  <c r="U3873" i="4"/>
  <c r="U3879" i="4"/>
  <c r="U3885" i="4"/>
  <c r="U1653" i="4"/>
  <c r="U1701" i="4"/>
  <c r="X1702" i="4" s="1"/>
  <c r="U1710" i="4"/>
  <c r="U1716" i="4"/>
  <c r="U1725" i="4"/>
  <c r="U1731" i="4"/>
  <c r="U1740" i="4"/>
  <c r="U1788" i="4"/>
  <c r="X1789" i="4" s="1"/>
  <c r="U1797" i="4"/>
  <c r="X1798" i="4"/>
  <c r="U1803" i="4"/>
  <c r="U1812" i="4"/>
  <c r="U1827" i="4"/>
  <c r="U1836" i="4"/>
  <c r="U1842" i="4"/>
  <c r="U1851" i="4"/>
  <c r="U1857" i="4"/>
  <c r="U1866" i="4"/>
  <c r="U1881" i="4"/>
  <c r="U1890" i="4"/>
  <c r="X1891" i="4"/>
  <c r="U1929" i="4"/>
  <c r="X1930" i="4" s="1"/>
  <c r="U1938" i="4"/>
  <c r="X1939" i="4"/>
  <c r="U1953" i="4"/>
  <c r="U1962" i="4"/>
  <c r="U1968" i="4"/>
  <c r="X1969" i="4"/>
  <c r="U1977" i="4"/>
  <c r="U2001" i="4"/>
  <c r="U2010" i="4"/>
  <c r="U2016" i="4"/>
  <c r="U2025" i="4"/>
  <c r="U2040" i="4"/>
  <c r="X2041" i="4" s="1"/>
  <c r="U2049" i="4"/>
  <c r="X2050" i="4"/>
  <c r="U2088" i="4"/>
  <c r="U2097" i="4"/>
  <c r="U2112" i="4"/>
  <c r="U2121" i="4"/>
  <c r="U2127" i="4"/>
  <c r="U2136" i="4"/>
  <c r="U2142" i="4"/>
  <c r="U2151" i="4"/>
  <c r="U2166" i="4"/>
  <c r="U2175" i="4"/>
  <c r="X2176" i="4" s="1"/>
  <c r="U2181" i="4"/>
  <c r="U2190" i="4"/>
  <c r="U2196" i="4"/>
  <c r="X2197" i="4" s="1"/>
  <c r="U2205" i="4"/>
  <c r="U2220" i="4"/>
  <c r="V536" i="4"/>
  <c r="U537" i="4"/>
  <c r="V539" i="4"/>
  <c r="U540" i="4"/>
  <c r="V542" i="4"/>
  <c r="U543" i="4"/>
  <c r="V545" i="4"/>
  <c r="U546" i="4"/>
  <c r="V548" i="4"/>
  <c r="U549" i="4"/>
  <c r="X550" i="4"/>
  <c r="V551" i="4"/>
  <c r="U552" i="4"/>
  <c r="V554" i="4"/>
  <c r="U555" i="4"/>
  <c r="V557" i="4"/>
  <c r="U558" i="4"/>
  <c r="V560" i="4"/>
  <c r="U561" i="4"/>
  <c r="V563" i="4"/>
  <c r="U564" i="4"/>
  <c r="V566" i="4"/>
  <c r="U567" i="4"/>
  <c r="X568" i="4" s="1"/>
  <c r="V569" i="4"/>
  <c r="Y570" i="4" s="1"/>
  <c r="U570" i="4"/>
  <c r="V572" i="4"/>
  <c r="Y573" i="4"/>
  <c r="U573" i="4"/>
  <c r="V575" i="4"/>
  <c r="U576" i="4"/>
  <c r="V578" i="4"/>
  <c r="U579" i="4"/>
  <c r="V581" i="4"/>
  <c r="Y582" i="4" s="1"/>
  <c r="U582" i="4"/>
  <c r="V584" i="4"/>
  <c r="U585" i="4"/>
  <c r="V587" i="4"/>
  <c r="U588" i="4"/>
  <c r="V590" i="4"/>
  <c r="U591" i="4"/>
  <c r="V593" i="4"/>
  <c r="U594" i="4"/>
  <c r="V596" i="4"/>
  <c r="Y597" i="4"/>
  <c r="U597" i="4"/>
  <c r="V599" i="4"/>
  <c r="Y600" i="4" s="1"/>
  <c r="U600" i="4"/>
  <c r="X601" i="4"/>
  <c r="V602" i="4"/>
  <c r="U603" i="4"/>
  <c r="V605" i="4"/>
  <c r="U606" i="4"/>
  <c r="V608" i="4"/>
  <c r="U609" i="4"/>
  <c r="V611" i="4"/>
  <c r="U612" i="4"/>
  <c r="V614" i="4"/>
  <c r="U615" i="4"/>
  <c r="X616" i="4"/>
  <c r="V617" i="4"/>
  <c r="Y618" i="4" s="1"/>
  <c r="U618" i="4"/>
  <c r="V620" i="4"/>
  <c r="U621" i="4"/>
  <c r="V623" i="4"/>
  <c r="U624" i="4"/>
  <c r="V626" i="4"/>
  <c r="U627" i="4"/>
  <c r="X628" i="4" s="1"/>
  <c r="V629" i="4"/>
  <c r="U630" i="4"/>
  <c r="V632" i="4"/>
  <c r="Y633" i="4" s="1"/>
  <c r="U633" i="4"/>
  <c r="X634" i="4"/>
  <c r="V635" i="4"/>
  <c r="Y636" i="4"/>
  <c r="U636" i="4"/>
  <c r="V638" i="4"/>
  <c r="U639" i="4"/>
  <c r="V641" i="4"/>
  <c r="U642" i="4"/>
  <c r="V644" i="4"/>
  <c r="U645" i="4"/>
  <c r="V647" i="4"/>
  <c r="U648" i="4"/>
  <c r="V650" i="4"/>
  <c r="U651" i="4"/>
  <c r="X652" i="4" s="1"/>
  <c r="V653" i="4"/>
  <c r="U654" i="4"/>
  <c r="V656" i="4"/>
  <c r="V659" i="4"/>
  <c r="U660" i="4"/>
  <c r="V662" i="4"/>
  <c r="U663" i="4"/>
  <c r="V665" i="4"/>
  <c r="U666" i="4"/>
  <c r="V668" i="4"/>
  <c r="U669" i="4"/>
  <c r="V671" i="4"/>
  <c r="U672" i="4"/>
  <c r="V674" i="4"/>
  <c r="U675" i="4"/>
  <c r="V677" i="4"/>
  <c r="U678" i="4"/>
  <c r="V680" i="4"/>
  <c r="U681" i="4"/>
  <c r="V683" i="4"/>
  <c r="U684" i="4"/>
  <c r="V686" i="4"/>
  <c r="U687" i="4"/>
  <c r="V689" i="4"/>
  <c r="Y690" i="4" s="1"/>
  <c r="U690" i="4"/>
  <c r="V692" i="4"/>
  <c r="U693" i="4"/>
  <c r="V695" i="4"/>
  <c r="Y696" i="4"/>
  <c r="U696" i="4"/>
  <c r="V698" i="4"/>
  <c r="U699" i="4"/>
  <c r="V701" i="4"/>
  <c r="U702" i="4"/>
  <c r="V704" i="4"/>
  <c r="U705" i="4"/>
  <c r="V707" i="4"/>
  <c r="Y708" i="4" s="1"/>
  <c r="U708" i="4"/>
  <c r="X709" i="4" s="1"/>
  <c r="V710" i="4"/>
  <c r="U711" i="4"/>
  <c r="V713" i="4"/>
  <c r="U714" i="4"/>
  <c r="V716" i="4"/>
  <c r="U717" i="4"/>
  <c r="V719" i="4"/>
  <c r="U720" i="4"/>
  <c r="V722" i="4"/>
  <c r="Y723" i="4" s="1"/>
  <c r="V749" i="4"/>
  <c r="Y750" i="4" s="1"/>
  <c r="U822" i="4"/>
  <c r="V854" i="4"/>
  <c r="U915" i="4"/>
  <c r="V944" i="4"/>
  <c r="U1005" i="4"/>
  <c r="V1037" i="4"/>
  <c r="V1097" i="4"/>
  <c r="V1127" i="4"/>
  <c r="V1187" i="4"/>
  <c r="V443" i="4"/>
  <c r="U432" i="4"/>
  <c r="U423" i="4"/>
  <c r="U411" i="4"/>
  <c r="U402" i="4"/>
  <c r="V392" i="4"/>
  <c r="V383" i="4"/>
  <c r="Y384" i="4" s="1"/>
  <c r="V371" i="4"/>
  <c r="V362" i="4"/>
  <c r="U351" i="4"/>
  <c r="U342" i="4"/>
  <c r="X343" i="4"/>
  <c r="U330" i="4"/>
  <c r="U321" i="4"/>
  <c r="V311" i="4"/>
  <c r="V302" i="4"/>
  <c r="Y303" i="4" s="1"/>
  <c r="V290" i="4"/>
  <c r="V281" i="4"/>
  <c r="U270" i="4"/>
  <c r="U261" i="4"/>
  <c r="U249" i="4"/>
  <c r="U240" i="4"/>
  <c r="V230" i="4"/>
  <c r="V221" i="4"/>
  <c r="Y222" i="4" s="1"/>
  <c r="V209" i="4"/>
  <c r="Y210" i="4"/>
  <c r="V200" i="4"/>
  <c r="U189" i="4"/>
  <c r="U180" i="4"/>
  <c r="U168" i="4"/>
  <c r="U159" i="4"/>
  <c r="V149" i="4"/>
  <c r="V140" i="4"/>
  <c r="V128" i="4"/>
  <c r="V119" i="4"/>
  <c r="Y120" i="4"/>
  <c r="U108" i="4"/>
  <c r="U99" i="4"/>
  <c r="U87" i="4"/>
  <c r="U78" i="4"/>
  <c r="V68" i="4"/>
  <c r="Y69" i="4" s="1"/>
  <c r="V59" i="4"/>
  <c r="V47" i="4"/>
  <c r="V38" i="4"/>
  <c r="U27" i="4"/>
  <c r="U18" i="4"/>
  <c r="X19" i="4" s="1"/>
  <c r="V7" i="4"/>
  <c r="Y8" i="4" s="1"/>
  <c r="V3815" i="4"/>
  <c r="Y3816" i="4" s="1"/>
  <c r="V3665" i="4"/>
  <c r="V3422" i="4"/>
  <c r="V1553" i="4"/>
  <c r="Y1554" i="4"/>
  <c r="U1248" i="4"/>
  <c r="U975" i="4"/>
  <c r="X976" i="4"/>
  <c r="V1433" i="4"/>
  <c r="U1158" i="4"/>
  <c r="V884" i="4"/>
  <c r="U723" i="4"/>
  <c r="V725" i="4"/>
  <c r="Y726" i="4" s="1"/>
  <c r="U726" i="4"/>
  <c r="V728" i="4"/>
  <c r="U729" i="4"/>
  <c r="V731" i="4"/>
  <c r="U732" i="4"/>
  <c r="V734" i="4"/>
  <c r="U735" i="4"/>
  <c r="V737" i="4"/>
  <c r="U738" i="4"/>
  <c r="V740" i="4"/>
  <c r="U741" i="4"/>
  <c r="V743" i="4"/>
  <c r="Y744" i="4"/>
  <c r="U744" i="4"/>
  <c r="X745" i="4" s="1"/>
  <c r="V746" i="4"/>
  <c r="U747" i="4"/>
  <c r="X748" i="4"/>
  <c r="U750" i="4"/>
  <c r="V752" i="4"/>
  <c r="U753" i="4"/>
  <c r="V755" i="4"/>
  <c r="U756" i="4"/>
  <c r="V758" i="4"/>
  <c r="U759" i="4"/>
  <c r="V761" i="4"/>
  <c r="Y762" i="4" s="1"/>
  <c r="U762" i="4"/>
  <c r="V764" i="4"/>
  <c r="U765" i="4"/>
  <c r="V767" i="4"/>
  <c r="U768" i="4"/>
  <c r="V770" i="4"/>
  <c r="U771" i="4"/>
  <c r="V773" i="4"/>
  <c r="U774" i="4"/>
  <c r="X775" i="4" s="1"/>
  <c r="V776" i="4"/>
  <c r="Y777" i="4"/>
  <c r="U777" i="4"/>
  <c r="V779" i="4"/>
  <c r="U780" i="4"/>
  <c r="V782" i="4"/>
  <c r="Y783" i="4" s="1"/>
  <c r="U783" i="4"/>
  <c r="V785" i="4"/>
  <c r="Y786" i="4" s="1"/>
  <c r="U786" i="4"/>
  <c r="V788" i="4"/>
  <c r="U789" i="4"/>
  <c r="X790" i="4" s="1"/>
  <c r="V791" i="4"/>
  <c r="U792" i="4"/>
  <c r="U795" i="4"/>
  <c r="V797" i="4"/>
  <c r="U798" i="4"/>
  <c r="V800" i="4"/>
  <c r="Y801" i="4" s="1"/>
  <c r="U801" i="4"/>
  <c r="X802" i="4"/>
  <c r="V803" i="4"/>
  <c r="U804" i="4"/>
  <c r="V806" i="4"/>
  <c r="U807" i="4"/>
  <c r="V809" i="4"/>
  <c r="U810" i="4"/>
  <c r="V812" i="4"/>
  <c r="Y813" i="4" s="1"/>
  <c r="U813" i="4"/>
  <c r="V815" i="4"/>
  <c r="U816" i="4"/>
  <c r="X817" i="4" s="1"/>
  <c r="V818" i="4"/>
  <c r="Y819" i="4" s="1"/>
  <c r="U819" i="4"/>
  <c r="V821" i="4"/>
  <c r="V824" i="4"/>
  <c r="U825" i="4"/>
  <c r="V827" i="4"/>
  <c r="U828" i="4"/>
  <c r="V830" i="4"/>
  <c r="U831" i="4"/>
  <c r="X832" i="4"/>
  <c r="V833" i="4"/>
  <c r="Y834" i="4" s="1"/>
  <c r="U834" i="4"/>
  <c r="V836" i="4"/>
  <c r="U837" i="4"/>
  <c r="V839" i="4"/>
  <c r="Y840" i="4"/>
  <c r="U840" i="4"/>
  <c r="V842" i="4"/>
  <c r="U843" i="4"/>
  <c r="V845" i="4"/>
  <c r="Y846" i="4"/>
  <c r="U846" i="4"/>
  <c r="X847" i="4"/>
  <c r="V848" i="4"/>
  <c r="U849" i="4"/>
  <c r="V851" i="4"/>
  <c r="Y852" i="4"/>
  <c r="U852" i="4"/>
  <c r="X853" i="4"/>
  <c r="U855" i="4"/>
  <c r="V857" i="4"/>
  <c r="U858" i="4"/>
  <c r="V860" i="4"/>
  <c r="U861" i="4"/>
  <c r="V863" i="4"/>
  <c r="U864" i="4"/>
  <c r="X865" i="4" s="1"/>
  <c r="V866" i="4"/>
  <c r="U867" i="4"/>
  <c r="V869" i="4"/>
  <c r="Y870" i="4" s="1"/>
  <c r="U870" i="4"/>
  <c r="V872" i="4"/>
  <c r="U873" i="4"/>
  <c r="V875" i="4"/>
  <c r="Y876" i="4"/>
  <c r="U876" i="4"/>
  <c r="V878" i="4"/>
  <c r="U879" i="4"/>
  <c r="X880" i="4"/>
  <c r="V881" i="4"/>
  <c r="U882" i="4"/>
  <c r="U885" i="4"/>
  <c r="V887" i="4"/>
  <c r="Y888" i="4" s="1"/>
  <c r="U888" i="4"/>
  <c r="X889" i="4" s="1"/>
  <c r="V890" i="4"/>
  <c r="U891" i="4"/>
  <c r="V893" i="4"/>
  <c r="U894" i="4"/>
  <c r="V896" i="4"/>
  <c r="Y897" i="4" s="1"/>
  <c r="U897" i="4"/>
  <c r="V899" i="4"/>
  <c r="U900" i="4"/>
  <c r="X901" i="4" s="1"/>
  <c r="V902" i="4"/>
  <c r="U903" i="4"/>
  <c r="V905" i="4"/>
  <c r="Y906" i="4" s="1"/>
  <c r="U906" i="4"/>
  <c r="V908" i="4"/>
  <c r="U909" i="4"/>
  <c r="V911" i="4"/>
  <c r="U912" i="4"/>
  <c r="V914" i="4"/>
  <c r="Y915" i="4"/>
  <c r="V917" i="4"/>
  <c r="Y918" i="4"/>
  <c r="U918" i="4"/>
  <c r="V920" i="4"/>
  <c r="Y921" i="4" s="1"/>
  <c r="U921" i="4"/>
  <c r="X922" i="4"/>
  <c r="V923" i="4"/>
  <c r="U924" i="4"/>
  <c r="V926" i="4"/>
  <c r="U927" i="4"/>
  <c r="V929" i="4"/>
  <c r="U930" i="4"/>
  <c r="X931" i="4"/>
  <c r="V932" i="4"/>
  <c r="U933" i="4"/>
  <c r="V935" i="4"/>
  <c r="U936" i="4"/>
  <c r="V938" i="4"/>
  <c r="U939" i="4"/>
  <c r="V941" i="4"/>
  <c r="Y942" i="4"/>
  <c r="U942" i="4"/>
  <c r="U945" i="4"/>
  <c r="V947" i="4"/>
  <c r="Y948" i="4"/>
  <c r="U948" i="4"/>
  <c r="V950" i="4"/>
  <c r="U951" i="4"/>
  <c r="X952" i="4" s="1"/>
  <c r="V953" i="4"/>
  <c r="U954" i="4"/>
  <c r="V956" i="4"/>
  <c r="Y957" i="4" s="1"/>
  <c r="U957" i="4"/>
  <c r="V959" i="4"/>
  <c r="Y960" i="4"/>
  <c r="U960" i="4"/>
  <c r="V962" i="4"/>
  <c r="U963" i="4"/>
  <c r="V965" i="4"/>
  <c r="U966" i="4"/>
  <c r="V968" i="4"/>
  <c r="U969" i="4"/>
  <c r="V971" i="4"/>
  <c r="Y972" i="4" s="1"/>
  <c r="U972" i="4"/>
  <c r="V974" i="4"/>
  <c r="V977" i="4"/>
  <c r="U978" i="4"/>
  <c r="V980" i="4"/>
  <c r="Y981" i="4" s="1"/>
  <c r="U981" i="4"/>
  <c r="V983" i="4"/>
  <c r="Y984" i="4" s="1"/>
  <c r="U984" i="4"/>
  <c r="V986" i="4"/>
  <c r="Y987" i="4"/>
  <c r="U987" i="4"/>
  <c r="X988" i="4" s="1"/>
  <c r="V989" i="4"/>
  <c r="U990" i="4"/>
  <c r="V992" i="4"/>
  <c r="U993" i="4"/>
  <c r="X994" i="4" s="1"/>
  <c r="V995" i="4"/>
  <c r="Y996" i="4"/>
  <c r="U996" i="4"/>
  <c r="V998" i="4"/>
  <c r="U999" i="4"/>
  <c r="X1000" i="4" s="1"/>
  <c r="V1001" i="4"/>
  <c r="Y1002" i="4" s="1"/>
  <c r="U1002" i="4"/>
  <c r="V1004" i="4"/>
  <c r="Y1005" i="4"/>
  <c r="V1007" i="4"/>
  <c r="U1008" i="4"/>
  <c r="V1010" i="4"/>
  <c r="U1011" i="4"/>
  <c r="V1013" i="4"/>
  <c r="U1014" i="4"/>
  <c r="V1016" i="4"/>
  <c r="U1017" i="4"/>
  <c r="X1018" i="4"/>
  <c r="V1019" i="4"/>
  <c r="U1020" i="4"/>
  <c r="V1022" i="4"/>
  <c r="U1023" i="4"/>
  <c r="X1024" i="4" s="1"/>
  <c r="V1025" i="4"/>
  <c r="Y1026" i="4"/>
  <c r="U1026" i="4"/>
  <c r="V1028" i="4"/>
  <c r="Y1029" i="4"/>
  <c r="U1029" i="4"/>
  <c r="V1031" i="4"/>
  <c r="U1032" i="4"/>
  <c r="V1034" i="4"/>
  <c r="U1035" i="4"/>
  <c r="U1038" i="4"/>
  <c r="X1039" i="4" s="1"/>
  <c r="V1040" i="4"/>
  <c r="U1041" i="4"/>
  <c r="X1042" i="4"/>
  <c r="V1043" i="4"/>
  <c r="U1044" i="4"/>
  <c r="V1046" i="4"/>
  <c r="U1047" i="4"/>
  <c r="V1049" i="4"/>
  <c r="Y1050" i="4"/>
  <c r="U1050" i="4"/>
  <c r="V1052" i="4"/>
  <c r="U1053" i="4"/>
  <c r="V1055" i="4"/>
  <c r="U1056" i="4"/>
  <c r="X1057" i="4" s="1"/>
  <c r="V1058" i="4"/>
  <c r="U1059" i="4"/>
  <c r="X1060" i="4" s="1"/>
  <c r="V1061" i="4"/>
  <c r="U1062" i="4"/>
  <c r="X1063" i="4" s="1"/>
  <c r="V1064" i="4"/>
  <c r="V1067" i="4"/>
  <c r="U1068" i="4"/>
  <c r="X1069" i="4" s="1"/>
  <c r="V1070" i="4"/>
  <c r="Y1071" i="4" s="1"/>
  <c r="U1071" i="4"/>
  <c r="X1072" i="4"/>
  <c r="V1073" i="4"/>
  <c r="U1074" i="4"/>
  <c r="V1076" i="4"/>
  <c r="U1077" i="4"/>
  <c r="X1078" i="4" s="1"/>
  <c r="V1079" i="4"/>
  <c r="U1080" i="4"/>
  <c r="X1081" i="4" s="1"/>
  <c r="V1082" i="4"/>
  <c r="Y1083" i="4"/>
  <c r="U1083" i="4"/>
  <c r="V1085" i="4"/>
  <c r="Y1086" i="4" s="1"/>
  <c r="U1086" i="4"/>
  <c r="V1088" i="4"/>
  <c r="U1089" i="4"/>
  <c r="X1090" i="4" s="1"/>
  <c r="V1091" i="4"/>
  <c r="U1092" i="4"/>
  <c r="X1093" i="4" s="1"/>
  <c r="V1094" i="4"/>
  <c r="Y1095" i="4" s="1"/>
  <c r="U1095" i="4"/>
  <c r="X1096" i="4" s="1"/>
  <c r="U1098" i="4"/>
  <c r="V1100" i="4"/>
  <c r="Y1101" i="4"/>
  <c r="U1101" i="4"/>
  <c r="X1102" i="4" s="1"/>
  <c r="V1103" i="4"/>
  <c r="U1104" i="4"/>
  <c r="V1106" i="4"/>
  <c r="U1107" i="4"/>
  <c r="X1108" i="4"/>
  <c r="V1109" i="4"/>
  <c r="U1110" i="4"/>
  <c r="X1111" i="4"/>
  <c r="V1112" i="4"/>
  <c r="Y1113" i="4"/>
  <c r="U1113" i="4"/>
  <c r="V1115" i="4"/>
  <c r="Y1116" i="4"/>
  <c r="U1116" i="4"/>
  <c r="V1118" i="4"/>
  <c r="Y1119" i="4" s="1"/>
  <c r="U1119" i="4"/>
  <c r="X1120" i="4" s="1"/>
  <c r="V1121" i="4"/>
  <c r="U1122" i="4"/>
  <c r="V1124" i="4"/>
  <c r="U1125" i="4"/>
  <c r="U1128" i="4"/>
  <c r="V1130" i="4"/>
  <c r="Y1131" i="4"/>
  <c r="U1131" i="4"/>
  <c r="X1132" i="4" s="1"/>
  <c r="V1133" i="4"/>
  <c r="U1134" i="4"/>
  <c r="X1135" i="4" s="1"/>
  <c r="V1136" i="4"/>
  <c r="Y1137" i="4" s="1"/>
  <c r="U1137" i="4"/>
  <c r="V1139" i="4"/>
  <c r="Y1140" i="4"/>
  <c r="U1140" i="4"/>
  <c r="V1142" i="4"/>
  <c r="Y1143" i="4" s="1"/>
  <c r="U1143" i="4"/>
  <c r="X1144" i="4" s="1"/>
  <c r="V1145" i="4"/>
  <c r="Y1146" i="4"/>
  <c r="U1146" i="4"/>
  <c r="V1148" i="4"/>
  <c r="Y1149" i="4"/>
  <c r="U1149" i="4"/>
  <c r="V1151" i="4"/>
  <c r="Y1152" i="4" s="1"/>
  <c r="U1152" i="4"/>
  <c r="V1154" i="4"/>
  <c r="Y1155" i="4" s="1"/>
  <c r="U1155" i="4"/>
  <c r="V1157" i="4"/>
  <c r="Y1158" i="4" s="1"/>
  <c r="V1160" i="4"/>
  <c r="U1161" i="4"/>
  <c r="V1163" i="4"/>
  <c r="Y1164" i="4"/>
  <c r="U1164" i="4"/>
  <c r="V1166" i="4"/>
  <c r="Y1167" i="4"/>
  <c r="U1167" i="4"/>
  <c r="V1169" i="4"/>
  <c r="Y1170" i="4" s="1"/>
  <c r="U1170" i="4"/>
  <c r="X1171" i="4"/>
  <c r="V1172" i="4"/>
  <c r="Y1173" i="4" s="1"/>
  <c r="U1173" i="4"/>
  <c r="X1174" i="4"/>
  <c r="V1175" i="4"/>
  <c r="Y1176" i="4" s="1"/>
  <c r="U1176" i="4"/>
  <c r="X1177" i="4" s="1"/>
  <c r="V1178" i="4"/>
  <c r="U1179" i="4"/>
  <c r="V1181" i="4"/>
  <c r="U1182" i="4"/>
  <c r="V1184" i="4"/>
  <c r="Y1185" i="4"/>
  <c r="U1185" i="4"/>
  <c r="U1188" i="4"/>
  <c r="X1189" i="4" s="1"/>
  <c r="V1190" i="4"/>
  <c r="U1191" i="4"/>
  <c r="V1193" i="4"/>
  <c r="Y1194" i="4"/>
  <c r="U1194" i="4"/>
  <c r="X1195" i="4" s="1"/>
  <c r="V1196" i="4"/>
  <c r="U1197" i="4"/>
  <c r="X1198" i="4" s="1"/>
  <c r="V1199" i="4"/>
  <c r="Y1200" i="4"/>
  <c r="U1200" i="4"/>
  <c r="V1202" i="4"/>
  <c r="Y1203" i="4" s="1"/>
  <c r="U1203" i="4"/>
  <c r="X1204" i="4" s="1"/>
  <c r="V1205" i="4"/>
  <c r="U1206" i="4"/>
  <c r="X1207" i="4"/>
  <c r="V1208" i="4"/>
  <c r="Y1209" i="4" s="1"/>
  <c r="U1209" i="4"/>
  <c r="X1210" i="4" s="1"/>
  <c r="V1211" i="4"/>
  <c r="Y1212" i="4" s="1"/>
  <c r="U1212" i="4"/>
  <c r="X1213" i="4" s="1"/>
  <c r="V1214" i="4"/>
  <c r="U1215" i="4"/>
  <c r="V1217" i="4"/>
  <c r="V1220" i="4"/>
  <c r="Y1221" i="4" s="1"/>
  <c r="U1221" i="4"/>
  <c r="V1223" i="4"/>
  <c r="Y1224" i="4"/>
  <c r="U1224" i="4"/>
  <c r="X1225" i="4" s="1"/>
  <c r="V1226" i="4"/>
  <c r="Y1227" i="4" s="1"/>
  <c r="U1227" i="4"/>
  <c r="X1228" i="4" s="1"/>
  <c r="V1229" i="4"/>
  <c r="U1230" i="4"/>
  <c r="V1232" i="4"/>
  <c r="U1233" i="4"/>
  <c r="U1239" i="4"/>
  <c r="V1259" i="4"/>
  <c r="Y1260" i="4"/>
  <c r="V1268" i="4"/>
  <c r="Y1269" i="4" s="1"/>
  <c r="V1289" i="4"/>
  <c r="Y1290" i="4"/>
  <c r="U1299" i="4"/>
  <c r="X1300" i="4"/>
  <c r="U1320" i="4"/>
  <c r="X1321" i="4"/>
  <c r="U1329" i="4"/>
  <c r="V1349" i="4"/>
  <c r="Y1350" i="4" s="1"/>
  <c r="V1361" i="4"/>
  <c r="Y1362" i="4" s="1"/>
  <c r="U1380" i="4"/>
  <c r="X1381" i="4"/>
  <c r="U1389" i="4"/>
  <c r="V1412" i="4"/>
  <c r="Y1413" i="4"/>
  <c r="U1422" i="4"/>
  <c r="X1423" i="4"/>
  <c r="U1455" i="4"/>
  <c r="X1456" i="4"/>
  <c r="V1511" i="4"/>
  <c r="Y1512" i="4" s="1"/>
  <c r="V1541" i="4"/>
  <c r="Y1542" i="4"/>
  <c r="V1235" i="4"/>
  <c r="Y1236" i="4"/>
  <c r="U1236" i="4"/>
  <c r="X1237" i="4" s="1"/>
  <c r="V1238" i="4"/>
  <c r="Y1239" i="4" s="1"/>
  <c r="V1241" i="4"/>
  <c r="Y1242" i="4"/>
  <c r="U1242" i="4"/>
  <c r="V1244" i="4"/>
  <c r="Y1245" i="4" s="1"/>
  <c r="U1245" i="4"/>
  <c r="X1246" i="4" s="1"/>
  <c r="V1247" i="4"/>
  <c r="Y1248" i="4"/>
  <c r="V1250" i="4"/>
  <c r="Y1251" i="4" s="1"/>
  <c r="U1251" i="4"/>
  <c r="X1252" i="4"/>
  <c r="V1253" i="4"/>
  <c r="U1254" i="4"/>
  <c r="V1256" i="4"/>
  <c r="Y1257" i="4" s="1"/>
  <c r="U1257" i="4"/>
  <c r="X1258" i="4" s="1"/>
  <c r="U1260" i="4"/>
  <c r="X1261" i="4" s="1"/>
  <c r="V1262" i="4"/>
  <c r="U1263" i="4"/>
  <c r="V1265" i="4"/>
  <c r="U1266" i="4"/>
  <c r="X1267" i="4"/>
  <c r="U1269" i="4"/>
  <c r="X1270" i="4" s="1"/>
  <c r="V1271" i="4"/>
  <c r="Y1272" i="4"/>
  <c r="U1272" i="4"/>
  <c r="X1273" i="4"/>
  <c r="V1274" i="4"/>
  <c r="U1275" i="4"/>
  <c r="V1277" i="4"/>
  <c r="Y1278" i="4" s="1"/>
  <c r="U1278" i="4"/>
  <c r="X1279" i="4" s="1"/>
  <c r="U1281" i="4"/>
  <c r="V1283" i="4"/>
  <c r="U1284" i="4"/>
  <c r="X1285" i="4"/>
  <c r="V1286" i="4"/>
  <c r="U1287" i="4"/>
  <c r="X1288" i="4"/>
  <c r="U1290" i="4"/>
  <c r="V1292" i="4"/>
  <c r="Y1293" i="4" s="1"/>
  <c r="U1293" i="4"/>
  <c r="V1295" i="4"/>
  <c r="Y1296" i="4"/>
  <c r="U1296" i="4"/>
  <c r="V1298" i="4"/>
  <c r="Y1299" i="4"/>
  <c r="V1301" i="4"/>
  <c r="Y1302" i="4"/>
  <c r="U1302" i="4"/>
  <c r="V1304" i="4"/>
  <c r="Y1305" i="4" s="1"/>
  <c r="U1305" i="4"/>
  <c r="X1306" i="4"/>
  <c r="V1307" i="4"/>
  <c r="V1310" i="4"/>
  <c r="U1311" i="4"/>
  <c r="V1313" i="4"/>
  <c r="U1314" i="4"/>
  <c r="V1316" i="4"/>
  <c r="Y1317" i="4" s="1"/>
  <c r="U1317" i="4"/>
  <c r="X1318" i="4" s="1"/>
  <c r="V1319" i="4"/>
  <c r="Y1320" i="4" s="1"/>
  <c r="V1322" i="4"/>
  <c r="Y1323" i="4" s="1"/>
  <c r="U1323" i="4"/>
  <c r="X1324" i="4"/>
  <c r="V1325" i="4"/>
  <c r="Y1326" i="4"/>
  <c r="U1326" i="4"/>
  <c r="X1327" i="4" s="1"/>
  <c r="V1328" i="4"/>
  <c r="V1331" i="4"/>
  <c r="U1332" i="4"/>
  <c r="V1334" i="4"/>
  <c r="Y1335" i="4" s="1"/>
  <c r="U1335" i="4"/>
  <c r="X1336" i="4" s="1"/>
  <c r="V1337" i="4"/>
  <c r="Y1338" i="4" s="1"/>
  <c r="U1338" i="4"/>
  <c r="X1339" i="4" s="1"/>
  <c r="U1341" i="4"/>
  <c r="X1342" i="4" s="1"/>
  <c r="V1343" i="4"/>
  <c r="U1344" i="4"/>
  <c r="X1345" i="4" s="1"/>
  <c r="V1346" i="4"/>
  <c r="Y1347" i="4" s="1"/>
  <c r="U1347" i="4"/>
  <c r="X1348" i="4"/>
  <c r="U1350" i="4"/>
  <c r="X1351" i="4" s="1"/>
  <c r="V1352" i="4"/>
  <c r="U1353" i="4"/>
  <c r="V1355" i="4"/>
  <c r="Y1356" i="4" s="1"/>
  <c r="U1356" i="4"/>
  <c r="X1357" i="4"/>
  <c r="V1358" i="4"/>
  <c r="Y1359" i="4" s="1"/>
  <c r="U1359" i="4"/>
  <c r="X1360" i="4"/>
  <c r="U1362" i="4"/>
  <c r="X1363" i="4" s="1"/>
  <c r="V1364" i="4"/>
  <c r="U1365" i="4"/>
  <c r="X1366" i="4"/>
  <c r="V1367" i="4"/>
  <c r="Y1368" i="4"/>
  <c r="U1368" i="4"/>
  <c r="X1369" i="4"/>
  <c r="U1371" i="4"/>
  <c r="X1372" i="4" s="1"/>
  <c r="V1373" i="4"/>
  <c r="U1374" i="4"/>
  <c r="V1376" i="4"/>
  <c r="U1377" i="4"/>
  <c r="V1379" i="4"/>
  <c r="Y1380" i="4" s="1"/>
  <c r="V1382" i="4"/>
  <c r="U1383" i="4"/>
  <c r="V1385" i="4"/>
  <c r="Y1386" i="4"/>
  <c r="U1386" i="4"/>
  <c r="X1387" i="4"/>
  <c r="V1388" i="4"/>
  <c r="V1391" i="4"/>
  <c r="Y1392" i="4" s="1"/>
  <c r="U1392" i="4"/>
  <c r="X1393" i="4"/>
  <c r="V1394" i="4"/>
  <c r="Y1395" i="4"/>
  <c r="U1395" i="4"/>
  <c r="X1396" i="4"/>
  <c r="U1398" i="4"/>
  <c r="X1399" i="4"/>
  <c r="V1400" i="4"/>
  <c r="Y1401" i="4" s="1"/>
  <c r="U1401" i="4"/>
  <c r="X1402" i="4" s="1"/>
  <c r="U1404" i="4"/>
  <c r="X1405" i="4"/>
  <c r="V1406" i="4"/>
  <c r="Y1407" i="4"/>
  <c r="U1407" i="4"/>
  <c r="X1408" i="4"/>
  <c r="V1409" i="4"/>
  <c r="Y1410" i="4" s="1"/>
  <c r="U1410" i="4"/>
  <c r="X1411" i="4" s="1"/>
  <c r="U1413" i="4"/>
  <c r="X1414" i="4"/>
  <c r="V1415" i="4"/>
  <c r="Y1416" i="4" s="1"/>
  <c r="U1416" i="4"/>
  <c r="X1417" i="4" s="1"/>
  <c r="V1418" i="4"/>
  <c r="U1419" i="4"/>
  <c r="X1420" i="4" s="1"/>
  <c r="V1421" i="4"/>
  <c r="Y1422" i="4" s="1"/>
  <c r="U1425" i="4"/>
  <c r="V1427" i="4"/>
  <c r="Y1428" i="4" s="1"/>
  <c r="U1428" i="4"/>
  <c r="X1429" i="4" s="1"/>
  <c r="V1430" i="4"/>
  <c r="Y1431" i="4" s="1"/>
  <c r="U1431" i="4"/>
  <c r="U1434" i="4"/>
  <c r="V1436" i="4"/>
  <c r="Y1437" i="4" s="1"/>
  <c r="U1437" i="4"/>
  <c r="V1439" i="4"/>
  <c r="Y1440" i="4"/>
  <c r="U1440" i="4"/>
  <c r="X1441" i="4" s="1"/>
  <c r="V1442" i="4"/>
  <c r="Y1443" i="4" s="1"/>
  <c r="U1443" i="4"/>
  <c r="X1444" i="4" s="1"/>
  <c r="U1446" i="4"/>
  <c r="V1448" i="4"/>
  <c r="Y1449" i="4" s="1"/>
  <c r="U1449" i="4"/>
  <c r="X1450" i="4"/>
  <c r="U1452" i="4"/>
  <c r="X1453" i="4" s="1"/>
  <c r="V1454" i="4"/>
  <c r="Y1455" i="4" s="1"/>
  <c r="V1457" i="4"/>
  <c r="Y1458" i="4"/>
  <c r="U1458" i="4"/>
  <c r="X1459" i="4"/>
  <c r="V1460" i="4"/>
  <c r="Y1461" i="4" s="1"/>
  <c r="U1461" i="4"/>
  <c r="V1463" i="4"/>
  <c r="U1464" i="4"/>
  <c r="U1467" i="4"/>
  <c r="X1468" i="4"/>
  <c r="V1469" i="4"/>
  <c r="Y1470" i="4"/>
  <c r="U1470" i="4"/>
  <c r="X1471" i="4" s="1"/>
  <c r="V1472" i="4"/>
  <c r="Y1473" i="4" s="1"/>
  <c r="U1473" i="4"/>
  <c r="X1474" i="4"/>
  <c r="U1476" i="4"/>
  <c r="V1487" i="4"/>
  <c r="Y1488" i="4" s="1"/>
  <c r="V1496" i="4"/>
  <c r="V1505" i="4"/>
  <c r="Y1506" i="4" s="1"/>
  <c r="U1506" i="4"/>
  <c r="X1507" i="4"/>
  <c r="V1508" i="4"/>
  <c r="U1509" i="4"/>
  <c r="X1510" i="4"/>
  <c r="U1512" i="4"/>
  <c r="V1514" i="4"/>
  <c r="U1515" i="4"/>
  <c r="X1516" i="4" s="1"/>
  <c r="V1517" i="4"/>
  <c r="Y1518" i="4"/>
  <c r="U1518" i="4"/>
  <c r="U1521" i="4"/>
  <c r="X1522" i="4" s="1"/>
  <c r="V1523" i="4"/>
  <c r="Y1524" i="4"/>
  <c r="U1524" i="4"/>
  <c r="X1525" i="4" s="1"/>
  <c r="V1526" i="4"/>
  <c r="U1527" i="4"/>
  <c r="V1529" i="4"/>
  <c r="Y1530" i="4" s="1"/>
  <c r="U1533" i="4"/>
  <c r="X1534" i="4" s="1"/>
  <c r="V1535" i="4"/>
  <c r="Y1536" i="4" s="1"/>
  <c r="U1536" i="4"/>
  <c r="X1537" i="4"/>
  <c r="V1538" i="4"/>
  <c r="U1539" i="4"/>
  <c r="U1542" i="4"/>
  <c r="X1543" i="4" s="1"/>
  <c r="V1544" i="4"/>
  <c r="Y1545" i="4" s="1"/>
  <c r="U1545" i="4"/>
  <c r="X1546" i="4" s="1"/>
  <c r="V1547" i="4"/>
  <c r="Y1548" i="4"/>
  <c r="U1548" i="4"/>
  <c r="X1549" i="4" s="1"/>
  <c r="V1550" i="4"/>
  <c r="Y1551" i="4" s="1"/>
  <c r="U1551" i="4"/>
  <c r="X1552" i="4"/>
  <c r="U1554" i="4"/>
  <c r="X1555" i="4" s="1"/>
  <c r="V1556" i="4"/>
  <c r="U1557" i="4"/>
  <c r="V1559" i="4"/>
  <c r="U1560" i="4"/>
  <c r="X1561" i="4"/>
  <c r="V1577" i="4"/>
  <c r="Y1578" i="4" s="1"/>
  <c r="U1563" i="4"/>
  <c r="X1564" i="4" s="1"/>
  <c r="V1574" i="4"/>
  <c r="Y1575" i="4" s="1"/>
  <c r="V1580" i="4"/>
  <c r="Y1581" i="4" s="1"/>
  <c r="V1586" i="4"/>
  <c r="Y1587" i="4"/>
  <c r="U1593" i="4"/>
  <c r="X1594" i="4" s="1"/>
  <c r="U1599" i="4"/>
  <c r="X1600" i="4" s="1"/>
  <c r="U1608" i="4"/>
  <c r="X1609" i="4" s="1"/>
  <c r="U1578" i="4"/>
  <c r="X1579" i="4" s="1"/>
  <c r="V1583" i="4"/>
  <c r="Y1584" i="4" s="1"/>
  <c r="U1587" i="4"/>
  <c r="X1588" i="4" s="1"/>
  <c r="V1592" i="4"/>
  <c r="Y1593" i="4" s="1"/>
  <c r="U1596" i="4"/>
  <c r="X1597" i="4" s="1"/>
  <c r="U1602" i="4"/>
  <c r="X1603" i="4"/>
  <c r="V1607" i="4"/>
  <c r="Y1608" i="4" s="1"/>
  <c r="U1611" i="4"/>
  <c r="X1612" i="4" s="1"/>
  <c r="V1616" i="4"/>
  <c r="Y1617" i="4" s="1"/>
  <c r="U1620" i="4"/>
  <c r="X1621" i="4" s="1"/>
  <c r="V1625" i="4"/>
  <c r="Y1626" i="4" s="1"/>
  <c r="V1649" i="4"/>
  <c r="Y1650" i="4"/>
  <c r="Y1515" i="4"/>
  <c r="Y1344" i="4"/>
  <c r="X1333" i="4"/>
  <c r="X1312" i="4"/>
  <c r="Y1275" i="4"/>
  <c r="Y1254" i="4"/>
  <c r="X1234" i="4"/>
  <c r="X1186" i="4"/>
  <c r="Y1074" i="4"/>
  <c r="Y1059" i="4"/>
  <c r="X1045" i="4"/>
  <c r="Y993" i="4"/>
  <c r="X979" i="4"/>
  <c r="X964" i="4"/>
  <c r="X955" i="4"/>
  <c r="Y951" i="4"/>
  <c r="Y912" i="4"/>
  <c r="X907" i="4"/>
  <c r="Y903" i="4"/>
  <c r="X898" i="4"/>
  <c r="Y894" i="4"/>
  <c r="X883" i="4"/>
  <c r="X874" i="4"/>
  <c r="Y861" i="4"/>
  <c r="X856" i="4"/>
  <c r="Y822" i="4"/>
  <c r="X808" i="4"/>
  <c r="Y804" i="4"/>
  <c r="X793" i="4"/>
  <c r="Y789" i="4"/>
  <c r="Y780" i="4"/>
  <c r="X766" i="4"/>
  <c r="Y753" i="4"/>
  <c r="X1249" i="4"/>
  <c r="Y3666" i="4"/>
  <c r="Y3665" i="4"/>
  <c r="X28" i="4"/>
  <c r="Y60" i="4"/>
  <c r="X88" i="4"/>
  <c r="Y150" i="4"/>
  <c r="X181" i="4"/>
  <c r="X241" i="4"/>
  <c r="X331" i="4"/>
  <c r="Y363" i="4"/>
  <c r="X424" i="4"/>
  <c r="Y1038" i="4"/>
  <c r="X916" i="4"/>
  <c r="X646" i="4"/>
  <c r="Y642" i="4"/>
  <c r="X637" i="4"/>
  <c r="Y624" i="4"/>
  <c r="X619" i="4"/>
  <c r="Y615" i="4"/>
  <c r="X610" i="4"/>
  <c r="Y606" i="4"/>
  <c r="X592" i="4"/>
  <c r="Y588" i="4"/>
  <c r="Y579" i="4"/>
  <c r="X574" i="4"/>
  <c r="X565" i="4"/>
  <c r="Y561" i="4"/>
  <c r="X556" i="4"/>
  <c r="Y552" i="4"/>
  <c r="X547" i="4"/>
  <c r="Y543" i="4"/>
  <c r="X538" i="4"/>
  <c r="X2182" i="4"/>
  <c r="X2128" i="4"/>
  <c r="X2011" i="4"/>
  <c r="X1852" i="4"/>
  <c r="X1732" i="4"/>
  <c r="X3886" i="4"/>
  <c r="X3859" i="4"/>
  <c r="X3364" i="4"/>
  <c r="X3112" i="4"/>
  <c r="X2704" i="4"/>
  <c r="X2542" i="4"/>
  <c r="X2488" i="4"/>
  <c r="X2434" i="4"/>
  <c r="X2344" i="4"/>
  <c r="X2290" i="4"/>
  <c r="X2086" i="4"/>
  <c r="X1924" i="4"/>
  <c r="X1762" i="4"/>
  <c r="X1642" i="4"/>
  <c r="X502" i="4"/>
  <c r="X469" i="4"/>
  <c r="X421" i="4"/>
  <c r="X340" i="4"/>
  <c r="X307" i="4"/>
  <c r="X259" i="4"/>
  <c r="X145" i="4"/>
  <c r="X97" i="4"/>
  <c r="X64" i="4"/>
  <c r="X3445" i="4"/>
  <c r="X1573" i="4"/>
  <c r="X1480" i="4"/>
  <c r="X3913" i="4"/>
  <c r="X3912" i="4"/>
  <c r="X3832" i="4"/>
  <c r="X3751" i="4"/>
  <c r="X3607" i="4"/>
  <c r="X3606" i="4"/>
  <c r="X3226" i="4"/>
  <c r="X3895" i="4"/>
  <c r="X3598" i="4"/>
  <c r="X3625" i="4"/>
  <c r="X3274" i="4"/>
  <c r="X1618" i="4"/>
  <c r="X3679" i="4"/>
  <c r="X3499" i="4"/>
  <c r="X3463" i="4"/>
  <c r="X3400" i="4"/>
  <c r="X3217" i="4"/>
  <c r="X3238" i="4"/>
  <c r="Y2217" i="4"/>
  <c r="Y2118" i="4"/>
  <c r="Y1863" i="4"/>
  <c r="Y1794" i="4"/>
  <c r="Y1737" i="4"/>
  <c r="Y3870" i="4"/>
  <c r="Y3869" i="4"/>
  <c r="Y3486" i="4"/>
  <c r="Y3108" i="4"/>
  <c r="Y2844" i="4"/>
  <c r="Y2843" i="4"/>
  <c r="Y2667" i="4"/>
  <c r="Y2666" i="4"/>
  <c r="Y2547" i="4"/>
  <c r="Y2478" i="4"/>
  <c r="Y2477" i="4"/>
  <c r="Y2448" i="4"/>
  <c r="Y2349" i="4"/>
  <c r="Y2280" i="4"/>
  <c r="Y2196" i="4"/>
  <c r="Y2016" i="4"/>
  <c r="Y1920" i="4"/>
  <c r="Y1875" i="4"/>
  <c r="Y1773" i="4"/>
  <c r="Y1665" i="4"/>
  <c r="Y1452" i="4"/>
  <c r="Y489" i="4"/>
  <c r="Y456" i="4"/>
  <c r="Y408" i="4"/>
  <c r="Y375" i="4"/>
  <c r="Y327" i="4"/>
  <c r="Y294" i="4"/>
  <c r="Y246" i="4"/>
  <c r="Y213" i="4"/>
  <c r="Y165" i="4"/>
  <c r="Y132" i="4"/>
  <c r="Y84" i="4"/>
  <c r="Y51" i="4"/>
  <c r="Y1521" i="4"/>
  <c r="Y3279" i="4"/>
  <c r="Y3213" i="4"/>
  <c r="Y1476" i="4"/>
  <c r="Y3801" i="4"/>
  <c r="Y3756" i="4"/>
  <c r="Y3657" i="4"/>
  <c r="Y3656" i="4"/>
  <c r="Y3549" i="4"/>
  <c r="Y3548" i="4"/>
  <c r="Y3333" i="4"/>
  <c r="Y3270" i="4"/>
  <c r="Y1611" i="4"/>
  <c r="Y3720" i="4"/>
  <c r="Y3603" i="4"/>
  <c r="Y3602" i="4"/>
  <c r="Y3288" i="4"/>
  <c r="Y3693" i="4"/>
  <c r="Y3692" i="4"/>
  <c r="Y3513" i="4"/>
  <c r="Y3512" i="4"/>
  <c r="Y3477" i="4"/>
  <c r="Y3476" i="4"/>
  <c r="Y3414" i="4"/>
  <c r="Y1638" i="4"/>
  <c r="Y534" i="4"/>
  <c r="Y45" i="4"/>
  <c r="Y72" i="4"/>
  <c r="Y117" i="4"/>
  <c r="X166" i="4"/>
  <c r="X193" i="4"/>
  <c r="Y243" i="4"/>
  <c r="X283" i="4"/>
  <c r="Y324" i="4"/>
  <c r="X364" i="4"/>
  <c r="Y405" i="4"/>
  <c r="X445" i="4"/>
  <c r="Y486" i="4"/>
  <c r="X526" i="4"/>
  <c r="Y567" i="4"/>
  <c r="X607" i="4"/>
  <c r="Y648" i="4"/>
  <c r="X688" i="4"/>
  <c r="Y729" i="4"/>
  <c r="X769" i="4"/>
  <c r="Y810" i="4"/>
  <c r="X850" i="4"/>
  <c r="Y891" i="4"/>
  <c r="X1012" i="4"/>
  <c r="Y1053" i="4"/>
  <c r="X1147" i="4"/>
  <c r="Y1188" i="4"/>
  <c r="X1309" i="4"/>
  <c r="X1390" i="4"/>
  <c r="X49" i="4"/>
  <c r="X94" i="4"/>
  <c r="X121" i="4"/>
  <c r="Y171" i="4"/>
  <c r="Y216" i="4"/>
  <c r="Y252" i="4"/>
  <c r="X292" i="4"/>
  <c r="Y333" i="4"/>
  <c r="X373" i="4"/>
  <c r="Y414" i="4"/>
  <c r="X454" i="4"/>
  <c r="Y495" i="4"/>
  <c r="X535" i="4"/>
  <c r="Y576" i="4"/>
  <c r="Y657" i="4"/>
  <c r="X697" i="4"/>
  <c r="X13" i="4"/>
  <c r="X40" i="4"/>
  <c r="Y90" i="4"/>
  <c r="Y135" i="4"/>
  <c r="Y162" i="4"/>
  <c r="X211" i="4"/>
  <c r="X247" i="4"/>
  <c r="Y288" i="4"/>
  <c r="X328" i="4"/>
  <c r="Y369" i="4"/>
  <c r="X409" i="4"/>
  <c r="X490" i="4"/>
  <c r="Y531" i="4"/>
  <c r="X571" i="4"/>
  <c r="Y612" i="4"/>
  <c r="Y693" i="4"/>
  <c r="X733" i="4"/>
  <c r="Y774" i="4"/>
  <c r="X814" i="4"/>
  <c r="X895" i="4"/>
  <c r="Y936" i="4"/>
  <c r="Y1017" i="4"/>
  <c r="X1138" i="4"/>
  <c r="X1219" i="4"/>
  <c r="X1435" i="4"/>
  <c r="Y231" i="4"/>
  <c r="X352" i="4"/>
  <c r="X541" i="4"/>
  <c r="X622" i="4"/>
  <c r="Y798" i="4"/>
  <c r="X919" i="4"/>
  <c r="Y1041" i="4"/>
  <c r="X1162" i="4"/>
  <c r="Y1284" i="4"/>
  <c r="X1513" i="4"/>
  <c r="Y1698" i="4"/>
  <c r="X1882" i="4"/>
  <c r="Y1959" i="4"/>
  <c r="Y2058" i="4"/>
  <c r="X2404" i="4"/>
  <c r="Y2517" i="4"/>
  <c r="X3142" i="4"/>
  <c r="X730" i="4"/>
  <c r="Y792" i="4"/>
  <c r="X967" i="4"/>
  <c r="X1027" i="4"/>
  <c r="Y1089" i="4"/>
  <c r="Y1332" i="4"/>
  <c r="Y1878" i="4"/>
  <c r="X1954" i="4"/>
  <c r="Y2067" i="4"/>
  <c r="Y2157" i="4"/>
  <c r="Y2400" i="4"/>
  <c r="X2512" i="4"/>
  <c r="Y3093" i="4"/>
  <c r="Y3228" i="4"/>
  <c r="X811" i="4"/>
  <c r="Y873" i="4"/>
  <c r="Y933" i="4"/>
  <c r="X1054" i="4"/>
  <c r="X1297" i="4"/>
  <c r="X1432" i="4"/>
  <c r="Y1500" i="4"/>
  <c r="Y1572" i="4"/>
  <c r="Y1689" i="4"/>
  <c r="X1837" i="4"/>
  <c r="Y1950" i="4"/>
  <c r="X2062" i="4"/>
  <c r="X2152" i="4"/>
  <c r="Y2319" i="4"/>
  <c r="Y2508" i="4"/>
  <c r="X2728" i="4"/>
  <c r="Y3060" i="4"/>
  <c r="X3133" i="4"/>
  <c r="Y3237" i="4"/>
  <c r="X3220" i="4"/>
  <c r="X3307" i="4"/>
  <c r="Y3321" i="4"/>
  <c r="X3394" i="4"/>
  <c r="Y3408" i="4"/>
  <c r="X3421" i="4"/>
  <c r="Y3435" i="4"/>
  <c r="Y3456" i="4"/>
  <c r="X3469" i="4"/>
  <c r="Y3483" i="4"/>
  <c r="Y3510" i="4"/>
  <c r="Y3627" i="4"/>
  <c r="Y3651" i="4"/>
  <c r="X3664" i="4"/>
  <c r="X3676" i="4"/>
  <c r="X3712" i="4"/>
  <c r="X3736" i="4"/>
  <c r="X3754" i="4"/>
  <c r="X3790" i="4"/>
  <c r="X3808" i="4"/>
  <c r="Y3831" i="4"/>
  <c r="X3844" i="4"/>
  <c r="X3856" i="4"/>
  <c r="Y3894" i="4"/>
  <c r="X3907" i="4"/>
  <c r="Y3243" i="4"/>
  <c r="X3271" i="4"/>
  <c r="Y3285" i="4"/>
  <c r="X3313" i="4"/>
  <c r="Y3327" i="4"/>
  <c r="X3343" i="4"/>
  <c r="Y3357" i="4"/>
  <c r="Y3453" i="4"/>
  <c r="X3466" i="4"/>
  <c r="Y3480" i="4"/>
  <c r="X3502" i="4"/>
  <c r="Y3516" i="4"/>
  <c r="X3541" i="4"/>
  <c r="Y3555" i="4"/>
  <c r="Y3579" i="4"/>
  <c r="Y3615" i="4"/>
  <c r="X3628" i="4"/>
  <c r="X3640" i="4"/>
  <c r="Y3687" i="4"/>
  <c r="X3700" i="4"/>
  <c r="Y3771" i="4"/>
  <c r="Y3273" i="4"/>
  <c r="X3286" i="4"/>
  <c r="X3340" i="4"/>
  <c r="Y3354" i="4"/>
  <c r="Y3375" i="4"/>
  <c r="X3397" i="4"/>
  <c r="Y3411" i="4"/>
  <c r="X3424" i="4"/>
  <c r="Y3438" i="4"/>
  <c r="X3547" i="4"/>
  <c r="Y3561" i="4"/>
  <c r="X3595" i="4"/>
  <c r="Y3609" i="4"/>
  <c r="Y3654" i="4"/>
  <c r="X3667" i="4"/>
  <c r="X3730" i="4"/>
  <c r="Y3744" i="4"/>
  <c r="X3757" i="4"/>
  <c r="Y3777" i="4"/>
  <c r="Y3789" i="4"/>
  <c r="X3802" i="4"/>
  <c r="X3838" i="4"/>
  <c r="Y3852" i="4"/>
  <c r="X3901" i="4"/>
  <c r="Y1497" i="4"/>
  <c r="Y1464" i="4"/>
  <c r="Y1182" i="4"/>
  <c r="X1168" i="4"/>
  <c r="X1153" i="4"/>
  <c r="Y1092" i="4"/>
  <c r="X997" i="4"/>
  <c r="Y969" i="4"/>
  <c r="X1528" i="4"/>
  <c r="Y1389" i="4"/>
  <c r="X1384" i="4"/>
  <c r="Y1374" i="4"/>
  <c r="Y1353" i="4"/>
  <c r="X1315" i="4"/>
  <c r="X1294" i="4"/>
  <c r="Y1263" i="4"/>
  <c r="Y1218" i="4"/>
  <c r="Y1191" i="4"/>
  <c r="X1180" i="4"/>
  <c r="X1123" i="4"/>
  <c r="X1114" i="4"/>
  <c r="Y1110" i="4"/>
  <c r="X1105" i="4"/>
  <c r="Y1077" i="4"/>
  <c r="X1033" i="4"/>
  <c r="Y1020" i="4"/>
  <c r="Y1011" i="4"/>
  <c r="X991" i="4"/>
  <c r="Y978" i="4"/>
  <c r="Y939" i="4"/>
  <c r="X934" i="4"/>
  <c r="Y930" i="4"/>
  <c r="X925" i="4"/>
  <c r="X910" i="4"/>
  <c r="Y849" i="4"/>
  <c r="X844" i="4"/>
  <c r="X835" i="4"/>
  <c r="Y831" i="4"/>
  <c r="X826" i="4"/>
  <c r="X820" i="4"/>
  <c r="Y816" i="4"/>
  <c r="Y807" i="4"/>
  <c r="Y741" i="4"/>
  <c r="X736" i="4"/>
  <c r="Y732" i="4"/>
  <c r="Y1434" i="4"/>
  <c r="Y39" i="4"/>
  <c r="X100" i="4"/>
  <c r="Y129" i="4"/>
  <c r="X160" i="4"/>
  <c r="X190" i="4"/>
  <c r="X250" i="4"/>
  <c r="Y282" i="4"/>
  <c r="Y372" i="4"/>
  <c r="X403" i="4"/>
  <c r="Y1128" i="4"/>
  <c r="X1006" i="4"/>
  <c r="X718" i="4"/>
  <c r="Y714" i="4"/>
  <c r="Y705" i="4"/>
  <c r="X700" i="4"/>
  <c r="X691" i="4"/>
  <c r="Y687" i="4"/>
  <c r="X682" i="4"/>
  <c r="Y678" i="4"/>
  <c r="X673" i="4"/>
  <c r="Y669" i="4"/>
  <c r="X664" i="4"/>
  <c r="Y660" i="4"/>
  <c r="Y654" i="4"/>
  <c r="Y645" i="4"/>
  <c r="X640" i="4"/>
  <c r="X631" i="4"/>
  <c r="Y627" i="4"/>
  <c r="X613" i="4"/>
  <c r="X604" i="4"/>
  <c r="Y591" i="4"/>
  <c r="X586" i="4"/>
  <c r="X577" i="4"/>
  <c r="Y564" i="4"/>
  <c r="X559" i="4"/>
  <c r="Y546" i="4"/>
  <c r="Y537" i="4"/>
  <c r="X2122" i="4"/>
  <c r="X2002" i="4"/>
  <c r="X1867" i="4"/>
  <c r="X1843" i="4"/>
  <c r="X1813" i="4"/>
  <c r="X1726" i="4"/>
  <c r="X3823" i="4"/>
  <c r="X3526" i="4"/>
  <c r="X3127" i="4"/>
  <c r="X3103" i="4"/>
  <c r="X2590" i="4"/>
  <c r="X2482" i="4"/>
  <c r="X2428" i="4"/>
  <c r="X2338" i="4"/>
  <c r="X1993" i="4"/>
  <c r="X1915" i="4"/>
  <c r="X1777" i="4"/>
  <c r="X1753" i="4"/>
  <c r="X1669" i="4"/>
  <c r="X1636" i="4"/>
  <c r="X529" i="4"/>
  <c r="X496" i="4"/>
  <c r="X448" i="4"/>
  <c r="X415" i="4"/>
  <c r="X334" i="4"/>
  <c r="X286" i="4"/>
  <c r="X253" i="4"/>
  <c r="X205" i="4"/>
  <c r="X172" i="4"/>
  <c r="X124" i="4"/>
  <c r="X91" i="4"/>
  <c r="X3616" i="4"/>
  <c r="X1501" i="4"/>
  <c r="X3904" i="4"/>
  <c r="X3903" i="4"/>
  <c r="X3328" i="4"/>
  <c r="X1582" i="4"/>
  <c r="X3652" i="4"/>
  <c r="X3544" i="4"/>
  <c r="X3634" i="4"/>
  <c r="X3355" i="4"/>
  <c r="X3553" i="4"/>
  <c r="X3418" i="4"/>
  <c r="X3310" i="4"/>
  <c r="X3265" i="4"/>
  <c r="X1606" i="4"/>
  <c r="X3697" i="4"/>
  <c r="X3517" i="4"/>
  <c r="X3454" i="4"/>
  <c r="X3391" i="4"/>
  <c r="X1615" i="4"/>
  <c r="X1651" i="4"/>
  <c r="Y2172" i="4"/>
  <c r="Y2109" i="4"/>
  <c r="Y2046" i="4"/>
  <c r="Y1974" i="4"/>
  <c r="Y1944" i="4"/>
  <c r="Y1848" i="4"/>
  <c r="Y1818" i="4"/>
  <c r="Y1785" i="4"/>
  <c r="Y1722" i="4"/>
  <c r="Y1677" i="4"/>
  <c r="Y3864" i="4"/>
  <c r="Y3099" i="4"/>
  <c r="Y3098" i="4"/>
  <c r="Y2793" i="4"/>
  <c r="Y2792" i="4"/>
  <c r="Y2718" i="4"/>
  <c r="Y2612" i="4"/>
  <c r="Y2502" i="4"/>
  <c r="Y2501" i="4"/>
  <c r="Y2271" i="4"/>
  <c r="Y1821" i="4"/>
  <c r="Y1758" i="4"/>
  <c r="Y1647" i="4"/>
  <c r="Y1566" i="4"/>
  <c r="Y516" i="4"/>
  <c r="Y483" i="4"/>
  <c r="Y435" i="4"/>
  <c r="Y402" i="4"/>
  <c r="Y354" i="4"/>
  <c r="Y321" i="4"/>
  <c r="Y273" i="4"/>
  <c r="Y192" i="4"/>
  <c r="Y159" i="4"/>
  <c r="Y111" i="4"/>
  <c r="Y3846" i="4"/>
  <c r="Y1569" i="4"/>
  <c r="Y1485" i="4"/>
  <c r="Y1614" i="4"/>
  <c r="Y3819" i="4"/>
  <c r="Y3738" i="4"/>
  <c r="Y3837" i="4"/>
  <c r="Y3792" i="4"/>
  <c r="Y3791" i="4"/>
  <c r="Y3585" i="4"/>
  <c r="Y3584" i="4"/>
  <c r="Y3222" i="4"/>
  <c r="Y3221" i="4"/>
  <c r="Y3648" i="4"/>
  <c r="Y3540" i="4"/>
  <c r="Y3539" i="4"/>
  <c r="Y3432" i="4"/>
  <c r="Y3431" i="4"/>
  <c r="Y3324" i="4"/>
  <c r="Y3240" i="4"/>
  <c r="Y1596" i="4"/>
  <c r="Y3684" i="4"/>
  <c r="Y3683" i="4"/>
  <c r="Y3504" i="4"/>
  <c r="Y3468" i="4"/>
  <c r="Y3405" i="4"/>
  <c r="Y1623" i="4"/>
  <c r="Y54" i="4"/>
  <c r="Y81" i="4"/>
  <c r="X130" i="4"/>
  <c r="X202" i="4"/>
  <c r="X256" i="4"/>
  <c r="Y297" i="4"/>
  <c r="X337" i="4"/>
  <c r="Y378" i="4"/>
  <c r="Y459" i="4"/>
  <c r="X499" i="4"/>
  <c r="Y540" i="4"/>
  <c r="X580" i="4"/>
  <c r="Y621" i="4"/>
  <c r="Y702" i="4"/>
  <c r="X742" i="4"/>
  <c r="X823" i="4"/>
  <c r="Y864" i="4"/>
  <c r="X904" i="4"/>
  <c r="Y945" i="4"/>
  <c r="X985" i="4"/>
  <c r="X1201" i="4"/>
  <c r="X1282" i="4"/>
  <c r="Y1404" i="4"/>
  <c r="Y27" i="4"/>
  <c r="X58" i="4"/>
  <c r="X103" i="4"/>
  <c r="X148" i="4"/>
  <c r="Y180" i="4"/>
  <c r="Y225" i="4"/>
  <c r="Y306" i="4"/>
  <c r="X346" i="4"/>
  <c r="Y387" i="4"/>
  <c r="X427" i="4"/>
  <c r="Y468" i="4"/>
  <c r="X508" i="4"/>
  <c r="Y549" i="4"/>
  <c r="X589" i="4"/>
  <c r="Y630" i="4"/>
  <c r="X670" i="4"/>
  <c r="Y711" i="4"/>
  <c r="X22" i="4"/>
  <c r="X67" i="4"/>
  <c r="Y99" i="4"/>
  <c r="Y189" i="4"/>
  <c r="Y261" i="4"/>
  <c r="X301" i="4"/>
  <c r="Y342" i="4"/>
  <c r="X382" i="4"/>
  <c r="Y423" i="4"/>
  <c r="X463" i="4"/>
  <c r="Y504" i="4"/>
  <c r="X544" i="4"/>
  <c r="Y585" i="4"/>
  <c r="X625" i="4"/>
  <c r="Y666" i="4"/>
  <c r="X706" i="4"/>
  <c r="Y747" i="4"/>
  <c r="X787" i="4"/>
  <c r="X868" i="4"/>
  <c r="Y909" i="4"/>
  <c r="X949" i="4"/>
  <c r="Y990" i="4"/>
  <c r="X1030" i="4"/>
  <c r="Y1233" i="4"/>
  <c r="Y1314" i="4"/>
  <c r="X271" i="4"/>
  <c r="Y393" i="4"/>
  <c r="Y555" i="4"/>
  <c r="X595" i="4"/>
  <c r="Y765" i="4"/>
  <c r="Y879" i="4"/>
  <c r="X940" i="4"/>
  <c r="Y1122" i="4"/>
  <c r="X1183" i="4"/>
  <c r="X1243" i="4"/>
  <c r="Y1365" i="4"/>
  <c r="X1477" i="4"/>
  <c r="X1576" i="4"/>
  <c r="X1711" i="4"/>
  <c r="Y1896" i="4"/>
  <c r="X2017" i="4"/>
  <c r="X2098" i="4"/>
  <c r="Y2211" i="4"/>
  <c r="Y2454" i="4"/>
  <c r="X3064" i="4"/>
  <c r="Y3219" i="4"/>
  <c r="Y663" i="4"/>
  <c r="X703" i="4"/>
  <c r="X751" i="4"/>
  <c r="X805" i="4"/>
  <c r="Y927" i="4"/>
  <c r="X1048" i="4"/>
  <c r="Y1230" i="4"/>
  <c r="X1291" i="4"/>
  <c r="Y1467" i="4"/>
  <c r="X1531" i="4"/>
  <c r="X2026" i="4"/>
  <c r="Y2094" i="4"/>
  <c r="X2206" i="4"/>
  <c r="X2413" i="4"/>
  <c r="Y3069" i="4"/>
  <c r="Y3138" i="4"/>
  <c r="X757" i="4"/>
  <c r="X892" i="4"/>
  <c r="Y954" i="4"/>
  <c r="X1075" i="4"/>
  <c r="Y1197" i="4"/>
  <c r="X1378" i="4"/>
  <c r="Y1887" i="4"/>
  <c r="X1963" i="4"/>
  <c r="X2089" i="4"/>
  <c r="Y2202" i="4"/>
  <c r="Y2409" i="4"/>
  <c r="X2521" i="4"/>
  <c r="Y2952" i="4"/>
  <c r="Y3147" i="4"/>
  <c r="X3250" i="4"/>
  <c r="X3229" i="4"/>
  <c r="Y3312" i="4"/>
  <c r="X3379" i="4"/>
  <c r="Y3399" i="4"/>
  <c r="X3412" i="4"/>
  <c r="Y3426" i="4"/>
  <c r="X3439" i="4"/>
  <c r="X3460" i="4"/>
  <c r="Y3474" i="4"/>
  <c r="Y3573" i="4"/>
  <c r="Y3606" i="4"/>
  <c r="Y3618" i="4"/>
  <c r="X3631" i="4"/>
  <c r="X3655" i="4"/>
  <c r="Y3669" i="4"/>
  <c r="Y3681" i="4"/>
  <c r="X3694" i="4"/>
  <c r="X3727" i="4"/>
  <c r="Y3741" i="4"/>
  <c r="Y3762" i="4"/>
  <c r="X3799" i="4"/>
  <c r="Y3813" i="4"/>
  <c r="X3835" i="4"/>
  <c r="Y3849" i="4"/>
  <c r="Y3867" i="4"/>
  <c r="X3898" i="4"/>
  <c r="Y3912" i="4"/>
  <c r="X3256" i="4"/>
  <c r="Y3276" i="4"/>
  <c r="X3289" i="4"/>
  <c r="Y3318" i="4"/>
  <c r="X3331" i="4"/>
  <c r="X3361" i="4"/>
  <c r="X3457" i="4"/>
  <c r="Y3471" i="4"/>
  <c r="X3484" i="4"/>
  <c r="Y3507" i="4"/>
  <c r="X3520" i="4"/>
  <c r="Y3546" i="4"/>
  <c r="X3586" i="4"/>
  <c r="X3619" i="4"/>
  <c r="Y3633" i="4"/>
  <c r="Y3678" i="4"/>
  <c r="X3691" i="4"/>
  <c r="Y3717" i="4"/>
  <c r="X3775" i="4"/>
  <c r="Y3261" i="4"/>
  <c r="X3277" i="4"/>
  <c r="Y3300" i="4"/>
  <c r="Y3345" i="4"/>
  <c r="X3358" i="4"/>
  <c r="X3385" i="4"/>
  <c r="Y3402" i="4"/>
  <c r="X3415" i="4"/>
  <c r="Y3429" i="4"/>
  <c r="X3442" i="4"/>
  <c r="Y3552" i="4"/>
  <c r="X3565" i="4"/>
  <c r="Y3588" i="4"/>
  <c r="Y3600" i="4"/>
  <c r="Y3645" i="4"/>
  <c r="X3658" i="4"/>
  <c r="Y3672" i="4"/>
  <c r="Y3735" i="4"/>
  <c r="Y3768" i="4"/>
  <c r="X3781" i="4"/>
  <c r="Y3807" i="4"/>
  <c r="Y3843" i="4"/>
  <c r="Y3876" i="4"/>
  <c r="Y3906" i="4"/>
  <c r="Y1539" i="4"/>
  <c r="X1465" i="4"/>
  <c r="Y1383" i="4"/>
  <c r="Y1329" i="4"/>
  <c r="Y1308" i="4"/>
  <c r="X1276" i="4"/>
  <c r="Y1266" i="4"/>
  <c r="X1330" i="4"/>
  <c r="X1240" i="4"/>
  <c r="X1222" i="4"/>
  <c r="X1150" i="4"/>
  <c r="X1126" i="4"/>
  <c r="X1117" i="4"/>
  <c r="Y1104" i="4"/>
  <c r="X1099" i="4"/>
  <c r="Y1065" i="4"/>
  <c r="Y1056" i="4"/>
  <c r="X1051" i="4"/>
  <c r="Y1047" i="4"/>
  <c r="X1036" i="4"/>
  <c r="Y1032" i="4"/>
  <c r="Y1023" i="4"/>
  <c r="X1009" i="4"/>
  <c r="Y975" i="4"/>
  <c r="X970" i="4"/>
  <c r="Y966" i="4"/>
  <c r="X961" i="4"/>
  <c r="X937" i="4"/>
  <c r="X928" i="4"/>
  <c r="Y924" i="4"/>
  <c r="Y867" i="4"/>
  <c r="X862" i="4"/>
  <c r="Y858" i="4"/>
  <c r="Y843" i="4"/>
  <c r="X829" i="4"/>
  <c r="X772" i="4"/>
  <c r="Y768" i="4"/>
  <c r="X763" i="4"/>
  <c r="Y759" i="4"/>
  <c r="X754" i="4"/>
  <c r="X739" i="4"/>
  <c r="Y735" i="4"/>
  <c r="Y885" i="4"/>
  <c r="Y3423" i="4"/>
  <c r="Y3422" i="4"/>
  <c r="Y48" i="4"/>
  <c r="X109" i="4"/>
  <c r="Y141" i="4"/>
  <c r="X169" i="4"/>
  <c r="Y201" i="4"/>
  <c r="X262" i="4"/>
  <c r="Y291" i="4"/>
  <c r="X322" i="4"/>
  <c r="X412" i="4"/>
  <c r="Y444" i="4"/>
  <c r="X721" i="4"/>
  <c r="X712" i="4"/>
  <c r="Y699" i="4"/>
  <c r="X694" i="4"/>
  <c r="X685" i="4"/>
  <c r="Y681" i="4"/>
  <c r="X667" i="4"/>
  <c r="X2221" i="4"/>
  <c r="X2191" i="4"/>
  <c r="X2167" i="4"/>
  <c r="X2137" i="4"/>
  <c r="X2113" i="4"/>
  <c r="X1978" i="4"/>
  <c r="X1858" i="4"/>
  <c r="X1804" i="4"/>
  <c r="X1741" i="4"/>
  <c r="X1717" i="4"/>
  <c r="X1654" i="4"/>
  <c r="X3706" i="4"/>
  <c r="X3490" i="4"/>
  <c r="X3292" i="4"/>
  <c r="X3118" i="4"/>
  <c r="X2713" i="4"/>
  <c r="X2581" i="4"/>
  <c r="X2527" i="4"/>
  <c r="X2473" i="4"/>
  <c r="X2443" i="4"/>
  <c r="X2419" i="4"/>
  <c r="X2353" i="4"/>
  <c r="X2329" i="4"/>
  <c r="X2299" i="4"/>
  <c r="X2275" i="4"/>
  <c r="X1984" i="4"/>
  <c r="X1660" i="4"/>
  <c r="X1492" i="4"/>
  <c r="X523" i="4"/>
  <c r="X475" i="4"/>
  <c r="X442" i="4"/>
  <c r="X394" i="4"/>
  <c r="X361" i="4"/>
  <c r="X313" i="4"/>
  <c r="X280" i="4"/>
  <c r="X232" i="4"/>
  <c r="X199" i="4"/>
  <c r="X118" i="4"/>
  <c r="X70" i="4"/>
  <c r="X37" i="4"/>
  <c r="X3796" i="4"/>
  <c r="X3795" i="4"/>
  <c r="X3841" i="4"/>
  <c r="X3787" i="4"/>
  <c r="X3786" i="4"/>
  <c r="X3850" i="4"/>
  <c r="X3778" i="4"/>
  <c r="X3670" i="4"/>
  <c r="X3562" i="4"/>
  <c r="X3427" i="4"/>
  <c r="X3319" i="4"/>
  <c r="X3283" i="4"/>
  <c r="X3211" i="4"/>
  <c r="X3589" i="4"/>
  <c r="X3588" i="4"/>
  <c r="X3346" i="4"/>
  <c r="X1627" i="4"/>
  <c r="X3688" i="4"/>
  <c r="Y2163" i="4"/>
  <c r="Y2133" i="4"/>
  <c r="Y2037" i="4"/>
  <c r="Y2007" i="4"/>
  <c r="Y1935" i="4"/>
  <c r="Y1872" i="4"/>
  <c r="Y1809" i="4"/>
  <c r="Y1746" i="4"/>
  <c r="Y3891" i="4"/>
  <c r="Y3890" i="4"/>
  <c r="Y3828" i="4"/>
  <c r="Y3522" i="4"/>
  <c r="Y3296" i="4"/>
  <c r="Y3186" i="4"/>
  <c r="Y3185" i="4"/>
  <c r="Y3123" i="4"/>
  <c r="Y3122" i="4"/>
  <c r="Y2898" i="4"/>
  <c r="Y2709" i="4"/>
  <c r="Y2586" i="4"/>
  <c r="Y2556" i="4"/>
  <c r="Y2493" i="4"/>
  <c r="Y2424" i="4"/>
  <c r="Y2376" i="4"/>
  <c r="Y2325" i="4"/>
  <c r="Y2295" i="4"/>
  <c r="Y2250" i="4"/>
  <c r="Y2082" i="4"/>
  <c r="Y1947" i="4"/>
  <c r="Y1674" i="4"/>
  <c r="Y1632" i="4"/>
  <c r="Y462" i="4"/>
  <c r="Y429" i="4"/>
  <c r="Y381" i="4"/>
  <c r="Y348" i="4"/>
  <c r="Y300" i="4"/>
  <c r="Y267" i="4"/>
  <c r="Y186" i="4"/>
  <c r="Y138" i="4"/>
  <c r="Y105" i="4"/>
  <c r="Y57" i="4"/>
  <c r="Y24" i="4"/>
  <c r="Y3774" i="4"/>
  <c r="Y3773" i="4"/>
  <c r="Y3558" i="4"/>
  <c r="Y3315" i="4"/>
  <c r="Y3314" i="4"/>
  <c r="Y1371" i="4"/>
  <c r="Y1425" i="4"/>
  <c r="Y3630" i="4"/>
  <c r="Y3351" i="4"/>
  <c r="Y3900" i="4"/>
  <c r="Y3810" i="4"/>
  <c r="Y3909" i="4"/>
  <c r="Y3908" i="4"/>
  <c r="Y3729" i="4"/>
  <c r="Y3621" i="4"/>
  <c r="Y3620" i="4"/>
  <c r="Y3342" i="4"/>
  <c r="Y1620" i="4"/>
  <c r="Y3576" i="4"/>
  <c r="Y3575" i="4"/>
  <c r="Y3711" i="4"/>
  <c r="Y3710" i="4"/>
  <c r="Y3531" i="4"/>
  <c r="Y3530" i="4"/>
  <c r="Y3495" i="4"/>
  <c r="Y3494" i="4"/>
  <c r="Y3459" i="4"/>
  <c r="Y3458" i="4"/>
  <c r="Y3396" i="4"/>
  <c r="Y3395" i="4"/>
  <c r="Y3231" i="4"/>
  <c r="Y3230" i="4"/>
  <c r="Y3225" i="4"/>
  <c r="Y18" i="4"/>
  <c r="Y63" i="4"/>
  <c r="Y108" i="4"/>
  <c r="X139" i="4"/>
  <c r="X184" i="4"/>
  <c r="X229" i="4"/>
  <c r="Y270" i="4"/>
  <c r="X310" i="4"/>
  <c r="Y351" i="4"/>
  <c r="X391" i="4"/>
  <c r="X472" i="4"/>
  <c r="Y513" i="4"/>
  <c r="X553" i="4"/>
  <c r="Y594" i="4"/>
  <c r="Y675" i="4"/>
  <c r="X715" i="4"/>
  <c r="Y756" i="4"/>
  <c r="X796" i="4"/>
  <c r="Y837" i="4"/>
  <c r="X958" i="4"/>
  <c r="Y999" i="4"/>
  <c r="Y1134" i="4"/>
  <c r="Y1215" i="4"/>
  <c r="X1255" i="4"/>
  <c r="Y1377" i="4"/>
  <c r="X85" i="4"/>
  <c r="X157" i="4"/>
  <c r="Y207" i="4"/>
  <c r="X238" i="4"/>
  <c r="Y279" i="4"/>
  <c r="X319" i="4"/>
  <c r="Y360" i="4"/>
  <c r="X400" i="4"/>
  <c r="Y441" i="4"/>
  <c r="X481" i="4"/>
  <c r="Y522" i="4"/>
  <c r="X562" i="4"/>
  <c r="Y603" i="4"/>
  <c r="X643" i="4"/>
  <c r="Y684" i="4"/>
  <c r="X724" i="4"/>
  <c r="X31" i="4"/>
  <c r="X76" i="4"/>
  <c r="Y126" i="4"/>
  <c r="Y153" i="4"/>
  <c r="Y198" i="4"/>
  <c r="Y234" i="4"/>
  <c r="X274" i="4"/>
  <c r="Y315" i="4"/>
  <c r="X355" i="4"/>
  <c r="Y396" i="4"/>
  <c r="X436" i="4"/>
  <c r="Y477" i="4"/>
  <c r="X517" i="4"/>
  <c r="Y558" i="4"/>
  <c r="X598" i="4"/>
  <c r="Y639" i="4"/>
  <c r="X679" i="4"/>
  <c r="X760" i="4"/>
  <c r="X841" i="4"/>
  <c r="Y882" i="4"/>
  <c r="Y963" i="4"/>
  <c r="X1003" i="4"/>
  <c r="Y1044" i="4"/>
  <c r="X1084" i="4"/>
  <c r="Y1125" i="4"/>
  <c r="X1165" i="4"/>
  <c r="Y1206" i="4"/>
  <c r="Y1287" i="4"/>
  <c r="Y312" i="4"/>
  <c r="X433" i="4"/>
  <c r="Y609" i="4"/>
  <c r="X649" i="4"/>
  <c r="X838" i="4"/>
  <c r="Y900" i="4"/>
  <c r="X1021" i="4"/>
  <c r="X1264" i="4"/>
  <c r="X1495" i="4"/>
  <c r="Y1590" i="4"/>
  <c r="X1684" i="4"/>
  <c r="Y1833" i="4"/>
  <c r="X1909" i="4"/>
  <c r="Y2148" i="4"/>
  <c r="X2314" i="4"/>
  <c r="X2467" i="4"/>
  <c r="Y2724" i="4"/>
  <c r="X3088" i="4"/>
  <c r="X3232" i="4"/>
  <c r="Y717" i="4"/>
  <c r="Y771" i="4"/>
  <c r="Y825" i="4"/>
  <c r="X946" i="4"/>
  <c r="Y1008" i="4"/>
  <c r="Y1068" i="4"/>
  <c r="X1129" i="4"/>
  <c r="Y1311" i="4"/>
  <c r="X1426" i="4"/>
  <c r="Y1680" i="4"/>
  <c r="X1828" i="4"/>
  <c r="Y1905" i="4"/>
  <c r="X2053" i="4"/>
  <c r="X2143" i="4"/>
  <c r="Y2310" i="4"/>
  <c r="Y2463" i="4"/>
  <c r="X2575" i="4"/>
  <c r="X3079" i="4"/>
  <c r="X3214" i="4"/>
  <c r="Y3255" i="4"/>
  <c r="X778" i="4"/>
  <c r="X913" i="4"/>
  <c r="X973" i="4"/>
  <c r="Y1035" i="4"/>
  <c r="X1156" i="4"/>
  <c r="X1216" i="4"/>
  <c r="Y1563" i="4"/>
  <c r="Y1599" i="4"/>
  <c r="X1630" i="4"/>
  <c r="Y1824" i="4"/>
  <c r="X1900" i="4"/>
  <c r="Y2022" i="4"/>
  <c r="X2305" i="4"/>
  <c r="X2458" i="4"/>
  <c r="Y2571" i="4"/>
  <c r="Y3006" i="4"/>
  <c r="Y3084" i="4"/>
  <c r="X3223" i="4"/>
  <c r="Y3264" i="4"/>
  <c r="Y3234" i="4"/>
  <c r="X3316" i="4"/>
  <c r="Y3330" i="4"/>
  <c r="Y3390" i="4"/>
  <c r="X3403" i="4"/>
  <c r="X3430" i="4"/>
  <c r="X3448" i="4"/>
  <c r="Y3465" i="4"/>
  <c r="X3478" i="4"/>
  <c r="X3505" i="4"/>
  <c r="Y3519" i="4"/>
  <c r="Y3597" i="4"/>
  <c r="X3610" i="4"/>
  <c r="X3622" i="4"/>
  <c r="Y3636" i="4"/>
  <c r="Y3660" i="4"/>
  <c r="X3673" i="4"/>
  <c r="X3685" i="4"/>
  <c r="Y3699" i="4"/>
  <c r="Y3732" i="4"/>
  <c r="Y3750" i="4"/>
  <c r="Y3786" i="4"/>
  <c r="Y3804" i="4"/>
  <c r="X3817" i="4"/>
  <c r="Y3840" i="4"/>
  <c r="X3853" i="4"/>
  <c r="Y3885" i="4"/>
  <c r="Y3903" i="4"/>
  <c r="Y3267" i="4"/>
  <c r="X3280" i="4"/>
  <c r="Y3309" i="4"/>
  <c r="X3322" i="4"/>
  <c r="Y3339" i="4"/>
  <c r="Y3381" i="4"/>
  <c r="Y3462" i="4"/>
  <c r="X3475" i="4"/>
  <c r="Y3498" i="4"/>
  <c r="Y3537" i="4"/>
  <c r="X3550" i="4"/>
  <c r="Y3564" i="4"/>
  <c r="Y3591" i="4"/>
  <c r="Y3624" i="4"/>
  <c r="X3637" i="4"/>
  <c r="X3682" i="4"/>
  <c r="Y3696" i="4"/>
  <c r="X3766" i="4"/>
  <c r="Y3780" i="4"/>
  <c r="X3268" i="4"/>
  <c r="Y3282" i="4"/>
  <c r="Y3303" i="4"/>
  <c r="X3349" i="4"/>
  <c r="Y3372" i="4"/>
  <c r="Y3393" i="4"/>
  <c r="Y3420" i="4"/>
  <c r="X3433" i="4"/>
  <c r="Y3543" i="4"/>
  <c r="X3556" i="4"/>
  <c r="X3568" i="4"/>
  <c r="X3592" i="4"/>
  <c r="Y3663" i="4"/>
  <c r="Y3723" i="4"/>
  <c r="X3739" i="4"/>
  <c r="Y3753" i="4"/>
  <c r="X3772" i="4"/>
  <c r="X3784" i="4"/>
  <c r="Y3798" i="4"/>
  <c r="X3811" i="4"/>
  <c r="Y3834" i="4"/>
  <c r="X3847" i="4"/>
  <c r="Y3897" i="4"/>
  <c r="X3910" i="4"/>
  <c r="AB30" i="4"/>
  <c r="AE30" i="4" s="1"/>
  <c r="L100" i="11"/>
  <c r="AC30" i="4"/>
  <c r="X1540" i="4"/>
  <c r="AC29" i="4"/>
  <c r="AE29" i="4" s="1"/>
  <c r="AB29" i="4"/>
  <c r="V3854" i="4"/>
  <c r="Y3855" i="4"/>
  <c r="V3593" i="4"/>
  <c r="U3234" i="4"/>
  <c r="X3235" i="4" s="1"/>
  <c r="AD31" i="4"/>
  <c r="AD32" i="4"/>
  <c r="V41" i="4"/>
  <c r="Y42" i="4" s="1"/>
  <c r="V11" i="4"/>
  <c r="Y12" i="4" s="1"/>
  <c r="V3500" i="4"/>
  <c r="V794" i="4"/>
  <c r="Y795" i="4"/>
  <c r="AB31" i="4"/>
  <c r="Y9" i="4"/>
  <c r="V365" i="4"/>
  <c r="Y366" i="4"/>
  <c r="U348" i="4"/>
  <c r="X349" i="4"/>
  <c r="V335" i="4"/>
  <c r="V317" i="4"/>
  <c r="Y318" i="4" s="1"/>
  <c r="U303" i="4"/>
  <c r="X304" i="4" s="1"/>
  <c r="U288" i="4"/>
  <c r="X289" i="4" s="1"/>
  <c r="V275" i="4"/>
  <c r="Y276" i="4" s="1"/>
  <c r="V257" i="4"/>
  <c r="Y258" i="4"/>
  <c r="U243" i="4"/>
  <c r="X244" i="4" s="1"/>
  <c r="V227" i="4"/>
  <c r="Y228" i="4" s="1"/>
  <c r="U213" i="4"/>
  <c r="X214" i="4" s="1"/>
  <c r="U195" i="4"/>
  <c r="V182" i="4"/>
  <c r="V167" i="4"/>
  <c r="Y168" i="4"/>
  <c r="U153" i="4"/>
  <c r="U126" i="4"/>
  <c r="X127" i="4" s="1"/>
  <c r="U105" i="4"/>
  <c r="X106" i="4" s="1"/>
  <c r="U81" i="4"/>
  <c r="X82" i="4"/>
  <c r="U60" i="4"/>
  <c r="V32" i="4"/>
  <c r="V3782" i="4"/>
  <c r="U657" i="4"/>
  <c r="X658" i="4"/>
  <c r="V1340" i="4"/>
  <c r="Y1341" i="4" s="1"/>
  <c r="V20" i="4"/>
  <c r="Y21" i="4"/>
  <c r="U33" i="4"/>
  <c r="X34" i="4" s="1"/>
  <c r="U54" i="4"/>
  <c r="X55" i="4" s="1"/>
  <c r="U72" i="4"/>
  <c r="X73" i="4"/>
  <c r="V86" i="4"/>
  <c r="Y87" i="4" s="1"/>
  <c r="V101" i="4"/>
  <c r="Y102" i="4" s="1"/>
  <c r="U114" i="4"/>
  <c r="X115" i="4" s="1"/>
  <c r="U132" i="4"/>
  <c r="X133" i="4" s="1"/>
  <c r="V146" i="4"/>
  <c r="Y147" i="4" s="1"/>
  <c r="U3336" i="4"/>
  <c r="X3337" i="4"/>
  <c r="U3744" i="4"/>
  <c r="U294" i="4"/>
  <c r="U276" i="4"/>
  <c r="X277" i="4" s="1"/>
  <c r="V263" i="4"/>
  <c r="Y264" i="4"/>
  <c r="V248" i="4"/>
  <c r="Y249" i="4"/>
  <c r="U234" i="4"/>
  <c r="X235" i="4" s="1"/>
  <c r="U216" i="4"/>
  <c r="V203" i="4"/>
  <c r="Y204" i="4" s="1"/>
  <c r="U186" i="4"/>
  <c r="X187" i="4"/>
  <c r="V173" i="4"/>
  <c r="Y174" i="4"/>
  <c r="V155" i="4"/>
  <c r="Y156" i="4"/>
  <c r="U135" i="4"/>
  <c r="X136" i="4" s="1"/>
  <c r="V113" i="4"/>
  <c r="Y114" i="4"/>
  <c r="V92" i="4"/>
  <c r="Y93" i="4"/>
  <c r="V65" i="4"/>
  <c r="X154" i="4"/>
  <c r="X61" i="4"/>
  <c r="U3945" i="4"/>
  <c r="U3156" i="4"/>
  <c r="X3157" i="4" s="1"/>
  <c r="U2988" i="4"/>
  <c r="U2697" i="4"/>
  <c r="U2613" i="4"/>
  <c r="U2265" i="4"/>
  <c r="U2160" i="4"/>
  <c r="U1824" i="4"/>
  <c r="U3708" i="4"/>
  <c r="U3258" i="4"/>
  <c r="V2879" i="4"/>
  <c r="Y2879" i="4" s="1"/>
  <c r="V2525" i="4"/>
  <c r="U2397" i="4"/>
  <c r="U2067" i="4"/>
  <c r="X2068" i="4"/>
  <c r="V1712" i="4"/>
  <c r="U2523" i="4"/>
  <c r="U2064" i="4"/>
  <c r="U2898" i="4"/>
  <c r="U2694" i="4"/>
  <c r="U2262" i="4"/>
  <c r="X2263" i="4" s="1"/>
  <c r="U2154" i="4"/>
  <c r="U1818" i="4"/>
  <c r="V3704" i="4"/>
  <c r="U3252" i="4"/>
  <c r="X3252" i="4" s="1"/>
  <c r="V2825" i="4"/>
  <c r="Y2825" i="4" s="1"/>
  <c r="V2519" i="4"/>
  <c r="V2354" i="4"/>
  <c r="Y2355" i="4"/>
  <c r="V2063" i="4"/>
  <c r="Y2064" i="4"/>
  <c r="U1689" i="4"/>
  <c r="U465" i="4"/>
  <c r="V1742" i="4"/>
  <c r="V1910" i="4"/>
  <c r="V2510" i="4"/>
  <c r="Y2510" i="4" s="1"/>
  <c r="V2558" i="4"/>
  <c r="V2726" i="4"/>
  <c r="Y2727" i="4" s="1"/>
  <c r="V2990" i="4"/>
  <c r="V3158" i="4"/>
  <c r="Y3158" i="4" s="1"/>
  <c r="V3758" i="4"/>
  <c r="U2517" i="4"/>
  <c r="U1686" i="4"/>
  <c r="V464" i="4"/>
  <c r="U2691" i="4"/>
  <c r="U2259" i="4"/>
  <c r="X2260" i="4" s="1"/>
  <c r="U1974" i="4"/>
  <c r="V3674" i="4"/>
  <c r="V3248" i="4"/>
  <c r="Y3248" i="4"/>
  <c r="V2774" i="4"/>
  <c r="U2349" i="4"/>
  <c r="V1682" i="4"/>
  <c r="U2979" i="4"/>
  <c r="U2892" i="4"/>
  <c r="U2808" i="4"/>
  <c r="U2604" i="4"/>
  <c r="U2148" i="4"/>
  <c r="X2149" i="4" s="1"/>
  <c r="U1971" i="4"/>
  <c r="U3645" i="4"/>
  <c r="U3246" i="4"/>
  <c r="V2756" i="4"/>
  <c r="U2346" i="4"/>
  <c r="U2055" i="4"/>
  <c r="U1680" i="4"/>
  <c r="X1681" i="4" s="1"/>
  <c r="V452" i="4"/>
  <c r="U1671" i="4"/>
  <c r="X1672" i="4"/>
  <c r="U1791" i="4"/>
  <c r="X1792" i="4"/>
  <c r="U2223" i="4"/>
  <c r="U3015" i="4"/>
  <c r="X3016" i="4" s="1"/>
  <c r="U3135" i="4"/>
  <c r="U2805" i="4"/>
  <c r="U2688" i="4"/>
  <c r="X2689" i="4" s="1"/>
  <c r="U2256" i="4"/>
  <c r="U1809" i="4"/>
  <c r="X1810" i="4"/>
  <c r="U3642" i="4"/>
  <c r="U2508" i="4"/>
  <c r="U1677" i="4"/>
  <c r="U450" i="4"/>
  <c r="X451" i="4" s="1"/>
  <c r="U2601" i="4"/>
  <c r="U2139" i="4"/>
  <c r="X2140" i="4" s="1"/>
  <c r="U1806" i="4"/>
  <c r="V3641" i="4"/>
  <c r="V3203" i="4"/>
  <c r="U2733" i="4"/>
  <c r="U2505" i="4"/>
  <c r="V2342" i="4"/>
  <c r="V2051" i="4"/>
  <c r="U1674" i="4"/>
  <c r="V446" i="4"/>
  <c r="U1965" i="4"/>
  <c r="U1800" i="4"/>
  <c r="U2730" i="4"/>
  <c r="U2502" i="4"/>
  <c r="U2340" i="4"/>
  <c r="X2341" i="4"/>
  <c r="U1995" i="4"/>
  <c r="U438" i="4"/>
  <c r="V2033" i="4"/>
  <c r="V2753" i="4"/>
  <c r="Y2753" i="4" s="1"/>
  <c r="V3449" i="4"/>
  <c r="U89" i="4"/>
  <c r="U161" i="4"/>
  <c r="U233" i="4"/>
  <c r="X233" i="4" s="1"/>
  <c r="U305" i="4"/>
  <c r="X305" i="4" s="1"/>
  <c r="U377" i="4"/>
  <c r="X377" i="4" s="1"/>
  <c r="U449" i="4"/>
  <c r="X449" i="4" s="1"/>
  <c r="U521" i="4"/>
  <c r="U593" i="4"/>
  <c r="U665" i="4"/>
  <c r="X666" i="4" s="1"/>
  <c r="U737" i="4"/>
  <c r="U809" i="4"/>
  <c r="U881" i="4"/>
  <c r="X881" i="4" s="1"/>
  <c r="U953" i="4"/>
  <c r="X954" i="4" s="1"/>
  <c r="U1025" i="4"/>
  <c r="U1097" i="4"/>
  <c r="U1169" i="4"/>
  <c r="U1241" i="4"/>
  <c r="U1313" i="4"/>
  <c r="U1385" i="4"/>
  <c r="U1457" i="4"/>
  <c r="U1529" i="4"/>
  <c r="U1601" i="4"/>
  <c r="X1601" i="4" s="1"/>
  <c r="U1673" i="4"/>
  <c r="X1673" i="4"/>
  <c r="U1745" i="4"/>
  <c r="X1745" i="4"/>
  <c r="U1817" i="4"/>
  <c r="X1817" i="4"/>
  <c r="U1889" i="4"/>
  <c r="U1961" i="4"/>
  <c r="X1961" i="4" s="1"/>
  <c r="U2033" i="4"/>
  <c r="U2105" i="4"/>
  <c r="X2105" i="4"/>
  <c r="U2177" i="4"/>
  <c r="X2177" i="4" s="1"/>
  <c r="U2249" i="4"/>
  <c r="X2249" i="4" s="1"/>
  <c r="U2321" i="4"/>
  <c r="U50" i="4"/>
  <c r="X50" i="4" s="1"/>
  <c r="V4007" i="4"/>
  <c r="U3927" i="4"/>
  <c r="U3054" i="4"/>
  <c r="U2970" i="4"/>
  <c r="V2885" i="4"/>
  <c r="U2799" i="4"/>
  <c r="V2597" i="4"/>
  <c r="U2247" i="4"/>
  <c r="X2248" i="4"/>
  <c r="U2133" i="4"/>
  <c r="U1959" i="4"/>
  <c r="V1796" i="4"/>
  <c r="V3581" i="4"/>
  <c r="Y3582" i="4"/>
  <c r="U3144" i="4"/>
  <c r="U2724" i="4"/>
  <c r="X2725" i="4" s="1"/>
  <c r="V2498" i="4"/>
  <c r="Y2499" i="4" s="1"/>
  <c r="V1991" i="4"/>
  <c r="U1665" i="4"/>
  <c r="U3579" i="4"/>
  <c r="U2721" i="4"/>
  <c r="U2331" i="4"/>
  <c r="U1989" i="4"/>
  <c r="U1662" i="4"/>
  <c r="X1663" i="4" s="1"/>
  <c r="U1986" i="4"/>
  <c r="X1987" i="4" s="1"/>
  <c r="U2106" i="4"/>
  <c r="X2107" i="4" s="1"/>
  <c r="U2250" i="4"/>
  <c r="U2244" i="4"/>
  <c r="U3576" i="4"/>
  <c r="V3140" i="4"/>
  <c r="U2718" i="4"/>
  <c r="U2493" i="4"/>
  <c r="V2327" i="4"/>
  <c r="V1661" i="4"/>
  <c r="V416" i="4"/>
  <c r="U3573" i="4"/>
  <c r="U3138" i="4"/>
  <c r="U2715" i="4"/>
  <c r="U2490" i="4"/>
  <c r="X2491" i="4" s="1"/>
  <c r="U2325" i="4"/>
  <c r="U3048" i="4"/>
  <c r="U2877" i="4"/>
  <c r="U2793" i="4"/>
  <c r="U2241" i="4"/>
  <c r="U2124" i="4"/>
  <c r="U1947" i="4"/>
  <c r="X1948" i="4" s="1"/>
  <c r="U1785" i="4"/>
  <c r="U3570" i="4"/>
  <c r="X3571" i="4"/>
  <c r="V3134" i="4"/>
  <c r="V2714" i="4"/>
  <c r="V2489" i="4"/>
  <c r="U2322" i="4"/>
  <c r="V1964" i="4"/>
  <c r="U1644" i="4"/>
  <c r="U405" i="4"/>
  <c r="X405" i="4" s="1"/>
  <c r="V236" i="4"/>
  <c r="V2300" i="4"/>
  <c r="V2372" i="4"/>
  <c r="Y2372" i="4" s="1"/>
  <c r="V2588" i="4"/>
  <c r="V2684" i="4"/>
  <c r="V2780" i="4"/>
  <c r="Y2781" i="4" s="1"/>
  <c r="V2900" i="4"/>
  <c r="V3932" i="4"/>
  <c r="V3956" i="4"/>
  <c r="V4004" i="4"/>
  <c r="Y4004" i="4" s="1"/>
  <c r="U3129" i="4"/>
  <c r="U2484" i="4"/>
  <c r="U2319" i="4"/>
  <c r="U1926" i="4"/>
  <c r="U1746" i="4"/>
  <c r="X1747" i="4" s="1"/>
  <c r="U2709" i="4"/>
  <c r="V2315" i="4"/>
  <c r="Y2316" i="4"/>
  <c r="V1925" i="4"/>
  <c r="V1640" i="4"/>
  <c r="U2706" i="4"/>
  <c r="U2478" i="4"/>
  <c r="V2312" i="4"/>
  <c r="Y2313" i="4" s="1"/>
  <c r="V1922" i="4"/>
  <c r="U1638" i="4"/>
  <c r="V389" i="4"/>
  <c r="U429" i="4"/>
  <c r="U477" i="4"/>
  <c r="U1941" i="4"/>
  <c r="X1942" i="4"/>
  <c r="U2997" i="4"/>
  <c r="X2998" i="4"/>
  <c r="U3123" i="4"/>
  <c r="U2475" i="4"/>
  <c r="U2310" i="4"/>
  <c r="U1917" i="4"/>
  <c r="X1918" i="4" s="1"/>
  <c r="U384" i="4"/>
  <c r="U3990" i="4"/>
  <c r="U3207" i="4"/>
  <c r="X3208" i="4"/>
  <c r="U3039" i="4"/>
  <c r="U2955" i="4"/>
  <c r="U2784" i="4"/>
  <c r="U2664" i="4"/>
  <c r="U2109" i="4"/>
  <c r="X2110" i="4" s="1"/>
  <c r="U1932" i="4"/>
  <c r="U1737" i="4"/>
  <c r="X1738" i="4" s="1"/>
  <c r="U3528" i="4"/>
  <c r="U3120" i="4"/>
  <c r="V2702" i="4"/>
  <c r="V2474" i="4"/>
  <c r="Y2474" i="4" s="1"/>
  <c r="V1916" i="4"/>
  <c r="U1632" i="4"/>
  <c r="X1633" i="4"/>
  <c r="U2229" i="4"/>
  <c r="U2103" i="4"/>
  <c r="X2104" i="4" s="1"/>
  <c r="U1734" i="4"/>
  <c r="V3527" i="4"/>
  <c r="V3119" i="4"/>
  <c r="V2648" i="4"/>
  <c r="Y2649" i="4"/>
  <c r="U2469" i="4"/>
  <c r="V2306" i="4"/>
  <c r="V1628" i="4"/>
  <c r="U375" i="4"/>
  <c r="V2207" i="4"/>
  <c r="Y2208" i="4" s="1"/>
  <c r="V2471" i="4"/>
  <c r="V3383" i="4"/>
  <c r="U2301" i="4"/>
  <c r="U1911" i="4"/>
  <c r="U369" i="4"/>
  <c r="V3986" i="4"/>
  <c r="Y3987" i="4" s="1"/>
  <c r="U3201" i="4"/>
  <c r="V3035" i="4"/>
  <c r="Y3035" i="4" s="1"/>
  <c r="U2949" i="4"/>
  <c r="U2865" i="4"/>
  <c r="U2778" i="4"/>
  <c r="V2660" i="4"/>
  <c r="Y2660" i="4"/>
  <c r="U2394" i="4"/>
  <c r="U2226" i="4"/>
  <c r="X2227" i="4" s="1"/>
  <c r="V2099" i="4"/>
  <c r="U1728" i="4"/>
  <c r="U3891" i="4"/>
  <c r="U3522" i="4"/>
  <c r="X3523" i="4" s="1"/>
  <c r="U3114" i="4"/>
  <c r="U2592" i="4"/>
  <c r="U2463" i="4"/>
  <c r="X2464" i="4" s="1"/>
  <c r="V1907" i="4"/>
  <c r="U1569" i="4"/>
  <c r="U3888" i="4"/>
  <c r="U3492" i="4"/>
  <c r="X3493" i="4" s="1"/>
  <c r="U2460" i="4"/>
  <c r="U2295" i="4"/>
  <c r="X2296" i="4"/>
  <c r="U1905" i="4"/>
  <c r="U1566" i="4"/>
  <c r="X1567" i="4" s="1"/>
  <c r="U24" i="4"/>
  <c r="U1920" i="4"/>
  <c r="U2232" i="4"/>
  <c r="X2233" i="4" s="1"/>
  <c r="U2832" i="4"/>
  <c r="U3096" i="4"/>
  <c r="U3864" i="4"/>
  <c r="U3105" i="4"/>
  <c r="U2586" i="4"/>
  <c r="X2587" i="4" s="1"/>
  <c r="U2292" i="4"/>
  <c r="U1902" i="4"/>
  <c r="X1903" i="4" s="1"/>
  <c r="U1503" i="4"/>
  <c r="X1504" i="4" s="1"/>
  <c r="U104" i="4"/>
  <c r="X104" i="4" s="1"/>
  <c r="U3981" i="4"/>
  <c r="X3982" i="4" s="1"/>
  <c r="U3030" i="4"/>
  <c r="X3031" i="4"/>
  <c r="U2859" i="4"/>
  <c r="U2772" i="4"/>
  <c r="U2655" i="4"/>
  <c r="U2388" i="4"/>
  <c r="X2389" i="4" s="1"/>
  <c r="U2091" i="4"/>
  <c r="U1722" i="4"/>
  <c r="U3882" i="4"/>
  <c r="V3488" i="4"/>
  <c r="Y3488" i="4" s="1"/>
  <c r="V3104" i="4"/>
  <c r="Y3105" i="4"/>
  <c r="U2583" i="4"/>
  <c r="V2456" i="4"/>
  <c r="V2291" i="4"/>
  <c r="V1901" i="4"/>
  <c r="Y1902" i="4"/>
  <c r="V1502" i="4"/>
  <c r="Y1503" i="4"/>
  <c r="V338" i="4"/>
  <c r="U2217" i="4"/>
  <c r="X2218" i="4" s="1"/>
  <c r="U1719" i="4"/>
  <c r="X1720" i="4" s="1"/>
  <c r="V3881" i="4"/>
  <c r="U3486" i="4"/>
  <c r="V3101" i="4"/>
  <c r="Y3102" i="4" s="1"/>
  <c r="V2582" i="4"/>
  <c r="V2288" i="4"/>
  <c r="Y2289" i="4" s="1"/>
  <c r="V1898" i="4"/>
  <c r="U1497" i="4"/>
  <c r="V2090" i="4"/>
  <c r="V2330" i="4"/>
  <c r="V2642" i="4"/>
  <c r="Y2643" i="4" s="1"/>
  <c r="V2762" i="4"/>
  <c r="V2858" i="4"/>
  <c r="Y2858" i="4"/>
  <c r="V2978" i="4"/>
  <c r="V3914" i="4"/>
  <c r="U3450" i="4"/>
  <c r="U3099" i="4"/>
  <c r="U2448" i="4"/>
  <c r="U2286" i="4"/>
  <c r="U1896" i="4"/>
  <c r="X1897" i="4"/>
  <c r="U324" i="4"/>
  <c r="U3876" i="4"/>
  <c r="U3093" i="4"/>
  <c r="U2577" i="4"/>
  <c r="U2445" i="4"/>
  <c r="U1893" i="4"/>
  <c r="X1894" i="4" s="1"/>
  <c r="U1488" i="4"/>
  <c r="X1489" i="4" s="1"/>
  <c r="U315" i="4"/>
  <c r="X316" i="4" s="1"/>
  <c r="U2280" i="4"/>
  <c r="X2281" i="4"/>
  <c r="U1485" i="4"/>
  <c r="U459" i="4"/>
  <c r="X460" i="4"/>
  <c r="U2355" i="4"/>
  <c r="X2356" i="4"/>
  <c r="U2571" i="4"/>
  <c r="X2572" i="4" s="1"/>
  <c r="U3939" i="4"/>
  <c r="U4011" i="4"/>
  <c r="X4012" i="4"/>
  <c r="U410" i="4"/>
  <c r="X410" i="4" s="1"/>
  <c r="U332" i="4"/>
  <c r="U254" i="4"/>
  <c r="X254" i="4" s="1"/>
  <c r="U95" i="4"/>
  <c r="V3974" i="4"/>
  <c r="Y3975" i="4"/>
  <c r="U3189" i="4"/>
  <c r="U3021" i="4"/>
  <c r="V2936" i="4"/>
  <c r="V2765" i="4"/>
  <c r="Y2766" i="4" s="1"/>
  <c r="V2645" i="4"/>
  <c r="U1869" i="4"/>
  <c r="U3870" i="4"/>
  <c r="X3870" i="4"/>
  <c r="V3089" i="4"/>
  <c r="Y3090" i="4"/>
  <c r="V1856" i="4"/>
  <c r="Y1857" i="4" s="1"/>
  <c r="U407" i="4"/>
  <c r="X407" i="4" s="1"/>
  <c r="U170" i="4"/>
  <c r="U92" i="4"/>
  <c r="X93" i="4" s="1"/>
  <c r="U3186" i="4"/>
  <c r="U3018" i="4"/>
  <c r="U2931" i="4"/>
  <c r="X2932" i="4" s="1"/>
  <c r="U2847" i="4"/>
  <c r="U2760" i="4"/>
  <c r="U2640" i="4"/>
  <c r="X2641" i="4"/>
  <c r="U2376" i="4"/>
  <c r="X2377" i="4" s="1"/>
  <c r="U2199" i="4"/>
  <c r="U1704" i="4"/>
  <c r="X1705" i="4" s="1"/>
  <c r="U3861" i="4"/>
  <c r="X3862" i="4"/>
  <c r="U3381" i="4"/>
  <c r="U3084" i="4"/>
  <c r="V2564" i="4"/>
  <c r="Y2564" i="4"/>
  <c r="U2436" i="4"/>
  <c r="X2437" i="4"/>
  <c r="V2273" i="4"/>
  <c r="Y2274" i="4" s="1"/>
  <c r="V1802" i="4"/>
  <c r="V1397" i="4"/>
  <c r="U45" i="4"/>
  <c r="V1685" i="4"/>
  <c r="Y1686" i="4" s="1"/>
  <c r="V1805" i="4"/>
  <c r="Y1806" i="4"/>
  <c r="V2669" i="4"/>
  <c r="Y2670" i="4" s="1"/>
  <c r="V3365" i="4"/>
  <c r="Y3366" i="4" s="1"/>
  <c r="U3081" i="4"/>
  <c r="X3082" i="4" s="1"/>
  <c r="U2562" i="4"/>
  <c r="U2271" i="4"/>
  <c r="X2272" i="4" s="1"/>
  <c r="U1782" i="4"/>
  <c r="X1783" i="4" s="1"/>
  <c r="U531" i="4"/>
  <c r="U2391" i="4"/>
  <c r="X2392" i="4" s="1"/>
  <c r="U2919" i="4"/>
  <c r="U1647" i="4"/>
  <c r="X1648" i="4"/>
  <c r="U2631" i="4"/>
  <c r="U3921" i="4"/>
  <c r="X3922" i="4"/>
  <c r="U3993" i="4"/>
  <c r="U482" i="4"/>
  <c r="U404" i="4"/>
  <c r="X404" i="4" s="1"/>
  <c r="U326" i="4"/>
  <c r="X327" i="4" s="1"/>
  <c r="U167" i="4"/>
  <c r="X167" i="4" s="1"/>
  <c r="X168" i="4"/>
  <c r="V3968" i="4"/>
  <c r="Y3969" i="4" s="1"/>
  <c r="V3182" i="4"/>
  <c r="Y3182" i="4"/>
  <c r="V3014" i="4"/>
  <c r="U2844" i="4"/>
  <c r="U2757" i="4"/>
  <c r="X2758" i="4" s="1"/>
  <c r="U2637" i="4"/>
  <c r="X2638" i="4" s="1"/>
  <c r="U2193" i="4"/>
  <c r="V3857" i="4"/>
  <c r="U3375" i="4"/>
  <c r="U2559" i="4"/>
  <c r="V28" i="4"/>
  <c r="V100" i="4"/>
  <c r="Y100" i="4"/>
  <c r="V172" i="4"/>
  <c r="Y172" i="4" s="1"/>
  <c r="V244" i="4"/>
  <c r="Y244" i="4" s="1"/>
  <c r="Y245" i="4"/>
  <c r="V316" i="4"/>
  <c r="Y316" i="4" s="1"/>
  <c r="V388" i="4"/>
  <c r="Y388" i="4" s="1"/>
  <c r="V460" i="4"/>
  <c r="Y461" i="4" s="1"/>
  <c r="V532" i="4"/>
  <c r="Y533" i="4" s="1"/>
  <c r="V604" i="4"/>
  <c r="V676" i="4"/>
  <c r="Y677" i="4" s="1"/>
  <c r="V748" i="4"/>
  <c r="V820" i="4"/>
  <c r="V892" i="4"/>
  <c r="Y893" i="4" s="1"/>
  <c r="V964" i="4"/>
  <c r="Y965" i="4" s="1"/>
  <c r="V1036" i="4"/>
  <c r="Y1036" i="4" s="1"/>
  <c r="V1108" i="4"/>
  <c r="Y1109" i="4"/>
  <c r="V1180" i="4"/>
  <c r="Y1180" i="4" s="1"/>
  <c r="V1252" i="4"/>
  <c r="Y1252" i="4" s="1"/>
  <c r="V1324" i="4"/>
  <c r="Y1324" i="4" s="1"/>
  <c r="V1396" i="4"/>
  <c r="Y1397" i="4" s="1"/>
  <c r="V1468" i="4"/>
  <c r="Y1468" i="4" s="1"/>
  <c r="V1540" i="4"/>
  <c r="Y1540" i="4" s="1"/>
  <c r="V52" i="4"/>
  <c r="Y53" i="4"/>
  <c r="V124" i="4"/>
  <c r="Y124" i="4" s="1"/>
  <c r="V196" i="4"/>
  <c r="Y196" i="4"/>
  <c r="V268" i="4"/>
  <c r="Y269" i="4"/>
  <c r="V340" i="4"/>
  <c r="Y340" i="4"/>
  <c r="V412" i="4"/>
  <c r="Y412" i="4" s="1"/>
  <c r="V484" i="4"/>
  <c r="Y484" i="4" s="1"/>
  <c r="V556" i="4"/>
  <c r="Y557" i="4"/>
  <c r="V628" i="4"/>
  <c r="Y628" i="4" s="1"/>
  <c r="V700" i="4"/>
  <c r="Y700" i="4" s="1"/>
  <c r="V772" i="4"/>
  <c r="Y773" i="4" s="1"/>
  <c r="V844" i="4"/>
  <c r="Y844" i="4"/>
  <c r="V916" i="4"/>
  <c r="Y916" i="4"/>
  <c r="V988" i="4"/>
  <c r="Y988" i="4"/>
  <c r="V1060" i="4"/>
  <c r="Y1060" i="4" s="1"/>
  <c r="U207" i="4"/>
  <c r="U1830" i="4"/>
  <c r="U2118" i="4"/>
  <c r="X2119" i="4" s="1"/>
  <c r="U2454" i="4"/>
  <c r="X2455" i="4" s="1"/>
  <c r="U2742" i="4"/>
  <c r="U2910" i="4"/>
  <c r="X2911" i="4" s="1"/>
  <c r="U3150" i="4"/>
  <c r="X3151" i="4"/>
  <c r="U3534" i="4"/>
  <c r="X3535" i="4"/>
  <c r="U2925" i="4"/>
  <c r="X2926" i="4"/>
  <c r="U2838" i="4"/>
  <c r="U2751" i="4"/>
  <c r="X2752" i="4" s="1"/>
  <c r="U2634" i="4"/>
  <c r="X2635" i="4" s="1"/>
  <c r="U2367" i="4"/>
  <c r="X2368" i="4" s="1"/>
  <c r="U2028" i="4"/>
  <c r="X2029" i="4" s="1"/>
  <c r="U1854" i="4"/>
  <c r="X1855" i="4"/>
  <c r="U1695" i="4"/>
  <c r="X1696" i="4" s="1"/>
  <c r="V3824" i="4"/>
  <c r="Y3824" i="4" s="1"/>
  <c r="U3369" i="4"/>
  <c r="V3071" i="4"/>
  <c r="Y3072" i="4" s="1"/>
  <c r="U2553" i="4"/>
  <c r="X2554" i="4" s="1"/>
  <c r="V2426" i="4"/>
  <c r="Y2426" i="4"/>
  <c r="V2231" i="4"/>
  <c r="V1775" i="4"/>
  <c r="U519" i="4"/>
  <c r="X520" i="4" s="1"/>
  <c r="U2187" i="4"/>
  <c r="X2188" i="4" s="1"/>
  <c r="V3821" i="4"/>
  <c r="Y3821" i="4"/>
  <c r="U3366" i="4"/>
  <c r="X3367" i="4"/>
  <c r="U3069" i="4"/>
  <c r="V2552" i="4"/>
  <c r="Y2553" i="4" s="1"/>
  <c r="U2424" i="4"/>
  <c r="X2425" i="4" s="1"/>
  <c r="V2213" i="4"/>
  <c r="Y2214" i="4" s="1"/>
  <c r="U1773" i="4"/>
  <c r="X1774" i="4" s="1"/>
  <c r="V518" i="4"/>
  <c r="Y519" i="4"/>
  <c r="V176" i="4"/>
  <c r="Y177" i="4"/>
  <c r="U554" i="4"/>
  <c r="X554" i="4"/>
  <c r="U476" i="4"/>
  <c r="X477" i="4"/>
  <c r="U398" i="4"/>
  <c r="X398" i="4"/>
  <c r="U239" i="4"/>
  <c r="X240" i="4" s="1"/>
  <c r="V3962" i="4"/>
  <c r="Y3963" i="4"/>
  <c r="V3008" i="4"/>
  <c r="Y3009" i="4" s="1"/>
  <c r="V2024" i="4"/>
  <c r="V1850" i="4"/>
  <c r="Y1851" i="4" s="1"/>
  <c r="V3794" i="4"/>
  <c r="Y3795" i="4" s="1"/>
  <c r="V3362" i="4"/>
  <c r="Y3363" i="4"/>
  <c r="V1760" i="4"/>
  <c r="V2384" i="4"/>
  <c r="Y2385" i="4" s="1"/>
  <c r="V2840" i="4"/>
  <c r="Y2841" i="4"/>
  <c r="V3056" i="4"/>
  <c r="V3080" i="4"/>
  <c r="Y3081" i="4" s="1"/>
  <c r="V3176" i="4"/>
  <c r="U141" i="4"/>
  <c r="X142" i="4"/>
  <c r="U2745" i="4"/>
  <c r="X2746" i="4"/>
  <c r="U2625" i="4"/>
  <c r="U2361" i="4"/>
  <c r="X2362" i="4"/>
  <c r="U2019" i="4"/>
  <c r="U1845" i="4"/>
  <c r="X1846" i="4" s="1"/>
  <c r="U3762" i="4"/>
  <c r="V3305" i="4"/>
  <c r="V3062" i="4"/>
  <c r="Y3063" i="4"/>
  <c r="U2544" i="4"/>
  <c r="V2123" i="4"/>
  <c r="Y2124" i="4" s="1"/>
  <c r="U3957" i="4"/>
  <c r="U2916" i="4"/>
  <c r="X2917" i="4"/>
  <c r="U2829" i="4"/>
  <c r="U2178" i="4"/>
  <c r="X2179" i="4"/>
  <c r="V1844" i="4"/>
  <c r="Y1845" i="4" s="1"/>
  <c r="U3759" i="4"/>
  <c r="U3303" i="4"/>
  <c r="X3304" i="4" s="1"/>
  <c r="U2415" i="4"/>
  <c r="X2416" i="4" s="1"/>
  <c r="U513" i="4"/>
  <c r="X514" i="4" s="1"/>
  <c r="U2145" i="4"/>
  <c r="X2146" i="4" s="1"/>
  <c r="U2937" i="4"/>
  <c r="U3825" i="4"/>
  <c r="X3826" i="4" s="1"/>
  <c r="U311" i="4"/>
  <c r="X312" i="4" s="1"/>
  <c r="U3954" i="4"/>
  <c r="X3955" i="4"/>
  <c r="U3168" i="4"/>
  <c r="U2913" i="4"/>
  <c r="X2914" i="4" s="1"/>
  <c r="V2828" i="4"/>
  <c r="Y2829" i="4" s="1"/>
  <c r="V2741" i="4"/>
  <c r="Y2742" i="4"/>
  <c r="V2174" i="4"/>
  <c r="U2013" i="4"/>
  <c r="X2014" i="4" s="1"/>
  <c r="U3300" i="4"/>
  <c r="X3301" i="4"/>
  <c r="V3041" i="4"/>
  <c r="Y3041" i="4" s="1"/>
  <c r="U2172" i="4"/>
  <c r="X2173" i="4" s="1"/>
  <c r="U1839" i="4"/>
  <c r="X1840" i="4" s="1"/>
  <c r="U3723" i="4"/>
  <c r="U3297" i="4"/>
  <c r="U2409" i="4"/>
  <c r="X2410" i="4" s="1"/>
  <c r="U2082" i="4"/>
  <c r="X2083" i="4" s="1"/>
  <c r="U1755" i="4"/>
  <c r="X1756" i="4" s="1"/>
  <c r="U492" i="4"/>
  <c r="U2823" i="4"/>
  <c r="U2619" i="4"/>
  <c r="V2339" i="4"/>
  <c r="Y2340" i="4" s="1"/>
  <c r="U2169" i="4"/>
  <c r="X2170" i="4"/>
  <c r="V2009" i="4"/>
  <c r="Y2010" i="4" s="1"/>
  <c r="V1835" i="4"/>
  <c r="V2987" i="4"/>
  <c r="V2534" i="4"/>
  <c r="U2079" i="4"/>
  <c r="X2080" i="4" s="1"/>
  <c r="V1754" i="4"/>
  <c r="Y1755" i="4" s="1"/>
  <c r="V491" i="4"/>
  <c r="Y492" i="4" s="1"/>
  <c r="V1955" i="4"/>
  <c r="Y1956" i="4"/>
  <c r="V2075" i="4"/>
  <c r="V2483" i="4"/>
  <c r="Y2483" i="4" s="1"/>
  <c r="V2651" i="4"/>
  <c r="Y2652" i="4" s="1"/>
  <c r="U2532" i="4"/>
  <c r="X2533" i="4" s="1"/>
  <c r="U486" i="4"/>
  <c r="X487" i="4"/>
  <c r="U35" i="4"/>
  <c r="X36" i="4" s="1"/>
  <c r="U107" i="4"/>
  <c r="X108" i="4" s="1"/>
  <c r="U179" i="4"/>
  <c r="X179" i="4" s="1"/>
  <c r="U251" i="4"/>
  <c r="X251" i="4" s="1"/>
  <c r="U323" i="4"/>
  <c r="X324" i="4" s="1"/>
  <c r="U395" i="4"/>
  <c r="X395" i="4" s="1"/>
  <c r="U467" i="4"/>
  <c r="X468" i="4" s="1"/>
  <c r="X467" i="4"/>
  <c r="U539" i="4"/>
  <c r="X539" i="4"/>
  <c r="U611" i="4"/>
  <c r="X612" i="4"/>
  <c r="U683" i="4"/>
  <c r="X684" i="4"/>
  <c r="U755" i="4"/>
  <c r="X755" i="4" s="1"/>
  <c r="U827" i="4"/>
  <c r="X828" i="4"/>
  <c r="U899" i="4"/>
  <c r="X899" i="4" s="1"/>
  <c r="U971" i="4"/>
  <c r="X972" i="4"/>
  <c r="U1043" i="4"/>
  <c r="X1044" i="4"/>
  <c r="U1115" i="4"/>
  <c r="X1115" i="4"/>
  <c r="U1187" i="4"/>
  <c r="X1187" i="4" s="1"/>
  <c r="U1259" i="4"/>
  <c r="X1260" i="4" s="1"/>
  <c r="U1331" i="4"/>
  <c r="X1331" i="4"/>
  <c r="U1403" i="4"/>
  <c r="X1403" i="4" s="1"/>
  <c r="U1475" i="4"/>
  <c r="X1475" i="4" s="1"/>
  <c r="U1547" i="4"/>
  <c r="X1547" i="4" s="1"/>
  <c r="U3948" i="4"/>
  <c r="V3161" i="4"/>
  <c r="Y3162" i="4"/>
  <c r="V2993" i="4"/>
  <c r="Y2993" i="4" s="1"/>
  <c r="V2906" i="4"/>
  <c r="Y2906" i="4" s="1"/>
  <c r="V2819" i="4"/>
  <c r="Y2820" i="4" s="1"/>
  <c r="U2700" i="4"/>
  <c r="X2701" i="4" s="1"/>
  <c r="V2303" i="4"/>
  <c r="Y2304" i="4"/>
  <c r="U2529" i="4"/>
  <c r="X2530" i="4"/>
  <c r="U2073" i="4"/>
  <c r="X2074" i="4" s="1"/>
  <c r="U2400" i="4"/>
  <c r="U2070" i="4"/>
  <c r="X2071" i="4"/>
  <c r="U1980" i="4"/>
  <c r="X1981" i="4"/>
  <c r="U2316" i="4"/>
  <c r="X2317" i="4" s="1"/>
  <c r="U2820" i="4"/>
  <c r="U3108" i="4"/>
  <c r="X3109" i="4" s="1"/>
  <c r="X532" i="4"/>
  <c r="X2800" i="4"/>
  <c r="Y2034" i="4"/>
  <c r="X3100" i="4"/>
  <c r="X35" i="4"/>
  <c r="X325" i="4"/>
  <c r="X2860" i="4"/>
  <c r="Y4005" i="4"/>
  <c r="X2161" i="4"/>
  <c r="X3487" i="4"/>
  <c r="X2020" i="4"/>
  <c r="X2224" i="4"/>
  <c r="Y2520" i="4"/>
  <c r="X2257" i="4"/>
  <c r="Y1776" i="4"/>
  <c r="Y1908" i="4"/>
  <c r="Y2490" i="4"/>
  <c r="X2287" i="4"/>
  <c r="X2230" i="4"/>
  <c r="Y3933" i="4"/>
  <c r="Y3932" i="4"/>
  <c r="X3055" i="4"/>
  <c r="X2794" i="4"/>
  <c r="X3871" i="4"/>
  <c r="X3991" i="4"/>
  <c r="X2809" i="4"/>
  <c r="X900" i="4"/>
  <c r="X2563" i="4"/>
  <c r="X683" i="4"/>
  <c r="Y101" i="4"/>
  <c r="X2449" i="4"/>
  <c r="X3928" i="4"/>
  <c r="X1927" i="4"/>
  <c r="X2545" i="4"/>
  <c r="X1498" i="4"/>
  <c r="X1639" i="4"/>
  <c r="Y28" i="4"/>
  <c r="Y2646" i="4"/>
  <c r="Y2645" i="4"/>
  <c r="X3892" i="4"/>
  <c r="Y1917" i="4"/>
  <c r="Y4008" i="4"/>
  <c r="Y453" i="4"/>
  <c r="X2461" i="4"/>
  <c r="Y2775" i="4"/>
  <c r="X2560" i="4"/>
  <c r="X3451" i="4"/>
  <c r="Y2685" i="4"/>
  <c r="X2722" i="4"/>
  <c r="X2899" i="4"/>
  <c r="X2698" i="4"/>
  <c r="Y2703" i="4"/>
  <c r="Y1662" i="4"/>
  <c r="X2731" i="4"/>
  <c r="X2056" i="4"/>
  <c r="Y2091" i="4"/>
  <c r="X2956" i="4"/>
  <c r="X2806" i="4"/>
  <c r="Y3159" i="4"/>
  <c r="Y341" i="4"/>
  <c r="Y2328" i="4"/>
  <c r="Y2511" i="4"/>
  <c r="X1735" i="4"/>
  <c r="X2866" i="4"/>
  <c r="X2785" i="4"/>
  <c r="X611" i="4"/>
  <c r="X3124" i="4"/>
  <c r="X2494" i="4"/>
  <c r="Y2757" i="4"/>
  <c r="X1729" i="4"/>
  <c r="X3382" i="4"/>
  <c r="Y173" i="4"/>
  <c r="Y2100" i="4"/>
  <c r="X3877" i="4"/>
  <c r="Y2373" i="4"/>
  <c r="X2971" i="4"/>
  <c r="Y2826" i="4"/>
  <c r="X430" i="4"/>
  <c r="X2155" i="4"/>
  <c r="X1645" i="4"/>
  <c r="X1912" i="4"/>
  <c r="Y2661" i="4"/>
  <c r="X2620" i="4"/>
  <c r="Y2979" i="4"/>
  <c r="X2395" i="4"/>
  <c r="X3577" i="4"/>
  <c r="X2065" i="4"/>
  <c r="Y417" i="4"/>
  <c r="Y3675" i="4"/>
  <c r="Y2880" i="4"/>
  <c r="X105" i="4"/>
  <c r="Y1965" i="4"/>
  <c r="X2194" i="4"/>
  <c r="X385" i="4"/>
  <c r="X1990" i="4"/>
  <c r="Y3249" i="4"/>
  <c r="X3994" i="4"/>
  <c r="X208" i="4"/>
  <c r="Y3015" i="4"/>
  <c r="Y2331" i="4"/>
  <c r="X2950" i="4"/>
  <c r="Y1899" i="4"/>
  <c r="X3106" i="4"/>
  <c r="Y3183" i="4"/>
  <c r="Y3036" i="4"/>
  <c r="X2665" i="4"/>
  <c r="X478" i="4"/>
  <c r="Y3135" i="4"/>
  <c r="Y3134" i="4"/>
  <c r="X2033" i="4"/>
  <c r="Y447" i="4"/>
  <c r="X2605" i="4"/>
  <c r="X1996" i="4"/>
  <c r="Y2886" i="4"/>
  <c r="X2632" i="4"/>
  <c r="X2779" i="4"/>
  <c r="Y2565" i="4"/>
  <c r="X1889" i="4"/>
  <c r="X1890" i="4"/>
  <c r="X2893" i="4"/>
  <c r="Y2232" i="4"/>
  <c r="X2311" i="4"/>
  <c r="X95" i="4"/>
  <c r="X96" i="4"/>
  <c r="Y389" i="4"/>
  <c r="X2245" i="4"/>
  <c r="Y2763" i="4"/>
  <c r="X332" i="4"/>
  <c r="X333" i="4"/>
  <c r="X2734" i="4"/>
  <c r="X46" i="4"/>
  <c r="X3115" i="4"/>
  <c r="X2476" i="4"/>
  <c r="Y390" i="4"/>
  <c r="X3763" i="4"/>
  <c r="Y3882" i="4"/>
  <c r="Y3881" i="4"/>
  <c r="X1529" i="4"/>
  <c r="X1530" i="4"/>
  <c r="Y3642" i="4"/>
  <c r="Y3641" i="4"/>
  <c r="Y2052" i="4"/>
  <c r="X1675" i="4"/>
  <c r="X2707" i="4"/>
  <c r="X1457" i="4"/>
  <c r="X1458" i="4"/>
  <c r="X2320" i="4"/>
  <c r="X2293" i="4"/>
  <c r="Y2175" i="4"/>
  <c r="Y1683" i="4"/>
  <c r="Y2076" i="4"/>
  <c r="X2200" i="4"/>
  <c r="Y1641" i="4"/>
  <c r="X1385" i="4"/>
  <c r="X1386" i="4"/>
  <c r="X2446" i="4"/>
  <c r="X2839" i="4"/>
  <c r="Y2475" i="4"/>
  <c r="X370" i="4"/>
  <c r="Y1926" i="4"/>
  <c r="X2242" i="4"/>
  <c r="X1313" i="4"/>
  <c r="X1314" i="4"/>
  <c r="Y2343" i="4"/>
  <c r="Y485" i="4"/>
  <c r="Y268" i="4"/>
  <c r="X1241" i="4"/>
  <c r="X1242" i="4"/>
  <c r="X2479" i="4"/>
  <c r="X2626" i="4"/>
  <c r="X2323" i="4"/>
  <c r="Y2598" i="4"/>
  <c r="X2878" i="4"/>
  <c r="X1169" i="4"/>
  <c r="X1807" i="4"/>
  <c r="X1975" i="4"/>
  <c r="X25" i="4"/>
  <c r="X2503" i="4"/>
  <c r="X3190" i="4"/>
  <c r="X1870" i="4"/>
  <c r="X3940" i="4"/>
  <c r="X2848" i="4"/>
  <c r="X1486" i="4"/>
  <c r="X3049" i="4"/>
  <c r="X1097" i="4"/>
  <c r="X1098" i="4"/>
  <c r="X3709" i="4"/>
  <c r="X3529" i="4"/>
  <c r="X1972" i="4"/>
  <c r="X482" i="4"/>
  <c r="X1025" i="4"/>
  <c r="X1026" i="4"/>
  <c r="X1906" i="4"/>
  <c r="Y3120" i="4"/>
  <c r="X3865" i="4"/>
  <c r="X3570" i="4"/>
  <c r="X3019" i="4"/>
  <c r="X953" i="4"/>
  <c r="Y237" i="4"/>
  <c r="X1819" i="4"/>
  <c r="X2920" i="4"/>
  <c r="Y701" i="4"/>
  <c r="X2833" i="4"/>
  <c r="X882" i="4"/>
  <c r="X3574" i="4"/>
  <c r="Y2583" i="4"/>
  <c r="X2710" i="4"/>
  <c r="X399" i="4"/>
  <c r="X3202" i="4"/>
  <c r="Y2292" i="4"/>
  <c r="X1666" i="4"/>
  <c r="X809" i="4"/>
  <c r="X810" i="4"/>
  <c r="Y465" i="4"/>
  <c r="X1570" i="4"/>
  <c r="X2692" i="4"/>
  <c r="X3040" i="4"/>
  <c r="X408" i="4"/>
  <c r="X1921" i="4"/>
  <c r="X1746" i="4"/>
  <c r="X737" i="4"/>
  <c r="X738" i="4"/>
  <c r="X450" i="4"/>
  <c r="X1687" i="4"/>
  <c r="X1690" i="4"/>
  <c r="Y2589" i="4"/>
  <c r="Y1713" i="4"/>
  <c r="Y1761" i="4"/>
  <c r="X2578" i="4"/>
  <c r="Y2472" i="4"/>
  <c r="X665" i="4"/>
  <c r="X1678" i="4"/>
  <c r="X2518" i="4"/>
  <c r="X1825" i="4"/>
  <c r="Y1743" i="4"/>
  <c r="X3247" i="4"/>
  <c r="X2506" i="4"/>
  <c r="X1962" i="4"/>
  <c r="X3094" i="4"/>
  <c r="X593" i="4"/>
  <c r="X594" i="4"/>
  <c r="X2509" i="4"/>
  <c r="Y3759" i="4"/>
  <c r="X2347" i="4"/>
  <c r="Y1923" i="4"/>
  <c r="X2602" i="4"/>
  <c r="X1933" i="4"/>
  <c r="Y3794" i="4"/>
  <c r="Y1108" i="4"/>
  <c r="X3145" i="4"/>
  <c r="X521" i="4"/>
  <c r="X522" i="4"/>
  <c r="X3643" i="4"/>
  <c r="X2266" i="4"/>
  <c r="X1801" i="4"/>
  <c r="Y2025" i="4"/>
  <c r="X3883" i="4"/>
  <c r="Y1629" i="4"/>
  <c r="Y2991" i="4"/>
  <c r="Y2990" i="4"/>
  <c r="X2614" i="4"/>
  <c r="Y1911" i="4"/>
  <c r="Y3177" i="4"/>
  <c r="X2584" i="4"/>
  <c r="Y2715" i="4"/>
  <c r="Y917" i="4"/>
  <c r="X2106" i="4"/>
  <c r="Y964" i="4"/>
  <c r="Y2307" i="4"/>
  <c r="Y2301" i="4"/>
  <c r="Y2754" i="4"/>
  <c r="X3097" i="4"/>
  <c r="Y892" i="4"/>
  <c r="X2470" i="4"/>
  <c r="X2989" i="4"/>
  <c r="X3646" i="4"/>
  <c r="X3022" i="4"/>
  <c r="Y3822" i="4"/>
  <c r="Y556" i="4"/>
  <c r="Y820" i="4"/>
  <c r="Y821" i="4"/>
  <c r="X376" i="4"/>
  <c r="X255" i="4"/>
  <c r="X2178" i="4"/>
  <c r="Y748" i="4"/>
  <c r="Y749" i="4"/>
  <c r="X3130" i="4"/>
  <c r="X2326" i="4"/>
  <c r="Y1797" i="4"/>
  <c r="X161" i="4"/>
  <c r="X3946" i="4"/>
  <c r="Y339" i="4"/>
  <c r="Y2526" i="4"/>
  <c r="X2302" i="4"/>
  <c r="Y676" i="4"/>
  <c r="X1723" i="4"/>
  <c r="Y3528" i="4"/>
  <c r="X1960" i="4"/>
  <c r="X89" i="4"/>
  <c r="X90" i="4"/>
  <c r="X406" i="4"/>
  <c r="X2695" i="4"/>
  <c r="Y604" i="4"/>
  <c r="Y605" i="4"/>
  <c r="X170" i="4"/>
  <c r="X171" i="4"/>
  <c r="X2092" i="4"/>
  <c r="X2134" i="4"/>
  <c r="X2485" i="4"/>
  <c r="X2716" i="4"/>
  <c r="X3580" i="4"/>
  <c r="X2125" i="4"/>
  <c r="X3139" i="4"/>
  <c r="X466" i="4"/>
  <c r="X2743" i="4"/>
  <c r="X2761" i="4"/>
  <c r="X1966" i="4"/>
  <c r="Y3141" i="4"/>
  <c r="Y3450" i="4"/>
  <c r="X2332" i="4"/>
  <c r="X2350" i="4"/>
  <c r="X2773" i="4"/>
  <c r="Y629" i="4"/>
  <c r="G36" i="11"/>
  <c r="G37" i="11"/>
  <c r="G40" i="11"/>
  <c r="G41" i="11"/>
  <c r="G42" i="11"/>
  <c r="G43" i="11"/>
  <c r="G44" i="11"/>
  <c r="G45" i="11"/>
  <c r="G46" i="11"/>
  <c r="G47" i="11"/>
  <c r="G56" i="11"/>
  <c r="G57" i="11"/>
  <c r="G58" i="11"/>
  <c r="G59" i="11"/>
  <c r="G60" i="11"/>
  <c r="G61" i="11"/>
  <c r="G50" i="11"/>
  <c r="G51" i="11"/>
  <c r="G52" i="11"/>
  <c r="G53" i="11"/>
  <c r="H68" i="11"/>
  <c r="H81" i="11"/>
  <c r="H77" i="11"/>
  <c r="J90" i="11"/>
  <c r="H75" i="11"/>
  <c r="H80" i="11"/>
  <c r="H79" i="11"/>
  <c r="H78" i="11"/>
  <c r="I37" i="11"/>
  <c r="I42" i="11"/>
  <c r="I57" i="11"/>
  <c r="G74" i="11"/>
  <c r="H9" i="11" s="1"/>
  <c r="I53" i="11"/>
  <c r="I68" i="11"/>
  <c r="I51" i="11"/>
  <c r="I60" i="11"/>
  <c r="I85" i="11"/>
  <c r="J85" i="11"/>
  <c r="I36" i="11"/>
  <c r="I58" i="11"/>
  <c r="I86" i="11"/>
  <c r="J86" i="11" s="1"/>
  <c r="I70" i="11"/>
  <c r="I87" i="11"/>
  <c r="J87" i="11"/>
  <c r="I52" i="11"/>
  <c r="I45" i="11"/>
  <c r="I84" i="11"/>
  <c r="J84" i="11" s="1"/>
  <c r="I59" i="11"/>
  <c r="I69" i="11"/>
  <c r="I40" i="11"/>
  <c r="I46" i="11"/>
  <c r="I41" i="11"/>
  <c r="H69" i="11"/>
  <c r="I47" i="11"/>
  <c r="H70" i="11"/>
  <c r="H76" i="11"/>
  <c r="I64" i="11"/>
  <c r="I66" i="11"/>
  <c r="I65" i="11"/>
  <c r="Y2819" i="4"/>
  <c r="X2824" i="4"/>
  <c r="Y1836" i="4"/>
  <c r="Y3384" i="4"/>
  <c r="Y1803" i="4"/>
  <c r="X265" i="4"/>
  <c r="X1831" i="4"/>
  <c r="Y1560" i="4"/>
  <c r="Y317" i="4"/>
  <c r="X112" i="4"/>
  <c r="X217" i="4"/>
  <c r="X1192" i="4"/>
  <c r="X2524" i="4"/>
  <c r="AB32" i="4"/>
  <c r="AE32" i="4" s="1"/>
  <c r="AD33" i="4"/>
  <c r="AD34" i="4" s="1"/>
  <c r="Y3968" i="4"/>
  <c r="Y1179" i="4"/>
  <c r="Y3441" i="4"/>
  <c r="Y3440" i="4"/>
  <c r="Y1014" i="4"/>
  <c r="Y1533" i="4"/>
  <c r="X3742" i="4"/>
  <c r="X3325" i="4"/>
  <c r="X784" i="4"/>
  <c r="X1354" i="4"/>
  <c r="X1141" i="4"/>
  <c r="X1438" i="4"/>
  <c r="X2321" i="4"/>
  <c r="X2322" i="4"/>
  <c r="X3187" i="4"/>
  <c r="X175" i="4"/>
  <c r="Y66" i="4"/>
  <c r="X982" i="4"/>
  <c r="X2593" i="4"/>
  <c r="AC32" i="4"/>
  <c r="Y651" i="4"/>
  <c r="Y3690" i="4"/>
  <c r="Y3689" i="4"/>
  <c r="Y1107" i="4"/>
  <c r="Y336" i="4"/>
  <c r="Y1419" i="4"/>
  <c r="Y2103" i="4"/>
  <c r="X3136" i="4"/>
  <c r="X3073" i="4"/>
  <c r="X676" i="4"/>
  <c r="Y3746" i="4"/>
  <c r="Y1509" i="4"/>
  <c r="X196" i="4"/>
  <c r="Y1992" i="4"/>
  <c r="Y183" i="4"/>
  <c r="X1462" i="4"/>
  <c r="Y1161" i="4"/>
  <c r="Y33" i="4"/>
  <c r="Y1098" i="4"/>
  <c r="X3880" i="4"/>
  <c r="Y828" i="4"/>
  <c r="Y2559" i="4"/>
  <c r="Y855" i="4"/>
  <c r="X661" i="4"/>
  <c r="Y1080" i="4"/>
  <c r="Y720" i="4"/>
  <c r="X3334" i="4"/>
  <c r="AC31" i="4"/>
  <c r="AE31" i="4"/>
  <c r="X886" i="4"/>
  <c r="X1558" i="4"/>
  <c r="Y1557" i="4"/>
  <c r="X3559" i="4"/>
  <c r="X877" i="4"/>
  <c r="Y738" i="4"/>
  <c r="X859" i="4"/>
  <c r="X3352" i="4"/>
  <c r="U2607" i="4"/>
  <c r="V2284" i="4"/>
  <c r="Y2284" i="4"/>
  <c r="V2041" i="4"/>
  <c r="Y2041" i="4"/>
  <c r="U1781" i="4"/>
  <c r="V1474" i="4"/>
  <c r="U1136" i="4"/>
  <c r="X1136" i="4"/>
  <c r="V769" i="4"/>
  <c r="Y769" i="4"/>
  <c r="U365" i="4"/>
  <c r="V2393" i="4"/>
  <c r="V2191" i="4"/>
  <c r="Y2191" i="4"/>
  <c r="U1935" i="4"/>
  <c r="U2439" i="4"/>
  <c r="U2282" i="4"/>
  <c r="U2039" i="4"/>
  <c r="V1774" i="4"/>
  <c r="V1465" i="4"/>
  <c r="Y1465" i="4" s="1"/>
  <c r="U1121" i="4"/>
  <c r="U749" i="4"/>
  <c r="X749" i="4"/>
  <c r="U356" i="4"/>
  <c r="X356" i="4"/>
  <c r="V2183" i="4"/>
  <c r="Y2184" i="4"/>
  <c r="V2281" i="4"/>
  <c r="Y2281" i="4" s="1"/>
  <c r="V2032" i="4"/>
  <c r="Y2032" i="4" s="1"/>
  <c r="V1768" i="4"/>
  <c r="Y1768" i="4" s="1"/>
  <c r="V1453" i="4"/>
  <c r="V1117" i="4"/>
  <c r="V745" i="4"/>
  <c r="U2094" i="4"/>
  <c r="X2095" i="4" s="1"/>
  <c r="U2273" i="4"/>
  <c r="U2027" i="4"/>
  <c r="X2027" i="4" s="1"/>
  <c r="U1766" i="4"/>
  <c r="U1448" i="4"/>
  <c r="V1105" i="4"/>
  <c r="Y1105" i="4"/>
  <c r="V739" i="4"/>
  <c r="U344" i="4"/>
  <c r="U1875" i="4"/>
  <c r="X1876" i="4" s="1"/>
  <c r="V425" i="4"/>
  <c r="Y426" i="4" s="1"/>
  <c r="V473" i="4"/>
  <c r="V497" i="4"/>
  <c r="V1889" i="4"/>
  <c r="V1985" i="4"/>
  <c r="V2417" i="4"/>
  <c r="V2513" i="4"/>
  <c r="V2537" i="4"/>
  <c r="V2026" i="4"/>
  <c r="Y2026" i="4" s="1"/>
  <c r="U1757" i="4"/>
  <c r="X1757" i="4" s="1"/>
  <c r="V1441" i="4"/>
  <c r="U1094" i="4"/>
  <c r="V730" i="4"/>
  <c r="U335" i="4"/>
  <c r="X335" i="4" s="1"/>
  <c r="V1739" i="4"/>
  <c r="Y1740" i="4" s="1"/>
  <c r="V344" i="4"/>
  <c r="Y345" i="4" s="1"/>
  <c r="U2081" i="4"/>
  <c r="V2257" i="4"/>
  <c r="Y2257" i="4" s="1"/>
  <c r="U2024" i="4"/>
  <c r="V1756" i="4"/>
  <c r="V1438" i="4"/>
  <c r="V1090" i="4"/>
  <c r="V724" i="4"/>
  <c r="V331" i="4"/>
  <c r="V2254" i="4"/>
  <c r="Y2254" i="4"/>
  <c r="U2018" i="4"/>
  <c r="U1739" i="4"/>
  <c r="V1432" i="4"/>
  <c r="V1081" i="4"/>
  <c r="U713" i="4"/>
  <c r="V307" i="4"/>
  <c r="Y307" i="4" s="1"/>
  <c r="V3860" i="4"/>
  <c r="U378" i="4"/>
  <c r="U2034" i="4"/>
  <c r="X2034" i="4"/>
  <c r="U2370" i="4"/>
  <c r="U2658" i="4"/>
  <c r="U3714" i="4"/>
  <c r="U2246" i="4"/>
  <c r="X2246" i="4"/>
  <c r="V2017" i="4"/>
  <c r="Y2017" i="4" s="1"/>
  <c r="U1736" i="4"/>
  <c r="U1424" i="4"/>
  <c r="V1075" i="4"/>
  <c r="U710" i="4"/>
  <c r="U299" i="4"/>
  <c r="X299" i="4"/>
  <c r="V3065" i="4"/>
  <c r="V2011" i="4"/>
  <c r="Y2011" i="4" s="1"/>
  <c r="V2242" i="4"/>
  <c r="Y2242" i="4"/>
  <c r="U1997" i="4"/>
  <c r="X1997" i="4"/>
  <c r="U1730" i="4"/>
  <c r="V1417" i="4"/>
  <c r="Y1417" i="4" s="1"/>
  <c r="V1069" i="4"/>
  <c r="Y1069" i="4" s="1"/>
  <c r="V703" i="4"/>
  <c r="V292" i="4"/>
  <c r="V1493" i="4"/>
  <c r="V295" i="4"/>
  <c r="U2237" i="4"/>
  <c r="X2237" i="4"/>
  <c r="U1994" i="4"/>
  <c r="X1994" i="4"/>
  <c r="U1718" i="4"/>
  <c r="U1415" i="4"/>
  <c r="X1415" i="4"/>
  <c r="V1063" i="4"/>
  <c r="V694" i="4"/>
  <c r="V1892" i="4"/>
  <c r="V2084" i="4"/>
  <c r="V2396" i="4"/>
  <c r="V2420" i="4"/>
  <c r="V2996" i="4"/>
  <c r="U1409" i="4"/>
  <c r="U1055" i="4"/>
  <c r="V685" i="4"/>
  <c r="V271" i="4"/>
  <c r="U236" i="4"/>
  <c r="U284" i="4"/>
  <c r="U308" i="4"/>
  <c r="X308" i="4" s="1"/>
  <c r="U572" i="4"/>
  <c r="U908" i="4"/>
  <c r="U932" i="4"/>
  <c r="U2222" i="4"/>
  <c r="U1979" i="4"/>
  <c r="V1705" i="4"/>
  <c r="V1408" i="4"/>
  <c r="U1049" i="4"/>
  <c r="U677" i="4"/>
  <c r="X677" i="4"/>
  <c r="U266" i="4"/>
  <c r="X266" i="4"/>
  <c r="V2218" i="4"/>
  <c r="Y2218" i="4" s="1"/>
  <c r="U1976" i="4"/>
  <c r="V1702" i="4"/>
  <c r="Y1702" i="4"/>
  <c r="U1382" i="4"/>
  <c r="V1048" i="4"/>
  <c r="U674" i="4"/>
  <c r="X674" i="4"/>
  <c r="U357" i="4"/>
  <c r="X357" i="4"/>
  <c r="V2215" i="4"/>
  <c r="V1972" i="4"/>
  <c r="V1699" i="4"/>
  <c r="Y1699" i="4" s="1"/>
  <c r="U1379" i="4"/>
  <c r="V1024" i="4"/>
  <c r="V658" i="4"/>
  <c r="V250" i="4"/>
  <c r="Y250" i="4"/>
  <c r="V1591" i="4"/>
  <c r="Y1591" i="4" s="1"/>
  <c r="V1849" i="4"/>
  <c r="V2023" i="4"/>
  <c r="V2365" i="4"/>
  <c r="Y2365" i="4" s="1"/>
  <c r="V106" i="4"/>
  <c r="Y106" i="4" s="1"/>
  <c r="V205" i="4"/>
  <c r="V298" i="4"/>
  <c r="V682" i="4"/>
  <c r="Y682" i="4"/>
  <c r="V778" i="4"/>
  <c r="V868" i="4"/>
  <c r="V1054" i="4"/>
  <c r="V1414" i="4"/>
  <c r="V1678" i="4"/>
  <c r="Y1678" i="4"/>
  <c r="V1765" i="4"/>
  <c r="Y1765" i="4" s="1"/>
  <c r="V254" i="4"/>
  <c r="V2114" i="4"/>
  <c r="V2468" i="4"/>
  <c r="Y2468" i="4" s="1"/>
  <c r="V3953" i="4"/>
  <c r="V284" i="4"/>
  <c r="V2567" i="4"/>
  <c r="V1799" i="4"/>
  <c r="Y1800" i="4" s="1"/>
  <c r="V2126" i="4"/>
  <c r="Y2127" i="4"/>
  <c r="V2486" i="4"/>
  <c r="Y2486" i="4"/>
  <c r="V2903" i="4"/>
  <c r="V3959" i="4"/>
  <c r="V208" i="4"/>
  <c r="V301" i="4"/>
  <c r="V409" i="4"/>
  <c r="Y409" i="4"/>
  <c r="V595" i="4"/>
  <c r="V781" i="4"/>
  <c r="Y781" i="4" s="1"/>
  <c r="V871" i="4"/>
  <c r="V967" i="4"/>
  <c r="V1057" i="4"/>
  <c r="V505" i="4"/>
  <c r="Y505" i="4"/>
  <c r="V691" i="4"/>
  <c r="V1147" i="4"/>
  <c r="Y1147" i="4" s="1"/>
  <c r="V1237" i="4"/>
  <c r="V1330" i="4"/>
  <c r="Y1330" i="4" s="1"/>
  <c r="V1510" i="4"/>
  <c r="V1597" i="4"/>
  <c r="V2029" i="4"/>
  <c r="Y2029" i="4"/>
  <c r="V2287" i="4"/>
  <c r="V22" i="4"/>
  <c r="V319" i="4"/>
  <c r="V421" i="4"/>
  <c r="V886" i="4"/>
  <c r="V1339" i="4"/>
  <c r="V1606" i="4"/>
  <c r="V1693" i="4"/>
  <c r="Y1693" i="4"/>
  <c r="V1864" i="4"/>
  <c r="Y1864" i="4"/>
  <c r="V2038" i="4"/>
  <c r="Y2038" i="4"/>
  <c r="V2122" i="4"/>
  <c r="Y2122" i="4" s="1"/>
  <c r="V2209" i="4"/>
  <c r="V2296" i="4"/>
  <c r="Y2296" i="4"/>
  <c r="V127" i="4"/>
  <c r="V220" i="4"/>
  <c r="V514" i="4"/>
  <c r="V322" i="4"/>
  <c r="V424" i="4"/>
  <c r="Y424" i="4" s="1"/>
  <c r="V613" i="4"/>
  <c r="V889" i="4"/>
  <c r="Y889" i="4"/>
  <c r="V1342" i="4"/>
  <c r="V1609" i="4"/>
  <c r="V1696" i="4"/>
  <c r="V1783" i="4"/>
  <c r="V31" i="4"/>
  <c r="V130" i="4"/>
  <c r="V223" i="4"/>
  <c r="Y223" i="4"/>
  <c r="V325" i="4"/>
  <c r="V517" i="4"/>
  <c r="V796" i="4"/>
  <c r="Y796" i="4" s="1"/>
  <c r="V982" i="4"/>
  <c r="V1072" i="4"/>
  <c r="V1162" i="4"/>
  <c r="V1255" i="4"/>
  <c r="Y1255" i="4"/>
  <c r="V1435" i="4"/>
  <c r="V1522" i="4"/>
  <c r="Y1522" i="4"/>
  <c r="V133" i="4"/>
  <c r="V328" i="4"/>
  <c r="Y328" i="4"/>
  <c r="V427" i="4"/>
  <c r="V616" i="4"/>
  <c r="V709" i="4"/>
  <c r="V1165" i="4"/>
  <c r="V1348" i="4"/>
  <c r="V1612" i="4"/>
  <c r="V1786" i="4"/>
  <c r="Y1786" i="4"/>
  <c r="V2044" i="4"/>
  <c r="V2128" i="4"/>
  <c r="Y2128" i="4" s="1"/>
  <c r="V136" i="4"/>
  <c r="V334" i="4"/>
  <c r="Y334" i="4" s="1"/>
  <c r="V430" i="4"/>
  <c r="V523" i="4"/>
  <c r="Y523" i="4" s="1"/>
  <c r="V712" i="4"/>
  <c r="V805" i="4"/>
  <c r="V1168" i="4"/>
  <c r="V1261" i="4"/>
  <c r="Y1261" i="4"/>
  <c r="V1618" i="4"/>
  <c r="V1789" i="4"/>
  <c r="Y1789" i="4" s="1"/>
  <c r="V1963" i="4"/>
  <c r="V2047" i="4"/>
  <c r="Y2047" i="4" s="1"/>
  <c r="V2134" i="4"/>
  <c r="Y2134" i="4" s="1"/>
  <c r="V2305" i="4"/>
  <c r="V43" i="4"/>
  <c r="V238" i="4"/>
  <c r="V625" i="4"/>
  <c r="V811" i="4"/>
  <c r="V1084" i="4"/>
  <c r="V1357" i="4"/>
  <c r="Y1357" i="4" s="1"/>
  <c r="V1444" i="4"/>
  <c r="Y1444" i="4" s="1"/>
  <c r="V1882" i="4"/>
  <c r="Y1882" i="4"/>
  <c r="V2140" i="4"/>
  <c r="V142" i="4"/>
  <c r="V241" i="4"/>
  <c r="Y241" i="4" s="1"/>
  <c r="V436" i="4"/>
  <c r="Y436" i="4"/>
  <c r="V718" i="4"/>
  <c r="Y718" i="4"/>
  <c r="V904" i="4"/>
  <c r="V994" i="4"/>
  <c r="Y994" i="4" s="1"/>
  <c r="V1177" i="4"/>
  <c r="Y1177" i="4" s="1"/>
  <c r="V1270" i="4"/>
  <c r="V1534" i="4"/>
  <c r="Y1534" i="4"/>
  <c r="V1711" i="4"/>
  <c r="V1798" i="4"/>
  <c r="Y1798" i="4"/>
  <c r="V1969" i="4"/>
  <c r="Y1969" i="4"/>
  <c r="V2053" i="4"/>
  <c r="Y2053" i="4" s="1"/>
  <c r="V2227" i="4"/>
  <c r="Y2227" i="4" s="1"/>
  <c r="V1730" i="4"/>
  <c r="Y1731" i="4" s="1"/>
  <c r="V3143" i="4"/>
  <c r="V1931" i="4"/>
  <c r="V2636" i="4"/>
  <c r="Y2636" i="4" s="1"/>
  <c r="V2960" i="4"/>
  <c r="V3179" i="4"/>
  <c r="V4001" i="4"/>
  <c r="V55" i="4"/>
  <c r="V442" i="4"/>
  <c r="V910" i="4"/>
  <c r="V1003" i="4"/>
  <c r="Y1003" i="4"/>
  <c r="V1093" i="4"/>
  <c r="V1717" i="4"/>
  <c r="Y1717" i="4" s="1"/>
  <c r="V1891" i="4"/>
  <c r="Y1891" i="4" s="1"/>
  <c r="V1975" i="4"/>
  <c r="Y1975" i="4"/>
  <c r="V2062" i="4"/>
  <c r="V2149" i="4"/>
  <c r="Y2149" i="4" s="1"/>
  <c r="V2233" i="4"/>
  <c r="Y2233" i="4"/>
  <c r="V2323" i="4"/>
  <c r="V1838" i="4"/>
  <c r="V3257" i="4"/>
  <c r="V1940" i="4"/>
  <c r="Y1941" i="4" s="1"/>
  <c r="V2225" i="4"/>
  <c r="Y2226" i="4"/>
  <c r="V3188" i="4"/>
  <c r="V157" i="4"/>
  <c r="V256" i="4"/>
  <c r="Y256" i="4"/>
  <c r="V352" i="4"/>
  <c r="V451" i="4"/>
  <c r="V640" i="4"/>
  <c r="V733" i="4"/>
  <c r="V1282" i="4"/>
  <c r="V1369" i="4"/>
  <c r="V1456" i="4"/>
  <c r="Y1456" i="4"/>
  <c r="V1552" i="4"/>
  <c r="V1810" i="4"/>
  <c r="Y1810" i="4" s="1"/>
  <c r="V3290" i="4"/>
  <c r="Y3290" i="4" s="1"/>
  <c r="V2060" i="4"/>
  <c r="V3386" i="4"/>
  <c r="V1961" i="4"/>
  <c r="V2243" i="4"/>
  <c r="Y2243" i="4"/>
  <c r="V2663" i="4"/>
  <c r="Y2663" i="4"/>
  <c r="V2846" i="4"/>
  <c r="V3197" i="4"/>
  <c r="V3206" i="4"/>
  <c r="V79" i="4"/>
  <c r="Y79" i="4"/>
  <c r="V178" i="4"/>
  <c r="V472" i="4"/>
  <c r="Y472" i="4"/>
  <c r="V571" i="4"/>
  <c r="V751" i="4"/>
  <c r="V841" i="4"/>
  <c r="V1027" i="4"/>
  <c r="V1123" i="4"/>
  <c r="V1210" i="4"/>
  <c r="V1297" i="4"/>
  <c r="V1480" i="4"/>
  <c r="Y1480" i="4"/>
  <c r="V1657" i="4"/>
  <c r="Y1657" i="4"/>
  <c r="V1741" i="4"/>
  <c r="Y1741" i="4" s="1"/>
  <c r="V1999" i="4"/>
  <c r="Y1999" i="4"/>
  <c r="V2173" i="4"/>
  <c r="V184" i="4"/>
  <c r="V280" i="4"/>
  <c r="V376" i="4"/>
  <c r="Y376" i="4" s="1"/>
  <c r="V478" i="4"/>
  <c r="Y478" i="4"/>
  <c r="V664" i="4"/>
  <c r="V757" i="4"/>
  <c r="V850" i="4"/>
  <c r="Y850" i="4" s="1"/>
  <c r="V1393" i="4"/>
  <c r="V1486" i="4"/>
  <c r="V1576" i="4"/>
  <c r="V1747" i="4"/>
  <c r="V1831" i="4"/>
  <c r="Y1831" i="4" s="1"/>
  <c r="V2005" i="4"/>
  <c r="V2092" i="4"/>
  <c r="Y2092" i="4"/>
  <c r="V2179" i="4"/>
  <c r="Y2179" i="4" s="1"/>
  <c r="V2263" i="4"/>
  <c r="Y2263" i="4" s="1"/>
  <c r="V2347" i="4"/>
  <c r="V187" i="4"/>
  <c r="V283" i="4"/>
  <c r="Y283" i="4" s="1"/>
  <c r="V382" i="4"/>
  <c r="V487" i="4"/>
  <c r="V760" i="4"/>
  <c r="V1039" i="4"/>
  <c r="Y1039" i="4"/>
  <c r="V1399" i="4"/>
  <c r="V1489" i="4"/>
  <c r="Y1489" i="4"/>
  <c r="V1750" i="4"/>
  <c r="Y1750" i="4" s="1"/>
  <c r="V1834" i="4"/>
  <c r="Y1834" i="4" s="1"/>
  <c r="V2008" i="4"/>
  <c r="V2182" i="4"/>
  <c r="Y2182" i="4" s="1"/>
  <c r="V2266" i="4"/>
  <c r="Y2266" i="4" s="1"/>
  <c r="V2353" i="4"/>
  <c r="V88" i="4"/>
  <c r="Y88" i="4"/>
  <c r="V286" i="4"/>
  <c r="V580" i="4"/>
  <c r="V670" i="4"/>
  <c r="V856" i="4"/>
  <c r="V946" i="4"/>
  <c r="V1042" i="4"/>
  <c r="V1132" i="4"/>
  <c r="V1219" i="4"/>
  <c r="V1306" i="4"/>
  <c r="V1582" i="4"/>
  <c r="V1666" i="4"/>
  <c r="Y1666" i="4"/>
  <c r="V1924" i="4"/>
  <c r="V2098" i="4"/>
  <c r="V94" i="4"/>
  <c r="Y94" i="4"/>
  <c r="V289" i="4"/>
  <c r="V493" i="4"/>
  <c r="V583" i="4"/>
  <c r="V673" i="4"/>
  <c r="V859" i="4"/>
  <c r="V949" i="4"/>
  <c r="V1135" i="4"/>
  <c r="V1222" i="4"/>
  <c r="Y1222" i="4"/>
  <c r="V1312" i="4"/>
  <c r="V1405" i="4"/>
  <c r="V1585" i="4"/>
  <c r="V1669" i="4"/>
  <c r="Y1669" i="4"/>
  <c r="V2101" i="4"/>
  <c r="Y2101" i="4" s="1"/>
  <c r="V2495" i="4"/>
  <c r="V1733" i="4"/>
  <c r="V2087" i="4"/>
  <c r="Y2088" i="4"/>
  <c r="V2387" i="4"/>
  <c r="V2744" i="4"/>
  <c r="V2888" i="4"/>
  <c r="V3026" i="4"/>
  <c r="V3941" i="4"/>
  <c r="V2302" i="4"/>
  <c r="V2326" i="4"/>
  <c r="U2213" i="4"/>
  <c r="X2213" i="4" s="1"/>
  <c r="U1964" i="4"/>
  <c r="U1694" i="4"/>
  <c r="X1694" i="4"/>
  <c r="U1373" i="4"/>
  <c r="V1021" i="4"/>
  <c r="V655" i="4"/>
  <c r="U245" i="4"/>
  <c r="V95" i="4"/>
  <c r="U2210" i="4"/>
  <c r="X2210" i="4" s="1"/>
  <c r="V1960" i="4"/>
  <c r="Y1960" i="4" s="1"/>
  <c r="U1685" i="4"/>
  <c r="V1366" i="4"/>
  <c r="Y1366" i="4"/>
  <c r="U1013" i="4"/>
  <c r="V649" i="4"/>
  <c r="Y649" i="4" s="1"/>
  <c r="V235" i="4"/>
  <c r="U2499" i="4"/>
  <c r="U101" i="4"/>
  <c r="U200" i="4"/>
  <c r="U392" i="4"/>
  <c r="U497" i="4"/>
  <c r="U773" i="4"/>
  <c r="U1226" i="4"/>
  <c r="X1226" i="4" s="1"/>
  <c r="U1319" i="4"/>
  <c r="U1589" i="4"/>
  <c r="U1847" i="4"/>
  <c r="X1847" i="4" s="1"/>
  <c r="U2021" i="4"/>
  <c r="X2021" i="4" s="1"/>
  <c r="U2363" i="4"/>
  <c r="X2363" i="4"/>
  <c r="U2100" i="4"/>
  <c r="U2754" i="4"/>
  <c r="U3036" i="4"/>
  <c r="U296" i="4"/>
  <c r="U680" i="4"/>
  <c r="U776" i="4"/>
  <c r="X776" i="4" s="1"/>
  <c r="U866" i="4"/>
  <c r="X866" i="4" s="1"/>
  <c r="U959" i="4"/>
  <c r="U1052" i="4"/>
  <c r="U1412" i="4"/>
  <c r="U1676" i="4"/>
  <c r="U1934" i="4"/>
  <c r="X1934" i="4" s="1"/>
  <c r="U2108" i="4"/>
  <c r="U2192" i="4"/>
  <c r="U2279" i="4"/>
  <c r="X2279" i="4"/>
  <c r="U1065" i="4"/>
  <c r="U2547" i="4"/>
  <c r="U2895" i="4"/>
  <c r="U3951" i="4"/>
  <c r="U7" i="4"/>
  <c r="U401" i="4"/>
  <c r="U500" i="4"/>
  <c r="U590" i="4"/>
  <c r="U962" i="4"/>
  <c r="U1142" i="4"/>
  <c r="X1142" i="4" s="1"/>
  <c r="U1229" i="4"/>
  <c r="U1322" i="4"/>
  <c r="X1322" i="4" s="1"/>
  <c r="U1505" i="4"/>
  <c r="U1592" i="4"/>
  <c r="X1592" i="4"/>
  <c r="U1850" i="4"/>
  <c r="U2556" i="4"/>
  <c r="U1794" i="4"/>
  <c r="U2763" i="4"/>
  <c r="U2901" i="4"/>
  <c r="U3042" i="4"/>
  <c r="U2766" i="4"/>
  <c r="U3045" i="4"/>
  <c r="U11" i="4"/>
  <c r="X11" i="4" s="1"/>
  <c r="U110" i="4"/>
  <c r="X110" i="4"/>
  <c r="U503" i="4"/>
  <c r="X503" i="4" s="1"/>
  <c r="U689" i="4"/>
  <c r="U1145" i="4"/>
  <c r="X1145" i="4"/>
  <c r="U2904" i="4"/>
  <c r="U3960" i="4"/>
  <c r="U209" i="4"/>
  <c r="U302" i="4"/>
  <c r="U413" i="4"/>
  <c r="U596" i="4"/>
  <c r="X596" i="4"/>
  <c r="U782" i="4"/>
  <c r="X782" i="4"/>
  <c r="U872" i="4"/>
  <c r="U968" i="4"/>
  <c r="U1058" i="4"/>
  <c r="U1418" i="4"/>
  <c r="U1682" i="4"/>
  <c r="U1769" i="4"/>
  <c r="X1769" i="4" s="1"/>
  <c r="U1856" i="4"/>
  <c r="U1943" i="4"/>
  <c r="X1943" i="4"/>
  <c r="U2114" i="4"/>
  <c r="X2114" i="4"/>
  <c r="U2198" i="4"/>
  <c r="U14" i="4"/>
  <c r="U116" i="4"/>
  <c r="U506" i="4"/>
  <c r="X506" i="4"/>
  <c r="U692" i="4"/>
  <c r="U785" i="4"/>
  <c r="U1061" i="4"/>
  <c r="U1148" i="4"/>
  <c r="X1148" i="4" s="1"/>
  <c r="U1238" i="4"/>
  <c r="U1511" i="4"/>
  <c r="U1598" i="4"/>
  <c r="U1772" i="4"/>
  <c r="U2030" i="4"/>
  <c r="X2030" i="4" s="1"/>
  <c r="U2288" i="4"/>
  <c r="U1815" i="4"/>
  <c r="X1816" i="4" s="1"/>
  <c r="U3051" i="4"/>
  <c r="U1821" i="4"/>
  <c r="U2775" i="4"/>
  <c r="U3966" i="4"/>
  <c r="U119" i="4"/>
  <c r="U215" i="4"/>
  <c r="X215" i="4" s="1"/>
  <c r="U509" i="4"/>
  <c r="X509" i="4" s="1"/>
  <c r="U788" i="4"/>
  <c r="U974" i="4"/>
  <c r="X974" i="4"/>
  <c r="U1064" i="4"/>
  <c r="X1064" i="4"/>
  <c r="U1151" i="4"/>
  <c r="U1244" i="4"/>
  <c r="U1514" i="4"/>
  <c r="U1775" i="4"/>
  <c r="U1949" i="4"/>
  <c r="X1949" i="4" s="1"/>
  <c r="U2291" i="4"/>
  <c r="X2291" i="4" s="1"/>
  <c r="U20" i="4"/>
  <c r="X20" i="4"/>
  <c r="U122" i="4"/>
  <c r="U419" i="4"/>
  <c r="U602" i="4"/>
  <c r="U698" i="4"/>
  <c r="U884" i="4"/>
  <c r="X884" i="4"/>
  <c r="U1337" i="4"/>
  <c r="X1337" i="4"/>
  <c r="U1604" i="4"/>
  <c r="U1691" i="4"/>
  <c r="X1691" i="4"/>
  <c r="U1862" i="4"/>
  <c r="X1862" i="4"/>
  <c r="U2036" i="4"/>
  <c r="X2036" i="4"/>
  <c r="U2120" i="4"/>
  <c r="U2207" i="4"/>
  <c r="X2208" i="4" s="1"/>
  <c r="X2207" i="4"/>
  <c r="U1833" i="4"/>
  <c r="X1834" i="4" s="1"/>
  <c r="U2595" i="4"/>
  <c r="U2781" i="4"/>
  <c r="U3975" i="4"/>
  <c r="X3975" i="4"/>
  <c r="U125" i="4"/>
  <c r="U218" i="4"/>
  <c r="U512" i="4"/>
  <c r="U605" i="4"/>
  <c r="X605" i="4"/>
  <c r="U701" i="4"/>
  <c r="X701" i="4" s="1"/>
  <c r="U791" i="4"/>
  <c r="U977" i="4"/>
  <c r="U1157" i="4"/>
  <c r="U1247" i="4"/>
  <c r="U1430" i="4"/>
  <c r="U1517" i="4"/>
  <c r="U1778" i="4"/>
  <c r="X1778" i="4" s="1"/>
  <c r="U1952" i="4"/>
  <c r="X1952" i="4" s="1"/>
  <c r="U2157" i="4"/>
  <c r="X2158" i="4"/>
  <c r="U2598" i="4"/>
  <c r="U2934" i="4"/>
  <c r="U23" i="4"/>
  <c r="X23" i="4" s="1"/>
  <c r="U320" i="4"/>
  <c r="U422" i="4"/>
  <c r="U1863" i="4"/>
  <c r="U2163" i="4"/>
  <c r="U29" i="4"/>
  <c r="X29" i="4" s="1"/>
  <c r="U128" i="4"/>
  <c r="U221" i="4"/>
  <c r="X221" i="4"/>
  <c r="U515" i="4"/>
  <c r="U704" i="4"/>
  <c r="U794" i="4"/>
  <c r="X794" i="4" s="1"/>
  <c r="U980" i="4"/>
  <c r="X980" i="4" s="1"/>
  <c r="U1070" i="4"/>
  <c r="U1160" i="4"/>
  <c r="U1253" i="4"/>
  <c r="X1253" i="4" s="1"/>
  <c r="U1433" i="4"/>
  <c r="U1520" i="4"/>
  <c r="U2787" i="4"/>
  <c r="U2940" i="4"/>
  <c r="U425" i="4"/>
  <c r="U614" i="4"/>
  <c r="U890" i="4"/>
  <c r="X890" i="4" s="1"/>
  <c r="U1346" i="4"/>
  <c r="X1346" i="4"/>
  <c r="U3984" i="4"/>
  <c r="U32" i="4"/>
  <c r="U224" i="4"/>
  <c r="U518" i="4"/>
  <c r="U800" i="4"/>
  <c r="U893" i="4"/>
  <c r="U983" i="4"/>
  <c r="X983" i="4"/>
  <c r="U1073" i="4"/>
  <c r="X1073" i="4"/>
  <c r="U1256" i="4"/>
  <c r="U1436" i="4"/>
  <c r="X1436" i="4"/>
  <c r="U1523" i="4"/>
  <c r="U1700" i="4"/>
  <c r="U1874" i="4"/>
  <c r="X1874" i="4" s="1"/>
  <c r="U1958" i="4"/>
  <c r="U2216" i="4"/>
  <c r="X2216" i="4"/>
  <c r="U1878" i="4"/>
  <c r="U2946" i="4"/>
  <c r="U38" i="4"/>
  <c r="X38" i="4"/>
  <c r="U230" i="4"/>
  <c r="U620" i="4"/>
  <c r="U896" i="4"/>
  <c r="U986" i="4"/>
  <c r="U1076" i="4"/>
  <c r="U1352" i="4"/>
  <c r="X1352" i="4"/>
  <c r="U1439" i="4"/>
  <c r="U1526" i="4"/>
  <c r="U1703" i="4"/>
  <c r="U1877" i="4"/>
  <c r="X1877" i="4" s="1"/>
  <c r="U2219" i="4"/>
  <c r="U3090" i="4"/>
  <c r="U2610" i="4"/>
  <c r="U41" i="4"/>
  <c r="U623" i="4"/>
  <c r="X623" i="4" s="1"/>
  <c r="U1082" i="4"/>
  <c r="U1172" i="4"/>
  <c r="U1442" i="4"/>
  <c r="X1442" i="4"/>
  <c r="U1880" i="4"/>
  <c r="U1884" i="4"/>
  <c r="X1884" i="4" s="1"/>
  <c r="U2202" i="4"/>
  <c r="U3171" i="4"/>
  <c r="U3996" i="4"/>
  <c r="U140" i="4"/>
  <c r="U338" i="4"/>
  <c r="U434" i="4"/>
  <c r="U530" i="4"/>
  <c r="U716" i="4"/>
  <c r="U902" i="4"/>
  <c r="U992" i="4"/>
  <c r="X992" i="4"/>
  <c r="U1175" i="4"/>
  <c r="U1265" i="4"/>
  <c r="U1532" i="4"/>
  <c r="U1622" i="4"/>
  <c r="X1622" i="4"/>
  <c r="U1709" i="4"/>
  <c r="U1796" i="4"/>
  <c r="U1967" i="4"/>
  <c r="U2051" i="4"/>
  <c r="U2225" i="4"/>
  <c r="U2312" i="4"/>
  <c r="U329" i="4"/>
  <c r="U1887" i="4"/>
  <c r="X1888" i="4"/>
  <c r="U2208" i="4"/>
  <c r="U2811" i="4"/>
  <c r="U44" i="4"/>
  <c r="X44" i="4" s="1"/>
  <c r="U341" i="4"/>
  <c r="X341" i="4"/>
  <c r="U533" i="4"/>
  <c r="U629" i="4"/>
  <c r="U812" i="4"/>
  <c r="U1085" i="4"/>
  <c r="U1358" i="4"/>
  <c r="U1445" i="4"/>
  <c r="U1625" i="4"/>
  <c r="U1883" i="4"/>
  <c r="X1883" i="4" s="1"/>
  <c r="U2141" i="4"/>
  <c r="U2315" i="4"/>
  <c r="X2315" i="4"/>
  <c r="U143" i="4"/>
  <c r="U437" i="4"/>
  <c r="U722" i="4"/>
  <c r="U905" i="4"/>
  <c r="U1088" i="4"/>
  <c r="U1178" i="4"/>
  <c r="U1271" i="4"/>
  <c r="X1271" i="4"/>
  <c r="U1535" i="4"/>
  <c r="U1712" i="4"/>
  <c r="X1712" i="4" s="1"/>
  <c r="U1970" i="4"/>
  <c r="U2054" i="4"/>
  <c r="U2228" i="4"/>
  <c r="U3174" i="4"/>
  <c r="U162" i="4"/>
  <c r="U2214" i="4"/>
  <c r="U2814" i="4"/>
  <c r="U149" i="4"/>
  <c r="U440" i="4"/>
  <c r="U998" i="4"/>
  <c r="X998" i="4"/>
  <c r="U1715" i="4"/>
  <c r="U1973" i="4"/>
  <c r="U2060" i="4"/>
  <c r="X2060" i="4"/>
  <c r="U2231" i="4"/>
  <c r="X2231" i="4" s="1"/>
  <c r="U2643" i="4"/>
  <c r="U3183" i="4"/>
  <c r="U4005" i="4"/>
  <c r="U152" i="4"/>
  <c r="U248" i="4"/>
  <c r="U347" i="4"/>
  <c r="X347" i="4"/>
  <c r="U542" i="4"/>
  <c r="X542" i="4" s="1"/>
  <c r="U728" i="4"/>
  <c r="U818" i="4"/>
  <c r="U1184" i="4"/>
  <c r="U1277" i="4"/>
  <c r="X1277" i="4"/>
  <c r="U1364" i="4"/>
  <c r="X1364" i="4" s="1"/>
  <c r="U1544" i="4"/>
  <c r="U1631" i="4"/>
  <c r="U2649" i="4"/>
  <c r="U2826" i="4"/>
  <c r="U2967" i="4"/>
  <c r="U4008" i="4"/>
  <c r="X4008" i="4" s="1"/>
  <c r="U3261" i="4"/>
  <c r="U1944" i="4"/>
  <c r="X1944" i="4"/>
  <c r="U2652" i="4"/>
  <c r="U2973" i="4"/>
  <c r="U155" i="4"/>
  <c r="U350" i="4"/>
  <c r="X350" i="4" s="1"/>
  <c r="U545" i="4"/>
  <c r="U638" i="4"/>
  <c r="U1280" i="4"/>
  <c r="X1280" i="4"/>
  <c r="U1367" i="4"/>
  <c r="U1454" i="4"/>
  <c r="U1808" i="4"/>
  <c r="X1808" i="4" s="1"/>
  <c r="U2066" i="4"/>
  <c r="X2066" i="4" s="1"/>
  <c r="U1950" i="4"/>
  <c r="U3192" i="4"/>
  <c r="U59" i="4"/>
  <c r="U548" i="4"/>
  <c r="U824" i="4"/>
  <c r="U914" i="4"/>
  <c r="U1007" i="4"/>
  <c r="U1100" i="4"/>
  <c r="X1100" i="4" s="1"/>
  <c r="U1193" i="4"/>
  <c r="U1637" i="4"/>
  <c r="U1724" i="4"/>
  <c r="U1895" i="4"/>
  <c r="U3372" i="4"/>
  <c r="U2238" i="4"/>
  <c r="X2238" i="4" s="1"/>
  <c r="U2976" i="4"/>
  <c r="U4014" i="4"/>
  <c r="U257" i="4"/>
  <c r="U353" i="4"/>
  <c r="U452" i="4"/>
  <c r="U644" i="4"/>
  <c r="U734" i="4"/>
  <c r="U917" i="4"/>
  <c r="X917" i="4"/>
  <c r="U1010" i="4"/>
  <c r="X1010" i="4" s="1"/>
  <c r="U1370" i="4"/>
  <c r="U1553" i="4"/>
  <c r="U1727" i="4"/>
  <c r="U1811" i="4"/>
  <c r="U2069" i="4"/>
  <c r="U2243" i="4"/>
  <c r="X2243" i="4"/>
  <c r="U65" i="4"/>
  <c r="X65" i="4"/>
  <c r="U455" i="4"/>
  <c r="X455" i="4"/>
  <c r="U551" i="4"/>
  <c r="X551" i="4" s="1"/>
  <c r="U1103" i="4"/>
  <c r="U1460" i="4"/>
  <c r="X1460" i="4" s="1"/>
  <c r="U1640" i="4"/>
  <c r="U1898" i="4"/>
  <c r="U1985" i="4"/>
  <c r="U2156" i="4"/>
  <c r="X2156" i="4"/>
  <c r="U2330" i="4"/>
  <c r="X2330" i="4"/>
  <c r="U3720" i="4"/>
  <c r="U2982" i="4"/>
  <c r="U4017" i="4"/>
  <c r="U2667" i="4"/>
  <c r="U2853" i="4"/>
  <c r="U3198" i="4"/>
  <c r="U164" i="4"/>
  <c r="U458" i="4"/>
  <c r="X458" i="4"/>
  <c r="U557" i="4"/>
  <c r="U650" i="4"/>
  <c r="U740" i="4"/>
  <c r="X740" i="4" s="1"/>
  <c r="U1106" i="4"/>
  <c r="X1106" i="4"/>
  <c r="U1466" i="4"/>
  <c r="U1643" i="4"/>
  <c r="X1643" i="4"/>
  <c r="U1901" i="4"/>
  <c r="U1988" i="4"/>
  <c r="X1988" i="4" s="1"/>
  <c r="U2075" i="4"/>
  <c r="U2159" i="4"/>
  <c r="U2333" i="4"/>
  <c r="X2333" i="4" s="1"/>
  <c r="U263" i="4"/>
  <c r="X263" i="4" s="1"/>
  <c r="U362" i="4"/>
  <c r="U461" i="4"/>
  <c r="U833" i="4"/>
  <c r="U926" i="4"/>
  <c r="U1016" i="4"/>
  <c r="U1109" i="4"/>
  <c r="U1202" i="4"/>
  <c r="X1202" i="4"/>
  <c r="U1289" i="4"/>
  <c r="U1376" i="4"/>
  <c r="U1469" i="4"/>
  <c r="X1469" i="4" s="1"/>
  <c r="U1733" i="4"/>
  <c r="X1733" i="4"/>
  <c r="U560" i="4"/>
  <c r="X560" i="4"/>
  <c r="U653" i="4"/>
  <c r="U743" i="4"/>
  <c r="U1562" i="4"/>
  <c r="U1649" i="4"/>
  <c r="U1820" i="4"/>
  <c r="X1820" i="4"/>
  <c r="U1904" i="4"/>
  <c r="X1904" i="4" s="1"/>
  <c r="U2078" i="4"/>
  <c r="U2165" i="4"/>
  <c r="U2252" i="4"/>
  <c r="X2252" i="4" s="1"/>
  <c r="U2336" i="4"/>
  <c r="U2673" i="4"/>
  <c r="U2994" i="4"/>
  <c r="U3537" i="4"/>
  <c r="U2007" i="4"/>
  <c r="U2676" i="4"/>
  <c r="U3915" i="4"/>
  <c r="U272" i="4"/>
  <c r="U371" i="4"/>
  <c r="U935" i="4"/>
  <c r="U1388" i="4"/>
  <c r="U1568" i="4"/>
  <c r="X1568" i="4" s="1"/>
  <c r="U1826" i="4"/>
  <c r="U1913" i="4"/>
  <c r="U2084" i="4"/>
  <c r="U2258" i="4"/>
  <c r="U2342" i="4"/>
  <c r="U1124" i="4"/>
  <c r="U1298" i="4"/>
  <c r="X1298" i="4"/>
  <c r="U1481" i="4"/>
  <c r="U1658" i="4"/>
  <c r="U1742" i="4"/>
  <c r="X1742" i="4" s="1"/>
  <c r="U2174" i="4"/>
  <c r="U182" i="4"/>
  <c r="U278" i="4"/>
  <c r="U374" i="4"/>
  <c r="X374" i="4" s="1"/>
  <c r="U662" i="4"/>
  <c r="U848" i="4"/>
  <c r="X848" i="4" s="1"/>
  <c r="U938" i="4"/>
  <c r="X938" i="4" s="1"/>
  <c r="U1391" i="4"/>
  <c r="U1484" i="4"/>
  <c r="U1571" i="4"/>
  <c r="U1829" i="4"/>
  <c r="X1829" i="4"/>
  <c r="U1916" i="4"/>
  <c r="U2003" i="4"/>
  <c r="X2003" i="4"/>
  <c r="U2090" i="4"/>
  <c r="U2261" i="4"/>
  <c r="U2345" i="4"/>
  <c r="X2345" i="4"/>
  <c r="U2031" i="4"/>
  <c r="X2031" i="4"/>
  <c r="U2874" i="4"/>
  <c r="U3009" i="4"/>
  <c r="U83" i="4"/>
  <c r="X83" i="4" s="1"/>
  <c r="U575" i="4"/>
  <c r="U941" i="4"/>
  <c r="U1031" i="4"/>
  <c r="X1031" i="4" s="1"/>
  <c r="U1127" i="4"/>
  <c r="U1214" i="4"/>
  <c r="U1301" i="4"/>
  <c r="U1661" i="4"/>
  <c r="X1661" i="4" s="1"/>
  <c r="U1919" i="4"/>
  <c r="U185" i="4"/>
  <c r="U281" i="4"/>
  <c r="X281" i="4"/>
  <c r="U380" i="4"/>
  <c r="U479" i="4"/>
  <c r="U758" i="4"/>
  <c r="X758" i="4"/>
  <c r="U1037" i="4"/>
  <c r="X1037" i="4"/>
  <c r="U1397" i="4"/>
  <c r="U1487" i="4"/>
  <c r="U1577" i="4"/>
  <c r="U1748" i="4"/>
  <c r="X1748" i="4"/>
  <c r="U1832" i="4"/>
  <c r="X1832" i="4"/>
  <c r="U2006" i="4"/>
  <c r="X2006" i="4" s="1"/>
  <c r="U2180" i="4"/>
  <c r="U2264" i="4"/>
  <c r="U2348" i="4"/>
  <c r="X2348" i="4" s="1"/>
  <c r="U2880" i="4"/>
  <c r="U3012" i="4"/>
  <c r="U3930" i="4"/>
  <c r="U86" i="4"/>
  <c r="U578" i="4"/>
  <c r="U668" i="4"/>
  <c r="U854" i="4"/>
  <c r="U944" i="4"/>
  <c r="U1130" i="4"/>
  <c r="U1217" i="4"/>
  <c r="X1217" i="4" s="1"/>
  <c r="U1304" i="4"/>
  <c r="U1580" i="4"/>
  <c r="U1664" i="4"/>
  <c r="U1922" i="4"/>
  <c r="U2096" i="4"/>
  <c r="X2097" i="4" s="1"/>
  <c r="U2373" i="4"/>
  <c r="U3933" i="4"/>
  <c r="U188" i="4"/>
  <c r="U383" i="4"/>
  <c r="X383" i="4" s="1"/>
  <c r="U488" i="4"/>
  <c r="U761" i="4"/>
  <c r="U1400" i="4"/>
  <c r="U1490" i="4"/>
  <c r="U1751" i="4"/>
  <c r="U1838" i="4"/>
  <c r="X1838" i="4" s="1"/>
  <c r="U2009" i="4"/>
  <c r="U2183" i="4"/>
  <c r="X2183" i="4"/>
  <c r="U2267" i="4"/>
  <c r="X2267" i="4"/>
  <c r="U2354" i="4"/>
  <c r="U581" i="4"/>
  <c r="U671" i="4"/>
  <c r="U857" i="4"/>
  <c r="X857" i="4"/>
  <c r="U1133" i="4"/>
  <c r="U1220" i="4"/>
  <c r="U1310" i="4"/>
  <c r="U1583" i="4"/>
  <c r="U1667" i="4"/>
  <c r="U1925" i="4"/>
  <c r="U2099" i="4"/>
  <c r="X2099" i="4" s="1"/>
  <c r="U2385" i="4"/>
  <c r="U2739" i="4"/>
  <c r="U2886" i="4"/>
  <c r="U3024" i="4"/>
  <c r="U191" i="4"/>
  <c r="U386" i="4"/>
  <c r="U767" i="4"/>
  <c r="X767" i="4"/>
  <c r="U1046" i="4"/>
  <c r="U1493" i="4"/>
  <c r="X1493" i="4" s="1"/>
  <c r="U1754" i="4"/>
  <c r="U1841" i="4"/>
  <c r="U1928" i="4"/>
  <c r="U2012" i="4"/>
  <c r="X2012" i="4"/>
  <c r="U2186" i="4"/>
  <c r="U2270" i="4"/>
  <c r="U2357" i="4"/>
  <c r="X2357" i="4"/>
  <c r="U3828" i="4"/>
  <c r="U47" i="4"/>
  <c r="U71" i="4"/>
  <c r="X71" i="4"/>
  <c r="V527" i="4"/>
  <c r="V2255" i="4"/>
  <c r="Y2255" i="4"/>
  <c r="U2201" i="4"/>
  <c r="X2201" i="4" s="1"/>
  <c r="V1957" i="4"/>
  <c r="V1681" i="4"/>
  <c r="Y1681" i="4" s="1"/>
  <c r="U1361" i="4"/>
  <c r="U1004" i="4"/>
  <c r="V637" i="4"/>
  <c r="Y637" i="4" s="1"/>
  <c r="V229" i="4"/>
  <c r="V2197" i="4"/>
  <c r="Y2197" i="4" s="1"/>
  <c r="U1955" i="4"/>
  <c r="X1955" i="4" s="1"/>
  <c r="U1679" i="4"/>
  <c r="V1354" i="4"/>
  <c r="V997" i="4"/>
  <c r="Y997" i="4"/>
  <c r="U632" i="4"/>
  <c r="V214" i="4"/>
  <c r="Y214" i="4" s="1"/>
  <c r="U2195" i="4"/>
  <c r="V1954" i="4"/>
  <c r="Y1954" i="4"/>
  <c r="V1672" i="4"/>
  <c r="V1351" i="4"/>
  <c r="U989" i="4"/>
  <c r="V622" i="4"/>
  <c r="U206" i="4"/>
  <c r="U1872" i="4"/>
  <c r="U2184" i="4"/>
  <c r="U2616" i="4"/>
  <c r="U3000" i="4"/>
  <c r="V2194" i="4"/>
  <c r="V1948" i="4"/>
  <c r="U1670" i="4"/>
  <c r="U1340" i="4"/>
  <c r="V985" i="4"/>
  <c r="Y985" i="4" s="1"/>
  <c r="V619" i="4"/>
  <c r="V199" i="4"/>
  <c r="V2065" i="4"/>
  <c r="Y2065" i="4" s="1"/>
  <c r="U2189" i="4"/>
  <c r="V1939" i="4"/>
  <c r="Y1939" i="4"/>
  <c r="U1655" i="4"/>
  <c r="X1655" i="4"/>
  <c r="U1334" i="4"/>
  <c r="X1334" i="4" s="1"/>
  <c r="V979" i="4"/>
  <c r="Y979" i="4"/>
  <c r="V610" i="4"/>
  <c r="U197" i="4"/>
  <c r="V74" i="4"/>
  <c r="V2188" i="4"/>
  <c r="Y2188" i="4" s="1"/>
  <c r="U1937" i="4"/>
  <c r="V1651" i="4"/>
  <c r="Y1651" i="4" s="1"/>
  <c r="V1327" i="4"/>
  <c r="V973" i="4"/>
  <c r="U599" i="4"/>
  <c r="U176" i="4"/>
  <c r="V122" i="4"/>
  <c r="V194" i="4"/>
  <c r="V1826" i="4"/>
  <c r="V2042" i="4"/>
  <c r="Y2042" i="4" s="1"/>
  <c r="V3194" i="4"/>
  <c r="U2171" i="4"/>
  <c r="X2171" i="4"/>
  <c r="V1936" i="4"/>
  <c r="Y1936" i="4" s="1"/>
  <c r="V1642" i="4"/>
  <c r="Y1642" i="4" s="1"/>
  <c r="U1325" i="4"/>
  <c r="U965" i="4"/>
  <c r="X965" i="4"/>
  <c r="V592" i="4"/>
  <c r="Y592" i="4"/>
  <c r="U173" i="4"/>
  <c r="X173" i="4" s="1"/>
  <c r="U242" i="4"/>
  <c r="U314" i="4"/>
  <c r="X314" i="4" s="1"/>
  <c r="U2168" i="4"/>
  <c r="U1931" i="4"/>
  <c r="U1634" i="4"/>
  <c r="U1316" i="4"/>
  <c r="V952" i="4"/>
  <c r="V586" i="4"/>
  <c r="V163" i="4"/>
  <c r="U51" i="4"/>
  <c r="X51" i="4" s="1"/>
  <c r="V2158" i="4"/>
  <c r="Y2158" i="4" s="1"/>
  <c r="V1930" i="4"/>
  <c r="Y1930" i="4"/>
  <c r="U1628" i="4"/>
  <c r="V1315" i="4"/>
  <c r="U950" i="4"/>
  <c r="U584" i="4"/>
  <c r="V154" i="4"/>
  <c r="V76" i="4"/>
  <c r="U483" i="4"/>
  <c r="X483" i="4"/>
  <c r="U2379" i="4"/>
  <c r="U2451" i="4"/>
  <c r="U2835" i="4"/>
  <c r="U3003" i="4"/>
  <c r="U3075" i="4"/>
  <c r="U2153" i="4"/>
  <c r="V1912" i="4"/>
  <c r="Y1912" i="4" s="1"/>
  <c r="U1619" i="4"/>
  <c r="X1619" i="4" s="1"/>
  <c r="U1295" i="4"/>
  <c r="V934" i="4"/>
  <c r="Y934" i="4"/>
  <c r="V568" i="4"/>
  <c r="V148" i="4"/>
  <c r="V652" i="4"/>
  <c r="V1012" i="4"/>
  <c r="Y1012" i="4"/>
  <c r="V1204" i="4"/>
  <c r="V1276" i="4"/>
  <c r="Y1276" i="4" s="1"/>
  <c r="V1300" i="4"/>
  <c r="V1372" i="4"/>
  <c r="U2150" i="4"/>
  <c r="V1906" i="4"/>
  <c r="U1613" i="4"/>
  <c r="U1292" i="4"/>
  <c r="U929" i="4"/>
  <c r="V562" i="4"/>
  <c r="U137" i="4"/>
  <c r="U1610" i="4"/>
  <c r="U1286" i="4"/>
  <c r="X1286" i="4" s="1"/>
  <c r="U920" i="4"/>
  <c r="V553" i="4"/>
  <c r="Y553" i="4" s="1"/>
  <c r="U134" i="4"/>
  <c r="X134" i="4" s="1"/>
  <c r="U53" i="4"/>
  <c r="V1709" i="4"/>
  <c r="Y1710" i="4"/>
  <c r="V1829" i="4"/>
  <c r="Y1830" i="4"/>
  <c r="V2933" i="4"/>
  <c r="V3533" i="4"/>
  <c r="V3725" i="4"/>
  <c r="U269" i="4"/>
  <c r="X269" i="4"/>
  <c r="U1805" i="4"/>
  <c r="U2132" i="4"/>
  <c r="U1886" i="4"/>
  <c r="X1886" i="4" s="1"/>
  <c r="V1600" i="4"/>
  <c r="Y1600" i="4" s="1"/>
  <c r="U1274" i="4"/>
  <c r="V907" i="4"/>
  <c r="V538" i="4"/>
  <c r="Y538" i="4" s="1"/>
  <c r="V109" i="4"/>
  <c r="V1751" i="4"/>
  <c r="Y1751" i="4" s="1"/>
  <c r="V2125" i="4"/>
  <c r="Y2125" i="4" s="1"/>
  <c r="V1876" i="4"/>
  <c r="Y1876" i="4"/>
  <c r="V1594" i="4"/>
  <c r="V1258" i="4"/>
  <c r="V895" i="4"/>
  <c r="V520" i="4"/>
  <c r="Y520" i="4" s="1"/>
  <c r="V97" i="4"/>
  <c r="Y97" i="4"/>
  <c r="V1663" i="4"/>
  <c r="U2123" i="4"/>
  <c r="X2123" i="4"/>
  <c r="U1871" i="4"/>
  <c r="X1871" i="4" s="1"/>
  <c r="V1588" i="4"/>
  <c r="V1249" i="4"/>
  <c r="Y1249" i="4"/>
  <c r="U887" i="4"/>
  <c r="V508" i="4"/>
  <c r="U77" i="4"/>
  <c r="U8" i="4"/>
  <c r="U2117" i="4"/>
  <c r="V1870" i="4"/>
  <c r="U1586" i="4"/>
  <c r="V1243" i="4"/>
  <c r="U878" i="4"/>
  <c r="V502" i="4"/>
  <c r="Y502" i="4"/>
  <c r="U74" i="4"/>
  <c r="X74" i="4"/>
  <c r="V1928" i="4"/>
  <c r="V1976" i="4"/>
  <c r="V2576" i="4"/>
  <c r="V2600" i="4"/>
  <c r="V2984" i="4"/>
  <c r="V2362" i="4"/>
  <c r="Y2362" i="4"/>
  <c r="V2113" i="4"/>
  <c r="Y2113" i="4"/>
  <c r="U1865" i="4"/>
  <c r="V1567" i="4"/>
  <c r="V1234" i="4"/>
  <c r="U869" i="4"/>
  <c r="V496" i="4"/>
  <c r="Y496" i="4" s="1"/>
  <c r="V67" i="4"/>
  <c r="V2219" i="4"/>
  <c r="Y2219" i="4"/>
  <c r="U1760" i="4"/>
  <c r="U2360" i="4"/>
  <c r="U2111" i="4"/>
  <c r="U1859" i="4"/>
  <c r="X1859" i="4" s="1"/>
  <c r="V1564" i="4"/>
  <c r="V1225" i="4"/>
  <c r="U863" i="4"/>
  <c r="U494" i="4"/>
  <c r="U56" i="4"/>
  <c r="X56" i="4" s="1"/>
  <c r="V2341" i="4"/>
  <c r="V2110" i="4"/>
  <c r="Y2110" i="4"/>
  <c r="V1855" i="4"/>
  <c r="U1556" i="4"/>
  <c r="X1556" i="4"/>
  <c r="U1223" i="4"/>
  <c r="U860" i="4"/>
  <c r="U470" i="4"/>
  <c r="V49" i="4"/>
  <c r="U1713" i="4"/>
  <c r="X1713" i="4"/>
  <c r="U2841" i="4"/>
  <c r="U2961" i="4"/>
  <c r="V2338" i="4"/>
  <c r="Y2338" i="4"/>
  <c r="V2104" i="4"/>
  <c r="Y2104" i="4" s="1"/>
  <c r="V1852" i="4"/>
  <c r="Y1852" i="4" s="1"/>
  <c r="V1546" i="4"/>
  <c r="Y1546" i="4"/>
  <c r="U1208" i="4"/>
  <c r="U839" i="4"/>
  <c r="V466" i="4"/>
  <c r="V40" i="4"/>
  <c r="Y40" i="4" s="1"/>
  <c r="V2332" i="4"/>
  <c r="U2102" i="4"/>
  <c r="X2102" i="4"/>
  <c r="V1846" i="4"/>
  <c r="V1537" i="4"/>
  <c r="U1205" i="4"/>
  <c r="U836" i="4"/>
  <c r="X836" i="4"/>
  <c r="V457" i="4"/>
  <c r="V34" i="4"/>
  <c r="Y34" i="4" s="1"/>
  <c r="U2327" i="4"/>
  <c r="V2083" i="4"/>
  <c r="Y2083" i="4" s="1"/>
  <c r="V1843" i="4"/>
  <c r="Y1843" i="4"/>
  <c r="V1528" i="4"/>
  <c r="U1199" i="4"/>
  <c r="X1199" i="4"/>
  <c r="U830" i="4"/>
  <c r="X830" i="4" s="1"/>
  <c r="U446" i="4"/>
  <c r="V16" i="4"/>
  <c r="U3987" i="4"/>
  <c r="V1643" i="4"/>
  <c r="V2003" i="4"/>
  <c r="V2027" i="4"/>
  <c r="V2411" i="4"/>
  <c r="U563" i="4"/>
  <c r="U587" i="4"/>
  <c r="X587" i="4"/>
  <c r="U635" i="4"/>
  <c r="U659" i="4"/>
  <c r="X659" i="4" s="1"/>
  <c r="U707" i="4"/>
  <c r="U731" i="4"/>
  <c r="X731" i="4"/>
  <c r="U803" i="4"/>
  <c r="U851" i="4"/>
  <c r="U875" i="4"/>
  <c r="X875" i="4" s="1"/>
  <c r="U923" i="4"/>
  <c r="X924" i="4"/>
  <c r="U947" i="4"/>
  <c r="U995" i="4"/>
  <c r="U1019" i="4"/>
  <c r="U1067" i="4"/>
  <c r="U1091" i="4"/>
  <c r="U1139" i="4"/>
  <c r="X1139" i="4" s="1"/>
  <c r="U1163" i="4"/>
  <c r="X1163" i="4"/>
  <c r="U1211" i="4"/>
  <c r="U1235" i="4"/>
  <c r="X1235" i="4" s="1"/>
  <c r="U1283" i="4"/>
  <c r="U1307" i="4"/>
  <c r="X1307" i="4"/>
  <c r="U1355" i="4"/>
  <c r="U1427" i="4"/>
  <c r="X1427" i="4"/>
  <c r="U1451" i="4"/>
  <c r="U2318" i="4"/>
  <c r="U2072" i="4"/>
  <c r="V1822" i="4"/>
  <c r="Y1822" i="4" s="1"/>
  <c r="V1519" i="4"/>
  <c r="U1181" i="4"/>
  <c r="X1181" i="4" s="1"/>
  <c r="U815" i="4"/>
  <c r="X815" i="4" s="1"/>
  <c r="U431" i="4"/>
  <c r="X431" i="4"/>
  <c r="U3153" i="4"/>
  <c r="U2306" i="4"/>
  <c r="X2306" i="4" s="1"/>
  <c r="V2068" i="4"/>
  <c r="Y2068" i="4" s="1"/>
  <c r="U1814" i="4"/>
  <c r="X1814" i="4" s="1"/>
  <c r="V1513" i="4"/>
  <c r="V1171" i="4"/>
  <c r="Y1171" i="4"/>
  <c r="U806" i="4"/>
  <c r="U428" i="4"/>
  <c r="U3027" i="4"/>
  <c r="V2402" i="4"/>
  <c r="U1860" i="4"/>
  <c r="X1860" i="4" s="1"/>
  <c r="U2868" i="4"/>
  <c r="U2303" i="4"/>
  <c r="U2063" i="4"/>
  <c r="X2063" i="4" s="1"/>
  <c r="V1807" i="4"/>
  <c r="U1508" i="4"/>
  <c r="U1166" i="4"/>
  <c r="V802" i="4"/>
  <c r="U416" i="4"/>
  <c r="U2943" i="4"/>
  <c r="V469" i="4"/>
  <c r="Y469" i="4"/>
  <c r="U2300" i="4"/>
  <c r="V2059" i="4"/>
  <c r="Y2059" i="4"/>
  <c r="U1802" i="4"/>
  <c r="V1507" i="4"/>
  <c r="Y1507" i="4"/>
  <c r="V1159" i="4"/>
  <c r="Y1159" i="4" s="1"/>
  <c r="V793" i="4"/>
  <c r="V406" i="4"/>
  <c r="U2889" i="4"/>
  <c r="V1481" i="4"/>
  <c r="V2299" i="4"/>
  <c r="U2048" i="4"/>
  <c r="U1790" i="4"/>
  <c r="X1790" i="4" s="1"/>
  <c r="U1499" i="4"/>
  <c r="V1150" i="4"/>
  <c r="V787" i="4"/>
  <c r="V391" i="4"/>
  <c r="U2796" i="4"/>
  <c r="V1718" i="4"/>
  <c r="V2054" i="4"/>
  <c r="Y2054" i="4" s="1"/>
  <c r="V2630" i="4"/>
  <c r="V2654" i="4"/>
  <c r="V2678" i="4"/>
  <c r="U2297" i="4"/>
  <c r="U2045" i="4"/>
  <c r="X2045" i="4"/>
  <c r="U1787" i="4"/>
  <c r="V1495" i="4"/>
  <c r="V1144" i="4"/>
  <c r="V2528" i="4"/>
  <c r="U158" i="4"/>
  <c r="U566" i="4"/>
  <c r="X566" i="4" s="1"/>
  <c r="U1022" i="4"/>
  <c r="X1022" i="4" s="1"/>
  <c r="U1118" i="4"/>
  <c r="U2004" i="4"/>
  <c r="V1790" i="4"/>
  <c r="U2334" i="4"/>
  <c r="U2568" i="4"/>
  <c r="V2972" i="4"/>
  <c r="U3162" i="4"/>
  <c r="V3938" i="4"/>
  <c r="Y3938" i="4" s="1"/>
  <c r="V2069" i="4"/>
  <c r="V1724" i="4"/>
  <c r="Y1725" i="4"/>
  <c r="V3764" i="4"/>
  <c r="V2480" i="4"/>
  <c r="U293" i="4"/>
  <c r="X293" i="4" s="1"/>
  <c r="U317" i="4"/>
  <c r="X317" i="4"/>
  <c r="V481" i="4"/>
  <c r="U764" i="4"/>
  <c r="U956" i="4"/>
  <c r="U1196" i="4"/>
  <c r="X1196" i="4" s="1"/>
  <c r="U1268" i="4"/>
  <c r="V2074" i="4"/>
  <c r="Y2074" i="4"/>
  <c r="U2358" i="4"/>
  <c r="X2358" i="4" s="1"/>
  <c r="V3044" i="4"/>
  <c r="V2356" i="4"/>
  <c r="Y2356" i="4"/>
  <c r="V2269" i="4"/>
  <c r="V2185" i="4"/>
  <c r="V1840" i="4"/>
  <c r="Y1840" i="4"/>
  <c r="V1753" i="4"/>
  <c r="V1492" i="4"/>
  <c r="Y1492" i="4" s="1"/>
  <c r="V1402" i="4"/>
  <c r="V1045" i="4"/>
  <c r="V763" i="4"/>
  <c r="Y763" i="4"/>
  <c r="V385" i="4"/>
  <c r="Y385" i="4" s="1"/>
  <c r="U287" i="4"/>
  <c r="V190" i="4"/>
  <c r="V91" i="4"/>
  <c r="Y91" i="4" s="1"/>
  <c r="V3935" i="4"/>
  <c r="V3020" i="4"/>
  <c r="Y3020" i="4"/>
  <c r="U2883" i="4"/>
  <c r="V2738" i="4"/>
  <c r="Y2738" i="4"/>
  <c r="V2378" i="4"/>
  <c r="Y2378" i="4"/>
  <c r="V2048" i="4"/>
  <c r="Y2048" i="4"/>
  <c r="U3717" i="4"/>
  <c r="V2465" i="4"/>
  <c r="Y2465" i="4"/>
  <c r="U222" i="4"/>
  <c r="X222" i="4" s="1"/>
  <c r="V526" i="4"/>
  <c r="Y526" i="4"/>
  <c r="U1652" i="4"/>
  <c r="V1700" i="4"/>
  <c r="V1909" i="4"/>
  <c r="U2240" i="4"/>
  <c r="V3017" i="4"/>
  <c r="Y3017" i="4" s="1"/>
  <c r="V2882" i="4"/>
  <c r="V2720" i="4"/>
  <c r="V1715" i="4"/>
  <c r="V3713" i="4"/>
  <c r="Y3713" i="4" s="1"/>
  <c r="V2459" i="4"/>
  <c r="V1769" i="4"/>
  <c r="V2359" i="4"/>
  <c r="Y2359" i="4"/>
  <c r="V2699" i="4"/>
  <c r="V2369" i="4"/>
  <c r="Y2369" i="4"/>
  <c r="V2039" i="4"/>
  <c r="Y2039" i="4" s="1"/>
  <c r="V3707" i="4"/>
  <c r="Y3707" i="4" s="1"/>
  <c r="V2444" i="4"/>
  <c r="Y2444" i="4"/>
  <c r="U504" i="4"/>
  <c r="V766" i="4"/>
  <c r="V862" i="4"/>
  <c r="V1078" i="4"/>
  <c r="Y1078" i="4" s="1"/>
  <c r="V1174" i="4"/>
  <c r="V1318" i="4"/>
  <c r="V1462" i="4"/>
  <c r="V2336" i="4"/>
  <c r="U2382" i="4"/>
  <c r="U2406" i="4"/>
  <c r="V2095" i="4"/>
  <c r="Y2095" i="4"/>
  <c r="V1921" i="4"/>
  <c r="V1303" i="4"/>
  <c r="Y1303" i="4" s="1"/>
  <c r="V1216" i="4"/>
  <c r="V1129" i="4"/>
  <c r="V943" i="4"/>
  <c r="Y943" i="4" s="1"/>
  <c r="V667" i="4"/>
  <c r="V577" i="4"/>
  <c r="V85" i="4"/>
  <c r="V3929" i="4"/>
  <c r="V3011" i="4"/>
  <c r="Y3011" i="4" s="1"/>
  <c r="V2876" i="4"/>
  <c r="V2696" i="4"/>
  <c r="V2366" i="4"/>
  <c r="Y2366" i="4" s="1"/>
  <c r="U2037" i="4"/>
  <c r="U1698" i="4"/>
  <c r="U3702" i="4"/>
  <c r="U1910" i="4"/>
  <c r="V3923" i="4"/>
  <c r="Y3923" i="4"/>
  <c r="V2693" i="4"/>
  <c r="V2363" i="4"/>
  <c r="Y2363" i="4"/>
  <c r="V1694" i="4"/>
  <c r="V3638" i="4"/>
  <c r="V2435" i="4"/>
  <c r="U1982" i="4"/>
  <c r="U2430" i="4"/>
  <c r="V2176" i="4"/>
  <c r="V1744" i="4"/>
  <c r="V1660" i="4"/>
  <c r="V1213" i="4"/>
  <c r="V1126" i="4"/>
  <c r="V1030" i="4"/>
  <c r="V754" i="4"/>
  <c r="Y754" i="4"/>
  <c r="V574" i="4"/>
  <c r="V475" i="4"/>
  <c r="V82" i="4"/>
  <c r="V3920" i="4"/>
  <c r="U3006" i="4"/>
  <c r="V2873" i="4"/>
  <c r="V2687" i="4"/>
  <c r="Y2687" i="4"/>
  <c r="V2360" i="4"/>
  <c r="V1655" i="4"/>
  <c r="Y1655" i="4" s="1"/>
  <c r="V3611" i="4"/>
  <c r="V2429" i="4"/>
  <c r="U527" i="4"/>
  <c r="U647" i="4"/>
  <c r="X647" i="4" s="1"/>
  <c r="U695" i="4"/>
  <c r="U719" i="4"/>
  <c r="U1079" i="4"/>
  <c r="X1079" i="4"/>
  <c r="U1343" i="4"/>
  <c r="U1463" i="4"/>
  <c r="U1749" i="4"/>
  <c r="X1749" i="4"/>
  <c r="U1770" i="4"/>
  <c r="X1770" i="4"/>
  <c r="U1793" i="4"/>
  <c r="X1793" i="4"/>
  <c r="V1841" i="4"/>
  <c r="V2267" i="4"/>
  <c r="Y2267" i="4" s="1"/>
  <c r="V2314" i="4"/>
  <c r="Y2314" i="4"/>
  <c r="V2690" i="4"/>
  <c r="Y2690" i="4"/>
  <c r="U2856" i="4"/>
  <c r="V2344" i="4"/>
  <c r="Y2344" i="4"/>
  <c r="V2260" i="4"/>
  <c r="Y2260" i="4"/>
  <c r="V2086" i="4"/>
  <c r="Y2086" i="4"/>
  <c r="V2002" i="4"/>
  <c r="Y2002" i="4"/>
  <c r="V1915" i="4"/>
  <c r="V1828" i="4"/>
  <c r="Y1828" i="4"/>
  <c r="V1570" i="4"/>
  <c r="Y1570" i="4"/>
  <c r="V1390" i="4"/>
  <c r="Y1391" i="4"/>
  <c r="U1028" i="4"/>
  <c r="V937" i="4"/>
  <c r="V847" i="4"/>
  <c r="U752" i="4"/>
  <c r="V661" i="4"/>
  <c r="Y661" i="4" s="1"/>
  <c r="U473" i="4"/>
  <c r="V373" i="4"/>
  <c r="V274" i="4"/>
  <c r="V181" i="4"/>
  <c r="Y181" i="4"/>
  <c r="U80" i="4"/>
  <c r="U3918" i="4"/>
  <c r="U2871" i="4"/>
  <c r="U2685" i="4"/>
  <c r="V2357" i="4"/>
  <c r="Y2357" i="4"/>
  <c r="V2018" i="4"/>
  <c r="V1652" i="4"/>
  <c r="Y1652" i="4" s="1"/>
  <c r="V3569" i="4"/>
  <c r="Y3569" i="4" s="1"/>
  <c r="U1559" i="4"/>
  <c r="V2549" i="4"/>
  <c r="U2928" i="4"/>
  <c r="V3917" i="4"/>
  <c r="Y3917" i="4"/>
  <c r="V3002" i="4"/>
  <c r="V2870" i="4"/>
  <c r="V2321" i="4"/>
  <c r="V2012" i="4"/>
  <c r="Y2012" i="4" s="1"/>
  <c r="V3566" i="4"/>
  <c r="V2405" i="4"/>
  <c r="V1771" i="4"/>
  <c r="V1865" i="4"/>
  <c r="Y1865" i="4"/>
  <c r="V1984" i="4"/>
  <c r="Y1984" i="4"/>
  <c r="V2999" i="4"/>
  <c r="V2264" i="4"/>
  <c r="Y2264" i="4"/>
  <c r="V37" i="4"/>
  <c r="U131" i="4"/>
  <c r="U368" i="4"/>
  <c r="V721" i="4"/>
  <c r="V961" i="4"/>
  <c r="V1009" i="4"/>
  <c r="Y1010" i="4" s="1"/>
  <c r="V1033" i="4"/>
  <c r="Y1033" i="4"/>
  <c r="V1273" i="4"/>
  <c r="V1345" i="4"/>
  <c r="U1656" i="4"/>
  <c r="X1656" i="4" s="1"/>
  <c r="V1727" i="4"/>
  <c r="V1795" i="4"/>
  <c r="V1913" i="4"/>
  <c r="Y1913" i="4" s="1"/>
  <c r="U2268" i="4"/>
  <c r="X2268" i="4" s="1"/>
  <c r="V3215" i="4"/>
  <c r="U2339" i="4"/>
  <c r="U2255" i="4"/>
  <c r="X2255" i="4" s="1"/>
  <c r="V2170" i="4"/>
  <c r="V1996" i="4"/>
  <c r="U1907" i="4"/>
  <c r="U1823" i="4"/>
  <c r="V1738" i="4"/>
  <c r="Y1738" i="4" s="1"/>
  <c r="V1654" i="4"/>
  <c r="U1565" i="4"/>
  <c r="V1477" i="4"/>
  <c r="Y1477" i="4"/>
  <c r="V1381" i="4"/>
  <c r="V1294" i="4"/>
  <c r="V1207" i="4"/>
  <c r="Y1207" i="4" s="1"/>
  <c r="V838" i="4"/>
  <c r="U746" i="4"/>
  <c r="X746" i="4"/>
  <c r="U656" i="4"/>
  <c r="V367" i="4"/>
  <c r="Y367" i="4" s="1"/>
  <c r="V175" i="4"/>
  <c r="Y175" i="4" s="1"/>
  <c r="V3209" i="4"/>
  <c r="V2867" i="4"/>
  <c r="V2675" i="4"/>
  <c r="V2261" i="4"/>
  <c r="V2351" i="4"/>
  <c r="V1633" i="4"/>
  <c r="Y1633" i="4"/>
  <c r="V2221" i="4"/>
  <c r="V2930" i="4"/>
  <c r="Y2930" i="4"/>
  <c r="V2864" i="4"/>
  <c r="V2258" i="4"/>
  <c r="V1979" i="4"/>
  <c r="V3524" i="4"/>
  <c r="Y3524" i="4" s="1"/>
  <c r="V2345" i="4"/>
  <c r="Y2346" i="4" s="1"/>
  <c r="U203" i="4"/>
  <c r="U485" i="4"/>
  <c r="X485" i="4" s="1"/>
  <c r="V2056" i="4"/>
  <c r="Y2056" i="4" s="1"/>
  <c r="V1993" i="4"/>
  <c r="Y1993" i="4" s="1"/>
  <c r="V1735" i="4"/>
  <c r="V1471" i="4"/>
  <c r="Y1471" i="4"/>
  <c r="V1378" i="4"/>
  <c r="V1291" i="4"/>
  <c r="V1111" i="4"/>
  <c r="V928" i="4"/>
  <c r="V835" i="4"/>
  <c r="Y835" i="4"/>
  <c r="V463" i="4"/>
  <c r="V364" i="4"/>
  <c r="Y364" i="4"/>
  <c r="V265" i="4"/>
  <c r="V169" i="4"/>
  <c r="V73" i="4"/>
  <c r="Y73" i="4" s="1"/>
  <c r="U3204" i="4"/>
  <c r="U2991" i="4"/>
  <c r="U2862" i="4"/>
  <c r="V2672" i="4"/>
  <c r="V3491" i="4"/>
  <c r="V2282" i="4"/>
  <c r="Y2282" i="4" s="1"/>
  <c r="U62" i="4"/>
  <c r="U227" i="4"/>
  <c r="U275" i="4"/>
  <c r="X275" i="4"/>
  <c r="U626" i="4"/>
  <c r="U842" i="4"/>
  <c r="U1034" i="4"/>
  <c r="U1154" i="4"/>
  <c r="U1250" i="4"/>
  <c r="X1250" i="4"/>
  <c r="U1394" i="4"/>
  <c r="X1394" i="4" s="1"/>
  <c r="V2335" i="4"/>
  <c r="Y2335" i="4"/>
  <c r="V2251" i="4"/>
  <c r="Y2251" i="4" s="1"/>
  <c r="V2164" i="4"/>
  <c r="Y2164" i="4"/>
  <c r="V2077" i="4"/>
  <c r="Y2077" i="4" s="1"/>
  <c r="V1990" i="4"/>
  <c r="Y1990" i="4" s="1"/>
  <c r="V1903" i="4"/>
  <c r="Y1903" i="4" s="1"/>
  <c r="V1819" i="4"/>
  <c r="V1645" i="4"/>
  <c r="V1561" i="4"/>
  <c r="V742" i="4"/>
  <c r="Y742" i="4"/>
  <c r="V559" i="4"/>
  <c r="V166" i="4"/>
  <c r="Y166" i="4" s="1"/>
  <c r="V3200" i="4"/>
  <c r="Y3200" i="4" s="1"/>
  <c r="U2985" i="4"/>
  <c r="V2855" i="4"/>
  <c r="U2253" i="4"/>
  <c r="X2253" i="4" s="1"/>
  <c r="V1970" i="4"/>
  <c r="Y1970" i="4"/>
  <c r="V3446" i="4"/>
  <c r="V2276" i="4"/>
  <c r="V394" i="4"/>
  <c r="Y394" i="4"/>
  <c r="U1538" i="4"/>
  <c r="X1538" i="4"/>
  <c r="V1658" i="4"/>
  <c r="Y1659" i="4"/>
  <c r="U2364" i="4"/>
  <c r="X2364" i="4" s="1"/>
  <c r="U2622" i="4"/>
  <c r="V2789" i="4"/>
  <c r="V2248" i="4"/>
  <c r="Y2249" i="4" s="1"/>
  <c r="V1816" i="4"/>
  <c r="V1732" i="4"/>
  <c r="Y1732" i="4"/>
  <c r="V1558" i="4"/>
  <c r="Y1559" i="4" s="1"/>
  <c r="Y1558" i="4"/>
  <c r="V1375" i="4"/>
  <c r="V1288" i="4"/>
  <c r="Y1288" i="4" s="1"/>
  <c r="V1201" i="4"/>
  <c r="Y1201" i="4" s="1"/>
  <c r="V1015" i="4"/>
  <c r="V925" i="4"/>
  <c r="Y925" i="4" s="1"/>
  <c r="V832" i="4"/>
  <c r="V358" i="4"/>
  <c r="Y358" i="4"/>
  <c r="V262" i="4"/>
  <c r="V70" i="4"/>
  <c r="Y70" i="4" s="1"/>
  <c r="V4019" i="4"/>
  <c r="V2246" i="4"/>
  <c r="Y2247" i="4" s="1"/>
  <c r="V1967" i="4"/>
  <c r="Y1968" i="4" s="1"/>
  <c r="V3443" i="4"/>
  <c r="V2078" i="4"/>
  <c r="U1844" i="4"/>
  <c r="X1844" i="4" s="1"/>
  <c r="U2057" i="4"/>
  <c r="X2058" i="4"/>
  <c r="V3170" i="4"/>
  <c r="Y3170" i="4"/>
  <c r="V64" i="4"/>
  <c r="Y64" i="4"/>
  <c r="V277" i="4"/>
  <c r="V940" i="4"/>
  <c r="V1156" i="4"/>
  <c r="V1420" i="4"/>
  <c r="U1706" i="4"/>
  <c r="X1706" i="4" s="1"/>
  <c r="U1868" i="4"/>
  <c r="X1868" i="4" s="1"/>
  <c r="V2105" i="4"/>
  <c r="Y2105" i="4"/>
  <c r="U2646" i="4"/>
  <c r="V2861" i="4"/>
  <c r="V2909" i="4"/>
  <c r="V2245" i="4"/>
  <c r="Y2245" i="4" s="1"/>
  <c r="V2071" i="4"/>
  <c r="V1813" i="4"/>
  <c r="Y1813" i="4" s="1"/>
  <c r="V1729" i="4"/>
  <c r="Y1729" i="4"/>
  <c r="V1555" i="4"/>
  <c r="Y1555" i="4" s="1"/>
  <c r="V1285" i="4"/>
  <c r="Y1285" i="4" s="1"/>
  <c r="V1198" i="4"/>
  <c r="V919" i="4"/>
  <c r="V829" i="4"/>
  <c r="V736" i="4"/>
  <c r="Y736" i="4"/>
  <c r="V646" i="4"/>
  <c r="Y646" i="4"/>
  <c r="V355" i="4"/>
  <c r="Y355" i="4"/>
  <c r="V259" i="4"/>
  <c r="V160" i="4"/>
  <c r="V4016" i="4"/>
  <c r="Y4016" i="4"/>
  <c r="U3195" i="4"/>
  <c r="V2981" i="4"/>
  <c r="V2240" i="4"/>
  <c r="Y2241" i="4" s="1"/>
  <c r="U1956" i="4"/>
  <c r="V3377" i="4"/>
  <c r="V2177" i="4"/>
  <c r="U2790" i="4"/>
  <c r="V2329" i="4"/>
  <c r="V2155" i="4"/>
  <c r="V1981" i="4"/>
  <c r="Y1981" i="4"/>
  <c r="V1897" i="4"/>
  <c r="V1639" i="4"/>
  <c r="V1459" i="4"/>
  <c r="V1195" i="4"/>
  <c r="Y1195" i="4"/>
  <c r="V1102" i="4"/>
  <c r="V826" i="4"/>
  <c r="Y826" i="4"/>
  <c r="V550" i="4"/>
  <c r="Y551" i="4" s="1"/>
  <c r="V61" i="4"/>
  <c r="Y61" i="4"/>
  <c r="V2837" i="4"/>
  <c r="V2657" i="4"/>
  <c r="Y2658" i="4"/>
  <c r="V1952" i="4"/>
  <c r="V1994" i="4"/>
  <c r="Y1994" i="4" s="1"/>
  <c r="U17" i="4"/>
  <c r="V112" i="4"/>
  <c r="Y112" i="4" s="1"/>
  <c r="U510" i="4"/>
  <c r="X510" i="4" s="1"/>
  <c r="U1707" i="4"/>
  <c r="U2058" i="4"/>
  <c r="V2624" i="4"/>
  <c r="U3936" i="4"/>
  <c r="V4013" i="4"/>
  <c r="Y4013" i="4"/>
  <c r="V2975" i="4"/>
  <c r="V2834" i="4"/>
  <c r="V2234" i="4"/>
  <c r="V3335" i="4"/>
  <c r="V1982" i="4"/>
  <c r="Y1982" i="4"/>
  <c r="U396" i="4"/>
  <c r="U725" i="4"/>
  <c r="U797" i="4"/>
  <c r="U845" i="4"/>
  <c r="U1349" i="4"/>
  <c r="X1350" i="4" s="1"/>
  <c r="U1421" i="4"/>
  <c r="V2390" i="4"/>
  <c r="V3029" i="4"/>
  <c r="V2239" i="4"/>
  <c r="Y2239" i="4"/>
  <c r="V2152" i="4"/>
  <c r="Y2152" i="4"/>
  <c r="V1978" i="4"/>
  <c r="Y1978" i="4"/>
  <c r="V1894" i="4"/>
  <c r="Y1894" i="4"/>
  <c r="V1723" i="4"/>
  <c r="Y1723" i="4"/>
  <c r="V1636" i="4"/>
  <c r="Y1637" i="4" s="1"/>
  <c r="V1549" i="4"/>
  <c r="V1189" i="4"/>
  <c r="V1099" i="4"/>
  <c r="V1006" i="4"/>
  <c r="Y1006" i="4" s="1"/>
  <c r="V913" i="4"/>
  <c r="V823" i="4"/>
  <c r="V448" i="4"/>
  <c r="V253" i="4"/>
  <c r="Y253" i="4"/>
  <c r="V58" i="4"/>
  <c r="V4010" i="4"/>
  <c r="Y4010" i="4" s="1"/>
  <c r="V3191" i="4"/>
  <c r="Y3192" i="4" s="1"/>
  <c r="V2831" i="4"/>
  <c r="V2228" i="4"/>
  <c r="U2130" i="4"/>
  <c r="V2297" i="4"/>
  <c r="V2816" i="4"/>
  <c r="Y2816" i="4" s="1"/>
  <c r="U3387" i="4"/>
  <c r="U113" i="4"/>
  <c r="X113" i="4"/>
  <c r="V1918" i="4"/>
  <c r="V1942" i="4"/>
  <c r="V2131" i="4"/>
  <c r="V2966" i="4"/>
  <c r="V2822" i="4"/>
  <c r="V2222" i="4"/>
  <c r="V1937" i="4"/>
  <c r="Y1938" i="4" s="1"/>
  <c r="V3167" i="4"/>
  <c r="Y3167" i="4" s="1"/>
  <c r="V1778" i="4"/>
  <c r="Y1779" i="4" s="1"/>
  <c r="V607" i="4"/>
  <c r="Y607" i="4"/>
  <c r="V775" i="4"/>
  <c r="Y776" i="4" s="1"/>
  <c r="V799" i="4"/>
  <c r="V1087" i="4"/>
  <c r="Y1087" i="4" s="1"/>
  <c r="V1231" i="4"/>
  <c r="Y1231" i="4" s="1"/>
  <c r="V2014" i="4"/>
  <c r="V2203" i="4"/>
  <c r="Y2203" i="4" s="1"/>
  <c r="V2912" i="4"/>
  <c r="V3293" i="4"/>
  <c r="Y3294" i="4" s="1"/>
  <c r="V2320" i="4"/>
  <c r="Y2320" i="4"/>
  <c r="V2146" i="4"/>
  <c r="Y2147" i="4" s="1"/>
  <c r="V1888" i="4"/>
  <c r="Y1888" i="4"/>
  <c r="V1804" i="4"/>
  <c r="Y1804" i="4" s="1"/>
  <c r="V1630" i="4"/>
  <c r="V1543" i="4"/>
  <c r="V1450" i="4"/>
  <c r="V1363" i="4"/>
  <c r="V1183" i="4"/>
  <c r="V817" i="4"/>
  <c r="Y817" i="4"/>
  <c r="V727" i="4"/>
  <c r="Y728" i="4"/>
  <c r="V634" i="4"/>
  <c r="V541" i="4"/>
  <c r="V346" i="4"/>
  <c r="Y347" i="4"/>
  <c r="V247" i="4"/>
  <c r="U4002" i="4"/>
  <c r="U3180" i="4"/>
  <c r="U2817" i="4"/>
  <c r="V2639" i="4"/>
  <c r="Y2640" i="4" s="1"/>
  <c r="U3147" i="4"/>
  <c r="V445" i="4"/>
  <c r="V1615" i="4"/>
  <c r="U1848" i="4"/>
  <c r="X1849" i="4"/>
  <c r="V329" i="4"/>
  <c r="V2204" i="4"/>
  <c r="V2627" i="4"/>
  <c r="V2317" i="4"/>
  <c r="Y2317" i="4"/>
  <c r="V2143" i="4"/>
  <c r="Y2143" i="4" s="1"/>
  <c r="V1885" i="4"/>
  <c r="Y1885" i="4" s="1"/>
  <c r="V1801" i="4"/>
  <c r="Y1801" i="4" s="1"/>
  <c r="V1627" i="4"/>
  <c r="Y1628" i="4" s="1"/>
  <c r="V1447" i="4"/>
  <c r="Y1447" i="4"/>
  <c r="V1360" i="4"/>
  <c r="V814" i="4"/>
  <c r="V631" i="4"/>
  <c r="V535" i="4"/>
  <c r="V343" i="4"/>
  <c r="Y343" i="4" s="1"/>
  <c r="U3999" i="4"/>
  <c r="X4000" i="4"/>
  <c r="U3177" i="4"/>
  <c r="U2958" i="4"/>
  <c r="V2813" i="4"/>
  <c r="V2633" i="4"/>
  <c r="U2211" i="4"/>
  <c r="X2211" i="4"/>
  <c r="V3128" i="4"/>
  <c r="Y3128" i="4"/>
  <c r="V1691" i="4"/>
  <c r="U68" i="4"/>
  <c r="X68" i="4" s="1"/>
  <c r="U536" i="4"/>
  <c r="X537" i="4" s="1"/>
  <c r="U608" i="4"/>
  <c r="U1040" i="4"/>
  <c r="X1041" i="4" s="1"/>
  <c r="U1112" i="4"/>
  <c r="X1113" i="4"/>
  <c r="U1232" i="4"/>
  <c r="U1328" i="4"/>
  <c r="U1472" i="4"/>
  <c r="V1873" i="4"/>
  <c r="Y1873" i="4" s="1"/>
  <c r="U1991" i="4"/>
  <c r="X1991" i="4" s="1"/>
  <c r="U2015" i="4"/>
  <c r="V2252" i="4"/>
  <c r="Y2252" i="4" s="1"/>
  <c r="V3032" i="4"/>
  <c r="V3998" i="4"/>
  <c r="V3173" i="4"/>
  <c r="V2957" i="4"/>
  <c r="Y2957" i="4" s="1"/>
  <c r="V2621" i="4"/>
  <c r="Y2621" i="4" s="1"/>
  <c r="V3125" i="4"/>
  <c r="V1670" i="4"/>
  <c r="Y1671" i="4"/>
  <c r="U1496" i="4"/>
  <c r="U1616" i="4"/>
  <c r="X1617" i="4"/>
  <c r="U1758" i="4"/>
  <c r="X1758" i="4" s="1"/>
  <c r="U1779" i="4"/>
  <c r="U2204" i="4"/>
  <c r="X2204" i="4" s="1"/>
  <c r="U2276" i="4"/>
  <c r="V2954" i="4"/>
  <c r="Y2954" i="4" s="1"/>
  <c r="V2810" i="4"/>
  <c r="Y2810" i="4"/>
  <c r="V2618" i="4"/>
  <c r="V3116" i="4"/>
  <c r="V1667" i="4"/>
  <c r="Y1667" i="4" s="1"/>
  <c r="U1688" i="4"/>
  <c r="V2441" i="4"/>
  <c r="U2628" i="4"/>
  <c r="V2311" i="4"/>
  <c r="V2224" i="4"/>
  <c r="Y2224" i="4" s="1"/>
  <c r="V2137" i="4"/>
  <c r="Y2137" i="4" s="1"/>
  <c r="V2050" i="4"/>
  <c r="Y2051" i="4"/>
  <c r="V1966" i="4"/>
  <c r="Y1966" i="4"/>
  <c r="V1792" i="4"/>
  <c r="Y1792" i="4" s="1"/>
  <c r="V1708" i="4"/>
  <c r="Y1708" i="4" s="1"/>
  <c r="V1621" i="4"/>
  <c r="V1531" i="4"/>
  <c r="Y1531" i="4"/>
  <c r="V1264" i="4"/>
  <c r="V991" i="4"/>
  <c r="V901" i="4"/>
  <c r="V808" i="4"/>
  <c r="Y808" i="4"/>
  <c r="V715" i="4"/>
  <c r="V529" i="4"/>
  <c r="Y529" i="4" s="1"/>
  <c r="V433" i="4"/>
  <c r="V337" i="4"/>
  <c r="Y337" i="4" s="1"/>
  <c r="V139" i="4"/>
  <c r="Y140" i="4" s="1"/>
  <c r="V3995" i="4"/>
  <c r="Y3996" i="4" s="1"/>
  <c r="U3165" i="4"/>
  <c r="X3166" i="4"/>
  <c r="U2952" i="4"/>
  <c r="V2804" i="4"/>
  <c r="V2615" i="4"/>
  <c r="V2198" i="4"/>
  <c r="Y2199" i="4" s="1"/>
  <c r="V1883" i="4"/>
  <c r="Y1883" i="4" s="1"/>
  <c r="V3110" i="4"/>
  <c r="V46" i="4"/>
  <c r="V706" i="4"/>
  <c r="Y707" i="4" s="1"/>
  <c r="V922" i="4"/>
  <c r="V1018" i="4"/>
  <c r="V1114" i="4"/>
  <c r="V1426" i="4"/>
  <c r="V1780" i="4"/>
  <c r="U2277" i="4"/>
  <c r="X2278" i="4" s="1"/>
  <c r="U2748" i="4"/>
  <c r="U3057" i="4"/>
  <c r="V3992" i="4"/>
  <c r="Y3993" i="4" s="1"/>
  <c r="V3164" i="4"/>
  <c r="V2948" i="4"/>
  <c r="Y2949" i="4" s="1"/>
  <c r="V2801" i="4"/>
  <c r="V2192" i="4"/>
  <c r="Y2192" i="4"/>
  <c r="V1880" i="4"/>
  <c r="V1634" i="4"/>
  <c r="Y1634" i="4" s="1"/>
  <c r="V1498" i="4"/>
  <c r="Y1498" i="4"/>
  <c r="U2087" i="4"/>
  <c r="V2159" i="4"/>
  <c r="Y2160" i="4" s="1"/>
  <c r="V3989" i="4"/>
  <c r="V3155" i="4"/>
  <c r="V2798" i="4"/>
  <c r="Y2798" i="4"/>
  <c r="V2609" i="4"/>
  <c r="V2189" i="4"/>
  <c r="Y2189" i="4"/>
  <c r="V3074" i="4"/>
  <c r="Y3074" i="4" s="1"/>
  <c r="V1601" i="4"/>
  <c r="Y1601" i="4"/>
  <c r="U212" i="4"/>
  <c r="X212" i="4"/>
  <c r="V1690" i="4"/>
  <c r="Y1690" i="4" s="1"/>
  <c r="U1946" i="4"/>
  <c r="X1946" i="4"/>
  <c r="V2278" i="4"/>
  <c r="V2963" i="4"/>
  <c r="Y2964" i="4" s="1"/>
  <c r="V3152" i="4"/>
  <c r="V2942" i="4"/>
  <c r="Y2943" i="4" s="1"/>
  <c r="V2795" i="4"/>
  <c r="V2606" i="4"/>
  <c r="Y2606" i="4"/>
  <c r="V2180" i="4"/>
  <c r="Y2181" i="4"/>
  <c r="Y2180" i="4"/>
  <c r="V3023" i="4"/>
  <c r="V506" i="4"/>
  <c r="Y507" i="4" s="1"/>
  <c r="V379" i="4"/>
  <c r="V1853" i="4"/>
  <c r="Y1853" i="4"/>
  <c r="V2089" i="4"/>
  <c r="Y2090" i="4" s="1"/>
  <c r="V2350" i="4"/>
  <c r="Y2350" i="4"/>
  <c r="V3983" i="4"/>
  <c r="V3149" i="4"/>
  <c r="Y3150" i="4" s="1"/>
  <c r="V2603" i="4"/>
  <c r="V2168" i="4"/>
  <c r="Y2169" i="4" s="1"/>
  <c r="V1868" i="4"/>
  <c r="V2969" i="4"/>
  <c r="Y2970" i="4" s="1"/>
  <c r="V479" i="4"/>
  <c r="Y480" i="4"/>
  <c r="V403" i="4"/>
  <c r="Y403" i="4" s="1"/>
  <c r="U1853" i="4"/>
  <c r="X1853" i="4" s="1"/>
  <c r="V2161" i="4"/>
  <c r="U2514" i="4"/>
  <c r="U2964" i="4"/>
  <c r="X2965" i="4" s="1"/>
  <c r="V3980" i="4"/>
  <c r="Y3981" i="4" s="1"/>
  <c r="Y3980" i="4"/>
  <c r="V3131" i="4"/>
  <c r="Y3131" i="4" s="1"/>
  <c r="V2939" i="4"/>
  <c r="Y2940" i="4"/>
  <c r="V2786" i="4"/>
  <c r="V2915" i="4"/>
  <c r="Y2916" i="4"/>
  <c r="V470" i="4"/>
  <c r="Y471" i="4"/>
  <c r="Y470" i="4"/>
  <c r="V1483" i="4"/>
  <c r="Y1483" i="4" s="1"/>
  <c r="V2381" i="4"/>
  <c r="V226" i="4"/>
  <c r="Y226" i="4"/>
  <c r="V1867" i="4"/>
  <c r="Y1867" i="4" s="1"/>
  <c r="V3251" i="4"/>
  <c r="V397" i="4"/>
  <c r="Y397" i="4" s="1"/>
  <c r="V151" i="4"/>
  <c r="V232" i="4"/>
  <c r="Y232" i="4" s="1"/>
  <c r="V490" i="4"/>
  <c r="Y490" i="4" s="1"/>
  <c r="V1579" i="4"/>
  <c r="V1726" i="4"/>
  <c r="Y1726" i="4" s="1"/>
  <c r="V3872" i="4"/>
  <c r="V1703" i="4"/>
  <c r="Y1703" i="4" s="1"/>
  <c r="V2000" i="4"/>
  <c r="Y2000" i="4" s="1"/>
  <c r="V2237" i="4"/>
  <c r="Y2238" i="4"/>
  <c r="V1837" i="4"/>
  <c r="Y1838" i="4" s="1"/>
  <c r="Y1837" i="4"/>
  <c r="V25" i="4"/>
  <c r="V310" i="4"/>
  <c r="Y310" i="4"/>
  <c r="V565" i="4"/>
  <c r="Y566" i="4" s="1"/>
  <c r="V853" i="4"/>
  <c r="Y853" i="4"/>
  <c r="V877" i="4"/>
  <c r="Y878" i="4" s="1"/>
  <c r="V1309" i="4"/>
  <c r="Y1309" i="4" s="1"/>
  <c r="V1762" i="4"/>
  <c r="Y1762" i="4"/>
  <c r="V2020" i="4"/>
  <c r="Y2020" i="4" s="1"/>
  <c r="U2043" i="4"/>
  <c r="X2044" i="4"/>
  <c r="U2538" i="4"/>
  <c r="X2539" i="4"/>
  <c r="U3060" i="4"/>
  <c r="X3061" i="4"/>
  <c r="V3977" i="4"/>
  <c r="Y3978" i="4"/>
  <c r="V3113" i="4"/>
  <c r="V2783" i="4"/>
  <c r="V1859" i="4"/>
  <c r="Y1860" i="4"/>
  <c r="V2807" i="4"/>
  <c r="V437" i="4"/>
  <c r="Y437" i="4"/>
  <c r="V1573" i="4"/>
  <c r="Y1573" i="4" s="1"/>
  <c r="U2351" i="4"/>
  <c r="X2352" i="4" s="1"/>
  <c r="V3095" i="4"/>
  <c r="V2927" i="4"/>
  <c r="V2153" i="4"/>
  <c r="Y2154" i="4" s="1"/>
  <c r="V2735" i="4"/>
  <c r="Y2736" i="4"/>
  <c r="V419" i="4"/>
  <c r="Y420" i="4"/>
  <c r="V121" i="4"/>
  <c r="Y121" i="4"/>
  <c r="V1478" i="4"/>
  <c r="Y1479" i="4" s="1"/>
  <c r="U2138" i="4"/>
  <c r="U2162" i="4"/>
  <c r="X2162" i="4" s="1"/>
  <c r="U2421" i="4"/>
  <c r="V2293" i="4"/>
  <c r="Y2293" i="4" s="1"/>
  <c r="V1951" i="4"/>
  <c r="Y1951" i="4"/>
  <c r="V1777" i="4"/>
  <c r="Y1778" i="4" s="1"/>
  <c r="V1516" i="4"/>
  <c r="V1429" i="4"/>
  <c r="Y1429" i="4" s="1"/>
  <c r="V1246" i="4"/>
  <c r="Y1247" i="4" s="1"/>
  <c r="V1153" i="4"/>
  <c r="Y1153" i="4" s="1"/>
  <c r="V1066" i="4"/>
  <c r="Y1066" i="4"/>
  <c r="V976" i="4"/>
  <c r="Y977" i="4"/>
  <c r="V790" i="4"/>
  <c r="Y790" i="4"/>
  <c r="V511" i="4"/>
  <c r="Y512" i="4" s="1"/>
  <c r="V217" i="4"/>
  <c r="Y217" i="4"/>
  <c r="U3969" i="4"/>
  <c r="X3970" i="4" s="1"/>
  <c r="V3077" i="4"/>
  <c r="Y3078" i="4" s="1"/>
  <c r="V2924" i="4"/>
  <c r="Y2924" i="4"/>
  <c r="V2777" i="4"/>
  <c r="V2594" i="4"/>
  <c r="Y2595" i="4" s="1"/>
  <c r="V2150" i="4"/>
  <c r="Y2150" i="4"/>
  <c r="V2729" i="4"/>
  <c r="Y2730" i="4" s="1"/>
  <c r="V410" i="4"/>
  <c r="Y411" i="4" s="1"/>
  <c r="U2661" i="4"/>
  <c r="U464" i="4"/>
  <c r="X464" i="4"/>
  <c r="U2147" i="4"/>
  <c r="X2148" i="4"/>
  <c r="U2294" i="4"/>
  <c r="X2294" i="4" s="1"/>
  <c r="U2679" i="4"/>
  <c r="U1940" i="4"/>
  <c r="U1721" i="4"/>
  <c r="X1722" i="4"/>
  <c r="U3978" i="4"/>
  <c r="U1799" i="4"/>
  <c r="X1799" i="4"/>
  <c r="U2093" i="4"/>
  <c r="X2094" i="4" s="1"/>
  <c r="U443" i="4"/>
  <c r="X444" i="4" s="1"/>
  <c r="U2129" i="4"/>
  <c r="X2130" i="4" s="1"/>
  <c r="U1541" i="4"/>
  <c r="U26" i="4"/>
  <c r="X27" i="4" s="1"/>
  <c r="V145" i="4"/>
  <c r="Y146" i="4"/>
  <c r="U686" i="4"/>
  <c r="X686" i="4"/>
  <c r="U1190" i="4"/>
  <c r="X1190" i="4"/>
  <c r="U1406" i="4"/>
  <c r="X1406" i="4" s="1"/>
  <c r="V1763" i="4"/>
  <c r="Y1764" i="4"/>
  <c r="Y1763" i="4"/>
  <c r="V2681" i="4"/>
  <c r="Y2682" i="4" s="1"/>
  <c r="V2705" i="4"/>
  <c r="Y2706" i="4" s="1"/>
  <c r="V2206" i="4"/>
  <c r="Y2206" i="4"/>
  <c r="V2119" i="4"/>
  <c r="Y2119" i="4"/>
  <c r="V2035" i="4"/>
  <c r="Y2036" i="4"/>
  <c r="V1861" i="4"/>
  <c r="Y1862" i="4" s="1"/>
  <c r="V1687" i="4"/>
  <c r="Y1687" i="4" s="1"/>
  <c r="V1603" i="4"/>
  <c r="Y1603" i="4" s="1"/>
  <c r="V1336" i="4"/>
  <c r="Y1336" i="4" s="1"/>
  <c r="V880" i="4"/>
  <c r="Y880" i="4" s="1"/>
  <c r="V697" i="4"/>
  <c r="V601" i="4"/>
  <c r="Y602" i="4" s="1"/>
  <c r="Y601" i="4"/>
  <c r="V418" i="4"/>
  <c r="Y419" i="4"/>
  <c r="V313" i="4"/>
  <c r="Y314" i="4" s="1"/>
  <c r="V19" i="4"/>
  <c r="V3053" i="4"/>
  <c r="Y3053" i="4" s="1"/>
  <c r="V2921" i="4"/>
  <c r="Y2922" i="4"/>
  <c r="V2144" i="4"/>
  <c r="Y2145" i="4" s="1"/>
  <c r="V2711" i="4"/>
  <c r="Y2712" i="4"/>
  <c r="V398" i="4"/>
  <c r="V193" i="4"/>
  <c r="Y193" i="4"/>
  <c r="U1502" i="4"/>
  <c r="X1503" i="4" s="1"/>
  <c r="U1550" i="4"/>
  <c r="X1550" i="4" s="1"/>
  <c r="U1574" i="4"/>
  <c r="X1574" i="4" s="1"/>
  <c r="U1646" i="4"/>
  <c r="X1646" i="4" s="1"/>
  <c r="U2115" i="4"/>
  <c r="U2234" i="4"/>
  <c r="X2234" i="4" s="1"/>
  <c r="V3965" i="4"/>
  <c r="Y3966" i="4" s="1"/>
  <c r="V2918" i="4"/>
  <c r="V2771" i="4"/>
  <c r="V2540" i="4"/>
  <c r="V2138" i="4"/>
  <c r="Y2138" i="4" s="1"/>
  <c r="V2591" i="4"/>
  <c r="Y2592" i="4"/>
  <c r="V356" i="4"/>
  <c r="Y357" i="4" s="1"/>
  <c r="U1763" i="4"/>
  <c r="X1763" i="4" s="1"/>
  <c r="V1927" i="4"/>
  <c r="Y1928" i="4" s="1"/>
  <c r="U1998" i="4"/>
  <c r="X1999" i="4" s="1"/>
  <c r="X1998" i="4"/>
  <c r="U2022" i="4"/>
  <c r="X2023" i="4" s="1"/>
  <c r="X2022" i="4"/>
  <c r="V2849" i="4"/>
  <c r="Y2850" i="4" s="1"/>
  <c r="V3086" i="4"/>
  <c r="V3971" i="4"/>
  <c r="Y3972" i="4" s="1"/>
  <c r="V2200" i="4"/>
  <c r="Y2201" i="4" s="1"/>
  <c r="V2116" i="4"/>
  <c r="Y2117" i="4"/>
  <c r="V1945" i="4"/>
  <c r="Y1945" i="4" s="1"/>
  <c r="V1858" i="4"/>
  <c r="Y1859" i="4"/>
  <c r="V1684" i="4"/>
  <c r="Y1684" i="4" s="1"/>
  <c r="V1423" i="4"/>
  <c r="Y1423" i="4" s="1"/>
  <c r="V1333" i="4"/>
  <c r="V970" i="4"/>
  <c r="Y971" i="4"/>
  <c r="V874" i="4"/>
  <c r="Y874" i="4" s="1"/>
  <c r="V598" i="4"/>
  <c r="Y599" i="4" s="1"/>
  <c r="V415" i="4"/>
  <c r="Y415" i="4" s="1"/>
  <c r="V304" i="4"/>
  <c r="Y305" i="4" s="1"/>
  <c r="V211" i="4"/>
  <c r="Y211" i="4"/>
  <c r="U3963" i="4"/>
  <c r="X3964" i="4" s="1"/>
  <c r="V3050" i="4"/>
  <c r="Y3051" i="4" s="1"/>
  <c r="U2907" i="4"/>
  <c r="X2908" i="4"/>
  <c r="U2769" i="4"/>
  <c r="V2522" i="4"/>
  <c r="Y2523" i="4" s="1"/>
  <c r="V2135" i="4"/>
  <c r="Y2135" i="4" s="1"/>
  <c r="V1814" i="4"/>
  <c r="Y1814" i="4" s="1"/>
  <c r="V2579" i="4"/>
  <c r="Y2580" i="4" s="1"/>
  <c r="U146" i="4"/>
  <c r="X146" i="4" s="1"/>
  <c r="U359" i="4"/>
  <c r="X359" i="4" s="1"/>
  <c r="V688" i="4"/>
  <c r="Y689" i="4" s="1"/>
  <c r="V784" i="4"/>
  <c r="Y784" i="4" s="1"/>
  <c r="V1000" i="4"/>
  <c r="Y1001" i="4" s="1"/>
  <c r="V1096" i="4"/>
  <c r="Y1096" i="4"/>
  <c r="Y1097" i="4"/>
  <c r="V1120" i="4"/>
  <c r="Y1120" i="4"/>
  <c r="V1192" i="4"/>
  <c r="Y1192" i="4" s="1"/>
  <c r="V1240" i="4"/>
  <c r="Y1240" i="4"/>
  <c r="V1384" i="4"/>
  <c r="Y1384" i="4"/>
  <c r="U2235" i="4"/>
  <c r="U2682" i="4"/>
  <c r="X2683" i="4" s="1"/>
  <c r="V115" i="4"/>
  <c r="Y115" i="4" s="1"/>
  <c r="V13" i="4"/>
  <c r="Y13" i="4" s="1"/>
  <c r="V3047" i="4"/>
  <c r="Y3047" i="4"/>
  <c r="V2768" i="4"/>
  <c r="V2504" i="4"/>
  <c r="Y2504" i="4"/>
  <c r="V2129" i="4"/>
  <c r="Y2129" i="4" s="1"/>
  <c r="V1811" i="4"/>
  <c r="Y1812" i="4" s="1"/>
  <c r="V2573" i="4"/>
  <c r="Y2574" i="4"/>
  <c r="V308" i="4"/>
  <c r="Y309" i="4" s="1"/>
  <c r="V454" i="4"/>
  <c r="Y454" i="4" s="1"/>
  <c r="V1624" i="4"/>
  <c r="Y1625" i="4" s="1"/>
  <c r="V1648" i="4"/>
  <c r="Y1648" i="4" s="1"/>
  <c r="U1764" i="4"/>
  <c r="X1764" i="4" s="1"/>
  <c r="U2046" i="4"/>
  <c r="X2047" i="4" s="1"/>
  <c r="X2046" i="4"/>
  <c r="V2165" i="4"/>
  <c r="Y2166" i="4" s="1"/>
  <c r="Y2165" i="4"/>
  <c r="V2212" i="4"/>
  <c r="Y2212" i="4"/>
  <c r="V2236" i="4"/>
  <c r="Y2236" i="4"/>
  <c r="U2802" i="4"/>
  <c r="U194" i="4"/>
  <c r="X194" i="4"/>
  <c r="V500" i="4"/>
  <c r="Y501" i="4" s="1"/>
  <c r="U2307" i="4"/>
  <c r="X2307" i="4" s="1"/>
  <c r="U2850" i="4"/>
  <c r="X2851" i="4" s="1"/>
  <c r="V2945" i="4"/>
  <c r="Y2946" i="4"/>
  <c r="U3159" i="4"/>
  <c r="U3924" i="4"/>
  <c r="X3924" i="4" s="1"/>
  <c r="X3925" i="4"/>
  <c r="U3972" i="4"/>
  <c r="X3973" i="4" s="1"/>
  <c r="V14" i="4"/>
  <c r="Y15" i="4" s="1"/>
  <c r="V361" i="4"/>
  <c r="Y362" i="4"/>
  <c r="U569" i="4"/>
  <c r="X570" i="4" s="1"/>
  <c r="X569" i="4"/>
  <c r="U617" i="4"/>
  <c r="X617" i="4"/>
  <c r="U641" i="4"/>
  <c r="X641" i="4"/>
  <c r="U1001" i="4"/>
  <c r="X1001" i="4"/>
  <c r="U2000" i="4"/>
  <c r="X2001" i="4" s="1"/>
  <c r="V2308" i="4"/>
  <c r="Y2309" i="4" s="1"/>
  <c r="V2543" i="4"/>
  <c r="Y2544" i="4"/>
  <c r="U2922" i="4"/>
  <c r="V3038" i="4"/>
  <c r="Y3039" i="4" s="1"/>
  <c r="V2759" i="4"/>
  <c r="V2450" i="4"/>
  <c r="Y2450" i="4"/>
  <c r="V2111" i="4"/>
  <c r="Y2111" i="4"/>
  <c r="V1787" i="4"/>
  <c r="Y1788" i="4"/>
  <c r="V1720" i="4"/>
  <c r="Y1720" i="4"/>
  <c r="U1835" i="4"/>
  <c r="V2285" i="4"/>
  <c r="Y2286" i="4" s="1"/>
  <c r="V1504" i="4"/>
  <c r="Y1505" i="4" s="1"/>
  <c r="V1321" i="4"/>
  <c r="V1228" i="4"/>
  <c r="Y1228" i="4" s="1"/>
  <c r="V1141" i="4"/>
  <c r="Y1141" i="4" s="1"/>
  <c r="V589" i="4"/>
  <c r="Y590" i="4" s="1"/>
  <c r="V499" i="4"/>
  <c r="Y499" i="4" s="1"/>
  <c r="V400" i="4"/>
  <c r="Y400" i="4" s="1"/>
  <c r="V202" i="4"/>
  <c r="Y203" i="4" s="1"/>
  <c r="Y202" i="4"/>
  <c r="V103" i="4"/>
  <c r="Y104" i="4" s="1"/>
  <c r="V3947" i="4"/>
  <c r="V2894" i="4"/>
  <c r="Y2895" i="4" s="1"/>
  <c r="V2432" i="4"/>
  <c r="V1766" i="4"/>
  <c r="Y1766" i="4"/>
  <c r="Y1767" i="4"/>
  <c r="V3887" i="4"/>
  <c r="Y3888" i="4"/>
  <c r="U267" i="4"/>
  <c r="X268" i="4"/>
  <c r="U1697" i="4"/>
  <c r="X1697" i="4"/>
  <c r="V2167" i="4"/>
  <c r="Y2167" i="4"/>
  <c r="U2285" i="4"/>
  <c r="X2286" i="4" s="1"/>
  <c r="V3878" i="4"/>
  <c r="Y3879" i="4" s="1"/>
  <c r="V3926" i="4"/>
  <c r="Y3927" i="4"/>
  <c r="V3950" i="4"/>
  <c r="V2275" i="4"/>
  <c r="Y2275" i="4"/>
  <c r="V2107" i="4"/>
  <c r="Y2108" i="4" s="1"/>
  <c r="V1933" i="4"/>
  <c r="Y1933" i="4" s="1"/>
  <c r="V1759" i="4"/>
  <c r="Y1760" i="4" s="1"/>
  <c r="Y1759" i="4"/>
  <c r="V1675" i="4"/>
  <c r="Y1675" i="4" s="1"/>
  <c r="V1501" i="4"/>
  <c r="Y1501" i="4" s="1"/>
  <c r="V1411" i="4"/>
  <c r="Y1411" i="4" s="1"/>
  <c r="V1051" i="4"/>
  <c r="Y1052" i="4" s="1"/>
  <c r="V958" i="4"/>
  <c r="Y959" i="4" s="1"/>
  <c r="V865" i="4"/>
  <c r="Y865" i="4" s="1"/>
  <c r="V679" i="4"/>
  <c r="Y680" i="4" s="1"/>
  <c r="V3944" i="4"/>
  <c r="Y3945" i="4" s="1"/>
  <c r="U3033" i="4"/>
  <c r="V2891" i="4"/>
  <c r="Y2892" i="4"/>
  <c r="V2750" i="4"/>
  <c r="V2414" i="4"/>
  <c r="Y2415" i="4" s="1"/>
  <c r="V2096" i="4"/>
  <c r="U1743" i="4"/>
  <c r="X1743" i="4" s="1"/>
  <c r="U3867" i="4"/>
  <c r="X3868" i="4" s="1"/>
  <c r="U456" i="4"/>
  <c r="X457" i="4" s="1"/>
  <c r="V524" i="4"/>
  <c r="Y525" i="4" s="1"/>
  <c r="V547" i="4"/>
  <c r="Y547" i="4" s="1"/>
  <c r="V643" i="4"/>
  <c r="Y644" i="4" s="1"/>
  <c r="V883" i="4"/>
  <c r="Y883" i="4" s="1"/>
  <c r="V931" i="4"/>
  <c r="Y931" i="4"/>
  <c r="V955" i="4"/>
  <c r="Y955" i="4" s="1"/>
  <c r="V1267" i="4"/>
  <c r="Y1267" i="4" s="1"/>
  <c r="V1387" i="4"/>
  <c r="Y1387" i="4" s="1"/>
  <c r="U2309" i="4"/>
  <c r="X2310" i="4" s="1"/>
  <c r="X2309" i="4"/>
  <c r="V2852" i="4"/>
  <c r="Y2853" i="4" s="1"/>
  <c r="U3066" i="4"/>
  <c r="X3067" i="4"/>
  <c r="V2120" i="4"/>
  <c r="Y2121" i="4" s="1"/>
  <c r="G63" i="11"/>
  <c r="H64" i="11"/>
  <c r="J64" i="11" s="1"/>
  <c r="Y2116" i="4"/>
  <c r="Y1692" i="4"/>
  <c r="Y1691" i="4"/>
  <c r="X2818" i="4"/>
  <c r="X1028" i="4"/>
  <c r="X1029" i="4"/>
  <c r="X1628" i="4"/>
  <c r="X1629" i="4"/>
  <c r="X2189" i="4"/>
  <c r="X2190" i="4"/>
  <c r="X2096" i="4"/>
  <c r="X1571" i="4"/>
  <c r="X1572" i="4"/>
  <c r="X4015" i="4"/>
  <c r="X2061" i="4"/>
  <c r="X1604" i="4"/>
  <c r="X1605" i="4"/>
  <c r="X2101" i="4"/>
  <c r="X2100" i="4"/>
  <c r="Y757" i="4"/>
  <c r="Y758" i="4"/>
  <c r="Y805" i="4"/>
  <c r="Y806" i="4"/>
  <c r="Y886" i="4"/>
  <c r="Y887" i="4"/>
  <c r="X1409" i="4"/>
  <c r="X1410" i="4"/>
  <c r="X2797" i="4"/>
  <c r="Y2769" i="4"/>
  <c r="X2239" i="4"/>
  <c r="X2629" i="4"/>
  <c r="Y4014" i="4"/>
  <c r="X2827" i="4"/>
  <c r="X561" i="4"/>
  <c r="Y1007" i="4"/>
  <c r="X1017" i="4"/>
  <c r="Y944" i="4"/>
  <c r="X213" i="4"/>
  <c r="Y1835" i="4"/>
  <c r="Y3096" i="4"/>
  <c r="X2339" i="4"/>
  <c r="X2340" i="4"/>
  <c r="X527" i="4"/>
  <c r="X528" i="4"/>
  <c r="X1355" i="4"/>
  <c r="X1356" i="4"/>
  <c r="X920" i="4"/>
  <c r="X921" i="4"/>
  <c r="Y1958" i="4"/>
  <c r="Y1957" i="4"/>
  <c r="X1923" i="4"/>
  <c r="X1922" i="4"/>
  <c r="X1484" i="4"/>
  <c r="X1485" i="4"/>
  <c r="X926" i="4"/>
  <c r="X927" i="4"/>
  <c r="X2977" i="4"/>
  <c r="X1973" i="4"/>
  <c r="X1974" i="4"/>
  <c r="X902" i="4"/>
  <c r="X903" i="4"/>
  <c r="Y1135" i="4"/>
  <c r="Y1136" i="4"/>
  <c r="Y664" i="4"/>
  <c r="Y665" i="4"/>
  <c r="Y2062" i="4"/>
  <c r="Y2063" i="4"/>
  <c r="Y712" i="4"/>
  <c r="Y713" i="4"/>
  <c r="Y421" i="4"/>
  <c r="Y422" i="4"/>
  <c r="Y2997" i="4"/>
  <c r="Y745" i="4"/>
  <c r="Y746" i="4"/>
  <c r="X3181" i="4"/>
  <c r="X2935" i="4"/>
  <c r="Y3153" i="4"/>
  <c r="X3043" i="4"/>
  <c r="X270" i="4"/>
  <c r="Y1070" i="4"/>
  <c r="X1080" i="4"/>
  <c r="X759" i="4"/>
  <c r="X801" i="4"/>
  <c r="Y1106" i="4"/>
  <c r="Y2607" i="4"/>
  <c r="Y2442" i="4"/>
  <c r="X4003" i="4"/>
  <c r="X4002" i="4"/>
  <c r="Y550" i="4"/>
  <c r="Y1816" i="4"/>
  <c r="Y1817" i="4"/>
  <c r="X1802" i="4"/>
  <c r="X1803" i="4"/>
  <c r="X1664" i="4"/>
  <c r="X1665" i="4"/>
  <c r="X1391" i="4"/>
  <c r="X1392" i="4"/>
  <c r="X833" i="4"/>
  <c r="X834" i="4"/>
  <c r="X1715" i="4"/>
  <c r="X1716" i="4"/>
  <c r="X716" i="4"/>
  <c r="X717" i="4"/>
  <c r="X614" i="4"/>
  <c r="X615" i="4"/>
  <c r="X413" i="4"/>
  <c r="X414" i="4"/>
  <c r="Y949" i="4"/>
  <c r="Y950" i="4"/>
  <c r="Y319" i="4"/>
  <c r="Y320" i="4"/>
  <c r="Y2421" i="4"/>
  <c r="Y1117" i="4"/>
  <c r="Y1118" i="4"/>
  <c r="Y1752" i="4"/>
  <c r="Y2697" i="4"/>
  <c r="X358" i="4"/>
  <c r="X2986" i="4"/>
  <c r="X1750" i="4"/>
  <c r="Y1250" i="4"/>
  <c r="Y827" i="4"/>
  <c r="X72" i="4"/>
  <c r="Y368" i="4"/>
  <c r="X1347" i="4"/>
  <c r="X216" i="4"/>
  <c r="Y338" i="4"/>
  <c r="Y1780" i="4"/>
  <c r="Y1781" i="4"/>
  <c r="X1688" i="4"/>
  <c r="X1689" i="4"/>
  <c r="Y2248" i="4"/>
  <c r="Y2430" i="4"/>
  <c r="X1283" i="4"/>
  <c r="X1284" i="4"/>
  <c r="X77" i="4"/>
  <c r="X78" i="4"/>
  <c r="X1610" i="4"/>
  <c r="X1611" i="4"/>
  <c r="X1580" i="4"/>
  <c r="X1581" i="4"/>
  <c r="X462" i="4"/>
  <c r="X461" i="4"/>
  <c r="X530" i="4"/>
  <c r="X531" i="4"/>
  <c r="X425" i="4"/>
  <c r="X426" i="4"/>
  <c r="X698" i="4"/>
  <c r="X699" i="4"/>
  <c r="X302" i="4"/>
  <c r="X303" i="4"/>
  <c r="Y859" i="4"/>
  <c r="Y860" i="4"/>
  <c r="Y431" i="4"/>
  <c r="Y430" i="4"/>
  <c r="Y22" i="4"/>
  <c r="Y23" i="4"/>
  <c r="Y2397" i="4"/>
  <c r="X714" i="4"/>
  <c r="X713" i="4"/>
  <c r="Y1453" i="4"/>
  <c r="Y1454" i="4"/>
  <c r="X2812" i="4"/>
  <c r="X1714" i="4"/>
  <c r="X2557" i="4"/>
  <c r="Y2220" i="4"/>
  <c r="Y89" i="4"/>
  <c r="Y215" i="4"/>
  <c r="X84" i="4"/>
  <c r="X945" i="4"/>
  <c r="X2331" i="4"/>
  <c r="Y1426" i="4"/>
  <c r="Y1427" i="4"/>
  <c r="Y2634" i="4"/>
  <c r="Y1102" i="4"/>
  <c r="Y1103" i="4"/>
  <c r="X203" i="4"/>
  <c r="X204" i="4"/>
  <c r="Y1771" i="4"/>
  <c r="Y1772" i="4"/>
  <c r="Y1915" i="4"/>
  <c r="Y1916" i="4"/>
  <c r="X2300" i="4"/>
  <c r="X2301" i="4"/>
  <c r="Y508" i="4"/>
  <c r="Y509" i="4"/>
  <c r="Y527" i="4"/>
  <c r="X1305" i="4"/>
  <c r="X363" i="4"/>
  <c r="X362" i="4"/>
  <c r="X1895" i="4"/>
  <c r="X1896" i="4"/>
  <c r="X441" i="4"/>
  <c r="X434" i="4"/>
  <c r="X435" i="4"/>
  <c r="X2941" i="4"/>
  <c r="X602" i="4"/>
  <c r="X603" i="4"/>
  <c r="X210" i="4"/>
  <c r="X209" i="4"/>
  <c r="X1589" i="4"/>
  <c r="X1590" i="4"/>
  <c r="Y673" i="4"/>
  <c r="Y674" i="4"/>
  <c r="Y280" i="4"/>
  <c r="Y281" i="4"/>
  <c r="Y2287" i="4"/>
  <c r="Y2288" i="4"/>
  <c r="Y2084" i="4"/>
  <c r="Y1081" i="4"/>
  <c r="Y1082" i="4"/>
  <c r="Y2388" i="4"/>
  <c r="Y3021" i="4"/>
  <c r="Y2040" i="4"/>
  <c r="X2782" i="4"/>
  <c r="Y3708" i="4"/>
  <c r="Y2436" i="4"/>
  <c r="X1494" i="4"/>
  <c r="Y1466" i="4"/>
  <c r="Y1262" i="4"/>
  <c r="Y1499" i="4"/>
  <c r="X1107" i="4"/>
  <c r="X2346" i="4"/>
  <c r="X2217" i="4"/>
  <c r="Y1114" i="4"/>
  <c r="Y1115" i="4"/>
  <c r="Y2814" i="4"/>
  <c r="Y3030" i="4"/>
  <c r="Y3029" i="4"/>
  <c r="X1910" i="4"/>
  <c r="X1911" i="4"/>
  <c r="X1211" i="4"/>
  <c r="X1212" i="4"/>
  <c r="X888" i="4"/>
  <c r="X887" i="4"/>
  <c r="Y163" i="4"/>
  <c r="Y164" i="4"/>
  <c r="X662" i="4"/>
  <c r="X663" i="4"/>
  <c r="X1724" i="4"/>
  <c r="X1725" i="4"/>
  <c r="X149" i="4"/>
  <c r="X150" i="4"/>
  <c r="X338" i="4"/>
  <c r="X339" i="4"/>
  <c r="X419" i="4"/>
  <c r="X420" i="4"/>
  <c r="X1319" i="4"/>
  <c r="X1320" i="4"/>
  <c r="Y583" i="4"/>
  <c r="Y584" i="4"/>
  <c r="Y184" i="4"/>
  <c r="Y185" i="4"/>
  <c r="Y1093" i="4"/>
  <c r="Y1094" i="4"/>
  <c r="Y136" i="4"/>
  <c r="Y137" i="4"/>
  <c r="Y1892" i="4"/>
  <c r="Y1432" i="4"/>
  <c r="Y1433" i="4"/>
  <c r="Y2799" i="4"/>
  <c r="Y2106" i="4"/>
  <c r="Y3924" i="4"/>
  <c r="X2653" i="4"/>
  <c r="Y2688" i="4"/>
  <c r="Y797" i="4"/>
  <c r="X300" i="4"/>
  <c r="Y1223" i="4"/>
  <c r="X1575" i="4"/>
  <c r="X1620" i="4"/>
  <c r="X1989" i="4"/>
  <c r="X536" i="4"/>
  <c r="Y19" i="4"/>
  <c r="Y20" i="4"/>
  <c r="Y1018" i="4"/>
  <c r="Y1019" i="4"/>
  <c r="Y1937" i="4"/>
  <c r="Y1459" i="4"/>
  <c r="Y1460" i="4"/>
  <c r="X1395" i="4"/>
  <c r="Y2361" i="4"/>
  <c r="Y2360" i="4"/>
  <c r="Y3936" i="4"/>
  <c r="X137" i="4"/>
  <c r="X138" i="4"/>
  <c r="Y586" i="4"/>
  <c r="Y587" i="4"/>
  <c r="X47" i="4"/>
  <c r="X48" i="4"/>
  <c r="X1130" i="4"/>
  <c r="X1131" i="4"/>
  <c r="X1637" i="4"/>
  <c r="X1638" i="4"/>
  <c r="X140" i="4"/>
  <c r="X141" i="4"/>
  <c r="X122" i="4"/>
  <c r="X123" i="4"/>
  <c r="Y493" i="4"/>
  <c r="Y494" i="4"/>
  <c r="Y2173" i="4"/>
  <c r="Y2174" i="4"/>
  <c r="Y1598" i="4"/>
  <c r="Y1597" i="4"/>
  <c r="X1739" i="4"/>
  <c r="X1740" i="4"/>
  <c r="Y2913" i="4"/>
  <c r="X2881" i="4"/>
  <c r="Y2244" i="4"/>
  <c r="Y2796" i="4"/>
  <c r="X3262" i="4"/>
  <c r="Y995" i="4"/>
  <c r="X1692" i="4"/>
  <c r="Y1331" i="4"/>
  <c r="X30" i="4"/>
  <c r="Y377" i="4"/>
  <c r="Y182" i="4"/>
  <c r="X1845" i="4"/>
  <c r="Y3948" i="4"/>
  <c r="Y313" i="4"/>
  <c r="Y922" i="4"/>
  <c r="Y923" i="4"/>
  <c r="Y247" i="4"/>
  <c r="Y248" i="4"/>
  <c r="X1421" i="4"/>
  <c r="X1422" i="4"/>
  <c r="Y1639" i="4"/>
  <c r="Y1640" i="4"/>
  <c r="X494" i="4"/>
  <c r="X495" i="4"/>
  <c r="Y1589" i="4"/>
  <c r="Y1588" i="4"/>
  <c r="Y562" i="4"/>
  <c r="Y563" i="4"/>
  <c r="Y953" i="4"/>
  <c r="Y952" i="4"/>
  <c r="X3829" i="4"/>
  <c r="X278" i="4"/>
  <c r="X279" i="4"/>
  <c r="X2159" i="4"/>
  <c r="X2160" i="4"/>
  <c r="X1193" i="4"/>
  <c r="X1194" i="4"/>
  <c r="X2215" i="4"/>
  <c r="X2214" i="4"/>
  <c r="X1433" i="4"/>
  <c r="X1434" i="4"/>
  <c r="X773" i="4"/>
  <c r="X774" i="4"/>
  <c r="Y289" i="4"/>
  <c r="Y290" i="4"/>
  <c r="Y910" i="4"/>
  <c r="Y911" i="4"/>
  <c r="Y2044" i="4"/>
  <c r="Y2045" i="4"/>
  <c r="Y1510" i="4"/>
  <c r="Y1511" i="4"/>
  <c r="X2018" i="4"/>
  <c r="X2019" i="4"/>
  <c r="Y2925" i="4"/>
  <c r="Y3336" i="4"/>
  <c r="X2308" i="4"/>
  <c r="Y2487" i="4"/>
  <c r="Y3012" i="4"/>
  <c r="X1365" i="4"/>
  <c r="X939" i="4"/>
  <c r="X750" i="4"/>
  <c r="X597" i="4"/>
  <c r="Y539" i="4"/>
  <c r="Y1679" i="4"/>
  <c r="X375" i="4"/>
  <c r="X1662" i="4"/>
  <c r="Y2071" i="4"/>
  <c r="Y2072" i="4"/>
  <c r="Y1574" i="4"/>
  <c r="Y2787" i="4"/>
  <c r="Y2786" i="4"/>
  <c r="Y706" i="4"/>
  <c r="Y346" i="4"/>
  <c r="X1349" i="4"/>
  <c r="Y1897" i="4"/>
  <c r="Y1898" i="4"/>
  <c r="X1154" i="4"/>
  <c r="X1155" i="4"/>
  <c r="Y2874" i="4"/>
  <c r="X1091" i="4"/>
  <c r="X1092" i="4"/>
  <c r="X864" i="4"/>
  <c r="X863" i="4"/>
  <c r="X930" i="4"/>
  <c r="X929" i="4"/>
  <c r="X1316" i="4"/>
  <c r="X1317" i="4"/>
  <c r="X854" i="4"/>
  <c r="X855" i="4"/>
  <c r="X183" i="4"/>
  <c r="X182" i="4"/>
  <c r="X2075" i="4"/>
  <c r="X2076" i="4"/>
  <c r="X163" i="4"/>
  <c r="X162" i="4"/>
  <c r="X3172" i="4"/>
  <c r="X689" i="4"/>
  <c r="X690" i="4"/>
  <c r="X497" i="4"/>
  <c r="X498" i="4"/>
  <c r="Y442" i="4"/>
  <c r="Y443" i="4"/>
  <c r="Y658" i="4"/>
  <c r="Y659" i="4"/>
  <c r="Y694" i="4"/>
  <c r="Y695" i="4"/>
  <c r="X2515" i="4"/>
  <c r="Y2403" i="4"/>
  <c r="Y3168" i="4"/>
  <c r="X3205" i="4"/>
  <c r="Y3156" i="4"/>
  <c r="X1539" i="4"/>
  <c r="X1623" i="4"/>
  <c r="X1146" i="4"/>
  <c r="X606" i="4"/>
  <c r="X1299" i="4"/>
  <c r="Y1904" i="4"/>
  <c r="Y46" i="4"/>
  <c r="Y47" i="4"/>
  <c r="Y2955" i="4"/>
  <c r="Y541" i="4"/>
  <c r="Y542" i="4"/>
  <c r="Y2967" i="4"/>
  <c r="X845" i="4"/>
  <c r="X846" i="4"/>
  <c r="X2647" i="4"/>
  <c r="X2623" i="4"/>
  <c r="X1034" i="4"/>
  <c r="X1035" i="4"/>
  <c r="X3163" i="4"/>
  <c r="X1067" i="4"/>
  <c r="X1068" i="4"/>
  <c r="Y458" i="4"/>
  <c r="Y457" i="4"/>
  <c r="Y1225" i="4"/>
  <c r="Y1226" i="4"/>
  <c r="X1292" i="4"/>
  <c r="X1293" i="4"/>
  <c r="X1634" i="4"/>
  <c r="X1635" i="4"/>
  <c r="X2270" i="4"/>
  <c r="X2271" i="4"/>
  <c r="X668" i="4"/>
  <c r="X669" i="4"/>
  <c r="X2174" i="4"/>
  <c r="X2175" i="4"/>
  <c r="X1007" i="4"/>
  <c r="X1008" i="4"/>
  <c r="X3175" i="4"/>
  <c r="X2203" i="4"/>
  <c r="X2202" i="4"/>
  <c r="X392" i="4"/>
  <c r="X393" i="4"/>
  <c r="Y2098" i="4"/>
  <c r="Y2099" i="4"/>
  <c r="Y55" i="4"/>
  <c r="Y56" i="4"/>
  <c r="Y1612" i="4"/>
  <c r="Y1613" i="4"/>
  <c r="Y1237" i="4"/>
  <c r="Y1238" i="4"/>
  <c r="Y1025" i="4"/>
  <c r="Y1024" i="4"/>
  <c r="Y1063" i="4"/>
  <c r="Y1064" i="4"/>
  <c r="Y2862" i="4"/>
  <c r="Y2466" i="4"/>
  <c r="Y2418" i="4"/>
  <c r="Y3492" i="4"/>
  <c r="X3373" i="4"/>
  <c r="Y2691" i="4"/>
  <c r="Y98" i="4"/>
  <c r="X1251" i="4"/>
  <c r="X675" i="4"/>
  <c r="X1521" i="4"/>
  <c r="X1437" i="4"/>
  <c r="X111" i="4"/>
  <c r="Y2849" i="4"/>
  <c r="Y697" i="4"/>
  <c r="Y698" i="4"/>
  <c r="Y3111" i="4"/>
  <c r="Y634" i="4"/>
  <c r="Y635" i="4"/>
  <c r="X797" i="4"/>
  <c r="X798" i="4"/>
  <c r="Y2156" i="4"/>
  <c r="Y2155" i="4"/>
  <c r="X842" i="4"/>
  <c r="X843" i="4"/>
  <c r="Y2406" i="4"/>
  <c r="Y2405" i="4"/>
  <c r="Y3921" i="4"/>
  <c r="X2038" i="4"/>
  <c r="X2037" i="4"/>
  <c r="Y2973" i="4"/>
  <c r="Y2972" i="4"/>
  <c r="X1020" i="4"/>
  <c r="X1019" i="4"/>
  <c r="Y1564" i="4"/>
  <c r="Y1565" i="4"/>
  <c r="Y1663" i="4"/>
  <c r="Y1664" i="4"/>
  <c r="X1613" i="4"/>
  <c r="X1614" i="4"/>
  <c r="X1931" i="4"/>
  <c r="X1932" i="4"/>
  <c r="X2186" i="4"/>
  <c r="X2187" i="4"/>
  <c r="X578" i="4"/>
  <c r="X579" i="4"/>
  <c r="X1901" i="4"/>
  <c r="X1902" i="4"/>
  <c r="X914" i="4"/>
  <c r="X915" i="4"/>
  <c r="X2228" i="4"/>
  <c r="X2229" i="4"/>
  <c r="X1070" i="4"/>
  <c r="X1071" i="4"/>
  <c r="X1775" i="4"/>
  <c r="X1776" i="4"/>
  <c r="X200" i="4"/>
  <c r="X201" i="4"/>
  <c r="Y1924" i="4"/>
  <c r="Y1925" i="4"/>
  <c r="Y1348" i="4"/>
  <c r="Y1349" i="4"/>
  <c r="X1379" i="4"/>
  <c r="X1380" i="4"/>
  <c r="Y3129" i="4"/>
  <c r="Y2700" i="4"/>
  <c r="Y2985" i="4"/>
  <c r="X1861" i="4"/>
  <c r="Y4020" i="4"/>
  <c r="X3193" i="4"/>
  <c r="Y1172" i="4"/>
  <c r="Y167" i="4"/>
  <c r="Y2123" i="4"/>
  <c r="X2236" i="4"/>
  <c r="Y727" i="4"/>
  <c r="X725" i="4"/>
  <c r="X726" i="4"/>
  <c r="Y2329" i="4"/>
  <c r="Y2330" i="4"/>
  <c r="Y1658" i="4"/>
  <c r="X626" i="4"/>
  <c r="X627" i="4"/>
  <c r="X2569" i="4"/>
  <c r="X995" i="4"/>
  <c r="X996" i="4"/>
  <c r="X1205" i="4"/>
  <c r="X1206" i="4"/>
  <c r="Y1906" i="4"/>
  <c r="Y1907" i="4"/>
  <c r="X2168" i="4"/>
  <c r="X2169" i="4"/>
  <c r="Y199" i="4"/>
  <c r="Y200" i="4"/>
  <c r="X86" i="4"/>
  <c r="X87" i="4"/>
  <c r="X1658" i="4"/>
  <c r="X1659" i="4"/>
  <c r="X824" i="4"/>
  <c r="X825" i="4"/>
  <c r="X2054" i="4"/>
  <c r="X2055" i="4"/>
  <c r="X1880" i="4"/>
  <c r="X1881" i="4"/>
  <c r="X1514" i="4"/>
  <c r="X1515" i="4"/>
  <c r="X101" i="4"/>
  <c r="X102" i="4"/>
  <c r="Y1297" i="4"/>
  <c r="Y1298" i="4"/>
  <c r="Y3180" i="4"/>
  <c r="Y1165" i="4"/>
  <c r="Y1166" i="4"/>
  <c r="Y692" i="4"/>
  <c r="Y691" i="4"/>
  <c r="X1718" i="4"/>
  <c r="X1719" i="4"/>
  <c r="Y3444" i="4"/>
  <c r="Y3024" i="4"/>
  <c r="X3979" i="4"/>
  <c r="Y3639" i="4"/>
  <c r="Y3087" i="4"/>
  <c r="X867" i="4"/>
  <c r="X432" i="4"/>
  <c r="Y2315" i="4"/>
  <c r="X2067" i="4"/>
  <c r="X315" i="4"/>
  <c r="X397" i="4"/>
  <c r="X396" i="4"/>
  <c r="Y1770" i="4"/>
  <c r="Y1769" i="4"/>
  <c r="X2335" i="4"/>
  <c r="X2334" i="4"/>
  <c r="X1118" i="4"/>
  <c r="X1119" i="4"/>
  <c r="X947" i="4"/>
  <c r="X948" i="4"/>
  <c r="Y1537" i="4"/>
  <c r="Y1538" i="4"/>
  <c r="X2111" i="4"/>
  <c r="X2112" i="4"/>
  <c r="X2151" i="4"/>
  <c r="X2150" i="4"/>
  <c r="Y619" i="4"/>
  <c r="Y620" i="4"/>
  <c r="X1928" i="4"/>
  <c r="X1929" i="4"/>
  <c r="X1481" i="4"/>
  <c r="X1482" i="4"/>
  <c r="X1466" i="4"/>
  <c r="X1467" i="4"/>
  <c r="X548" i="4"/>
  <c r="X549" i="4"/>
  <c r="X1970" i="4"/>
  <c r="X1971" i="4"/>
  <c r="X1244" i="4"/>
  <c r="X1245" i="4"/>
  <c r="X3046" i="4"/>
  <c r="Y1582" i="4"/>
  <c r="Y1583" i="4"/>
  <c r="Y1210" i="4"/>
  <c r="Y1211" i="4"/>
  <c r="Y709" i="4"/>
  <c r="Y710" i="4"/>
  <c r="Y1972" i="4"/>
  <c r="Y1973" i="4"/>
  <c r="Y331" i="4"/>
  <c r="Y332" i="4"/>
  <c r="Y1884" i="4"/>
  <c r="Y2043" i="4"/>
  <c r="X2842" i="4"/>
  <c r="X3997" i="4"/>
  <c r="Y1367" i="4"/>
  <c r="Y647" i="4"/>
  <c r="X975" i="4"/>
  <c r="X1140" i="4"/>
  <c r="X1869" i="4"/>
  <c r="X2292" i="4"/>
  <c r="X3034" i="4"/>
  <c r="Y218" i="4"/>
  <c r="Y2808" i="4"/>
  <c r="Y2807" i="4"/>
  <c r="Y2278" i="4"/>
  <c r="Y2279" i="4"/>
  <c r="Y1183" i="4"/>
  <c r="Y1184" i="4"/>
  <c r="Y2131" i="4"/>
  <c r="Y2132" i="4"/>
  <c r="Y1420" i="4"/>
  <c r="Y1421" i="4"/>
  <c r="X228" i="4"/>
  <c r="X227" i="4"/>
  <c r="Y2322" i="4"/>
  <c r="Y2321" i="4"/>
  <c r="Y1791" i="4"/>
  <c r="Y1790" i="4"/>
  <c r="X923" i="4"/>
  <c r="Y1846" i="4"/>
  <c r="Y1847" i="4"/>
  <c r="X2360" i="4"/>
  <c r="X2361" i="4"/>
  <c r="Y1372" i="4"/>
  <c r="Y1373" i="4"/>
  <c r="X242" i="4"/>
  <c r="X243" i="4"/>
  <c r="X1841" i="4"/>
  <c r="X1842" i="4"/>
  <c r="X3013" i="4"/>
  <c r="X59" i="4"/>
  <c r="X60" i="4"/>
  <c r="X1173" i="4"/>
  <c r="X1172" i="4"/>
  <c r="X705" i="4"/>
  <c r="X704" i="4"/>
  <c r="X1151" i="4"/>
  <c r="X1152" i="4"/>
  <c r="Y1306" i="4"/>
  <c r="Y1307" i="4"/>
  <c r="Y1123" i="4"/>
  <c r="Y1124" i="4"/>
  <c r="Y617" i="4"/>
  <c r="Y616" i="4"/>
  <c r="Y1057" i="4"/>
  <c r="Y1058" i="4"/>
  <c r="Y2215" i="4"/>
  <c r="Y2216" i="4"/>
  <c r="Y724" i="4"/>
  <c r="Y725" i="4"/>
  <c r="Y2013" i="4"/>
  <c r="Y2358" i="4"/>
  <c r="Y1914" i="4"/>
  <c r="Y2370" i="4"/>
  <c r="X3196" i="4"/>
  <c r="Y107" i="4"/>
  <c r="X1137" i="4"/>
  <c r="Y224" i="4"/>
  <c r="X831" i="4"/>
  <c r="Y770" i="4"/>
  <c r="Y386" i="4"/>
  <c r="Y365" i="4"/>
  <c r="X2280" i="4"/>
  <c r="X2172" i="4"/>
  <c r="X1947" i="4"/>
  <c r="Y2616" i="4"/>
  <c r="Y535" i="4"/>
  <c r="Y536" i="4"/>
  <c r="Y1363" i="4"/>
  <c r="Y1364" i="4"/>
  <c r="Y1942" i="4"/>
  <c r="Y1943" i="4"/>
  <c r="Y1156" i="4"/>
  <c r="Y1157" i="4"/>
  <c r="X62" i="4"/>
  <c r="X63" i="4"/>
  <c r="Y2871" i="4"/>
  <c r="Y2870" i="4"/>
  <c r="Y190" i="4"/>
  <c r="Y191" i="4"/>
  <c r="X2005" i="4"/>
  <c r="X2004" i="4"/>
  <c r="Y1300" i="4"/>
  <c r="Y1301" i="4"/>
  <c r="X1340" i="4"/>
  <c r="X1341" i="4"/>
  <c r="X1754" i="4"/>
  <c r="X1755" i="4"/>
  <c r="X1124" i="4"/>
  <c r="X1125" i="4"/>
  <c r="X1535" i="4"/>
  <c r="X1536" i="4"/>
  <c r="X1082" i="4"/>
  <c r="X1083" i="4"/>
  <c r="X515" i="4"/>
  <c r="X516" i="4"/>
  <c r="Y235" i="4"/>
  <c r="Y236" i="4"/>
  <c r="Y1219" i="4"/>
  <c r="Y1220" i="4"/>
  <c r="Y1028" i="4"/>
  <c r="Y1027" i="4"/>
  <c r="Y1932" i="4"/>
  <c r="Y1931" i="4"/>
  <c r="Y427" i="4"/>
  <c r="Y428" i="4"/>
  <c r="Y967" i="4"/>
  <c r="Y968" i="4"/>
  <c r="Y295" i="4"/>
  <c r="Y296" i="4"/>
  <c r="Y1090" i="4"/>
  <c r="Y1091" i="4"/>
  <c r="Y2183" i="4"/>
  <c r="X1771" i="4"/>
  <c r="Y2391" i="4"/>
  <c r="X2659" i="4"/>
  <c r="X2992" i="4"/>
  <c r="Y2910" i="4"/>
  <c r="X1953" i="4"/>
  <c r="Y1556" i="4"/>
  <c r="X309" i="4"/>
  <c r="X1038" i="4"/>
  <c r="X351" i="4"/>
  <c r="X1353" i="4"/>
  <c r="X1839" i="4"/>
  <c r="Y1861" i="4"/>
  <c r="Y2805" i="4"/>
  <c r="Y631" i="4"/>
  <c r="Y632" i="4"/>
  <c r="Y1450" i="4"/>
  <c r="Y1451" i="4"/>
  <c r="Y1918" i="4"/>
  <c r="Y1919" i="4"/>
  <c r="Y940" i="4"/>
  <c r="Y941" i="4"/>
  <c r="Y2345" i="4"/>
  <c r="X287" i="4"/>
  <c r="X288" i="4"/>
  <c r="X158" i="4"/>
  <c r="X159" i="4"/>
  <c r="X851" i="4"/>
  <c r="X852" i="4"/>
  <c r="Y2332" i="4"/>
  <c r="Y2333" i="4"/>
  <c r="X1670" i="4"/>
  <c r="X1671" i="4"/>
  <c r="X2342" i="4"/>
  <c r="X2343" i="4"/>
  <c r="X650" i="4"/>
  <c r="X651" i="4"/>
  <c r="X1951" i="4"/>
  <c r="X1950" i="4"/>
  <c r="X2902" i="4"/>
  <c r="Y1133" i="4"/>
  <c r="Y1132" i="4"/>
  <c r="Y841" i="4"/>
  <c r="Y842" i="4"/>
  <c r="Y3144" i="4"/>
  <c r="Y3143" i="4"/>
  <c r="Y871" i="4"/>
  <c r="Y872" i="4"/>
  <c r="Y1438" i="4"/>
  <c r="Y1439" i="4"/>
  <c r="Y2451" i="4"/>
  <c r="X2815" i="4"/>
  <c r="Y2772" i="4"/>
  <c r="Y3171" i="4"/>
  <c r="X1699" i="4"/>
  <c r="Y3951" i="4"/>
  <c r="Y3054" i="4"/>
  <c r="X567" i="4"/>
  <c r="Y890" i="4"/>
  <c r="X348" i="4"/>
  <c r="X1272" i="4"/>
  <c r="Y782" i="4"/>
  <c r="Y2035" i="4"/>
  <c r="X2953" i="4"/>
  <c r="Y814" i="4"/>
  <c r="Y815" i="4"/>
  <c r="Y1543" i="4"/>
  <c r="Y1544" i="4"/>
  <c r="X114" i="4"/>
  <c r="Y278" i="4"/>
  <c r="Y277" i="4"/>
  <c r="Y83" i="4"/>
  <c r="Y82" i="4"/>
  <c r="Y2529" i="4"/>
  <c r="X804" i="4"/>
  <c r="X803" i="4"/>
  <c r="Y1204" i="4"/>
  <c r="Y1205" i="4"/>
  <c r="Y1949" i="4"/>
  <c r="Y1948" i="4"/>
  <c r="X1046" i="4"/>
  <c r="X1047" i="4"/>
  <c r="X2264" i="4"/>
  <c r="X2265" i="4"/>
  <c r="X2258" i="4"/>
  <c r="X2259" i="4"/>
  <c r="X557" i="4"/>
  <c r="X558" i="4"/>
  <c r="X1178" i="4"/>
  <c r="X1179" i="4"/>
  <c r="X42" i="4"/>
  <c r="X41" i="4"/>
  <c r="X129" i="4"/>
  <c r="X128" i="4"/>
  <c r="X788" i="4"/>
  <c r="X789" i="4"/>
  <c r="X2764" i="4"/>
  <c r="X1013" i="4"/>
  <c r="X1014" i="4"/>
  <c r="Y1042" i="4"/>
  <c r="Y1043" i="4"/>
  <c r="Y751" i="4"/>
  <c r="Y752" i="4"/>
  <c r="Y1730" i="4"/>
  <c r="Y133" i="4"/>
  <c r="Y134" i="4"/>
  <c r="Y1756" i="4"/>
  <c r="Y1757" i="4"/>
  <c r="Y2637" i="4"/>
  <c r="X2974" i="4"/>
  <c r="Y1653" i="4"/>
  <c r="Y2778" i="4"/>
  <c r="X3952" i="4"/>
  <c r="Y3918" i="4"/>
  <c r="Y998" i="4"/>
  <c r="Y1490" i="4"/>
  <c r="Y1148" i="4"/>
  <c r="X39" i="4"/>
  <c r="X849" i="4"/>
  <c r="X918" i="4"/>
  <c r="Y1178" i="4"/>
  <c r="Y176" i="4"/>
  <c r="Y1844" i="4"/>
  <c r="Y3000" i="4"/>
  <c r="Y2999" i="4"/>
  <c r="Y1360" i="4"/>
  <c r="Y1361" i="4"/>
  <c r="Y1630" i="4"/>
  <c r="Y1631" i="4"/>
  <c r="Y475" i="4"/>
  <c r="Y476" i="4"/>
  <c r="Y2194" i="4"/>
  <c r="Y2195" i="4"/>
  <c r="X2180" i="4"/>
  <c r="X2181" i="4"/>
  <c r="X2084" i="4"/>
  <c r="X2085" i="4"/>
  <c r="X1089" i="4"/>
  <c r="X1794" i="4"/>
  <c r="Y946" i="4"/>
  <c r="Y947" i="4"/>
  <c r="Y571" i="4"/>
  <c r="Y572" i="4"/>
  <c r="Y595" i="4"/>
  <c r="Y596" i="4"/>
  <c r="Y1048" i="4"/>
  <c r="Y1049" i="4"/>
  <c r="X2024" i="4"/>
  <c r="X2025" i="4"/>
  <c r="Y2802" i="4"/>
  <c r="X3025" i="4"/>
  <c r="Y1602" i="4"/>
  <c r="Y3570" i="4"/>
  <c r="X2875" i="4"/>
  <c r="Y2265" i="4"/>
  <c r="Y1196" i="4"/>
  <c r="X648" i="4"/>
  <c r="Y980" i="4"/>
  <c r="X993" i="4"/>
  <c r="X459" i="4"/>
  <c r="X1780" i="4"/>
  <c r="X1779" i="4"/>
  <c r="Y2235" i="4"/>
  <c r="Y2234" i="4"/>
  <c r="Y3447" i="4"/>
  <c r="Y1979" i="4"/>
  <c r="Y574" i="4"/>
  <c r="Y575" i="4"/>
  <c r="Y1045" i="4"/>
  <c r="Y1046" i="4"/>
  <c r="X416" i="4"/>
  <c r="X417" i="4"/>
  <c r="X707" i="4"/>
  <c r="X708" i="4"/>
  <c r="Y652" i="4"/>
  <c r="Y653" i="4"/>
  <c r="X386" i="4"/>
  <c r="X387" i="4"/>
  <c r="X1913" i="4"/>
  <c r="X1914" i="4"/>
  <c r="X165" i="4"/>
  <c r="X164" i="4"/>
  <c r="X1454" i="4"/>
  <c r="X1455" i="4"/>
  <c r="X905" i="4"/>
  <c r="X906" i="4"/>
  <c r="X3091" i="4"/>
  <c r="X2164" i="4"/>
  <c r="X2163" i="4"/>
  <c r="X1685" i="4"/>
  <c r="X1686" i="4"/>
  <c r="Y856" i="4"/>
  <c r="Y857" i="4"/>
  <c r="Y1435" i="4"/>
  <c r="Y1436" i="4"/>
  <c r="X1382" i="4"/>
  <c r="X1383" i="4"/>
  <c r="X1121" i="4"/>
  <c r="X1122" i="4"/>
  <c r="X2359" i="4"/>
  <c r="Y2277" i="4"/>
  <c r="Y3525" i="4"/>
  <c r="X3703" i="4"/>
  <c r="X741" i="4"/>
  <c r="X2205" i="4"/>
  <c r="Y1523" i="4"/>
  <c r="X1218" i="4"/>
  <c r="Y589" i="4"/>
  <c r="Y1627" i="4"/>
  <c r="Y2259" i="4"/>
  <c r="Y2258" i="4"/>
  <c r="Y1402" i="4"/>
  <c r="Y1403" i="4"/>
  <c r="Y803" i="4"/>
  <c r="Y802" i="4"/>
  <c r="X1761" i="4"/>
  <c r="X1760" i="4"/>
  <c r="X2617" i="4"/>
  <c r="X191" i="4"/>
  <c r="X192" i="4"/>
  <c r="X1827" i="4"/>
  <c r="X1826" i="4"/>
  <c r="X3199" i="4"/>
  <c r="X1367" i="4"/>
  <c r="X1368" i="4"/>
  <c r="X722" i="4"/>
  <c r="X723" i="4"/>
  <c r="X2219" i="4"/>
  <c r="X2220" i="4"/>
  <c r="X1864" i="4"/>
  <c r="X1863" i="4"/>
  <c r="X120" i="4"/>
  <c r="X119" i="4"/>
  <c r="X1850" i="4"/>
  <c r="X1851" i="4"/>
  <c r="Y670" i="4"/>
  <c r="Y179" i="4"/>
  <c r="Y178" i="4"/>
  <c r="Y302" i="4"/>
  <c r="Y301" i="4"/>
  <c r="X2081" i="4"/>
  <c r="X2082" i="4"/>
  <c r="Y2469" i="4"/>
  <c r="X2884" i="4"/>
  <c r="X2923" i="4"/>
  <c r="Y3201" i="4"/>
  <c r="X1011" i="4"/>
  <c r="Y233" i="4"/>
  <c r="X1032" i="4"/>
  <c r="Y608" i="4"/>
  <c r="X1791" i="4"/>
  <c r="X702" i="4"/>
  <c r="X2000" i="4"/>
  <c r="Y932" i="4"/>
  <c r="X360" i="4"/>
  <c r="X1616" i="4"/>
  <c r="Y2146" i="4"/>
  <c r="Y2865" i="4"/>
  <c r="Y1030" i="4"/>
  <c r="Y1031" i="4"/>
  <c r="X1166" i="4"/>
  <c r="X1167" i="4"/>
  <c r="X635" i="4"/>
  <c r="X636" i="4"/>
  <c r="X1325" i="4"/>
  <c r="X1326" i="4"/>
  <c r="X2185" i="4"/>
  <c r="X2184" i="4"/>
  <c r="X437" i="4"/>
  <c r="X438" i="4"/>
  <c r="X422" i="4"/>
  <c r="X423" i="4"/>
  <c r="Y580" i="4"/>
  <c r="Y581" i="4"/>
  <c r="Y1162" i="4"/>
  <c r="Y1163" i="4"/>
  <c r="Y208" i="4"/>
  <c r="Y209" i="4"/>
  <c r="X1976" i="4"/>
  <c r="X1977" i="4"/>
  <c r="Y344" i="4"/>
  <c r="Y1774" i="4"/>
  <c r="Y1775" i="4"/>
  <c r="X1885" i="4"/>
  <c r="Y2817" i="4"/>
  <c r="Y1866" i="4"/>
  <c r="X2995" i="4"/>
  <c r="Y2739" i="4"/>
  <c r="Y404" i="4"/>
  <c r="X999" i="4"/>
  <c r="X1074" i="4"/>
  <c r="X318" i="4"/>
  <c r="Y1160" i="4"/>
  <c r="Y1040" i="4"/>
  <c r="X135" i="4"/>
  <c r="X1443" i="4"/>
  <c r="Y335" i="4"/>
  <c r="Y1516" i="4"/>
  <c r="Y1517" i="4"/>
  <c r="X1496" i="4"/>
  <c r="X1497" i="4"/>
  <c r="Y1886" i="4"/>
  <c r="X3388" i="4"/>
  <c r="Y3378" i="4"/>
  <c r="Y3377" i="4"/>
  <c r="Y2673" i="4"/>
  <c r="Y2672" i="4"/>
  <c r="Y1126" i="4"/>
  <c r="Y1127" i="4"/>
  <c r="Y1753" i="4"/>
  <c r="Y1754" i="4"/>
  <c r="Y1145" i="4"/>
  <c r="Y1144" i="4"/>
  <c r="X1508" i="4"/>
  <c r="X1509" i="4"/>
  <c r="Y895" i="4"/>
  <c r="Y896" i="4"/>
  <c r="X1872" i="4"/>
  <c r="X1577" i="4"/>
  <c r="X1578" i="4"/>
  <c r="X1388" i="4"/>
  <c r="X1389" i="4"/>
  <c r="X638" i="4"/>
  <c r="X639" i="4"/>
  <c r="X143" i="4"/>
  <c r="X144" i="4"/>
  <c r="X1703" i="4"/>
  <c r="X1704" i="4"/>
  <c r="X320" i="4"/>
  <c r="X321" i="4"/>
  <c r="X2776" i="4"/>
  <c r="X1505" i="4"/>
  <c r="X1506" i="4"/>
  <c r="Y287" i="4"/>
  <c r="Y286" i="4"/>
  <c r="Y3207" i="4"/>
  <c r="Y1711" i="4"/>
  <c r="Y1712" i="4"/>
  <c r="Y1072" i="4"/>
  <c r="Y1073" i="4"/>
  <c r="Y3960" i="4"/>
  <c r="Y3959" i="4"/>
  <c r="X2039" i="4"/>
  <c r="X2040" i="4"/>
  <c r="Y2976" i="4"/>
  <c r="Y2112" i="4"/>
  <c r="Y3114" i="4"/>
  <c r="X3931" i="4"/>
  <c r="X2596" i="4"/>
  <c r="X552" i="4"/>
  <c r="X1197" i="4"/>
  <c r="Y1208" i="4"/>
  <c r="X588" i="4"/>
  <c r="X816" i="4"/>
  <c r="Y650" i="4"/>
  <c r="X294" i="4"/>
  <c r="Y1991" i="4"/>
  <c r="Y1213" i="4"/>
  <c r="Y1214" i="4"/>
  <c r="Y85" i="4"/>
  <c r="Y86" i="4"/>
  <c r="Y1495" i="4"/>
  <c r="Y1496" i="4"/>
  <c r="Y1807" i="4"/>
  <c r="Y1808" i="4"/>
  <c r="X563" i="4"/>
  <c r="X564" i="4"/>
  <c r="Y1258" i="4"/>
  <c r="Y1259" i="4"/>
  <c r="X1487" i="4"/>
  <c r="X1488" i="4"/>
  <c r="X935" i="4"/>
  <c r="X936" i="4"/>
  <c r="X4018" i="4"/>
  <c r="X546" i="4"/>
  <c r="X545" i="4"/>
  <c r="X1527" i="4"/>
  <c r="X1526" i="4"/>
  <c r="X1822" i="4"/>
  <c r="X1821" i="4"/>
  <c r="Y96" i="4"/>
  <c r="Y95" i="4"/>
  <c r="Y3198" i="4"/>
  <c r="Y982" i="4"/>
  <c r="Y983" i="4"/>
  <c r="X2282" i="4"/>
  <c r="X2283" i="4"/>
  <c r="Y3132" i="4"/>
  <c r="Y3027" i="4"/>
  <c r="X2548" i="4"/>
  <c r="Y3291" i="4"/>
  <c r="Y4002" i="4"/>
  <c r="X2740" i="4"/>
  <c r="Y2057" i="4"/>
  <c r="Y1457" i="4"/>
  <c r="X891" i="4"/>
  <c r="X1227" i="4"/>
  <c r="X1995" i="4"/>
  <c r="X384" i="4"/>
  <c r="Y1067" i="4"/>
  <c r="Y1321" i="4"/>
  <c r="Y1322" i="4"/>
  <c r="X2803" i="4"/>
  <c r="Y2298" i="4"/>
  <c r="Y2297" i="4"/>
  <c r="X1957" i="4"/>
  <c r="X1956" i="4"/>
  <c r="X2929" i="4"/>
  <c r="Y1660" i="4"/>
  <c r="Y1661" i="4"/>
  <c r="Y577" i="4"/>
  <c r="Y578" i="4"/>
  <c r="Y2185" i="4"/>
  <c r="Y2186" i="4"/>
  <c r="X1787" i="4"/>
  <c r="X1788" i="4"/>
  <c r="Y1594" i="4"/>
  <c r="Y1595" i="4"/>
  <c r="X206" i="4"/>
  <c r="X207" i="4"/>
  <c r="X1397" i="4"/>
  <c r="X1398" i="4"/>
  <c r="X372" i="4"/>
  <c r="X371" i="4"/>
  <c r="X2983" i="4"/>
  <c r="X2142" i="4"/>
  <c r="X2141" i="4"/>
  <c r="X1439" i="4"/>
  <c r="X1440" i="4"/>
  <c r="X1229" i="4"/>
  <c r="X1230" i="4"/>
  <c r="Y2353" i="4"/>
  <c r="Y2354" i="4"/>
  <c r="Y2847" i="4"/>
  <c r="Y1270" i="4"/>
  <c r="Y1271" i="4"/>
  <c r="Y1494" i="4"/>
  <c r="Y1493" i="4"/>
  <c r="Y1739" i="4"/>
  <c r="X2422" i="4"/>
  <c r="Y2883" i="4"/>
  <c r="Y1286" i="4"/>
  <c r="Y638" i="4"/>
  <c r="X1557" i="4"/>
  <c r="X1149" i="4"/>
  <c r="X1335" i="4"/>
  <c r="Y2610" i="4"/>
  <c r="Y3126" i="4"/>
  <c r="X2131" i="4"/>
  <c r="Y2240" i="4"/>
  <c r="Y2352" i="4"/>
  <c r="Y2351" i="4"/>
  <c r="Y2550" i="4"/>
  <c r="Y1744" i="4"/>
  <c r="Y1745" i="4"/>
  <c r="Y667" i="4"/>
  <c r="Y668" i="4"/>
  <c r="Y2269" i="4"/>
  <c r="Y2270" i="4"/>
  <c r="X2303" i="4"/>
  <c r="X2304" i="4"/>
  <c r="Y2028" i="4"/>
  <c r="Y2027" i="4"/>
  <c r="Y3195" i="4"/>
  <c r="Y3194" i="4"/>
  <c r="Y622" i="4"/>
  <c r="Y623" i="4"/>
  <c r="X272" i="4"/>
  <c r="X273" i="4"/>
  <c r="X3721" i="4"/>
  <c r="X155" i="4"/>
  <c r="X156" i="4"/>
  <c r="X1815" i="4"/>
  <c r="Y517" i="4"/>
  <c r="Y518" i="4"/>
  <c r="Y2126" i="4"/>
  <c r="Y292" i="4"/>
  <c r="Y293" i="4"/>
  <c r="Y2268" i="4"/>
  <c r="X2407" i="4"/>
  <c r="Y2190" i="4"/>
  <c r="Y3861" i="4"/>
  <c r="Y3387" i="4"/>
  <c r="X1428" i="4"/>
  <c r="Y503" i="4"/>
  <c r="X1254" i="4"/>
  <c r="Y851" i="4"/>
  <c r="Y2161" i="4"/>
  <c r="Y2162" i="4"/>
  <c r="Y2982" i="4"/>
  <c r="Y2261" i="4"/>
  <c r="Y3216" i="4"/>
  <c r="X1559" i="4"/>
  <c r="X1560" i="4"/>
  <c r="X2297" i="4"/>
  <c r="X2298" i="4"/>
  <c r="X2869" i="4"/>
  <c r="Y2004" i="4"/>
  <c r="Y2003" i="4"/>
  <c r="Y466" i="4"/>
  <c r="Y467" i="4"/>
  <c r="Y148" i="4"/>
  <c r="Y149" i="4"/>
  <c r="X989" i="4"/>
  <c r="X990" i="4"/>
  <c r="X1925" i="4"/>
  <c r="X1926" i="4"/>
  <c r="X3916" i="4"/>
  <c r="X1625" i="4"/>
  <c r="X1626" i="4"/>
  <c r="X1076" i="4"/>
  <c r="X1077" i="4"/>
  <c r="X2157" i="4"/>
  <c r="X2288" i="4"/>
  <c r="X2289" i="4"/>
  <c r="X962" i="4"/>
  <c r="X963" i="4"/>
  <c r="Y325" i="4"/>
  <c r="Y326" i="4"/>
  <c r="Y1799" i="4"/>
  <c r="Y703" i="4"/>
  <c r="Y704" i="4"/>
  <c r="X1759" i="4"/>
  <c r="X3028" i="4"/>
  <c r="Y1656" i="4"/>
  <c r="Y2379" i="4"/>
  <c r="Y2496" i="4"/>
  <c r="X3961" i="4"/>
  <c r="X1143" i="4"/>
  <c r="Y2066" i="4"/>
  <c r="X1323" i="4"/>
  <c r="Y1571" i="4"/>
  <c r="Y2033" i="4"/>
  <c r="Y1034" i="4"/>
  <c r="X45" i="4"/>
  <c r="Y139" i="4"/>
  <c r="Y2622" i="4"/>
  <c r="Y2676" i="4"/>
  <c r="Y1129" i="4"/>
  <c r="Y1130" i="4"/>
  <c r="Y1644" i="4"/>
  <c r="Y1643" i="4"/>
  <c r="X839" i="4"/>
  <c r="X840" i="4"/>
  <c r="Y67" i="4"/>
  <c r="Y68" i="4"/>
  <c r="Y568" i="4"/>
  <c r="Y569" i="4"/>
  <c r="Y1351" i="4"/>
  <c r="Y1352" i="4"/>
  <c r="X1667" i="4"/>
  <c r="X1668" i="4"/>
  <c r="X480" i="4"/>
  <c r="X479" i="4"/>
  <c r="X2677" i="4"/>
  <c r="X1445" i="4"/>
  <c r="X1446" i="4"/>
  <c r="X986" i="4"/>
  <c r="X987" i="4"/>
  <c r="X590" i="4"/>
  <c r="X591" i="4"/>
  <c r="X245" i="4"/>
  <c r="X246" i="4"/>
  <c r="Y2008" i="4"/>
  <c r="Y2009" i="4"/>
  <c r="Y1962" i="4"/>
  <c r="Y1961" i="4"/>
  <c r="Y904" i="4"/>
  <c r="Y905" i="4"/>
  <c r="X1049" i="4"/>
  <c r="X1050" i="4"/>
  <c r="Y730" i="4"/>
  <c r="Y731" i="4"/>
  <c r="X1935" i="4"/>
  <c r="X3148" i="4"/>
  <c r="Y1980" i="4"/>
  <c r="Y2568" i="4"/>
  <c r="X3718" i="4"/>
  <c r="Y554" i="4"/>
  <c r="X732" i="4"/>
  <c r="Y242" i="4"/>
  <c r="Y2093" i="4"/>
  <c r="X1644" i="4"/>
  <c r="X1281" i="4"/>
  <c r="X1830" i="4"/>
  <c r="X1835" i="4"/>
  <c r="X1836" i="4"/>
  <c r="Y3990" i="4"/>
  <c r="X3937" i="4"/>
  <c r="Y4017" i="4"/>
  <c r="Y2079" i="4"/>
  <c r="Y2078" i="4"/>
  <c r="Y2868" i="4"/>
  <c r="Y1216" i="4"/>
  <c r="Y1217" i="4"/>
  <c r="Y2655" i="4"/>
  <c r="Y2654" i="4"/>
  <c r="X1208" i="4"/>
  <c r="X1209" i="4"/>
  <c r="Y194" i="4"/>
  <c r="Y1672" i="4"/>
  <c r="Y1673" i="4"/>
  <c r="X1583" i="4"/>
  <c r="X1584" i="4"/>
  <c r="X380" i="4"/>
  <c r="X381" i="4"/>
  <c r="X2008" i="4"/>
  <c r="X2007" i="4"/>
  <c r="X1985" i="4"/>
  <c r="X1986" i="4"/>
  <c r="X1358" i="4"/>
  <c r="X1359" i="4"/>
  <c r="X896" i="4"/>
  <c r="X897" i="4"/>
  <c r="X1772" i="4"/>
  <c r="X1773" i="4"/>
  <c r="X500" i="4"/>
  <c r="X501" i="4"/>
  <c r="Y655" i="4"/>
  <c r="Y656" i="4"/>
  <c r="Y130" i="4"/>
  <c r="Y131" i="4"/>
  <c r="Y285" i="4"/>
  <c r="Y284" i="4"/>
  <c r="Y1408" i="4"/>
  <c r="Y1409" i="4"/>
  <c r="X1094" i="4"/>
  <c r="X1095" i="4"/>
  <c r="Y528" i="4"/>
  <c r="X2269" i="4"/>
  <c r="Y3930" i="4"/>
  <c r="Y2664" i="4"/>
  <c r="X3052" i="4"/>
  <c r="X3934" i="4"/>
  <c r="Y2382" i="4"/>
  <c r="X984" i="4"/>
  <c r="X1200" i="4"/>
  <c r="Y1877" i="4"/>
  <c r="X678" i="4"/>
  <c r="X1905" i="4"/>
  <c r="AB33" i="4"/>
  <c r="AC33" i="4"/>
  <c r="AE33" i="4" s="1"/>
  <c r="X2770" i="4"/>
  <c r="Y2919" i="4"/>
  <c r="Y433" i="4"/>
  <c r="Y434" i="4"/>
  <c r="Y3174" i="4"/>
  <c r="Y3173" i="4"/>
  <c r="Y2229" i="4"/>
  <c r="Y2228" i="4"/>
  <c r="Y3210" i="4"/>
  <c r="Y1795" i="4"/>
  <c r="Y1796" i="4"/>
  <c r="Y1716" i="4"/>
  <c r="Y2631" i="4"/>
  <c r="X869" i="4"/>
  <c r="X870" i="4"/>
  <c r="X1295" i="4"/>
  <c r="X1296" i="4"/>
  <c r="Y122" i="4"/>
  <c r="X1310" i="4"/>
  <c r="X1311" i="4"/>
  <c r="X3538" i="4"/>
  <c r="X1898" i="4"/>
  <c r="X1899" i="4"/>
  <c r="X1085" i="4"/>
  <c r="X1086" i="4"/>
  <c r="X620" i="4"/>
  <c r="X621" i="4"/>
  <c r="X1517" i="4"/>
  <c r="X1518" i="4"/>
  <c r="X1598" i="4"/>
  <c r="X1599" i="4"/>
  <c r="X401" i="4"/>
  <c r="X402" i="4"/>
  <c r="Y1021" i="4"/>
  <c r="Y1022" i="4"/>
  <c r="Y2061" i="4"/>
  <c r="Y2060" i="4"/>
  <c r="Y3954" i="4"/>
  <c r="Y3953" i="4"/>
  <c r="Y1705" i="4"/>
  <c r="Y1706" i="4"/>
  <c r="X1730" i="4"/>
  <c r="X1731" i="4"/>
  <c r="Y1441" i="4"/>
  <c r="Y1442" i="4"/>
  <c r="Y2394" i="4"/>
  <c r="Y2085" i="4"/>
  <c r="X2032" i="4"/>
  <c r="X2887" i="4"/>
  <c r="Y3567" i="4"/>
  <c r="X2383" i="4"/>
  <c r="X1287" i="4"/>
  <c r="Y1304" i="4"/>
  <c r="Y755" i="4"/>
  <c r="X1161" i="4"/>
  <c r="X687" i="4"/>
  <c r="Y3999" i="4"/>
  <c r="Y3998" i="4"/>
  <c r="Y2832" i="4"/>
  <c r="Y2831" i="4"/>
  <c r="Y1921" i="4"/>
  <c r="Y1922" i="4"/>
  <c r="Y2721" i="4"/>
  <c r="Y1235" i="4"/>
  <c r="Y1234" i="4"/>
  <c r="X2195" i="4"/>
  <c r="X2196" i="4"/>
  <c r="X1220" i="4"/>
  <c r="X1221" i="4"/>
  <c r="X185" i="4"/>
  <c r="X186" i="4"/>
  <c r="X1640" i="4"/>
  <c r="X1641" i="4"/>
  <c r="X812" i="4"/>
  <c r="X813" i="4"/>
  <c r="X230" i="4"/>
  <c r="X231" i="4"/>
  <c r="X1430" i="4"/>
  <c r="X1431" i="4"/>
  <c r="X1511" i="4"/>
  <c r="X1512" i="4"/>
  <c r="X1373" i="4"/>
  <c r="X1374" i="4"/>
  <c r="Y1783" i="4"/>
  <c r="Y1784" i="4"/>
  <c r="X1979" i="4"/>
  <c r="X1980" i="4"/>
  <c r="X365" i="4"/>
  <c r="X366" i="4"/>
  <c r="X2209" i="4"/>
  <c r="Y2223" i="4"/>
  <c r="Y2784" i="4"/>
  <c r="X2599" i="4"/>
  <c r="Y35" i="4"/>
  <c r="Y1547" i="4"/>
  <c r="Y92" i="4"/>
  <c r="X1023" i="4"/>
  <c r="Y1229" i="4"/>
  <c r="X1101" i="4"/>
  <c r="X2124" i="4"/>
  <c r="X783" i="4"/>
  <c r="X2013" i="4"/>
  <c r="Y1636" i="4"/>
  <c r="Y1624" i="4"/>
  <c r="Y311" i="4"/>
  <c r="Y715" i="4"/>
  <c r="Y716" i="4"/>
  <c r="Y1967" i="4"/>
  <c r="Y2019" i="4"/>
  <c r="Y2018" i="4"/>
  <c r="Y1719" i="4"/>
  <c r="Y1718" i="4"/>
  <c r="X428" i="4"/>
  <c r="X429" i="4"/>
  <c r="Y1567" i="4"/>
  <c r="Y1568" i="4"/>
  <c r="X176" i="4"/>
  <c r="X177" i="4"/>
  <c r="X1134" i="4"/>
  <c r="X1133" i="4"/>
  <c r="X1919" i="4"/>
  <c r="X1920" i="4"/>
  <c r="X2674" i="4"/>
  <c r="X2968" i="4"/>
  <c r="X630" i="4"/>
  <c r="X629" i="4"/>
  <c r="X1247" i="4"/>
  <c r="X1248" i="4"/>
  <c r="X1238" i="4"/>
  <c r="X1239" i="4"/>
  <c r="Y1399" i="4"/>
  <c r="Y1400" i="4"/>
  <c r="Y142" i="4"/>
  <c r="Y143" i="4"/>
  <c r="Y1696" i="4"/>
  <c r="Y1697" i="4"/>
  <c r="Y2114" i="4"/>
  <c r="X2222" i="4"/>
  <c r="X2223" i="4"/>
  <c r="X484" i="4"/>
  <c r="Y2283" i="4"/>
  <c r="X1657" i="4"/>
  <c r="Y1869" i="4"/>
  <c r="Y2928" i="4"/>
  <c r="Y2958" i="4"/>
  <c r="Y1256" i="4"/>
  <c r="X1407" i="4"/>
  <c r="X1416" i="4"/>
  <c r="Y41" i="4"/>
  <c r="Y1154" i="4"/>
  <c r="X276" i="4"/>
  <c r="Y926" i="4"/>
  <c r="Y2097" i="4"/>
  <c r="Y2096" i="4"/>
  <c r="X26" i="4"/>
  <c r="Y25" i="4"/>
  <c r="Y26" i="4"/>
  <c r="Y2604" i="4"/>
  <c r="Y809" i="4"/>
  <c r="Y2246" i="4"/>
  <c r="Y1345" i="4"/>
  <c r="Y1346" i="4"/>
  <c r="X807" i="4"/>
  <c r="X806" i="4"/>
  <c r="X1865" i="4"/>
  <c r="X1866" i="4"/>
  <c r="Y109" i="4"/>
  <c r="Y110" i="4"/>
  <c r="X2153" i="4"/>
  <c r="X2154" i="4"/>
  <c r="X599" i="4"/>
  <c r="X600" i="4"/>
  <c r="X2336" i="4"/>
  <c r="X2337" i="4"/>
  <c r="X1103" i="4"/>
  <c r="X1104" i="4"/>
  <c r="X533" i="4"/>
  <c r="X534" i="4"/>
  <c r="X2947" i="4"/>
  <c r="X1157" i="4"/>
  <c r="X1158" i="4"/>
  <c r="X2896" i="4"/>
  <c r="X1964" i="4"/>
  <c r="X1965" i="4"/>
  <c r="Y1552" i="4"/>
  <c r="Y1553" i="4"/>
  <c r="Y2140" i="4"/>
  <c r="Y2141" i="4"/>
  <c r="Y1609" i="4"/>
  <c r="Y1610" i="4"/>
  <c r="Y254" i="4"/>
  <c r="X932" i="4"/>
  <c r="X933" i="4"/>
  <c r="Y2751" i="4"/>
  <c r="Y2538" i="4"/>
  <c r="Y2049" i="4"/>
  <c r="X3001" i="4"/>
  <c r="Y2601" i="4"/>
  <c r="Y1592" i="4"/>
  <c r="X2256" i="4"/>
  <c r="Y1685" i="4"/>
  <c r="Y1412" i="4"/>
  <c r="X1541" i="4"/>
  <c r="X1542" i="4"/>
  <c r="Y901" i="4"/>
  <c r="Y902" i="4"/>
  <c r="Y170" i="4"/>
  <c r="Y169" i="4"/>
  <c r="Y1273" i="4"/>
  <c r="Y1274" i="4"/>
  <c r="X2686" i="4"/>
  <c r="Y391" i="4"/>
  <c r="Y392" i="4"/>
  <c r="Y973" i="4"/>
  <c r="Y974" i="4"/>
  <c r="X632" i="4"/>
  <c r="X633" i="4"/>
  <c r="X671" i="4"/>
  <c r="X672" i="4"/>
  <c r="X1301" i="4"/>
  <c r="X1302" i="4"/>
  <c r="X2650" i="4"/>
  <c r="X1878" i="4"/>
  <c r="X977" i="4"/>
  <c r="X978" i="4"/>
  <c r="X1061" i="4"/>
  <c r="X1062" i="4"/>
  <c r="Y760" i="4"/>
  <c r="Y761" i="4"/>
  <c r="Y1342" i="4"/>
  <c r="Y1343" i="4"/>
  <c r="X908" i="4"/>
  <c r="X909" i="4"/>
  <c r="Y2514" i="4"/>
  <c r="Y1474" i="4"/>
  <c r="Y1475" i="4"/>
  <c r="X2854" i="4"/>
  <c r="Y123" i="4"/>
  <c r="Y2115" i="4"/>
  <c r="Y2253" i="4"/>
  <c r="X2500" i="4"/>
  <c r="X1308" i="4"/>
  <c r="Y1232" i="4"/>
  <c r="X264" i="4"/>
  <c r="X2316" i="4"/>
  <c r="X2116" i="4"/>
  <c r="X2115" i="4"/>
  <c r="Y2237" i="4"/>
  <c r="Y3984" i="4"/>
  <c r="Y2159" i="4"/>
  <c r="Y991" i="4"/>
  <c r="Y992" i="4"/>
  <c r="Y2205" i="4"/>
  <c r="Y2204" i="4"/>
  <c r="X17" i="4"/>
  <c r="X18" i="4"/>
  <c r="Y160" i="4"/>
  <c r="Y161" i="4"/>
  <c r="Y265" i="4"/>
  <c r="Y266" i="4"/>
  <c r="X2872" i="4"/>
  <c r="X1982" i="4"/>
  <c r="X1983" i="4"/>
  <c r="Y787" i="4"/>
  <c r="Y788" i="4"/>
  <c r="Y1513" i="4"/>
  <c r="Y1514" i="4"/>
  <c r="X2962" i="4"/>
  <c r="Y907" i="4"/>
  <c r="Y908" i="4"/>
  <c r="Y1327" i="4"/>
  <c r="Y1328" i="4"/>
  <c r="X581" i="4"/>
  <c r="X582" i="4"/>
  <c r="X1214" i="4"/>
  <c r="X1215" i="4"/>
  <c r="X2165" i="4"/>
  <c r="X2166" i="4"/>
  <c r="X1631" i="4"/>
  <c r="X1632" i="4"/>
  <c r="X791" i="4"/>
  <c r="X792" i="4"/>
  <c r="X785" i="4"/>
  <c r="X786" i="4"/>
  <c r="X1066" i="4"/>
  <c r="X1065" i="4"/>
  <c r="Y2326" i="4"/>
  <c r="Y2327" i="4"/>
  <c r="Y487" i="4"/>
  <c r="Y488" i="4"/>
  <c r="Y1369" i="4"/>
  <c r="Y1370" i="4"/>
  <c r="X572" i="4"/>
  <c r="X573" i="4"/>
  <c r="X1781" i="4"/>
  <c r="X1782" i="4"/>
  <c r="X3058" i="4"/>
  <c r="Y195" i="4"/>
  <c r="Y2364" i="4"/>
  <c r="X2380" i="4"/>
  <c r="X2644" i="4"/>
  <c r="Y986" i="4"/>
  <c r="Y935" i="4"/>
  <c r="Y1142" i="4"/>
  <c r="Y2102" i="4"/>
  <c r="X1809" i="4"/>
  <c r="Y257" i="4"/>
  <c r="X2028" i="4"/>
  <c r="X2138" i="4"/>
  <c r="X2139" i="4"/>
  <c r="Y2001" i="4"/>
  <c r="X2087" i="4"/>
  <c r="X2088" i="4"/>
  <c r="Y1264" i="4"/>
  <c r="Y1265" i="4"/>
  <c r="Y3033" i="4"/>
  <c r="Y3032" i="4"/>
  <c r="Y329" i="4"/>
  <c r="Y330" i="4"/>
  <c r="Y259" i="4"/>
  <c r="Y260" i="4"/>
  <c r="X657" i="4"/>
  <c r="Y1009" i="4"/>
  <c r="X3919" i="4"/>
  <c r="Y3045" i="4"/>
  <c r="Y1150" i="4"/>
  <c r="Y1151" i="4"/>
  <c r="X3988" i="4"/>
  <c r="X3987" i="4"/>
  <c r="X1275" i="4"/>
  <c r="X1274" i="4"/>
  <c r="Y1354" i="4"/>
  <c r="Y1355" i="4"/>
  <c r="X2354" i="4"/>
  <c r="X2355" i="4"/>
  <c r="X1128" i="4"/>
  <c r="X1127" i="4"/>
  <c r="X2078" i="4"/>
  <c r="X2079" i="4"/>
  <c r="X1545" i="4"/>
  <c r="X1544" i="4"/>
  <c r="X1958" i="4"/>
  <c r="X1959" i="4"/>
  <c r="X692" i="4"/>
  <c r="X693" i="4"/>
  <c r="Y2302" i="4"/>
  <c r="Y2303" i="4"/>
  <c r="Y382" i="4"/>
  <c r="Y383" i="4"/>
  <c r="Y1282" i="4"/>
  <c r="Y1283" i="4"/>
  <c r="Y613" i="4"/>
  <c r="Y614" i="4"/>
  <c r="Y1414" i="4"/>
  <c r="Y1415" i="4"/>
  <c r="Y3066" i="4"/>
  <c r="Y1986" i="4"/>
  <c r="Y1985" i="4"/>
  <c r="X3178" i="4"/>
  <c r="Y3075" i="4"/>
  <c r="X1708" i="4"/>
  <c r="Y2889" i="4"/>
  <c r="Y2625" i="4"/>
  <c r="Y3003" i="4"/>
  <c r="X2386" i="4"/>
  <c r="X1182" i="4"/>
  <c r="Y1202" i="4"/>
  <c r="Y251" i="4"/>
  <c r="Y395" i="4"/>
  <c r="X2064" i="4"/>
  <c r="X1854" i="4"/>
  <c r="X1907" i="4"/>
  <c r="X1908" i="4"/>
  <c r="Y1478" i="4"/>
  <c r="Y559" i="4"/>
  <c r="Y560" i="4"/>
  <c r="Y463" i="4"/>
  <c r="Y464" i="4"/>
  <c r="Y961" i="4"/>
  <c r="Y962" i="4"/>
  <c r="X1499" i="4"/>
  <c r="X1500" i="4"/>
  <c r="Y16" i="4"/>
  <c r="Y17" i="4"/>
  <c r="X1937" i="4"/>
  <c r="X1938" i="4"/>
  <c r="X1679" i="4"/>
  <c r="X1680" i="4"/>
  <c r="X2192" i="4"/>
  <c r="X2193" i="4"/>
  <c r="Y733" i="4"/>
  <c r="Y734" i="4"/>
  <c r="Y1084" i="4"/>
  <c r="Y1085" i="4"/>
  <c r="Y1054" i="4"/>
  <c r="Y1055" i="4"/>
  <c r="X284" i="4"/>
  <c r="X285" i="4"/>
  <c r="Y1890" i="4"/>
  <c r="Y1889" i="4"/>
  <c r="X52" i="4"/>
  <c r="Y2790" i="4"/>
  <c r="Y3939" i="4"/>
  <c r="Y2961" i="4"/>
  <c r="Y1358" i="4"/>
  <c r="X1236" i="4"/>
  <c r="X336" i="4"/>
  <c r="X57" i="4"/>
  <c r="X981" i="4"/>
  <c r="X2349" i="4"/>
  <c r="X1551" i="4"/>
  <c r="Y1621" i="4"/>
  <c r="Y1622" i="4"/>
  <c r="X2015" i="4"/>
  <c r="X2016" i="4"/>
  <c r="Y58" i="4"/>
  <c r="Y59" i="4"/>
  <c r="Y838" i="4"/>
  <c r="Y839" i="4"/>
  <c r="Y721" i="4"/>
  <c r="Y722" i="4"/>
  <c r="X446" i="4"/>
  <c r="X447" i="4"/>
  <c r="X3076" i="4"/>
  <c r="X941" i="4"/>
  <c r="X942" i="4"/>
  <c r="X2069" i="4"/>
  <c r="X2070" i="4"/>
  <c r="X1887" i="4"/>
  <c r="X1700" i="4"/>
  <c r="X1701" i="4"/>
  <c r="X513" i="4"/>
  <c r="X116" i="4"/>
  <c r="X117" i="4"/>
  <c r="X2108" i="4"/>
  <c r="X2109" i="4"/>
  <c r="Y187" i="4"/>
  <c r="Y188" i="4"/>
  <c r="Y640" i="4"/>
  <c r="Y641" i="4"/>
  <c r="Y811" i="4"/>
  <c r="Y812" i="4"/>
  <c r="Y322" i="4"/>
  <c r="Y323" i="4"/>
  <c r="Y868" i="4"/>
  <c r="Y869" i="4"/>
  <c r="X237" i="4"/>
  <c r="X236" i="4"/>
  <c r="Y497" i="4"/>
  <c r="Y498" i="4"/>
  <c r="X2608" i="4"/>
  <c r="Y2931" i="4"/>
  <c r="Y2904" i="4"/>
  <c r="X4009" i="4"/>
  <c r="X3967" i="4"/>
  <c r="Y1445" i="4"/>
  <c r="Y1448" i="4"/>
  <c r="X69" i="4"/>
  <c r="Y2021" i="4"/>
  <c r="X543" i="4"/>
  <c r="Y2339" i="4"/>
  <c r="Y679" i="4"/>
  <c r="Y1934" i="4"/>
  <c r="Y212" i="4"/>
  <c r="X1502" i="4"/>
  <c r="X1992" i="4"/>
  <c r="Y1561" i="4"/>
  <c r="Y1562" i="4"/>
  <c r="Y928" i="4"/>
  <c r="Y929" i="4"/>
  <c r="X369" i="4"/>
  <c r="X1268" i="4"/>
  <c r="X1269" i="4"/>
  <c r="X2048" i="4"/>
  <c r="X2049" i="4"/>
  <c r="Y49" i="4"/>
  <c r="Y50" i="4"/>
  <c r="Y1977" i="4"/>
  <c r="Y1976" i="4"/>
  <c r="X2132" i="4"/>
  <c r="X2133" i="4"/>
  <c r="Y75" i="4"/>
  <c r="Y74" i="4"/>
  <c r="X2009" i="4"/>
  <c r="X2010" i="4"/>
  <c r="X575" i="4"/>
  <c r="X576" i="4"/>
  <c r="X1649" i="4"/>
  <c r="X1650" i="4"/>
  <c r="X1811" i="4"/>
  <c r="X1812" i="4"/>
  <c r="X1184" i="4"/>
  <c r="X1185" i="4"/>
  <c r="X329" i="4"/>
  <c r="X330" i="4"/>
  <c r="X1523" i="4"/>
  <c r="X1524" i="4"/>
  <c r="X219" i="4"/>
  <c r="X218" i="4"/>
  <c r="X14" i="4"/>
  <c r="X15" i="4"/>
  <c r="Y2347" i="4"/>
  <c r="Y2348" i="4"/>
  <c r="Y451" i="4"/>
  <c r="Y452" i="4"/>
  <c r="Y625" i="4"/>
  <c r="Y626" i="4"/>
  <c r="Y514" i="4"/>
  <c r="Y515" i="4"/>
  <c r="Y778" i="4"/>
  <c r="Y779" i="4"/>
  <c r="X710" i="4"/>
  <c r="X711" i="4"/>
  <c r="Y473" i="4"/>
  <c r="Y474" i="4"/>
  <c r="Y1827" i="4"/>
  <c r="Y1983" i="4"/>
  <c r="Y3117" i="4"/>
  <c r="Y3252" i="4"/>
  <c r="X507" i="4"/>
  <c r="Y521" i="4"/>
  <c r="X660" i="4"/>
  <c r="X12" i="4"/>
  <c r="Y1277" i="4"/>
  <c r="Y113" i="4"/>
  <c r="Y743" i="4"/>
  <c r="X1695" i="4"/>
  <c r="Y304" i="4"/>
  <c r="X1721" i="4"/>
  <c r="Y1579" i="4"/>
  <c r="Y1580" i="4"/>
  <c r="Y1635" i="4"/>
  <c r="Y1793" i="4"/>
  <c r="Y1874" i="4"/>
  <c r="Y449" i="4"/>
  <c r="Y448" i="4"/>
  <c r="Y829" i="4"/>
  <c r="Y830" i="4"/>
  <c r="Y1645" i="4"/>
  <c r="Y1646" i="4"/>
  <c r="Y1111" i="4"/>
  <c r="Y1112" i="4"/>
  <c r="Y1294" i="4"/>
  <c r="Y1295" i="4"/>
  <c r="X131" i="4"/>
  <c r="X132" i="4"/>
  <c r="Y2337" i="4"/>
  <c r="Y2336" i="4"/>
  <c r="Y2299" i="4"/>
  <c r="Y2300" i="4"/>
  <c r="X3154" i="4"/>
  <c r="X471" i="4"/>
  <c r="X470" i="4"/>
  <c r="Y1929" i="4"/>
  <c r="X1805" i="4"/>
  <c r="X1806" i="4"/>
  <c r="X2836" i="4"/>
  <c r="X1562" i="4"/>
  <c r="X1563" i="4"/>
  <c r="X1727" i="4"/>
  <c r="X1728" i="4"/>
  <c r="X818" i="4"/>
  <c r="X819" i="4"/>
  <c r="X2312" i="4"/>
  <c r="X2313" i="4"/>
  <c r="X125" i="4"/>
  <c r="X126" i="4"/>
  <c r="X2198" i="4"/>
  <c r="X2199" i="4"/>
  <c r="X1676" i="4"/>
  <c r="X1677" i="4"/>
  <c r="Y2745" i="4"/>
  <c r="Y2744" i="4"/>
  <c r="Y352" i="4"/>
  <c r="Y353" i="4"/>
  <c r="Y238" i="4"/>
  <c r="Y239" i="4"/>
  <c r="Y220" i="4"/>
  <c r="Y221" i="4"/>
  <c r="Y1075" i="4"/>
  <c r="Y1076" i="4"/>
  <c r="Y425" i="4"/>
  <c r="Y2856" i="4"/>
  <c r="X2035" i="4"/>
  <c r="X2365" i="4"/>
  <c r="X2788" i="4"/>
  <c r="Y3612" i="4"/>
  <c r="X624" i="4"/>
  <c r="X642" i="4"/>
  <c r="Y1823" i="4"/>
  <c r="Y836" i="4"/>
  <c r="Y1418" i="4"/>
  <c r="X1800" i="4"/>
  <c r="Y491" i="4"/>
  <c r="X1940" i="4"/>
  <c r="X1941" i="4"/>
  <c r="Y1881" i="4"/>
  <c r="X1472" i="4"/>
  <c r="X1473" i="4"/>
  <c r="Y823" i="4"/>
  <c r="Y824" i="4"/>
  <c r="Y919" i="4"/>
  <c r="Y920" i="4"/>
  <c r="Y1819" i="4"/>
  <c r="Y1820" i="4"/>
  <c r="Y1291" i="4"/>
  <c r="Y1292" i="4"/>
  <c r="Y1381" i="4"/>
  <c r="Y1382" i="4"/>
  <c r="Y37" i="4"/>
  <c r="Y38" i="4"/>
  <c r="X81" i="4"/>
  <c r="Y1842" i="4"/>
  <c r="Y1841" i="4"/>
  <c r="Y1462" i="4"/>
  <c r="Y1463" i="4"/>
  <c r="X956" i="4"/>
  <c r="X957" i="4"/>
  <c r="Y1482" i="4"/>
  <c r="Y1481" i="4"/>
  <c r="Y1529" i="4"/>
  <c r="Y1528" i="4"/>
  <c r="X860" i="4"/>
  <c r="X861" i="4"/>
  <c r="X2452" i="4"/>
  <c r="X1751" i="4"/>
  <c r="X1752" i="4"/>
  <c r="X3010" i="4"/>
  <c r="X743" i="4"/>
  <c r="X744" i="4"/>
  <c r="X1553" i="4"/>
  <c r="X1554" i="4"/>
  <c r="X729" i="4"/>
  <c r="X2225" i="4"/>
  <c r="X2226" i="4"/>
  <c r="X1256" i="4"/>
  <c r="X1257" i="4"/>
  <c r="X1412" i="4"/>
  <c r="X1413" i="4"/>
  <c r="Y44" i="4"/>
  <c r="Y43" i="4"/>
  <c r="Y127" i="4"/>
  <c r="Y128" i="4"/>
  <c r="Y298" i="4"/>
  <c r="Y299" i="4"/>
  <c r="X1424" i="4"/>
  <c r="X1425" i="4"/>
  <c r="X1875" i="4"/>
  <c r="Y2445" i="4"/>
  <c r="Y2151" i="4"/>
  <c r="Y2412" i="4"/>
  <c r="X2944" i="4"/>
  <c r="X1936" i="4"/>
  <c r="X3004" i="4"/>
  <c r="Y2679" i="4"/>
  <c r="Y1004" i="4"/>
  <c r="X282" i="4"/>
  <c r="Y1508" i="4"/>
  <c r="Y1430" i="4"/>
  <c r="Y1532" i="4"/>
  <c r="Y1682" i="4"/>
  <c r="X2680" i="4"/>
  <c r="Y2050" i="4"/>
  <c r="X1328" i="4"/>
  <c r="X1329" i="4"/>
  <c r="Y2014" i="4"/>
  <c r="Y2015" i="4"/>
  <c r="Y913" i="4"/>
  <c r="Y914" i="4"/>
  <c r="Y1953" i="4"/>
  <c r="Y1952" i="4"/>
  <c r="Y1198" i="4"/>
  <c r="Y1199" i="4"/>
  <c r="Y262" i="4"/>
  <c r="Y263" i="4"/>
  <c r="Y1378" i="4"/>
  <c r="Y1379" i="4"/>
  <c r="Y1318" i="4"/>
  <c r="Y1319" i="4"/>
  <c r="X2240" i="4"/>
  <c r="X2241" i="4"/>
  <c r="X764" i="4"/>
  <c r="X765" i="4"/>
  <c r="X1223" i="4"/>
  <c r="X1224" i="4"/>
  <c r="X1490" i="4"/>
  <c r="X1491" i="4"/>
  <c r="X653" i="4"/>
  <c r="X654" i="4"/>
  <c r="X1370" i="4"/>
  <c r="X1371" i="4"/>
  <c r="X2051" i="4"/>
  <c r="X2052" i="4"/>
  <c r="X1052" i="4"/>
  <c r="X1053" i="4"/>
  <c r="Y2087" i="4"/>
  <c r="Y157" i="4"/>
  <c r="Y158" i="4"/>
  <c r="Y2305" i="4"/>
  <c r="Y2306" i="4"/>
  <c r="Y206" i="4"/>
  <c r="Y205" i="4"/>
  <c r="X1736" i="4"/>
  <c r="X1737" i="4"/>
  <c r="X345" i="4"/>
  <c r="X344" i="4"/>
  <c r="Y2577" i="4"/>
  <c r="X2212" i="4"/>
  <c r="Y2877" i="4"/>
  <c r="X3985" i="4"/>
  <c r="X2749" i="4"/>
  <c r="X858" i="4"/>
  <c r="X1203" i="4"/>
  <c r="Y719" i="4"/>
  <c r="Y854" i="4"/>
  <c r="Y65" i="4"/>
  <c r="X1461" i="4"/>
  <c r="X2103" i="4"/>
  <c r="Y1802" i="4"/>
  <c r="Y1955" i="4"/>
  <c r="Y1051" i="4"/>
  <c r="Y151" i="4"/>
  <c r="Y152" i="4"/>
  <c r="X1233" i="4"/>
  <c r="X1565" i="4"/>
  <c r="X1566" i="4"/>
  <c r="Y274" i="4"/>
  <c r="Y275" i="4"/>
  <c r="Y1174" i="4"/>
  <c r="Y1175" i="4"/>
  <c r="Y1909" i="4"/>
  <c r="Y1910" i="4"/>
  <c r="Y481" i="4"/>
  <c r="Y482" i="4"/>
  <c r="X1400" i="4"/>
  <c r="X1401" i="4"/>
  <c r="X1967" i="4"/>
  <c r="X1968" i="4"/>
  <c r="X1856" i="4"/>
  <c r="X1857" i="4"/>
  <c r="X959" i="4"/>
  <c r="X960" i="4"/>
  <c r="Y1734" i="4"/>
  <c r="Y1733" i="4"/>
  <c r="Y2005" i="4"/>
  <c r="Y2006" i="4"/>
  <c r="Y3189" i="4"/>
  <c r="Y3188" i="4"/>
  <c r="Y2209" i="4"/>
  <c r="Y2210" i="4"/>
  <c r="Y739" i="4"/>
  <c r="Y740" i="4"/>
  <c r="X2857" i="4"/>
  <c r="Y2460" i="4"/>
  <c r="Y1971" i="4"/>
  <c r="Y2367" i="4"/>
  <c r="X2254" i="4"/>
  <c r="X2431" i="4"/>
  <c r="X3037" i="4"/>
  <c r="X1449" i="4"/>
  <c r="X1470" i="4"/>
  <c r="X2232" i="4"/>
  <c r="Y818" i="4"/>
  <c r="Y401" i="4"/>
  <c r="Y1854" i="4"/>
  <c r="Y1088" i="4"/>
  <c r="Y1099" i="4"/>
  <c r="Y1100" i="4"/>
  <c r="Y2838" i="4"/>
  <c r="Y832" i="4"/>
  <c r="Y833" i="4"/>
  <c r="Y1735" i="4"/>
  <c r="Y1736" i="4"/>
  <c r="Y373" i="4"/>
  <c r="Y374" i="4"/>
  <c r="Y1701" i="4"/>
  <c r="Y1700" i="4"/>
  <c r="X2327" i="4"/>
  <c r="X2328" i="4"/>
  <c r="Y1855" i="4"/>
  <c r="Y1856" i="4"/>
  <c r="X878" i="4"/>
  <c r="X879" i="4"/>
  <c r="Y3534" i="4"/>
  <c r="Y3533" i="4"/>
  <c r="Y76" i="4"/>
  <c r="Y77" i="4"/>
  <c r="X197" i="4"/>
  <c r="X198" i="4"/>
  <c r="X761" i="4"/>
  <c r="X762" i="4"/>
  <c r="X248" i="4"/>
  <c r="X249" i="4"/>
  <c r="X1796" i="4"/>
  <c r="X1797" i="4"/>
  <c r="X893" i="4"/>
  <c r="X894" i="4"/>
  <c r="X1833" i="4"/>
  <c r="Y2225" i="4"/>
  <c r="X2059" i="4"/>
  <c r="X2767" i="4"/>
  <c r="X2668" i="4"/>
  <c r="X2905" i="4"/>
  <c r="X885" i="4"/>
  <c r="X1593" i="4"/>
  <c r="Y2030" i="4"/>
  <c r="X66" i="4"/>
  <c r="X2244" i="4"/>
  <c r="X342" i="4"/>
  <c r="Y1334" i="4"/>
  <c r="Y1333" i="4"/>
  <c r="Y399" i="4"/>
  <c r="X465" i="4"/>
  <c r="Y379" i="4"/>
  <c r="Y380" i="4"/>
  <c r="Y3165" i="4"/>
  <c r="Y3164" i="4"/>
  <c r="Y2311" i="4"/>
  <c r="Y2312" i="4"/>
  <c r="X1040" i="4"/>
  <c r="Y1615" i="4"/>
  <c r="Y1616" i="4"/>
  <c r="Y799" i="4"/>
  <c r="Y800" i="4"/>
  <c r="Y1189" i="4"/>
  <c r="Y1190" i="4"/>
  <c r="X473" i="4"/>
  <c r="X474" i="4"/>
  <c r="X1464" i="4"/>
  <c r="X1463" i="4"/>
  <c r="Y1695" i="4"/>
  <c r="Y1694" i="4"/>
  <c r="Y863" i="4"/>
  <c r="Y862" i="4"/>
  <c r="X1652" i="4"/>
  <c r="X1653" i="4"/>
  <c r="Y1519" i="4"/>
  <c r="Y1520" i="4"/>
  <c r="Y1243" i="4"/>
  <c r="Y1244" i="4"/>
  <c r="Y610" i="4"/>
  <c r="Y611" i="4"/>
  <c r="X488" i="4"/>
  <c r="X489" i="4"/>
  <c r="X2261" i="4"/>
  <c r="X2262" i="4"/>
  <c r="X734" i="4"/>
  <c r="X735" i="4"/>
  <c r="X153" i="4"/>
  <c r="X1709" i="4"/>
  <c r="X1710" i="4"/>
  <c r="X1682" i="4"/>
  <c r="X1683" i="4"/>
  <c r="Y1747" i="4"/>
  <c r="Y1748" i="4"/>
  <c r="Y1940" i="4"/>
  <c r="Y1963" i="4"/>
  <c r="Y1964" i="4"/>
  <c r="Y2023" i="4"/>
  <c r="Y2024" i="4"/>
  <c r="X3715" i="4"/>
  <c r="Y3714" i="4"/>
  <c r="Y3018" i="4"/>
  <c r="Y2823" i="4"/>
  <c r="Y2835" i="4"/>
  <c r="Y2256" i="4"/>
  <c r="Y3726" i="4"/>
  <c r="Y62" i="4"/>
  <c r="Y530" i="4"/>
  <c r="Y593" i="4"/>
  <c r="X21" i="4"/>
  <c r="X1278" i="4"/>
  <c r="X174" i="4"/>
  <c r="X1191" i="4"/>
  <c r="X24" i="4"/>
  <c r="X486" i="4"/>
  <c r="X752" i="4"/>
  <c r="X753" i="4"/>
  <c r="Y1424" i="4"/>
  <c r="X2662" i="4"/>
  <c r="Y3992" i="4"/>
  <c r="X608" i="4"/>
  <c r="X609" i="4"/>
  <c r="Y445" i="4"/>
  <c r="Y446" i="4"/>
  <c r="Y1549" i="4"/>
  <c r="Y1550" i="4"/>
  <c r="Y1015" i="4"/>
  <c r="Y1016" i="4"/>
  <c r="X1823" i="4"/>
  <c r="X1824" i="4"/>
  <c r="X1343" i="4"/>
  <c r="X1344" i="4"/>
  <c r="Y766" i="4"/>
  <c r="Y767" i="4"/>
  <c r="Y2481" i="4"/>
  <c r="X2890" i="4"/>
  <c r="Y2341" i="4"/>
  <c r="Y2342" i="4"/>
  <c r="X1587" i="4"/>
  <c r="X1586" i="4"/>
  <c r="Y1829" i="4"/>
  <c r="Y154" i="4"/>
  <c r="Y155" i="4"/>
  <c r="Y230" i="4"/>
  <c r="Y229" i="4"/>
  <c r="X2090" i="4"/>
  <c r="X2091" i="4"/>
  <c r="X1377" i="4"/>
  <c r="X644" i="4"/>
  <c r="X645" i="4"/>
  <c r="X4006" i="4"/>
  <c r="X4005" i="4"/>
  <c r="X518" i="4"/>
  <c r="X519" i="4"/>
  <c r="X2120" i="4"/>
  <c r="X2121" i="4"/>
  <c r="X1418" i="4"/>
  <c r="X1419" i="4"/>
  <c r="X680" i="4"/>
  <c r="X681" i="4"/>
  <c r="Y1577" i="4"/>
  <c r="Y1576" i="4"/>
  <c r="Y3258" i="4"/>
  <c r="Y1849" i="4"/>
  <c r="Y1850" i="4"/>
  <c r="X1766" i="4"/>
  <c r="X1767" i="4"/>
  <c r="Y255" i="4"/>
  <c r="Y2934" i="4"/>
  <c r="Y1728" i="4"/>
  <c r="X2440" i="4"/>
  <c r="Y3942" i="4"/>
  <c r="Y2178" i="4"/>
  <c r="Y1535" i="4"/>
  <c r="Y737" i="4"/>
  <c r="Y1079" i="4"/>
  <c r="Y662" i="4"/>
  <c r="X768" i="4"/>
  <c r="Y359" i="4"/>
  <c r="Y1013" i="4"/>
  <c r="X1734" i="4"/>
  <c r="Y1805" i="4"/>
  <c r="Y2694" i="4"/>
  <c r="X505" i="4"/>
  <c r="X504" i="4"/>
  <c r="Y3765" i="4"/>
  <c r="X2072" i="4"/>
  <c r="X2073" i="4"/>
  <c r="Y1870" i="4"/>
  <c r="Y1871" i="4"/>
  <c r="X585" i="4"/>
  <c r="X188" i="4"/>
  <c r="X189" i="4"/>
  <c r="X1289" i="4"/>
  <c r="X1290" i="4"/>
  <c r="X453" i="4"/>
  <c r="X452" i="4"/>
  <c r="X3184" i="4"/>
  <c r="X1532" i="4"/>
  <c r="X1533" i="4"/>
  <c r="X225" i="4"/>
  <c r="X1058" i="4"/>
  <c r="X1059" i="4"/>
  <c r="Y1585" i="4"/>
  <c r="Y1586" i="4"/>
  <c r="Y1486" i="4"/>
  <c r="Y1487" i="4"/>
  <c r="Y1839" i="4"/>
  <c r="Y1618" i="4"/>
  <c r="Y1619" i="4"/>
  <c r="Y271" i="4"/>
  <c r="Y272" i="4"/>
  <c r="X2371" i="4"/>
  <c r="X1879" i="4"/>
  <c r="Y1893" i="4"/>
  <c r="X2611" i="4"/>
  <c r="Y2505" i="4"/>
  <c r="X3976" i="4"/>
  <c r="Y2318" i="4"/>
  <c r="Y1472" i="4"/>
  <c r="X837" i="4"/>
  <c r="X75" i="4"/>
  <c r="Y764" i="4"/>
  <c r="X2247" i="4"/>
  <c r="Y1289" i="4"/>
  <c r="Y1996" i="4"/>
  <c r="Y1997" i="4"/>
  <c r="Y847" i="4"/>
  <c r="Y848" i="4"/>
  <c r="X719" i="4"/>
  <c r="X720" i="4"/>
  <c r="Y1724" i="4"/>
  <c r="Y406" i="4"/>
  <c r="Y407" i="4"/>
  <c r="X2318" i="4"/>
  <c r="X2319" i="4"/>
  <c r="X2117" i="4"/>
  <c r="X2118" i="4"/>
  <c r="X53" i="4"/>
  <c r="X54" i="4"/>
  <c r="X950" i="4"/>
  <c r="X951" i="4"/>
  <c r="X1004" i="4"/>
  <c r="X1005" i="4"/>
  <c r="X1916" i="4"/>
  <c r="X1917" i="4"/>
  <c r="X354" i="4"/>
  <c r="X353" i="4"/>
  <c r="X1265" i="4"/>
  <c r="X1266" i="4"/>
  <c r="X32" i="4"/>
  <c r="X33" i="4"/>
  <c r="X969" i="4"/>
  <c r="X968" i="4"/>
  <c r="Y1405" i="4"/>
  <c r="Y1406" i="4"/>
  <c r="Y1393" i="4"/>
  <c r="Y1394" i="4"/>
  <c r="Y2323" i="4"/>
  <c r="Y2324" i="4"/>
  <c r="Y1606" i="4"/>
  <c r="Y1607" i="4"/>
  <c r="Y685" i="4"/>
  <c r="Y686" i="4"/>
  <c r="X2273" i="4"/>
  <c r="X2274" i="4"/>
  <c r="X1945" i="4"/>
  <c r="X1795" i="4"/>
  <c r="Y2628" i="4"/>
  <c r="X2791" i="4"/>
  <c r="Y71" i="4"/>
  <c r="X876" i="4"/>
  <c r="Y1832" i="4"/>
  <c r="X966" i="4"/>
  <c r="Y683" i="4"/>
  <c r="Y32" i="4"/>
  <c r="X1164" i="4"/>
  <c r="Y1193" i="4"/>
  <c r="Y2075" i="4"/>
  <c r="Y1375" i="4"/>
  <c r="Y1376" i="4"/>
  <c r="Y2170" i="4"/>
  <c r="Y2171" i="4"/>
  <c r="Y937" i="4"/>
  <c r="Y938" i="4"/>
  <c r="X696" i="4"/>
  <c r="X695" i="4"/>
  <c r="Y2070" i="4"/>
  <c r="Y2069" i="4"/>
  <c r="Y793" i="4"/>
  <c r="Y794" i="4"/>
  <c r="X1451" i="4"/>
  <c r="X1452" i="4"/>
  <c r="X8" i="4"/>
  <c r="X9" i="4"/>
  <c r="Y1315" i="4"/>
  <c r="Y1316" i="4"/>
  <c r="X1361" i="4"/>
  <c r="X1362" i="4"/>
  <c r="X2374" i="4"/>
  <c r="X1109" i="4"/>
  <c r="X1110" i="4"/>
  <c r="X257" i="4"/>
  <c r="X258" i="4"/>
  <c r="X1175" i="4"/>
  <c r="X1176" i="4"/>
  <c r="X873" i="4"/>
  <c r="X2755" i="4"/>
  <c r="Y1312" i="4"/>
  <c r="Y1313" i="4"/>
  <c r="Y1168" i="4"/>
  <c r="Y1169" i="4"/>
  <c r="Y1339" i="4"/>
  <c r="Y1340" i="4"/>
  <c r="X1055" i="4"/>
  <c r="X1056" i="4"/>
  <c r="X379" i="4"/>
  <c r="X378" i="4"/>
  <c r="Y2262" i="4"/>
  <c r="Y2811" i="4"/>
  <c r="Y2055" i="4"/>
  <c r="X1873" i="4"/>
  <c r="X3007" i="4"/>
  <c r="Y1895" i="4"/>
  <c r="X747" i="4"/>
  <c r="X1338" i="4"/>
  <c r="X777" i="4"/>
  <c r="X1569" i="4"/>
  <c r="X795" i="4"/>
  <c r="Y1742" i="4"/>
  <c r="Y80" i="4"/>
  <c r="G49" i="11"/>
  <c r="H53" i="11" s="1"/>
  <c r="J53" i="11" s="1"/>
  <c r="H51" i="11"/>
  <c r="J51" i="11" s="1"/>
  <c r="J79" i="11"/>
  <c r="I79" i="11" s="1"/>
  <c r="J78" i="11"/>
  <c r="I78" i="11" s="1"/>
  <c r="J77" i="11"/>
  <c r="I77" i="11" s="1"/>
  <c r="J76" i="11"/>
  <c r="I76" i="11" s="1"/>
  <c r="J75" i="11"/>
  <c r="J81" i="11"/>
  <c r="I81" i="11" s="1"/>
  <c r="J80" i="11"/>
  <c r="I80" i="11" s="1"/>
  <c r="G55" i="11"/>
  <c r="H59" i="11" s="1"/>
  <c r="J59" i="11" s="1"/>
  <c r="G39" i="11"/>
  <c r="H47" i="11" s="1"/>
  <c r="J47" i="11" s="1"/>
  <c r="H49" i="11"/>
  <c r="X2250" i="4"/>
  <c r="X2251" i="4"/>
  <c r="Y1502" i="4"/>
  <c r="Y2136" i="4"/>
  <c r="Y3957" i="4"/>
  <c r="H56" i="11"/>
  <c r="J56" i="11" s="1"/>
  <c r="Y2541" i="4"/>
  <c r="Y1385" i="4"/>
  <c r="Y1246" i="4"/>
  <c r="Y2900" i="4"/>
  <c r="Y2901" i="4"/>
  <c r="Y1721" i="4"/>
  <c r="Y2294" i="4"/>
  <c r="Y2619" i="4"/>
  <c r="Y3048" i="4"/>
  <c r="X3496" i="4"/>
  <c r="X618" i="4"/>
  <c r="X2959" i="4"/>
  <c r="X3121" i="4"/>
  <c r="X3160" i="4"/>
  <c r="X2863" i="4"/>
  <c r="X3070" i="4"/>
  <c r="H55" i="11"/>
  <c r="Y1310" i="4"/>
  <c r="Y772" i="4"/>
  <c r="X3889" i="4"/>
  <c r="Y2562" i="4"/>
  <c r="X1002" i="4"/>
  <c r="X3874" i="4"/>
  <c r="X2830" i="4"/>
  <c r="Y671" i="4"/>
  <c r="Y672" i="4"/>
  <c r="X1707" i="4"/>
  <c r="X3511" i="4"/>
  <c r="X3958" i="4"/>
  <c r="Y2456" i="4"/>
  <c r="Y2457" i="4"/>
  <c r="X781" i="4"/>
  <c r="Y3416" i="4"/>
  <c r="Y3417" i="4"/>
  <c r="Y791" i="4"/>
  <c r="X3259" i="4"/>
  <c r="Y500" i="4"/>
  <c r="Y1121" i="4"/>
  <c r="X1674" i="4"/>
  <c r="Y2193" i="4"/>
  <c r="Y1062" i="4"/>
  <c r="Y1061" i="4"/>
  <c r="Y479" i="4"/>
  <c r="Y2176" i="4"/>
  <c r="Y2177" i="4"/>
  <c r="X3409" i="4"/>
  <c r="X493" i="4"/>
  <c r="X3085" i="4"/>
  <c r="H50" i="11"/>
  <c r="J50" i="11" s="1"/>
  <c r="Y3204" i="4"/>
  <c r="Y438" i="4"/>
  <c r="X195" i="4"/>
  <c r="Y2222" i="4"/>
  <c r="Y2221" i="4"/>
  <c r="Y3858" i="4"/>
  <c r="Y8590" i="4"/>
  <c r="Y7543" i="4"/>
  <c r="Y9088" i="4"/>
  <c r="Y7327" i="4"/>
  <c r="X9398" i="4"/>
  <c r="X8435" i="4"/>
  <c r="X234" i="4"/>
  <c r="X1476" i="4"/>
  <c r="X1602" i="4"/>
  <c r="X827" i="4"/>
  <c r="Y6895" i="4"/>
  <c r="Y8692" i="4"/>
  <c r="X252" i="4"/>
  <c r="Y6463" i="4"/>
  <c r="Y9244" i="4"/>
  <c r="X2656" i="4"/>
  <c r="X2566" i="4"/>
  <c r="Y1654" i="4"/>
  <c r="Y1253" i="4"/>
  <c r="Y9391" i="4"/>
  <c r="Y8839" i="4"/>
  <c r="Y1469" i="4"/>
  <c r="X326" i="4"/>
  <c r="X3207" i="4"/>
  <c r="X3244" i="4"/>
  <c r="X3582" i="4"/>
  <c r="X3760" i="4"/>
  <c r="Y3057" i="4"/>
  <c r="Y8884" i="4"/>
  <c r="Y8885" i="4"/>
  <c r="X2938" i="4"/>
  <c r="X2980" i="4"/>
  <c r="X3604" i="4"/>
  <c r="Y2859" i="4"/>
  <c r="Y2994" i="4"/>
  <c r="Y9685" i="4"/>
  <c r="X411" i="4"/>
  <c r="X1786" i="4"/>
  <c r="X306" i="4"/>
  <c r="X3253" i="4"/>
  <c r="Y1527" i="4"/>
  <c r="Y3348" i="4"/>
  <c r="Y9031" i="4"/>
  <c r="X8876" i="4"/>
  <c r="Y7399" i="4"/>
  <c r="Y9877" i="4"/>
  <c r="Y9878" i="4"/>
  <c r="Y9427" i="4"/>
  <c r="Y3501" i="4"/>
  <c r="Y7183" i="4"/>
  <c r="X2401" i="4"/>
  <c r="Y3986" i="4"/>
  <c r="Y10273" i="4"/>
  <c r="Y10126" i="4"/>
  <c r="X8471" i="4"/>
  <c r="Y10171" i="4"/>
  <c r="Y2733" i="4"/>
  <c r="Y6535" i="4"/>
  <c r="X7919" i="4"/>
  <c r="X1170" i="4"/>
  <c r="Y6103" i="4"/>
  <c r="Y989" i="4"/>
  <c r="Y9868" i="4"/>
  <c r="X8663" i="4"/>
  <c r="X3376" i="4"/>
  <c r="X3949" i="4"/>
  <c r="X1818" i="4"/>
  <c r="X2719" i="4"/>
  <c r="X10163" i="4"/>
  <c r="X3601" i="4"/>
  <c r="X1259" i="4"/>
  <c r="Y1398" i="4"/>
  <c r="Y2648" i="4"/>
  <c r="X3748" i="4"/>
  <c r="Y3701" i="4"/>
  <c r="X2821" i="4"/>
  <c r="X555" i="4"/>
  <c r="X3813" i="4"/>
  <c r="Y8149" i="4"/>
  <c r="Y7957" i="4"/>
  <c r="Y2427" i="4"/>
  <c r="X476" i="4"/>
  <c r="Y1181" i="4"/>
  <c r="Y8803" i="4"/>
  <c r="Y10330" i="4"/>
  <c r="X9353" i="4"/>
  <c r="Y8140" i="4"/>
  <c r="X180" i="4"/>
  <c r="Y8950" i="4"/>
  <c r="Y8443" i="4"/>
  <c r="Y8545" i="4"/>
  <c r="X2737" i="4"/>
  <c r="U4149" i="4"/>
  <c r="U4023" i="4"/>
  <c r="U4356" i="4"/>
  <c r="U4248" i="4"/>
  <c r="V4148" i="4"/>
  <c r="V4022" i="4"/>
  <c r="V4454" i="4"/>
  <c r="Y4454" i="4" s="1"/>
  <c r="U4350" i="4"/>
  <c r="V4244" i="4"/>
  <c r="V4145" i="4"/>
  <c r="U2135" i="4"/>
  <c r="V5936" i="4"/>
  <c r="Y5936" i="4"/>
  <c r="V5843" i="4"/>
  <c r="Y5843" i="4"/>
  <c r="U5751" i="4"/>
  <c r="U5658" i="4"/>
  <c r="U5562" i="4"/>
  <c r="U5463" i="4"/>
  <c r="V5369" i="4"/>
  <c r="Y5369" i="4"/>
  <c r="V5267" i="4"/>
  <c r="V5168" i="4"/>
  <c r="Y5168" i="4"/>
  <c r="V5066" i="4"/>
  <c r="U4962" i="4"/>
  <c r="V4865" i="4"/>
  <c r="V4760" i="4"/>
  <c r="Y4760" i="4" s="1"/>
  <c r="U4659" i="4"/>
  <c r="X4659" i="4"/>
  <c r="V4556" i="4"/>
  <c r="U4452" i="4"/>
  <c r="U4347" i="4"/>
  <c r="U4242" i="4"/>
  <c r="U4140" i="4"/>
  <c r="V2080" i="4"/>
  <c r="U6198" i="4"/>
  <c r="X6198" i="4" s="1"/>
  <c r="V6110" i="4"/>
  <c r="Y6110" i="4" s="1"/>
  <c r="U6021" i="4"/>
  <c r="X6021" i="4" s="1"/>
  <c r="U5934" i="4"/>
  <c r="U5841" i="4"/>
  <c r="X5841" i="4"/>
  <c r="V5750" i="4"/>
  <c r="Y5750" i="4"/>
  <c r="V5657" i="4"/>
  <c r="Y5657" i="4" s="1"/>
  <c r="V5561" i="4"/>
  <c r="V5462" i="4"/>
  <c r="Y5462" i="4"/>
  <c r="U5364" i="4"/>
  <c r="U5265" i="4"/>
  <c r="X5265" i="4"/>
  <c r="U5166" i="4"/>
  <c r="X5166" i="4"/>
  <c r="U5061" i="4"/>
  <c r="U4959" i="4"/>
  <c r="U4860" i="4"/>
  <c r="V4757" i="4"/>
  <c r="U4656" i="4"/>
  <c r="U4554" i="4"/>
  <c r="V4451" i="4"/>
  <c r="V4346" i="4"/>
  <c r="V4139" i="4"/>
  <c r="U4755" i="4"/>
  <c r="V4655" i="4"/>
  <c r="V4553" i="4"/>
  <c r="Y4553" i="4" s="1"/>
  <c r="U4449" i="4"/>
  <c r="U4341" i="4"/>
  <c r="V4238" i="4"/>
  <c r="U4134" i="4"/>
  <c r="V1987" i="4"/>
  <c r="V4652" i="4"/>
  <c r="Y4652" i="4" s="1"/>
  <c r="V4547" i="4"/>
  <c r="Y4547" i="4" s="1"/>
  <c r="U4446" i="4"/>
  <c r="U4338" i="4"/>
  <c r="V4235" i="4"/>
  <c r="Y4235" i="4" s="1"/>
  <c r="V4130" i="4"/>
  <c r="U1892" i="4"/>
  <c r="U4545" i="4"/>
  <c r="X4545" i="4"/>
  <c r="U4443" i="4"/>
  <c r="X4443" i="4"/>
  <c r="V4337" i="4"/>
  <c r="U4233" i="4"/>
  <c r="U4125" i="4"/>
  <c r="U1478" i="4"/>
  <c r="U290" i="4"/>
  <c r="X290" i="4" s="1"/>
  <c r="U4056" i="4"/>
  <c r="U4128" i="4"/>
  <c r="U4200" i="4"/>
  <c r="U4272" i="4"/>
  <c r="U4344" i="4"/>
  <c r="U4416" i="4"/>
  <c r="U4488" i="4"/>
  <c r="U4560" i="4"/>
  <c r="U4632" i="4"/>
  <c r="U4704" i="4"/>
  <c r="U4776" i="4"/>
  <c r="U4848" i="4"/>
  <c r="U4920" i="4"/>
  <c r="X4920" i="4" s="1"/>
  <c r="V4331" i="4"/>
  <c r="U4230" i="4"/>
  <c r="U4122" i="4"/>
  <c r="V898" i="4"/>
  <c r="V4643" i="4"/>
  <c r="Y4643" i="4" s="1"/>
  <c r="U4539" i="4"/>
  <c r="U4437" i="4"/>
  <c r="U4329" i="4"/>
  <c r="U4227" i="4"/>
  <c r="V4121" i="4"/>
  <c r="V544" i="4"/>
  <c r="U4641" i="4"/>
  <c r="U4536" i="4"/>
  <c r="V4436" i="4"/>
  <c r="Y4436" i="4"/>
  <c r="V4328" i="4"/>
  <c r="U4224" i="4"/>
  <c r="V4115" i="4"/>
  <c r="V10" i="4"/>
  <c r="Y10" i="4"/>
  <c r="U4434" i="4"/>
  <c r="V4325" i="4"/>
  <c r="V4223" i="4"/>
  <c r="Y4223" i="4" s="1"/>
  <c r="U4113" i="4"/>
  <c r="U4635" i="4"/>
  <c r="V4532" i="4"/>
  <c r="Y4532" i="4" s="1"/>
  <c r="V4433" i="4"/>
  <c r="U4323" i="4"/>
  <c r="U4221" i="4"/>
  <c r="V4112" i="4"/>
  <c r="U5142" i="4"/>
  <c r="X5142" i="4" s="1"/>
  <c r="U5037" i="4"/>
  <c r="X5037" i="4"/>
  <c r="V4940" i="4"/>
  <c r="V4835" i="4"/>
  <c r="Y4835" i="4" s="1"/>
  <c r="V4736" i="4"/>
  <c r="V4634" i="4"/>
  <c r="U4530" i="4"/>
  <c r="U4428" i="4"/>
  <c r="U4320" i="4"/>
  <c r="V4220" i="4"/>
  <c r="V4427" i="4"/>
  <c r="Y4427" i="4" s="1"/>
  <c r="U4317" i="4"/>
  <c r="U4218" i="4"/>
  <c r="U4107" i="4"/>
  <c r="X4108" i="4" s="1"/>
  <c r="V439" i="4"/>
  <c r="V4046" i="4"/>
  <c r="V4118" i="4"/>
  <c r="V4190" i="4"/>
  <c r="V4262" i="4"/>
  <c r="V4334" i="4"/>
  <c r="V4406" i="4"/>
  <c r="V4478" i="4"/>
  <c r="Y4478" i="4"/>
  <c r="V4550" i="4"/>
  <c r="V4622" i="4"/>
  <c r="V4694" i="4"/>
  <c r="Y4694" i="4" s="1"/>
  <c r="V4766" i="4"/>
  <c r="V4838" i="4"/>
  <c r="V4910" i="4"/>
  <c r="Y4910" i="4" s="1"/>
  <c r="V4982" i="4"/>
  <c r="V5054" i="4"/>
  <c r="Y5054" i="4"/>
  <c r="V5126" i="4"/>
  <c r="Y5126" i="4"/>
  <c r="V5198" i="4"/>
  <c r="V5270" i="4"/>
  <c r="V5342" i="4"/>
  <c r="Y5342" i="4" s="1"/>
  <c r="V5414" i="4"/>
  <c r="Y5414" i="4"/>
  <c r="V5486" i="4"/>
  <c r="V5558" i="4"/>
  <c r="V5630" i="4"/>
  <c r="V5702" i="4"/>
  <c r="V5774" i="4"/>
  <c r="Y5774" i="4" s="1"/>
  <c r="V5846" i="4"/>
  <c r="Y5846" i="4" s="1"/>
  <c r="V5918" i="4"/>
  <c r="V5990" i="4"/>
  <c r="Y5990" i="4"/>
  <c r="V6062" i="4"/>
  <c r="V6134" i="4"/>
  <c r="Y6134" i="4"/>
  <c r="V6206" i="4"/>
  <c r="V6278" i="4"/>
  <c r="V6350" i="4"/>
  <c r="V6422" i="4"/>
  <c r="V6494" i="4"/>
  <c r="Y6494" i="4" s="1"/>
  <c r="V6566" i="4"/>
  <c r="Y6566" i="4" s="1"/>
  <c r="V6638" i="4"/>
  <c r="Y6638" i="4" s="1"/>
  <c r="V6710" i="4"/>
  <c r="V6782" i="4"/>
  <c r="V6854" i="4"/>
  <c r="V4052" i="4"/>
  <c r="V5207" i="4"/>
  <c r="V5279" i="4"/>
  <c r="V5351" i="4"/>
  <c r="V5423" i="4"/>
  <c r="V5495" i="4"/>
  <c r="Y5495" i="4" s="1"/>
  <c r="V5567" i="4"/>
  <c r="Y5567" i="4" s="1"/>
  <c r="V5639" i="4"/>
  <c r="V5711" i="4"/>
  <c r="V5783" i="4"/>
  <c r="V5855" i="4"/>
  <c r="Y5855" i="4"/>
  <c r="V5927" i="4"/>
  <c r="V5999" i="4"/>
  <c r="Y5999" i="4" s="1"/>
  <c r="V6071" i="4"/>
  <c r="V6143" i="4"/>
  <c r="Y6143" i="4" s="1"/>
  <c r="V6215" i="4"/>
  <c r="V6287" i="4"/>
  <c r="Y6287" i="4"/>
  <c r="V6359" i="4"/>
  <c r="V6431" i="4"/>
  <c r="V6503" i="4"/>
  <c r="V6575" i="4"/>
  <c r="V6647" i="4"/>
  <c r="V6719" i="4"/>
  <c r="V6791" i="4"/>
  <c r="V6863" i="4"/>
  <c r="V6935" i="4"/>
  <c r="V7007" i="4"/>
  <c r="Y7007" i="4" s="1"/>
  <c r="V7079" i="4"/>
  <c r="Y7079" i="4" s="1"/>
  <c r="V7151" i="4"/>
  <c r="V7223" i="4"/>
  <c r="V7295" i="4"/>
  <c r="V7367" i="4"/>
  <c r="V7439" i="4"/>
  <c r="V1138" i="4"/>
  <c r="Y1139" i="4" s="1"/>
  <c r="V1186" i="4"/>
  <c r="V4058" i="4"/>
  <c r="V1279" i="4"/>
  <c r="V4061" i="4"/>
  <c r="V4133" i="4"/>
  <c r="V4205" i="4"/>
  <c r="V4277" i="4"/>
  <c r="V4349" i="4"/>
  <c r="Y4349" i="4" s="1"/>
  <c r="V4421" i="4"/>
  <c r="V4493" i="4"/>
  <c r="V4565" i="4"/>
  <c r="Y4565" i="4" s="1"/>
  <c r="V4637" i="4"/>
  <c r="V4709" i="4"/>
  <c r="V4781" i="4"/>
  <c r="V4853" i="4"/>
  <c r="V4925" i="4"/>
  <c r="V4997" i="4"/>
  <c r="V5069" i="4"/>
  <c r="V5141" i="4"/>
  <c r="V5213" i="4"/>
  <c r="V5285" i="4"/>
  <c r="V5357" i="4"/>
  <c r="Y5357" i="4" s="1"/>
  <c r="V5429" i="4"/>
  <c r="Y5429" i="4"/>
  <c r="V5501" i="4"/>
  <c r="V5573" i="4"/>
  <c r="V5645" i="4"/>
  <c r="V5717" i="4"/>
  <c r="Y5717" i="4" s="1"/>
  <c r="V5789" i="4"/>
  <c r="V5861" i="4"/>
  <c r="Y5861" i="4" s="1"/>
  <c r="V5933" i="4"/>
  <c r="V6005" i="4"/>
  <c r="V6077" i="4"/>
  <c r="Y6077" i="4" s="1"/>
  <c r="V6149" i="4"/>
  <c r="V6221" i="4"/>
  <c r="V6293" i="4"/>
  <c r="Y6293" i="4"/>
  <c r="V6365" i="4"/>
  <c r="Y6365" i="4" s="1"/>
  <c r="V6437" i="4"/>
  <c r="Y6437" i="4" s="1"/>
  <c r="V6509" i="4"/>
  <c r="V6581" i="4"/>
  <c r="V6653" i="4"/>
  <c r="Y6653" i="4"/>
  <c r="V6725" i="4"/>
  <c r="Y6725" i="4" s="1"/>
  <c r="V6797" i="4"/>
  <c r="Y6797" i="4" s="1"/>
  <c r="V6869" i="4"/>
  <c r="Y6869" i="4" s="1"/>
  <c r="V6941" i="4"/>
  <c r="V7013" i="4"/>
  <c r="V7085" i="4"/>
  <c r="V7157" i="4"/>
  <c r="V7229" i="4"/>
  <c r="V7301" i="4"/>
  <c r="Y7301" i="4" s="1"/>
  <c r="V7373" i="4"/>
  <c r="Y7373" i="4" s="1"/>
  <c r="V7445" i="4"/>
  <c r="V7571" i="4"/>
  <c r="Y7571" i="4" s="1"/>
  <c r="V7643" i="4"/>
  <c r="Y7643" i="4"/>
  <c r="V7715" i="4"/>
  <c r="Y7715" i="4" s="1"/>
  <c r="V7787" i="4"/>
  <c r="V7859" i="4"/>
  <c r="V7931" i="4"/>
  <c r="V8003" i="4"/>
  <c r="V8075" i="4"/>
  <c r="V8147" i="4"/>
  <c r="Y8147" i="4" s="1"/>
  <c r="V8219" i="4"/>
  <c r="Y8219" i="4"/>
  <c r="V8291" i="4"/>
  <c r="Y8291" i="4"/>
  <c r="V8363" i="4"/>
  <c r="V8435" i="4"/>
  <c r="Y8435" i="4" s="1"/>
  <c r="V8507" i="4"/>
  <c r="Y8507" i="4"/>
  <c r="V8579" i="4"/>
  <c r="Y8579" i="4"/>
  <c r="V8651" i="4"/>
  <c r="Y8651" i="4" s="1"/>
  <c r="V8723" i="4"/>
  <c r="Y8723" i="4" s="1"/>
  <c r="V8795" i="4"/>
  <c r="Y8795" i="4"/>
  <c r="V8867" i="4"/>
  <c r="V8939" i="4"/>
  <c r="V9011" i="4"/>
  <c r="V9083" i="4"/>
  <c r="V9155" i="4"/>
  <c r="V9227" i="4"/>
  <c r="Y9227" i="4"/>
  <c r="V9299" i="4"/>
  <c r="V9371" i="4"/>
  <c r="Y9371" i="4" s="1"/>
  <c r="V9443" i="4"/>
  <c r="V9515" i="4"/>
  <c r="V9587" i="4"/>
  <c r="V9659" i="4"/>
  <c r="Y9659" i="4" s="1"/>
  <c r="V9731" i="4"/>
  <c r="V9803" i="4"/>
  <c r="Y9803" i="4" s="1"/>
  <c r="V9875" i="4"/>
  <c r="Y9875" i="4" s="1"/>
  <c r="V1525" i="4"/>
  <c r="Y1525" i="4"/>
  <c r="V4064" i="4"/>
  <c r="Y4064" i="4" s="1"/>
  <c r="V4136" i="4"/>
  <c r="V4208" i="4"/>
  <c r="Y4208" i="4"/>
  <c r="V4280" i="4"/>
  <c r="Y4280" i="4"/>
  <c r="V4352" i="4"/>
  <c r="V4424" i="4"/>
  <c r="V4496" i="4"/>
  <c r="Y4496" i="4" s="1"/>
  <c r="V4568" i="4"/>
  <c r="V4640" i="4"/>
  <c r="V4712" i="4"/>
  <c r="V4784" i="4"/>
  <c r="Y4784" i="4"/>
  <c r="V4856" i="4"/>
  <c r="V4928" i="4"/>
  <c r="V5000" i="4"/>
  <c r="Y5000" i="4" s="1"/>
  <c r="V5072" i="4"/>
  <c r="V5144" i="4"/>
  <c r="Y5144" i="4"/>
  <c r="V5216" i="4"/>
  <c r="V5288" i="4"/>
  <c r="V5360" i="4"/>
  <c r="Y5360" i="4" s="1"/>
  <c r="V5432" i="4"/>
  <c r="V5504" i="4"/>
  <c r="V5576" i="4"/>
  <c r="Y5576" i="4"/>
  <c r="V5648" i="4"/>
  <c r="V5720" i="4"/>
  <c r="V4067" i="4"/>
  <c r="V1714" i="4"/>
  <c r="V4070" i="4"/>
  <c r="V4142" i="4"/>
  <c r="Y4142" i="4"/>
  <c r="V4214" i="4"/>
  <c r="V4286" i="4"/>
  <c r="V4358" i="4"/>
  <c r="V4430" i="4"/>
  <c r="V4502" i="4"/>
  <c r="V4574" i="4"/>
  <c r="V4646" i="4"/>
  <c r="V4718" i="4"/>
  <c r="V4790" i="4"/>
  <c r="V4862" i="4"/>
  <c r="V4934" i="4"/>
  <c r="V5006" i="4"/>
  <c r="V5078" i="4"/>
  <c r="V5150" i="4"/>
  <c r="V5222" i="4"/>
  <c r="V5294" i="4"/>
  <c r="V5366" i="4"/>
  <c r="V5438" i="4"/>
  <c r="V5510" i="4"/>
  <c r="V5582" i="4"/>
  <c r="V5654" i="4"/>
  <c r="V5726" i="4"/>
  <c r="V5798" i="4"/>
  <c r="Y5798" i="4" s="1"/>
  <c r="V5870" i="4"/>
  <c r="Y5870" i="4"/>
  <c r="V5942" i="4"/>
  <c r="Y5942" i="4"/>
  <c r="V6014" i="4"/>
  <c r="Y6014" i="4" s="1"/>
  <c r="V6086" i="4"/>
  <c r="Y6086" i="4" s="1"/>
  <c r="V6158" i="4"/>
  <c r="V6230" i="4"/>
  <c r="Y6230" i="4"/>
  <c r="V6302" i="4"/>
  <c r="Y6302" i="4"/>
  <c r="V6374" i="4"/>
  <c r="V6446" i="4"/>
  <c r="Y6446" i="4"/>
  <c r="V1825" i="4"/>
  <c r="V1879" i="4"/>
  <c r="V4082" i="4"/>
  <c r="Y4082" i="4" s="1"/>
  <c r="V4154" i="4"/>
  <c r="V4226" i="4"/>
  <c r="Y4226" i="4" s="1"/>
  <c r="V4298" i="4"/>
  <c r="Y4298" i="4" s="1"/>
  <c r="V4370" i="4"/>
  <c r="Y4370" i="4"/>
  <c r="V4442" i="4"/>
  <c r="V4514" i="4"/>
  <c r="V4586" i="4"/>
  <c r="V4658" i="4"/>
  <c r="V4730" i="4"/>
  <c r="V4802" i="4"/>
  <c r="V4874" i="4"/>
  <c r="Y4874" i="4"/>
  <c r="V4946" i="4"/>
  <c r="V5018" i="4"/>
  <c r="V5090" i="4"/>
  <c r="V5162" i="4"/>
  <c r="Y5162" i="4"/>
  <c r="V5234" i="4"/>
  <c r="Y5234" i="4"/>
  <c r="V5306" i="4"/>
  <c r="Y5306" i="4" s="1"/>
  <c r="V5378" i="4"/>
  <c r="Y5378" i="4" s="1"/>
  <c r="V5450" i="4"/>
  <c r="V5522" i="4"/>
  <c r="Y5522" i="4"/>
  <c r="V5594" i="4"/>
  <c r="V5666" i="4"/>
  <c r="V5738" i="4"/>
  <c r="Y5738" i="4"/>
  <c r="V5810" i="4"/>
  <c r="V5882" i="4"/>
  <c r="Y5882" i="4"/>
  <c r="V5954" i="4"/>
  <c r="Y5954" i="4"/>
  <c r="V6026" i="4"/>
  <c r="Y6026" i="4" s="1"/>
  <c r="V6098" i="4"/>
  <c r="Y6098" i="4" s="1"/>
  <c r="V6170" i="4"/>
  <c r="V6242" i="4"/>
  <c r="Y6242" i="4" s="1"/>
  <c r="V6314" i="4"/>
  <c r="Y6314" i="4" s="1"/>
  <c r="V6386" i="4"/>
  <c r="Y6386" i="4" s="1"/>
  <c r="V6458" i="4"/>
  <c r="Y6459" i="4" s="1"/>
  <c r="V6530" i="4"/>
  <c r="V6602" i="4"/>
  <c r="V6674" i="4"/>
  <c r="Y6674" i="4" s="1"/>
  <c r="V6746" i="4"/>
  <c r="V6818" i="4"/>
  <c r="Y6818" i="4" s="1"/>
  <c r="V4085" i="4"/>
  <c r="V4157" i="4"/>
  <c r="V4229" i="4"/>
  <c r="V4301" i="4"/>
  <c r="Y4301" i="4" s="1"/>
  <c r="V4373" i="4"/>
  <c r="Y4373" i="4"/>
  <c r="V4445" i="4"/>
  <c r="Y4445" i="4" s="1"/>
  <c r="V4517" i="4"/>
  <c r="V4589" i="4"/>
  <c r="V4661" i="4"/>
  <c r="V4733" i="4"/>
  <c r="Y4733" i="4"/>
  <c r="V4805" i="4"/>
  <c r="V4877" i="4"/>
  <c r="Y4877" i="4" s="1"/>
  <c r="V4949" i="4"/>
  <c r="V5021" i="4"/>
  <c r="Y5021" i="4" s="1"/>
  <c r="V5093" i="4"/>
  <c r="V5165" i="4"/>
  <c r="Y5165" i="4"/>
  <c r="V5237" i="4"/>
  <c r="V5309" i="4"/>
  <c r="Y5309" i="4" s="1"/>
  <c r="V5381" i="4"/>
  <c r="Y5381" i="4"/>
  <c r="V5453" i="4"/>
  <c r="Y5453" i="4"/>
  <c r="V5525" i="4"/>
  <c r="Y5525" i="4" s="1"/>
  <c r="V5597" i="4"/>
  <c r="V5669" i="4"/>
  <c r="Y5669" i="4"/>
  <c r="V5741" i="4"/>
  <c r="Y5741" i="4"/>
  <c r="V5813" i="4"/>
  <c r="Y5813" i="4" s="1"/>
  <c r="V5885" i="4"/>
  <c r="Y5885" i="4" s="1"/>
  <c r="V5957" i="4"/>
  <c r="Y5957" i="4" s="1"/>
  <c r="V6029" i="4"/>
  <c r="V6101" i="4"/>
  <c r="Y6101" i="4" s="1"/>
  <c r="V6173" i="4"/>
  <c r="Y6173" i="4" s="1"/>
  <c r="V6245" i="4"/>
  <c r="Y6245" i="4" s="1"/>
  <c r="V6317" i="4"/>
  <c r="Y6317" i="4" s="1"/>
  <c r="V6389" i="4"/>
  <c r="Y6389" i="4"/>
  <c r="V6461" i="4"/>
  <c r="Y6461" i="4" s="1"/>
  <c r="V6533" i="4"/>
  <c r="V6605" i="4"/>
  <c r="V6677" i="4"/>
  <c r="Y6677" i="4" s="1"/>
  <c r="V6749" i="4"/>
  <c r="V2230" i="4"/>
  <c r="V2272" i="4"/>
  <c r="Y2272" i="4"/>
  <c r="V2290" i="4"/>
  <c r="V4025" i="4"/>
  <c r="Y4025" i="4"/>
  <c r="V4097" i="4"/>
  <c r="V4169" i="4"/>
  <c r="V4241" i="4"/>
  <c r="Y4241" i="4" s="1"/>
  <c r="V4313" i="4"/>
  <c r="Y4313" i="4" s="1"/>
  <c r="V4385" i="4"/>
  <c r="V4457" i="4"/>
  <c r="V4529" i="4"/>
  <c r="V4601" i="4"/>
  <c r="V4673" i="4"/>
  <c r="V4745" i="4"/>
  <c r="V4817" i="4"/>
  <c r="V4889" i="4"/>
  <c r="V4961" i="4"/>
  <c r="V5033" i="4"/>
  <c r="V5105" i="4"/>
  <c r="V5177" i="4"/>
  <c r="V5249" i="4"/>
  <c r="V5321" i="4"/>
  <c r="V5393" i="4"/>
  <c r="V5465" i="4"/>
  <c r="V5537" i="4"/>
  <c r="V5609" i="4"/>
  <c r="V5681" i="4"/>
  <c r="V5753" i="4"/>
  <c r="V5825" i="4"/>
  <c r="Y5826" i="4"/>
  <c r="V5897" i="4"/>
  <c r="V5969" i="4"/>
  <c r="V6041" i="4"/>
  <c r="V6113" i="4"/>
  <c r="V6185" i="4"/>
  <c r="V6257" i="4"/>
  <c r="V6329" i="4"/>
  <c r="Y6329" i="4"/>
  <c r="V6401" i="4"/>
  <c r="Y6401" i="4"/>
  <c r="V6473" i="4"/>
  <c r="Y6473" i="4"/>
  <c r="V6545" i="4"/>
  <c r="Y6545" i="4" s="1"/>
  <c r="V6617" i="4"/>
  <c r="Y6617" i="4" s="1"/>
  <c r="V6689" i="4"/>
  <c r="V6761" i="4"/>
  <c r="V6833" i="4"/>
  <c r="V6905" i="4"/>
  <c r="V6977" i="4"/>
  <c r="V7049" i="4"/>
  <c r="Y7049" i="4" s="1"/>
  <c r="V7121" i="4"/>
  <c r="Y7121" i="4"/>
  <c r="V7193" i="4"/>
  <c r="Y7193" i="4" s="1"/>
  <c r="V7265" i="4"/>
  <c r="Y7265" i="4"/>
  <c r="V7337" i="4"/>
  <c r="V7409" i="4"/>
  <c r="Y7409" i="4"/>
  <c r="V7481" i="4"/>
  <c r="V7535" i="4"/>
  <c r="V7607" i="4"/>
  <c r="V7679" i="4"/>
  <c r="V7751" i="4"/>
  <c r="V7823" i="4"/>
  <c r="V7895" i="4"/>
  <c r="Y7895" i="4" s="1"/>
  <c r="V7967" i="4"/>
  <c r="Y7967" i="4"/>
  <c r="V8039" i="4"/>
  <c r="Y8039" i="4"/>
  <c r="V8111" i="4"/>
  <c r="Y8111" i="4"/>
  <c r="V8183" i="4"/>
  <c r="V8255" i="4"/>
  <c r="Y8255" i="4"/>
  <c r="V8327" i="4"/>
  <c r="Y8327" i="4" s="1"/>
  <c r="V8399" i="4"/>
  <c r="Y8399" i="4" s="1"/>
  <c r="V8471" i="4"/>
  <c r="Y8471" i="4" s="1"/>
  <c r="V8543" i="4"/>
  <c r="Y8543" i="4" s="1"/>
  <c r="V8615" i="4"/>
  <c r="Y8615" i="4" s="1"/>
  <c r="V8687" i="4"/>
  <c r="Y8687" i="4"/>
  <c r="V8759" i="4"/>
  <c r="Y8759" i="4"/>
  <c r="V8831" i="4"/>
  <c r="V8903" i="4"/>
  <c r="V8975" i="4"/>
  <c r="V9047" i="4"/>
  <c r="V9119" i="4"/>
  <c r="V9191" i="4"/>
  <c r="Y9191" i="4"/>
  <c r="V9263" i="4"/>
  <c r="Y9263" i="4" s="1"/>
  <c r="V9335" i="4"/>
  <c r="V9407" i="4"/>
  <c r="V9479" i="4"/>
  <c r="Y9479" i="4" s="1"/>
  <c r="V9551" i="4"/>
  <c r="Y9551" i="4" s="1"/>
  <c r="V9623" i="4"/>
  <c r="Y9623" i="4"/>
  <c r="V9695" i="4"/>
  <c r="Y9695" i="4"/>
  <c r="V9767" i="4"/>
  <c r="V9839" i="4"/>
  <c r="Y9839" i="4" s="1"/>
  <c r="V9911" i="4"/>
  <c r="Y9911" i="4"/>
  <c r="V4028" i="4"/>
  <c r="V4031" i="4"/>
  <c r="V4103" i="4"/>
  <c r="V4175" i="4"/>
  <c r="Y4175" i="4"/>
  <c r="V4247" i="4"/>
  <c r="Y4247" i="4"/>
  <c r="V4319" i="4"/>
  <c r="V4391" i="4"/>
  <c r="V4463" i="4"/>
  <c r="Y4463" i="4" s="1"/>
  <c r="V4535" i="4"/>
  <c r="Y4535" i="4"/>
  <c r="V4607" i="4"/>
  <c r="Y4607" i="4"/>
  <c r="V4679" i="4"/>
  <c r="Y4679" i="4"/>
  <c r="V4751" i="4"/>
  <c r="Y4751" i="4"/>
  <c r="V4823" i="4"/>
  <c r="Y4823" i="4"/>
  <c r="V4895" i="4"/>
  <c r="Y4895" i="4" s="1"/>
  <c r="V4967" i="4"/>
  <c r="V5039" i="4"/>
  <c r="V5111" i="4"/>
  <c r="V5183" i="4"/>
  <c r="V5255" i="4"/>
  <c r="Y5255" i="4"/>
  <c r="V5327" i="4"/>
  <c r="V5399" i="4"/>
  <c r="V5471" i="4"/>
  <c r="Y5471" i="4" s="1"/>
  <c r="V5543" i="4"/>
  <c r="V5615" i="4"/>
  <c r="V5687" i="4"/>
  <c r="V5759" i="4"/>
  <c r="V5831" i="4"/>
  <c r="V5903" i="4"/>
  <c r="Y5903" i="4" s="1"/>
  <c r="V5975" i="4"/>
  <c r="Y5975" i="4" s="1"/>
  <c r="V6047" i="4"/>
  <c r="Y6047" i="4" s="1"/>
  <c r="V6119" i="4"/>
  <c r="V6191" i="4"/>
  <c r="V6263" i="4"/>
  <c r="Y6263" i="4" s="1"/>
  <c r="V6335" i="4"/>
  <c r="Y6336" i="4" s="1"/>
  <c r="V6407" i="4"/>
  <c r="Y6407" i="4"/>
  <c r="V6479" i="4"/>
  <c r="Y6479" i="4"/>
  <c r="V6551" i="4"/>
  <c r="Y6551" i="4"/>
  <c r="V6623" i="4"/>
  <c r="V6695" i="4"/>
  <c r="V4034" i="4"/>
  <c r="Y4034" i="4"/>
  <c r="V4106" i="4"/>
  <c r="V4178" i="4"/>
  <c r="V4250" i="4"/>
  <c r="V4322" i="4"/>
  <c r="Y4322" i="4" s="1"/>
  <c r="V4394" i="4"/>
  <c r="V4466" i="4"/>
  <c r="Y4466" i="4" s="1"/>
  <c r="V4538" i="4"/>
  <c r="V4610" i="4"/>
  <c r="Y4610" i="4"/>
  <c r="V4682" i="4"/>
  <c r="V4754" i="4"/>
  <c r="V4826" i="4"/>
  <c r="Y4826" i="4" s="1"/>
  <c r="V4898" i="4"/>
  <c r="V4970" i="4"/>
  <c r="Y4970" i="4" s="1"/>
  <c r="V5042" i="4"/>
  <c r="V5114" i="4"/>
  <c r="V5186" i="4"/>
  <c r="Y5186" i="4"/>
  <c r="V5258" i="4"/>
  <c r="Y5258" i="4" s="1"/>
  <c r="V5330" i="4"/>
  <c r="Y5330" i="4" s="1"/>
  <c r="V5402" i="4"/>
  <c r="Y5402" i="4" s="1"/>
  <c r="V5474" i="4"/>
  <c r="Y5474" i="4" s="1"/>
  <c r="V5546" i="4"/>
  <c r="V5618" i="4"/>
  <c r="V5690" i="4"/>
  <c r="V5762" i="4"/>
  <c r="V5834" i="4"/>
  <c r="V5906" i="4"/>
  <c r="Y5906" i="4"/>
  <c r="V118" i="4"/>
  <c r="Y118" i="4" s="1"/>
  <c r="V4043" i="4"/>
  <c r="V5240" i="4"/>
  <c r="Y5240" i="4" s="1"/>
  <c r="V5138" i="4"/>
  <c r="U5034" i="4"/>
  <c r="X5034" i="4"/>
  <c r="V4937" i="4"/>
  <c r="Y4937" i="4"/>
  <c r="V4832" i="4"/>
  <c r="U4731" i="4"/>
  <c r="V4628" i="4"/>
  <c r="V4526" i="4"/>
  <c r="U4422" i="4"/>
  <c r="V4316" i="4"/>
  <c r="Y4316" i="4" s="1"/>
  <c r="V4217" i="4"/>
  <c r="U4044" i="4"/>
  <c r="U4116" i="4"/>
  <c r="U5703" i="4"/>
  <c r="U5775" i="4"/>
  <c r="U5847" i="4"/>
  <c r="U5919" i="4"/>
  <c r="U5991" i="4"/>
  <c r="U6063" i="4"/>
  <c r="U6135" i="4"/>
  <c r="U6207" i="4"/>
  <c r="U6279" i="4"/>
  <c r="U6351" i="4"/>
  <c r="U770" i="4"/>
  <c r="U2375" i="4"/>
  <c r="X2375" i="4"/>
  <c r="U4992" i="4"/>
  <c r="X4992" i="4"/>
  <c r="U5064" i="4"/>
  <c r="U5136" i="4"/>
  <c r="U5208" i="4"/>
  <c r="X5208" i="4" s="1"/>
  <c r="U2381" i="4"/>
  <c r="X2381" i="4"/>
  <c r="U2453" i="4"/>
  <c r="U4065" i="4"/>
  <c r="U4137" i="4"/>
  <c r="X4137" i="4" s="1"/>
  <c r="U4209" i="4"/>
  <c r="X4209" i="4"/>
  <c r="U4281" i="4"/>
  <c r="X4281" i="4" s="1"/>
  <c r="U4353" i="4"/>
  <c r="X4353" i="4"/>
  <c r="U4425" i="4"/>
  <c r="U4497" i="4"/>
  <c r="U5007" i="4"/>
  <c r="U5079" i="4"/>
  <c r="U5151" i="4"/>
  <c r="U5223" i="4"/>
  <c r="U5295" i="4"/>
  <c r="U5367" i="4"/>
  <c r="U5439" i="4"/>
  <c r="U2144" i="4"/>
  <c r="U4086" i="4"/>
  <c r="U2324" i="4"/>
  <c r="U3942" i="4"/>
  <c r="U4038" i="4"/>
  <c r="U4110" i="4"/>
  <c r="U4182" i="4"/>
  <c r="U4254" i="4"/>
  <c r="X4254" i="4" s="1"/>
  <c r="U4326" i="4"/>
  <c r="U4398" i="4"/>
  <c r="U4470" i="4"/>
  <c r="U4542" i="4"/>
  <c r="X4542" i="4" s="1"/>
  <c r="U4614" i="4"/>
  <c r="U4686" i="4"/>
  <c r="U4758" i="4"/>
  <c r="U4830" i="4"/>
  <c r="X4830" i="4" s="1"/>
  <c r="U4902" i="4"/>
  <c r="X4902" i="4" s="1"/>
  <c r="U4974" i="4"/>
  <c r="U5046" i="4"/>
  <c r="U5118" i="4"/>
  <c r="U5190" i="4"/>
  <c r="U5262" i="4"/>
  <c r="X5262" i="4" s="1"/>
  <c r="U5334" i="4"/>
  <c r="X5334" i="4" s="1"/>
  <c r="U5406" i="4"/>
  <c r="U5478" i="4"/>
  <c r="X5478" i="4"/>
  <c r="U5550" i="4"/>
  <c r="U5622" i="4"/>
  <c r="U5694" i="4"/>
  <c r="X5694" i="4" s="1"/>
  <c r="U98" i="4"/>
  <c r="U4101" i="4"/>
  <c r="U821" i="4"/>
  <c r="V5333" i="4"/>
  <c r="Y5333" i="4" s="1"/>
  <c r="U5235" i="4"/>
  <c r="X5235" i="4" s="1"/>
  <c r="V5132" i="4"/>
  <c r="V5030" i="4"/>
  <c r="V4931" i="4"/>
  <c r="U4827" i="4"/>
  <c r="X4827" i="4"/>
  <c r="V4727" i="4"/>
  <c r="V4625" i="4"/>
  <c r="V4523" i="4"/>
  <c r="Y4523" i="4" s="1"/>
  <c r="V4418" i="4"/>
  <c r="U4311" i="4"/>
  <c r="V4211" i="4"/>
  <c r="V4100" i="4"/>
  <c r="Y4101" i="4" s="1"/>
  <c r="U2670" i="4"/>
  <c r="U4926" i="4"/>
  <c r="U4821" i="4"/>
  <c r="X4821" i="4" s="1"/>
  <c r="V4724" i="4"/>
  <c r="V4619" i="4"/>
  <c r="V4520" i="4"/>
  <c r="Y4520" i="4" s="1"/>
  <c r="V4412" i="4"/>
  <c r="U4308" i="4"/>
  <c r="U4203" i="4"/>
  <c r="U4095" i="4"/>
  <c r="U3294" i="4"/>
  <c r="U4305" i="4"/>
  <c r="U4197" i="4"/>
  <c r="U4092" i="4"/>
  <c r="X4092" i="4" s="1"/>
  <c r="U297" i="4"/>
  <c r="X297" i="4" s="1"/>
  <c r="U5022" i="4"/>
  <c r="U4917" i="4"/>
  <c r="U4815" i="4"/>
  <c r="U4716" i="4"/>
  <c r="V4613" i="4"/>
  <c r="U4512" i="4"/>
  <c r="U4404" i="4"/>
  <c r="V4304" i="4"/>
  <c r="V4196" i="4"/>
  <c r="V4091" i="4"/>
  <c r="Y4091" i="4" s="1"/>
  <c r="V370" i="4"/>
  <c r="U1784" i="4"/>
  <c r="X1784" i="4"/>
  <c r="V4403" i="4"/>
  <c r="U4302" i="4"/>
  <c r="X4302" i="4"/>
  <c r="U4194" i="4"/>
  <c r="X4194" i="4"/>
  <c r="U4089" i="4"/>
  <c r="U6423" i="4"/>
  <c r="U6336" i="4"/>
  <c r="X6337" i="4"/>
  <c r="V6248" i="4"/>
  <c r="Y6248" i="4" s="1"/>
  <c r="U6159" i="4"/>
  <c r="X6159" i="4" s="1"/>
  <c r="U6069" i="4"/>
  <c r="X6069" i="4" s="1"/>
  <c r="V5981" i="4"/>
  <c r="V5891" i="4"/>
  <c r="Y5891" i="4" s="1"/>
  <c r="V5801" i="4"/>
  <c r="V5708" i="4"/>
  <c r="U5610" i="4"/>
  <c r="V5516" i="4"/>
  <c r="Y5516" i="4"/>
  <c r="U5418" i="4"/>
  <c r="V5318" i="4"/>
  <c r="U5220" i="4"/>
  <c r="V5117" i="4"/>
  <c r="U5016" i="4"/>
  <c r="U4914" i="4"/>
  <c r="U4812" i="4"/>
  <c r="U4713" i="4"/>
  <c r="U4608" i="4"/>
  <c r="U4509" i="4"/>
  <c r="X4509" i="4" s="1"/>
  <c r="U4401" i="4"/>
  <c r="X4401" i="4" s="1"/>
  <c r="U4299" i="4"/>
  <c r="X4299" i="4"/>
  <c r="V4193" i="4"/>
  <c r="V4088" i="4"/>
  <c r="U6420" i="4"/>
  <c r="X6420" i="4" s="1"/>
  <c r="U6333" i="4"/>
  <c r="X6333" i="4"/>
  <c r="U6246" i="4"/>
  <c r="X6246" i="4"/>
  <c r="U6156" i="4"/>
  <c r="V6068" i="4"/>
  <c r="Y6068" i="4" s="1"/>
  <c r="U5979" i="4"/>
  <c r="X5979" i="4"/>
  <c r="U5889" i="4"/>
  <c r="U5799" i="4"/>
  <c r="X5799" i="4" s="1"/>
  <c r="U5706" i="4"/>
  <c r="X5707" i="4" s="1"/>
  <c r="U5607" i="4"/>
  <c r="U5514" i="4"/>
  <c r="V5417" i="4"/>
  <c r="U5316" i="4"/>
  <c r="V5219" i="4"/>
  <c r="U5115" i="4"/>
  <c r="X5115" i="4" s="1"/>
  <c r="V5015" i="4"/>
  <c r="V4913" i="4"/>
  <c r="V4811" i="4"/>
  <c r="Y4811" i="4" s="1"/>
  <c r="U4710" i="4"/>
  <c r="X4710" i="4"/>
  <c r="U4605" i="4"/>
  <c r="V4508" i="4"/>
  <c r="V4400" i="4"/>
  <c r="Y4400" i="4" s="1"/>
  <c r="U4188" i="4"/>
  <c r="U4083" i="4"/>
  <c r="U491" i="4"/>
  <c r="X491" i="4" s="1"/>
  <c r="V6506" i="4"/>
  <c r="V6419" i="4"/>
  <c r="Y6419" i="4" s="1"/>
  <c r="V6332" i="4"/>
  <c r="Y6333" i="4" s="1"/>
  <c r="U6243" i="4"/>
  <c r="V6155" i="4"/>
  <c r="Y6155" i="4" s="1"/>
  <c r="U6066" i="4"/>
  <c r="X6066" i="4"/>
  <c r="V5978" i="4"/>
  <c r="V5888" i="4"/>
  <c r="U5796" i="4"/>
  <c r="V5705" i="4"/>
  <c r="V5606" i="4"/>
  <c r="V5513" i="4"/>
  <c r="U5412" i="4"/>
  <c r="V5315" i="4"/>
  <c r="Y5315" i="4" s="1"/>
  <c r="U5217" i="4"/>
  <c r="X5217" i="4" s="1"/>
  <c r="U5112" i="4"/>
  <c r="X5112" i="4"/>
  <c r="U5013" i="4"/>
  <c r="X5014" i="4"/>
  <c r="U4908" i="4"/>
  <c r="X4908" i="4" s="1"/>
  <c r="U4809" i="4"/>
  <c r="U4707" i="4"/>
  <c r="X4708" i="4" s="1"/>
  <c r="V4604" i="4"/>
  <c r="U4506" i="4"/>
  <c r="V4397" i="4"/>
  <c r="V4295" i="4"/>
  <c r="V4187" i="4"/>
  <c r="U389" i="4"/>
  <c r="V4079" i="4"/>
  <c r="U779" i="4"/>
  <c r="X779" i="4" s="1"/>
  <c r="U4500" i="4"/>
  <c r="X4500" i="4" s="1"/>
  <c r="U4392" i="4"/>
  <c r="X4392" i="4" s="1"/>
  <c r="V4292" i="4"/>
  <c r="V4184" i="4"/>
  <c r="U4077" i="4"/>
  <c r="V349" i="4"/>
  <c r="Y349" i="4" s="1"/>
  <c r="U1595" i="4"/>
  <c r="X1595" i="4"/>
  <c r="V2747" i="4"/>
  <c r="U6585" i="4"/>
  <c r="X6585" i="4" s="1"/>
  <c r="V6500" i="4"/>
  <c r="U6414" i="4"/>
  <c r="X6414" i="4" s="1"/>
  <c r="V6326" i="4"/>
  <c r="Y6326" i="4" s="1"/>
  <c r="U6237" i="4"/>
  <c r="X6237" i="4"/>
  <c r="U6150" i="4"/>
  <c r="X6150" i="4" s="1"/>
  <c r="V6059" i="4"/>
  <c r="V5972" i="4"/>
  <c r="Y5972" i="4"/>
  <c r="U5880" i="4"/>
  <c r="V5792" i="4"/>
  <c r="U5697" i="4"/>
  <c r="X5697" i="4" s="1"/>
  <c r="U5601" i="4"/>
  <c r="X5601" i="4" s="1"/>
  <c r="V5507" i="4"/>
  <c r="Y5508" i="4" s="1"/>
  <c r="V5408" i="4"/>
  <c r="Y5409" i="4" s="1"/>
  <c r="U5310" i="4"/>
  <c r="V5210" i="4"/>
  <c r="U5106" i="4"/>
  <c r="V5009" i="4"/>
  <c r="Y5010" i="4" s="1"/>
  <c r="Y5009" i="4"/>
  <c r="V4904" i="4"/>
  <c r="Y4904" i="4" s="1"/>
  <c r="U4803" i="4"/>
  <c r="V4700" i="4"/>
  <c r="V4598" i="4"/>
  <c r="V4499" i="4"/>
  <c r="U4389" i="4"/>
  <c r="X4389" i="4"/>
  <c r="U4290" i="4"/>
  <c r="V4181" i="4"/>
  <c r="Y4181" i="4"/>
  <c r="V4076" i="4"/>
  <c r="U6057" i="4"/>
  <c r="U5970" i="4"/>
  <c r="X5970" i="4" s="1"/>
  <c r="V5879" i="4"/>
  <c r="U5790" i="4"/>
  <c r="X5790" i="4"/>
  <c r="V5696" i="4"/>
  <c r="V5600" i="4"/>
  <c r="Y5600" i="4" s="1"/>
  <c r="U5505" i="4"/>
  <c r="X5506" i="4" s="1"/>
  <c r="V5405" i="4"/>
  <c r="Y5406" i="4"/>
  <c r="U5307" i="4"/>
  <c r="U5205" i="4"/>
  <c r="U5103" i="4"/>
  <c r="U5004" i="4"/>
  <c r="X5004" i="4" s="1"/>
  <c r="V4901" i="4"/>
  <c r="Y4902" i="4" s="1"/>
  <c r="U4800" i="4"/>
  <c r="X4800" i="4"/>
  <c r="U4698" i="4"/>
  <c r="U4596" i="4"/>
  <c r="U4494" i="4"/>
  <c r="X4495" i="4" s="1"/>
  <c r="V4388" i="4"/>
  <c r="V4289" i="4"/>
  <c r="U4179" i="4"/>
  <c r="U4074" i="4"/>
  <c r="V5693" i="4"/>
  <c r="U5598" i="4"/>
  <c r="U5502" i="4"/>
  <c r="X5502" i="4"/>
  <c r="U5403" i="4"/>
  <c r="U5304" i="4"/>
  <c r="X5304" i="4"/>
  <c r="V5204" i="4"/>
  <c r="V5102" i="4"/>
  <c r="V5003" i="4"/>
  <c r="Y5003" i="4" s="1"/>
  <c r="U4899" i="4"/>
  <c r="X4899" i="4"/>
  <c r="V4799" i="4"/>
  <c r="V4697" i="4"/>
  <c r="V4595" i="4"/>
  <c r="U4491" i="4"/>
  <c r="X4492" i="4" s="1"/>
  <c r="U4386" i="4"/>
  <c r="X4386" i="4"/>
  <c r="U4284" i="4"/>
  <c r="V4073" i="4"/>
  <c r="Y4074" i="4" s="1"/>
  <c r="U6054" i="4"/>
  <c r="V5966" i="4"/>
  <c r="V5876" i="4"/>
  <c r="V5786" i="4"/>
  <c r="U5691" i="4"/>
  <c r="U5595" i="4"/>
  <c r="U5499" i="4"/>
  <c r="X5500" i="4" s="1"/>
  <c r="U5400" i="4"/>
  <c r="V5303" i="4"/>
  <c r="Y5304" i="4"/>
  <c r="U5202" i="4"/>
  <c r="U5100" i="4"/>
  <c r="U5001" i="4"/>
  <c r="X5002" i="4" s="1"/>
  <c r="U4896" i="4"/>
  <c r="X4896" i="4" s="1"/>
  <c r="U4797" i="4"/>
  <c r="X4797" i="4"/>
  <c r="U4692" i="4"/>
  <c r="U4593" i="4"/>
  <c r="X4594" i="4" s="1"/>
  <c r="V4490" i="4"/>
  <c r="U4383" i="4"/>
  <c r="V4283" i="4"/>
  <c r="U4173" i="4"/>
  <c r="X4173" i="4"/>
  <c r="U4068" i="4"/>
  <c r="X4068" i="4" s="1"/>
  <c r="V6662" i="4"/>
  <c r="Y6662" i="4" s="1"/>
  <c r="V6578" i="4"/>
  <c r="U6492" i="4"/>
  <c r="X6493" i="4"/>
  <c r="X6492" i="4"/>
  <c r="U6408" i="4"/>
  <c r="X6408" i="4" s="1"/>
  <c r="V6320" i="4"/>
  <c r="Y6320" i="4"/>
  <c r="U6231" i="4"/>
  <c r="X6231" i="4" s="1"/>
  <c r="U6141" i="4"/>
  <c r="X6141" i="4" s="1"/>
  <c r="V6053" i="4"/>
  <c r="Y6053" i="4" s="1"/>
  <c r="U5964" i="4"/>
  <c r="U5874" i="4"/>
  <c r="U5784" i="4"/>
  <c r="X5785" i="4" s="1"/>
  <c r="U5688" i="4"/>
  <c r="U5592" i="4"/>
  <c r="X5592" i="4" s="1"/>
  <c r="V5498" i="4"/>
  <c r="U5397" i="4"/>
  <c r="X5397" i="4" s="1"/>
  <c r="U5301" i="4"/>
  <c r="X5302" i="4" s="1"/>
  <c r="V5201" i="4"/>
  <c r="Y5201" i="4" s="1"/>
  <c r="V5099" i="4"/>
  <c r="Y5099" i="4" s="1"/>
  <c r="U4998" i="4"/>
  <c r="X4999" i="4" s="1"/>
  <c r="U4893" i="4"/>
  <c r="V4796" i="4"/>
  <c r="V4691" i="4"/>
  <c r="V4592" i="4"/>
  <c r="Y4592" i="4" s="1"/>
  <c r="U4485" i="4"/>
  <c r="V4382" i="4"/>
  <c r="Y4382" i="4"/>
  <c r="U4278" i="4"/>
  <c r="V4172" i="4"/>
  <c r="Y4173" i="4" s="1"/>
  <c r="U4062" i="4"/>
  <c r="U6318" i="4"/>
  <c r="U6228" i="4"/>
  <c r="X6228" i="4" s="1"/>
  <c r="V6140" i="4"/>
  <c r="Y6140" i="4" s="1"/>
  <c r="U6051" i="4"/>
  <c r="X6052" i="4" s="1"/>
  <c r="V5963" i="4"/>
  <c r="Y5963" i="4"/>
  <c r="U5781" i="4"/>
  <c r="X5781" i="4" s="1"/>
  <c r="U5685" i="4"/>
  <c r="X5685" i="4" s="1"/>
  <c r="V5591" i="4"/>
  <c r="Y5592" i="4" s="1"/>
  <c r="U5496" i="4"/>
  <c r="V5396" i="4"/>
  <c r="V5300" i="4"/>
  <c r="Y5300" i="4" s="1"/>
  <c r="U5196" i="4"/>
  <c r="X5196" i="4"/>
  <c r="U5097" i="4"/>
  <c r="U4995" i="4"/>
  <c r="V4892" i="4"/>
  <c r="Y4893" i="4" s="1"/>
  <c r="U4794" i="4"/>
  <c r="X4795" i="4" s="1"/>
  <c r="U4689" i="4"/>
  <c r="U4590" i="4"/>
  <c r="X4591" i="4" s="1"/>
  <c r="V4484" i="4"/>
  <c r="U4380" i="4"/>
  <c r="X4380" i="4"/>
  <c r="U4275" i="4"/>
  <c r="X4275" i="4"/>
  <c r="U4170" i="4"/>
  <c r="X4171" i="4" s="1"/>
  <c r="U4059" i="4"/>
  <c r="X4060" i="4"/>
  <c r="U2126" i="4"/>
  <c r="V6227" i="4"/>
  <c r="Y6227" i="4"/>
  <c r="U6138" i="4"/>
  <c r="V6050" i="4"/>
  <c r="Y6050" i="4" s="1"/>
  <c r="U5961" i="4"/>
  <c r="X5962" i="4" s="1"/>
  <c r="U5871" i="4"/>
  <c r="V5780" i="4"/>
  <c r="Y5781" i="4" s="1"/>
  <c r="V5684" i="4"/>
  <c r="U5589" i="4"/>
  <c r="X5589" i="4" s="1"/>
  <c r="U5493" i="4"/>
  <c r="U5394" i="4"/>
  <c r="X5395" i="4" s="1"/>
  <c r="U5298" i="4"/>
  <c r="X5299" i="4"/>
  <c r="V5195" i="4"/>
  <c r="V5096" i="4"/>
  <c r="V4994" i="4"/>
  <c r="U4890" i="4"/>
  <c r="V4793" i="4"/>
  <c r="V4688" i="4"/>
  <c r="Y4688" i="4"/>
  <c r="U4587" i="4"/>
  <c r="U4482" i="4"/>
  <c r="V4379" i="4"/>
  <c r="Y4379" i="4" s="1"/>
  <c r="V4274" i="4"/>
  <c r="Y4275" i="4" s="1"/>
  <c r="U4167" i="4"/>
  <c r="U4053" i="4"/>
  <c r="X4054" i="4" s="1"/>
  <c r="V6137" i="4"/>
  <c r="Y6137" i="4"/>
  <c r="U6048" i="4"/>
  <c r="V5960" i="4"/>
  <c r="Y5961" i="4" s="1"/>
  <c r="U5868" i="4"/>
  <c r="X5869" i="4"/>
  <c r="U5778" i="4"/>
  <c r="X5779" i="4" s="1"/>
  <c r="U5682" i="4"/>
  <c r="X5682" i="4" s="1"/>
  <c r="V5588" i="4"/>
  <c r="V5492" i="4"/>
  <c r="Y5493" i="4"/>
  <c r="U5391" i="4"/>
  <c r="X5392" i="4"/>
  <c r="V5297" i="4"/>
  <c r="Y5298" i="4"/>
  <c r="U5193" i="4"/>
  <c r="X5193" i="4"/>
  <c r="U5094" i="4"/>
  <c r="U4989" i="4"/>
  <c r="X4990" i="4"/>
  <c r="U4887" i="4"/>
  <c r="U4788" i="4"/>
  <c r="V4685" i="4"/>
  <c r="Y4686" i="4" s="1"/>
  <c r="U4584" i="4"/>
  <c r="X4585" i="4" s="1"/>
  <c r="V4481" i="4"/>
  <c r="Y4482" i="4"/>
  <c r="U4377" i="4"/>
  <c r="U4269" i="4"/>
  <c r="V4166" i="4"/>
  <c r="Y4166" i="4" s="1"/>
  <c r="U4050" i="4"/>
  <c r="U5631" i="4"/>
  <c r="U6222" i="4"/>
  <c r="X6223" i="4" s="1"/>
  <c r="V6131" i="4"/>
  <c r="Y6131" i="4" s="1"/>
  <c r="V6044" i="4"/>
  <c r="U5955" i="4"/>
  <c r="X5955" i="4" s="1"/>
  <c r="U5865" i="4"/>
  <c r="U5772" i="4"/>
  <c r="X5773" i="4" s="1"/>
  <c r="X5772" i="4"/>
  <c r="V5678" i="4"/>
  <c r="V5585" i="4"/>
  <c r="Y5586" i="4" s="1"/>
  <c r="V5489" i="4"/>
  <c r="Y5490" i="4" s="1"/>
  <c r="U5388" i="4"/>
  <c r="X5388" i="4"/>
  <c r="V5291" i="4"/>
  <c r="V5189" i="4"/>
  <c r="U5088" i="4"/>
  <c r="X5088" i="4"/>
  <c r="U4986" i="4"/>
  <c r="X4987" i="4"/>
  <c r="U4884" i="4"/>
  <c r="X4884" i="4"/>
  <c r="U4785" i="4"/>
  <c r="X4786" i="4" s="1"/>
  <c r="U4680" i="4"/>
  <c r="X4681" i="4" s="1"/>
  <c r="U4581" i="4"/>
  <c r="V4475" i="4"/>
  <c r="Y4476" i="4" s="1"/>
  <c r="U4374" i="4"/>
  <c r="X4375" i="4" s="1"/>
  <c r="U4266" i="4"/>
  <c r="X4267" i="4" s="1"/>
  <c r="V4163" i="4"/>
  <c r="Y4163" i="4" s="1"/>
  <c r="U4041" i="4"/>
  <c r="X4042" i="4" s="1"/>
  <c r="V6308" i="4"/>
  <c r="U6219" i="4"/>
  <c r="U6129" i="4"/>
  <c r="X6129" i="4" s="1"/>
  <c r="U6042" i="4"/>
  <c r="X6043" i="4" s="1"/>
  <c r="U5952" i="4"/>
  <c r="V5864" i="4"/>
  <c r="Y5865" i="4" s="1"/>
  <c r="V5771" i="4"/>
  <c r="Y5772" i="4" s="1"/>
  <c r="U5676" i="4"/>
  <c r="X5677" i="4" s="1"/>
  <c r="U5583" i="4"/>
  <c r="U5484" i="4"/>
  <c r="X5484" i="4" s="1"/>
  <c r="V5387" i="4"/>
  <c r="Y5388" i="4" s="1"/>
  <c r="U5289" i="4"/>
  <c r="X5289" i="4" s="1"/>
  <c r="U5187" i="4"/>
  <c r="X5188" i="4" s="1"/>
  <c r="V5087" i="4"/>
  <c r="V4985" i="4"/>
  <c r="Y4986" i="4" s="1"/>
  <c r="V4883" i="4"/>
  <c r="Y4884" i="4" s="1"/>
  <c r="U4782" i="4"/>
  <c r="U4677" i="4"/>
  <c r="V4580" i="4"/>
  <c r="U4473" i="4"/>
  <c r="X4473" i="4" s="1"/>
  <c r="U4371" i="4"/>
  <c r="V4265" i="4"/>
  <c r="Y4266" i="4"/>
  <c r="U4161" i="4"/>
  <c r="X4162" i="4"/>
  <c r="V4040" i="4"/>
  <c r="U4881" i="4"/>
  <c r="U4779" i="4"/>
  <c r="V4676" i="4"/>
  <c r="Y4677" i="4" s="1"/>
  <c r="U4578" i="4"/>
  <c r="V4472" i="4"/>
  <c r="U4368" i="4"/>
  <c r="X4369" i="4" s="1"/>
  <c r="V4160" i="4"/>
  <c r="Y4160" i="4" s="1"/>
  <c r="V4037" i="4"/>
  <c r="Y4037" i="4"/>
  <c r="U2417" i="4"/>
  <c r="X2418" i="4"/>
  <c r="U6480" i="4"/>
  <c r="X6480" i="4" s="1"/>
  <c r="U6393" i="4"/>
  <c r="X6394" i="4" s="1"/>
  <c r="V6305" i="4"/>
  <c r="Y6306" i="4" s="1"/>
  <c r="U6216" i="4"/>
  <c r="X6216" i="4"/>
  <c r="U6126" i="4"/>
  <c r="X6126" i="4" s="1"/>
  <c r="V6038" i="4"/>
  <c r="Y6039" i="4"/>
  <c r="U5949" i="4"/>
  <c r="X5949" i="4" s="1"/>
  <c r="U5859" i="4"/>
  <c r="X5860" i="4" s="1"/>
  <c r="V5768" i="4"/>
  <c r="Y5769" i="4"/>
  <c r="U5673" i="4"/>
  <c r="X5673" i="4" s="1"/>
  <c r="V5579" i="4"/>
  <c r="Y5579" i="4" s="1"/>
  <c r="U5481" i="4"/>
  <c r="X5481" i="4" s="1"/>
  <c r="V5384" i="4"/>
  <c r="U5283" i="4"/>
  <c r="U5181" i="4"/>
  <c r="X5182" i="4"/>
  <c r="V5084" i="4"/>
  <c r="Y5084" i="4"/>
  <c r="V4979" i="4"/>
  <c r="Y4979" i="4"/>
  <c r="V4880" i="4"/>
  <c r="Y4880" i="4" s="1"/>
  <c r="V4778" i="4"/>
  <c r="U4674" i="4"/>
  <c r="X4675" i="4"/>
  <c r="V4577" i="4"/>
  <c r="Y4577" i="4" s="1"/>
  <c r="V4469" i="4"/>
  <c r="Y4469" i="4" s="1"/>
  <c r="V4367" i="4"/>
  <c r="Y4368" i="4"/>
  <c r="V4259" i="4"/>
  <c r="Y4260" i="4" s="1"/>
  <c r="U4158" i="4"/>
  <c r="X4159" i="4"/>
  <c r="U4035" i="4"/>
  <c r="X4036" i="4" s="1"/>
  <c r="U6036" i="4"/>
  <c r="X6037" i="4" s="1"/>
  <c r="X6036" i="4"/>
  <c r="V5948" i="4"/>
  <c r="Y5948" i="4" s="1"/>
  <c r="V5858" i="4"/>
  <c r="Y5859" i="4" s="1"/>
  <c r="U5766" i="4"/>
  <c r="X5766" i="4" s="1"/>
  <c r="V5672" i="4"/>
  <c r="Y5672" i="4" s="1"/>
  <c r="U5577" i="4"/>
  <c r="X5578" i="4" s="1"/>
  <c r="V5480" i="4"/>
  <c r="Y5480" i="4" s="1"/>
  <c r="U5382" i="4"/>
  <c r="X5383" i="4" s="1"/>
  <c r="V5282" i="4"/>
  <c r="V5180" i="4"/>
  <c r="Y5181" i="4" s="1"/>
  <c r="U5082" i="4"/>
  <c r="U4977" i="4"/>
  <c r="X4978" i="4" s="1"/>
  <c r="U4878" i="4"/>
  <c r="U4773" i="4"/>
  <c r="X4773" i="4" s="1"/>
  <c r="U4671" i="4"/>
  <c r="U4572" i="4"/>
  <c r="X4572" i="4" s="1"/>
  <c r="U4467" i="4"/>
  <c r="X4468" i="4" s="1"/>
  <c r="U4365" i="4"/>
  <c r="X4365" i="4" s="1"/>
  <c r="U4257" i="4"/>
  <c r="U4155" i="4"/>
  <c r="X4156" i="4" s="1"/>
  <c r="U260" i="4"/>
  <c r="X260" i="4"/>
  <c r="U6300" i="4"/>
  <c r="X6301" i="4" s="1"/>
  <c r="V6212" i="4"/>
  <c r="U6123" i="4"/>
  <c r="U5946" i="4"/>
  <c r="U5856" i="4"/>
  <c r="X5857" i="4" s="1"/>
  <c r="V5765" i="4"/>
  <c r="Y5766" i="4"/>
  <c r="Y5765" i="4"/>
  <c r="U5670" i="4"/>
  <c r="U5574" i="4"/>
  <c r="X5574" i="4" s="1"/>
  <c r="V5477" i="4"/>
  <c r="Y5477" i="4"/>
  <c r="U5379" i="4"/>
  <c r="X5380" i="4" s="1"/>
  <c r="U5280" i="4"/>
  <c r="X5280" i="4"/>
  <c r="U5178" i="4"/>
  <c r="X5179" i="4" s="1"/>
  <c r="V5081" i="4"/>
  <c r="Y5082" i="4" s="1"/>
  <c r="V4976" i="4"/>
  <c r="Y4977" i="4" s="1"/>
  <c r="U4875" i="4"/>
  <c r="V4772" i="4"/>
  <c r="V4670" i="4"/>
  <c r="Y4671" i="4"/>
  <c r="V4571" i="4"/>
  <c r="Y4572" i="4" s="1"/>
  <c r="V4364" i="4"/>
  <c r="Y4364" i="4" s="1"/>
  <c r="V4256" i="4"/>
  <c r="Y4257" i="4" s="1"/>
  <c r="U4029" i="4"/>
  <c r="X4030" i="4" s="1"/>
  <c r="U5475" i="4"/>
  <c r="X5476" i="4" s="1"/>
  <c r="U5376" i="4"/>
  <c r="X5377" i="4" s="1"/>
  <c r="U5175" i="4"/>
  <c r="X5176" i="4" s="1"/>
  <c r="V4973" i="4"/>
  <c r="Y4973" i="4"/>
  <c r="U4872" i="4"/>
  <c r="X4873" i="4" s="1"/>
  <c r="U4770" i="4"/>
  <c r="U4668" i="4"/>
  <c r="U4569" i="4"/>
  <c r="X4570" i="4" s="1"/>
  <c r="X4569" i="4"/>
  <c r="U4461" i="4"/>
  <c r="X4462" i="4"/>
  <c r="U4362" i="4"/>
  <c r="V4253" i="4"/>
  <c r="Y4253" i="4"/>
  <c r="V4151" i="4"/>
  <c r="Y4152" i="4"/>
  <c r="U4026" i="4"/>
  <c r="X4027" i="4" s="1"/>
  <c r="U524" i="4"/>
  <c r="X525" i="4" s="1"/>
  <c r="X6352" i="4"/>
  <c r="Y4251" i="4"/>
  <c r="Y5019" i="4"/>
  <c r="Y4998" i="4"/>
  <c r="Y4997" i="4"/>
  <c r="Y5280" i="4"/>
  <c r="Y5279" i="4"/>
  <c r="Y4221" i="4"/>
  <c r="X4201" i="4"/>
  <c r="X4243" i="4"/>
  <c r="X5101" i="4"/>
  <c r="X5191" i="4"/>
  <c r="Y6366" i="4"/>
  <c r="Y5301" i="4"/>
  <c r="X4894" i="4"/>
  <c r="Y7968" i="4"/>
  <c r="Y6678" i="4"/>
  <c r="Y9840" i="4"/>
  <c r="Y5580" i="4"/>
  <c r="Y5004" i="4"/>
  <c r="Y5973" i="4"/>
  <c r="Y4509" i="4"/>
  <c r="X6280" i="4"/>
  <c r="Y4179" i="4"/>
  <c r="Y4178" i="4"/>
  <c r="Y6042" i="4"/>
  <c r="Y5598" i="4"/>
  <c r="Y5597" i="4"/>
  <c r="Y4947" i="4"/>
  <c r="Y4946" i="4"/>
  <c r="Y4071" i="4"/>
  <c r="Y4926" i="4"/>
  <c r="Y4925" i="4"/>
  <c r="Y5208" i="4"/>
  <c r="Y5207" i="4"/>
  <c r="X4321" i="4"/>
  <c r="X4348" i="4"/>
  <c r="X4636" i="4"/>
  <c r="X6022" i="4"/>
  <c r="X5482" i="4"/>
  <c r="Y5739" i="4"/>
  <c r="Y4995" i="4"/>
  <c r="Y5415" i="4"/>
  <c r="X5479" i="4"/>
  <c r="X4210" i="4"/>
  <c r="Y4026" i="4"/>
  <c r="Y8292" i="4"/>
  <c r="Y5100" i="4"/>
  <c r="Y5103" i="4"/>
  <c r="Y6060" i="4"/>
  <c r="Y6059" i="4"/>
  <c r="Y4404" i="4"/>
  <c r="X5407" i="4"/>
  <c r="Y4107" i="4"/>
  <c r="Y4106" i="4"/>
  <c r="Y9408" i="4"/>
  <c r="Y9407" i="4"/>
  <c r="Y1714" i="4"/>
  <c r="Y1715" i="4"/>
  <c r="Y8364" i="4"/>
  <c r="Y8363" i="4"/>
  <c r="Y4854" i="4"/>
  <c r="Y4053" i="4"/>
  <c r="X4057" i="4"/>
  <c r="X4453" i="4"/>
  <c r="X4452" i="4"/>
  <c r="X4342" i="4"/>
  <c r="Y4875" i="4"/>
  <c r="X5797" i="4"/>
  <c r="Y5055" i="4"/>
  <c r="Y5880" i="4"/>
  <c r="Y6231" i="4"/>
  <c r="Y4092" i="4"/>
  <c r="Y9192" i="4"/>
  <c r="X1785" i="4"/>
  <c r="X4588" i="4"/>
  <c r="Y5097" i="4"/>
  <c r="Y5096" i="4"/>
  <c r="Y5205" i="4"/>
  <c r="Y9336" i="4"/>
  <c r="Y9335" i="4"/>
  <c r="Y4803" i="4"/>
  <c r="Y4802" i="4"/>
  <c r="Y4068" i="4"/>
  <c r="Y4782" i="4"/>
  <c r="Y6855" i="4"/>
  <c r="X4531" i="4"/>
  <c r="X4530" i="4"/>
  <c r="Y4557" i="4"/>
  <c r="X4537" i="4"/>
  <c r="Y4302" i="4"/>
  <c r="Y5751" i="4"/>
  <c r="Y5955" i="4"/>
  <c r="Y4023" i="4"/>
  <c r="Y5976" i="4"/>
  <c r="X5167" i="4"/>
  <c r="Y6051" i="4"/>
  <c r="Y6618" i="4"/>
  <c r="X4606" i="4"/>
  <c r="Y8616" i="4"/>
  <c r="X2376" i="4"/>
  <c r="Y371" i="4"/>
  <c r="Y370" i="4"/>
  <c r="Y6696" i="4"/>
  <c r="Y6695" i="4"/>
  <c r="Y4731" i="4"/>
  <c r="Y4730" i="4"/>
  <c r="Y5721" i="4"/>
  <c r="Y6783" i="4"/>
  <c r="Y4635" i="4"/>
  <c r="X1478" i="4"/>
  <c r="X1479" i="4"/>
  <c r="X4402" i="4"/>
  <c r="Y4314" i="4"/>
  <c r="X4222" i="4"/>
  <c r="Y4428" i="4"/>
  <c r="Y6480" i="4"/>
  <c r="Y5292" i="4"/>
  <c r="Y4836" i="4"/>
  <c r="Y4785" i="4"/>
  <c r="Y5085" i="4"/>
  <c r="Y9804" i="4"/>
  <c r="Y5877" i="4"/>
  <c r="Y5876" i="4"/>
  <c r="Y4794" i="4"/>
  <c r="Y4793" i="4"/>
  <c r="X5404" i="4"/>
  <c r="X5403" i="4"/>
  <c r="Y4914" i="4"/>
  <c r="Y4913" i="4"/>
  <c r="X5992" i="4"/>
  <c r="Y6624" i="4"/>
  <c r="Y6623" i="4"/>
  <c r="Y5754" i="4"/>
  <c r="Y4659" i="4"/>
  <c r="Y5649" i="4"/>
  <c r="Y5648" i="4"/>
  <c r="Y4638" i="4"/>
  <c r="Y4637" i="4"/>
  <c r="Y6711" i="4"/>
  <c r="Y4737" i="4"/>
  <c r="Y4736" i="4"/>
  <c r="X4126" i="4"/>
  <c r="X4813" i="4"/>
  <c r="X4372" i="4"/>
  <c r="Y4038" i="4"/>
  <c r="X5695" i="4"/>
  <c r="Y7050" i="4"/>
  <c r="X4963" i="4"/>
  <c r="Y5439" i="4"/>
  <c r="Y9552" i="4"/>
  <c r="Y1526" i="4"/>
  <c r="Y5190" i="4"/>
  <c r="Y5189" i="4"/>
  <c r="Y4197" i="4"/>
  <c r="X5119" i="4"/>
  <c r="X5118" i="4"/>
  <c r="Y9120" i="4"/>
  <c r="Y9119" i="4"/>
  <c r="Y5238" i="4"/>
  <c r="Y5237" i="4"/>
  <c r="Y8076" i="4"/>
  <c r="Y8075" i="4"/>
  <c r="Y4866" i="4"/>
  <c r="Y4865" i="4"/>
  <c r="Y4905" i="4"/>
  <c r="X4303" i="4"/>
  <c r="Y5670" i="4"/>
  <c r="Y4518" i="4"/>
  <c r="X4801" i="4"/>
  <c r="X6160" i="4"/>
  <c r="Y5358" i="4"/>
  <c r="Y5187" i="4"/>
  <c r="Y6408" i="4"/>
  <c r="Y5499" i="4"/>
  <c r="Y9912" i="4"/>
  <c r="X2144" i="4"/>
  <c r="X2145" i="4"/>
  <c r="X5947" i="4"/>
  <c r="X5599" i="4"/>
  <c r="X5598" i="4"/>
  <c r="Y6501" i="4"/>
  <c r="Y6500" i="4"/>
  <c r="Y4305" i="4"/>
  <c r="X5848" i="4"/>
  <c r="Y9048" i="4"/>
  <c r="Y9047" i="4"/>
  <c r="Y4515" i="4"/>
  <c r="Y4514" i="4"/>
  <c r="Y5505" i="4"/>
  <c r="Y5504" i="4"/>
  <c r="Y8004" i="4"/>
  <c r="Y8003" i="4"/>
  <c r="Y4494" i="4"/>
  <c r="Y4941" i="4"/>
  <c r="Y4338" i="4"/>
  <c r="Y4337" i="4"/>
  <c r="Y5118" i="4"/>
  <c r="Y4497" i="4"/>
  <c r="X4069" i="4"/>
  <c r="Y5523" i="4"/>
  <c r="X6481" i="4"/>
  <c r="Y6546" i="4"/>
  <c r="Y5472" i="4"/>
  <c r="Y6870" i="4"/>
  <c r="Y6138" i="4"/>
  <c r="Y9660" i="4"/>
  <c r="X2382" i="4"/>
  <c r="X5689" i="4"/>
  <c r="X5688" i="4"/>
  <c r="Y5694" i="4"/>
  <c r="Y5693" i="4"/>
  <c r="Y5220" i="4"/>
  <c r="Y5219" i="4"/>
  <c r="X4405" i="4"/>
  <c r="X4404" i="4"/>
  <c r="X5776" i="4"/>
  <c r="Y8975" i="4"/>
  <c r="Y8976" i="4"/>
  <c r="Y5538" i="4"/>
  <c r="Y5094" i="4"/>
  <c r="Y5093" i="4"/>
  <c r="Y4443" i="4"/>
  <c r="Y4442" i="4"/>
  <c r="Y5433" i="4"/>
  <c r="Y5432" i="4"/>
  <c r="Y7932" i="4"/>
  <c r="Y7931" i="4"/>
  <c r="Y4422" i="4"/>
  <c r="Y4421" i="4"/>
  <c r="Y4035" i="4"/>
  <c r="Y4593" i="4"/>
  <c r="Y4212" i="4"/>
  <c r="Y4224" i="4"/>
  <c r="Y5022" i="4"/>
  <c r="X4234" i="4"/>
  <c r="Y6798" i="4"/>
  <c r="Y5706" i="4"/>
  <c r="Y5211" i="4"/>
  <c r="Y6639" i="4"/>
  <c r="Y6213" i="4"/>
  <c r="Y6212" i="4"/>
  <c r="X5784" i="4"/>
  <c r="Y2748" i="4"/>
  <c r="Y2747" i="4"/>
  <c r="X5317" i="4"/>
  <c r="X5316" i="4"/>
  <c r="X5704" i="4"/>
  <c r="Y6335" i="4"/>
  <c r="Y8904" i="4"/>
  <c r="Y8903" i="4"/>
  <c r="Y5466" i="4"/>
  <c r="Y7860" i="4"/>
  <c r="Y7859" i="4"/>
  <c r="Y6423" i="4"/>
  <c r="Y6422" i="4"/>
  <c r="Y4089" i="4"/>
  <c r="Y4824" i="4"/>
  <c r="Y4464" i="4"/>
  <c r="Y4374" i="4"/>
  <c r="Y5235" i="4"/>
  <c r="X4429" i="4"/>
  <c r="Y8040" i="4"/>
  <c r="Y5943" i="4"/>
  <c r="Y5331" i="4"/>
  <c r="Y9264" i="4"/>
  <c r="X4783" i="4"/>
  <c r="X4180" i="4"/>
  <c r="Y5418" i="4"/>
  <c r="Y5417" i="4"/>
  <c r="X4117" i="4"/>
  <c r="Y8832" i="4"/>
  <c r="Y8831" i="4"/>
  <c r="Y5394" i="4"/>
  <c r="Y4950" i="4"/>
  <c r="Y4949" i="4"/>
  <c r="Y5289" i="4"/>
  <c r="Y7788" i="4"/>
  <c r="Y7787" i="4"/>
  <c r="Y4278" i="4"/>
  <c r="Y6351" i="4"/>
  <c r="X1893" i="4"/>
  <c r="X1892" i="4"/>
  <c r="Y5268" i="4"/>
  <c r="Y5267" i="4"/>
  <c r="X6238" i="4"/>
  <c r="Y5127" i="4"/>
  <c r="X5590" i="4"/>
  <c r="X4129" i="4"/>
  <c r="Y5343" i="4"/>
  <c r="Y7374" i="4"/>
  <c r="X6334" i="4"/>
  <c r="X6232" i="4"/>
  <c r="Y5844" i="4"/>
  <c r="X5671" i="4"/>
  <c r="Y9876" i="4"/>
  <c r="Y4380" i="4"/>
  <c r="Y4401" i="4"/>
  <c r="X261" i="4"/>
  <c r="Y5679" i="4"/>
  <c r="Y5678" i="4"/>
  <c r="X5872" i="4"/>
  <c r="X5871" i="4"/>
  <c r="X5965" i="4"/>
  <c r="X5964" i="4"/>
  <c r="X4759" i="4"/>
  <c r="X4045" i="4"/>
  <c r="Y6192" i="4"/>
  <c r="Y6191" i="4"/>
  <c r="Y5217" i="4"/>
  <c r="Y5216" i="4"/>
  <c r="Y4206" i="4"/>
  <c r="Y6279" i="4"/>
  <c r="Y6278" i="4"/>
  <c r="Y4131" i="4"/>
  <c r="Y4130" i="4"/>
  <c r="X4090" i="4"/>
  <c r="Y5169" i="4"/>
  <c r="Y6102" i="4"/>
  <c r="X4888" i="4"/>
  <c r="Y4281" i="4"/>
  <c r="Y4248" i="4"/>
  <c r="Y6387" i="4"/>
  <c r="X4135" i="4"/>
  <c r="X5956" i="4"/>
  <c r="Y5907" i="4"/>
  <c r="Y6258" i="4"/>
  <c r="Y5949" i="4"/>
  <c r="X4483" i="4"/>
  <c r="X4998" i="4"/>
  <c r="Y4218" i="4"/>
  <c r="Y6120" i="4"/>
  <c r="Y6119" i="4"/>
  <c r="Y5250" i="4"/>
  <c r="Y4806" i="4"/>
  <c r="Y4805" i="4"/>
  <c r="Y6207" i="4"/>
  <c r="Y6206" i="4"/>
  <c r="X4324" i="4"/>
  <c r="X5464" i="4"/>
  <c r="X4489" i="4"/>
  <c r="Y4548" i="4"/>
  <c r="Y4164" i="4"/>
  <c r="Y5016" i="4"/>
  <c r="Y4383" i="4"/>
  <c r="Y5742" i="4"/>
  <c r="Y4569" i="4"/>
  <c r="Y7194" i="4"/>
  <c r="X4774" i="4"/>
  <c r="Y8400" i="4"/>
  <c r="Y9624" i="4"/>
  <c r="Y5864" i="4"/>
  <c r="X5311" i="4"/>
  <c r="X5281" i="4"/>
  <c r="X5866" i="4"/>
  <c r="Y4185" i="4"/>
  <c r="Y4184" i="4"/>
  <c r="X4918" i="4"/>
  <c r="X4917" i="4"/>
  <c r="Y5178" i="4"/>
  <c r="Y5073" i="4"/>
  <c r="Y5072" i="4"/>
  <c r="Y4434" i="4"/>
  <c r="Y4433" i="4"/>
  <c r="X4339" i="4"/>
  <c r="X4816" i="4"/>
  <c r="Y4317" i="4"/>
  <c r="X6151" i="4"/>
  <c r="X5113" i="4"/>
  <c r="Y4062" i="4"/>
  <c r="Y6243" i="4"/>
  <c r="Y6027" i="4"/>
  <c r="X6139" i="4"/>
  <c r="Y4293" i="4"/>
  <c r="Y4292" i="4"/>
  <c r="X5023" i="4"/>
  <c r="Y5106" i="4"/>
  <c r="Y4662" i="4"/>
  <c r="Y1879" i="4"/>
  <c r="Y1880" i="4"/>
  <c r="Y7446" i="4"/>
  <c r="Y7445" i="4"/>
  <c r="Y1279" i="4"/>
  <c r="Y1280" i="4"/>
  <c r="Y6063" i="4"/>
  <c r="Y6062" i="4"/>
  <c r="X5659" i="4"/>
  <c r="Y5034" i="4"/>
  <c r="X5623" i="4"/>
  <c r="X5236" i="4"/>
  <c r="Y6315" i="4"/>
  <c r="Y5352" i="4"/>
  <c r="Y4578" i="4"/>
  <c r="Y5775" i="4"/>
  <c r="X6409" i="4"/>
  <c r="X6199" i="4"/>
  <c r="X5551" i="4"/>
  <c r="X5550" i="4"/>
  <c r="Y6045" i="4"/>
  <c r="Y6044" i="4"/>
  <c r="Y6228" i="4"/>
  <c r="X4471" i="4"/>
  <c r="X4470" i="4"/>
  <c r="Y4527" i="4"/>
  <c r="Y4526" i="4"/>
  <c r="Y4590" i="4"/>
  <c r="Y4589" i="4"/>
  <c r="Y1825" i="4"/>
  <c r="Y1826" i="4"/>
  <c r="Y4929" i="4"/>
  <c r="Y4928" i="4"/>
  <c r="Y4059" i="4"/>
  <c r="X5752" i="4"/>
  <c r="X5751" i="4"/>
  <c r="Y4143" i="4"/>
  <c r="Y5862" i="4"/>
  <c r="X4510" i="4"/>
  <c r="X3295" i="4"/>
  <c r="Y4182" i="4"/>
  <c r="Y4431" i="4"/>
  <c r="Y5991" i="4"/>
  <c r="Y4827" i="4"/>
  <c r="Y5892" i="4"/>
  <c r="Y7302" i="4"/>
  <c r="Y7122" i="4"/>
  <c r="Y9372" i="4"/>
  <c r="Y4779" i="4"/>
  <c r="X4573" i="4"/>
  <c r="X2126" i="4"/>
  <c r="X2127" i="4"/>
  <c r="X4399" i="4"/>
  <c r="Y4629" i="4"/>
  <c r="Y5832" i="4"/>
  <c r="Y5831" i="4"/>
  <c r="Y4857" i="4"/>
  <c r="Y1186" i="4"/>
  <c r="Y1187" i="4"/>
  <c r="Y5919" i="4"/>
  <c r="Y5918" i="4"/>
  <c r="X4345" i="4"/>
  <c r="Y5871" i="4"/>
  <c r="Y4122" i="4"/>
  <c r="X4384" i="4"/>
  <c r="Y6327" i="4"/>
  <c r="X6064" i="4"/>
  <c r="X4540" i="4"/>
  <c r="Y7266" i="4"/>
  <c r="Y8328" i="4"/>
  <c r="X492" i="4"/>
  <c r="Y5979" i="4"/>
  <c r="Y5978" i="4"/>
  <c r="X5284" i="4"/>
  <c r="X4672" i="4"/>
  <c r="X4327" i="4"/>
  <c r="X4732" i="4"/>
  <c r="Y5760" i="4"/>
  <c r="Y5759" i="4"/>
  <c r="Y6375" i="4"/>
  <c r="Y6374" i="4"/>
  <c r="Y7230" i="4"/>
  <c r="Y7229" i="4"/>
  <c r="Y1138" i="4"/>
  <c r="Y1987" i="4"/>
  <c r="Y1988" i="4"/>
  <c r="Y4818" i="4"/>
  <c r="X4225" i="4"/>
  <c r="X4687" i="4"/>
  <c r="Y5883" i="4"/>
  <c r="Y4137" i="4"/>
  <c r="Y4911" i="4"/>
  <c r="Y4158" i="4"/>
  <c r="Y9480" i="4"/>
  <c r="X4882" i="4"/>
  <c r="Y6579" i="4"/>
  <c r="Y6578" i="4"/>
  <c r="X6157" i="4"/>
  <c r="X6156" i="4"/>
  <c r="X4306" i="4"/>
  <c r="Y4833" i="4"/>
  <c r="Y5688" i="4"/>
  <c r="Y5687" i="4"/>
  <c r="Y4713" i="4"/>
  <c r="Y4712" i="4"/>
  <c r="Y7158" i="4"/>
  <c r="Y7157" i="4"/>
  <c r="Y7440" i="4"/>
  <c r="Y7439" i="4"/>
  <c r="Y4326" i="4"/>
  <c r="Y4325" i="4"/>
  <c r="X2136" i="4"/>
  <c r="X2135" i="4"/>
  <c r="X5035" i="4"/>
  <c r="X4255" i="4"/>
  <c r="Y4113" i="4"/>
  <c r="Y4938" i="4"/>
  <c r="Y4746" i="4"/>
  <c r="Y5937" i="4"/>
  <c r="Y8436" i="4"/>
  <c r="X5203" i="4"/>
  <c r="Y5334" i="4"/>
  <c r="Y5385" i="4"/>
  <c r="Y5384" i="4"/>
  <c r="Y5768" i="4"/>
  <c r="Y6663" i="4"/>
  <c r="X389" i="4"/>
  <c r="X390" i="4"/>
  <c r="X4183" i="4"/>
  <c r="X4182" i="4"/>
  <c r="Y5616" i="4"/>
  <c r="Y5615" i="4"/>
  <c r="Y8184" i="4"/>
  <c r="Y8183" i="4"/>
  <c r="Y4641" i="4"/>
  <c r="Y4640" i="4"/>
  <c r="Y7086" i="4"/>
  <c r="Y7085" i="4"/>
  <c r="Y7368" i="4"/>
  <c r="Y7367" i="4"/>
  <c r="Y5703" i="4"/>
  <c r="Y5702" i="4"/>
  <c r="X4435" i="4"/>
  <c r="Y4146" i="4"/>
  <c r="Y5163" i="4"/>
  <c r="X4354" i="4"/>
  <c r="Y4881" i="4"/>
  <c r="Y4521" i="4"/>
  <c r="Y5322" i="4"/>
  <c r="X5047" i="4"/>
  <c r="Y4878" i="4"/>
  <c r="Y6054" i="4"/>
  <c r="Y8760" i="4"/>
  <c r="X5263" i="4"/>
  <c r="Y5799" i="4"/>
  <c r="Y350" i="4"/>
  <c r="X5206" i="4"/>
  <c r="X5205" i="4"/>
  <c r="Y4188" i="4"/>
  <c r="Y4187" i="4"/>
  <c r="Y5544" i="4"/>
  <c r="Y5543" i="4"/>
  <c r="Y4674" i="4"/>
  <c r="Y6159" i="4"/>
  <c r="Y6158" i="4"/>
  <c r="Y7014" i="4"/>
  <c r="Y7013" i="4"/>
  <c r="Y7296" i="4"/>
  <c r="Y7295" i="4"/>
  <c r="Y5631" i="4"/>
  <c r="Y4245" i="4"/>
  <c r="X5494" i="4"/>
  <c r="Y4596" i="4"/>
  <c r="Y4566" i="4"/>
  <c r="Y5403" i="4"/>
  <c r="X5515" i="4"/>
  <c r="Y5115" i="4"/>
  <c r="X4900" i="4"/>
  <c r="Y5727" i="4"/>
  <c r="X6142" i="4"/>
  <c r="X4270" i="4"/>
  <c r="Y4485" i="4"/>
  <c r="Y4296" i="4"/>
  <c r="X4204" i="4"/>
  <c r="Y5139" i="4"/>
  <c r="Y4602" i="4"/>
  <c r="Y6942" i="4"/>
  <c r="Y6941" i="4"/>
  <c r="Y7224" i="4"/>
  <c r="Y7223" i="4"/>
  <c r="Y5559" i="4"/>
  <c r="Y5558" i="4"/>
  <c r="Y4116" i="4"/>
  <c r="X4351" i="4"/>
  <c r="Y5697" i="4"/>
  <c r="X4915" i="4"/>
  <c r="X5389" i="4"/>
  <c r="X4660" i="4"/>
  <c r="X5980" i="4"/>
  <c r="Y5295" i="4"/>
  <c r="X5485" i="4"/>
  <c r="Y5958" i="4"/>
  <c r="Y6303" i="4"/>
  <c r="Y119" i="4"/>
  <c r="X4678" i="4"/>
  <c r="Y4692" i="4"/>
  <c r="X4378" i="4"/>
  <c r="Y4284" i="4"/>
  <c r="Y4283" i="4"/>
  <c r="Y5405" i="4"/>
  <c r="Y4398" i="4"/>
  <c r="X3943" i="4"/>
  <c r="Y5400" i="4"/>
  <c r="Y5399" i="4"/>
  <c r="Y4086" i="4"/>
  <c r="Y4085" i="4"/>
  <c r="Y4425" i="4"/>
  <c r="Y7152" i="4"/>
  <c r="Y5487" i="4"/>
  <c r="Y5486" i="4"/>
  <c r="X4444" i="4"/>
  <c r="X4102" i="4"/>
  <c r="Y5430" i="4"/>
  <c r="X4975" i="4"/>
  <c r="Y4080" i="4"/>
  <c r="Y5526" i="4"/>
  <c r="X5305" i="4"/>
  <c r="Y6567" i="4"/>
  <c r="Y6015" i="4"/>
  <c r="X4357" i="4"/>
  <c r="Y4481" i="4"/>
  <c r="X4507" i="4"/>
  <c r="Y4194" i="4"/>
  <c r="Y4413" i="4"/>
  <c r="X2324" i="4"/>
  <c r="X2325" i="4"/>
  <c r="Y4044" i="4"/>
  <c r="Y4043" i="4"/>
  <c r="Y5328" i="4"/>
  <c r="Y5327" i="4"/>
  <c r="Y4353" i="4"/>
  <c r="Y4352" i="4"/>
  <c r="Y4656" i="4"/>
  <c r="Y4587" i="4"/>
  <c r="X4597" i="4"/>
  <c r="X5950" i="4"/>
  <c r="Y6111" i="4"/>
  <c r="Y4530" i="4"/>
  <c r="Y4689" i="4"/>
  <c r="Y6495" i="4"/>
  <c r="Y5709" i="4"/>
  <c r="Y7008" i="4"/>
  <c r="Y6294" i="4"/>
  <c r="Y6309" i="4"/>
  <c r="Y6308" i="4"/>
  <c r="Y4491" i="4"/>
  <c r="X4087" i="4"/>
  <c r="Y7824" i="4"/>
  <c r="Y7823" i="4"/>
  <c r="Y4386" i="4"/>
  <c r="Y6747" i="4"/>
  <c r="Y6746" i="4"/>
  <c r="Y4149" i="4"/>
  <c r="Y4148" i="4"/>
  <c r="Y5577" i="4"/>
  <c r="Y4734" i="4"/>
  <c r="Y4167" i="4"/>
  <c r="Y4227" i="4"/>
  <c r="Y4575" i="4"/>
  <c r="X5398" i="4"/>
  <c r="Y6654" i="4"/>
  <c r="X4075" i="4"/>
  <c r="Y6462" i="4"/>
  <c r="Y4797" i="4"/>
  <c r="Y5184" i="4"/>
  <c r="Y5183" i="4"/>
  <c r="Y7752" i="4"/>
  <c r="Y7751" i="4"/>
  <c r="Y6936" i="4"/>
  <c r="Y6935" i="4"/>
  <c r="Y5271" i="4"/>
  <c r="Y5270" i="4"/>
  <c r="Y4140" i="4"/>
  <c r="X5698" i="4"/>
  <c r="X5503" i="4"/>
  <c r="X4513" i="4"/>
  <c r="X4423" i="4"/>
  <c r="Y5517" i="4"/>
  <c r="Y7572" i="4"/>
  <c r="X6055" i="4"/>
  <c r="Y6675" i="4"/>
  <c r="Y5214" i="4"/>
  <c r="X4996" i="4"/>
  <c r="X4693" i="4"/>
  <c r="X4692" i="4"/>
  <c r="X4810" i="4"/>
  <c r="X4809" i="4"/>
  <c r="Y4725" i="4"/>
  <c r="Y4724" i="4"/>
  <c r="X5440" i="4"/>
  <c r="Y5835" i="4"/>
  <c r="Y5834" i="4"/>
  <c r="Y7680" i="4"/>
  <c r="Y7679" i="4"/>
  <c r="Y6603" i="4"/>
  <c r="Y6602" i="4"/>
  <c r="Y6582" i="4"/>
  <c r="Y6581" i="4"/>
  <c r="Y6864" i="4"/>
  <c r="Y6863" i="4"/>
  <c r="Y5199" i="4"/>
  <c r="X4642" i="4"/>
  <c r="Y4347" i="4"/>
  <c r="X4039" i="4"/>
  <c r="Y4155" i="4"/>
  <c r="Y4608" i="4"/>
  <c r="X4897" i="4"/>
  <c r="Y8472" i="4"/>
  <c r="Y6174" i="4"/>
  <c r="Y5718" i="4"/>
  <c r="Y6726" i="4"/>
  <c r="X5335" i="4"/>
  <c r="Y4620" i="4"/>
  <c r="Y4619" i="4"/>
  <c r="X5098" i="4"/>
  <c r="X5097" i="4"/>
  <c r="X5368" i="4"/>
  <c r="X5367" i="4"/>
  <c r="Y5763" i="4"/>
  <c r="Y5762" i="4"/>
  <c r="Y5040" i="4"/>
  <c r="Y7608" i="4"/>
  <c r="Y7607" i="4"/>
  <c r="Y6531" i="4"/>
  <c r="Y6530" i="4"/>
  <c r="Y5655" i="4"/>
  <c r="Y6510" i="4"/>
  <c r="Y6509" i="4"/>
  <c r="Y6792" i="4"/>
  <c r="Y6791" i="4"/>
  <c r="Y544" i="4"/>
  <c r="Y545" i="4"/>
  <c r="Y4452" i="4"/>
  <c r="Y4451" i="4"/>
  <c r="X4024" i="4"/>
  <c r="X4093" i="4"/>
  <c r="Y5307" i="4"/>
  <c r="X5062" i="4"/>
  <c r="Y5112" i="4"/>
  <c r="X5920" i="4"/>
  <c r="X4381" i="4"/>
  <c r="Y6390" i="4"/>
  <c r="Y8112" i="4"/>
  <c r="X5800" i="4"/>
  <c r="X5197" i="4"/>
  <c r="X4714" i="4"/>
  <c r="X4713" i="4"/>
  <c r="X4927" i="4"/>
  <c r="X4926" i="4"/>
  <c r="Y5691" i="4"/>
  <c r="Y5690" i="4"/>
  <c r="Y7536" i="4"/>
  <c r="Y7535" i="4"/>
  <c r="Y4098" i="4"/>
  <c r="Y4097" i="4"/>
  <c r="Y5583" i="4"/>
  <c r="Y6720" i="4"/>
  <c r="Y6719" i="4"/>
  <c r="X4555" i="4"/>
  <c r="X4195" i="4"/>
  <c r="X4501" i="4"/>
  <c r="Y5601" i="4"/>
  <c r="Y5568" i="4"/>
  <c r="Y6099" i="4"/>
  <c r="Y4701" i="4"/>
  <c r="Y4455" i="4"/>
  <c r="X6067" i="4"/>
  <c r="Y4968" i="4"/>
  <c r="Y6144" i="4"/>
  <c r="X2671" i="4"/>
  <c r="X5224" i="4"/>
  <c r="Y5619" i="4"/>
  <c r="Y5618" i="4"/>
  <c r="Y7482" i="4"/>
  <c r="Y7481" i="4"/>
  <c r="Y5511" i="4"/>
  <c r="Y6648" i="4"/>
  <c r="Y6647" i="4"/>
  <c r="Y4983" i="4"/>
  <c r="Y4982" i="4"/>
  <c r="X4657" i="4"/>
  <c r="X4656" i="4"/>
  <c r="X298" i="4"/>
  <c r="Y4446" i="4"/>
  <c r="Y5256" i="4"/>
  <c r="Y6264" i="4"/>
  <c r="Y6156" i="4"/>
  <c r="Y6318" i="4"/>
  <c r="Y5001" i="4"/>
  <c r="Y4890" i="4"/>
  <c r="Y4467" i="4"/>
  <c r="X5143" i="4"/>
  <c r="Y6420" i="4"/>
  <c r="Y2273" i="4"/>
  <c r="Y5397" i="4"/>
  <c r="Y5396" i="4"/>
  <c r="Y4077" i="4"/>
  <c r="Y4076" i="4"/>
  <c r="Y5547" i="4"/>
  <c r="Y2290" i="4"/>
  <c r="Y2291" i="4"/>
  <c r="Y6576" i="4"/>
  <c r="Y6575" i="4"/>
  <c r="Y5463" i="4"/>
  <c r="X4609" i="4"/>
  <c r="Y4176" i="4"/>
  <c r="X4174" i="4"/>
  <c r="X5116" i="4"/>
  <c r="Y5370" i="4"/>
  <c r="X5791" i="4"/>
  <c r="Y7410" i="4"/>
  <c r="X5017" i="4"/>
  <c r="X5080" i="4"/>
  <c r="X5079" i="4"/>
  <c r="Y7338" i="4"/>
  <c r="Y7337" i="4"/>
  <c r="Y5367" i="4"/>
  <c r="Y9732" i="4"/>
  <c r="Y9731" i="4"/>
  <c r="Y6222" i="4"/>
  <c r="Y6221" i="4"/>
  <c r="Y6504" i="4"/>
  <c r="Y6503" i="4"/>
  <c r="Y4839" i="4"/>
  <c r="X4861" i="4"/>
  <c r="X4860" i="4"/>
  <c r="X4582" i="4"/>
  <c r="X6058" i="4"/>
  <c r="Y4653" i="4"/>
  <c r="X4228" i="4"/>
  <c r="Y4236" i="4"/>
  <c r="Y4239" i="4"/>
  <c r="X5296" i="4"/>
  <c r="Y5361" i="4"/>
  <c r="Y5658" i="4"/>
  <c r="X4282" i="4"/>
  <c r="X4291" i="4"/>
  <c r="X4290" i="4"/>
  <c r="X5413" i="4"/>
  <c r="X5412" i="4"/>
  <c r="X4312" i="4"/>
  <c r="X5008" i="4"/>
  <c r="Y2230" i="4"/>
  <c r="Y2231" i="4"/>
  <c r="Y6171" i="4"/>
  <c r="Y6170" i="4"/>
  <c r="Y6150" i="4"/>
  <c r="Y6149" i="4"/>
  <c r="Y6432" i="4"/>
  <c r="Y6431" i="4"/>
  <c r="Y4767" i="4"/>
  <c r="X4546" i="4"/>
  <c r="Y5454" i="4"/>
  <c r="Y4791" i="4"/>
  <c r="Y4329" i="4"/>
  <c r="Y5610" i="4"/>
  <c r="X5104" i="4"/>
  <c r="X5875" i="4"/>
  <c r="Y5475" i="4"/>
  <c r="Y6069" i="4"/>
  <c r="X4789" i="4"/>
  <c r="X5563" i="4"/>
  <c r="X5401" i="4"/>
  <c r="X5400" i="4"/>
  <c r="Y5514" i="4"/>
  <c r="Y5513" i="4"/>
  <c r="X5221" i="4"/>
  <c r="X4498" i="4"/>
  <c r="X4497" i="4"/>
  <c r="Y6750" i="4"/>
  <c r="Y6749" i="4"/>
  <c r="Y5223" i="4"/>
  <c r="Y9588" i="4"/>
  <c r="Y9587" i="4"/>
  <c r="Y6360" i="4"/>
  <c r="Y6359" i="4"/>
  <c r="X4474" i="4"/>
  <c r="Y4041" i="4"/>
  <c r="Y4524" i="4"/>
  <c r="Y4029" i="4"/>
  <c r="Y5811" i="4"/>
  <c r="Y5145" i="4"/>
  <c r="Y6087" i="4"/>
  <c r="Y5589" i="4"/>
  <c r="Y5588" i="4"/>
  <c r="Y4500" i="4"/>
  <c r="Y5607" i="4"/>
  <c r="Y5606" i="4"/>
  <c r="Y5319" i="4"/>
  <c r="Y5318" i="4"/>
  <c r="X4426" i="4"/>
  <c r="Y5151" i="4"/>
  <c r="Y9516" i="4"/>
  <c r="Y9515" i="4"/>
  <c r="Y6006" i="4"/>
  <c r="Y6005" i="4"/>
  <c r="Y4623" i="4"/>
  <c r="Y4622" i="4"/>
  <c r="Y898" i="4"/>
  <c r="Y899" i="4"/>
  <c r="X4438" i="4"/>
  <c r="X4447" i="4"/>
  <c r="X4828" i="4"/>
  <c r="X5266" i="4"/>
  <c r="Y4755" i="4"/>
  <c r="Y4083" i="4"/>
  <c r="Y7080" i="4"/>
  <c r="Y8688" i="4"/>
  <c r="Y5886" i="4"/>
  <c r="Y6402" i="4"/>
  <c r="Y5379" i="4"/>
  <c r="Y9696" i="4"/>
  <c r="Y4599" i="4"/>
  <c r="Y4598" i="4"/>
  <c r="X5419" i="4"/>
  <c r="Y4626" i="4"/>
  <c r="Y4625" i="4"/>
  <c r="Y6606" i="4"/>
  <c r="Y6605" i="4"/>
  <c r="Y5079" i="4"/>
  <c r="Y9444" i="4"/>
  <c r="Y9443" i="4"/>
  <c r="Y5934" i="4"/>
  <c r="Y5933" i="4"/>
  <c r="Y6216" i="4"/>
  <c r="Y6215" i="4"/>
  <c r="Y4551" i="4"/>
  <c r="Y4550" i="4"/>
  <c r="X4123" i="4"/>
  <c r="Y4683" i="4"/>
  <c r="X5308" i="4"/>
  <c r="Y4134" i="4"/>
  <c r="X4111" i="4"/>
  <c r="Y4761" i="4"/>
  <c r="Y6000" i="4"/>
  <c r="Y6819" i="4"/>
  <c r="Y5496" i="4"/>
  <c r="X6421" i="4"/>
  <c r="X4771" i="4"/>
  <c r="X5692" i="4"/>
  <c r="X5691" i="4"/>
  <c r="Y4392" i="4"/>
  <c r="Y4391" i="4"/>
  <c r="Y6978" i="4"/>
  <c r="Y6977" i="4"/>
  <c r="Y6534" i="4"/>
  <c r="Y6533" i="4"/>
  <c r="Y5007" i="4"/>
  <c r="X4231" i="4"/>
  <c r="X5365" i="4"/>
  <c r="X4330" i="4"/>
  <c r="X5038" i="4"/>
  <c r="Y4170" i="4"/>
  <c r="X4387" i="4"/>
  <c r="X4822" i="4"/>
  <c r="Y6114" i="4"/>
  <c r="Y4407" i="4"/>
  <c r="Y5847" i="4"/>
  <c r="Y6474" i="4"/>
  <c r="Y5787" i="4"/>
  <c r="X4804" i="4"/>
  <c r="Y5889" i="4"/>
  <c r="Y5888" i="4"/>
  <c r="X5611" i="4"/>
  <c r="X5610" i="4"/>
  <c r="Y5043" i="4"/>
  <c r="Y5042" i="4"/>
  <c r="Y4320" i="4"/>
  <c r="Y6906" i="4"/>
  <c r="Y6905" i="4"/>
  <c r="Y4935" i="4"/>
  <c r="Y9300" i="4"/>
  <c r="Y9299" i="4"/>
  <c r="Y5790" i="4"/>
  <c r="Y5789" i="4"/>
  <c r="Y6072" i="4"/>
  <c r="Y6071" i="4"/>
  <c r="Y4332" i="4"/>
  <c r="Y4331" i="4"/>
  <c r="X4150" i="4"/>
  <c r="X5935" i="4"/>
  <c r="X4309" i="4"/>
  <c r="X6208" i="4"/>
  <c r="X5584" i="4"/>
  <c r="Y4533" i="4"/>
  <c r="Y5904" i="4"/>
  <c r="X6586" i="4"/>
  <c r="Y6834" i="4"/>
  <c r="Y6833" i="4"/>
  <c r="Y4863" i="4"/>
  <c r="Y4335" i="4"/>
  <c r="Y5562" i="4"/>
  <c r="Y5561" i="4"/>
  <c r="X4114" i="4"/>
  <c r="Y4644" i="4"/>
  <c r="Y4971" i="4"/>
  <c r="Y5316" i="4"/>
  <c r="X4285" i="4"/>
  <c r="Y7896" i="4"/>
  <c r="Y6048" i="4"/>
  <c r="Y8148" i="4"/>
  <c r="Y6078" i="4"/>
  <c r="Y8724" i="4"/>
  <c r="Y11" i="4"/>
  <c r="X6319" i="4"/>
  <c r="X6318" i="4"/>
  <c r="Y5967" i="4"/>
  <c r="Y5966" i="4"/>
  <c r="Y5802" i="4"/>
  <c r="Y5801" i="4"/>
  <c r="Y5031" i="4"/>
  <c r="Y5030" i="4"/>
  <c r="X4066" i="4"/>
  <c r="Y4899" i="4"/>
  <c r="Y4898" i="4"/>
  <c r="Y6762" i="4"/>
  <c r="Y6761" i="4"/>
  <c r="Y5667" i="4"/>
  <c r="Y5666" i="4"/>
  <c r="Y9156" i="4"/>
  <c r="Y9155" i="4"/>
  <c r="Y5646" i="4"/>
  <c r="Y5645" i="4"/>
  <c r="Y5928" i="4"/>
  <c r="Y5927" i="4"/>
  <c r="Y4263" i="4"/>
  <c r="X4849" i="4"/>
  <c r="X4848" i="4"/>
  <c r="X4078" i="4"/>
  <c r="X4096" i="4"/>
  <c r="X4960" i="4"/>
  <c r="Y5310" i="4"/>
  <c r="X5602" i="4"/>
  <c r="Y4389" i="4"/>
  <c r="Y5814" i="4"/>
  <c r="Y6330" i="4"/>
  <c r="X4393" i="4"/>
  <c r="X5782" i="4"/>
  <c r="Y6135" i="4"/>
  <c r="X4063" i="4"/>
  <c r="X5107" i="4"/>
  <c r="Y5133" i="4"/>
  <c r="X2453" i="4"/>
  <c r="X2454" i="4"/>
  <c r="Y4104" i="4"/>
  <c r="Y4103" i="4"/>
  <c r="Y6690" i="4"/>
  <c r="Y6689" i="4"/>
  <c r="Y5595" i="4"/>
  <c r="Y5594" i="4"/>
  <c r="Y4719" i="4"/>
  <c r="Y9084" i="4"/>
  <c r="Y9083" i="4"/>
  <c r="Y5574" i="4"/>
  <c r="Y5573" i="4"/>
  <c r="Y4191" i="4"/>
  <c r="Y4190" i="4"/>
  <c r="X4777" i="4"/>
  <c r="X4776" i="4"/>
  <c r="X4249" i="4"/>
  <c r="Y5088" i="4"/>
  <c r="X5683" i="4"/>
  <c r="Y6438" i="4"/>
  <c r="X5593" i="4"/>
  <c r="Y6246" i="4"/>
  <c r="Y4800" i="4"/>
  <c r="Y4554" i="4"/>
  <c r="Y4073" i="4"/>
  <c r="X6244" i="4"/>
  <c r="X6243" i="4"/>
  <c r="Y5982" i="4"/>
  <c r="Y5981" i="4"/>
  <c r="Y4032" i="4"/>
  <c r="Y4647" i="4"/>
  <c r="Y9012" i="4"/>
  <c r="Y9011" i="4"/>
  <c r="Y5502" i="4"/>
  <c r="Y5501" i="4"/>
  <c r="Y4119" i="4"/>
  <c r="X4705" i="4"/>
  <c r="Y4299" i="4"/>
  <c r="Y5382" i="4"/>
  <c r="Y4065" i="4"/>
  <c r="X5842" i="4"/>
  <c r="X4390" i="4"/>
  <c r="Y6321" i="4"/>
  <c r="Y6552" i="4"/>
  <c r="Y4458" i="4"/>
  <c r="Y6288" i="4"/>
  <c r="Y7644" i="4"/>
  <c r="X4921" i="4"/>
  <c r="X1596" i="4"/>
  <c r="X4615" i="4"/>
  <c r="X6070" i="4"/>
  <c r="Y5451" i="4"/>
  <c r="Y8940" i="4"/>
  <c r="Y8939" i="4"/>
  <c r="Y5712" i="4"/>
  <c r="Y5711" i="4"/>
  <c r="Y4047" i="4"/>
  <c r="X4633" i="4"/>
  <c r="Y4242" i="4"/>
  <c r="X4543" i="4"/>
  <c r="Y4359" i="4"/>
  <c r="Y4419" i="4"/>
  <c r="X5881" i="4"/>
  <c r="Y4437" i="4"/>
  <c r="Y4503" i="4"/>
  <c r="Y7716" i="4"/>
  <c r="Y4710" i="4"/>
  <c r="Y8544" i="4"/>
  <c r="Y8256" i="4"/>
  <c r="X5152" i="4"/>
  <c r="Y4680" i="4"/>
  <c r="X821" i="4"/>
  <c r="X822" i="4"/>
  <c r="X5137" i="4"/>
  <c r="X5136" i="4"/>
  <c r="Y6030" i="4"/>
  <c r="Y6029" i="4"/>
  <c r="Y8868" i="4"/>
  <c r="Y8867" i="4"/>
  <c r="Y5640" i="4"/>
  <c r="Y5639" i="4"/>
  <c r="Y439" i="4"/>
  <c r="Y440" i="4"/>
  <c r="X4561" i="4"/>
  <c r="Y4536" i="4"/>
  <c r="Y4728" i="4"/>
  <c r="Y4695" i="4"/>
  <c r="Y4470" i="4"/>
  <c r="Y4230" i="4"/>
  <c r="X4717" i="4"/>
  <c r="Y4752" i="4"/>
  <c r="Y8580" i="4"/>
  <c r="Y8652" i="4"/>
  <c r="Y4479" i="4"/>
  <c r="X4029" i="4"/>
  <c r="X4486" i="4"/>
  <c r="Y6507" i="4"/>
  <c r="X5065" i="4"/>
  <c r="Y4539" i="4"/>
  <c r="Y4538" i="4"/>
  <c r="Y5286" i="4"/>
  <c r="Y5285" i="4"/>
  <c r="Y4812" i="4"/>
  <c r="X5209" i="4"/>
  <c r="X4831" i="4"/>
  <c r="X5596" i="4"/>
  <c r="X4276" i="4"/>
  <c r="X5890" i="4"/>
  <c r="X4993" i="4"/>
  <c r="Y5241" i="4"/>
  <c r="Y5067" i="4"/>
  <c r="Y4209" i="4"/>
  <c r="Y4605" i="4"/>
  <c r="X5971" i="4"/>
  <c r="X4279" i="4"/>
  <c r="X99" i="4"/>
  <c r="X98" i="4"/>
  <c r="Y9768" i="4"/>
  <c r="Y9767" i="4"/>
  <c r="X4219" i="4"/>
  <c r="X4417" i="4"/>
  <c r="X4903" i="4"/>
  <c r="Y4962" i="4"/>
  <c r="Y4323" i="4"/>
  <c r="X4756" i="4"/>
  <c r="X5218" i="4"/>
  <c r="Y5166" i="4"/>
  <c r="X6049" i="4"/>
  <c r="Y5478" i="4"/>
  <c r="Y5259" i="4"/>
  <c r="X5497" i="4"/>
  <c r="Y8220" i="4"/>
  <c r="X780" i="4"/>
  <c r="X4876" i="4"/>
  <c r="Y4698" i="4"/>
  <c r="Y4697" i="4"/>
  <c r="X4084" i="4"/>
  <c r="X6424" i="4"/>
  <c r="Y4395" i="4"/>
  <c r="Y4287" i="4"/>
  <c r="Y4286" i="4"/>
  <c r="Y5142" i="4"/>
  <c r="Y5141" i="4"/>
  <c r="Y5424" i="4"/>
  <c r="Y5423" i="4"/>
  <c r="X4318" i="4"/>
  <c r="Y2080" i="4"/>
  <c r="Y2081" i="4"/>
  <c r="X4300" i="4"/>
  <c r="X5089" i="4"/>
  <c r="Y4371" i="4"/>
  <c r="Y4980" i="4"/>
  <c r="Y5682" i="4"/>
  <c r="X5290" i="4"/>
  <c r="X6220" i="4"/>
  <c r="X6229" i="4"/>
  <c r="Y5784" i="4"/>
  <c r="X6136" i="4"/>
  <c r="Y8508" i="4"/>
  <c r="Y5793" i="4"/>
  <c r="Y5792" i="4"/>
  <c r="X4189" i="4"/>
  <c r="X771" i="4"/>
  <c r="X770" i="4"/>
  <c r="Y6186" i="4"/>
  <c r="Y5091" i="4"/>
  <c r="Y5090" i="4"/>
  <c r="Y4215" i="4"/>
  <c r="Y5070" i="4"/>
  <c r="Y5069" i="4"/>
  <c r="X4273" i="4"/>
  <c r="X4141" i="4"/>
  <c r="X4138" i="4"/>
  <c r="Y4350" i="4"/>
  <c r="X4885" i="4"/>
  <c r="Y4758" i="4"/>
  <c r="Y5856" i="4"/>
  <c r="Y8796" i="4"/>
  <c r="X5005" i="4"/>
  <c r="X4711" i="4"/>
  <c r="X6247" i="4"/>
  <c r="Y9228" i="4"/>
  <c r="X291" i="4"/>
  <c r="H14" i="11"/>
  <c r="G16" i="11"/>
  <c r="G15" i="11"/>
  <c r="G18" i="11"/>
  <c r="G19" i="11" s="1"/>
  <c r="G17" i="11"/>
  <c r="H16" i="11"/>
  <c r="H15" i="11"/>
  <c r="H17" i="11"/>
  <c r="Y5507" i="4"/>
  <c r="X5013" i="4"/>
  <c r="X6336" i="4"/>
  <c r="Y4265" i="4"/>
  <c r="X5632" i="4"/>
  <c r="Y4290" i="4"/>
  <c r="Y5960" i="4"/>
  <c r="Y5489" i="4"/>
  <c r="X4168" i="4"/>
  <c r="Y4901" i="4"/>
  <c r="X5953" i="4"/>
  <c r="X4579" i="4"/>
  <c r="Y5196" i="4"/>
  <c r="X4798" i="4"/>
  <c r="X524" i="4"/>
  <c r="Y5408" i="4"/>
  <c r="Y5970" i="4"/>
  <c r="Y4974" i="4"/>
  <c r="X4909" i="4"/>
  <c r="Y4892" i="4"/>
  <c r="Y6249" i="4"/>
  <c r="X6127" i="4"/>
  <c r="X4366" i="4"/>
  <c r="X5095" i="4"/>
  <c r="Y4676" i="4"/>
  <c r="X5505" i="4"/>
  <c r="X5194" i="4"/>
  <c r="X2417" i="4"/>
  <c r="Y5297" i="4"/>
  <c r="X6300" i="4"/>
  <c r="X4461" i="4"/>
  <c r="X5181" i="4"/>
  <c r="Y4254" i="4"/>
  <c r="Y6332" i="4"/>
  <c r="Y5585" i="4"/>
  <c r="X5001" i="4"/>
  <c r="Y5964" i="4"/>
  <c r="X4669" i="4"/>
  <c r="Y4773" i="4"/>
  <c r="X4989" i="4"/>
  <c r="Y6141" i="4"/>
  <c r="X4872" i="4"/>
  <c r="X6217" i="4"/>
  <c r="Y5898" i="4"/>
  <c r="Y6038" i="4"/>
  <c r="X5676" i="4"/>
  <c r="X5608" i="4"/>
  <c r="Y4896" i="4"/>
  <c r="Y5283" i="4"/>
  <c r="Y6447" i="4"/>
  <c r="Y6305" i="4"/>
  <c r="AC34" i="4"/>
  <c r="AD35" i="4"/>
  <c r="AB34" i="4"/>
  <c r="AE34" i="4" s="1"/>
  <c r="Y4611" i="4"/>
  <c r="X4158" i="4"/>
  <c r="Y6458" i="4"/>
  <c r="Y511" i="4"/>
  <c r="X1332" i="4"/>
  <c r="Y3825" i="4"/>
  <c r="Y2963" i="4"/>
  <c r="Y2198" i="4"/>
  <c r="X2276" i="4"/>
  <c r="Y1676" i="4"/>
  <c r="H57" i="11"/>
  <c r="J57" i="11"/>
  <c r="Y976" i="4"/>
  <c r="Y3783" i="4"/>
  <c r="Y1787" i="4"/>
  <c r="Y2276" i="4"/>
  <c r="Y2522" i="4"/>
  <c r="Y1541" i="4"/>
  <c r="Y29" i="4"/>
  <c r="X2235" i="4"/>
  <c r="Y3489" i="4"/>
  <c r="Y845" i="4"/>
  <c r="X3825" i="4"/>
  <c r="Y1390" i="4"/>
  <c r="X3921" i="4"/>
  <c r="Y1268" i="4"/>
  <c r="X3298" i="4"/>
  <c r="X1043" i="4"/>
  <c r="X4450" i="4"/>
  <c r="Y4011" i="4"/>
  <c r="Y145" i="4"/>
  <c r="Y877" i="4"/>
  <c r="Y1670" i="4"/>
  <c r="X971" i="4"/>
  <c r="Y643" i="4"/>
  <c r="X3724" i="4"/>
  <c r="Y3042" i="4"/>
  <c r="Y52" i="4"/>
  <c r="Y2213" i="4"/>
  <c r="Y227" i="4"/>
  <c r="X2129" i="4"/>
  <c r="X1116" i="4"/>
  <c r="X239" i="4"/>
  <c r="X1698" i="4"/>
  <c r="X1404" i="4"/>
  <c r="Y3915" i="4"/>
  <c r="X2093" i="4"/>
  <c r="Y116" i="4"/>
  <c r="Y2433" i="4"/>
  <c r="Y970" i="4"/>
  <c r="X1848" i="4"/>
  <c r="H61" i="11"/>
  <c r="J61" i="11" s="1"/>
  <c r="Y2207" i="4"/>
  <c r="X456" i="4"/>
  <c r="X3370" i="4"/>
  <c r="Y1868" i="4"/>
  <c r="X2057" i="4"/>
  <c r="X540" i="4"/>
  <c r="Y361" i="4"/>
  <c r="X267" i="4"/>
  <c r="Y1858" i="4"/>
  <c r="H58" i="11"/>
  <c r="J58" i="11" s="1"/>
  <c r="Y1995" i="4"/>
  <c r="Y2921" i="4"/>
  <c r="X2147" i="4"/>
  <c r="X1112" i="4"/>
  <c r="Y125" i="4"/>
  <c r="H44" i="11"/>
  <c r="J44" i="11" s="1"/>
  <c r="X1647" i="4"/>
  <c r="Y958" i="4"/>
  <c r="X2845" i="4"/>
  <c r="Y2120" i="4"/>
  <c r="Y1241" i="4"/>
  <c r="H40" i="11"/>
  <c r="Y356" i="4"/>
  <c r="Y418" i="4"/>
  <c r="H46" i="11"/>
  <c r="J46" i="11" s="1"/>
  <c r="X3745" i="4"/>
  <c r="H41" i="11"/>
  <c r="J41" i="11"/>
  <c r="H65" i="11"/>
  <c r="J65" i="11"/>
  <c r="H63" i="11"/>
  <c r="Y3704" i="4"/>
  <c r="Y3705" i="4"/>
  <c r="Y1337" i="4"/>
  <c r="H60" i="11"/>
  <c r="J60" i="11"/>
  <c r="H66" i="11"/>
  <c r="J66" i="11" s="1"/>
  <c r="J63" i="11" s="1"/>
  <c r="Y3593" i="4"/>
  <c r="Y3594" i="4"/>
  <c r="Y875" i="4"/>
  <c r="Y884" i="4"/>
  <c r="X1548" i="4"/>
  <c r="Y2573" i="4"/>
  <c r="X3999" i="4"/>
  <c r="Y2484" i="4"/>
  <c r="Y197" i="4"/>
  <c r="X2398" i="4"/>
  <c r="Y10309" i="4"/>
  <c r="Y7039" i="4"/>
  <c r="Y6823" i="4"/>
  <c r="Y6391" i="4"/>
  <c r="Y6247" i="4"/>
  <c r="Y5959" i="4"/>
  <c r="U3782" i="4"/>
  <c r="U3635" i="4"/>
  <c r="X3635" i="4"/>
  <c r="U3485" i="4"/>
  <c r="X3485" i="4" s="1"/>
  <c r="U3332" i="4"/>
  <c r="U3179" i="4"/>
  <c r="X3179" i="4"/>
  <c r="U3026" i="4"/>
  <c r="X3026" i="4"/>
  <c r="U2795" i="4"/>
  <c r="X2795" i="4" s="1"/>
  <c r="U2642" i="4"/>
  <c r="X2642" i="4"/>
  <c r="U2564" i="4"/>
  <c r="U10308" i="4"/>
  <c r="X10308" i="4" s="1"/>
  <c r="U10074" i="4"/>
  <c r="U9996" i="4"/>
  <c r="U9750" i="4"/>
  <c r="X9750" i="4" s="1"/>
  <c r="U9501" i="4"/>
  <c r="X9501" i="4" s="1"/>
  <c r="U9417" i="4"/>
  <c r="X9417" i="4" s="1"/>
  <c r="U9333" i="4"/>
  <c r="X9333" i="4"/>
  <c r="U9168" i="4"/>
  <c r="X9168" i="4" s="1"/>
  <c r="U8823" i="4"/>
  <c r="X8823" i="4" s="1"/>
  <c r="U8559" i="4"/>
  <c r="U8469" i="4"/>
  <c r="U8100" i="4"/>
  <c r="X8100" i="4" s="1"/>
  <c r="U8004" i="4"/>
  <c r="U7674" i="4"/>
  <c r="U7560" i="4"/>
  <c r="X7560" i="4" s="1"/>
  <c r="U7365" i="4"/>
  <c r="U7200" i="4"/>
  <c r="V6614" i="4"/>
  <c r="Y6614" i="4" s="1"/>
  <c r="U5769" i="4"/>
  <c r="U2870" i="4"/>
  <c r="U2717" i="4"/>
  <c r="U2486" i="4"/>
  <c r="U10230" i="4"/>
  <c r="X10230" i="4" s="1"/>
  <c r="U10152" i="4"/>
  <c r="X10152" i="4"/>
  <c r="U9915" i="4"/>
  <c r="U9831" i="4"/>
  <c r="U9666" i="4"/>
  <c r="X9666" i="4" s="1"/>
  <c r="U9582" i="4"/>
  <c r="X9582" i="4" s="1"/>
  <c r="U9249" i="4"/>
  <c r="U9078" i="4"/>
  <c r="U8994" i="4"/>
  <c r="X8994" i="4" s="1"/>
  <c r="U8910" i="4"/>
  <c r="U8733" i="4"/>
  <c r="X8733" i="4"/>
  <c r="U8646" i="4"/>
  <c r="X8646" i="4"/>
  <c r="U8379" i="4"/>
  <c r="U8286" i="4"/>
  <c r="X8286" i="4" s="1"/>
  <c r="U8193" i="4"/>
  <c r="X8193" i="4" s="1"/>
  <c r="U8097" i="4"/>
  <c r="X8097" i="4" s="1"/>
  <c r="U7896" i="4"/>
  <c r="U7791" i="4"/>
  <c r="U7557" i="4"/>
  <c r="X7557" i="4" s="1"/>
  <c r="U6969" i="4"/>
  <c r="U5748" i="4"/>
  <c r="U3329" i="4"/>
  <c r="X3329" i="4" s="1"/>
  <c r="U3176" i="4"/>
  <c r="X3176" i="4" s="1"/>
  <c r="U3023" i="4"/>
  <c r="X3023" i="4" s="1"/>
  <c r="U2945" i="4"/>
  <c r="U2792" i="4"/>
  <c r="U2561" i="4"/>
  <c r="U10305" i="4"/>
  <c r="X10305" i="4"/>
  <c r="U10149" i="4"/>
  <c r="X10149" i="4"/>
  <c r="U10071" i="4"/>
  <c r="U9993" i="4"/>
  <c r="U9747" i="4"/>
  <c r="X9747" i="4"/>
  <c r="U9498" i="4"/>
  <c r="X9498" i="4" s="1"/>
  <c r="U9414" i="4"/>
  <c r="X9414" i="4"/>
  <c r="U9330" i="4"/>
  <c r="X9330" i="4"/>
  <c r="U8817" i="4"/>
  <c r="X8817" i="4" s="1"/>
  <c r="U8556" i="4"/>
  <c r="U8466" i="4"/>
  <c r="U8283" i="4"/>
  <c r="X8283" i="4" s="1"/>
  <c r="U7893" i="4"/>
  <c r="U7671" i="4"/>
  <c r="U7359" i="4"/>
  <c r="U7194" i="4"/>
  <c r="U6966" i="4"/>
  <c r="U6606" i="4"/>
  <c r="X6606" i="4" s="1"/>
  <c r="U5613" i="4"/>
  <c r="X5613" i="4" s="1"/>
  <c r="V2437" i="4"/>
  <c r="V4199" i="4"/>
  <c r="U2867" i="4"/>
  <c r="U2714" i="4"/>
  <c r="U2636" i="4"/>
  <c r="U2483" i="4"/>
  <c r="U10227" i="4"/>
  <c r="X10227" i="4" s="1"/>
  <c r="U9912" i="4"/>
  <c r="X9912" i="4"/>
  <c r="U9828" i="4"/>
  <c r="U9663" i="4"/>
  <c r="X9663" i="4" s="1"/>
  <c r="U9579" i="4"/>
  <c r="X9579" i="4" s="1"/>
  <c r="U9495" i="4"/>
  <c r="X9495" i="4" s="1"/>
  <c r="U9246" i="4"/>
  <c r="U9159" i="4"/>
  <c r="X9159" i="4"/>
  <c r="U9075" i="4"/>
  <c r="X9075" i="4" s="1"/>
  <c r="U8991" i="4"/>
  <c r="X8991" i="4" s="1"/>
  <c r="U8907" i="4"/>
  <c r="U8730" i="4"/>
  <c r="U8643" i="4"/>
  <c r="X8643" i="4" s="1"/>
  <c r="U8376" i="4"/>
  <c r="U8280" i="4"/>
  <c r="U8187" i="4"/>
  <c r="X8187" i="4"/>
  <c r="U8094" i="4"/>
  <c r="X8094" i="4" s="1"/>
  <c r="U7995" i="4"/>
  <c r="X7995" i="4"/>
  <c r="U7785" i="4"/>
  <c r="X7785" i="4" s="1"/>
  <c r="U7554" i="4"/>
  <c r="X7554" i="4"/>
  <c r="U7356" i="4"/>
  <c r="U6963" i="4"/>
  <c r="U6597" i="4"/>
  <c r="X6597" i="4"/>
  <c r="U5604" i="4"/>
  <c r="X5604" i="4" s="1"/>
  <c r="U3629" i="4"/>
  <c r="X3629" i="4"/>
  <c r="U3479" i="4"/>
  <c r="U3326" i="4"/>
  <c r="U3173" i="4"/>
  <c r="U2942" i="4"/>
  <c r="X2942" i="4" s="1"/>
  <c r="U2789" i="4"/>
  <c r="X2789" i="4" s="1"/>
  <c r="U2711" i="4"/>
  <c r="U2558" i="4"/>
  <c r="U10302" i="4"/>
  <c r="X10302" i="4" s="1"/>
  <c r="U10224" i="4"/>
  <c r="X10224" i="4" s="1"/>
  <c r="U10146" i="4"/>
  <c r="U10068" i="4"/>
  <c r="U9909" i="4"/>
  <c r="U9744" i="4"/>
  <c r="X9744" i="4" s="1"/>
  <c r="U9411" i="4"/>
  <c r="U9327" i="4"/>
  <c r="X9327" i="4" s="1"/>
  <c r="U9243" i="4"/>
  <c r="U8814" i="4"/>
  <c r="X8814" i="4" s="1"/>
  <c r="U8553" i="4"/>
  <c r="X8553" i="4"/>
  <c r="U8463" i="4"/>
  <c r="U8373" i="4"/>
  <c r="U8091" i="4"/>
  <c r="U7890" i="4"/>
  <c r="X7890" i="4" s="1"/>
  <c r="U7668" i="4"/>
  <c r="U2366" i="4"/>
  <c r="U7185" i="4"/>
  <c r="X7185" i="4" s="1"/>
  <c r="U6960" i="4"/>
  <c r="U5568" i="4"/>
  <c r="X5568" i="4" s="1"/>
  <c r="U3017" i="4"/>
  <c r="U2864" i="4"/>
  <c r="U2633" i="4"/>
  <c r="U2480" i="4"/>
  <c r="U9987" i="4"/>
  <c r="U9825" i="4"/>
  <c r="U9660" i="4"/>
  <c r="U9576" i="4"/>
  <c r="X9576" i="4" s="1"/>
  <c r="U9492" i="4"/>
  <c r="U9156" i="4"/>
  <c r="X9156" i="4"/>
  <c r="U9072" i="4"/>
  <c r="X9072" i="4" s="1"/>
  <c r="U8988" i="4"/>
  <c r="X8988" i="4"/>
  <c r="U8901" i="4"/>
  <c r="X8901" i="4" s="1"/>
  <c r="U8727" i="4"/>
  <c r="U8277" i="4"/>
  <c r="X8277" i="4" s="1"/>
  <c r="U8184" i="4"/>
  <c r="X8184" i="4" s="1"/>
  <c r="U7989" i="4"/>
  <c r="X7989" i="4" s="1"/>
  <c r="U7887" i="4"/>
  <c r="U7779" i="4"/>
  <c r="X7779" i="4" s="1"/>
  <c r="U7665" i="4"/>
  <c r="X7665" i="4" s="1"/>
  <c r="U7500" i="4"/>
  <c r="X7500" i="4" s="1"/>
  <c r="U7350" i="4"/>
  <c r="U6957" i="4"/>
  <c r="U6594" i="4"/>
  <c r="X6594" i="4" s="1"/>
  <c r="U5808" i="4"/>
  <c r="U5976" i="4"/>
  <c r="X5976" i="4"/>
  <c r="U6120" i="4"/>
  <c r="U7008" i="4"/>
  <c r="U3170" i="4"/>
  <c r="U2939" i="4"/>
  <c r="U2708" i="4"/>
  <c r="X2708" i="4" s="1"/>
  <c r="U2555" i="4"/>
  <c r="U10221" i="4"/>
  <c r="X10221" i="4" s="1"/>
  <c r="U10143" i="4"/>
  <c r="U10065" i="4"/>
  <c r="X10065" i="4" s="1"/>
  <c r="U9906" i="4"/>
  <c r="U9741" i="4"/>
  <c r="X9741" i="4"/>
  <c r="U9657" i="4"/>
  <c r="U9408" i="4"/>
  <c r="U9324" i="4"/>
  <c r="U9237" i="4"/>
  <c r="U9153" i="4"/>
  <c r="X9153" i="4"/>
  <c r="U8898" i="4"/>
  <c r="X8898" i="4" s="1"/>
  <c r="U8811" i="4"/>
  <c r="X8811" i="4"/>
  <c r="U8637" i="4"/>
  <c r="X8637" i="4" s="1"/>
  <c r="U8550" i="4"/>
  <c r="X8550" i="4"/>
  <c r="U8460" i="4"/>
  <c r="X8460" i="4"/>
  <c r="U8274" i="4"/>
  <c r="X8274" i="4"/>
  <c r="U8181" i="4"/>
  <c r="U8088" i="4"/>
  <c r="U7662" i="4"/>
  <c r="U7545" i="4"/>
  <c r="U7497" i="4"/>
  <c r="U5421" i="4"/>
  <c r="X5421" i="4" s="1"/>
  <c r="U3698" i="4"/>
  <c r="U3551" i="4"/>
  <c r="U3398" i="4"/>
  <c r="U3245" i="4"/>
  <c r="X3245" i="4" s="1"/>
  <c r="U3014" i="4"/>
  <c r="U2861" i="4"/>
  <c r="U2783" i="4"/>
  <c r="U2630" i="4"/>
  <c r="U2477" i="4"/>
  <c r="U10296" i="4"/>
  <c r="X10296" i="4" s="1"/>
  <c r="U9984" i="4"/>
  <c r="X9984" i="4" s="1"/>
  <c r="U9822" i="4"/>
  <c r="U9573" i="4"/>
  <c r="X9573" i="4" s="1"/>
  <c r="U9489" i="4"/>
  <c r="U9405" i="4"/>
  <c r="X9405" i="4" s="1"/>
  <c r="U9321" i="4"/>
  <c r="U9069" i="4"/>
  <c r="U8985" i="4"/>
  <c r="X8985" i="4" s="1"/>
  <c r="U8724" i="4"/>
  <c r="U8367" i="4"/>
  <c r="U8178" i="4"/>
  <c r="X8178" i="4" s="1"/>
  <c r="U7986" i="4"/>
  <c r="U7884" i="4"/>
  <c r="X7884" i="4" s="1"/>
  <c r="U7347" i="4"/>
  <c r="X7347" i="4" s="1"/>
  <c r="U6924" i="4"/>
  <c r="U6564" i="4"/>
  <c r="X6564" i="4" s="1"/>
  <c r="U5385" i="4"/>
  <c r="U3089" i="4"/>
  <c r="U2936" i="4"/>
  <c r="X2936" i="4" s="1"/>
  <c r="U2858" i="4"/>
  <c r="U2705" i="4"/>
  <c r="U2552" i="4"/>
  <c r="U10371" i="4"/>
  <c r="U10218" i="4"/>
  <c r="U10140" i="4"/>
  <c r="U9903" i="4"/>
  <c r="U9738" i="4"/>
  <c r="X9738" i="4" s="1"/>
  <c r="U9654" i="4"/>
  <c r="X9654" i="4" s="1"/>
  <c r="U9570" i="4"/>
  <c r="X9570" i="4" s="1"/>
  <c r="U9318" i="4"/>
  <c r="U9234" i="4"/>
  <c r="U9150" i="4"/>
  <c r="X9150" i="4"/>
  <c r="U8982" i="4"/>
  <c r="X8982" i="4"/>
  <c r="U8808" i="4"/>
  <c r="X8808" i="4" s="1"/>
  <c r="U8721" i="4"/>
  <c r="X8721" i="4"/>
  <c r="U8634" i="4"/>
  <c r="U8547" i="4"/>
  <c r="U8457" i="4"/>
  <c r="X8458" i="4" s="1"/>
  <c r="X8457" i="4"/>
  <c r="U8364" i="4"/>
  <c r="U8085" i="4"/>
  <c r="U7659" i="4"/>
  <c r="U7536" i="4"/>
  <c r="U6555" i="4"/>
  <c r="V5228" i="4"/>
  <c r="U3695" i="4"/>
  <c r="U3548" i="4"/>
  <c r="X3548" i="4" s="1"/>
  <c r="U3395" i="4"/>
  <c r="X3395" i="4"/>
  <c r="U3242" i="4"/>
  <c r="U3011" i="4"/>
  <c r="U2780" i="4"/>
  <c r="U2627" i="4"/>
  <c r="U2474" i="4"/>
  <c r="U10293" i="4"/>
  <c r="X10293" i="4"/>
  <c r="U10059" i="4"/>
  <c r="X10059" i="4" s="1"/>
  <c r="U9981" i="4"/>
  <c r="X9981" i="4"/>
  <c r="U9819" i="4"/>
  <c r="X9819" i="4"/>
  <c r="U9486" i="4"/>
  <c r="U9402" i="4"/>
  <c r="U9315" i="4"/>
  <c r="U9066" i="4"/>
  <c r="U8892" i="4"/>
  <c r="U8268" i="4"/>
  <c r="X8268" i="4"/>
  <c r="U8175" i="4"/>
  <c r="X8175" i="4"/>
  <c r="U7983" i="4"/>
  <c r="X7983" i="4" s="1"/>
  <c r="U7881" i="4"/>
  <c r="X7881" i="4"/>
  <c r="U7767" i="4"/>
  <c r="U7491" i="4"/>
  <c r="U7167" i="4"/>
  <c r="U6525" i="4"/>
  <c r="V5225" i="4"/>
  <c r="Y5225" i="4"/>
  <c r="U2855" i="4"/>
  <c r="X2855" i="4" s="1"/>
  <c r="U2702" i="4"/>
  <c r="U2549" i="4"/>
  <c r="X2549" i="4" s="1"/>
  <c r="U10368" i="4"/>
  <c r="U10215" i="4"/>
  <c r="X10215" i="4"/>
  <c r="U10137" i="4"/>
  <c r="X10137" i="4" s="1"/>
  <c r="U9900" i="4"/>
  <c r="U9735" i="4"/>
  <c r="X9735" i="4" s="1"/>
  <c r="U9651" i="4"/>
  <c r="X9651" i="4" s="1"/>
  <c r="U9567" i="4"/>
  <c r="X9567" i="4"/>
  <c r="U9399" i="4"/>
  <c r="U9231" i="4"/>
  <c r="X9231" i="4" s="1"/>
  <c r="U9147" i="4"/>
  <c r="X9147" i="4"/>
  <c r="U8979" i="4"/>
  <c r="U8805" i="4"/>
  <c r="X8805" i="4" s="1"/>
  <c r="U8718" i="4"/>
  <c r="U8631" i="4"/>
  <c r="U8544" i="4"/>
  <c r="X8544" i="4" s="1"/>
  <c r="U8454" i="4"/>
  <c r="U8358" i="4"/>
  <c r="X8358" i="4" s="1"/>
  <c r="U8172" i="4"/>
  <c r="X8172" i="4" s="1"/>
  <c r="U8082" i="4"/>
  <c r="X8082" i="4" s="1"/>
  <c r="U7764" i="4"/>
  <c r="X7764" i="4" s="1"/>
  <c r="U7656" i="4"/>
  <c r="U7488" i="4"/>
  <c r="U6504" i="4"/>
  <c r="U5169" i="4"/>
  <c r="X5169" i="4" s="1"/>
  <c r="U3545" i="4"/>
  <c r="U3392" i="4"/>
  <c r="X3392" i="4" s="1"/>
  <c r="U3239" i="4"/>
  <c r="U3161" i="4"/>
  <c r="U3008" i="4"/>
  <c r="U2930" i="4"/>
  <c r="U2777" i="4"/>
  <c r="U2624" i="4"/>
  <c r="X2624" i="4" s="1"/>
  <c r="U2471" i="4"/>
  <c r="U10290" i="4"/>
  <c r="U10056" i="4"/>
  <c r="X10056" i="4" s="1"/>
  <c r="U9978" i="4"/>
  <c r="X9978" i="4" s="1"/>
  <c r="U9816" i="4"/>
  <c r="X9816" i="4" s="1"/>
  <c r="U9483" i="4"/>
  <c r="U9396" i="4"/>
  <c r="U9312" i="4"/>
  <c r="U8889" i="4"/>
  <c r="U8541" i="4"/>
  <c r="U7761" i="4"/>
  <c r="X7761" i="4" s="1"/>
  <c r="U7524" i="4"/>
  <c r="U7326" i="4"/>
  <c r="X7326" i="4"/>
  <c r="U7152" i="4"/>
  <c r="U6906" i="4"/>
  <c r="U6501" i="4"/>
  <c r="X6501" i="4" s="1"/>
  <c r="V4958" i="4"/>
  <c r="Y4958" i="4" s="1"/>
  <c r="U3314" i="4"/>
  <c r="U3083" i="4"/>
  <c r="U3005" i="4"/>
  <c r="U2852" i="4"/>
  <c r="U2699" i="4"/>
  <c r="X2699" i="4"/>
  <c r="U2546" i="4"/>
  <c r="X2546" i="4"/>
  <c r="U2468" i="4"/>
  <c r="U10365" i="4"/>
  <c r="U10212" i="4"/>
  <c r="X10212" i="4" s="1"/>
  <c r="U9897" i="4"/>
  <c r="X9897" i="4" s="1"/>
  <c r="U9732" i="4"/>
  <c r="X9732" i="4" s="1"/>
  <c r="U9648" i="4"/>
  <c r="X9648" i="4" s="1"/>
  <c r="U9564" i="4"/>
  <c r="X9564" i="4"/>
  <c r="U9228" i="4"/>
  <c r="X9228" i="4"/>
  <c r="U9144" i="4"/>
  <c r="U9060" i="4"/>
  <c r="U8973" i="4"/>
  <c r="U8802" i="4"/>
  <c r="X8802" i="4"/>
  <c r="U8628" i="4"/>
  <c r="X8628" i="4" s="1"/>
  <c r="U8451" i="4"/>
  <c r="U8262" i="4"/>
  <c r="U8169" i="4"/>
  <c r="U8076" i="4"/>
  <c r="X8076" i="4" s="1"/>
  <c r="U7977" i="4"/>
  <c r="X7977" i="4"/>
  <c r="U7473" i="4"/>
  <c r="X7473" i="4" s="1"/>
  <c r="U6495" i="4"/>
  <c r="V4952" i="4"/>
  <c r="Y4952" i="4"/>
  <c r="U3158" i="4"/>
  <c r="U2927" i="4"/>
  <c r="U2774" i="4"/>
  <c r="U2621" i="4"/>
  <c r="U10287" i="4"/>
  <c r="X10288" i="4" s="1"/>
  <c r="X10287" i="4"/>
  <c r="U10131" i="4"/>
  <c r="X10131" i="4" s="1"/>
  <c r="U10053" i="4"/>
  <c r="X10053" i="4" s="1"/>
  <c r="U9975" i="4"/>
  <c r="X9975" i="4" s="1"/>
  <c r="U9813" i="4"/>
  <c r="X9813" i="4" s="1"/>
  <c r="U9729" i="4"/>
  <c r="X9729" i="4" s="1"/>
  <c r="U9645" i="4"/>
  <c r="X9645" i="4" s="1"/>
  <c r="U9477" i="4"/>
  <c r="X9477" i="4"/>
  <c r="U9393" i="4"/>
  <c r="U9309" i="4"/>
  <c r="X9309" i="4" s="1"/>
  <c r="U9225" i="4"/>
  <c r="U8886" i="4"/>
  <c r="U8712" i="4"/>
  <c r="U8538" i="4"/>
  <c r="X8538" i="4" s="1"/>
  <c r="U8448" i="4"/>
  <c r="U8352" i="4"/>
  <c r="X8352" i="4" s="1"/>
  <c r="U8259" i="4"/>
  <c r="U7872" i="4"/>
  <c r="U7650" i="4"/>
  <c r="U7521" i="4"/>
  <c r="U7320" i="4"/>
  <c r="X7320" i="4" s="1"/>
  <c r="U6897" i="4"/>
  <c r="X6897" i="4" s="1"/>
  <c r="U6486" i="4"/>
  <c r="U4683" i="4"/>
  <c r="U3464" i="4"/>
  <c r="U3311" i="4"/>
  <c r="X3311" i="4" s="1"/>
  <c r="U3233" i="4"/>
  <c r="X3233" i="4" s="1"/>
  <c r="U3002" i="4"/>
  <c r="X3002" i="4"/>
  <c r="U2849" i="4"/>
  <c r="X2849" i="4" s="1"/>
  <c r="U2696" i="4"/>
  <c r="U2465" i="4"/>
  <c r="X2465" i="4"/>
  <c r="U10362" i="4"/>
  <c r="U10209" i="4"/>
  <c r="X10209" i="4"/>
  <c r="U9894" i="4"/>
  <c r="X9894" i="4"/>
  <c r="U9561" i="4"/>
  <c r="X9561" i="4"/>
  <c r="U9474" i="4"/>
  <c r="X9474" i="4"/>
  <c r="U9390" i="4"/>
  <c r="U9057" i="4"/>
  <c r="U8799" i="4"/>
  <c r="X8799" i="4" s="1"/>
  <c r="U8625" i="4"/>
  <c r="X8625" i="4" s="1"/>
  <c r="U8349" i="4"/>
  <c r="X8349" i="4" s="1"/>
  <c r="U8166" i="4"/>
  <c r="U8070" i="4"/>
  <c r="X8070" i="4"/>
  <c r="U7974" i="4"/>
  <c r="X7974" i="4" s="1"/>
  <c r="U7755" i="4"/>
  <c r="X7755" i="4"/>
  <c r="U7647" i="4"/>
  <c r="X7647" i="4"/>
  <c r="U7140" i="4"/>
  <c r="X7140" i="4"/>
  <c r="U4245" i="4"/>
  <c r="U3686" i="4"/>
  <c r="U3539" i="4"/>
  <c r="X3539" i="4" s="1"/>
  <c r="U3386" i="4"/>
  <c r="U3155" i="4"/>
  <c r="U3077" i="4"/>
  <c r="U2924" i="4"/>
  <c r="U2771" i="4"/>
  <c r="U2618" i="4"/>
  <c r="X2618" i="4" s="1"/>
  <c r="U2540" i="4"/>
  <c r="U10284" i="4"/>
  <c r="X10284" i="4" s="1"/>
  <c r="U10128" i="4"/>
  <c r="X10128" i="4" s="1"/>
  <c r="U10050" i="4"/>
  <c r="X10050" i="4" s="1"/>
  <c r="U9972" i="4"/>
  <c r="X9972" i="4" s="1"/>
  <c r="U9810" i="4"/>
  <c r="X9810" i="4"/>
  <c r="U9726" i="4"/>
  <c r="X9726" i="4" s="1"/>
  <c r="U9642" i="4"/>
  <c r="X9642" i="4"/>
  <c r="U9306" i="4"/>
  <c r="X9306" i="4"/>
  <c r="U9222" i="4"/>
  <c r="U9138" i="4"/>
  <c r="U8967" i="4"/>
  <c r="X8967" i="4" s="1"/>
  <c r="U8883" i="4"/>
  <c r="X8883" i="4" s="1"/>
  <c r="U8709" i="4"/>
  <c r="X8709" i="4" s="1"/>
  <c r="U8535" i="4"/>
  <c r="X8535" i="4" s="1"/>
  <c r="U8256" i="4"/>
  <c r="U8067" i="4"/>
  <c r="X8067" i="4" s="1"/>
  <c r="U6894" i="4"/>
  <c r="X6894" i="4"/>
  <c r="U6483" i="4"/>
  <c r="U2999" i="4"/>
  <c r="X2999" i="4" s="1"/>
  <c r="U2846" i="4"/>
  <c r="X2846" i="4"/>
  <c r="U2693" i="4"/>
  <c r="X2693" i="4" s="1"/>
  <c r="U2615" i="4"/>
  <c r="U2462" i="4"/>
  <c r="U10359" i="4"/>
  <c r="U9891" i="4"/>
  <c r="X9891" i="4" s="1"/>
  <c r="U9471" i="4"/>
  <c r="U9387" i="4"/>
  <c r="U9054" i="4"/>
  <c r="U8796" i="4"/>
  <c r="X8796" i="4" s="1"/>
  <c r="U8622" i="4"/>
  <c r="U8439" i="4"/>
  <c r="U8346" i="4"/>
  <c r="X8346" i="4" s="1"/>
  <c r="U8163" i="4"/>
  <c r="X8163" i="4" s="1"/>
  <c r="U7971" i="4"/>
  <c r="X7971" i="4" s="1"/>
  <c r="U7863" i="4"/>
  <c r="U7752" i="4"/>
  <c r="U7644" i="4"/>
  <c r="U7509" i="4"/>
  <c r="X7509" i="4" s="1"/>
  <c r="U7464" i="4"/>
  <c r="U7137" i="4"/>
  <c r="X7137" i="4"/>
  <c r="U6456" i="4"/>
  <c r="X6456" i="4" s="1"/>
  <c r="U5718" i="4"/>
  <c r="U5742" i="4"/>
  <c r="U5814" i="4"/>
  <c r="X5814" i="4" s="1"/>
  <c r="U5838" i="4"/>
  <c r="U5862" i="4"/>
  <c r="U5886" i="4"/>
  <c r="U5910" i="4"/>
  <c r="U5982" i="4"/>
  <c r="U6006" i="4"/>
  <c r="U6030" i="4"/>
  <c r="U6078" i="4"/>
  <c r="U6102" i="4"/>
  <c r="X6102" i="4" s="1"/>
  <c r="U6174" i="4"/>
  <c r="X6174" i="4" s="1"/>
  <c r="U6270" i="4"/>
  <c r="U6366" i="4"/>
  <c r="U6390" i="4"/>
  <c r="X6390" i="4" s="1"/>
  <c r="U6438" i="4"/>
  <c r="U6510" i="4"/>
  <c r="U6558" i="4"/>
  <c r="U6582" i="4"/>
  <c r="U6798" i="4"/>
  <c r="U6822" i="4"/>
  <c r="X6822" i="4"/>
  <c r="U6942" i="4"/>
  <c r="U7062" i="4"/>
  <c r="U7158" i="4"/>
  <c r="X7158" i="4"/>
  <c r="U7518" i="4"/>
  <c r="U7542" i="4"/>
  <c r="U7854" i="4"/>
  <c r="X7854" i="4"/>
  <c r="U7878" i="4"/>
  <c r="U3608" i="4"/>
  <c r="X3608" i="4" s="1"/>
  <c r="U3458" i="4"/>
  <c r="X3458" i="4"/>
  <c r="U3149" i="4"/>
  <c r="U2996" i="4"/>
  <c r="U2843" i="4"/>
  <c r="X2843" i="4"/>
  <c r="U2612" i="4"/>
  <c r="U2459" i="4"/>
  <c r="U10356" i="4"/>
  <c r="U9888" i="4"/>
  <c r="X9888" i="4" s="1"/>
  <c r="U9720" i="4"/>
  <c r="X9720" i="4"/>
  <c r="U9552" i="4"/>
  <c r="U9468" i="4"/>
  <c r="U9384" i="4"/>
  <c r="U9216" i="4"/>
  <c r="U8619" i="4"/>
  <c r="X8619" i="4"/>
  <c r="U8433" i="4"/>
  <c r="X8433" i="4" s="1"/>
  <c r="U8343" i="4"/>
  <c r="U8160" i="4"/>
  <c r="U7968" i="4"/>
  <c r="X7968" i="4"/>
  <c r="U7860" i="4"/>
  <c r="X7860" i="4"/>
  <c r="U7746" i="4"/>
  <c r="X7746" i="4" s="1"/>
  <c r="U7461" i="4"/>
  <c r="X7461" i="4"/>
  <c r="U7308" i="4"/>
  <c r="X7308" i="4"/>
  <c r="U6405" i="4"/>
  <c r="X6405" i="4" s="1"/>
  <c r="U3224" i="4"/>
  <c r="X3224" i="4" s="1"/>
  <c r="U3071" i="4"/>
  <c r="U2918" i="4"/>
  <c r="X2918" i="4" s="1"/>
  <c r="U2765" i="4"/>
  <c r="X2765" i="4" s="1"/>
  <c r="U2687" i="4"/>
  <c r="U2534" i="4"/>
  <c r="U10200" i="4"/>
  <c r="X10200" i="4" s="1"/>
  <c r="U10122" i="4"/>
  <c r="X10122" i="4" s="1"/>
  <c r="U10044" i="4"/>
  <c r="X10044" i="4"/>
  <c r="U9966" i="4"/>
  <c r="U9804" i="4"/>
  <c r="U9549" i="4"/>
  <c r="U9465" i="4"/>
  <c r="U9300" i="4"/>
  <c r="X9300" i="4"/>
  <c r="U9132" i="4"/>
  <c r="U9048" i="4"/>
  <c r="U8961" i="4"/>
  <c r="X8961" i="4" s="1"/>
  <c r="U8877" i="4"/>
  <c r="X8877" i="4" s="1"/>
  <c r="U8703" i="4"/>
  <c r="X8703" i="4" s="1"/>
  <c r="U8529" i="4"/>
  <c r="X8529" i="4" s="1"/>
  <c r="U8247" i="4"/>
  <c r="X8247" i="4"/>
  <c r="U8061" i="4"/>
  <c r="U7965" i="4"/>
  <c r="U7857" i="4"/>
  <c r="U7638" i="4"/>
  <c r="U7503" i="4"/>
  <c r="X7503" i="4" s="1"/>
  <c r="V6878" i="4"/>
  <c r="Y6878" i="4"/>
  <c r="V6383" i="4"/>
  <c r="V4487" i="4"/>
  <c r="U3455" i="4"/>
  <c r="X3455" i="4" s="1"/>
  <c r="U3377" i="4"/>
  <c r="U3299" i="4"/>
  <c r="U3146" i="4"/>
  <c r="U2993" i="4"/>
  <c r="U2840" i="4"/>
  <c r="X2840" i="4" s="1"/>
  <c r="U2762" i="4"/>
  <c r="U2609" i="4"/>
  <c r="U2456" i="4"/>
  <c r="X2456" i="4" s="1"/>
  <c r="U10353" i="4"/>
  <c r="U10275" i="4"/>
  <c r="X10275" i="4"/>
  <c r="U9885" i="4"/>
  <c r="X9885" i="4"/>
  <c r="U9801" i="4"/>
  <c r="X9801" i="4"/>
  <c r="U9717" i="4"/>
  <c r="X9717" i="4" s="1"/>
  <c r="U9381" i="4"/>
  <c r="U9213" i="4"/>
  <c r="X9213" i="4"/>
  <c r="U8787" i="4"/>
  <c r="U8616" i="4"/>
  <c r="U8526" i="4"/>
  <c r="U8337" i="4"/>
  <c r="X8337" i="4"/>
  <c r="U8157" i="4"/>
  <c r="U7962" i="4"/>
  <c r="U7743" i="4"/>
  <c r="X7743" i="4" s="1"/>
  <c r="U7296" i="4"/>
  <c r="U6381" i="4"/>
  <c r="X6381" i="4"/>
  <c r="U4176" i="4"/>
  <c r="V5024" i="4"/>
  <c r="Y5024" i="4"/>
  <c r="V5048" i="4"/>
  <c r="V5192" i="4"/>
  <c r="Y5192" i="4" s="1"/>
  <c r="U3530" i="4"/>
  <c r="X3530" i="4" s="1"/>
  <c r="U3221" i="4"/>
  <c r="X3221" i="4" s="1"/>
  <c r="U3068" i="4"/>
  <c r="U2915" i="4"/>
  <c r="U2684" i="4"/>
  <c r="U2531" i="4"/>
  <c r="X2531" i="4" s="1"/>
  <c r="U10197" i="4"/>
  <c r="X10197" i="4" s="1"/>
  <c r="U10119" i="4"/>
  <c r="X10119" i="4" s="1"/>
  <c r="U10041" i="4"/>
  <c r="U9963" i="4"/>
  <c r="U9630" i="4"/>
  <c r="U9546" i="4"/>
  <c r="U9462" i="4"/>
  <c r="U9294" i="4"/>
  <c r="U9129" i="4"/>
  <c r="U9042" i="4"/>
  <c r="U8958" i="4"/>
  <c r="U8874" i="4"/>
  <c r="X8874" i="4"/>
  <c r="U8700" i="4"/>
  <c r="X8700" i="4" s="1"/>
  <c r="U8613" i="4"/>
  <c r="X8613" i="4"/>
  <c r="U8427" i="4"/>
  <c r="U8244" i="4"/>
  <c r="X8244" i="4"/>
  <c r="U8058" i="4"/>
  <c r="X8058" i="4" s="1"/>
  <c r="U7635" i="4"/>
  <c r="X7635" i="4"/>
  <c r="U7449" i="4"/>
  <c r="X7449" i="4"/>
  <c r="U7110" i="4"/>
  <c r="X7110" i="4" s="1"/>
  <c r="U6378" i="4"/>
  <c r="U4334" i="4"/>
  <c r="X4334" i="4" s="1"/>
  <c r="U4262" i="4"/>
  <c r="X4262" i="4"/>
  <c r="U4190" i="4"/>
  <c r="X4190" i="4"/>
  <c r="U4043" i="4"/>
  <c r="U3896" i="4"/>
  <c r="U3749" i="4"/>
  <c r="U3602" i="4"/>
  <c r="X3602" i="4" s="1"/>
  <c r="U3296" i="4"/>
  <c r="X3296" i="4" s="1"/>
  <c r="U3143" i="4"/>
  <c r="U2990" i="4"/>
  <c r="X2990" i="4" s="1"/>
  <c r="U2759" i="4"/>
  <c r="U2606" i="4"/>
  <c r="U10272" i="4"/>
  <c r="X10272" i="4" s="1"/>
  <c r="U9882" i="4"/>
  <c r="X9882" i="4"/>
  <c r="U9798" i="4"/>
  <c r="X9798" i="4"/>
  <c r="U9378" i="4"/>
  <c r="X9378" i="4"/>
  <c r="U9210" i="4"/>
  <c r="X9210" i="4"/>
  <c r="U8784" i="4"/>
  <c r="U8154" i="4"/>
  <c r="U7740" i="4"/>
  <c r="U7632" i="4"/>
  <c r="X7632" i="4" s="1"/>
  <c r="U7446" i="4"/>
  <c r="X7446" i="4"/>
  <c r="U7290" i="4"/>
  <c r="X7291" i="4" s="1"/>
  <c r="X7290" i="4"/>
  <c r="U7104" i="4"/>
  <c r="U6372" i="4"/>
  <c r="V4562" i="4"/>
  <c r="U10116" i="4"/>
  <c r="X10116" i="4" s="1"/>
  <c r="U10038" i="4"/>
  <c r="U9960" i="4"/>
  <c r="U9795" i="4"/>
  <c r="X9795" i="4" s="1"/>
  <c r="U9627" i="4"/>
  <c r="U9543" i="4"/>
  <c r="U9459" i="4"/>
  <c r="U9375" i="4"/>
  <c r="X9375" i="4" s="1"/>
  <c r="U9291" i="4"/>
  <c r="X9291" i="4"/>
  <c r="U9126" i="4"/>
  <c r="X9126" i="4"/>
  <c r="U9039" i="4"/>
  <c r="U8955" i="4"/>
  <c r="U8871" i="4"/>
  <c r="X8871" i="4"/>
  <c r="U8697" i="4"/>
  <c r="U8610" i="4"/>
  <c r="U8517" i="4"/>
  <c r="U8424" i="4"/>
  <c r="X8424" i="4"/>
  <c r="U8331" i="4"/>
  <c r="U8241" i="4"/>
  <c r="U8151" i="4"/>
  <c r="X8151" i="4" s="1"/>
  <c r="U8055" i="4"/>
  <c r="X8055" i="4" s="1"/>
  <c r="U7842" i="4"/>
  <c r="X7842" i="4" s="1"/>
  <c r="U7737" i="4"/>
  <c r="U7440" i="4"/>
  <c r="U7287" i="4"/>
  <c r="X7287" i="4" s="1"/>
  <c r="U7092" i="4"/>
  <c r="U4833" i="4"/>
  <c r="X4833" i="4"/>
  <c r="U5241" i="4"/>
  <c r="X5241" i="4" s="1"/>
  <c r="U5985" i="4"/>
  <c r="U4187" i="4"/>
  <c r="U4040" i="4"/>
  <c r="X4040" i="4"/>
  <c r="U3893" i="4"/>
  <c r="U3746" i="4"/>
  <c r="U3599" i="4"/>
  <c r="U3446" i="4"/>
  <c r="X3446" i="4" s="1"/>
  <c r="U3293" i="4"/>
  <c r="U3140" i="4"/>
  <c r="U2987" i="4"/>
  <c r="U2909" i="4"/>
  <c r="U2756" i="4"/>
  <c r="X2756" i="4"/>
  <c r="U2603" i="4"/>
  <c r="U10269" i="4"/>
  <c r="X10269" i="4" s="1"/>
  <c r="U9879" i="4"/>
  <c r="X9879" i="4"/>
  <c r="U9708" i="4"/>
  <c r="X9708" i="4"/>
  <c r="U9540" i="4"/>
  <c r="U9207" i="4"/>
  <c r="X9207" i="4" s="1"/>
  <c r="U8781" i="4"/>
  <c r="U8514" i="4"/>
  <c r="U8148" i="4"/>
  <c r="X8148" i="4" s="1"/>
  <c r="U7953" i="4"/>
  <c r="U2447" i="4"/>
  <c r="U7437" i="4"/>
  <c r="X7437" i="4" s="1"/>
  <c r="U6828" i="4"/>
  <c r="X6828" i="4" s="1"/>
  <c r="U6369" i="4"/>
  <c r="U3368" i="4"/>
  <c r="X3368" i="4"/>
  <c r="U3215" i="4"/>
  <c r="U3062" i="4"/>
  <c r="U2831" i="4"/>
  <c r="X2831" i="4"/>
  <c r="U2678" i="4"/>
  <c r="U2525" i="4"/>
  <c r="U10344" i="4"/>
  <c r="U10191" i="4"/>
  <c r="X10191" i="4" s="1"/>
  <c r="U10113" i="4"/>
  <c r="X10113" i="4"/>
  <c r="U10035" i="4"/>
  <c r="U9957" i="4"/>
  <c r="U9624" i="4"/>
  <c r="X9624" i="4"/>
  <c r="U9456" i="4"/>
  <c r="X9456" i="4" s="1"/>
  <c r="U9372" i="4"/>
  <c r="X9372" i="4" s="1"/>
  <c r="U9288" i="4"/>
  <c r="X9288" i="4" s="1"/>
  <c r="U9123" i="4"/>
  <c r="U9036" i="4"/>
  <c r="U8952" i="4"/>
  <c r="U8868" i="4"/>
  <c r="X8868" i="4" s="1"/>
  <c r="U8694" i="4"/>
  <c r="X8694" i="4" s="1"/>
  <c r="U8328" i="4"/>
  <c r="X8328" i="4"/>
  <c r="U8238" i="4"/>
  <c r="U8145" i="4"/>
  <c r="U8052" i="4"/>
  <c r="U7620" i="4"/>
  <c r="X7620" i="4" s="1"/>
  <c r="U7284" i="4"/>
  <c r="X7284" i="4" s="1"/>
  <c r="V7088" i="4"/>
  <c r="Y7088" i="4" s="1"/>
  <c r="V6815" i="4"/>
  <c r="V6341" i="4"/>
  <c r="U3743" i="4"/>
  <c r="X3743" i="4" s="1"/>
  <c r="U3596" i="4"/>
  <c r="U3443" i="4"/>
  <c r="U3290" i="4"/>
  <c r="U3137" i="4"/>
  <c r="U2906" i="4"/>
  <c r="X2906" i="4" s="1"/>
  <c r="U2753" i="4"/>
  <c r="U2600" i="4"/>
  <c r="U10266" i="4"/>
  <c r="X10266" i="4" s="1"/>
  <c r="U9876" i="4"/>
  <c r="U9705" i="4"/>
  <c r="U9621" i="4"/>
  <c r="X9621" i="4" s="1"/>
  <c r="U9537" i="4"/>
  <c r="U9453" i="4"/>
  <c r="X9453" i="4" s="1"/>
  <c r="U9369" i="4"/>
  <c r="U9204" i="4"/>
  <c r="X9204" i="4" s="1"/>
  <c r="U9120" i="4"/>
  <c r="U8778" i="4"/>
  <c r="U8418" i="4"/>
  <c r="X8418" i="4" s="1"/>
  <c r="U8325" i="4"/>
  <c r="U8142" i="4"/>
  <c r="U7836" i="4"/>
  <c r="U7731" i="4"/>
  <c r="U2444" i="4"/>
  <c r="U7434" i="4"/>
  <c r="X7434" i="4" s="1"/>
  <c r="U7080" i="4"/>
  <c r="U6813" i="4"/>
  <c r="U6315" i="4"/>
  <c r="U3059" i="4"/>
  <c r="U2981" i="4"/>
  <c r="U2828" i="4"/>
  <c r="U2675" i="4"/>
  <c r="X2675" i="4" s="1"/>
  <c r="U2522" i="4"/>
  <c r="U10341" i="4"/>
  <c r="U10188" i="4"/>
  <c r="X10188" i="4" s="1"/>
  <c r="U10110" i="4"/>
  <c r="U10032" i="4"/>
  <c r="U9954" i="4"/>
  <c r="X9954" i="4" s="1"/>
  <c r="U9873" i="4"/>
  <c r="X9873" i="4" s="1"/>
  <c r="U9786" i="4"/>
  <c r="U9285" i="4"/>
  <c r="X9285" i="4"/>
  <c r="U9117" i="4"/>
  <c r="X9117" i="4"/>
  <c r="U9033" i="4"/>
  <c r="X9033" i="4"/>
  <c r="U8949" i="4"/>
  <c r="U8862" i="4"/>
  <c r="U8691" i="4"/>
  <c r="U8601" i="4"/>
  <c r="U8508" i="4"/>
  <c r="U8235" i="4"/>
  <c r="X8235" i="4"/>
  <c r="U8049" i="4"/>
  <c r="X8049" i="4"/>
  <c r="U7944" i="4"/>
  <c r="X7944" i="4" s="1"/>
  <c r="U7728" i="4"/>
  <c r="U7611" i="4"/>
  <c r="X7611" i="4"/>
  <c r="U7281" i="4"/>
  <c r="U7077" i="4"/>
  <c r="U6810" i="4"/>
  <c r="V6281" i="4"/>
  <c r="U3887" i="4"/>
  <c r="U3740" i="4"/>
  <c r="U3665" i="4"/>
  <c r="U3440" i="4"/>
  <c r="X3440" i="4" s="1"/>
  <c r="U3287" i="4"/>
  <c r="X3287" i="4" s="1"/>
  <c r="U3134" i="4"/>
  <c r="X3134" i="4"/>
  <c r="U3056" i="4"/>
  <c r="X3056" i="4" s="1"/>
  <c r="U2903" i="4"/>
  <c r="X2903" i="4"/>
  <c r="U2750" i="4"/>
  <c r="U2597" i="4"/>
  <c r="X2597" i="4" s="1"/>
  <c r="U10263" i="4"/>
  <c r="X10263" i="4"/>
  <c r="U9702" i="4"/>
  <c r="U9618" i="4"/>
  <c r="U9534" i="4"/>
  <c r="U9450" i="4"/>
  <c r="X9450" i="4"/>
  <c r="U9366" i="4"/>
  <c r="X9366" i="4" s="1"/>
  <c r="U9201" i="4"/>
  <c r="X9201" i="4"/>
  <c r="U8775" i="4"/>
  <c r="U8598" i="4"/>
  <c r="U8505" i="4"/>
  <c r="U8412" i="4"/>
  <c r="X8412" i="4" s="1"/>
  <c r="U8322" i="4"/>
  <c r="X8322" i="4" s="1"/>
  <c r="U8139" i="4"/>
  <c r="U7833" i="4"/>
  <c r="U2441" i="4"/>
  <c r="U7278" i="4"/>
  <c r="V6806" i="4"/>
  <c r="U6264" i="4"/>
  <c r="U3362" i="4"/>
  <c r="U3209" i="4"/>
  <c r="U2978" i="4"/>
  <c r="X2978" i="4" s="1"/>
  <c r="U2825" i="4"/>
  <c r="X2825" i="4" s="1"/>
  <c r="U2672" i="4"/>
  <c r="U2519" i="4"/>
  <c r="X2519" i="4"/>
  <c r="U10338" i="4"/>
  <c r="U10185" i="4"/>
  <c r="X10185" i="4"/>
  <c r="U10107" i="4"/>
  <c r="U10029" i="4"/>
  <c r="X10029" i="4" s="1"/>
  <c r="U9951" i="4"/>
  <c r="U9783" i="4"/>
  <c r="U9615" i="4"/>
  <c r="U9531" i="4"/>
  <c r="U9282" i="4"/>
  <c r="X9282" i="4"/>
  <c r="U9114" i="4"/>
  <c r="X9114" i="4"/>
  <c r="U9030" i="4"/>
  <c r="U8946" i="4"/>
  <c r="U8859" i="4"/>
  <c r="U8685" i="4"/>
  <c r="X8685" i="4" s="1"/>
  <c r="U8232" i="4"/>
  <c r="U8046" i="4"/>
  <c r="X8046" i="4"/>
  <c r="U7941" i="4"/>
  <c r="X7941" i="4" s="1"/>
  <c r="U7725" i="4"/>
  <c r="U7608" i="4"/>
  <c r="X7608" i="4" s="1"/>
  <c r="U7074" i="4"/>
  <c r="U6804" i="4"/>
  <c r="U6261" i="4"/>
  <c r="X6261" i="4" s="1"/>
  <c r="U4236" i="4"/>
  <c r="U4332" i="4"/>
  <c r="U3884" i="4"/>
  <c r="U3809" i="4"/>
  <c r="U3662" i="4"/>
  <c r="X3662" i="4" s="1"/>
  <c r="U3437" i="4"/>
  <c r="X3437" i="4" s="1"/>
  <c r="U3284" i="4"/>
  <c r="U3053" i="4"/>
  <c r="U2900" i="4"/>
  <c r="U2747" i="4"/>
  <c r="X2747" i="4" s="1"/>
  <c r="U2594" i="4"/>
  <c r="X2594" i="4"/>
  <c r="U10260" i="4"/>
  <c r="X10260" i="4" s="1"/>
  <c r="U9948" i="4"/>
  <c r="X9948" i="4" s="1"/>
  <c r="U9864" i="4"/>
  <c r="X9864" i="4" s="1"/>
  <c r="U9699" i="4"/>
  <c r="U9447" i="4"/>
  <c r="X9447" i="4"/>
  <c r="U9363" i="4"/>
  <c r="U9198" i="4"/>
  <c r="X9198" i="4"/>
  <c r="U8772" i="4"/>
  <c r="X8772" i="4"/>
  <c r="U8682" i="4"/>
  <c r="X8682" i="4" s="1"/>
  <c r="U8502" i="4"/>
  <c r="U8409" i="4"/>
  <c r="U8319" i="4"/>
  <c r="U8136" i="4"/>
  <c r="U7605" i="4"/>
  <c r="X7605" i="4"/>
  <c r="U2435" i="4"/>
  <c r="U7422" i="4"/>
  <c r="X7422" i="4" s="1"/>
  <c r="U7272" i="4"/>
  <c r="X7272" i="4" s="1"/>
  <c r="V6803" i="4"/>
  <c r="Y6803" i="4" s="1"/>
  <c r="U6258" i="4"/>
  <c r="X6258" i="4" s="1"/>
  <c r="U2669" i="4"/>
  <c r="U10335" i="4"/>
  <c r="U10182" i="4"/>
  <c r="U10104" i="4"/>
  <c r="U10026" i="4"/>
  <c r="X10027" i="4" s="1"/>
  <c r="X10026" i="4"/>
  <c r="U9945" i="4"/>
  <c r="X9945" i="4" s="1"/>
  <c r="U9780" i="4"/>
  <c r="U9612" i="4"/>
  <c r="U9528" i="4"/>
  <c r="U9279" i="4"/>
  <c r="X9279" i="4"/>
  <c r="U9195" i="4"/>
  <c r="X9195" i="4" s="1"/>
  <c r="U9111" i="4"/>
  <c r="X9111" i="4"/>
  <c r="U9027" i="4"/>
  <c r="X9027" i="4" s="1"/>
  <c r="U8943" i="4"/>
  <c r="U8856" i="4"/>
  <c r="U8592" i="4"/>
  <c r="U8499" i="4"/>
  <c r="X8499" i="4" s="1"/>
  <c r="U8229" i="4"/>
  <c r="X8229" i="4"/>
  <c r="U7938" i="4"/>
  <c r="U7827" i="4"/>
  <c r="X7827" i="4"/>
  <c r="U7722" i="4"/>
  <c r="U2432" i="4"/>
  <c r="U7419" i="4"/>
  <c r="X7419" i="4" s="1"/>
  <c r="U7269" i="4"/>
  <c r="X7269" i="4" s="1"/>
  <c r="U7059" i="4"/>
  <c r="U6801" i="4"/>
  <c r="U6252" i="4"/>
  <c r="U4455" i="4"/>
  <c r="U3434" i="4"/>
  <c r="U3281" i="4"/>
  <c r="U3203" i="4"/>
  <c r="X3203" i="4"/>
  <c r="U3050" i="4"/>
  <c r="U2897" i="4"/>
  <c r="X2897" i="4" s="1"/>
  <c r="U2744" i="4"/>
  <c r="U2591" i="4"/>
  <c r="U2513" i="4"/>
  <c r="U10257" i="4"/>
  <c r="X10257" i="4"/>
  <c r="U10023" i="4"/>
  <c r="U9861" i="4"/>
  <c r="X9861" i="4" s="1"/>
  <c r="U9696" i="4"/>
  <c r="X9696" i="4" s="1"/>
  <c r="U9609" i="4"/>
  <c r="U9444" i="4"/>
  <c r="X9444" i="4"/>
  <c r="U9360" i="4"/>
  <c r="X9360" i="4"/>
  <c r="U8940" i="4"/>
  <c r="X8940" i="4" s="1"/>
  <c r="U8769" i="4"/>
  <c r="U8679" i="4"/>
  <c r="X8679" i="4"/>
  <c r="U8589" i="4"/>
  <c r="U8406" i="4"/>
  <c r="U8316" i="4"/>
  <c r="U8133" i="4"/>
  <c r="X8133" i="4" s="1"/>
  <c r="U7935" i="4"/>
  <c r="X7935" i="4"/>
  <c r="U2429" i="4"/>
  <c r="X2429" i="4" s="1"/>
  <c r="U7416" i="4"/>
  <c r="U7263" i="4"/>
  <c r="U7056" i="4"/>
  <c r="U6783" i="4"/>
  <c r="V6251" i="4"/>
  <c r="U2972" i="4"/>
  <c r="X2972" i="4"/>
  <c r="U2819" i="4"/>
  <c r="X2819" i="4" s="1"/>
  <c r="U2666" i="4"/>
  <c r="X2666" i="4" s="1"/>
  <c r="U10332" i="4"/>
  <c r="U10179" i="4"/>
  <c r="U10101" i="4"/>
  <c r="X10101" i="4" s="1"/>
  <c r="U9942" i="4"/>
  <c r="X9942" i="4" s="1"/>
  <c r="U9777" i="4"/>
  <c r="U9693" i="4"/>
  <c r="U9525" i="4"/>
  <c r="X9525" i="4" s="1"/>
  <c r="U9441" i="4"/>
  <c r="U9276" i="4"/>
  <c r="X9276" i="4" s="1"/>
  <c r="U9192" i="4"/>
  <c r="X9192" i="4" s="1"/>
  <c r="U9108" i="4"/>
  <c r="X9108" i="4"/>
  <c r="U9024" i="4"/>
  <c r="X9024" i="4"/>
  <c r="U8937" i="4"/>
  <c r="U8853" i="4"/>
  <c r="U8766" i="4"/>
  <c r="X8766" i="4"/>
  <c r="U8496" i="4"/>
  <c r="X8496" i="4" s="1"/>
  <c r="U8226" i="4"/>
  <c r="X8226" i="4"/>
  <c r="U8034" i="4"/>
  <c r="U7932" i="4"/>
  <c r="X7932" i="4"/>
  <c r="U7824" i="4"/>
  <c r="X7824" i="4"/>
  <c r="U7719" i="4"/>
  <c r="U7593" i="4"/>
  <c r="U7053" i="4"/>
  <c r="U6774" i="4"/>
  <c r="X6774" i="4" s="1"/>
  <c r="U6249" i="4"/>
  <c r="U5466" i="4"/>
  <c r="U1262" i="4"/>
  <c r="X1262" i="4"/>
  <c r="U3200" i="4"/>
  <c r="U3047" i="4"/>
  <c r="U2894" i="4"/>
  <c r="U2741" i="4"/>
  <c r="U2510" i="4"/>
  <c r="X2510" i="4" s="1"/>
  <c r="U10254" i="4"/>
  <c r="U10098" i="4"/>
  <c r="X10098" i="4"/>
  <c r="U10020" i="4"/>
  <c r="X10020" i="4" s="1"/>
  <c r="U9858" i="4"/>
  <c r="X9858" i="4" s="1"/>
  <c r="U9690" i="4"/>
  <c r="U9606" i="4"/>
  <c r="U9357" i="4"/>
  <c r="X9357" i="4" s="1"/>
  <c r="U9189" i="4"/>
  <c r="U8763" i="4"/>
  <c r="X8763" i="4" s="1"/>
  <c r="U8676" i="4"/>
  <c r="U8586" i="4"/>
  <c r="X8586" i="4" s="1"/>
  <c r="U8493" i="4"/>
  <c r="X8493" i="4" s="1"/>
  <c r="U8403" i="4"/>
  <c r="X8403" i="4" s="1"/>
  <c r="U8313" i="4"/>
  <c r="U8223" i="4"/>
  <c r="X8223" i="4"/>
  <c r="U8130" i="4"/>
  <c r="U7821" i="4"/>
  <c r="U7590" i="4"/>
  <c r="U7260" i="4"/>
  <c r="U7050" i="4"/>
  <c r="X7050" i="4" s="1"/>
  <c r="U6192" i="4"/>
  <c r="V4820" i="4"/>
  <c r="Y4820" i="4" s="1"/>
  <c r="U3506" i="4"/>
  <c r="U3353" i="4"/>
  <c r="U3275" i="4"/>
  <c r="U3122" i="4"/>
  <c r="U2969" i="4"/>
  <c r="X2969" i="4"/>
  <c r="U2816" i="4"/>
  <c r="X2816" i="4"/>
  <c r="U2663" i="4"/>
  <c r="U2585" i="4"/>
  <c r="U10329" i="4"/>
  <c r="U10176" i="4"/>
  <c r="U10017" i="4"/>
  <c r="X10017" i="4" s="1"/>
  <c r="U9939" i="4"/>
  <c r="X9939" i="4"/>
  <c r="U9774" i="4"/>
  <c r="U9687" i="4"/>
  <c r="U9522" i="4"/>
  <c r="X9522" i="4"/>
  <c r="U9438" i="4"/>
  <c r="X9438" i="4"/>
  <c r="U9273" i="4"/>
  <c r="X9273" i="4"/>
  <c r="U9105" i="4"/>
  <c r="X9105" i="4"/>
  <c r="U9021" i="4"/>
  <c r="X9021" i="4" s="1"/>
  <c r="U8934" i="4"/>
  <c r="X8934" i="4" s="1"/>
  <c r="U8850" i="4"/>
  <c r="U8673" i="4"/>
  <c r="U7713" i="4"/>
  <c r="X7713" i="4"/>
  <c r="U7587" i="4"/>
  <c r="X7587" i="4"/>
  <c r="U2420" i="4"/>
  <c r="U7257" i="4"/>
  <c r="V6767" i="4"/>
  <c r="Y6767" i="4" s="1"/>
  <c r="U6180" i="4"/>
  <c r="X6180" i="4"/>
  <c r="U4119" i="4"/>
  <c r="U4647" i="4"/>
  <c r="X4647" i="4"/>
  <c r="U3653" i="4"/>
  <c r="X3653" i="4"/>
  <c r="U3428" i="4"/>
  <c r="X3428" i="4"/>
  <c r="U3350" i="4"/>
  <c r="U3197" i="4"/>
  <c r="U3044" i="4"/>
  <c r="U2891" i="4"/>
  <c r="U2738" i="4"/>
  <c r="U2507" i="4"/>
  <c r="U10251" i="4"/>
  <c r="X10251" i="4" s="1"/>
  <c r="U10173" i="4"/>
  <c r="X10173" i="4"/>
  <c r="U10095" i="4"/>
  <c r="X10095" i="4" s="1"/>
  <c r="U9855" i="4"/>
  <c r="X9855" i="4" s="1"/>
  <c r="U9603" i="4"/>
  <c r="X9603" i="4"/>
  <c r="U9354" i="4"/>
  <c r="X9354" i="4" s="1"/>
  <c r="U9270" i="4"/>
  <c r="X9270" i="4" s="1"/>
  <c r="U9186" i="4"/>
  <c r="U8760" i="4"/>
  <c r="X8760" i="4"/>
  <c r="U8583" i="4"/>
  <c r="U8400" i="4"/>
  <c r="X8400" i="4" s="1"/>
  <c r="U8310" i="4"/>
  <c r="X8310" i="4"/>
  <c r="U8217" i="4"/>
  <c r="U8127" i="4"/>
  <c r="X8127" i="4"/>
  <c r="U8025" i="4"/>
  <c r="X8025" i="4"/>
  <c r="U7920" i="4"/>
  <c r="U7818" i="4"/>
  <c r="U7044" i="4"/>
  <c r="X7044" i="4"/>
  <c r="U6759" i="4"/>
  <c r="U6147" i="4"/>
  <c r="U3119" i="4"/>
  <c r="U2966" i="4"/>
  <c r="U2813" i="4"/>
  <c r="X2813" i="4"/>
  <c r="U2582" i="4"/>
  <c r="X2582" i="4"/>
  <c r="U10326" i="4"/>
  <c r="U10014" i="4"/>
  <c r="X10014" i="4"/>
  <c r="U9936" i="4"/>
  <c r="X9936" i="4" s="1"/>
  <c r="U9771" i="4"/>
  <c r="X9771" i="4"/>
  <c r="U9684" i="4"/>
  <c r="U9519" i="4"/>
  <c r="X9519" i="4" s="1"/>
  <c r="U9435" i="4"/>
  <c r="X9435" i="4"/>
  <c r="U9102" i="4"/>
  <c r="U9018" i="4"/>
  <c r="X9018" i="4" s="1"/>
  <c r="U8931" i="4"/>
  <c r="X8931" i="4"/>
  <c r="U8757" i="4"/>
  <c r="U8667" i="4"/>
  <c r="U8580" i="4"/>
  <c r="X8580" i="4"/>
  <c r="U8487" i="4"/>
  <c r="X8487" i="4"/>
  <c r="U8397" i="4"/>
  <c r="X8397" i="4"/>
  <c r="U7917" i="4"/>
  <c r="X7917" i="4"/>
  <c r="U7815" i="4"/>
  <c r="U7707" i="4"/>
  <c r="X7707" i="4"/>
  <c r="U7584" i="4"/>
  <c r="U2414" i="4"/>
  <c r="U7398" i="4"/>
  <c r="U7242" i="4"/>
  <c r="X7242" i="4"/>
  <c r="U7041" i="4"/>
  <c r="X7041" i="4"/>
  <c r="U6735" i="4"/>
  <c r="V6116" i="4"/>
  <c r="Y6116" i="4" s="1"/>
  <c r="U3797" i="4"/>
  <c r="U3650" i="4"/>
  <c r="U3347" i="4"/>
  <c r="X3347" i="4"/>
  <c r="U3194" i="4"/>
  <c r="X3194" i="4"/>
  <c r="U3041" i="4"/>
  <c r="U2888" i="4"/>
  <c r="U2735" i="4"/>
  <c r="U2657" i="4"/>
  <c r="X2657" i="4"/>
  <c r="U2504" i="4"/>
  <c r="U10170" i="4"/>
  <c r="X10170" i="4" s="1"/>
  <c r="U10092" i="4"/>
  <c r="X10092" i="4" s="1"/>
  <c r="U9852" i="4"/>
  <c r="U9765" i="4"/>
  <c r="U9600" i="4"/>
  <c r="X9600" i="4"/>
  <c r="U9351" i="4"/>
  <c r="X9351" i="4" s="1"/>
  <c r="U9267" i="4"/>
  <c r="X9267" i="4" s="1"/>
  <c r="U9183" i="4"/>
  <c r="U9015" i="4"/>
  <c r="X9015" i="4"/>
  <c r="U8577" i="4"/>
  <c r="U8307" i="4"/>
  <c r="U8214" i="4"/>
  <c r="U8022" i="4"/>
  <c r="U7812" i="4"/>
  <c r="X7812" i="4"/>
  <c r="U7704" i="4"/>
  <c r="X7704" i="4"/>
  <c r="U2411" i="4"/>
  <c r="X2411" i="4" s="1"/>
  <c r="U7020" i="4"/>
  <c r="X7020" i="4" s="1"/>
  <c r="U6720" i="4"/>
  <c r="X6720" i="4"/>
  <c r="U6114" i="4"/>
  <c r="X6114" i="4" s="1"/>
  <c r="U3500" i="4"/>
  <c r="U3422" i="4"/>
  <c r="X3422" i="4" s="1"/>
  <c r="U3269" i="4"/>
  <c r="U3116" i="4"/>
  <c r="U2963" i="4"/>
  <c r="U2810" i="4"/>
  <c r="U2579" i="4"/>
  <c r="U10323" i="4"/>
  <c r="X10323" i="4" s="1"/>
  <c r="U10245" i="4"/>
  <c r="X10245" i="4" s="1"/>
  <c r="U10089" i="4"/>
  <c r="X10089" i="4" s="1"/>
  <c r="U10011" i="4"/>
  <c r="X10011" i="4"/>
  <c r="U9933" i="4"/>
  <c r="U9681" i="4"/>
  <c r="U9516" i="4"/>
  <c r="X9516" i="4"/>
  <c r="U9432" i="4"/>
  <c r="X9432" i="4"/>
  <c r="U9099" i="4"/>
  <c r="U8928" i="4"/>
  <c r="X8928" i="4"/>
  <c r="U8841" i="4"/>
  <c r="X8841" i="4" s="1"/>
  <c r="U8754" i="4"/>
  <c r="U8664" i="4"/>
  <c r="U8484" i="4"/>
  <c r="U8394" i="4"/>
  <c r="U7914" i="4"/>
  <c r="U2405" i="4"/>
  <c r="U7395" i="4"/>
  <c r="X7395" i="4" s="1"/>
  <c r="U7236" i="4"/>
  <c r="U6717" i="4"/>
  <c r="U6108" i="4"/>
  <c r="U3344" i="4"/>
  <c r="U3191" i="4"/>
  <c r="X3191" i="4" s="1"/>
  <c r="U3038" i="4"/>
  <c r="X3038" i="4" s="1"/>
  <c r="U2885" i="4"/>
  <c r="X2885" i="4"/>
  <c r="U2654" i="4"/>
  <c r="U2501" i="4"/>
  <c r="X2501" i="4" s="1"/>
  <c r="U10320" i="4"/>
  <c r="X10320" i="4" s="1"/>
  <c r="U10167" i="4"/>
  <c r="X10167" i="4" s="1"/>
  <c r="U9849" i="4"/>
  <c r="U9762" i="4"/>
  <c r="U9597" i="4"/>
  <c r="X9597" i="4"/>
  <c r="U9513" i="4"/>
  <c r="X9513" i="4"/>
  <c r="U9348" i="4"/>
  <c r="X9348" i="4"/>
  <c r="U9264" i="4"/>
  <c r="U9180" i="4"/>
  <c r="X9180" i="4" s="1"/>
  <c r="U9012" i="4"/>
  <c r="X9012" i="4" s="1"/>
  <c r="U8925" i="4"/>
  <c r="X8925" i="4"/>
  <c r="U8751" i="4"/>
  <c r="X8751" i="4"/>
  <c r="U8304" i="4"/>
  <c r="U8211" i="4"/>
  <c r="U8118" i="4"/>
  <c r="X8118" i="4"/>
  <c r="U8019" i="4"/>
  <c r="U7809" i="4"/>
  <c r="U7695" i="4"/>
  <c r="X7695" i="4"/>
  <c r="U7578" i="4"/>
  <c r="U7233" i="4"/>
  <c r="V7010" i="4"/>
  <c r="U6714" i="4"/>
  <c r="U3266" i="4"/>
  <c r="X3266" i="4"/>
  <c r="U3113" i="4"/>
  <c r="U2960" i="4"/>
  <c r="U2807" i="4"/>
  <c r="U2729" i="4"/>
  <c r="U2576" i="4"/>
  <c r="U10242" i="4"/>
  <c r="X10242" i="4"/>
  <c r="U10086" i="4"/>
  <c r="X10086" i="4"/>
  <c r="U10008" i="4"/>
  <c r="X10008" i="4" s="1"/>
  <c r="U9930" i="4"/>
  <c r="U9846" i="4"/>
  <c r="U9678" i="4"/>
  <c r="U9429" i="4"/>
  <c r="X9429" i="4"/>
  <c r="U9345" i="4"/>
  <c r="U9261" i="4"/>
  <c r="X9261" i="4"/>
  <c r="U9096" i="4"/>
  <c r="U9009" i="4"/>
  <c r="X9009" i="4" s="1"/>
  <c r="U8922" i="4"/>
  <c r="X8922" i="4" s="1"/>
  <c r="U8838" i="4"/>
  <c r="X8838" i="4" s="1"/>
  <c r="U8748" i="4"/>
  <c r="X8748" i="4" s="1"/>
  <c r="U8571" i="4"/>
  <c r="X8571" i="4" s="1"/>
  <c r="U8481" i="4"/>
  <c r="U8391" i="4"/>
  <c r="U8016" i="4"/>
  <c r="U7692" i="4"/>
  <c r="U6999" i="4"/>
  <c r="X6999" i="4" s="1"/>
  <c r="U6705" i="4"/>
  <c r="X6705" i="4"/>
  <c r="U6093" i="4"/>
  <c r="X6093" i="4" s="1"/>
  <c r="U3938" i="4"/>
  <c r="X3938" i="4"/>
  <c r="U3791" i="4"/>
  <c r="U3644" i="4"/>
  <c r="X3644" i="4" s="1"/>
  <c r="U3494" i="4"/>
  <c r="U3341" i="4"/>
  <c r="X3341" i="4"/>
  <c r="U3188" i="4"/>
  <c r="X3188" i="4"/>
  <c r="U3035" i="4"/>
  <c r="U2882" i="4"/>
  <c r="U2651" i="4"/>
  <c r="X2651" i="4" s="1"/>
  <c r="U2498" i="4"/>
  <c r="X2498" i="4" s="1"/>
  <c r="U10317" i="4"/>
  <c r="X10317" i="4"/>
  <c r="U10164" i="4"/>
  <c r="X10164" i="4" s="1"/>
  <c r="U9759" i="4"/>
  <c r="U9594" i="4"/>
  <c r="X9594" i="4" s="1"/>
  <c r="U9510" i="4"/>
  <c r="U9177" i="4"/>
  <c r="X9177" i="4" s="1"/>
  <c r="U8658" i="4"/>
  <c r="U8301" i="4"/>
  <c r="U8208" i="4"/>
  <c r="X8208" i="4" s="1"/>
  <c r="U8112" i="4"/>
  <c r="U7908" i="4"/>
  <c r="X7908" i="4"/>
  <c r="U7806" i="4"/>
  <c r="U7575" i="4"/>
  <c r="X7575" i="4" s="1"/>
  <c r="U7383" i="4"/>
  <c r="U7230" i="4"/>
  <c r="U6702" i="4"/>
  <c r="X6702" i="4"/>
  <c r="U5997" i="4"/>
  <c r="X5997" i="4"/>
  <c r="V7124" i="4"/>
  <c r="Y7124" i="4" s="1"/>
  <c r="V7817" i="4"/>
  <c r="Y7817" i="4"/>
  <c r="V7394" i="4"/>
  <c r="V7127" i="4"/>
  <c r="Y7127" i="4" s="1"/>
  <c r="V7040" i="4"/>
  <c r="Y7040" i="4"/>
  <c r="V5714" i="4"/>
  <c r="V5867" i="4"/>
  <c r="Y5867" i="4"/>
  <c r="V6023" i="4"/>
  <c r="V6764" i="4"/>
  <c r="Y6764" i="4" s="1"/>
  <c r="V6860" i="4"/>
  <c r="Y6860" i="4" s="1"/>
  <c r="V6665" i="4"/>
  <c r="Y6665" i="4" s="1"/>
  <c r="V6962" i="4"/>
  <c r="Y6962" i="4"/>
  <c r="V7052" i="4"/>
  <c r="V7325" i="4"/>
  <c r="Y7325" i="4"/>
  <c r="V7418" i="4"/>
  <c r="Y7418" i="4" s="1"/>
  <c r="V6569" i="4"/>
  <c r="Y6569" i="4"/>
  <c r="V7922" i="4"/>
  <c r="Y7922" i="4"/>
  <c r="V6572" i="4"/>
  <c r="Y6572" i="4" s="1"/>
  <c r="V6680" i="4"/>
  <c r="Y6680" i="4"/>
  <c r="V6779" i="4"/>
  <c r="Y6779" i="4" s="1"/>
  <c r="V6209" i="4"/>
  <c r="V6467" i="4"/>
  <c r="Y6467" i="4" s="1"/>
  <c r="V8414" i="4"/>
  <c r="Y8414" i="4"/>
  <c r="V8495" i="4"/>
  <c r="Y8495" i="4"/>
  <c r="V7598" i="4"/>
  <c r="V7850" i="4"/>
  <c r="Y7850" i="4"/>
  <c r="V7934" i="4"/>
  <c r="V7160" i="4"/>
  <c r="Y7160" i="4" s="1"/>
  <c r="V3499" i="4"/>
  <c r="Y3499" i="4"/>
  <c r="V7346" i="4"/>
  <c r="V6368" i="4"/>
  <c r="V6482" i="4"/>
  <c r="V4202" i="4"/>
  <c r="Y4202" i="4"/>
  <c r="V6095" i="4"/>
  <c r="V5756" i="4"/>
  <c r="V8834" i="4"/>
  <c r="Y8834" i="4" s="1"/>
  <c r="V7703" i="4"/>
  <c r="Y7703" i="4" s="1"/>
  <c r="V7784" i="4"/>
  <c r="Y7784" i="4" s="1"/>
  <c r="V8516" i="4"/>
  <c r="V4715" i="4"/>
  <c r="Y4715" i="4" s="1"/>
  <c r="V5795" i="4"/>
  <c r="Y5795" i="4" s="1"/>
  <c r="V7793" i="4"/>
  <c r="V7100" i="4"/>
  <c r="V4099" i="4"/>
  <c r="V4171" i="4"/>
  <c r="Y4171" i="4"/>
  <c r="V6629" i="4"/>
  <c r="Y6629" i="4" s="1"/>
  <c r="V6824" i="4"/>
  <c r="Y6824" i="4" s="1"/>
  <c r="V7196" i="4"/>
  <c r="V6734" i="4"/>
  <c r="V5822" i="4"/>
  <c r="Y5822" i="4"/>
  <c r="V7559" i="4"/>
  <c r="Y7559" i="4"/>
  <c r="V7115" i="4"/>
  <c r="V7028" i="4"/>
  <c r="Y7028" i="4" s="1"/>
  <c r="V7205" i="4"/>
  <c r="V7649" i="4"/>
  <c r="Y7649" i="4"/>
  <c r="V7730" i="4"/>
  <c r="Y7730" i="4" s="1"/>
  <c r="V7208" i="4"/>
  <c r="U3416" i="4"/>
  <c r="U3263" i="4"/>
  <c r="U3110" i="4"/>
  <c r="U2957" i="4"/>
  <c r="U2726" i="4"/>
  <c r="U2573" i="4"/>
  <c r="X2573" i="4" s="1"/>
  <c r="U10239" i="4"/>
  <c r="X10239" i="4" s="1"/>
  <c r="U10161" i="4"/>
  <c r="X10161" i="4"/>
  <c r="U10083" i="4"/>
  <c r="X10083" i="4" s="1"/>
  <c r="U10005" i="4"/>
  <c r="U9927" i="4"/>
  <c r="U9675" i="4"/>
  <c r="U9426" i="4"/>
  <c r="X9426" i="4"/>
  <c r="U9342" i="4"/>
  <c r="U9258" i="4"/>
  <c r="X9258" i="4" s="1"/>
  <c r="U9093" i="4"/>
  <c r="U8919" i="4"/>
  <c r="X8919" i="4" s="1"/>
  <c r="U8835" i="4"/>
  <c r="X8835" i="4" s="1"/>
  <c r="U8568" i="4"/>
  <c r="X8568" i="4" s="1"/>
  <c r="U8478" i="4"/>
  <c r="X8478" i="4"/>
  <c r="U8388" i="4"/>
  <c r="X8388" i="4"/>
  <c r="U8298" i="4"/>
  <c r="U8109" i="4"/>
  <c r="X8109" i="4"/>
  <c r="U8013" i="4"/>
  <c r="U7689" i="4"/>
  <c r="U7224" i="4"/>
  <c r="X7224" i="4"/>
  <c r="U6993" i="4"/>
  <c r="X6993" i="4" s="1"/>
  <c r="V6701" i="4"/>
  <c r="Y6701" i="4"/>
  <c r="U3338" i="4"/>
  <c r="X3338" i="4"/>
  <c r="U3185" i="4"/>
  <c r="U3032" i="4"/>
  <c r="U2879" i="4"/>
  <c r="X2879" i="4" s="1"/>
  <c r="U2801" i="4"/>
  <c r="X2801" i="4" s="1"/>
  <c r="U2648" i="4"/>
  <c r="U2495" i="4"/>
  <c r="U10314" i="4"/>
  <c r="X10314" i="4" s="1"/>
  <c r="U9924" i="4"/>
  <c r="U9840" i="4"/>
  <c r="X9840" i="4"/>
  <c r="U9756" i="4"/>
  <c r="U9591" i="4"/>
  <c r="X9591" i="4" s="1"/>
  <c r="U9507" i="4"/>
  <c r="X9507" i="4" s="1"/>
  <c r="U9174" i="4"/>
  <c r="X9174" i="4" s="1"/>
  <c r="U9090" i="4"/>
  <c r="U8832" i="4"/>
  <c r="U8742" i="4"/>
  <c r="X8742" i="4" s="1"/>
  <c r="U8655" i="4"/>
  <c r="X8655" i="4"/>
  <c r="U8106" i="4"/>
  <c r="X8106" i="4"/>
  <c r="U8010" i="4"/>
  <c r="X8010" i="4" s="1"/>
  <c r="U7905" i="4"/>
  <c r="X7905" i="4"/>
  <c r="U7803" i="4"/>
  <c r="X7803" i="4" s="1"/>
  <c r="U7686" i="4"/>
  <c r="X7686" i="4" s="1"/>
  <c r="U7572" i="4"/>
  <c r="U2390" i="4"/>
  <c r="U7377" i="4"/>
  <c r="U7221" i="4"/>
  <c r="X7221" i="4" s="1"/>
  <c r="U6987" i="4"/>
  <c r="X6987" i="4" s="1"/>
  <c r="V6698" i="4"/>
  <c r="Y6698" i="4" s="1"/>
  <c r="V5945" i="4"/>
  <c r="U3713" i="4"/>
  <c r="U3566" i="4"/>
  <c r="X3566" i="4" s="1"/>
  <c r="U3413" i="4"/>
  <c r="X3413" i="4"/>
  <c r="U3260" i="4"/>
  <c r="X3260" i="4"/>
  <c r="U3107" i="4"/>
  <c r="U2954" i="4"/>
  <c r="X2954" i="4" s="1"/>
  <c r="U2723" i="4"/>
  <c r="U2570" i="4"/>
  <c r="U10236" i="4"/>
  <c r="X10236" i="4" s="1"/>
  <c r="U10158" i="4"/>
  <c r="X10158" i="4"/>
  <c r="U10080" i="4"/>
  <c r="X10080" i="4" s="1"/>
  <c r="U10002" i="4"/>
  <c r="U9837" i="4"/>
  <c r="U9672" i="4"/>
  <c r="X9672" i="4" s="1"/>
  <c r="U9423" i="4"/>
  <c r="X9423" i="4" s="1"/>
  <c r="U9339" i="4"/>
  <c r="U9255" i="4"/>
  <c r="U9000" i="4"/>
  <c r="U8916" i="4"/>
  <c r="U8829" i="4"/>
  <c r="U8739" i="4"/>
  <c r="X8739" i="4" s="1"/>
  <c r="U8475" i="4"/>
  <c r="X8475" i="4" s="1"/>
  <c r="U8385" i="4"/>
  <c r="X8385" i="4"/>
  <c r="U7683" i="4"/>
  <c r="U7569" i="4"/>
  <c r="X7569" i="4" s="1"/>
  <c r="U7374" i="4"/>
  <c r="V6986" i="4"/>
  <c r="V6668" i="4"/>
  <c r="Y6668" i="4"/>
  <c r="V5939" i="4"/>
  <c r="U7389" i="4"/>
  <c r="X7389" i="4" s="1"/>
  <c r="U7479" i="4"/>
  <c r="X7479" i="4" s="1"/>
  <c r="U7566" i="4"/>
  <c r="U7302" i="4"/>
  <c r="X7302" i="4"/>
  <c r="U7392" i="4"/>
  <c r="X7392" i="4" s="1"/>
  <c r="U2438" i="4"/>
  <c r="U7653" i="4"/>
  <c r="X7653" i="4"/>
  <c r="U7734" i="4"/>
  <c r="U7899" i="4"/>
  <c r="X7899" i="4" s="1"/>
  <c r="U7980" i="4"/>
  <c r="U6846" i="4"/>
  <c r="U7125" i="4"/>
  <c r="X7125" i="4" s="1"/>
  <c r="U7212" i="4"/>
  <c r="U7485" i="4"/>
  <c r="U7038" i="4"/>
  <c r="X7038" i="4" s="1"/>
  <c r="U6549" i="4"/>
  <c r="X6549" i="4" s="1"/>
  <c r="U6654" i="4"/>
  <c r="U6753" i="4"/>
  <c r="U6849" i="4"/>
  <c r="X6849" i="4" s="1"/>
  <c r="U6948" i="4"/>
  <c r="U7128" i="4"/>
  <c r="X7128" i="4" s="1"/>
  <c r="U7215" i="4"/>
  <c r="U6552" i="4"/>
  <c r="U6756" i="4"/>
  <c r="U6852" i="4"/>
  <c r="U6951" i="4"/>
  <c r="U7218" i="4"/>
  <c r="U7311" i="4"/>
  <c r="X7311" i="4"/>
  <c r="U7401" i="4"/>
  <c r="U7494" i="4"/>
  <c r="U5073" i="4"/>
  <c r="U5313" i="4"/>
  <c r="U5517" i="4"/>
  <c r="X5517" i="4"/>
  <c r="U6450" i="4"/>
  <c r="X6450" i="4" s="1"/>
  <c r="U6660" i="4"/>
  <c r="U2450" i="4"/>
  <c r="U7581" i="4"/>
  <c r="U7830" i="4"/>
  <c r="U7911" i="4"/>
  <c r="X7911" i="4" s="1"/>
  <c r="U7992" i="4"/>
  <c r="X7992" i="4" s="1"/>
  <c r="U8079" i="4"/>
  <c r="U6189" i="4"/>
  <c r="U6339" i="4"/>
  <c r="U6561" i="4"/>
  <c r="U6666" i="4"/>
  <c r="U6768" i="4"/>
  <c r="X6768" i="4"/>
  <c r="U6870" i="4"/>
  <c r="U6033" i="4"/>
  <c r="U2369" i="4"/>
  <c r="U6462" i="4"/>
  <c r="X6462" i="4"/>
  <c r="U6672" i="4"/>
  <c r="X6672" i="4" s="1"/>
  <c r="U2372" i="4"/>
  <c r="U7506" i="4"/>
  <c r="X7506" i="4"/>
  <c r="U7758" i="4"/>
  <c r="U7839" i="4"/>
  <c r="X7839" i="4" s="1"/>
  <c r="U6465" i="4"/>
  <c r="X6465" i="4" s="1"/>
  <c r="U5904" i="4"/>
  <c r="X5904" i="4"/>
  <c r="U6354" i="4"/>
  <c r="U6573" i="4"/>
  <c r="X6573" i="4" s="1"/>
  <c r="U6681" i="4"/>
  <c r="X6681" i="4" s="1"/>
  <c r="U8253" i="4"/>
  <c r="X8253" i="4" s="1"/>
  <c r="U8334" i="4"/>
  <c r="U8574" i="4"/>
  <c r="U7155" i="4"/>
  <c r="U7245" i="4"/>
  <c r="U7512" i="4"/>
  <c r="U7515" i="4"/>
  <c r="U7599" i="4"/>
  <c r="U6474" i="4"/>
  <c r="U6690" i="4"/>
  <c r="U6888" i="4"/>
  <c r="X6888" i="4" s="1"/>
  <c r="U6978" i="4"/>
  <c r="X6978" i="4"/>
  <c r="U7068" i="4"/>
  <c r="U3278" i="4"/>
  <c r="U3425" i="4"/>
  <c r="U6693" i="4"/>
  <c r="U6891" i="4"/>
  <c r="X6891" i="4" s="1"/>
  <c r="U6981" i="4"/>
  <c r="U7071" i="4"/>
  <c r="U7164" i="4"/>
  <c r="U7254" i="4"/>
  <c r="U5160" i="4"/>
  <c r="U5565" i="4"/>
  <c r="U5922" i="4"/>
  <c r="U6090" i="4"/>
  <c r="U6240" i="4"/>
  <c r="X6240" i="4"/>
  <c r="U4653" i="4"/>
  <c r="X4653" i="4"/>
  <c r="U4938" i="4"/>
  <c r="U5754" i="4"/>
  <c r="U5925" i="4"/>
  <c r="U4944" i="4"/>
  <c r="U5409" i="4"/>
  <c r="U5580" i="4"/>
  <c r="U5928" i="4"/>
  <c r="X5928" i="4" s="1"/>
  <c r="U8271" i="4"/>
  <c r="X8271" i="4" s="1"/>
  <c r="U8430" i="4"/>
  <c r="U8511" i="4"/>
  <c r="X8511" i="4" s="1"/>
  <c r="U7086" i="4"/>
  <c r="U7176" i="4"/>
  <c r="X7176" i="4" s="1"/>
  <c r="U7443" i="4"/>
  <c r="U7530" i="4"/>
  <c r="U7617" i="4"/>
  <c r="X7617" i="4" s="1"/>
  <c r="U7866" i="4"/>
  <c r="U7947" i="4"/>
  <c r="X7947" i="4" s="1"/>
  <c r="U8028" i="4"/>
  <c r="U7869" i="4"/>
  <c r="U7950" i="4"/>
  <c r="U8031" i="4"/>
  <c r="X8031" i="4" s="1"/>
  <c r="U8196" i="4"/>
  <c r="X8196" i="4"/>
  <c r="U8355" i="4"/>
  <c r="U8436" i="4"/>
  <c r="X8436" i="4" s="1"/>
  <c r="U4293" i="4"/>
  <c r="U4965" i="4"/>
  <c r="U5229" i="4"/>
  <c r="X5229" i="4" s="1"/>
  <c r="U5427" i="4"/>
  <c r="U5616" i="4"/>
  <c r="X5616" i="4"/>
  <c r="U7629" i="4"/>
  <c r="X7629" i="4" s="1"/>
  <c r="U7710" i="4"/>
  <c r="X7710" i="4" s="1"/>
  <c r="U9162" i="4"/>
  <c r="X9162" i="4" s="1"/>
  <c r="U9240" i="4"/>
  <c r="U9555" i="4"/>
  <c r="U9633" i="4"/>
  <c r="U9711" i="4"/>
  <c r="X9711" i="4" s="1"/>
  <c r="U9789" i="4"/>
  <c r="X9789" i="4" s="1"/>
  <c r="U9867" i="4"/>
  <c r="X9867" i="4" s="1"/>
  <c r="U6726" i="4"/>
  <c r="U6912" i="4"/>
  <c r="U3374" i="4"/>
  <c r="X3374" i="4" s="1"/>
  <c r="U3521" i="4"/>
  <c r="U5811" i="4"/>
  <c r="U5988" i="4"/>
  <c r="U6396" i="4"/>
  <c r="X6396" i="4"/>
  <c r="U6516" i="4"/>
  <c r="U6729" i="4"/>
  <c r="U6630" i="4"/>
  <c r="X6630" i="4"/>
  <c r="U6825" i="4"/>
  <c r="U6918" i="4"/>
  <c r="U7011" i="4"/>
  <c r="U7107" i="4"/>
  <c r="U7197" i="4"/>
  <c r="U5637" i="4"/>
  <c r="U5820" i="4"/>
  <c r="X5820" i="4" s="1"/>
  <c r="U6276" i="4"/>
  <c r="X6276" i="4" s="1"/>
  <c r="U6633" i="4"/>
  <c r="X6633" i="4" s="1"/>
  <c r="U4752" i="4"/>
  <c r="X4752" i="4" s="1"/>
  <c r="U5250" i="4"/>
  <c r="U5640" i="4"/>
  <c r="X5640" i="4"/>
  <c r="U7380" i="4"/>
  <c r="U7470" i="4"/>
  <c r="X7470" i="4"/>
  <c r="U2426" i="4"/>
  <c r="U6738" i="4"/>
  <c r="U6834" i="4"/>
  <c r="X6834" i="4" s="1"/>
  <c r="U6927" i="4"/>
  <c r="U6837" i="4"/>
  <c r="X6837" i="4"/>
  <c r="U6930" i="4"/>
  <c r="U7116" i="4"/>
  <c r="U7206" i="4"/>
  <c r="X7206" i="4" s="1"/>
  <c r="U7293" i="4"/>
  <c r="X7293" i="4" s="1"/>
  <c r="U7386" i="4"/>
  <c r="U7563" i="4"/>
  <c r="X7563" i="4"/>
  <c r="U6540" i="4"/>
  <c r="U6840" i="4"/>
  <c r="X6840" i="4" s="1"/>
  <c r="U6933" i="4"/>
  <c r="U7032" i="4"/>
  <c r="X7032" i="4" s="1"/>
  <c r="U7119" i="4"/>
  <c r="U2396" i="4"/>
  <c r="X2396" i="4"/>
  <c r="U2492" i="4"/>
  <c r="U3638" i="4"/>
  <c r="X3638" i="4"/>
  <c r="U3488" i="4"/>
  <c r="U3335" i="4"/>
  <c r="U3182" i="4"/>
  <c r="U3029" i="4"/>
  <c r="U2798" i="4"/>
  <c r="U2645" i="4"/>
  <c r="U10311" i="4"/>
  <c r="X10311" i="4" s="1"/>
  <c r="U9999" i="4"/>
  <c r="U9921" i="4"/>
  <c r="U9753" i="4"/>
  <c r="U9588" i="4"/>
  <c r="X9588" i="4" s="1"/>
  <c r="U9504" i="4"/>
  <c r="X9504" i="4"/>
  <c r="U9420" i="4"/>
  <c r="X9420" i="4" s="1"/>
  <c r="U9171" i="4"/>
  <c r="X9171" i="4"/>
  <c r="U8652" i="4"/>
  <c r="X8652" i="4"/>
  <c r="U8562" i="4"/>
  <c r="X8562" i="4"/>
  <c r="U8292" i="4"/>
  <c r="U8199" i="4"/>
  <c r="U8103" i="4"/>
  <c r="X8103" i="4"/>
  <c r="U8007" i="4"/>
  <c r="U7902" i="4"/>
  <c r="X7902" i="4" s="1"/>
  <c r="U7800" i="4"/>
  <c r="U7680" i="4"/>
  <c r="X7680" i="4" s="1"/>
  <c r="U2387" i="4"/>
  <c r="U7371" i="4"/>
  <c r="X7371" i="4"/>
  <c r="U6984" i="4"/>
  <c r="X6984" i="4"/>
  <c r="V6659" i="4"/>
  <c r="V5924" i="4"/>
  <c r="U3257" i="4"/>
  <c r="U3104" i="4"/>
  <c r="X3104" i="4" s="1"/>
  <c r="U2951" i="4"/>
  <c r="U2873" i="4"/>
  <c r="X2873" i="4"/>
  <c r="U2720" i="4"/>
  <c r="X2720" i="4"/>
  <c r="U2567" i="4"/>
  <c r="U2489" i="4"/>
  <c r="U10233" i="4"/>
  <c r="X10233" i="4"/>
  <c r="U10155" i="4"/>
  <c r="X10155" i="4"/>
  <c r="U10077" i="4"/>
  <c r="X10077" i="4" s="1"/>
  <c r="U9834" i="4"/>
  <c r="U9669" i="4"/>
  <c r="X9669" i="4"/>
  <c r="U9585" i="4"/>
  <c r="X9585" i="4" s="1"/>
  <c r="U9336" i="4"/>
  <c r="U9252" i="4"/>
  <c r="U9081" i="4"/>
  <c r="X9081" i="4" s="1"/>
  <c r="U8997" i="4"/>
  <c r="U8913" i="4"/>
  <c r="U8826" i="4"/>
  <c r="X8826" i="4"/>
  <c r="U8736" i="4"/>
  <c r="X8736" i="4"/>
  <c r="U8649" i="4"/>
  <c r="U8472" i="4"/>
  <c r="U8382" i="4"/>
  <c r="X8382" i="4"/>
  <c r="U8289" i="4"/>
  <c r="X8289" i="4"/>
  <c r="U7677" i="4"/>
  <c r="X7677" i="4" s="1"/>
  <c r="U2384" i="4"/>
  <c r="V6983" i="4"/>
  <c r="U5793" i="4"/>
  <c r="V6743" i="4"/>
  <c r="V6644" i="4"/>
  <c r="Y6644" i="4"/>
  <c r="V6425" i="4"/>
  <c r="U6291" i="4"/>
  <c r="V6164" i="4"/>
  <c r="Y6164" i="4" s="1"/>
  <c r="V6008" i="4"/>
  <c r="U5652" i="4"/>
  <c r="X5652" i="4"/>
  <c r="V5459" i="4"/>
  <c r="Y5459" i="4"/>
  <c r="V5261" i="4"/>
  <c r="U5049" i="4"/>
  <c r="V4814" i="4"/>
  <c r="V4448" i="4"/>
  <c r="V2434" i="4"/>
  <c r="Y2434" i="4"/>
  <c r="V7475" i="4"/>
  <c r="Y7475" i="4" s="1"/>
  <c r="V7118" i="4"/>
  <c r="V7031" i="4"/>
  <c r="Y7031" i="4"/>
  <c r="V6932" i="4"/>
  <c r="V6839" i="4"/>
  <c r="U6741" i="4"/>
  <c r="U6642" i="4"/>
  <c r="V6539" i="4"/>
  <c r="U6417" i="4"/>
  <c r="V6290" i="4"/>
  <c r="Y6290" i="4"/>
  <c r="U6162" i="4"/>
  <c r="V5837" i="4"/>
  <c r="V5651" i="4"/>
  <c r="Y5651" i="4" s="1"/>
  <c r="U5457" i="4"/>
  <c r="U5259" i="4"/>
  <c r="U4806" i="4"/>
  <c r="U4440" i="4"/>
  <c r="V4706" i="4"/>
  <c r="V6740" i="4"/>
  <c r="V6641" i="4"/>
  <c r="Y6641" i="4"/>
  <c r="V6536" i="4"/>
  <c r="V6416" i="4"/>
  <c r="Y6416" i="4" s="1"/>
  <c r="U6288" i="4"/>
  <c r="X6288" i="4" s="1"/>
  <c r="V6161" i="4"/>
  <c r="Y6161" i="4"/>
  <c r="U6003" i="4"/>
  <c r="U5832" i="4"/>
  <c r="X5832" i="4"/>
  <c r="U5649" i="4"/>
  <c r="X5649" i="4" s="1"/>
  <c r="V5456" i="4"/>
  <c r="Y5456" i="4"/>
  <c r="U5256" i="4"/>
  <c r="X5256" i="4" s="1"/>
  <c r="V5045" i="4"/>
  <c r="Y5045" i="4" s="1"/>
  <c r="V4787" i="4"/>
  <c r="Y4787" i="4" s="1"/>
  <c r="V4439" i="4"/>
  <c r="V7025" i="4"/>
  <c r="Y7025" i="4" s="1"/>
  <c r="U6639" i="4"/>
  <c r="U6531" i="4"/>
  <c r="X6531" i="4" s="1"/>
  <c r="U6411" i="4"/>
  <c r="X6411" i="4" s="1"/>
  <c r="V6284" i="4"/>
  <c r="U6153" i="4"/>
  <c r="X6153" i="4"/>
  <c r="V6002" i="4"/>
  <c r="Y6002" i="4" s="1"/>
  <c r="V5828" i="4"/>
  <c r="U5643" i="4"/>
  <c r="U5451" i="4"/>
  <c r="U5253" i="4"/>
  <c r="U5043" i="4"/>
  <c r="U4764" i="4"/>
  <c r="X4764" i="4" s="1"/>
  <c r="U4419" i="4"/>
  <c r="V7289" i="4"/>
  <c r="Y7289" i="4"/>
  <c r="V7202" i="4"/>
  <c r="U7113" i="4"/>
  <c r="U7023" i="4"/>
  <c r="X7023" i="4"/>
  <c r="V6926" i="4"/>
  <c r="U6831" i="4"/>
  <c r="V6737" i="4"/>
  <c r="U6636" i="4"/>
  <c r="X6636" i="4" s="1"/>
  <c r="U6528" i="4"/>
  <c r="V6410" i="4"/>
  <c r="Y6410" i="4"/>
  <c r="U6282" i="4"/>
  <c r="V6152" i="4"/>
  <c r="Y6152" i="4" s="1"/>
  <c r="U6000" i="4"/>
  <c r="X6000" i="4" s="1"/>
  <c r="U5826" i="4"/>
  <c r="V5642" i="4"/>
  <c r="U5448" i="4"/>
  <c r="V5252" i="4"/>
  <c r="U5040" i="4"/>
  <c r="V4763" i="4"/>
  <c r="U4410" i="4"/>
  <c r="V5447" i="4"/>
  <c r="V5036" i="4"/>
  <c r="V4409" i="4"/>
  <c r="U5760" i="4"/>
  <c r="U6096" i="4"/>
  <c r="U6600" i="4"/>
  <c r="U6624" i="4"/>
  <c r="X6624" i="4" s="1"/>
  <c r="U6696" i="4"/>
  <c r="U6792" i="4"/>
  <c r="X6792" i="4"/>
  <c r="U6936" i="4"/>
  <c r="U7776" i="4"/>
  <c r="X7776" i="4"/>
  <c r="U7848" i="4"/>
  <c r="U8040" i="4"/>
  <c r="X8040" i="4"/>
  <c r="U8520" i="4"/>
  <c r="U8640" i="4"/>
  <c r="X8640" i="4" s="1"/>
  <c r="U8976" i="4"/>
  <c r="X8976" i="4" s="1"/>
  <c r="U9768" i="4"/>
  <c r="V6524" i="4"/>
  <c r="V6404" i="4"/>
  <c r="V6146" i="4"/>
  <c r="Y6146" i="4" s="1"/>
  <c r="V5996" i="4"/>
  <c r="U5445" i="4"/>
  <c r="X5445" i="4"/>
  <c r="U5247" i="4"/>
  <c r="U5031" i="4"/>
  <c r="V4748" i="4"/>
  <c r="U4395" i="4"/>
  <c r="V4376" i="4"/>
  <c r="Y4376" i="4" s="1"/>
  <c r="U4518" i="4"/>
  <c r="X4518" i="4" s="1"/>
  <c r="V5354" i="4"/>
  <c r="V7109" i="4"/>
  <c r="V7016" i="4"/>
  <c r="Y7016" i="4"/>
  <c r="U6921" i="4"/>
  <c r="V6827" i="4"/>
  <c r="Y6827" i="4" s="1"/>
  <c r="U6732" i="4"/>
  <c r="V6632" i="4"/>
  <c r="V6521" i="4"/>
  <c r="U6402" i="4"/>
  <c r="X6402" i="4"/>
  <c r="V6275" i="4"/>
  <c r="U6144" i="4"/>
  <c r="X6144" i="4" s="1"/>
  <c r="U5994" i="4"/>
  <c r="U5817" i="4"/>
  <c r="V5636" i="4"/>
  <c r="V5444" i="4"/>
  <c r="Y5444" i="4"/>
  <c r="V5246" i="4"/>
  <c r="Y5246" i="4"/>
  <c r="U5028" i="4"/>
  <c r="U4743" i="4"/>
  <c r="V4361" i="4"/>
  <c r="V6731" i="4"/>
  <c r="V6518" i="4"/>
  <c r="V6398" i="4"/>
  <c r="U6273" i="4"/>
  <c r="X6273" i="4"/>
  <c r="U6132" i="4"/>
  <c r="X6132" i="4" s="1"/>
  <c r="V5993" i="4"/>
  <c r="V5633" i="4"/>
  <c r="U5442" i="4"/>
  <c r="U5244" i="4"/>
  <c r="V5027" i="4"/>
  <c r="Y5027" i="4"/>
  <c r="U4740" i="4"/>
  <c r="X4740" i="4"/>
  <c r="V4355" i="4"/>
  <c r="U5019" i="4"/>
  <c r="U5163" i="4"/>
  <c r="V6272" i="4"/>
  <c r="V6128" i="4"/>
  <c r="U5628" i="4"/>
  <c r="V5441" i="4"/>
  <c r="Y5441" i="4" s="1"/>
  <c r="V5243" i="4"/>
  <c r="Y5243" i="4" s="1"/>
  <c r="V4739" i="4"/>
  <c r="Y4739" i="4" s="1"/>
  <c r="V4340" i="4"/>
  <c r="V4027" i="4"/>
  <c r="V3955" i="4"/>
  <c r="V3883" i="4"/>
  <c r="Y3883" i="4"/>
  <c r="V3811" i="4"/>
  <c r="V3739" i="4"/>
  <c r="Y3739" i="4" s="1"/>
  <c r="V3667" i="4"/>
  <c r="Y3667" i="4" s="1"/>
  <c r="V3595" i="4"/>
  <c r="Y3595" i="4" s="1"/>
  <c r="V3448" i="4"/>
  <c r="Y3448" i="4" s="1"/>
  <c r="V3301" i="4"/>
  <c r="Y3301" i="4" s="1"/>
  <c r="U3227" i="4"/>
  <c r="V3154" i="4"/>
  <c r="Y3154" i="4" s="1"/>
  <c r="U3080" i="4"/>
  <c r="V3007" i="4"/>
  <c r="U2933" i="4"/>
  <c r="X2933" i="4" s="1"/>
  <c r="V2860" i="4"/>
  <c r="U2786" i="4"/>
  <c r="X2786" i="4" s="1"/>
  <c r="V2713" i="4"/>
  <c r="Y2713" i="4" s="1"/>
  <c r="U2639" i="4"/>
  <c r="X2639" i="4"/>
  <c r="V2566" i="4"/>
  <c r="Y2566" i="4"/>
  <c r="V10565" i="4"/>
  <c r="V10418" i="4"/>
  <c r="V10322" i="4"/>
  <c r="Y10322" i="4" s="1"/>
  <c r="U10248" i="4"/>
  <c r="X10248" i="4"/>
  <c r="V10175" i="4"/>
  <c r="Y10175" i="4"/>
  <c r="V10100" i="4"/>
  <c r="V10025" i="4"/>
  <c r="Y10025" i="4"/>
  <c r="V9950" i="4"/>
  <c r="Y9950" i="4"/>
  <c r="U9870" i="4"/>
  <c r="X9870" i="4" s="1"/>
  <c r="U9792" i="4"/>
  <c r="X9792" i="4"/>
  <c r="U9714" i="4"/>
  <c r="X9714" i="4" s="1"/>
  <c r="U9636" i="4"/>
  <c r="U9558" i="4"/>
  <c r="U9480" i="4"/>
  <c r="V9401" i="4"/>
  <c r="Y9401" i="4" s="1"/>
  <c r="V9323" i="4"/>
  <c r="V9245" i="4"/>
  <c r="U9165" i="4"/>
  <c r="X9165" i="4" s="1"/>
  <c r="U9087" i="4"/>
  <c r="X9087" i="4" s="1"/>
  <c r="U9006" i="4"/>
  <c r="X9006" i="4" s="1"/>
  <c r="V8927" i="4"/>
  <c r="Y8927" i="4"/>
  <c r="U8847" i="4"/>
  <c r="X8847" i="4"/>
  <c r="V8768" i="4"/>
  <c r="Y8768" i="4"/>
  <c r="U8688" i="4"/>
  <c r="U8607" i="4"/>
  <c r="X8607" i="4" s="1"/>
  <c r="V8528" i="4"/>
  <c r="Y8528" i="4"/>
  <c r="V8447" i="4"/>
  <c r="Y8447" i="4" s="1"/>
  <c r="V8366" i="4"/>
  <c r="V8285" i="4"/>
  <c r="U8205" i="4"/>
  <c r="X8205" i="4" s="1"/>
  <c r="U8124" i="4"/>
  <c r="X8124" i="4" s="1"/>
  <c r="U8043" i="4"/>
  <c r="X8043" i="4" s="1"/>
  <c r="U7959" i="4"/>
  <c r="U7797" i="4"/>
  <c r="U7716" i="4"/>
  <c r="X7716" i="4" s="1"/>
  <c r="V7634" i="4"/>
  <c r="Y7634" i="4"/>
  <c r="V7547" i="4"/>
  <c r="Y7547" i="4"/>
  <c r="V2413" i="4"/>
  <c r="Y2413" i="4" s="1"/>
  <c r="V7460" i="4"/>
  <c r="Y7460" i="4"/>
  <c r="U7368" i="4"/>
  <c r="X7368" i="4" s="1"/>
  <c r="V7280" i="4"/>
  <c r="Y7280" i="4" s="1"/>
  <c r="U7191" i="4"/>
  <c r="X7191" i="4" s="1"/>
  <c r="U7101" i="4"/>
  <c r="U6915" i="4"/>
  <c r="V6728" i="4"/>
  <c r="V6626" i="4"/>
  <c r="Y6626" i="4" s="1"/>
  <c r="V6515" i="4"/>
  <c r="Y6515" i="4" s="1"/>
  <c r="V6395" i="4"/>
  <c r="V6125" i="4"/>
  <c r="Y6125" i="4" s="1"/>
  <c r="V5627" i="4"/>
  <c r="U5436" i="4"/>
  <c r="X5436" i="4"/>
  <c r="V5012" i="4"/>
  <c r="Y5012" i="4"/>
  <c r="U4737" i="4"/>
  <c r="V7004" i="4"/>
  <c r="Y7004" i="4" s="1"/>
  <c r="V6821" i="4"/>
  <c r="Y6821" i="4" s="1"/>
  <c r="U6621" i="4"/>
  <c r="V6512" i="4"/>
  <c r="V6269" i="4"/>
  <c r="Y6269" i="4"/>
  <c r="V6122" i="4"/>
  <c r="U5805" i="4"/>
  <c r="V5624" i="4"/>
  <c r="V5435" i="4"/>
  <c r="Y5435" i="4"/>
  <c r="U5238" i="4"/>
  <c r="U5010" i="4"/>
  <c r="U4734" i="4"/>
  <c r="U4314" i="4"/>
  <c r="U5523" i="4"/>
  <c r="U5667" i="4"/>
  <c r="U5787" i="4"/>
  <c r="U5835" i="4"/>
  <c r="U5931" i="4"/>
  <c r="U6435" i="4"/>
  <c r="U6627" i="4"/>
  <c r="X6627" i="4"/>
  <c r="U6699" i="4"/>
  <c r="X6699" i="4" s="1"/>
  <c r="U6771" i="4"/>
  <c r="X6771" i="4" s="1"/>
  <c r="U6795" i="4"/>
  <c r="U6867" i="4"/>
  <c r="U6939" i="4"/>
  <c r="X6939" i="4" s="1"/>
  <c r="U7083" i="4"/>
  <c r="X7083" i="4" s="1"/>
  <c r="U7179" i="4"/>
  <c r="U7251" i="4"/>
  <c r="U7323" i="4"/>
  <c r="V9476" i="4"/>
  <c r="V9398" i="4"/>
  <c r="V9320" i="4"/>
  <c r="U9084" i="4"/>
  <c r="X9084" i="4" s="1"/>
  <c r="U9003" i="4"/>
  <c r="V8924" i="4"/>
  <c r="Y8924" i="4" s="1"/>
  <c r="U8844" i="4"/>
  <c r="V8765" i="4"/>
  <c r="Y8765" i="4"/>
  <c r="V8684" i="4"/>
  <c r="U8604" i="4"/>
  <c r="X8604" i="4"/>
  <c r="U8523" i="4"/>
  <c r="U8442" i="4"/>
  <c r="U8361" i="4"/>
  <c r="X8361" i="4"/>
  <c r="V8282" i="4"/>
  <c r="Y8282" i="4"/>
  <c r="U8202" i="4"/>
  <c r="X8202" i="4" s="1"/>
  <c r="U8121" i="4"/>
  <c r="X8121" i="4" s="1"/>
  <c r="U8037" i="4"/>
  <c r="U7956" i="4"/>
  <c r="X7956" i="4" s="1"/>
  <c r="U7875" i="4"/>
  <c r="U7794" i="4"/>
  <c r="X7794" i="4" s="1"/>
  <c r="V7712" i="4"/>
  <c r="V7631" i="4"/>
  <c r="Y7631" i="4"/>
  <c r="V2410" i="4"/>
  <c r="Y2410" i="4" s="1"/>
  <c r="U7455" i="4"/>
  <c r="X7455" i="4"/>
  <c r="V7364" i="4"/>
  <c r="V7277" i="4"/>
  <c r="Y7277" i="4" s="1"/>
  <c r="U7188" i="4"/>
  <c r="X7188" i="4" s="1"/>
  <c r="V7097" i="4"/>
  <c r="U7002" i="4"/>
  <c r="X7002" i="4" s="1"/>
  <c r="V6911" i="4"/>
  <c r="U6819" i="4"/>
  <c r="X6819" i="4"/>
  <c r="U6723" i="4"/>
  <c r="X6723" i="4"/>
  <c r="V6620" i="4"/>
  <c r="U6387" i="4"/>
  <c r="U6267" i="4"/>
  <c r="V5804" i="4"/>
  <c r="Y5804" i="4"/>
  <c r="V5621" i="4"/>
  <c r="U5433" i="4"/>
  <c r="X5433" i="4"/>
  <c r="U5232" i="4"/>
  <c r="X5232" i="4"/>
  <c r="U4980" i="4"/>
  <c r="X4980" i="4"/>
  <c r="U4728" i="4"/>
  <c r="V4310" i="4"/>
  <c r="V7541" i="4"/>
  <c r="Y7541" i="4"/>
  <c r="V2407" i="4"/>
  <c r="V7454" i="4"/>
  <c r="U7362" i="4"/>
  <c r="U7275" i="4"/>
  <c r="X7275" i="4" s="1"/>
  <c r="V7187" i="4"/>
  <c r="Y7187" i="4" s="1"/>
  <c r="U7095" i="4"/>
  <c r="V7001" i="4"/>
  <c r="Y7001" i="4"/>
  <c r="U6909" i="4"/>
  <c r="U6816" i="4"/>
  <c r="V6722" i="4"/>
  <c r="U6615" i="4"/>
  <c r="X6615" i="4" s="1"/>
  <c r="U6507" i="4"/>
  <c r="U6384" i="4"/>
  <c r="V6266" i="4"/>
  <c r="U6117" i="4"/>
  <c r="X6117" i="4"/>
  <c r="U5967" i="4"/>
  <c r="U5802" i="4"/>
  <c r="U5619" i="4"/>
  <c r="U5430" i="4"/>
  <c r="X5430" i="4" s="1"/>
  <c r="V5231" i="4"/>
  <c r="U4971" i="4"/>
  <c r="U4722" i="4"/>
  <c r="V4307" i="4"/>
  <c r="V4721" i="4"/>
  <c r="U4071" i="4"/>
  <c r="V6413" i="4"/>
  <c r="Y6413" i="4" s="1"/>
  <c r="V7589" i="4"/>
  <c r="V8069" i="4"/>
  <c r="V8525" i="4"/>
  <c r="Y8525" i="4" s="1"/>
  <c r="V9197" i="4"/>
  <c r="V9317" i="4"/>
  <c r="V4268" i="4"/>
  <c r="Y4268" i="4" s="1"/>
  <c r="U5286" i="4"/>
  <c r="X5286" i="4"/>
  <c r="V8276" i="4"/>
  <c r="V8114" i="4"/>
  <c r="U7788" i="4"/>
  <c r="V7706" i="4"/>
  <c r="Y7706" i="4" s="1"/>
  <c r="V7622" i="4"/>
  <c r="Y7622" i="4" s="1"/>
  <c r="U7533" i="4"/>
  <c r="U2402" i="4"/>
  <c r="X2402" i="4" s="1"/>
  <c r="V7448" i="4"/>
  <c r="Y7448" i="4" s="1"/>
  <c r="V7358" i="4"/>
  <c r="Y7358" i="4"/>
  <c r="V7271" i="4"/>
  <c r="Y7271" i="4"/>
  <c r="V7181" i="4"/>
  <c r="Y7181" i="4"/>
  <c r="U7089" i="4"/>
  <c r="V6995" i="4"/>
  <c r="Y6995" i="4" s="1"/>
  <c r="U6903" i="4"/>
  <c r="X6903" i="4"/>
  <c r="V6812" i="4"/>
  <c r="V6716" i="4"/>
  <c r="V6608" i="4"/>
  <c r="Y6608" i="4"/>
  <c r="V6497" i="4"/>
  <c r="V6380" i="4"/>
  <c r="Y6380" i="4" s="1"/>
  <c r="V6260" i="4"/>
  <c r="Y6260" i="4"/>
  <c r="U6111" i="4"/>
  <c r="U5940" i="4"/>
  <c r="V5777" i="4"/>
  <c r="V5612" i="4"/>
  <c r="U5424" i="4"/>
  <c r="X5424" i="4"/>
  <c r="U5226" i="4"/>
  <c r="V4955" i="4"/>
  <c r="U4701" i="4"/>
  <c r="U4251" i="4"/>
  <c r="U2393" i="4"/>
  <c r="V4049" i="4"/>
  <c r="U4143" i="4"/>
  <c r="U5454" i="4"/>
  <c r="X5454" i="4" s="1"/>
  <c r="U5646" i="4"/>
  <c r="U6294" i="4"/>
  <c r="U6342" i="4"/>
  <c r="U6534" i="4"/>
  <c r="U6678" i="4"/>
  <c r="U6990" i="4"/>
  <c r="X6990" i="4"/>
  <c r="U7014" i="4"/>
  <c r="X7014" i="4" s="1"/>
  <c r="U7182" i="4"/>
  <c r="X7182" i="4" s="1"/>
  <c r="U7614" i="4"/>
  <c r="X7614" i="4" s="1"/>
  <c r="U7926" i="4"/>
  <c r="X7926" i="4" s="1"/>
  <c r="U7998" i="4"/>
  <c r="U8190" i="4"/>
  <c r="U8670" i="4"/>
  <c r="U8790" i="4"/>
  <c r="X8790" i="4" s="1"/>
  <c r="U9918" i="4"/>
  <c r="X9918" i="4" s="1"/>
  <c r="U9990" i="4"/>
  <c r="X9990" i="4" s="1"/>
  <c r="U10062" i="4"/>
  <c r="X10062" i="4" s="1"/>
  <c r="U10134" i="4"/>
  <c r="X10134" i="4"/>
  <c r="U10206" i="4"/>
  <c r="X10206" i="4" s="1"/>
  <c r="V2398" i="4"/>
  <c r="V7355" i="4"/>
  <c r="V7268" i="4"/>
  <c r="Y7268" i="4" s="1"/>
  <c r="V6992" i="4"/>
  <c r="Y6992" i="4"/>
  <c r="U6900" i="4"/>
  <c r="V6809" i="4"/>
  <c r="U6711" i="4"/>
  <c r="U6603" i="4"/>
  <c r="V6491" i="4"/>
  <c r="V6377" i="4"/>
  <c r="Y6377" i="4" s="1"/>
  <c r="U6255" i="4"/>
  <c r="U6105" i="4"/>
  <c r="X6105" i="4"/>
  <c r="U5937" i="4"/>
  <c r="U5763" i="4"/>
  <c r="X5763" i="4" s="1"/>
  <c r="V5603" i="4"/>
  <c r="Y5603" i="4" s="1"/>
  <c r="V5420" i="4"/>
  <c r="U5211" i="4"/>
  <c r="U4950" i="4"/>
  <c r="V4667" i="4"/>
  <c r="Y4667" i="4" s="1"/>
  <c r="V5336" i="4"/>
  <c r="V8753" i="4"/>
  <c r="V8672" i="4"/>
  <c r="Y8672" i="4" s="1"/>
  <c r="V8591" i="4"/>
  <c r="V8351" i="4"/>
  <c r="Y8351" i="4"/>
  <c r="V8192" i="4"/>
  <c r="Y8192" i="4" s="1"/>
  <c r="V8108" i="4"/>
  <c r="Y8108" i="4" s="1"/>
  <c r="V8027" i="4"/>
  <c r="V7946" i="4"/>
  <c r="V7865" i="4"/>
  <c r="U7782" i="4"/>
  <c r="X7782" i="4"/>
  <c r="V7700" i="4"/>
  <c r="Y7700" i="4" s="1"/>
  <c r="V7616" i="4"/>
  <c r="Y7616" i="4" s="1"/>
  <c r="U7527" i="4"/>
  <c r="V7442" i="4"/>
  <c r="U7353" i="4"/>
  <c r="U7266" i="4"/>
  <c r="X7266" i="4"/>
  <c r="U7173" i="4"/>
  <c r="X7173" i="4" s="1"/>
  <c r="V7082" i="4"/>
  <c r="Y7082" i="4"/>
  <c r="V6989" i="4"/>
  <c r="Y6989" i="4"/>
  <c r="V6899" i="4"/>
  <c r="Y6899" i="4" s="1"/>
  <c r="U6807" i="4"/>
  <c r="V6707" i="4"/>
  <c r="Y6707" i="4"/>
  <c r="V6599" i="4"/>
  <c r="V6488" i="4"/>
  <c r="Y6488" i="4" s="1"/>
  <c r="U6375" i="4"/>
  <c r="X6375" i="4" s="1"/>
  <c r="V6254" i="4"/>
  <c r="V5930" i="4"/>
  <c r="Y5930" i="4" s="1"/>
  <c r="U5757" i="4"/>
  <c r="X5757" i="4"/>
  <c r="U5586" i="4"/>
  <c r="V5411" i="4"/>
  <c r="U5184" i="4"/>
  <c r="X5184" i="4" s="1"/>
  <c r="U4947" i="4"/>
  <c r="U4665" i="4"/>
  <c r="X4665" i="4"/>
  <c r="V4232" i="4"/>
  <c r="Y4232" i="4" s="1"/>
  <c r="V2419" i="4"/>
  <c r="U4191" i="4"/>
  <c r="U4953" i="4"/>
  <c r="V5174" i="4"/>
  <c r="V4664" i="4"/>
  <c r="U4212" i="4"/>
  <c r="U4215" i="4"/>
  <c r="U4287" i="4"/>
  <c r="X4287" i="4" s="1"/>
  <c r="U5025" i="4"/>
  <c r="U5121" i="4"/>
  <c r="X5121" i="4"/>
  <c r="V5912" i="4"/>
  <c r="Y5912" i="4" s="1"/>
  <c r="V5570" i="4"/>
  <c r="V5390" i="4"/>
  <c r="V5171" i="4"/>
  <c r="Y5171" i="4"/>
  <c r="V4943" i="4"/>
  <c r="U4662" i="4"/>
  <c r="X4662" i="4" s="1"/>
  <c r="U4206" i="4"/>
  <c r="X4206" i="4" s="1"/>
  <c r="U4260" i="4"/>
  <c r="U4407" i="4"/>
  <c r="U5361" i="4"/>
  <c r="U2516" i="4"/>
  <c r="U2588" i="4"/>
  <c r="U2660" i="4"/>
  <c r="U2732" i="4"/>
  <c r="U2804" i="4"/>
  <c r="U2876" i="4"/>
  <c r="U2948" i="4"/>
  <c r="U3020" i="4"/>
  <c r="U3092" i="4"/>
  <c r="U3164" i="4"/>
  <c r="X3164" i="4"/>
  <c r="U3236" i="4"/>
  <c r="U3308" i="4"/>
  <c r="U3380" i="4"/>
  <c r="X3380" i="4"/>
  <c r="U3452" i="4"/>
  <c r="U3524" i="4"/>
  <c r="U4431" i="4"/>
  <c r="U4479" i="4"/>
  <c r="V5747" i="4"/>
  <c r="V5375" i="4"/>
  <c r="U4932" i="4"/>
  <c r="U4650" i="4"/>
  <c r="U4185" i="4"/>
  <c r="U4503" i="4"/>
  <c r="U5529" i="4"/>
  <c r="X5529" i="4"/>
  <c r="U5625" i="4"/>
  <c r="X5625" i="4"/>
  <c r="U6081" i="4"/>
  <c r="U6201" i="4"/>
  <c r="U6225" i="4"/>
  <c r="U6321" i="4"/>
  <c r="U6345" i="4"/>
  <c r="U6441" i="4"/>
  <c r="U6489" i="4"/>
  <c r="U6513" i="4"/>
  <c r="U6537" i="4"/>
  <c r="U6609" i="4"/>
  <c r="X6609" i="4"/>
  <c r="U6777" i="4"/>
  <c r="X6777" i="4"/>
  <c r="U6873" i="4"/>
  <c r="X6873" i="4" s="1"/>
  <c r="U6945" i="4"/>
  <c r="X6945" i="4"/>
  <c r="U7017" i="4"/>
  <c r="X7017" i="4"/>
  <c r="U7161" i="4"/>
  <c r="U7305" i="4"/>
  <c r="U8073" i="4"/>
  <c r="X8073" i="4" s="1"/>
  <c r="U8265" i="4"/>
  <c r="U8745" i="4"/>
  <c r="X8745" i="4" s="1"/>
  <c r="U8865" i="4"/>
  <c r="X8865" i="4" s="1"/>
  <c r="V6800" i="4"/>
  <c r="Y6800" i="4" s="1"/>
  <c r="V6590" i="4"/>
  <c r="Y6590" i="4" s="1"/>
  <c r="U6477" i="4"/>
  <c r="V6239" i="4"/>
  <c r="U6087" i="4"/>
  <c r="X6087" i="4" s="1"/>
  <c r="U5916" i="4"/>
  <c r="U5745" i="4"/>
  <c r="V5564" i="4"/>
  <c r="U5373" i="4"/>
  <c r="U5157" i="4"/>
  <c r="X5157" i="4"/>
  <c r="U4929" i="4"/>
  <c r="V4649" i="4"/>
  <c r="Y4649" i="4"/>
  <c r="U4164" i="4"/>
  <c r="U4527" i="4"/>
  <c r="U4551" i="4"/>
  <c r="V3352" i="4"/>
  <c r="Y3352" i="4" s="1"/>
  <c r="V3205" i="4"/>
  <c r="U3131" i="4"/>
  <c r="V3058" i="4"/>
  <c r="U2984" i="4"/>
  <c r="X2984" i="4" s="1"/>
  <c r="V2911" i="4"/>
  <c r="U2837" i="4"/>
  <c r="X2837" i="4"/>
  <c r="V2764" i="4"/>
  <c r="U2690" i="4"/>
  <c r="V2617" i="4"/>
  <c r="U2543" i="4"/>
  <c r="X2543" i="4" s="1"/>
  <c r="V2470" i="4"/>
  <c r="V10520" i="4"/>
  <c r="Y10520" i="4" s="1"/>
  <c r="V10373" i="4"/>
  <c r="U10299" i="4"/>
  <c r="X10299" i="4" s="1"/>
  <c r="V10226" i="4"/>
  <c r="Y10226" i="4" s="1"/>
  <c r="V10151" i="4"/>
  <c r="Y10151" i="4" s="1"/>
  <c r="V10076" i="4"/>
  <c r="Y10076" i="4" s="1"/>
  <c r="V10001" i="4"/>
  <c r="Y10001" i="4" s="1"/>
  <c r="V9926" i="4"/>
  <c r="V9848" i="4"/>
  <c r="V9770" i="4"/>
  <c r="Y9770" i="4"/>
  <c r="V9689" i="4"/>
  <c r="V9611" i="4"/>
  <c r="V9533" i="4"/>
  <c r="V9455" i="4"/>
  <c r="V9377" i="4"/>
  <c r="Y9377" i="4" s="1"/>
  <c r="U9297" i="4"/>
  <c r="U9219" i="4"/>
  <c r="X9219" i="4" s="1"/>
  <c r="U9141" i="4"/>
  <c r="X9141" i="4"/>
  <c r="U9063" i="4"/>
  <c r="V8984" i="4"/>
  <c r="Y8984" i="4"/>
  <c r="U8904" i="4"/>
  <c r="V8822" i="4"/>
  <c r="Y8822" i="4" s="1"/>
  <c r="V8741" i="4"/>
  <c r="Y8741" i="4"/>
  <c r="U8661" i="4"/>
  <c r="X8661" i="4" s="1"/>
  <c r="V8582" i="4"/>
  <c r="Y8582" i="4"/>
  <c r="V8501" i="4"/>
  <c r="U8421" i="4"/>
  <c r="X8421" i="4"/>
  <c r="V8342" i="4"/>
  <c r="Y8342" i="4" s="1"/>
  <c r="V8261" i="4"/>
  <c r="Y8261" i="4" s="1"/>
  <c r="V8180" i="4"/>
  <c r="Y8180" i="4" s="1"/>
  <c r="V8099" i="4"/>
  <c r="Y8099" i="4"/>
  <c r="V8018" i="4"/>
  <c r="Y8018" i="4" s="1"/>
  <c r="V7937" i="4"/>
  <c r="U7770" i="4"/>
  <c r="X7770" i="4"/>
  <c r="V7688" i="4"/>
  <c r="Y7688" i="4"/>
  <c r="U7602" i="4"/>
  <c r="V2386" i="4"/>
  <c r="Y2386" i="4" s="1"/>
  <c r="U7431" i="4"/>
  <c r="U7344" i="4"/>
  <c r="V7253" i="4"/>
  <c r="V7163" i="4"/>
  <c r="Y7163" i="4" s="1"/>
  <c r="V7070" i="4"/>
  <c r="V6980" i="4"/>
  <c r="Y6980" i="4"/>
  <c r="V6890" i="4"/>
  <c r="Y6890" i="4" s="1"/>
  <c r="V6692" i="4"/>
  <c r="U6588" i="4"/>
  <c r="X6588" i="4" s="1"/>
  <c r="V6476" i="4"/>
  <c r="U6363" i="4"/>
  <c r="V6236" i="4"/>
  <c r="U6084" i="4"/>
  <c r="V5915" i="4"/>
  <c r="V5744" i="4"/>
  <c r="U5556" i="4"/>
  <c r="V5372" i="4"/>
  <c r="Y5372" i="4"/>
  <c r="U5154" i="4"/>
  <c r="V4922" i="4"/>
  <c r="U4644" i="4"/>
  <c r="U4146" i="4"/>
  <c r="V4742" i="4"/>
  <c r="Y4742" i="4" s="1"/>
  <c r="U4956" i="4"/>
  <c r="X4956" i="4"/>
  <c r="V6794" i="4"/>
  <c r="V6587" i="4"/>
  <c r="Y6587" i="4" s="1"/>
  <c r="V6362" i="4"/>
  <c r="Y6362" i="4"/>
  <c r="V6233" i="4"/>
  <c r="V6083" i="4"/>
  <c r="U5913" i="4"/>
  <c r="V5555" i="4"/>
  <c r="Y5555" i="4"/>
  <c r="V5363" i="4"/>
  <c r="U5148" i="4"/>
  <c r="V4916" i="4"/>
  <c r="U4638" i="4"/>
  <c r="U4131" i="4"/>
  <c r="U4623" i="4"/>
  <c r="U5076" i="4"/>
  <c r="U5172" i="4"/>
  <c r="X5172" i="4"/>
  <c r="V5699" i="4"/>
  <c r="Y5699" i="4" s="1"/>
  <c r="V6035" i="4"/>
  <c r="V6755" i="4"/>
  <c r="V7766" i="4"/>
  <c r="Y7766" i="4"/>
  <c r="V7685" i="4"/>
  <c r="V2383" i="4"/>
  <c r="U7428" i="4"/>
  <c r="X7428" i="4"/>
  <c r="U7341" i="4"/>
  <c r="U7248" i="4"/>
  <c r="U7065" i="4"/>
  <c r="U6975" i="4"/>
  <c r="V6887" i="4"/>
  <c r="U6789" i="4"/>
  <c r="V6686" i="4"/>
  <c r="U6471" i="4"/>
  <c r="U6360" i="4"/>
  <c r="V6224" i="4"/>
  <c r="Y6224" i="4"/>
  <c r="V6080" i="4"/>
  <c r="U5739" i="4"/>
  <c r="U5553" i="4"/>
  <c r="X5553" i="4"/>
  <c r="U5358" i="4"/>
  <c r="X5358" i="4" s="1"/>
  <c r="V5147" i="4"/>
  <c r="Y5147" i="4" s="1"/>
  <c r="V4907" i="4"/>
  <c r="U4629" i="4"/>
  <c r="V4124" i="4"/>
  <c r="U911" i="4"/>
  <c r="X911" i="4"/>
  <c r="U1607" i="4"/>
  <c r="X1607" i="4"/>
  <c r="U4695" i="4"/>
  <c r="V2380" i="4"/>
  <c r="Y2380" i="4"/>
  <c r="V7427" i="4"/>
  <c r="V7340" i="4"/>
  <c r="V7064" i="4"/>
  <c r="V6974" i="4"/>
  <c r="U6885" i="4"/>
  <c r="X6885" i="4" s="1"/>
  <c r="V6788" i="4"/>
  <c r="Y6788" i="4" s="1"/>
  <c r="U6684" i="4"/>
  <c r="X6684" i="4" s="1"/>
  <c r="U6579" i="4"/>
  <c r="V6470" i="4"/>
  <c r="Y6470" i="4"/>
  <c r="U6357" i="4"/>
  <c r="V6218" i="4"/>
  <c r="Y6218" i="4"/>
  <c r="V5909" i="4"/>
  <c r="Y5909" i="4" s="1"/>
  <c r="U5736" i="4"/>
  <c r="V5552" i="4"/>
  <c r="Y5552" i="4"/>
  <c r="U5355" i="4"/>
  <c r="U5145" i="4"/>
  <c r="X5145" i="4"/>
  <c r="U4905" i="4"/>
  <c r="U4626" i="4"/>
  <c r="U4098" i="4"/>
  <c r="X4098" i="4" s="1"/>
  <c r="V4055" i="4"/>
  <c r="U4458" i="4"/>
  <c r="X4458" i="4" s="1"/>
  <c r="U4719" i="4"/>
  <c r="U4767" i="4"/>
  <c r="U5460" i="4"/>
  <c r="V8174" i="4"/>
  <c r="Y8174" i="4"/>
  <c r="V8093" i="4"/>
  <c r="V8012" i="4"/>
  <c r="Y8013" i="4" s="1"/>
  <c r="U7929" i="4"/>
  <c r="U7845" i="4"/>
  <c r="V7763" i="4"/>
  <c r="Y7763" i="4"/>
  <c r="V7682" i="4"/>
  <c r="Y7682" i="4" s="1"/>
  <c r="U7596" i="4"/>
  <c r="V7511" i="4"/>
  <c r="U2378" i="4"/>
  <c r="X2378" i="4" s="1"/>
  <c r="U7425" i="4"/>
  <c r="U7338" i="4"/>
  <c r="V7244" i="4"/>
  <c r="Y7244" i="4" s="1"/>
  <c r="V7154" i="4"/>
  <c r="U6972" i="4"/>
  <c r="V6884" i="4"/>
  <c r="Y6884" i="4"/>
  <c r="V6785" i="4"/>
  <c r="V6683" i="4"/>
  <c r="U6576" i="4"/>
  <c r="U6468" i="4"/>
  <c r="X6468" i="4"/>
  <c r="V6356" i="4"/>
  <c r="Y6356" i="4" s="1"/>
  <c r="U6210" i="4"/>
  <c r="U6075" i="4"/>
  <c r="U5907" i="4"/>
  <c r="V5735" i="4"/>
  <c r="V5549" i="4"/>
  <c r="U5352" i="4"/>
  <c r="U5139" i="4"/>
  <c r="V4886" i="4"/>
  <c r="U4620" i="4"/>
  <c r="V4094" i="4"/>
  <c r="U4791" i="4"/>
  <c r="U4839" i="4"/>
  <c r="U6204" i="4"/>
  <c r="U6324" i="4"/>
  <c r="U6444" i="4"/>
  <c r="U6612" i="4"/>
  <c r="U6708" i="4"/>
  <c r="X6708" i="4" s="1"/>
  <c r="U6780" i="4"/>
  <c r="X6780" i="4" s="1"/>
  <c r="U6876" i="4"/>
  <c r="X6876" i="4" s="1"/>
  <c r="U6996" i="4"/>
  <c r="U7332" i="4"/>
  <c r="X7332" i="4"/>
  <c r="U7404" i="4"/>
  <c r="U7452" i="4"/>
  <c r="X7452" i="4" s="1"/>
  <c r="U7548" i="4"/>
  <c r="X7548" i="4" s="1"/>
  <c r="U8340" i="4"/>
  <c r="V6074" i="4"/>
  <c r="Y6074" i="4" s="1"/>
  <c r="U5733" i="4"/>
  <c r="U5547" i="4"/>
  <c r="U5349" i="4"/>
  <c r="X5349" i="4"/>
  <c r="U5133" i="4"/>
  <c r="V4871" i="4"/>
  <c r="U4617" i="4"/>
  <c r="X4617" i="4" s="1"/>
  <c r="U4020" i="4"/>
  <c r="U4032" i="4"/>
  <c r="V6353" i="4"/>
  <c r="V6203" i="4"/>
  <c r="U6072" i="4"/>
  <c r="X6072" i="4" s="1"/>
  <c r="U5901" i="4"/>
  <c r="V5732" i="4"/>
  <c r="U5544" i="4"/>
  <c r="X5544" i="4" s="1"/>
  <c r="U5346" i="4"/>
  <c r="V5129" i="4"/>
  <c r="U4869" i="4"/>
  <c r="V4616" i="4"/>
  <c r="V6563" i="4"/>
  <c r="U4911" i="4"/>
  <c r="U4935" i="4"/>
  <c r="X4936" i="4" s="1"/>
  <c r="U4983" i="4"/>
  <c r="V7676" i="4"/>
  <c r="Y7676" i="4"/>
  <c r="V7592" i="4"/>
  <c r="Y7592" i="4"/>
  <c r="V7421" i="4"/>
  <c r="U7329" i="4"/>
  <c r="X7329" i="4"/>
  <c r="U7239" i="4"/>
  <c r="U7146" i="4"/>
  <c r="X7146" i="4" s="1"/>
  <c r="V7058" i="4"/>
  <c r="Y7058" i="4" s="1"/>
  <c r="V6968" i="4"/>
  <c r="U6879" i="4"/>
  <c r="X6879" i="4" s="1"/>
  <c r="V6776" i="4"/>
  <c r="Y6776" i="4" s="1"/>
  <c r="U6675" i="4"/>
  <c r="U6570" i="4"/>
  <c r="X6570" i="4"/>
  <c r="V6464" i="4"/>
  <c r="Y6464" i="4" s="1"/>
  <c r="U6348" i="4"/>
  <c r="X6348" i="4" s="1"/>
  <c r="V6200" i="4"/>
  <c r="U6060" i="4"/>
  <c r="X6060" i="4"/>
  <c r="V5900" i="4"/>
  <c r="U5730" i="4"/>
  <c r="U5541" i="4"/>
  <c r="U5340" i="4"/>
  <c r="U5124" i="4"/>
  <c r="V4868" i="4"/>
  <c r="U4611" i="4"/>
  <c r="U5571" i="4"/>
  <c r="V4769" i="4"/>
  <c r="U5055" i="4"/>
  <c r="U5127" i="4"/>
  <c r="U5199" i="4"/>
  <c r="V5534" i="4"/>
  <c r="V6182" i="4"/>
  <c r="Y6182" i="4"/>
  <c r="V6950" i="4"/>
  <c r="V7022" i="4"/>
  <c r="Y7023" i="4" s="1"/>
  <c r="V7094" i="4"/>
  <c r="V7238" i="4"/>
  <c r="V7382" i="4"/>
  <c r="V7694" i="4"/>
  <c r="Y7694" i="4" s="1"/>
  <c r="V7814" i="4"/>
  <c r="Y7815" i="4" s="1"/>
  <c r="V8150" i="4"/>
  <c r="Y8150" i="4"/>
  <c r="V8942" i="4"/>
  <c r="Y8942" i="4" s="1"/>
  <c r="V6347" i="4"/>
  <c r="V6197" i="4"/>
  <c r="Y6197" i="4" s="1"/>
  <c r="V6056" i="4"/>
  <c r="Y6056" i="4"/>
  <c r="U5898" i="4"/>
  <c r="V5729" i="4"/>
  <c r="V5540" i="4"/>
  <c r="V5339" i="4"/>
  <c r="V5123" i="4"/>
  <c r="U4866" i="4"/>
  <c r="U4602" i="4"/>
  <c r="X4602" i="4"/>
  <c r="U4104" i="4"/>
  <c r="X4105" i="4" s="1"/>
  <c r="U4413" i="4"/>
  <c r="X4413" i="4" s="1"/>
  <c r="U5271" i="4"/>
  <c r="X5272" i="4" s="1"/>
  <c r="U5319" i="4"/>
  <c r="X5319" i="4"/>
  <c r="U5343" i="4"/>
  <c r="U5415" i="4"/>
  <c r="V7235" i="4"/>
  <c r="V7142" i="4"/>
  <c r="Y7142" i="4"/>
  <c r="V7055" i="4"/>
  <c r="V6965" i="4"/>
  <c r="V6875" i="4"/>
  <c r="V6773" i="4"/>
  <c r="Y6773" i="4" s="1"/>
  <c r="V6671" i="4"/>
  <c r="U6567" i="4"/>
  <c r="U6459" i="4"/>
  <c r="X6459" i="4" s="1"/>
  <c r="V6344" i="4"/>
  <c r="U6195" i="4"/>
  <c r="X6195" i="4" s="1"/>
  <c r="U6045" i="4"/>
  <c r="X6045" i="4" s="1"/>
  <c r="U5895" i="4"/>
  <c r="U5727" i="4"/>
  <c r="U5535" i="4"/>
  <c r="U5337" i="4"/>
  <c r="X5338" i="4" s="1"/>
  <c r="V5120" i="4"/>
  <c r="V4859" i="4"/>
  <c r="U4599" i="4"/>
  <c r="V4109" i="4"/>
  <c r="Y4109" i="4" s="1"/>
  <c r="U2042" i="4"/>
  <c r="X2042" i="4" s="1"/>
  <c r="U5487" i="4"/>
  <c r="X5488" i="4" s="1"/>
  <c r="V5894" i="4"/>
  <c r="Y5894" i="4" s="1"/>
  <c r="U5724" i="4"/>
  <c r="X5724" i="4" s="1"/>
  <c r="U5532" i="4"/>
  <c r="U5331" i="4"/>
  <c r="U5109" i="4"/>
  <c r="U4857" i="4"/>
  <c r="X4858" i="4" s="1"/>
  <c r="V4583" i="4"/>
  <c r="U4152" i="4"/>
  <c r="V4343" i="4"/>
  <c r="U4818" i="4"/>
  <c r="X4818" i="4" s="1"/>
  <c r="V5153" i="4"/>
  <c r="Y5153" i="4"/>
  <c r="U5559" i="4"/>
  <c r="U5655" i="4"/>
  <c r="U5823" i="4"/>
  <c r="X5823" i="4" s="1"/>
  <c r="U5943" i="4"/>
  <c r="X5943" i="4" s="1"/>
  <c r="U6039" i="4"/>
  <c r="U6399" i="4"/>
  <c r="U6519" i="4"/>
  <c r="X6520" i="4" s="1"/>
  <c r="U6591" i="4"/>
  <c r="U6687" i="4"/>
  <c r="X6687" i="4"/>
  <c r="U7143" i="4"/>
  <c r="X7143" i="4" s="1"/>
  <c r="U7335" i="4"/>
  <c r="X7335" i="4" s="1"/>
  <c r="U7551" i="4"/>
  <c r="X7551" i="4" s="1"/>
  <c r="U7623" i="4"/>
  <c r="X7623" i="4" s="1"/>
  <c r="U8295" i="4"/>
  <c r="U8415" i="4"/>
  <c r="X8415" i="4" s="1"/>
  <c r="U8895" i="4"/>
  <c r="X8895" i="4" s="1"/>
  <c r="V6455" i="4"/>
  <c r="V6032" i="4"/>
  <c r="U5892" i="4"/>
  <c r="V5723" i="4"/>
  <c r="V5531" i="4"/>
  <c r="Y5531" i="4" s="1"/>
  <c r="U5328" i="4"/>
  <c r="X5328" i="4" s="1"/>
  <c r="V5108" i="4"/>
  <c r="Y5109" i="4" s="1"/>
  <c r="U4854" i="4"/>
  <c r="X4854" i="4" s="1"/>
  <c r="U4566" i="4"/>
  <c r="U4239" i="4"/>
  <c r="V4415" i="4"/>
  <c r="V5345" i="4"/>
  <c r="Y5345" i="4"/>
  <c r="V6560" i="4"/>
  <c r="Y6560" i="4" s="1"/>
  <c r="U6453" i="4"/>
  <c r="X6453" i="4" s="1"/>
  <c r="U6330" i="4"/>
  <c r="V6188" i="4"/>
  <c r="Y6189" i="4" s="1"/>
  <c r="U5721" i="4"/>
  <c r="X5721" i="4" s="1"/>
  <c r="V5528" i="4"/>
  <c r="U5325" i="4"/>
  <c r="U5091" i="4"/>
  <c r="X5092" i="4" s="1"/>
  <c r="U4851" i="4"/>
  <c r="U4563" i="4"/>
  <c r="U5490" i="4"/>
  <c r="X5491" i="4" s="1"/>
  <c r="V1900" i="4"/>
  <c r="U4557" i="4"/>
  <c r="X4557" i="4"/>
  <c r="V7748" i="4"/>
  <c r="V7667" i="4"/>
  <c r="V7499" i="4"/>
  <c r="U7407" i="4"/>
  <c r="X7407" i="4" s="1"/>
  <c r="U7317" i="4"/>
  <c r="X7317" i="4" s="1"/>
  <c r="V7226" i="4"/>
  <c r="Y7226" i="4" s="1"/>
  <c r="V7136" i="4"/>
  <c r="Y7136" i="4" s="1"/>
  <c r="U7047" i="4"/>
  <c r="X7047" i="4"/>
  <c r="V6959" i="4"/>
  <c r="Y6960" i="4" s="1"/>
  <c r="U6864" i="4"/>
  <c r="X6865" i="4" s="1"/>
  <c r="U6765" i="4"/>
  <c r="X6765" i="4"/>
  <c r="U6663" i="4"/>
  <c r="X6663" i="4"/>
  <c r="V6452" i="4"/>
  <c r="Y6452" i="4"/>
  <c r="U6327" i="4"/>
  <c r="X6328" i="4" s="1"/>
  <c r="X6327" i="4"/>
  <c r="U6186" i="4"/>
  <c r="U6027" i="4"/>
  <c r="X6027" i="4"/>
  <c r="U5883" i="4"/>
  <c r="X5883" i="4"/>
  <c r="U5526" i="4"/>
  <c r="V5324" i="4"/>
  <c r="U5085" i="4"/>
  <c r="X5085" i="4" s="1"/>
  <c r="V4850" i="4"/>
  <c r="V5807" i="4"/>
  <c r="V6194" i="4"/>
  <c r="Y6194" i="4" s="1"/>
  <c r="V6851" i="4"/>
  <c r="V6929" i="4"/>
  <c r="V7391" i="4"/>
  <c r="V7529" i="4"/>
  <c r="V7604" i="4"/>
  <c r="V5156" i="4"/>
  <c r="Y5156" i="4" s="1"/>
  <c r="V4127" i="4"/>
  <c r="V4511" i="4"/>
  <c r="V5159" i="4"/>
  <c r="V5519" i="4"/>
  <c r="V5816" i="4"/>
  <c r="Y5816" i="4"/>
  <c r="V6089" i="4"/>
  <c r="V5348" i="4"/>
  <c r="V5819" i="4"/>
  <c r="Y5819" i="4"/>
  <c r="V5951" i="4"/>
  <c r="Y5952" i="4" s="1"/>
  <c r="V6092" i="4"/>
  <c r="Y6092" i="4"/>
  <c r="V7247" i="4"/>
  <c r="V7400" i="4"/>
  <c r="V5135" i="4"/>
  <c r="V6338" i="4"/>
  <c r="V6527" i="4"/>
  <c r="V6704" i="4"/>
  <c r="Y6704" i="4" s="1"/>
  <c r="V7175" i="4"/>
  <c r="Y7176" i="4" s="1"/>
  <c r="V7328" i="4"/>
  <c r="Y7328" i="4"/>
  <c r="V7544" i="4"/>
  <c r="Y7544" i="4" s="1"/>
  <c r="V7619" i="4"/>
  <c r="Y7619" i="4" s="1"/>
  <c r="V7769" i="4"/>
  <c r="Y7769" i="4"/>
  <c r="V7844" i="4"/>
  <c r="Y7844" i="4"/>
  <c r="V7919" i="4"/>
  <c r="Y7919" i="4" s="1"/>
  <c r="V7994" i="4"/>
  <c r="Y7994" i="4"/>
  <c r="V8144" i="4"/>
  <c r="Y8144" i="4" s="1"/>
  <c r="V9122" i="4"/>
  <c r="Y9122" i="4" s="1"/>
  <c r="V9272" i="4"/>
  <c r="V9347" i="4"/>
  <c r="Y9347" i="4" s="1"/>
  <c r="V9422" i="4"/>
  <c r="Y9422" i="4" s="1"/>
  <c r="V9497" i="4"/>
  <c r="Y9497" i="4" s="1"/>
  <c r="V9572" i="4"/>
  <c r="Y9572" i="4" s="1"/>
  <c r="V9647" i="4"/>
  <c r="Y9647" i="4"/>
  <c r="V9722" i="4"/>
  <c r="Y9723" i="4" s="1"/>
  <c r="Y9722" i="4"/>
  <c r="V9797" i="4"/>
  <c r="Y9797" i="4"/>
  <c r="V9872" i="4"/>
  <c r="Y9872" i="4"/>
  <c r="V9947" i="4"/>
  <c r="Y9948" i="4" s="1"/>
  <c r="V10019" i="4"/>
  <c r="Y10019" i="4" s="1"/>
  <c r="V10091" i="4"/>
  <c r="Y10091" i="4"/>
  <c r="V10163" i="4"/>
  <c r="Y10163" i="4"/>
  <c r="V4991" i="4"/>
  <c r="Y4991" i="4"/>
  <c r="V4544" i="4"/>
  <c r="V4808" i="4"/>
  <c r="V5984" i="4"/>
  <c r="V6104" i="4"/>
  <c r="Y6104" i="4" s="1"/>
  <c r="V7103" i="4"/>
  <c r="V7256" i="4"/>
  <c r="Y7256" i="4" s="1"/>
  <c r="V7487" i="4"/>
  <c r="V2428" i="4"/>
  <c r="V8225" i="4"/>
  <c r="Y8226" i="4" s="1"/>
  <c r="Y8225" i="4"/>
  <c r="V8300" i="4"/>
  <c r="Y8300" i="4" s="1"/>
  <c r="V8375" i="4"/>
  <c r="Y8375" i="4"/>
  <c r="V8450" i="4"/>
  <c r="Y8450" i="4"/>
  <c r="V8600" i="4"/>
  <c r="Y8601" i="4" s="1"/>
  <c r="V8675" i="4"/>
  <c r="Y8675" i="4"/>
  <c r="V8750" i="4"/>
  <c r="Y8750" i="4" s="1"/>
  <c r="V8825" i="4"/>
  <c r="V8900" i="4"/>
  <c r="V5987" i="4"/>
  <c r="V6107" i="4"/>
  <c r="Y6107" i="4" s="1"/>
  <c r="V6713" i="4"/>
  <c r="V6953" i="4"/>
  <c r="Y6953" i="4"/>
  <c r="V7106" i="4"/>
  <c r="V7259" i="4"/>
  <c r="V7490" i="4"/>
  <c r="V2431" i="4"/>
  <c r="Y2431" i="4"/>
  <c r="V8078" i="4"/>
  <c r="V8153" i="4"/>
  <c r="Y8153" i="4" s="1"/>
  <c r="V6176" i="4"/>
  <c r="Y6176" i="4" s="1"/>
  <c r="V6392" i="4"/>
  <c r="Y6392" i="4"/>
  <c r="V6584" i="4"/>
  <c r="V6836" i="4"/>
  <c r="V6914" i="4"/>
  <c r="V7067" i="4"/>
  <c r="Y7068" i="4" s="1"/>
  <c r="V7220" i="4"/>
  <c r="V7298" i="4"/>
  <c r="V7376" i="4"/>
  <c r="Y7376" i="4" s="1"/>
  <c r="V7514" i="4"/>
  <c r="V7664" i="4"/>
  <c r="V7739" i="4"/>
  <c r="Y7739" i="4"/>
  <c r="V7889" i="4"/>
  <c r="Y7890" i="4" s="1"/>
  <c r="V7964" i="4"/>
  <c r="V9017" i="4"/>
  <c r="Y9017" i="4" s="1"/>
  <c r="V9092" i="4"/>
  <c r="V9167" i="4"/>
  <c r="Y9167" i="4" s="1"/>
  <c r="V9242" i="4"/>
  <c r="Y9242" i="4" s="1"/>
  <c r="V9392" i="4"/>
  <c r="Y9393" i="4" s="1"/>
  <c r="V9467" i="4"/>
  <c r="Y9468" i="4" s="1"/>
  <c r="V9542" i="4"/>
  <c r="Y9542" i="4" s="1"/>
  <c r="V9617" i="4"/>
  <c r="V9692" i="4"/>
  <c r="V10472" i="4"/>
  <c r="Y10473" i="4" s="1"/>
  <c r="V10616" i="4"/>
  <c r="Y10616" i="4"/>
  <c r="V5921" i="4"/>
  <c r="Y5921" i="4" s="1"/>
  <c r="V6065" i="4"/>
  <c r="Y6065" i="4"/>
  <c r="V6842" i="4"/>
  <c r="V6920" i="4"/>
  <c r="Y6921" i="4" s="1"/>
  <c r="V7073" i="4"/>
  <c r="Y7073" i="4"/>
  <c r="V4271" i="4"/>
  <c r="U4296" i="4"/>
  <c r="U5130" i="4"/>
  <c r="V6557" i="4"/>
  <c r="Y6558" i="4" s="1"/>
  <c r="V6323" i="4"/>
  <c r="U6183" i="4"/>
  <c r="X6183" i="4" s="1"/>
  <c r="U6024" i="4"/>
  <c r="X6025" i="4" s="1"/>
  <c r="U5877" i="4"/>
  <c r="U5715" i="4"/>
  <c r="U5520" i="4"/>
  <c r="X5520" i="4" s="1"/>
  <c r="U5322" i="4"/>
  <c r="V5075" i="4"/>
  <c r="Y5075" i="4" s="1"/>
  <c r="U4845" i="4"/>
  <c r="U4548" i="4"/>
  <c r="X4548" i="4" s="1"/>
  <c r="U6309" i="4"/>
  <c r="U7005" i="4"/>
  <c r="X7005" i="4" s="1"/>
  <c r="U7314" i="4"/>
  <c r="X7314" i="4" s="1"/>
  <c r="U7467" i="4"/>
  <c r="X7467" i="4"/>
  <c r="U4476" i="4"/>
  <c r="U4746" i="4"/>
  <c r="U4749" i="4"/>
  <c r="X4750" i="4" s="1"/>
  <c r="U6426" i="4"/>
  <c r="U6858" i="4"/>
  <c r="X6858" i="4"/>
  <c r="U7476" i="4"/>
  <c r="U7539" i="4"/>
  <c r="U4335" i="4"/>
  <c r="X4336" i="4" s="1"/>
  <c r="U9045" i="4"/>
  <c r="U4263" i="4"/>
  <c r="X4263" i="4" s="1"/>
  <c r="U9051" i="4"/>
  <c r="U7029" i="4"/>
  <c r="X7029" i="4" s="1"/>
  <c r="U7413" i="4"/>
  <c r="X7413" i="4" s="1"/>
  <c r="U7626" i="4"/>
  <c r="X7626" i="4" s="1"/>
  <c r="U7701" i="4"/>
  <c r="X7702" i="4" s="1"/>
  <c r="U7851" i="4"/>
  <c r="X7851" i="4"/>
  <c r="U8001" i="4"/>
  <c r="X8002" i="4" s="1"/>
  <c r="X8001" i="4"/>
  <c r="U9843" i="4"/>
  <c r="X9843" i="4"/>
  <c r="U10278" i="4"/>
  <c r="X10278" i="4"/>
  <c r="U10350" i="4"/>
  <c r="X10350" i="4" s="1"/>
  <c r="U7149" i="4"/>
  <c r="X7149" i="4"/>
  <c r="U7227" i="4"/>
  <c r="X7227" i="4" s="1"/>
  <c r="U7458" i="4"/>
  <c r="X7459" i="4" s="1"/>
  <c r="X7458" i="4"/>
  <c r="U2399" i="4"/>
  <c r="V4844" i="4"/>
  <c r="V4541" i="4"/>
  <c r="V4559" i="4"/>
  <c r="U4725" i="4"/>
  <c r="V4964" i="4"/>
  <c r="Y4964" i="4" s="1"/>
  <c r="U7131" i="4"/>
  <c r="X7131" i="4"/>
  <c r="V7043" i="4"/>
  <c r="Y7043" i="4" s="1"/>
  <c r="U6954" i="4"/>
  <c r="U6855" i="4"/>
  <c r="X6855" i="4"/>
  <c r="V6758" i="4"/>
  <c r="Y6758" i="4" s="1"/>
  <c r="U6657" i="4"/>
  <c r="V6554" i="4"/>
  <c r="Y6554" i="4" s="1"/>
  <c r="U6447" i="4"/>
  <c r="U6312" i="4"/>
  <c r="V6179" i="4"/>
  <c r="Y6179" i="4" s="1"/>
  <c r="V6020" i="4"/>
  <c r="Y6020" i="4"/>
  <c r="U5712" i="4"/>
  <c r="X5712" i="4"/>
  <c r="U5511" i="4"/>
  <c r="V5312" i="4"/>
  <c r="U5070" i="4"/>
  <c r="X5070" i="4"/>
  <c r="U4842" i="4"/>
  <c r="U4533" i="4"/>
  <c r="X4533" i="4" s="1"/>
  <c r="U5277" i="4"/>
  <c r="X5278" i="4" s="1"/>
  <c r="V4631" i="4"/>
  <c r="Y4631" i="4"/>
  <c r="V4988" i="4"/>
  <c r="V6656" i="4"/>
  <c r="V6443" i="4"/>
  <c r="Y6444" i="4" s="1"/>
  <c r="V6311" i="4"/>
  <c r="U6177" i="4"/>
  <c r="X6177" i="4" s="1"/>
  <c r="U6018" i="4"/>
  <c r="U5853" i="4"/>
  <c r="U5700" i="4"/>
  <c r="X5700" i="4"/>
  <c r="U5508" i="4"/>
  <c r="X5508" i="4"/>
  <c r="U5292" i="4"/>
  <c r="U5067" i="4"/>
  <c r="X5068" i="4" s="1"/>
  <c r="V4841" i="4"/>
  <c r="U4524" i="4"/>
  <c r="V6440" i="4"/>
  <c r="U6306" i="4"/>
  <c r="V6017" i="4"/>
  <c r="Y6017" i="4" s="1"/>
  <c r="V5852" i="4"/>
  <c r="Y5853" i="4" s="1"/>
  <c r="U5679" i="4"/>
  <c r="X5680" i="4" s="1"/>
  <c r="V5483" i="4"/>
  <c r="Y5483" i="4"/>
  <c r="V5276" i="4"/>
  <c r="Y5277" i="4" s="1"/>
  <c r="V5060" i="4"/>
  <c r="Y5061" i="4" s="1"/>
  <c r="U4836" i="4"/>
  <c r="X4837" i="4" s="1"/>
  <c r="U4521" i="4"/>
  <c r="V5873" i="4"/>
  <c r="V4703" i="4"/>
  <c r="Y4703" i="4"/>
  <c r="U4941" i="4"/>
  <c r="X4941" i="4" s="1"/>
  <c r="V6947" i="4"/>
  <c r="V6848" i="4"/>
  <c r="V6752" i="4"/>
  <c r="Y6752" i="4" s="1"/>
  <c r="U6651" i="4"/>
  <c r="V6548" i="4"/>
  <c r="Y6548" i="4"/>
  <c r="U6303" i="4"/>
  <c r="U6171" i="4"/>
  <c r="U6015" i="4"/>
  <c r="X6015" i="4" s="1"/>
  <c r="U5850" i="4"/>
  <c r="V5675" i="4"/>
  <c r="Y5676" i="4" s="1"/>
  <c r="Y5675" i="4"/>
  <c r="U5472" i="4"/>
  <c r="U5274" i="4"/>
  <c r="U5058" i="4"/>
  <c r="U4515" i="4"/>
  <c r="V4775" i="4"/>
  <c r="V7304" i="4"/>
  <c r="Y7305" i="4" s="1"/>
  <c r="V7037" i="4"/>
  <c r="Y7038" i="4" s="1"/>
  <c r="V6944" i="4"/>
  <c r="U6750" i="4"/>
  <c r="X6750" i="4" s="1"/>
  <c r="V6650" i="4"/>
  <c r="Y6651" i="4" s="1"/>
  <c r="Y6650" i="4"/>
  <c r="U6546" i="4"/>
  <c r="X6546" i="4" s="1"/>
  <c r="V6434" i="4"/>
  <c r="V6299" i="4"/>
  <c r="U6168" i="4"/>
  <c r="X6169" i="4" s="1"/>
  <c r="U6012" i="4"/>
  <c r="V5849" i="4"/>
  <c r="Y5849" i="4" s="1"/>
  <c r="U5664" i="4"/>
  <c r="X5664" i="4"/>
  <c r="U5469" i="4"/>
  <c r="X5469" i="4"/>
  <c r="V5273" i="4"/>
  <c r="V5057" i="4"/>
  <c r="Y5057" i="4"/>
  <c r="V4829" i="4"/>
  <c r="V4505" i="4"/>
  <c r="V4847" i="4"/>
  <c r="Y4847" i="4" s="1"/>
  <c r="V7568" i="4"/>
  <c r="V7484" i="4"/>
  <c r="V7211" i="4"/>
  <c r="Y7212" i="4" s="1"/>
  <c r="U7035" i="4"/>
  <c r="V6845" i="4"/>
  <c r="Y6846" i="4" s="1"/>
  <c r="U6747" i="4"/>
  <c r="X6747" i="4" s="1"/>
  <c r="U6648" i="4"/>
  <c r="X6649" i="4" s="1"/>
  <c r="X6648" i="4"/>
  <c r="U6543" i="4"/>
  <c r="U6432" i="4"/>
  <c r="U6297" i="4"/>
  <c r="X6298" i="4" s="1"/>
  <c r="V6167" i="4"/>
  <c r="V6011" i="4"/>
  <c r="U5844" i="4"/>
  <c r="X5844" i="4" s="1"/>
  <c r="V5663" i="4"/>
  <c r="V5468" i="4"/>
  <c r="Y5468" i="4" s="1"/>
  <c r="U5268" i="4"/>
  <c r="U5052" i="4"/>
  <c r="X5052" i="4" s="1"/>
  <c r="U4824" i="4"/>
  <c r="V4460" i="4"/>
  <c r="Y4460" i="4"/>
  <c r="U2408" i="4"/>
  <c r="X2408" i="4" s="1"/>
  <c r="V4919" i="4"/>
  <c r="Y4920" i="4" s="1"/>
  <c r="U7299" i="4"/>
  <c r="U7209" i="4"/>
  <c r="U7122" i="4"/>
  <c r="X7122" i="4" s="1"/>
  <c r="V7034" i="4"/>
  <c r="Y7035" i="4" s="1"/>
  <c r="V6938" i="4"/>
  <c r="U6843" i="4"/>
  <c r="U6744" i="4"/>
  <c r="U6645" i="4"/>
  <c r="X6646" i="4" s="1"/>
  <c r="V6542" i="4"/>
  <c r="V6428" i="4"/>
  <c r="V6296" i="4"/>
  <c r="U6165" i="4"/>
  <c r="X6165" i="4" s="1"/>
  <c r="U6009" i="4"/>
  <c r="V5840" i="4"/>
  <c r="Y5841" i="4" s="1"/>
  <c r="V5660" i="4"/>
  <c r="Y5660" i="4"/>
  <c r="V5264" i="4"/>
  <c r="V5051" i="4"/>
  <c r="Y5052" i="4" s="1"/>
  <c r="V5063" i="4"/>
  <c r="Y5063" i="4" s="1"/>
  <c r="U4575" i="4"/>
  <c r="X4575" i="4" s="1"/>
  <c r="U6762" i="4"/>
  <c r="X6763" i="4" s="1"/>
  <c r="U6498" i="4"/>
  <c r="X6498" i="4"/>
  <c r="U5634" i="4"/>
  <c r="X5635" i="4" s="1"/>
  <c r="U8715" i="4"/>
  <c r="X8715" i="4" s="1"/>
  <c r="U8565" i="4"/>
  <c r="X8565" i="4"/>
  <c r="U8490" i="4"/>
  <c r="X8490" i="4"/>
  <c r="U8115" i="4"/>
  <c r="X8115" i="4"/>
  <c r="U6669" i="4"/>
  <c r="X6669" i="4" s="1"/>
  <c r="U6285" i="4"/>
  <c r="X6285" i="4" s="1"/>
  <c r="U4923" i="4"/>
  <c r="U4464" i="4"/>
  <c r="X4464" i="4"/>
  <c r="U4863" i="4"/>
  <c r="U4047" i="4"/>
  <c r="U6234" i="4"/>
  <c r="X6235" i="4" s="1"/>
  <c r="U5709" i="4"/>
  <c r="U5538" i="4"/>
  <c r="X5539" i="4" s="1"/>
  <c r="U5370" i="4"/>
  <c r="X5371" i="4" s="1"/>
  <c r="U5214" i="4"/>
  <c r="U7923" i="4"/>
  <c r="X7923" i="4" s="1"/>
  <c r="U7773" i="4"/>
  <c r="X7774" i="4" s="1"/>
  <c r="U7698" i="4"/>
  <c r="U7410" i="4"/>
  <c r="X7410" i="4" s="1"/>
  <c r="U7026" i="4"/>
  <c r="X7026" i="4" s="1"/>
  <c r="U5829" i="4"/>
  <c r="U8970" i="4"/>
  <c r="X8971" i="4" s="1"/>
  <c r="U8820" i="4"/>
  <c r="X8820" i="4" s="1"/>
  <c r="U8595" i="4"/>
  <c r="U8445" i="4"/>
  <c r="U8370" i="4"/>
  <c r="X8371" i="4" s="1"/>
  <c r="U8220" i="4"/>
  <c r="X8220" i="4" s="1"/>
  <c r="U2423" i="4"/>
  <c r="X2424" i="4" s="1"/>
  <c r="U7482" i="4"/>
  <c r="X7483" i="4" s="1"/>
  <c r="U7098" i="4"/>
  <c r="X7098" i="4"/>
  <c r="U6786" i="4"/>
  <c r="U6618" i="4"/>
  <c r="X6619" i="4" s="1"/>
  <c r="U6213" i="4"/>
  <c r="X6213" i="4"/>
  <c r="U5973" i="4"/>
  <c r="U7170" i="4"/>
  <c r="U6861" i="4"/>
  <c r="X6862" i="4" s="1"/>
  <c r="U6522" i="4"/>
  <c r="X6523" i="4" s="1"/>
  <c r="U6429" i="4"/>
  <c r="U5661" i="4"/>
  <c r="U4968" i="4"/>
  <c r="X4969" i="4" s="1"/>
  <c r="X4968" i="4"/>
  <c r="U4761" i="4"/>
  <c r="X4762" i="4" s="1"/>
  <c r="U4359" i="4"/>
  <c r="X4360" i="4" s="1"/>
  <c r="U4080" i="4"/>
  <c r="Y6729" i="4"/>
  <c r="Y6728" i="4"/>
  <c r="Y6522" i="4"/>
  <c r="Y6521" i="4"/>
  <c r="X6742" i="4"/>
  <c r="X6741" i="4"/>
  <c r="Y6660" i="4"/>
  <c r="X7567" i="4"/>
  <c r="X7566" i="4"/>
  <c r="Y7395" i="4"/>
  <c r="Y7394" i="4"/>
  <c r="X9931" i="4"/>
  <c r="X9930" i="4"/>
  <c r="X2738" i="4"/>
  <c r="X2739" i="4"/>
  <c r="X7057" i="4"/>
  <c r="X7056" i="4"/>
  <c r="X9781" i="4"/>
  <c r="X9780" i="4"/>
  <c r="X9031" i="4"/>
  <c r="X9030" i="4"/>
  <c r="X2603" i="4"/>
  <c r="X2604" i="4"/>
  <c r="X8155" i="4"/>
  <c r="X8154" i="4"/>
  <c r="X8449" i="4"/>
  <c r="X8448" i="4"/>
  <c r="X6907" i="4"/>
  <c r="X6906" i="4"/>
  <c r="X2703" i="4"/>
  <c r="X2702" i="4"/>
  <c r="X10219" i="4"/>
  <c r="X10218" i="4"/>
  <c r="X9325" i="4"/>
  <c r="X9324" i="4"/>
  <c r="X8464" i="4"/>
  <c r="X8463" i="4"/>
  <c r="X2487" i="4"/>
  <c r="X2486" i="4"/>
  <c r="X4843" i="4"/>
  <c r="X7018" i="4"/>
  <c r="Y5553" i="4"/>
  <c r="X5443" i="4"/>
  <c r="Y7083" i="4"/>
  <c r="Y6270" i="4"/>
  <c r="X5521" i="4"/>
  <c r="X6571" i="4"/>
  <c r="X5650" i="4"/>
  <c r="Y5349" i="4"/>
  <c r="Y6801" i="4"/>
  <c r="X7222" i="4"/>
  <c r="X8752" i="4"/>
  <c r="X8566" i="4"/>
  <c r="X9007" i="4"/>
  <c r="X8512" i="4"/>
  <c r="X6838" i="4"/>
  <c r="X9712" i="4"/>
  <c r="Y5076" i="4"/>
  <c r="Y6557" i="4"/>
  <c r="Y8600" i="4"/>
  <c r="X5542" i="4"/>
  <c r="X5541" i="4"/>
  <c r="X6478" i="4"/>
  <c r="X6477" i="4"/>
  <c r="X5362" i="4"/>
  <c r="X2393" i="4"/>
  <c r="X2394" i="4"/>
  <c r="X6916" i="4"/>
  <c r="X6915" i="4"/>
  <c r="Y2860" i="4"/>
  <c r="Y2861" i="4"/>
  <c r="Y6633" i="4"/>
  <c r="Y6632" i="4"/>
  <c r="Y6738" i="4"/>
  <c r="Y6737" i="4"/>
  <c r="Y6840" i="4"/>
  <c r="Y6839" i="4"/>
  <c r="X5251" i="4"/>
  <c r="X5250" i="4"/>
  <c r="X7087" i="4"/>
  <c r="X7086" i="4"/>
  <c r="X2891" i="4"/>
  <c r="X2892" i="4"/>
  <c r="X8677" i="4"/>
  <c r="X8676" i="4"/>
  <c r="X7264" i="4"/>
  <c r="X7263" i="4"/>
  <c r="X3137" i="4"/>
  <c r="X3138" i="4"/>
  <c r="X8785" i="4"/>
  <c r="X8784" i="4"/>
  <c r="X4177" i="4"/>
  <c r="X4176" i="4"/>
  <c r="X7153" i="4"/>
  <c r="X7152" i="4"/>
  <c r="X10372" i="4"/>
  <c r="X10371" i="4"/>
  <c r="X9409" i="4"/>
  <c r="X9408" i="4"/>
  <c r="Y2437" i="4"/>
  <c r="Y2438" i="4"/>
  <c r="X2717" i="4"/>
  <c r="X2718" i="4"/>
  <c r="X7282" i="4"/>
  <c r="Y7419" i="4"/>
  <c r="X7423" i="4"/>
  <c r="X5620" i="4"/>
  <c r="X5437" i="4"/>
  <c r="Y5808" i="4"/>
  <c r="X7438" i="4"/>
  <c r="X7126" i="4"/>
  <c r="X5641" i="4"/>
  <c r="Y6627" i="4"/>
  <c r="X5713" i="4"/>
  <c r="X5533" i="4"/>
  <c r="X7147" i="4"/>
  <c r="X10093" i="4"/>
  <c r="X7354" i="4"/>
  <c r="X9115" i="4"/>
  <c r="Y8823" i="4"/>
  <c r="X9310" i="4"/>
  <c r="Y8769" i="4"/>
  <c r="X7510" i="4"/>
  <c r="X10063" i="4"/>
  <c r="Y8526" i="4"/>
  <c r="X8209" i="4"/>
  <c r="Y6645" i="4"/>
  <c r="X9772" i="4"/>
  <c r="X7666" i="4"/>
  <c r="X2457" i="4"/>
  <c r="X7300" i="4"/>
  <c r="X7299" i="4"/>
  <c r="X6172" i="4"/>
  <c r="X6171" i="4"/>
  <c r="Y5520" i="4"/>
  <c r="X4240" i="4"/>
  <c r="X5731" i="4"/>
  <c r="X5356" i="4"/>
  <c r="X4408" i="4"/>
  <c r="X4252" i="4"/>
  <c r="X4251" i="4"/>
  <c r="Y6267" i="4"/>
  <c r="Y6266" i="4"/>
  <c r="Y8685" i="4"/>
  <c r="Y8684" i="4"/>
  <c r="X7102" i="4"/>
  <c r="X7101" i="4"/>
  <c r="X6733" i="4"/>
  <c r="X6832" i="4"/>
  <c r="X6831" i="4"/>
  <c r="Y6933" i="4"/>
  <c r="Y6932" i="4"/>
  <c r="X2369" i="4"/>
  <c r="X2370" i="4"/>
  <c r="Y6735" i="4"/>
  <c r="Y6734" i="4"/>
  <c r="X9100" i="4"/>
  <c r="X9099" i="4"/>
  <c r="X7399" i="4"/>
  <c r="X3044" i="4"/>
  <c r="X3045" i="4"/>
  <c r="X7417" i="4"/>
  <c r="X7416" i="4"/>
  <c r="X7729" i="4"/>
  <c r="X7728" i="4"/>
  <c r="X3291" i="4"/>
  <c r="X3290" i="4"/>
  <c r="X2909" i="4"/>
  <c r="X2910" i="4"/>
  <c r="X2534" i="4"/>
  <c r="X2535" i="4"/>
  <c r="X6079" i="4"/>
  <c r="X6078" i="4"/>
  <c r="X8713" i="4"/>
  <c r="X8712" i="4"/>
  <c r="X2552" i="4"/>
  <c r="X2553" i="4"/>
  <c r="X9658" i="4"/>
  <c r="X9657" i="4"/>
  <c r="X2870" i="4"/>
  <c r="X2871" i="4"/>
  <c r="X7336" i="4"/>
  <c r="X7468" i="4"/>
  <c r="X7552" i="4"/>
  <c r="Y5796" i="4"/>
  <c r="X6028" i="4"/>
  <c r="X8206" i="4"/>
  <c r="X7696" i="4"/>
  <c r="X5758" i="4"/>
  <c r="Y7188" i="4"/>
  <c r="X6109" i="4"/>
  <c r="X5716" i="4"/>
  <c r="Y7281" i="4"/>
  <c r="X10162" i="4"/>
  <c r="Y8109" i="4"/>
  <c r="X8941" i="4"/>
  <c r="X9373" i="4"/>
  <c r="X9379" i="4"/>
  <c r="X7576" i="4"/>
  <c r="Y7767" i="4"/>
  <c r="X9328" i="4"/>
  <c r="X8401" i="4"/>
  <c r="Y6789" i="4"/>
  <c r="X9955" i="4"/>
  <c r="Y8100" i="4"/>
  <c r="X3639" i="4"/>
  <c r="X3603" i="4"/>
  <c r="X8370" i="4"/>
  <c r="X6304" i="4"/>
  <c r="X4567" i="4"/>
  <c r="Y6345" i="4"/>
  <c r="Y6344" i="4"/>
  <c r="Y5901" i="4"/>
  <c r="Y5900" i="4"/>
  <c r="Y4917" i="4"/>
  <c r="Y3007" i="4"/>
  <c r="Y3008" i="4"/>
  <c r="Y6927" i="4"/>
  <c r="Y6926" i="4"/>
  <c r="X2387" i="4"/>
  <c r="X2388" i="4"/>
  <c r="X8431" i="4"/>
  <c r="X8430" i="4"/>
  <c r="X6034" i="4"/>
  <c r="X6033" i="4"/>
  <c r="Y5940" i="4"/>
  <c r="Y5939" i="4"/>
  <c r="X9757" i="4"/>
  <c r="X9756" i="4"/>
  <c r="Y7197" i="4"/>
  <c r="Y7196" i="4"/>
  <c r="X2414" i="4"/>
  <c r="X2415" i="4"/>
  <c r="X3197" i="4"/>
  <c r="X3198" i="4"/>
  <c r="X9190" i="4"/>
  <c r="X9189" i="4"/>
  <c r="X10105" i="4"/>
  <c r="X10104" i="4"/>
  <c r="X9532" i="4"/>
  <c r="X9531" i="4"/>
  <c r="X3443" i="4"/>
  <c r="X3444" i="4"/>
  <c r="X2987" i="4"/>
  <c r="X2988" i="4"/>
  <c r="X7297" i="4"/>
  <c r="X7296" i="4"/>
  <c r="X2687" i="4"/>
  <c r="X2688" i="4"/>
  <c r="X6031" i="4"/>
  <c r="X6030" i="4"/>
  <c r="X8887" i="4"/>
  <c r="X8886" i="4"/>
  <c r="X7525" i="4"/>
  <c r="X7524" i="4"/>
  <c r="X2705" i="4"/>
  <c r="X2706" i="4"/>
  <c r="X9244" i="4"/>
  <c r="X9243" i="4"/>
  <c r="X5770" i="4"/>
  <c r="X5769" i="4"/>
  <c r="X7414" i="4"/>
  <c r="Y7548" i="4"/>
  <c r="X8269" i="4"/>
  <c r="X6019" i="4"/>
  <c r="X6895" i="4"/>
  <c r="Y6147" i="4"/>
  <c r="Y4944" i="4"/>
  <c r="X8056" i="4"/>
  <c r="Y5820" i="4"/>
  <c r="Y7704" i="4"/>
  <c r="Y6378" i="4"/>
  <c r="X5998" i="4"/>
  <c r="X7348" i="4"/>
  <c r="X7984" i="4"/>
  <c r="X8491" i="4"/>
  <c r="X10243" i="4"/>
  <c r="X9736" i="4"/>
  <c r="X9742" i="4"/>
  <c r="X9439" i="4"/>
  <c r="X7825" i="4"/>
  <c r="X9517" i="4"/>
  <c r="X9271" i="4"/>
  <c r="Y7269" i="4"/>
  <c r="Y10152" i="4"/>
  <c r="X8284" i="4"/>
  <c r="X3438" i="4"/>
  <c r="X7210" i="4"/>
  <c r="X8446" i="4"/>
  <c r="X8445" i="4"/>
  <c r="X2409" i="4"/>
  <c r="Y4512" i="4"/>
  <c r="X6460" i="4"/>
  <c r="X5737" i="4"/>
  <c r="X5736" i="4"/>
  <c r="X8905" i="4"/>
  <c r="X8904" i="4"/>
  <c r="Y8592" i="4"/>
  <c r="Y8591" i="4"/>
  <c r="X8845" i="4"/>
  <c r="X8844" i="4"/>
  <c r="X3080" i="4"/>
  <c r="X3081" i="4"/>
  <c r="X6922" i="4"/>
  <c r="X6921" i="4"/>
  <c r="Y7119" i="4"/>
  <c r="Y7118" i="4"/>
  <c r="X6871" i="4"/>
  <c r="X6870" i="4"/>
  <c r="X2576" i="4"/>
  <c r="X2577" i="4"/>
  <c r="X7585" i="4"/>
  <c r="X7584" i="4"/>
  <c r="X3350" i="4"/>
  <c r="X3351" i="4"/>
  <c r="X10183" i="4"/>
  <c r="X10182" i="4"/>
  <c r="X9616" i="4"/>
  <c r="X9615" i="4"/>
  <c r="X3596" i="4"/>
  <c r="X3597" i="4"/>
  <c r="X3141" i="4"/>
  <c r="X3140" i="4"/>
  <c r="X6007" i="4"/>
  <c r="X6006" i="4"/>
  <c r="X9226" i="4"/>
  <c r="X9225" i="4"/>
  <c r="X7168" i="4"/>
  <c r="X7167" i="4"/>
  <c r="X2858" i="4"/>
  <c r="X2859" i="4"/>
  <c r="X9907" i="4"/>
  <c r="X9906" i="4"/>
  <c r="X6967" i="4"/>
  <c r="X6966" i="4"/>
  <c r="Y7632" i="4"/>
  <c r="X7636" i="4"/>
  <c r="Y6198" i="4"/>
  <c r="X7030" i="4"/>
  <c r="Y6261" i="4"/>
  <c r="Y5265" i="4"/>
  <c r="X4186" i="4"/>
  <c r="Y5931" i="4"/>
  <c r="Y4269" i="4"/>
  <c r="X6682" i="4"/>
  <c r="X6178" i="4"/>
  <c r="X8047" i="4"/>
  <c r="X8686" i="4"/>
  <c r="X10315" i="4"/>
  <c r="X9913" i="4"/>
  <c r="X9859" i="4"/>
  <c r="X9748" i="4"/>
  <c r="X8011" i="4"/>
  <c r="X8653" i="4"/>
  <c r="X9577" i="4"/>
  <c r="X9523" i="4"/>
  <c r="X7840" i="4"/>
  <c r="X10222" i="4"/>
  <c r="Y8352" i="4"/>
  <c r="X2979" i="4"/>
  <c r="X2625" i="4"/>
  <c r="X2532" i="4"/>
  <c r="X2934" i="4"/>
  <c r="X8596" i="4"/>
  <c r="X8595" i="4"/>
  <c r="Y5108" i="4"/>
  <c r="X6568" i="4"/>
  <c r="Y6201" i="4"/>
  <c r="Y6200" i="4"/>
  <c r="X6445" i="4"/>
  <c r="X6444" i="4"/>
  <c r="Y5364" i="4"/>
  <c r="Y5363" i="4"/>
  <c r="X7114" i="4"/>
  <c r="X7113" i="4"/>
  <c r="X7801" i="4"/>
  <c r="X7800" i="4"/>
  <c r="Y6987" i="4"/>
  <c r="Y6986" i="4"/>
  <c r="X9925" i="4"/>
  <c r="X9924" i="4"/>
  <c r="X7231" i="4"/>
  <c r="X7230" i="4"/>
  <c r="X2729" i="4"/>
  <c r="X2730" i="4"/>
  <c r="X9682" i="4"/>
  <c r="X9681" i="4"/>
  <c r="X9607" i="4"/>
  <c r="X9606" i="4"/>
  <c r="X10336" i="4"/>
  <c r="X10335" i="4"/>
  <c r="X9784" i="4"/>
  <c r="X9783" i="4"/>
  <c r="X3293" i="4"/>
  <c r="X3294" i="4"/>
  <c r="X7963" i="4"/>
  <c r="X7962" i="4"/>
  <c r="X5983" i="4"/>
  <c r="X8542" i="4"/>
  <c r="X8541" i="4"/>
  <c r="X7492" i="4"/>
  <c r="X7491" i="4"/>
  <c r="X9412" i="4"/>
  <c r="X9411" i="4"/>
  <c r="X7195" i="4"/>
  <c r="X7194" i="4"/>
  <c r="X7201" i="4"/>
  <c r="X7200" i="4"/>
  <c r="X4216" i="4"/>
  <c r="X9127" i="4"/>
  <c r="X4723" i="4"/>
  <c r="X6550" i="4"/>
  <c r="X7561" i="4"/>
  <c r="Y6468" i="4"/>
  <c r="X5449" i="4"/>
  <c r="X4684" i="4"/>
  <c r="X6040" i="4"/>
  <c r="X4624" i="4"/>
  <c r="X6778" i="4"/>
  <c r="X6382" i="4"/>
  <c r="X7606" i="4"/>
  <c r="X8290" i="4"/>
  <c r="X8812" i="4"/>
  <c r="X7024" i="4"/>
  <c r="X9976" i="4"/>
  <c r="X9919" i="4"/>
  <c r="X10120" i="4"/>
  <c r="X8386" i="4"/>
  <c r="X9022" i="4"/>
  <c r="X6850" i="4"/>
  <c r="X9583" i="4"/>
  <c r="X8032" i="4"/>
  <c r="X10294" i="4"/>
  <c r="Y8676" i="4"/>
  <c r="X2757" i="4"/>
  <c r="X3441" i="4"/>
  <c r="X2502" i="4"/>
  <c r="X3630" i="4"/>
  <c r="X2973" i="4"/>
  <c r="X2643" i="4"/>
  <c r="X4825" i="4"/>
  <c r="X4824" i="4"/>
  <c r="Y6920" i="4"/>
  <c r="Y2428" i="4"/>
  <c r="Y2429" i="4"/>
  <c r="Y6672" i="4"/>
  <c r="Y6671" i="4"/>
  <c r="X6325" i="4"/>
  <c r="X6324" i="4"/>
  <c r="X9064" i="4"/>
  <c r="X9063" i="4"/>
  <c r="X8266" i="4"/>
  <c r="X8265" i="4"/>
  <c r="Y8754" i="4"/>
  <c r="Y8753" i="4"/>
  <c r="X9004" i="4"/>
  <c r="X9003" i="4"/>
  <c r="X3227" i="4"/>
  <c r="X3228" i="4"/>
  <c r="Y7110" i="4"/>
  <c r="Y7109" i="4"/>
  <c r="Y7203" i="4"/>
  <c r="Y7202" i="4"/>
  <c r="X5638" i="4"/>
  <c r="X5637" i="4"/>
  <c r="X5581" i="4"/>
  <c r="X7375" i="4"/>
  <c r="X7374" i="4"/>
  <c r="X7384" i="4"/>
  <c r="X7383" i="4"/>
  <c r="X2807" i="4"/>
  <c r="X2808" i="4"/>
  <c r="X9934" i="4"/>
  <c r="X9933" i="4"/>
  <c r="X7816" i="4"/>
  <c r="X7815" i="4"/>
  <c r="X9691" i="4"/>
  <c r="X9690" i="4"/>
  <c r="X8317" i="4"/>
  <c r="X8316" i="4"/>
  <c r="X2669" i="4"/>
  <c r="X2670" i="4"/>
  <c r="X9952" i="4"/>
  <c r="X9951" i="4"/>
  <c r="X8509" i="4"/>
  <c r="X8508" i="4"/>
  <c r="Y6342" i="4"/>
  <c r="Y6341" i="4"/>
  <c r="X8158" i="4"/>
  <c r="X8157" i="4"/>
  <c r="X3071" i="4"/>
  <c r="X3072" i="4"/>
  <c r="X5911" i="4"/>
  <c r="X5910" i="4"/>
  <c r="X2540" i="4"/>
  <c r="X2541" i="4"/>
  <c r="X9394" i="4"/>
  <c r="X9393" i="4"/>
  <c r="X8890" i="4"/>
  <c r="X8889" i="4"/>
  <c r="X7768" i="4"/>
  <c r="X7767" i="4"/>
  <c r="X3089" i="4"/>
  <c r="X3090" i="4"/>
  <c r="X10144" i="4"/>
  <c r="X10143" i="4"/>
  <c r="X7360" i="4"/>
  <c r="X7359" i="4"/>
  <c r="X7366" i="4"/>
  <c r="X7365" i="4"/>
  <c r="X4288" i="4"/>
  <c r="Y4650" i="4"/>
  <c r="X5428" i="4"/>
  <c r="X8122" i="4"/>
  <c r="X6091" i="4"/>
  <c r="X5455" i="4"/>
  <c r="Y6165" i="4"/>
  <c r="Y5154" i="4"/>
  <c r="X6820" i="4"/>
  <c r="X6580" i="4"/>
  <c r="Y7731" i="4"/>
  <c r="X8422" i="4"/>
  <c r="X8878" i="4"/>
  <c r="Y7620" i="4"/>
  <c r="X10249" i="4"/>
  <c r="X9982" i="4"/>
  <c r="X10189" i="4"/>
  <c r="Y8583" i="4"/>
  <c r="X9082" i="4"/>
  <c r="Y7059" i="4"/>
  <c r="X9883" i="4"/>
  <c r="X9277" i="4"/>
  <c r="X5071" i="4"/>
  <c r="X8737" i="4"/>
  <c r="X3393" i="4"/>
  <c r="X3459" i="4"/>
  <c r="X2397" i="4"/>
  <c r="X3486" i="4"/>
  <c r="X2850" i="4"/>
  <c r="Y6849" i="4"/>
  <c r="Y6848" i="4"/>
  <c r="X4726" i="4"/>
  <c r="X4725" i="4"/>
  <c r="Y6843" i="4"/>
  <c r="Y6842" i="4"/>
  <c r="Y7488" i="4"/>
  <c r="Y7487" i="4"/>
  <c r="Y7605" i="4"/>
  <c r="Y7604" i="4"/>
  <c r="X6205" i="4"/>
  <c r="X6204" i="4"/>
  <c r="X6358" i="4"/>
  <c r="X6357" i="4"/>
  <c r="X5914" i="4"/>
  <c r="X5913" i="4"/>
  <c r="Y5337" i="4"/>
  <c r="Y5336" i="4"/>
  <c r="X6817" i="4"/>
  <c r="X6816" i="4"/>
  <c r="Y5355" i="4"/>
  <c r="Y4449" i="4"/>
  <c r="Y4448" i="4"/>
  <c r="X8008" i="4"/>
  <c r="X8007" i="4"/>
  <c r="X7198" i="4"/>
  <c r="X7197" i="4"/>
  <c r="X5410" i="4"/>
  <c r="X6562" i="4"/>
  <c r="X6561" i="4"/>
  <c r="X2495" i="4"/>
  <c r="X2496" i="4"/>
  <c r="Y4099" i="4"/>
  <c r="Y4100" i="4"/>
  <c r="X2960" i="4"/>
  <c r="X2961" i="4"/>
  <c r="X8407" i="4"/>
  <c r="X8406" i="4"/>
  <c r="X8602" i="4"/>
  <c r="X8601" i="4"/>
  <c r="Y6816" i="4"/>
  <c r="Y6815" i="4"/>
  <c r="X3599" i="4"/>
  <c r="X3600" i="4"/>
  <c r="X2606" i="4"/>
  <c r="X2607" i="4"/>
  <c r="X5887" i="4"/>
  <c r="X9313" i="4"/>
  <c r="X9312" i="4"/>
  <c r="X5386" i="4"/>
  <c r="X9910" i="4"/>
  <c r="X9909" i="4"/>
  <c r="X7672" i="4"/>
  <c r="X7671" i="4"/>
  <c r="Y4845" i="4"/>
  <c r="Y5244" i="4"/>
  <c r="X6076" i="4"/>
  <c r="X6889" i="4"/>
  <c r="X4666" i="4"/>
  <c r="X8203" i="4"/>
  <c r="Y6153" i="4"/>
  <c r="X5518" i="4"/>
  <c r="X6769" i="4"/>
  <c r="Y6105" i="4"/>
  <c r="X7003" i="4"/>
  <c r="X6685" i="4"/>
  <c r="X8044" i="4"/>
  <c r="X8743" i="4"/>
  <c r="X8932" i="4"/>
  <c r="X8176" i="4"/>
  <c r="X10321" i="4"/>
  <c r="X10114" i="4"/>
  <c r="X10261" i="4"/>
  <c r="X8710" i="4"/>
  <c r="X9199" i="4"/>
  <c r="X7390" i="4"/>
  <c r="X9646" i="4"/>
  <c r="Y6723" i="4"/>
  <c r="X8803" i="4"/>
  <c r="X3414" i="4"/>
  <c r="X1608" i="4"/>
  <c r="X2640" i="4"/>
  <c r="X2700" i="4"/>
  <c r="X5830" i="4"/>
  <c r="Y6948" i="4"/>
  <c r="Y6947" i="4"/>
  <c r="Y4560" i="4"/>
  <c r="Y4559" i="4"/>
  <c r="Y7257" i="4"/>
  <c r="Y7530" i="4"/>
  <c r="Y7529" i="4"/>
  <c r="Y6876" i="4"/>
  <c r="Y6875" i="4"/>
  <c r="Y6084" i="4"/>
  <c r="Y6083" i="4"/>
  <c r="X7306" i="4"/>
  <c r="X7305" i="4"/>
  <c r="Y5391" i="4"/>
  <c r="Y5390" i="4"/>
  <c r="Y5778" i="4"/>
  <c r="Y5777" i="4"/>
  <c r="Y9321" i="4"/>
  <c r="Y9320" i="4"/>
  <c r="Y4815" i="4"/>
  <c r="Y4814" i="4"/>
  <c r="X7108" i="4"/>
  <c r="X7107" i="4"/>
  <c r="X6340" i="4"/>
  <c r="X6339" i="4"/>
  <c r="X7684" i="4"/>
  <c r="X7683" i="4"/>
  <c r="X2648" i="4"/>
  <c r="X2649" i="4"/>
  <c r="Y7101" i="4"/>
  <c r="Y7100" i="4"/>
  <c r="X7807" i="4"/>
  <c r="X7806" i="4"/>
  <c r="X3113" i="4"/>
  <c r="X3114" i="4"/>
  <c r="X4120" i="4"/>
  <c r="X8590" i="4"/>
  <c r="X8589" i="4"/>
  <c r="X10108" i="4"/>
  <c r="X10107" i="4"/>
  <c r="X8692" i="4"/>
  <c r="X8691" i="4"/>
  <c r="X3746" i="4"/>
  <c r="X3747" i="4"/>
  <c r="X2759" i="4"/>
  <c r="X2760" i="4"/>
  <c r="X8527" i="4"/>
  <c r="X8526" i="4"/>
  <c r="X5863" i="4"/>
  <c r="X5862" i="4"/>
  <c r="X2771" i="4"/>
  <c r="X2772" i="4"/>
  <c r="X9397" i="4"/>
  <c r="X9396" i="4"/>
  <c r="X2555" i="4"/>
  <c r="X2556" i="4"/>
  <c r="X10069" i="4"/>
  <c r="X10068" i="4"/>
  <c r="X7894" i="4"/>
  <c r="X7893" i="4"/>
  <c r="X7675" i="4"/>
  <c r="X7674" i="4"/>
  <c r="X5044" i="4"/>
  <c r="X5545" i="4"/>
  <c r="X6193" i="4"/>
  <c r="Y7026" i="4"/>
  <c r="X5257" i="4"/>
  <c r="X4246" i="4"/>
  <c r="Y6615" i="4"/>
  <c r="Y5700" i="4"/>
  <c r="X6859" i="4"/>
  <c r="Y6573" i="4"/>
  <c r="X7621" i="4"/>
  <c r="Y6825" i="4"/>
  <c r="X8101" i="4"/>
  <c r="X8809" i="4"/>
  <c r="X8995" i="4"/>
  <c r="X8236" i="4"/>
  <c r="X7099" i="4"/>
  <c r="X7435" i="4"/>
  <c r="X7111" i="4"/>
  <c r="X8839" i="4"/>
  <c r="X9451" i="4"/>
  <c r="X8083" i="4"/>
  <c r="X6640" i="4"/>
  <c r="X9709" i="4"/>
  <c r="Y7845" i="4"/>
  <c r="X8923" i="4"/>
  <c r="X2574" i="4"/>
  <c r="X2796" i="4"/>
  <c r="Y5469" i="4"/>
  <c r="Y5922" i="4"/>
  <c r="Y7104" i="4"/>
  <c r="Y7103" i="4"/>
  <c r="Y7392" i="4"/>
  <c r="Y7391" i="4"/>
  <c r="Y6966" i="4"/>
  <c r="Y6965" i="4"/>
  <c r="X6676" i="4"/>
  <c r="X6675" i="4"/>
  <c r="Y6234" i="4"/>
  <c r="Y6233" i="4"/>
  <c r="X9298" i="4"/>
  <c r="X9297" i="4"/>
  <c r="X7162" i="4"/>
  <c r="X7161" i="4"/>
  <c r="X5941" i="4"/>
  <c r="X5940" i="4"/>
  <c r="Y9399" i="4"/>
  <c r="Y9398" i="4"/>
  <c r="X5050" i="4"/>
  <c r="X5049" i="4"/>
  <c r="X8200" i="4"/>
  <c r="X8199" i="4"/>
  <c r="X7012" i="4"/>
  <c r="X7011" i="4"/>
  <c r="X5926" i="4"/>
  <c r="X5925" i="4"/>
  <c r="X6190" i="4"/>
  <c r="Y7794" i="4"/>
  <c r="Y7793" i="4"/>
  <c r="X8863" i="4"/>
  <c r="X8862" i="4"/>
  <c r="X3894" i="4"/>
  <c r="X3893" i="4"/>
  <c r="X8617" i="4"/>
  <c r="X8616" i="4"/>
  <c r="X5839" i="4"/>
  <c r="X5838" i="4"/>
  <c r="X2924" i="4"/>
  <c r="X2925" i="4"/>
  <c r="X9484" i="4"/>
  <c r="X9483" i="4"/>
  <c r="X6925" i="4"/>
  <c r="X10147" i="4"/>
  <c r="X10146" i="4"/>
  <c r="X8005" i="4"/>
  <c r="X8004" i="4"/>
  <c r="Y5604" i="4"/>
  <c r="X6397" i="4"/>
  <c r="X6454" i="4"/>
  <c r="X4729" i="4"/>
  <c r="X5803" i="4"/>
  <c r="X4741" i="4"/>
  <c r="Y6666" i="4"/>
  <c r="X5755" i="4"/>
  <c r="X6994" i="4"/>
  <c r="X6628" i="4"/>
  <c r="X7708" i="4"/>
  <c r="X7141" i="4"/>
  <c r="X8224" i="4"/>
  <c r="X8929" i="4"/>
  <c r="X9169" i="4"/>
  <c r="X8497" i="4"/>
  <c r="X7429" i="4"/>
  <c r="X7243" i="4"/>
  <c r="X8899" i="4"/>
  <c r="Y9573" i="4"/>
  <c r="Y8145" i="4"/>
  <c r="X7132" i="4"/>
  <c r="X9889" i="4"/>
  <c r="X8347" i="4"/>
  <c r="X8986" i="4"/>
  <c r="X1263" i="4"/>
  <c r="X2790" i="4"/>
  <c r="X5851" i="4"/>
  <c r="X5850" i="4"/>
  <c r="Y6930" i="4"/>
  <c r="Y6929" i="4"/>
  <c r="Y6033" i="4"/>
  <c r="Y7056" i="4"/>
  <c r="Y7055" i="4"/>
  <c r="X5212" i="4"/>
  <c r="X6112" i="4"/>
  <c r="X7096" i="4"/>
  <c r="X7095" i="4"/>
  <c r="Y9477" i="4"/>
  <c r="Y9476" i="4"/>
  <c r="Y5262" i="4"/>
  <c r="Y5261" i="4"/>
  <c r="X8293" i="4"/>
  <c r="X8292" i="4"/>
  <c r="X6919" i="4"/>
  <c r="X6918" i="4"/>
  <c r="X8080" i="4"/>
  <c r="X8079" i="4"/>
  <c r="X8113" i="4"/>
  <c r="X8112" i="4"/>
  <c r="X6715" i="4"/>
  <c r="X6714" i="4"/>
  <c r="X10255" i="4"/>
  <c r="X10254" i="4"/>
  <c r="X8770" i="4"/>
  <c r="X8769" i="4"/>
  <c r="X10339" i="4"/>
  <c r="X10338" i="4"/>
  <c r="X8950" i="4"/>
  <c r="X8949" i="4"/>
  <c r="X3143" i="4"/>
  <c r="X3144" i="4"/>
  <c r="X8788" i="4"/>
  <c r="X8787" i="4"/>
  <c r="X3078" i="4"/>
  <c r="X3077" i="4"/>
  <c r="X2939" i="4"/>
  <c r="X2940" i="4"/>
  <c r="X8467" i="4"/>
  <c r="X8466" i="4"/>
  <c r="Y6240" i="4"/>
  <c r="X6880" i="4"/>
  <c r="X6598" i="4"/>
  <c r="Y6357" i="4"/>
  <c r="X5131" i="4"/>
  <c r="X6985" i="4"/>
  <c r="Y5817" i="4"/>
  <c r="Y7227" i="4"/>
  <c r="X7189" i="4"/>
  <c r="Y4203" i="4"/>
  <c r="X7276" i="4"/>
  <c r="X8614" i="4"/>
  <c r="X8992" i="4"/>
  <c r="X9358" i="4"/>
  <c r="X8818" i="4"/>
  <c r="Y7560" i="4"/>
  <c r="Y8376" i="4"/>
  <c r="X7507" i="4"/>
  <c r="X9076" i="4"/>
  <c r="X9697" i="4"/>
  <c r="X9028" i="4"/>
  <c r="X7396" i="4"/>
  <c r="Y9951" i="4"/>
  <c r="X8413" i="4"/>
  <c r="Y9348" i="4"/>
  <c r="X2466" i="4"/>
  <c r="X2595" i="4"/>
  <c r="Y2381" i="4"/>
  <c r="Y5874" i="4"/>
  <c r="Y5873" i="4"/>
  <c r="Y10472" i="4"/>
  <c r="Y5985" i="4"/>
  <c r="Y5984" i="4"/>
  <c r="Y6852" i="4"/>
  <c r="Y6851" i="4"/>
  <c r="X4621" i="4"/>
  <c r="X4620" i="4"/>
  <c r="Y9456" i="4"/>
  <c r="Y9455" i="4"/>
  <c r="Y5421" i="4"/>
  <c r="X7324" i="4"/>
  <c r="X7323" i="4"/>
  <c r="X7798" i="4"/>
  <c r="X7797" i="4"/>
  <c r="Y4749" i="4"/>
  <c r="X5254" i="4"/>
  <c r="X5253" i="4"/>
  <c r="X6826" i="4"/>
  <c r="X6825" i="4"/>
  <c r="X4939" i="4"/>
  <c r="X3032" i="4"/>
  <c r="X3033" i="4"/>
  <c r="Y7011" i="4"/>
  <c r="Y7010" i="4"/>
  <c r="X2579" i="4"/>
  <c r="X2580" i="4"/>
  <c r="X8668" i="4"/>
  <c r="X8667" i="4"/>
  <c r="X7258" i="4"/>
  <c r="X7257" i="4"/>
  <c r="X2435" i="4"/>
  <c r="X2436" i="4"/>
  <c r="X8053" i="4"/>
  <c r="X8052" i="4"/>
  <c r="X4187" i="4"/>
  <c r="X4188" i="4"/>
  <c r="X5743" i="4"/>
  <c r="X5742" i="4"/>
  <c r="X3155" i="4"/>
  <c r="X3156" i="4"/>
  <c r="X8893" i="4"/>
  <c r="X8892" i="4"/>
  <c r="X3170" i="4"/>
  <c r="X3171" i="4"/>
  <c r="X8557" i="4"/>
  <c r="X8556" i="4"/>
  <c r="X8470" i="4"/>
  <c r="X8469" i="4"/>
  <c r="X6391" i="4"/>
  <c r="X7420" i="4"/>
  <c r="X5554" i="4"/>
  <c r="Y6411" i="4"/>
  <c r="X5200" i="4"/>
  <c r="Y7041" i="4"/>
  <c r="X7048" i="4"/>
  <c r="X7447" i="4"/>
  <c r="X7618" i="4"/>
  <c r="X4630" i="4"/>
  <c r="Y7329" i="4"/>
  <c r="Y8925" i="4"/>
  <c r="X9229" i="4"/>
  <c r="X9667" i="4"/>
  <c r="X9175" i="4"/>
  <c r="X7936" i="4"/>
  <c r="X8701" i="4"/>
  <c r="X8248" i="4"/>
  <c r="X9193" i="4"/>
  <c r="X9817" i="4"/>
  <c r="X9088" i="4"/>
  <c r="Y7593" i="4"/>
  <c r="X10012" i="4"/>
  <c r="X8476" i="4"/>
  <c r="X9598" i="4"/>
  <c r="X3135" i="4"/>
  <c r="X3165" i="4"/>
  <c r="Y6012" i="4"/>
  <c r="Y6011" i="4"/>
  <c r="X4522" i="4"/>
  <c r="Y9693" i="4"/>
  <c r="Y9692" i="4"/>
  <c r="Y4809" i="4"/>
  <c r="Y4808" i="4"/>
  <c r="Y7236" i="4"/>
  <c r="Y7235" i="4"/>
  <c r="Y6968" i="4"/>
  <c r="Y6969" i="4"/>
  <c r="Y4887" i="4"/>
  <c r="Y4886" i="4"/>
  <c r="Y6795" i="4"/>
  <c r="Y9534" i="4"/>
  <c r="Y9533" i="4"/>
  <c r="X5026" i="4"/>
  <c r="X7252" i="4"/>
  <c r="X7960" i="4"/>
  <c r="X7959" i="4"/>
  <c r="Y3812" i="4"/>
  <c r="Y3811" i="4"/>
  <c r="X5032" i="4"/>
  <c r="X5452" i="4"/>
  <c r="X8830" i="4"/>
  <c r="X8829" i="4"/>
  <c r="X3185" i="4"/>
  <c r="X3186" i="4"/>
  <c r="Y8517" i="4"/>
  <c r="Y8516" i="4"/>
  <c r="X8302" i="4"/>
  <c r="X8301" i="4"/>
  <c r="X7234" i="4"/>
  <c r="X7233" i="4"/>
  <c r="X2810" i="4"/>
  <c r="X2811" i="4"/>
  <c r="X8758" i="4"/>
  <c r="X8757" i="4"/>
  <c r="X2420" i="4"/>
  <c r="X2421" i="4"/>
  <c r="X2741" i="4"/>
  <c r="X2742" i="4"/>
  <c r="X2672" i="4"/>
  <c r="X2673" i="4"/>
  <c r="X8146" i="4"/>
  <c r="X8145" i="4"/>
  <c r="X5986" i="4"/>
  <c r="X5985" i="4"/>
  <c r="X9382" i="4"/>
  <c r="X9381" i="4"/>
  <c r="X5719" i="4"/>
  <c r="X5718" i="4"/>
  <c r="X3386" i="4"/>
  <c r="X3387" i="4"/>
  <c r="X9067" i="4"/>
  <c r="X9066" i="4"/>
  <c r="X7987" i="4"/>
  <c r="X7986" i="4"/>
  <c r="X7009" i="4"/>
  <c r="X2558" i="4"/>
  <c r="X2559" i="4"/>
  <c r="X8560" i="4"/>
  <c r="X8559" i="4"/>
  <c r="Y6588" i="4"/>
  <c r="X7549" i="4"/>
  <c r="X6700" i="4"/>
  <c r="X6463" i="4"/>
  <c r="Y5445" i="4"/>
  <c r="X7084" i="4"/>
  <c r="Y7128" i="4"/>
  <c r="Y7701" i="4"/>
  <c r="X7705" i="4"/>
  <c r="Y5160" i="4"/>
  <c r="X7990" i="4"/>
  <c r="X9289" i="4"/>
  <c r="X9292" i="4"/>
  <c r="X9727" i="4"/>
  <c r="X9301" i="4"/>
  <c r="X8437" i="4"/>
  <c r="X8764" i="4"/>
  <c r="X8644" i="4"/>
  <c r="X9445" i="4"/>
  <c r="X10132" i="4"/>
  <c r="X9142" i="4"/>
  <c r="X7900" i="4"/>
  <c r="X10078" i="4"/>
  <c r="X8608" i="4"/>
  <c r="X9898" i="4"/>
  <c r="X3369" i="4"/>
  <c r="X2844" i="4"/>
  <c r="X3381" i="4"/>
  <c r="Y9618" i="4"/>
  <c r="Y9617" i="4"/>
  <c r="Y4545" i="4"/>
  <c r="Y4544" i="4"/>
  <c r="X5416" i="4"/>
  <c r="X5140" i="4"/>
  <c r="Y6975" i="4"/>
  <c r="Y6974" i="4"/>
  <c r="Y9612" i="4"/>
  <c r="Y9611" i="4"/>
  <c r="Y6498" i="4"/>
  <c r="Y6497" i="4"/>
  <c r="X7363" i="4"/>
  <c r="X7362" i="4"/>
  <c r="Y6009" i="4"/>
  <c r="Y6008" i="4"/>
  <c r="X6730" i="4"/>
  <c r="X6729" i="4"/>
  <c r="X7831" i="4"/>
  <c r="X7830" i="4"/>
  <c r="X8917" i="4"/>
  <c r="X8916" i="4"/>
  <c r="X8659" i="4"/>
  <c r="X8658" i="4"/>
  <c r="X7579" i="4"/>
  <c r="X7578" i="4"/>
  <c r="X2963" i="4"/>
  <c r="X2964" i="4"/>
  <c r="X2894" i="4"/>
  <c r="X2895" i="4"/>
  <c r="X8137" i="4"/>
  <c r="X8136" i="4"/>
  <c r="X8239" i="4"/>
  <c r="X8238" i="4"/>
  <c r="X3749" i="4"/>
  <c r="X3750" i="4"/>
  <c r="X10291" i="4"/>
  <c r="X10290" i="4"/>
  <c r="X9316" i="4"/>
  <c r="X9315" i="4"/>
  <c r="X6121" i="4"/>
  <c r="X2711" i="4"/>
  <c r="X2712" i="4"/>
  <c r="X7150" i="4"/>
  <c r="Y8343" i="4"/>
  <c r="X6886" i="4"/>
  <c r="Y7032" i="4"/>
  <c r="X6088" i="4"/>
  <c r="X7174" i="4"/>
  <c r="X7180" i="4"/>
  <c r="X4414" i="4"/>
  <c r="X5227" i="4"/>
  <c r="X4207" i="4"/>
  <c r="X9349" i="4"/>
  <c r="X10099" i="4"/>
  <c r="X9424" i="4"/>
  <c r="X8695" i="4"/>
  <c r="X9436" i="4"/>
  <c r="Y8835" i="4"/>
  <c r="X9811" i="4"/>
  <c r="X10201" i="4"/>
  <c r="X9205" i="4"/>
  <c r="Y8151" i="4"/>
  <c r="X7783" i="4"/>
  <c r="X8734" i="4"/>
  <c r="X10228" i="4"/>
  <c r="X3744" i="4"/>
  <c r="X3540" i="4"/>
  <c r="X3636" i="4"/>
  <c r="X2676" i="4"/>
  <c r="Y2432" i="4"/>
  <c r="X2904" i="4"/>
  <c r="X6297" i="4"/>
  <c r="Y9543" i="4"/>
  <c r="Y4851" i="4"/>
  <c r="X8296" i="4"/>
  <c r="X8295" i="4"/>
  <c r="X5353" i="4"/>
  <c r="X5352" i="4"/>
  <c r="Y7065" i="4"/>
  <c r="Y7064" i="4"/>
  <c r="Y9690" i="4"/>
  <c r="Y9689" i="4"/>
  <c r="X5938" i="4"/>
  <c r="X5937" i="4"/>
  <c r="Y7455" i="4"/>
  <c r="Y7454" i="4"/>
  <c r="Y3955" i="4"/>
  <c r="Y3956" i="4"/>
  <c r="Y5829" i="4"/>
  <c r="Y5828" i="4"/>
  <c r="X6517" i="4"/>
  <c r="X7582" i="4"/>
  <c r="X7581" i="4"/>
  <c r="X9001" i="4"/>
  <c r="X9000" i="4"/>
  <c r="X3116" i="4"/>
  <c r="X3117" i="4"/>
  <c r="X3047" i="4"/>
  <c r="X3048" i="4"/>
  <c r="X9610" i="4"/>
  <c r="X9609" i="4"/>
  <c r="X8320" i="4"/>
  <c r="X8319" i="4"/>
  <c r="X9787" i="4"/>
  <c r="X9786" i="4"/>
  <c r="X3897" i="4"/>
  <c r="X3896" i="4"/>
  <c r="X8161" i="4"/>
  <c r="X8160" i="4"/>
  <c r="X3687" i="4"/>
  <c r="X3686" i="4"/>
  <c r="X2471" i="4"/>
  <c r="X2472" i="4"/>
  <c r="X9403" i="4"/>
  <c r="X9402" i="4"/>
  <c r="X8368" i="4"/>
  <c r="X8367" i="4"/>
  <c r="Y7545" i="4"/>
  <c r="X9016" i="4"/>
  <c r="Y6021" i="4"/>
  <c r="Y4668" i="4"/>
  <c r="X6148" i="4"/>
  <c r="X7309" i="4"/>
  <c r="X7315" i="4"/>
  <c r="X4264" i="4"/>
  <c r="Y5028" i="4"/>
  <c r="Y5346" i="4"/>
  <c r="Y4563" i="4"/>
  <c r="X9718" i="4"/>
  <c r="Y10164" i="4"/>
  <c r="X10168" i="4"/>
  <c r="X9673" i="4"/>
  <c r="X8824" i="4"/>
  <c r="X9496" i="4"/>
  <c r="X8896" i="4"/>
  <c r="X10267" i="4"/>
  <c r="X10273" i="4"/>
  <c r="X9268" i="4"/>
  <c r="X7906" i="4"/>
  <c r="X8920" i="4"/>
  <c r="X10300" i="4"/>
  <c r="X2814" i="4"/>
  <c r="Y2411" i="4"/>
  <c r="X6433" i="4"/>
  <c r="X6432" i="4"/>
  <c r="X10351" i="4"/>
  <c r="Y9467" i="4"/>
  <c r="X7240" i="4"/>
  <c r="X7239" i="4"/>
  <c r="Y5550" i="4"/>
  <c r="Y7341" i="4"/>
  <c r="Y7340" i="4"/>
  <c r="X6538" i="4"/>
  <c r="X4213" i="4"/>
  <c r="Y6717" i="4"/>
  <c r="Y6716" i="4"/>
  <c r="Y2408" i="4"/>
  <c r="Y2407" i="4"/>
  <c r="Y4027" i="4"/>
  <c r="Y4028" i="4"/>
  <c r="Y5997" i="4"/>
  <c r="Y5996" i="4"/>
  <c r="X5923" i="4"/>
  <c r="X5922" i="4"/>
  <c r="X2450" i="4"/>
  <c r="X2451" i="4"/>
  <c r="X9256" i="4"/>
  <c r="X9255" i="4"/>
  <c r="X9511" i="4"/>
  <c r="X9510" i="4"/>
  <c r="X7810" i="4"/>
  <c r="X7809" i="4"/>
  <c r="X3270" i="4"/>
  <c r="X3269" i="4"/>
  <c r="X9103" i="4"/>
  <c r="X9102" i="4"/>
  <c r="X8674" i="4"/>
  <c r="X8673" i="4"/>
  <c r="X3200" i="4"/>
  <c r="X3201" i="4"/>
  <c r="X8410" i="4"/>
  <c r="X8409" i="4"/>
  <c r="X3209" i="4"/>
  <c r="X3210" i="4"/>
  <c r="X7093" i="4"/>
  <c r="X7092" i="4"/>
  <c r="X4043" i="4"/>
  <c r="X4044" i="4"/>
  <c r="X8344" i="4"/>
  <c r="X8343" i="4"/>
  <c r="X7465" i="4"/>
  <c r="X7464" i="4"/>
  <c r="X2621" i="4"/>
  <c r="X2622" i="4"/>
  <c r="X9487" i="4"/>
  <c r="X9486" i="4"/>
  <c r="X8725" i="4"/>
  <c r="X8724" i="4"/>
  <c r="X5809" i="4"/>
  <c r="X5808" i="4"/>
  <c r="X4846" i="4"/>
  <c r="X4651" i="4"/>
  <c r="X7843" i="4"/>
  <c r="X6508" i="4"/>
  <c r="X5128" i="4"/>
  <c r="X6262" i="4"/>
  <c r="X4396" i="4"/>
  <c r="X4753" i="4"/>
  <c r="X4480" i="4"/>
  <c r="X5155" i="4"/>
  <c r="X5530" i="4"/>
  <c r="X5230" i="4"/>
  <c r="X10090" i="4"/>
  <c r="X10234" i="4"/>
  <c r="X6094" i="4"/>
  <c r="X9733" i="4"/>
  <c r="Y9123" i="4"/>
  <c r="X9802" i="4"/>
  <c r="X9013" i="4"/>
  <c r="X6910" i="4"/>
  <c r="Y5913" i="4"/>
  <c r="X9457" i="4"/>
  <c r="X9034" i="4"/>
  <c r="X7972" i="4"/>
  <c r="X9283" i="4"/>
  <c r="Y10521" i="4"/>
  <c r="X2748" i="4"/>
  <c r="Y9392" i="4"/>
  <c r="Y5325" i="4"/>
  <c r="Y5324" i="4"/>
  <c r="Y5736" i="4"/>
  <c r="Y7428" i="4"/>
  <c r="Y7427" i="4"/>
  <c r="X4645" i="4"/>
  <c r="X4644" i="4"/>
  <c r="Y9849" i="4"/>
  <c r="Y9848" i="4"/>
  <c r="X6514" i="4"/>
  <c r="X6513" i="4"/>
  <c r="Y4665" i="4"/>
  <c r="Y4664" i="4"/>
  <c r="X6256" i="4"/>
  <c r="Y6813" i="4"/>
  <c r="Y6812" i="4"/>
  <c r="X6868" i="4"/>
  <c r="Y8286" i="4"/>
  <c r="Y8285" i="4"/>
  <c r="Y4341" i="4"/>
  <c r="Y6426" i="4"/>
  <c r="Y6425" i="4"/>
  <c r="X5989" i="4"/>
  <c r="X5988" i="4"/>
  <c r="X5566" i="4"/>
  <c r="X5565" i="4"/>
  <c r="X6661" i="4"/>
  <c r="X6660" i="4"/>
  <c r="X9340" i="4"/>
  <c r="X9339" i="4"/>
  <c r="Y5757" i="4"/>
  <c r="Y5756" i="4"/>
  <c r="X8020" i="4"/>
  <c r="X8019" i="4"/>
  <c r="X8851" i="4"/>
  <c r="X8850" i="4"/>
  <c r="X8503" i="4"/>
  <c r="X8502" i="4"/>
  <c r="X3363" i="4"/>
  <c r="X3362" i="4"/>
  <c r="X2774" i="4"/>
  <c r="X2775" i="4"/>
  <c r="X2777" i="4"/>
  <c r="X2778" i="4"/>
  <c r="X3173" i="4"/>
  <c r="X3174" i="4"/>
  <c r="Y5046" i="4"/>
  <c r="X4720" i="4"/>
  <c r="X5617" i="4"/>
  <c r="X6706" i="4"/>
  <c r="Y5805" i="4"/>
  <c r="Y6312" i="4"/>
  <c r="X4945" i="4"/>
  <c r="X4819" i="4"/>
  <c r="Y4956" i="4"/>
  <c r="X5527" i="4"/>
  <c r="Y5652" i="4"/>
  <c r="X5287" i="4"/>
  <c r="X10159" i="4"/>
  <c r="X10306" i="4"/>
  <c r="X7861" i="4"/>
  <c r="X9790" i="4"/>
  <c r="X9307" i="4"/>
  <c r="X7504" i="4"/>
  <c r="X9502" i="4"/>
  <c r="X7885" i="4"/>
  <c r="Y6774" i="4"/>
  <c r="X9880" i="4"/>
  <c r="X9148" i="4"/>
  <c r="X8275" i="4"/>
  <c r="X9652" i="4"/>
  <c r="Y10617" i="4"/>
  <c r="X3288" i="4"/>
  <c r="X2907" i="4"/>
  <c r="X3000" i="4"/>
  <c r="Y9243" i="4"/>
  <c r="Y7422" i="4"/>
  <c r="Y7421" i="4"/>
  <c r="X5908" i="4"/>
  <c r="X5907" i="4"/>
  <c r="Y4923" i="4"/>
  <c r="Y9927" i="4"/>
  <c r="Y9926" i="4"/>
  <c r="X6490" i="4"/>
  <c r="Y5175" i="4"/>
  <c r="Y5174" i="4"/>
  <c r="Y4311" i="4"/>
  <c r="Y4310" i="4"/>
  <c r="X6796" i="4"/>
  <c r="X6795" i="4"/>
  <c r="Y8367" i="4"/>
  <c r="Y8366" i="4"/>
  <c r="Y6405" i="4"/>
  <c r="Y6404" i="4"/>
  <c r="Y6285" i="4"/>
  <c r="Y6284" i="4"/>
  <c r="X9754" i="4"/>
  <c r="X9753" i="4"/>
  <c r="X5812" i="4"/>
  <c r="X5811" i="4"/>
  <c r="X7690" i="4"/>
  <c r="X7689" i="4"/>
  <c r="X9760" i="4"/>
  <c r="X9759" i="4"/>
  <c r="X3500" i="4"/>
  <c r="X3501" i="4"/>
  <c r="X5467" i="4"/>
  <c r="X5466" i="4"/>
  <c r="X10024" i="4"/>
  <c r="X10023" i="4"/>
  <c r="X6265" i="4"/>
  <c r="X6264" i="4"/>
  <c r="X10033" i="4"/>
  <c r="X10032" i="4"/>
  <c r="X8953" i="4"/>
  <c r="X8952" i="4"/>
  <c r="X7441" i="4"/>
  <c r="X7440" i="4"/>
  <c r="X10354" i="4"/>
  <c r="X10353" i="4"/>
  <c r="X7645" i="4"/>
  <c r="X7644" i="4"/>
  <c r="X2927" i="4"/>
  <c r="X2928" i="4"/>
  <c r="X2930" i="4"/>
  <c r="X2931" i="4"/>
  <c r="X9070" i="4"/>
  <c r="X9069" i="4"/>
  <c r="X6958" i="4"/>
  <c r="X6957" i="4"/>
  <c r="X3326" i="4"/>
  <c r="X3327" i="4"/>
  <c r="X9994" i="4"/>
  <c r="X9993" i="4"/>
  <c r="X5173" i="4"/>
  <c r="X6016" i="4"/>
  <c r="Y6891" i="4"/>
  <c r="X6307" i="4"/>
  <c r="X6469" i="4"/>
  <c r="X5011" i="4"/>
  <c r="X4951" i="4"/>
  <c r="X5149" i="4"/>
  <c r="X5764" i="4"/>
  <c r="X6175" i="4"/>
  <c r="X5350" i="4"/>
  <c r="X8164" i="4"/>
  <c r="X6946" i="4"/>
  <c r="X8110" i="4"/>
  <c r="X6457" i="4"/>
  <c r="X9430" i="4"/>
  <c r="X7633" i="4"/>
  <c r="X9625" i="4"/>
  <c r="X8074" i="4"/>
  <c r="X7321" i="4"/>
  <c r="X9940" i="4"/>
  <c r="X9211" i="4"/>
  <c r="X8977" i="4"/>
  <c r="X9895" i="4"/>
  <c r="X3312" i="4"/>
  <c r="X3654" i="4"/>
  <c r="X3939" i="4"/>
  <c r="X3057" i="4"/>
  <c r="Y6324" i="4"/>
  <c r="Y6323" i="4"/>
  <c r="X4696" i="4"/>
  <c r="X6442" i="4"/>
  <c r="X6441" i="4"/>
  <c r="Y6492" i="4"/>
  <c r="Y6491" i="4"/>
  <c r="Y6525" i="4"/>
  <c r="Y6524" i="4"/>
  <c r="Y6744" i="4"/>
  <c r="Y6743" i="4"/>
  <c r="X9922" i="4"/>
  <c r="X9921" i="4"/>
  <c r="X3521" i="4"/>
  <c r="X3522" i="4"/>
  <c r="X7255" i="4"/>
  <c r="X7254" i="4"/>
  <c r="X8014" i="4"/>
  <c r="X8013" i="4"/>
  <c r="X8212" i="4"/>
  <c r="X8211" i="4"/>
  <c r="X9685" i="4"/>
  <c r="X9684" i="4"/>
  <c r="X6250" i="4"/>
  <c r="X6249" i="4"/>
  <c r="Y6807" i="4"/>
  <c r="Y6806" i="4"/>
  <c r="X10111" i="4"/>
  <c r="X10110" i="4"/>
  <c r="X9037" i="4"/>
  <c r="X9036" i="4"/>
  <c r="X7738" i="4"/>
  <c r="X7737" i="4"/>
  <c r="X9217" i="4"/>
  <c r="X9216" i="4"/>
  <c r="X7753" i="4"/>
  <c r="X7752" i="4"/>
  <c r="X3158" i="4"/>
  <c r="X3159" i="4"/>
  <c r="X3008" i="4"/>
  <c r="X3009" i="4"/>
  <c r="X9322" i="4"/>
  <c r="X9321" i="4"/>
  <c r="X7351" i="4"/>
  <c r="X7350" i="4"/>
  <c r="X3479" i="4"/>
  <c r="X3480" i="4"/>
  <c r="X10072" i="4"/>
  <c r="X10071" i="4"/>
  <c r="X5605" i="4"/>
  <c r="X5245" i="4"/>
  <c r="X6133" i="4"/>
  <c r="X7558" i="4"/>
  <c r="X6412" i="4"/>
  <c r="X6610" i="4"/>
  <c r="X5569" i="4"/>
  <c r="Y5457" i="4"/>
  <c r="X5461" i="4"/>
  <c r="X5884" i="4"/>
  <c r="X6379" i="4"/>
  <c r="Y5535" i="4"/>
  <c r="X8230" i="4"/>
  <c r="X8749" i="4"/>
  <c r="X7555" i="4"/>
  <c r="X9796" i="4"/>
  <c r="X7942" i="4"/>
  <c r="X9865" i="4"/>
  <c r="X8254" i="4"/>
  <c r="X7891" i="4"/>
  <c r="Y10002" i="4"/>
  <c r="X9334" i="4"/>
  <c r="X9154" i="4"/>
  <c r="X10018" i="4"/>
  <c r="X3531" i="4"/>
  <c r="Y3500" i="4"/>
  <c r="X2619" i="4"/>
  <c r="Y9093" i="4"/>
  <c r="Y9092" i="4"/>
  <c r="X6211" i="4"/>
  <c r="X6210" i="4"/>
  <c r="X6346" i="4"/>
  <c r="X6345" i="4"/>
  <c r="X4192" i="4"/>
  <c r="X4191" i="4"/>
  <c r="X6604" i="4"/>
  <c r="X6603" i="4"/>
  <c r="X7090" i="4"/>
  <c r="X7089" i="4"/>
  <c r="X9769" i="4"/>
  <c r="X9768" i="4"/>
  <c r="X10000" i="4"/>
  <c r="X9999" i="4"/>
  <c r="X5314" i="4"/>
  <c r="X9838" i="4"/>
  <c r="X9837" i="4"/>
  <c r="Y6483" i="4"/>
  <c r="Y6482" i="4"/>
  <c r="X8305" i="4"/>
  <c r="X8304" i="4"/>
  <c r="X2513" i="4"/>
  <c r="X2514" i="4"/>
  <c r="X7279" i="4"/>
  <c r="X7278" i="4"/>
  <c r="X9124" i="4"/>
  <c r="X9123" i="4"/>
  <c r="X2609" i="4"/>
  <c r="X2610" i="4"/>
  <c r="X9385" i="4"/>
  <c r="X9384" i="4"/>
  <c r="X7864" i="4"/>
  <c r="X7863" i="4"/>
  <c r="X3161" i="4"/>
  <c r="X3162" i="4"/>
  <c r="X9997" i="4"/>
  <c r="X9996" i="4"/>
  <c r="X5725" i="4"/>
  <c r="X5425" i="4"/>
  <c r="Y6195" i="4"/>
  <c r="X7681" i="4"/>
  <c r="Y6465" i="4"/>
  <c r="Y5868" i="4"/>
  <c r="X5701" i="4"/>
  <c r="Y5643" i="4"/>
  <c r="X6106" i="4"/>
  <c r="X5833" i="4"/>
  <c r="X8287" i="4"/>
  <c r="X8488" i="4"/>
  <c r="X9112" i="4"/>
  <c r="X7804" i="4"/>
  <c r="X9856" i="4"/>
  <c r="X8128" i="4"/>
  <c r="X10054" i="4"/>
  <c r="Y8451" i="4"/>
  <c r="X7957" i="4"/>
  <c r="X10207" i="4"/>
  <c r="X9946" i="4"/>
  <c r="X9589" i="4"/>
  <c r="X10084" i="4"/>
  <c r="X7036" i="4"/>
  <c r="X7035" i="4"/>
  <c r="X6187" i="4"/>
  <c r="X6186" i="4"/>
  <c r="X4867" i="4"/>
  <c r="X4984" i="4"/>
  <c r="X6322" i="4"/>
  <c r="X6321" i="4"/>
  <c r="Y2419" i="4"/>
  <c r="Y2420" i="4"/>
  <c r="X6712" i="4"/>
  <c r="X6711" i="4"/>
  <c r="X5629" i="4"/>
  <c r="X5628" i="4"/>
  <c r="Y6984" i="4"/>
  <c r="Y6983" i="4"/>
  <c r="X6913" i="4"/>
  <c r="X6912" i="4"/>
  <c r="X7072" i="4"/>
  <c r="X7071" i="4"/>
  <c r="X5074" i="4"/>
  <c r="X5073" i="4"/>
  <c r="X10003" i="4"/>
  <c r="X10002" i="4"/>
  <c r="X8299" i="4"/>
  <c r="X8298" i="4"/>
  <c r="Y6369" i="4"/>
  <c r="Y6368" i="4"/>
  <c r="X7054" i="4"/>
  <c r="X7053" i="4"/>
  <c r="X2591" i="4"/>
  <c r="X2592" i="4"/>
  <c r="X9364" i="4"/>
  <c r="X9363" i="4"/>
  <c r="X2441" i="4"/>
  <c r="X2442" i="4"/>
  <c r="X10342" i="4"/>
  <c r="X10341" i="4"/>
  <c r="X2762" i="4"/>
  <c r="X2763" i="4"/>
  <c r="X9469" i="4"/>
  <c r="X9468" i="4"/>
  <c r="X6496" i="4"/>
  <c r="X3239" i="4"/>
  <c r="X3240" i="4"/>
  <c r="X2474" i="4"/>
  <c r="X2475" i="4"/>
  <c r="X9490" i="4"/>
  <c r="X9489" i="4"/>
  <c r="X10075" i="4"/>
  <c r="X10074" i="4"/>
  <c r="Y6066" i="4"/>
  <c r="X5905" i="4"/>
  <c r="Y6456" i="4"/>
  <c r="X7765" i="4"/>
  <c r="X6607" i="4"/>
  <c r="Y7689" i="4"/>
  <c r="Y6093" i="4"/>
  <c r="Y6162" i="4"/>
  <c r="X5821" i="4"/>
  <c r="Y6780" i="4"/>
  <c r="Y6384" i="4"/>
  <c r="X8419" i="4"/>
  <c r="X8554" i="4"/>
  <c r="X10240" i="4"/>
  <c r="X7993" i="4"/>
  <c r="Y10323" i="4"/>
  <c r="X8188" i="4"/>
  <c r="X5470" i="4"/>
  <c r="Y9018" i="4"/>
  <c r="X9514" i="4"/>
  <c r="X10279" i="4"/>
  <c r="X10213" i="4"/>
  <c r="Y9648" i="4"/>
  <c r="X10153" i="4"/>
  <c r="X2583" i="4"/>
  <c r="X3549" i="4"/>
  <c r="X2667" i="4"/>
  <c r="Y7965" i="4"/>
  <c r="Y7964" i="4"/>
  <c r="X6519" i="4"/>
  <c r="Y5124" i="4"/>
  <c r="Y4125" i="4"/>
  <c r="Y5745" i="4"/>
  <c r="Y5744" i="4"/>
  <c r="X6226" i="4"/>
  <c r="X6225" i="4"/>
  <c r="Y6810" i="4"/>
  <c r="Y6809" i="4"/>
  <c r="X8689" i="4"/>
  <c r="X8688" i="4"/>
  <c r="Y6129" i="4"/>
  <c r="Y6128" i="4"/>
  <c r="X2384" i="4"/>
  <c r="X2385" i="4"/>
  <c r="X2645" i="4"/>
  <c r="X2646" i="4"/>
  <c r="X6727" i="4"/>
  <c r="X6726" i="4"/>
  <c r="X6982" i="4"/>
  <c r="X6981" i="4"/>
  <c r="X7495" i="4"/>
  <c r="X7494" i="4"/>
  <c r="Y7347" i="4"/>
  <c r="Y7346" i="4"/>
  <c r="X7594" i="4"/>
  <c r="X7593" i="4"/>
  <c r="X2744" i="4"/>
  <c r="X2745" i="4"/>
  <c r="X7834" i="4"/>
  <c r="X7833" i="4"/>
  <c r="X2522" i="4"/>
  <c r="X2523" i="4"/>
  <c r="X9553" i="4"/>
  <c r="X9552" i="4"/>
  <c r="X8167" i="4"/>
  <c r="X8166" i="4"/>
  <c r="X2627" i="4"/>
  <c r="X2628" i="4"/>
  <c r="X2561" i="4"/>
  <c r="X2562" i="4"/>
  <c r="X6241" i="4"/>
  <c r="X6793" i="4"/>
  <c r="X6547" i="4"/>
  <c r="X8197" i="4"/>
  <c r="X6898" i="4"/>
  <c r="X8050" i="4"/>
  <c r="X6154" i="4"/>
  <c r="X6673" i="4"/>
  <c r="X5932" i="4"/>
  <c r="X6574" i="4"/>
  <c r="Y6822" i="4"/>
  <c r="X6637" i="4"/>
  <c r="X8740" i="4"/>
  <c r="X8683" i="4"/>
  <c r="X10312" i="4"/>
  <c r="X8116" i="4"/>
  <c r="X8245" i="4"/>
  <c r="X6046" i="4"/>
  <c r="X9259" i="4"/>
  <c r="X9574" i="4"/>
  <c r="X6277" i="4"/>
  <c r="X10285" i="4"/>
  <c r="X4924" i="4"/>
  <c r="X5431" i="4"/>
  <c r="X2841" i="4"/>
  <c r="Y7485" i="4"/>
  <c r="Y7484" i="4"/>
  <c r="Y7889" i="4"/>
  <c r="X6400" i="4"/>
  <c r="X6399" i="4"/>
  <c r="Y5340" i="4"/>
  <c r="Y5339" i="4"/>
  <c r="X4912" i="4"/>
  <c r="X6577" i="4"/>
  <c r="X6576" i="4"/>
  <c r="Y5916" i="4"/>
  <c r="Y5915" i="4"/>
  <c r="X6202" i="4"/>
  <c r="X6901" i="4"/>
  <c r="X6900" i="4"/>
  <c r="Y5622" i="4"/>
  <c r="Y5621" i="4"/>
  <c r="Y6273" i="4"/>
  <c r="X8521" i="4"/>
  <c r="X8520" i="4"/>
  <c r="Y4440" i="4"/>
  <c r="X2798" i="4"/>
  <c r="X2799" i="4"/>
  <c r="X7402" i="4"/>
  <c r="X7401" i="4"/>
  <c r="X2882" i="4"/>
  <c r="X2883" i="4"/>
  <c r="X10327" i="4"/>
  <c r="X10326" i="4"/>
  <c r="X7720" i="4"/>
  <c r="X7719" i="4"/>
  <c r="X9700" i="4"/>
  <c r="X9699" i="4"/>
  <c r="X8140" i="4"/>
  <c r="X8139" i="4"/>
  <c r="X8242" i="4"/>
  <c r="X8241" i="4"/>
  <c r="X2993" i="4"/>
  <c r="X2994" i="4"/>
  <c r="X3546" i="4"/>
  <c r="X3545" i="4"/>
  <c r="X2780" i="4"/>
  <c r="X2781" i="4"/>
  <c r="X9823" i="4"/>
  <c r="X9822" i="4"/>
  <c r="X7888" i="4"/>
  <c r="X7887" i="4"/>
  <c r="X6964" i="4"/>
  <c r="X6963" i="4"/>
  <c r="X2792" i="4"/>
  <c r="X2793" i="4"/>
  <c r="X2564" i="4"/>
  <c r="X2565" i="4"/>
  <c r="X6289" i="4"/>
  <c r="X7288" i="4"/>
  <c r="X6652" i="4"/>
  <c r="Y4308" i="4"/>
  <c r="X6940" i="4"/>
  <c r="X6616" i="4"/>
  <c r="X6724" i="4"/>
  <c r="Y6630" i="4"/>
  <c r="Y7005" i="4"/>
  <c r="Y7143" i="4"/>
  <c r="X8806" i="4"/>
  <c r="X8875" i="4"/>
  <c r="X7021" i="4"/>
  <c r="Y8301" i="4"/>
  <c r="X8311" i="4"/>
  <c r="X6835" i="4"/>
  <c r="X9508" i="4"/>
  <c r="X5626" i="4"/>
  <c r="X6349" i="4"/>
  <c r="X4558" i="4"/>
  <c r="Y5571" i="4"/>
  <c r="Y8415" i="4"/>
  <c r="X3447" i="4"/>
  <c r="J40" i="11"/>
  <c r="X3663" i="4"/>
  <c r="X3180" i="4"/>
  <c r="X2832" i="4"/>
  <c r="X2826" i="4"/>
  <c r="Y5541" i="4"/>
  <c r="Y5540" i="4"/>
  <c r="Y6564" i="4"/>
  <c r="Y6563" i="4"/>
  <c r="Y6684" i="4"/>
  <c r="Y6683" i="4"/>
  <c r="Y4908" i="4"/>
  <c r="Y4907" i="4"/>
  <c r="X6085" i="4"/>
  <c r="X6084" i="4"/>
  <c r="Y10374" i="4"/>
  <c r="Y10373" i="4"/>
  <c r="X6082" i="4"/>
  <c r="X6081" i="4"/>
  <c r="X4948" i="4"/>
  <c r="X5836" i="4"/>
  <c r="X5835" i="4"/>
  <c r="X5164" i="4"/>
  <c r="X3029" i="4"/>
  <c r="X3030" i="4"/>
  <c r="X6694" i="4"/>
  <c r="X6693" i="4"/>
  <c r="X3035" i="4"/>
  <c r="X3036" i="4"/>
  <c r="X9688" i="4"/>
  <c r="X9687" i="4"/>
  <c r="X3050" i="4"/>
  <c r="X3051" i="4"/>
  <c r="X2828" i="4"/>
  <c r="X2829" i="4"/>
  <c r="X8332" i="4"/>
  <c r="X8331" i="4"/>
  <c r="X3146" i="4"/>
  <c r="X3147" i="4"/>
  <c r="X8440" i="4"/>
  <c r="X8439" i="4"/>
  <c r="X3011" i="4"/>
  <c r="X3012" i="4"/>
  <c r="X7357" i="4"/>
  <c r="X7356" i="4"/>
  <c r="X2945" i="4"/>
  <c r="X2946" i="4"/>
  <c r="Y6393" i="4"/>
  <c r="Y6702" i="4"/>
  <c r="X4663" i="4"/>
  <c r="X6979" i="4"/>
  <c r="X6667" i="4"/>
  <c r="X6766" i="4"/>
  <c r="Y6861" i="4"/>
  <c r="X6775" i="4"/>
  <c r="Y7326" i="4"/>
  <c r="Y7278" i="4"/>
  <c r="X8926" i="4"/>
  <c r="X9166" i="4"/>
  <c r="Y7617" i="4"/>
  <c r="X8629" i="4"/>
  <c r="Y5172" i="4"/>
  <c r="Y8766" i="4"/>
  <c r="Y7245" i="4"/>
  <c r="X9568" i="4"/>
  <c r="X7648" i="4"/>
  <c r="Y6642" i="4"/>
  <c r="Y6003" i="4"/>
  <c r="Y8673" i="4"/>
  <c r="X3339" i="4"/>
  <c r="Y2714" i="4"/>
  <c r="X2943" i="4"/>
  <c r="X2766" i="4"/>
  <c r="X3027" i="4"/>
  <c r="X9052" i="4"/>
  <c r="X9051" i="4"/>
  <c r="Y7665" i="4"/>
  <c r="Y7664" i="4"/>
  <c r="Y5730" i="4"/>
  <c r="Y5729" i="4"/>
  <c r="Y6786" i="4"/>
  <c r="Y6785" i="4"/>
  <c r="Y6237" i="4"/>
  <c r="Y6236" i="4"/>
  <c r="X6268" i="4"/>
  <c r="X6267" i="4"/>
  <c r="X5788" i="4"/>
  <c r="X5020" i="4"/>
  <c r="X7849" i="4"/>
  <c r="X7848" i="4"/>
  <c r="X3182" i="4"/>
  <c r="X3183" i="4"/>
  <c r="X3425" i="4"/>
  <c r="X3426" i="4"/>
  <c r="X7219" i="4"/>
  <c r="X7218" i="4"/>
  <c r="X2570" i="4"/>
  <c r="X2571" i="4"/>
  <c r="Y7935" i="4"/>
  <c r="Y7934" i="4"/>
  <c r="X9265" i="4"/>
  <c r="X9264" i="4"/>
  <c r="X8023" i="4"/>
  <c r="X8022" i="4"/>
  <c r="X9775" i="4"/>
  <c r="X9774" i="4"/>
  <c r="X2981" i="4"/>
  <c r="X2982" i="4"/>
  <c r="X9958" i="4"/>
  <c r="X9957" i="4"/>
  <c r="X3299" i="4"/>
  <c r="X3300" i="4"/>
  <c r="X10357" i="4"/>
  <c r="X10356" i="4"/>
  <c r="X8623" i="4"/>
  <c r="X8622" i="4"/>
  <c r="X8170" i="4"/>
  <c r="X8169" i="4"/>
  <c r="X6505" i="4"/>
  <c r="X6504" i="4"/>
  <c r="X3243" i="4"/>
  <c r="X3242" i="4"/>
  <c r="X6589" i="4"/>
  <c r="Y8943" i="4"/>
  <c r="X7159" i="4"/>
  <c r="X7033" i="4"/>
  <c r="X7042" i="4"/>
  <c r="X6856" i="4"/>
  <c r="Y6996" i="4"/>
  <c r="X7000" i="4"/>
  <c r="X7456" i="4"/>
  <c r="X7330" i="4"/>
  <c r="X8989" i="4"/>
  <c r="X9355" i="4"/>
  <c r="Y7677" i="4"/>
  <c r="X8884" i="4"/>
  <c r="X6751" i="4"/>
  <c r="X9376" i="4"/>
  <c r="Y7818" i="4"/>
  <c r="X9871" i="4"/>
  <c r="Y8019" i="4"/>
  <c r="X7588" i="4"/>
  <c r="X7333" i="4"/>
  <c r="X6145" i="4"/>
  <c r="X8800" i="4"/>
  <c r="X2403" i="4"/>
  <c r="Y3302" i="4"/>
  <c r="X3039" i="4"/>
  <c r="Y2435" i="4"/>
  <c r="X2886" i="4"/>
  <c r="X3177" i="4"/>
  <c r="X4906" i="4"/>
  <c r="X4905" i="4"/>
  <c r="X5293" i="4"/>
  <c r="X5292" i="4"/>
  <c r="Y7515" i="4"/>
  <c r="Y7514" i="4"/>
  <c r="X5899" i="4"/>
  <c r="X5898" i="4"/>
  <c r="X4870" i="4"/>
  <c r="X6364" i="4"/>
  <c r="Y2470" i="4"/>
  <c r="Y2471" i="4"/>
  <c r="Y5412" i="4"/>
  <c r="Y5411" i="4"/>
  <c r="Y7356" i="4"/>
  <c r="Y7355" i="4"/>
  <c r="X7534" i="4"/>
  <c r="X7533" i="4"/>
  <c r="X6388" i="4"/>
  <c r="X6387" i="4"/>
  <c r="X5668" i="4"/>
  <c r="X5667" i="4"/>
  <c r="Y4356" i="4"/>
  <c r="Y4355" i="4"/>
  <c r="X8473" i="4"/>
  <c r="X8472" i="4"/>
  <c r="X3335" i="4"/>
  <c r="X3336" i="4"/>
  <c r="X9634" i="4"/>
  <c r="X9633" i="4"/>
  <c r="X3278" i="4"/>
  <c r="X3279" i="4"/>
  <c r="X6952" i="4"/>
  <c r="X6951" i="4"/>
  <c r="X2723" i="4"/>
  <c r="X2724" i="4"/>
  <c r="X8215" i="4"/>
  <c r="X8214" i="4"/>
  <c r="X2966" i="4"/>
  <c r="X2967" i="4"/>
  <c r="X8035" i="4"/>
  <c r="X8034" i="4"/>
  <c r="X3282" i="4"/>
  <c r="X3281" i="4"/>
  <c r="X8506" i="4"/>
  <c r="X8505" i="4"/>
  <c r="X3059" i="4"/>
  <c r="X3060" i="4"/>
  <c r="X10036" i="4"/>
  <c r="X10035" i="4"/>
  <c r="X8518" i="4"/>
  <c r="X8517" i="4"/>
  <c r="X8428" i="4"/>
  <c r="X8427" i="4"/>
  <c r="X3378" i="4"/>
  <c r="X3377" i="4"/>
  <c r="X2459" i="4"/>
  <c r="X2460" i="4"/>
  <c r="X9058" i="4"/>
  <c r="X9057" i="4"/>
  <c r="X8263" i="4"/>
  <c r="X8262" i="4"/>
  <c r="X7489" i="4"/>
  <c r="X7488" i="4"/>
  <c r="X2477" i="4"/>
  <c r="X2478" i="4"/>
  <c r="X6877" i="4"/>
  <c r="X7294" i="4"/>
  <c r="X5434" i="4"/>
  <c r="Y7770" i="4"/>
  <c r="X7123" i="4"/>
  <c r="X6991" i="4"/>
  <c r="X7228" i="4"/>
  <c r="X7270" i="4"/>
  <c r="Y7623" i="4"/>
  <c r="X4564" i="4"/>
  <c r="X9163" i="4"/>
  <c r="X9478" i="4"/>
  <c r="Y7740" i="4"/>
  <c r="X9118" i="4"/>
  <c r="X7687" i="4"/>
  <c r="Y9498" i="4"/>
  <c r="X7948" i="4"/>
  <c r="X10060" i="4"/>
  <c r="Y8262" i="4"/>
  <c r="X7714" i="4"/>
  <c r="X8152" i="4"/>
  <c r="X8983" i="4"/>
  <c r="X3330" i="4"/>
  <c r="X2817" i="4"/>
  <c r="X3204" i="4"/>
  <c r="X9046" i="4"/>
  <c r="X9045" i="4"/>
  <c r="Y7377" i="4"/>
  <c r="Y6959" i="4"/>
  <c r="X5656" i="4"/>
  <c r="X5655" i="4"/>
  <c r="Y5130" i="4"/>
  <c r="Y5129" i="4"/>
  <c r="X6973" i="4"/>
  <c r="X6972" i="4"/>
  <c r="Y6477" i="4"/>
  <c r="Y6476" i="4"/>
  <c r="X4504" i="4"/>
  <c r="Y2399" i="4"/>
  <c r="Y2398" i="4"/>
  <c r="Y6621" i="4"/>
  <c r="Y6620" i="4"/>
  <c r="X5524" i="4"/>
  <c r="X8650" i="4"/>
  <c r="X8649" i="4"/>
  <c r="X3489" i="4"/>
  <c r="X3488" i="4"/>
  <c r="X9556" i="4"/>
  <c r="X9555" i="4"/>
  <c r="X7069" i="4"/>
  <c r="X6853" i="4"/>
  <c r="X6852" i="4"/>
  <c r="X9094" i="4"/>
  <c r="X9093" i="4"/>
  <c r="Y7599" i="4"/>
  <c r="Y7598" i="4"/>
  <c r="X3494" i="4"/>
  <c r="X3495" i="4"/>
  <c r="X8308" i="4"/>
  <c r="X8307" i="4"/>
  <c r="X3119" i="4"/>
  <c r="X3120" i="4"/>
  <c r="X3434" i="4"/>
  <c r="X3435" i="4"/>
  <c r="X8599" i="4"/>
  <c r="X8598" i="4"/>
  <c r="X6316" i="4"/>
  <c r="X6315" i="4"/>
  <c r="X8611" i="4"/>
  <c r="X8610" i="4"/>
  <c r="X2612" i="4"/>
  <c r="X2613" i="4"/>
  <c r="X9055" i="4"/>
  <c r="X9054" i="4"/>
  <c r="X9391" i="4"/>
  <c r="X9390" i="4"/>
  <c r="X8452" i="4"/>
  <c r="X8451" i="4"/>
  <c r="X7657" i="4"/>
  <c r="X7656" i="4"/>
  <c r="X2630" i="4"/>
  <c r="X2631" i="4"/>
  <c r="X8728" i="4"/>
  <c r="X8727" i="4"/>
  <c r="X7015" i="4"/>
  <c r="X4297" i="4"/>
  <c r="X7474" i="4"/>
  <c r="Y5556" i="4"/>
  <c r="Y7851" i="4"/>
  <c r="X4534" i="4"/>
  <c r="X7570" i="4"/>
  <c r="X7129" i="4"/>
  <c r="Y7449" i="4"/>
  <c r="X7453" i="4"/>
  <c r="X4132" i="4"/>
  <c r="Y4770" i="4"/>
  <c r="X9601" i="4"/>
  <c r="X9604" i="4"/>
  <c r="X7927" i="4"/>
  <c r="X9973" i="4"/>
  <c r="X7747" i="4"/>
  <c r="X9745" i="4"/>
  <c r="X8071" i="4"/>
  <c r="X6841" i="4"/>
  <c r="X8656" i="4"/>
  <c r="X8338" i="4"/>
  <c r="X7138" i="4"/>
  <c r="X9595" i="4"/>
  <c r="Y3353" i="4"/>
  <c r="X3348" i="4"/>
  <c r="Y3449" i="4"/>
  <c r="X3024" i="4"/>
  <c r="Y6090" i="4"/>
  <c r="Y6089" i="4"/>
  <c r="X4335" i="4"/>
  <c r="Y7299" i="4"/>
  <c r="Y7298" i="4"/>
  <c r="Y9273" i="4"/>
  <c r="Y9272" i="4"/>
  <c r="X5560" i="4"/>
  <c r="Y7155" i="4"/>
  <c r="Y7154" i="4"/>
  <c r="Y2617" i="4"/>
  <c r="Y2618" i="4"/>
  <c r="X9241" i="4"/>
  <c r="X9240" i="4"/>
  <c r="X6757" i="4"/>
  <c r="X6756" i="4"/>
  <c r="X3107" i="4"/>
  <c r="X3108" i="4"/>
  <c r="X8578" i="4"/>
  <c r="X8577" i="4"/>
  <c r="X10177" i="4"/>
  <c r="X10176" i="4"/>
  <c r="X4456" i="4"/>
  <c r="X8776" i="4"/>
  <c r="X8775" i="4"/>
  <c r="X6814" i="4"/>
  <c r="X6813" i="4"/>
  <c r="X8698" i="4"/>
  <c r="X8697" i="4"/>
  <c r="X9388" i="4"/>
  <c r="X9387" i="4"/>
  <c r="X3696" i="4"/>
  <c r="X3695" i="4"/>
  <c r="X2783" i="4"/>
  <c r="X2784" i="4"/>
  <c r="X5749" i="4"/>
  <c r="X5748" i="4"/>
  <c r="X3332" i="4"/>
  <c r="X3333" i="4"/>
  <c r="X4147" i="4"/>
  <c r="X4441" i="4"/>
  <c r="X7762" i="4"/>
  <c r="X6406" i="4"/>
  <c r="X8353" i="4"/>
  <c r="X4603" i="4"/>
  <c r="Y5013" i="4"/>
  <c r="Y7182" i="4"/>
  <c r="X7615" i="4"/>
  <c r="Y4128" i="4"/>
  <c r="X4420" i="4"/>
  <c r="X5536" i="4"/>
  <c r="X9841" i="4"/>
  <c r="X9664" i="4"/>
  <c r="X8173" i="4"/>
  <c r="X10174" i="4"/>
  <c r="X8569" i="4"/>
  <c r="X9985" i="4"/>
  <c r="X8134" i="4"/>
  <c r="Y7764" i="4"/>
  <c r="X8848" i="4"/>
  <c r="X8398" i="4"/>
  <c r="X8404" i="4"/>
  <c r="X7207" i="4"/>
  <c r="Y10020" i="4"/>
  <c r="X3267" i="4"/>
  <c r="X2955" i="4"/>
  <c r="X2991" i="4"/>
  <c r="X8716" i="4"/>
  <c r="X5854" i="4"/>
  <c r="X5853" i="4"/>
  <c r="X7540" i="4"/>
  <c r="X7539" i="4"/>
  <c r="Y7221" i="4"/>
  <c r="Y7220" i="4"/>
  <c r="Y6348" i="4"/>
  <c r="Y6347" i="4"/>
  <c r="Y6081" i="4"/>
  <c r="Y6080" i="4"/>
  <c r="Y6693" i="4"/>
  <c r="Y6692" i="4"/>
  <c r="X2691" i="4"/>
  <c r="X2690" i="4"/>
  <c r="X7789" i="4"/>
  <c r="X7788" i="4"/>
  <c r="X4735" i="4"/>
  <c r="X4734" i="4"/>
  <c r="Y9246" i="4"/>
  <c r="Y9245" i="4"/>
  <c r="X6697" i="4"/>
  <c r="X6696" i="4"/>
  <c r="X2492" i="4"/>
  <c r="X2493" i="4"/>
  <c r="X6553" i="4"/>
  <c r="X6552" i="4"/>
  <c r="X9343" i="4"/>
  <c r="X9342" i="4"/>
  <c r="X3791" i="4"/>
  <c r="X3792" i="4"/>
  <c r="X9763" i="4"/>
  <c r="X9762" i="4"/>
  <c r="X6760" i="4"/>
  <c r="X6759" i="4"/>
  <c r="X10330" i="4"/>
  <c r="X10329" i="4"/>
  <c r="X6253" i="4"/>
  <c r="X6252" i="4"/>
  <c r="X2900" i="4"/>
  <c r="X2901" i="4"/>
  <c r="X10345" i="4"/>
  <c r="X10344" i="4"/>
  <c r="X2996" i="4"/>
  <c r="X2997" i="4"/>
  <c r="X9472" i="4"/>
  <c r="X9471" i="4"/>
  <c r="Y5229" i="4"/>
  <c r="Y5228" i="4"/>
  <c r="X2861" i="4"/>
  <c r="X2862" i="4"/>
  <c r="X6970" i="4"/>
  <c r="X6969" i="4"/>
  <c r="Y4506" i="4"/>
  <c r="Y5247" i="4"/>
  <c r="X7924" i="4"/>
  <c r="Y6708" i="4"/>
  <c r="X4099" i="4"/>
  <c r="Y4743" i="4"/>
  <c r="Y6669" i="4"/>
  <c r="X4261" i="4"/>
  <c r="Y4050" i="4"/>
  <c r="Y4200" i="4"/>
  <c r="Y4632" i="4"/>
  <c r="X5893" i="4"/>
  <c r="Y10026" i="4"/>
  <c r="X9844" i="4"/>
  <c r="X8362" i="4"/>
  <c r="X10246" i="4"/>
  <c r="X9181" i="4"/>
  <c r="X10117" i="4"/>
  <c r="Y8193" i="4"/>
  <c r="X8323" i="4"/>
  <c r="X8962" i="4"/>
  <c r="X8461" i="4"/>
  <c r="X9274" i="4"/>
  <c r="Y7785" i="4"/>
  <c r="X10225" i="4"/>
  <c r="X2412" i="4"/>
  <c r="X2847" i="4"/>
  <c r="X2544" i="4"/>
  <c r="X2802" i="4"/>
  <c r="X7477" i="4"/>
  <c r="X7476" i="4"/>
  <c r="Y7067" i="4"/>
  <c r="Y5733" i="4"/>
  <c r="Y5732" i="4"/>
  <c r="X7339" i="4"/>
  <c r="X7338" i="4"/>
  <c r="Y2764" i="4"/>
  <c r="Y2765" i="4"/>
  <c r="X4933" i="4"/>
  <c r="Y6255" i="4"/>
  <c r="Y6254" i="4"/>
  <c r="Y8115" i="4"/>
  <c r="Y8114" i="4"/>
  <c r="Y6912" i="4"/>
  <c r="Y6911" i="4"/>
  <c r="Y9324" i="4"/>
  <c r="Y9323" i="4"/>
  <c r="X8914" i="4"/>
  <c r="X8913" i="4"/>
  <c r="X6691" i="4"/>
  <c r="X6690" i="4"/>
  <c r="X7216" i="4"/>
  <c r="X7215" i="4"/>
  <c r="X9850" i="4"/>
  <c r="X9849" i="4"/>
  <c r="X9184" i="4"/>
  <c r="X9183" i="4"/>
  <c r="X2585" i="4"/>
  <c r="X2586" i="4"/>
  <c r="X8854" i="4"/>
  <c r="X8853" i="4"/>
  <c r="X6802" i="4"/>
  <c r="X6801" i="4"/>
  <c r="X3053" i="4"/>
  <c r="X3054" i="4"/>
  <c r="X2525" i="4"/>
  <c r="X2526" i="4"/>
  <c r="X8956" i="4"/>
  <c r="X8955" i="4"/>
  <c r="X8959" i="4"/>
  <c r="X8958" i="4"/>
  <c r="X3149" i="4"/>
  <c r="X3150" i="4"/>
  <c r="X8974" i="4"/>
  <c r="X8973" i="4"/>
  <c r="X6556" i="4"/>
  <c r="X6555" i="4"/>
  <c r="X3014" i="4"/>
  <c r="X3015" i="4"/>
  <c r="X8281" i="4"/>
  <c r="X8280" i="4"/>
  <c r="Y4716" i="4"/>
  <c r="X8647" i="4"/>
  <c r="X6892" i="4"/>
  <c r="X4315" i="4"/>
  <c r="Y4872" i="4"/>
  <c r="Y7044" i="4"/>
  <c r="X4333" i="4"/>
  <c r="X4957" i="4"/>
  <c r="Y4272" i="4"/>
  <c r="X4702" i="4"/>
  <c r="X5944" i="4"/>
  <c r="Y10092" i="4"/>
  <c r="X10096" i="4"/>
  <c r="X8494" i="4"/>
  <c r="X10318" i="4"/>
  <c r="X9739" i="4"/>
  <c r="X10186" i="4"/>
  <c r="X8383" i="4"/>
  <c r="X8389" i="4"/>
  <c r="X9025" i="4"/>
  <c r="Y8529" i="4"/>
  <c r="X9526" i="4"/>
  <c r="X8539" i="4"/>
  <c r="X10297" i="4"/>
  <c r="X2898" i="4"/>
  <c r="X2430" i="4"/>
  <c r="X2838" i="4"/>
  <c r="Y6915" i="4"/>
  <c r="Y6914" i="4"/>
  <c r="X7318" i="4"/>
  <c r="X5902" i="4"/>
  <c r="Y5376" i="4"/>
  <c r="Y8277" i="4"/>
  <c r="Y8276" i="4"/>
  <c r="X5239" i="4"/>
  <c r="Y5634" i="4"/>
  <c r="Y5633" i="4"/>
  <c r="X6601" i="4"/>
  <c r="X6600" i="4"/>
  <c r="X8998" i="4"/>
  <c r="X8997" i="4"/>
  <c r="X7120" i="4"/>
  <c r="X7119" i="4"/>
  <c r="X6475" i="4"/>
  <c r="X6474" i="4"/>
  <c r="X9676" i="4"/>
  <c r="X9675" i="4"/>
  <c r="Y6210" i="4"/>
  <c r="Y6209" i="4"/>
  <c r="X7819" i="4"/>
  <c r="X7818" i="4"/>
  <c r="X2663" i="4"/>
  <c r="X2664" i="4"/>
  <c r="X8938" i="4"/>
  <c r="X8937" i="4"/>
  <c r="X7060" i="4"/>
  <c r="X7059" i="4"/>
  <c r="X3284" i="4"/>
  <c r="X3285" i="4"/>
  <c r="X2444" i="4"/>
  <c r="X2445" i="4"/>
  <c r="X2678" i="4"/>
  <c r="X2679" i="4"/>
  <c r="X9040" i="4"/>
  <c r="X9039" i="4"/>
  <c r="X9043" i="4"/>
  <c r="X9042" i="4"/>
  <c r="X10360" i="4"/>
  <c r="X10359" i="4"/>
  <c r="X9061" i="4"/>
  <c r="X9060" i="4"/>
  <c r="X7537" i="4"/>
  <c r="X7536" i="4"/>
  <c r="X8377" i="4"/>
  <c r="X8376" i="4"/>
  <c r="X7792" i="4"/>
  <c r="X7791" i="4"/>
  <c r="X3782" i="4"/>
  <c r="X3783" i="4"/>
  <c r="Y4848" i="4"/>
  <c r="Y5613" i="4"/>
  <c r="X4792" i="4"/>
  <c r="Y7164" i="4"/>
  <c r="X4459" i="4"/>
  <c r="X5323" i="4"/>
  <c r="X7609" i="4"/>
  <c r="Y4617" i="4"/>
  <c r="Y5025" i="4"/>
  <c r="Y4344" i="4"/>
  <c r="X5161" i="4"/>
  <c r="X6001" i="4"/>
  <c r="X10231" i="4"/>
  <c r="X10165" i="4"/>
  <c r="X8815" i="4"/>
  <c r="X7027" i="4"/>
  <c r="Y9798" i="4"/>
  <c r="X10258" i="4"/>
  <c r="X8836" i="4"/>
  <c r="X8842" i="4"/>
  <c r="X9085" i="4"/>
  <c r="X9520" i="4"/>
  <c r="X9643" i="4"/>
  <c r="X8605" i="4"/>
  <c r="X7978" i="4"/>
  <c r="X2511" i="4"/>
  <c r="X2985" i="4"/>
  <c r="X2874" i="4"/>
  <c r="X6286" i="4"/>
  <c r="Y5850" i="4"/>
  <c r="X6427" i="4"/>
  <c r="X6426" i="4"/>
  <c r="Y6837" i="4"/>
  <c r="Y6836" i="4"/>
  <c r="Y7920" i="4"/>
  <c r="X4153" i="4"/>
  <c r="Y7814" i="4"/>
  <c r="X6472" i="4"/>
  <c r="X6471" i="4"/>
  <c r="Y7071" i="4"/>
  <c r="Y7070" i="4"/>
  <c r="Y2911" i="4"/>
  <c r="Y2912" i="4"/>
  <c r="Y5748" i="4"/>
  <c r="Y5747" i="4"/>
  <c r="Y7098" i="4"/>
  <c r="Y7097" i="4"/>
  <c r="X9481" i="4"/>
  <c r="X9480" i="4"/>
  <c r="Y5994" i="4"/>
  <c r="Y5993" i="4"/>
  <c r="X7600" i="4"/>
  <c r="X7599" i="4"/>
  <c r="X6949" i="4"/>
  <c r="X6948" i="4"/>
  <c r="X3713" i="4"/>
  <c r="X3714" i="4"/>
  <c r="X9928" i="4"/>
  <c r="X9927" i="4"/>
  <c r="X7921" i="4"/>
  <c r="X7920" i="4"/>
  <c r="X9535" i="4"/>
  <c r="X9534" i="4"/>
  <c r="X7732" i="4"/>
  <c r="X7731" i="4"/>
  <c r="X9130" i="4"/>
  <c r="X9129" i="4"/>
  <c r="X7639" i="4"/>
  <c r="X7638" i="4"/>
  <c r="X2462" i="4"/>
  <c r="X2463" i="4"/>
  <c r="X10363" i="4"/>
  <c r="X10362" i="4"/>
  <c r="X9145" i="4"/>
  <c r="X9144" i="4"/>
  <c r="X8455" i="4"/>
  <c r="X8454" i="4"/>
  <c r="X7660" i="4"/>
  <c r="X7659" i="4"/>
  <c r="X3398" i="4"/>
  <c r="X3399" i="4"/>
  <c r="X9493" i="4"/>
  <c r="X9492" i="4"/>
  <c r="X7897" i="4"/>
  <c r="X7896" i="4"/>
  <c r="X4639" i="4"/>
  <c r="X5359" i="4"/>
  <c r="X6073" i="4"/>
  <c r="X5056" i="4"/>
  <c r="Y7683" i="4"/>
  <c r="X4738" i="4"/>
  <c r="X5446" i="4"/>
  <c r="X7777" i="4"/>
  <c r="Y4953" i="4"/>
  <c r="Y4416" i="4"/>
  <c r="X5347" i="4"/>
  <c r="Y6057" i="4"/>
  <c r="X10303" i="4"/>
  <c r="Y5373" i="4"/>
  <c r="X8935" i="4"/>
  <c r="X7426" i="4"/>
  <c r="X9979" i="4"/>
  <c r="X9073" i="4"/>
  <c r="X8902" i="4"/>
  <c r="X9202" i="4"/>
  <c r="X9580" i="4"/>
  <c r="X9886" i="4"/>
  <c r="X9280" i="4"/>
  <c r="X8041" i="4"/>
  <c r="Y4172" i="4"/>
  <c r="X3105" i="4"/>
  <c r="X6013" i="4"/>
  <c r="X6012" i="4"/>
  <c r="Y6443" i="4"/>
  <c r="Y6585" i="4"/>
  <c r="Y7500" i="4"/>
  <c r="Y7499" i="4"/>
  <c r="Y6204" i="4"/>
  <c r="Y6203" i="4"/>
  <c r="Y7512" i="4"/>
  <c r="Y7511" i="4"/>
  <c r="Y6687" i="4"/>
  <c r="Y6686" i="4"/>
  <c r="Y6600" i="4"/>
  <c r="Y6599" i="4"/>
  <c r="Y5625" i="4"/>
  <c r="Y5624" i="4"/>
  <c r="X9559" i="4"/>
  <c r="X9558" i="4"/>
  <c r="X5761" i="4"/>
  <c r="X5760" i="4"/>
  <c r="X9253" i="4"/>
  <c r="X9252" i="4"/>
  <c r="X6934" i="4"/>
  <c r="X6933" i="4"/>
  <c r="X7516" i="4"/>
  <c r="X7515" i="4"/>
  <c r="Y5946" i="4"/>
  <c r="Y5945" i="4"/>
  <c r="X10006" i="4"/>
  <c r="X10005" i="4"/>
  <c r="X9619" i="4"/>
  <c r="X9618" i="4"/>
  <c r="X7837" i="4"/>
  <c r="X7836" i="4"/>
  <c r="X3063" i="4"/>
  <c r="X3062" i="4"/>
  <c r="X9295" i="4"/>
  <c r="X9294" i="4"/>
  <c r="X7858" i="4"/>
  <c r="X7857" i="4"/>
  <c r="X7879" i="4"/>
  <c r="X7878" i="4"/>
  <c r="X2615" i="4"/>
  <c r="X2616" i="4"/>
  <c r="X8086" i="4"/>
  <c r="X8085" i="4"/>
  <c r="X3551" i="4"/>
  <c r="X3552" i="4"/>
  <c r="X8731" i="4"/>
  <c r="X8730" i="4"/>
  <c r="X4840" i="4"/>
  <c r="Y6291" i="4"/>
  <c r="X6451" i="4"/>
  <c r="X5185" i="4"/>
  <c r="X8500" i="4"/>
  <c r="Y4869" i="4"/>
  <c r="X5509" i="4"/>
  <c r="X7975" i="4"/>
  <c r="X5146" i="4"/>
  <c r="X5644" i="4"/>
  <c r="Y4488" i="4"/>
  <c r="Y5532" i="4"/>
  <c r="X6115" i="4"/>
  <c r="Y6516" i="4"/>
  <c r="Y6879" i="4"/>
  <c r="X9172" i="4"/>
  <c r="X7744" i="4"/>
  <c r="X10252" i="4"/>
  <c r="Y6759" i="4"/>
  <c r="X9565" i="4"/>
  <c r="X9019" i="4"/>
  <c r="X9454" i="4"/>
  <c r="X10138" i="4"/>
  <c r="X9406" i="4"/>
  <c r="X8098" i="4"/>
  <c r="X3342" i="4"/>
  <c r="X3375" i="4"/>
  <c r="Y5064" i="4"/>
  <c r="Y6657" i="4"/>
  <c r="Y6656" i="4"/>
  <c r="X4747" i="4"/>
  <c r="X4746" i="4"/>
  <c r="Y7668" i="4"/>
  <c r="Y7667" i="4"/>
  <c r="Y7383" i="4"/>
  <c r="Y7382" i="4"/>
  <c r="Y6354" i="4"/>
  <c r="Y6353" i="4"/>
  <c r="X7597" i="4"/>
  <c r="X7596" i="4"/>
  <c r="X6790" i="4"/>
  <c r="X6789" i="4"/>
  <c r="Y7254" i="4"/>
  <c r="Y7253" i="4"/>
  <c r="Y3059" i="4"/>
  <c r="Y3058" i="4"/>
  <c r="X4432" i="4"/>
  <c r="X8671" i="4"/>
  <c r="X8670" i="4"/>
  <c r="Y9318" i="4"/>
  <c r="Y9317" i="4"/>
  <c r="X9637" i="4"/>
  <c r="X9636" i="4"/>
  <c r="Y4410" i="4"/>
  <c r="Y6536" i="4"/>
  <c r="Y6537" i="4"/>
  <c r="X9337" i="4"/>
  <c r="X9336" i="4"/>
  <c r="X7513" i="4"/>
  <c r="X7512" i="4"/>
  <c r="X6754" i="4"/>
  <c r="X6753" i="4"/>
  <c r="X7693" i="4"/>
  <c r="X7692" i="4"/>
  <c r="X2654" i="4"/>
  <c r="X2655" i="4"/>
  <c r="X9766" i="4"/>
  <c r="X9765" i="4"/>
  <c r="X3122" i="4"/>
  <c r="X3123" i="4"/>
  <c r="X2433" i="4"/>
  <c r="X2432" i="4"/>
  <c r="X3810" i="4"/>
  <c r="X3809" i="4"/>
  <c r="X9703" i="4"/>
  <c r="X9702" i="4"/>
  <c r="X8143" i="4"/>
  <c r="X8142" i="4"/>
  <c r="X3216" i="4"/>
  <c r="X3215" i="4"/>
  <c r="X9463" i="4"/>
  <c r="X9462" i="4"/>
  <c r="X7966" i="4"/>
  <c r="X7965" i="4"/>
  <c r="X2696" i="4"/>
  <c r="X2697" i="4"/>
  <c r="X8632" i="4"/>
  <c r="X8631" i="4"/>
  <c r="X8365" i="4"/>
  <c r="X8364" i="4"/>
  <c r="X3698" i="4"/>
  <c r="X3699" i="4"/>
  <c r="X9661" i="4"/>
  <c r="X9660" i="4"/>
  <c r="X8908" i="4"/>
  <c r="X8907" i="4"/>
  <c r="X5233" i="4"/>
  <c r="Y6591" i="4"/>
  <c r="X6595" i="4"/>
  <c r="X5794" i="4"/>
  <c r="X4021" i="4"/>
  <c r="X5977" i="4"/>
  <c r="X5458" i="4"/>
  <c r="Y5823" i="4"/>
  <c r="Y5157" i="4"/>
  <c r="X5653" i="4"/>
  <c r="X6385" i="4"/>
  <c r="Y6804" i="4"/>
  <c r="X7612" i="4"/>
  <c r="X9361" i="4"/>
  <c r="X7933" i="4"/>
  <c r="X10324" i="4"/>
  <c r="X9991" i="4"/>
  <c r="X9196" i="4"/>
  <c r="X9820" i="4"/>
  <c r="Y5274" i="4"/>
  <c r="X10009" i="4"/>
  <c r="X9649" i="4"/>
  <c r="X2694" i="4"/>
  <c r="X2520" i="4"/>
  <c r="Y3740" i="4"/>
  <c r="X2379" i="4"/>
  <c r="Y5051" i="4"/>
  <c r="Y6300" i="4"/>
  <c r="Y6299" i="4"/>
  <c r="Y4989" i="4"/>
  <c r="X4477" i="4"/>
  <c r="X4476" i="4"/>
  <c r="Y7749" i="4"/>
  <c r="Y7748" i="4"/>
  <c r="X5110" i="4"/>
  <c r="X5109" i="4"/>
  <c r="Y7239" i="4"/>
  <c r="Y7238" i="4"/>
  <c r="X4033" i="4"/>
  <c r="Y6888" i="4"/>
  <c r="Y6887" i="4"/>
  <c r="X7345" i="4"/>
  <c r="X7344" i="4"/>
  <c r="X3132" i="4"/>
  <c r="X3131" i="4"/>
  <c r="X3524" i="4"/>
  <c r="X3525" i="4"/>
  <c r="X6808" i="4"/>
  <c r="X8191" i="4"/>
  <c r="X8190" i="4"/>
  <c r="Y9198" i="4"/>
  <c r="Y9197" i="4"/>
  <c r="Y7365" i="4"/>
  <c r="Y7364" i="4"/>
  <c r="Y6123" i="4"/>
  <c r="Y6122" i="4"/>
  <c r="Y6399" i="4"/>
  <c r="Y6398" i="4"/>
  <c r="Y5037" i="4"/>
  <c r="X6541" i="4"/>
  <c r="X6540" i="4"/>
  <c r="X4966" i="4"/>
  <c r="X4965" i="4"/>
  <c r="X7246" i="4"/>
  <c r="X7245" i="4"/>
  <c r="X6655" i="4"/>
  <c r="X6654" i="4"/>
  <c r="X8017" i="4"/>
  <c r="X8016" i="4"/>
  <c r="X9853" i="4"/>
  <c r="X9852" i="4"/>
  <c r="X8218" i="4"/>
  <c r="X8217" i="4"/>
  <c r="X3275" i="4"/>
  <c r="X3276" i="4"/>
  <c r="X7723" i="4"/>
  <c r="X7722" i="4"/>
  <c r="X3884" i="4"/>
  <c r="X3885" i="4"/>
  <c r="X8326" i="4"/>
  <c r="X8325" i="4"/>
  <c r="X9460" i="4"/>
  <c r="X9459" i="4"/>
  <c r="X9547" i="4"/>
  <c r="X9546" i="4"/>
  <c r="X8062" i="4"/>
  <c r="X8061" i="4"/>
  <c r="X7543" i="4"/>
  <c r="X7542" i="4"/>
  <c r="X8719" i="4"/>
  <c r="X8718" i="4"/>
  <c r="X9826" i="4"/>
  <c r="X9825" i="4"/>
  <c r="X5896" i="4"/>
  <c r="Y7017" i="4"/>
  <c r="Y7290" i="4"/>
  <c r="X4165" i="4"/>
  <c r="Y5442" i="4"/>
  <c r="Y6471" i="4"/>
  <c r="X5929" i="4"/>
  <c r="Y6168" i="4"/>
  <c r="X5587" i="4"/>
  <c r="Y6177" i="4"/>
  <c r="X7795" i="4"/>
  <c r="Y7923" i="4"/>
  <c r="X9421" i="4"/>
  <c r="Y7995" i="4"/>
  <c r="Y6609" i="4"/>
  <c r="X7813" i="4"/>
  <c r="X10123" i="4"/>
  <c r="X9448" i="4"/>
  <c r="X9937" i="4"/>
  <c r="X6565" i="4"/>
  <c r="X6499" i="4"/>
  <c r="Y9771" i="4"/>
  <c r="Y8283" i="4"/>
  <c r="X3429" i="4"/>
  <c r="X3234" i="4"/>
  <c r="X3195" i="4"/>
  <c r="X5341" i="4"/>
  <c r="X5340" i="4"/>
  <c r="X5332" i="4"/>
  <c r="X5331" i="4"/>
  <c r="Y7095" i="4"/>
  <c r="Y7094" i="4"/>
  <c r="X6976" i="4"/>
  <c r="X6975" i="4"/>
  <c r="X7432" i="4"/>
  <c r="X7431" i="4"/>
  <c r="Y3205" i="4"/>
  <c r="Y3206" i="4"/>
  <c r="X3452" i="4"/>
  <c r="X3453" i="4"/>
  <c r="X7999" i="4"/>
  <c r="X7998" i="4"/>
  <c r="Y6519" i="4"/>
  <c r="Y6518" i="4"/>
  <c r="Y6741" i="4"/>
  <c r="Y6740" i="4"/>
  <c r="X4294" i="4"/>
  <c r="X7156" i="4"/>
  <c r="X7155" i="4"/>
  <c r="X8392" i="4"/>
  <c r="X8391" i="4"/>
  <c r="X3353" i="4"/>
  <c r="X3354" i="4"/>
  <c r="X9442" i="4"/>
  <c r="X9441" i="4"/>
  <c r="X6370" i="4"/>
  <c r="X6369" i="4"/>
  <c r="X9544" i="4"/>
  <c r="X9543" i="4"/>
  <c r="X9631" i="4"/>
  <c r="X9630" i="4"/>
  <c r="X7519" i="4"/>
  <c r="X7518" i="4"/>
  <c r="X8548" i="4"/>
  <c r="X8547" i="4"/>
  <c r="X7498" i="4"/>
  <c r="X9988" i="4"/>
  <c r="X9987" i="4"/>
  <c r="X8380" i="4"/>
  <c r="X8379" i="4"/>
  <c r="X6118" i="4"/>
  <c r="X7285" i="4"/>
  <c r="X7471" i="4"/>
  <c r="X6196" i="4"/>
  <c r="X4237" i="4"/>
  <c r="X5806" i="4"/>
  <c r="X6670" i="4"/>
  <c r="X6163" i="4"/>
  <c r="Y6570" i="4"/>
  <c r="Y6108" i="4"/>
  <c r="Y6381" i="4"/>
  <c r="X7144" i="4"/>
  <c r="X7918" i="4"/>
  <c r="X8107" i="4"/>
  <c r="X9670" i="4"/>
  <c r="X8179" i="4"/>
  <c r="Y6681" i="4"/>
  <c r="X8641" i="4"/>
  <c r="X10192" i="4"/>
  <c r="X9814" i="4"/>
  <c r="X10066" i="4"/>
  <c r="Y6990" i="4"/>
  <c r="X7780" i="4"/>
  <c r="X9892" i="4"/>
  <c r="X8350" i="4"/>
  <c r="X3567" i="4"/>
  <c r="X2709" i="4"/>
  <c r="X2547" i="4"/>
  <c r="Y3155" i="4"/>
  <c r="X2516" i="4"/>
  <c r="X2517" i="4"/>
  <c r="X4761" i="4"/>
  <c r="Y8079" i="4"/>
  <c r="Y8078" i="4"/>
  <c r="Y1900" i="4"/>
  <c r="Y1901" i="4"/>
  <c r="X7846" i="4"/>
  <c r="X7845" i="4"/>
  <c r="X7066" i="4"/>
  <c r="X7065" i="4"/>
  <c r="Y8070" i="4"/>
  <c r="Y8069" i="4"/>
  <c r="Y6513" i="4"/>
  <c r="Y6512" i="4"/>
  <c r="Y6732" i="4"/>
  <c r="Y6731" i="4"/>
  <c r="X4411" i="4"/>
  <c r="Y4707" i="4"/>
  <c r="X9835" i="4"/>
  <c r="X9834" i="4"/>
  <c r="X7387" i="4"/>
  <c r="X7386" i="4"/>
  <c r="X8575" i="4"/>
  <c r="X8574" i="4"/>
  <c r="X7378" i="4"/>
  <c r="X7377" i="4"/>
  <c r="X8482" i="4"/>
  <c r="X8481" i="4"/>
  <c r="X3506" i="4"/>
  <c r="X3507" i="4"/>
  <c r="X7939" i="4"/>
  <c r="X7938" i="4"/>
  <c r="X2750" i="4"/>
  <c r="X2751" i="4"/>
  <c r="X8779" i="4"/>
  <c r="X8778" i="4"/>
  <c r="X9628" i="4"/>
  <c r="X9627" i="4"/>
  <c r="X9964" i="4"/>
  <c r="X9963" i="4"/>
  <c r="X6484" i="4"/>
  <c r="X6483" i="4"/>
  <c r="X8980" i="4"/>
  <c r="X8979" i="4"/>
  <c r="X8635" i="4"/>
  <c r="X8634" i="4"/>
  <c r="X7546" i="4"/>
  <c r="X2480" i="4"/>
  <c r="X2481" i="4"/>
  <c r="Y6183" i="4"/>
  <c r="Y7635" i="4"/>
  <c r="X8869" i="4"/>
  <c r="X6403" i="4"/>
  <c r="X4930" i="4"/>
  <c r="X6259" i="4"/>
  <c r="X6721" i="4"/>
  <c r="Y6219" i="4"/>
  <c r="X6625" i="4"/>
  <c r="X6376" i="4"/>
  <c r="X6436" i="4"/>
  <c r="X7372" i="4"/>
  <c r="X8104" i="4"/>
  <c r="X8359" i="4"/>
  <c r="X9730" i="4"/>
  <c r="X8434" i="4"/>
  <c r="Y6963" i="4"/>
  <c r="X8704" i="4"/>
  <c r="X10264" i="4"/>
  <c r="Y9873" i="4"/>
  <c r="X10135" i="4"/>
  <c r="X7393" i="4"/>
  <c r="X7969" i="4"/>
  <c r="X10015" i="4"/>
  <c r="X8479" i="4"/>
  <c r="X3645" i="4"/>
  <c r="X2787" i="4"/>
  <c r="X3261" i="4"/>
  <c r="Y5840" i="4"/>
  <c r="Y7175" i="4"/>
  <c r="X5490" i="4"/>
  <c r="Y6951" i="4"/>
  <c r="Y6950" i="4"/>
  <c r="X7930" i="4"/>
  <c r="X7929" i="4"/>
  <c r="X7249" i="4"/>
  <c r="X7248" i="4"/>
  <c r="X7603" i="4"/>
  <c r="X7602" i="4"/>
  <c r="X4552" i="4"/>
  <c r="X3308" i="4"/>
  <c r="X3309" i="4"/>
  <c r="Y7590" i="4"/>
  <c r="Y7589" i="4"/>
  <c r="X6622" i="4"/>
  <c r="X6621" i="4"/>
  <c r="Y4362" i="4"/>
  <c r="Y4361" i="4"/>
  <c r="Y4764" i="4"/>
  <c r="X8356" i="4"/>
  <c r="X8355" i="4"/>
  <c r="X8335" i="4"/>
  <c r="X8334" i="4"/>
  <c r="X7486" i="4"/>
  <c r="X7485" i="4"/>
  <c r="X2390" i="4"/>
  <c r="X2391" i="4"/>
  <c r="X2726" i="4"/>
  <c r="X2727" i="4"/>
  <c r="X3344" i="4"/>
  <c r="X3345" i="4"/>
  <c r="X2504" i="4"/>
  <c r="X2505" i="4"/>
  <c r="X8584" i="4"/>
  <c r="X8583" i="4"/>
  <c r="X9694" i="4"/>
  <c r="X9693" i="4"/>
  <c r="X9121" i="4"/>
  <c r="X9120" i="4"/>
  <c r="X10042" i="4"/>
  <c r="X10041" i="4"/>
  <c r="X7063" i="4"/>
  <c r="X7062" i="4"/>
  <c r="X7663" i="4"/>
  <c r="X7662" i="4"/>
  <c r="X2633" i="4"/>
  <c r="X2634" i="4"/>
  <c r="X9247" i="4"/>
  <c r="X9246" i="4"/>
  <c r="X6829" i="4"/>
  <c r="X7756" i="4"/>
  <c r="X4654" i="4"/>
  <c r="Y6549" i="4"/>
  <c r="Y5436" i="4"/>
  <c r="Y6414" i="4"/>
  <c r="X7081" i="4"/>
  <c r="Y6768" i="4"/>
  <c r="X6772" i="4"/>
  <c r="X6631" i="4"/>
  <c r="X6532" i="4"/>
  <c r="Y7461" i="4"/>
  <c r="X8227" i="4"/>
  <c r="X8425" i="4"/>
  <c r="X10102" i="4"/>
  <c r="X7501" i="4"/>
  <c r="X8767" i="4"/>
  <c r="X10129" i="4"/>
  <c r="X10276" i="4"/>
  <c r="X8530" i="4"/>
  <c r="Y8154" i="4"/>
  <c r="X10081" i="4"/>
  <c r="X8545" i="4"/>
  <c r="X3396" i="4"/>
  <c r="X2043" i="4"/>
  <c r="X2658" i="4"/>
  <c r="Y2387" i="4"/>
  <c r="X5662" i="4"/>
  <c r="X5661" i="4"/>
  <c r="X6010" i="4"/>
  <c r="X6009" i="4"/>
  <c r="X6310" i="4"/>
  <c r="X6309" i="4"/>
  <c r="Y7491" i="4"/>
  <c r="Y7490" i="4"/>
  <c r="X5134" i="4"/>
  <c r="Y8012" i="4"/>
  <c r="X7342" i="4"/>
  <c r="X7341" i="4"/>
  <c r="X4528" i="4"/>
  <c r="X3236" i="4"/>
  <c r="X3237" i="4"/>
  <c r="Y7713" i="4"/>
  <c r="Y7712" i="4"/>
  <c r="X5041" i="4"/>
  <c r="X4807" i="4"/>
  <c r="X7213" i="4"/>
  <c r="X7212" i="4"/>
  <c r="X7573" i="4"/>
  <c r="X7572" i="4"/>
  <c r="X2957" i="4"/>
  <c r="X2958" i="4"/>
  <c r="Y7053" i="4"/>
  <c r="Y7052" i="4"/>
  <c r="X9778" i="4"/>
  <c r="X9777" i="4"/>
  <c r="X6805" i="4"/>
  <c r="X6804" i="4"/>
  <c r="X2447" i="4"/>
  <c r="X2448" i="4"/>
  <c r="X9961" i="4"/>
  <c r="X9960" i="4"/>
  <c r="X6943" i="4"/>
  <c r="X6942" i="4"/>
  <c r="X3464" i="4"/>
  <c r="X3465" i="4"/>
  <c r="X10366" i="4"/>
  <c r="X10365" i="4"/>
  <c r="X8089" i="4"/>
  <c r="X8088" i="4"/>
  <c r="X2864" i="4"/>
  <c r="X2865" i="4"/>
  <c r="X8911" i="4"/>
  <c r="X8910" i="4"/>
  <c r="Y7542" i="4"/>
  <c r="X8416" i="4"/>
  <c r="Y4788" i="4"/>
  <c r="X6703" i="4"/>
  <c r="X5557" i="4"/>
  <c r="X6466" i="4"/>
  <c r="X7855" i="4"/>
  <c r="X6988" i="4"/>
  <c r="Y6993" i="4"/>
  <c r="Y6777" i="4"/>
  <c r="X6634" i="4"/>
  <c r="X8551" i="4"/>
  <c r="X8620" i="4"/>
  <c r="X10171" i="4"/>
  <c r="X9178" i="4"/>
  <c r="X8185" i="4"/>
  <c r="X9010" i="4"/>
  <c r="Y6765" i="4"/>
  <c r="X10198" i="4"/>
  <c r="X4765" i="4"/>
  <c r="X8662" i="4"/>
  <c r="X8272" i="4"/>
  <c r="X10150" i="4"/>
  <c r="X8866" i="4"/>
  <c r="X3192" i="4"/>
  <c r="X2652" i="4"/>
  <c r="X5710" i="4"/>
  <c r="X6430" i="4"/>
  <c r="Y6945" i="4"/>
  <c r="Y6944" i="4"/>
  <c r="X4549" i="4"/>
  <c r="Y7260" i="4"/>
  <c r="Y7259" i="4"/>
  <c r="Y6528" i="4"/>
  <c r="X4852" i="4"/>
  <c r="Y8094" i="4"/>
  <c r="Y8093" i="4"/>
  <c r="X4072" i="4"/>
  <c r="Y10101" i="4"/>
  <c r="Y10100" i="4"/>
  <c r="X5029" i="4"/>
  <c r="Y5253" i="4"/>
  <c r="Y5252" i="4"/>
  <c r="X5260" i="4"/>
  <c r="X5259" i="4"/>
  <c r="X7117" i="4"/>
  <c r="X7116" i="4"/>
  <c r="X3111" i="4"/>
  <c r="X3110" i="4"/>
  <c r="X6718" i="4"/>
  <c r="X6717" i="4"/>
  <c r="X2735" i="4"/>
  <c r="X2736" i="4"/>
  <c r="X9187" i="4"/>
  <c r="X9186" i="4"/>
  <c r="X8593" i="4"/>
  <c r="X8592" i="4"/>
  <c r="X7075" i="4"/>
  <c r="X7074" i="4"/>
  <c r="X9370" i="4"/>
  <c r="X9369" i="4"/>
  <c r="X7954" i="4"/>
  <c r="X7953" i="4"/>
  <c r="X10039" i="4"/>
  <c r="X10038" i="4"/>
  <c r="X8257" i="4"/>
  <c r="X8256" i="4"/>
  <c r="X2468" i="4"/>
  <c r="X2469" i="4"/>
  <c r="X9400" i="4"/>
  <c r="X9399" i="4"/>
  <c r="X8182" i="4"/>
  <c r="X8181" i="4"/>
  <c r="X3017" i="4"/>
  <c r="X3018" i="4"/>
  <c r="Y4842" i="4"/>
  <c r="X4576" i="4"/>
  <c r="X4855" i="4"/>
  <c r="X6748" i="4"/>
  <c r="X5740" i="4"/>
  <c r="Y6900" i="4"/>
  <c r="X4465" i="4"/>
  <c r="X7045" i="4"/>
  <c r="X7183" i="4"/>
  <c r="X6997" i="4"/>
  <c r="Y7002" i="4"/>
  <c r="X6781" i="4"/>
  <c r="X7912" i="4"/>
  <c r="X8680" i="4"/>
  <c r="X8746" i="4"/>
  <c r="X5665" i="4"/>
  <c r="X9367" i="4"/>
  <c r="X8761" i="4"/>
  <c r="Y9378" i="4"/>
  <c r="X7882" i="4"/>
  <c r="X10270" i="4"/>
  <c r="X6274" i="4"/>
  <c r="X8722" i="4"/>
  <c r="X8536" i="4"/>
  <c r="Y7074" i="4"/>
  <c r="Y8985" i="4"/>
  <c r="X2880" i="4"/>
  <c r="X2856" i="4"/>
  <c r="Y6297" i="4"/>
  <c r="Y6296" i="4"/>
  <c r="Y5313" i="4"/>
  <c r="Y5312" i="4"/>
  <c r="Y7107" i="4"/>
  <c r="Y7106" i="4"/>
  <c r="Y6339" i="4"/>
  <c r="Y6338" i="4"/>
  <c r="X5548" i="4"/>
  <c r="X5547" i="4"/>
  <c r="Y2383" i="4"/>
  <c r="Y2384" i="4"/>
  <c r="Y7938" i="4"/>
  <c r="Y7937" i="4"/>
  <c r="X3092" i="4"/>
  <c r="X3093" i="4"/>
  <c r="Y4722" i="4"/>
  <c r="Y4721" i="4"/>
  <c r="X7876" i="4"/>
  <c r="X7875" i="4"/>
  <c r="X2489" i="4"/>
  <c r="X2490" i="4"/>
  <c r="X6931" i="4"/>
  <c r="X6930" i="4"/>
  <c r="X7951" i="4"/>
  <c r="X7950" i="4"/>
  <c r="X6847" i="4"/>
  <c r="X6846" i="4"/>
  <c r="X3264" i="4"/>
  <c r="X3263" i="4"/>
  <c r="X7237" i="4"/>
  <c r="X2888" i="4"/>
  <c r="X2889" i="4"/>
  <c r="X7261" i="4"/>
  <c r="X7260" i="4"/>
  <c r="X8857" i="4"/>
  <c r="X8856" i="4"/>
  <c r="X9049" i="4"/>
  <c r="X9048" i="4"/>
  <c r="X6799" i="4"/>
  <c r="X6798" i="4"/>
  <c r="X6487" i="4"/>
  <c r="X6486" i="4"/>
  <c r="X9079" i="4"/>
  <c r="X9078" i="4"/>
  <c r="X5170" i="4"/>
  <c r="X4648" i="4"/>
  <c r="X5248" i="4"/>
  <c r="Y7161" i="4"/>
  <c r="X5968" i="4"/>
  <c r="Y6981" i="4"/>
  <c r="X4744" i="4"/>
  <c r="X7177" i="4"/>
  <c r="X7225" i="4"/>
  <c r="X7186" i="4"/>
  <c r="Y7137" i="4"/>
  <c r="X6823" i="4"/>
  <c r="Y8742" i="4"/>
  <c r="X9109" i="4"/>
  <c r="X6097" i="4"/>
  <c r="X9427" i="4"/>
  <c r="X8827" i="4"/>
  <c r="X9499" i="4"/>
  <c r="X8194" i="4"/>
  <c r="Y5910" i="4"/>
  <c r="Y6417" i="4"/>
  <c r="X8968" i="4"/>
  <c r="X8791" i="4"/>
  <c r="X7273" i="4"/>
  <c r="X9160" i="4"/>
  <c r="X3222" i="4"/>
  <c r="Y2414" i="4"/>
  <c r="Y6429" i="4"/>
  <c r="Y6428" i="4"/>
  <c r="X5512" i="4"/>
  <c r="X5511" i="4"/>
  <c r="Y5136" i="4"/>
  <c r="Y5135" i="4"/>
  <c r="X5326" i="4"/>
  <c r="Y4110" i="4"/>
  <c r="X5734" i="4"/>
  <c r="Y7686" i="4"/>
  <c r="Y7685" i="4"/>
  <c r="X3020" i="4"/>
  <c r="X3021" i="4"/>
  <c r="Y7443" i="4"/>
  <c r="Y7442" i="4"/>
  <c r="X6679" i="4"/>
  <c r="X6678" i="4"/>
  <c r="X2567" i="4"/>
  <c r="X2568" i="4"/>
  <c r="X7870" i="4"/>
  <c r="X7869" i="4"/>
  <c r="X6355" i="4"/>
  <c r="X6354" i="4"/>
  <c r="X7981" i="4"/>
  <c r="X7980" i="4"/>
  <c r="X3416" i="4"/>
  <c r="X3417" i="4"/>
  <c r="X3041" i="4"/>
  <c r="X3042" i="4"/>
  <c r="X7591" i="4"/>
  <c r="X7590" i="4"/>
  <c r="X10180" i="4"/>
  <c r="X10179" i="4"/>
  <c r="X8944" i="4"/>
  <c r="X8943" i="4"/>
  <c r="X7726" i="4"/>
  <c r="X7725" i="4"/>
  <c r="X9538" i="4"/>
  <c r="X9537" i="4"/>
  <c r="X8515" i="4"/>
  <c r="X8514" i="4"/>
  <c r="X2684" i="4"/>
  <c r="X2685" i="4"/>
  <c r="X9133" i="4"/>
  <c r="X9132" i="4"/>
  <c r="X6583" i="4"/>
  <c r="X6582" i="4"/>
  <c r="X9235" i="4"/>
  <c r="X9234" i="4"/>
  <c r="X6961" i="4"/>
  <c r="X6960" i="4"/>
  <c r="X9829" i="4"/>
  <c r="X9828" i="4"/>
  <c r="X9250" i="4"/>
  <c r="X9249" i="4"/>
  <c r="Y5661" i="4"/>
  <c r="X4981" i="4"/>
  <c r="X5614" i="4"/>
  <c r="Y7476" i="4"/>
  <c r="X6709" i="4"/>
  <c r="X4942" i="4"/>
  <c r="X7312" i="4"/>
  <c r="X7267" i="4"/>
  <c r="X7192" i="4"/>
  <c r="X7006" i="4"/>
  <c r="Y6117" i="4"/>
  <c r="X8872" i="4"/>
  <c r="Y9168" i="4"/>
  <c r="X6526" i="4"/>
  <c r="X9793" i="4"/>
  <c r="X9433" i="4"/>
  <c r="X9562" i="4"/>
  <c r="Y8448" i="4"/>
  <c r="X7051" i="4"/>
  <c r="Y6489" i="4"/>
  <c r="X9208" i="4"/>
  <c r="X9151" i="4"/>
  <c r="X7786" i="4"/>
  <c r="X9286" i="4"/>
  <c r="X3456" i="4"/>
  <c r="Y3596" i="4"/>
  <c r="X3297" i="4"/>
  <c r="Y6543" i="4"/>
  <c r="Y6542" i="4"/>
  <c r="Y4776" i="4"/>
  <c r="Y6714" i="4"/>
  <c r="Y6713" i="4"/>
  <c r="Y7400" i="4"/>
  <c r="Y7401" i="4"/>
  <c r="Y5529" i="4"/>
  <c r="Y5528" i="4"/>
  <c r="X4768" i="4"/>
  <c r="X2948" i="4"/>
  <c r="X2949" i="4"/>
  <c r="X7528" i="4"/>
  <c r="X7527" i="4"/>
  <c r="X6535" i="4"/>
  <c r="X6534" i="4"/>
  <c r="X8038" i="4"/>
  <c r="X8037" i="4"/>
  <c r="Y5637" i="4"/>
  <c r="X5827" i="4"/>
  <c r="X5826" i="4"/>
  <c r="Y5838" i="4"/>
  <c r="Y5837" i="4"/>
  <c r="X6928" i="4"/>
  <c r="X6927" i="4"/>
  <c r="X8029" i="4"/>
  <c r="X8028" i="4"/>
  <c r="Y7209" i="4"/>
  <c r="Y7208" i="4"/>
  <c r="X9097" i="4"/>
  <c r="X9096" i="4"/>
  <c r="X2405" i="4"/>
  <c r="X2406" i="4"/>
  <c r="X7822" i="4"/>
  <c r="X7821" i="4"/>
  <c r="X10333" i="4"/>
  <c r="X10332" i="4"/>
  <c r="X3666" i="4"/>
  <c r="X3665" i="4"/>
  <c r="X8782" i="4"/>
  <c r="X8781" i="4"/>
  <c r="X6373" i="4"/>
  <c r="X6372" i="4"/>
  <c r="X2915" i="4"/>
  <c r="X2916" i="4"/>
  <c r="X6559" i="4"/>
  <c r="X6558" i="4"/>
  <c r="X2852" i="4"/>
  <c r="X2853" i="4"/>
  <c r="X9319" i="4"/>
  <c r="X9318" i="4"/>
  <c r="X5722" i="4"/>
  <c r="X5242" i="4"/>
  <c r="Y6075" i="4"/>
  <c r="Y4233" i="4"/>
  <c r="X6937" i="4"/>
  <c r="X7303" i="4"/>
  <c r="Y5448" i="4"/>
  <c r="Y7695" i="4"/>
  <c r="X8059" i="4"/>
  <c r="X7903" i="4"/>
  <c r="Y7272" i="4"/>
  <c r="X7327" i="4"/>
  <c r="X6181" i="4"/>
  <c r="Y8928" i="4"/>
  <c r="X9232" i="4"/>
  <c r="Y6954" i="4"/>
  <c r="Y10176" i="4"/>
  <c r="X9799" i="4"/>
  <c r="X9622" i="4"/>
  <c r="X8581" i="4"/>
  <c r="X7450" i="4"/>
  <c r="Y6561" i="4"/>
  <c r="X9331" i="4"/>
  <c r="X9214" i="4"/>
  <c r="X8095" i="4"/>
  <c r="X9655" i="4"/>
  <c r="X912" i="4"/>
  <c r="X3423" i="4"/>
  <c r="X3609" i="4"/>
  <c r="X3189" i="4"/>
  <c r="X2820" i="4"/>
  <c r="X6658" i="4"/>
  <c r="X6657" i="4"/>
  <c r="X5974" i="4"/>
  <c r="X5973" i="4"/>
  <c r="X4516" i="4"/>
  <c r="Y7248" i="4"/>
  <c r="Y7247" i="4"/>
  <c r="Y4860" i="4"/>
  <c r="X8341" i="4"/>
  <c r="X8340" i="4"/>
  <c r="Y6756" i="4"/>
  <c r="Y6755" i="4"/>
  <c r="X5374" i="4"/>
  <c r="X5373" i="4"/>
  <c r="X2876" i="4"/>
  <c r="X2877" i="4"/>
  <c r="X6343" i="4"/>
  <c r="X6342" i="4"/>
  <c r="X4972" i="4"/>
  <c r="X4971" i="4"/>
  <c r="Y5628" i="4"/>
  <c r="Y5627" i="4"/>
  <c r="Y10419" i="4"/>
  <c r="Y10418" i="4"/>
  <c r="X5818" i="4"/>
  <c r="X7735" i="4"/>
  <c r="X7734" i="4"/>
  <c r="Y6024" i="4"/>
  <c r="X7915" i="4"/>
  <c r="X7914" i="4"/>
  <c r="X8131" i="4"/>
  <c r="X8130" i="4"/>
  <c r="X3740" i="4"/>
  <c r="X3741" i="4"/>
  <c r="X9706" i="4"/>
  <c r="X9705" i="4"/>
  <c r="X7105" i="4"/>
  <c r="X7104" i="4"/>
  <c r="X3068" i="4"/>
  <c r="X3069" i="4"/>
  <c r="X9466" i="4"/>
  <c r="X9465" i="4"/>
  <c r="X6511" i="4"/>
  <c r="X6510" i="4"/>
  <c r="X7522" i="4"/>
  <c r="X7521" i="4"/>
  <c r="X3005" i="4"/>
  <c r="X3006" i="4"/>
  <c r="X9901" i="4"/>
  <c r="X9900" i="4"/>
  <c r="X2366" i="4"/>
  <c r="X2367" i="4"/>
  <c r="X6004" i="4"/>
  <c r="X5422" i="4"/>
  <c r="Y6453" i="4"/>
  <c r="Y4377" i="4"/>
  <c r="Y7029" i="4"/>
  <c r="X7852" i="4"/>
  <c r="Y6363" i="4"/>
  <c r="X4612" i="4"/>
  <c r="X4618" i="4"/>
  <c r="Y4959" i="4"/>
  <c r="Y4830" i="4"/>
  <c r="X7369" i="4"/>
  <c r="X6688" i="4"/>
  <c r="X9106" i="4"/>
  <c r="X9418" i="4"/>
  <c r="Y7359" i="4"/>
  <c r="X5815" i="4"/>
  <c r="X10045" i="4"/>
  <c r="X9862" i="4"/>
  <c r="X8773" i="4"/>
  <c r="Y7707" i="4"/>
  <c r="Y7125" i="4"/>
  <c r="X9943" i="4"/>
  <c r="Y9402" i="4"/>
  <c r="X8278" i="4"/>
  <c r="X9715" i="4"/>
  <c r="X3225" i="4"/>
  <c r="Y3668" i="4"/>
  <c r="X3246" i="4"/>
  <c r="X2919" i="4"/>
  <c r="Y6845" i="4"/>
  <c r="X6745" i="4"/>
  <c r="X6744" i="4"/>
  <c r="Y6180" i="4"/>
  <c r="Y5988" i="4"/>
  <c r="Y5987" i="4"/>
  <c r="Y6188" i="4"/>
  <c r="Y5121" i="4"/>
  <c r="Y5120" i="4"/>
  <c r="Y6036" i="4"/>
  <c r="Y6035" i="4"/>
  <c r="Y5565" i="4"/>
  <c r="X2804" i="4"/>
  <c r="X2805" i="4"/>
  <c r="X6295" i="4"/>
  <c r="X6294" i="4"/>
  <c r="Y5232" i="4"/>
  <c r="Y10566" i="4"/>
  <c r="Y10565" i="4"/>
  <c r="X5995" i="4"/>
  <c r="X5994" i="4"/>
  <c r="X2951" i="4"/>
  <c r="X2952" i="4"/>
  <c r="X6739" i="4"/>
  <c r="X6738" i="4"/>
  <c r="X7867" i="4"/>
  <c r="X7866" i="4"/>
  <c r="X9346" i="4"/>
  <c r="X9345" i="4"/>
  <c r="X8395" i="4"/>
  <c r="X8394" i="4"/>
  <c r="X3650" i="4"/>
  <c r="X3651" i="4"/>
  <c r="X8233" i="4"/>
  <c r="X8232" i="4"/>
  <c r="X3887" i="4"/>
  <c r="X3888" i="4"/>
  <c r="X9877" i="4"/>
  <c r="X9876" i="4"/>
  <c r="X9541" i="4"/>
  <c r="X9540" i="4"/>
  <c r="X9550" i="4"/>
  <c r="X9549" i="4"/>
  <c r="X6439" i="4"/>
  <c r="X9139" i="4"/>
  <c r="X9138" i="4"/>
  <c r="X7651" i="4"/>
  <c r="X7650" i="4"/>
  <c r="X3083" i="4"/>
  <c r="X3084" i="4"/>
  <c r="X7669" i="4"/>
  <c r="X7668" i="4"/>
  <c r="X2483" i="4"/>
  <c r="X2484" i="4"/>
  <c r="X9832" i="4"/>
  <c r="X9831" i="4"/>
  <c r="X6061" i="4"/>
  <c r="Y5484" i="4"/>
  <c r="X6502" i="4"/>
  <c r="X4519" i="4"/>
  <c r="X7165" i="4"/>
  <c r="Y4461" i="4"/>
  <c r="X6613" i="4"/>
  <c r="X5329" i="4"/>
  <c r="X4954" i="4"/>
  <c r="X5824" i="4"/>
  <c r="Y4965" i="4"/>
  <c r="X7828" i="4"/>
  <c r="Y6828" i="4"/>
  <c r="X9352" i="4"/>
  <c r="X10030" i="4"/>
  <c r="X7678" i="4"/>
  <c r="X7624" i="4"/>
  <c r="X7564" i="4"/>
  <c r="X10051" i="4"/>
  <c r="X9505" i="4"/>
  <c r="X8077" i="4"/>
  <c r="Y7650" i="4"/>
  <c r="X10210" i="4"/>
  <c r="X9586" i="4"/>
  <c r="X8797" i="4"/>
  <c r="X10021" i="4"/>
  <c r="X2970" i="4"/>
  <c r="Y2567" i="4"/>
  <c r="X2598" i="4"/>
  <c r="X8524" i="4"/>
  <c r="X8523" i="4"/>
  <c r="X6618" i="4"/>
  <c r="X6844" i="4"/>
  <c r="X6843" i="4"/>
  <c r="X5275" i="4"/>
  <c r="X6313" i="4"/>
  <c r="X6312" i="4"/>
  <c r="X5878" i="4"/>
  <c r="Y8901" i="4"/>
  <c r="Y8900" i="4"/>
  <c r="X6331" i="4"/>
  <c r="X6330" i="4"/>
  <c r="X5337" i="4"/>
  <c r="Y4056" i="4"/>
  <c r="Y4055" i="4"/>
  <c r="X5746" i="4"/>
  <c r="X2732" i="4"/>
  <c r="X2733" i="4"/>
  <c r="X5647" i="4"/>
  <c r="Y6396" i="4"/>
  <c r="Y6395" i="4"/>
  <c r="X6283" i="4"/>
  <c r="X6418" i="4"/>
  <c r="X6417" i="4"/>
  <c r="X2426" i="4"/>
  <c r="X2427" i="4"/>
  <c r="X7759" i="4"/>
  <c r="X7758" i="4"/>
  <c r="X2438" i="4"/>
  <c r="X2439" i="4"/>
  <c r="Y7206" i="4"/>
  <c r="Y7205" i="4"/>
  <c r="Y5715" i="4"/>
  <c r="X8485" i="4"/>
  <c r="X8484" i="4"/>
  <c r="X3797" i="4"/>
  <c r="X3798" i="4"/>
  <c r="X8314" i="4"/>
  <c r="X8313" i="4"/>
  <c r="Y6282" i="4"/>
  <c r="Y6281" i="4"/>
  <c r="X9805" i="4"/>
  <c r="X9804" i="4"/>
  <c r="X9223" i="4"/>
  <c r="X9222" i="4"/>
  <c r="X7873" i="4"/>
  <c r="X7872" i="4"/>
  <c r="X3314" i="4"/>
  <c r="X3315" i="4"/>
  <c r="X2636" i="4"/>
  <c r="X2637" i="4"/>
  <c r="X9916" i="4"/>
  <c r="X9915" i="4"/>
  <c r="X6874" i="4"/>
  <c r="Y6126" i="4"/>
  <c r="Y4992" i="4"/>
  <c r="X7480" i="4"/>
  <c r="X4600" i="4"/>
  <c r="X6664" i="4"/>
  <c r="X5572" i="4"/>
  <c r="Y5148" i="4"/>
  <c r="X6103" i="4"/>
  <c r="X5158" i="4"/>
  <c r="X7909" i="4"/>
  <c r="X9415" i="4"/>
  <c r="X10237" i="4"/>
  <c r="Y8175" i="4"/>
  <c r="X7996" i="4"/>
  <c r="X8125" i="4"/>
  <c r="Y4821" i="4"/>
  <c r="X9751" i="4"/>
  <c r="X8587" i="4"/>
  <c r="X7711" i="4"/>
  <c r="X7654" i="4"/>
  <c r="X9949" i="4"/>
  <c r="X9157" i="4"/>
  <c r="X10087" i="4"/>
  <c r="X2721" i="4"/>
  <c r="Y3884" i="4"/>
  <c r="X3003" i="4"/>
  <c r="Y8028" i="4"/>
  <c r="Y8027" i="4"/>
  <c r="Y6939" i="4"/>
  <c r="Y6938" i="4"/>
  <c r="X5473" i="4"/>
  <c r="X6448" i="4"/>
  <c r="X6447" i="4"/>
  <c r="X6024" i="4"/>
  <c r="Y8826" i="4"/>
  <c r="Y8825" i="4"/>
  <c r="X7405" i="4"/>
  <c r="X7404" i="4"/>
  <c r="X5917" i="4"/>
  <c r="X5916" i="4"/>
  <c r="X2660" i="4"/>
  <c r="X2661" i="4"/>
  <c r="Y7866" i="4"/>
  <c r="Y7865" i="4"/>
  <c r="Y6276" i="4"/>
  <c r="Y6275" i="4"/>
  <c r="Y6540" i="4"/>
  <c r="Y6539" i="4"/>
  <c r="X3257" i="4"/>
  <c r="X3258" i="4"/>
  <c r="X7531" i="4"/>
  <c r="X7530" i="4"/>
  <c r="X8833" i="4"/>
  <c r="X8832" i="4"/>
  <c r="X9679" i="4"/>
  <c r="X9678" i="4"/>
  <c r="X8665" i="4"/>
  <c r="X8664" i="4"/>
  <c r="Y6252" i="4"/>
  <c r="Y6251" i="4"/>
  <c r="X9529" i="4"/>
  <c r="X9528" i="4"/>
  <c r="X8860" i="4"/>
  <c r="X8859" i="4"/>
  <c r="X6811" i="4"/>
  <c r="X6810" i="4"/>
  <c r="X2600" i="4"/>
  <c r="X2601" i="4"/>
  <c r="X9967" i="4"/>
  <c r="X9966" i="4"/>
  <c r="X6367" i="4"/>
  <c r="X6366" i="4"/>
  <c r="X8260" i="4"/>
  <c r="X8259" i="4"/>
  <c r="X10369" i="4"/>
  <c r="X10368" i="4"/>
  <c r="X9904" i="4"/>
  <c r="X9903" i="4"/>
  <c r="X8092" i="4"/>
  <c r="X8091" i="4"/>
  <c r="X2714" i="4"/>
  <c r="X2715" i="4"/>
  <c r="X7630" i="4"/>
  <c r="X6292" i="4"/>
  <c r="Y6699" i="4"/>
  <c r="Y5058" i="4"/>
  <c r="Y4095" i="4"/>
  <c r="Y4740" i="4"/>
  <c r="X6904" i="4"/>
  <c r="Y6096" i="4"/>
  <c r="X5215" i="4"/>
  <c r="Y5226" i="4"/>
  <c r="Y4704" i="4"/>
  <c r="X7462" i="4"/>
  <c r="X9475" i="4"/>
  <c r="X10309" i="4"/>
  <c r="Y8496" i="4"/>
  <c r="X8119" i="4"/>
  <c r="X8572" i="4"/>
  <c r="X7945" i="4"/>
  <c r="X9868" i="4"/>
  <c r="X9262" i="4"/>
  <c r="X7771" i="4"/>
  <c r="X7717" i="4"/>
  <c r="Y10077" i="4"/>
  <c r="X9220" i="4"/>
  <c r="X10156" i="4"/>
  <c r="AC35" i="4"/>
  <c r="AB35" i="4"/>
  <c r="AD36" i="4"/>
  <c r="X2937" i="4"/>
  <c r="Y6555" i="4"/>
  <c r="Y8751" i="4"/>
  <c r="X5728" i="4"/>
  <c r="X5125" i="4"/>
  <c r="X4627" i="4"/>
  <c r="X5077" i="4"/>
  <c r="X5076" i="4"/>
  <c r="Y8502" i="4"/>
  <c r="Y8501" i="4"/>
  <c r="X2588" i="4"/>
  <c r="X2589" i="4"/>
  <c r="Y7947" i="4"/>
  <c r="Y7946" i="4"/>
  <c r="X4144" i="4"/>
  <c r="X8443" i="4"/>
  <c r="X8442" i="4"/>
  <c r="X6529" i="4"/>
  <c r="X6528" i="4"/>
  <c r="X6643" i="4"/>
  <c r="Y5925" i="4"/>
  <c r="X7381" i="4"/>
  <c r="X7380" i="4"/>
  <c r="X7444" i="4"/>
  <c r="X7443" i="4"/>
  <c r="X2372" i="4"/>
  <c r="X2373" i="4"/>
  <c r="X9091" i="4"/>
  <c r="X9090" i="4"/>
  <c r="Y7116" i="4"/>
  <c r="Y7115" i="4"/>
  <c r="X9847" i="4"/>
  <c r="X9846" i="4"/>
  <c r="X8755" i="4"/>
  <c r="X8754" i="4"/>
  <c r="X6736" i="4"/>
  <c r="X6735" i="4"/>
  <c r="X2507" i="4"/>
  <c r="X2508" i="4"/>
  <c r="X6784" i="4"/>
  <c r="X6783" i="4"/>
  <c r="X9613" i="4"/>
  <c r="X9612" i="4"/>
  <c r="X8947" i="4"/>
  <c r="X8946" i="4"/>
  <c r="X7078" i="4"/>
  <c r="X7077" i="4"/>
  <c r="X2753" i="4"/>
  <c r="X2754" i="4"/>
  <c r="X7741" i="4"/>
  <c r="X7740" i="4"/>
  <c r="Y5049" i="4"/>
  <c r="Y5048" i="4"/>
  <c r="X6271" i="4"/>
  <c r="X6270" i="4"/>
  <c r="X10141" i="4"/>
  <c r="X10140" i="4"/>
  <c r="X9238" i="4"/>
  <c r="X9237" i="4"/>
  <c r="X8374" i="4"/>
  <c r="X8373" i="4"/>
  <c r="X2867" i="4"/>
  <c r="X2868" i="4"/>
  <c r="X8563" i="4"/>
  <c r="X6592" i="4"/>
  <c r="Y6885" i="4"/>
  <c r="X5122" i="4"/>
  <c r="X5320" i="4"/>
  <c r="X7039" i="4"/>
  <c r="X6214" i="4"/>
  <c r="Y5460" i="4"/>
  <c r="Y6225" i="4"/>
  <c r="X5344" i="4"/>
  <c r="X4834" i="4"/>
  <c r="Y5724" i="4"/>
  <c r="X9721" i="4"/>
  <c r="Y7089" i="4"/>
  <c r="X8626" i="4"/>
  <c r="Y8181" i="4"/>
  <c r="X8638" i="4"/>
  <c r="X8068" i="4"/>
  <c r="X10057" i="4"/>
  <c r="X9571" i="4"/>
  <c r="X8329" i="4"/>
  <c r="X8026" i="4"/>
  <c r="X10216" i="4"/>
  <c r="X9592" i="4"/>
  <c r="Y10227" i="4"/>
  <c r="X2499" i="4"/>
  <c r="X4041" i="4"/>
  <c r="AD37" i="4"/>
  <c r="AB37" i="4"/>
  <c r="J74" i="11" l="1"/>
  <c r="J73" i="11" s="1"/>
  <c r="H21" i="11" s="1"/>
  <c r="G21" i="11" s="1"/>
  <c r="H18" i="11"/>
  <c r="H19" i="11" s="1"/>
  <c r="J55" i="11"/>
  <c r="X2423" i="4"/>
  <c r="X8221" i="4"/>
  <c r="X4048" i="4"/>
  <c r="X5268" i="4"/>
  <c r="X5269" i="4"/>
  <c r="Y7211" i="4"/>
  <c r="X4836" i="4"/>
  <c r="X6544" i="4"/>
  <c r="X6543" i="4"/>
  <c r="X8821" i="4"/>
  <c r="X4081" i="4"/>
  <c r="Y5664" i="4"/>
  <c r="X6861" i="4"/>
  <c r="X6762" i="4"/>
  <c r="Y7569" i="4"/>
  <c r="Y7568" i="4"/>
  <c r="X6955" i="4"/>
  <c r="X6954" i="4"/>
  <c r="AD38" i="4"/>
  <c r="AC37" i="4"/>
  <c r="X7170" i="4"/>
  <c r="X7171" i="4"/>
  <c r="AC36" i="4"/>
  <c r="AB36" i="4"/>
  <c r="AE36" i="4" s="1"/>
  <c r="AE35" i="4"/>
  <c r="AE37" i="4"/>
  <c r="X6787" i="4"/>
  <c r="X6786" i="4"/>
  <c r="X6645" i="4"/>
  <c r="X4749" i="4"/>
  <c r="X7482" i="4"/>
  <c r="X7411" i="4"/>
  <c r="Y4541" i="4"/>
  <c r="Y4542" i="4"/>
  <c r="Y6440" i="4"/>
  <c r="Y6441" i="4"/>
  <c r="X4525" i="4"/>
  <c r="X2399" i="4"/>
  <c r="X2400" i="4"/>
  <c r="X6522" i="4"/>
  <c r="Y6434" i="4"/>
  <c r="Y6435" i="4"/>
  <c r="X4864" i="4"/>
  <c r="X5053" i="4"/>
  <c r="Y6753" i="4"/>
  <c r="Y7034" i="4"/>
  <c r="X7698" i="4"/>
  <c r="X7699" i="4"/>
  <c r="X6184" i="4"/>
  <c r="X5845" i="4"/>
  <c r="X7408" i="4"/>
  <c r="Y7037" i="4"/>
  <c r="Y7304" i="4"/>
  <c r="X5059" i="4"/>
  <c r="Y4584" i="4"/>
  <c r="Y9947" i="4"/>
  <c r="X5394" i="4"/>
  <c r="X4363" i="4"/>
  <c r="Y4473" i="4"/>
  <c r="X6166" i="4"/>
  <c r="X4467" i="4"/>
  <c r="Y6132" i="4"/>
  <c r="X6130" i="4"/>
  <c r="Y4581" i="4"/>
  <c r="X5856" i="4"/>
  <c r="X4374" i="4"/>
  <c r="Y5684" i="4"/>
  <c r="Y5685" i="4"/>
  <c r="X5577" i="4"/>
  <c r="X4198" i="4"/>
  <c r="J83" i="11"/>
  <c r="H23" i="11" s="1"/>
  <c r="X6864" i="4"/>
  <c r="Y6705" i="4"/>
  <c r="X8970" i="4"/>
  <c r="Y5193" i="4"/>
  <c r="Y4161" i="4"/>
  <c r="Y5771" i="4"/>
  <c r="X6124" i="4"/>
  <c r="X5086" i="4"/>
  <c r="Y9423" i="4"/>
  <c r="X7701" i="4"/>
  <c r="Y7022" i="4"/>
  <c r="X7627" i="4"/>
  <c r="Y6018" i="4"/>
  <c r="X4879" i="4"/>
  <c r="X7773" i="4"/>
  <c r="X9874" i="4"/>
  <c r="Y5202" i="4"/>
  <c r="X4690" i="4"/>
  <c r="X6361" i="4"/>
  <c r="X8149" i="4"/>
  <c r="X5475" i="4"/>
  <c r="X6168" i="4"/>
  <c r="Y4256" i="4"/>
  <c r="X4699" i="4"/>
  <c r="X6222" i="4"/>
  <c r="X4780" i="4"/>
  <c r="Y4365" i="4"/>
  <c r="X6393" i="4"/>
  <c r="X2550" i="4"/>
  <c r="X5083" i="4"/>
  <c r="Y4932" i="4"/>
  <c r="X5767" i="4"/>
  <c r="Y5481" i="4"/>
  <c r="X5178" i="4"/>
  <c r="Y5673" i="4"/>
  <c r="Y4976" i="4"/>
  <c r="X4891" i="4"/>
  <c r="Y5081" i="4"/>
  <c r="X4051" i="4"/>
  <c r="X5686" i="4"/>
  <c r="X5674" i="4"/>
  <c r="Y4883" i="4"/>
  <c r="X6415" i="4"/>
  <c r="X5575" i="4"/>
  <c r="Y5895" i="4"/>
  <c r="X4258" i="4"/>
  <c r="Y4985" i="4"/>
  <c r="Y4685" i="4"/>
  <c r="Y4614" i="4"/>
  <c r="Y4613" i="4"/>
  <c r="Y14" i="4"/>
  <c r="Y1388" i="4"/>
  <c r="Y1504" i="4"/>
  <c r="Y2988" i="4"/>
  <c r="Y1811" i="4"/>
  <c r="Y866" i="4"/>
  <c r="Y2760" i="4"/>
  <c r="Y2285" i="4"/>
  <c r="X2277" i="4"/>
  <c r="Y1727" i="4"/>
  <c r="Y1946" i="4"/>
  <c r="Y455" i="4"/>
  <c r="H52" i="11"/>
  <c r="J52" i="11" s="1"/>
  <c r="J49" i="11" s="1"/>
  <c r="Y308" i="4"/>
  <c r="Y1688" i="4"/>
  <c r="Y2107" i="4"/>
  <c r="Y785" i="4"/>
  <c r="Y1000" i="4"/>
  <c r="Y2200" i="4"/>
  <c r="Y2144" i="4"/>
  <c r="Y1777" i="4"/>
  <c r="Y3995" i="4"/>
  <c r="X756" i="4"/>
  <c r="Y3878" i="4"/>
  <c r="Y3306" i="4"/>
  <c r="Y2498" i="4"/>
  <c r="Y565" i="4"/>
  <c r="Y1396" i="4"/>
  <c r="Y3873" i="4"/>
  <c r="Y688" i="4"/>
  <c r="Y1325" i="4"/>
  <c r="Y2681" i="4"/>
  <c r="Y460" i="4"/>
  <c r="Y548" i="4"/>
  <c r="H42" i="11"/>
  <c r="X2285" i="4"/>
  <c r="X2295" i="4"/>
  <c r="X92" i="4"/>
  <c r="Y2168" i="4"/>
  <c r="Y524" i="4"/>
  <c r="Y1649" i="4"/>
  <c r="Y1815" i="4"/>
  <c r="X1744" i="4"/>
  <c r="Y1927" i="4"/>
  <c r="Y2937" i="4"/>
  <c r="X323" i="4"/>
  <c r="Y1709" i="4"/>
  <c r="Y1704" i="4"/>
  <c r="Y2130" i="4"/>
  <c r="Y532" i="4"/>
  <c r="Y2308" i="4"/>
  <c r="Y1604" i="4"/>
  <c r="Y410" i="4"/>
  <c r="Y103" i="4"/>
  <c r="Y2907" i="4"/>
  <c r="X107" i="4"/>
  <c r="H45" i="11"/>
  <c r="J45" i="11" s="1"/>
  <c r="Y398" i="4"/>
  <c r="Y2139" i="4"/>
  <c r="X2351" i="4"/>
  <c r="Y2089" i="4"/>
  <c r="Y2642" i="4"/>
  <c r="Y2651" i="4"/>
  <c r="H43" i="11"/>
  <c r="J43" i="11" s="1"/>
  <c r="Y1484" i="4"/>
  <c r="Y506" i="4"/>
  <c r="Y881" i="4"/>
  <c r="Y3077" i="4"/>
  <c r="Y416" i="4"/>
  <c r="X1765" i="4"/>
  <c r="X3169" i="4"/>
  <c r="X147" i="4"/>
  <c r="Y956" i="4"/>
  <c r="Y598" i="4"/>
  <c r="Y1037" i="4"/>
  <c r="I75" i="11"/>
  <c r="Y2153" i="4"/>
  <c r="Y1668" i="4"/>
  <c r="X311" i="4"/>
  <c r="Y413" i="4"/>
  <c r="X1188" i="4"/>
  <c r="X443" i="4"/>
  <c r="Y2535" i="4"/>
  <c r="Y775" i="4"/>
  <c r="Y2852" i="4"/>
  <c r="Y9143" i="4"/>
  <c r="Y9142" i="4"/>
  <c r="X3649" i="4"/>
  <c r="X3613" i="4"/>
  <c r="Y3246" i="4"/>
  <c r="Y10243" i="4"/>
  <c r="Y10398" i="4"/>
  <c r="Y9680" i="4"/>
  <c r="Y10438" i="4"/>
  <c r="Y10597" i="4"/>
  <c r="U4211" i="4"/>
  <c r="U4481" i="4"/>
  <c r="X4481" i="4" s="1"/>
  <c r="U5015" i="4"/>
  <c r="U5099" i="4"/>
  <c r="U5447" i="4"/>
  <c r="X5447" i="4" s="1"/>
  <c r="U5531" i="4"/>
  <c r="X5531" i="4" s="1"/>
  <c r="U4928" i="4"/>
  <c r="X4928" i="4" s="1"/>
  <c r="U5186" i="4"/>
  <c r="U5360" i="4"/>
  <c r="U5618" i="4"/>
  <c r="X5618" i="4" s="1"/>
  <c r="U5792" i="4"/>
  <c r="X5792" i="4" s="1"/>
  <c r="U5876" i="4"/>
  <c r="U6038" i="4"/>
  <c r="U6119" i="4"/>
  <c r="U6437" i="4"/>
  <c r="U6590" i="4"/>
  <c r="U6665" i="4"/>
  <c r="X6665" i="4" s="1"/>
  <c r="U4841" i="4"/>
  <c r="X4841" i="4" s="1"/>
  <c r="U5018" i="4"/>
  <c r="U5102" i="4"/>
  <c r="U5273" i="4"/>
  <c r="U5450" i="4"/>
  <c r="U5534" i="4"/>
  <c r="X5534" i="4" s="1"/>
  <c r="U5705" i="4"/>
  <c r="U5879" i="4"/>
  <c r="U5960" i="4"/>
  <c r="U6041" i="4"/>
  <c r="U6200" i="4"/>
  <c r="U6281" i="4"/>
  <c r="U6359" i="4"/>
  <c r="X6359" i="4" s="1"/>
  <c r="U6515" i="4"/>
  <c r="U4217" i="4"/>
  <c r="U4307" i="4"/>
  <c r="X4307" i="4" s="1"/>
  <c r="U4397" i="4"/>
  <c r="U4670" i="4"/>
  <c r="U4757" i="4"/>
  <c r="U4844" i="4"/>
  <c r="X4844" i="4" s="1"/>
  <c r="U4931" i="4"/>
  <c r="U5105" i="4"/>
  <c r="U5189" i="4"/>
  <c r="U5276" i="4"/>
  <c r="U5363" i="4"/>
  <c r="U5537" i="4"/>
  <c r="X5537" i="4" s="1"/>
  <c r="U5621" i="4"/>
  <c r="X5621" i="4" s="1"/>
  <c r="U5708" i="4"/>
  <c r="U5795" i="4"/>
  <c r="U6122" i="4"/>
  <c r="X6122" i="4" s="1"/>
  <c r="U3614" i="4"/>
  <c r="U3722" i="4"/>
  <c r="X3722" i="4" s="1"/>
  <c r="U4022" i="4"/>
  <c r="U4118" i="4"/>
  <c r="U4220" i="4"/>
  <c r="U4586" i="4"/>
  <c r="U4673" i="4"/>
  <c r="U4934" i="4"/>
  <c r="X4934" i="4" s="1"/>
  <c r="U5021" i="4"/>
  <c r="U3725" i="4"/>
  <c r="X3725" i="4" s="1"/>
  <c r="U3836" i="4"/>
  <c r="U3932" i="4"/>
  <c r="U4124" i="4"/>
  <c r="U5456" i="4"/>
  <c r="X5456" i="4" s="1"/>
  <c r="U5885" i="4"/>
  <c r="U5966" i="4"/>
  <c r="X5966" i="4" s="1"/>
  <c r="U6047" i="4"/>
  <c r="X6047" i="4" s="1"/>
  <c r="U3383" i="4"/>
  <c r="X3383" i="4" s="1"/>
  <c r="U5375" i="4"/>
  <c r="X5375" i="4" s="1"/>
  <c r="U5459" i="4"/>
  <c r="X5459" i="4" s="1"/>
  <c r="U5804" i="4"/>
  <c r="X5804" i="4" s="1"/>
  <c r="U5888" i="4"/>
  <c r="X5888" i="4" s="1"/>
  <c r="U6050" i="4"/>
  <c r="U6524" i="4"/>
  <c r="X6524" i="4" s="1"/>
  <c r="U4856" i="4"/>
  <c r="U5378" i="4"/>
  <c r="X5378" i="4" s="1"/>
  <c r="U5462" i="4"/>
  <c r="U5633" i="4"/>
  <c r="X5633" i="4" s="1"/>
  <c r="U5891" i="4"/>
  <c r="X5891" i="4" s="1"/>
  <c r="U6053" i="4"/>
  <c r="X6053" i="4" s="1"/>
  <c r="U3086" i="4"/>
  <c r="X3086" i="4" s="1"/>
  <c r="U3248" i="4"/>
  <c r="U3518" i="4"/>
  <c r="X3518" i="4" s="1"/>
  <c r="U3944" i="4"/>
  <c r="U4511" i="4"/>
  <c r="X4511" i="4" s="1"/>
  <c r="U4598" i="4"/>
  <c r="X4598" i="4" s="1"/>
  <c r="U4685" i="4"/>
  <c r="X4685" i="4" s="1"/>
  <c r="U4862" i="4"/>
  <c r="X4862" i="4" s="1"/>
  <c r="U4949" i="4"/>
  <c r="U5294" i="4"/>
  <c r="U5381" i="4"/>
  <c r="X5381" i="4" s="1"/>
  <c r="U5726" i="4"/>
  <c r="U5894" i="4"/>
  <c r="U6056" i="4"/>
  <c r="X6056" i="4" s="1"/>
  <c r="U6137" i="4"/>
  <c r="X6137" i="4" s="1"/>
  <c r="U4688" i="4"/>
  <c r="X4688" i="4" s="1"/>
  <c r="U4952" i="4"/>
  <c r="X4952" i="4" s="1"/>
  <c r="U5384" i="4"/>
  <c r="U5471" i="4"/>
  <c r="U5555" i="4"/>
  <c r="X5555" i="4" s="1"/>
  <c r="U5645" i="4"/>
  <c r="U5732" i="4"/>
  <c r="U5816" i="4"/>
  <c r="U5900" i="4"/>
  <c r="X5900" i="4" s="1"/>
  <c r="U5981" i="4"/>
  <c r="U6302" i="4"/>
  <c r="X6302" i="4" s="1"/>
  <c r="U6383" i="4"/>
  <c r="X6383" i="4" s="1"/>
  <c r="U6536" i="4"/>
  <c r="U6611" i="4"/>
  <c r="X6611" i="4" s="1"/>
  <c r="U6908" i="4"/>
  <c r="X6908" i="4" s="1"/>
  <c r="U3098" i="4"/>
  <c r="X3098" i="4" s="1"/>
  <c r="U3404" i="4"/>
  <c r="U3854" i="4"/>
  <c r="X3854" i="4" s="1"/>
  <c r="U3101" i="4"/>
  <c r="U3647" i="4"/>
  <c r="X3647" i="4" s="1"/>
  <c r="U3761" i="4"/>
  <c r="X3761" i="4" s="1"/>
  <c r="U3857" i="4"/>
  <c r="U3953" i="4"/>
  <c r="U4055" i="4"/>
  <c r="U4148" i="4"/>
  <c r="X4148" i="4" s="1"/>
  <c r="U4241" i="4"/>
  <c r="X4241" i="4" s="1"/>
  <c r="U4427" i="4"/>
  <c r="U4607" i="4"/>
  <c r="X4607" i="4" s="1"/>
  <c r="U4784" i="4"/>
  <c r="U5042" i="4"/>
  <c r="X5042" i="4" s="1"/>
  <c r="U3956" i="4"/>
  <c r="U4331" i="4"/>
  <c r="U4430" i="4"/>
  <c r="U4520" i="4"/>
  <c r="U4874" i="4"/>
  <c r="U4958" i="4"/>
  <c r="X4958" i="4" s="1"/>
  <c r="U5129" i="4"/>
  <c r="X5129" i="4" s="1"/>
  <c r="U5306" i="4"/>
  <c r="U5390" i="4"/>
  <c r="U5561" i="4"/>
  <c r="X5561" i="4" s="1"/>
  <c r="U5738" i="4"/>
  <c r="U3272" i="4"/>
  <c r="U3410" i="4"/>
  <c r="X3410" i="4" s="1"/>
  <c r="U3764" i="4"/>
  <c r="X3764" i="4" s="1"/>
  <c r="U3860" i="4"/>
  <c r="U4058" i="4"/>
  <c r="U4151" i="4"/>
  <c r="U4244" i="4"/>
  <c r="X4244" i="4" s="1"/>
  <c r="U4610" i="4"/>
  <c r="X4610" i="4" s="1"/>
  <c r="U4697" i="4"/>
  <c r="X4697" i="4" s="1"/>
  <c r="U4787" i="4"/>
  <c r="X4787" i="4" s="1"/>
  <c r="U4961" i="4"/>
  <c r="X4961" i="4" s="1"/>
  <c r="U5045" i="4"/>
  <c r="U5132" i="4"/>
  <c r="U5219" i="4"/>
  <c r="U3959" i="4"/>
  <c r="X3959" i="4" s="1"/>
  <c r="U4061" i="4"/>
  <c r="X4061" i="4" s="1"/>
  <c r="U4337" i="4"/>
  <c r="U4523" i="4"/>
  <c r="X4523" i="4" s="1"/>
  <c r="U4700" i="4"/>
  <c r="U4790" i="4"/>
  <c r="U4877" i="4"/>
  <c r="X4877" i="4" s="1"/>
  <c r="U5222" i="4"/>
  <c r="U5309" i="4"/>
  <c r="U10203" i="4"/>
  <c r="X10203" i="4" s="1"/>
  <c r="U3767" i="4"/>
  <c r="U3863" i="4"/>
  <c r="U3962" i="4"/>
  <c r="U4154" i="4"/>
  <c r="U4247" i="4"/>
  <c r="X4247" i="4" s="1"/>
  <c r="U4340" i="4"/>
  <c r="X4340" i="4" s="1"/>
  <c r="U4436" i="4"/>
  <c r="X4436" i="4" s="1"/>
  <c r="U4613" i="4"/>
  <c r="X4613" i="4" s="1"/>
  <c r="U4439" i="4"/>
  <c r="X4439" i="4" s="1"/>
  <c r="U4526" i="4"/>
  <c r="U4880" i="4"/>
  <c r="X4880" i="4" s="1"/>
  <c r="U5312" i="4"/>
  <c r="U5744" i="4"/>
  <c r="U5828" i="4"/>
  <c r="X5828" i="4" s="1"/>
  <c r="U3419" i="4"/>
  <c r="U3968" i="4"/>
  <c r="U4070" i="4"/>
  <c r="U3554" i="4"/>
  <c r="U3674" i="4"/>
  <c r="X3674" i="4" s="1"/>
  <c r="U3977" i="4"/>
  <c r="X3977" i="4" s="1"/>
  <c r="U4073" i="4"/>
  <c r="U4163" i="4"/>
  <c r="X4163" i="4" s="1"/>
  <c r="U4445" i="4"/>
  <c r="X4445" i="4" s="1"/>
  <c r="U4802" i="4"/>
  <c r="U4886" i="4"/>
  <c r="U5057" i="4"/>
  <c r="X5057" i="4" s="1"/>
  <c r="U3560" i="4"/>
  <c r="U3872" i="4"/>
  <c r="U4256" i="4"/>
  <c r="X4256" i="4" s="1"/>
  <c r="U4355" i="4"/>
  <c r="U4535" i="4"/>
  <c r="X4535" i="4" s="1"/>
  <c r="U4715" i="4"/>
  <c r="X4715" i="4" s="1"/>
  <c r="U4889" i="4"/>
  <c r="X4889" i="4" s="1"/>
  <c r="U4973" i="4"/>
  <c r="U5060" i="4"/>
  <c r="X5060" i="4" s="1"/>
  <c r="U5147" i="4"/>
  <c r="X5147" i="4" s="1"/>
  <c r="U5321" i="4"/>
  <c r="U5405" i="4"/>
  <c r="X5405" i="4" s="1"/>
  <c r="U5492" i="4"/>
  <c r="X5492" i="4" s="1"/>
  <c r="U5579" i="4"/>
  <c r="U5753" i="4"/>
  <c r="X5753" i="4" s="1"/>
  <c r="U3980" i="4"/>
  <c r="U4076" i="4"/>
  <c r="U4166" i="4"/>
  <c r="X4166" i="4" s="1"/>
  <c r="U4358" i="4"/>
  <c r="X4358" i="4" s="1"/>
  <c r="U4448" i="4"/>
  <c r="U4625" i="4"/>
  <c r="U4718" i="4"/>
  <c r="X4718" i="4" s="1"/>
  <c r="U4805" i="4"/>
  <c r="U5150" i="4"/>
  <c r="U5237" i="4"/>
  <c r="U5582" i="4"/>
  <c r="X5582" i="4" s="1"/>
  <c r="U5669" i="4"/>
  <c r="U3875" i="4"/>
  <c r="X3875" i="4" s="1"/>
  <c r="U4538" i="4"/>
  <c r="X4538" i="4" s="1"/>
  <c r="U4628" i="4"/>
  <c r="X4628" i="4" s="1"/>
  <c r="U4892" i="4"/>
  <c r="X4892" i="4" s="1"/>
  <c r="U4976" i="4"/>
  <c r="U5063" i="4"/>
  <c r="U5324" i="4"/>
  <c r="U5408" i="4"/>
  <c r="U5495" i="4"/>
  <c r="U3152" i="4"/>
  <c r="U3305" i="4"/>
  <c r="X3305" i="4" s="1"/>
  <c r="U3680" i="4"/>
  <c r="U4079" i="4"/>
  <c r="X4079" i="4" s="1"/>
  <c r="U4169" i="4"/>
  <c r="U10047" i="4"/>
  <c r="U3572" i="4"/>
  <c r="X3572" i="4" s="1"/>
  <c r="U3683" i="4"/>
  <c r="U3881" i="4"/>
  <c r="U3989" i="4"/>
  <c r="U4082" i="4"/>
  <c r="U4268" i="4"/>
  <c r="U4367" i="4"/>
  <c r="U4454" i="4"/>
  <c r="U4637" i="4"/>
  <c r="X4637" i="4" s="1"/>
  <c r="U4727" i="4"/>
  <c r="U4811" i="4"/>
  <c r="X4811" i="4" s="1"/>
  <c r="U5159" i="4"/>
  <c r="U5243" i="4"/>
  <c r="U7749" i="4"/>
  <c r="U3890" i="4"/>
  <c r="U4085" i="4"/>
  <c r="U4277" i="4"/>
  <c r="X4277" i="4" s="1"/>
  <c r="U4370" i="4"/>
  <c r="U4640" i="4"/>
  <c r="U4730" i="4"/>
  <c r="U4814" i="4"/>
  <c r="U4985" i="4"/>
  <c r="U5162" i="4"/>
  <c r="U5246" i="4"/>
  <c r="X5246" i="4" s="1"/>
  <c r="U5417" i="4"/>
  <c r="U5594" i="4"/>
  <c r="X5594" i="4" s="1"/>
  <c r="U5678" i="4"/>
  <c r="U5933" i="4"/>
  <c r="X5933" i="4" s="1"/>
  <c r="U6095" i="4"/>
  <c r="U6254" i="4"/>
  <c r="U6488" i="4"/>
  <c r="U6641" i="4"/>
  <c r="U6866" i="4"/>
  <c r="U7163" i="4"/>
  <c r="X7163" i="4" s="1"/>
  <c r="U7235" i="4"/>
  <c r="U2822" i="4"/>
  <c r="X2822" i="4" s="1"/>
  <c r="U3167" i="4"/>
  <c r="X3167" i="4" s="1"/>
  <c r="U3317" i="4"/>
  <c r="U3578" i="4"/>
  <c r="U3689" i="4"/>
  <c r="U3899" i="4"/>
  <c r="X3899" i="4" s="1"/>
  <c r="U3995" i="4"/>
  <c r="X3995" i="4" s="1"/>
  <c r="U4088" i="4"/>
  <c r="U4178" i="4"/>
  <c r="U3470" i="4"/>
  <c r="U3584" i="4"/>
  <c r="U3905" i="4"/>
  <c r="U4376" i="4"/>
  <c r="U4553" i="4"/>
  <c r="U4736" i="4"/>
  <c r="U4382" i="4"/>
  <c r="U4742" i="4"/>
  <c r="U4913" i="4"/>
  <c r="X4913" i="4" s="1"/>
  <c r="U5090" i="4"/>
  <c r="U5174" i="4"/>
  <c r="U5345" i="4"/>
  <c r="X5345" i="4" s="1"/>
  <c r="U5522" i="4"/>
  <c r="U5606" i="4"/>
  <c r="U5777" i="4"/>
  <c r="U5864" i="4"/>
  <c r="U6107" i="4"/>
  <c r="X6107" i="4" s="1"/>
  <c r="U6188" i="4"/>
  <c r="U6110" i="4"/>
  <c r="U6191" i="4"/>
  <c r="X6191" i="4" s="1"/>
  <c r="U6428" i="4"/>
  <c r="X6428" i="4" s="1"/>
  <c r="U6731" i="4"/>
  <c r="U6806" i="4"/>
  <c r="U6881" i="4"/>
  <c r="X6881" i="4" s="1"/>
  <c r="U7178" i="4"/>
  <c r="U7250" i="4"/>
  <c r="U7397" i="4"/>
  <c r="U7544" i="4"/>
  <c r="U79" i="4"/>
  <c r="U151" i="4"/>
  <c r="U223" i="4"/>
  <c r="U295" i="4"/>
  <c r="U367" i="4"/>
  <c r="U439" i="4"/>
  <c r="U511" i="4"/>
  <c r="U583" i="4"/>
  <c r="U655" i="4"/>
  <c r="U727" i="4"/>
  <c r="U799" i="4"/>
  <c r="X799" i="4" s="1"/>
  <c r="U871" i="4"/>
  <c r="U943" i="4"/>
  <c r="U1015" i="4"/>
  <c r="X1015" i="4" s="1"/>
  <c r="U1087" i="4"/>
  <c r="U1159" i="4"/>
  <c r="U1231" i="4"/>
  <c r="X1231" i="4" s="1"/>
  <c r="U1303" i="4"/>
  <c r="U1375" i="4"/>
  <c r="U1447" i="4"/>
  <c r="X1447" i="4" s="1"/>
  <c r="U1519" i="4"/>
  <c r="X1519" i="4" s="1"/>
  <c r="U2681" i="4"/>
  <c r="X2681" i="4" s="1"/>
  <c r="U3491" i="4"/>
  <c r="U3710" i="4"/>
  <c r="U4013" i="4"/>
  <c r="U4106" i="4"/>
  <c r="U3074" i="4"/>
  <c r="U3947" i="4"/>
  <c r="U3701" i="4"/>
  <c r="X3701" i="4" s="1"/>
  <c r="U3449" i="4"/>
  <c r="Y8857" i="4"/>
  <c r="U4328" i="4"/>
  <c r="U3671" i="4"/>
  <c r="X3671" i="4" s="1"/>
  <c r="U4295" i="4"/>
  <c r="X4295" i="4" s="1"/>
  <c r="U4094" i="4"/>
  <c r="X4094" i="4" s="1"/>
  <c r="U3866" i="4"/>
  <c r="U3323" i="4"/>
  <c r="V7112" i="4"/>
  <c r="V3349" i="4"/>
  <c r="V3202" i="4"/>
  <c r="V3049" i="4"/>
  <c r="Y3049" i="4" s="1"/>
  <c r="V2875" i="4"/>
  <c r="V2506" i="4"/>
  <c r="Y2506" i="4" s="1"/>
  <c r="V10496" i="4"/>
  <c r="V10301" i="4"/>
  <c r="Y10301" i="4" s="1"/>
  <c r="V10103" i="4"/>
  <c r="V9896" i="4"/>
  <c r="V9677" i="4"/>
  <c r="V9416" i="4"/>
  <c r="V9170" i="4"/>
  <c r="V8912" i="4"/>
  <c r="V8681" i="4"/>
  <c r="V8423" i="4"/>
  <c r="V8135" i="4"/>
  <c r="V7868" i="4"/>
  <c r="V2440" i="4"/>
  <c r="V7076" i="4"/>
  <c r="Y7076" i="4" s="1"/>
  <c r="U6099" i="4"/>
  <c r="X6099" i="4" s="1"/>
  <c r="V10295" i="4"/>
  <c r="V10097" i="4"/>
  <c r="V9893" i="4"/>
  <c r="Y9893" i="4" s="1"/>
  <c r="V9671" i="4"/>
  <c r="Y9671" i="4" s="1"/>
  <c r="V9413" i="4"/>
  <c r="Y9413" i="4" s="1"/>
  <c r="V9164" i="4"/>
  <c r="Y9164" i="4" s="1"/>
  <c r="V8906" i="4"/>
  <c r="V8666" i="4"/>
  <c r="Y8666" i="4" s="1"/>
  <c r="V8420" i="4"/>
  <c r="Y8420" i="4" s="1"/>
  <c r="V8132" i="4"/>
  <c r="Y8132" i="4" s="1"/>
  <c r="V7853" i="4"/>
  <c r="V7061" i="4"/>
  <c r="Y7061" i="4" s="1"/>
  <c r="V6658" i="4"/>
  <c r="V6583" i="4"/>
  <c r="Y6583" i="4" s="1"/>
  <c r="V6505" i="4"/>
  <c r="V6349" i="4"/>
  <c r="V6271" i="4"/>
  <c r="V6031" i="4"/>
  <c r="U5951" i="4"/>
  <c r="U5867" i="4"/>
  <c r="V5782" i="4"/>
  <c r="Y5782" i="4" s="1"/>
  <c r="V5695" i="4"/>
  <c r="V5611" i="4"/>
  <c r="U5525" i="4"/>
  <c r="X5525" i="4" s="1"/>
  <c r="U5438" i="4"/>
  <c r="V5350" i="4"/>
  <c r="Y5350" i="4" s="1"/>
  <c r="V5263" i="4"/>
  <c r="V5179" i="4"/>
  <c r="U5093" i="4"/>
  <c r="U5006" i="4"/>
  <c r="V4918" i="4"/>
  <c r="V4831" i="4"/>
  <c r="V4747" i="4"/>
  <c r="V4660" i="4"/>
  <c r="V4570" i="4"/>
  <c r="V4474" i="4"/>
  <c r="V4387" i="4"/>
  <c r="Y4387" i="4" s="1"/>
  <c r="V4204" i="4"/>
  <c r="U4103" i="4"/>
  <c r="V3919" i="4"/>
  <c r="V3814" i="4"/>
  <c r="U3707" i="4"/>
  <c r="U3593" i="4"/>
  <c r="X3593" i="4" s="1"/>
  <c r="V3484" i="4"/>
  <c r="V3340" i="4"/>
  <c r="V3196" i="4"/>
  <c r="V3043" i="4"/>
  <c r="V2866" i="4"/>
  <c r="V2674" i="4"/>
  <c r="V10490" i="4"/>
  <c r="Y10490" i="4" s="1"/>
  <c r="V10289" i="4"/>
  <c r="Y10289" i="4" s="1"/>
  <c r="V10094" i="4"/>
  <c r="Y10094" i="4" s="1"/>
  <c r="V9890" i="4"/>
  <c r="Y9890" i="4" s="1"/>
  <c r="V9668" i="4"/>
  <c r="V9410" i="4"/>
  <c r="V9161" i="4"/>
  <c r="V8897" i="4"/>
  <c r="V8663" i="4"/>
  <c r="Y8663" i="4" s="1"/>
  <c r="V8411" i="4"/>
  <c r="Y8411" i="4" s="1"/>
  <c r="V8129" i="4"/>
  <c r="V7847" i="4"/>
  <c r="V2422" i="4"/>
  <c r="V7019" i="4"/>
  <c r="Y7019" i="4" s="1"/>
  <c r="V9404" i="4"/>
  <c r="V9158" i="4"/>
  <c r="Y9158" i="4" s="1"/>
  <c r="V8894" i="4"/>
  <c r="V8660" i="4"/>
  <c r="V8405" i="4"/>
  <c r="V8126" i="4"/>
  <c r="Y8126" i="4" s="1"/>
  <c r="V7838" i="4"/>
  <c r="V2416" i="4"/>
  <c r="Y2416" i="4" s="1"/>
  <c r="V6971" i="4"/>
  <c r="Y6971" i="4" s="1"/>
  <c r="V4828" i="4"/>
  <c r="Y4828" i="4" s="1"/>
  <c r="V4657" i="4"/>
  <c r="V4567" i="4"/>
  <c r="Y4567" i="4" s="1"/>
  <c r="V4471" i="4"/>
  <c r="Y4471" i="4" s="1"/>
  <c r="V4294" i="4"/>
  <c r="V4195" i="4"/>
  <c r="U4100" i="4"/>
  <c r="X4100" i="4" s="1"/>
  <c r="V4006" i="4"/>
  <c r="U3914" i="4"/>
  <c r="U3806" i="4"/>
  <c r="X3806" i="4" s="1"/>
  <c r="U3704" i="4"/>
  <c r="U3590" i="4"/>
  <c r="X3590" i="4" s="1"/>
  <c r="V3478" i="4"/>
  <c r="Y3478" i="4" s="1"/>
  <c r="V3331" i="4"/>
  <c r="V3190" i="4"/>
  <c r="Y3190" i="4" s="1"/>
  <c r="V3037" i="4"/>
  <c r="Y3037" i="4" s="1"/>
  <c r="V2854" i="4"/>
  <c r="Y2854" i="4" s="1"/>
  <c r="V2668" i="4"/>
  <c r="V2494" i="4"/>
  <c r="Y2494" i="4" s="1"/>
  <c r="V10484" i="4"/>
  <c r="V10277" i="4"/>
  <c r="V10085" i="4"/>
  <c r="V9884" i="4"/>
  <c r="V9653" i="4"/>
  <c r="Y9653" i="4" s="1"/>
  <c r="V9395" i="4"/>
  <c r="Y9395" i="4" s="1"/>
  <c r="V9152" i="4"/>
  <c r="Y9152" i="4" s="1"/>
  <c r="V8891" i="4"/>
  <c r="V8657" i="4"/>
  <c r="Y8657" i="4" s="1"/>
  <c r="V8387" i="4"/>
  <c r="Y8387" i="4" s="1"/>
  <c r="V8123" i="4"/>
  <c r="Y8123" i="4" s="1"/>
  <c r="V7835" i="4"/>
  <c r="Y7835" i="4" s="1"/>
  <c r="V6902" i="4"/>
  <c r="V2491" i="4"/>
  <c r="V10481" i="4"/>
  <c r="V10271" i="4"/>
  <c r="V10082" i="4"/>
  <c r="V9881" i="4"/>
  <c r="Y9881" i="4" s="1"/>
  <c r="V9638" i="4"/>
  <c r="Y9638" i="4" s="1"/>
  <c r="V9389" i="4"/>
  <c r="Y9389" i="4" s="1"/>
  <c r="V9146" i="4"/>
  <c r="Y9146" i="4" s="1"/>
  <c r="V8888" i="4"/>
  <c r="V8654" i="4"/>
  <c r="Y8654" i="4" s="1"/>
  <c r="V8378" i="4"/>
  <c r="V8105" i="4"/>
  <c r="Y8105" i="4" s="1"/>
  <c r="V7829" i="4"/>
  <c r="Y7829" i="4" s="1"/>
  <c r="V2392" i="4"/>
  <c r="U6882" i="4"/>
  <c r="X6882" i="4" s="1"/>
  <c r="V2389" i="4"/>
  <c r="V6872" i="4"/>
  <c r="V7415" i="4"/>
  <c r="V7463" i="4"/>
  <c r="V8951" i="4"/>
  <c r="V9287" i="4"/>
  <c r="U3095" i="4"/>
  <c r="X3095" i="4" s="1"/>
  <c r="U3983" i="4"/>
  <c r="V4093" i="4"/>
  <c r="V4000" i="4"/>
  <c r="Y4000" i="4" s="1"/>
  <c r="V3799" i="4"/>
  <c r="V3697" i="4"/>
  <c r="V3322" i="4"/>
  <c r="V3175" i="4"/>
  <c r="Y3175" i="4" s="1"/>
  <c r="V3025" i="4"/>
  <c r="Y3025" i="4" s="1"/>
  <c r="V2833" i="4"/>
  <c r="V2656" i="4"/>
  <c r="V2479" i="4"/>
  <c r="V10463" i="4"/>
  <c r="V10259" i="4"/>
  <c r="V10070" i="4"/>
  <c r="Y10070" i="4" s="1"/>
  <c r="V9866" i="4"/>
  <c r="V9620" i="4"/>
  <c r="Y9620" i="4" s="1"/>
  <c r="V9380" i="4"/>
  <c r="Y9380" i="4" s="1"/>
  <c r="U9135" i="4"/>
  <c r="U8880" i="4"/>
  <c r="V8642" i="4"/>
  <c r="Y8642" i="4" s="1"/>
  <c r="V8357" i="4"/>
  <c r="Y8357" i="4" s="1"/>
  <c r="V8090" i="4"/>
  <c r="Y8090" i="4" s="1"/>
  <c r="V7781" i="4"/>
  <c r="Y7781" i="4" s="1"/>
  <c r="V2374" i="4"/>
  <c r="V6857" i="4"/>
  <c r="V2401" i="4"/>
  <c r="V2545" i="4"/>
  <c r="V2593" i="4"/>
  <c r="Y2593" i="4" s="1"/>
  <c r="V2881" i="4"/>
  <c r="V2977" i="4"/>
  <c r="V3001" i="4"/>
  <c r="V3145" i="4"/>
  <c r="V3361" i="4"/>
  <c r="V3385" i="4"/>
  <c r="V3409" i="4"/>
  <c r="Y3409" i="4" s="1"/>
  <c r="V3649" i="4"/>
  <c r="Y3649" i="4" s="1"/>
  <c r="V3673" i="4"/>
  <c r="V3817" i="4"/>
  <c r="V3913" i="4"/>
  <c r="V3961" i="4"/>
  <c r="V4273" i="4"/>
  <c r="V4345" i="4"/>
  <c r="V4417" i="4"/>
  <c r="V4489" i="4"/>
  <c r="V4561" i="4"/>
  <c r="Y4561" i="4" s="1"/>
  <c r="V4633" i="4"/>
  <c r="V4705" i="4"/>
  <c r="V4777" i="4"/>
  <c r="V5065" i="4"/>
  <c r="V5137" i="4"/>
  <c r="V5209" i="4"/>
  <c r="V5281" i="4"/>
  <c r="Y5281" i="4" s="1"/>
  <c r="V5353" i="4"/>
  <c r="V5425" i="4"/>
  <c r="Y5425" i="4" s="1"/>
  <c r="V5497" i="4"/>
  <c r="Y5497" i="4" s="1"/>
  <c r="V5569" i="4"/>
  <c r="V10250" i="4"/>
  <c r="Y10250" i="4" s="1"/>
  <c r="V10058" i="4"/>
  <c r="V9851" i="4"/>
  <c r="Y9851" i="4" s="1"/>
  <c r="V9605" i="4"/>
  <c r="V9359" i="4"/>
  <c r="V9116" i="4"/>
  <c r="Y9116" i="4" s="1"/>
  <c r="V8873" i="4"/>
  <c r="V8630" i="4"/>
  <c r="V8345" i="4"/>
  <c r="V8081" i="4"/>
  <c r="Y8081" i="4" s="1"/>
  <c r="V7760" i="4"/>
  <c r="Y7760" i="4" s="1"/>
  <c r="V7496" i="4"/>
  <c r="Y7496" i="4" s="1"/>
  <c r="V6596" i="4"/>
  <c r="V10445" i="4"/>
  <c r="Y10445" i="4" s="1"/>
  <c r="V10247" i="4"/>
  <c r="V10055" i="4"/>
  <c r="Y10055" i="4" s="1"/>
  <c r="V9845" i="4"/>
  <c r="V9602" i="4"/>
  <c r="Y9602" i="4" s="1"/>
  <c r="V9356" i="4"/>
  <c r="V9110" i="4"/>
  <c r="Y9110" i="4" s="1"/>
  <c r="V8870" i="4"/>
  <c r="V8627" i="4"/>
  <c r="Y8627" i="4" s="1"/>
  <c r="V8339" i="4"/>
  <c r="Y8339" i="4" s="1"/>
  <c r="V8072" i="4"/>
  <c r="V7754" i="4"/>
  <c r="Y7754" i="4" s="1"/>
  <c r="V7493" i="4"/>
  <c r="Y7493" i="4" s="1"/>
  <c r="V6593" i="4"/>
  <c r="V7826" i="4"/>
  <c r="Y7826" i="4" s="1"/>
  <c r="V8594" i="4"/>
  <c r="Y8594" i="4" s="1"/>
  <c r="U2834" i="4"/>
  <c r="U3218" i="4"/>
  <c r="U3482" i="4"/>
  <c r="U3818" i="4"/>
  <c r="U4010" i="4"/>
  <c r="U4034" i="4"/>
  <c r="X4034" i="4" s="1"/>
  <c r="U4202" i="4"/>
  <c r="U4346" i="4"/>
  <c r="U4418" i="4"/>
  <c r="U4490" i="4"/>
  <c r="X4490" i="4" s="1"/>
  <c r="U4562" i="4"/>
  <c r="X4562" i="4" s="1"/>
  <c r="U4634" i="4"/>
  <c r="X4634" i="4" s="1"/>
  <c r="U4706" i="4"/>
  <c r="U4778" i="4"/>
  <c r="X4778" i="4" s="1"/>
  <c r="U4850" i="4"/>
  <c r="U4922" i="4"/>
  <c r="U4994" i="4"/>
  <c r="X4994" i="4" s="1"/>
  <c r="U5642" i="4"/>
  <c r="X5642" i="4" s="1"/>
  <c r="V3442" i="4"/>
  <c r="V3310" i="4"/>
  <c r="V3160" i="4"/>
  <c r="Y3160" i="4" s="1"/>
  <c r="V2995" i="4"/>
  <c r="V2812" i="4"/>
  <c r="V2638" i="4"/>
  <c r="V2458" i="4"/>
  <c r="Y2458" i="4" s="1"/>
  <c r="V10427" i="4"/>
  <c r="Y10427" i="4" s="1"/>
  <c r="V10241" i="4"/>
  <c r="V10049" i="4"/>
  <c r="V9833" i="4"/>
  <c r="Y9833" i="4" s="1"/>
  <c r="V9596" i="4"/>
  <c r="Y9596" i="4" s="1"/>
  <c r="V9350" i="4"/>
  <c r="V9080" i="4"/>
  <c r="V8861" i="4"/>
  <c r="Y8861" i="4" s="1"/>
  <c r="V8618" i="4"/>
  <c r="V8333" i="4"/>
  <c r="U8064" i="4"/>
  <c r="X8064" i="4" s="1"/>
  <c r="V7745" i="4"/>
  <c r="V7472" i="4"/>
  <c r="V6449" i="4"/>
  <c r="V9344" i="4"/>
  <c r="Y9344" i="4" s="1"/>
  <c r="V9074" i="4"/>
  <c r="V8852" i="4"/>
  <c r="Y8852" i="4" s="1"/>
  <c r="V8609" i="4"/>
  <c r="Y8609" i="4" s="1"/>
  <c r="V8330" i="4"/>
  <c r="V8060" i="4"/>
  <c r="V7742" i="4"/>
  <c r="V7451" i="4"/>
  <c r="Y7451" i="4" s="1"/>
  <c r="V6371" i="4"/>
  <c r="Y6371" i="4" s="1"/>
  <c r="V2629" i="4"/>
  <c r="V10634" i="4"/>
  <c r="Y10634" i="4" s="1"/>
  <c r="V10415" i="4"/>
  <c r="V10235" i="4"/>
  <c r="Y10235" i="4" s="1"/>
  <c r="V10046" i="4"/>
  <c r="V9821" i="4"/>
  <c r="Y9821" i="4" s="1"/>
  <c r="V9590" i="4"/>
  <c r="Y9590" i="4" s="1"/>
  <c r="V9341" i="4"/>
  <c r="V9071" i="4"/>
  <c r="V8849" i="4"/>
  <c r="V8606" i="4"/>
  <c r="Y8606" i="4" s="1"/>
  <c r="V8324" i="4"/>
  <c r="V8051" i="4"/>
  <c r="V7736" i="4"/>
  <c r="Y7736" i="4" s="1"/>
  <c r="V7436" i="4"/>
  <c r="V5426" i="4"/>
  <c r="Y5426" i="4" s="1"/>
  <c r="V2548" i="4"/>
  <c r="V2692" i="4"/>
  <c r="V2740" i="4"/>
  <c r="V2836" i="4"/>
  <c r="V2980" i="4"/>
  <c r="V3100" i="4"/>
  <c r="V3244" i="4"/>
  <c r="Y3244" i="4" s="1"/>
  <c r="V3268" i="4"/>
  <c r="V3556" i="4"/>
  <c r="V3580" i="4"/>
  <c r="V3604" i="4"/>
  <c r="V3628" i="4"/>
  <c r="V3724" i="4"/>
  <c r="V3748" i="4"/>
  <c r="Y3748" i="4" s="1"/>
  <c r="V3892" i="4"/>
  <c r="V3988" i="4"/>
  <c r="V4060" i="4"/>
  <c r="V4276" i="4"/>
  <c r="V4261" i="4"/>
  <c r="V4168" i="4"/>
  <c r="Y4168" i="4" s="1"/>
  <c r="V4078" i="4"/>
  <c r="V3982" i="4"/>
  <c r="V3781" i="4"/>
  <c r="V3679" i="4"/>
  <c r="V3565" i="4"/>
  <c r="V3433" i="4"/>
  <c r="Y3433" i="4" s="1"/>
  <c r="V3304" i="4"/>
  <c r="Y3304" i="4" s="1"/>
  <c r="V3151" i="4"/>
  <c r="Y3151" i="4" s="1"/>
  <c r="V2983" i="4"/>
  <c r="V2803" i="4"/>
  <c r="V2626" i="4"/>
  <c r="V10628" i="4"/>
  <c r="Y10628" i="4" s="1"/>
  <c r="V10412" i="4"/>
  <c r="V10232" i="4"/>
  <c r="V10043" i="4"/>
  <c r="Y10043" i="4" s="1"/>
  <c r="U9807" i="4"/>
  <c r="X9807" i="4" s="1"/>
  <c r="V9584" i="4"/>
  <c r="V9338" i="4"/>
  <c r="Y9338" i="4" s="1"/>
  <c r="V9068" i="4"/>
  <c r="V8846" i="4"/>
  <c r="V8597" i="4"/>
  <c r="Y8597" i="4" s="1"/>
  <c r="V8321" i="4"/>
  <c r="V8048" i="4"/>
  <c r="V7733" i="4"/>
  <c r="V7430" i="4"/>
  <c r="Y7430" i="4" s="1"/>
  <c r="V4258" i="4"/>
  <c r="Y4258" i="4" s="1"/>
  <c r="V3874" i="4"/>
  <c r="U3779" i="4"/>
  <c r="X3779" i="4" s="1"/>
  <c r="U3677" i="4"/>
  <c r="U3563" i="4"/>
  <c r="X3563" i="4" s="1"/>
  <c r="V3298" i="4"/>
  <c r="V3148" i="4"/>
  <c r="Y3148" i="4" s="1"/>
  <c r="V2974" i="4"/>
  <c r="V2800" i="4"/>
  <c r="Y2800" i="4" s="1"/>
  <c r="V2623" i="4"/>
  <c r="Y2623" i="4" s="1"/>
  <c r="V10625" i="4"/>
  <c r="Y10625" i="4" s="1"/>
  <c r="V10406" i="4"/>
  <c r="V10229" i="4"/>
  <c r="V10040" i="4"/>
  <c r="Y10040" i="4" s="1"/>
  <c r="V9800" i="4"/>
  <c r="V9581" i="4"/>
  <c r="Y9581" i="4" s="1"/>
  <c r="V9332" i="4"/>
  <c r="V9065" i="4"/>
  <c r="Y9065" i="4" s="1"/>
  <c r="V8843" i="4"/>
  <c r="V8588" i="4"/>
  <c r="Y8588" i="4" s="1"/>
  <c r="V8318" i="4"/>
  <c r="Y8318" i="4" s="1"/>
  <c r="V8042" i="4"/>
  <c r="V7727" i="4"/>
  <c r="Y7727" i="4" s="1"/>
  <c r="V7424" i="4"/>
  <c r="Y7424" i="4" s="1"/>
  <c r="V6917" i="4"/>
  <c r="Y6917" i="4" s="1"/>
  <c r="V7133" i="4"/>
  <c r="Y7133" i="4" s="1"/>
  <c r="V7397" i="4"/>
  <c r="V7613" i="4"/>
  <c r="V9989" i="4"/>
  <c r="Y9989" i="4" s="1"/>
  <c r="V7724" i="4"/>
  <c r="V7412" i="4"/>
  <c r="V3871" i="4"/>
  <c r="Y3871" i="4" s="1"/>
  <c r="V3775" i="4"/>
  <c r="Y3775" i="4" s="1"/>
  <c r="V3427" i="4"/>
  <c r="V3292" i="4"/>
  <c r="Y3292" i="4" s="1"/>
  <c r="V3139" i="4"/>
  <c r="V2965" i="4"/>
  <c r="V2794" i="4"/>
  <c r="V2614" i="4"/>
  <c r="V10613" i="4"/>
  <c r="Y10613" i="4" s="1"/>
  <c r="V10400" i="4"/>
  <c r="V10220" i="4"/>
  <c r="V10034" i="4"/>
  <c r="V9788" i="4"/>
  <c r="V9575" i="4"/>
  <c r="Y9575" i="4" s="1"/>
  <c r="V9314" i="4"/>
  <c r="Y9314" i="4" s="1"/>
  <c r="V9059" i="4"/>
  <c r="Y9059" i="4" s="1"/>
  <c r="V8837" i="4"/>
  <c r="Y8837" i="4" s="1"/>
  <c r="V8558" i="4"/>
  <c r="V8306" i="4"/>
  <c r="Y8306" i="4" s="1"/>
  <c r="V8030" i="4"/>
  <c r="Y8030" i="4" s="1"/>
  <c r="V7721" i="4"/>
  <c r="Y7721" i="4" s="1"/>
  <c r="V6881" i="4"/>
  <c r="Y6881" i="4" s="1"/>
  <c r="V9056" i="4"/>
  <c r="V8828" i="4"/>
  <c r="V8552" i="4"/>
  <c r="Y8552" i="4" s="1"/>
  <c r="V8303" i="4"/>
  <c r="Y8303" i="4" s="1"/>
  <c r="V8021" i="4"/>
  <c r="Y8021" i="4" s="1"/>
  <c r="V7718" i="4"/>
  <c r="Y7718" i="4" s="1"/>
  <c r="V7370" i="4"/>
  <c r="Y7370" i="4" s="1"/>
  <c r="U3542" i="4"/>
  <c r="U3719" i="4"/>
  <c r="U3803" i="4"/>
  <c r="U3878" i="4"/>
  <c r="U4259" i="4"/>
  <c r="U4406" i="4"/>
  <c r="U4478" i="4"/>
  <c r="U4550" i="4"/>
  <c r="U4622" i="4"/>
  <c r="X4622" i="4" s="1"/>
  <c r="U4694" i="4"/>
  <c r="U4766" i="4"/>
  <c r="U4838" i="4"/>
  <c r="X4838" i="4" s="1"/>
  <c r="U4910" i="4"/>
  <c r="U4982" i="4"/>
  <c r="U5054" i="4"/>
  <c r="X5054" i="4" s="1"/>
  <c r="U5126" i="4"/>
  <c r="X5126" i="4" s="1"/>
  <c r="U5198" i="4"/>
  <c r="U5270" i="4"/>
  <c r="U5342" i="4"/>
  <c r="X5342" i="4" s="1"/>
  <c r="U5414" i="4"/>
  <c r="U5486" i="4"/>
  <c r="U5558" i="4"/>
  <c r="U5630" i="4"/>
  <c r="X5630" i="4" s="1"/>
  <c r="U5702" i="4"/>
  <c r="U5774" i="4"/>
  <c r="U5846" i="4"/>
  <c r="U5918" i="4"/>
  <c r="U5990" i="4"/>
  <c r="U6062" i="4"/>
  <c r="U6134" i="4"/>
  <c r="X6134" i="4" s="1"/>
  <c r="U6206" i="4"/>
  <c r="U6278" i="4"/>
  <c r="U6350" i="4"/>
  <c r="U6422" i="4"/>
  <c r="U6494" i="4"/>
  <c r="U6566" i="4"/>
  <c r="U6638" i="4"/>
  <c r="X6638" i="4" s="1"/>
  <c r="U6923" i="4"/>
  <c r="U6995" i="4"/>
  <c r="U7067" i="4"/>
  <c r="U7208" i="4"/>
  <c r="X7208" i="4" s="1"/>
  <c r="U7280" i="4"/>
  <c r="U7352" i="4"/>
  <c r="U7424" i="4"/>
  <c r="X7424" i="4" s="1"/>
  <c r="U7496" i="4"/>
  <c r="U9969" i="4"/>
  <c r="U10125" i="4"/>
  <c r="U3965" i="4"/>
  <c r="X3965" i="4" s="1"/>
  <c r="U4115" i="4"/>
  <c r="U4265" i="4"/>
  <c r="U9639" i="4"/>
  <c r="X9639" i="4" s="1"/>
  <c r="U10281" i="4"/>
  <c r="U2975" i="4"/>
  <c r="U3461" i="4"/>
  <c r="U3641" i="4"/>
  <c r="U3728" i="4"/>
  <c r="U3815" i="4"/>
  <c r="X3815" i="4" s="1"/>
  <c r="U4046" i="4"/>
  <c r="X4046" i="4" s="1"/>
  <c r="U4196" i="4"/>
  <c r="X4196" i="4" s="1"/>
  <c r="U4343" i="4"/>
  <c r="U4415" i="4"/>
  <c r="U4487" i="4"/>
  <c r="U4559" i="4"/>
  <c r="U4631" i="4"/>
  <c r="U4703" i="4"/>
  <c r="U3356" i="4"/>
  <c r="U3557" i="4"/>
  <c r="U3971" i="4"/>
  <c r="U4121" i="4"/>
  <c r="U4271" i="4"/>
  <c r="U3731" i="4"/>
  <c r="U4049" i="4"/>
  <c r="X4049" i="4" s="1"/>
  <c r="U4199" i="4"/>
  <c r="U5066" i="4"/>
  <c r="U5138" i="4"/>
  <c r="U5210" i="4"/>
  <c r="U5282" i="4"/>
  <c r="U5354" i="4"/>
  <c r="U5426" i="4"/>
  <c r="X5426" i="4" s="1"/>
  <c r="U5498" i="4"/>
  <c r="U5570" i="4"/>
  <c r="U5714" i="4"/>
  <c r="U5786" i="4"/>
  <c r="U5858" i="4"/>
  <c r="X5858" i="4" s="1"/>
  <c r="U5930" i="4"/>
  <c r="X5930" i="4" s="1"/>
  <c r="U6002" i="4"/>
  <c r="X6002" i="4" s="1"/>
  <c r="U6074" i="4"/>
  <c r="X6074" i="4" s="1"/>
  <c r="U6146" i="4"/>
  <c r="U6218" i="4"/>
  <c r="X6218" i="4" s="1"/>
  <c r="U6290" i="4"/>
  <c r="U6362" i="4"/>
  <c r="U6434" i="4"/>
  <c r="X6434" i="4" s="1"/>
  <c r="U6506" i="4"/>
  <c r="X6506" i="4" s="1"/>
  <c r="U6578" i="4"/>
  <c r="U6650" i="4"/>
  <c r="U6935" i="4"/>
  <c r="U7007" i="4"/>
  <c r="U7079" i="4"/>
  <c r="X7079" i="4" s="1"/>
  <c r="U3734" i="4"/>
  <c r="U3821" i="4"/>
  <c r="U4052" i="4"/>
  <c r="X4052" i="4" s="1"/>
  <c r="U4349" i="4"/>
  <c r="U4421" i="4"/>
  <c r="X4421" i="4" s="1"/>
  <c r="U4493" i="4"/>
  <c r="U4565" i="4"/>
  <c r="U9303" i="4"/>
  <c r="U3371" i="4"/>
  <c r="U3476" i="4"/>
  <c r="X3476" i="4" s="1"/>
  <c r="U3659" i="4"/>
  <c r="U3908" i="4"/>
  <c r="X3908" i="4" s="1"/>
  <c r="U4133" i="4"/>
  <c r="X4133" i="4" s="1"/>
  <c r="U4283" i="4"/>
  <c r="X4283" i="4" s="1"/>
  <c r="U3575" i="4"/>
  <c r="U3668" i="4"/>
  <c r="U3833" i="4"/>
  <c r="U4214" i="4"/>
  <c r="X4214" i="4" s="1"/>
  <c r="U4361" i="4"/>
  <c r="X4361" i="4" s="1"/>
  <c r="U4433" i="4"/>
  <c r="U4505" i="4"/>
  <c r="U4577" i="4"/>
  <c r="X4577" i="4" s="1"/>
  <c r="U4649" i="4"/>
  <c r="X4649" i="4" s="1"/>
  <c r="U4721" i="4"/>
  <c r="U4793" i="4"/>
  <c r="U4865" i="4"/>
  <c r="U4937" i="4"/>
  <c r="U5009" i="4"/>
  <c r="X5009" i="4" s="1"/>
  <c r="U5081" i="4"/>
  <c r="X5081" i="4" s="1"/>
  <c r="U5153" i="4"/>
  <c r="X5153" i="4" s="1"/>
  <c r="U5225" i="4"/>
  <c r="X5225" i="4" s="1"/>
  <c r="U5297" i="4"/>
  <c r="U5369" i="4"/>
  <c r="U5441" i="4"/>
  <c r="U5513" i="4"/>
  <c r="X5513" i="4" s="1"/>
  <c r="U5585" i="4"/>
  <c r="U5657" i="4"/>
  <c r="U5729" i="4"/>
  <c r="U5801" i="4"/>
  <c r="X5801" i="4" s="1"/>
  <c r="U5873" i="4"/>
  <c r="X5873" i="4" s="1"/>
  <c r="U5945" i="4"/>
  <c r="U6017" i="4"/>
  <c r="U6089" i="4"/>
  <c r="U6161" i="4"/>
  <c r="U6233" i="4"/>
  <c r="U6305" i="4"/>
  <c r="U6377" i="4"/>
  <c r="U8250" i="4"/>
  <c r="U3758" i="4"/>
  <c r="U3917" i="4"/>
  <c r="U4142" i="4"/>
  <c r="U4292" i="4"/>
  <c r="U7203" i="4"/>
  <c r="X7203" i="4" s="1"/>
  <c r="U3302" i="4"/>
  <c r="U3692" i="4"/>
  <c r="X3692" i="4" s="1"/>
  <c r="U3935" i="4"/>
  <c r="U4310" i="4"/>
  <c r="U5958" i="4"/>
  <c r="U7134" i="4"/>
  <c r="X7134" i="4" s="1"/>
  <c r="V2788" i="4"/>
  <c r="V2608" i="4"/>
  <c r="V10604" i="4"/>
  <c r="V10394" i="4"/>
  <c r="Y10394" i="4" s="1"/>
  <c r="V10211" i="4"/>
  <c r="Y10211" i="4" s="1"/>
  <c r="V10022" i="4"/>
  <c r="Y10022" i="4" s="1"/>
  <c r="V9782" i="4"/>
  <c r="Y9782" i="4" s="1"/>
  <c r="V9563" i="4"/>
  <c r="V9305" i="4"/>
  <c r="V9053" i="4"/>
  <c r="V8819" i="4"/>
  <c r="Y8819" i="4" s="1"/>
  <c r="V8549" i="4"/>
  <c r="V8297" i="4"/>
  <c r="V7997" i="4"/>
  <c r="V7691" i="4"/>
  <c r="Y7691" i="4" s="1"/>
  <c r="V7349" i="4"/>
  <c r="Y7349" i="4" s="1"/>
  <c r="V4333" i="4"/>
  <c r="V6709" i="4"/>
  <c r="V6781" i="4"/>
  <c r="V6853" i="4"/>
  <c r="V7138" i="4"/>
  <c r="Y7138" i="4" s="1"/>
  <c r="V30" i="4"/>
  <c r="Y30" i="4" s="1"/>
  <c r="V6893" i="4"/>
  <c r="V7352" i="4"/>
  <c r="Y7352" i="4" s="1"/>
  <c r="V7526" i="4"/>
  <c r="Y7526" i="4" s="1"/>
  <c r="V7790" i="4"/>
  <c r="Y7790" i="4" s="1"/>
  <c r="V7988" i="4"/>
  <c r="V8195" i="4"/>
  <c r="Y8195" i="4" s="1"/>
  <c r="V8381" i="4"/>
  <c r="V8561" i="4"/>
  <c r="Y8561" i="4" s="1"/>
  <c r="V8735" i="4"/>
  <c r="V8915" i="4"/>
  <c r="V9086" i="4"/>
  <c r="V9257" i="4"/>
  <c r="Y9257" i="4" s="1"/>
  <c r="V9446" i="4"/>
  <c r="V10574" i="4"/>
  <c r="V2683" i="4"/>
  <c r="V2827" i="4"/>
  <c r="V2968" i="4"/>
  <c r="Y2968" i="4" s="1"/>
  <c r="V3454" i="4"/>
  <c r="V3550" i="4"/>
  <c r="Y3550" i="4" s="1"/>
  <c r="V3808" i="4"/>
  <c r="V3886" i="4"/>
  <c r="Y3886" i="4" s="1"/>
  <c r="V4192" i="4"/>
  <c r="V4339" i="4"/>
  <c r="V4411" i="4"/>
  <c r="V4483" i="4"/>
  <c r="V4555" i="4"/>
  <c r="V4627" i="4"/>
  <c r="V4699" i="4"/>
  <c r="V4771" i="4"/>
  <c r="Y4771" i="4" s="1"/>
  <c r="V4843" i="4"/>
  <c r="Y4843" i="4" s="1"/>
  <c r="V4915" i="4"/>
  <c r="Y4915" i="4" s="1"/>
  <c r="V4987" i="4"/>
  <c r="V5635" i="4"/>
  <c r="V5707" i="4"/>
  <c r="Y5707" i="4" s="1"/>
  <c r="V5779" i="4"/>
  <c r="V5851" i="4"/>
  <c r="Y5851" i="4" s="1"/>
  <c r="V5923" i="4"/>
  <c r="V6908" i="4"/>
  <c r="V7379" i="4"/>
  <c r="Y7379" i="4" s="1"/>
  <c r="V7550" i="4"/>
  <c r="Y7550" i="4" s="1"/>
  <c r="V7802" i="4"/>
  <c r="Y7802" i="4" s="1"/>
  <c r="V8000" i="4"/>
  <c r="Y8000" i="4" s="1"/>
  <c r="V8204" i="4"/>
  <c r="Y8204" i="4" s="1"/>
  <c r="V8390" i="4"/>
  <c r="Y8390" i="4" s="1"/>
  <c r="V8570" i="4"/>
  <c r="Y8570" i="4" s="1"/>
  <c r="V8747" i="4"/>
  <c r="Y8747" i="4" s="1"/>
  <c r="V8930" i="4"/>
  <c r="V9098" i="4"/>
  <c r="V9269" i="4"/>
  <c r="Y9269" i="4" s="1"/>
  <c r="V9458" i="4"/>
  <c r="V9809" i="4"/>
  <c r="V9974" i="4"/>
  <c r="Y9974" i="4" s="1"/>
  <c r="V9101" i="4"/>
  <c r="V9275" i="4"/>
  <c r="Y9275" i="4" s="1"/>
  <c r="V9461" i="4"/>
  <c r="V9641" i="4"/>
  <c r="V9812" i="4"/>
  <c r="V9977" i="4"/>
  <c r="V10133" i="4"/>
  <c r="Y10133" i="4" s="1"/>
  <c r="V10430" i="4"/>
  <c r="Y10430" i="4" s="1"/>
  <c r="V10583" i="4"/>
  <c r="V3232" i="4"/>
  <c r="V3355" i="4"/>
  <c r="Y3355" i="4" s="1"/>
  <c r="V3970" i="4"/>
  <c r="V4120" i="4"/>
  <c r="V4270" i="4"/>
  <c r="V10433" i="4"/>
  <c r="Y10433" i="4" s="1"/>
  <c r="V10586" i="4"/>
  <c r="V3109" i="4"/>
  <c r="V3235" i="4"/>
  <c r="Y3235" i="4" s="1"/>
  <c r="V3643" i="4"/>
  <c r="Y3643" i="4" s="1"/>
  <c r="V4048" i="4"/>
  <c r="Y4048" i="4" s="1"/>
  <c r="V4198" i="4"/>
  <c r="V4849" i="4"/>
  <c r="V4921" i="4"/>
  <c r="V4993" i="4"/>
  <c r="Y4993" i="4" s="1"/>
  <c r="V5641" i="4"/>
  <c r="V5713" i="4"/>
  <c r="V5785" i="4"/>
  <c r="V5857" i="4"/>
  <c r="V6721" i="4"/>
  <c r="V6793" i="4"/>
  <c r="V6865" i="4"/>
  <c r="V7150" i="4"/>
  <c r="V8033" i="4"/>
  <c r="Y8033" i="4" s="1"/>
  <c r="V8231" i="4"/>
  <c r="Y8231" i="4" s="1"/>
  <c r="V8417" i="4"/>
  <c r="V8603" i="4"/>
  <c r="V8783" i="4"/>
  <c r="Y8783" i="4" s="1"/>
  <c r="V8957" i="4"/>
  <c r="Y8957" i="4" s="1"/>
  <c r="V9125" i="4"/>
  <c r="Y9125" i="4" s="1"/>
  <c r="V9293" i="4"/>
  <c r="V9488" i="4"/>
  <c r="V9665" i="4"/>
  <c r="V9830" i="4"/>
  <c r="V9995" i="4"/>
  <c r="V10154" i="4"/>
  <c r="Y10154" i="4" s="1"/>
  <c r="V10298" i="4"/>
  <c r="Y10298" i="4" s="1"/>
  <c r="V10448" i="4"/>
  <c r="Y10448" i="4" s="1"/>
  <c r="V10601" i="4"/>
  <c r="V5725" i="4"/>
  <c r="Y5725" i="4" s="1"/>
  <c r="V4288" i="4"/>
  <c r="V7625" i="4"/>
  <c r="V7862" i="4"/>
  <c r="Y7862" i="4" s="1"/>
  <c r="V8057" i="4"/>
  <c r="V8441" i="4"/>
  <c r="Y8441" i="4" s="1"/>
  <c r="V7139" i="4"/>
  <c r="Y7139" i="4" s="1"/>
  <c r="V7466" i="4"/>
  <c r="Y7466" i="4" s="1"/>
  <c r="V7628" i="4"/>
  <c r="V4510" i="4"/>
  <c r="V4582" i="4"/>
  <c r="Y4582" i="4" s="1"/>
  <c r="V4654" i="4"/>
  <c r="V4726" i="4"/>
  <c r="Y4726" i="4" s="1"/>
  <c r="V4798" i="4"/>
  <c r="Y4798" i="4" s="1"/>
  <c r="V4870" i="4"/>
  <c r="Y4870" i="4" s="1"/>
  <c r="V4942" i="4"/>
  <c r="Y4942" i="4" s="1"/>
  <c r="V5014" i="4"/>
  <c r="V5086" i="4"/>
  <c r="V5158" i="4"/>
  <c r="Y5158" i="4" s="1"/>
  <c r="V5230" i="4"/>
  <c r="V5302" i="4"/>
  <c r="V5374" i="4"/>
  <c r="V5446" i="4"/>
  <c r="Y5446" i="4" s="1"/>
  <c r="V5518" i="4"/>
  <c r="V5590" i="4"/>
  <c r="V5662" i="4"/>
  <c r="Y5662" i="4" s="1"/>
  <c r="V5734" i="4"/>
  <c r="V5806" i="4"/>
  <c r="Y5806" i="4" s="1"/>
  <c r="V5878" i="4"/>
  <c r="Y5878" i="4" s="1"/>
  <c r="V5950" i="4"/>
  <c r="V6022" i="4"/>
  <c r="V6094" i="4"/>
  <c r="Y6094" i="4" s="1"/>
  <c r="V6166" i="4"/>
  <c r="V6238" i="4"/>
  <c r="Y6238" i="4" s="1"/>
  <c r="V6310" i="4"/>
  <c r="V6382" i="4"/>
  <c r="Y6382" i="4" s="1"/>
  <c r="V6454" i="4"/>
  <c r="V6526" i="4"/>
  <c r="V7232" i="4"/>
  <c r="Y7232" i="4" s="1"/>
  <c r="V2395" i="4"/>
  <c r="V7697" i="4"/>
  <c r="Y7697" i="4" s="1"/>
  <c r="V7910" i="4"/>
  <c r="Y7910" i="4" s="1"/>
  <c r="V8117" i="4"/>
  <c r="Y8117" i="4" s="1"/>
  <c r="V8309" i="4"/>
  <c r="V8489" i="4"/>
  <c r="Y8489" i="4" s="1"/>
  <c r="V8669" i="4"/>
  <c r="V8855" i="4"/>
  <c r="Y8855" i="4" s="1"/>
  <c r="V9026" i="4"/>
  <c r="Y9026" i="4" s="1"/>
  <c r="V9188" i="4"/>
  <c r="Y9188" i="4" s="1"/>
  <c r="V9368" i="4"/>
  <c r="V4237" i="4"/>
  <c r="Y4237" i="4" s="1"/>
  <c r="V4384" i="4"/>
  <c r="V4456" i="4"/>
  <c r="Y4456" i="4" s="1"/>
  <c r="V4528" i="4"/>
  <c r="Y4528" i="4" s="1"/>
  <c r="V4600" i="4"/>
  <c r="V4672" i="4"/>
  <c r="V4744" i="4"/>
  <c r="V4816" i="4"/>
  <c r="V4888" i="4"/>
  <c r="Y4888" i="4" s="1"/>
  <c r="V4960" i="4"/>
  <c r="Y4960" i="4" s="1"/>
  <c r="V5032" i="4"/>
  <c r="Y5032" i="4" s="1"/>
  <c r="V5104" i="4"/>
  <c r="V5176" i="4"/>
  <c r="Y5176" i="4" s="1"/>
  <c r="V5248" i="4"/>
  <c r="V5320" i="4"/>
  <c r="V5392" i="4"/>
  <c r="V5464" i="4"/>
  <c r="V5536" i="4"/>
  <c r="V5608" i="4"/>
  <c r="V5680" i="4"/>
  <c r="Y5680" i="4" s="1"/>
  <c r="V5752" i="4"/>
  <c r="V5824" i="4"/>
  <c r="V5896" i="4"/>
  <c r="V5968" i="4"/>
  <c r="V6040" i="4"/>
  <c r="V6112" i="4"/>
  <c r="Y6112" i="4" s="1"/>
  <c r="V6184" i="4"/>
  <c r="V6256" i="4"/>
  <c r="V6830" i="4"/>
  <c r="V7319" i="4"/>
  <c r="Y7319" i="4" s="1"/>
  <c r="V7502" i="4"/>
  <c r="V7757" i="4"/>
  <c r="V2551" i="4"/>
  <c r="V2575" i="4"/>
  <c r="Y2575" i="4" s="1"/>
  <c r="V2695" i="4"/>
  <c r="Y2695" i="4" s="1"/>
  <c r="V2839" i="4"/>
  <c r="V2863" i="4"/>
  <c r="V2959" i="4"/>
  <c r="V3343" i="4"/>
  <c r="V3463" i="4"/>
  <c r="Y3463" i="4" s="1"/>
  <c r="V3559" i="4"/>
  <c r="Y3559" i="4" s="1"/>
  <c r="V3895" i="4"/>
  <c r="Y3895" i="4" s="1"/>
  <c r="V4039" i="4"/>
  <c r="Y4039" i="4" s="1"/>
  <c r="V4087" i="4"/>
  <c r="Y4087" i="4" s="1"/>
  <c r="V4111" i="4"/>
  <c r="Y4111" i="4" s="1"/>
  <c r="V10208" i="4"/>
  <c r="V10013" i="4"/>
  <c r="V9779" i="4"/>
  <c r="V9560" i="4"/>
  <c r="V9302" i="4"/>
  <c r="V9050" i="4"/>
  <c r="V8816" i="4"/>
  <c r="Y8816" i="4" s="1"/>
  <c r="V8546" i="4"/>
  <c r="Y8546" i="4" s="1"/>
  <c r="V8294" i="4"/>
  <c r="V7985" i="4"/>
  <c r="V7673" i="4"/>
  <c r="V7334" i="4"/>
  <c r="Y7334" i="4" s="1"/>
  <c r="V4966" i="4"/>
  <c r="Y4966" i="4" s="1"/>
  <c r="V4795" i="4"/>
  <c r="Y4795" i="4" s="1"/>
  <c r="V4708" i="4"/>
  <c r="V4615" i="4"/>
  <c r="V4342" i="4"/>
  <c r="V4249" i="4"/>
  <c r="V4156" i="4"/>
  <c r="Y4156" i="4" s="1"/>
  <c r="V4066" i="4"/>
  <c r="V3964" i="4"/>
  <c r="V3865" i="4"/>
  <c r="V3769" i="4"/>
  <c r="Y3769" i="4" s="1"/>
  <c r="V3661" i="4"/>
  <c r="V3541" i="4"/>
  <c r="Y3541" i="4" s="1"/>
  <c r="V3418" i="4"/>
  <c r="V3280" i="4"/>
  <c r="U3125" i="4"/>
  <c r="V2950" i="4"/>
  <c r="V2782" i="4"/>
  <c r="V2602" i="4"/>
  <c r="Y2602" i="4" s="1"/>
  <c r="V10592" i="4"/>
  <c r="V10388" i="4"/>
  <c r="V10205" i="4"/>
  <c r="Y10205" i="4" s="1"/>
  <c r="V10010" i="4"/>
  <c r="V9776" i="4"/>
  <c r="Y9776" i="4" s="1"/>
  <c r="V9557" i="4"/>
  <c r="V9296" i="4"/>
  <c r="Y9296" i="4" s="1"/>
  <c r="V9044" i="4"/>
  <c r="V8813" i="4"/>
  <c r="V8540" i="4"/>
  <c r="V8288" i="4"/>
  <c r="Y8288" i="4" s="1"/>
  <c r="V7979" i="4"/>
  <c r="Y7979" i="4" s="1"/>
  <c r="V7670" i="4"/>
  <c r="Y7670" i="4" s="1"/>
  <c r="V7331" i="4"/>
  <c r="V8024" i="4"/>
  <c r="V3277" i="4"/>
  <c r="V3124" i="4"/>
  <c r="V2947" i="4"/>
  <c r="V2779" i="4"/>
  <c r="V2599" i="4"/>
  <c r="V10580" i="4"/>
  <c r="V10385" i="4"/>
  <c r="Y10385" i="4" s="1"/>
  <c r="V10004" i="4"/>
  <c r="V9773" i="4"/>
  <c r="Y9773" i="4" s="1"/>
  <c r="V9554" i="4"/>
  <c r="Y9554" i="4" s="1"/>
  <c r="V9290" i="4"/>
  <c r="Y9290" i="4" s="1"/>
  <c r="V9041" i="4"/>
  <c r="V8807" i="4"/>
  <c r="V8537" i="4"/>
  <c r="Y8537" i="4" s="1"/>
  <c r="V8279" i="4"/>
  <c r="Y8279" i="4" s="1"/>
  <c r="V7976" i="4"/>
  <c r="V7661" i="4"/>
  <c r="V7322" i="4"/>
  <c r="Y7322" i="4" s="1"/>
  <c r="U3128" i="4"/>
  <c r="X3128" i="4" s="1"/>
  <c r="U3776" i="4"/>
  <c r="U3992" i="4"/>
  <c r="U4064" i="4"/>
  <c r="U4160" i="4"/>
  <c r="U4184" i="4"/>
  <c r="V4153" i="4"/>
  <c r="Y4153" i="4" s="1"/>
  <c r="V3862" i="4"/>
  <c r="V3766" i="4"/>
  <c r="Y3766" i="4" s="1"/>
  <c r="U3656" i="4"/>
  <c r="X3656" i="4" s="1"/>
  <c r="U3536" i="4"/>
  <c r="V3412" i="4"/>
  <c r="V3274" i="4"/>
  <c r="V2944" i="4"/>
  <c r="V2773" i="4"/>
  <c r="V2596" i="4"/>
  <c r="V10577" i="4"/>
  <c r="V10382" i="4"/>
  <c r="Y10382" i="4" s="1"/>
  <c r="V10202" i="4"/>
  <c r="Y10202" i="4" s="1"/>
  <c r="V9998" i="4"/>
  <c r="Y9998" i="4" s="1"/>
  <c r="V9764" i="4"/>
  <c r="V9548" i="4"/>
  <c r="V9284" i="4"/>
  <c r="Y9284" i="4" s="1"/>
  <c r="V9038" i="4"/>
  <c r="Y9038" i="4" s="1"/>
  <c r="V8804" i="4"/>
  <c r="Y8804" i="4" s="1"/>
  <c r="V8534" i="4"/>
  <c r="Y8534" i="4" s="1"/>
  <c r="V8273" i="4"/>
  <c r="V7973" i="4"/>
  <c r="Y7973" i="4" s="1"/>
  <c r="V7658" i="4"/>
  <c r="V7316" i="4"/>
  <c r="V3535" i="4"/>
  <c r="Y3535" i="4" s="1"/>
  <c r="V3115" i="4"/>
  <c r="Y3115" i="4" s="1"/>
  <c r="V2941" i="4"/>
  <c r="V2770" i="4"/>
  <c r="V2590" i="4"/>
  <c r="V10571" i="4"/>
  <c r="V10379" i="4"/>
  <c r="Y10379" i="4" s="1"/>
  <c r="V10199" i="4"/>
  <c r="V9992" i="4"/>
  <c r="Y9992" i="4" s="1"/>
  <c r="V9761" i="4"/>
  <c r="V9545" i="4"/>
  <c r="Y9545" i="4" s="1"/>
  <c r="V9266" i="4"/>
  <c r="V9035" i="4"/>
  <c r="V8798" i="4"/>
  <c r="U8532" i="4"/>
  <c r="V8270" i="4"/>
  <c r="V7970" i="4"/>
  <c r="V7655" i="4"/>
  <c r="Y7655" i="4" s="1"/>
  <c r="V7313" i="4"/>
  <c r="Y7313" i="4" s="1"/>
  <c r="V4243" i="4"/>
  <c r="V4150" i="4"/>
  <c r="V4057" i="4"/>
  <c r="V3859" i="4"/>
  <c r="V3763" i="4"/>
  <c r="V3652" i="4"/>
  <c r="Y3652" i="4" s="1"/>
  <c r="U3533" i="4"/>
  <c r="U3407" i="4"/>
  <c r="V3271" i="4"/>
  <c r="V3103" i="4"/>
  <c r="V2938" i="4"/>
  <c r="U2768" i="4"/>
  <c r="X2768" i="4" s="1"/>
  <c r="V2587" i="4"/>
  <c r="Y2587" i="4" s="1"/>
  <c r="V10568" i="4"/>
  <c r="V10376" i="4"/>
  <c r="Y10376" i="4" s="1"/>
  <c r="V10196" i="4"/>
  <c r="Y10196" i="4" s="1"/>
  <c r="V9986" i="4"/>
  <c r="V9758" i="4"/>
  <c r="V9539" i="4"/>
  <c r="V9254" i="4"/>
  <c r="V9032" i="4"/>
  <c r="Y9032" i="4" s="1"/>
  <c r="U8793" i="4"/>
  <c r="X8793" i="4" s="1"/>
  <c r="V8531" i="4"/>
  <c r="V8267" i="4"/>
  <c r="Y8267" i="4" s="1"/>
  <c r="V7961" i="4"/>
  <c r="Y7961" i="4" s="1"/>
  <c r="V7652" i="4"/>
  <c r="Y7652" i="4" s="1"/>
  <c r="V7310" i="4"/>
  <c r="Y7310" i="4" s="1"/>
  <c r="V2530" i="4"/>
  <c r="V2698" i="4"/>
  <c r="V2722" i="4"/>
  <c r="Y2722" i="4" s="1"/>
  <c r="V2986" i="4"/>
  <c r="Y2986" i="4" s="1"/>
  <c r="V3106" i="4"/>
  <c r="V3178" i="4"/>
  <c r="V3226" i="4"/>
  <c r="Y3226" i="4" s="1"/>
  <c r="V3466" i="4"/>
  <c r="V3490" i="4"/>
  <c r="Y3490" i="4" s="1"/>
  <c r="V3514" i="4"/>
  <c r="V3562" i="4"/>
  <c r="Y3562" i="4" s="1"/>
  <c r="V3634" i="4"/>
  <c r="Y3634" i="4" s="1"/>
  <c r="V3730" i="4"/>
  <c r="Y3730" i="4" s="1"/>
  <c r="V3754" i="4"/>
  <c r="V3898" i="4"/>
  <c r="V4138" i="4"/>
  <c r="V4210" i="4"/>
  <c r="Y4210" i="4" s="1"/>
  <c r="V3406" i="4"/>
  <c r="Y3406" i="4" s="1"/>
  <c r="V3265" i="4"/>
  <c r="V2935" i="4"/>
  <c r="Y2935" i="4" s="1"/>
  <c r="V2767" i="4"/>
  <c r="V2581" i="4"/>
  <c r="V10559" i="4"/>
  <c r="Y10559" i="4" s="1"/>
  <c r="V10370" i="4"/>
  <c r="Y10370" i="4" s="1"/>
  <c r="U10194" i="4"/>
  <c r="X10194" i="4" s="1"/>
  <c r="V9971" i="4"/>
  <c r="V9755" i="4"/>
  <c r="Y9755" i="4" s="1"/>
  <c r="V9536" i="4"/>
  <c r="V9248" i="4"/>
  <c r="V9023" i="4"/>
  <c r="Y9023" i="4" s="1"/>
  <c r="V8789" i="4"/>
  <c r="V8522" i="4"/>
  <c r="V8264" i="4"/>
  <c r="Y8264" i="4" s="1"/>
  <c r="V7958" i="4"/>
  <c r="Y7958" i="4" s="1"/>
  <c r="V7646" i="4"/>
  <c r="V7307" i="4"/>
  <c r="V2932" i="4"/>
  <c r="V2761" i="4"/>
  <c r="V2578" i="4"/>
  <c r="V10556" i="4"/>
  <c r="Y10556" i="4" s="1"/>
  <c r="V10367" i="4"/>
  <c r="V10193" i="4"/>
  <c r="Y10193" i="4" s="1"/>
  <c r="V9968" i="4"/>
  <c r="V9752" i="4"/>
  <c r="V9530" i="4"/>
  <c r="Y9530" i="4" s="1"/>
  <c r="V9239" i="4"/>
  <c r="Y9239" i="4" s="1"/>
  <c r="V9020" i="4"/>
  <c r="V8786" i="4"/>
  <c r="V8519" i="4"/>
  <c r="V8252" i="4"/>
  <c r="V7955" i="4"/>
  <c r="Y7955" i="4" s="1"/>
  <c r="U7641" i="4"/>
  <c r="V7292" i="4"/>
  <c r="Y7292" i="4" s="1"/>
  <c r="V5386" i="4"/>
  <c r="U5300" i="4"/>
  <c r="U5213" i="4"/>
  <c r="U5123" i="4"/>
  <c r="U5039" i="4"/>
  <c r="V4954" i="4"/>
  <c r="U4868" i="4"/>
  <c r="U4781" i="4"/>
  <c r="V4690" i="4"/>
  <c r="U4604" i="4"/>
  <c r="V4516" i="4"/>
  <c r="Y4516" i="4" s="1"/>
  <c r="U4424" i="4"/>
  <c r="V4327" i="4"/>
  <c r="U4238" i="4"/>
  <c r="U4145" i="4"/>
  <c r="V4051" i="4"/>
  <c r="U3950" i="4"/>
  <c r="V3853" i="4"/>
  <c r="V3757" i="4"/>
  <c r="V3637" i="4"/>
  <c r="Y3637" i="4" s="1"/>
  <c r="U3527" i="4"/>
  <c r="V3403" i="4"/>
  <c r="V3256" i="4"/>
  <c r="V2758" i="4"/>
  <c r="Y2758" i="4" s="1"/>
  <c r="V10553" i="4"/>
  <c r="Y10553" i="4" s="1"/>
  <c r="V10364" i="4"/>
  <c r="Y10364" i="4" s="1"/>
  <c r="V10190" i="4"/>
  <c r="Y10190" i="4" s="1"/>
  <c r="V9965" i="4"/>
  <c r="V9749" i="4"/>
  <c r="V9527" i="4"/>
  <c r="Y9527" i="4" s="1"/>
  <c r="V9236" i="4"/>
  <c r="V9014" i="4"/>
  <c r="V8780" i="4"/>
  <c r="V8513" i="4"/>
  <c r="Y8513" i="4" s="1"/>
  <c r="V8246" i="4"/>
  <c r="V7952" i="4"/>
  <c r="V7640" i="4"/>
  <c r="Y7640" i="4" s="1"/>
  <c r="V7286" i="4"/>
  <c r="V5212" i="4"/>
  <c r="Y5212" i="4" s="1"/>
  <c r="V5122" i="4"/>
  <c r="V5038" i="4"/>
  <c r="V4867" i="4"/>
  <c r="V4780" i="4"/>
  <c r="V4603" i="4"/>
  <c r="U4514" i="4"/>
  <c r="V4423" i="4"/>
  <c r="U4325" i="4"/>
  <c r="U4235" i="4"/>
  <c r="X4235" i="4" s="1"/>
  <c r="V4144" i="4"/>
  <c r="V4045" i="4"/>
  <c r="V3949" i="4"/>
  <c r="Y3949" i="4" s="1"/>
  <c r="U3851" i="4"/>
  <c r="X3851" i="4" s="1"/>
  <c r="U3755" i="4"/>
  <c r="U3632" i="4"/>
  <c r="V3526" i="4"/>
  <c r="U3401" i="4"/>
  <c r="U3254" i="4"/>
  <c r="V3094" i="4"/>
  <c r="V2926" i="4"/>
  <c r="Y2926" i="4" s="1"/>
  <c r="V2755" i="4"/>
  <c r="V10550" i="4"/>
  <c r="Y10550" i="4" s="1"/>
  <c r="V10358" i="4"/>
  <c r="Y10358" i="4" s="1"/>
  <c r="V10184" i="4"/>
  <c r="Y10184" i="4" s="1"/>
  <c r="V9959" i="4"/>
  <c r="Y9959" i="4" s="1"/>
  <c r="V9746" i="4"/>
  <c r="Y9746" i="4" s="1"/>
  <c r="V9524" i="4"/>
  <c r="V9233" i="4"/>
  <c r="V9008" i="4"/>
  <c r="Y9008" i="4" s="1"/>
  <c r="V8774" i="4"/>
  <c r="Y8774" i="4" s="1"/>
  <c r="V8510" i="4"/>
  <c r="Y8510" i="4" s="1"/>
  <c r="V8243" i="4"/>
  <c r="Y8243" i="4" s="1"/>
  <c r="V7949" i="4"/>
  <c r="Y7949" i="4" s="1"/>
  <c r="V7610" i="4"/>
  <c r="Y7610" i="4" s="1"/>
  <c r="V7283" i="4"/>
  <c r="V9518" i="4"/>
  <c r="Y9518" i="4" s="1"/>
  <c r="V9230" i="4"/>
  <c r="Y9230" i="4" s="1"/>
  <c r="V9005" i="4"/>
  <c r="V8744" i="4"/>
  <c r="Y8744" i="4" s="1"/>
  <c r="V8504" i="4"/>
  <c r="V8237" i="4"/>
  <c r="V7943" i="4"/>
  <c r="V7601" i="4"/>
  <c r="Y7601" i="4" s="1"/>
  <c r="V7274" i="4"/>
  <c r="U8964" i="4"/>
  <c r="X8964" i="4" s="1"/>
  <c r="V5035" i="4"/>
  <c r="V4774" i="4"/>
  <c r="V4414" i="4"/>
  <c r="U4322" i="4"/>
  <c r="U4232" i="4"/>
  <c r="U4139" i="4"/>
  <c r="U4037" i="4"/>
  <c r="X4037" i="4" s="1"/>
  <c r="V3946" i="4"/>
  <c r="U3848" i="4"/>
  <c r="V3751" i="4"/>
  <c r="Y3751" i="4" s="1"/>
  <c r="U3626" i="4"/>
  <c r="X3626" i="4" s="1"/>
  <c r="V3520" i="4"/>
  <c r="V3397" i="4"/>
  <c r="V3250" i="4"/>
  <c r="Y3250" i="4" s="1"/>
  <c r="V3088" i="4"/>
  <c r="U2921" i="4"/>
  <c r="V2749" i="4"/>
  <c r="Y2749" i="4" s="1"/>
  <c r="V2560" i="4"/>
  <c r="V10544" i="4"/>
  <c r="Y10544" i="4" s="1"/>
  <c r="V10352" i="4"/>
  <c r="Y10352" i="4" s="1"/>
  <c r="V10172" i="4"/>
  <c r="Y10172" i="4" s="1"/>
  <c r="V9953" i="4"/>
  <c r="Y9953" i="4" s="1"/>
  <c r="V9737" i="4"/>
  <c r="V9512" i="4"/>
  <c r="Y9512" i="4" s="1"/>
  <c r="V9224" i="4"/>
  <c r="Y9224" i="4" s="1"/>
  <c r="V9002" i="4"/>
  <c r="V8732" i="4"/>
  <c r="V8498" i="4"/>
  <c r="V8234" i="4"/>
  <c r="Y8234" i="4" s="1"/>
  <c r="V7940" i="4"/>
  <c r="V7586" i="4"/>
  <c r="V7262" i="4"/>
  <c r="Y7262" i="4" s="1"/>
  <c r="V4789" i="4"/>
  <c r="Y4789" i="4" s="1"/>
  <c r="V4861" i="4"/>
  <c r="V4933" i="4"/>
  <c r="V5005" i="4"/>
  <c r="V5077" i="4"/>
  <c r="V5149" i="4"/>
  <c r="V5221" i="4"/>
  <c r="V5293" i="4"/>
  <c r="Y5293" i="4" s="1"/>
  <c r="V5365" i="4"/>
  <c r="V5437" i="4"/>
  <c r="Y5437" i="4" s="1"/>
  <c r="V5509" i="4"/>
  <c r="V2554" i="4"/>
  <c r="V10541" i="4"/>
  <c r="Y10541" i="4" s="1"/>
  <c r="V10349" i="4"/>
  <c r="V10169" i="4"/>
  <c r="V9944" i="4"/>
  <c r="V9734" i="4"/>
  <c r="Y9734" i="4" s="1"/>
  <c r="V9506" i="4"/>
  <c r="Y9506" i="4" s="1"/>
  <c r="V9221" i="4"/>
  <c r="V8999" i="4"/>
  <c r="V8726" i="4"/>
  <c r="V8486" i="4"/>
  <c r="V8228" i="4"/>
  <c r="V7928" i="4"/>
  <c r="Y7928" i="4" s="1"/>
  <c r="V7583" i="4"/>
  <c r="Y7583" i="4" s="1"/>
  <c r="V7250" i="4"/>
  <c r="V5809" i="4"/>
  <c r="V5722" i="4"/>
  <c r="Y5722" i="4" s="1"/>
  <c r="V5548" i="4"/>
  <c r="V5290" i="4"/>
  <c r="U5201" i="4"/>
  <c r="V5116" i="4"/>
  <c r="Y5116" i="4" s="1"/>
  <c r="U5030" i="4"/>
  <c r="U4946" i="4"/>
  <c r="V4858" i="4"/>
  <c r="U4769" i="4"/>
  <c r="X4769" i="4" s="1"/>
  <c r="U4682" i="4"/>
  <c r="X4682" i="4" s="1"/>
  <c r="U4595" i="4"/>
  <c r="X4595" i="4" s="1"/>
  <c r="V4507" i="4"/>
  <c r="Y4507" i="4" s="1"/>
  <c r="U4409" i="4"/>
  <c r="U4319" i="4"/>
  <c r="U4229" i="4"/>
  <c r="V4135" i="4"/>
  <c r="V3943" i="4"/>
  <c r="Y3943" i="4" s="1"/>
  <c r="U3845" i="4"/>
  <c r="V3742" i="4"/>
  <c r="U3623" i="4"/>
  <c r="V3517" i="4"/>
  <c r="V3391" i="4"/>
  <c r="Y3391" i="4" s="1"/>
  <c r="V3085" i="4"/>
  <c r="Y3085" i="4" s="1"/>
  <c r="V2914" i="4"/>
  <c r="V2542" i="4"/>
  <c r="Y2542" i="4" s="1"/>
  <c r="V10538" i="4"/>
  <c r="Y10538" i="4" s="1"/>
  <c r="U10347" i="4"/>
  <c r="X10347" i="4" s="1"/>
  <c r="V10160" i="4"/>
  <c r="V9941" i="4"/>
  <c r="V9728" i="4"/>
  <c r="V9503" i="4"/>
  <c r="V9218" i="4"/>
  <c r="Y9218" i="4" s="1"/>
  <c r="V8996" i="4"/>
  <c r="V8720" i="4"/>
  <c r="V8483" i="4"/>
  <c r="V8216" i="4"/>
  <c r="V7925" i="4"/>
  <c r="Y7925" i="4" s="1"/>
  <c r="V7577" i="4"/>
  <c r="Y7577" i="4" s="1"/>
  <c r="V7217" i="4"/>
  <c r="Y7217" i="4" s="1"/>
  <c r="V6998" i="4"/>
  <c r="V7046" i="4"/>
  <c r="V7406" i="4"/>
  <c r="V7574" i="4"/>
  <c r="Y7574" i="4" s="1"/>
  <c r="V8222" i="4"/>
  <c r="Y8222" i="4" s="1"/>
  <c r="V4768" i="4"/>
  <c r="V4681" i="4"/>
  <c r="Y4681" i="4" s="1"/>
  <c r="V4594" i="4"/>
  <c r="Y4594" i="4" s="1"/>
  <c r="V4504" i="4"/>
  <c r="Y4504" i="4" s="1"/>
  <c r="V4408" i="4"/>
  <c r="V4318" i="4"/>
  <c r="V4228" i="4"/>
  <c r="Y4228" i="4" s="1"/>
  <c r="V4132" i="4"/>
  <c r="U4031" i="4"/>
  <c r="U3941" i="4"/>
  <c r="V3844" i="4"/>
  <c r="U3737" i="4"/>
  <c r="X3737" i="4" s="1"/>
  <c r="V3622" i="4"/>
  <c r="Y3622" i="4" s="1"/>
  <c r="U3515" i="4"/>
  <c r="U3389" i="4"/>
  <c r="V3082" i="4"/>
  <c r="Y3082" i="4" s="1"/>
  <c r="U2912" i="4"/>
  <c r="V2539" i="4"/>
  <c r="Y2539" i="4" s="1"/>
  <c r="V10535" i="4"/>
  <c r="Y10535" i="4" s="1"/>
  <c r="V10346" i="4"/>
  <c r="V10157" i="4"/>
  <c r="V9938" i="4"/>
  <c r="Y9938" i="4" s="1"/>
  <c r="V9725" i="4"/>
  <c r="Y9725" i="4" s="1"/>
  <c r="V9494" i="4"/>
  <c r="V9215" i="4"/>
  <c r="Y9215" i="4" s="1"/>
  <c r="V8993" i="4"/>
  <c r="V8717" i="4"/>
  <c r="Y8717" i="4" s="1"/>
  <c r="V8480" i="4"/>
  <c r="V8201" i="4"/>
  <c r="V7916" i="4"/>
  <c r="V7565" i="4"/>
  <c r="Y7565" i="4" s="1"/>
  <c r="V7214" i="4"/>
  <c r="V5719" i="4"/>
  <c r="V5629" i="4"/>
  <c r="V5545" i="4"/>
  <c r="V5287" i="4"/>
  <c r="V5197" i="4"/>
  <c r="V5113" i="4"/>
  <c r="Y5113" i="4" s="1"/>
  <c r="U5027" i="4"/>
  <c r="U4943" i="4"/>
  <c r="X4943" i="4" s="1"/>
  <c r="V4855" i="4"/>
  <c r="V4765" i="4"/>
  <c r="U4679" i="4"/>
  <c r="X4679" i="4" s="1"/>
  <c r="U4592" i="4"/>
  <c r="U4502" i="4"/>
  <c r="V4405" i="4"/>
  <c r="Y4405" i="4" s="1"/>
  <c r="U4316" i="4"/>
  <c r="U4226" i="4"/>
  <c r="U4130" i="4"/>
  <c r="X4130" i="4" s="1"/>
  <c r="V4030" i="4"/>
  <c r="V3940" i="4"/>
  <c r="Y3940" i="4" s="1"/>
  <c r="U3842" i="4"/>
  <c r="X3842" i="4" s="1"/>
  <c r="V3736" i="4"/>
  <c r="U3620" i="4"/>
  <c r="X3620" i="4" s="1"/>
  <c r="U3512" i="4"/>
  <c r="V3388" i="4"/>
  <c r="U3230" i="4"/>
  <c r="V3079" i="4"/>
  <c r="V2908" i="4"/>
  <c r="V2734" i="4"/>
  <c r="V2536" i="4"/>
  <c r="Y2536" i="4" s="1"/>
  <c r="V10532" i="4"/>
  <c r="V10343" i="4"/>
  <c r="Y10343" i="4" s="1"/>
  <c r="V10148" i="4"/>
  <c r="Y10148" i="4" s="1"/>
  <c r="V9935" i="4"/>
  <c r="Y9935" i="4" s="1"/>
  <c r="U9723" i="4"/>
  <c r="X9723" i="4" s="1"/>
  <c r="V9491" i="4"/>
  <c r="Y9491" i="4" s="1"/>
  <c r="V9212" i="4"/>
  <c r="V8990" i="4"/>
  <c r="V8714" i="4"/>
  <c r="Y8714" i="4" s="1"/>
  <c r="V8477" i="4"/>
  <c r="V8189" i="4"/>
  <c r="Y8189" i="4" s="1"/>
  <c r="V7907" i="4"/>
  <c r="Y7907" i="4" s="1"/>
  <c r="V7538" i="4"/>
  <c r="V7199" i="4"/>
  <c r="V2728" i="4"/>
  <c r="Y2728" i="4" s="1"/>
  <c r="V2533" i="4"/>
  <c r="Y2533" i="4" s="1"/>
  <c r="V10529" i="4"/>
  <c r="Y10529" i="4" s="1"/>
  <c r="V10340" i="4"/>
  <c r="V10142" i="4"/>
  <c r="Y10142" i="4" s="1"/>
  <c r="V9932" i="4"/>
  <c r="V9719" i="4"/>
  <c r="V9485" i="4"/>
  <c r="V9209" i="4"/>
  <c r="Y9209" i="4" s="1"/>
  <c r="V8981" i="4"/>
  <c r="Y8981" i="4" s="1"/>
  <c r="V8711" i="4"/>
  <c r="V8474" i="4"/>
  <c r="Y8474" i="4" s="1"/>
  <c r="V8177" i="4"/>
  <c r="V7904" i="4"/>
  <c r="Y7904" i="4" s="1"/>
  <c r="V7523" i="4"/>
  <c r="V7190" i="4"/>
  <c r="Y7190" i="4" s="1"/>
  <c r="V5194" i="4"/>
  <c r="Y5194" i="4" s="1"/>
  <c r="V5110" i="4"/>
  <c r="Y5110" i="4" s="1"/>
  <c r="U5024" i="4"/>
  <c r="V4939" i="4"/>
  <c r="V4852" i="4"/>
  <c r="V4762" i="4"/>
  <c r="U4676" i="4"/>
  <c r="U4589" i="4"/>
  <c r="V4498" i="4"/>
  <c r="V4402" i="4"/>
  <c r="Y4402" i="4" s="1"/>
  <c r="U4313" i="4"/>
  <c r="X4313" i="4" s="1"/>
  <c r="U4223" i="4"/>
  <c r="X4223" i="4" s="1"/>
  <c r="U4127" i="4"/>
  <c r="U4025" i="4"/>
  <c r="X4025" i="4" s="1"/>
  <c r="V3934" i="4"/>
  <c r="U3839" i="4"/>
  <c r="V3727" i="4"/>
  <c r="U3617" i="4"/>
  <c r="X3617" i="4" s="1"/>
  <c r="U3509" i="4"/>
  <c r="V3382" i="4"/>
  <c r="V3223" i="4"/>
  <c r="V2902" i="4"/>
  <c r="V2725" i="4"/>
  <c r="U2528" i="4"/>
  <c r="V10526" i="4"/>
  <c r="Y10526" i="4" s="1"/>
  <c r="V10337" i="4"/>
  <c r="Y10337" i="4" s="1"/>
  <c r="V10130" i="4"/>
  <c r="Y10130" i="4" s="1"/>
  <c r="V9929" i="4"/>
  <c r="Y9929" i="4" s="1"/>
  <c r="V9716" i="4"/>
  <c r="V9473" i="4"/>
  <c r="Y9473" i="4" s="1"/>
  <c r="V9206" i="4"/>
  <c r="Y9206" i="4" s="1"/>
  <c r="V8978" i="4"/>
  <c r="V8708" i="4"/>
  <c r="Y8708" i="4" s="1"/>
  <c r="V8468" i="4"/>
  <c r="V8171" i="4"/>
  <c r="V7901" i="4"/>
  <c r="Y7901" i="4" s="1"/>
  <c r="V7517" i="4"/>
  <c r="V7184" i="4"/>
  <c r="Y7184" i="4" s="1"/>
  <c r="V2719" i="4"/>
  <c r="V2527" i="4"/>
  <c r="V10523" i="4"/>
  <c r="Y10523" i="4" s="1"/>
  <c r="V10334" i="4"/>
  <c r="Y10334" i="4" s="1"/>
  <c r="V10127" i="4"/>
  <c r="V9923" i="4"/>
  <c r="Y9923" i="4" s="1"/>
  <c r="V9713" i="4"/>
  <c r="V9452" i="4"/>
  <c r="V9203" i="4"/>
  <c r="V8969" i="4"/>
  <c r="Y8969" i="4" s="1"/>
  <c r="U8706" i="4"/>
  <c r="V8465" i="4"/>
  <c r="Y8465" i="4" s="1"/>
  <c r="V8168" i="4"/>
  <c r="V7898" i="4"/>
  <c r="V7508" i="4"/>
  <c r="Y7508" i="4" s="1"/>
  <c r="V7178" i="4"/>
  <c r="Y7178" i="4" s="1"/>
  <c r="V3835" i="4"/>
  <c r="V3505" i="4"/>
  <c r="Y3505" i="4" s="1"/>
  <c r="V3373" i="4"/>
  <c r="V3217" i="4"/>
  <c r="V3070" i="4"/>
  <c r="V2896" i="4"/>
  <c r="V2716" i="4"/>
  <c r="V2524" i="4"/>
  <c r="Y2524" i="4" s="1"/>
  <c r="V10517" i="4"/>
  <c r="V10331" i="4"/>
  <c r="V10124" i="4"/>
  <c r="V9920" i="4"/>
  <c r="V9710" i="4"/>
  <c r="V9440" i="4"/>
  <c r="Y9440" i="4" s="1"/>
  <c r="V9200" i="4"/>
  <c r="V8966" i="4"/>
  <c r="V8705" i="4"/>
  <c r="V8462" i="4"/>
  <c r="V8165" i="4"/>
  <c r="V7892" i="4"/>
  <c r="V7505" i="4"/>
  <c r="V7172" i="4"/>
  <c r="Y7172" i="4" s="1"/>
  <c r="V4585" i="4"/>
  <c r="V4492" i="4"/>
  <c r="V4117" i="4"/>
  <c r="V4021" i="4"/>
  <c r="U3929" i="4"/>
  <c r="X3929" i="4" s="1"/>
  <c r="V3832" i="4"/>
  <c r="Y3832" i="4" s="1"/>
  <c r="V3721" i="4"/>
  <c r="V3613" i="4"/>
  <c r="U3503" i="4"/>
  <c r="V3370" i="4"/>
  <c r="Y3370" i="4" s="1"/>
  <c r="V3214" i="4"/>
  <c r="V3067" i="4"/>
  <c r="Y3067" i="4" s="1"/>
  <c r="V2893" i="4"/>
  <c r="V2710" i="4"/>
  <c r="V10511" i="4"/>
  <c r="Y10511" i="4" s="1"/>
  <c r="V10325" i="4"/>
  <c r="V10121" i="4"/>
  <c r="Y10121" i="4" s="1"/>
  <c r="V9917" i="4"/>
  <c r="V9707" i="4"/>
  <c r="Y9707" i="4" s="1"/>
  <c r="V9434" i="4"/>
  <c r="Y9434" i="4" s="1"/>
  <c r="V9185" i="4"/>
  <c r="V8963" i="4"/>
  <c r="Y8963" i="4" s="1"/>
  <c r="V8702" i="4"/>
  <c r="Y8702" i="4" s="1"/>
  <c r="V8459" i="4"/>
  <c r="Y8459" i="4" s="1"/>
  <c r="V8162" i="4"/>
  <c r="Y8162" i="4" s="1"/>
  <c r="V7886" i="4"/>
  <c r="V7169" i="4"/>
  <c r="Y7169" i="4" s="1"/>
  <c r="U2537" i="4"/>
  <c r="V4930" i="4"/>
  <c r="Y4930" i="4" s="1"/>
  <c r="V4756" i="4"/>
  <c r="V4669" i="4"/>
  <c r="U4583" i="4"/>
  <c r="V4486" i="4"/>
  <c r="Y4486" i="4" s="1"/>
  <c r="V4396" i="4"/>
  <c r="V4306" i="4"/>
  <c r="Y4306" i="4" s="1"/>
  <c r="V4216" i="4"/>
  <c r="V4114" i="4"/>
  <c r="U4019" i="4"/>
  <c r="V3928" i="4"/>
  <c r="U3830" i="4"/>
  <c r="V3718" i="4"/>
  <c r="U3611" i="4"/>
  <c r="X3611" i="4" s="1"/>
  <c r="V3502" i="4"/>
  <c r="V3367" i="4"/>
  <c r="U3212" i="4"/>
  <c r="U3065" i="4"/>
  <c r="V2890" i="4"/>
  <c r="V2707" i="4"/>
  <c r="V2518" i="4"/>
  <c r="V10508" i="4"/>
  <c r="V10319" i="4"/>
  <c r="Y10319" i="4" s="1"/>
  <c r="V10115" i="4"/>
  <c r="Y10115" i="4" s="1"/>
  <c r="V9914" i="4"/>
  <c r="V9704" i="4"/>
  <c r="V9431" i="4"/>
  <c r="Y9431" i="4" s="1"/>
  <c r="V9182" i="4"/>
  <c r="V8960" i="4"/>
  <c r="V8699" i="4"/>
  <c r="V8456" i="4"/>
  <c r="Y8456" i="4" s="1"/>
  <c r="V8159" i="4"/>
  <c r="V7883" i="4"/>
  <c r="Y7883" i="4" s="1"/>
  <c r="V7166" i="4"/>
  <c r="Y7166" i="4" s="1"/>
  <c r="V5704" i="4"/>
  <c r="Y5704" i="4" s="1"/>
  <c r="V5533" i="4"/>
  <c r="V5449" i="4"/>
  <c r="V5272" i="4"/>
  <c r="V5101" i="4"/>
  <c r="V5017" i="4"/>
  <c r="V4840" i="4"/>
  <c r="Y4840" i="4" s="1"/>
  <c r="U4754" i="4"/>
  <c r="X4754" i="4" s="1"/>
  <c r="U4667" i="4"/>
  <c r="X4667" i="4" s="1"/>
  <c r="U4580" i="4"/>
  <c r="X4580" i="4" s="1"/>
  <c r="U4484" i="4"/>
  <c r="U4394" i="4"/>
  <c r="X4394" i="4" s="1"/>
  <c r="U4304" i="4"/>
  <c r="V4213" i="4"/>
  <c r="U4112" i="4"/>
  <c r="X4112" i="4" s="1"/>
  <c r="V4018" i="4"/>
  <c r="Y4018" i="4" s="1"/>
  <c r="U3926" i="4"/>
  <c r="U3827" i="4"/>
  <c r="U3716" i="4"/>
  <c r="X3716" i="4" s="1"/>
  <c r="V3610" i="4"/>
  <c r="Y3610" i="4" s="1"/>
  <c r="U3497" i="4"/>
  <c r="U3365" i="4"/>
  <c r="V3211" i="4"/>
  <c r="V3064" i="4"/>
  <c r="V2887" i="4"/>
  <c r="V2701" i="4"/>
  <c r="V2515" i="4"/>
  <c r="Y2515" i="4" s="1"/>
  <c r="V10505" i="4"/>
  <c r="V10313" i="4"/>
  <c r="Y10313" i="4" s="1"/>
  <c r="V10112" i="4"/>
  <c r="V9908" i="4"/>
  <c r="V9698" i="4"/>
  <c r="V9428" i="4"/>
  <c r="V9179" i="4"/>
  <c r="Y9179" i="4" s="1"/>
  <c r="V8954" i="4"/>
  <c r="Y8954" i="4" s="1"/>
  <c r="V8696" i="4"/>
  <c r="V8444" i="4"/>
  <c r="V8156" i="4"/>
  <c r="Y8156" i="4" s="1"/>
  <c r="V7880" i="4"/>
  <c r="Y7880" i="4" s="1"/>
  <c r="V7148" i="4"/>
  <c r="V4837" i="4"/>
  <c r="V4753" i="4"/>
  <c r="Y4753" i="4" s="1"/>
  <c r="V4579" i="4"/>
  <c r="Y4579" i="4" s="1"/>
  <c r="V4393" i="4"/>
  <c r="V4303" i="4"/>
  <c r="U4109" i="4"/>
  <c r="X4109" i="4" s="1"/>
  <c r="U4016" i="4"/>
  <c r="V3925" i="4"/>
  <c r="V3826" i="4"/>
  <c r="V3715" i="4"/>
  <c r="V3496" i="4"/>
  <c r="Y3496" i="4" s="1"/>
  <c r="V3364" i="4"/>
  <c r="V3208" i="4"/>
  <c r="V3055" i="4"/>
  <c r="Y3055" i="4" s="1"/>
  <c r="V2884" i="4"/>
  <c r="Y2884" i="4" s="1"/>
  <c r="V2512" i="4"/>
  <c r="V10502" i="4"/>
  <c r="V10310" i="4"/>
  <c r="Y10310" i="4" s="1"/>
  <c r="V10109" i="4"/>
  <c r="V9902" i="4"/>
  <c r="V9686" i="4"/>
  <c r="V9425" i="4"/>
  <c r="V9176" i="4"/>
  <c r="V8948" i="4"/>
  <c r="V8693" i="4"/>
  <c r="V8432" i="4"/>
  <c r="Y8432" i="4" s="1"/>
  <c r="V8141" i="4"/>
  <c r="Y8141" i="4" s="1"/>
  <c r="V7877" i="4"/>
  <c r="V2446" i="4"/>
  <c r="V7130" i="4"/>
  <c r="Y7130" i="4" s="1"/>
  <c r="V5059" i="4"/>
  <c r="Y5059" i="4" s="1"/>
  <c r="V5131" i="4"/>
  <c r="V5203" i="4"/>
  <c r="V5275" i="4"/>
  <c r="Y5275" i="4" s="1"/>
  <c r="V5347" i="4"/>
  <c r="Y5347" i="4" s="1"/>
  <c r="V5419" i="4"/>
  <c r="V5491" i="4"/>
  <c r="V5563" i="4"/>
  <c r="V3856" i="4"/>
  <c r="V3061" i="4"/>
  <c r="Y3061" i="4" s="1"/>
  <c r="V2917" i="4"/>
  <c r="V2776" i="4"/>
  <c r="Y2776" i="4" s="1"/>
  <c r="V2632" i="4"/>
  <c r="V2488" i="4"/>
  <c r="V10514" i="4"/>
  <c r="V10361" i="4"/>
  <c r="V10217" i="4"/>
  <c r="Y10217" i="4" s="1"/>
  <c r="V10064" i="4"/>
  <c r="V9905" i="4"/>
  <c r="Y9905" i="4" s="1"/>
  <c r="V9740" i="4"/>
  <c r="V9566" i="4"/>
  <c r="V9374" i="4"/>
  <c r="V9194" i="4"/>
  <c r="Y9194" i="4" s="1"/>
  <c r="V9029" i="4"/>
  <c r="V8858" i="4"/>
  <c r="V8678" i="4"/>
  <c r="Y8678" i="4" s="1"/>
  <c r="V8492" i="4"/>
  <c r="Y8492" i="4" s="1"/>
  <c r="V8312" i="4"/>
  <c r="Y8312" i="4" s="1"/>
  <c r="V8120" i="4"/>
  <c r="Y8120" i="4" s="1"/>
  <c r="V7913" i="4"/>
  <c r="Y7913" i="4" s="1"/>
  <c r="V7709" i="4"/>
  <c r="Y7709" i="4" s="1"/>
  <c r="V7241" i="4"/>
  <c r="V6635" i="4"/>
  <c r="V4438" i="4"/>
  <c r="V4366" i="4"/>
  <c r="V4219" i="4"/>
  <c r="V4069" i="4"/>
  <c r="V3838" i="4"/>
  <c r="Y3838" i="4" s="1"/>
  <c r="V3022" i="4"/>
  <c r="Y3022" i="4" s="1"/>
  <c r="V10631" i="4"/>
  <c r="Y10631" i="4" s="1"/>
  <c r="V10478" i="4"/>
  <c r="Y10478" i="4" s="1"/>
  <c r="V10328" i="4"/>
  <c r="V10187" i="4"/>
  <c r="V10031" i="4"/>
  <c r="Y10031" i="4" s="1"/>
  <c r="V9863" i="4"/>
  <c r="V9701" i="4"/>
  <c r="Y9701" i="4" s="1"/>
  <c r="V9521" i="4"/>
  <c r="Y9521" i="4" s="1"/>
  <c r="V9329" i="4"/>
  <c r="Y9329" i="4" s="1"/>
  <c r="V9149" i="4"/>
  <c r="Y9149" i="4" s="1"/>
  <c r="V8987" i="4"/>
  <c r="Y8987" i="4" s="1"/>
  <c r="V8810" i="4"/>
  <c r="V8633" i="4"/>
  <c r="Y8633" i="4" s="1"/>
  <c r="V8453" i="4"/>
  <c r="V8258" i="4"/>
  <c r="Y8258" i="4" s="1"/>
  <c r="V8063" i="4"/>
  <c r="V7871" i="4"/>
  <c r="Y7871" i="4" s="1"/>
  <c r="V7637" i="4"/>
  <c r="V7469" i="4"/>
  <c r="V7145" i="4"/>
  <c r="Y7145" i="4" s="1"/>
  <c r="V3379" i="4"/>
  <c r="Y3379" i="4" s="1"/>
  <c r="V3259" i="4"/>
  <c r="Y3259" i="4" s="1"/>
  <c r="V3136" i="4"/>
  <c r="V3013" i="4"/>
  <c r="Y3013" i="4" s="1"/>
  <c r="V2872" i="4"/>
  <c r="V2731" i="4"/>
  <c r="V2584" i="4"/>
  <c r="V10622" i="4"/>
  <c r="Y10622" i="4" s="1"/>
  <c r="V10466" i="4"/>
  <c r="Y10466" i="4" s="1"/>
  <c r="V10316" i="4"/>
  <c r="V10178" i="4"/>
  <c r="V10016" i="4"/>
  <c r="Y10016" i="4" s="1"/>
  <c r="V9854" i="4"/>
  <c r="V9683" i="4"/>
  <c r="Y9683" i="4" s="1"/>
  <c r="V9509" i="4"/>
  <c r="Y9509" i="4" s="1"/>
  <c r="V9311" i="4"/>
  <c r="V9140" i="4"/>
  <c r="V8972" i="4"/>
  <c r="Y8972" i="4" s="1"/>
  <c r="V8801" i="4"/>
  <c r="V8624" i="4"/>
  <c r="V8438" i="4"/>
  <c r="Y8438" i="4" s="1"/>
  <c r="V8249" i="4"/>
  <c r="Y8249" i="4" s="1"/>
  <c r="V8054" i="4"/>
  <c r="Y8054" i="4" s="1"/>
  <c r="V7856" i="4"/>
  <c r="V7457" i="4"/>
  <c r="V5653" i="4"/>
  <c r="V5581" i="4"/>
  <c r="V4717" i="4"/>
  <c r="V4645" i="4"/>
  <c r="V4573" i="4"/>
  <c r="Y4573" i="4" s="1"/>
  <c r="V4501" i="4"/>
  <c r="V4429" i="4"/>
  <c r="Y4429" i="4" s="1"/>
  <c r="V4357" i="4"/>
  <c r="Y4357" i="4" s="1"/>
  <c r="V3829" i="4"/>
  <c r="V3571" i="4"/>
  <c r="Y3571" i="4" s="1"/>
  <c r="V3253" i="4"/>
  <c r="Y3253" i="4" s="1"/>
  <c r="V10610" i="4"/>
  <c r="V10457" i="4"/>
  <c r="Y10457" i="4" s="1"/>
  <c r="V10307" i="4"/>
  <c r="Y10307" i="4" s="1"/>
  <c r="V10166" i="4"/>
  <c r="Y10166" i="4" s="1"/>
  <c r="V10007" i="4"/>
  <c r="Y10007" i="4" s="1"/>
  <c r="V9842" i="4"/>
  <c r="Y9842" i="4" s="1"/>
  <c r="V9674" i="4"/>
  <c r="Y9674" i="4" s="1"/>
  <c r="V9500" i="4"/>
  <c r="Y9500" i="4" s="1"/>
  <c r="V9134" i="4"/>
  <c r="Y9134" i="4" s="1"/>
  <c r="V8792" i="4"/>
  <c r="V8612" i="4"/>
  <c r="V8426" i="4"/>
  <c r="Y8426" i="4" s="1"/>
  <c r="V8240" i="4"/>
  <c r="Y8240" i="4" s="1"/>
  <c r="V8045" i="4"/>
  <c r="Y8045" i="4" s="1"/>
  <c r="V7841" i="4"/>
  <c r="Y7841" i="4" s="1"/>
  <c r="V7595" i="4"/>
  <c r="Y7595" i="4" s="1"/>
  <c r="V7433" i="4"/>
  <c r="V7091" i="4"/>
  <c r="Y7091" i="4" s="1"/>
  <c r="V7832" i="4"/>
  <c r="V7580" i="4"/>
  <c r="Y7580" i="4" s="1"/>
  <c r="V4126" i="4"/>
  <c r="Y4126" i="4" s="1"/>
  <c r="V3976" i="4"/>
  <c r="V3901" i="4"/>
  <c r="V3469" i="4"/>
  <c r="V3118" i="4"/>
  <c r="Y3118" i="4" s="1"/>
  <c r="V2845" i="4"/>
  <c r="V2704" i="4"/>
  <c r="V2557" i="4"/>
  <c r="V10595" i="4"/>
  <c r="Y10595" i="4" s="1"/>
  <c r="V10442" i="4"/>
  <c r="Y10442" i="4" s="1"/>
  <c r="V10292" i="4"/>
  <c r="V10145" i="4"/>
  <c r="V9824" i="4"/>
  <c r="V9656" i="4"/>
  <c r="V9482" i="4"/>
  <c r="V9113" i="4"/>
  <c r="V8777" i="4"/>
  <c r="V8408" i="4"/>
  <c r="V4123" i="4"/>
  <c r="V3973" i="4"/>
  <c r="V3646" i="4"/>
  <c r="V3358" i="4"/>
  <c r="V3238" i="4"/>
  <c r="V3112" i="4"/>
  <c r="V10589" i="4"/>
  <c r="Y10589" i="4" s="1"/>
  <c r="V10436" i="4"/>
  <c r="Y10436" i="4" s="1"/>
  <c r="V10286" i="4"/>
  <c r="V10139" i="4"/>
  <c r="Y10139" i="4" s="1"/>
  <c r="V9983" i="4"/>
  <c r="V9818" i="4"/>
  <c r="V9650" i="4"/>
  <c r="V9470" i="4"/>
  <c r="V9281" i="4"/>
  <c r="V9107" i="4"/>
  <c r="V8945" i="4"/>
  <c r="V8771" i="4"/>
  <c r="V8585" i="4"/>
  <c r="Y8585" i="4" s="1"/>
  <c r="V8402" i="4"/>
  <c r="Y8402" i="4" s="1"/>
  <c r="V8213" i="4"/>
  <c r="Y8213" i="4" s="1"/>
  <c r="V8015" i="4"/>
  <c r="V7811" i="4"/>
  <c r="V7562" i="4"/>
  <c r="V6956" i="4"/>
  <c r="V10283" i="4"/>
  <c r="V10136" i="4"/>
  <c r="V9980" i="4"/>
  <c r="Y9980" i="4" s="1"/>
  <c r="V9815" i="4"/>
  <c r="V9644" i="4"/>
  <c r="Y9644" i="4" s="1"/>
  <c r="V9464" i="4"/>
  <c r="Y9464" i="4" s="1"/>
  <c r="V9278" i="4"/>
  <c r="Y9278" i="4" s="1"/>
  <c r="V9104" i="4"/>
  <c r="Y9104" i="4" s="1"/>
  <c r="V8936" i="4"/>
  <c r="Y8936" i="4" s="1"/>
  <c r="V8762" i="4"/>
  <c r="V8576" i="4"/>
  <c r="Y8576" i="4" s="1"/>
  <c r="V8396" i="4"/>
  <c r="Y8396" i="4" s="1"/>
  <c r="V8210" i="4"/>
  <c r="V8009" i="4"/>
  <c r="V7808" i="4"/>
  <c r="Y7808" i="4" s="1"/>
  <c r="V7556" i="4"/>
  <c r="Y7556" i="4" s="1"/>
  <c r="V7388" i="4"/>
  <c r="Y7388" i="4" s="1"/>
  <c r="V6923" i="4"/>
  <c r="Y6923" i="4" s="1"/>
  <c r="V8933" i="4"/>
  <c r="V8756" i="4"/>
  <c r="V8573" i="4"/>
  <c r="V8393" i="4"/>
  <c r="V8207" i="4"/>
  <c r="V8006" i="4"/>
  <c r="V7805" i="4"/>
  <c r="V7553" i="4"/>
  <c r="V7385" i="4"/>
  <c r="G35" i="11"/>
  <c r="V10421" i="4"/>
  <c r="Y10421" i="4" s="1"/>
  <c r="V10274" i="4"/>
  <c r="Y10274" i="4" s="1"/>
  <c r="V9806" i="4"/>
  <c r="Y9806" i="4" s="1"/>
  <c r="V9635" i="4"/>
  <c r="V9449" i="4"/>
  <c r="Y9449" i="4" s="1"/>
  <c r="V9260" i="4"/>
  <c r="Y9260" i="4" s="1"/>
  <c r="V9089" i="4"/>
  <c r="Y9089" i="4" s="1"/>
  <c r="V8918" i="4"/>
  <c r="Y8918" i="4" s="1"/>
  <c r="V8738" i="4"/>
  <c r="V8564" i="4"/>
  <c r="Y8564" i="4" s="1"/>
  <c r="V8384" i="4"/>
  <c r="V8198" i="4"/>
  <c r="V7991" i="4"/>
  <c r="V7796" i="4"/>
  <c r="Y7796" i="4" s="1"/>
  <c r="V7532" i="4"/>
  <c r="Y7532" i="4" s="1"/>
  <c r="V7361" i="4"/>
  <c r="Y7361" i="4" s="1"/>
  <c r="V6896" i="4"/>
  <c r="V3445" i="4"/>
  <c r="V3334" i="4"/>
  <c r="V2821" i="4"/>
  <c r="V2677" i="4"/>
  <c r="Y2677" i="4" s="1"/>
  <c r="V10562" i="4"/>
  <c r="V10409" i="4"/>
  <c r="V10265" i="4"/>
  <c r="V10118" i="4"/>
  <c r="Y10118" i="4" s="1"/>
  <c r="V9962" i="4"/>
  <c r="V9791" i="4"/>
  <c r="Y9791" i="4" s="1"/>
  <c r="V9626" i="4"/>
  <c r="V9437" i="4"/>
  <c r="V9251" i="4"/>
  <c r="V9077" i="4"/>
  <c r="Y9077" i="4" s="1"/>
  <c r="V8909" i="4"/>
  <c r="Y8909" i="4" s="1"/>
  <c r="V8729" i="4"/>
  <c r="Y8729" i="4" s="1"/>
  <c r="V8555" i="4"/>
  <c r="Y8555" i="4" s="1"/>
  <c r="V8372" i="4"/>
  <c r="V8186" i="4"/>
  <c r="V7982" i="4"/>
  <c r="Y7982" i="4" s="1"/>
  <c r="V7778" i="4"/>
  <c r="V7520" i="4"/>
  <c r="V7343" i="4"/>
  <c r="Y8394" i="4" l="1"/>
  <c r="Y8393" i="4"/>
  <c r="Y8778" i="4"/>
  <c r="Y8777" i="4"/>
  <c r="Y7458" i="4"/>
  <c r="Y7457" i="4"/>
  <c r="Y4219" i="4"/>
  <c r="Y4220" i="4"/>
  <c r="Y7899" i="4"/>
  <c r="Y7898" i="4"/>
  <c r="Y4939" i="4"/>
  <c r="Y4940" i="4"/>
  <c r="X4316" i="4"/>
  <c r="X4317" i="4"/>
  <c r="Y8487" i="4"/>
  <c r="Y8486" i="4"/>
  <c r="X4139" i="4"/>
  <c r="X4140" i="4"/>
  <c r="Y4867" i="4"/>
  <c r="Y4868" i="4"/>
  <c r="Y9021" i="4"/>
  <c r="Y9020" i="4"/>
  <c r="Y8274" i="4"/>
  <c r="Y8273" i="4"/>
  <c r="Y9666" i="4"/>
  <c r="Y9665" i="4"/>
  <c r="Y6853" i="4"/>
  <c r="Y6854" i="4"/>
  <c r="X5570" i="4"/>
  <c r="X5571" i="4"/>
  <c r="X6350" i="4"/>
  <c r="X6351" i="4"/>
  <c r="Y8322" i="4"/>
  <c r="Y8321" i="4"/>
  <c r="Y8850" i="4"/>
  <c r="Y8849" i="4"/>
  <c r="Y4705" i="4"/>
  <c r="Y4706" i="4"/>
  <c r="Y9288" i="4"/>
  <c r="Y9287" i="4"/>
  <c r="Y4294" i="4"/>
  <c r="Y4295" i="4"/>
  <c r="X5093" i="4"/>
  <c r="X5094" i="4"/>
  <c r="Y3349" i="4"/>
  <c r="Y3350" i="4"/>
  <c r="X6110" i="4"/>
  <c r="X6111" i="4"/>
  <c r="X3890" i="4"/>
  <c r="X3891" i="4"/>
  <c r="X5471" i="4"/>
  <c r="X5472" i="4"/>
  <c r="X3614" i="4"/>
  <c r="X3615" i="4"/>
  <c r="Y8055" i="4"/>
  <c r="Y8133" i="4"/>
  <c r="Y7140" i="4"/>
  <c r="Y5427" i="4"/>
  <c r="Y8022" i="4"/>
  <c r="Y7884" i="4"/>
  <c r="Y8667" i="4"/>
  <c r="Y9939" i="4"/>
  <c r="Y9039" i="4"/>
  <c r="X3306" i="4"/>
  <c r="Y3497" i="4"/>
  <c r="X3852" i="4"/>
  <c r="X4101" i="4"/>
  <c r="X4038" i="4"/>
  <c r="X5130" i="4"/>
  <c r="X4578" i="4"/>
  <c r="Y8574" i="4"/>
  <c r="Y8573" i="4"/>
  <c r="Y9114" i="4"/>
  <c r="Y9113" i="4"/>
  <c r="Y7857" i="4"/>
  <c r="Y7856" i="4"/>
  <c r="Y4366" i="4"/>
  <c r="Y4367" i="4"/>
  <c r="Y10502" i="4"/>
  <c r="Y10503" i="4"/>
  <c r="Y8169" i="4"/>
  <c r="Y8168" i="4"/>
  <c r="X5024" i="4"/>
  <c r="X5025" i="4"/>
  <c r="Y7407" i="4"/>
  <c r="Y7406" i="4"/>
  <c r="Y8727" i="4"/>
  <c r="Y8726" i="4"/>
  <c r="X4232" i="4"/>
  <c r="X4233" i="4"/>
  <c r="Y5038" i="4"/>
  <c r="Y5039" i="4"/>
  <c r="Y3343" i="4"/>
  <c r="Y3344" i="4"/>
  <c r="Y9489" i="4"/>
  <c r="Y9488" i="4"/>
  <c r="Y6781" i="4"/>
  <c r="Y6782" i="4"/>
  <c r="X5498" i="4"/>
  <c r="X5499" i="4"/>
  <c r="X6278" i="4"/>
  <c r="X6279" i="4"/>
  <c r="Y9789" i="4"/>
  <c r="Y9788" i="4"/>
  <c r="Y9072" i="4"/>
  <c r="Y9071" i="4"/>
  <c r="X4418" i="4"/>
  <c r="X4419" i="4"/>
  <c r="Y4633" i="4"/>
  <c r="Y4634" i="4"/>
  <c r="Y8952" i="4"/>
  <c r="Y8951" i="4"/>
  <c r="Y5179" i="4"/>
  <c r="Y5180" i="4"/>
  <c r="Y7113" i="4"/>
  <c r="Y7112" i="4"/>
  <c r="X6188" i="4"/>
  <c r="X6189" i="4"/>
  <c r="X7750" i="4"/>
  <c r="X7749" i="4"/>
  <c r="X4973" i="4"/>
  <c r="X4974" i="4"/>
  <c r="X5384" i="4"/>
  <c r="X5385" i="4"/>
  <c r="Y8265" i="4"/>
  <c r="Y8628" i="4"/>
  <c r="Y8421" i="4"/>
  <c r="Y7077" i="4"/>
  <c r="Y9078" i="4"/>
  <c r="Y7956" i="4"/>
  <c r="Y9231" i="4"/>
  <c r="Y7830" i="4"/>
  <c r="Y7551" i="4"/>
  <c r="Y3653" i="4"/>
  <c r="Y3572" i="4"/>
  <c r="X3738" i="4"/>
  <c r="Y3026" i="4"/>
  <c r="Y5351" i="4"/>
  <c r="X4257" i="4"/>
  <c r="X6525" i="4"/>
  <c r="X6909" i="4"/>
  <c r="Y7344" i="4"/>
  <c r="Y7343" i="4"/>
  <c r="Y8757" i="4"/>
  <c r="Y8756" i="4"/>
  <c r="Y9483" i="4"/>
  <c r="Y9482" i="4"/>
  <c r="Y4438" i="4"/>
  <c r="Y4439" i="4"/>
  <c r="Y2512" i="4"/>
  <c r="Y2513" i="4"/>
  <c r="X4502" i="4"/>
  <c r="X4503" i="4"/>
  <c r="Y7047" i="4"/>
  <c r="Y7046" i="4"/>
  <c r="Y9000" i="4"/>
  <c r="Y8999" i="4"/>
  <c r="X4322" i="4"/>
  <c r="X4323" i="4"/>
  <c r="Y5122" i="4"/>
  <c r="Y5123" i="4"/>
  <c r="Y8541" i="4"/>
  <c r="Y8540" i="4"/>
  <c r="Y2959" i="4"/>
  <c r="Y2960" i="4"/>
  <c r="Y2395" i="4"/>
  <c r="Y2396" i="4"/>
  <c r="Y9294" i="4"/>
  <c r="Y9293" i="4"/>
  <c r="Y6709" i="4"/>
  <c r="Y6710" i="4"/>
  <c r="X6206" i="4"/>
  <c r="X6207" i="4"/>
  <c r="Y10035" i="4"/>
  <c r="Y10034" i="4"/>
  <c r="Y8847" i="4"/>
  <c r="Y8846" i="4"/>
  <c r="Y9342" i="4"/>
  <c r="Y9341" i="4"/>
  <c r="X4346" i="4"/>
  <c r="X4347" i="4"/>
  <c r="Y7464" i="4"/>
  <c r="Y7463" i="4"/>
  <c r="Y5263" i="4"/>
  <c r="Y5264" i="4"/>
  <c r="X3323" i="4"/>
  <c r="X3324" i="4"/>
  <c r="X5243" i="4"/>
  <c r="X5244" i="4"/>
  <c r="X5795" i="4"/>
  <c r="X5796" i="4"/>
  <c r="Y8403" i="4"/>
  <c r="Y9474" i="4"/>
  <c r="Y8493" i="4"/>
  <c r="Y7293" i="4"/>
  <c r="Y9147" i="4"/>
  <c r="Y8589" i="4"/>
  <c r="Y9792" i="4"/>
  <c r="Y7902" i="4"/>
  <c r="Y7911" i="4"/>
  <c r="X3648" i="4"/>
  <c r="X3618" i="4"/>
  <c r="X3621" i="4"/>
  <c r="Y2624" i="4"/>
  <c r="X5382" i="4"/>
  <c r="Y4154" i="4"/>
  <c r="Y2537" i="4"/>
  <c r="X4716" i="4"/>
  <c r="X6003" i="4"/>
  <c r="X6639" i="4"/>
  <c r="Y4472" i="4"/>
  <c r="Y7521" i="4"/>
  <c r="Y7520" i="4"/>
  <c r="Y8934" i="4"/>
  <c r="Y8933" i="4"/>
  <c r="Y9656" i="4"/>
  <c r="Y9657" i="4"/>
  <c r="Y6636" i="4"/>
  <c r="Y6635" i="4"/>
  <c r="Y9186" i="4"/>
  <c r="Y9185" i="4"/>
  <c r="X8707" i="4"/>
  <c r="X8706" i="4"/>
  <c r="X4592" i="4"/>
  <c r="X4593" i="4"/>
  <c r="Y6999" i="4"/>
  <c r="Y6998" i="4"/>
  <c r="Y9222" i="4"/>
  <c r="Y9221" i="4"/>
  <c r="Y4414" i="4"/>
  <c r="Y4415" i="4"/>
  <c r="Y9753" i="4"/>
  <c r="Y9752" i="4"/>
  <c r="Y8532" i="4"/>
  <c r="Y8531" i="4"/>
  <c r="Y8814" i="4"/>
  <c r="Y8813" i="4"/>
  <c r="Y2863" i="4"/>
  <c r="Y2864" i="4"/>
  <c r="Y4333" i="4"/>
  <c r="Y4334" i="4"/>
  <c r="X5354" i="4"/>
  <c r="X5355" i="4"/>
  <c r="Y10221" i="4"/>
  <c r="Y10220" i="4"/>
  <c r="Y9069" i="4"/>
  <c r="Y9068" i="4"/>
  <c r="X4202" i="4"/>
  <c r="X4203" i="4"/>
  <c r="Y4489" i="4"/>
  <c r="Y4490" i="4"/>
  <c r="Y7416" i="4"/>
  <c r="Y7415" i="4"/>
  <c r="Y4657" i="4"/>
  <c r="Y4658" i="4"/>
  <c r="X3866" i="4"/>
  <c r="X3867" i="4"/>
  <c r="X5864" i="4"/>
  <c r="X5865" i="4"/>
  <c r="X5159" i="4"/>
  <c r="X5160" i="4"/>
  <c r="X5708" i="4"/>
  <c r="X5709" i="4"/>
  <c r="Y8475" i="4"/>
  <c r="Y9546" i="4"/>
  <c r="Y8565" i="4"/>
  <c r="Y8856" i="4"/>
  <c r="Y9501" i="4"/>
  <c r="Y8730" i="4"/>
  <c r="Y9930" i="4"/>
  <c r="Y7974" i="4"/>
  <c r="Y7983" i="4"/>
  <c r="X5934" i="4"/>
  <c r="X3168" i="4"/>
  <c r="Y4157" i="4"/>
  <c r="Y2927" i="4"/>
  <c r="X6219" i="4"/>
  <c r="Y5447" i="4"/>
  <c r="X5154" i="4"/>
  <c r="X5532" i="4"/>
  <c r="Y7779" i="4"/>
  <c r="Y7778" i="4"/>
  <c r="Y9825" i="4"/>
  <c r="Y9824" i="4"/>
  <c r="Y7242" i="4"/>
  <c r="Y7241" i="4"/>
  <c r="Y5017" i="4"/>
  <c r="Y5018" i="4"/>
  <c r="Y4774" i="4"/>
  <c r="Y4775" i="4"/>
  <c r="Y7287" i="4"/>
  <c r="Y7286" i="4"/>
  <c r="Y9969" i="4"/>
  <c r="Y9968" i="4"/>
  <c r="Y9045" i="4"/>
  <c r="Y9044" i="4"/>
  <c r="Y2839" i="4"/>
  <c r="Y2840" i="4"/>
  <c r="Y6526" i="4"/>
  <c r="Y6527" i="4"/>
  <c r="X4937" i="4"/>
  <c r="X4938" i="4"/>
  <c r="X5282" i="4"/>
  <c r="X5283" i="4"/>
  <c r="X6062" i="4"/>
  <c r="X6063" i="4"/>
  <c r="Y10401" i="4"/>
  <c r="Y10400" i="4"/>
  <c r="Y4417" i="4"/>
  <c r="Y4418" i="4"/>
  <c r="Y6873" i="4"/>
  <c r="Y6872" i="4"/>
  <c r="X5438" i="4"/>
  <c r="X5439" i="4"/>
  <c r="X5777" i="4"/>
  <c r="X5778" i="4"/>
  <c r="Y8547" i="4"/>
  <c r="Y9960" i="4"/>
  <c r="Y8988" i="4"/>
  <c r="Y9207" i="4"/>
  <c r="Y9708" i="4"/>
  <c r="Y9153" i="4"/>
  <c r="Y7533" i="4"/>
  <c r="Y8607" i="4"/>
  <c r="Y8121" i="4"/>
  <c r="Y5681" i="4"/>
  <c r="Y3116" i="4"/>
  <c r="X6054" i="4"/>
  <c r="Y4529" i="4"/>
  <c r="X5754" i="4"/>
  <c r="Y5807" i="4"/>
  <c r="X4770" i="4"/>
  <c r="Y10146" i="4"/>
  <c r="Y10145" i="4"/>
  <c r="Y8625" i="4"/>
  <c r="Y8624" i="4"/>
  <c r="Y3208" i="4"/>
  <c r="Y3209" i="4"/>
  <c r="Y5101" i="4"/>
  <c r="Y5102" i="4"/>
  <c r="Y9204" i="4"/>
  <c r="Y9203" i="4"/>
  <c r="Y7524" i="4"/>
  <c r="Y7523" i="4"/>
  <c r="Y4765" i="4"/>
  <c r="Y4766" i="4"/>
  <c r="Y5035" i="4"/>
  <c r="Y5036" i="4"/>
  <c r="Y9549" i="4"/>
  <c r="Y9548" i="4"/>
  <c r="Y6454" i="4"/>
  <c r="Y6455" i="4"/>
  <c r="X4865" i="4"/>
  <c r="X4866" i="4"/>
  <c r="X5210" i="4"/>
  <c r="X5211" i="4"/>
  <c r="X5990" i="4"/>
  <c r="X5991" i="4"/>
  <c r="Y9585" i="4"/>
  <c r="Y9584" i="4"/>
  <c r="Y10047" i="4"/>
  <c r="Y10046" i="4"/>
  <c r="X4010" i="4"/>
  <c r="X4011" i="4"/>
  <c r="Y4345" i="4"/>
  <c r="Y4346" i="4"/>
  <c r="Y2389" i="4"/>
  <c r="Y2390" i="4"/>
  <c r="X5606" i="4"/>
  <c r="X5607" i="4"/>
  <c r="X4727" i="4"/>
  <c r="X4728" i="4"/>
  <c r="X4355" i="4"/>
  <c r="X4356" i="4"/>
  <c r="X4151" i="4"/>
  <c r="X4152" i="4"/>
  <c r="Y8970" i="4"/>
  <c r="Y10095" i="4"/>
  <c r="Y9060" i="4"/>
  <c r="Y9279" i="4"/>
  <c r="Y10122" i="4"/>
  <c r="Y9435" i="4"/>
  <c r="Y8598" i="4"/>
  <c r="Y8748" i="4"/>
  <c r="Y9390" i="4"/>
  <c r="X4512" i="4"/>
  <c r="X4248" i="4"/>
  <c r="X3966" i="4"/>
  <c r="X4110" i="4"/>
  <c r="Y2936" i="4"/>
  <c r="X5967" i="4"/>
  <c r="X4683" i="4"/>
  <c r="Y8187" i="4"/>
  <c r="Y8186" i="4"/>
  <c r="Y10293" i="4"/>
  <c r="Y10292" i="4"/>
  <c r="Y8802" i="4"/>
  <c r="Y8801" i="4"/>
  <c r="Y3364" i="4"/>
  <c r="Y3365" i="4"/>
  <c r="Y5272" i="4"/>
  <c r="Y5273" i="4"/>
  <c r="Y9918" i="4"/>
  <c r="Y9917" i="4"/>
  <c r="Y9453" i="4"/>
  <c r="Y9452" i="4"/>
  <c r="Y4855" i="4"/>
  <c r="Y4856" i="4"/>
  <c r="Y9945" i="4"/>
  <c r="Y9944" i="4"/>
  <c r="Y7953" i="4"/>
  <c r="Y7952" i="4"/>
  <c r="Y10368" i="4"/>
  <c r="Y10367" i="4"/>
  <c r="Y9255" i="4"/>
  <c r="Y9254" i="4"/>
  <c r="Y9765" i="4"/>
  <c r="Y9764" i="4"/>
  <c r="Y9558" i="4"/>
  <c r="Y9557" i="4"/>
  <c r="Y8604" i="4"/>
  <c r="Y8603" i="4"/>
  <c r="Y7998" i="4"/>
  <c r="Y7997" i="4"/>
  <c r="X4793" i="4"/>
  <c r="X4794" i="4"/>
  <c r="X5138" i="4"/>
  <c r="X5139" i="4"/>
  <c r="X5918" i="4"/>
  <c r="X5919" i="4"/>
  <c r="Y2614" i="4"/>
  <c r="Y2615" i="4"/>
  <c r="X3818" i="4"/>
  <c r="X3819" i="4"/>
  <c r="Y4273" i="4"/>
  <c r="Y4274" i="4"/>
  <c r="Y5611" i="4"/>
  <c r="Y5612" i="4"/>
  <c r="X5522" i="4"/>
  <c r="X5523" i="4"/>
  <c r="X4058" i="4"/>
  <c r="X4059" i="4"/>
  <c r="X5894" i="4"/>
  <c r="X5895" i="4"/>
  <c r="X5363" i="4"/>
  <c r="X5364" i="4"/>
  <c r="Y9111" i="4"/>
  <c r="Y10167" i="4"/>
  <c r="Y9270" i="4"/>
  <c r="Y9906" i="4"/>
  <c r="Y10194" i="4"/>
  <c r="Y9507" i="4"/>
  <c r="Y8820" i="4"/>
  <c r="Y10155" i="4"/>
  <c r="Y10626" i="4"/>
  <c r="Y10437" i="4"/>
  <c r="Y3941" i="4"/>
  <c r="X4755" i="4"/>
  <c r="Y3062" i="4"/>
  <c r="X5802" i="4"/>
  <c r="X4524" i="4"/>
  <c r="X5247" i="4"/>
  <c r="Y5449" i="4"/>
  <c r="Y5450" i="4"/>
  <c r="Y9714" i="4"/>
  <c r="Y9713" i="4"/>
  <c r="Y8178" i="4"/>
  <c r="Y8177" i="4"/>
  <c r="Y8217" i="4"/>
  <c r="Y8216" i="4"/>
  <c r="Y10170" i="4"/>
  <c r="Y10169" i="4"/>
  <c r="Y7275" i="4"/>
  <c r="Y7274" i="4"/>
  <c r="Y8247" i="4"/>
  <c r="Y8246" i="4"/>
  <c r="Y9540" i="4"/>
  <c r="Y9539" i="4"/>
  <c r="Y2551" i="4"/>
  <c r="Y2552" i="4"/>
  <c r="Y6310" i="4"/>
  <c r="Y6311" i="4"/>
  <c r="Y8418" i="4"/>
  <c r="Y8417" i="4"/>
  <c r="Y8298" i="4"/>
  <c r="Y8297" i="4"/>
  <c r="X4721" i="4"/>
  <c r="X4722" i="4"/>
  <c r="X5066" i="4"/>
  <c r="X5067" i="4"/>
  <c r="X5846" i="4"/>
  <c r="X5847" i="4"/>
  <c r="Y2794" i="4"/>
  <c r="Y2795" i="4"/>
  <c r="Y10415" i="4"/>
  <c r="Y10416" i="4"/>
  <c r="X3483" i="4"/>
  <c r="X3482" i="4"/>
  <c r="Y3961" i="4"/>
  <c r="Y3962" i="4"/>
  <c r="Y2392" i="4"/>
  <c r="Y2393" i="4"/>
  <c r="Y7839" i="4"/>
  <c r="Y7838" i="4"/>
  <c r="Y5695" i="4"/>
  <c r="Y5696" i="4"/>
  <c r="X4328" i="4"/>
  <c r="X4329" i="4"/>
  <c r="X4454" i="4"/>
  <c r="X4455" i="4"/>
  <c r="X3872" i="4"/>
  <c r="X3873" i="4"/>
  <c r="X3860" i="4"/>
  <c r="X3861" i="4"/>
  <c r="X5726" i="4"/>
  <c r="X5727" i="4"/>
  <c r="X5276" i="4"/>
  <c r="X5277" i="4"/>
  <c r="Y9180" i="4"/>
  <c r="Y6918" i="4"/>
  <c r="Y10314" i="4"/>
  <c r="Y10545" i="4"/>
  <c r="Y10380" i="4"/>
  <c r="Y9993" i="4"/>
  <c r="X6100" i="4"/>
  <c r="Y10218" i="4"/>
  <c r="Y10365" i="4"/>
  <c r="X3780" i="4"/>
  <c r="X3627" i="4"/>
  <c r="X3693" i="4"/>
  <c r="Y2678" i="4"/>
  <c r="X3129" i="4"/>
  <c r="Y4229" i="4"/>
  <c r="G23" i="11"/>
  <c r="X6108" i="4"/>
  <c r="X4164" i="4"/>
  <c r="Y8373" i="4"/>
  <c r="Y8372" i="4"/>
  <c r="Y8010" i="4"/>
  <c r="Y8009" i="4"/>
  <c r="Y9141" i="4"/>
  <c r="Y9140" i="4"/>
  <c r="Y3715" i="4"/>
  <c r="Y3716" i="4"/>
  <c r="Y5533" i="4"/>
  <c r="Y5534" i="4"/>
  <c r="Y10326" i="4"/>
  <c r="Y10325" i="4"/>
  <c r="X5027" i="4"/>
  <c r="X5028" i="4"/>
  <c r="Y8484" i="4"/>
  <c r="Y8483" i="4"/>
  <c r="Y10350" i="4"/>
  <c r="Y10349" i="4"/>
  <c r="Y2578" i="4"/>
  <c r="Y2579" i="4"/>
  <c r="Y9759" i="4"/>
  <c r="Y9758" i="4"/>
  <c r="Y10011" i="4"/>
  <c r="Y10010" i="4"/>
  <c r="Y7758" i="4"/>
  <c r="Y7757" i="4"/>
  <c r="Y6909" i="4"/>
  <c r="Y6908" i="4"/>
  <c r="Y8550" i="4"/>
  <c r="Y8549" i="4"/>
  <c r="X4199" i="4"/>
  <c r="X4200" i="4"/>
  <c r="X5774" i="4"/>
  <c r="X5775" i="4"/>
  <c r="Y2965" i="4"/>
  <c r="Y2966" i="4"/>
  <c r="Y10233" i="4"/>
  <c r="Y10232" i="4"/>
  <c r="X3219" i="4"/>
  <c r="X3218" i="4"/>
  <c r="Y3913" i="4"/>
  <c r="Y3914" i="4"/>
  <c r="X5174" i="4"/>
  <c r="X5175" i="4"/>
  <c r="X4367" i="4"/>
  <c r="X4368" i="4"/>
  <c r="X3560" i="4"/>
  <c r="X3561" i="4"/>
  <c r="X5189" i="4"/>
  <c r="X5190" i="4"/>
  <c r="Y9603" i="4"/>
  <c r="Y7062" i="4"/>
  <c r="Y10629" i="4"/>
  <c r="Y6372" i="4"/>
  <c r="Y10338" i="4"/>
  <c r="Y7320" i="4"/>
  <c r="Y10590" i="4"/>
  <c r="X3087" i="4"/>
  <c r="X3900" i="4"/>
  <c r="Y5114" i="4"/>
  <c r="Y3119" i="4"/>
  <c r="X3978" i="4"/>
  <c r="X3930" i="4"/>
  <c r="X4944" i="4"/>
  <c r="Y4943" i="4"/>
  <c r="X4245" i="4"/>
  <c r="X4563" i="4"/>
  <c r="Y8211" i="4"/>
  <c r="Y8210" i="4"/>
  <c r="Y2557" i="4"/>
  <c r="Y2558" i="4"/>
  <c r="Y9311" i="4"/>
  <c r="Y9312" i="4"/>
  <c r="Y3826" i="4"/>
  <c r="Y3827" i="4"/>
  <c r="Y10128" i="4"/>
  <c r="Y10127" i="4"/>
  <c r="Y8712" i="4"/>
  <c r="Y8711" i="4"/>
  <c r="Y8721" i="4"/>
  <c r="Y8720" i="4"/>
  <c r="Y7944" i="4"/>
  <c r="Y7943" i="4"/>
  <c r="Y8781" i="4"/>
  <c r="Y8780" i="4"/>
  <c r="Y2761" i="4"/>
  <c r="Y2762" i="4"/>
  <c r="Y9987" i="4"/>
  <c r="Y9986" i="4"/>
  <c r="Y7503" i="4"/>
  <c r="Y7502" i="4"/>
  <c r="Y6166" i="4"/>
  <c r="Y6167" i="4"/>
  <c r="Y5923" i="4"/>
  <c r="Y5924" i="4"/>
  <c r="X5702" i="4"/>
  <c r="X5703" i="4"/>
  <c r="Y3139" i="4"/>
  <c r="Y3140" i="4"/>
  <c r="Y10413" i="4"/>
  <c r="Y10412" i="4"/>
  <c r="Y2629" i="4"/>
  <c r="Y2630" i="4"/>
  <c r="X2834" i="4"/>
  <c r="X2835" i="4"/>
  <c r="Y3817" i="4"/>
  <c r="Y3818" i="4"/>
  <c r="Y8406" i="4"/>
  <c r="Y8405" i="4"/>
  <c r="X5867" i="4"/>
  <c r="X5868" i="4"/>
  <c r="X3449" i="4"/>
  <c r="X3450" i="4"/>
  <c r="X5090" i="4"/>
  <c r="X5091" i="4"/>
  <c r="X4268" i="4"/>
  <c r="X4269" i="4"/>
  <c r="X5294" i="4"/>
  <c r="X5295" i="4"/>
  <c r="X5105" i="4"/>
  <c r="X5106" i="4"/>
  <c r="Y7698" i="4"/>
  <c r="Y7134" i="4"/>
  <c r="Y9555" i="4"/>
  <c r="Y7509" i="4"/>
  <c r="Y7233" i="4"/>
  <c r="Y7167" i="4"/>
  <c r="Y8457" i="4"/>
  <c r="X3411" i="4"/>
  <c r="Y3293" i="4"/>
  <c r="X3876" i="4"/>
  <c r="Y4358" i="4"/>
  <c r="Y3152" i="4"/>
  <c r="X5457" i="4"/>
  <c r="X4719" i="4"/>
  <c r="X5427" i="4"/>
  <c r="Y5348" i="4"/>
  <c r="Y2704" i="4"/>
  <c r="Y2705" i="4"/>
  <c r="Y3925" i="4"/>
  <c r="Y3926" i="4"/>
  <c r="Y2710" i="4"/>
  <c r="Y2711" i="4"/>
  <c r="Y5197" i="4"/>
  <c r="Y5198" i="4"/>
  <c r="Y8997" i="4"/>
  <c r="Y8996" i="4"/>
  <c r="Y2554" i="4"/>
  <c r="Y2555" i="4"/>
  <c r="Y8238" i="4"/>
  <c r="Y8237" i="4"/>
  <c r="Y9015" i="4"/>
  <c r="Y9014" i="4"/>
  <c r="Y2932" i="4"/>
  <c r="Y2933" i="4"/>
  <c r="Y10577" i="4"/>
  <c r="Y10578" i="4"/>
  <c r="Y10388" i="4"/>
  <c r="Y10389" i="4"/>
  <c r="Y7150" i="4"/>
  <c r="Y7151" i="4"/>
  <c r="Y9054" i="4"/>
  <c r="Y9053" i="4"/>
  <c r="X4505" i="4"/>
  <c r="X4506" i="4"/>
  <c r="X3731" i="4"/>
  <c r="X3732" i="4"/>
  <c r="Y3673" i="4"/>
  <c r="Y3674" i="4"/>
  <c r="Y8379" i="4"/>
  <c r="Y8378" i="4"/>
  <c r="Y8661" i="4"/>
  <c r="Y8660" i="4"/>
  <c r="X5951" i="4"/>
  <c r="X5952" i="4"/>
  <c r="X4082" i="4"/>
  <c r="X4083" i="4"/>
  <c r="X4886" i="4"/>
  <c r="X4887" i="4"/>
  <c r="X3272" i="4"/>
  <c r="X3273" i="4"/>
  <c r="X4949" i="4"/>
  <c r="X4950" i="4"/>
  <c r="X4931" i="4"/>
  <c r="X4932" i="4"/>
  <c r="Y7842" i="4"/>
  <c r="Y7350" i="4"/>
  <c r="Y9621" i="4"/>
  <c r="Y7581" i="4"/>
  <c r="Y8091" i="4"/>
  <c r="Y7311" i="4"/>
  <c r="Y9024" i="4"/>
  <c r="Y3542" i="4"/>
  <c r="Y3245" i="4"/>
  <c r="Y2801" i="4"/>
  <c r="Y5117" i="4"/>
  <c r="Y5033" i="4"/>
  <c r="X5619" i="4"/>
  <c r="Y4844" i="4"/>
  <c r="Y5663" i="4"/>
  <c r="Y2845" i="4"/>
  <c r="Y2846" i="4"/>
  <c r="Y8859" i="4"/>
  <c r="Y8858" i="4"/>
  <c r="X4016" i="4"/>
  <c r="X4017" i="4"/>
  <c r="Y2893" i="4"/>
  <c r="Y2894" i="4"/>
  <c r="Y5287" i="4"/>
  <c r="Y5288" i="4"/>
  <c r="Y5509" i="4"/>
  <c r="Y5510" i="4"/>
  <c r="Y8505" i="4"/>
  <c r="Y8504" i="4"/>
  <c r="Y9237" i="4"/>
  <c r="Y9236" i="4"/>
  <c r="Y7308" i="4"/>
  <c r="Y7307" i="4"/>
  <c r="Y2596" i="4"/>
  <c r="Y2597" i="4"/>
  <c r="Y10592" i="4"/>
  <c r="Y10593" i="4"/>
  <c r="Y6831" i="4"/>
  <c r="Y6830" i="4"/>
  <c r="Y6022" i="4"/>
  <c r="Y6023" i="4"/>
  <c r="Y6866" i="4"/>
  <c r="Y6865" i="4"/>
  <c r="Y5779" i="4"/>
  <c r="Y5780" i="4"/>
  <c r="Y9306" i="4"/>
  <c r="Y9305" i="4"/>
  <c r="X4433" i="4"/>
  <c r="X4434" i="4"/>
  <c r="X4271" i="4"/>
  <c r="X4272" i="4"/>
  <c r="X5558" i="4"/>
  <c r="X5559" i="4"/>
  <c r="Y3428" i="4"/>
  <c r="Y3427" i="4"/>
  <c r="Y2626" i="4"/>
  <c r="Y2627" i="4"/>
  <c r="Y8895" i="4"/>
  <c r="Y8894" i="4"/>
  <c r="Y6031" i="4"/>
  <c r="Y6032" i="4"/>
  <c r="X3947" i="4"/>
  <c r="X3948" i="4"/>
  <c r="X4742" i="4"/>
  <c r="X4743" i="4"/>
  <c r="X3989" i="4"/>
  <c r="X3990" i="4"/>
  <c r="X4802" i="4"/>
  <c r="X4803" i="4"/>
  <c r="X5738" i="4"/>
  <c r="X5739" i="4"/>
  <c r="Y7914" i="4"/>
  <c r="Y8205" i="4"/>
  <c r="Y10449" i="4"/>
  <c r="Y7653" i="4"/>
  <c r="Y8232" i="4"/>
  <c r="Y9225" i="4"/>
  <c r="Y9654" i="4"/>
  <c r="Y7185" i="4"/>
  <c r="X3843" i="4"/>
  <c r="Y3260" i="4"/>
  <c r="X1520" i="4"/>
  <c r="X4995" i="4"/>
  <c r="X3723" i="4"/>
  <c r="X4893" i="4"/>
  <c r="X4686" i="4"/>
  <c r="X4953" i="4"/>
  <c r="X4050" i="4"/>
  <c r="X4482" i="4"/>
  <c r="Y9252" i="4"/>
  <c r="Y9251" i="4"/>
  <c r="Y8763" i="4"/>
  <c r="Y8762" i="4"/>
  <c r="Y9855" i="4"/>
  <c r="Y9854" i="4"/>
  <c r="Y9030" i="4"/>
  <c r="Y9029" i="4"/>
  <c r="Y8160" i="4"/>
  <c r="Y8159" i="4"/>
  <c r="Y2527" i="4"/>
  <c r="Y2528" i="4"/>
  <c r="Y9486" i="4"/>
  <c r="Y9485" i="4"/>
  <c r="Y5545" i="4"/>
  <c r="Y5546" i="4"/>
  <c r="Y9504" i="4"/>
  <c r="Y9503" i="4"/>
  <c r="Y7647" i="4"/>
  <c r="Y7646" i="4"/>
  <c r="Y10569" i="4"/>
  <c r="Y10568" i="4"/>
  <c r="Y2773" i="4"/>
  <c r="Y2774" i="4"/>
  <c r="Y6256" i="4"/>
  <c r="Y6257" i="4"/>
  <c r="Y5950" i="4"/>
  <c r="Y5951" i="4"/>
  <c r="Y6793" i="4"/>
  <c r="Y6794" i="4"/>
  <c r="Y9564" i="4"/>
  <c r="Y9563" i="4"/>
  <c r="X4121" i="4"/>
  <c r="X4122" i="4"/>
  <c r="X5486" i="4"/>
  <c r="X5487" i="4"/>
  <c r="Y2803" i="4"/>
  <c r="Y2804" i="4"/>
  <c r="Y7743" i="4"/>
  <c r="Y7742" i="4"/>
  <c r="Y6594" i="4"/>
  <c r="Y6593" i="4"/>
  <c r="Y8889" i="4"/>
  <c r="Y8888" i="4"/>
  <c r="Y6271" i="4"/>
  <c r="Y6272" i="4"/>
  <c r="X3074" i="4"/>
  <c r="X3075" i="4"/>
  <c r="X4382" i="4"/>
  <c r="X4383" i="4"/>
  <c r="X3881" i="4"/>
  <c r="X3882" i="4"/>
  <c r="X4757" i="4"/>
  <c r="X4758" i="4"/>
  <c r="Y8124" i="4"/>
  <c r="Y8910" i="4"/>
  <c r="Y7797" i="4"/>
  <c r="Y8304" i="4"/>
  <c r="Y9297" i="4"/>
  <c r="X9724" i="4"/>
  <c r="Y8046" i="4"/>
  <c r="Y3752" i="4"/>
  <c r="Y3611" i="4"/>
  <c r="X4536" i="4"/>
  <c r="X3960" i="4"/>
  <c r="X5010" i="4"/>
  <c r="Y4580" i="4"/>
  <c r="X4668" i="4"/>
  <c r="Y9438" i="4"/>
  <c r="Y9437" i="4"/>
  <c r="Y3470" i="4"/>
  <c r="Y3469" i="4"/>
  <c r="Y4303" i="4"/>
  <c r="Y4304" i="4"/>
  <c r="Y3214" i="4"/>
  <c r="Y3215" i="4"/>
  <c r="Y2719" i="4"/>
  <c r="Y2720" i="4"/>
  <c r="Y9720" i="4"/>
  <c r="Y9719" i="4"/>
  <c r="Y5629" i="4"/>
  <c r="Y5630" i="4"/>
  <c r="Y9729" i="4"/>
  <c r="Y9728" i="4"/>
  <c r="Y5365" i="4"/>
  <c r="Y5366" i="4"/>
  <c r="Y9006" i="4"/>
  <c r="Y9005" i="4"/>
  <c r="Y9750" i="4"/>
  <c r="Y9749" i="4"/>
  <c r="Y2944" i="4"/>
  <c r="Y2945" i="4"/>
  <c r="Y2782" i="4"/>
  <c r="Y2783" i="4"/>
  <c r="Y6184" i="4"/>
  <c r="Y6185" i="4"/>
  <c r="Y6721" i="4"/>
  <c r="Y6722" i="4"/>
  <c r="Y5635" i="4"/>
  <c r="Y5636" i="4"/>
  <c r="X3971" i="4"/>
  <c r="X3972" i="4"/>
  <c r="X5414" i="4"/>
  <c r="X5415" i="4"/>
  <c r="Y2983" i="4"/>
  <c r="Y2984" i="4"/>
  <c r="Y8061" i="4"/>
  <c r="Y8060" i="4"/>
  <c r="Y3385" i="4"/>
  <c r="Y3386" i="4"/>
  <c r="Y9405" i="4"/>
  <c r="Y9404" i="4"/>
  <c r="Y6349" i="4"/>
  <c r="Y6350" i="4"/>
  <c r="X4106" i="4"/>
  <c r="X4107" i="4"/>
  <c r="X4736" i="4"/>
  <c r="X4737" i="4"/>
  <c r="X3683" i="4"/>
  <c r="X3684" i="4"/>
  <c r="X5390" i="4"/>
  <c r="X5391" i="4"/>
  <c r="X4670" i="4"/>
  <c r="X4671" i="4"/>
  <c r="Y9465" i="4"/>
  <c r="Y8982" i="4"/>
  <c r="Y8082" i="4"/>
  <c r="Y8442" i="4"/>
  <c r="Y9645" i="4"/>
  <c r="X10348" i="4"/>
  <c r="Y8466" i="4"/>
  <c r="Y10536" i="4"/>
  <c r="Y2543" i="4"/>
  <c r="Y4211" i="4"/>
  <c r="Y3887" i="4"/>
  <c r="X4197" i="4"/>
  <c r="X5226" i="4"/>
  <c r="X5793" i="4"/>
  <c r="Y4772" i="4"/>
  <c r="Y4562" i="4"/>
  <c r="Y9627" i="4"/>
  <c r="Y9626" i="4"/>
  <c r="Y3901" i="4"/>
  <c r="Y3902" i="4"/>
  <c r="Y10179" i="4"/>
  <c r="Y10178" i="4"/>
  <c r="Y9375" i="4"/>
  <c r="Y9374" i="4"/>
  <c r="Y4393" i="4"/>
  <c r="Y4394" i="4"/>
  <c r="Y8700" i="4"/>
  <c r="Y8699" i="4"/>
  <c r="Y9933" i="4"/>
  <c r="Y9932" i="4"/>
  <c r="Y5719" i="4"/>
  <c r="Y5720" i="4"/>
  <c r="Y9942" i="4"/>
  <c r="Y9941" i="4"/>
  <c r="Y9966" i="4"/>
  <c r="Y9965" i="4"/>
  <c r="Y3275" i="4"/>
  <c r="Y3274" i="4"/>
  <c r="Y2951" i="4"/>
  <c r="Y2950" i="4"/>
  <c r="Y5857" i="4"/>
  <c r="Y5858" i="4"/>
  <c r="Y4987" i="4"/>
  <c r="Y4988" i="4"/>
  <c r="X3833" i="4"/>
  <c r="X3834" i="4"/>
  <c r="X3557" i="4"/>
  <c r="X3558" i="4"/>
  <c r="Y7413" i="4"/>
  <c r="Y7412" i="4"/>
  <c r="Y8331" i="4"/>
  <c r="Y8330" i="4"/>
  <c r="Y3361" i="4"/>
  <c r="Y3362" i="4"/>
  <c r="Y6505" i="4"/>
  <c r="Y6506" i="4"/>
  <c r="X4013" i="4"/>
  <c r="X4014" i="4"/>
  <c r="X4553" i="4"/>
  <c r="X4554" i="4"/>
  <c r="X4073" i="4"/>
  <c r="X4074" i="4"/>
  <c r="X5306" i="4"/>
  <c r="X5307" i="4"/>
  <c r="X4397" i="4"/>
  <c r="X4398" i="4"/>
  <c r="Y9672" i="4"/>
  <c r="Y9891" i="4"/>
  <c r="Y8142" i="4"/>
  <c r="Y8715" i="4"/>
  <c r="Y8514" i="4"/>
  <c r="Y9924" i="4"/>
  <c r="Y8106" i="4"/>
  <c r="Y8538" i="4"/>
  <c r="Y10596" i="4"/>
  <c r="Y3392" i="4"/>
  <c r="X800" i="4"/>
  <c r="Y5498" i="4"/>
  <c r="X4446" i="4"/>
  <c r="X4779" i="4"/>
  <c r="Y4871" i="4"/>
  <c r="X4842" i="4"/>
  <c r="Y3976" i="4"/>
  <c r="Y3977" i="4"/>
  <c r="Y10316" i="4"/>
  <c r="Y10317" i="4"/>
  <c r="Y9567" i="4"/>
  <c r="Y9566" i="4"/>
  <c r="Y8961" i="4"/>
  <c r="Y8960" i="4"/>
  <c r="X3504" i="4"/>
  <c r="X3503" i="4"/>
  <c r="Y7518" i="4"/>
  <c r="Y7517" i="4"/>
  <c r="Y7215" i="4"/>
  <c r="Y7214" i="4"/>
  <c r="Y10161" i="4"/>
  <c r="Y10160" i="4"/>
  <c r="Y5221" i="4"/>
  <c r="Y5222" i="4"/>
  <c r="Y8523" i="4"/>
  <c r="Y8522" i="4"/>
  <c r="Y2938" i="4"/>
  <c r="Y2939" i="4"/>
  <c r="Y3412" i="4"/>
  <c r="Y3413" i="4"/>
  <c r="X3125" i="4"/>
  <c r="X3126" i="4"/>
  <c r="Y6040" i="4"/>
  <c r="Y6041" i="4"/>
  <c r="Y5734" i="4"/>
  <c r="Y5735" i="4"/>
  <c r="Y5785" i="4"/>
  <c r="Y5786" i="4"/>
  <c r="X3668" i="4"/>
  <c r="X3669" i="4"/>
  <c r="X3356" i="4"/>
  <c r="X3357" i="4"/>
  <c r="X5270" i="4"/>
  <c r="X5271" i="4"/>
  <c r="Y7725" i="4"/>
  <c r="Y7724" i="4"/>
  <c r="Y8073" i="4"/>
  <c r="Y8072" i="4"/>
  <c r="Y3146" i="4"/>
  <c r="Y3145" i="4"/>
  <c r="Y2422" i="4"/>
  <c r="Y2423" i="4"/>
  <c r="X3710" i="4"/>
  <c r="X3711" i="4"/>
  <c r="X4376" i="4"/>
  <c r="X4377" i="4"/>
  <c r="X10048" i="4"/>
  <c r="X10047" i="4"/>
  <c r="X3944" i="4"/>
  <c r="X3945" i="4"/>
  <c r="Y9882" i="4"/>
  <c r="Y10032" i="4"/>
  <c r="Y8214" i="4"/>
  <c r="Y9492" i="4"/>
  <c r="Y8655" i="4"/>
  <c r="Y7527" i="4"/>
  <c r="Y8319" i="4"/>
  <c r="Y8679" i="4"/>
  <c r="Y3551" i="4"/>
  <c r="Y3644" i="4"/>
  <c r="Y3014" i="4"/>
  <c r="X5061" i="4"/>
  <c r="Y4430" i="4"/>
  <c r="X7209" i="4"/>
  <c r="X5055" i="4"/>
  <c r="Y9963" i="4"/>
  <c r="Y9962" i="4"/>
  <c r="Y9741" i="4"/>
  <c r="Y9740" i="4"/>
  <c r="Y9183" i="4"/>
  <c r="Y9182" i="4"/>
  <c r="Y3613" i="4"/>
  <c r="Y3614" i="4"/>
  <c r="Y10341" i="4"/>
  <c r="Y10340" i="4"/>
  <c r="Y5149" i="4"/>
  <c r="Y5150" i="4"/>
  <c r="Y7284" i="4"/>
  <c r="Y7283" i="4"/>
  <c r="Y8790" i="4"/>
  <c r="Y8789" i="4"/>
  <c r="Y3103" i="4"/>
  <c r="Y3104" i="4"/>
  <c r="X3536" i="4"/>
  <c r="X3537" i="4"/>
  <c r="Y3280" i="4"/>
  <c r="Y3281" i="4"/>
  <c r="Y5968" i="4"/>
  <c r="Y5969" i="4"/>
  <c r="Y5713" i="4"/>
  <c r="Y5714" i="4"/>
  <c r="X3575" i="4"/>
  <c r="X3576" i="4"/>
  <c r="X4703" i="4"/>
  <c r="X4704" i="4"/>
  <c r="X5198" i="4"/>
  <c r="X5199" i="4"/>
  <c r="Y3001" i="4"/>
  <c r="Y3002" i="4"/>
  <c r="Y7848" i="4"/>
  <c r="Y7847" i="4"/>
  <c r="Y6658" i="4"/>
  <c r="Y6659" i="4"/>
  <c r="X3491" i="4"/>
  <c r="X3492" i="4"/>
  <c r="X3906" i="4"/>
  <c r="X3905" i="4"/>
  <c r="X4169" i="4"/>
  <c r="X4170" i="4"/>
  <c r="X4217" i="4"/>
  <c r="X4218" i="4"/>
  <c r="Y10023" i="4"/>
  <c r="Y10308" i="4"/>
  <c r="Y8919" i="4"/>
  <c r="Y10185" i="4"/>
  <c r="Y8937" i="4"/>
  <c r="Y7671" i="4"/>
  <c r="Y9165" i="4"/>
  <c r="Y9033" i="4"/>
  <c r="X3384" i="4"/>
  <c r="X3726" i="4"/>
  <c r="Y4001" i="4"/>
  <c r="Y4799" i="4"/>
  <c r="Y3056" i="4"/>
  <c r="Y4796" i="4"/>
  <c r="Y2540" i="4"/>
  <c r="X6192" i="4"/>
  <c r="X5583" i="4"/>
  <c r="Y6584" i="4"/>
  <c r="X4863" i="4"/>
  <c r="Y4837" i="4"/>
  <c r="Y4838" i="4"/>
  <c r="Y3721" i="4"/>
  <c r="Y3722" i="4"/>
  <c r="Y8172" i="4"/>
  <c r="Y8171" i="4"/>
  <c r="Y7917" i="4"/>
  <c r="Y7916" i="4"/>
  <c r="Y5077" i="4"/>
  <c r="Y5078" i="4"/>
  <c r="Y3271" i="4"/>
  <c r="Y3272" i="4"/>
  <c r="Y3419" i="4"/>
  <c r="Y3418" i="4"/>
  <c r="Y5896" i="4"/>
  <c r="Y5897" i="4"/>
  <c r="Y5590" i="4"/>
  <c r="Y5591" i="4"/>
  <c r="Y5641" i="4"/>
  <c r="Y5642" i="4"/>
  <c r="Y10604" i="4"/>
  <c r="Y10605" i="4"/>
  <c r="X4631" i="4"/>
  <c r="X4632" i="4"/>
  <c r="Y7614" i="4"/>
  <c r="Y7613" i="4"/>
  <c r="Y3565" i="4"/>
  <c r="Y3566" i="4"/>
  <c r="Y9075" i="4"/>
  <c r="Y9074" i="4"/>
  <c r="Y2977" i="4"/>
  <c r="Y2978" i="4"/>
  <c r="Y10083" i="4"/>
  <c r="Y10082" i="4"/>
  <c r="Y8130" i="4"/>
  <c r="Y8129" i="4"/>
  <c r="X3585" i="4"/>
  <c r="X3584" i="4"/>
  <c r="X3555" i="4"/>
  <c r="X3554" i="4"/>
  <c r="X4874" i="4"/>
  <c r="X4875" i="4"/>
  <c r="X3248" i="4"/>
  <c r="X3249" i="4"/>
  <c r="X6515" i="4"/>
  <c r="X6516" i="4"/>
  <c r="Y10299" i="4"/>
  <c r="Y10524" i="4"/>
  <c r="Y9345" i="4"/>
  <c r="Y10632" i="4"/>
  <c r="Y9009" i="4"/>
  <c r="Y7959" i="4"/>
  <c r="Y9519" i="4"/>
  <c r="Y9315" i="4"/>
  <c r="Y3050" i="4"/>
  <c r="Y10539" i="4"/>
  <c r="Y5726" i="4"/>
  <c r="X5859" i="4"/>
  <c r="Y5708" i="4"/>
  <c r="X4698" i="4"/>
  <c r="X4440" i="4"/>
  <c r="X5460" i="4"/>
  <c r="X5631" i="4"/>
  <c r="Y5282" i="4"/>
  <c r="Y10266" i="4"/>
  <c r="Y10265" i="4"/>
  <c r="Y9816" i="4"/>
  <c r="Y9815" i="4"/>
  <c r="Y7833" i="4"/>
  <c r="Y7832" i="4"/>
  <c r="Y2584" i="4"/>
  <c r="Y2585" i="4"/>
  <c r="Y10065" i="4"/>
  <c r="Y10064" i="4"/>
  <c r="Y7149" i="4"/>
  <c r="Y7148" i="4"/>
  <c r="Y9705" i="4"/>
  <c r="Y9704" i="4"/>
  <c r="Y8469" i="4"/>
  <c r="Y8468" i="4"/>
  <c r="Y8202" i="4"/>
  <c r="Y8201" i="4"/>
  <c r="Y5005" i="4"/>
  <c r="Y5006" i="4"/>
  <c r="Y9249" i="4"/>
  <c r="Y9248" i="4"/>
  <c r="X3407" i="4"/>
  <c r="X3408" i="4"/>
  <c r="Y5824" i="4"/>
  <c r="Y5825" i="4"/>
  <c r="Y5518" i="4"/>
  <c r="Y5519" i="4"/>
  <c r="Y4699" i="4"/>
  <c r="Y4700" i="4"/>
  <c r="Y2608" i="4"/>
  <c r="Y2609" i="4"/>
  <c r="X4559" i="4"/>
  <c r="X4560" i="4"/>
  <c r="Y7398" i="4"/>
  <c r="Y7397" i="4"/>
  <c r="Y3679" i="4"/>
  <c r="Y3680" i="4"/>
  <c r="Y8871" i="4"/>
  <c r="Y8870" i="4"/>
  <c r="Y2881" i="4"/>
  <c r="Y2882" i="4"/>
  <c r="Y10272" i="4"/>
  <c r="Y10271" i="4"/>
  <c r="Y7854" i="4"/>
  <c r="Y7853" i="4"/>
  <c r="X3470" i="4"/>
  <c r="X3471" i="4"/>
  <c r="X3680" i="4"/>
  <c r="X3681" i="4"/>
  <c r="X4070" i="4"/>
  <c r="X4071" i="4"/>
  <c r="X4520" i="4"/>
  <c r="X4521" i="4"/>
  <c r="Y10422" i="4"/>
  <c r="X7135" i="4"/>
  <c r="Y9834" i="4"/>
  <c r="Y8223" i="4"/>
  <c r="Y9219" i="4"/>
  <c r="Y8031" i="4"/>
  <c r="Y9726" i="4"/>
  <c r="Y7761" i="4"/>
  <c r="Y10467" i="4"/>
  <c r="Y3767" i="4"/>
  <c r="Y4967" i="4"/>
  <c r="X3717" i="4"/>
  <c r="X5562" i="4"/>
  <c r="Y3161" i="4"/>
  <c r="X4314" i="4"/>
  <c r="X4236" i="4"/>
  <c r="X6507" i="4"/>
  <c r="Y10409" i="4"/>
  <c r="Y10410" i="4"/>
  <c r="Y2732" i="4"/>
  <c r="Y2731" i="4"/>
  <c r="Y9915" i="4"/>
  <c r="Y9914" i="4"/>
  <c r="Y8481" i="4"/>
  <c r="Y8480" i="4"/>
  <c r="Y2914" i="4"/>
  <c r="Y2915" i="4"/>
  <c r="Y4933" i="4"/>
  <c r="Y4934" i="4"/>
  <c r="Y3256" i="4"/>
  <c r="Y3257" i="4"/>
  <c r="Y9537" i="4"/>
  <c r="Y9536" i="4"/>
  <c r="X3533" i="4"/>
  <c r="X3534" i="4"/>
  <c r="Y3862" i="4"/>
  <c r="Y3863" i="4"/>
  <c r="Y3662" i="4"/>
  <c r="Y3661" i="4"/>
  <c r="Y5752" i="4"/>
  <c r="Y5753" i="4"/>
  <c r="Y4921" i="4"/>
  <c r="Y4922" i="4"/>
  <c r="Y4627" i="4"/>
  <c r="Y4628" i="4"/>
  <c r="Y2788" i="4"/>
  <c r="Y2789" i="4"/>
  <c r="X4487" i="4"/>
  <c r="X4488" i="4"/>
  <c r="X4982" i="4"/>
  <c r="X4983" i="4"/>
  <c r="Y3781" i="4"/>
  <c r="Y3782" i="4"/>
  <c r="Y6450" i="4"/>
  <c r="Y6449" i="4"/>
  <c r="Y10482" i="4"/>
  <c r="Y10481" i="4"/>
  <c r="X4178" i="4"/>
  <c r="X4179" i="4"/>
  <c r="X3968" i="4"/>
  <c r="X3969" i="4"/>
  <c r="X4430" i="4"/>
  <c r="X4431" i="4"/>
  <c r="X6281" i="4"/>
  <c r="X6282" i="4"/>
  <c r="Y8196" i="4"/>
  <c r="Y7494" i="4"/>
  <c r="Y7431" i="4"/>
  <c r="Y8433" i="4"/>
  <c r="Y9291" i="4"/>
  <c r="Y8805" i="4"/>
  <c r="Y10140" i="4"/>
  <c r="Y7905" i="4"/>
  <c r="Y3560" i="4"/>
  <c r="Y3770" i="4"/>
  <c r="X5406" i="4"/>
  <c r="Y2750" i="4"/>
  <c r="Y4169" i="4"/>
  <c r="X1232" i="4"/>
  <c r="X5127" i="4"/>
  <c r="X5148" i="4"/>
  <c r="Y10562" i="4"/>
  <c r="Y10563" i="4"/>
  <c r="Y10137" i="4"/>
  <c r="Y10136" i="4"/>
  <c r="Y7434" i="4"/>
  <c r="Y7433" i="4"/>
  <c r="Y2872" i="4"/>
  <c r="Y2873" i="4"/>
  <c r="Y10362" i="4"/>
  <c r="Y10361" i="4"/>
  <c r="Y4021" i="4"/>
  <c r="Y4022" i="4"/>
  <c r="Y8979" i="4"/>
  <c r="Y8978" i="4"/>
  <c r="Y7200" i="4"/>
  <c r="Y7199" i="4"/>
  <c r="Y4861" i="4"/>
  <c r="Y4862" i="4"/>
  <c r="Y3403" i="4"/>
  <c r="Y3404" i="4"/>
  <c r="Y5374" i="4"/>
  <c r="Y5375" i="4"/>
  <c r="Y4849" i="4"/>
  <c r="Y4850" i="4"/>
  <c r="Y4555" i="4"/>
  <c r="Y4556" i="4"/>
  <c r="X3659" i="4"/>
  <c r="X3660" i="4"/>
  <c r="X4415" i="4"/>
  <c r="X4416" i="4"/>
  <c r="X4910" i="4"/>
  <c r="X4911" i="4"/>
  <c r="Y3982" i="4"/>
  <c r="Y3983" i="4"/>
  <c r="Y7473" i="4"/>
  <c r="Y7472" i="4"/>
  <c r="Y9357" i="4"/>
  <c r="Y9356" i="4"/>
  <c r="Y2545" i="4"/>
  <c r="Y2546" i="4"/>
  <c r="Y2491" i="4"/>
  <c r="Y2492" i="4"/>
  <c r="Y8898" i="4"/>
  <c r="Y8897" i="4"/>
  <c r="X1376" i="4"/>
  <c r="X1375" i="4"/>
  <c r="X4088" i="4"/>
  <c r="X4089" i="4"/>
  <c r="X3152" i="4"/>
  <c r="X3153" i="4"/>
  <c r="X3420" i="4"/>
  <c r="X3419" i="4"/>
  <c r="X4331" i="4"/>
  <c r="X4332" i="4"/>
  <c r="X6200" i="4"/>
  <c r="X6201" i="4"/>
  <c r="Y8268" i="4"/>
  <c r="Y7566" i="4"/>
  <c r="Y7575" i="4"/>
  <c r="Y9210" i="4"/>
  <c r="Y9639" i="4"/>
  <c r="Y9510" i="4"/>
  <c r="Y10212" i="4"/>
  <c r="Y8610" i="4"/>
  <c r="Y3479" i="4"/>
  <c r="Y4994" i="4"/>
  <c r="X4959" i="4"/>
  <c r="Y4508" i="4"/>
  <c r="X4962" i="4"/>
  <c r="X6429" i="4"/>
  <c r="Y10284" i="4"/>
  <c r="Y10283" i="4"/>
  <c r="Y10515" i="4"/>
  <c r="Y10514" i="4"/>
  <c r="Y8445" i="4"/>
  <c r="Y8444" i="4"/>
  <c r="Y4117" i="4"/>
  <c r="Y4118" i="4"/>
  <c r="Y7539" i="4"/>
  <c r="Y7538" i="4"/>
  <c r="Y8994" i="4"/>
  <c r="Y8993" i="4"/>
  <c r="X3527" i="4"/>
  <c r="X3528" i="4"/>
  <c r="Y9972" i="4"/>
  <c r="Y9971" i="4"/>
  <c r="Y3763" i="4"/>
  <c r="Y3764" i="4"/>
  <c r="X4184" i="4"/>
  <c r="X4185" i="4"/>
  <c r="Y3865" i="4"/>
  <c r="Y3866" i="4"/>
  <c r="Y5608" i="4"/>
  <c r="Y5609" i="4"/>
  <c r="Y5302" i="4"/>
  <c r="Y5303" i="4"/>
  <c r="Y4198" i="4"/>
  <c r="Y4199" i="4"/>
  <c r="Y4483" i="4"/>
  <c r="Y4484" i="4"/>
  <c r="X5959" i="4"/>
  <c r="X5958" i="4"/>
  <c r="X4343" i="4"/>
  <c r="X4344" i="4"/>
  <c r="Y4078" i="4"/>
  <c r="Y4079" i="4"/>
  <c r="Y7746" i="4"/>
  <c r="Y7745" i="4"/>
  <c r="Y2401" i="4"/>
  <c r="Y2402" i="4"/>
  <c r="Y6903" i="4"/>
  <c r="Y6902" i="4"/>
  <c r="Y9162" i="4"/>
  <c r="Y9161" i="4"/>
  <c r="X1304" i="4"/>
  <c r="X1303" i="4"/>
  <c r="X5495" i="4"/>
  <c r="X5496" i="4"/>
  <c r="X3956" i="4"/>
  <c r="X3957" i="4"/>
  <c r="X6041" i="4"/>
  <c r="X6042" i="4"/>
  <c r="Y8973" i="4"/>
  <c r="Y7710" i="4"/>
  <c r="Y7719" i="4"/>
  <c r="Y9843" i="4"/>
  <c r="Y9852" i="4"/>
  <c r="Y10131" i="4"/>
  <c r="Y7179" i="4"/>
  <c r="Y9528" i="4"/>
  <c r="Y3254" i="4"/>
  <c r="Y3038" i="4"/>
  <c r="Y3464" i="4"/>
  <c r="Y3086" i="4"/>
  <c r="Y4406" i="4"/>
  <c r="X4914" i="4"/>
  <c r="Y4259" i="4"/>
  <c r="Y6239" i="4"/>
  <c r="Y2821" i="4"/>
  <c r="Y2822" i="4"/>
  <c r="Y6957" i="4"/>
  <c r="Y6956" i="4"/>
  <c r="Y3137" i="4"/>
  <c r="Y3136" i="4"/>
  <c r="Y2488" i="4"/>
  <c r="Y2489" i="4"/>
  <c r="Y8697" i="4"/>
  <c r="Y8696" i="4"/>
  <c r="Y10509" i="4"/>
  <c r="Y10508" i="4"/>
  <c r="Y4492" i="4"/>
  <c r="Y4493" i="4"/>
  <c r="Y3518" i="4"/>
  <c r="Y3517" i="4"/>
  <c r="Y3859" i="4"/>
  <c r="Y3860" i="4"/>
  <c r="X4160" i="4"/>
  <c r="X4161" i="4"/>
  <c r="Y3964" i="4"/>
  <c r="Y3965" i="4"/>
  <c r="Y5536" i="4"/>
  <c r="Y5537" i="4"/>
  <c r="Y5230" i="4"/>
  <c r="Y5231" i="4"/>
  <c r="Y4411" i="4"/>
  <c r="Y4412" i="4"/>
  <c r="X4310" i="4"/>
  <c r="X4311" i="4"/>
  <c r="X3371" i="4"/>
  <c r="X3372" i="4"/>
  <c r="X4766" i="4"/>
  <c r="X4767" i="4"/>
  <c r="Y9846" i="4"/>
  <c r="Y9845" i="4"/>
  <c r="Y6858" i="4"/>
  <c r="Y6857" i="4"/>
  <c r="Y9411" i="4"/>
  <c r="Y9410" i="4"/>
  <c r="Y8907" i="4"/>
  <c r="Y8906" i="4"/>
  <c r="X5408" i="4"/>
  <c r="X5409" i="4"/>
  <c r="X5744" i="4"/>
  <c r="X5745" i="4"/>
  <c r="X5462" i="4"/>
  <c r="X5463" i="4"/>
  <c r="X5960" i="4"/>
  <c r="X5961" i="4"/>
  <c r="Y9954" i="4"/>
  <c r="Y7782" i="4"/>
  <c r="Y7791" i="4"/>
  <c r="Y7584" i="4"/>
  <c r="Y10056" i="4"/>
  <c r="Y10203" i="4"/>
  <c r="Y7323" i="4"/>
  <c r="Y9597" i="4"/>
  <c r="Y2594" i="4"/>
  <c r="Y10512" i="4"/>
  <c r="X3519" i="4"/>
  <c r="Y5213" i="4"/>
  <c r="Y3176" i="4"/>
  <c r="X4113" i="4"/>
  <c r="Y2495" i="4"/>
  <c r="X4629" i="4"/>
  <c r="Y3334" i="4"/>
  <c r="Y3335" i="4"/>
  <c r="Y7563" i="4"/>
  <c r="Y7562" i="4"/>
  <c r="Y2632" i="4"/>
  <c r="Y2633" i="4"/>
  <c r="Y2518" i="4"/>
  <c r="Y2519" i="4"/>
  <c r="Y4585" i="4"/>
  <c r="Y4586" i="4"/>
  <c r="Y9717" i="4"/>
  <c r="Y9716" i="4"/>
  <c r="Y9495" i="4"/>
  <c r="Y9494" i="4"/>
  <c r="X3623" i="4"/>
  <c r="X3624" i="4"/>
  <c r="Y7587" i="4"/>
  <c r="Y7586" i="4"/>
  <c r="Y9234" i="4"/>
  <c r="Y9233" i="4"/>
  <c r="Y3757" i="4"/>
  <c r="Y3758" i="4"/>
  <c r="Y4057" i="4"/>
  <c r="Y4058" i="4"/>
  <c r="X4064" i="4"/>
  <c r="X4065" i="4"/>
  <c r="Y4066" i="4"/>
  <c r="Y4067" i="4"/>
  <c r="Y5464" i="4"/>
  <c r="Y5465" i="4"/>
  <c r="Y4339" i="4"/>
  <c r="Y4340" i="4"/>
  <c r="X3935" i="4"/>
  <c r="X3936" i="4"/>
  <c r="X9304" i="4"/>
  <c r="X9303" i="4"/>
  <c r="X4694" i="4"/>
  <c r="X4695" i="4"/>
  <c r="Y8043" i="4"/>
  <c r="Y8042" i="4"/>
  <c r="Y4261" i="4"/>
  <c r="Y4262" i="4"/>
  <c r="Y8334" i="4"/>
  <c r="Y8333" i="4"/>
  <c r="Y2374" i="4"/>
  <c r="Y2375" i="4"/>
  <c r="Y9669" i="4"/>
  <c r="Y9668" i="4"/>
  <c r="X1159" i="4"/>
  <c r="X1160" i="4"/>
  <c r="X3689" i="4"/>
  <c r="X3690" i="4"/>
  <c r="X5324" i="4"/>
  <c r="X5325" i="4"/>
  <c r="X5312" i="4"/>
  <c r="X5313" i="4"/>
  <c r="X4784" i="4"/>
  <c r="X4785" i="4"/>
  <c r="X5879" i="4"/>
  <c r="X5880" i="4"/>
  <c r="Y7557" i="4"/>
  <c r="Y7926" i="4"/>
  <c r="Y7863" i="4"/>
  <c r="Y7656" i="4"/>
  <c r="X10195" i="4"/>
  <c r="Y6882" i="4"/>
  <c r="Y8250" i="4"/>
  <c r="Y9735" i="4"/>
  <c r="Y3749" i="4"/>
  <c r="J42" i="11"/>
  <c r="J39" i="11" s="1"/>
  <c r="H39" i="11"/>
  <c r="X3765" i="4"/>
  <c r="Y4568" i="4"/>
  <c r="X2769" i="4"/>
  <c r="Y4574" i="4"/>
  <c r="Y4112" i="4"/>
  <c r="X4359" i="4"/>
  <c r="X5535" i="4"/>
  <c r="X5514" i="4"/>
  <c r="Y3445" i="4"/>
  <c r="Y3446" i="4"/>
  <c r="Y7812" i="4"/>
  <c r="Y7811" i="4"/>
  <c r="Y2707" i="4"/>
  <c r="Y2708" i="4"/>
  <c r="Y8478" i="4"/>
  <c r="Y8477" i="4"/>
  <c r="Y3742" i="4"/>
  <c r="Y3743" i="4"/>
  <c r="Y7941" i="4"/>
  <c r="Y7940" i="4"/>
  <c r="Y9525" i="4"/>
  <c r="Y9524" i="4"/>
  <c r="Y3853" i="4"/>
  <c r="Y3854" i="4"/>
  <c r="Y4150" i="4"/>
  <c r="Y4151" i="4"/>
  <c r="X3992" i="4"/>
  <c r="X3993" i="4"/>
  <c r="Y5392" i="4"/>
  <c r="Y5393" i="4"/>
  <c r="Y5086" i="4"/>
  <c r="Y5087" i="4"/>
  <c r="Y4192" i="4"/>
  <c r="Y4193" i="4"/>
  <c r="X4565" i="4"/>
  <c r="X4566" i="4"/>
  <c r="Y4276" i="4"/>
  <c r="Y4277" i="4"/>
  <c r="Y8619" i="4"/>
  <c r="Y8618" i="4"/>
  <c r="Y10248" i="4"/>
  <c r="Y10247" i="4"/>
  <c r="X1087" i="4"/>
  <c r="X1088" i="4"/>
  <c r="X3578" i="4"/>
  <c r="X3579" i="4"/>
  <c r="X5063" i="4"/>
  <c r="X5064" i="4"/>
  <c r="X4856" i="4"/>
  <c r="X4857" i="4"/>
  <c r="X5705" i="4"/>
  <c r="X5706" i="4"/>
  <c r="Y8127" i="4"/>
  <c r="Y9684" i="4"/>
  <c r="Y8709" i="4"/>
  <c r="Y7728" i="4"/>
  <c r="Y10383" i="4"/>
  <c r="Y7170" i="4"/>
  <c r="Y8388" i="4"/>
  <c r="Y10149" i="4"/>
  <c r="Y10542" i="4"/>
  <c r="Y5111" i="4"/>
  <c r="X4341" i="4"/>
  <c r="Y5177" i="4"/>
  <c r="X5874" i="4"/>
  <c r="X4395" i="4"/>
  <c r="Y6896" i="4"/>
  <c r="Y6897" i="4"/>
  <c r="Y8016" i="4"/>
  <c r="Y8015" i="4"/>
  <c r="Y2917" i="4"/>
  <c r="Y2918" i="4"/>
  <c r="Y9429" i="4"/>
  <c r="Y9428" i="4"/>
  <c r="Y2890" i="4"/>
  <c r="Y2891" i="4"/>
  <c r="Y7506" i="4"/>
  <c r="Y7505" i="4"/>
  <c r="X3846" i="4"/>
  <c r="X3845" i="4"/>
  <c r="X3950" i="4"/>
  <c r="X3951" i="4"/>
  <c r="Y2581" i="4"/>
  <c r="Y2582" i="4"/>
  <c r="Y4243" i="4"/>
  <c r="Y4244" i="4"/>
  <c r="X3776" i="4"/>
  <c r="X3777" i="4"/>
  <c r="Y4249" i="4"/>
  <c r="Y4250" i="4"/>
  <c r="Y5320" i="4"/>
  <c r="Y5321" i="4"/>
  <c r="Y5014" i="4"/>
  <c r="Y5015" i="4"/>
  <c r="Y3109" i="4"/>
  <c r="Y3110" i="4"/>
  <c r="X3302" i="4"/>
  <c r="X3303" i="4"/>
  <c r="X4493" i="4"/>
  <c r="X4494" i="4"/>
  <c r="X3728" i="4"/>
  <c r="X3729" i="4"/>
  <c r="X4550" i="4"/>
  <c r="X4551" i="4"/>
  <c r="Y4060" i="4"/>
  <c r="Y4061" i="4"/>
  <c r="X3317" i="4"/>
  <c r="X3318" i="4"/>
  <c r="X4976" i="4"/>
  <c r="X4977" i="4"/>
  <c r="X4526" i="4"/>
  <c r="X4527" i="4"/>
  <c r="X4427" i="4"/>
  <c r="X4428" i="4"/>
  <c r="Y9396" i="4"/>
  <c r="Y10527" i="4"/>
  <c r="Y9414" i="4"/>
  <c r="Y7872" i="4"/>
  <c r="Y3236" i="4"/>
  <c r="Y7314" i="4"/>
  <c r="Y8460" i="4"/>
  <c r="Y10290" i="4"/>
  <c r="Y2729" i="4"/>
  <c r="Y3434" i="4"/>
  <c r="Y10446" i="4"/>
  <c r="X5379" i="4"/>
  <c r="Y2696" i="4"/>
  <c r="X5595" i="4"/>
  <c r="X6135" i="4"/>
  <c r="X4788" i="4"/>
  <c r="X7425" i="4"/>
  <c r="X6384" i="4"/>
  <c r="Y8613" i="4"/>
  <c r="Y8612" i="4"/>
  <c r="Y7469" i="4"/>
  <c r="Y7470" i="4"/>
  <c r="Y9699" i="4"/>
  <c r="Y9698" i="4"/>
  <c r="X3065" i="4"/>
  <c r="X3066" i="4"/>
  <c r="Y7893" i="4"/>
  <c r="Y7892" i="4"/>
  <c r="Y8991" i="4"/>
  <c r="Y8990" i="4"/>
  <c r="Y10158" i="4"/>
  <c r="Y10157" i="4"/>
  <c r="Y8499" i="4"/>
  <c r="Y8498" i="4"/>
  <c r="Y4051" i="4"/>
  <c r="Y4052" i="4"/>
  <c r="Y2767" i="4"/>
  <c r="Y2768" i="4"/>
  <c r="Y4342" i="4"/>
  <c r="Y4343" i="4"/>
  <c r="Y5248" i="4"/>
  <c r="Y5249" i="4"/>
  <c r="Y10586" i="4"/>
  <c r="Y10587" i="4"/>
  <c r="Y3808" i="4"/>
  <c r="Y3809" i="4"/>
  <c r="X3641" i="4"/>
  <c r="X3642" i="4"/>
  <c r="X4478" i="4"/>
  <c r="X4479" i="4"/>
  <c r="Y8843" i="4"/>
  <c r="Y8844" i="4"/>
  <c r="Y3988" i="4"/>
  <c r="Y3989" i="4"/>
  <c r="Y9081" i="4"/>
  <c r="Y9080" i="4"/>
  <c r="Y6597" i="4"/>
  <c r="Y6596" i="4"/>
  <c r="Y8892" i="4"/>
  <c r="Y8891" i="4"/>
  <c r="X943" i="4"/>
  <c r="X944" i="4"/>
  <c r="X6050" i="4"/>
  <c r="X6051" i="4"/>
  <c r="X5450" i="4"/>
  <c r="X5451" i="4"/>
  <c r="Y9675" i="4"/>
  <c r="Y7353" i="4"/>
  <c r="Y10041" i="4"/>
  <c r="Y8577" i="4"/>
  <c r="Y7737" i="4"/>
  <c r="Y8241" i="4"/>
  <c r="Y8955" i="4"/>
  <c r="Y10359" i="4"/>
  <c r="Y3191" i="4"/>
  <c r="Y3776" i="4"/>
  <c r="X3909" i="4"/>
  <c r="Y2777" i="4"/>
  <c r="X4026" i="4"/>
  <c r="X4596" i="4"/>
  <c r="X4215" i="4"/>
  <c r="X6360" i="4"/>
  <c r="X4650" i="4"/>
  <c r="Y8793" i="4"/>
  <c r="Y8792" i="4"/>
  <c r="Y7638" i="4"/>
  <c r="Y7637" i="4"/>
  <c r="Y3856" i="4"/>
  <c r="Y3857" i="4"/>
  <c r="Y9909" i="4"/>
  <c r="Y9908" i="4"/>
  <c r="X3213" i="4"/>
  <c r="X3212" i="4"/>
  <c r="Y8166" i="4"/>
  <c r="Y8165" i="4"/>
  <c r="Y9213" i="4"/>
  <c r="Y9212" i="4"/>
  <c r="Y10347" i="4"/>
  <c r="Y10346" i="4"/>
  <c r="Y4135" i="4"/>
  <c r="Y4136" i="4"/>
  <c r="Y8733" i="4"/>
  <c r="Y8732" i="4"/>
  <c r="X4145" i="4"/>
  <c r="X4146" i="4"/>
  <c r="Y4615" i="4"/>
  <c r="Y4616" i="4"/>
  <c r="X4292" i="4"/>
  <c r="X4293" i="4"/>
  <c r="X4349" i="4"/>
  <c r="X4350" i="4"/>
  <c r="X3461" i="4"/>
  <c r="X3462" i="4"/>
  <c r="X4406" i="4"/>
  <c r="X4407" i="4"/>
  <c r="Y3892" i="4"/>
  <c r="Y3893" i="4"/>
  <c r="Y9351" i="4"/>
  <c r="Y9350" i="4"/>
  <c r="Y10098" i="4"/>
  <c r="Y10097" i="4"/>
  <c r="X872" i="4"/>
  <c r="X871" i="4"/>
  <c r="X5273" i="4"/>
  <c r="X5274" i="4"/>
  <c r="Y10302" i="4"/>
  <c r="Y8280" i="4"/>
  <c r="Y10251" i="4"/>
  <c r="Y8718" i="4"/>
  <c r="Y7809" i="4"/>
  <c r="Y8313" i="4"/>
  <c r="Y9027" i="4"/>
  <c r="Y6972" i="4"/>
  <c r="Y3356" i="4"/>
  <c r="Y2507" i="4"/>
  <c r="Y4931" i="4"/>
  <c r="Y4307" i="4"/>
  <c r="Y5852" i="4"/>
  <c r="Y4916" i="4"/>
  <c r="Y5563" i="4"/>
  <c r="Y5564" i="4"/>
  <c r="Y10113" i="4"/>
  <c r="Y10112" i="4"/>
  <c r="Y3367" i="4"/>
  <c r="Y3368" i="4"/>
  <c r="Y8463" i="4"/>
  <c r="Y8462" i="4"/>
  <c r="X2528" i="4"/>
  <c r="X2529" i="4"/>
  <c r="X4229" i="4"/>
  <c r="X4230" i="4"/>
  <c r="Y9003" i="4"/>
  <c r="Y9002" i="4"/>
  <c r="X4238" i="4"/>
  <c r="X4239" i="4"/>
  <c r="Y3266" i="4"/>
  <c r="Y3265" i="4"/>
  <c r="Y7971" i="4"/>
  <c r="Y7970" i="4"/>
  <c r="Y7661" i="4"/>
  <c r="Y7662" i="4"/>
  <c r="Y4708" i="4"/>
  <c r="Y4709" i="4"/>
  <c r="Y5104" i="4"/>
  <c r="Y5105" i="4"/>
  <c r="Y4270" i="4"/>
  <c r="Y4271" i="4"/>
  <c r="Y3454" i="4"/>
  <c r="Y3455" i="4"/>
  <c r="X4142" i="4"/>
  <c r="X4143" i="4"/>
  <c r="X2975" i="4"/>
  <c r="X2976" i="4"/>
  <c r="X4259" i="4"/>
  <c r="X4260" i="4"/>
  <c r="Y9333" i="4"/>
  <c r="Y9332" i="4"/>
  <c r="X8881" i="4"/>
  <c r="X8880" i="4"/>
  <c r="Y2674" i="4"/>
  <c r="Y2675" i="4"/>
  <c r="Y10296" i="4"/>
  <c r="Y10295" i="4"/>
  <c r="X7235" i="4"/>
  <c r="X7236" i="4"/>
  <c r="X4055" i="4"/>
  <c r="X4056" i="4"/>
  <c r="X5102" i="4"/>
  <c r="X5103" i="4"/>
  <c r="Y10371" i="4"/>
  <c r="Y8490" i="4"/>
  <c r="Y10623" i="4"/>
  <c r="Y9702" i="4"/>
  <c r="Y7881" i="4"/>
  <c r="Y8664" i="4"/>
  <c r="Y9591" i="4"/>
  <c r="Y8259" i="4"/>
  <c r="Y3068" i="4"/>
  <c r="Y3380" i="4"/>
  <c r="Y3410" i="4"/>
  <c r="Y5276" i="4"/>
  <c r="Y2576" i="4"/>
  <c r="X4839" i="4"/>
  <c r="X7080" i="4"/>
  <c r="Y5195" i="4"/>
  <c r="Y4583" i="4"/>
  <c r="Y7992" i="4"/>
  <c r="Y7991" i="4"/>
  <c r="Y8772" i="4"/>
  <c r="Y8771" i="4"/>
  <c r="Y8064" i="4"/>
  <c r="Y8063" i="4"/>
  <c r="Y5491" i="4"/>
  <c r="Y5492" i="4"/>
  <c r="Y3502" i="4"/>
  <c r="Y3503" i="4"/>
  <c r="Y8706" i="4"/>
  <c r="Y8705" i="4"/>
  <c r="Y2725" i="4"/>
  <c r="Y2726" i="4"/>
  <c r="X4319" i="4"/>
  <c r="X4320" i="4"/>
  <c r="Y4327" i="4"/>
  <c r="Y4328" i="4"/>
  <c r="Y8271" i="4"/>
  <c r="Y8270" i="4"/>
  <c r="Y7977" i="4"/>
  <c r="Y7976" i="4"/>
  <c r="Y4120" i="4"/>
  <c r="Y4121" i="4"/>
  <c r="X3917" i="4"/>
  <c r="X3918" i="4"/>
  <c r="X3821" i="4"/>
  <c r="X3822" i="4"/>
  <c r="X10282" i="4"/>
  <c r="X10281" i="4"/>
  <c r="X3878" i="4"/>
  <c r="X3879" i="4"/>
  <c r="Y3724" i="4"/>
  <c r="Y3725" i="4"/>
  <c r="X9136" i="4"/>
  <c r="X9135" i="4"/>
  <c r="Y2866" i="4"/>
  <c r="Y2867" i="4"/>
  <c r="X727" i="4"/>
  <c r="X728" i="4"/>
  <c r="X3953" i="4"/>
  <c r="X3954" i="4"/>
  <c r="X5018" i="4"/>
  <c r="X5019" i="4"/>
  <c r="Y10428" i="4"/>
  <c r="Y8562" i="4"/>
  <c r="Y7146" i="4"/>
  <c r="Y9981" i="4"/>
  <c r="Y8586" i="4"/>
  <c r="Y9582" i="4"/>
  <c r="Y9936" i="4"/>
  <c r="Y8397" i="4"/>
  <c r="X3564" i="4"/>
  <c r="Y3635" i="4"/>
  <c r="Y4595" i="4"/>
  <c r="Y3251" i="4"/>
  <c r="X4242" i="4"/>
  <c r="X5892" i="4"/>
  <c r="X5643" i="4"/>
  <c r="X5082" i="4"/>
  <c r="Y8199" i="4"/>
  <c r="Y8198" i="4"/>
  <c r="Y8946" i="4"/>
  <c r="Y8945" i="4"/>
  <c r="Y5419" i="4"/>
  <c r="Y5420" i="4"/>
  <c r="Y10505" i="4"/>
  <c r="Y10506" i="4"/>
  <c r="Y8967" i="4"/>
  <c r="Y8966" i="4"/>
  <c r="Y2902" i="4"/>
  <c r="Y2903" i="4"/>
  <c r="X2912" i="4"/>
  <c r="X2913" i="4"/>
  <c r="X4409" i="4"/>
  <c r="X4410" i="4"/>
  <c r="Y2755" i="4"/>
  <c r="Y2756" i="4"/>
  <c r="X4424" i="4"/>
  <c r="X4425" i="4"/>
  <c r="X8533" i="4"/>
  <c r="X8532" i="4"/>
  <c r="Y4654" i="4"/>
  <c r="Y4655" i="4"/>
  <c r="Y3970" i="4"/>
  <c r="Y3971" i="4"/>
  <c r="Y2827" i="4"/>
  <c r="Y2828" i="4"/>
  <c r="X3758" i="4"/>
  <c r="X3759" i="4"/>
  <c r="X3735" i="4"/>
  <c r="X3734" i="4"/>
  <c r="X3803" i="4"/>
  <c r="X3804" i="4"/>
  <c r="Y9801" i="4"/>
  <c r="Y9800" i="4"/>
  <c r="Y3628" i="4"/>
  <c r="Y3629" i="4"/>
  <c r="Y10050" i="4"/>
  <c r="Y10049" i="4"/>
  <c r="Y8346" i="4"/>
  <c r="Y8345" i="4"/>
  <c r="Y9885" i="4"/>
  <c r="Y9884" i="4"/>
  <c r="Y3043" i="4"/>
  <c r="Y3044" i="4"/>
  <c r="X656" i="4"/>
  <c r="X655" i="4"/>
  <c r="X6866" i="4"/>
  <c r="X6867" i="4"/>
  <c r="X5669" i="4"/>
  <c r="X5670" i="4"/>
  <c r="X3857" i="4"/>
  <c r="X3858" i="4"/>
  <c r="Y8340" i="4"/>
  <c r="Y9126" i="4"/>
  <c r="Y7218" i="4"/>
  <c r="Y10116" i="4"/>
  <c r="Y9150" i="4"/>
  <c r="X10204" i="4"/>
  <c r="Y10071" i="4"/>
  <c r="Y8964" i="4"/>
  <c r="Y3149" i="4"/>
  <c r="Y2516" i="4"/>
  <c r="Y2588" i="4"/>
  <c r="X4167" i="4"/>
  <c r="Y3638" i="4"/>
  <c r="X4635" i="4"/>
  <c r="Y5705" i="4"/>
  <c r="Y4388" i="4"/>
  <c r="X4599" i="4"/>
  <c r="X6666" i="4"/>
  <c r="Y8385" i="4"/>
  <c r="Y8384" i="4"/>
  <c r="Y9108" i="4"/>
  <c r="Y9107" i="4"/>
  <c r="Y8454" i="4"/>
  <c r="Y8453" i="4"/>
  <c r="Y3718" i="4"/>
  <c r="Y3719" i="4"/>
  <c r="Y9201" i="4"/>
  <c r="Y9200" i="4"/>
  <c r="Y3223" i="4"/>
  <c r="Y3224" i="4"/>
  <c r="Y9738" i="4"/>
  <c r="Y9737" i="4"/>
  <c r="Y4138" i="4"/>
  <c r="Y4139" i="4"/>
  <c r="Y8799" i="4"/>
  <c r="Y8798" i="4"/>
  <c r="Y2683" i="4"/>
  <c r="Y2684" i="4"/>
  <c r="X8251" i="4"/>
  <c r="X8250" i="4"/>
  <c r="X4265" i="4"/>
  <c r="X4266" i="4"/>
  <c r="X3719" i="4"/>
  <c r="X3720" i="4"/>
  <c r="Y3605" i="4"/>
  <c r="Y3604" i="4"/>
  <c r="Y10242" i="4"/>
  <c r="Y10241" i="4"/>
  <c r="Y8631" i="4"/>
  <c r="Y8630" i="4"/>
  <c r="Y10086" i="4"/>
  <c r="Y10085" i="4"/>
  <c r="Y3196" i="4"/>
  <c r="Y3197" i="4"/>
  <c r="Y2440" i="4"/>
  <c r="Y2441" i="4"/>
  <c r="X583" i="4"/>
  <c r="X584" i="4"/>
  <c r="X6641" i="4"/>
  <c r="X6642" i="4"/>
  <c r="X4154" i="4"/>
  <c r="X4155" i="4"/>
  <c r="Y8553" i="4"/>
  <c r="Y9195" i="4"/>
  <c r="Y7362" i="4"/>
  <c r="Y7371" i="4"/>
  <c r="Y9432" i="4"/>
  <c r="Y10275" i="4"/>
  <c r="Y7467" i="4"/>
  <c r="Y9105" i="4"/>
  <c r="Y10479" i="4"/>
  <c r="X3672" i="4"/>
  <c r="Y2759" i="4"/>
  <c r="X4539" i="4"/>
  <c r="Y4238" i="4"/>
  <c r="X4095" i="4"/>
  <c r="Y4049" i="4"/>
  <c r="X4812" i="4"/>
  <c r="Y4127" i="4"/>
  <c r="X4638" i="4"/>
  <c r="Y9282" i="4"/>
  <c r="Y9281" i="4"/>
  <c r="Y2701" i="4"/>
  <c r="Y2702" i="4"/>
  <c r="X3830" i="4"/>
  <c r="X3831" i="4"/>
  <c r="Y3382" i="4"/>
  <c r="Y3383" i="4"/>
  <c r="X3389" i="4"/>
  <c r="X3390" i="4"/>
  <c r="Y3094" i="4"/>
  <c r="Y3095" i="4"/>
  <c r="X4604" i="4"/>
  <c r="X4605" i="4"/>
  <c r="Y3898" i="4"/>
  <c r="Y3899" i="4"/>
  <c r="Y9036" i="4"/>
  <c r="Y9035" i="4"/>
  <c r="Y8808" i="4"/>
  <c r="Y8807" i="4"/>
  <c r="Y7674" i="4"/>
  <c r="Y7673" i="4"/>
  <c r="Y4816" i="4"/>
  <c r="Y4817" i="4"/>
  <c r="Y4510" i="4"/>
  <c r="Y4511" i="4"/>
  <c r="Y3233" i="4"/>
  <c r="Y3232" i="4"/>
  <c r="Y10574" i="4"/>
  <c r="Y10575" i="4"/>
  <c r="X6377" i="4"/>
  <c r="X6378" i="4"/>
  <c r="X7007" i="4"/>
  <c r="X7008" i="4"/>
  <c r="X4115" i="4"/>
  <c r="X4116" i="4"/>
  <c r="X3542" i="4"/>
  <c r="X3543" i="4"/>
  <c r="Y10230" i="4"/>
  <c r="Y10229" i="4"/>
  <c r="Y3580" i="4"/>
  <c r="Y3581" i="4"/>
  <c r="Y8874" i="4"/>
  <c r="Y8873" i="4"/>
  <c r="Y9867" i="4"/>
  <c r="Y9866" i="4"/>
  <c r="Y10278" i="4"/>
  <c r="Y10277" i="4"/>
  <c r="Y3340" i="4"/>
  <c r="Y3341" i="4"/>
  <c r="Y7869" i="4"/>
  <c r="Y7868" i="4"/>
  <c r="X511" i="4"/>
  <c r="X512" i="4"/>
  <c r="X6488" i="4"/>
  <c r="X6489" i="4"/>
  <c r="X5237" i="4"/>
  <c r="X5238" i="4"/>
  <c r="X3962" i="4"/>
  <c r="X3963" i="4"/>
  <c r="X6590" i="4"/>
  <c r="X6591" i="4"/>
  <c r="Y9117" i="4"/>
  <c r="Y9339" i="4"/>
  <c r="Y8289" i="4"/>
  <c r="Y8862" i="4"/>
  <c r="Y9576" i="4"/>
  <c r="X6883" i="4"/>
  <c r="Y7611" i="4"/>
  <c r="Y9807" i="4"/>
  <c r="Y3083" i="4"/>
  <c r="Y5783" i="4"/>
  <c r="X4224" i="4"/>
  <c r="X4680" i="4"/>
  <c r="Y6095" i="4"/>
  <c r="Y5723" i="4"/>
  <c r="X6075" i="4"/>
  <c r="Y8739" i="4"/>
  <c r="Y8738" i="4"/>
  <c r="Y9471" i="4"/>
  <c r="Y9470" i="4"/>
  <c r="Y8811" i="4"/>
  <c r="Y8810" i="4"/>
  <c r="Y5203" i="4"/>
  <c r="Y5204" i="4"/>
  <c r="Y2887" i="4"/>
  <c r="Y2888" i="4"/>
  <c r="Y3928" i="4"/>
  <c r="Y3929" i="4"/>
  <c r="Y9711" i="4"/>
  <c r="Y9710" i="4"/>
  <c r="X3509" i="4"/>
  <c r="X3510" i="4"/>
  <c r="Y10532" i="4"/>
  <c r="Y10533" i="4"/>
  <c r="X3515" i="4"/>
  <c r="X3516" i="4"/>
  <c r="X3254" i="4"/>
  <c r="X3255" i="4"/>
  <c r="Y4690" i="4"/>
  <c r="Y4691" i="4"/>
  <c r="Y3754" i="4"/>
  <c r="Y3755" i="4"/>
  <c r="Y9267" i="4"/>
  <c r="Y9266" i="4"/>
  <c r="Y9042" i="4"/>
  <c r="Y9041" i="4"/>
  <c r="Y7986" i="4"/>
  <c r="Y7985" i="4"/>
  <c r="Y4744" i="4"/>
  <c r="Y4745" i="4"/>
  <c r="Y7629" i="4"/>
  <c r="Y7628" i="4"/>
  <c r="Y10583" i="4"/>
  <c r="Y10584" i="4"/>
  <c r="Y9447" i="4"/>
  <c r="Y9446" i="4"/>
  <c r="X6305" i="4"/>
  <c r="X6306" i="4"/>
  <c r="X6935" i="4"/>
  <c r="X6936" i="4"/>
  <c r="Y10406" i="4"/>
  <c r="Y10407" i="4"/>
  <c r="Y3556" i="4"/>
  <c r="Y3557" i="4"/>
  <c r="Y10485" i="4"/>
  <c r="Y10484" i="4"/>
  <c r="Y3484" i="4"/>
  <c r="Y3485" i="4"/>
  <c r="Y8135" i="4"/>
  <c r="Y8136" i="4"/>
  <c r="X439" i="4"/>
  <c r="X440" i="4"/>
  <c r="X6254" i="4"/>
  <c r="X6255" i="4"/>
  <c r="X5150" i="4"/>
  <c r="X5151" i="4"/>
  <c r="X3863" i="4"/>
  <c r="X3864" i="4"/>
  <c r="X3101" i="4"/>
  <c r="X3102" i="4"/>
  <c r="X6437" i="4"/>
  <c r="X6438" i="4"/>
  <c r="Y9258" i="4"/>
  <c r="Y9756" i="4"/>
  <c r="Y8427" i="4"/>
  <c r="Y9285" i="4"/>
  <c r="X9640" i="4"/>
  <c r="Y7602" i="4"/>
  <c r="Y7755" i="4"/>
  <c r="Y7692" i="4"/>
  <c r="Y3407" i="4"/>
  <c r="Y3944" i="4"/>
  <c r="X5889" i="4"/>
  <c r="X6057" i="4"/>
  <c r="Y4517" i="4"/>
  <c r="Y4040" i="4"/>
  <c r="X5829" i="4"/>
  <c r="X5526" i="4"/>
  <c r="X4047" i="4"/>
  <c r="Y9651" i="4"/>
  <c r="Y9650" i="4"/>
  <c r="Y5131" i="4"/>
  <c r="Y5132" i="4"/>
  <c r="Y3064" i="4"/>
  <c r="Y3065" i="4"/>
  <c r="X4019" i="4"/>
  <c r="X4020" i="4"/>
  <c r="Y9921" i="4"/>
  <c r="Y9920" i="4"/>
  <c r="X3401" i="4"/>
  <c r="X3402" i="4"/>
  <c r="X4781" i="4"/>
  <c r="X4782" i="4"/>
  <c r="Y8295" i="4"/>
  <c r="Y8294" i="4"/>
  <c r="Y4672" i="4"/>
  <c r="Y4673" i="4"/>
  <c r="X6233" i="4"/>
  <c r="X6234" i="4"/>
  <c r="X6650" i="4"/>
  <c r="X6651" i="4"/>
  <c r="X10126" i="4"/>
  <c r="X10125" i="4"/>
  <c r="Y3268" i="4"/>
  <c r="Y3269" i="4"/>
  <c r="Y2638" i="4"/>
  <c r="Y2639" i="4"/>
  <c r="Y9360" i="4"/>
  <c r="Y9359" i="4"/>
  <c r="Y10260" i="4"/>
  <c r="Y10259" i="4"/>
  <c r="Y8424" i="4"/>
  <c r="Y8423" i="4"/>
  <c r="X367" i="4"/>
  <c r="X368" i="4"/>
  <c r="X6095" i="4"/>
  <c r="X6096" i="4"/>
  <c r="X4805" i="4"/>
  <c r="X4806" i="4"/>
  <c r="X3767" i="4"/>
  <c r="X3768" i="4"/>
  <c r="X5885" i="4"/>
  <c r="X5886" i="4"/>
  <c r="X6119" i="4"/>
  <c r="X6120" i="4"/>
  <c r="Y9330" i="4"/>
  <c r="Y9894" i="4"/>
  <c r="Y8853" i="4"/>
  <c r="Y9774" i="4"/>
  <c r="Y9990" i="4"/>
  <c r="Y7962" i="4"/>
  <c r="Y7827" i="4"/>
  <c r="Y7836" i="4"/>
  <c r="Y3623" i="4"/>
  <c r="Y3833" i="4"/>
  <c r="Y3371" i="4"/>
  <c r="Y2723" i="4"/>
  <c r="X3099" i="4"/>
  <c r="X4491" i="4"/>
  <c r="X4422" i="4"/>
  <c r="X3762" i="4"/>
  <c r="X5376" i="4"/>
  <c r="Y6383" i="4"/>
  <c r="Y9819" i="4"/>
  <c r="Y9818" i="4"/>
  <c r="Y3211" i="4"/>
  <c r="Y3212" i="4"/>
  <c r="Y4114" i="4"/>
  <c r="Y4115" i="4"/>
  <c r="Y10125" i="4"/>
  <c r="Y10124" i="4"/>
  <c r="Y3727" i="4"/>
  <c r="Y3728" i="4"/>
  <c r="Y2734" i="4"/>
  <c r="Y2735" i="4"/>
  <c r="Y4858" i="4"/>
  <c r="Y4859" i="4"/>
  <c r="Y3526" i="4"/>
  <c r="Y3527" i="4"/>
  <c r="X4868" i="4"/>
  <c r="X4869" i="4"/>
  <c r="Y9762" i="4"/>
  <c r="Y9761" i="4"/>
  <c r="Y4600" i="4"/>
  <c r="Y4601" i="4"/>
  <c r="Y9086" i="4"/>
  <c r="Y9087" i="4"/>
  <c r="X6161" i="4"/>
  <c r="X6162" i="4"/>
  <c r="X6578" i="4"/>
  <c r="X6579" i="4"/>
  <c r="X9970" i="4"/>
  <c r="X9969" i="4"/>
  <c r="Y2812" i="4"/>
  <c r="Y2813" i="4"/>
  <c r="Y9606" i="4"/>
  <c r="Y9605" i="4"/>
  <c r="Y10464" i="4"/>
  <c r="Y10463" i="4"/>
  <c r="Y2668" i="4"/>
  <c r="Y2669" i="4"/>
  <c r="X3707" i="4"/>
  <c r="X3708" i="4"/>
  <c r="Y8682" i="4"/>
  <c r="Y8681" i="4"/>
  <c r="X295" i="4"/>
  <c r="X296" i="4"/>
  <c r="X3404" i="4"/>
  <c r="X3405" i="4"/>
  <c r="X6038" i="4"/>
  <c r="X6039" i="4"/>
  <c r="Y9747" i="4"/>
  <c r="Y10311" i="4"/>
  <c r="Y9276" i="4"/>
  <c r="Y10554" i="4"/>
  <c r="Y10197" i="4"/>
  <c r="Y8034" i="4"/>
  <c r="Y8745" i="4"/>
  <c r="Y7908" i="4"/>
  <c r="X3591" i="4"/>
  <c r="Y3731" i="4"/>
  <c r="X3807" i="4"/>
  <c r="Y6113" i="4"/>
  <c r="X4053" i="4"/>
  <c r="Y2987" i="4"/>
  <c r="X5901" i="4"/>
  <c r="X5805" i="4"/>
  <c r="Y9984" i="4"/>
  <c r="Y9983" i="4"/>
  <c r="Y10611" i="4"/>
  <c r="Y10610" i="4"/>
  <c r="X3365" i="4"/>
  <c r="X3366" i="4"/>
  <c r="Y4216" i="4"/>
  <c r="Y4217" i="4"/>
  <c r="Y10332" i="4"/>
  <c r="Y10331" i="4"/>
  <c r="X3840" i="4"/>
  <c r="X3839" i="4"/>
  <c r="Y2908" i="4"/>
  <c r="Y2909" i="4"/>
  <c r="Y3844" i="4"/>
  <c r="Y3845" i="4"/>
  <c r="X4946" i="4"/>
  <c r="X4947" i="4"/>
  <c r="Y2560" i="4"/>
  <c r="Y2561" i="4"/>
  <c r="X3632" i="4"/>
  <c r="X3633" i="4"/>
  <c r="Y4954" i="4"/>
  <c r="Y4955" i="4"/>
  <c r="Y9978" i="4"/>
  <c r="Y9977" i="4"/>
  <c r="Y8916" i="4"/>
  <c r="Y8915" i="4"/>
  <c r="X6089" i="4"/>
  <c r="X6090" i="4"/>
  <c r="X7496" i="4"/>
  <c r="X7497" i="4"/>
  <c r="Y3100" i="4"/>
  <c r="Y3101" i="4"/>
  <c r="Y2995" i="4"/>
  <c r="Y2996" i="4"/>
  <c r="Y2479" i="4"/>
  <c r="Y2480" i="4"/>
  <c r="Y3814" i="4"/>
  <c r="Y3815" i="4"/>
  <c r="Y8913" i="4"/>
  <c r="Y8912" i="4"/>
  <c r="X223" i="4"/>
  <c r="X224" i="4"/>
  <c r="X5678" i="4"/>
  <c r="X5679" i="4"/>
  <c r="X4625" i="4"/>
  <c r="X4626" i="4"/>
  <c r="X5309" i="4"/>
  <c r="X5310" i="4"/>
  <c r="X4124" i="4"/>
  <c r="X4125" i="4"/>
  <c r="X5876" i="4"/>
  <c r="X5877" i="4"/>
  <c r="Y10431" i="4"/>
  <c r="Y10443" i="4"/>
  <c r="Y10458" i="4"/>
  <c r="Y7803" i="4"/>
  <c r="Y10335" i="4"/>
  <c r="Y8595" i="4"/>
  <c r="Y8817" i="4"/>
  <c r="Y7980" i="4"/>
  <c r="X3657" i="4"/>
  <c r="Y10395" i="4"/>
  <c r="Y2969" i="4"/>
  <c r="X5622" i="4"/>
  <c r="X1448" i="4"/>
  <c r="Y2417" i="4"/>
  <c r="X1016" i="4"/>
  <c r="Y3872" i="4"/>
  <c r="X4689" i="4"/>
  <c r="X4080" i="4"/>
  <c r="X4131" i="4"/>
  <c r="Y2446" i="4"/>
  <c r="Y2447" i="4"/>
  <c r="X3497" i="4"/>
  <c r="X3498" i="4"/>
  <c r="Y10518" i="4"/>
  <c r="Y10517" i="4"/>
  <c r="Y3934" i="4"/>
  <c r="Y3935" i="4"/>
  <c r="Y3079" i="4"/>
  <c r="Y3080" i="4"/>
  <c r="X3941" i="4"/>
  <c r="X3942" i="4"/>
  <c r="X5030" i="4"/>
  <c r="X5031" i="4"/>
  <c r="X3755" i="4"/>
  <c r="X3756" i="4"/>
  <c r="X5039" i="4"/>
  <c r="X5040" i="4"/>
  <c r="Y3515" i="4"/>
  <c r="Y3514" i="4"/>
  <c r="Y10200" i="4"/>
  <c r="Y10199" i="4"/>
  <c r="Y10005" i="4"/>
  <c r="Y10004" i="4"/>
  <c r="Y9051" i="4"/>
  <c r="Y9050" i="4"/>
  <c r="Y8058" i="4"/>
  <c r="Y8057" i="4"/>
  <c r="Y9813" i="4"/>
  <c r="Y9812" i="4"/>
  <c r="Y8736" i="4"/>
  <c r="Y8735" i="4"/>
  <c r="X6017" i="4"/>
  <c r="X6018" i="4"/>
  <c r="Y2974" i="4"/>
  <c r="Y2975" i="4"/>
  <c r="Y2980" i="4"/>
  <c r="Y2981" i="4"/>
  <c r="Y10059" i="4"/>
  <c r="Y10058" i="4"/>
  <c r="Y2656" i="4"/>
  <c r="Y2657" i="4"/>
  <c r="Y3919" i="4"/>
  <c r="Y3920" i="4"/>
  <c r="Y9171" i="4"/>
  <c r="Y9170" i="4"/>
  <c r="X152" i="4"/>
  <c r="X151" i="4"/>
  <c r="X4448" i="4"/>
  <c r="X4449" i="4"/>
  <c r="X5222" i="4"/>
  <c r="X5223" i="4"/>
  <c r="X3932" i="4"/>
  <c r="X3933" i="4"/>
  <c r="Y8838" i="4"/>
  <c r="Y10530" i="4"/>
  <c r="Y7578" i="4"/>
  <c r="Y10119" i="4"/>
  <c r="Y10386" i="4"/>
  <c r="Y9090" i="4"/>
  <c r="Y9450" i="4"/>
  <c r="Y8118" i="4"/>
  <c r="Y3839" i="4"/>
  <c r="Y10551" i="4"/>
  <c r="X4437" i="4"/>
  <c r="X4134" i="4"/>
  <c r="Y4889" i="4"/>
  <c r="Y4682" i="4"/>
  <c r="X5448" i="4"/>
  <c r="X4881" i="4"/>
  <c r="Y9636" i="4"/>
  <c r="Y9635" i="4"/>
  <c r="Y10287" i="4"/>
  <c r="Y10286" i="4"/>
  <c r="Y7878" i="4"/>
  <c r="Y7877" i="4"/>
  <c r="Y4396" i="4"/>
  <c r="Y4397" i="4"/>
  <c r="X3230" i="4"/>
  <c r="X3231" i="4"/>
  <c r="X4031" i="4"/>
  <c r="X4032" i="4"/>
  <c r="X2921" i="4"/>
  <c r="X2922" i="4"/>
  <c r="X5123" i="4"/>
  <c r="X5124" i="4"/>
  <c r="Y9303" i="4"/>
  <c r="Y9302" i="4"/>
  <c r="Y4384" i="4"/>
  <c r="Y4385" i="4"/>
  <c r="Y9642" i="4"/>
  <c r="Y9641" i="4"/>
  <c r="X5945" i="4"/>
  <c r="X5946" i="4"/>
  <c r="X6362" i="4"/>
  <c r="X6363" i="4"/>
  <c r="X7352" i="4"/>
  <c r="X7353" i="4"/>
  <c r="Y8829" i="4"/>
  <c r="Y8828" i="4"/>
  <c r="Y2836" i="4"/>
  <c r="Y2837" i="4"/>
  <c r="Y3310" i="4"/>
  <c r="Y3311" i="4"/>
  <c r="Y2833" i="4"/>
  <c r="Y2834" i="4"/>
  <c r="X4103" i="4"/>
  <c r="X4104" i="4"/>
  <c r="Y9417" i="4"/>
  <c r="Y9416" i="4"/>
  <c r="X79" i="4"/>
  <c r="X80" i="4"/>
  <c r="X5417" i="4"/>
  <c r="X5418" i="4"/>
  <c r="X3837" i="4"/>
  <c r="X3836" i="4"/>
  <c r="Y10236" i="4"/>
  <c r="Y7425" i="4"/>
  <c r="Y7722" i="4"/>
  <c r="Y10191" i="4"/>
  <c r="Y7020" i="4"/>
  <c r="Y9159" i="4"/>
  <c r="Y9522" i="4"/>
  <c r="X8965" i="4"/>
  <c r="Y3506" i="4"/>
  <c r="Y3227" i="4"/>
  <c r="X3816" i="4"/>
  <c r="X4581" i="4"/>
  <c r="X4062" i="4"/>
  <c r="X5931" i="4"/>
  <c r="Y4487" i="4"/>
  <c r="X4878" i="4"/>
  <c r="Y3830" i="4"/>
  <c r="Y3829" i="4"/>
  <c r="Y9864" i="4"/>
  <c r="Y9863" i="4"/>
  <c r="Y2716" i="4"/>
  <c r="Y2717" i="4"/>
  <c r="X4127" i="4"/>
  <c r="X4128" i="4"/>
  <c r="Y3388" i="4"/>
  <c r="Y3389" i="4"/>
  <c r="Y4132" i="4"/>
  <c r="Y4133" i="4"/>
  <c r="X5201" i="4"/>
  <c r="X5202" i="4"/>
  <c r="Y3088" i="4"/>
  <c r="Y3089" i="4"/>
  <c r="X5213" i="4"/>
  <c r="X5214" i="4"/>
  <c r="Y3466" i="4"/>
  <c r="Y3467" i="4"/>
  <c r="Y10571" i="4"/>
  <c r="Y10572" i="4"/>
  <c r="Y10580" i="4"/>
  <c r="Y10581" i="4"/>
  <c r="Y9561" i="4"/>
  <c r="Y9560" i="4"/>
  <c r="Y7626" i="4"/>
  <c r="Y7625" i="4"/>
  <c r="Y9462" i="4"/>
  <c r="Y9461" i="4"/>
  <c r="Y8382" i="4"/>
  <c r="Y8381" i="4"/>
  <c r="X6290" i="4"/>
  <c r="X6291" i="4"/>
  <c r="X7280" i="4"/>
  <c r="X7281" i="4"/>
  <c r="Y9057" i="4"/>
  <c r="Y9056" i="4"/>
  <c r="Y3298" i="4"/>
  <c r="Y3299" i="4"/>
  <c r="Y2740" i="4"/>
  <c r="Y2741" i="4"/>
  <c r="Y3442" i="4"/>
  <c r="Y3443" i="4"/>
  <c r="Y5569" i="4"/>
  <c r="Y5570" i="4"/>
  <c r="Y3331" i="4"/>
  <c r="Y3332" i="4"/>
  <c r="Y4204" i="4"/>
  <c r="Y4205" i="4"/>
  <c r="Y9678" i="4"/>
  <c r="Y9677" i="4"/>
  <c r="X7544" i="4"/>
  <c r="X7545" i="4"/>
  <c r="X4790" i="4"/>
  <c r="X4791" i="4"/>
  <c r="X6536" i="4"/>
  <c r="X6537" i="4"/>
  <c r="X5360" i="4"/>
  <c r="X5361" i="4"/>
  <c r="Y10434" i="4"/>
  <c r="Y7497" i="4"/>
  <c r="Y8358" i="4"/>
  <c r="Y10557" i="4"/>
  <c r="Y7092" i="4"/>
  <c r="Y9441" i="4"/>
  <c r="Y10008" i="4"/>
  <c r="Y9531" i="4"/>
  <c r="Y3896" i="4"/>
  <c r="X3675" i="4"/>
  <c r="X3096" i="4"/>
  <c r="Y4727" i="4"/>
  <c r="X4035" i="4"/>
  <c r="Y3305" i="4"/>
  <c r="X5493" i="4"/>
  <c r="X6138" i="4"/>
  <c r="Y5159" i="4"/>
  <c r="X4362" i="4"/>
  <c r="X3827" i="4"/>
  <c r="X3828" i="4"/>
  <c r="X4583" i="4"/>
  <c r="X4584" i="4"/>
  <c r="Y2896" i="4"/>
  <c r="Y2897" i="4"/>
  <c r="X3512" i="4"/>
  <c r="X3513" i="4"/>
  <c r="Y5290" i="4"/>
  <c r="Y5291" i="4"/>
  <c r="Y4045" i="4"/>
  <c r="Y4046" i="4"/>
  <c r="X5300" i="4"/>
  <c r="X5301" i="4"/>
  <c r="Y2590" i="4"/>
  <c r="Y2591" i="4"/>
  <c r="Y2599" i="4"/>
  <c r="Y2600" i="4"/>
  <c r="Y9780" i="4"/>
  <c r="Y9779" i="4"/>
  <c r="Y9369" i="4"/>
  <c r="Y9368" i="4"/>
  <c r="Y4288" i="4"/>
  <c r="Y4289" i="4"/>
  <c r="Y2692" i="4"/>
  <c r="Y2693" i="4"/>
  <c r="Y9897" i="4"/>
  <c r="Y9896" i="4"/>
  <c r="X7397" i="4"/>
  <c r="X7398" i="4"/>
  <c r="X5162" i="4"/>
  <c r="X5163" i="4"/>
  <c r="X4076" i="4"/>
  <c r="X4077" i="4"/>
  <c r="X4700" i="4"/>
  <c r="X4701" i="4"/>
  <c r="X5021" i="4"/>
  <c r="X5022" i="4"/>
  <c r="X5186" i="4"/>
  <c r="X5187" i="4"/>
  <c r="Y7131" i="4"/>
  <c r="Y7641" i="4"/>
  <c r="Y8571" i="4"/>
  <c r="Y8157" i="4"/>
  <c r="Y7380" i="4"/>
  <c r="Y9513" i="4"/>
  <c r="Y10143" i="4"/>
  <c r="X9808" i="4"/>
  <c r="Y10614" i="4"/>
  <c r="X3594" i="4"/>
  <c r="X3477" i="4"/>
  <c r="Y3491" i="4"/>
  <c r="Y2534" i="4"/>
  <c r="Y4754" i="4"/>
  <c r="X6123" i="4"/>
  <c r="X5556" i="4"/>
  <c r="X4278" i="4"/>
  <c r="Y3112" i="4"/>
  <c r="Y3113" i="4"/>
  <c r="Y10188" i="4"/>
  <c r="Y10187" i="4"/>
  <c r="Y8693" i="4"/>
  <c r="Y8694" i="4"/>
  <c r="X3926" i="4"/>
  <c r="X3927" i="4"/>
  <c r="Y4669" i="4"/>
  <c r="Y4670" i="4"/>
  <c r="Y3070" i="4"/>
  <c r="Y3071" i="4"/>
  <c r="Y4318" i="4"/>
  <c r="Y4319" i="4"/>
  <c r="Y5548" i="4"/>
  <c r="Y5549" i="4"/>
  <c r="Y3397" i="4"/>
  <c r="Y3398" i="4"/>
  <c r="Y4144" i="4"/>
  <c r="Y4145" i="4"/>
  <c r="Y5386" i="4"/>
  <c r="Y5387" i="4"/>
  <c r="Y3178" i="4"/>
  <c r="Y3179" i="4"/>
  <c r="Y2770" i="4"/>
  <c r="Y2771" i="4"/>
  <c r="Y2779" i="4"/>
  <c r="Y2780" i="4"/>
  <c r="Y10014" i="4"/>
  <c r="Y10013" i="4"/>
  <c r="Y9101" i="4"/>
  <c r="Y9102" i="4"/>
  <c r="Y7989" i="4"/>
  <c r="Y7988" i="4"/>
  <c r="X5729" i="4"/>
  <c r="X5730" i="4"/>
  <c r="X6146" i="4"/>
  <c r="X6147" i="4"/>
  <c r="X7067" i="4"/>
  <c r="X7068" i="4"/>
  <c r="X3677" i="4"/>
  <c r="X3678" i="4"/>
  <c r="Y2548" i="4"/>
  <c r="Y2549" i="4"/>
  <c r="Y3322" i="4"/>
  <c r="Y3323" i="4"/>
  <c r="Y4474" i="4"/>
  <c r="Y4475" i="4"/>
  <c r="Y10104" i="4"/>
  <c r="Y10103" i="4"/>
  <c r="X7250" i="4"/>
  <c r="X7251" i="4"/>
  <c r="X4985" i="4"/>
  <c r="X4986" i="4"/>
  <c r="X3980" i="4"/>
  <c r="X3981" i="4"/>
  <c r="Y8412" i="4"/>
  <c r="Y7929" i="4"/>
  <c r="Y8643" i="4"/>
  <c r="Y8439" i="4"/>
  <c r="Y8163" i="4"/>
  <c r="Y9999" i="4"/>
  <c r="Y10353" i="4"/>
  <c r="Y10017" i="4"/>
  <c r="Y3650" i="4"/>
  <c r="Y4403" i="4"/>
  <c r="X3702" i="4"/>
  <c r="X4935" i="4"/>
  <c r="Y2855" i="4"/>
  <c r="Y4088" i="4"/>
  <c r="X6435" i="4"/>
  <c r="Y4829" i="4"/>
  <c r="X4890" i="4"/>
  <c r="X4623" i="4"/>
  <c r="G34" i="11"/>
  <c r="H35" i="11"/>
  <c r="Y3238" i="4"/>
  <c r="Y3239" i="4"/>
  <c r="Y4501" i="4"/>
  <c r="Y4502" i="4"/>
  <c r="Y10328" i="4"/>
  <c r="Y10329" i="4"/>
  <c r="Y8949" i="4"/>
  <c r="Y8948" i="4"/>
  <c r="Y4756" i="4"/>
  <c r="Y4757" i="4"/>
  <c r="Y3218" i="4"/>
  <c r="Y3217" i="4"/>
  <c r="Y3736" i="4"/>
  <c r="Y3737" i="4"/>
  <c r="Y4408" i="4"/>
  <c r="Y4409" i="4"/>
  <c r="Y3520" i="4"/>
  <c r="Y3521" i="4"/>
  <c r="Y3106" i="4"/>
  <c r="Y3107" i="4"/>
  <c r="Y2941" i="4"/>
  <c r="Y2942" i="4"/>
  <c r="Y2947" i="4"/>
  <c r="Y2948" i="4"/>
  <c r="Y10209" i="4"/>
  <c r="Y10208" i="4"/>
  <c r="Y10602" i="4"/>
  <c r="Y10601" i="4"/>
  <c r="X5657" i="4"/>
  <c r="X5658" i="4"/>
  <c r="X6995" i="4"/>
  <c r="X6996" i="4"/>
  <c r="X4922" i="4"/>
  <c r="X4923" i="4"/>
  <c r="Y5353" i="4"/>
  <c r="Y5354" i="4"/>
  <c r="Y3697" i="4"/>
  <c r="Y3698" i="4"/>
  <c r="X3704" i="4"/>
  <c r="X3705" i="4"/>
  <c r="Y4570" i="4"/>
  <c r="Y4571" i="4"/>
  <c r="X7178" i="4"/>
  <c r="X7179" i="4"/>
  <c r="X4814" i="4"/>
  <c r="X4815" i="4"/>
  <c r="X4337" i="4"/>
  <c r="X4338" i="4"/>
  <c r="X5981" i="4"/>
  <c r="X5982" i="4"/>
  <c r="X4673" i="4"/>
  <c r="X4674" i="4"/>
  <c r="Y8556" i="4"/>
  <c r="Y8001" i="4"/>
  <c r="Y8784" i="4"/>
  <c r="Y8511" i="4"/>
  <c r="Y8235" i="4"/>
  <c r="Y10134" i="4"/>
  <c r="X3612" i="4"/>
  <c r="Y2525" i="4"/>
  <c r="Y5879" i="4"/>
  <c r="Y5060" i="4"/>
  <c r="Y4790" i="4"/>
  <c r="X6612" i="4"/>
  <c r="X7164" i="4"/>
  <c r="X5058" i="4"/>
  <c r="Y7386" i="4"/>
  <c r="Y7385" i="4"/>
  <c r="Y3358" i="4"/>
  <c r="Y3359" i="4"/>
  <c r="Y9177" i="4"/>
  <c r="Y9176" i="4"/>
  <c r="Y3373" i="4"/>
  <c r="Y3374" i="4"/>
  <c r="Y4498" i="4"/>
  <c r="Y4499" i="4"/>
  <c r="Y5809" i="4"/>
  <c r="Y5810" i="4"/>
  <c r="X4325" i="4"/>
  <c r="X4326" i="4"/>
  <c r="X7642" i="4"/>
  <c r="X7641" i="4"/>
  <c r="Y3124" i="4"/>
  <c r="Y3125" i="4"/>
  <c r="Y9810" i="4"/>
  <c r="Y9809" i="4"/>
  <c r="X5585" i="4"/>
  <c r="X5586" i="4"/>
  <c r="X6923" i="4"/>
  <c r="X6924" i="4"/>
  <c r="Y3874" i="4"/>
  <c r="Y3875" i="4"/>
  <c r="Y7437" i="4"/>
  <c r="Y7436" i="4"/>
  <c r="X4850" i="4"/>
  <c r="X4851" i="4"/>
  <c r="Y3799" i="4"/>
  <c r="Y3800" i="4"/>
  <c r="Y4660" i="4"/>
  <c r="Y4661" i="4"/>
  <c r="Y10496" i="4"/>
  <c r="Y10497" i="4"/>
  <c r="X4730" i="4"/>
  <c r="X4731" i="4"/>
  <c r="X5579" i="4"/>
  <c r="X5580" i="4"/>
  <c r="X4586" i="4"/>
  <c r="X4587" i="4"/>
  <c r="Y9189" i="4"/>
  <c r="Y8634" i="4"/>
  <c r="Y9066" i="4"/>
  <c r="X8794" i="4"/>
  <c r="Y8307" i="4"/>
  <c r="Y10206" i="4"/>
  <c r="Y8391" i="4"/>
  <c r="Y2885" i="4"/>
  <c r="X3996" i="4"/>
  <c r="X4284" i="4"/>
  <c r="Y4961" i="4"/>
  <c r="AD39" i="4"/>
  <c r="AB38" i="4"/>
  <c r="AC38" i="4"/>
  <c r="X5043" i="4"/>
  <c r="X5634" i="4"/>
  <c r="Y7554" i="4"/>
  <c r="Y7553" i="4"/>
  <c r="Y3646" i="4"/>
  <c r="Y3647" i="4"/>
  <c r="Y4645" i="4"/>
  <c r="Y4646" i="4"/>
  <c r="Y9426" i="4"/>
  <c r="Y9425" i="4"/>
  <c r="Y4213" i="4"/>
  <c r="Y4214" i="4"/>
  <c r="X2537" i="4"/>
  <c r="X2538" i="4"/>
  <c r="X4589" i="4"/>
  <c r="X4590" i="4"/>
  <c r="Y7251" i="4"/>
  <c r="Y7250" i="4"/>
  <c r="Y4423" i="4"/>
  <c r="Y4424" i="4"/>
  <c r="Y3277" i="4"/>
  <c r="Y3278" i="4"/>
  <c r="Y8670" i="4"/>
  <c r="Y8669" i="4"/>
  <c r="Y9459" i="4"/>
  <c r="Y9458" i="4"/>
  <c r="Y8559" i="4"/>
  <c r="Y8558" i="4"/>
  <c r="Y5209" i="4"/>
  <c r="Y5210" i="4"/>
  <c r="X3914" i="4"/>
  <c r="X3915" i="4"/>
  <c r="Y4747" i="4"/>
  <c r="Y4748" i="4"/>
  <c r="X6806" i="4"/>
  <c r="X6807" i="4"/>
  <c r="X4640" i="4"/>
  <c r="X4641" i="4"/>
  <c r="X5816" i="4"/>
  <c r="X5817" i="4"/>
  <c r="X4220" i="4"/>
  <c r="X4221" i="4"/>
  <c r="X5099" i="4"/>
  <c r="X5100" i="4"/>
  <c r="Y9261" i="4"/>
  <c r="Y8703" i="4"/>
  <c r="Y9135" i="4"/>
  <c r="Y9216" i="4"/>
  <c r="Y8658" i="4"/>
  <c r="Y10344" i="4"/>
  <c r="Y8535" i="4"/>
  <c r="Y7191" i="4"/>
  <c r="Y3023" i="4"/>
  <c r="Y2603" i="4"/>
  <c r="X6048" i="4"/>
  <c r="X3573" i="4"/>
  <c r="X4614" i="4"/>
  <c r="Y3950" i="4"/>
  <c r="X4308" i="4"/>
  <c r="Y4841" i="4"/>
  <c r="Y7806" i="4"/>
  <c r="Y7805" i="4"/>
  <c r="Y3973" i="4"/>
  <c r="Y3974" i="4"/>
  <c r="Y4717" i="4"/>
  <c r="Y4718" i="4"/>
  <c r="Y9687" i="4"/>
  <c r="Y9686" i="4"/>
  <c r="X4304" i="4"/>
  <c r="X4305" i="4"/>
  <c r="Y3835" i="4"/>
  <c r="Y3836" i="4"/>
  <c r="X4676" i="4"/>
  <c r="X4677" i="4"/>
  <c r="Y4030" i="4"/>
  <c r="Y4031" i="4"/>
  <c r="X3848" i="4"/>
  <c r="X3849" i="4"/>
  <c r="X4514" i="4"/>
  <c r="X4515" i="4"/>
  <c r="Y8253" i="4"/>
  <c r="Y8252" i="4"/>
  <c r="Y2698" i="4"/>
  <c r="Y2699" i="4"/>
  <c r="Y7317" i="4"/>
  <c r="Y7316" i="4"/>
  <c r="Y8025" i="4"/>
  <c r="Y8024" i="4"/>
  <c r="Y6894" i="4"/>
  <c r="Y6893" i="4"/>
  <c r="X5441" i="4"/>
  <c r="X5442" i="4"/>
  <c r="X6566" i="4"/>
  <c r="X6567" i="4"/>
  <c r="Y8052" i="4"/>
  <c r="Y8051" i="4"/>
  <c r="X4706" i="4"/>
  <c r="X4707" i="4"/>
  <c r="Y5137" i="4"/>
  <c r="Y5138" i="4"/>
  <c r="Y4093" i="4"/>
  <c r="Y4094" i="4"/>
  <c r="Y4006" i="4"/>
  <c r="Y4007" i="4"/>
  <c r="Y4831" i="4"/>
  <c r="Y4832" i="4"/>
  <c r="Y2875" i="4"/>
  <c r="Y2876" i="4"/>
  <c r="X6731" i="4"/>
  <c r="X6732" i="4"/>
  <c r="X4370" i="4"/>
  <c r="X4371" i="4"/>
  <c r="X5219" i="4"/>
  <c r="X5220" i="4"/>
  <c r="X5732" i="4"/>
  <c r="X5733" i="4"/>
  <c r="X4118" i="4"/>
  <c r="X4119" i="4"/>
  <c r="X5015" i="4"/>
  <c r="X5016" i="4"/>
  <c r="Y9822" i="4"/>
  <c r="Y8775" i="4"/>
  <c r="Y9975" i="4"/>
  <c r="Y9777" i="4"/>
  <c r="Y9783" i="4"/>
  <c r="Y7173" i="4"/>
  <c r="Y8958" i="4"/>
  <c r="Y7263" i="4"/>
  <c r="Y3563" i="4"/>
  <c r="Y5438" i="4"/>
  <c r="X4149" i="4"/>
  <c r="X2823" i="4"/>
  <c r="X4608" i="4"/>
  <c r="Y5294" i="4"/>
  <c r="X5343" i="4"/>
  <c r="Y4505" i="4"/>
  <c r="X4929" i="4"/>
  <c r="Y8007" i="4"/>
  <c r="Y8006" i="4"/>
  <c r="Y4123" i="4"/>
  <c r="Y4124" i="4"/>
  <c r="Y5581" i="4"/>
  <c r="Y5582" i="4"/>
  <c r="Y9903" i="4"/>
  <c r="Y9902" i="4"/>
  <c r="Y7887" i="4"/>
  <c r="Y7886" i="4"/>
  <c r="Y4762" i="4"/>
  <c r="Y4763" i="4"/>
  <c r="Y4768" i="4"/>
  <c r="Y4769" i="4"/>
  <c r="Y3946" i="4"/>
  <c r="Y3947" i="4"/>
  <c r="Y4603" i="4"/>
  <c r="Y4604" i="4"/>
  <c r="Y8520" i="4"/>
  <c r="Y8519" i="4"/>
  <c r="Y2530" i="4"/>
  <c r="Y2531" i="4"/>
  <c r="Y7659" i="4"/>
  <c r="Y7658" i="4"/>
  <c r="Y7332" i="4"/>
  <c r="Y7331" i="4"/>
  <c r="Y8310" i="4"/>
  <c r="Y8309" i="4"/>
  <c r="Y9996" i="4"/>
  <c r="Y9995" i="4"/>
  <c r="Y9099" i="4"/>
  <c r="Y9098" i="4"/>
  <c r="X5369" i="4"/>
  <c r="X5370" i="4"/>
  <c r="X5786" i="4"/>
  <c r="X5787" i="4"/>
  <c r="X6494" i="4"/>
  <c r="X6495" i="4"/>
  <c r="Y7734" i="4"/>
  <c r="Y7733" i="4"/>
  <c r="Y8325" i="4"/>
  <c r="Y8324" i="4"/>
  <c r="Y5065" i="4"/>
  <c r="Y5066" i="4"/>
  <c r="X3983" i="4"/>
  <c r="X3984" i="4"/>
  <c r="Y4918" i="4"/>
  <c r="Y4919" i="4"/>
  <c r="X5321" i="4"/>
  <c r="X5322" i="4"/>
  <c r="X5132" i="4"/>
  <c r="X5133" i="4"/>
  <c r="X5645" i="4"/>
  <c r="X5646" i="4"/>
  <c r="X4022" i="4"/>
  <c r="X4023" i="4"/>
  <c r="X7204" i="4"/>
  <c r="Y10173" i="4"/>
  <c r="Y10044" i="4"/>
  <c r="Y10377" i="4"/>
  <c r="Y7452" i="4"/>
  <c r="Y7389" i="4"/>
  <c r="Y9240" i="4"/>
  <c r="Y7335" i="4"/>
  <c r="Y10491" i="4"/>
  <c r="Y3536" i="4"/>
  <c r="X2682" i="4"/>
  <c r="Y31" i="4"/>
  <c r="Y2459" i="4"/>
  <c r="X4296" i="4"/>
  <c r="X4611" i="4"/>
  <c r="X5346" i="4"/>
  <c r="Y8208" i="4"/>
  <c r="Y8207" i="4"/>
  <c r="Y8409" i="4"/>
  <c r="Y8408" i="4"/>
  <c r="Y5653" i="4"/>
  <c r="Y5654" i="4"/>
  <c r="Y4069" i="4"/>
  <c r="Y4070" i="4"/>
  <c r="Y10110" i="4"/>
  <c r="Y10109" i="4"/>
  <c r="X4484" i="4"/>
  <c r="X4485" i="4"/>
  <c r="Y4852" i="4"/>
  <c r="Y4853" i="4"/>
  <c r="X4226" i="4"/>
  <c r="X4227" i="4"/>
  <c r="Y8229" i="4"/>
  <c r="Y8228" i="4"/>
  <c r="Y4780" i="4"/>
  <c r="Y4781" i="4"/>
  <c r="Y8787" i="4"/>
  <c r="Y8786" i="4"/>
  <c r="Y9831" i="4"/>
  <c r="Y9830" i="4"/>
  <c r="Y8931" i="4"/>
  <c r="Y8930" i="4"/>
  <c r="X5297" i="4"/>
  <c r="X5298" i="4"/>
  <c r="X5714" i="4"/>
  <c r="X5715" i="4"/>
  <c r="X6422" i="4"/>
  <c r="X6423" i="4"/>
  <c r="Y8049" i="4"/>
  <c r="Y8048" i="4"/>
  <c r="Y4777" i="4"/>
  <c r="Y4778" i="4"/>
  <c r="Y4195" i="4"/>
  <c r="Y4196" i="4"/>
  <c r="X5006" i="4"/>
  <c r="X5007" i="4"/>
  <c r="Y3202" i="4"/>
  <c r="Y3203" i="4"/>
  <c r="X4085" i="4"/>
  <c r="X4086" i="4"/>
  <c r="X5045" i="4"/>
  <c r="X5046" i="4"/>
  <c r="X4211" i="4"/>
  <c r="X4212" i="4"/>
  <c r="X8065" i="4"/>
  <c r="Y6924" i="4"/>
  <c r="Y10320" i="4"/>
  <c r="Y7950" i="4"/>
  <c r="Y7596" i="4"/>
  <c r="Y8244" i="4"/>
  <c r="Y9381" i="4"/>
  <c r="Y8190" i="4"/>
  <c r="X3855" i="4"/>
  <c r="Y10560" i="4"/>
  <c r="Y4019" i="4"/>
  <c r="Y4457" i="4"/>
  <c r="X4845" i="4"/>
  <c r="X5538" i="4"/>
  <c r="X6303" i="4"/>
  <c r="AB39" i="4" l="1"/>
  <c r="AD40" i="4"/>
  <c r="AC39" i="4"/>
  <c r="AE38" i="4"/>
  <c r="J35" i="11"/>
  <c r="H37" i="11"/>
  <c r="J37" i="11" s="1"/>
  <c r="H36" i="11"/>
  <c r="J36" i="11" s="1"/>
  <c r="J34" i="11" l="1"/>
  <c r="J71" i="11" s="1"/>
  <c r="H34" i="11"/>
  <c r="AB40" i="4"/>
  <c r="AC40" i="4"/>
  <c r="AD41" i="4"/>
  <c r="AE39" i="4"/>
  <c r="AC41" i="4" l="1"/>
  <c r="AD42" i="4"/>
  <c r="AB41" i="4"/>
  <c r="AE41" i="4" s="1"/>
  <c r="AE40" i="4"/>
  <c r="G20" i="11"/>
  <c r="H20" i="11"/>
  <c r="AC42" i="4" l="1"/>
  <c r="AB42" i="4"/>
  <c r="AE42" i="4" s="1"/>
  <c r="AD43" i="4"/>
  <c r="H22" i="11"/>
  <c r="G22" i="11" l="1"/>
  <c r="G24" i="11" s="1"/>
  <c r="H24" i="11"/>
  <c r="AD44" i="4"/>
  <c r="AC43" i="4"/>
  <c r="AB43" i="4"/>
  <c r="AE43" i="4" s="1"/>
  <c r="AD45" i="4" l="1"/>
  <c r="AB44" i="4"/>
  <c r="AE44" i="4" s="1"/>
  <c r="AC44" i="4"/>
  <c r="AD46" i="4" l="1"/>
  <c r="AC45" i="4"/>
  <c r="AB45" i="4"/>
  <c r="AE45" i="4" s="1"/>
  <c r="AC46" i="4" l="1"/>
  <c r="AB46" i="4"/>
  <c r="AE46" i="4" s="1"/>
  <c r="AD47" i="4"/>
  <c r="AD48" i="4" l="1"/>
  <c r="AB47" i="4"/>
  <c r="AE47" i="4" s="1"/>
  <c r="AC47" i="4"/>
  <c r="AB48" i="4" l="1"/>
  <c r="AC48" i="4"/>
  <c r="AD49" i="4"/>
  <c r="AB49" i="4" l="1"/>
  <c r="AD50" i="4"/>
  <c r="AC49" i="4"/>
  <c r="AE48" i="4"/>
  <c r="AC50" i="4" l="1"/>
  <c r="AB50" i="4"/>
  <c r="AE50" i="4" s="1"/>
  <c r="AD51" i="4"/>
  <c r="AE49" i="4"/>
  <c r="AB51" i="4" l="1"/>
  <c r="AC51" i="4"/>
  <c r="AD52" i="4"/>
  <c r="AB52" i="4" l="1"/>
  <c r="AC52" i="4"/>
  <c r="AD53" i="4"/>
  <c r="AE51" i="4"/>
  <c r="AD54" i="4" l="1"/>
  <c r="AB53" i="4"/>
  <c r="AE53" i="4" s="1"/>
  <c r="AC53" i="4"/>
  <c r="AE52" i="4"/>
  <c r="AB54" i="4" l="1"/>
  <c r="AC54" i="4"/>
  <c r="AD55" i="4"/>
  <c r="AB55" i="4" l="1"/>
  <c r="AC55" i="4"/>
  <c r="AD56" i="4"/>
  <c r="AE54" i="4"/>
  <c r="AB56" i="4" l="1"/>
  <c r="AC56" i="4"/>
  <c r="AD57" i="4"/>
  <c r="AE55" i="4"/>
  <c r="AC57" i="4" l="1"/>
  <c r="AB57" i="4"/>
  <c r="AE57" i="4" s="1"/>
  <c r="AD58" i="4"/>
  <c r="AE56" i="4"/>
  <c r="AC58" i="4" l="1"/>
  <c r="AD59" i="4"/>
  <c r="AB58" i="4"/>
  <c r="AE58" i="4" s="1"/>
  <c r="AB59" i="4" l="1"/>
  <c r="AC59" i="4"/>
  <c r="AD60" i="4"/>
  <c r="AD61" i="4" l="1"/>
  <c r="AB60" i="4"/>
  <c r="AE60" i="4" s="1"/>
  <c r="AC60" i="4"/>
  <c r="AE59" i="4"/>
  <c r="AB61" i="4" l="1"/>
  <c r="AD62" i="4"/>
  <c r="AC61" i="4"/>
  <c r="AD63" i="4" l="1"/>
  <c r="AB62" i="4"/>
  <c r="AE62" i="4" s="1"/>
  <c r="AC62" i="4"/>
  <c r="AE61" i="4"/>
  <c r="AD64" i="4" l="1"/>
  <c r="AC63" i="4"/>
  <c r="AB63" i="4"/>
  <c r="AE63" i="4" l="1"/>
  <c r="AB64" i="4"/>
  <c r="AE64" i="4" s="1"/>
  <c r="AC64" i="4"/>
  <c r="AD65" i="4"/>
  <c r="AC65" i="4" l="1"/>
  <c r="AD66" i="4"/>
  <c r="AB65" i="4"/>
  <c r="AE65" i="4" s="1"/>
  <c r="AB66" i="4" l="1"/>
  <c r="AD67" i="4"/>
  <c r="AC66" i="4"/>
  <c r="AC67" i="4" l="1"/>
  <c r="AB67" i="4"/>
  <c r="AE67" i="4" s="1"/>
  <c r="AD68" i="4"/>
  <c r="AE66" i="4"/>
  <c r="AB68" i="4" l="1"/>
  <c r="AC68" i="4"/>
  <c r="AD69" i="4"/>
  <c r="AC69" i="4" l="1"/>
  <c r="AB69" i="4"/>
  <c r="AE69" i="4" s="1"/>
  <c r="AD70" i="4"/>
  <c r="AE68" i="4"/>
  <c r="AB70" i="4" l="1"/>
  <c r="AD71" i="4"/>
  <c r="AC70" i="4"/>
  <c r="AD72" i="4" l="1"/>
  <c r="AB71" i="4"/>
  <c r="AE71" i="4" s="1"/>
  <c r="AC71" i="4"/>
  <c r="AE70" i="4"/>
  <c r="AD73" i="4" l="1"/>
  <c r="AB72" i="4"/>
  <c r="AE72" i="4" s="1"/>
  <c r="AC72" i="4"/>
  <c r="AB73" i="4" l="1"/>
  <c r="AD74" i="4"/>
  <c r="AC73" i="4"/>
  <c r="AC74" i="4" l="1"/>
  <c r="AB74" i="4"/>
  <c r="AE74" i="4" s="1"/>
  <c r="AD75" i="4"/>
  <c r="AE73" i="4"/>
  <c r="AB75" i="4" l="1"/>
  <c r="AC75" i="4"/>
  <c r="AD76" i="4"/>
  <c r="AB76" i="4" l="1"/>
  <c r="AC76" i="4"/>
  <c r="AD77" i="4"/>
  <c r="AE75" i="4"/>
  <c r="AC77" i="4" l="1"/>
  <c r="AB77" i="4"/>
  <c r="AE77" i="4" s="1"/>
  <c r="AD78" i="4"/>
  <c r="AE76" i="4"/>
  <c r="AC78" i="4" l="1"/>
  <c r="AB78" i="4"/>
  <c r="AE78" i="4" s="1"/>
  <c r="AD79" i="4"/>
  <c r="AD80" i="4" l="1"/>
  <c r="AC79" i="4"/>
  <c r="AB79" i="4"/>
  <c r="AE79" i="4" s="1"/>
  <c r="AB80" i="4" l="1"/>
  <c r="AC80" i="4"/>
  <c r="AD81" i="4"/>
  <c r="AB81" i="4" l="1"/>
  <c r="AC81" i="4"/>
  <c r="AD82" i="4"/>
  <c r="AE80" i="4"/>
  <c r="AB82" i="4" l="1"/>
  <c r="AD83" i="4"/>
  <c r="AC82" i="4"/>
  <c r="AE81" i="4"/>
  <c r="AD84" i="4" l="1"/>
  <c r="AC83" i="4"/>
  <c r="AB83" i="4"/>
  <c r="AE82" i="4"/>
  <c r="AE83" i="4" l="1"/>
  <c r="AC84" i="4"/>
  <c r="AD85" i="4"/>
  <c r="AB84" i="4"/>
  <c r="AE84" i="4" s="1"/>
  <c r="AC85" i="4" l="1"/>
  <c r="AB85" i="4"/>
  <c r="AE85" i="4" s="1"/>
  <c r="AD86" i="4"/>
  <c r="AB86" i="4" l="1"/>
  <c r="AC86" i="4"/>
  <c r="AD87" i="4"/>
  <c r="AD88" i="4" l="1"/>
  <c r="AC87" i="4"/>
  <c r="AB87" i="4"/>
  <c r="AE87" i="4" s="1"/>
  <c r="AE86" i="4"/>
  <c r="AD89" i="4" l="1"/>
  <c r="AC88" i="4"/>
  <c r="AB88" i="4"/>
  <c r="AE88" i="4" l="1"/>
  <c r="AD90" i="4"/>
  <c r="AB89" i="4"/>
  <c r="AC89" i="4"/>
  <c r="AB90" i="4" l="1"/>
  <c r="AC90" i="4"/>
  <c r="AD91" i="4"/>
  <c r="AE89" i="4"/>
  <c r="AD92" i="4" l="1"/>
  <c r="AB91" i="4"/>
  <c r="AE91" i="4" s="1"/>
  <c r="AC91" i="4"/>
  <c r="AE90" i="4"/>
  <c r="AB92" i="4" l="1"/>
  <c r="AC92" i="4"/>
  <c r="AD93" i="4"/>
  <c r="AC93" i="4" l="1"/>
  <c r="AB93" i="4"/>
  <c r="AE93" i="4" s="1"/>
  <c r="AD94" i="4"/>
  <c r="AE92" i="4"/>
  <c r="AD95" i="4" l="1"/>
  <c r="AC94" i="4"/>
  <c r="AB94" i="4"/>
  <c r="AE94" i="4" l="1"/>
  <c r="AB95" i="4"/>
  <c r="AC95" i="4"/>
  <c r="AD96" i="4"/>
  <c r="AC96" i="4" l="1"/>
  <c r="AB96" i="4"/>
  <c r="AE96" i="4" s="1"/>
  <c r="AD97" i="4"/>
  <c r="AE95" i="4"/>
  <c r="AB97" i="4" l="1"/>
  <c r="AD98" i="4"/>
  <c r="AC97" i="4"/>
  <c r="AC98" i="4" l="1"/>
  <c r="AD99" i="4"/>
  <c r="AB98" i="4"/>
  <c r="AE98" i="4" s="1"/>
  <c r="AE97" i="4"/>
  <c r="AB99" i="4" l="1"/>
  <c r="AC99" i="4"/>
  <c r="AD100" i="4"/>
  <c r="AD101" i="4" l="1"/>
  <c r="AC100" i="4"/>
  <c r="AB100" i="4"/>
  <c r="AE99" i="4"/>
  <c r="AE100" i="4" l="1"/>
  <c r="AC101" i="4"/>
  <c r="AB101" i="4"/>
  <c r="AE101" i="4" s="1"/>
  <c r="AD102" i="4"/>
  <c r="AB102" i="4" l="1"/>
  <c r="AC102" i="4"/>
  <c r="AD103" i="4"/>
  <c r="AC103" i="4" l="1"/>
  <c r="AB103" i="4"/>
  <c r="AE103" i="4" s="1"/>
  <c r="AD104" i="4"/>
  <c r="AE102" i="4"/>
  <c r="AB104" i="4" l="1"/>
  <c r="AD105" i="4"/>
  <c r="AC104" i="4"/>
  <c r="AC105" i="4" l="1"/>
  <c r="AB105" i="4"/>
  <c r="AE105" i="4" s="1"/>
  <c r="AD106" i="4"/>
  <c r="AE104" i="4"/>
  <c r="AB106" i="4" l="1"/>
  <c r="AC106" i="4"/>
  <c r="AD107" i="4"/>
  <c r="AC107" i="4" l="1"/>
  <c r="AD108" i="4"/>
  <c r="AB107" i="4"/>
  <c r="AE107" i="4" s="1"/>
  <c r="AE106" i="4"/>
  <c r="AC108" i="4" l="1"/>
  <c r="AB108" i="4"/>
  <c r="AE108" i="4" s="1"/>
  <c r="AD109" i="4"/>
  <c r="AB109" i="4" l="1"/>
  <c r="AD110" i="4"/>
  <c r="AC109" i="4"/>
  <c r="AD111" i="4" l="1"/>
  <c r="AB110" i="4"/>
  <c r="AE110" i="4" s="1"/>
  <c r="AC110" i="4"/>
  <c r="AE109" i="4"/>
  <c r="AB111" i="4" l="1"/>
  <c r="AC111" i="4"/>
  <c r="AD112" i="4"/>
  <c r="AD113" i="4" l="1"/>
  <c r="AB112" i="4"/>
  <c r="AE112" i="4" s="1"/>
  <c r="AC112" i="4"/>
  <c r="AE111" i="4"/>
  <c r="AB113" i="4" l="1"/>
  <c r="AD114" i="4"/>
  <c r="AC113" i="4"/>
  <c r="AC114" i="4" l="1"/>
  <c r="AB114" i="4"/>
  <c r="AE114" i="4" s="1"/>
  <c r="AD115" i="4"/>
  <c r="AE113" i="4"/>
  <c r="AC115" i="4" l="1"/>
  <c r="AD116" i="4"/>
  <c r="AB115" i="4"/>
  <c r="AE115" i="4" s="1"/>
  <c r="AB116" i="4" l="1"/>
  <c r="AD117" i="4"/>
  <c r="AC116" i="4"/>
  <c r="AD118" i="4" l="1"/>
  <c r="AB117" i="4"/>
  <c r="AE117" i="4" s="1"/>
  <c r="AC117" i="4"/>
  <c r="AE116" i="4"/>
  <c r="AB118" i="4" l="1"/>
  <c r="AD119" i="4"/>
  <c r="AC118" i="4"/>
  <c r="AD120" i="4" l="1"/>
  <c r="AB119" i="4"/>
  <c r="AE119" i="4" s="1"/>
  <c r="AC119" i="4"/>
  <c r="AE118" i="4"/>
  <c r="AB120" i="4" l="1"/>
  <c r="AC120" i="4"/>
  <c r="AD121" i="4"/>
  <c r="AD122" i="4" l="1"/>
  <c r="AC121" i="4"/>
  <c r="AB121" i="4"/>
  <c r="AE121" i="4" s="1"/>
  <c r="AE120" i="4"/>
  <c r="AD123" i="4" l="1"/>
  <c r="AB122" i="4"/>
  <c r="AE122" i="4" s="1"/>
  <c r="AC122" i="4"/>
  <c r="AB123" i="4" l="1"/>
  <c r="AD124" i="4"/>
  <c r="AC123" i="4"/>
  <c r="AB124" i="4" l="1"/>
  <c r="AC124" i="4"/>
  <c r="AD125" i="4"/>
  <c r="AE123" i="4"/>
  <c r="AC125" i="4" l="1"/>
  <c r="AB125" i="4"/>
  <c r="AE125" i="4" s="1"/>
  <c r="AD126" i="4"/>
  <c r="AE124" i="4"/>
  <c r="AB126" i="4" l="1"/>
  <c r="AC126" i="4"/>
  <c r="AD127" i="4"/>
  <c r="AB127" i="4" l="1"/>
  <c r="AD128" i="4"/>
  <c r="AC127" i="4"/>
  <c r="AE126" i="4"/>
  <c r="AD129" i="4" l="1"/>
  <c r="AC128" i="4"/>
  <c r="AB128" i="4"/>
  <c r="AE127" i="4"/>
  <c r="AE128" i="4" l="1"/>
  <c r="AC129" i="4"/>
  <c r="AD130" i="4"/>
  <c r="AB129" i="4"/>
  <c r="AE129" i="4" s="1"/>
  <c r="AD131" i="4" l="1"/>
  <c r="AC130" i="4"/>
  <c r="AB130" i="4"/>
  <c r="AE130" i="4" l="1"/>
  <c r="AB131" i="4"/>
  <c r="AC131" i="4"/>
  <c r="AD132" i="4"/>
  <c r="AD133" i="4" l="1"/>
  <c r="AB132" i="4"/>
  <c r="AE132" i="4" s="1"/>
  <c r="AC132" i="4"/>
  <c r="AE131" i="4"/>
  <c r="AB133" i="4" l="1"/>
  <c r="AC133" i="4"/>
  <c r="AD134" i="4"/>
  <c r="AD135" i="4" l="1"/>
  <c r="AB134" i="4"/>
  <c r="AE134" i="4" s="1"/>
  <c r="AC134" i="4"/>
  <c r="AE133" i="4"/>
  <c r="AC135" i="4" l="1"/>
  <c r="AB135" i="4"/>
  <c r="AE135" i="4" s="1"/>
  <c r="AD136" i="4"/>
  <c r="AC136" i="4" l="1"/>
  <c r="AB136" i="4"/>
  <c r="AE136" i="4" s="1"/>
  <c r="AD137" i="4"/>
  <c r="AC137" i="4" l="1"/>
  <c r="AD138" i="4"/>
  <c r="AB137" i="4"/>
  <c r="AE137" i="4" s="1"/>
  <c r="AB138" i="4" l="1"/>
  <c r="AD139" i="4"/>
  <c r="AC138" i="4"/>
  <c r="AC139" i="4" l="1"/>
  <c r="AB139" i="4"/>
  <c r="AE139" i="4" s="1"/>
  <c r="AD140" i="4"/>
  <c r="AE138" i="4"/>
  <c r="AB140" i="4" l="1"/>
  <c r="AC140" i="4"/>
  <c r="AD141" i="4"/>
  <c r="AB141" i="4" l="1"/>
  <c r="AD142" i="4"/>
  <c r="AC141" i="4"/>
  <c r="AE140" i="4"/>
  <c r="AD143" i="4" l="1"/>
  <c r="AB142" i="4"/>
  <c r="AE142" i="4" s="1"/>
  <c r="AC142" i="4"/>
  <c r="AE141" i="4"/>
  <c r="AD144" i="4" l="1"/>
  <c r="AB143" i="4"/>
  <c r="AE143" i="4" s="1"/>
  <c r="AC143" i="4"/>
  <c r="AC144" i="4" l="1"/>
  <c r="AB144" i="4"/>
  <c r="AE144" i="4" s="1"/>
  <c r="AD145" i="4"/>
  <c r="AB145" i="4" l="1"/>
  <c r="AC145" i="4"/>
  <c r="AD146" i="4"/>
  <c r="AC146" i="4" l="1"/>
  <c r="AB146" i="4"/>
  <c r="AE146" i="4" s="1"/>
  <c r="AD147" i="4"/>
  <c r="AE145" i="4"/>
  <c r="AC147" i="4" l="1"/>
  <c r="AB147" i="4"/>
  <c r="AE147" i="4" s="1"/>
  <c r="AD148" i="4"/>
  <c r="AB148" i="4" l="1"/>
  <c r="AD149" i="4"/>
  <c r="AC148" i="4"/>
  <c r="AB149" i="4" l="1"/>
  <c r="AC149" i="4"/>
  <c r="AD150" i="4"/>
  <c r="AE148" i="4"/>
  <c r="AB150" i="4" l="1"/>
  <c r="AC150" i="4"/>
  <c r="AD151" i="4"/>
  <c r="AE149" i="4"/>
  <c r="AD152" i="4" l="1"/>
  <c r="AC151" i="4"/>
  <c r="AB151" i="4"/>
  <c r="AE151" i="4" s="1"/>
  <c r="AE150" i="4"/>
  <c r="AB152" i="4" l="1"/>
  <c r="AC152" i="4"/>
  <c r="AD153" i="4"/>
  <c r="AB153" i="4" l="1"/>
  <c r="AD154" i="4"/>
  <c r="AC153" i="4"/>
  <c r="AE152" i="4"/>
  <c r="AB154" i="4" l="1"/>
  <c r="AD155" i="4"/>
  <c r="AC154" i="4"/>
  <c r="AE153" i="4"/>
  <c r="AC155" i="4" l="1"/>
  <c r="AB155" i="4"/>
  <c r="AE155" i="4" s="1"/>
  <c r="AD156" i="4"/>
  <c r="AE154" i="4"/>
  <c r="AB156" i="4" l="1"/>
  <c r="AD157" i="4"/>
  <c r="AC156" i="4"/>
  <c r="AC157" i="4" l="1"/>
  <c r="AB157" i="4"/>
  <c r="AE157" i="4" s="1"/>
  <c r="AD158" i="4"/>
  <c r="AE156" i="4"/>
  <c r="AC158" i="4" l="1"/>
  <c r="AB158" i="4"/>
  <c r="AE158" i="4" s="1"/>
  <c r="H98" i="11" s="1"/>
  <c r="L98" i="11" s="1"/>
  <c r="L97" i="11" s="1"/>
  <c r="G29" i="11" l="1"/>
  <c r="H29" i="11"/>
  <c r="G27" i="11"/>
  <c r="H30" i="11"/>
  <c r="G30" i="11"/>
  <c r="G28" i="11"/>
  <c r="H27" i="11"/>
  <c r="H28" i="11"/>
  <c r="G31" i="11" l="1"/>
  <c r="H31"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 de Microsoft Office</author>
  </authors>
  <commentList>
    <comment ref="F93" authorId="0" shapeId="0" xr:uid="{F3BFE532-3D9A-4A73-B566-22ACB6DE319F}">
      <text>
        <r>
          <rPr>
            <b/>
            <sz val="10"/>
            <color rgb="FF000000"/>
            <rFont val="Tahoma"/>
            <family val="2"/>
          </rPr>
          <t>Usuario de Microsoft Office:</t>
        </r>
        <r>
          <rPr>
            <sz val="10"/>
            <color rgb="FF000000"/>
            <rFont val="Tahoma"/>
            <family val="2"/>
          </rPr>
          <t xml:space="preserve">
</t>
        </r>
        <r>
          <rPr>
            <sz val="10"/>
            <color rgb="FF000000"/>
            <rFont val="Calibri"/>
            <family val="2"/>
          </rPr>
          <t xml:space="preserve">fecha de entrada en operación </t>
        </r>
      </text>
    </comment>
    <comment ref="F94" authorId="0" shapeId="0" xr:uid="{1752738F-97D0-425B-88BA-12D4858B8CF9}">
      <text>
        <r>
          <rPr>
            <b/>
            <sz val="10"/>
            <color rgb="FF000000"/>
            <rFont val="Tahoma"/>
            <family val="2"/>
          </rPr>
          <t>Usuario de Microsoft Office:</t>
        </r>
        <r>
          <rPr>
            <sz val="10"/>
            <color rgb="FF000000"/>
            <rFont val="Tahoma"/>
            <family val="2"/>
          </rPr>
          <t xml:space="preserve">
</t>
        </r>
        <r>
          <rPr>
            <sz val="10"/>
            <color rgb="FF000000"/>
            <rFont val="Calibri"/>
            <family val="2"/>
          </rPr>
          <t xml:space="preserve">fecha a la cual se valoran todos los gasoductos </t>
        </r>
      </text>
    </comment>
    <comment ref="F95" authorId="0" shapeId="0" xr:uid="{554001D2-9CDF-484C-AB87-D3CCA696EDBE}">
      <text>
        <r>
          <rPr>
            <b/>
            <sz val="10"/>
            <color rgb="FF000000"/>
            <rFont val="Tahoma"/>
            <family val="2"/>
          </rPr>
          <t>Usuario de Microsoft Office:</t>
        </r>
        <r>
          <rPr>
            <sz val="10"/>
            <color rgb="FF000000"/>
            <rFont val="Tahoma"/>
            <family val="2"/>
          </rPr>
          <t xml:space="preserve">
</t>
        </r>
        <r>
          <rPr>
            <sz val="10"/>
            <color rgb="FF000000"/>
            <rFont val="Calibri"/>
            <family val="2"/>
          </rPr>
          <t>fecha de cifras de circular 028.</t>
        </r>
      </text>
    </comment>
    <comment ref="F96" authorId="0" shapeId="0" xr:uid="{7CC76230-3925-4E33-A003-1ED4597AAD33}">
      <text>
        <r>
          <rPr>
            <b/>
            <sz val="10"/>
            <color rgb="FF000000"/>
            <rFont val="Tahoma"/>
            <family val="2"/>
          </rPr>
          <t>Usuario de Microsoft Office:</t>
        </r>
        <r>
          <rPr>
            <sz val="10"/>
            <color rgb="FF000000"/>
            <rFont val="Tahoma"/>
            <family val="2"/>
          </rPr>
          <t xml:space="preserve">
</t>
        </r>
        <r>
          <rPr>
            <sz val="10"/>
            <color rgb="FF000000"/>
            <rFont val="Calibri"/>
            <family val="2"/>
          </rPr>
          <t xml:space="preserve">fecha con la mejor información disponible de índices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Libardo Acero Garcia</author>
  </authors>
  <commentList>
    <comment ref="N141" authorId="0" shapeId="0" xr:uid="{C5D1123A-EFA9-A549-806C-E2C019D202C2}">
      <text>
        <r>
          <rPr>
            <b/>
            <sz val="9"/>
            <color rgb="FF000000"/>
            <rFont val="Tahoma"/>
            <family val="2"/>
          </rPr>
          <t>Libardo Acero Garcia:</t>
        </r>
        <r>
          <rPr>
            <sz val="9"/>
            <color rgb="FF000000"/>
            <rFont val="Tahoma"/>
            <family val="2"/>
          </rPr>
          <t xml:space="preserve">
</t>
        </r>
        <r>
          <rPr>
            <sz val="9"/>
            <color rgb="FF000000"/>
            <rFont val="Tahoma"/>
            <family val="2"/>
          </rPr>
          <t xml:space="preserve">y = 0,4964x2 - 10,588x + 135,81 R² = 0,9759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Libardo Acero Garcia</author>
    <author>lacero</author>
    <author/>
  </authors>
  <commentList>
    <comment ref="Q2" authorId="0" shapeId="0" xr:uid="{A88A5FF0-6639-4743-A482-B1AF45C511FF}">
      <text>
        <r>
          <rPr>
            <b/>
            <sz val="9"/>
            <color rgb="FF000000"/>
            <rFont val="Tahoma"/>
            <family val="2"/>
          </rPr>
          <t>Libardo Acero Garcia:</t>
        </r>
        <r>
          <rPr>
            <sz val="9"/>
            <color rgb="FF000000"/>
            <rFont val="Tahoma"/>
            <family val="2"/>
          </rPr>
          <t xml:space="preserve">
</t>
        </r>
      </text>
    </comment>
    <comment ref="G4" authorId="1" shapeId="0" xr:uid="{02D6102A-279A-4781-91E3-D7087AEDA4F6}">
      <text>
        <r>
          <rPr>
            <b/>
            <sz val="9"/>
            <color indexed="81"/>
            <rFont val="Tahoma"/>
            <family val="2"/>
          </rPr>
          <t>lacero:</t>
        </r>
        <r>
          <rPr>
            <sz val="9"/>
            <color indexed="81"/>
            <rFont val="Tahoma"/>
            <family val="2"/>
          </rPr>
          <t xml:space="preserve">
Fuente: Ministerio del Trabajo y decretos del Gobierno nacional.
-Nota: desde el 1 de julio de 1984 se unificó el salario mínimo para todos los sectores de la economía.
-* Variación porcentual con respecto al dato del año imediatamente anterior.
</t>
        </r>
      </text>
    </comment>
    <comment ref="AO22" authorId="2" shapeId="0" xr:uid="{B45CDB3A-BCF5-8B45-8F68-0F37CD7AFDB6}">
      <text>
        <r>
          <rPr>
            <sz val="11"/>
            <color indexed="8"/>
            <rFont val="Calibri"/>
            <family val="2"/>
            <scheme val="minor"/>
          </rPr>
          <t xml:space="preserve">*  Preliminary. All indexes are subject to monthly revisions up to four months after original publication.
</t>
        </r>
      </text>
    </comment>
    <comment ref="AP22" authorId="2" shapeId="0" xr:uid="{3CADEC1D-CC07-E24F-BDB9-AFBC6D3C5FC5}">
      <text>
        <r>
          <rPr>
            <sz val="11"/>
            <color indexed="8"/>
            <rFont val="Calibri"/>
            <family val="2"/>
            <scheme val="minor"/>
          </rPr>
          <t xml:space="preserve">*  Preliminary. All indexes are subject to monthly revisions up to four months after original publication.
</t>
        </r>
      </text>
    </comment>
    <comment ref="AE23" authorId="2" shapeId="0" xr:uid="{0C561847-650B-2145-AD02-882EF837964E}">
      <text>
        <r>
          <rPr>
            <sz val="11"/>
            <color rgb="FF000000"/>
            <rFont val="Calibri"/>
            <family val="2"/>
          </rPr>
          <t xml:space="preserve">*  Preliminary. All indexes are subject to monthly revisions up to four months after original publication.
</t>
        </r>
      </text>
    </comment>
    <comment ref="AF23" authorId="2" shapeId="0" xr:uid="{7703D25E-9141-3845-B165-6FA45F66B6AD}">
      <text>
        <r>
          <rPr>
            <sz val="11"/>
            <color indexed="8"/>
            <rFont val="Calibri"/>
            <family val="2"/>
            <scheme val="minor"/>
          </rPr>
          <t xml:space="preserve">*  Preliminary. All indexes are subject to monthly revisions up to four months after original publication.
</t>
        </r>
      </text>
    </comment>
    <comment ref="O629" authorId="2" shapeId="0" xr:uid="{CF2261CD-F716-4C02-913E-BB5871FAE796}">
      <text>
        <r>
          <rPr>
            <sz val="11"/>
            <color rgb="FF000000"/>
            <rFont val="Calibri"/>
            <family val="2"/>
          </rPr>
          <t xml:space="preserve">*  Preliminary. All indexes are subject to monthly revisions up to four months after original publication.
</t>
        </r>
      </text>
    </comment>
    <comment ref="O630" authorId="2" shapeId="0" xr:uid="{8E6F335E-84CC-4976-8CFB-6CA292B7739F}">
      <text>
        <r>
          <rPr>
            <sz val="11"/>
            <color indexed="8"/>
            <rFont val="Calibri"/>
            <family val="2"/>
            <scheme val="minor"/>
          </rPr>
          <t xml:space="preserve">*  Preliminary. All indexes are subject to monthly revisions up to four months after original publication.
</t>
        </r>
      </text>
    </comment>
    <comment ref="O631" authorId="2" shapeId="0" xr:uid="{22E2DAF8-B929-4F81-BF48-876A93FB4967}">
      <text>
        <r>
          <rPr>
            <sz val="11"/>
            <color indexed="8"/>
            <rFont val="Calibri"/>
            <family val="2"/>
            <scheme val="minor"/>
          </rPr>
          <t xml:space="preserve">*  Preliminary. All indexes are subject to monthly revisions up to four months after original publication.
</t>
        </r>
      </text>
    </comment>
    <comment ref="O632" authorId="2" shapeId="0" xr:uid="{A735B630-FBC1-4B0F-B529-77296266E1CF}">
      <text>
        <r>
          <rPr>
            <sz val="11"/>
            <color indexed="8"/>
            <rFont val="Calibri"/>
            <family val="2"/>
            <scheme val="minor"/>
          </rPr>
          <t xml:space="preserve">*  Preliminary. All indexes are subject to monthly revisions up to four months after original publication.
</t>
        </r>
      </text>
    </comment>
    <comment ref="P632" authorId="2" shapeId="0" xr:uid="{6AB0E04A-59EF-4699-B262-93C476E67077}">
      <text>
        <r>
          <rPr>
            <sz val="11"/>
            <color indexed="8"/>
            <rFont val="Calibri"/>
            <family val="2"/>
            <scheme val="minor"/>
          </rPr>
          <t xml:space="preserve">*  Preliminary. All indexes are subject to monthly revisions up to four months after original publication.
</t>
        </r>
      </text>
    </comment>
  </commentList>
</comments>
</file>

<file path=xl/sharedStrings.xml><?xml version="1.0" encoding="utf-8"?>
<sst xmlns="http://schemas.openxmlformats.org/spreadsheetml/2006/main" count="764" uniqueCount="659">
  <si>
    <t>Costos asociados con la parte social y ambiental</t>
  </si>
  <si>
    <t>Costos de abandono</t>
  </si>
  <si>
    <t>Contingencia</t>
  </si>
  <si>
    <t>Costos_soail_aban_contin</t>
  </si>
  <si>
    <t>USD/inch/m</t>
  </si>
  <si>
    <t>Suelo Arcilloso</t>
  </si>
  <si>
    <t>Suelo Arenoso</t>
  </si>
  <si>
    <t>Suelo Rocoso</t>
  </si>
  <si>
    <t>Tundra</t>
  </si>
  <si>
    <t>Bosque Templado</t>
  </si>
  <si>
    <t>Selva Subtropical</t>
  </si>
  <si>
    <t>Desierto Árido</t>
  </si>
  <si>
    <t>Estepa Seca</t>
  </si>
  <si>
    <t>Sabana</t>
  </si>
  <si>
    <t>Selva Tropical</t>
  </si>
  <si>
    <t>Tundra Alpina</t>
  </si>
  <si>
    <t>Longitud</t>
  </si>
  <si>
    <t>m</t>
  </si>
  <si>
    <t>Localidad Clase 1</t>
  </si>
  <si>
    <t>Localidad Clase 2</t>
  </si>
  <si>
    <t>Localidad Clase 3</t>
  </si>
  <si>
    <t>Localidad Clase 4</t>
  </si>
  <si>
    <t>Terreno inclinado entre 0%-5%</t>
  </si>
  <si>
    <t>Terreno inclinado entre 5%-10%</t>
  </si>
  <si>
    <t>Terreno inclinado entre 10%-15%</t>
  </si>
  <si>
    <t>Terreno inclinado entre 15%-20%</t>
  </si>
  <si>
    <t>Terreno inclinado entre 20%-25%</t>
  </si>
  <si>
    <t>Terreno inclinado más de 25%</t>
  </si>
  <si>
    <t>Doble junta</t>
  </si>
  <si>
    <t>2&lt;=diam&lt;=36</t>
  </si>
  <si>
    <t>conexiones tapón doble más hot tap y bypass</t>
  </si>
  <si>
    <t xml:space="preserve">conexiones tapón doble más hot tap </t>
  </si>
  <si>
    <t xml:space="preserve">conexiones corte en caliente,  hot tap </t>
  </si>
  <si>
    <t xml:space="preserve">conexiones corte en frio,  cold tap </t>
  </si>
  <si>
    <t>diam</t>
  </si>
  <si>
    <t>Total</t>
  </si>
  <si>
    <t>Suelo</t>
  </si>
  <si>
    <t>Arenoso</t>
  </si>
  <si>
    <t>Rocoso</t>
  </si>
  <si>
    <t>Arcilloso</t>
  </si>
  <si>
    <t>Long (m)</t>
  </si>
  <si>
    <t>Multiplicador</t>
  </si>
  <si>
    <t>%</t>
  </si>
  <si>
    <t>Multiplicador ponderado</t>
  </si>
  <si>
    <t>Área congestionada</t>
  </si>
  <si>
    <t>valor</t>
  </si>
  <si>
    <t>Rango aplicación</t>
  </si>
  <si>
    <t>unidades</t>
  </si>
  <si>
    <t>adm</t>
  </si>
  <si>
    <t>USD</t>
  </si>
  <si>
    <t>Sumideros y Zanjas
Variable 
3a-Water Table-Sumps &amp; Ditches</t>
  </si>
  <si>
    <t>Sistema de Aspiración Variable 3b-Water Table-Well Point System</t>
  </si>
  <si>
    <t>Cruces húmedos Variable 5a-Wet Crossings</t>
  </si>
  <si>
    <t>Cruce sísmico   Variable 6a-Seismic Crossing</t>
  </si>
  <si>
    <t>Perforación Horizontal Dirigida Variable 5b-HDD</t>
  </si>
  <si>
    <t>Cruce aereo  Variable 5c - Aerial Crossing</t>
  </si>
  <si>
    <t xml:space="preserve"> Multiplicadores de media ladera con pendiente media del 35%</t>
  </si>
  <si>
    <t>Vegetación</t>
  </si>
  <si>
    <t>Multiplicadores</t>
  </si>
  <si>
    <t>Class location</t>
  </si>
  <si>
    <t>Terreno cultivado</t>
  </si>
  <si>
    <t>Terreno inclinado</t>
  </si>
  <si>
    <t>Otros multiplicadores</t>
  </si>
  <si>
    <t xml:space="preserve"> Multiplicadores de media ladera</t>
  </si>
  <si>
    <t>Cruces especiales</t>
  </si>
  <si>
    <t>Conexiones</t>
  </si>
  <si>
    <t>Eq_ml_15p</t>
  </si>
  <si>
    <t>Eq_ml_25p</t>
  </si>
  <si>
    <t>Eq_ml_35p</t>
  </si>
  <si>
    <t>Total multiplicadores ponderados [Tmp]</t>
  </si>
  <si>
    <t xml:space="preserve"> Multiplicadores de media ladera con pendiente media del 15% </t>
  </si>
  <si>
    <t xml:space="preserve"> Multiplicadores de media ladera con pendiente media del 25% </t>
  </si>
  <si>
    <t>USD/mL</t>
  </si>
  <si>
    <t>%_Long total</t>
  </si>
  <si>
    <t>USD/conexión</t>
  </si>
  <si>
    <t>USD/gal</t>
  </si>
  <si>
    <t>Valor base combustible</t>
  </si>
  <si>
    <t>Valor combustible</t>
  </si>
  <si>
    <t>% ajuste</t>
  </si>
  <si>
    <t>Combustible</t>
  </si>
  <si>
    <t>TRM</t>
  </si>
  <si>
    <t>http://www.banrep.gov.co/es/trm</t>
  </si>
  <si>
    <t>Fecha (dd/mm/aaaa)</t>
  </si>
  <si>
    <t>Tasa de cambio representativa del mercado (TRM)</t>
  </si>
  <si>
    <t>PPI</t>
  </si>
  <si>
    <t>https://data.bls.gov/timeseries/WPSFD41312</t>
  </si>
  <si>
    <r>
      <t>Series Id:  </t>
    </r>
    <r>
      <rPr>
        <sz val="9"/>
        <color rgb="FF000000"/>
        <rFont val="Arial Unicode MS"/>
        <family val="2"/>
      </rPr>
      <t>WPSFD41312</t>
    </r>
  </si>
  <si>
    <t>SMLV Salario mínimo legal en Colombia</t>
  </si>
  <si>
    <t>http://www.banrep.gov.co/es/indice-salarios</t>
  </si>
  <si>
    <t>1.1.1 Serie histórica en pesos colombia0s</t>
  </si>
  <si>
    <t>Información disponible desde 1 de julio de 1984</t>
  </si>
  <si>
    <t>Año</t>
  </si>
  <si>
    <t>Salario mínimo diario</t>
  </si>
  <si>
    <t>Salario mínimo mensual</t>
  </si>
  <si>
    <t>2738 de diciembre 28 de 2012</t>
  </si>
  <si>
    <t>3068 de diciembre 30 de 2013</t>
  </si>
  <si>
    <t>2731 de diciembre 30 de 2014</t>
  </si>
  <si>
    <t>AAAA</t>
  </si>
  <si>
    <t>AAAMM</t>
  </si>
  <si>
    <t>promedio mes</t>
  </si>
  <si>
    <t>Promedio año</t>
  </si>
  <si>
    <t>%variacion diaria</t>
  </si>
  <si>
    <t>%variacion mensual</t>
  </si>
  <si>
    <t>%variacion anual</t>
  </si>
  <si>
    <t/>
  </si>
  <si>
    <t>Variación porcentual anual ¹</t>
  </si>
  <si>
    <t>Decretos del Gobierno Nacional</t>
  </si>
  <si>
    <t xml:space="preserve">N/A </t>
  </si>
  <si>
    <t xml:space="preserve">0001 de enero de 1985 </t>
  </si>
  <si>
    <t xml:space="preserve">3754 de diciembre de 1985 </t>
  </si>
  <si>
    <t xml:space="preserve">3732 de diciembre de 1986 </t>
  </si>
  <si>
    <t xml:space="preserve">2545 de diciembre de 1987 </t>
  </si>
  <si>
    <t xml:space="preserve">2662 de diciembre de 1988 </t>
  </si>
  <si>
    <t xml:space="preserve">3000 de diciembre de 1989 </t>
  </si>
  <si>
    <t xml:space="preserve">3074 de diciembre de 1990 </t>
  </si>
  <si>
    <t xml:space="preserve">2867 de diciembre de 1991 </t>
  </si>
  <si>
    <t xml:space="preserve">2061 de diciembre de 1992 </t>
  </si>
  <si>
    <t xml:space="preserve">2548 de diciembre de 1993 </t>
  </si>
  <si>
    <t xml:space="preserve">2872 de diciembre de 1994 </t>
  </si>
  <si>
    <t xml:space="preserve">2310 de diciembre de 1995 </t>
  </si>
  <si>
    <t xml:space="preserve">2334 de diciembre de 1996 </t>
  </si>
  <si>
    <t xml:space="preserve">3106 de diciembre de 1997 </t>
  </si>
  <si>
    <t xml:space="preserve">2560 de diciembre de 1998 </t>
  </si>
  <si>
    <t xml:space="preserve">2647 de diciembre 23 de 1999 </t>
  </si>
  <si>
    <t xml:space="preserve">2579 de diciembre 13 de 2000 </t>
  </si>
  <si>
    <t xml:space="preserve">2910 de diciembre 31 de 2001 </t>
  </si>
  <si>
    <t xml:space="preserve">3232 de diciembre 27 de 2002 </t>
  </si>
  <si>
    <t xml:space="preserve">3770 de diciembre 26 de 2003 </t>
  </si>
  <si>
    <t xml:space="preserve">4360 de diciembre 22 de 2004 </t>
  </si>
  <si>
    <t xml:space="preserve">4686 de diciembre 21 de 2005 </t>
  </si>
  <si>
    <t xml:space="preserve">4580 de diciembre 27 de 2006 </t>
  </si>
  <si>
    <t xml:space="preserve">4965 de diciembre 27 de 2007 </t>
  </si>
  <si>
    <t xml:space="preserve">4868 de diciembre 30 de 2008 </t>
  </si>
  <si>
    <t xml:space="preserve">5053 de diciembre 30 de 2009 </t>
  </si>
  <si>
    <t xml:space="preserve">033 de enero 11 de 2011 </t>
  </si>
  <si>
    <t xml:space="preserve">4919 de diciembre 26 de 2011 </t>
  </si>
  <si>
    <t>2552 de diciembre 30 de 2015</t>
  </si>
  <si>
    <t>2209 de diciembre 30 de 2016</t>
  </si>
  <si>
    <t>2269 de diciembre 30 de 2017</t>
  </si>
  <si>
    <t>2451 de diciembre 27 de 2018</t>
  </si>
  <si>
    <t>2360 de diciembre 26 de 2019</t>
  </si>
  <si>
    <t>Indexador Acero</t>
  </si>
  <si>
    <t>Fecha valoración</t>
  </si>
  <si>
    <t>Acero</t>
  </si>
  <si>
    <t>Fecha base</t>
  </si>
  <si>
    <t>Costos mano de obra</t>
  </si>
  <si>
    <t>Cte</t>
  </si>
  <si>
    <t>SMLV</t>
  </si>
  <si>
    <t>Otros Costos</t>
  </si>
  <si>
    <t>Fecha Evaluación</t>
  </si>
  <si>
    <t>cl_TRM_D</t>
  </si>
  <si>
    <t>cl_TRM_PM</t>
  </si>
  <si>
    <t>cl_TRM_PA</t>
  </si>
  <si>
    <t>cl_SMLV</t>
  </si>
  <si>
    <t>Tipo</t>
  </si>
  <si>
    <t>"</t>
  </si>
  <si>
    <t>Valor base [Vb0]</t>
  </si>
  <si>
    <t>Valor base +social+amb+aban+cont [Vb1]</t>
  </si>
  <si>
    <t>Valor base xAjuste combustible [Vb2]</t>
  </si>
  <si>
    <t>Valor base x Multiplicadores [Vb3]</t>
  </si>
  <si>
    <t>Resumen</t>
  </si>
  <si>
    <t>Costo Cruces especiales [CCE]</t>
  </si>
  <si>
    <t>Costo conexiones [CCT]</t>
  </si>
  <si>
    <t>Valor base total +Cruces+ Conex  [Vb4]</t>
  </si>
  <si>
    <t>Valor base actualizado [Vb5]</t>
  </si>
  <si>
    <t>Costo Cruces especiales [CCE_A]</t>
  </si>
  <si>
    <t>Costo conexiones actualizado [CCT_A]</t>
  </si>
  <si>
    <t>Valor base actualizado [Vb1_2]</t>
  </si>
  <si>
    <t>minimo</t>
  </si>
  <si>
    <t>máximo</t>
  </si>
  <si>
    <t>Variable</t>
  </si>
  <si>
    <t>inicio serie</t>
  </si>
  <si>
    <t>Ecuación</t>
  </si>
  <si>
    <t>Valor base +Cruces especiales [Vb3a]</t>
  </si>
  <si>
    <t>Costo total [Va]</t>
  </si>
  <si>
    <t>Variable 3c-Water Table-Cofferdams</t>
  </si>
  <si>
    <t>Tabla 1A1 - Variable 3a-Water Table-Sumps &amp; Ditches</t>
  </si>
  <si>
    <t>Longitud sin cruces</t>
  </si>
  <si>
    <t>Cruces especiales+social ambiental+contingencia+abandono</t>
  </si>
  <si>
    <t>min (km)</t>
  </si>
  <si>
    <t>max(km)</t>
  </si>
  <si>
    <t>Actualizado 30/08/2021</t>
  </si>
  <si>
    <t>alo</t>
  </si>
  <si>
    <t>blo</t>
  </si>
  <si>
    <t>diámetro</t>
  </si>
  <si>
    <t>Poliductos</t>
  </si>
  <si>
    <t>2&lt;=diam&lt;=48</t>
  </si>
  <si>
    <t>&lt;4</t>
  </si>
  <si>
    <t>24&lt;diam&lt;=36</t>
  </si>
  <si>
    <t>36&lt;diam&lt;=48</t>
  </si>
  <si>
    <t>30&lt;diam&lt;=42</t>
  </si>
  <si>
    <t>42&lt;diam&lt;=48</t>
  </si>
  <si>
    <t>2&lt;=diam&lt;=14</t>
  </si>
  <si>
    <t>2&lt;=diam&lt;=18</t>
  </si>
  <si>
    <t>18&lt;diam&lt;=24</t>
  </si>
  <si>
    <t>&lt;&lt;</t>
  </si>
  <si>
    <t>14&lt;diam&lt;=30</t>
  </si>
  <si>
    <t>Poliductos Cruces especiales tipiel</t>
  </si>
  <si>
    <t>Poliductos multiplicadores calculados  - Lamberson</t>
  </si>
  <si>
    <t>PPI Industry Data</t>
  </si>
  <si>
    <t>Original Data Value</t>
  </si>
  <si>
    <t>Series Id:</t>
  </si>
  <si>
    <t>PCU331210331210</t>
  </si>
  <si>
    <t>Series Title:</t>
  </si>
  <si>
    <t>PPI industry data for Iron and steel pipe and tube manufacturing from purchased steel, not seasonally adjusted</t>
  </si>
  <si>
    <t>Industry:</t>
  </si>
  <si>
    <t>Iron and steel pipe and tube manufacturing from purchased steel</t>
  </si>
  <si>
    <t>Product:</t>
  </si>
  <si>
    <t>Base Date:</t>
  </si>
  <si>
    <t>198206</t>
  </si>
  <si>
    <t>Years:</t>
  </si>
  <si>
    <t>2012 to 2022</t>
  </si>
  <si>
    <t>Year</t>
  </si>
  <si>
    <t>Jan</t>
  </si>
  <si>
    <t>Feb</t>
  </si>
  <si>
    <t>Mar</t>
  </si>
  <si>
    <t>Apr</t>
  </si>
  <si>
    <t>May</t>
  </si>
  <si>
    <t>Jun</t>
  </si>
  <si>
    <t>Jul</t>
  </si>
  <si>
    <t>Aug</t>
  </si>
  <si>
    <t>Sep</t>
  </si>
  <si>
    <t>Oct</t>
  </si>
  <si>
    <t>Nov</t>
  </si>
  <si>
    <t>Dec</t>
  </si>
  <si>
    <t xml:space="preserve">Fecha actualización </t>
  </si>
  <si>
    <t>2022.03.29</t>
  </si>
  <si>
    <t>fecha</t>
  </si>
  <si>
    <t xml:space="preserve">mes </t>
  </si>
  <si>
    <t>año</t>
  </si>
  <si>
    <t>PPI_pipelines_acero</t>
  </si>
  <si>
    <t>1785 de diciembre 29 de 2020</t>
  </si>
  <si>
    <t>1724 de diciembre 15 de 2021</t>
  </si>
  <si>
    <t>Variable 5b-HDD</t>
  </si>
  <si>
    <t>valores tipiel a dic 2021 con Iva 19%</t>
  </si>
  <si>
    <t>EQ</t>
  </si>
  <si>
    <t>Tabla1A2-Variable3b-WaterTable-WellPointSystem</t>
  </si>
  <si>
    <t>Tabla1D1-Variable5c-AerialCrossing</t>
  </si>
  <si>
    <t>Sumideros y Zanjas</t>
  </si>
  <si>
    <t>2</t>
  </si>
  <si>
    <t>14</t>
  </si>
  <si>
    <t>16</t>
  </si>
  <si>
    <t>18</t>
  </si>
  <si>
    <t>20</t>
  </si>
  <si>
    <t>24</t>
  </si>
  <si>
    <t>30</t>
  </si>
  <si>
    <t>36</t>
  </si>
  <si>
    <t>42</t>
  </si>
  <si>
    <t>48</t>
  </si>
  <si>
    <t>3</t>
  </si>
  <si>
    <t>4</t>
  </si>
  <si>
    <t>22</t>
  </si>
  <si>
    <t>26</t>
  </si>
  <si>
    <t>28</t>
  </si>
  <si>
    <t>32</t>
  </si>
  <si>
    <t>34</t>
  </si>
  <si>
    <t xml:space="preserve">Sistema de Aspiración </t>
  </si>
  <si>
    <t>Ataguías</t>
  </si>
  <si>
    <t>Cruces húmedos</t>
  </si>
  <si>
    <t xml:space="preserve">Perforación Horizontal Dirigida </t>
  </si>
  <si>
    <t>5a-Wet Crossings</t>
  </si>
  <si>
    <t>Cruce aereo</t>
  </si>
  <si>
    <t xml:space="preserve">Cruce sísmico </t>
  </si>
  <si>
    <t>6</t>
  </si>
  <si>
    <t>8</t>
  </si>
  <si>
    <t>10</t>
  </si>
  <si>
    <t>12</t>
  </si>
  <si>
    <t>Nombre</t>
  </si>
  <si>
    <t xml:space="preserve"> media ladera 15% </t>
  </si>
  <si>
    <t xml:space="preserve"> media ladera 25% </t>
  </si>
  <si>
    <t xml:space="preserve"> media ladera 35% </t>
  </si>
  <si>
    <t>Variable6a-SeismicCrossing</t>
  </si>
  <si>
    <t>Eq_CSp</t>
  </si>
  <si>
    <t>Eq_Cap</t>
  </si>
  <si>
    <t>Eq_Phdp</t>
  </si>
  <si>
    <t xml:space="preserve"> Eq_CHp</t>
  </si>
  <si>
    <t>Eq_Atp</t>
  </si>
  <si>
    <t>Eq_Sap</t>
  </si>
  <si>
    <t>Eq_SZp</t>
  </si>
  <si>
    <t>Proyecto</t>
  </si>
  <si>
    <t>Costo base</t>
  </si>
  <si>
    <t>4&lt;=diam&lt;16</t>
  </si>
  <si>
    <t>16&lt;=diam&lt;26</t>
  </si>
  <si>
    <t>26&lt;=diam&lt;38</t>
  </si>
  <si>
    <t>38&lt;=diam&lt;=48</t>
  </si>
  <si>
    <t>cj_p_r</t>
  </si>
  <si>
    <t>ck_p_r</t>
  </si>
  <si>
    <t>cl_p_r</t>
  </si>
  <si>
    <t>cm_p_r</t>
  </si>
  <si>
    <t>co_p_r</t>
  </si>
  <si>
    <t>cp_p_r</t>
  </si>
  <si>
    <t>cr_p_r</t>
  </si>
  <si>
    <t>cs_p_r</t>
  </si>
  <si>
    <t>cu_p_r</t>
  </si>
  <si>
    <t>cv_p_r</t>
  </si>
  <si>
    <t>cx_p_r</t>
  </si>
  <si>
    <t>cy_p_r</t>
  </si>
  <si>
    <t>da_p_r</t>
  </si>
  <si>
    <t>dd_p_r</t>
  </si>
  <si>
    <t>de_p_r</t>
  </si>
  <si>
    <t>dg_p_r</t>
  </si>
  <si>
    <t>dh_p_r</t>
  </si>
  <si>
    <t>dj_p_r</t>
  </si>
  <si>
    <t>dk_p_r</t>
  </si>
  <si>
    <t>cz_p_r</t>
  </si>
  <si>
    <t>Actualización de valores poliducto que se pretende construir</t>
  </si>
  <si>
    <t>Combustible: Variación en el valor base por kilometro de poliducto</t>
  </si>
  <si>
    <t>Modelo de simulación de inversión de poliductos</t>
  </si>
  <si>
    <t>Varibles  de simulación de inversión de poliductos</t>
  </si>
  <si>
    <t>Ataguías  Variable 3c-Water Table-Cofferdams</t>
  </si>
  <si>
    <t>actualizado 04/04/12022</t>
  </si>
  <si>
    <t>@risk</t>
  </si>
  <si>
    <t>c_p</t>
  </si>
  <si>
    <t>d_p</t>
  </si>
  <si>
    <t>e_p</t>
  </si>
  <si>
    <t>f_p</t>
  </si>
  <si>
    <t>g_p</t>
  </si>
  <si>
    <t>h_p</t>
  </si>
  <si>
    <t>i_p</t>
  </si>
  <si>
    <t>j_p</t>
  </si>
  <si>
    <t>k_p</t>
  </si>
  <si>
    <t>l_p</t>
  </si>
  <si>
    <t>m_p</t>
  </si>
  <si>
    <t>n_p</t>
  </si>
  <si>
    <t>o_p</t>
  </si>
  <si>
    <t>p_p</t>
  </si>
  <si>
    <t>q_p</t>
  </si>
  <si>
    <t>r_p</t>
  </si>
  <si>
    <t>s_p</t>
  </si>
  <si>
    <t>t_p</t>
  </si>
  <si>
    <t>u_p</t>
  </si>
  <si>
    <t>v_p</t>
  </si>
  <si>
    <t>w_p</t>
  </si>
  <si>
    <t>x_p</t>
  </si>
  <si>
    <t>y_p</t>
  </si>
  <si>
    <t>z_p</t>
  </si>
  <si>
    <t>aa_p</t>
  </si>
  <si>
    <t>ab_p</t>
  </si>
  <si>
    <t>ac_p</t>
  </si>
  <si>
    <t>ad_p</t>
  </si>
  <si>
    <t>ae_p</t>
  </si>
  <si>
    <t>af_p</t>
  </si>
  <si>
    <t>ag_p</t>
  </si>
  <si>
    <t>ah_p</t>
  </si>
  <si>
    <t>ai_p</t>
  </si>
  <si>
    <t>aj_p</t>
  </si>
  <si>
    <t>ak_p</t>
  </si>
  <si>
    <t>al_p</t>
  </si>
  <si>
    <t>am_p</t>
  </si>
  <si>
    <t>an_p</t>
  </si>
  <si>
    <t>ao_p</t>
  </si>
  <si>
    <t>ap_p</t>
  </si>
  <si>
    <t>aq_p</t>
  </si>
  <si>
    <t>ar_p</t>
  </si>
  <si>
    <t>as_p</t>
  </si>
  <si>
    <t>at_p</t>
  </si>
  <si>
    <t>au_p</t>
  </si>
  <si>
    <t>av_p</t>
  </si>
  <si>
    <t>aw_p</t>
  </si>
  <si>
    <t>ax_p</t>
  </si>
  <si>
    <t>ay_p</t>
  </si>
  <si>
    <t>az_p</t>
  </si>
  <si>
    <t>ba_p</t>
  </si>
  <si>
    <t>bb_p</t>
  </si>
  <si>
    <t>bc_p</t>
  </si>
  <si>
    <t>bd_p</t>
  </si>
  <si>
    <t>be_p</t>
  </si>
  <si>
    <t>bf_p</t>
  </si>
  <si>
    <t>bg_p</t>
  </si>
  <si>
    <t>bh_p</t>
  </si>
  <si>
    <t>bi_p</t>
  </si>
  <si>
    <t>bj_p</t>
  </si>
  <si>
    <t>bk_p</t>
  </si>
  <si>
    <t>bl_p</t>
  </si>
  <si>
    <t>bm_p</t>
  </si>
  <si>
    <t>bn_p</t>
  </si>
  <si>
    <t>bo_p</t>
  </si>
  <si>
    <t>bp_p</t>
  </si>
  <si>
    <t>bq_p</t>
  </si>
  <si>
    <t>br_p</t>
  </si>
  <si>
    <t>bs_p</t>
  </si>
  <si>
    <t>bt_p</t>
  </si>
  <si>
    <t>bu_p</t>
  </si>
  <si>
    <t>bv_p</t>
  </si>
  <si>
    <t>bw_p</t>
  </si>
  <si>
    <t>bx_p</t>
  </si>
  <si>
    <t>by_p</t>
  </si>
  <si>
    <t>bz_p</t>
  </si>
  <si>
    <t>ca_p</t>
  </si>
  <si>
    <t>cb_p</t>
  </si>
  <si>
    <t>cc_p</t>
  </si>
  <si>
    <t>cd_p</t>
  </si>
  <si>
    <t>ce_p</t>
  </si>
  <si>
    <t>cf_p</t>
  </si>
  <si>
    <t>cg_p</t>
  </si>
  <si>
    <t>ch_p</t>
  </si>
  <si>
    <t>ci_p</t>
  </si>
  <si>
    <t>=cj_p.long+ck_p</t>
  </si>
  <si>
    <t>=cl_p.long+cm_p</t>
  </si>
  <si>
    <t>=co_p.long+cp_p</t>
  </si>
  <si>
    <t>=cr_p.long+cs_p</t>
  </si>
  <si>
    <t>=cu_p.long+cv_p</t>
  </si>
  <si>
    <t>=cx_p.long+cy_p</t>
  </si>
  <si>
    <t>=cz_p.long+da_p</t>
  </si>
  <si>
    <t>=dd_p.long+de_p</t>
  </si>
  <si>
    <t>=dg_p.long+dh_p</t>
  </si>
  <si>
    <t>=dj_p.long+dk_p</t>
  </si>
  <si>
    <t>cj_p</t>
  </si>
  <si>
    <t>ck_p</t>
  </si>
  <si>
    <t>cl_p</t>
  </si>
  <si>
    <t>cm_p</t>
  </si>
  <si>
    <t>co_p</t>
  </si>
  <si>
    <t>cp_p</t>
  </si>
  <si>
    <t>cr_p</t>
  </si>
  <si>
    <t>cs_p</t>
  </si>
  <si>
    <t>cu_p</t>
  </si>
  <si>
    <t>cv_p</t>
  </si>
  <si>
    <t>cx_p</t>
  </si>
  <si>
    <t>cy_p</t>
  </si>
  <si>
    <t>cz_p</t>
  </si>
  <si>
    <t>da_p</t>
  </si>
  <si>
    <t>dd_p</t>
  </si>
  <si>
    <t>de_p</t>
  </si>
  <si>
    <t>dg_p</t>
  </si>
  <si>
    <t>dh_p</t>
  </si>
  <si>
    <t>dj_p</t>
  </si>
  <si>
    <t>dk_p</t>
  </si>
  <si>
    <t>Eq_SZp_2=215.long+0E+00</t>
  </si>
  <si>
    <t>Eq_Sap_2=306.long+1E-10</t>
  </si>
  <si>
    <t>Eq_Atp_2=312.long+0E+00</t>
  </si>
  <si>
    <t xml:space="preserve"> Eq_CHp_2=834.long+-2E-10</t>
  </si>
  <si>
    <t>Eq_Phdp_2=1718.long+7E+03</t>
  </si>
  <si>
    <t>Eq_Cap_2=2922.long+-1E+04</t>
  </si>
  <si>
    <t>Eq_CSp_2=578.long+-1E-10</t>
  </si>
  <si>
    <t>Eq_ml_15p_2=2E-05.long+1E+00</t>
  </si>
  <si>
    <t>Eq_ml_25p_2=3E-05.long+1E+00</t>
  </si>
  <si>
    <t>Eq_ml_35p_2=4E-05.long+1E+00</t>
  </si>
  <si>
    <t>Eq_SZp_3=263.long+6E-11</t>
  </si>
  <si>
    <t>Eq_Sap_3=354.long+1E-10</t>
  </si>
  <si>
    <t>Eq_Atp_3=361.long+0E+00</t>
  </si>
  <si>
    <t xml:space="preserve"> Eq_CHp_3=864.long+0E+00</t>
  </si>
  <si>
    <t>Eq_Phdp_3=1954.long+7E+03</t>
  </si>
  <si>
    <t>Eq_Cap_3=2803.long+5E+03</t>
  </si>
  <si>
    <t>Eq_CSp_3=641.long+2E-10</t>
  </si>
  <si>
    <t>Eq_ml_15p_3=2E-05.long+1E+00</t>
  </si>
  <si>
    <t>Eq_ml_25p_3=2E-05.long+1E+00</t>
  </si>
  <si>
    <t>Eq_ml_35p_3=2E-05.long+1E+00</t>
  </si>
  <si>
    <t>Eq_SZp_4=311.long+0E+00</t>
  </si>
  <si>
    <t>Eq_Sap_4=402.long+1E-10</t>
  </si>
  <si>
    <t>Eq_Atp_4=410.long+0E+00</t>
  </si>
  <si>
    <t xml:space="preserve"> Eq_CHp_4=894.long+-2E-10</t>
  </si>
  <si>
    <t>Eq_Phdp_4=2190.long+7E+03</t>
  </si>
  <si>
    <t>Eq_Cap_4=2684.long+2E+04</t>
  </si>
  <si>
    <t>Eq_CSp_4=703.long+-3E-10</t>
  </si>
  <si>
    <t>Eq_ml_15p_4=7E-06.long+1E+00</t>
  </si>
  <si>
    <t>Eq_ml_25p_4=8E-06.long+1E+00</t>
  </si>
  <si>
    <t>Eq_ml_35p_4=1E-05.long+1E+00</t>
  </si>
  <si>
    <t>Eq_SZp_6=376.long+-6E-11</t>
  </si>
  <si>
    <t>Eq_Sap_6=468.long+-1E-10</t>
  </si>
  <si>
    <t>Eq_Atp_6=478.long+0E+00</t>
  </si>
  <si>
    <t xml:space="preserve"> Eq_CHp_6=1042.long+2E-10</t>
  </si>
  <si>
    <t>Eq_Phdp_6=2549.long+7E+03</t>
  </si>
  <si>
    <t>Eq_Cap_6=3647.long+-2E+03</t>
  </si>
  <si>
    <t>Eq_CSp_6=798.long+2E-10</t>
  </si>
  <si>
    <t>Eq_ml_15p_6=5E-06.long+1E+00</t>
  </si>
  <si>
    <t>Eq_ml_25p_6=6E-06.long+1E+00</t>
  </si>
  <si>
    <t>Eq_ml_35p_6=9E-06.long+1E+00</t>
  </si>
  <si>
    <t>Eq_SZp_8=433.long+-1E-10</t>
  </si>
  <si>
    <t>Eq_Sap_8=524.long+1E-10</t>
  </si>
  <si>
    <t>Eq_Atp_8=537.long+0E+00</t>
  </si>
  <si>
    <t xml:space="preserve"> Eq_CHp_8=1081.long+0E+00</t>
  </si>
  <si>
    <t>Eq_Phdp_8=2821.long+7E+03</t>
  </si>
  <si>
    <t>Eq_Cap_8=3508.long+2E+04</t>
  </si>
  <si>
    <t>Eq_CSp_8=883.long+2E-10</t>
  </si>
  <si>
    <t>Eq_ml_15p_8=5E-06.long+1E+00</t>
  </si>
  <si>
    <t>Eq_ml_25p_8=6E-06.long+1E+00</t>
  </si>
  <si>
    <t>Eq_ml_35p_8=8E-06.long+1E+00</t>
  </si>
  <si>
    <t>Eq_SZp_10=492.long+-2E-10</t>
  </si>
  <si>
    <t>Eq_Sap_10=584.long+1E-10</t>
  </si>
  <si>
    <t>Eq_Atp_10=599.long+0E+00</t>
  </si>
  <si>
    <t xml:space="preserve"> Eq_CHp_10=1126.long+2E-10</t>
  </si>
  <si>
    <t>Eq_Phdp_10=3111.long+7E+03</t>
  </si>
  <si>
    <t>Eq_Cap_10=3781.long+2E+04</t>
  </si>
  <si>
    <t>Eq_CSp_10=974.long+-2E-10</t>
  </si>
  <si>
    <t>Eq_ml_15p_10=4E-06.long+1E+00</t>
  </si>
  <si>
    <t>Eq_ml_25p_10=5E-06.long+1E+00</t>
  </si>
  <si>
    <t>Eq_ml_35p_10=7E-06.long+1E+00</t>
  </si>
  <si>
    <t>Eq_SZp_12=555.long+-1E-10</t>
  </si>
  <si>
    <t>Eq_Sap_12=656.long+-2E-10</t>
  </si>
  <si>
    <t>Eq_Atp_12=665.long+-1E-10</t>
  </si>
  <si>
    <t xml:space="preserve"> Eq_CHp_12=1249.long+-7E-10</t>
  </si>
  <si>
    <t>Eq_Phdp_12=3581.long+1E+04</t>
  </si>
  <si>
    <t>Eq_Cap_12=5040.long+5E+04</t>
  </si>
  <si>
    <t>Eq_CSp_12=1061.long+-2E-10</t>
  </si>
  <si>
    <t>Eq_ml_15p_12=4E-06.long+1E+00</t>
  </si>
  <si>
    <t>Eq_ml_25p_12=5E-06.long+1E+00</t>
  </si>
  <si>
    <t>Eq_ml_35p_12=7E-06.long+1E+00</t>
  </si>
  <si>
    <t>Eq_SZp_14=671.long+0E+00</t>
  </si>
  <si>
    <t>Eq_Sap_14=771.long+0E+00</t>
  </si>
  <si>
    <t>Eq_Atp_14=782.long+0E+00</t>
  </si>
  <si>
    <t xml:space="preserve"> Eq_CHp_14=1383.long+-5E-10</t>
  </si>
  <si>
    <t>Eq_Phdp_14=3812.long+1E+04</t>
  </si>
  <si>
    <t>Eq_Cap_14=5561.long+5E+04</t>
  </si>
  <si>
    <t>Eq_CSp_14=1196.long+2E-10</t>
  </si>
  <si>
    <t>Eq_ml_15p_14=3E-06.long+1E+00</t>
  </si>
  <si>
    <t>Eq_ml_25p_14=4E-06.long+1E+00</t>
  </si>
  <si>
    <t>Eq_ml_35p_14=5E-06.long+1E+00</t>
  </si>
  <si>
    <t>Eq_SZp_16=793.long+0E+00</t>
  </si>
  <si>
    <t>Eq_Sap_16=893.long+2E-10</t>
  </si>
  <si>
    <t>Eq_Atp_16=906.long+-2E-10</t>
  </si>
  <si>
    <t xml:space="preserve"> Eq_CHp_16=1557.long+5E-10</t>
  </si>
  <si>
    <t>Eq_Phdp_16=4121.long+1E+04</t>
  </si>
  <si>
    <t>Eq_Cap_16=6141.long+4E+04</t>
  </si>
  <si>
    <t>Eq_CSp_16=1348.long+0E+00</t>
  </si>
  <si>
    <t>Eq_ml_15p_16=3E-06.long+1E+00</t>
  </si>
  <si>
    <t>Eq_ml_25p_16=4E-06.long+1E+00</t>
  </si>
  <si>
    <t>Eq_ml_35p_16=5E-06.long+1E+00</t>
  </si>
  <si>
    <t>Eq_SZp_18=907.long+0E+00</t>
  </si>
  <si>
    <t>Eq_Sap_18=1008.long+2E-10</t>
  </si>
  <si>
    <t>Eq_Atp_18=1023.long+2E-10</t>
  </si>
  <si>
    <t xml:space="preserve"> Eq_CHp_18=1713.long+-5E-10</t>
  </si>
  <si>
    <t>Eq_Phdp_18=4416.long+1E+04</t>
  </si>
  <si>
    <t>Eq_Cap_18=6370.long+5E+04</t>
  </si>
  <si>
    <t>Eq_CSp_18=1494.long+0E+00</t>
  </si>
  <si>
    <t>Eq_ml_15p_18=2E-06.long+1E+00</t>
  </si>
  <si>
    <t>Eq_ml_25p_18=3E-06.long+1E+00</t>
  </si>
  <si>
    <t>Eq_ml_35p_18=4E-06.long+1E+00</t>
  </si>
  <si>
    <t>Eq_SZp_20=1063.long+2E-10</t>
  </si>
  <si>
    <t>Eq_Sap_20=1163.long+-2E-10</t>
  </si>
  <si>
    <t>Eq_Atp_20=1181.long+0E+00</t>
  </si>
  <si>
    <t xml:space="preserve"> Eq_CHp_20=1937.long+0E+00</t>
  </si>
  <si>
    <t>Eq_Phdp_20=4735.long+1E+04</t>
  </si>
  <si>
    <t>Eq_Cap_20=7219.long+4E+04</t>
  </si>
  <si>
    <t>Eq_CSp_20=1680.long+0E+00</t>
  </si>
  <si>
    <t>Eq_ml_15p_20=3E-06.long+1E+00</t>
  </si>
  <si>
    <t>Eq_ml_25p_20=3E-06.long+1E+00</t>
  </si>
  <si>
    <t>Eq_ml_35p_20=4E-06.long+1E+00</t>
  </si>
  <si>
    <t>Eq_SZp_22=1187.long+-2E-10</t>
  </si>
  <si>
    <t>Eq_Sap_22=1292.long+0E+00</t>
  </si>
  <si>
    <t>Eq_Atp_22=1308.long+0E+00</t>
  </si>
  <si>
    <t xml:space="preserve"> Eq_CHp_22=2095.long+-5E-10</t>
  </si>
  <si>
    <t>Eq_Phdp_22=4979.long+1E+04</t>
  </si>
  <si>
    <t>Eq_Cap_22=8309.long+7E+04</t>
  </si>
  <si>
    <t>Eq_CSp_22=1834.long+5E-10</t>
  </si>
  <si>
    <t>Eq_ml_15p_22=3E-06.long+1E+00</t>
  </si>
  <si>
    <t>Eq_ml_25p_22=3E-06.long+1E+00</t>
  </si>
  <si>
    <t>Eq_ml_35p_22=4E-06.long+1E+00</t>
  </si>
  <si>
    <t>Eq_SZp_24=1312.long+0E+00</t>
  </si>
  <si>
    <t>Eq_Sap_24=1421.long+7E-10</t>
  </si>
  <si>
    <t>Eq_Atp_24=1435.long+-2E-10</t>
  </si>
  <si>
    <t xml:space="preserve"> Eq_CHp_24=2253.long+-9E-10</t>
  </si>
  <si>
    <t>Eq_Phdp_24=5223.long+2E+04</t>
  </si>
  <si>
    <t>Eq_Cap_24=9399.long+1E+05</t>
  </si>
  <si>
    <t>Eq_CSp_24=1987.long+0E+00</t>
  </si>
  <si>
    <t>Eq_ml_15p_24=3E-06.long+1E+00</t>
  </si>
  <si>
    <t>Eq_ml_25p_24=3E-06.long+1E+00</t>
  </si>
  <si>
    <t>Eq_ml_35p_24=4E-06.long+1E+00</t>
  </si>
  <si>
    <t>Eq_SZp_26=1461.long+0E+00</t>
  </si>
  <si>
    <t>Eq_Sap_26=1570.long+-5E-10</t>
  </si>
  <si>
    <t>Eq_Atp_26=1587.long+5E-10</t>
  </si>
  <si>
    <t xml:space="preserve"> Eq_CHp_26=2465.long+9E-10</t>
  </si>
  <si>
    <t>Eq_Phdp_26=5502.long+1E+04</t>
  </si>
  <si>
    <t>Eq_Cap_26=9933.long+1E+05</t>
  </si>
  <si>
    <t>Eq_CSp_26=2169.long+5E-10</t>
  </si>
  <si>
    <t>Eq_ml_15p_26=3E-06.long+1E+00</t>
  </si>
  <si>
    <t>Eq_ml_25p_26=4E-06.long+1E+00</t>
  </si>
  <si>
    <t>Eq_ml_35p_26=5E-06.long+1E+00</t>
  </si>
  <si>
    <t>Eq_SZp_28=1609.long+5E-10</t>
  </si>
  <si>
    <t>Eq_Sap_28=1719.long+0E+00</t>
  </si>
  <si>
    <t>Eq_Atp_28=1738.long+0E+00</t>
  </si>
  <si>
    <t xml:space="preserve"> Eq_CHp_28=2677.long+-1E-09</t>
  </si>
  <si>
    <t>Eq_Phdp_28=5780.long+1E+04</t>
  </si>
  <si>
    <t>Eq_Cap_28=10468.long+1E+05</t>
  </si>
  <si>
    <t>Eq_CSp_28=2351.long+5E-10</t>
  </si>
  <si>
    <t>Eq_ml_15p_28=4E-06.long+1E+00</t>
  </si>
  <si>
    <t>Eq_ml_25p_28=5E-06.long+1E+00</t>
  </si>
  <si>
    <t>Eq_ml_35p_28=5E-06.long+1E+00</t>
  </si>
  <si>
    <t>Eq_SZp_30=1758.long+0E+00</t>
  </si>
  <si>
    <t>Eq_Sap_30=1868.long+-5E-10</t>
  </si>
  <si>
    <t>Eq_Atp_30=1889.long+-5E-10</t>
  </si>
  <si>
    <t xml:space="preserve"> Eq_CHp_30=2888.long+-9E-10</t>
  </si>
  <si>
    <t>Eq_Phdp_30=6057.long+1E+04</t>
  </si>
  <si>
    <t>Eq_Cap_30=11002.long+1E+05</t>
  </si>
  <si>
    <t>Eq_CSp_30=2533.long+-9E-10</t>
  </si>
  <si>
    <t>Eq_ml_15p_30=5E-06.long+1E+00</t>
  </si>
  <si>
    <t>Eq_ml_25p_30=6E-06.long+1E+00</t>
  </si>
  <si>
    <t>Eq_ml_35p_30=6E-06.long+1E+00</t>
  </si>
  <si>
    <t>Eq_SZp_32=1895.long+0E+00</t>
  </si>
  <si>
    <t>Eq_Sap_32=2005.long+-9E-10</t>
  </si>
  <si>
    <t>Eq_Atp_32=2028.long+-9E-10</t>
  </si>
  <si>
    <t xml:space="preserve"> Eq_CHp_32=3169.long+0E+00</t>
  </si>
  <si>
    <t>Eq_Phdp_32=6313.long+1E+04</t>
  </si>
  <si>
    <t>Eq_Cap_32=12242.long+7E+04</t>
  </si>
  <si>
    <t>Eq_CSp_32=2705.long+5E-10</t>
  </si>
  <si>
    <t>Eq_ml_15p_32=6E-06.long+1E+00</t>
  </si>
  <si>
    <t>Eq_ml_25p_32=6E-06.long+1E+00</t>
  </si>
  <si>
    <t>Eq_ml_35p_32=6E-06.long+1E+00</t>
  </si>
  <si>
    <t>Eq_SZp_34=2032.long+-5E-10</t>
  </si>
  <si>
    <t>Eq_Sap_34=2142.long+0E+00</t>
  </si>
  <si>
    <t>Eq_Atp_34=2167.long+-5E-10</t>
  </si>
  <si>
    <t xml:space="preserve"> Eq_CHp_34=3450.long+-9E-10</t>
  </si>
  <si>
    <t>Eq_Phdp_34=6569.long+1E+04</t>
  </si>
  <si>
    <t>Eq_Cap_34=13481.long+3E+04</t>
  </si>
  <si>
    <t>Eq_CSp_34=2877.long+0E+00</t>
  </si>
  <si>
    <t>Eq_ml_15p_34=6E-06.long+1E+00</t>
  </si>
  <si>
    <t>Eq_ml_25p_34=6E-06.long+1E+00</t>
  </si>
  <si>
    <t>Eq_ml_35p_34=7E-06.long+1E+00</t>
  </si>
  <si>
    <t>Eq_SZp_36=2169.long+0E+00</t>
  </si>
  <si>
    <t>Eq_Sap_36=2278.long+0E+00</t>
  </si>
  <si>
    <t>Eq_Atp_36=2306.long+0E+00</t>
  </si>
  <si>
    <t xml:space="preserve"> Eq_CHp_36=3730.long+0E+00</t>
  </si>
  <si>
    <t>Eq_Phdp_36=6824.long+1E+04</t>
  </si>
  <si>
    <t>Eq_Cap_36=14721.long+-5E+03</t>
  </si>
  <si>
    <t>Eq_CSp_36=3049.long+0E+00</t>
  </si>
  <si>
    <t>Eq_ml_15p_36=6E-06.long+1E+00</t>
  </si>
  <si>
    <t>Eq_ml_25p_36=6E-06.long+1E+00</t>
  </si>
  <si>
    <t>Eq_ml_35p_36=7E-06.long+1E+00</t>
  </si>
  <si>
    <t>Eq_SZp_42=2608.long+-5E-10</t>
  </si>
  <si>
    <t>Eq_Sap_42=2717.long+9E-10</t>
  </si>
  <si>
    <t>Eq_Atp_42=2752.long+-9E-10</t>
  </si>
  <si>
    <t xml:space="preserve"> Eq_CHp_42=4459.long+9E-10</t>
  </si>
  <si>
    <t>Eq_Phdp_42=7599.long+1E+04</t>
  </si>
  <si>
    <t>Eq_Cap_42=16160.long+-1E+03</t>
  </si>
  <si>
    <t>Eq_CSp_42=3599.long+0E+00</t>
  </si>
  <si>
    <t>Eq_ml_15p_42=6E-06.long+1E+00</t>
  </si>
  <si>
    <t>Eq_ml_25p_42=7E-06.long+1E+00</t>
  </si>
  <si>
    <t>Eq_ml_35p_42=7E-06.long+1E+00</t>
  </si>
  <si>
    <t>Eq_SZp_48=2980.long+0E+00</t>
  </si>
  <si>
    <t>Eq_Sap_48=3090.long+0E+00</t>
  </si>
  <si>
    <t>Eq_Atp_48=3131.long+-9E-10</t>
  </si>
  <si>
    <t xml:space="preserve"> Eq_CHp_48=5280.long+0E+00</t>
  </si>
  <si>
    <t>Eq_Phdp_48=8296.long+1E+04</t>
  </si>
  <si>
    <t>Eq_Cap_48=17762.long+-6E+03</t>
  </si>
  <si>
    <t>Eq_CSp_48=4087.long+-9E-10</t>
  </si>
  <si>
    <t>Eq_ml_15p_48=5E-06.long+1E+00</t>
  </si>
  <si>
    <t>Eq_ml_25p_48=6E-06.long+1E+00</t>
  </si>
  <si>
    <t>Eq_ml_35p_48=6E-06.long+1E+00</t>
  </si>
  <si>
    <t>Procedimiento de calculo de valoración.</t>
  </si>
  <si>
    <t>Código de colores celdas hoja "simulador"</t>
  </si>
  <si>
    <t>Color</t>
  </si>
  <si>
    <t>descripción</t>
  </si>
  <si>
    <t>información diligenciar para simulación.</t>
  </si>
  <si>
    <t>Títulos de información requerida no son celdas que se llenan</t>
  </si>
  <si>
    <t>Celda de resultados</t>
  </si>
  <si>
    <t>Paso</t>
  </si>
  <si>
    <t>actividad</t>
  </si>
  <si>
    <t>Abrir documento soporte de la resolucion y consultar Anexo 1 donde se describen las diferentes variables del modelo</t>
  </si>
  <si>
    <t>Abrir hoja "simulador"</t>
  </si>
  <si>
    <t>Diligenciar celdas con fondo "verde"</t>
  </si>
  <si>
    <t>Observar resultados en celdas "violeta"</t>
  </si>
  <si>
    <t>Alertas</t>
  </si>
  <si>
    <t>color rojo</t>
  </si>
  <si>
    <t>ventanas emergentes</t>
  </si>
  <si>
    <t>Valores fuera de rango.</t>
  </si>
  <si>
    <t>Términos y condiciones de USO</t>
  </si>
  <si>
    <t>1.	El modelo oficial de valoración está descrito en el Anexo 1 de la Resolución CREG . 705 002 de 2022. 
2.	El modelo ejemplo adjunto no reemplaza ni será la herramienta oficial de aplicación del modelo descrito en el Anexo 1 de la Resolución CREG 705 002 de 2022 y no es parte integrante de la resolución antes citada.
3.	La CREG no se hace responsable en ninguna circunstancia por la información suministrada en los enlaces o hipervínculos de terceras personas incluidas en la hoja de cálculo. La CREG se reserva el derecho de modificar en cualquier momento las presentes condiciones de uso, así como cualquier otra condición general o particular, reglamentos de uso, instrucciones o avisos que resulten de la aplicación.
4.	Los agentes y demás interesados serán responsables de hacer una utilización correcta de la hoja de cálculo de conformidad con las leyes colombianas, la buena fe, el orden público, los usos del tráfico y las presentes condiciones de uso. Estos responderán frente a la CREG y a terceros, por los daños y perjuicios que pudieran causarse como consecuencia del incumplimiento de dicha obligación. 
5.	Los resultados indicativos generados por la presente hoja de cálculo corresponden a una estimación, así como, a un valor aproximado y de referencia de las inversiones, a efectos de orientar a los agentes prestadores sobre el eventual monto de las inversiones a reconocer dentro de los cargos de transporte de combustibles líquidos. El valor de las inversiones a reconocer podrían variar de acuerdo con la información que sea suministrada por los agentes y demás elementos que se tengan en cuenta dentro de las actuaciones administrativas que se adelanten a efectos de establecer los cargos de transporte de combustibles líquidos y las revisiones tarifarias que se adelanten dentro del período tarifario en cada situación particular y concreta, sin embargo, estas se harán con base en los mismos criterios y demás elementos previstos en la metodología de transporte de combustibles líquidos. En este sentido, los resultados de la presente hoja de cálculo en ninguna circunstancia comprometen u obligan a la CREG en caso de diferir en el resultado de la aplicación de la metodología de transporte de combustibles líquidos dentro de las actuaciones administrativas que se adelanten a efectos de establecer los cargos de combustibles líquidos y las revisiones tarifarias que se adelanten dentro del período tarifario. Los datos ingresados en esta hoja de cálculo son meramente indicativos y tan solo pueden ser considerados como un ejemplo de uso de la misma. 
6.	La hoja de cálculo es propiedad exclusiva de la CREG y están protegidos por las normas en materia de propiedad intelectual, derechos de autor de la República de Colombia y la Comunidad Andina de Naciones – CAN. Los agentes y demás interesados que hagan uso de él reconocen y aceptan que todos los derechos de propiedad intelectual sobre los contenidos y/o cualesquiera otros elementos insertados en la hoja de cálculo. 
7.	La CREG no será responsable por los daños y perjuicios de toda naturaleza derivados de, entre otros: a) La imposibilidad de acceso a la hoja de cálculo así como la falta de veracidad, exactitud y/o actualidad de los contenidos, así como la existencia de vicios y defectos de toda clase de los contenidos transmitidos, difundidos, almacenados, puestos a disposición a los que se haya accedido a través de la hoja de cálculo b) La presencia de virus o de otros elementos en los contenidos que puedan producir alteraciones en los sistemas informáticos, documentos electrónicos o datos de los agentes y demás interesados; c) El incumplimiento de las leyes colombianas, la buena fe, el orden público, los usos del tráfico y las presentes condiciones de uso como consecuencia del uso incorrecto de la hoja de cálculo.</t>
  </si>
  <si>
    <t>Total de longitud  mayor a la longitud total del poliducto</t>
  </si>
  <si>
    <t>Combustible: Variación positiva en el valor base por kilometro de poliducto</t>
  </si>
  <si>
    <t>Combustible: Variación negativa en el valor base por kilometro de poliducto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</si>
</sst>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 #,##0_-;_-* &quot;-&quot;_-;_-@_-"/>
    <numFmt numFmtId="44" formatCode="_-&quot;$&quot;* #,##0.00_-;\-&quot;$&quot;* #,##0.00_-;_-&quot;$&quot;* &quot;-&quot;??_-;_-@_-"/>
    <numFmt numFmtId="43" formatCode="_-* #,##0.00_-;\-* #,##0.00_-;_-* &quot;-&quot;??_-;_-@_-"/>
    <numFmt numFmtId="164" formatCode="0.000%"/>
    <numFmt numFmtId="165" formatCode="_(* #,##0_);_(* \(#,##0\);_(* &quot;-&quot;??_);_(@_)"/>
    <numFmt numFmtId="166" formatCode="_-&quot;$&quot;* #,##0_-;\-&quot;$&quot;* #,##0_-;_-&quot;$&quot;* &quot;-&quot;??_-;_-@_-"/>
    <numFmt numFmtId="167" formatCode="_-* #,##0_-;\-* #,##0_-;_-* &quot;-&quot;??_-;_-@_-"/>
    <numFmt numFmtId="168" formatCode="_-* #,##0.000_-;\-* #,##0.000_-;_-* &quot;-&quot;??_-;_-@_-"/>
    <numFmt numFmtId="169" formatCode="_-* #,##0.0_-;\-* #,##0.0_-;_-* &quot;-&quot;??_-;_-@_-"/>
    <numFmt numFmtId="170" formatCode="&quot;$&quot;\ #,##0.00_);[Red]\(&quot;$&quot;\ #,##0.00\)"/>
    <numFmt numFmtId="171" formatCode="mm/yyyy"/>
    <numFmt numFmtId="172" formatCode="0.0"/>
    <numFmt numFmtId="173" formatCode="_-[$COP]\ * #,##0.00_-;\-[$COP]\ * #,##0.00_-;_-[$COP]\ * &quot;-&quot;??_-;_-@_-"/>
    <numFmt numFmtId="174" formatCode="_-* #,##0.000_-;\-* #,##0.000_-;_-* &quot;-&quot;_-;_-@_-"/>
    <numFmt numFmtId="175" formatCode="_-* #,##0.0000_-;\-* #,##0.0000_-;_-* &quot;-&quot;??_-;_-@_-"/>
    <numFmt numFmtId="176" formatCode="_(* #,##0.00_);_(* \(#,##0.00\);_(* &quot;-&quot;??_);_(@_)"/>
    <numFmt numFmtId="177" formatCode="0.E+00"/>
    <numFmt numFmtId="178" formatCode="0.00000"/>
    <numFmt numFmtId="179" formatCode="0.0000.E+00"/>
    <numFmt numFmtId="180" formatCode="0.0000E+00"/>
    <numFmt numFmtId="181" formatCode="#,##0.0000"/>
    <numFmt numFmtId="182" formatCode="mm/yy"/>
    <numFmt numFmtId="183" formatCode="#0.0"/>
    <numFmt numFmtId="184" formatCode="#0.000"/>
    <numFmt numFmtId="185" formatCode="#,##0.000"/>
    <numFmt numFmtId="186" formatCode="0.0.E+00"/>
    <numFmt numFmtId="187" formatCode="#,##0.000000"/>
  </numFmts>
  <fonts count="45" x14ac:knownFonts="1">
    <font>
      <sz val="11"/>
      <color theme="1"/>
      <name val="Calibri"/>
      <family val="2"/>
      <scheme val="minor"/>
    </font>
    <font>
      <sz val="11"/>
      <color theme="1"/>
      <name val="Calibri"/>
      <family val="2"/>
      <scheme val="minor"/>
    </font>
    <font>
      <sz val="11"/>
      <color theme="0"/>
      <name val="Calibri"/>
      <family val="2"/>
      <scheme val="minor"/>
    </font>
    <font>
      <sz val="8"/>
      <color theme="1"/>
      <name val="Calibri"/>
      <family val="2"/>
      <scheme val="minor"/>
    </font>
    <font>
      <b/>
      <sz val="9"/>
      <color indexed="81"/>
      <name val="Tahoma"/>
      <family val="2"/>
    </font>
    <font>
      <sz val="9"/>
      <color indexed="81"/>
      <name val="Tahoma"/>
      <family val="2"/>
    </font>
    <font>
      <sz val="8"/>
      <name val="Calibri"/>
      <family val="2"/>
      <scheme val="minor"/>
    </font>
    <font>
      <sz val="12"/>
      <color theme="0"/>
      <name val="Calibri"/>
      <family val="2"/>
      <scheme val="minor"/>
    </font>
    <font>
      <b/>
      <sz val="18"/>
      <color theme="3"/>
      <name val="Calibri"/>
      <family val="2"/>
      <scheme val="minor"/>
    </font>
    <font>
      <b/>
      <sz val="14"/>
      <color theme="3"/>
      <name val="Calibri"/>
      <family val="2"/>
      <scheme val="minor"/>
    </font>
    <font>
      <b/>
      <sz val="11"/>
      <color theme="0"/>
      <name val="Calibri"/>
      <family val="2"/>
      <scheme val="minor"/>
    </font>
    <font>
      <b/>
      <sz val="12"/>
      <color theme="9"/>
      <name val="Calibri"/>
      <family val="2"/>
      <scheme val="minor"/>
    </font>
    <font>
      <u/>
      <sz val="11"/>
      <color theme="10"/>
      <name val="Calibri"/>
      <family val="2"/>
      <scheme val="minor"/>
    </font>
    <font>
      <b/>
      <sz val="20"/>
      <color theme="1"/>
      <name val="Calibri"/>
      <family val="2"/>
      <scheme val="minor"/>
    </font>
    <font>
      <b/>
      <sz val="9"/>
      <color rgb="FF000000"/>
      <name val="Arial Unicode MS"/>
      <family val="2"/>
    </font>
    <font>
      <sz val="9"/>
      <color rgb="FF000000"/>
      <name val="Arial Unicode MS"/>
      <family val="2"/>
    </font>
    <font>
      <sz val="11"/>
      <color indexed="8"/>
      <name val="Calibri"/>
      <family val="2"/>
      <scheme val="minor"/>
    </font>
    <font>
      <b/>
      <sz val="18"/>
      <color theme="1"/>
      <name val="Calibri"/>
      <family val="2"/>
      <scheme val="minor"/>
    </font>
    <font>
      <sz val="11"/>
      <color theme="1"/>
      <name val="Arial"/>
      <family val="2"/>
    </font>
    <font>
      <sz val="10"/>
      <name val="Arial"/>
      <family val="2"/>
    </font>
    <font>
      <u/>
      <sz val="11"/>
      <color theme="10"/>
      <name val="Calibri"/>
      <family val="2"/>
    </font>
    <font>
      <b/>
      <sz val="9"/>
      <color rgb="FF000000"/>
      <name val="Tahoma"/>
      <family val="2"/>
    </font>
    <font>
      <sz val="9"/>
      <color rgb="FF000000"/>
      <name val="Tahoma"/>
      <family val="2"/>
    </font>
    <font>
      <b/>
      <sz val="11"/>
      <color theme="1"/>
      <name val="Calibri"/>
      <family val="2"/>
      <scheme val="minor"/>
    </font>
    <font>
      <sz val="11"/>
      <color theme="3"/>
      <name val="Calibri"/>
      <family val="2"/>
      <scheme val="minor"/>
    </font>
    <font>
      <sz val="10"/>
      <color rgb="FF000000"/>
      <name val="Tahoma"/>
      <family val="2"/>
    </font>
    <font>
      <b/>
      <sz val="10"/>
      <color rgb="FF000000"/>
      <name val="Tahoma"/>
      <family val="2"/>
    </font>
    <font>
      <sz val="11"/>
      <color theme="3"/>
      <name val="Arial"/>
      <family val="2"/>
    </font>
    <font>
      <sz val="8"/>
      <color theme="3"/>
      <name val="Arial"/>
      <family val="2"/>
    </font>
    <font>
      <sz val="10"/>
      <color rgb="FF000000"/>
      <name val="Calibri"/>
      <family val="2"/>
    </font>
    <font>
      <sz val="9"/>
      <color rgb="FF595959"/>
      <name val="Calibri"/>
      <family val="2"/>
      <scheme val="minor"/>
    </font>
    <font>
      <sz val="11"/>
      <color rgb="FF000000"/>
      <name val="Calibri"/>
      <family val="2"/>
    </font>
    <font>
      <sz val="9"/>
      <color theme="3"/>
      <name val="Arial"/>
      <family val="2"/>
    </font>
    <font>
      <sz val="9"/>
      <color theme="0"/>
      <name val="Calibri"/>
      <family val="2"/>
      <scheme val="minor"/>
    </font>
    <font>
      <sz val="8"/>
      <color theme="0"/>
      <name val="Calibri"/>
      <family val="2"/>
      <scheme val="minor"/>
    </font>
    <font>
      <b/>
      <sz val="12"/>
      <color indexed="8"/>
      <name val="Arial"/>
      <family val="2"/>
    </font>
    <font>
      <b/>
      <sz val="10"/>
      <color indexed="8"/>
      <name val="Arial"/>
      <family val="2"/>
    </font>
    <font>
      <sz val="10"/>
      <color indexed="8"/>
      <name val="Arial"/>
      <family val="2"/>
    </font>
    <font>
      <sz val="9"/>
      <color rgb="FF595959"/>
      <name val="Cambria Math"/>
      <family val="1"/>
    </font>
    <font>
      <u val="singleAccounting"/>
      <sz val="11"/>
      <color theme="1"/>
      <name val="Calibri"/>
      <family val="2"/>
      <scheme val="minor"/>
    </font>
    <font>
      <sz val="11"/>
      <color theme="1"/>
      <name val="Calibri"/>
      <family val="2"/>
    </font>
    <font>
      <sz val="10"/>
      <color rgb="FF000000"/>
      <name val="Arial"/>
      <family val="2"/>
    </font>
    <font>
      <sz val="10"/>
      <color indexed="8"/>
      <name val="Arial"/>
      <family val="2"/>
    </font>
    <font>
      <sz val="18"/>
      <color theme="1"/>
      <name val="Calibri"/>
      <family val="2"/>
      <scheme val="minor"/>
    </font>
    <font>
      <sz val="28"/>
      <color theme="1"/>
      <name val="Calibri"/>
      <family val="2"/>
      <scheme val="minor"/>
    </font>
  </fonts>
  <fills count="11">
    <fill>
      <patternFill patternType="none"/>
    </fill>
    <fill>
      <patternFill patternType="gray125"/>
    </fill>
    <fill>
      <patternFill patternType="solid">
        <fgColor theme="3"/>
        <bgColor indexed="64"/>
      </patternFill>
    </fill>
    <fill>
      <patternFill patternType="solid">
        <fgColor theme="9"/>
        <bgColor indexed="64"/>
      </patternFill>
    </fill>
    <fill>
      <patternFill patternType="solid">
        <fgColor rgb="FFBA8CDC"/>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8"/>
      </patternFill>
    </fill>
    <fill>
      <patternFill patternType="solid">
        <fgColor theme="4"/>
      </patternFill>
    </fill>
    <fill>
      <patternFill patternType="solid">
        <fgColor rgb="FFF2F2F2"/>
        <bgColor rgb="FF000000"/>
      </patternFill>
    </fill>
    <fill>
      <patternFill patternType="solid">
        <fgColor rgb="FFFF0000"/>
        <bgColor indexed="64"/>
      </patternFill>
    </fill>
  </fills>
  <borders count="47">
    <border>
      <left/>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0"/>
      </left>
      <right style="thin">
        <color theme="0"/>
      </right>
      <top style="thin">
        <color theme="0"/>
      </top>
      <bottom style="thin">
        <color theme="0"/>
      </bottom>
      <diagonal/>
    </border>
    <border>
      <left/>
      <right/>
      <top/>
      <bottom style="thin">
        <color theme="0"/>
      </bottom>
      <diagonal/>
    </border>
    <border>
      <left/>
      <right style="thin">
        <color theme="0"/>
      </right>
      <top/>
      <bottom/>
      <diagonal/>
    </border>
    <border>
      <left style="thin">
        <color theme="3"/>
      </left>
      <right/>
      <top/>
      <bottom/>
      <diagonal/>
    </border>
    <border>
      <left style="thin">
        <color theme="3"/>
      </left>
      <right/>
      <top/>
      <bottom style="thin">
        <color theme="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theme="0" tint="-0.249977111117893"/>
      </left>
      <right style="thin">
        <color theme="0" tint="-0.249977111117893"/>
      </right>
      <top style="thin">
        <color theme="0" tint="-0.249977111117893"/>
      </top>
      <bottom/>
      <diagonal/>
    </border>
    <border>
      <left/>
      <right style="thin">
        <color theme="0" tint="-0.14999847407452621"/>
      </right>
      <top style="thin">
        <color theme="0" tint="-0.14999847407452621"/>
      </top>
      <bottom style="thin">
        <color theme="0" tint="-0.1499984740745262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theme="0"/>
      </left>
      <right/>
      <top/>
      <bottom style="thin">
        <color theme="0" tint="-0.249977111117893"/>
      </bottom>
      <diagonal/>
    </border>
    <border>
      <left/>
      <right/>
      <top/>
      <bottom style="thin">
        <color theme="0" tint="-0.249977111117893"/>
      </bottom>
      <diagonal/>
    </border>
    <border>
      <left/>
      <right style="thin">
        <color theme="0"/>
      </right>
      <top/>
      <bottom style="thin">
        <color theme="0" tint="-0.249977111117893"/>
      </bottom>
      <diagonal/>
    </border>
    <border>
      <left style="thin">
        <color rgb="FFFFFFFF"/>
      </left>
      <right style="thin">
        <color rgb="FFFFFFFF"/>
      </right>
      <top style="thin">
        <color rgb="FFFFFFFF"/>
      </top>
      <bottom style="thin">
        <color rgb="FFFFFFFF"/>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64"/>
      </left>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diagonal/>
    </border>
    <border>
      <left/>
      <right/>
      <top/>
      <bottom style="thick">
        <color auto="1"/>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diagonal/>
    </border>
    <border>
      <left style="thin">
        <color theme="0"/>
      </left>
      <right/>
      <top style="thin">
        <color theme="0" tint="-0.249977111117893"/>
      </top>
      <bottom style="thin">
        <color theme="0"/>
      </bottom>
      <diagonal/>
    </border>
    <border>
      <left/>
      <right style="thin">
        <color theme="0"/>
      </right>
      <top style="thin">
        <color theme="0" tint="-0.249977111117893"/>
      </top>
      <bottom style="thin">
        <color theme="0"/>
      </bottom>
      <diagonal/>
    </border>
    <border>
      <left/>
      <right style="thin">
        <color theme="0" tint="-0.499984740745262"/>
      </right>
      <top/>
      <bottom/>
      <diagonal/>
    </border>
    <border>
      <left style="thin">
        <color theme="6"/>
      </left>
      <right style="thin">
        <color theme="6"/>
      </right>
      <top style="thin">
        <color theme="6"/>
      </top>
      <bottom style="medium">
        <color theme="6"/>
      </bottom>
      <diagonal/>
    </border>
    <border>
      <left style="thin">
        <color rgb="FF8EA9DB"/>
      </left>
      <right style="thin">
        <color rgb="FF8EA9DB"/>
      </right>
      <top style="thin">
        <color rgb="FF8EA9DB"/>
      </top>
      <bottom style="thin">
        <color rgb="FF8EA9DB"/>
      </bottom>
      <diagonal/>
    </border>
    <border>
      <left/>
      <right style="thin">
        <color theme="0"/>
      </right>
      <top/>
      <bottom style="thin">
        <color theme="6"/>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0" fontId="12" fillId="0" borderId="0" applyNumberFormat="0" applyFill="0" applyBorder="0" applyAlignment="0" applyProtection="0"/>
    <xf numFmtId="0" fontId="16" fillId="0" borderId="0"/>
    <xf numFmtId="0" fontId="19" fillId="0" borderId="0" applyNumberFormat="0" applyFont="0" applyFill="0" applyBorder="0" applyAlignment="0" applyProtection="0"/>
    <xf numFmtId="0" fontId="20" fillId="0" borderId="0" applyNumberFormat="0" applyFill="0" applyBorder="0" applyAlignment="0" applyProtection="0">
      <alignment vertical="top"/>
      <protection locked="0"/>
    </xf>
    <xf numFmtId="176" fontId="1" fillId="0" borderId="0" applyFont="0" applyFill="0" applyBorder="0" applyAlignment="0" applyProtection="0"/>
    <xf numFmtId="0" fontId="7" fillId="7" borderId="0" applyNumberFormat="0" applyBorder="0" applyAlignment="0" applyProtection="0"/>
    <xf numFmtId="0" fontId="7" fillId="8" borderId="0" applyNumberFormat="0" applyBorder="0" applyAlignment="0" applyProtection="0"/>
    <xf numFmtId="3" fontId="2" fillId="0" borderId="9" applyFont="0" applyProtection="0">
      <alignment horizontal="center" vertical="center"/>
    </xf>
    <xf numFmtId="0" fontId="19" fillId="0" borderId="0"/>
  </cellStyleXfs>
  <cellXfs count="240">
    <xf numFmtId="0" fontId="0" fillId="0" borderId="0" xfId="0"/>
    <xf numFmtId="164" fontId="3" fillId="0" borderId="1" xfId="2" applyNumberFormat="1" applyFont="1" applyFill="1" applyBorder="1"/>
    <xf numFmtId="165" fontId="3" fillId="0" borderId="1" xfId="1" applyNumberFormat="1" applyFont="1" applyFill="1" applyBorder="1"/>
    <xf numFmtId="0" fontId="2" fillId="2" borderId="0" xfId="0" applyFont="1" applyFill="1"/>
    <xf numFmtId="165" fontId="8" fillId="0" borderId="0" xfId="0" applyNumberFormat="1" applyFont="1"/>
    <xf numFmtId="165" fontId="9" fillId="0" borderId="0" xfId="0" applyNumberFormat="1" applyFont="1"/>
    <xf numFmtId="0" fontId="2" fillId="2" borderId="0" xfId="0" applyFont="1" applyFill="1" applyAlignment="1">
      <alignment horizontal="right"/>
    </xf>
    <xf numFmtId="0" fontId="2" fillId="3" borderId="0" xfId="0" applyFont="1" applyFill="1"/>
    <xf numFmtId="43" fontId="0" fillId="0" borderId="0" xfId="1" applyFont="1"/>
    <xf numFmtId="43" fontId="0" fillId="0" borderId="0" xfId="0" applyNumberFormat="1"/>
    <xf numFmtId="0" fontId="2" fillId="0" borderId="0" xfId="0" applyFont="1"/>
    <xf numFmtId="0" fontId="0" fillId="0" borderId="0" xfId="0" applyBorder="1"/>
    <xf numFmtId="0" fontId="0" fillId="0" borderId="7" xfId="0" applyBorder="1"/>
    <xf numFmtId="165" fontId="11" fillId="0" borderId="0" xfId="0" applyNumberFormat="1" applyFont="1"/>
    <xf numFmtId="9" fontId="0" fillId="0" borderId="8" xfId="2" applyFont="1" applyBorder="1"/>
    <xf numFmtId="43" fontId="0" fillId="0" borderId="8" xfId="1" applyFont="1" applyBorder="1"/>
    <xf numFmtId="0" fontId="0" fillId="0" borderId="8" xfId="0" applyBorder="1"/>
    <xf numFmtId="166" fontId="0" fillId="0" borderId="8" xfId="3" applyNumberFormat="1" applyFont="1" applyBorder="1"/>
    <xf numFmtId="43" fontId="0" fillId="0" borderId="8" xfId="0" applyNumberFormat="1" applyBorder="1"/>
    <xf numFmtId="0" fontId="10" fillId="2" borderId="0" xfId="0" applyFont="1" applyFill="1"/>
    <xf numFmtId="166" fontId="2" fillId="4" borderId="0" xfId="3" applyNumberFormat="1" applyFont="1" applyFill="1"/>
    <xf numFmtId="43" fontId="2" fillId="4" borderId="0" xfId="0" applyNumberFormat="1" applyFont="1" applyFill="1"/>
    <xf numFmtId="44" fontId="0" fillId="0" borderId="8" xfId="3" applyFont="1" applyBorder="1"/>
    <xf numFmtId="44" fontId="2" fillId="4" borderId="0" xfId="3" applyNumberFormat="1" applyFont="1" applyFill="1"/>
    <xf numFmtId="167" fontId="2" fillId="4" borderId="0" xfId="0" applyNumberFormat="1" applyFont="1" applyFill="1"/>
    <xf numFmtId="43" fontId="0" fillId="0" borderId="8" xfId="1" applyFont="1" applyBorder="1" applyAlignment="1">
      <alignment horizontal="center"/>
    </xf>
    <xf numFmtId="0" fontId="13" fillId="0" borderId="0" xfId="0" applyFont="1"/>
    <xf numFmtId="0" fontId="12" fillId="0" borderId="0" xfId="5" applyAlignment="1">
      <alignment wrapText="1"/>
    </xf>
    <xf numFmtId="0" fontId="14" fillId="5" borderId="0" xfId="0" applyFont="1" applyFill="1" applyAlignment="1">
      <alignment horizontal="left" vertical="center"/>
    </xf>
    <xf numFmtId="0" fontId="16" fillId="5" borderId="0" xfId="6" applyFill="1"/>
    <xf numFmtId="171" fontId="0" fillId="5" borderId="0" xfId="0" applyNumberFormat="1" applyFill="1"/>
    <xf numFmtId="2" fontId="0" fillId="5" borderId="1" xfId="0" applyNumberFormat="1" applyFill="1" applyBorder="1"/>
    <xf numFmtId="0" fontId="0" fillId="5" borderId="0" xfId="0" applyFill="1"/>
    <xf numFmtId="17" fontId="0" fillId="5" borderId="0" xfId="0" applyNumberFormat="1" applyFill="1"/>
    <xf numFmtId="14" fontId="0" fillId="5" borderId="0" xfId="0" applyNumberFormat="1" applyFill="1"/>
    <xf numFmtId="0" fontId="17" fillId="0" borderId="0" xfId="0" applyFont="1"/>
    <xf numFmtId="0" fontId="12" fillId="0" borderId="0" xfId="5"/>
    <xf numFmtId="0" fontId="0" fillId="5" borderId="0" xfId="0" applyFill="1" applyAlignment="1">
      <alignment wrapText="1"/>
    </xf>
    <xf numFmtId="172" fontId="0" fillId="5" borderId="0" xfId="0" applyNumberFormat="1" applyFill="1"/>
    <xf numFmtId="0" fontId="0" fillId="5" borderId="0" xfId="1" applyNumberFormat="1" applyFont="1" applyFill="1"/>
    <xf numFmtId="0" fontId="20" fillId="0" borderId="0" xfId="8" applyAlignment="1" applyProtection="1">
      <alignment wrapText="1"/>
    </xf>
    <xf numFmtId="0" fontId="0" fillId="0" borderId="9" xfId="0" applyBorder="1"/>
    <xf numFmtId="0" fontId="0" fillId="5" borderId="9" xfId="0" applyFill="1" applyBorder="1" applyAlignment="1">
      <alignment vertical="center" wrapText="1"/>
    </xf>
    <xf numFmtId="0" fontId="0" fillId="5" borderId="9" xfId="0" applyFill="1" applyBorder="1" applyAlignment="1">
      <alignment horizontal="center" vertical="center" wrapText="1"/>
    </xf>
    <xf numFmtId="0" fontId="0" fillId="5" borderId="10" xfId="0" applyFill="1" applyBorder="1" applyAlignment="1">
      <alignment horizontal="center" vertical="center" wrapText="1"/>
    </xf>
    <xf numFmtId="0" fontId="0" fillId="5" borderId="11" xfId="0" applyFill="1" applyBorder="1" applyAlignment="1">
      <alignment horizontal="center" vertical="center" wrapText="1"/>
    </xf>
    <xf numFmtId="0" fontId="0" fillId="0" borderId="11" xfId="0" applyBorder="1" applyAlignment="1">
      <alignment vertical="center"/>
    </xf>
    <xf numFmtId="41" fontId="0" fillId="5" borderId="9" xfId="4" applyFont="1" applyFill="1" applyBorder="1" applyAlignment="1">
      <alignment horizontal="center" vertical="center" wrapText="1"/>
    </xf>
    <xf numFmtId="170" fontId="0" fillId="5" borderId="9" xfId="0" applyNumberFormat="1" applyFill="1" applyBorder="1" applyAlignment="1">
      <alignment horizontal="center" vertical="center" wrapText="1"/>
    </xf>
    <xf numFmtId="14" fontId="0" fillId="5" borderId="9" xfId="0" applyNumberFormat="1" applyFill="1" applyBorder="1" applyAlignment="1">
      <alignment horizontal="center" vertical="center" wrapText="1"/>
    </xf>
    <xf numFmtId="170" fontId="0" fillId="5" borderId="10" xfId="0" applyNumberFormat="1" applyFill="1" applyBorder="1" applyAlignment="1">
      <alignment horizontal="center" vertical="center" wrapText="1"/>
    </xf>
    <xf numFmtId="170" fontId="0" fillId="5" borderId="11" xfId="0" applyNumberFormat="1" applyFill="1" applyBorder="1" applyAlignment="1">
      <alignment horizontal="center" vertical="center" wrapText="1"/>
    </xf>
    <xf numFmtId="0" fontId="0" fillId="0" borderId="11" xfId="0" applyBorder="1"/>
    <xf numFmtId="10" fontId="0" fillId="0" borderId="11" xfId="2" applyNumberFormat="1" applyFont="1" applyBorder="1"/>
    <xf numFmtId="9" fontId="0" fillId="0" borderId="11" xfId="2" applyFont="1" applyBorder="1"/>
    <xf numFmtId="0" fontId="0" fillId="5" borderId="9" xfId="0" applyFill="1" applyBorder="1" applyAlignment="1">
      <alignment horizontal="center"/>
    </xf>
    <xf numFmtId="2" fontId="0" fillId="5" borderId="9" xfId="0" applyNumberFormat="1" applyFill="1" applyBorder="1" applyAlignment="1">
      <alignment horizontal="center"/>
    </xf>
    <xf numFmtId="173" fontId="0" fillId="5" borderId="0" xfId="0" applyNumberFormat="1" applyFill="1"/>
    <xf numFmtId="173" fontId="0" fillId="5" borderId="0" xfId="1" applyNumberFormat="1" applyFont="1" applyFill="1"/>
    <xf numFmtId="0" fontId="0" fillId="0" borderId="5" xfId="0" applyBorder="1"/>
    <xf numFmtId="4" fontId="18" fillId="6" borderId="2" xfId="0" applyNumberFormat="1" applyFont="1" applyFill="1" applyBorder="1"/>
    <xf numFmtId="14" fontId="18" fillId="6" borderId="2" xfId="0" applyNumberFormat="1" applyFont="1" applyFill="1" applyBorder="1"/>
    <xf numFmtId="14" fontId="0" fillId="0" borderId="7" xfId="0" applyNumberFormat="1" applyBorder="1"/>
    <xf numFmtId="168" fontId="0" fillId="0" borderId="7" xfId="1" applyNumberFormat="1" applyFont="1" applyBorder="1"/>
    <xf numFmtId="0" fontId="0" fillId="0" borderId="7" xfId="0" applyNumberFormat="1" applyBorder="1"/>
    <xf numFmtId="168" fontId="2" fillId="4" borderId="0" xfId="1" applyNumberFormat="1" applyFont="1" applyFill="1"/>
    <xf numFmtId="43" fontId="0" fillId="0" borderId="7" xfId="1" applyFont="1" applyBorder="1"/>
    <xf numFmtId="0" fontId="0" fillId="3" borderId="0" xfId="0" applyFill="1"/>
    <xf numFmtId="0" fontId="2" fillId="2" borderId="0" xfId="0" applyFont="1" applyFill="1" applyAlignment="1">
      <alignment horizontal="left" indent="1"/>
    </xf>
    <xf numFmtId="44" fontId="2" fillId="4" borderId="0" xfId="3" applyFont="1" applyFill="1"/>
    <xf numFmtId="44" fontId="2" fillId="4" borderId="0" xfId="3" applyFont="1" applyFill="1" applyAlignment="1">
      <alignment horizontal="right" indent="1"/>
    </xf>
    <xf numFmtId="14" fontId="0" fillId="0" borderId="0" xfId="1" applyNumberFormat="1" applyFont="1"/>
    <xf numFmtId="44" fontId="0" fillId="0" borderId="0" xfId="0" applyNumberFormat="1"/>
    <xf numFmtId="166" fontId="0" fillId="0" borderId="0" xfId="0" applyNumberFormat="1"/>
    <xf numFmtId="0" fontId="2" fillId="2" borderId="0" xfId="0" applyFont="1" applyFill="1" applyAlignment="1">
      <alignment horizontal="center" vertical="center"/>
    </xf>
    <xf numFmtId="0" fontId="18" fillId="0" borderId="0" xfId="0" applyFont="1"/>
    <xf numFmtId="167" fontId="0" fillId="0" borderId="8" xfId="1" applyNumberFormat="1" applyFont="1" applyBorder="1"/>
    <xf numFmtId="0" fontId="2" fillId="5" borderId="0" xfId="0" applyFont="1" applyFill="1"/>
    <xf numFmtId="167" fontId="2" fillId="5" borderId="0" xfId="1" applyNumberFormat="1" applyFont="1" applyFill="1"/>
    <xf numFmtId="9" fontId="0" fillId="5" borderId="8" xfId="2" applyFont="1" applyFill="1" applyBorder="1"/>
    <xf numFmtId="43" fontId="0" fillId="5" borderId="8" xfId="1" applyFont="1" applyFill="1" applyBorder="1"/>
    <xf numFmtId="43" fontId="0" fillId="5" borderId="0" xfId="0" applyNumberFormat="1" applyFill="1" applyBorder="1"/>
    <xf numFmtId="43" fontId="0" fillId="5" borderId="0" xfId="0" applyNumberFormat="1" applyFill="1"/>
    <xf numFmtId="9" fontId="0" fillId="0" borderId="13" xfId="2" applyFont="1" applyBorder="1"/>
    <xf numFmtId="167" fontId="0" fillId="0" borderId="8" xfId="0" applyNumberFormat="1" applyBorder="1"/>
    <xf numFmtId="3" fontId="0" fillId="0" borderId="0" xfId="0" applyNumberFormat="1"/>
    <xf numFmtId="168" fontId="0" fillId="0" borderId="8" xfId="1" applyNumberFormat="1" applyFont="1" applyBorder="1"/>
    <xf numFmtId="43" fontId="0" fillId="0" borderId="8" xfId="1" applyNumberFormat="1" applyFont="1" applyBorder="1"/>
    <xf numFmtId="168" fontId="2" fillId="4" borderId="0" xfId="0" applyNumberFormat="1" applyFont="1" applyFill="1"/>
    <xf numFmtId="41" fontId="0" fillId="0" borderId="0" xfId="4" applyFont="1"/>
    <xf numFmtId="175" fontId="2" fillId="4" borderId="0" xfId="0" applyNumberFormat="1" applyFont="1" applyFill="1"/>
    <xf numFmtId="166" fontId="0" fillId="0" borderId="0" xfId="3" applyNumberFormat="1" applyFont="1" applyBorder="1"/>
    <xf numFmtId="9" fontId="0" fillId="0" borderId="0" xfId="2" applyFont="1" applyBorder="1"/>
    <xf numFmtId="168" fontId="2" fillId="4" borderId="0" xfId="0" applyNumberFormat="1" applyFont="1" applyFill="1" applyAlignment="1">
      <alignment horizontal="center"/>
    </xf>
    <xf numFmtId="174" fontId="0" fillId="0" borderId="7" xfId="4" applyNumberFormat="1" applyFont="1" applyBorder="1"/>
    <xf numFmtId="0" fontId="7" fillId="7" borderId="0" xfId="10"/>
    <xf numFmtId="180" fontId="30" fillId="0" borderId="9" xfId="0" applyNumberFormat="1" applyFont="1" applyBorder="1" applyAlignment="1">
      <alignment horizontal="center" vertical="center" readingOrder="1"/>
    </xf>
    <xf numFmtId="0" fontId="7" fillId="8" borderId="0" xfId="11"/>
    <xf numFmtId="0" fontId="0" fillId="0" borderId="0" xfId="0" applyBorder="1" applyAlignment="1">
      <alignment vertical="center"/>
    </xf>
    <xf numFmtId="0" fontId="0" fillId="0" borderId="14" xfId="0" applyBorder="1"/>
    <xf numFmtId="1" fontId="0" fillId="0" borderId="14" xfId="0" applyNumberFormat="1" applyBorder="1"/>
    <xf numFmtId="172" fontId="0" fillId="0" borderId="14" xfId="4" applyNumberFormat="1" applyFont="1" applyBorder="1"/>
    <xf numFmtId="0" fontId="0" fillId="0" borderId="6" xfId="0" applyBorder="1" applyAlignment="1"/>
    <xf numFmtId="0" fontId="0" fillId="0" borderId="3" xfId="0" applyBorder="1" applyAlignment="1"/>
    <xf numFmtId="0" fontId="0" fillId="0" borderId="5" xfId="0" applyBorder="1" applyAlignment="1"/>
    <xf numFmtId="0" fontId="0" fillId="0" borderId="0" xfId="0" applyBorder="1" applyAlignment="1"/>
    <xf numFmtId="165" fontId="0" fillId="0" borderId="5" xfId="0" applyNumberFormat="1" applyBorder="1" applyAlignment="1"/>
    <xf numFmtId="165" fontId="0" fillId="0" borderId="0" xfId="0" applyNumberFormat="1" applyBorder="1" applyAlignment="1"/>
    <xf numFmtId="0" fontId="0" fillId="0" borderId="0" xfId="0" applyBorder="1" applyAlignment="1">
      <alignment horizontal="center"/>
    </xf>
    <xf numFmtId="165" fontId="7" fillId="7" borderId="12" xfId="10" applyNumberFormat="1" applyBorder="1" applyAlignment="1">
      <alignment horizontal="center" vertical="center" wrapText="1"/>
    </xf>
    <xf numFmtId="165" fontId="28" fillId="0" borderId="9" xfId="1" applyNumberFormat="1" applyFont="1" applyFill="1" applyBorder="1" applyAlignment="1">
      <alignment vertical="center"/>
    </xf>
    <xf numFmtId="165" fontId="24" fillId="0" borderId="9" xfId="1" applyNumberFormat="1" applyFont="1" applyFill="1" applyBorder="1" applyAlignment="1">
      <alignment vertical="center"/>
    </xf>
    <xf numFmtId="165" fontId="28" fillId="0" borderId="9" xfId="1" applyNumberFormat="1" applyFont="1" applyFill="1" applyBorder="1" applyAlignment="1">
      <alignment horizontal="center" vertical="center"/>
    </xf>
    <xf numFmtId="165" fontId="28" fillId="0" borderId="9" xfId="1" applyNumberFormat="1" applyFont="1" applyFill="1" applyBorder="1" applyAlignment="1">
      <alignment horizontal="center" vertical="center"/>
    </xf>
    <xf numFmtId="181" fontId="24" fillId="0" borderId="9" xfId="1" applyNumberFormat="1" applyFont="1" applyFill="1" applyBorder="1" applyAlignment="1">
      <alignment horizontal="center" vertical="center"/>
    </xf>
    <xf numFmtId="177" fontId="24" fillId="0" borderId="9" xfId="1" applyNumberFormat="1" applyFont="1" applyFill="1" applyBorder="1" applyAlignment="1">
      <alignment horizontal="center" vertical="center"/>
    </xf>
    <xf numFmtId="170" fontId="0" fillId="5" borderId="0" xfId="0" applyNumberFormat="1" applyFill="1" applyAlignment="1">
      <alignment horizontal="center" vertical="center" wrapText="1"/>
    </xf>
    <xf numFmtId="14" fontId="0" fillId="5" borderId="0" xfId="0" applyNumberFormat="1" applyFill="1" applyAlignment="1">
      <alignment horizontal="center" vertical="center" wrapText="1"/>
    </xf>
    <xf numFmtId="0" fontId="0" fillId="5" borderId="0" xfId="0" applyFill="1" applyAlignment="1">
      <alignment horizontal="center"/>
    </xf>
    <xf numFmtId="41" fontId="0" fillId="0" borderId="0" xfId="0" applyNumberFormat="1"/>
    <xf numFmtId="0" fontId="0" fillId="0" borderId="0" xfId="0"/>
    <xf numFmtId="0" fontId="36" fillId="0" borderId="0" xfId="0" applyFont="1" applyAlignment="1">
      <alignment horizontal="left" vertical="top" wrapText="1"/>
    </xf>
    <xf numFmtId="0" fontId="36" fillId="0" borderId="31" xfId="0" applyFont="1" applyBorder="1" applyAlignment="1">
      <alignment horizontal="center" wrapText="1"/>
    </xf>
    <xf numFmtId="0" fontId="36" fillId="0" borderId="0" xfId="0" applyFont="1" applyAlignment="1">
      <alignment horizontal="left"/>
    </xf>
    <xf numFmtId="183" fontId="37" fillId="0" borderId="0" xfId="0" applyNumberFormat="1" applyFont="1" applyAlignment="1">
      <alignment horizontal="right"/>
    </xf>
    <xf numFmtId="184" fontId="37" fillId="0" borderId="0" xfId="0" applyNumberFormat="1" applyFont="1" applyAlignment="1">
      <alignment horizontal="right"/>
    </xf>
    <xf numFmtId="182" fontId="0" fillId="0" borderId="0" xfId="0" applyNumberFormat="1"/>
    <xf numFmtId="165" fontId="7" fillId="7" borderId="2" xfId="10" applyNumberFormat="1" applyBorder="1" applyAlignment="1">
      <alignment horizontal="center" vertical="center" wrapText="1"/>
    </xf>
    <xf numFmtId="0" fontId="23" fillId="0" borderId="0" xfId="0" applyFont="1"/>
    <xf numFmtId="165" fontId="7" fillId="7" borderId="22" xfId="10" applyNumberFormat="1" applyBorder="1" applyAlignment="1">
      <alignment horizontal="center" vertical="center"/>
    </xf>
    <xf numFmtId="165" fontId="7" fillId="7" borderId="2" xfId="10" applyNumberFormat="1" applyBorder="1" applyAlignment="1">
      <alignment horizontal="center" vertical="center"/>
    </xf>
    <xf numFmtId="0" fontId="0" fillId="0" borderId="0" xfId="0"/>
    <xf numFmtId="165" fontId="7" fillId="7" borderId="2" xfId="10" applyNumberFormat="1" applyBorder="1" applyAlignment="1">
      <alignment horizontal="center" vertical="center"/>
    </xf>
    <xf numFmtId="0" fontId="0" fillId="0" borderId="0" xfId="0"/>
    <xf numFmtId="180" fontId="38" fillId="0" borderId="9" xfId="0" applyNumberFormat="1" applyFont="1" applyBorder="1" applyAlignment="1">
      <alignment horizontal="center" vertical="center" readingOrder="1"/>
    </xf>
    <xf numFmtId="0" fontId="0" fillId="0" borderId="0" xfId="0"/>
    <xf numFmtId="179" fontId="30" fillId="0" borderId="9" xfId="4" applyNumberFormat="1" applyFont="1" applyBorder="1" applyAlignment="1">
      <alignment horizontal="center" vertical="center" readingOrder="1"/>
    </xf>
    <xf numFmtId="181" fontId="30" fillId="0" borderId="9" xfId="4" applyNumberFormat="1" applyFont="1" applyBorder="1" applyAlignment="1">
      <alignment horizontal="center" vertical="center" readingOrder="1"/>
    </xf>
    <xf numFmtId="185" fontId="0" fillId="0" borderId="0" xfId="0" applyNumberFormat="1"/>
    <xf numFmtId="0" fontId="0" fillId="0" borderId="0" xfId="0"/>
    <xf numFmtId="186" fontId="0" fillId="0" borderId="0" xfId="0" applyNumberFormat="1"/>
    <xf numFmtId="3" fontId="0" fillId="0" borderId="9" xfId="12" applyFont="1" applyAlignment="1">
      <alignment horizontal="left" vertical="center" indent="1"/>
    </xf>
    <xf numFmtId="187" fontId="0" fillId="0" borderId="0" xfId="0" applyNumberFormat="1"/>
    <xf numFmtId="178" fontId="0" fillId="0" borderId="0" xfId="0" applyNumberFormat="1"/>
    <xf numFmtId="185" fontId="23" fillId="0" borderId="9" xfId="12" applyNumberFormat="1" applyFont="1">
      <alignment horizontal="center" vertical="center"/>
    </xf>
    <xf numFmtId="181" fontId="23" fillId="0" borderId="9" xfId="12" applyNumberFormat="1" applyFont="1">
      <alignment horizontal="center" vertical="center"/>
    </xf>
    <xf numFmtId="0" fontId="0" fillId="0" borderId="0" xfId="0"/>
    <xf numFmtId="165" fontId="27" fillId="0" borderId="32" xfId="1" applyNumberFormat="1" applyFont="1" applyFill="1" applyBorder="1" applyAlignment="1">
      <alignment vertical="center"/>
    </xf>
    <xf numFmtId="165" fontId="27" fillId="0" borderId="32" xfId="1" applyNumberFormat="1" applyFont="1" applyFill="1" applyBorder="1" applyAlignment="1">
      <alignment horizontal="center" vertical="center"/>
    </xf>
    <xf numFmtId="165" fontId="32" fillId="0" borderId="32" xfId="1" applyNumberFormat="1" applyFont="1" applyFill="1" applyBorder="1" applyAlignment="1">
      <alignment horizontal="center" vertical="center"/>
    </xf>
    <xf numFmtId="165" fontId="24" fillId="0" borderId="32" xfId="1" applyNumberFormat="1" applyFont="1" applyFill="1" applyBorder="1" applyAlignment="1">
      <alignment horizontal="center" vertical="center"/>
    </xf>
    <xf numFmtId="165" fontId="33" fillId="7" borderId="2" xfId="10" applyNumberFormat="1" applyFont="1" applyBorder="1" applyAlignment="1">
      <alignment horizontal="center" vertical="center" wrapText="1"/>
    </xf>
    <xf numFmtId="165" fontId="34" fillId="7" borderId="2" xfId="10" applyNumberFormat="1" applyFont="1" applyBorder="1" applyAlignment="1">
      <alignment horizontal="center" vertical="center" wrapText="1"/>
    </xf>
    <xf numFmtId="43" fontId="0" fillId="0" borderId="8" xfId="1" applyFont="1" applyBorder="1" applyAlignment="1">
      <alignment wrapText="1"/>
    </xf>
    <xf numFmtId="43" fontId="39" fillId="5" borderId="8" xfId="1" applyFont="1" applyFill="1" applyBorder="1"/>
    <xf numFmtId="43" fontId="1" fillId="0" borderId="8" xfId="1" applyFont="1" applyBorder="1"/>
    <xf numFmtId="0" fontId="23" fillId="0" borderId="38" xfId="0" applyFont="1" applyBorder="1" applyAlignment="1">
      <alignment horizontal="center"/>
    </xf>
    <xf numFmtId="0" fontId="23" fillId="0" borderId="38" xfId="0" applyNumberFormat="1" applyFont="1" applyBorder="1" applyAlignment="1">
      <alignment horizontal="center"/>
    </xf>
    <xf numFmtId="0" fontId="0" fillId="0" borderId="0" xfId="0" applyNumberFormat="1"/>
    <xf numFmtId="171" fontId="40" fillId="9" borderId="0" xfId="0" applyNumberFormat="1" applyFont="1" applyFill="1"/>
    <xf numFmtId="2" fontId="40" fillId="9" borderId="39" xfId="0" applyNumberFormat="1" applyFont="1" applyFill="1" applyBorder="1"/>
    <xf numFmtId="184" fontId="41" fillId="0" borderId="0" xfId="0" applyNumberFormat="1" applyFont="1" applyAlignment="1">
      <alignment horizontal="right"/>
    </xf>
    <xf numFmtId="184" fontId="42" fillId="0" borderId="0" xfId="0" applyNumberFormat="1" applyFont="1" applyAlignment="1">
      <alignment horizontal="right"/>
    </xf>
    <xf numFmtId="9" fontId="0" fillId="0" borderId="0" xfId="2" applyFont="1"/>
    <xf numFmtId="0" fontId="2" fillId="2" borderId="0" xfId="0" quotePrefix="1" applyFont="1" applyFill="1"/>
    <xf numFmtId="2" fontId="30" fillId="0" borderId="9" xfId="4" applyNumberFormat="1" applyFont="1" applyBorder="1" applyAlignment="1">
      <alignment horizontal="center" vertical="center" readingOrder="1"/>
    </xf>
    <xf numFmtId="0" fontId="0" fillId="0" borderId="0" xfId="0"/>
    <xf numFmtId="0" fontId="43" fillId="0" borderId="0" xfId="0" applyFont="1"/>
    <xf numFmtId="0" fontId="23" fillId="0" borderId="41" xfId="0" applyFont="1" applyBorder="1"/>
    <xf numFmtId="0" fontId="23" fillId="0" borderId="42" xfId="0" applyFont="1" applyBorder="1"/>
    <xf numFmtId="0" fontId="2" fillId="3" borderId="43" xfId="0" applyFont="1" applyFill="1" applyBorder="1"/>
    <xf numFmtId="0" fontId="0" fillId="0" borderId="44" xfId="0" applyBorder="1"/>
    <xf numFmtId="0" fontId="0" fillId="10" borderId="43" xfId="0" applyFill="1" applyBorder="1"/>
    <xf numFmtId="0" fontId="2" fillId="2" borderId="43" xfId="0" applyFont="1" applyFill="1" applyBorder="1"/>
    <xf numFmtId="44" fontId="2" fillId="4" borderId="45" xfId="3" applyFont="1" applyFill="1" applyBorder="1"/>
    <xf numFmtId="0" fontId="0" fillId="0" borderId="46" xfId="0" applyBorder="1"/>
    <xf numFmtId="0" fontId="23" fillId="0" borderId="16" xfId="0" applyFont="1" applyBorder="1" applyAlignment="1">
      <alignment horizontal="center"/>
    </xf>
    <xf numFmtId="0" fontId="23" fillId="0" borderId="17" xfId="0" applyFont="1" applyBorder="1" applyAlignment="1">
      <alignment horizontal="center"/>
    </xf>
    <xf numFmtId="0" fontId="0" fillId="0" borderId="18" xfId="0" applyBorder="1" applyAlignment="1">
      <alignment horizontal="center" vertical="center"/>
    </xf>
    <xf numFmtId="0" fontId="0" fillId="0" borderId="15" xfId="0" applyBorder="1"/>
    <xf numFmtId="0" fontId="0" fillId="0" borderId="23" xfId="0" applyBorder="1" applyAlignment="1">
      <alignment horizontal="center" vertical="center"/>
    </xf>
    <xf numFmtId="0" fontId="0" fillId="0" borderId="24" xfId="0" applyBorder="1"/>
    <xf numFmtId="0" fontId="23" fillId="0" borderId="16" xfId="0" applyFont="1" applyBorder="1"/>
    <xf numFmtId="0" fontId="23" fillId="0" borderId="17" xfId="0" applyFont="1" applyBorder="1"/>
    <xf numFmtId="0" fontId="0" fillId="10" borderId="18" xfId="0" applyFill="1" applyBorder="1"/>
    <xf numFmtId="0" fontId="0" fillId="0" borderId="23" xfId="0" applyBorder="1"/>
    <xf numFmtId="0" fontId="2" fillId="3" borderId="0" xfId="0" applyFont="1" applyFill="1" applyProtection="1">
      <protection locked="0"/>
    </xf>
    <xf numFmtId="167" fontId="2" fillId="3" borderId="0" xfId="1" applyNumberFormat="1" applyFont="1" applyFill="1" applyProtection="1">
      <protection locked="0"/>
    </xf>
    <xf numFmtId="167" fontId="0" fillId="0" borderId="0" xfId="1" applyNumberFormat="1" applyFont="1" applyBorder="1" applyProtection="1">
      <protection locked="0"/>
    </xf>
    <xf numFmtId="14" fontId="0" fillId="0" borderId="7" xfId="0" applyNumberFormat="1" applyBorder="1" applyProtection="1">
      <protection locked="0"/>
    </xf>
    <xf numFmtId="169" fontId="2" fillId="3" borderId="0" xfId="1" applyNumberFormat="1" applyFont="1" applyFill="1" applyProtection="1">
      <protection locked="0"/>
    </xf>
    <xf numFmtId="0" fontId="44" fillId="0" borderId="0" xfId="0" applyFont="1" applyAlignment="1">
      <alignment horizontal="center"/>
    </xf>
    <xf numFmtId="0" fontId="0" fillId="0" borderId="0" xfId="0" applyAlignment="1">
      <alignment horizontal="left" vertical="center" wrapText="1"/>
    </xf>
    <xf numFmtId="165" fontId="7" fillId="7" borderId="4" xfId="10" applyNumberFormat="1" applyBorder="1" applyAlignment="1">
      <alignment horizontal="center" vertical="center" wrapText="1"/>
    </xf>
    <xf numFmtId="165" fontId="7" fillId="7" borderId="40" xfId="10" applyNumberFormat="1" applyBorder="1" applyAlignment="1">
      <alignment horizontal="center" vertical="center" wrapText="1"/>
    </xf>
    <xf numFmtId="165" fontId="28" fillId="0" borderId="9" xfId="1" applyNumberFormat="1" applyFont="1" applyFill="1" applyBorder="1" applyAlignment="1">
      <alignment horizontal="center" vertical="center"/>
    </xf>
    <xf numFmtId="165" fontId="28" fillId="0" borderId="26" xfId="1" applyNumberFormat="1" applyFont="1" applyFill="1" applyBorder="1" applyAlignment="1">
      <alignment horizontal="center" vertical="center"/>
    </xf>
    <xf numFmtId="165" fontId="28" fillId="0" borderId="27" xfId="1" applyNumberFormat="1" applyFont="1" applyFill="1" applyBorder="1" applyAlignment="1">
      <alignment horizontal="center" vertical="center"/>
    </xf>
    <xf numFmtId="165" fontId="28" fillId="0" borderId="28" xfId="1" applyNumberFormat="1" applyFont="1" applyFill="1" applyBorder="1" applyAlignment="1">
      <alignment horizontal="center" vertical="center"/>
    </xf>
    <xf numFmtId="0" fontId="0" fillId="0" borderId="29" xfId="0" applyBorder="1" applyAlignment="1">
      <alignment horizontal="center"/>
    </xf>
    <xf numFmtId="0" fontId="0" fillId="0" borderId="30" xfId="0"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181" fontId="24" fillId="0" borderId="26" xfId="1" applyNumberFormat="1" applyFont="1" applyFill="1" applyBorder="1" applyAlignment="1">
      <alignment horizontal="center" vertical="center"/>
    </xf>
    <xf numFmtId="181" fontId="24" fillId="0" borderId="27" xfId="1" applyNumberFormat="1" applyFont="1" applyFill="1" applyBorder="1" applyAlignment="1">
      <alignment horizontal="center" vertical="center"/>
    </xf>
    <xf numFmtId="181" fontId="24" fillId="0" borderId="28" xfId="1" applyNumberFormat="1" applyFont="1" applyFill="1" applyBorder="1" applyAlignment="1">
      <alignment horizontal="center" vertical="center"/>
    </xf>
    <xf numFmtId="165" fontId="7" fillId="7" borderId="2" xfId="10" applyNumberFormat="1" applyBorder="1" applyAlignment="1">
      <alignment horizontal="center" vertical="center" wrapText="1"/>
    </xf>
    <xf numFmtId="165" fontId="27" fillId="0" borderId="26" xfId="1" applyNumberFormat="1" applyFont="1" applyFill="1" applyBorder="1" applyAlignment="1">
      <alignment horizontal="center" vertical="center"/>
    </xf>
    <xf numFmtId="165" fontId="27" fillId="0" borderId="27" xfId="1" applyNumberFormat="1" applyFont="1" applyFill="1" applyBorder="1" applyAlignment="1">
      <alignment horizontal="center" vertical="center"/>
    </xf>
    <xf numFmtId="165" fontId="27" fillId="0" borderId="28" xfId="1" applyNumberFormat="1" applyFont="1" applyFill="1" applyBorder="1" applyAlignment="1">
      <alignment horizontal="center" vertical="center"/>
    </xf>
    <xf numFmtId="3" fontId="28" fillId="0" borderId="26" xfId="4" applyNumberFormat="1" applyFont="1" applyFill="1" applyBorder="1" applyAlignment="1">
      <alignment horizontal="center" vertical="center"/>
    </xf>
    <xf numFmtId="3" fontId="28" fillId="0" borderId="27" xfId="4" applyNumberFormat="1" applyFont="1" applyFill="1" applyBorder="1" applyAlignment="1">
      <alignment horizontal="center" vertical="center"/>
    </xf>
    <xf numFmtId="3" fontId="28" fillId="0" borderId="28" xfId="4" applyNumberFormat="1" applyFont="1" applyFill="1" applyBorder="1" applyAlignment="1">
      <alignment horizontal="center" vertical="center"/>
    </xf>
    <xf numFmtId="165" fontId="24" fillId="0" borderId="9" xfId="1" applyNumberFormat="1" applyFont="1" applyFill="1" applyBorder="1" applyAlignment="1">
      <alignment horizontal="center" vertical="center"/>
    </xf>
    <xf numFmtId="165" fontId="33" fillId="7" borderId="2" xfId="10" applyNumberFormat="1" applyFont="1" applyBorder="1" applyAlignment="1">
      <alignment horizontal="center" vertical="center" wrapText="1"/>
    </xf>
    <xf numFmtId="165" fontId="32" fillId="0" borderId="32" xfId="1" applyNumberFormat="1" applyFont="1" applyFill="1" applyBorder="1" applyAlignment="1">
      <alignment horizontal="center" vertical="center"/>
    </xf>
    <xf numFmtId="0" fontId="28" fillId="0" borderId="9" xfId="1" applyNumberFormat="1" applyFont="1" applyFill="1" applyBorder="1" applyAlignment="1">
      <alignment horizontal="center" vertical="center"/>
    </xf>
    <xf numFmtId="165" fontId="28" fillId="0" borderId="34" xfId="1" applyNumberFormat="1" applyFont="1" applyFill="1" applyBorder="1" applyAlignment="1">
      <alignment horizontal="center" vertical="center"/>
    </xf>
    <xf numFmtId="165" fontId="28" fillId="0" borderId="37" xfId="1" applyNumberFormat="1" applyFont="1" applyFill="1" applyBorder="1" applyAlignment="1">
      <alignment horizontal="center" vertical="center"/>
    </xf>
    <xf numFmtId="165" fontId="28" fillId="0" borderId="33" xfId="1" applyNumberFormat="1" applyFont="1" applyFill="1" applyBorder="1" applyAlignment="1">
      <alignment horizontal="center" vertical="center"/>
    </xf>
    <xf numFmtId="165" fontId="27" fillId="0" borderId="32" xfId="1" applyNumberFormat="1" applyFont="1" applyFill="1" applyBorder="1" applyAlignment="1">
      <alignment horizontal="center" vertical="center"/>
    </xf>
    <xf numFmtId="0" fontId="0" fillId="0" borderId="5" xfId="0" applyBorder="1" applyAlignment="1">
      <alignment horizontal="center"/>
    </xf>
    <xf numFmtId="0" fontId="0" fillId="0" borderId="0" xfId="0" applyBorder="1" applyAlignment="1">
      <alignment horizontal="center"/>
    </xf>
    <xf numFmtId="165" fontId="28" fillId="0" borderId="32" xfId="1" applyNumberFormat="1" applyFont="1" applyFill="1" applyBorder="1" applyAlignment="1">
      <alignment horizontal="center" vertical="center"/>
    </xf>
    <xf numFmtId="0" fontId="0" fillId="0" borderId="25" xfId="0" applyBorder="1" applyAlignment="1">
      <alignment horizontal="center"/>
    </xf>
    <xf numFmtId="0" fontId="0" fillId="0" borderId="6" xfId="0" applyBorder="1" applyAlignment="1">
      <alignment horizontal="center"/>
    </xf>
    <xf numFmtId="0" fontId="0" fillId="0" borderId="3" xfId="0" applyBorder="1" applyAlignment="1">
      <alignment horizontal="center"/>
    </xf>
    <xf numFmtId="165" fontId="34" fillId="7" borderId="2" xfId="10" applyNumberFormat="1" applyFont="1" applyBorder="1" applyAlignment="1">
      <alignment horizontal="center" vertical="center" wrapText="1"/>
    </xf>
    <xf numFmtId="165" fontId="7" fillId="7" borderId="19" xfId="10" applyNumberFormat="1" applyBorder="1" applyAlignment="1">
      <alignment horizontal="center" vertical="center" wrapText="1"/>
    </xf>
    <xf numFmtId="165" fontId="7" fillId="7" borderId="20" xfId="10" applyNumberFormat="1" applyBorder="1" applyAlignment="1">
      <alignment horizontal="center" vertical="center" wrapText="1"/>
    </xf>
    <xf numFmtId="165" fontId="7" fillId="7" borderId="21" xfId="10" applyNumberFormat="1" applyBorder="1" applyAlignment="1">
      <alignment horizontal="center" vertical="center" wrapText="1"/>
    </xf>
    <xf numFmtId="165" fontId="7" fillId="7" borderId="35" xfId="10" applyNumberFormat="1" applyBorder="1" applyAlignment="1">
      <alignment horizontal="center" vertical="center"/>
    </xf>
    <xf numFmtId="165" fontId="7" fillId="7" borderId="36" xfId="10" applyNumberFormat="1" applyBorder="1" applyAlignment="1">
      <alignment horizontal="center" vertical="center"/>
    </xf>
    <xf numFmtId="0" fontId="0" fillId="0" borderId="0" xfId="0" applyAlignment="1">
      <alignment horizontal="center"/>
    </xf>
    <xf numFmtId="165" fontId="28" fillId="0" borderId="9" xfId="1" applyNumberFormat="1" applyFont="1" applyFill="1" applyBorder="1" applyAlignment="1">
      <alignment horizontal="center" vertical="center" wrapText="1"/>
    </xf>
    <xf numFmtId="0" fontId="37" fillId="0" borderId="0" xfId="0" applyFont="1" applyAlignment="1">
      <alignment horizontal="left" vertical="top" wrapText="1"/>
    </xf>
    <xf numFmtId="0" fontId="0" fillId="0" borderId="0" xfId="0"/>
    <xf numFmtId="0" fontId="37" fillId="0" borderId="0" xfId="0" applyFont="1" applyAlignment="1">
      <alignment horizontal="left"/>
    </xf>
    <xf numFmtId="0" fontId="35" fillId="0" borderId="0" xfId="0" applyFont="1" applyAlignment="1">
      <alignment horizontal="left"/>
    </xf>
  </cellXfs>
  <cellStyles count="14">
    <cellStyle name="Énfasis1" xfId="11" builtinId="29"/>
    <cellStyle name="Énfasis5" xfId="10" builtinId="45"/>
    <cellStyle name="Estilo 1" xfId="12" xr:uid="{77A312DE-0067-8C4D-8DA2-B888C3507CE0}"/>
    <cellStyle name="Hipervínculo" xfId="5" builtinId="8"/>
    <cellStyle name="Hipervínculo 2" xfId="8" xr:uid="{816BBDAA-55DC-47B8-BADA-433C1B05228E}"/>
    <cellStyle name="Millares" xfId="1" builtinId="3"/>
    <cellStyle name="Millares [0]" xfId="4" builtinId="6"/>
    <cellStyle name="Millares 2" xfId="9" xr:uid="{DB97AB46-6ED7-D248-9B3D-B12021C4E656}"/>
    <cellStyle name="Moneda" xfId="3" builtinId="4"/>
    <cellStyle name="Normal" xfId="0" builtinId="0"/>
    <cellStyle name="Normal 2" xfId="7" xr:uid="{FEB789A2-0610-44B7-8B83-133AD74B6BD8}"/>
    <cellStyle name="Normal 2 10 2" xfId="13" xr:uid="{3CB5FB09-B199-B440-9094-EE1615A965B2}"/>
    <cellStyle name="Normal 3" xfId="6" xr:uid="{E6F5E520-2980-417B-B013-EF42FA0EFE92}"/>
    <cellStyle name="Porcentaje" xfId="2" builtinId="5"/>
  </cellStyles>
  <dxfs count="9">
    <dxf>
      <font>
        <color theme="3"/>
      </font>
    </dxf>
    <dxf>
      <font>
        <color theme="0"/>
      </font>
      <fill>
        <patternFill>
          <bgColor rgb="FFC00000"/>
        </patternFill>
      </fill>
    </dxf>
    <dxf>
      <font>
        <color theme="0"/>
      </font>
      <fill>
        <patternFill>
          <bgColor theme="9"/>
        </patternFill>
      </fill>
    </dxf>
    <dxf>
      <font>
        <color theme="0"/>
      </font>
      <fill>
        <patternFill>
          <bgColor rgb="FFC00000"/>
        </patternFill>
      </fill>
    </dxf>
    <dxf>
      <font>
        <color theme="3"/>
      </font>
    </dxf>
    <dxf>
      <font>
        <color theme="0"/>
      </font>
      <fill>
        <patternFill>
          <bgColor rgb="FFC00000"/>
        </patternFill>
      </fill>
    </dxf>
    <dxf>
      <font>
        <color theme="0"/>
      </font>
      <fill>
        <patternFill>
          <bgColor rgb="FFC00000"/>
        </patternFill>
      </fill>
    </dxf>
    <dxf>
      <font>
        <color theme="3"/>
      </font>
    </dxf>
    <dxf>
      <font>
        <color theme="0"/>
      </font>
      <fill>
        <patternFill>
          <bgColor rgb="FFC00000"/>
        </patternFill>
      </fill>
    </dxf>
  </dxfs>
  <tableStyles count="0" defaultTableStyle="TableStyleMedium2" defaultPivotStyle="PivotStyleLight16"/>
  <colors>
    <mruColors>
      <color rgb="FF44546A"/>
      <color rgb="FFBA8C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5</xdr:col>
      <xdr:colOff>71436</xdr:colOff>
      <xdr:row>5</xdr:row>
      <xdr:rowOff>57151</xdr:rowOff>
    </xdr:from>
    <xdr:to>
      <xdr:col>9</xdr:col>
      <xdr:colOff>1223962</xdr:colOff>
      <xdr:row>6</xdr:row>
      <xdr:rowOff>171451</xdr:rowOff>
    </xdr:to>
    <xdr:sp macro="" textlink="">
      <xdr:nvSpPr>
        <xdr:cNvPr id="2" name="Rectángulo: esquinas redondeadas 1">
          <a:extLst>
            <a:ext uri="{FF2B5EF4-FFF2-40B4-BE49-F238E27FC236}">
              <a16:creationId xmlns:a16="http://schemas.microsoft.com/office/drawing/2014/main" id="{C3B4FBA4-A213-4CAF-A467-8EE493017C1E}"/>
            </a:ext>
          </a:extLst>
        </xdr:cNvPr>
        <xdr:cNvSpPr/>
      </xdr:nvSpPr>
      <xdr:spPr>
        <a:xfrm>
          <a:off x="5081586" y="1619251"/>
          <a:ext cx="10858501" cy="304800"/>
        </a:xfrm>
        <a:prstGeom prst="round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71436</xdr:colOff>
      <xdr:row>6</xdr:row>
      <xdr:rowOff>19051</xdr:rowOff>
    </xdr:from>
    <xdr:to>
      <xdr:col>5</xdr:col>
      <xdr:colOff>71437</xdr:colOff>
      <xdr:row>10</xdr:row>
      <xdr:rowOff>88106</xdr:rowOff>
    </xdr:to>
    <xdr:cxnSp macro="">
      <xdr:nvCxnSpPr>
        <xdr:cNvPr id="3" name="Conector recto 2">
          <a:extLst>
            <a:ext uri="{FF2B5EF4-FFF2-40B4-BE49-F238E27FC236}">
              <a16:creationId xmlns:a16="http://schemas.microsoft.com/office/drawing/2014/main" id="{66FB5D9E-CC48-4CB5-99ED-B65D8F5C5E63}"/>
            </a:ext>
          </a:extLst>
        </xdr:cNvPr>
        <xdr:cNvCxnSpPr>
          <a:stCxn id="2" idx="1"/>
        </xdr:cNvCxnSpPr>
      </xdr:nvCxnSpPr>
      <xdr:spPr>
        <a:xfrm>
          <a:off x="5081586" y="1771651"/>
          <a:ext cx="1" cy="83105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1121569</xdr:colOff>
      <xdr:row>4</xdr:row>
      <xdr:rowOff>178594</xdr:rowOff>
    </xdr:from>
    <xdr:to>
      <xdr:col>9</xdr:col>
      <xdr:colOff>1121569</xdr:colOff>
      <xdr:row>9</xdr:row>
      <xdr:rowOff>78581</xdr:rowOff>
    </xdr:to>
    <xdr:cxnSp macro="">
      <xdr:nvCxnSpPr>
        <xdr:cNvPr id="4" name="Conector recto 3">
          <a:extLst>
            <a:ext uri="{FF2B5EF4-FFF2-40B4-BE49-F238E27FC236}">
              <a16:creationId xmlns:a16="http://schemas.microsoft.com/office/drawing/2014/main" id="{867F074D-6FEE-4B5F-B7D9-6D3C5808D4FE}"/>
            </a:ext>
          </a:extLst>
        </xdr:cNvPr>
        <xdr:cNvCxnSpPr/>
      </xdr:nvCxnSpPr>
      <xdr:spPr>
        <a:xfrm>
          <a:off x="14504194" y="1550194"/>
          <a:ext cx="0" cy="85248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1908704</xdr:colOff>
      <xdr:row>9</xdr:row>
      <xdr:rowOff>135467</xdr:rowOff>
    </xdr:from>
    <xdr:to>
      <xdr:col>9</xdr:col>
      <xdr:colOff>1001448</xdr:colOff>
      <xdr:row>9</xdr:row>
      <xdr:rowOff>175948</xdr:rowOff>
    </xdr:to>
    <xdr:cxnSp macro="">
      <xdr:nvCxnSpPr>
        <xdr:cNvPr id="5" name="Conector recto de flecha 4">
          <a:extLst>
            <a:ext uri="{FF2B5EF4-FFF2-40B4-BE49-F238E27FC236}">
              <a16:creationId xmlns:a16="http://schemas.microsoft.com/office/drawing/2014/main" id="{72A3F2E7-6E91-49A8-9762-DB9DB1CBEBF7}"/>
            </a:ext>
          </a:extLst>
        </xdr:cNvPr>
        <xdr:cNvCxnSpPr/>
      </xdr:nvCxnSpPr>
      <xdr:spPr>
        <a:xfrm>
          <a:off x="4956704" y="2459567"/>
          <a:ext cx="9427369" cy="40481"/>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75</xdr:col>
      <xdr:colOff>560226</xdr:colOff>
      <xdr:row>38</xdr:row>
      <xdr:rowOff>0</xdr:rowOff>
    </xdr:from>
    <xdr:ext cx="2015232" cy="188321"/>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12C11597-3898-4A8F-BE64-B026DED79FFD}"/>
                </a:ext>
              </a:extLst>
            </xdr:cNvPr>
            <xdr:cNvSpPr txBox="1"/>
          </xdr:nvSpPr>
          <xdr:spPr>
            <a:xfrm>
              <a:off x="69038626" y="12746691"/>
              <a:ext cx="2015232" cy="1883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050" b="0" i="1">
                            <a:latin typeface="Cambria Math" panose="02040503050406030204" pitchFamily="18" charset="0"/>
                          </a:rPr>
                        </m:ctrlPr>
                      </m:sSubPr>
                      <m:e>
                        <m:r>
                          <a:rPr lang="es-CO" sz="1050" b="0" i="1">
                            <a:latin typeface="Cambria Math" panose="02040503050406030204" pitchFamily="18" charset="0"/>
                          </a:rPr>
                          <m:t>𝐶𝑡</m:t>
                        </m:r>
                      </m:e>
                      <m:sub>
                        <m:r>
                          <a:rPr lang="es-CO" sz="1050" b="0" i="1">
                            <a:latin typeface="Cambria Math" panose="02040503050406030204" pitchFamily="18" charset="0"/>
                          </a:rPr>
                          <m:t>𝐶𝑡𝑑𝑚h𝑡</m:t>
                        </m:r>
                        <m:r>
                          <a:rPr lang="es-ES" sz="1050" b="0" i="1">
                            <a:latin typeface="Cambria Math" panose="02040503050406030204" pitchFamily="18" charset="0"/>
                          </a:rPr>
                          <m:t>𝑦𝑏</m:t>
                        </m:r>
                        <m:r>
                          <a:rPr lang="es-CO" sz="1050" b="0" i="1">
                            <a:latin typeface="Cambria Math" panose="02040503050406030204" pitchFamily="18" charset="0"/>
                          </a:rPr>
                          <m:t>𝑚</m:t>
                        </m:r>
                        <m:r>
                          <a:rPr lang="es-ES" sz="1050" b="0" i="1">
                            <a:latin typeface="Cambria Math" panose="02040503050406030204" pitchFamily="18" charset="0"/>
                          </a:rPr>
                          <m:t>𝑎𝑦</m:t>
                        </m:r>
                        <m:r>
                          <a:rPr lang="es-CO" sz="1050" b="0" i="1">
                            <a:latin typeface="Cambria Math" panose="02040503050406030204" pitchFamily="18" charset="0"/>
                          </a:rPr>
                          <m:t>14</m:t>
                        </m:r>
                      </m:sub>
                    </m:sSub>
                    <m:r>
                      <a:rPr lang="es-CO" sz="1050" b="0" i="1">
                        <a:latin typeface="Cambria Math" panose="02040503050406030204" pitchFamily="18" charset="0"/>
                      </a:rPr>
                      <m:t>=</m:t>
                    </m:r>
                    <m:r>
                      <a:rPr lang="es-ES" sz="1050" b="0" i="1">
                        <a:latin typeface="Cambria Math" panose="02040503050406030204" pitchFamily="18" charset="0"/>
                      </a:rPr>
                      <m:t>𝑏𝑟</m:t>
                    </m:r>
                    <m:r>
                      <a:rPr lang="es-CO" sz="1050" b="0" i="1">
                        <a:latin typeface="Cambria Math" panose="02040503050406030204" pitchFamily="18" charset="0"/>
                      </a:rPr>
                      <m:t>.</m:t>
                    </m:r>
                    <m:sSup>
                      <m:sSupPr>
                        <m:ctrlPr>
                          <a:rPr lang="es-CO" sz="1000" b="0" i="1">
                            <a:solidFill>
                              <a:schemeClr val="tx1"/>
                            </a:solidFill>
                            <a:effectLst/>
                            <a:latin typeface="Cambria Math" panose="02040503050406030204" pitchFamily="18" charset="0"/>
                            <a:ea typeface="+mn-ea"/>
                            <a:cs typeface="+mn-cs"/>
                          </a:rPr>
                        </m:ctrlPr>
                      </m:sSupPr>
                      <m:e>
                        <m:r>
                          <a:rPr lang="es-CO" sz="1000" b="0" i="1">
                            <a:solidFill>
                              <a:schemeClr val="tx1"/>
                            </a:solidFill>
                            <a:effectLst/>
                            <a:latin typeface="Cambria Math" panose="02040503050406030204" pitchFamily="18" charset="0"/>
                            <a:ea typeface="+mn-ea"/>
                            <a:cs typeface="+mn-cs"/>
                          </a:rPr>
                          <m:t>𝑑𝑖𝑎𝑚</m:t>
                        </m:r>
                      </m:e>
                      <m:sup/>
                    </m:sSup>
                    <m:r>
                      <a:rPr lang="es-CO" sz="1000" b="0" i="1">
                        <a:solidFill>
                          <a:schemeClr val="tx1"/>
                        </a:solidFill>
                        <a:effectLst/>
                        <a:latin typeface="Cambria Math" panose="02040503050406030204" pitchFamily="18" charset="0"/>
                        <a:ea typeface="+mn-ea"/>
                        <a:cs typeface="+mn-cs"/>
                      </a:rPr>
                      <m:t>+</m:t>
                    </m:r>
                    <m:r>
                      <a:rPr lang="es-ES" sz="1000" b="0" i="1">
                        <a:solidFill>
                          <a:schemeClr val="tx1"/>
                        </a:solidFill>
                        <a:effectLst/>
                        <a:latin typeface="Cambria Math" panose="02040503050406030204" pitchFamily="18" charset="0"/>
                        <a:ea typeface="+mn-ea"/>
                        <a:cs typeface="+mn-cs"/>
                      </a:rPr>
                      <m:t>𝑏𝑠</m:t>
                    </m:r>
                  </m:oMath>
                </m:oMathPara>
              </a14:m>
              <a:endParaRPr lang="es-CO" sz="1050"/>
            </a:p>
          </xdr:txBody>
        </xdr:sp>
      </mc:Choice>
      <mc:Fallback xmlns="">
        <xdr:sp macro="" textlink="">
          <xdr:nvSpPr>
            <xdr:cNvPr id="29" name="CuadroTexto 28">
              <a:extLst>
                <a:ext uri="{FF2B5EF4-FFF2-40B4-BE49-F238E27FC236}">
                  <a16:creationId xmlns:a16="http://schemas.microsoft.com/office/drawing/2014/main" id="{12C11597-3898-4A8F-BE64-B026DED79FFD}"/>
                </a:ext>
              </a:extLst>
            </xdr:cNvPr>
            <xdr:cNvSpPr txBox="1"/>
          </xdr:nvSpPr>
          <xdr:spPr>
            <a:xfrm>
              <a:off x="69038626" y="12746691"/>
              <a:ext cx="2015232" cy="1883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050" b="0" i="0">
                  <a:latin typeface="Cambria Math" panose="02040503050406030204" pitchFamily="18" charset="0"/>
                </a:rPr>
                <a:t>〖𝐶𝑡〗_𝐶𝑡𝑑𝑚ℎ𝑡</a:t>
              </a:r>
              <a:r>
                <a:rPr lang="es-ES" sz="1050" b="0" i="0">
                  <a:latin typeface="Cambria Math" panose="02040503050406030204" pitchFamily="18" charset="0"/>
                </a:rPr>
                <a:t>𝑦𝑏</a:t>
              </a:r>
              <a:r>
                <a:rPr lang="es-CO" sz="1050" b="0" i="0">
                  <a:latin typeface="Cambria Math" panose="02040503050406030204" pitchFamily="18" charset="0"/>
                </a:rPr>
                <a:t>𝑚</a:t>
              </a:r>
              <a:r>
                <a:rPr lang="es-ES" sz="1050" b="0" i="0">
                  <a:latin typeface="Cambria Math" panose="02040503050406030204" pitchFamily="18" charset="0"/>
                </a:rPr>
                <a:t>𝑎𝑦</a:t>
              </a:r>
              <a:r>
                <a:rPr lang="es-CO" sz="1050" b="0" i="0">
                  <a:latin typeface="Cambria Math" panose="02040503050406030204" pitchFamily="18" charset="0"/>
                </a:rPr>
                <a:t>14=</a:t>
              </a:r>
              <a:r>
                <a:rPr lang="es-ES" sz="1050" b="0" i="0">
                  <a:latin typeface="Cambria Math" panose="02040503050406030204" pitchFamily="18" charset="0"/>
                </a:rPr>
                <a:t>𝑏𝑟</a:t>
              </a:r>
              <a:r>
                <a:rPr lang="es-CO" sz="1050" b="0" i="0">
                  <a:latin typeface="Cambria Math" panose="02040503050406030204" pitchFamily="18" charset="0"/>
                </a:rPr>
                <a:t>.</a:t>
              </a:r>
              <a:r>
                <a:rPr lang="es-CO" sz="1000" b="0" i="0">
                  <a:solidFill>
                    <a:schemeClr val="tx1"/>
                  </a:solidFill>
                  <a:effectLst/>
                  <a:latin typeface="Cambria Math" panose="02040503050406030204" pitchFamily="18" charset="0"/>
                  <a:ea typeface="+mn-ea"/>
                  <a:cs typeface="+mn-cs"/>
                </a:rPr>
                <a:t>〖𝑑𝑖𝑎𝑚〗^ +</a:t>
              </a:r>
              <a:r>
                <a:rPr lang="es-ES" sz="1000" b="0" i="0">
                  <a:solidFill>
                    <a:schemeClr val="tx1"/>
                  </a:solidFill>
                  <a:effectLst/>
                  <a:latin typeface="Cambria Math" panose="02040503050406030204" pitchFamily="18" charset="0"/>
                  <a:ea typeface="+mn-ea"/>
                  <a:cs typeface="+mn-cs"/>
                </a:rPr>
                <a:t>𝑏𝑠</a:t>
              </a:r>
              <a:endParaRPr lang="es-CO" sz="1050"/>
            </a:p>
          </xdr:txBody>
        </xdr:sp>
      </mc:Fallback>
    </mc:AlternateContent>
    <xdr:clientData/>
  </xdr:oneCellAnchor>
  <xdr:oneCellAnchor>
    <xdr:from>
      <xdr:col>51</xdr:col>
      <xdr:colOff>95250</xdr:colOff>
      <xdr:row>38</xdr:row>
      <xdr:rowOff>0</xdr:rowOff>
    </xdr:from>
    <xdr:ext cx="2039917" cy="168444"/>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B439ABE2-E322-484A-8C1A-11644EC034CA}"/>
                </a:ext>
              </a:extLst>
            </xdr:cNvPr>
            <xdr:cNvSpPr txBox="1"/>
          </xdr:nvSpPr>
          <xdr:spPr>
            <a:xfrm>
              <a:off x="44515368" y="15041758"/>
              <a:ext cx="2039917" cy="1684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es-CO" sz="1000" b="0" i="1">
                          <a:latin typeface="Cambria Math" panose="02040503050406030204" pitchFamily="18" charset="0"/>
                        </a:rPr>
                      </m:ctrlPr>
                    </m:sSubPr>
                    <m:e>
                      <m:r>
                        <a:rPr lang="es-CO" sz="1000" b="0" i="1">
                          <a:latin typeface="Cambria Math" panose="02040503050406030204" pitchFamily="18" charset="0"/>
                        </a:rPr>
                        <m:t>𝑀</m:t>
                      </m:r>
                    </m:e>
                    <m:sub>
                      <m:r>
                        <a:rPr lang="es-CO" sz="1000" b="0" i="1">
                          <a:latin typeface="Cambria Math" panose="02040503050406030204" pitchFamily="18" charset="0"/>
                        </a:rPr>
                        <m:t>𝑇𝑖</m:t>
                      </m:r>
                      <m:r>
                        <a:rPr lang="es-CO" sz="1000" b="0" i="1">
                          <a:latin typeface="Cambria Math" panose="02040503050406030204" pitchFamily="18" charset="0"/>
                        </a:rPr>
                        <m:t>_5_10</m:t>
                      </m:r>
                    </m:sub>
                  </m:sSub>
                  <m:r>
                    <a:rPr lang="es-CO" sz="1000" b="0" i="1">
                      <a:latin typeface="Cambria Math" panose="02040503050406030204" pitchFamily="18" charset="0"/>
                    </a:rPr>
                    <m:t>=</m:t>
                  </m:r>
                  <m:r>
                    <a:rPr lang="es-CO" sz="1000" b="0" i="1">
                      <a:latin typeface="Cambria Math" panose="02040503050406030204" pitchFamily="18" charset="0"/>
                    </a:rPr>
                    <m:t>𝑎𝑡</m:t>
                  </m:r>
                  <m:r>
                    <a:rPr lang="es-CO" sz="1000" b="0" i="1">
                      <a:latin typeface="Cambria Math" panose="02040503050406030204" pitchFamily="18" charset="0"/>
                    </a:rPr>
                    <m:t>.</m:t>
                  </m:r>
                  <m:sSup>
                    <m:sSupPr>
                      <m:ctrlPr>
                        <a:rPr lang="es-CO" sz="900" b="0" i="1">
                          <a:solidFill>
                            <a:schemeClr val="tx1"/>
                          </a:solidFill>
                          <a:effectLst/>
                          <a:latin typeface="Cambria Math" panose="02040503050406030204" pitchFamily="18" charset="0"/>
                          <a:ea typeface="+mn-ea"/>
                          <a:cs typeface="+mn-cs"/>
                        </a:rPr>
                      </m:ctrlPr>
                    </m:sSupPr>
                    <m:e>
                      <m:r>
                        <a:rPr lang="es-CO" sz="900" b="0" i="1">
                          <a:solidFill>
                            <a:schemeClr val="tx1"/>
                          </a:solidFill>
                          <a:effectLst/>
                          <a:latin typeface="Cambria Math" panose="02040503050406030204" pitchFamily="18" charset="0"/>
                          <a:ea typeface="+mn-ea"/>
                          <a:cs typeface="+mn-cs"/>
                        </a:rPr>
                        <m:t>𝑑𝑖𝑎𝑚</m:t>
                      </m:r>
                    </m:e>
                    <m:sup>
                      <m:r>
                        <a:rPr lang="es-CO" sz="900" b="0" i="1">
                          <a:solidFill>
                            <a:schemeClr val="tx1"/>
                          </a:solidFill>
                          <a:effectLst/>
                          <a:latin typeface="Cambria Math" panose="02040503050406030204" pitchFamily="18" charset="0"/>
                          <a:ea typeface="+mn-ea"/>
                          <a:cs typeface="+mn-cs"/>
                        </a:rPr>
                        <m:t>2</m:t>
                      </m:r>
                    </m:sup>
                  </m:sSup>
                  <m:r>
                    <a:rPr lang="es-CO" sz="1000" b="0" i="1">
                      <a:latin typeface="Cambria Math" panose="02040503050406030204" pitchFamily="18" charset="0"/>
                    </a:rPr>
                    <m:t>+</m:t>
                  </m:r>
                  <m:r>
                    <a:rPr lang="es-CO" sz="1000" b="0" i="1">
                      <a:latin typeface="Cambria Math" panose="02040503050406030204" pitchFamily="18" charset="0"/>
                    </a:rPr>
                    <m:t>𝑎𝑢</m:t>
                  </m:r>
                  <m:r>
                    <a:rPr lang="es-CO" sz="1000" b="0" i="1">
                      <a:latin typeface="Cambria Math" panose="02040503050406030204" pitchFamily="18" charset="0"/>
                    </a:rPr>
                    <m:t>.</m:t>
                  </m:r>
                  <m:sSup>
                    <m:sSupPr>
                      <m:ctrlPr>
                        <a:rPr lang="es-CO" sz="900" b="0" i="1">
                          <a:solidFill>
                            <a:schemeClr val="tx1"/>
                          </a:solidFill>
                          <a:effectLst/>
                          <a:latin typeface="Cambria Math" panose="02040503050406030204" pitchFamily="18" charset="0"/>
                          <a:ea typeface="+mn-ea"/>
                          <a:cs typeface="+mn-cs"/>
                        </a:rPr>
                      </m:ctrlPr>
                    </m:sSupPr>
                    <m:e>
                      <m:r>
                        <a:rPr lang="es-CO" sz="900" b="0" i="1">
                          <a:solidFill>
                            <a:schemeClr val="tx1"/>
                          </a:solidFill>
                          <a:effectLst/>
                          <a:latin typeface="Cambria Math" panose="02040503050406030204" pitchFamily="18" charset="0"/>
                          <a:ea typeface="+mn-ea"/>
                          <a:cs typeface="+mn-cs"/>
                        </a:rPr>
                        <m:t>𝑑𝑖𝑎𝑚</m:t>
                      </m:r>
                    </m:e>
                    <m:sup/>
                  </m:sSup>
                  <m:r>
                    <a:rPr lang="es-CO" sz="900" b="0" i="1">
                      <a:solidFill>
                        <a:schemeClr val="tx1"/>
                      </a:solidFill>
                      <a:effectLst/>
                      <a:latin typeface="Cambria Math" panose="02040503050406030204" pitchFamily="18" charset="0"/>
                      <a:ea typeface="+mn-ea"/>
                      <a:cs typeface="+mn-cs"/>
                    </a:rPr>
                    <m:t>+</m:t>
                  </m:r>
                </m:oMath>
              </a14:m>
              <a:r>
                <a:rPr lang="es-CO" sz="1000"/>
                <a:t>av</a:t>
              </a:r>
            </a:p>
          </xdr:txBody>
        </xdr:sp>
      </mc:Choice>
      <mc:Fallback xmlns="">
        <xdr:sp macro="" textlink="">
          <xdr:nvSpPr>
            <xdr:cNvPr id="52" name="CuadroTexto 51">
              <a:extLst>
                <a:ext uri="{FF2B5EF4-FFF2-40B4-BE49-F238E27FC236}">
                  <a16:creationId xmlns:a16="http://schemas.microsoft.com/office/drawing/2014/main" id="{B439ABE2-E322-484A-8C1A-11644EC034CA}"/>
                </a:ext>
              </a:extLst>
            </xdr:cNvPr>
            <xdr:cNvSpPr txBox="1"/>
          </xdr:nvSpPr>
          <xdr:spPr>
            <a:xfrm>
              <a:off x="44515368" y="15041758"/>
              <a:ext cx="2039917" cy="1684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000" b="0" i="0">
                  <a:latin typeface="Cambria Math" panose="02040503050406030204" pitchFamily="18" charset="0"/>
                </a:rPr>
                <a:t>𝑀_(𝑇𝑖_5_10)=𝑎𝑡.</a:t>
              </a:r>
              <a:r>
                <a:rPr lang="es-CO" sz="900" b="0" i="0">
                  <a:solidFill>
                    <a:schemeClr val="tx1"/>
                  </a:solidFill>
                  <a:effectLst/>
                  <a:latin typeface="Cambria Math" panose="02040503050406030204" pitchFamily="18" charset="0"/>
                  <a:ea typeface="+mn-ea"/>
                  <a:cs typeface="+mn-cs"/>
                </a:rPr>
                <a:t>〖𝑑𝑖𝑎𝑚〗^2</a:t>
              </a:r>
              <a:r>
                <a:rPr lang="es-CO" sz="1000" b="0" i="0">
                  <a:latin typeface="Cambria Math" panose="02040503050406030204" pitchFamily="18" charset="0"/>
                </a:rPr>
                <a:t>+𝑎𝑢.</a:t>
              </a:r>
              <a:r>
                <a:rPr lang="es-CO" sz="900" b="0" i="0">
                  <a:solidFill>
                    <a:schemeClr val="tx1"/>
                  </a:solidFill>
                  <a:effectLst/>
                  <a:latin typeface="Cambria Math" panose="02040503050406030204" pitchFamily="18" charset="0"/>
                  <a:ea typeface="+mn-ea"/>
                  <a:cs typeface="+mn-cs"/>
                </a:rPr>
                <a:t>〖𝑑𝑖𝑎𝑚〗^ +</a:t>
              </a:r>
              <a:r>
                <a:rPr lang="es-CO" sz="1000"/>
                <a:t>av</a:t>
              </a:r>
            </a:p>
          </xdr:txBody>
        </xdr:sp>
      </mc:Fallback>
    </mc:AlternateContent>
    <xdr:clientData/>
  </xdr:oneCellAnchor>
  <xdr:oneCellAnchor>
    <xdr:from>
      <xdr:col>54</xdr:col>
      <xdr:colOff>138546</xdr:colOff>
      <xdr:row>38</xdr:row>
      <xdr:rowOff>0</xdr:rowOff>
    </xdr:from>
    <xdr:ext cx="2181815" cy="168444"/>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id="{29AA7766-1B0A-4A8F-AD36-8588BFA5CA7E}"/>
                </a:ext>
              </a:extLst>
            </xdr:cNvPr>
            <xdr:cNvSpPr txBox="1"/>
          </xdr:nvSpPr>
          <xdr:spPr>
            <a:xfrm>
              <a:off x="46844664" y="15041758"/>
              <a:ext cx="2181815" cy="1684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000" b="0" i="1">
                            <a:latin typeface="Cambria Math" panose="02040503050406030204" pitchFamily="18" charset="0"/>
                          </a:rPr>
                        </m:ctrlPr>
                      </m:sSubPr>
                      <m:e>
                        <m:r>
                          <a:rPr lang="es-CO" sz="1000" b="0" i="1">
                            <a:latin typeface="Cambria Math" panose="02040503050406030204" pitchFamily="18" charset="0"/>
                          </a:rPr>
                          <m:t>𝑀</m:t>
                        </m:r>
                      </m:e>
                      <m:sub>
                        <m:r>
                          <a:rPr lang="es-CO" sz="1000" b="0" i="1">
                            <a:latin typeface="Cambria Math" panose="02040503050406030204" pitchFamily="18" charset="0"/>
                          </a:rPr>
                          <m:t>𝑇𝑖</m:t>
                        </m:r>
                        <m:r>
                          <a:rPr lang="es-CO" sz="1000" b="0" i="1">
                            <a:latin typeface="Cambria Math" panose="02040503050406030204" pitchFamily="18" charset="0"/>
                          </a:rPr>
                          <m:t>_10_15</m:t>
                        </m:r>
                      </m:sub>
                    </m:sSub>
                    <m:r>
                      <a:rPr lang="es-CO" sz="1000" b="0" i="1">
                        <a:latin typeface="Cambria Math" panose="02040503050406030204" pitchFamily="18" charset="0"/>
                      </a:rPr>
                      <m:t>=</m:t>
                    </m:r>
                    <m:r>
                      <a:rPr lang="es-CO" sz="1000" b="0" i="1">
                        <a:latin typeface="Cambria Math" panose="02040503050406030204" pitchFamily="18" charset="0"/>
                      </a:rPr>
                      <m:t>𝑎𝑤</m:t>
                    </m:r>
                    <m:r>
                      <a:rPr lang="es-CO" sz="1000" b="0" i="1">
                        <a:latin typeface="Cambria Math" panose="02040503050406030204" pitchFamily="18" charset="0"/>
                      </a:rPr>
                      <m:t>.</m:t>
                    </m:r>
                    <m:sSup>
                      <m:sSupPr>
                        <m:ctrlPr>
                          <a:rPr lang="es-CO" sz="900" b="0" i="1">
                            <a:solidFill>
                              <a:schemeClr val="tx1"/>
                            </a:solidFill>
                            <a:effectLst/>
                            <a:latin typeface="Cambria Math" panose="02040503050406030204" pitchFamily="18" charset="0"/>
                            <a:ea typeface="+mn-ea"/>
                            <a:cs typeface="+mn-cs"/>
                          </a:rPr>
                        </m:ctrlPr>
                      </m:sSupPr>
                      <m:e>
                        <m:r>
                          <a:rPr lang="es-CO" sz="900" b="0" i="1">
                            <a:solidFill>
                              <a:schemeClr val="tx1"/>
                            </a:solidFill>
                            <a:effectLst/>
                            <a:latin typeface="Cambria Math" panose="02040503050406030204" pitchFamily="18" charset="0"/>
                            <a:ea typeface="+mn-ea"/>
                            <a:cs typeface="+mn-cs"/>
                          </a:rPr>
                          <m:t>𝑑𝑖𝑎𝑚</m:t>
                        </m:r>
                      </m:e>
                      <m:sup>
                        <m:r>
                          <a:rPr lang="es-CO" sz="900" b="0" i="1">
                            <a:solidFill>
                              <a:schemeClr val="tx1"/>
                            </a:solidFill>
                            <a:effectLst/>
                            <a:latin typeface="Cambria Math" panose="02040503050406030204" pitchFamily="18" charset="0"/>
                            <a:ea typeface="+mn-ea"/>
                            <a:cs typeface="+mn-cs"/>
                          </a:rPr>
                          <m:t>2</m:t>
                        </m:r>
                      </m:sup>
                    </m:sSup>
                    <m:r>
                      <a:rPr lang="es-CO" sz="1000" b="0" i="1">
                        <a:latin typeface="Cambria Math" panose="02040503050406030204" pitchFamily="18" charset="0"/>
                      </a:rPr>
                      <m:t>+</m:t>
                    </m:r>
                    <m:r>
                      <a:rPr lang="es-CO" sz="1000" b="0" i="1">
                        <a:latin typeface="Cambria Math" panose="02040503050406030204" pitchFamily="18" charset="0"/>
                      </a:rPr>
                      <m:t>𝑎𝑥</m:t>
                    </m:r>
                    <m:r>
                      <a:rPr lang="es-CO" sz="1000" b="0" i="1">
                        <a:latin typeface="Cambria Math" panose="02040503050406030204" pitchFamily="18" charset="0"/>
                      </a:rPr>
                      <m:t>.</m:t>
                    </m:r>
                    <m:sSup>
                      <m:sSupPr>
                        <m:ctrlPr>
                          <a:rPr lang="es-CO" sz="900" b="0" i="1">
                            <a:solidFill>
                              <a:schemeClr val="tx1"/>
                            </a:solidFill>
                            <a:effectLst/>
                            <a:latin typeface="Cambria Math" panose="02040503050406030204" pitchFamily="18" charset="0"/>
                            <a:ea typeface="+mn-ea"/>
                            <a:cs typeface="+mn-cs"/>
                          </a:rPr>
                        </m:ctrlPr>
                      </m:sSupPr>
                      <m:e>
                        <m:r>
                          <a:rPr lang="es-CO" sz="900" b="0" i="1">
                            <a:solidFill>
                              <a:schemeClr val="tx1"/>
                            </a:solidFill>
                            <a:effectLst/>
                            <a:latin typeface="Cambria Math" panose="02040503050406030204" pitchFamily="18" charset="0"/>
                            <a:ea typeface="+mn-ea"/>
                            <a:cs typeface="+mn-cs"/>
                          </a:rPr>
                          <m:t>𝑑𝑖𝑎𝑚</m:t>
                        </m:r>
                      </m:e>
                      <m:sup/>
                    </m:sSup>
                    <m:r>
                      <a:rPr lang="es-CO" sz="900" b="0" i="1">
                        <a:solidFill>
                          <a:schemeClr val="tx1"/>
                        </a:solidFill>
                        <a:effectLst/>
                        <a:latin typeface="Cambria Math" panose="02040503050406030204" pitchFamily="18" charset="0"/>
                        <a:ea typeface="+mn-ea"/>
                        <a:cs typeface="+mn-cs"/>
                      </a:rPr>
                      <m:t>+</m:t>
                    </m:r>
                    <m:r>
                      <a:rPr lang="es-CO" sz="900" b="0" i="1">
                        <a:solidFill>
                          <a:schemeClr val="tx1"/>
                        </a:solidFill>
                        <a:effectLst/>
                        <a:latin typeface="Cambria Math" panose="02040503050406030204" pitchFamily="18" charset="0"/>
                        <a:ea typeface="+mn-ea"/>
                        <a:cs typeface="+mn-cs"/>
                      </a:rPr>
                      <m:t>𝑎𝑦</m:t>
                    </m:r>
                  </m:oMath>
                </m:oMathPara>
              </a14:m>
              <a:endParaRPr lang="es-CO" sz="1000"/>
            </a:p>
          </xdr:txBody>
        </xdr:sp>
      </mc:Choice>
      <mc:Fallback xmlns="">
        <xdr:sp macro="" textlink="">
          <xdr:nvSpPr>
            <xdr:cNvPr id="53" name="CuadroTexto 52">
              <a:extLst>
                <a:ext uri="{FF2B5EF4-FFF2-40B4-BE49-F238E27FC236}">
                  <a16:creationId xmlns:a16="http://schemas.microsoft.com/office/drawing/2014/main" id="{29AA7766-1B0A-4A8F-AD36-8588BFA5CA7E}"/>
                </a:ext>
              </a:extLst>
            </xdr:cNvPr>
            <xdr:cNvSpPr txBox="1"/>
          </xdr:nvSpPr>
          <xdr:spPr>
            <a:xfrm>
              <a:off x="46844664" y="15041758"/>
              <a:ext cx="2181815" cy="1684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000" b="0" i="0">
                  <a:latin typeface="Cambria Math" panose="02040503050406030204" pitchFamily="18" charset="0"/>
                </a:rPr>
                <a:t>𝑀_(𝑇𝑖_10_15)=𝑎𝑤.</a:t>
              </a:r>
              <a:r>
                <a:rPr lang="es-CO" sz="900" b="0" i="0">
                  <a:solidFill>
                    <a:schemeClr val="tx1"/>
                  </a:solidFill>
                  <a:effectLst/>
                  <a:latin typeface="Cambria Math" panose="02040503050406030204" pitchFamily="18" charset="0"/>
                  <a:ea typeface="+mn-ea"/>
                  <a:cs typeface="+mn-cs"/>
                </a:rPr>
                <a:t>〖𝑑𝑖𝑎𝑚〗^2</a:t>
              </a:r>
              <a:r>
                <a:rPr lang="es-CO" sz="1000" b="0" i="0">
                  <a:latin typeface="Cambria Math" panose="02040503050406030204" pitchFamily="18" charset="0"/>
                </a:rPr>
                <a:t>+𝑎𝑥.</a:t>
              </a:r>
              <a:r>
                <a:rPr lang="es-CO" sz="900" b="0" i="0">
                  <a:solidFill>
                    <a:schemeClr val="tx1"/>
                  </a:solidFill>
                  <a:effectLst/>
                  <a:latin typeface="Cambria Math" panose="02040503050406030204" pitchFamily="18" charset="0"/>
                  <a:ea typeface="+mn-ea"/>
                  <a:cs typeface="+mn-cs"/>
                </a:rPr>
                <a:t>〖𝑑𝑖𝑎𝑚〗^ +𝑎𝑦</a:t>
              </a:r>
              <a:endParaRPr lang="es-CO" sz="1000"/>
            </a:p>
          </xdr:txBody>
        </xdr:sp>
      </mc:Fallback>
    </mc:AlternateContent>
    <xdr:clientData/>
  </xdr:oneCellAnchor>
  <xdr:oneCellAnchor>
    <xdr:from>
      <xdr:col>57</xdr:col>
      <xdr:colOff>225137</xdr:colOff>
      <xdr:row>38</xdr:row>
      <xdr:rowOff>0</xdr:rowOff>
    </xdr:from>
    <xdr:ext cx="1918859" cy="150875"/>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a16="http://schemas.microsoft.com/office/drawing/2014/main" id="{DA597615-7EE1-4881-8F18-91186DEC0C3A}"/>
                </a:ext>
              </a:extLst>
            </xdr:cNvPr>
            <xdr:cNvSpPr txBox="1"/>
          </xdr:nvSpPr>
          <xdr:spPr>
            <a:xfrm>
              <a:off x="49217255" y="15033966"/>
              <a:ext cx="1918859" cy="150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900" b="0" i="1">
                            <a:latin typeface="Cambria Math" panose="02040503050406030204" pitchFamily="18" charset="0"/>
                          </a:rPr>
                        </m:ctrlPr>
                      </m:sSubPr>
                      <m:e>
                        <m:r>
                          <a:rPr lang="es-CO" sz="900" b="0" i="1">
                            <a:latin typeface="Cambria Math" panose="02040503050406030204" pitchFamily="18" charset="0"/>
                          </a:rPr>
                          <m:t>𝑀</m:t>
                        </m:r>
                      </m:e>
                      <m:sub>
                        <m:r>
                          <a:rPr lang="es-CO" sz="900" b="0" i="1">
                            <a:latin typeface="Cambria Math" panose="02040503050406030204" pitchFamily="18" charset="0"/>
                          </a:rPr>
                          <m:t>𝑇𝑖</m:t>
                        </m:r>
                        <m:r>
                          <a:rPr lang="es-CO" sz="900" b="0" i="1">
                            <a:latin typeface="Cambria Math" panose="02040503050406030204" pitchFamily="18" charset="0"/>
                          </a:rPr>
                          <m:t>_15_20</m:t>
                        </m:r>
                      </m:sub>
                    </m:sSub>
                    <m:r>
                      <a:rPr lang="es-CO" sz="900" b="0" i="1">
                        <a:latin typeface="Cambria Math" panose="02040503050406030204" pitchFamily="18" charset="0"/>
                      </a:rPr>
                      <m:t>=</m:t>
                    </m:r>
                    <m:r>
                      <a:rPr lang="es-CO" sz="900" b="0" i="1">
                        <a:latin typeface="Cambria Math" panose="02040503050406030204" pitchFamily="18" charset="0"/>
                      </a:rPr>
                      <m:t>𝑎𝑧</m:t>
                    </m:r>
                    <m:r>
                      <a:rPr lang="es-CO" sz="900" b="0" i="1">
                        <a:latin typeface="Cambria Math" panose="02040503050406030204" pitchFamily="18" charset="0"/>
                      </a:rPr>
                      <m:t>.</m:t>
                    </m:r>
                    <m:sSup>
                      <m:sSupPr>
                        <m:ctrlPr>
                          <a:rPr lang="es-CO" sz="800" b="0" i="1">
                            <a:solidFill>
                              <a:schemeClr val="tx1"/>
                            </a:solidFill>
                            <a:effectLst/>
                            <a:latin typeface="Cambria Math" panose="02040503050406030204" pitchFamily="18" charset="0"/>
                            <a:ea typeface="+mn-ea"/>
                            <a:cs typeface="+mn-cs"/>
                          </a:rPr>
                        </m:ctrlPr>
                      </m:sSupPr>
                      <m:e>
                        <m:r>
                          <a:rPr lang="es-CO" sz="800" b="0" i="1">
                            <a:solidFill>
                              <a:schemeClr val="tx1"/>
                            </a:solidFill>
                            <a:effectLst/>
                            <a:latin typeface="Cambria Math" panose="02040503050406030204" pitchFamily="18" charset="0"/>
                            <a:ea typeface="+mn-ea"/>
                            <a:cs typeface="+mn-cs"/>
                          </a:rPr>
                          <m:t>𝑑𝑖𝑎𝑚</m:t>
                        </m:r>
                      </m:e>
                      <m:sup>
                        <m:r>
                          <a:rPr lang="es-CO" sz="800" b="0" i="1">
                            <a:solidFill>
                              <a:schemeClr val="tx1"/>
                            </a:solidFill>
                            <a:effectLst/>
                            <a:latin typeface="Cambria Math" panose="02040503050406030204" pitchFamily="18" charset="0"/>
                            <a:ea typeface="+mn-ea"/>
                            <a:cs typeface="+mn-cs"/>
                          </a:rPr>
                          <m:t>2</m:t>
                        </m:r>
                      </m:sup>
                    </m:sSup>
                    <m:r>
                      <a:rPr lang="es-CO" sz="900" b="0" i="1">
                        <a:latin typeface="Cambria Math" panose="02040503050406030204" pitchFamily="18" charset="0"/>
                      </a:rPr>
                      <m:t>+</m:t>
                    </m:r>
                    <m:r>
                      <a:rPr lang="es-CO" sz="900" b="0" i="1">
                        <a:latin typeface="Cambria Math" panose="02040503050406030204" pitchFamily="18" charset="0"/>
                      </a:rPr>
                      <m:t>𝑏𝑎</m:t>
                    </m:r>
                    <m:r>
                      <a:rPr lang="es-CO" sz="900" b="0" i="1">
                        <a:latin typeface="Cambria Math" panose="02040503050406030204" pitchFamily="18" charset="0"/>
                      </a:rPr>
                      <m:t>.</m:t>
                    </m:r>
                    <m:sSup>
                      <m:sSupPr>
                        <m:ctrlPr>
                          <a:rPr lang="es-CO" sz="800" b="0" i="1">
                            <a:solidFill>
                              <a:schemeClr val="tx1"/>
                            </a:solidFill>
                            <a:effectLst/>
                            <a:latin typeface="Cambria Math" panose="02040503050406030204" pitchFamily="18" charset="0"/>
                            <a:ea typeface="+mn-ea"/>
                            <a:cs typeface="+mn-cs"/>
                          </a:rPr>
                        </m:ctrlPr>
                      </m:sSupPr>
                      <m:e>
                        <m:r>
                          <a:rPr lang="es-CO" sz="800" b="0" i="1">
                            <a:solidFill>
                              <a:schemeClr val="tx1"/>
                            </a:solidFill>
                            <a:effectLst/>
                            <a:latin typeface="Cambria Math" panose="02040503050406030204" pitchFamily="18" charset="0"/>
                            <a:ea typeface="+mn-ea"/>
                            <a:cs typeface="+mn-cs"/>
                          </a:rPr>
                          <m:t>𝑑𝑖𝑎𝑚</m:t>
                        </m:r>
                      </m:e>
                      <m:sup/>
                    </m:sSup>
                    <m:r>
                      <a:rPr lang="es-CO" sz="800" b="0" i="1">
                        <a:solidFill>
                          <a:schemeClr val="tx1"/>
                        </a:solidFill>
                        <a:effectLst/>
                        <a:latin typeface="Cambria Math" panose="02040503050406030204" pitchFamily="18" charset="0"/>
                        <a:ea typeface="+mn-ea"/>
                        <a:cs typeface="+mn-cs"/>
                      </a:rPr>
                      <m:t>+</m:t>
                    </m:r>
                    <m:r>
                      <a:rPr lang="es-CO" sz="800" b="0" i="1">
                        <a:solidFill>
                          <a:schemeClr val="tx1"/>
                        </a:solidFill>
                        <a:effectLst/>
                        <a:latin typeface="Cambria Math" panose="02040503050406030204" pitchFamily="18" charset="0"/>
                        <a:ea typeface="+mn-ea"/>
                        <a:cs typeface="+mn-cs"/>
                      </a:rPr>
                      <m:t>𝑏𝑏</m:t>
                    </m:r>
                  </m:oMath>
                </m:oMathPara>
              </a14:m>
              <a:endParaRPr lang="es-CO" sz="900"/>
            </a:p>
          </xdr:txBody>
        </xdr:sp>
      </mc:Choice>
      <mc:Fallback xmlns="">
        <xdr:sp macro="" textlink="">
          <xdr:nvSpPr>
            <xdr:cNvPr id="54" name="CuadroTexto 53">
              <a:extLst>
                <a:ext uri="{FF2B5EF4-FFF2-40B4-BE49-F238E27FC236}">
                  <a16:creationId xmlns:a16="http://schemas.microsoft.com/office/drawing/2014/main" id="{DA597615-7EE1-4881-8F18-91186DEC0C3A}"/>
                </a:ext>
              </a:extLst>
            </xdr:cNvPr>
            <xdr:cNvSpPr txBox="1"/>
          </xdr:nvSpPr>
          <xdr:spPr>
            <a:xfrm>
              <a:off x="49217255" y="15033966"/>
              <a:ext cx="1918859" cy="150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900" b="0" i="0">
                  <a:latin typeface="Cambria Math" panose="02040503050406030204" pitchFamily="18" charset="0"/>
                </a:rPr>
                <a:t>𝑀_(𝑇𝑖_15_20)=𝑎𝑧.</a:t>
              </a:r>
              <a:r>
                <a:rPr lang="es-CO" sz="800" b="0" i="0">
                  <a:solidFill>
                    <a:schemeClr val="tx1"/>
                  </a:solidFill>
                  <a:effectLst/>
                  <a:latin typeface="Cambria Math" panose="02040503050406030204" pitchFamily="18" charset="0"/>
                  <a:ea typeface="+mn-ea"/>
                  <a:cs typeface="+mn-cs"/>
                </a:rPr>
                <a:t>〖𝑑𝑖𝑎𝑚〗^2</a:t>
              </a:r>
              <a:r>
                <a:rPr lang="es-CO" sz="900" b="0" i="0">
                  <a:latin typeface="Cambria Math" panose="02040503050406030204" pitchFamily="18" charset="0"/>
                </a:rPr>
                <a:t>+𝑏𝑎.</a:t>
              </a:r>
              <a:r>
                <a:rPr lang="es-CO" sz="800" b="0" i="0">
                  <a:solidFill>
                    <a:schemeClr val="tx1"/>
                  </a:solidFill>
                  <a:effectLst/>
                  <a:latin typeface="Cambria Math" panose="02040503050406030204" pitchFamily="18" charset="0"/>
                  <a:ea typeface="+mn-ea"/>
                  <a:cs typeface="+mn-cs"/>
                </a:rPr>
                <a:t>〖𝑑𝑖𝑎𝑚〗^ +𝑏𝑏</a:t>
              </a:r>
              <a:endParaRPr lang="es-CO" sz="900"/>
            </a:p>
          </xdr:txBody>
        </xdr:sp>
      </mc:Fallback>
    </mc:AlternateContent>
    <xdr:clientData/>
  </xdr:oneCellAnchor>
  <xdr:oneCellAnchor>
    <xdr:from>
      <xdr:col>60</xdr:col>
      <xdr:colOff>166730</xdr:colOff>
      <xdr:row>38</xdr:row>
      <xdr:rowOff>0</xdr:rowOff>
    </xdr:from>
    <xdr:ext cx="1914690" cy="150875"/>
    <mc:AlternateContent xmlns:mc="http://schemas.openxmlformats.org/markup-compatibility/2006" xmlns:a14="http://schemas.microsoft.com/office/drawing/2010/main">
      <mc:Choice Requires="a14">
        <xdr:sp macro="" textlink="">
          <xdr:nvSpPr>
            <xdr:cNvPr id="55" name="CuadroTexto 54">
              <a:extLst>
                <a:ext uri="{FF2B5EF4-FFF2-40B4-BE49-F238E27FC236}">
                  <a16:creationId xmlns:a16="http://schemas.microsoft.com/office/drawing/2014/main" id="{4F5FA820-258E-4AE6-821A-27AA0D6ED089}"/>
                </a:ext>
              </a:extLst>
            </xdr:cNvPr>
            <xdr:cNvSpPr txBox="1"/>
          </xdr:nvSpPr>
          <xdr:spPr>
            <a:xfrm>
              <a:off x="51444848" y="15037429"/>
              <a:ext cx="1914690" cy="150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900" b="0" i="1">
                            <a:latin typeface="Cambria Math" panose="02040503050406030204" pitchFamily="18" charset="0"/>
                          </a:rPr>
                        </m:ctrlPr>
                      </m:sSubPr>
                      <m:e>
                        <m:r>
                          <a:rPr lang="es-CO" sz="900" b="0" i="1">
                            <a:latin typeface="Cambria Math" panose="02040503050406030204" pitchFamily="18" charset="0"/>
                          </a:rPr>
                          <m:t>𝑀</m:t>
                        </m:r>
                      </m:e>
                      <m:sub>
                        <m:r>
                          <a:rPr lang="es-CO" sz="900" b="0" i="1">
                            <a:latin typeface="Cambria Math" panose="02040503050406030204" pitchFamily="18" charset="0"/>
                          </a:rPr>
                          <m:t>𝑇𝑖</m:t>
                        </m:r>
                        <m:r>
                          <a:rPr lang="es-CO" sz="900" b="0" i="1">
                            <a:latin typeface="Cambria Math" panose="02040503050406030204" pitchFamily="18" charset="0"/>
                          </a:rPr>
                          <m:t>_20_25</m:t>
                        </m:r>
                      </m:sub>
                    </m:sSub>
                    <m:r>
                      <a:rPr lang="es-CO" sz="900" b="0" i="1">
                        <a:latin typeface="Cambria Math" panose="02040503050406030204" pitchFamily="18" charset="0"/>
                      </a:rPr>
                      <m:t>=</m:t>
                    </m:r>
                    <m:r>
                      <a:rPr lang="es-CO" sz="900" b="0" i="1">
                        <a:latin typeface="Cambria Math" panose="02040503050406030204" pitchFamily="18" charset="0"/>
                      </a:rPr>
                      <m:t>𝑏𝑐</m:t>
                    </m:r>
                    <m:r>
                      <a:rPr lang="es-CO" sz="900" b="0" i="1">
                        <a:latin typeface="Cambria Math" panose="02040503050406030204" pitchFamily="18" charset="0"/>
                      </a:rPr>
                      <m:t>.</m:t>
                    </m:r>
                    <m:sSup>
                      <m:sSupPr>
                        <m:ctrlPr>
                          <a:rPr lang="es-CO" sz="800" b="0" i="1">
                            <a:solidFill>
                              <a:schemeClr val="tx1"/>
                            </a:solidFill>
                            <a:effectLst/>
                            <a:latin typeface="Cambria Math" panose="02040503050406030204" pitchFamily="18" charset="0"/>
                            <a:ea typeface="+mn-ea"/>
                            <a:cs typeface="+mn-cs"/>
                          </a:rPr>
                        </m:ctrlPr>
                      </m:sSupPr>
                      <m:e>
                        <m:r>
                          <a:rPr lang="es-CO" sz="800" b="0" i="1">
                            <a:solidFill>
                              <a:schemeClr val="tx1"/>
                            </a:solidFill>
                            <a:effectLst/>
                            <a:latin typeface="Cambria Math" panose="02040503050406030204" pitchFamily="18" charset="0"/>
                            <a:ea typeface="+mn-ea"/>
                            <a:cs typeface="+mn-cs"/>
                          </a:rPr>
                          <m:t>𝑑𝑖𝑎𝑚</m:t>
                        </m:r>
                      </m:e>
                      <m:sup>
                        <m:r>
                          <a:rPr lang="es-CO" sz="800" b="0" i="1">
                            <a:solidFill>
                              <a:schemeClr val="tx1"/>
                            </a:solidFill>
                            <a:effectLst/>
                            <a:latin typeface="Cambria Math" panose="02040503050406030204" pitchFamily="18" charset="0"/>
                            <a:ea typeface="+mn-ea"/>
                            <a:cs typeface="+mn-cs"/>
                          </a:rPr>
                          <m:t>2</m:t>
                        </m:r>
                      </m:sup>
                    </m:sSup>
                    <m:r>
                      <a:rPr lang="es-CO" sz="900" b="0" i="1">
                        <a:latin typeface="Cambria Math" panose="02040503050406030204" pitchFamily="18" charset="0"/>
                      </a:rPr>
                      <m:t>+</m:t>
                    </m:r>
                    <m:r>
                      <a:rPr lang="es-CO" sz="900" b="0" i="1">
                        <a:latin typeface="Cambria Math" panose="02040503050406030204" pitchFamily="18" charset="0"/>
                      </a:rPr>
                      <m:t>𝑏𝑑</m:t>
                    </m:r>
                    <m:r>
                      <a:rPr lang="es-CO" sz="900" b="0" i="1">
                        <a:latin typeface="Cambria Math" panose="02040503050406030204" pitchFamily="18" charset="0"/>
                      </a:rPr>
                      <m:t>.</m:t>
                    </m:r>
                    <m:sSup>
                      <m:sSupPr>
                        <m:ctrlPr>
                          <a:rPr lang="es-CO" sz="800" b="0" i="1">
                            <a:solidFill>
                              <a:schemeClr val="tx1"/>
                            </a:solidFill>
                            <a:effectLst/>
                            <a:latin typeface="Cambria Math" panose="02040503050406030204" pitchFamily="18" charset="0"/>
                            <a:ea typeface="+mn-ea"/>
                            <a:cs typeface="+mn-cs"/>
                          </a:rPr>
                        </m:ctrlPr>
                      </m:sSupPr>
                      <m:e>
                        <m:r>
                          <a:rPr lang="es-CO" sz="800" b="0" i="1">
                            <a:solidFill>
                              <a:schemeClr val="tx1"/>
                            </a:solidFill>
                            <a:effectLst/>
                            <a:latin typeface="Cambria Math" panose="02040503050406030204" pitchFamily="18" charset="0"/>
                            <a:ea typeface="+mn-ea"/>
                            <a:cs typeface="+mn-cs"/>
                          </a:rPr>
                          <m:t>𝑑𝑖𝑎𝑚</m:t>
                        </m:r>
                      </m:e>
                      <m:sup/>
                    </m:sSup>
                    <m:r>
                      <a:rPr lang="es-CO" sz="800" b="0" i="1">
                        <a:solidFill>
                          <a:schemeClr val="tx1"/>
                        </a:solidFill>
                        <a:effectLst/>
                        <a:latin typeface="Cambria Math" panose="02040503050406030204" pitchFamily="18" charset="0"/>
                        <a:ea typeface="+mn-ea"/>
                        <a:cs typeface="+mn-cs"/>
                      </a:rPr>
                      <m:t>+</m:t>
                    </m:r>
                    <m:r>
                      <a:rPr lang="es-CO" sz="800" b="0" i="1">
                        <a:solidFill>
                          <a:schemeClr val="tx1"/>
                        </a:solidFill>
                        <a:effectLst/>
                        <a:latin typeface="Cambria Math" panose="02040503050406030204" pitchFamily="18" charset="0"/>
                        <a:ea typeface="+mn-ea"/>
                        <a:cs typeface="+mn-cs"/>
                      </a:rPr>
                      <m:t>𝑏𝑒</m:t>
                    </m:r>
                  </m:oMath>
                </m:oMathPara>
              </a14:m>
              <a:endParaRPr lang="es-CO" sz="900"/>
            </a:p>
          </xdr:txBody>
        </xdr:sp>
      </mc:Choice>
      <mc:Fallback xmlns="">
        <xdr:sp macro="" textlink="">
          <xdr:nvSpPr>
            <xdr:cNvPr id="55" name="CuadroTexto 54">
              <a:extLst>
                <a:ext uri="{FF2B5EF4-FFF2-40B4-BE49-F238E27FC236}">
                  <a16:creationId xmlns:a16="http://schemas.microsoft.com/office/drawing/2014/main" id="{4F5FA820-258E-4AE6-821A-27AA0D6ED089}"/>
                </a:ext>
              </a:extLst>
            </xdr:cNvPr>
            <xdr:cNvSpPr txBox="1"/>
          </xdr:nvSpPr>
          <xdr:spPr>
            <a:xfrm>
              <a:off x="51444848" y="15037429"/>
              <a:ext cx="1914690" cy="150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900" b="0" i="0">
                  <a:latin typeface="Cambria Math" panose="02040503050406030204" pitchFamily="18" charset="0"/>
                </a:rPr>
                <a:t>𝑀_(𝑇𝑖_20_25)=𝑏𝑐.</a:t>
              </a:r>
              <a:r>
                <a:rPr lang="es-CO" sz="800" b="0" i="0">
                  <a:solidFill>
                    <a:schemeClr val="tx1"/>
                  </a:solidFill>
                  <a:effectLst/>
                  <a:latin typeface="Cambria Math" panose="02040503050406030204" pitchFamily="18" charset="0"/>
                  <a:ea typeface="+mn-ea"/>
                  <a:cs typeface="+mn-cs"/>
                </a:rPr>
                <a:t>〖𝑑𝑖𝑎𝑚〗^2</a:t>
              </a:r>
              <a:r>
                <a:rPr lang="es-CO" sz="900" b="0" i="0">
                  <a:latin typeface="Cambria Math" panose="02040503050406030204" pitchFamily="18" charset="0"/>
                </a:rPr>
                <a:t>+𝑏𝑑.</a:t>
              </a:r>
              <a:r>
                <a:rPr lang="es-CO" sz="800" b="0" i="0">
                  <a:solidFill>
                    <a:schemeClr val="tx1"/>
                  </a:solidFill>
                  <a:effectLst/>
                  <a:latin typeface="Cambria Math" panose="02040503050406030204" pitchFamily="18" charset="0"/>
                  <a:ea typeface="+mn-ea"/>
                  <a:cs typeface="+mn-cs"/>
                </a:rPr>
                <a:t>〖𝑑𝑖𝑎𝑚〗^ +𝑏𝑒</a:t>
              </a:r>
              <a:endParaRPr lang="es-CO" sz="900"/>
            </a:p>
          </xdr:txBody>
        </xdr:sp>
      </mc:Fallback>
    </mc:AlternateContent>
    <xdr:clientData/>
  </xdr:oneCellAnchor>
  <xdr:oneCellAnchor>
    <xdr:from>
      <xdr:col>63</xdr:col>
      <xdr:colOff>17318</xdr:colOff>
      <xdr:row>38</xdr:row>
      <xdr:rowOff>0</xdr:rowOff>
    </xdr:from>
    <xdr:ext cx="2247410" cy="181012"/>
    <mc:AlternateContent xmlns:mc="http://schemas.openxmlformats.org/markup-compatibility/2006" xmlns:a14="http://schemas.microsoft.com/office/drawing/2010/main">
      <mc:Choice Requires="a14">
        <xdr:sp macro="" textlink="">
          <xdr:nvSpPr>
            <xdr:cNvPr id="56" name="CuadroTexto 55">
              <a:extLst>
                <a:ext uri="{FF2B5EF4-FFF2-40B4-BE49-F238E27FC236}">
                  <a16:creationId xmlns:a16="http://schemas.microsoft.com/office/drawing/2014/main" id="{129EAF3C-2B23-4B73-9914-02AAB87DDD9D}"/>
                </a:ext>
              </a:extLst>
            </xdr:cNvPr>
            <xdr:cNvSpPr txBox="1"/>
          </xdr:nvSpPr>
          <xdr:spPr>
            <a:xfrm>
              <a:off x="53581436" y="15034831"/>
              <a:ext cx="2247410" cy="1810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es-CO" sz="1050" b="0" i="1">
                          <a:latin typeface="Cambria Math" panose="02040503050406030204" pitchFamily="18" charset="0"/>
                        </a:rPr>
                      </m:ctrlPr>
                    </m:sSubPr>
                    <m:e>
                      <m:r>
                        <a:rPr lang="es-CO" sz="1050" b="0" i="1">
                          <a:latin typeface="Cambria Math" panose="02040503050406030204" pitchFamily="18" charset="0"/>
                        </a:rPr>
                        <m:t>𝑀</m:t>
                      </m:r>
                    </m:e>
                    <m:sub>
                      <m:r>
                        <a:rPr lang="es-CO" sz="1050" b="0" i="1">
                          <a:latin typeface="Cambria Math" panose="02040503050406030204" pitchFamily="18" charset="0"/>
                        </a:rPr>
                        <m:t>𝑇𝑖</m:t>
                      </m:r>
                      <m:r>
                        <a:rPr lang="es-CO" sz="1050" b="0" i="1">
                          <a:latin typeface="Cambria Math" panose="02040503050406030204" pitchFamily="18" charset="0"/>
                        </a:rPr>
                        <m:t>_</m:t>
                      </m:r>
                      <m:r>
                        <a:rPr lang="es-CO" sz="1050" b="0" i="1">
                          <a:latin typeface="Cambria Math" panose="02040503050406030204" pitchFamily="18" charset="0"/>
                        </a:rPr>
                        <m:t>𝑚</m:t>
                      </m:r>
                      <m:r>
                        <a:rPr lang="es-CO" sz="1050" b="0" i="1">
                          <a:latin typeface="Cambria Math" panose="02040503050406030204" pitchFamily="18" charset="0"/>
                        </a:rPr>
                        <m:t>_25</m:t>
                      </m:r>
                    </m:sub>
                  </m:sSub>
                  <m:r>
                    <a:rPr lang="es-CO" sz="1050" b="0" i="1">
                      <a:latin typeface="Cambria Math" panose="02040503050406030204" pitchFamily="18" charset="0"/>
                    </a:rPr>
                    <m:t>=</m:t>
                  </m:r>
                  <m:r>
                    <a:rPr lang="es-CO" sz="1050" b="0" i="1">
                      <a:latin typeface="Cambria Math" panose="02040503050406030204" pitchFamily="18" charset="0"/>
                    </a:rPr>
                    <m:t>𝑏𝑓</m:t>
                  </m:r>
                  <m:r>
                    <a:rPr lang="es-CO" sz="1050" b="0" i="1">
                      <a:latin typeface="Cambria Math" panose="02040503050406030204" pitchFamily="18" charset="0"/>
                    </a:rPr>
                    <m:t>.</m:t>
                  </m:r>
                  <m:sSup>
                    <m:sSupPr>
                      <m:ctrlPr>
                        <a:rPr lang="es-CO" sz="1000" b="0" i="1">
                          <a:solidFill>
                            <a:schemeClr val="tx1"/>
                          </a:solidFill>
                          <a:effectLst/>
                          <a:latin typeface="Cambria Math" panose="02040503050406030204" pitchFamily="18" charset="0"/>
                          <a:ea typeface="+mn-ea"/>
                          <a:cs typeface="+mn-cs"/>
                        </a:rPr>
                      </m:ctrlPr>
                    </m:sSupPr>
                    <m:e>
                      <m:r>
                        <a:rPr lang="es-CO" sz="1000" b="0" i="1">
                          <a:solidFill>
                            <a:schemeClr val="tx1"/>
                          </a:solidFill>
                          <a:effectLst/>
                          <a:latin typeface="Cambria Math" panose="02040503050406030204" pitchFamily="18" charset="0"/>
                          <a:ea typeface="+mn-ea"/>
                          <a:cs typeface="+mn-cs"/>
                        </a:rPr>
                        <m:t>𝑑𝑖𝑎𝑚</m:t>
                      </m:r>
                    </m:e>
                    <m:sup>
                      <m:r>
                        <a:rPr lang="es-CO" sz="1000" b="0" i="1">
                          <a:solidFill>
                            <a:schemeClr val="tx1"/>
                          </a:solidFill>
                          <a:effectLst/>
                          <a:latin typeface="Cambria Math" panose="02040503050406030204" pitchFamily="18" charset="0"/>
                          <a:ea typeface="+mn-ea"/>
                          <a:cs typeface="+mn-cs"/>
                        </a:rPr>
                        <m:t>2</m:t>
                      </m:r>
                    </m:sup>
                  </m:sSup>
                  <m:r>
                    <a:rPr lang="es-CO" sz="1050" b="0" i="1">
                      <a:latin typeface="Cambria Math" panose="02040503050406030204" pitchFamily="18" charset="0"/>
                    </a:rPr>
                    <m:t>+</m:t>
                  </m:r>
                  <m:r>
                    <a:rPr lang="es-CO" sz="1050" b="0" i="1">
                      <a:latin typeface="Cambria Math" panose="02040503050406030204" pitchFamily="18" charset="0"/>
                    </a:rPr>
                    <m:t>𝑏𝑔</m:t>
                  </m:r>
                  <m:r>
                    <a:rPr lang="es-CO" sz="1050" b="0" i="1">
                      <a:latin typeface="Cambria Math" panose="02040503050406030204" pitchFamily="18" charset="0"/>
                    </a:rPr>
                    <m:t>.</m:t>
                  </m:r>
                  <m:sSup>
                    <m:sSupPr>
                      <m:ctrlPr>
                        <a:rPr lang="es-CO" sz="1000" b="0" i="1">
                          <a:solidFill>
                            <a:schemeClr val="tx1"/>
                          </a:solidFill>
                          <a:effectLst/>
                          <a:latin typeface="Cambria Math" panose="02040503050406030204" pitchFamily="18" charset="0"/>
                          <a:ea typeface="+mn-ea"/>
                          <a:cs typeface="+mn-cs"/>
                        </a:rPr>
                      </m:ctrlPr>
                    </m:sSupPr>
                    <m:e>
                      <m:r>
                        <a:rPr lang="es-CO" sz="1000" b="0" i="1">
                          <a:solidFill>
                            <a:schemeClr val="tx1"/>
                          </a:solidFill>
                          <a:effectLst/>
                          <a:latin typeface="Cambria Math" panose="02040503050406030204" pitchFamily="18" charset="0"/>
                          <a:ea typeface="+mn-ea"/>
                          <a:cs typeface="+mn-cs"/>
                        </a:rPr>
                        <m:t>𝑑𝑖𝑎𝑚</m:t>
                      </m:r>
                    </m:e>
                    <m:sup/>
                  </m:sSup>
                  <m:r>
                    <a:rPr lang="es-CO" sz="1000" b="0" i="1">
                      <a:solidFill>
                        <a:schemeClr val="tx1"/>
                      </a:solidFill>
                      <a:effectLst/>
                      <a:latin typeface="Cambria Math" panose="02040503050406030204" pitchFamily="18" charset="0"/>
                      <a:ea typeface="+mn-ea"/>
                      <a:cs typeface="+mn-cs"/>
                    </a:rPr>
                    <m:t>+</m:t>
                  </m:r>
                </m:oMath>
              </a14:m>
              <a:r>
                <a:rPr lang="es-CO" sz="1050"/>
                <a:t>bh</a:t>
              </a:r>
            </a:p>
          </xdr:txBody>
        </xdr:sp>
      </mc:Choice>
      <mc:Fallback xmlns="">
        <xdr:sp macro="" textlink="">
          <xdr:nvSpPr>
            <xdr:cNvPr id="56" name="CuadroTexto 55">
              <a:extLst>
                <a:ext uri="{FF2B5EF4-FFF2-40B4-BE49-F238E27FC236}">
                  <a16:creationId xmlns:a16="http://schemas.microsoft.com/office/drawing/2014/main" id="{129EAF3C-2B23-4B73-9914-02AAB87DDD9D}"/>
                </a:ext>
              </a:extLst>
            </xdr:cNvPr>
            <xdr:cNvSpPr txBox="1"/>
          </xdr:nvSpPr>
          <xdr:spPr>
            <a:xfrm>
              <a:off x="53581436" y="15034831"/>
              <a:ext cx="2247410" cy="1810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050" b="0" i="0">
                  <a:latin typeface="Cambria Math" panose="02040503050406030204" pitchFamily="18" charset="0"/>
                </a:rPr>
                <a:t>𝑀_(𝑇𝑖_𝑚_25)=𝑏𝑓.</a:t>
              </a:r>
              <a:r>
                <a:rPr lang="es-CO" sz="1000" b="0" i="0">
                  <a:solidFill>
                    <a:schemeClr val="tx1"/>
                  </a:solidFill>
                  <a:effectLst/>
                  <a:latin typeface="Cambria Math" panose="02040503050406030204" pitchFamily="18" charset="0"/>
                  <a:ea typeface="+mn-ea"/>
                  <a:cs typeface="+mn-cs"/>
                </a:rPr>
                <a:t>〖𝑑𝑖𝑎𝑚〗^2</a:t>
              </a:r>
              <a:r>
                <a:rPr lang="es-CO" sz="1050" b="0" i="0">
                  <a:latin typeface="Cambria Math" panose="02040503050406030204" pitchFamily="18" charset="0"/>
                </a:rPr>
                <a:t>+𝑏𝑔.</a:t>
              </a:r>
              <a:r>
                <a:rPr lang="es-CO" sz="1000" b="0" i="0">
                  <a:solidFill>
                    <a:schemeClr val="tx1"/>
                  </a:solidFill>
                  <a:effectLst/>
                  <a:latin typeface="Cambria Math" panose="02040503050406030204" pitchFamily="18" charset="0"/>
                  <a:ea typeface="+mn-ea"/>
                  <a:cs typeface="+mn-cs"/>
                </a:rPr>
                <a:t>〖𝑑𝑖𝑎𝑚〗^ +</a:t>
              </a:r>
              <a:r>
                <a:rPr lang="es-CO" sz="1050"/>
                <a:t>bh</a:t>
              </a:r>
            </a:p>
          </xdr:txBody>
        </xdr:sp>
      </mc:Fallback>
    </mc:AlternateContent>
    <xdr:clientData/>
  </xdr:oneCellAnchor>
  <xdr:oneCellAnchor>
    <xdr:from>
      <xdr:col>70</xdr:col>
      <xdr:colOff>0</xdr:colOff>
      <xdr:row>38</xdr:row>
      <xdr:rowOff>0</xdr:rowOff>
    </xdr:from>
    <xdr:ext cx="2058128" cy="176330"/>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a16="http://schemas.microsoft.com/office/drawing/2014/main" id="{02CDBDEE-FCFF-47F2-80C4-8C92FA0B2051}"/>
                </a:ext>
              </a:extLst>
            </xdr:cNvPr>
            <xdr:cNvSpPr txBox="1"/>
          </xdr:nvSpPr>
          <xdr:spPr>
            <a:xfrm>
              <a:off x="58898118" y="15038294"/>
              <a:ext cx="2058128" cy="1763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050" b="0" i="1">
                            <a:latin typeface="Cambria Math" panose="02040503050406030204" pitchFamily="18" charset="0"/>
                          </a:rPr>
                        </m:ctrlPr>
                      </m:sSubPr>
                      <m:e>
                        <m:r>
                          <a:rPr lang="es-CO" sz="1050" b="0" i="1">
                            <a:latin typeface="Cambria Math" panose="02040503050406030204" pitchFamily="18" charset="0"/>
                          </a:rPr>
                          <m:t>𝑀</m:t>
                        </m:r>
                      </m:e>
                      <m:sub>
                        <m:r>
                          <a:rPr lang="es-CO" sz="1050" b="0" i="1">
                            <a:latin typeface="Cambria Math" panose="02040503050406030204" pitchFamily="18" charset="0"/>
                          </a:rPr>
                          <m:t>𝑎𝑐</m:t>
                        </m:r>
                      </m:sub>
                    </m:sSub>
                    <m:r>
                      <a:rPr lang="es-CO" sz="1050" b="0" i="1">
                        <a:latin typeface="Cambria Math" panose="02040503050406030204" pitchFamily="18" charset="0"/>
                      </a:rPr>
                      <m:t>=</m:t>
                    </m:r>
                    <m:r>
                      <a:rPr lang="es-CO" sz="1050" b="0" i="1">
                        <a:latin typeface="Cambria Math" panose="02040503050406030204" pitchFamily="18" charset="0"/>
                      </a:rPr>
                      <m:t>𝑎𝑚</m:t>
                    </m:r>
                    <m:r>
                      <a:rPr lang="es-CO" sz="1050" b="0" i="1">
                        <a:latin typeface="Cambria Math" panose="02040503050406030204" pitchFamily="18" charset="0"/>
                      </a:rPr>
                      <m:t>.</m:t>
                    </m:r>
                    <m:sSup>
                      <m:sSupPr>
                        <m:ctrlPr>
                          <a:rPr lang="es-CO" sz="1000" b="0" i="1">
                            <a:solidFill>
                              <a:schemeClr val="tx1"/>
                            </a:solidFill>
                            <a:effectLst/>
                            <a:latin typeface="Cambria Math" panose="02040503050406030204" pitchFamily="18" charset="0"/>
                            <a:ea typeface="+mn-ea"/>
                            <a:cs typeface="+mn-cs"/>
                          </a:rPr>
                        </m:ctrlPr>
                      </m:sSupPr>
                      <m:e>
                        <m:r>
                          <a:rPr lang="es-CO" sz="1000" b="0" i="1">
                            <a:solidFill>
                              <a:schemeClr val="tx1"/>
                            </a:solidFill>
                            <a:effectLst/>
                            <a:latin typeface="Cambria Math" panose="02040503050406030204" pitchFamily="18" charset="0"/>
                            <a:ea typeface="+mn-ea"/>
                            <a:cs typeface="+mn-cs"/>
                          </a:rPr>
                          <m:t>𝑑𝑖𝑎𝑚</m:t>
                        </m:r>
                      </m:e>
                      <m:sup>
                        <m:r>
                          <a:rPr lang="es-CO" sz="1000" b="0" i="1">
                            <a:solidFill>
                              <a:schemeClr val="tx1"/>
                            </a:solidFill>
                            <a:effectLst/>
                            <a:latin typeface="Cambria Math" panose="02040503050406030204" pitchFamily="18" charset="0"/>
                            <a:ea typeface="+mn-ea"/>
                            <a:cs typeface="+mn-cs"/>
                          </a:rPr>
                          <m:t>2</m:t>
                        </m:r>
                      </m:sup>
                    </m:sSup>
                    <m:r>
                      <a:rPr lang="es-CO" sz="1050" b="0" i="1">
                        <a:latin typeface="Cambria Math" panose="02040503050406030204" pitchFamily="18" charset="0"/>
                      </a:rPr>
                      <m:t>+</m:t>
                    </m:r>
                    <m:r>
                      <a:rPr lang="es-CO" sz="1050" b="0" i="1">
                        <a:latin typeface="Cambria Math" panose="02040503050406030204" pitchFamily="18" charset="0"/>
                      </a:rPr>
                      <m:t>𝑎𝑛</m:t>
                    </m:r>
                    <m:r>
                      <a:rPr lang="es-CO" sz="1050" b="0" i="1">
                        <a:latin typeface="Cambria Math" panose="02040503050406030204" pitchFamily="18" charset="0"/>
                      </a:rPr>
                      <m:t>.</m:t>
                    </m:r>
                    <m:sSup>
                      <m:sSupPr>
                        <m:ctrlPr>
                          <a:rPr lang="es-CO" sz="1000" b="0" i="1">
                            <a:solidFill>
                              <a:schemeClr val="tx1"/>
                            </a:solidFill>
                            <a:effectLst/>
                            <a:latin typeface="Cambria Math" panose="02040503050406030204" pitchFamily="18" charset="0"/>
                            <a:ea typeface="+mn-ea"/>
                            <a:cs typeface="+mn-cs"/>
                          </a:rPr>
                        </m:ctrlPr>
                      </m:sSupPr>
                      <m:e>
                        <m:r>
                          <a:rPr lang="es-CO" sz="1000" b="0" i="1">
                            <a:solidFill>
                              <a:schemeClr val="tx1"/>
                            </a:solidFill>
                            <a:effectLst/>
                            <a:latin typeface="Cambria Math" panose="02040503050406030204" pitchFamily="18" charset="0"/>
                            <a:ea typeface="+mn-ea"/>
                            <a:cs typeface="+mn-cs"/>
                          </a:rPr>
                          <m:t>𝑑𝑖𝑎𝑚</m:t>
                        </m:r>
                      </m:e>
                      <m:sup/>
                    </m:sSup>
                    <m:r>
                      <a:rPr lang="es-CO" sz="1000" b="0" i="1">
                        <a:solidFill>
                          <a:schemeClr val="tx1"/>
                        </a:solidFill>
                        <a:effectLst/>
                        <a:latin typeface="Cambria Math" panose="02040503050406030204" pitchFamily="18" charset="0"/>
                        <a:ea typeface="+mn-ea"/>
                        <a:cs typeface="+mn-cs"/>
                      </a:rPr>
                      <m:t>+</m:t>
                    </m:r>
                    <m:r>
                      <a:rPr lang="es-CO" sz="1000" b="0" i="1">
                        <a:solidFill>
                          <a:schemeClr val="tx1"/>
                        </a:solidFill>
                        <a:effectLst/>
                        <a:latin typeface="Cambria Math" panose="02040503050406030204" pitchFamily="18" charset="0"/>
                        <a:ea typeface="+mn-ea"/>
                        <a:cs typeface="+mn-cs"/>
                      </a:rPr>
                      <m:t>𝑎𝑜</m:t>
                    </m:r>
                  </m:oMath>
                </m:oMathPara>
              </a14:m>
              <a:endParaRPr lang="es-CO" sz="1050"/>
            </a:p>
          </xdr:txBody>
        </xdr:sp>
      </mc:Choice>
      <mc:Fallback xmlns="">
        <xdr:sp macro="" textlink="">
          <xdr:nvSpPr>
            <xdr:cNvPr id="57" name="CuadroTexto 56">
              <a:extLst>
                <a:ext uri="{FF2B5EF4-FFF2-40B4-BE49-F238E27FC236}">
                  <a16:creationId xmlns:a16="http://schemas.microsoft.com/office/drawing/2014/main" id="{02CDBDEE-FCFF-47F2-80C4-8C92FA0B2051}"/>
                </a:ext>
              </a:extLst>
            </xdr:cNvPr>
            <xdr:cNvSpPr txBox="1"/>
          </xdr:nvSpPr>
          <xdr:spPr>
            <a:xfrm>
              <a:off x="58898118" y="15038294"/>
              <a:ext cx="2058128" cy="1763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050" b="0" i="0">
                  <a:latin typeface="Cambria Math" panose="02040503050406030204" pitchFamily="18" charset="0"/>
                </a:rPr>
                <a:t>𝑀_𝑎𝑐=𝑎𝑚.</a:t>
              </a:r>
              <a:r>
                <a:rPr lang="es-CO" sz="1000" b="0" i="0">
                  <a:solidFill>
                    <a:schemeClr val="tx1"/>
                  </a:solidFill>
                  <a:effectLst/>
                  <a:latin typeface="Cambria Math" panose="02040503050406030204" pitchFamily="18" charset="0"/>
                  <a:ea typeface="+mn-ea"/>
                  <a:cs typeface="+mn-cs"/>
                </a:rPr>
                <a:t>〖𝑑𝑖𝑎𝑚〗^2</a:t>
              </a:r>
              <a:r>
                <a:rPr lang="es-CO" sz="1050" b="0" i="0">
                  <a:latin typeface="Cambria Math" panose="02040503050406030204" pitchFamily="18" charset="0"/>
                </a:rPr>
                <a:t>+𝑎𝑛.</a:t>
              </a:r>
              <a:r>
                <a:rPr lang="es-CO" sz="1000" b="0" i="0">
                  <a:solidFill>
                    <a:schemeClr val="tx1"/>
                  </a:solidFill>
                  <a:effectLst/>
                  <a:latin typeface="Cambria Math" panose="02040503050406030204" pitchFamily="18" charset="0"/>
                  <a:ea typeface="+mn-ea"/>
                  <a:cs typeface="+mn-cs"/>
                </a:rPr>
                <a:t>〖𝑑𝑖𝑎𝑚〗^ +𝑎𝑜</a:t>
              </a:r>
              <a:endParaRPr lang="es-CO" sz="1050"/>
            </a:p>
          </xdr:txBody>
        </xdr:sp>
      </mc:Fallback>
    </mc:AlternateContent>
    <xdr:clientData/>
  </xdr:oneCellAnchor>
  <xdr:oneCellAnchor>
    <xdr:from>
      <xdr:col>73</xdr:col>
      <xdr:colOff>791203</xdr:colOff>
      <xdr:row>38</xdr:row>
      <xdr:rowOff>0</xdr:rowOff>
    </xdr:from>
    <xdr:ext cx="2087559" cy="188321"/>
    <mc:AlternateContent xmlns:mc="http://schemas.openxmlformats.org/markup-compatibility/2006" xmlns:a14="http://schemas.microsoft.com/office/drawing/2010/main">
      <mc:Choice Requires="a14">
        <xdr:sp macro="" textlink="">
          <xdr:nvSpPr>
            <xdr:cNvPr id="58" name="CuadroTexto 57">
              <a:extLst>
                <a:ext uri="{FF2B5EF4-FFF2-40B4-BE49-F238E27FC236}">
                  <a16:creationId xmlns:a16="http://schemas.microsoft.com/office/drawing/2014/main" id="{35F63945-07EA-4F1D-9C17-F49E0D3F86A5}"/>
                </a:ext>
              </a:extLst>
            </xdr:cNvPr>
            <xdr:cNvSpPr txBox="1"/>
          </xdr:nvSpPr>
          <xdr:spPr>
            <a:xfrm>
              <a:off x="61946746" y="14998394"/>
              <a:ext cx="2087559" cy="1883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050" b="0" i="1">
                            <a:latin typeface="Cambria Math" panose="02040503050406030204" pitchFamily="18" charset="0"/>
                          </a:rPr>
                        </m:ctrlPr>
                      </m:sSubPr>
                      <m:e>
                        <m:r>
                          <a:rPr lang="es-CO" sz="1050" b="0" i="1">
                            <a:latin typeface="Cambria Math" panose="02040503050406030204" pitchFamily="18" charset="0"/>
                          </a:rPr>
                          <m:t>𝐶𝑡</m:t>
                        </m:r>
                      </m:e>
                      <m:sub>
                        <m:r>
                          <a:rPr lang="es-CO" sz="1050" b="0" i="1">
                            <a:latin typeface="Cambria Math" panose="02040503050406030204" pitchFamily="18" charset="0"/>
                          </a:rPr>
                          <m:t>𝐶𝑡𝑑𝑚h𝑡</m:t>
                        </m:r>
                        <m:r>
                          <a:rPr lang="es-ES" sz="1050" b="0" i="1">
                            <a:latin typeface="Cambria Math" panose="02040503050406030204" pitchFamily="18" charset="0"/>
                          </a:rPr>
                          <m:t>𝑦𝑏𝑚𝑒𝑛𝑜</m:t>
                        </m:r>
                        <m:r>
                          <a:rPr lang="es-CO" sz="1050" b="0" i="1">
                            <a:latin typeface="Cambria Math" panose="02040503050406030204" pitchFamily="18" charset="0"/>
                          </a:rPr>
                          <m:t>14</m:t>
                        </m:r>
                      </m:sub>
                    </m:sSub>
                    <m:r>
                      <a:rPr lang="es-CO" sz="1050" b="0" i="1">
                        <a:latin typeface="Cambria Math" panose="02040503050406030204" pitchFamily="18" charset="0"/>
                      </a:rPr>
                      <m:t>=</m:t>
                    </m:r>
                    <m:r>
                      <a:rPr lang="es-ES" sz="1050" b="0" i="1">
                        <a:latin typeface="Cambria Math" panose="02040503050406030204" pitchFamily="18" charset="0"/>
                      </a:rPr>
                      <m:t>𝑏𝑝</m:t>
                    </m:r>
                    <m:r>
                      <a:rPr lang="es-CO" sz="1050" b="0" i="1">
                        <a:latin typeface="Cambria Math" panose="02040503050406030204" pitchFamily="18" charset="0"/>
                      </a:rPr>
                      <m:t>.</m:t>
                    </m:r>
                    <m:sSup>
                      <m:sSupPr>
                        <m:ctrlPr>
                          <a:rPr lang="es-CO" sz="1000" b="0" i="1">
                            <a:solidFill>
                              <a:schemeClr val="tx1"/>
                            </a:solidFill>
                            <a:effectLst/>
                            <a:latin typeface="Cambria Math" panose="02040503050406030204" pitchFamily="18" charset="0"/>
                            <a:ea typeface="+mn-ea"/>
                            <a:cs typeface="+mn-cs"/>
                          </a:rPr>
                        </m:ctrlPr>
                      </m:sSupPr>
                      <m:e>
                        <m:r>
                          <a:rPr lang="es-CO" sz="1000" b="0" i="1">
                            <a:solidFill>
                              <a:schemeClr val="tx1"/>
                            </a:solidFill>
                            <a:effectLst/>
                            <a:latin typeface="Cambria Math" panose="02040503050406030204" pitchFamily="18" charset="0"/>
                            <a:ea typeface="+mn-ea"/>
                            <a:cs typeface="+mn-cs"/>
                          </a:rPr>
                          <m:t>𝑑𝑖𝑎𝑚</m:t>
                        </m:r>
                      </m:e>
                      <m:sup/>
                    </m:sSup>
                    <m:r>
                      <a:rPr lang="es-CO" sz="1000" b="0" i="1">
                        <a:solidFill>
                          <a:schemeClr val="tx1"/>
                        </a:solidFill>
                        <a:effectLst/>
                        <a:latin typeface="Cambria Math" panose="02040503050406030204" pitchFamily="18" charset="0"/>
                        <a:ea typeface="+mn-ea"/>
                        <a:cs typeface="+mn-cs"/>
                      </a:rPr>
                      <m:t>+</m:t>
                    </m:r>
                    <m:r>
                      <a:rPr lang="es-ES" sz="1000" b="0" i="1">
                        <a:solidFill>
                          <a:schemeClr val="tx1"/>
                        </a:solidFill>
                        <a:effectLst/>
                        <a:latin typeface="Cambria Math" panose="02040503050406030204" pitchFamily="18" charset="0"/>
                        <a:ea typeface="+mn-ea"/>
                        <a:cs typeface="+mn-cs"/>
                      </a:rPr>
                      <m:t>𝑏𝑞</m:t>
                    </m:r>
                  </m:oMath>
                </m:oMathPara>
              </a14:m>
              <a:endParaRPr lang="es-CO" sz="1050"/>
            </a:p>
          </xdr:txBody>
        </xdr:sp>
      </mc:Choice>
      <mc:Fallback xmlns="">
        <xdr:sp macro="" textlink="">
          <xdr:nvSpPr>
            <xdr:cNvPr id="58" name="CuadroTexto 57">
              <a:extLst>
                <a:ext uri="{FF2B5EF4-FFF2-40B4-BE49-F238E27FC236}">
                  <a16:creationId xmlns:a16="http://schemas.microsoft.com/office/drawing/2014/main" id="{35F63945-07EA-4F1D-9C17-F49E0D3F86A5}"/>
                </a:ext>
              </a:extLst>
            </xdr:cNvPr>
            <xdr:cNvSpPr txBox="1"/>
          </xdr:nvSpPr>
          <xdr:spPr>
            <a:xfrm>
              <a:off x="61946746" y="14998394"/>
              <a:ext cx="2087559" cy="1883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050" b="0" i="0">
                  <a:latin typeface="Cambria Math" panose="02040503050406030204" pitchFamily="18" charset="0"/>
                </a:rPr>
                <a:t>〖𝐶𝑡〗_𝐶𝑡𝑑𝑚ℎ𝑡</a:t>
              </a:r>
              <a:r>
                <a:rPr lang="es-ES" sz="1050" b="0" i="0">
                  <a:latin typeface="Cambria Math" panose="02040503050406030204" pitchFamily="18" charset="0"/>
                </a:rPr>
                <a:t>𝑦𝑏𝑚𝑒𝑛𝑜</a:t>
              </a:r>
              <a:r>
                <a:rPr lang="es-CO" sz="1050" b="0" i="0">
                  <a:latin typeface="Cambria Math" panose="02040503050406030204" pitchFamily="18" charset="0"/>
                </a:rPr>
                <a:t>14=</a:t>
              </a:r>
              <a:r>
                <a:rPr lang="es-ES" sz="1050" b="0" i="0">
                  <a:latin typeface="Cambria Math" panose="02040503050406030204" pitchFamily="18" charset="0"/>
                </a:rPr>
                <a:t>𝑏𝑝</a:t>
              </a:r>
              <a:r>
                <a:rPr lang="es-CO" sz="1050" b="0" i="0">
                  <a:latin typeface="Cambria Math" panose="02040503050406030204" pitchFamily="18" charset="0"/>
                </a:rPr>
                <a:t>.</a:t>
              </a:r>
              <a:r>
                <a:rPr lang="es-CO" sz="1000" b="0" i="0">
                  <a:solidFill>
                    <a:schemeClr val="tx1"/>
                  </a:solidFill>
                  <a:effectLst/>
                  <a:latin typeface="Cambria Math" panose="02040503050406030204" pitchFamily="18" charset="0"/>
                  <a:ea typeface="+mn-ea"/>
                  <a:cs typeface="+mn-cs"/>
                </a:rPr>
                <a:t>〖𝑑𝑖𝑎𝑚〗^ +</a:t>
              </a:r>
              <a:r>
                <a:rPr lang="es-ES" sz="1000" b="0" i="0">
                  <a:solidFill>
                    <a:schemeClr val="tx1"/>
                  </a:solidFill>
                  <a:effectLst/>
                  <a:latin typeface="Cambria Math" panose="02040503050406030204" pitchFamily="18" charset="0"/>
                  <a:ea typeface="+mn-ea"/>
                  <a:cs typeface="+mn-cs"/>
                </a:rPr>
                <a:t>𝑏𝑞</a:t>
              </a:r>
              <a:endParaRPr lang="es-CO" sz="1050"/>
            </a:p>
          </xdr:txBody>
        </xdr:sp>
      </mc:Fallback>
    </mc:AlternateContent>
    <xdr:clientData/>
  </xdr:oneCellAnchor>
  <xdr:oneCellAnchor>
    <xdr:from>
      <xdr:col>73</xdr:col>
      <xdr:colOff>725326</xdr:colOff>
      <xdr:row>38</xdr:row>
      <xdr:rowOff>0</xdr:rowOff>
    </xdr:from>
    <xdr:ext cx="2015232" cy="188321"/>
    <mc:AlternateContent xmlns:mc="http://schemas.openxmlformats.org/markup-compatibility/2006" xmlns:a14="http://schemas.microsoft.com/office/drawing/2010/main">
      <mc:Choice Requires="a14">
        <xdr:sp macro="" textlink="">
          <xdr:nvSpPr>
            <xdr:cNvPr id="59" name="CuadroTexto 58">
              <a:extLst>
                <a:ext uri="{FF2B5EF4-FFF2-40B4-BE49-F238E27FC236}">
                  <a16:creationId xmlns:a16="http://schemas.microsoft.com/office/drawing/2014/main" id="{4B9D8A4B-0D91-4F83-BBB8-A9199C0EF236}"/>
                </a:ext>
              </a:extLst>
            </xdr:cNvPr>
            <xdr:cNvSpPr txBox="1"/>
          </xdr:nvSpPr>
          <xdr:spPr>
            <a:xfrm>
              <a:off x="61909444" y="15034185"/>
              <a:ext cx="2015232" cy="1883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050" b="0" i="1">
                            <a:latin typeface="Cambria Math" panose="02040503050406030204" pitchFamily="18" charset="0"/>
                          </a:rPr>
                        </m:ctrlPr>
                      </m:sSubPr>
                      <m:e>
                        <m:r>
                          <a:rPr lang="es-CO" sz="1050" b="0" i="1">
                            <a:latin typeface="Cambria Math" panose="02040503050406030204" pitchFamily="18" charset="0"/>
                          </a:rPr>
                          <m:t>𝐶𝑡</m:t>
                        </m:r>
                      </m:e>
                      <m:sub>
                        <m:r>
                          <a:rPr lang="es-CO" sz="1050" b="0" i="1">
                            <a:latin typeface="Cambria Math" panose="02040503050406030204" pitchFamily="18" charset="0"/>
                          </a:rPr>
                          <m:t>𝐶𝑡𝑑𝑚h𝑡</m:t>
                        </m:r>
                        <m:r>
                          <a:rPr lang="es-ES" sz="1050" b="0" i="1">
                            <a:latin typeface="Cambria Math" panose="02040503050406030204" pitchFamily="18" charset="0"/>
                          </a:rPr>
                          <m:t>𝑦𝑏</m:t>
                        </m:r>
                        <m:r>
                          <a:rPr lang="es-CO" sz="1050" b="0" i="1">
                            <a:latin typeface="Cambria Math" panose="02040503050406030204" pitchFamily="18" charset="0"/>
                          </a:rPr>
                          <m:t>𝑚</m:t>
                        </m:r>
                        <m:r>
                          <a:rPr lang="es-ES" sz="1050" b="0" i="1">
                            <a:latin typeface="Cambria Math" panose="02040503050406030204" pitchFamily="18" charset="0"/>
                          </a:rPr>
                          <m:t>𝑎𝑦</m:t>
                        </m:r>
                        <m:r>
                          <a:rPr lang="es-CO" sz="1050" b="0" i="1">
                            <a:latin typeface="Cambria Math" panose="02040503050406030204" pitchFamily="18" charset="0"/>
                          </a:rPr>
                          <m:t>14</m:t>
                        </m:r>
                      </m:sub>
                    </m:sSub>
                    <m:r>
                      <a:rPr lang="es-CO" sz="1050" b="0" i="1">
                        <a:latin typeface="Cambria Math" panose="02040503050406030204" pitchFamily="18" charset="0"/>
                      </a:rPr>
                      <m:t>=</m:t>
                    </m:r>
                    <m:r>
                      <a:rPr lang="es-ES" sz="1050" b="0" i="1">
                        <a:latin typeface="Cambria Math" panose="02040503050406030204" pitchFamily="18" charset="0"/>
                      </a:rPr>
                      <m:t>𝑏𝑟</m:t>
                    </m:r>
                    <m:r>
                      <a:rPr lang="es-CO" sz="1050" b="0" i="1">
                        <a:latin typeface="Cambria Math" panose="02040503050406030204" pitchFamily="18" charset="0"/>
                      </a:rPr>
                      <m:t>.</m:t>
                    </m:r>
                    <m:sSup>
                      <m:sSupPr>
                        <m:ctrlPr>
                          <a:rPr lang="es-CO" sz="1000" b="0" i="1">
                            <a:solidFill>
                              <a:schemeClr val="tx1"/>
                            </a:solidFill>
                            <a:effectLst/>
                            <a:latin typeface="Cambria Math" panose="02040503050406030204" pitchFamily="18" charset="0"/>
                            <a:ea typeface="+mn-ea"/>
                            <a:cs typeface="+mn-cs"/>
                          </a:rPr>
                        </m:ctrlPr>
                      </m:sSupPr>
                      <m:e>
                        <m:r>
                          <a:rPr lang="es-CO" sz="1000" b="0" i="1">
                            <a:solidFill>
                              <a:schemeClr val="tx1"/>
                            </a:solidFill>
                            <a:effectLst/>
                            <a:latin typeface="Cambria Math" panose="02040503050406030204" pitchFamily="18" charset="0"/>
                            <a:ea typeface="+mn-ea"/>
                            <a:cs typeface="+mn-cs"/>
                          </a:rPr>
                          <m:t>𝑑𝑖𝑎𝑚</m:t>
                        </m:r>
                      </m:e>
                      <m:sup/>
                    </m:sSup>
                    <m:r>
                      <a:rPr lang="es-CO" sz="1000" b="0" i="1">
                        <a:solidFill>
                          <a:schemeClr val="tx1"/>
                        </a:solidFill>
                        <a:effectLst/>
                        <a:latin typeface="Cambria Math" panose="02040503050406030204" pitchFamily="18" charset="0"/>
                        <a:ea typeface="+mn-ea"/>
                        <a:cs typeface="+mn-cs"/>
                      </a:rPr>
                      <m:t>+</m:t>
                    </m:r>
                    <m:r>
                      <a:rPr lang="es-ES" sz="1000" b="0" i="1">
                        <a:solidFill>
                          <a:schemeClr val="tx1"/>
                        </a:solidFill>
                        <a:effectLst/>
                        <a:latin typeface="Cambria Math" panose="02040503050406030204" pitchFamily="18" charset="0"/>
                        <a:ea typeface="+mn-ea"/>
                        <a:cs typeface="+mn-cs"/>
                      </a:rPr>
                      <m:t>𝑏𝑠</m:t>
                    </m:r>
                  </m:oMath>
                </m:oMathPara>
              </a14:m>
              <a:endParaRPr lang="es-CO" sz="1050"/>
            </a:p>
          </xdr:txBody>
        </xdr:sp>
      </mc:Choice>
      <mc:Fallback xmlns="">
        <xdr:sp macro="" textlink="">
          <xdr:nvSpPr>
            <xdr:cNvPr id="59" name="CuadroTexto 58">
              <a:extLst>
                <a:ext uri="{FF2B5EF4-FFF2-40B4-BE49-F238E27FC236}">
                  <a16:creationId xmlns:a16="http://schemas.microsoft.com/office/drawing/2014/main" id="{4B9D8A4B-0D91-4F83-BBB8-A9199C0EF236}"/>
                </a:ext>
              </a:extLst>
            </xdr:cNvPr>
            <xdr:cNvSpPr txBox="1"/>
          </xdr:nvSpPr>
          <xdr:spPr>
            <a:xfrm>
              <a:off x="61909444" y="15034185"/>
              <a:ext cx="2015232" cy="1883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050" b="0" i="0">
                  <a:latin typeface="Cambria Math" panose="02040503050406030204" pitchFamily="18" charset="0"/>
                </a:rPr>
                <a:t>〖𝐶𝑡〗_𝐶𝑡𝑑𝑚ℎ𝑡</a:t>
              </a:r>
              <a:r>
                <a:rPr lang="es-ES" sz="1050" b="0" i="0">
                  <a:latin typeface="Cambria Math" panose="02040503050406030204" pitchFamily="18" charset="0"/>
                </a:rPr>
                <a:t>𝑦𝑏</a:t>
              </a:r>
              <a:r>
                <a:rPr lang="es-CO" sz="1050" b="0" i="0">
                  <a:latin typeface="Cambria Math" panose="02040503050406030204" pitchFamily="18" charset="0"/>
                </a:rPr>
                <a:t>𝑚</a:t>
              </a:r>
              <a:r>
                <a:rPr lang="es-ES" sz="1050" b="0" i="0">
                  <a:latin typeface="Cambria Math" panose="02040503050406030204" pitchFamily="18" charset="0"/>
                </a:rPr>
                <a:t>𝑎𝑦</a:t>
              </a:r>
              <a:r>
                <a:rPr lang="es-CO" sz="1050" b="0" i="0">
                  <a:latin typeface="Cambria Math" panose="02040503050406030204" pitchFamily="18" charset="0"/>
                </a:rPr>
                <a:t>14=</a:t>
              </a:r>
              <a:r>
                <a:rPr lang="es-ES" sz="1050" b="0" i="0">
                  <a:latin typeface="Cambria Math" panose="02040503050406030204" pitchFamily="18" charset="0"/>
                </a:rPr>
                <a:t>𝑏𝑟</a:t>
              </a:r>
              <a:r>
                <a:rPr lang="es-CO" sz="1050" b="0" i="0">
                  <a:latin typeface="Cambria Math" panose="02040503050406030204" pitchFamily="18" charset="0"/>
                </a:rPr>
                <a:t>.</a:t>
              </a:r>
              <a:r>
                <a:rPr lang="es-CO" sz="1000" b="0" i="0">
                  <a:solidFill>
                    <a:schemeClr val="tx1"/>
                  </a:solidFill>
                  <a:effectLst/>
                  <a:latin typeface="Cambria Math" panose="02040503050406030204" pitchFamily="18" charset="0"/>
                  <a:ea typeface="+mn-ea"/>
                  <a:cs typeface="+mn-cs"/>
                </a:rPr>
                <a:t>〖𝑑𝑖𝑎𝑚〗^ +</a:t>
              </a:r>
              <a:r>
                <a:rPr lang="es-ES" sz="1000" b="0" i="0">
                  <a:solidFill>
                    <a:schemeClr val="tx1"/>
                  </a:solidFill>
                  <a:effectLst/>
                  <a:latin typeface="Cambria Math" panose="02040503050406030204" pitchFamily="18" charset="0"/>
                  <a:ea typeface="+mn-ea"/>
                  <a:cs typeface="+mn-cs"/>
                </a:rPr>
                <a:t>𝑏𝑠</a:t>
              </a:r>
              <a:endParaRPr lang="es-CO" sz="1050"/>
            </a:p>
          </xdr:txBody>
        </xdr:sp>
      </mc:Fallback>
    </mc:AlternateContent>
    <xdr:clientData/>
  </xdr:oneCellAnchor>
  <xdr:oneCellAnchor>
    <xdr:from>
      <xdr:col>77</xdr:col>
      <xdr:colOff>75384</xdr:colOff>
      <xdr:row>38</xdr:row>
      <xdr:rowOff>0</xdr:rowOff>
    </xdr:from>
    <xdr:ext cx="2313967" cy="179601"/>
    <mc:AlternateContent xmlns:mc="http://schemas.openxmlformats.org/markup-compatibility/2006" xmlns:a14="http://schemas.microsoft.com/office/drawing/2010/main">
      <mc:Choice Requires="a14">
        <xdr:sp macro="" textlink="">
          <xdr:nvSpPr>
            <xdr:cNvPr id="60" name="CuadroTexto 59">
              <a:extLst>
                <a:ext uri="{FF2B5EF4-FFF2-40B4-BE49-F238E27FC236}">
                  <a16:creationId xmlns:a16="http://schemas.microsoft.com/office/drawing/2014/main" id="{DD4C29C4-BEAD-4EBF-9C38-A96C2E41F328}"/>
                </a:ext>
              </a:extLst>
            </xdr:cNvPr>
            <xdr:cNvSpPr txBox="1"/>
          </xdr:nvSpPr>
          <xdr:spPr>
            <a:xfrm>
              <a:off x="64307502" y="15055611"/>
              <a:ext cx="2313967" cy="179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0" i="1">
                            <a:solidFill>
                              <a:schemeClr val="tx1"/>
                            </a:solidFill>
                            <a:effectLst/>
                            <a:latin typeface="Cambria Math" panose="02040503050406030204" pitchFamily="18" charset="0"/>
                            <a:ea typeface="+mn-ea"/>
                            <a:cs typeface="+mn-cs"/>
                          </a:rPr>
                        </m:ctrlPr>
                      </m:sSubPr>
                      <m:e>
                        <m:r>
                          <a:rPr lang="es-CO" sz="1100" b="0" i="1">
                            <a:solidFill>
                              <a:schemeClr val="tx1"/>
                            </a:solidFill>
                            <a:effectLst/>
                            <a:latin typeface="Cambria Math" panose="02040503050406030204" pitchFamily="18" charset="0"/>
                            <a:ea typeface="+mn-ea"/>
                            <a:cs typeface="+mn-cs"/>
                          </a:rPr>
                          <m:t>𝐶𝑡</m:t>
                        </m:r>
                      </m:e>
                      <m:sub>
                        <m:r>
                          <a:rPr lang="es-CO" sz="1100" b="0" i="1">
                            <a:solidFill>
                              <a:schemeClr val="tx1"/>
                            </a:solidFill>
                            <a:effectLst/>
                            <a:latin typeface="Cambria Math" panose="02040503050406030204" pitchFamily="18" charset="0"/>
                            <a:ea typeface="+mn-ea"/>
                            <a:cs typeface="+mn-cs"/>
                          </a:rPr>
                          <m:t>𝐶𝑡𝑑𝑚h𝑡</m:t>
                        </m:r>
                      </m:sub>
                    </m:sSub>
                    <m:r>
                      <a:rPr lang="es-CO" sz="1050" b="0" i="1">
                        <a:latin typeface="Cambria Math" panose="02040503050406030204" pitchFamily="18" charset="0"/>
                      </a:rPr>
                      <m:t>=</m:t>
                    </m:r>
                    <m:r>
                      <a:rPr lang="es-ES" sz="1050" b="0" i="1">
                        <a:latin typeface="Cambria Math" panose="02040503050406030204" pitchFamily="18" charset="0"/>
                      </a:rPr>
                      <m:t>𝑏𝑡</m:t>
                    </m:r>
                    <m:r>
                      <a:rPr lang="es-CO" sz="1050" b="0" i="1">
                        <a:latin typeface="Cambria Math" panose="02040503050406030204" pitchFamily="18" charset="0"/>
                      </a:rPr>
                      <m:t>.</m:t>
                    </m:r>
                    <m:sSup>
                      <m:sSupPr>
                        <m:ctrlPr>
                          <a:rPr lang="es-CO" sz="1000" b="0" i="1">
                            <a:solidFill>
                              <a:schemeClr val="tx1"/>
                            </a:solidFill>
                            <a:effectLst/>
                            <a:latin typeface="Cambria Math" panose="02040503050406030204" pitchFamily="18" charset="0"/>
                            <a:ea typeface="+mn-ea"/>
                            <a:cs typeface="+mn-cs"/>
                          </a:rPr>
                        </m:ctrlPr>
                      </m:sSupPr>
                      <m:e>
                        <m:r>
                          <a:rPr lang="es-CO" sz="1000" b="0" i="1">
                            <a:solidFill>
                              <a:schemeClr val="tx1"/>
                            </a:solidFill>
                            <a:effectLst/>
                            <a:latin typeface="Cambria Math" panose="02040503050406030204" pitchFamily="18" charset="0"/>
                            <a:ea typeface="+mn-ea"/>
                            <a:cs typeface="+mn-cs"/>
                          </a:rPr>
                          <m:t>𝑑𝑖𝑎𝑚</m:t>
                        </m:r>
                      </m:e>
                      <m:sup>
                        <m:r>
                          <a:rPr lang="es-CO" sz="1000" b="0" i="1">
                            <a:solidFill>
                              <a:schemeClr val="tx1"/>
                            </a:solidFill>
                            <a:effectLst/>
                            <a:latin typeface="Cambria Math" panose="02040503050406030204" pitchFamily="18" charset="0"/>
                            <a:ea typeface="+mn-ea"/>
                            <a:cs typeface="+mn-cs"/>
                          </a:rPr>
                          <m:t>2</m:t>
                        </m:r>
                      </m:sup>
                    </m:sSup>
                    <m:r>
                      <a:rPr lang="es-CO" sz="1050" b="0" i="1">
                        <a:latin typeface="Cambria Math" panose="02040503050406030204" pitchFamily="18" charset="0"/>
                      </a:rPr>
                      <m:t>+</m:t>
                    </m:r>
                    <m:r>
                      <a:rPr lang="es-ES" sz="1050" b="0" i="1">
                        <a:latin typeface="Cambria Math" panose="02040503050406030204" pitchFamily="18" charset="0"/>
                      </a:rPr>
                      <m:t>𝑏𝑢</m:t>
                    </m:r>
                    <m:r>
                      <a:rPr lang="es-CO" sz="1050" b="0" i="1">
                        <a:latin typeface="Cambria Math" panose="02040503050406030204" pitchFamily="18" charset="0"/>
                      </a:rPr>
                      <m:t>.</m:t>
                    </m:r>
                    <m:sSup>
                      <m:sSupPr>
                        <m:ctrlPr>
                          <a:rPr lang="es-CO" sz="1000" b="0" i="1">
                            <a:solidFill>
                              <a:schemeClr val="tx1"/>
                            </a:solidFill>
                            <a:effectLst/>
                            <a:latin typeface="Cambria Math" panose="02040503050406030204" pitchFamily="18" charset="0"/>
                            <a:ea typeface="+mn-ea"/>
                            <a:cs typeface="+mn-cs"/>
                          </a:rPr>
                        </m:ctrlPr>
                      </m:sSupPr>
                      <m:e>
                        <m:r>
                          <a:rPr lang="es-CO" sz="1000" b="0" i="1">
                            <a:solidFill>
                              <a:schemeClr val="tx1"/>
                            </a:solidFill>
                            <a:effectLst/>
                            <a:latin typeface="Cambria Math" panose="02040503050406030204" pitchFamily="18" charset="0"/>
                            <a:ea typeface="+mn-ea"/>
                            <a:cs typeface="+mn-cs"/>
                          </a:rPr>
                          <m:t>𝑑𝑖𝑎𝑚</m:t>
                        </m:r>
                      </m:e>
                      <m:sup/>
                    </m:sSup>
                    <m:r>
                      <a:rPr lang="es-CO" sz="1000" b="0" i="1">
                        <a:solidFill>
                          <a:schemeClr val="tx1"/>
                        </a:solidFill>
                        <a:effectLst/>
                        <a:latin typeface="Cambria Math" panose="02040503050406030204" pitchFamily="18" charset="0"/>
                        <a:ea typeface="+mn-ea"/>
                        <a:cs typeface="+mn-cs"/>
                      </a:rPr>
                      <m:t>+</m:t>
                    </m:r>
                    <m:r>
                      <a:rPr lang="es-ES" sz="1000" b="0" i="1">
                        <a:solidFill>
                          <a:schemeClr val="tx1"/>
                        </a:solidFill>
                        <a:effectLst/>
                        <a:latin typeface="Cambria Math" panose="02040503050406030204" pitchFamily="18" charset="0"/>
                        <a:ea typeface="+mn-ea"/>
                        <a:cs typeface="+mn-cs"/>
                      </a:rPr>
                      <m:t>𝑏𝑣</m:t>
                    </m:r>
                  </m:oMath>
                </m:oMathPara>
              </a14:m>
              <a:endParaRPr lang="es-CO" sz="1050"/>
            </a:p>
          </xdr:txBody>
        </xdr:sp>
      </mc:Choice>
      <mc:Fallback xmlns="">
        <xdr:sp macro="" textlink="">
          <xdr:nvSpPr>
            <xdr:cNvPr id="60" name="CuadroTexto 59">
              <a:extLst>
                <a:ext uri="{FF2B5EF4-FFF2-40B4-BE49-F238E27FC236}">
                  <a16:creationId xmlns:a16="http://schemas.microsoft.com/office/drawing/2014/main" id="{DD4C29C4-BEAD-4EBF-9C38-A96C2E41F328}"/>
                </a:ext>
              </a:extLst>
            </xdr:cNvPr>
            <xdr:cNvSpPr txBox="1"/>
          </xdr:nvSpPr>
          <xdr:spPr>
            <a:xfrm>
              <a:off x="64307502" y="15055611"/>
              <a:ext cx="2313967" cy="179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0" i="0">
                  <a:solidFill>
                    <a:schemeClr val="tx1"/>
                  </a:solidFill>
                  <a:effectLst/>
                  <a:latin typeface="Cambria Math" panose="02040503050406030204" pitchFamily="18" charset="0"/>
                  <a:ea typeface="+mn-ea"/>
                  <a:cs typeface="+mn-cs"/>
                </a:rPr>
                <a:t>〖𝐶𝑡〗_𝐶𝑡𝑑𝑚ℎ𝑡</a:t>
              </a:r>
              <a:r>
                <a:rPr lang="es-CO" sz="1050" b="0" i="0">
                  <a:latin typeface="Cambria Math" panose="02040503050406030204" pitchFamily="18" charset="0"/>
                </a:rPr>
                <a:t>=</a:t>
              </a:r>
              <a:r>
                <a:rPr lang="es-ES" sz="1050" b="0" i="0">
                  <a:latin typeface="Cambria Math" panose="02040503050406030204" pitchFamily="18" charset="0"/>
                </a:rPr>
                <a:t>𝑏𝑡</a:t>
              </a:r>
              <a:r>
                <a:rPr lang="es-CO" sz="1050" b="0" i="0">
                  <a:latin typeface="Cambria Math" panose="02040503050406030204" pitchFamily="18" charset="0"/>
                </a:rPr>
                <a:t>.</a:t>
              </a:r>
              <a:r>
                <a:rPr lang="es-CO" sz="1000" b="0" i="0">
                  <a:solidFill>
                    <a:schemeClr val="tx1"/>
                  </a:solidFill>
                  <a:effectLst/>
                  <a:latin typeface="Cambria Math" panose="02040503050406030204" pitchFamily="18" charset="0"/>
                  <a:ea typeface="+mn-ea"/>
                  <a:cs typeface="+mn-cs"/>
                </a:rPr>
                <a:t>〖𝑑𝑖𝑎𝑚〗^2</a:t>
              </a:r>
              <a:r>
                <a:rPr lang="es-CO" sz="1050" b="0" i="0">
                  <a:latin typeface="Cambria Math" panose="02040503050406030204" pitchFamily="18" charset="0"/>
                </a:rPr>
                <a:t>+</a:t>
              </a:r>
              <a:r>
                <a:rPr lang="es-ES" sz="1050" b="0" i="0">
                  <a:latin typeface="Cambria Math" panose="02040503050406030204" pitchFamily="18" charset="0"/>
                </a:rPr>
                <a:t>𝑏𝑢</a:t>
              </a:r>
              <a:r>
                <a:rPr lang="es-CO" sz="1050" b="0" i="0">
                  <a:latin typeface="Cambria Math" panose="02040503050406030204" pitchFamily="18" charset="0"/>
                </a:rPr>
                <a:t>.</a:t>
              </a:r>
              <a:r>
                <a:rPr lang="es-CO" sz="1000" b="0" i="0">
                  <a:solidFill>
                    <a:schemeClr val="tx1"/>
                  </a:solidFill>
                  <a:effectLst/>
                  <a:latin typeface="Cambria Math" panose="02040503050406030204" pitchFamily="18" charset="0"/>
                  <a:ea typeface="+mn-ea"/>
                  <a:cs typeface="+mn-cs"/>
                </a:rPr>
                <a:t>〖𝑑𝑖𝑎𝑚〗^ +</a:t>
              </a:r>
              <a:r>
                <a:rPr lang="es-ES" sz="1000" b="0" i="0">
                  <a:solidFill>
                    <a:schemeClr val="tx1"/>
                  </a:solidFill>
                  <a:effectLst/>
                  <a:latin typeface="Cambria Math" panose="02040503050406030204" pitchFamily="18" charset="0"/>
                  <a:ea typeface="+mn-ea"/>
                  <a:cs typeface="+mn-cs"/>
                </a:rPr>
                <a:t>𝑏𝑣</a:t>
              </a:r>
              <a:endParaRPr lang="es-CO" sz="1050"/>
            </a:p>
          </xdr:txBody>
        </xdr:sp>
      </mc:Fallback>
    </mc:AlternateContent>
    <xdr:clientData/>
  </xdr:oneCellAnchor>
  <xdr:oneCellAnchor>
    <xdr:from>
      <xdr:col>83</xdr:col>
      <xdr:colOff>86591</xdr:colOff>
      <xdr:row>38</xdr:row>
      <xdr:rowOff>0</xdr:rowOff>
    </xdr:from>
    <xdr:ext cx="2081404" cy="193964"/>
    <mc:AlternateContent xmlns:mc="http://schemas.openxmlformats.org/markup-compatibility/2006" xmlns:a14="http://schemas.microsoft.com/office/drawing/2010/main">
      <mc:Choice Requires="a14">
        <xdr:sp macro="" textlink="">
          <xdr:nvSpPr>
            <xdr:cNvPr id="61" name="CuadroTexto 60">
              <a:extLst>
                <a:ext uri="{FF2B5EF4-FFF2-40B4-BE49-F238E27FC236}">
                  <a16:creationId xmlns:a16="http://schemas.microsoft.com/office/drawing/2014/main" id="{769FE3D3-5730-48CB-BF0C-C0C45792EEC3}"/>
                </a:ext>
              </a:extLst>
            </xdr:cNvPr>
            <xdr:cNvSpPr txBox="1"/>
          </xdr:nvSpPr>
          <xdr:spPr>
            <a:xfrm>
              <a:off x="68890709" y="15064272"/>
              <a:ext cx="2081404" cy="193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es-CO" sz="1100" b="0" i="1">
                          <a:solidFill>
                            <a:schemeClr val="tx1"/>
                          </a:solidFill>
                          <a:effectLst/>
                          <a:latin typeface="Cambria Math" panose="02040503050406030204" pitchFamily="18" charset="0"/>
                          <a:ea typeface="+mn-ea"/>
                          <a:cs typeface="+mn-cs"/>
                        </a:rPr>
                      </m:ctrlPr>
                    </m:sSubPr>
                    <m:e>
                      <m:r>
                        <a:rPr lang="es-CO" sz="1100" b="0" i="1">
                          <a:solidFill>
                            <a:schemeClr val="tx1"/>
                          </a:solidFill>
                          <a:effectLst/>
                          <a:latin typeface="Cambria Math" panose="02040503050406030204" pitchFamily="18" charset="0"/>
                          <a:ea typeface="+mn-ea"/>
                          <a:cs typeface="+mn-cs"/>
                        </a:rPr>
                        <m:t>𝐶𝑡</m:t>
                      </m:r>
                    </m:e>
                    <m:sub>
                      <m:r>
                        <a:rPr lang="es-CO" sz="1100" b="0" i="1">
                          <a:solidFill>
                            <a:schemeClr val="tx1"/>
                          </a:solidFill>
                          <a:effectLst/>
                          <a:latin typeface="Cambria Math" panose="02040503050406030204" pitchFamily="18" charset="0"/>
                          <a:ea typeface="+mn-ea"/>
                          <a:cs typeface="+mn-cs"/>
                        </a:rPr>
                        <m:t>𝐶𝑡𝑐𝑓</m:t>
                      </m:r>
                    </m:sub>
                  </m:sSub>
                  <m:r>
                    <a:rPr lang="es-CO" sz="1050" b="0" i="1">
                      <a:latin typeface="Cambria Math" panose="02040503050406030204" pitchFamily="18" charset="0"/>
                    </a:rPr>
                    <m:t>=</m:t>
                  </m:r>
                  <m:r>
                    <a:rPr lang="es-CO" sz="1050" b="0" i="1">
                      <a:latin typeface="Cambria Math" panose="02040503050406030204" pitchFamily="18" charset="0"/>
                    </a:rPr>
                    <m:t>𝑏𝑧</m:t>
                  </m:r>
                  <m:r>
                    <a:rPr lang="es-CO" sz="1050" b="0" i="1">
                      <a:latin typeface="Cambria Math" panose="02040503050406030204" pitchFamily="18" charset="0"/>
                    </a:rPr>
                    <m:t>.</m:t>
                  </m:r>
                  <m:sSup>
                    <m:sSupPr>
                      <m:ctrlPr>
                        <a:rPr lang="es-CO" sz="1000" b="0" i="1">
                          <a:solidFill>
                            <a:schemeClr val="tx1"/>
                          </a:solidFill>
                          <a:effectLst/>
                          <a:latin typeface="Cambria Math" panose="02040503050406030204" pitchFamily="18" charset="0"/>
                          <a:ea typeface="+mn-ea"/>
                          <a:cs typeface="+mn-cs"/>
                        </a:rPr>
                      </m:ctrlPr>
                    </m:sSupPr>
                    <m:e>
                      <m:r>
                        <a:rPr lang="es-CO" sz="1000" b="0" i="1">
                          <a:solidFill>
                            <a:schemeClr val="tx1"/>
                          </a:solidFill>
                          <a:effectLst/>
                          <a:latin typeface="Cambria Math" panose="02040503050406030204" pitchFamily="18" charset="0"/>
                          <a:ea typeface="+mn-ea"/>
                          <a:cs typeface="+mn-cs"/>
                        </a:rPr>
                        <m:t>𝑑𝑖𝑎𝑚</m:t>
                      </m:r>
                    </m:e>
                    <m:sup>
                      <m:r>
                        <a:rPr lang="es-CO" sz="1000" b="0" i="1">
                          <a:solidFill>
                            <a:schemeClr val="tx1"/>
                          </a:solidFill>
                          <a:effectLst/>
                          <a:latin typeface="Cambria Math" panose="02040503050406030204" pitchFamily="18" charset="0"/>
                          <a:ea typeface="+mn-ea"/>
                          <a:cs typeface="+mn-cs"/>
                        </a:rPr>
                        <m:t>2</m:t>
                      </m:r>
                    </m:sup>
                  </m:sSup>
                  <m:r>
                    <a:rPr lang="es-CO" sz="1050" b="0" i="1">
                      <a:latin typeface="Cambria Math" panose="02040503050406030204" pitchFamily="18" charset="0"/>
                    </a:rPr>
                    <m:t>+</m:t>
                  </m:r>
                  <m:r>
                    <a:rPr lang="es-ES" sz="1050" b="0" i="1">
                      <a:latin typeface="Cambria Math" panose="02040503050406030204" pitchFamily="18" charset="0"/>
                    </a:rPr>
                    <m:t>𝑐𝑎</m:t>
                  </m:r>
                  <m:r>
                    <a:rPr lang="es-CO" sz="1050" b="0" i="1">
                      <a:latin typeface="Cambria Math" panose="02040503050406030204" pitchFamily="18" charset="0"/>
                    </a:rPr>
                    <m:t>.</m:t>
                  </m:r>
                  <m:sSup>
                    <m:sSupPr>
                      <m:ctrlPr>
                        <a:rPr lang="es-CO" sz="1000" b="0" i="1">
                          <a:solidFill>
                            <a:schemeClr val="tx1"/>
                          </a:solidFill>
                          <a:effectLst/>
                          <a:latin typeface="Cambria Math" panose="02040503050406030204" pitchFamily="18" charset="0"/>
                          <a:ea typeface="+mn-ea"/>
                          <a:cs typeface="+mn-cs"/>
                        </a:rPr>
                      </m:ctrlPr>
                    </m:sSupPr>
                    <m:e>
                      <m:r>
                        <a:rPr lang="es-CO" sz="1000" b="0" i="1">
                          <a:solidFill>
                            <a:schemeClr val="tx1"/>
                          </a:solidFill>
                          <a:effectLst/>
                          <a:latin typeface="Cambria Math" panose="02040503050406030204" pitchFamily="18" charset="0"/>
                          <a:ea typeface="+mn-ea"/>
                          <a:cs typeface="+mn-cs"/>
                        </a:rPr>
                        <m:t>𝑑𝑖𝑎𝑚</m:t>
                      </m:r>
                    </m:e>
                    <m:sup/>
                  </m:sSup>
                  <m:r>
                    <a:rPr lang="es-CO" sz="1000" b="0" i="1">
                      <a:solidFill>
                        <a:schemeClr val="tx1"/>
                      </a:solidFill>
                      <a:effectLst/>
                      <a:latin typeface="Cambria Math" panose="02040503050406030204" pitchFamily="18" charset="0"/>
                      <a:ea typeface="+mn-ea"/>
                      <a:cs typeface="+mn-cs"/>
                    </a:rPr>
                    <m:t>+</m:t>
                  </m:r>
                </m:oMath>
              </a14:m>
              <a:r>
                <a:rPr lang="es-CO" sz="1050"/>
                <a:t>cb</a:t>
              </a:r>
            </a:p>
          </xdr:txBody>
        </xdr:sp>
      </mc:Choice>
      <mc:Fallback xmlns="">
        <xdr:sp macro="" textlink="">
          <xdr:nvSpPr>
            <xdr:cNvPr id="61" name="CuadroTexto 60">
              <a:extLst>
                <a:ext uri="{FF2B5EF4-FFF2-40B4-BE49-F238E27FC236}">
                  <a16:creationId xmlns:a16="http://schemas.microsoft.com/office/drawing/2014/main" id="{769FE3D3-5730-48CB-BF0C-C0C45792EEC3}"/>
                </a:ext>
              </a:extLst>
            </xdr:cNvPr>
            <xdr:cNvSpPr txBox="1"/>
          </xdr:nvSpPr>
          <xdr:spPr>
            <a:xfrm>
              <a:off x="68890709" y="15064272"/>
              <a:ext cx="2081404" cy="193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0" i="0">
                  <a:solidFill>
                    <a:schemeClr val="tx1"/>
                  </a:solidFill>
                  <a:effectLst/>
                  <a:latin typeface="Cambria Math" panose="02040503050406030204" pitchFamily="18" charset="0"/>
                  <a:ea typeface="+mn-ea"/>
                  <a:cs typeface="+mn-cs"/>
                </a:rPr>
                <a:t>〖𝐶𝑡〗_𝐶𝑡𝑐𝑓</a:t>
              </a:r>
              <a:r>
                <a:rPr lang="es-CO" sz="1050" b="0" i="0">
                  <a:latin typeface="Cambria Math" panose="02040503050406030204" pitchFamily="18" charset="0"/>
                </a:rPr>
                <a:t>=𝑏𝑧.</a:t>
              </a:r>
              <a:r>
                <a:rPr lang="es-CO" sz="1000" b="0" i="0">
                  <a:solidFill>
                    <a:schemeClr val="tx1"/>
                  </a:solidFill>
                  <a:effectLst/>
                  <a:latin typeface="Cambria Math" panose="02040503050406030204" pitchFamily="18" charset="0"/>
                  <a:ea typeface="+mn-ea"/>
                  <a:cs typeface="+mn-cs"/>
                </a:rPr>
                <a:t>〖𝑑𝑖𝑎𝑚〗^2</a:t>
              </a:r>
              <a:r>
                <a:rPr lang="es-CO" sz="1050" b="0" i="0">
                  <a:latin typeface="Cambria Math" panose="02040503050406030204" pitchFamily="18" charset="0"/>
                </a:rPr>
                <a:t>+</a:t>
              </a:r>
              <a:r>
                <a:rPr lang="es-ES" sz="1050" b="0" i="0">
                  <a:latin typeface="Cambria Math" panose="02040503050406030204" pitchFamily="18" charset="0"/>
                </a:rPr>
                <a:t>𝑐𝑎</a:t>
              </a:r>
              <a:r>
                <a:rPr lang="es-CO" sz="1050" b="0" i="0">
                  <a:latin typeface="Cambria Math" panose="02040503050406030204" pitchFamily="18" charset="0"/>
                </a:rPr>
                <a:t>.</a:t>
              </a:r>
              <a:r>
                <a:rPr lang="es-CO" sz="1000" b="0" i="0">
                  <a:solidFill>
                    <a:schemeClr val="tx1"/>
                  </a:solidFill>
                  <a:effectLst/>
                  <a:latin typeface="Cambria Math" panose="02040503050406030204" pitchFamily="18" charset="0"/>
                  <a:ea typeface="+mn-ea"/>
                  <a:cs typeface="+mn-cs"/>
                </a:rPr>
                <a:t>〖𝑑𝑖𝑎𝑚〗^ +</a:t>
              </a:r>
              <a:r>
                <a:rPr lang="es-CO" sz="1050"/>
                <a:t>cb</a:t>
              </a:r>
            </a:p>
          </xdr:txBody>
        </xdr:sp>
      </mc:Fallback>
    </mc:AlternateContent>
    <xdr:clientData/>
  </xdr:oneCellAnchor>
  <xdr:oneCellAnchor>
    <xdr:from>
      <xdr:col>87</xdr:col>
      <xdr:colOff>43295</xdr:colOff>
      <xdr:row>38</xdr:row>
      <xdr:rowOff>0</xdr:rowOff>
    </xdr:from>
    <xdr:ext cx="2832635" cy="193451"/>
    <mc:AlternateContent xmlns:mc="http://schemas.openxmlformats.org/markup-compatibility/2006" xmlns:a14="http://schemas.microsoft.com/office/drawing/2010/main">
      <mc:Choice Requires="a14">
        <xdr:sp macro="" textlink="">
          <xdr:nvSpPr>
            <xdr:cNvPr id="62" name="CuadroTexto 61">
              <a:extLst>
                <a:ext uri="{FF2B5EF4-FFF2-40B4-BE49-F238E27FC236}">
                  <a16:creationId xmlns:a16="http://schemas.microsoft.com/office/drawing/2014/main" id="{BA2C04FE-5836-45D3-A507-0D534FE19947}"/>
                </a:ext>
              </a:extLst>
            </xdr:cNvPr>
            <xdr:cNvSpPr txBox="1"/>
          </xdr:nvSpPr>
          <xdr:spPr>
            <a:xfrm>
              <a:off x="71895413" y="15072930"/>
              <a:ext cx="2832635" cy="1934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0" i="1">
                            <a:solidFill>
                              <a:schemeClr val="tx1"/>
                            </a:solidFill>
                            <a:effectLst/>
                            <a:latin typeface="Cambria Math" panose="02040503050406030204" pitchFamily="18" charset="0"/>
                            <a:ea typeface="+mn-ea"/>
                            <a:cs typeface="+mn-cs"/>
                          </a:rPr>
                        </m:ctrlPr>
                      </m:sSubPr>
                      <m:e>
                        <m:r>
                          <a:rPr lang="es-CO" sz="1100" b="0" i="1">
                            <a:solidFill>
                              <a:schemeClr val="tx1"/>
                            </a:solidFill>
                            <a:effectLst/>
                            <a:latin typeface="Cambria Math" panose="02040503050406030204" pitchFamily="18" charset="0"/>
                            <a:ea typeface="+mn-ea"/>
                            <a:cs typeface="+mn-cs"/>
                          </a:rPr>
                          <m:t>𝑀</m:t>
                        </m:r>
                      </m:e>
                      <m:sub>
                        <m:r>
                          <a:rPr lang="es-CO" sz="1100" b="0" i="1">
                            <a:solidFill>
                              <a:schemeClr val="tx1"/>
                            </a:solidFill>
                            <a:effectLst/>
                            <a:latin typeface="Cambria Math" panose="02040503050406030204" pitchFamily="18" charset="0"/>
                            <a:ea typeface="+mn-ea"/>
                            <a:cs typeface="+mn-cs"/>
                          </a:rPr>
                          <m:t>𝑉𝐶𝑝</m:t>
                        </m:r>
                      </m:sub>
                    </m:sSub>
                    <m:r>
                      <a:rPr lang="es-CO" sz="1050" b="0" i="1">
                        <a:latin typeface="Cambria Math" panose="02040503050406030204" pitchFamily="18" charset="0"/>
                      </a:rPr>
                      <m:t>=</m:t>
                    </m:r>
                    <m:r>
                      <a:rPr lang="es-ES" sz="1050" b="0" i="1">
                        <a:latin typeface="Cambria Math" panose="02040503050406030204" pitchFamily="18" charset="0"/>
                      </a:rPr>
                      <m:t>𝑐𝑐</m:t>
                    </m:r>
                    <m:r>
                      <a:rPr lang="es-CO" sz="1100" b="0" i="1">
                        <a:solidFill>
                          <a:schemeClr val="tx1"/>
                        </a:solidFill>
                        <a:effectLst/>
                        <a:latin typeface="Cambria Math" panose="02040503050406030204" pitchFamily="18" charset="0"/>
                        <a:ea typeface="+mn-ea"/>
                        <a:cs typeface="+mn-cs"/>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r>
                          <a:rPr lang="es-CO" sz="1100" b="0" i="1">
                            <a:solidFill>
                              <a:schemeClr val="tx1"/>
                            </a:solidFill>
                            <a:effectLst/>
                            <a:latin typeface="Cambria Math" panose="02040503050406030204" pitchFamily="18" charset="0"/>
                            <a:ea typeface="+mn-ea"/>
                            <a:cs typeface="+mn-cs"/>
                          </a:rPr>
                          <m:t>3</m:t>
                        </m:r>
                      </m:sup>
                    </m:sSup>
                    <m:r>
                      <a:rPr lang="es-CO" sz="1100" b="0" i="1">
                        <a:solidFill>
                          <a:schemeClr val="tx1"/>
                        </a:solidFill>
                        <a:effectLst/>
                        <a:latin typeface="Cambria Math" panose="02040503050406030204" pitchFamily="18" charset="0"/>
                        <a:ea typeface="+mn-ea"/>
                        <a:cs typeface="+mn-cs"/>
                      </a:rPr>
                      <m:t>+</m:t>
                    </m:r>
                    <m:r>
                      <a:rPr lang="es-ES" sz="1100" b="0" i="1">
                        <a:solidFill>
                          <a:schemeClr val="tx1"/>
                        </a:solidFill>
                        <a:effectLst/>
                        <a:latin typeface="Cambria Math" panose="02040503050406030204" pitchFamily="18" charset="0"/>
                        <a:ea typeface="+mn-ea"/>
                        <a:cs typeface="+mn-cs"/>
                      </a:rPr>
                      <m:t>𝑐𝑑</m:t>
                    </m:r>
                    <m:r>
                      <a:rPr lang="es-CO" sz="1050" b="0" i="1">
                        <a:latin typeface="Cambria Math" panose="02040503050406030204" pitchFamily="18" charset="0"/>
                      </a:rPr>
                      <m:t>.</m:t>
                    </m:r>
                    <m:sSup>
                      <m:sSupPr>
                        <m:ctrlPr>
                          <a:rPr lang="es-CO" sz="1000" b="0" i="1">
                            <a:solidFill>
                              <a:schemeClr val="tx1"/>
                            </a:solidFill>
                            <a:effectLst/>
                            <a:latin typeface="Cambria Math" panose="02040503050406030204" pitchFamily="18" charset="0"/>
                            <a:ea typeface="+mn-ea"/>
                            <a:cs typeface="+mn-cs"/>
                          </a:rPr>
                        </m:ctrlPr>
                      </m:sSupPr>
                      <m:e>
                        <m:r>
                          <a:rPr lang="es-CO" sz="1000" b="0" i="1">
                            <a:solidFill>
                              <a:schemeClr val="tx1"/>
                            </a:solidFill>
                            <a:effectLst/>
                            <a:latin typeface="Cambria Math" panose="02040503050406030204" pitchFamily="18" charset="0"/>
                            <a:ea typeface="+mn-ea"/>
                            <a:cs typeface="+mn-cs"/>
                          </a:rPr>
                          <m:t>𝑑𝑖𝑎𝑚</m:t>
                        </m:r>
                      </m:e>
                      <m:sup>
                        <m:r>
                          <a:rPr lang="es-CO" sz="1000" b="0" i="1">
                            <a:solidFill>
                              <a:schemeClr val="tx1"/>
                            </a:solidFill>
                            <a:effectLst/>
                            <a:latin typeface="Cambria Math" panose="02040503050406030204" pitchFamily="18" charset="0"/>
                            <a:ea typeface="+mn-ea"/>
                            <a:cs typeface="+mn-cs"/>
                          </a:rPr>
                          <m:t>2</m:t>
                        </m:r>
                      </m:sup>
                    </m:sSup>
                    <m:r>
                      <a:rPr lang="es-CO" sz="1050" b="0" i="1">
                        <a:latin typeface="Cambria Math" panose="02040503050406030204" pitchFamily="18" charset="0"/>
                      </a:rPr>
                      <m:t>+</m:t>
                    </m:r>
                    <m:r>
                      <a:rPr lang="es-ES" sz="1050" b="0" i="1">
                        <a:latin typeface="Cambria Math" panose="02040503050406030204" pitchFamily="18" charset="0"/>
                      </a:rPr>
                      <m:t>𝑐𝑒</m:t>
                    </m:r>
                    <m:r>
                      <a:rPr lang="es-CO" sz="1050" b="0" i="1">
                        <a:latin typeface="Cambria Math" panose="02040503050406030204" pitchFamily="18" charset="0"/>
                      </a:rPr>
                      <m:t>.</m:t>
                    </m:r>
                    <m:sSup>
                      <m:sSupPr>
                        <m:ctrlPr>
                          <a:rPr lang="es-CO" sz="1000" b="0" i="1">
                            <a:solidFill>
                              <a:schemeClr val="tx1"/>
                            </a:solidFill>
                            <a:effectLst/>
                            <a:latin typeface="Cambria Math" panose="02040503050406030204" pitchFamily="18" charset="0"/>
                            <a:ea typeface="+mn-ea"/>
                            <a:cs typeface="+mn-cs"/>
                          </a:rPr>
                        </m:ctrlPr>
                      </m:sSupPr>
                      <m:e>
                        <m:r>
                          <a:rPr lang="es-CO" sz="1000" b="0" i="1">
                            <a:solidFill>
                              <a:schemeClr val="tx1"/>
                            </a:solidFill>
                            <a:effectLst/>
                            <a:latin typeface="Cambria Math" panose="02040503050406030204" pitchFamily="18" charset="0"/>
                            <a:ea typeface="+mn-ea"/>
                            <a:cs typeface="+mn-cs"/>
                          </a:rPr>
                          <m:t>𝑑𝑖𝑎𝑚</m:t>
                        </m:r>
                      </m:e>
                      <m:sup/>
                    </m:sSup>
                    <m:r>
                      <a:rPr lang="es-CO" sz="1000" b="0" i="1">
                        <a:solidFill>
                          <a:schemeClr val="tx1"/>
                        </a:solidFill>
                        <a:effectLst/>
                        <a:latin typeface="Cambria Math" panose="02040503050406030204" pitchFamily="18" charset="0"/>
                        <a:ea typeface="+mn-ea"/>
                        <a:cs typeface="+mn-cs"/>
                      </a:rPr>
                      <m:t>+</m:t>
                    </m:r>
                    <m:r>
                      <a:rPr lang="es-ES" sz="1000" b="0" i="1">
                        <a:solidFill>
                          <a:schemeClr val="tx1"/>
                        </a:solidFill>
                        <a:effectLst/>
                        <a:latin typeface="Cambria Math" panose="02040503050406030204" pitchFamily="18" charset="0"/>
                        <a:ea typeface="+mn-ea"/>
                        <a:cs typeface="+mn-cs"/>
                      </a:rPr>
                      <m:t>𝑐𝑓</m:t>
                    </m:r>
                  </m:oMath>
                </m:oMathPara>
              </a14:m>
              <a:endParaRPr lang="es-CO" sz="1050"/>
            </a:p>
          </xdr:txBody>
        </xdr:sp>
      </mc:Choice>
      <mc:Fallback xmlns="">
        <xdr:sp macro="" textlink="">
          <xdr:nvSpPr>
            <xdr:cNvPr id="62" name="CuadroTexto 61">
              <a:extLst>
                <a:ext uri="{FF2B5EF4-FFF2-40B4-BE49-F238E27FC236}">
                  <a16:creationId xmlns:a16="http://schemas.microsoft.com/office/drawing/2014/main" id="{BA2C04FE-5836-45D3-A507-0D534FE19947}"/>
                </a:ext>
              </a:extLst>
            </xdr:cNvPr>
            <xdr:cNvSpPr txBox="1"/>
          </xdr:nvSpPr>
          <xdr:spPr>
            <a:xfrm>
              <a:off x="71895413" y="15072930"/>
              <a:ext cx="2832635" cy="1934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0" i="0">
                  <a:solidFill>
                    <a:schemeClr val="tx1"/>
                  </a:solidFill>
                  <a:effectLst/>
                  <a:latin typeface="Cambria Math" panose="02040503050406030204" pitchFamily="18" charset="0"/>
                  <a:ea typeface="+mn-ea"/>
                  <a:cs typeface="+mn-cs"/>
                </a:rPr>
                <a:t>𝑀_𝑉𝐶𝑝</a:t>
              </a:r>
              <a:r>
                <a:rPr lang="es-CO" sz="1050" b="0" i="0">
                  <a:latin typeface="Cambria Math" panose="02040503050406030204" pitchFamily="18" charset="0"/>
                </a:rPr>
                <a:t>=</a:t>
              </a:r>
              <a:r>
                <a:rPr lang="es-ES" sz="1050" b="0" i="0">
                  <a:latin typeface="Cambria Math" panose="02040503050406030204" pitchFamily="18" charset="0"/>
                </a:rPr>
                <a:t>𝑐𝑐</a:t>
              </a:r>
              <a:r>
                <a:rPr lang="es-CO" sz="1100" b="0" i="0">
                  <a:solidFill>
                    <a:schemeClr val="tx1"/>
                  </a:solidFill>
                  <a:effectLst/>
                  <a:latin typeface="Cambria Math" panose="02040503050406030204" pitchFamily="18" charset="0"/>
                  <a:ea typeface="+mn-ea"/>
                  <a:cs typeface="+mn-cs"/>
                </a:rPr>
                <a:t>.〖𝑑𝑖𝑎𝑚〗^3+</a:t>
              </a:r>
              <a:r>
                <a:rPr lang="es-ES" sz="1100" b="0" i="0">
                  <a:solidFill>
                    <a:schemeClr val="tx1"/>
                  </a:solidFill>
                  <a:effectLst/>
                  <a:latin typeface="Cambria Math" panose="02040503050406030204" pitchFamily="18" charset="0"/>
                  <a:ea typeface="+mn-ea"/>
                  <a:cs typeface="+mn-cs"/>
                </a:rPr>
                <a:t>𝑐𝑑</a:t>
              </a:r>
              <a:r>
                <a:rPr lang="es-CO" sz="1050" b="0" i="0">
                  <a:latin typeface="Cambria Math" panose="02040503050406030204" pitchFamily="18" charset="0"/>
                </a:rPr>
                <a:t>.</a:t>
              </a:r>
              <a:r>
                <a:rPr lang="es-CO" sz="1000" b="0" i="0">
                  <a:solidFill>
                    <a:schemeClr val="tx1"/>
                  </a:solidFill>
                  <a:effectLst/>
                  <a:latin typeface="Cambria Math" panose="02040503050406030204" pitchFamily="18" charset="0"/>
                  <a:ea typeface="+mn-ea"/>
                  <a:cs typeface="+mn-cs"/>
                </a:rPr>
                <a:t>〖𝑑𝑖𝑎𝑚〗^2</a:t>
              </a:r>
              <a:r>
                <a:rPr lang="es-CO" sz="1050" b="0" i="0">
                  <a:latin typeface="Cambria Math" panose="02040503050406030204" pitchFamily="18" charset="0"/>
                </a:rPr>
                <a:t>+</a:t>
              </a:r>
              <a:r>
                <a:rPr lang="es-ES" sz="1050" b="0" i="0">
                  <a:latin typeface="Cambria Math" panose="02040503050406030204" pitchFamily="18" charset="0"/>
                </a:rPr>
                <a:t>𝑐𝑒</a:t>
              </a:r>
              <a:r>
                <a:rPr lang="es-CO" sz="1050" b="0" i="0">
                  <a:latin typeface="Cambria Math" panose="02040503050406030204" pitchFamily="18" charset="0"/>
                </a:rPr>
                <a:t>.</a:t>
              </a:r>
              <a:r>
                <a:rPr lang="es-CO" sz="1000" b="0" i="0">
                  <a:solidFill>
                    <a:schemeClr val="tx1"/>
                  </a:solidFill>
                  <a:effectLst/>
                  <a:latin typeface="Cambria Math" panose="02040503050406030204" pitchFamily="18" charset="0"/>
                  <a:ea typeface="+mn-ea"/>
                  <a:cs typeface="+mn-cs"/>
                </a:rPr>
                <a:t>〖𝑑𝑖𝑎𝑚〗^ +</a:t>
              </a:r>
              <a:r>
                <a:rPr lang="es-ES" sz="1000" b="0" i="0">
                  <a:solidFill>
                    <a:schemeClr val="tx1"/>
                  </a:solidFill>
                  <a:effectLst/>
                  <a:latin typeface="Cambria Math" panose="02040503050406030204" pitchFamily="18" charset="0"/>
                  <a:ea typeface="+mn-ea"/>
                  <a:cs typeface="+mn-cs"/>
                </a:rPr>
                <a:t>𝑐𝑓</a:t>
              </a:r>
              <a:endParaRPr lang="es-CO" sz="1050"/>
            </a:p>
          </xdr:txBody>
        </xdr:sp>
      </mc:Fallback>
    </mc:AlternateContent>
    <xdr:clientData/>
  </xdr:oneCellAnchor>
  <xdr:oneCellAnchor>
    <xdr:from>
      <xdr:col>91</xdr:col>
      <xdr:colOff>0</xdr:colOff>
      <xdr:row>38</xdr:row>
      <xdr:rowOff>0</xdr:rowOff>
    </xdr:from>
    <xdr:ext cx="2799100" cy="179601"/>
    <mc:AlternateContent xmlns:mc="http://schemas.openxmlformats.org/markup-compatibility/2006" xmlns:a14="http://schemas.microsoft.com/office/drawing/2010/main">
      <mc:Choice Requires="a14">
        <xdr:sp macro="" textlink="">
          <xdr:nvSpPr>
            <xdr:cNvPr id="63" name="CuadroTexto 62">
              <a:extLst>
                <a:ext uri="{FF2B5EF4-FFF2-40B4-BE49-F238E27FC236}">
                  <a16:creationId xmlns:a16="http://schemas.microsoft.com/office/drawing/2014/main" id="{B7092A93-819A-4B3A-8A60-151D9E52D25F}"/>
                </a:ext>
              </a:extLst>
            </xdr:cNvPr>
            <xdr:cNvSpPr txBox="1"/>
          </xdr:nvSpPr>
          <xdr:spPr>
            <a:xfrm>
              <a:off x="74900118" y="15038294"/>
              <a:ext cx="2799100" cy="179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0" i="1">
                            <a:solidFill>
                              <a:schemeClr val="tx1"/>
                            </a:solidFill>
                            <a:effectLst/>
                            <a:latin typeface="Cambria Math" panose="02040503050406030204" pitchFamily="18" charset="0"/>
                            <a:ea typeface="+mn-ea"/>
                            <a:cs typeface="+mn-cs"/>
                          </a:rPr>
                        </m:ctrlPr>
                      </m:sSubPr>
                      <m:e>
                        <m:r>
                          <a:rPr lang="es-CO" sz="1100" b="0" i="1">
                            <a:solidFill>
                              <a:schemeClr val="tx1"/>
                            </a:solidFill>
                            <a:effectLst/>
                            <a:latin typeface="Cambria Math" panose="02040503050406030204" pitchFamily="18" charset="0"/>
                            <a:ea typeface="+mn-ea"/>
                            <a:cs typeface="+mn-cs"/>
                          </a:rPr>
                          <m:t>𝑀</m:t>
                        </m:r>
                      </m:e>
                      <m:sub>
                        <m:r>
                          <a:rPr lang="es-CO" sz="1100" b="0" i="1">
                            <a:solidFill>
                              <a:schemeClr val="tx1"/>
                            </a:solidFill>
                            <a:effectLst/>
                            <a:latin typeface="Cambria Math" panose="02040503050406030204" pitchFamily="18" charset="0"/>
                            <a:ea typeface="+mn-ea"/>
                            <a:cs typeface="+mn-cs"/>
                          </a:rPr>
                          <m:t>𝑉𝐶𝑛</m:t>
                        </m:r>
                      </m:sub>
                    </m:sSub>
                    <m:r>
                      <a:rPr lang="es-CO" sz="1050" b="0" i="1">
                        <a:latin typeface="Cambria Math" panose="02040503050406030204" pitchFamily="18" charset="0"/>
                      </a:rPr>
                      <m:t>=</m:t>
                    </m:r>
                    <m:r>
                      <a:rPr lang="es-ES" sz="1050" b="0" i="1">
                        <a:latin typeface="Cambria Math" panose="02040503050406030204" pitchFamily="18" charset="0"/>
                      </a:rPr>
                      <m:t>𝑐𝑔</m:t>
                    </m:r>
                    <m:r>
                      <a:rPr lang="es-CO" sz="1100" b="0" i="1">
                        <a:solidFill>
                          <a:schemeClr val="tx1"/>
                        </a:solidFill>
                        <a:effectLst/>
                        <a:latin typeface="Cambria Math" panose="02040503050406030204" pitchFamily="18" charset="0"/>
                        <a:ea typeface="+mn-ea"/>
                        <a:cs typeface="+mn-cs"/>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r>
                          <a:rPr lang="es-CO" sz="1100" b="0" i="1">
                            <a:solidFill>
                              <a:schemeClr val="tx1"/>
                            </a:solidFill>
                            <a:effectLst/>
                            <a:latin typeface="Cambria Math" panose="02040503050406030204" pitchFamily="18" charset="0"/>
                            <a:ea typeface="+mn-ea"/>
                            <a:cs typeface="+mn-cs"/>
                          </a:rPr>
                          <m:t>3</m:t>
                        </m:r>
                      </m:sup>
                    </m:sSup>
                    <m:r>
                      <a:rPr lang="es-CO" sz="1100" b="0" i="1">
                        <a:solidFill>
                          <a:schemeClr val="tx1"/>
                        </a:solidFill>
                        <a:effectLst/>
                        <a:latin typeface="Cambria Math" panose="02040503050406030204" pitchFamily="18" charset="0"/>
                        <a:ea typeface="+mn-ea"/>
                        <a:cs typeface="+mn-cs"/>
                      </a:rPr>
                      <m:t>+</m:t>
                    </m:r>
                    <m:r>
                      <a:rPr lang="es-ES" sz="1100" b="0" i="1">
                        <a:solidFill>
                          <a:schemeClr val="tx1"/>
                        </a:solidFill>
                        <a:effectLst/>
                        <a:latin typeface="Cambria Math" panose="02040503050406030204" pitchFamily="18" charset="0"/>
                        <a:ea typeface="+mn-ea"/>
                        <a:cs typeface="+mn-cs"/>
                      </a:rPr>
                      <m:t>𝑐h</m:t>
                    </m:r>
                    <m:r>
                      <a:rPr lang="es-CO" sz="1050" b="0" i="1">
                        <a:latin typeface="Cambria Math" panose="02040503050406030204" pitchFamily="18" charset="0"/>
                      </a:rPr>
                      <m:t>.</m:t>
                    </m:r>
                    <m:sSup>
                      <m:sSupPr>
                        <m:ctrlPr>
                          <a:rPr lang="es-CO" sz="1000" b="0" i="1">
                            <a:solidFill>
                              <a:schemeClr val="tx1"/>
                            </a:solidFill>
                            <a:effectLst/>
                            <a:latin typeface="Cambria Math" panose="02040503050406030204" pitchFamily="18" charset="0"/>
                            <a:ea typeface="+mn-ea"/>
                            <a:cs typeface="+mn-cs"/>
                          </a:rPr>
                        </m:ctrlPr>
                      </m:sSupPr>
                      <m:e>
                        <m:r>
                          <a:rPr lang="es-CO" sz="1000" b="0" i="1">
                            <a:solidFill>
                              <a:schemeClr val="tx1"/>
                            </a:solidFill>
                            <a:effectLst/>
                            <a:latin typeface="Cambria Math" panose="02040503050406030204" pitchFamily="18" charset="0"/>
                            <a:ea typeface="+mn-ea"/>
                            <a:cs typeface="+mn-cs"/>
                          </a:rPr>
                          <m:t>𝑑𝑖𝑎𝑚</m:t>
                        </m:r>
                      </m:e>
                      <m:sup>
                        <m:r>
                          <a:rPr lang="es-CO" sz="1000" b="0" i="1">
                            <a:solidFill>
                              <a:schemeClr val="tx1"/>
                            </a:solidFill>
                            <a:effectLst/>
                            <a:latin typeface="Cambria Math" panose="02040503050406030204" pitchFamily="18" charset="0"/>
                            <a:ea typeface="+mn-ea"/>
                            <a:cs typeface="+mn-cs"/>
                          </a:rPr>
                          <m:t>2</m:t>
                        </m:r>
                      </m:sup>
                    </m:sSup>
                    <m:r>
                      <a:rPr lang="es-CO" sz="1050" b="0" i="1">
                        <a:latin typeface="Cambria Math" panose="02040503050406030204" pitchFamily="18" charset="0"/>
                      </a:rPr>
                      <m:t>+</m:t>
                    </m:r>
                    <m:r>
                      <a:rPr lang="es-ES" sz="1050" b="0" i="1">
                        <a:latin typeface="Cambria Math" panose="02040503050406030204" pitchFamily="18" charset="0"/>
                      </a:rPr>
                      <m:t>𝑐𝑖</m:t>
                    </m:r>
                    <m:r>
                      <a:rPr lang="es-CO" sz="1050" b="0" i="1">
                        <a:latin typeface="Cambria Math" panose="02040503050406030204" pitchFamily="18" charset="0"/>
                      </a:rPr>
                      <m:t>.</m:t>
                    </m:r>
                    <m:sSup>
                      <m:sSupPr>
                        <m:ctrlPr>
                          <a:rPr lang="es-CO" sz="1000" b="0" i="1">
                            <a:solidFill>
                              <a:schemeClr val="tx1"/>
                            </a:solidFill>
                            <a:effectLst/>
                            <a:latin typeface="Cambria Math" panose="02040503050406030204" pitchFamily="18" charset="0"/>
                            <a:ea typeface="+mn-ea"/>
                            <a:cs typeface="+mn-cs"/>
                          </a:rPr>
                        </m:ctrlPr>
                      </m:sSupPr>
                      <m:e>
                        <m:r>
                          <a:rPr lang="es-CO" sz="1000" b="0" i="1">
                            <a:solidFill>
                              <a:schemeClr val="tx1"/>
                            </a:solidFill>
                            <a:effectLst/>
                            <a:latin typeface="Cambria Math" panose="02040503050406030204" pitchFamily="18" charset="0"/>
                            <a:ea typeface="+mn-ea"/>
                            <a:cs typeface="+mn-cs"/>
                          </a:rPr>
                          <m:t>𝑑𝑖𝑎𝑚</m:t>
                        </m:r>
                      </m:e>
                      <m:sup/>
                    </m:sSup>
                    <m:r>
                      <a:rPr lang="es-CO" sz="1000" b="0" i="1">
                        <a:solidFill>
                          <a:schemeClr val="tx1"/>
                        </a:solidFill>
                        <a:effectLst/>
                        <a:latin typeface="Cambria Math" panose="02040503050406030204" pitchFamily="18" charset="0"/>
                        <a:ea typeface="+mn-ea"/>
                        <a:cs typeface="+mn-cs"/>
                      </a:rPr>
                      <m:t>+</m:t>
                    </m:r>
                    <m:r>
                      <a:rPr lang="es-ES" sz="1000" b="0" i="1">
                        <a:solidFill>
                          <a:schemeClr val="tx1"/>
                        </a:solidFill>
                        <a:effectLst/>
                        <a:latin typeface="Cambria Math" panose="02040503050406030204" pitchFamily="18" charset="0"/>
                        <a:ea typeface="+mn-ea"/>
                        <a:cs typeface="+mn-cs"/>
                      </a:rPr>
                      <m:t>𝑐𝑗</m:t>
                    </m:r>
                  </m:oMath>
                </m:oMathPara>
              </a14:m>
              <a:endParaRPr lang="es-CO" sz="1050"/>
            </a:p>
          </xdr:txBody>
        </xdr:sp>
      </mc:Choice>
      <mc:Fallback xmlns="">
        <xdr:sp macro="" textlink="">
          <xdr:nvSpPr>
            <xdr:cNvPr id="63" name="CuadroTexto 62">
              <a:extLst>
                <a:ext uri="{FF2B5EF4-FFF2-40B4-BE49-F238E27FC236}">
                  <a16:creationId xmlns:a16="http://schemas.microsoft.com/office/drawing/2014/main" id="{B7092A93-819A-4B3A-8A60-151D9E52D25F}"/>
                </a:ext>
              </a:extLst>
            </xdr:cNvPr>
            <xdr:cNvSpPr txBox="1"/>
          </xdr:nvSpPr>
          <xdr:spPr>
            <a:xfrm>
              <a:off x="74900118" y="15038294"/>
              <a:ext cx="2799100" cy="179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0" i="0">
                  <a:solidFill>
                    <a:schemeClr val="tx1"/>
                  </a:solidFill>
                  <a:effectLst/>
                  <a:latin typeface="Cambria Math" panose="02040503050406030204" pitchFamily="18" charset="0"/>
                  <a:ea typeface="+mn-ea"/>
                  <a:cs typeface="+mn-cs"/>
                </a:rPr>
                <a:t>𝑀_𝑉𝐶𝑛</a:t>
              </a:r>
              <a:r>
                <a:rPr lang="es-CO" sz="1050" b="0" i="0">
                  <a:latin typeface="Cambria Math" panose="02040503050406030204" pitchFamily="18" charset="0"/>
                </a:rPr>
                <a:t>=</a:t>
              </a:r>
              <a:r>
                <a:rPr lang="es-ES" sz="1050" b="0" i="0">
                  <a:latin typeface="Cambria Math" panose="02040503050406030204" pitchFamily="18" charset="0"/>
                </a:rPr>
                <a:t>𝑐𝑔</a:t>
              </a:r>
              <a:r>
                <a:rPr lang="es-CO" sz="1100" b="0" i="0">
                  <a:solidFill>
                    <a:schemeClr val="tx1"/>
                  </a:solidFill>
                  <a:effectLst/>
                  <a:latin typeface="Cambria Math" panose="02040503050406030204" pitchFamily="18" charset="0"/>
                  <a:ea typeface="+mn-ea"/>
                  <a:cs typeface="+mn-cs"/>
                </a:rPr>
                <a:t>.〖𝑑𝑖𝑎𝑚〗^3+</a:t>
              </a:r>
              <a:r>
                <a:rPr lang="es-ES" sz="1100" b="0" i="0">
                  <a:solidFill>
                    <a:schemeClr val="tx1"/>
                  </a:solidFill>
                  <a:effectLst/>
                  <a:latin typeface="Cambria Math" panose="02040503050406030204" pitchFamily="18" charset="0"/>
                  <a:ea typeface="+mn-ea"/>
                  <a:cs typeface="+mn-cs"/>
                </a:rPr>
                <a:t>𝑐ℎ</a:t>
              </a:r>
              <a:r>
                <a:rPr lang="es-CO" sz="1050" b="0" i="0">
                  <a:latin typeface="Cambria Math" panose="02040503050406030204" pitchFamily="18" charset="0"/>
                </a:rPr>
                <a:t>.</a:t>
              </a:r>
              <a:r>
                <a:rPr lang="es-CO" sz="1000" b="0" i="0">
                  <a:solidFill>
                    <a:schemeClr val="tx1"/>
                  </a:solidFill>
                  <a:effectLst/>
                  <a:latin typeface="Cambria Math" panose="02040503050406030204" pitchFamily="18" charset="0"/>
                  <a:ea typeface="+mn-ea"/>
                  <a:cs typeface="+mn-cs"/>
                </a:rPr>
                <a:t>〖𝑑𝑖𝑎𝑚〗^2</a:t>
              </a:r>
              <a:r>
                <a:rPr lang="es-CO" sz="1050" b="0" i="0">
                  <a:latin typeface="Cambria Math" panose="02040503050406030204" pitchFamily="18" charset="0"/>
                </a:rPr>
                <a:t>+</a:t>
              </a:r>
              <a:r>
                <a:rPr lang="es-ES" sz="1050" b="0" i="0">
                  <a:latin typeface="Cambria Math" panose="02040503050406030204" pitchFamily="18" charset="0"/>
                </a:rPr>
                <a:t>𝑐𝑖</a:t>
              </a:r>
              <a:r>
                <a:rPr lang="es-CO" sz="1050" b="0" i="0">
                  <a:latin typeface="Cambria Math" panose="02040503050406030204" pitchFamily="18" charset="0"/>
                </a:rPr>
                <a:t>.</a:t>
              </a:r>
              <a:r>
                <a:rPr lang="es-CO" sz="1000" b="0" i="0">
                  <a:solidFill>
                    <a:schemeClr val="tx1"/>
                  </a:solidFill>
                  <a:effectLst/>
                  <a:latin typeface="Cambria Math" panose="02040503050406030204" pitchFamily="18" charset="0"/>
                  <a:ea typeface="+mn-ea"/>
                  <a:cs typeface="+mn-cs"/>
                </a:rPr>
                <a:t>〖𝑑𝑖𝑎𝑚〗^ +</a:t>
              </a:r>
              <a:r>
                <a:rPr lang="es-ES" sz="1000" b="0" i="0">
                  <a:solidFill>
                    <a:schemeClr val="tx1"/>
                  </a:solidFill>
                  <a:effectLst/>
                  <a:latin typeface="Cambria Math" panose="02040503050406030204" pitchFamily="18" charset="0"/>
                  <a:ea typeface="+mn-ea"/>
                  <a:cs typeface="+mn-cs"/>
                </a:rPr>
                <a:t>𝑐𝑗</a:t>
              </a:r>
              <a:endParaRPr lang="es-CO" sz="1050"/>
            </a:p>
          </xdr:txBody>
        </xdr:sp>
      </mc:Fallback>
    </mc:AlternateContent>
    <xdr:clientData/>
  </xdr:oneCellAnchor>
  <xdr:oneCellAnchor>
    <xdr:from>
      <xdr:col>50</xdr:col>
      <xdr:colOff>1</xdr:colOff>
      <xdr:row>38</xdr:row>
      <xdr:rowOff>0</xdr:rowOff>
    </xdr:from>
    <xdr:ext cx="783163" cy="175241"/>
    <mc:AlternateContent xmlns:mc="http://schemas.openxmlformats.org/markup-compatibility/2006" xmlns:a14="http://schemas.microsoft.com/office/drawing/2010/main">
      <mc:Choice Requires="a14">
        <xdr:sp macro="" textlink="">
          <xdr:nvSpPr>
            <xdr:cNvPr id="64" name="CuadroTexto 63">
              <a:extLst>
                <a:ext uri="{FF2B5EF4-FFF2-40B4-BE49-F238E27FC236}">
                  <a16:creationId xmlns:a16="http://schemas.microsoft.com/office/drawing/2014/main" id="{632E30CF-C599-4134-8D60-27AC8F7B7699}"/>
                </a:ext>
              </a:extLst>
            </xdr:cNvPr>
            <xdr:cNvSpPr txBox="1"/>
          </xdr:nvSpPr>
          <xdr:spPr>
            <a:xfrm>
              <a:off x="43658119" y="15033964"/>
              <a:ext cx="783163" cy="175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0" i="1">
                            <a:latin typeface="Cambria Math" panose="02040503050406030204" pitchFamily="18" charset="0"/>
                          </a:rPr>
                        </m:ctrlPr>
                      </m:sSubPr>
                      <m:e>
                        <m:r>
                          <a:rPr lang="es-CO" sz="1100" b="0" i="1">
                            <a:latin typeface="Cambria Math" panose="02040503050406030204" pitchFamily="18" charset="0"/>
                          </a:rPr>
                          <m:t>𝑀</m:t>
                        </m:r>
                      </m:e>
                      <m:sub>
                        <m:r>
                          <a:rPr lang="es-CO" sz="1100" b="0" i="1">
                            <a:latin typeface="Cambria Math" panose="02040503050406030204" pitchFamily="18" charset="0"/>
                          </a:rPr>
                          <m:t>𝑇𝑖</m:t>
                        </m:r>
                        <m:r>
                          <a:rPr lang="es-CO" sz="1100" b="0" i="1">
                            <a:latin typeface="Cambria Math" panose="02040503050406030204" pitchFamily="18" charset="0"/>
                          </a:rPr>
                          <m:t>_0_5</m:t>
                        </m:r>
                      </m:sub>
                    </m:sSub>
                    <m:r>
                      <a:rPr lang="es-CO" sz="1100" b="0" i="1">
                        <a:latin typeface="Cambria Math" panose="02040503050406030204" pitchFamily="18" charset="0"/>
                      </a:rPr>
                      <m:t>=</m:t>
                    </m:r>
                    <m:r>
                      <a:rPr lang="es-CO" sz="1100" b="0" i="1">
                        <a:latin typeface="Cambria Math" panose="02040503050406030204" pitchFamily="18" charset="0"/>
                      </a:rPr>
                      <m:t>𝑎𝑠</m:t>
                    </m:r>
                  </m:oMath>
                </m:oMathPara>
              </a14:m>
              <a:endParaRPr lang="es-CO" sz="1100"/>
            </a:p>
          </xdr:txBody>
        </xdr:sp>
      </mc:Choice>
      <mc:Fallback xmlns="">
        <xdr:sp macro="" textlink="">
          <xdr:nvSpPr>
            <xdr:cNvPr id="64" name="CuadroTexto 63">
              <a:extLst>
                <a:ext uri="{FF2B5EF4-FFF2-40B4-BE49-F238E27FC236}">
                  <a16:creationId xmlns:a16="http://schemas.microsoft.com/office/drawing/2014/main" id="{632E30CF-C599-4134-8D60-27AC8F7B7699}"/>
                </a:ext>
              </a:extLst>
            </xdr:cNvPr>
            <xdr:cNvSpPr txBox="1"/>
          </xdr:nvSpPr>
          <xdr:spPr>
            <a:xfrm>
              <a:off x="43658119" y="15033964"/>
              <a:ext cx="783163" cy="175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0" i="0">
                  <a:latin typeface="Cambria Math" panose="02040503050406030204" pitchFamily="18" charset="0"/>
                </a:rPr>
                <a:t>𝑀_(𝑇𝑖_0_5)=𝑎𝑠</a:t>
              </a:r>
              <a:endParaRPr lang="es-CO" sz="1100"/>
            </a:p>
          </xdr:txBody>
        </xdr:sp>
      </mc:Fallback>
    </mc:AlternateContent>
    <xdr:clientData/>
  </xdr:oneCellAnchor>
  <xdr:oneCellAnchor>
    <xdr:from>
      <xdr:col>66</xdr:col>
      <xdr:colOff>49356</xdr:colOff>
      <xdr:row>38</xdr:row>
      <xdr:rowOff>0</xdr:rowOff>
    </xdr:from>
    <xdr:ext cx="2836033" cy="491288"/>
    <mc:AlternateContent xmlns:mc="http://schemas.openxmlformats.org/markup-compatibility/2006" xmlns:a14="http://schemas.microsoft.com/office/drawing/2010/main">
      <mc:Choice Requires="a14">
        <xdr:sp macro="" textlink="">
          <xdr:nvSpPr>
            <xdr:cNvPr id="65" name="CuadroTexto 64">
              <a:extLst>
                <a:ext uri="{FF2B5EF4-FFF2-40B4-BE49-F238E27FC236}">
                  <a16:creationId xmlns:a16="http://schemas.microsoft.com/office/drawing/2014/main" id="{09D9D715-B8DF-413D-8174-1615339BB88D}"/>
                </a:ext>
              </a:extLst>
            </xdr:cNvPr>
            <xdr:cNvSpPr txBox="1"/>
          </xdr:nvSpPr>
          <xdr:spPr>
            <a:xfrm>
              <a:off x="55899474" y="14988071"/>
              <a:ext cx="2836033" cy="4912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begChr m:val="{"/>
                        <m:endChr m:val="}"/>
                        <m:ctrlPr>
                          <a:rPr lang="es-CO" sz="1000" i="1">
                            <a:latin typeface="Cambria Math" panose="02040503050406030204" pitchFamily="18" charset="0"/>
                          </a:rPr>
                        </m:ctrlPr>
                      </m:dPr>
                      <m:e>
                        <m:m>
                          <m:mPr>
                            <m:mcs>
                              <m:mc>
                                <m:mcPr>
                                  <m:count m:val="2"/>
                                  <m:mcJc m:val="center"/>
                                </m:mcPr>
                              </m:mc>
                            </m:mcs>
                            <m:ctrlPr>
                              <a:rPr lang="es-CO" sz="1000" i="1">
                                <a:latin typeface="Cambria Math" panose="02040503050406030204" pitchFamily="18" charset="0"/>
                              </a:rPr>
                            </m:ctrlPr>
                          </m:mPr>
                          <m:mr>
                            <m:e>
                              <m:r>
                                <m:rPr>
                                  <m:brk m:alnAt="7"/>
                                </m:rPr>
                                <a:rPr lang="es-CO" sz="1000" b="0" i="1">
                                  <a:latin typeface="Cambria Math" panose="02040503050406030204" pitchFamily="18" charset="0"/>
                                </a:rPr>
                                <m:t>𝑟</m:t>
                              </m:r>
                              <m:r>
                                <a:rPr lang="es-CO" sz="1000" b="0" i="1">
                                  <a:latin typeface="Cambria Math" panose="02040503050406030204" pitchFamily="18" charset="0"/>
                                </a:rPr>
                                <m:t>𝑎𝑛𝑔𝑜</m:t>
                              </m:r>
                            </m:e>
                            <m:e>
                              <m:sSub>
                                <m:sSubPr>
                                  <m:ctrlPr>
                                    <a:rPr lang="es-CO" sz="1000" b="0" i="1">
                                      <a:solidFill>
                                        <a:schemeClr val="tx1"/>
                                      </a:solidFill>
                                      <a:effectLst/>
                                      <a:latin typeface="Cambria Math" panose="02040503050406030204" pitchFamily="18" charset="0"/>
                                      <a:ea typeface="+mn-ea"/>
                                      <a:cs typeface="+mn-cs"/>
                                    </a:rPr>
                                  </m:ctrlPr>
                                </m:sSubPr>
                                <m:e>
                                  <m:r>
                                    <a:rPr lang="es-CO" sz="1000" b="0" i="1">
                                      <a:solidFill>
                                        <a:schemeClr val="tx1"/>
                                      </a:solidFill>
                                      <a:effectLst/>
                                      <a:latin typeface="Cambria Math" panose="02040503050406030204" pitchFamily="18" charset="0"/>
                                      <a:ea typeface="+mn-ea"/>
                                      <a:cs typeface="+mn-cs"/>
                                    </a:rPr>
                                    <m:t>𝑀</m:t>
                                  </m:r>
                                </m:e>
                                <m:sub>
                                  <m:r>
                                    <a:rPr lang="es-CO" sz="1000" b="0" i="1">
                                      <a:solidFill>
                                        <a:schemeClr val="tx1"/>
                                      </a:solidFill>
                                      <a:effectLst/>
                                      <a:latin typeface="Cambria Math" panose="02040503050406030204" pitchFamily="18" charset="0"/>
                                      <a:ea typeface="+mn-ea"/>
                                      <a:cs typeface="+mn-cs"/>
                                    </a:rPr>
                                    <m:t>𝐷𝑗</m:t>
                                  </m:r>
                                </m:sub>
                              </m:sSub>
                            </m:e>
                          </m:mr>
                          <m:mr>
                            <m:e>
                              <m:r>
                                <a:rPr lang="es-CO" sz="1000" b="0" i="1">
                                  <a:solidFill>
                                    <a:schemeClr val="tx1"/>
                                  </a:solidFill>
                                  <a:effectLst/>
                                  <a:latin typeface="Cambria Math" panose="02040503050406030204" pitchFamily="18" charset="0"/>
                                  <a:ea typeface="+mn-ea"/>
                                  <a:cs typeface="+mn-cs"/>
                                </a:rPr>
                                <m:t>𝑑𝑖𝑎𝑚</m:t>
                              </m:r>
                              <m:r>
                                <a:rPr lang="es-CO" sz="1000" i="1">
                                  <a:solidFill>
                                    <a:schemeClr val="tx1"/>
                                  </a:solidFill>
                                  <a:effectLst/>
                                  <a:latin typeface="Cambria Math" panose="02040503050406030204" pitchFamily="18" charset="0"/>
                                  <a:ea typeface="+mn-ea"/>
                                  <a:cs typeface="+mn-cs"/>
                                </a:rPr>
                                <m:t>&lt;</m:t>
                              </m:r>
                              <m:r>
                                <a:rPr lang="es-CO" sz="1000" b="0" i="1">
                                  <a:solidFill>
                                    <a:schemeClr val="tx1"/>
                                  </a:solidFill>
                                  <a:effectLst/>
                                  <a:latin typeface="Cambria Math" panose="02040503050406030204" pitchFamily="18" charset="0"/>
                                  <a:ea typeface="+mn-ea"/>
                                  <a:cs typeface="+mn-cs"/>
                                </a:rPr>
                                <m:t>12 </m:t>
                              </m:r>
                            </m:e>
                            <m:e>
                              <m:r>
                                <a:rPr lang="es-CO" sz="1000" b="0" i="1">
                                  <a:solidFill>
                                    <a:schemeClr val="tx1"/>
                                  </a:solidFill>
                                  <a:effectLst/>
                                  <a:latin typeface="Cambria Math" panose="02040503050406030204" pitchFamily="18" charset="0"/>
                                  <a:ea typeface="+mn-ea"/>
                                  <a:cs typeface="+mn-cs"/>
                                </a:rPr>
                                <m:t>𝑏𝑖</m:t>
                              </m:r>
                            </m:e>
                          </m:mr>
                          <m:mr>
                            <m:e>
                              <m:r>
                                <a:rPr lang="es-CO" sz="1000" b="0" i="1">
                                  <a:solidFill>
                                    <a:schemeClr val="tx1"/>
                                  </a:solidFill>
                                  <a:effectLst/>
                                  <a:latin typeface="Cambria Math" panose="02040503050406030204" pitchFamily="18" charset="0"/>
                                  <a:ea typeface="+mn-ea"/>
                                  <a:cs typeface="+mn-cs"/>
                                </a:rPr>
                                <m:t>𝑑𝑖𝑎𝑚</m:t>
                              </m:r>
                              <m:r>
                                <a:rPr lang="es-CO" sz="1000" b="0" i="1">
                                  <a:solidFill>
                                    <a:schemeClr val="tx1"/>
                                  </a:solidFill>
                                  <a:effectLst/>
                                  <a:latin typeface="Cambria Math" panose="02040503050406030204" pitchFamily="18" charset="0"/>
                                  <a:ea typeface="+mn-ea"/>
                                  <a:cs typeface="+mn-cs"/>
                                </a:rPr>
                                <m:t>≥12</m:t>
                              </m:r>
                            </m:e>
                            <m:e>
                              <m:sSub>
                                <m:sSubPr>
                                  <m:ctrlPr>
                                    <a:rPr lang="es-CO" sz="1000" b="0" i="1">
                                      <a:solidFill>
                                        <a:schemeClr val="tx1"/>
                                      </a:solidFill>
                                      <a:effectLst/>
                                      <a:latin typeface="Cambria Math" panose="02040503050406030204" pitchFamily="18" charset="0"/>
                                      <a:ea typeface="+mn-ea"/>
                                      <a:cs typeface="+mn-cs"/>
                                    </a:rPr>
                                  </m:ctrlPr>
                                </m:sSubPr>
                                <m:e>
                                  <m:r>
                                    <a:rPr lang="es-CO" sz="1000" b="0" i="1">
                                      <a:solidFill>
                                        <a:schemeClr val="tx1"/>
                                      </a:solidFill>
                                      <a:effectLst/>
                                      <a:latin typeface="Cambria Math" panose="02040503050406030204" pitchFamily="18" charset="0"/>
                                      <a:ea typeface="+mn-ea"/>
                                      <a:cs typeface="+mn-cs"/>
                                    </a:rPr>
                                    <m:t>𝑀</m:t>
                                  </m:r>
                                </m:e>
                                <m:sub>
                                  <m:r>
                                    <a:rPr lang="es-CO" sz="1000" b="0" i="1">
                                      <a:solidFill>
                                        <a:schemeClr val="tx1"/>
                                      </a:solidFill>
                                      <a:effectLst/>
                                      <a:latin typeface="Cambria Math" panose="02040503050406030204" pitchFamily="18" charset="0"/>
                                      <a:ea typeface="+mn-ea"/>
                                      <a:cs typeface="+mn-cs"/>
                                    </a:rPr>
                                    <m:t>𝐷𝐽</m:t>
                                  </m:r>
                                </m:sub>
                              </m:sSub>
                              <m:r>
                                <a:rPr lang="es-CO" sz="1000" b="0" i="1">
                                  <a:solidFill>
                                    <a:schemeClr val="tx1"/>
                                  </a:solidFill>
                                  <a:effectLst/>
                                  <a:latin typeface="Cambria Math" panose="02040503050406030204" pitchFamily="18" charset="0"/>
                                  <a:ea typeface="+mn-ea"/>
                                  <a:cs typeface="+mn-cs"/>
                                </a:rPr>
                                <m:t>=</m:t>
                              </m:r>
                              <m:r>
                                <a:rPr lang="es-CO" sz="1000" b="0" i="1">
                                  <a:solidFill>
                                    <a:schemeClr val="tx1"/>
                                  </a:solidFill>
                                  <a:effectLst/>
                                  <a:latin typeface="Cambria Math" panose="02040503050406030204" pitchFamily="18" charset="0"/>
                                  <a:ea typeface="+mn-ea"/>
                                  <a:cs typeface="+mn-cs"/>
                                </a:rPr>
                                <m:t>𝑏𝑗</m:t>
                              </m:r>
                              <m:r>
                                <a:rPr lang="es-CO" sz="1000" b="0" i="1">
                                  <a:solidFill>
                                    <a:schemeClr val="tx1"/>
                                  </a:solidFill>
                                  <a:effectLst/>
                                  <a:latin typeface="Cambria Math" panose="02040503050406030204" pitchFamily="18" charset="0"/>
                                  <a:ea typeface="+mn-ea"/>
                                  <a:cs typeface="+mn-cs"/>
                                </a:rPr>
                                <m:t>.</m:t>
                              </m:r>
                              <m:sSup>
                                <m:sSupPr>
                                  <m:ctrlPr>
                                    <a:rPr lang="es-CO" sz="1000" b="0" i="1">
                                      <a:solidFill>
                                        <a:schemeClr val="tx1"/>
                                      </a:solidFill>
                                      <a:effectLst/>
                                      <a:latin typeface="Cambria Math" panose="02040503050406030204" pitchFamily="18" charset="0"/>
                                      <a:ea typeface="+mn-ea"/>
                                      <a:cs typeface="+mn-cs"/>
                                    </a:rPr>
                                  </m:ctrlPr>
                                </m:sSupPr>
                                <m:e>
                                  <m:r>
                                    <a:rPr lang="es-CO" sz="1000" b="0" i="1">
                                      <a:solidFill>
                                        <a:schemeClr val="tx1"/>
                                      </a:solidFill>
                                      <a:effectLst/>
                                      <a:latin typeface="Cambria Math" panose="02040503050406030204" pitchFamily="18" charset="0"/>
                                      <a:ea typeface="+mn-ea"/>
                                      <a:cs typeface="+mn-cs"/>
                                    </a:rPr>
                                    <m:t>𝑑𝑖𝑎𝑚</m:t>
                                  </m:r>
                                </m:e>
                                <m:sup>
                                  <m:r>
                                    <a:rPr lang="es-CO" sz="1000" b="0" i="1">
                                      <a:solidFill>
                                        <a:schemeClr val="tx1"/>
                                      </a:solidFill>
                                      <a:effectLst/>
                                      <a:latin typeface="Cambria Math" panose="02040503050406030204" pitchFamily="18" charset="0"/>
                                      <a:ea typeface="+mn-ea"/>
                                      <a:cs typeface="+mn-cs"/>
                                    </a:rPr>
                                    <m:t>2</m:t>
                                  </m:r>
                                </m:sup>
                              </m:sSup>
                              <m:r>
                                <a:rPr lang="es-CO" sz="1000" b="0" i="1">
                                  <a:solidFill>
                                    <a:schemeClr val="tx1"/>
                                  </a:solidFill>
                                  <a:effectLst/>
                                  <a:latin typeface="Cambria Math" panose="02040503050406030204" pitchFamily="18" charset="0"/>
                                  <a:ea typeface="+mn-ea"/>
                                  <a:cs typeface="+mn-cs"/>
                                </a:rPr>
                                <m:t>+</m:t>
                              </m:r>
                              <m:r>
                                <a:rPr lang="es-CO" sz="1000" b="0" i="1">
                                  <a:solidFill>
                                    <a:schemeClr val="tx1"/>
                                  </a:solidFill>
                                  <a:effectLst/>
                                  <a:latin typeface="Cambria Math" panose="02040503050406030204" pitchFamily="18" charset="0"/>
                                  <a:ea typeface="+mn-ea"/>
                                  <a:cs typeface="+mn-cs"/>
                                </a:rPr>
                                <m:t>𝑏𝑘</m:t>
                              </m:r>
                              <m:r>
                                <a:rPr lang="es-CO" sz="1000" b="0" i="1">
                                  <a:solidFill>
                                    <a:schemeClr val="tx1"/>
                                  </a:solidFill>
                                  <a:effectLst/>
                                  <a:latin typeface="Cambria Math" panose="02040503050406030204" pitchFamily="18" charset="0"/>
                                  <a:ea typeface="+mn-ea"/>
                                  <a:cs typeface="+mn-cs"/>
                                </a:rPr>
                                <m:t>.</m:t>
                              </m:r>
                              <m:sSup>
                                <m:sSupPr>
                                  <m:ctrlPr>
                                    <a:rPr lang="es-CO" sz="1000" b="0" i="1">
                                      <a:solidFill>
                                        <a:schemeClr val="tx1"/>
                                      </a:solidFill>
                                      <a:effectLst/>
                                      <a:latin typeface="Cambria Math" panose="02040503050406030204" pitchFamily="18" charset="0"/>
                                      <a:ea typeface="+mn-ea"/>
                                      <a:cs typeface="+mn-cs"/>
                                    </a:rPr>
                                  </m:ctrlPr>
                                </m:sSupPr>
                                <m:e>
                                  <m:r>
                                    <a:rPr lang="es-CO" sz="1000" b="0" i="1">
                                      <a:solidFill>
                                        <a:schemeClr val="tx1"/>
                                      </a:solidFill>
                                      <a:effectLst/>
                                      <a:latin typeface="Cambria Math" panose="02040503050406030204" pitchFamily="18" charset="0"/>
                                      <a:ea typeface="+mn-ea"/>
                                      <a:cs typeface="+mn-cs"/>
                                    </a:rPr>
                                    <m:t>𝑑𝑖𝑎𝑚</m:t>
                                  </m:r>
                                </m:e>
                                <m:sup/>
                              </m:sSup>
                              <m:r>
                                <a:rPr lang="es-CO" sz="1000" b="0" i="1">
                                  <a:solidFill>
                                    <a:schemeClr val="tx1"/>
                                  </a:solidFill>
                                  <a:effectLst/>
                                  <a:latin typeface="Cambria Math" panose="02040503050406030204" pitchFamily="18" charset="0"/>
                                  <a:ea typeface="+mn-ea"/>
                                  <a:cs typeface="+mn-cs"/>
                                </a:rPr>
                                <m:t>+</m:t>
                              </m:r>
                              <m:r>
                                <a:rPr lang="es-CO" sz="1000" b="0" i="1">
                                  <a:solidFill>
                                    <a:schemeClr val="tx1"/>
                                  </a:solidFill>
                                  <a:effectLst/>
                                  <a:latin typeface="Cambria Math" panose="02040503050406030204" pitchFamily="18" charset="0"/>
                                  <a:ea typeface="+mn-ea"/>
                                  <a:cs typeface="+mn-cs"/>
                                </a:rPr>
                                <m:t>𝑏𝑙</m:t>
                              </m:r>
                            </m:e>
                          </m:mr>
                        </m:m>
                      </m:e>
                    </m:d>
                  </m:oMath>
                </m:oMathPara>
              </a14:m>
              <a:endParaRPr lang="es-CO" sz="1000"/>
            </a:p>
          </xdr:txBody>
        </xdr:sp>
      </mc:Choice>
      <mc:Fallback xmlns="">
        <xdr:sp macro="" textlink="">
          <xdr:nvSpPr>
            <xdr:cNvPr id="65" name="CuadroTexto 64">
              <a:extLst>
                <a:ext uri="{FF2B5EF4-FFF2-40B4-BE49-F238E27FC236}">
                  <a16:creationId xmlns:a16="http://schemas.microsoft.com/office/drawing/2014/main" id="{09D9D715-B8DF-413D-8174-1615339BB88D}"/>
                </a:ext>
              </a:extLst>
            </xdr:cNvPr>
            <xdr:cNvSpPr txBox="1"/>
          </xdr:nvSpPr>
          <xdr:spPr>
            <a:xfrm>
              <a:off x="55899474" y="14988071"/>
              <a:ext cx="2836033" cy="4912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000" i="0">
                  <a:latin typeface="Cambria Math" panose="02040503050406030204" pitchFamily="18" charset="0"/>
                </a:rPr>
                <a:t>{■8(</a:t>
              </a:r>
              <a:r>
                <a:rPr lang="es-CO" sz="1000" b="0" i="0">
                  <a:latin typeface="Cambria Math" panose="02040503050406030204" pitchFamily="18" charset="0"/>
                </a:rPr>
                <a:t>𝑟𝑎𝑛𝑔𝑜&amp;</a:t>
              </a:r>
              <a:r>
                <a:rPr lang="es-CO" sz="1000" b="0" i="0">
                  <a:solidFill>
                    <a:schemeClr val="tx1"/>
                  </a:solidFill>
                  <a:effectLst/>
                  <a:latin typeface="Cambria Math" panose="02040503050406030204" pitchFamily="18" charset="0"/>
                  <a:ea typeface="+mn-ea"/>
                  <a:cs typeface="+mn-cs"/>
                </a:rPr>
                <a:t>𝑀_𝐷𝑗@𝑑𝑖𝑎𝑚</a:t>
              </a:r>
              <a:r>
                <a:rPr lang="es-CO" sz="1000" i="0">
                  <a:solidFill>
                    <a:schemeClr val="tx1"/>
                  </a:solidFill>
                  <a:effectLst/>
                  <a:latin typeface="Cambria Math" panose="02040503050406030204" pitchFamily="18" charset="0"/>
                  <a:ea typeface="+mn-ea"/>
                  <a:cs typeface="+mn-cs"/>
                </a:rPr>
                <a:t>&lt;</a:t>
              </a:r>
              <a:r>
                <a:rPr lang="es-CO" sz="1000" b="0" i="0">
                  <a:solidFill>
                    <a:schemeClr val="tx1"/>
                  </a:solidFill>
                  <a:effectLst/>
                  <a:latin typeface="Cambria Math" panose="02040503050406030204" pitchFamily="18" charset="0"/>
                  <a:ea typeface="+mn-ea"/>
                  <a:cs typeface="+mn-cs"/>
                </a:rPr>
                <a:t>12 &amp;𝑏𝑖@𝑑𝑖𝑎𝑚≥12&amp;𝑀_𝐷𝐽=𝑏𝑗.〖𝑑𝑖𝑎𝑚〗^2+𝑏𝑘.〖𝑑𝑖𝑎𝑚〗^ +𝑏𝑙)}</a:t>
              </a:r>
              <a:endParaRPr lang="es-CO" sz="1000"/>
            </a:p>
          </xdr:txBody>
        </xdr:sp>
      </mc:Fallback>
    </mc:AlternateContent>
    <xdr:clientData/>
  </xdr:oneCellAnchor>
  <xdr:oneCellAnchor>
    <xdr:from>
      <xdr:col>80</xdr:col>
      <xdr:colOff>119529</xdr:colOff>
      <xdr:row>38</xdr:row>
      <xdr:rowOff>0</xdr:rowOff>
    </xdr:from>
    <xdr:ext cx="2257413" cy="179601"/>
    <mc:AlternateContent xmlns:mc="http://schemas.openxmlformats.org/markup-compatibility/2006" xmlns:a14="http://schemas.microsoft.com/office/drawing/2010/main">
      <mc:Choice Requires="a14">
        <xdr:sp macro="" textlink="">
          <xdr:nvSpPr>
            <xdr:cNvPr id="66" name="CuadroTexto 65">
              <a:extLst>
                <a:ext uri="{FF2B5EF4-FFF2-40B4-BE49-F238E27FC236}">
                  <a16:creationId xmlns:a16="http://schemas.microsoft.com/office/drawing/2014/main" id="{42616409-997E-47AB-8B57-9ABDF1B0F413}"/>
                </a:ext>
              </a:extLst>
            </xdr:cNvPr>
            <xdr:cNvSpPr txBox="1"/>
          </xdr:nvSpPr>
          <xdr:spPr>
            <a:xfrm>
              <a:off x="66637647" y="15041283"/>
              <a:ext cx="2257413" cy="179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0" i="1">
                            <a:solidFill>
                              <a:schemeClr val="tx1"/>
                            </a:solidFill>
                            <a:effectLst/>
                            <a:latin typeface="Cambria Math" panose="02040503050406030204" pitchFamily="18" charset="0"/>
                            <a:ea typeface="+mn-ea"/>
                            <a:cs typeface="+mn-cs"/>
                          </a:rPr>
                        </m:ctrlPr>
                      </m:sSubPr>
                      <m:e>
                        <m:r>
                          <a:rPr lang="es-CO" sz="1100" b="0" i="1">
                            <a:solidFill>
                              <a:schemeClr val="tx1"/>
                            </a:solidFill>
                            <a:effectLst/>
                            <a:latin typeface="Cambria Math" panose="02040503050406030204" pitchFamily="18" charset="0"/>
                            <a:ea typeface="+mn-ea"/>
                            <a:cs typeface="+mn-cs"/>
                          </a:rPr>
                          <m:t>𝐶𝑡</m:t>
                        </m:r>
                      </m:e>
                      <m:sub>
                        <m:r>
                          <a:rPr lang="es-CO" sz="1100" b="0" i="1">
                            <a:solidFill>
                              <a:schemeClr val="tx1"/>
                            </a:solidFill>
                            <a:effectLst/>
                            <a:latin typeface="Cambria Math" panose="02040503050406030204" pitchFamily="18" charset="0"/>
                            <a:ea typeface="+mn-ea"/>
                            <a:cs typeface="+mn-cs"/>
                          </a:rPr>
                          <m:t>𝐶</m:t>
                        </m:r>
                        <m:r>
                          <a:rPr lang="es-ES" sz="1100" b="0" i="1">
                            <a:solidFill>
                              <a:schemeClr val="tx1"/>
                            </a:solidFill>
                            <a:effectLst/>
                            <a:latin typeface="Cambria Math" panose="02040503050406030204" pitchFamily="18" charset="0"/>
                            <a:ea typeface="+mn-ea"/>
                            <a:cs typeface="+mn-cs"/>
                          </a:rPr>
                          <m:t>𝑐𝑐h𝑡</m:t>
                        </m:r>
                      </m:sub>
                    </m:sSub>
                    <m:r>
                      <a:rPr lang="es-CO" sz="1050" b="0" i="1">
                        <a:latin typeface="Cambria Math" panose="02040503050406030204" pitchFamily="18" charset="0"/>
                      </a:rPr>
                      <m:t>=</m:t>
                    </m:r>
                    <m:r>
                      <a:rPr lang="es-ES" sz="1050" b="0" i="1">
                        <a:latin typeface="Cambria Math" panose="02040503050406030204" pitchFamily="18" charset="0"/>
                      </a:rPr>
                      <m:t>𝑏𝑤</m:t>
                    </m:r>
                    <m:r>
                      <a:rPr lang="es-CO" sz="1050" b="0" i="1">
                        <a:latin typeface="Cambria Math" panose="02040503050406030204" pitchFamily="18" charset="0"/>
                      </a:rPr>
                      <m:t>.</m:t>
                    </m:r>
                    <m:sSup>
                      <m:sSupPr>
                        <m:ctrlPr>
                          <a:rPr lang="es-CO" sz="1000" b="0" i="1">
                            <a:solidFill>
                              <a:schemeClr val="tx1"/>
                            </a:solidFill>
                            <a:effectLst/>
                            <a:latin typeface="Cambria Math" panose="02040503050406030204" pitchFamily="18" charset="0"/>
                            <a:ea typeface="+mn-ea"/>
                            <a:cs typeface="+mn-cs"/>
                          </a:rPr>
                        </m:ctrlPr>
                      </m:sSupPr>
                      <m:e>
                        <m:r>
                          <a:rPr lang="es-CO" sz="1000" b="0" i="1">
                            <a:solidFill>
                              <a:schemeClr val="tx1"/>
                            </a:solidFill>
                            <a:effectLst/>
                            <a:latin typeface="Cambria Math" panose="02040503050406030204" pitchFamily="18" charset="0"/>
                            <a:ea typeface="+mn-ea"/>
                            <a:cs typeface="+mn-cs"/>
                          </a:rPr>
                          <m:t>𝑑𝑖𝑎𝑚</m:t>
                        </m:r>
                      </m:e>
                      <m:sup>
                        <m:r>
                          <a:rPr lang="es-CO" sz="1000" b="0" i="1">
                            <a:solidFill>
                              <a:schemeClr val="tx1"/>
                            </a:solidFill>
                            <a:effectLst/>
                            <a:latin typeface="Cambria Math" panose="02040503050406030204" pitchFamily="18" charset="0"/>
                            <a:ea typeface="+mn-ea"/>
                            <a:cs typeface="+mn-cs"/>
                          </a:rPr>
                          <m:t>2</m:t>
                        </m:r>
                      </m:sup>
                    </m:sSup>
                    <m:r>
                      <a:rPr lang="es-CO" sz="1050" b="0" i="1">
                        <a:latin typeface="Cambria Math" panose="02040503050406030204" pitchFamily="18" charset="0"/>
                      </a:rPr>
                      <m:t>+</m:t>
                    </m:r>
                    <m:r>
                      <a:rPr lang="es-ES" sz="1050" b="0" i="1">
                        <a:latin typeface="Cambria Math" panose="02040503050406030204" pitchFamily="18" charset="0"/>
                      </a:rPr>
                      <m:t>𝑏𝑥</m:t>
                    </m:r>
                    <m:r>
                      <a:rPr lang="es-CO" sz="1050" b="0" i="1">
                        <a:latin typeface="Cambria Math" panose="02040503050406030204" pitchFamily="18" charset="0"/>
                      </a:rPr>
                      <m:t>.</m:t>
                    </m:r>
                    <m:sSup>
                      <m:sSupPr>
                        <m:ctrlPr>
                          <a:rPr lang="es-CO" sz="1000" b="0" i="1">
                            <a:solidFill>
                              <a:schemeClr val="tx1"/>
                            </a:solidFill>
                            <a:effectLst/>
                            <a:latin typeface="Cambria Math" panose="02040503050406030204" pitchFamily="18" charset="0"/>
                            <a:ea typeface="+mn-ea"/>
                            <a:cs typeface="+mn-cs"/>
                          </a:rPr>
                        </m:ctrlPr>
                      </m:sSupPr>
                      <m:e>
                        <m:r>
                          <a:rPr lang="es-CO" sz="1000" b="0" i="1">
                            <a:solidFill>
                              <a:schemeClr val="tx1"/>
                            </a:solidFill>
                            <a:effectLst/>
                            <a:latin typeface="Cambria Math" panose="02040503050406030204" pitchFamily="18" charset="0"/>
                            <a:ea typeface="+mn-ea"/>
                            <a:cs typeface="+mn-cs"/>
                          </a:rPr>
                          <m:t>𝑑𝑖𝑎𝑚</m:t>
                        </m:r>
                      </m:e>
                      <m:sup/>
                    </m:sSup>
                    <m:r>
                      <a:rPr lang="es-CO" sz="1000" b="0" i="1">
                        <a:solidFill>
                          <a:schemeClr val="tx1"/>
                        </a:solidFill>
                        <a:effectLst/>
                        <a:latin typeface="Cambria Math" panose="02040503050406030204" pitchFamily="18" charset="0"/>
                        <a:ea typeface="+mn-ea"/>
                        <a:cs typeface="+mn-cs"/>
                      </a:rPr>
                      <m:t>+</m:t>
                    </m:r>
                    <m:r>
                      <a:rPr lang="es-ES" sz="1000" b="0" i="1">
                        <a:solidFill>
                          <a:schemeClr val="tx1"/>
                        </a:solidFill>
                        <a:effectLst/>
                        <a:latin typeface="Cambria Math" panose="02040503050406030204" pitchFamily="18" charset="0"/>
                        <a:ea typeface="+mn-ea"/>
                        <a:cs typeface="+mn-cs"/>
                      </a:rPr>
                      <m:t>𝑏𝑦</m:t>
                    </m:r>
                  </m:oMath>
                </m:oMathPara>
              </a14:m>
              <a:endParaRPr lang="es-CO" sz="1050"/>
            </a:p>
          </xdr:txBody>
        </xdr:sp>
      </mc:Choice>
      <mc:Fallback xmlns="">
        <xdr:sp macro="" textlink="">
          <xdr:nvSpPr>
            <xdr:cNvPr id="66" name="CuadroTexto 65">
              <a:extLst>
                <a:ext uri="{FF2B5EF4-FFF2-40B4-BE49-F238E27FC236}">
                  <a16:creationId xmlns:a16="http://schemas.microsoft.com/office/drawing/2014/main" id="{42616409-997E-47AB-8B57-9ABDF1B0F413}"/>
                </a:ext>
              </a:extLst>
            </xdr:cNvPr>
            <xdr:cNvSpPr txBox="1"/>
          </xdr:nvSpPr>
          <xdr:spPr>
            <a:xfrm>
              <a:off x="66637647" y="15041283"/>
              <a:ext cx="2257413" cy="179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0" i="0">
                  <a:solidFill>
                    <a:schemeClr val="tx1"/>
                  </a:solidFill>
                  <a:effectLst/>
                  <a:latin typeface="Cambria Math" panose="02040503050406030204" pitchFamily="18" charset="0"/>
                  <a:ea typeface="+mn-ea"/>
                  <a:cs typeface="+mn-cs"/>
                </a:rPr>
                <a:t>〖𝐶𝑡〗_𝐶</a:t>
              </a:r>
              <a:r>
                <a:rPr lang="es-ES" sz="1100" b="0" i="0">
                  <a:solidFill>
                    <a:schemeClr val="tx1"/>
                  </a:solidFill>
                  <a:effectLst/>
                  <a:latin typeface="Cambria Math" panose="02040503050406030204" pitchFamily="18" charset="0"/>
                  <a:ea typeface="+mn-ea"/>
                  <a:cs typeface="+mn-cs"/>
                </a:rPr>
                <a:t>𝑐𝑐ℎ𝑡</a:t>
              </a:r>
              <a:r>
                <a:rPr lang="es-CO" sz="1050" b="0" i="0">
                  <a:latin typeface="Cambria Math" panose="02040503050406030204" pitchFamily="18" charset="0"/>
                </a:rPr>
                <a:t>=</a:t>
              </a:r>
              <a:r>
                <a:rPr lang="es-ES" sz="1050" b="0" i="0">
                  <a:latin typeface="Cambria Math" panose="02040503050406030204" pitchFamily="18" charset="0"/>
                </a:rPr>
                <a:t>𝑏𝑤</a:t>
              </a:r>
              <a:r>
                <a:rPr lang="es-CO" sz="1050" b="0" i="0">
                  <a:latin typeface="Cambria Math" panose="02040503050406030204" pitchFamily="18" charset="0"/>
                </a:rPr>
                <a:t>.</a:t>
              </a:r>
              <a:r>
                <a:rPr lang="es-CO" sz="1000" b="0" i="0">
                  <a:solidFill>
                    <a:schemeClr val="tx1"/>
                  </a:solidFill>
                  <a:effectLst/>
                  <a:latin typeface="Cambria Math" panose="02040503050406030204" pitchFamily="18" charset="0"/>
                  <a:ea typeface="+mn-ea"/>
                  <a:cs typeface="+mn-cs"/>
                </a:rPr>
                <a:t>〖𝑑𝑖𝑎𝑚〗^2</a:t>
              </a:r>
              <a:r>
                <a:rPr lang="es-CO" sz="1050" b="0" i="0">
                  <a:latin typeface="Cambria Math" panose="02040503050406030204" pitchFamily="18" charset="0"/>
                </a:rPr>
                <a:t>+</a:t>
              </a:r>
              <a:r>
                <a:rPr lang="es-ES" sz="1050" b="0" i="0">
                  <a:latin typeface="Cambria Math" panose="02040503050406030204" pitchFamily="18" charset="0"/>
                </a:rPr>
                <a:t>𝑏𝑥</a:t>
              </a:r>
              <a:r>
                <a:rPr lang="es-CO" sz="1050" b="0" i="0">
                  <a:latin typeface="Cambria Math" panose="02040503050406030204" pitchFamily="18" charset="0"/>
                </a:rPr>
                <a:t>.</a:t>
              </a:r>
              <a:r>
                <a:rPr lang="es-CO" sz="1000" b="0" i="0">
                  <a:solidFill>
                    <a:schemeClr val="tx1"/>
                  </a:solidFill>
                  <a:effectLst/>
                  <a:latin typeface="Cambria Math" panose="02040503050406030204" pitchFamily="18" charset="0"/>
                  <a:ea typeface="+mn-ea"/>
                  <a:cs typeface="+mn-cs"/>
                </a:rPr>
                <a:t>〖𝑑𝑖𝑎𝑚〗^ +</a:t>
              </a:r>
              <a:r>
                <a:rPr lang="es-ES" sz="1000" b="0" i="0">
                  <a:solidFill>
                    <a:schemeClr val="tx1"/>
                  </a:solidFill>
                  <a:effectLst/>
                  <a:latin typeface="Cambria Math" panose="02040503050406030204" pitchFamily="18" charset="0"/>
                  <a:ea typeface="+mn-ea"/>
                  <a:cs typeface="+mn-cs"/>
                </a:rPr>
                <a:t>𝑏𝑦</a:t>
              </a:r>
              <a:endParaRPr lang="es-CO" sz="1050"/>
            </a:p>
          </xdr:txBody>
        </xdr:sp>
      </mc:Fallback>
    </mc:AlternateContent>
    <xdr:clientData/>
  </xdr:oneCellAnchor>
  <xdr:oneCellAnchor>
    <xdr:from>
      <xdr:col>15</xdr:col>
      <xdr:colOff>879103</xdr:colOff>
      <xdr:row>43</xdr:row>
      <xdr:rowOff>586829</xdr:rowOff>
    </xdr:from>
    <xdr:ext cx="743922" cy="187872"/>
    <mc:AlternateContent xmlns:mc="http://schemas.openxmlformats.org/markup-compatibility/2006" xmlns:a14="http://schemas.microsoft.com/office/drawing/2010/main">
      <mc:Choice Requires="a14">
        <xdr:sp macro="" textlink="">
          <xdr:nvSpPr>
            <xdr:cNvPr id="74" name="CuadroTexto 73">
              <a:extLst>
                <a:ext uri="{FF2B5EF4-FFF2-40B4-BE49-F238E27FC236}">
                  <a16:creationId xmlns:a16="http://schemas.microsoft.com/office/drawing/2014/main" id="{DD285157-B026-EB42-9722-EE109C8B1891}"/>
                </a:ext>
              </a:extLst>
            </xdr:cNvPr>
            <xdr:cNvSpPr txBox="1"/>
          </xdr:nvSpPr>
          <xdr:spPr>
            <a:xfrm>
              <a:off x="21743389" y="99755686"/>
              <a:ext cx="74392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b="0" i="1">
                            <a:latin typeface="Cambria Math" panose="02040503050406030204" pitchFamily="18" charset="0"/>
                          </a:rPr>
                        </m:ctrlPr>
                      </m:sSubPr>
                      <m:e>
                        <m:r>
                          <a:rPr lang="es-CO" sz="1200" b="0" i="1">
                            <a:latin typeface="Cambria Math" panose="02040503050406030204" pitchFamily="18" charset="0"/>
                          </a:rPr>
                          <m:t>𝑀</m:t>
                        </m:r>
                      </m:e>
                      <m:sub>
                        <m:r>
                          <a:rPr lang="es-CO" sz="1200" b="0" i="1">
                            <a:latin typeface="Cambria Math" panose="02040503050406030204" pitchFamily="18" charset="0"/>
                          </a:rPr>
                          <m:t>𝑆𝐴</m:t>
                        </m:r>
                      </m:sub>
                    </m:sSub>
                    <m:r>
                      <a:rPr lang="es-CO" sz="1200" b="0" i="1">
                        <a:latin typeface="Cambria Math" panose="02040503050406030204" pitchFamily="18" charset="0"/>
                      </a:rPr>
                      <m:t>=</m:t>
                    </m:r>
                    <m:r>
                      <m:rPr>
                        <m:nor/>
                      </m:rPr>
                      <a:rPr lang="es-CO" sz="1200" b="0" i="0">
                        <a:latin typeface="Cambria Math" panose="02040503050406030204" pitchFamily="18" charset="0"/>
                      </a:rPr>
                      <m:t>c</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oMath>
                </m:oMathPara>
              </a14:m>
              <a:endParaRPr lang="es-CO" sz="1800"/>
            </a:p>
          </xdr:txBody>
        </xdr:sp>
      </mc:Choice>
      <mc:Fallback xmlns="">
        <xdr:sp macro="" textlink="">
          <xdr:nvSpPr>
            <xdr:cNvPr id="74" name="CuadroTexto 73">
              <a:extLst>
                <a:ext uri="{FF2B5EF4-FFF2-40B4-BE49-F238E27FC236}">
                  <a16:creationId xmlns:a16="http://schemas.microsoft.com/office/drawing/2014/main" id="{DD285157-B026-EB42-9722-EE109C8B1891}"/>
                </a:ext>
              </a:extLst>
            </xdr:cNvPr>
            <xdr:cNvSpPr txBox="1"/>
          </xdr:nvSpPr>
          <xdr:spPr>
            <a:xfrm>
              <a:off x="21743389" y="99755686"/>
              <a:ext cx="74392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200" b="0" i="0">
                  <a:latin typeface="Cambria Math" panose="02040503050406030204" pitchFamily="18" charset="0"/>
                </a:rPr>
                <a:t>𝑀_𝑆𝐴="c</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i="0"/>
                <a:t>"</a:t>
              </a:r>
              <a:endParaRPr lang="es-CO" sz="1800"/>
            </a:p>
          </xdr:txBody>
        </xdr:sp>
      </mc:Fallback>
    </mc:AlternateContent>
    <xdr:clientData/>
  </xdr:oneCellAnchor>
  <xdr:oneCellAnchor>
    <xdr:from>
      <xdr:col>15</xdr:col>
      <xdr:colOff>241029</xdr:colOff>
      <xdr:row>45</xdr:row>
      <xdr:rowOff>150811</xdr:rowOff>
    </xdr:from>
    <xdr:ext cx="2667717" cy="196913"/>
    <mc:AlternateContent xmlns:mc="http://schemas.openxmlformats.org/markup-compatibility/2006" xmlns:a14="http://schemas.microsoft.com/office/drawing/2010/main">
      <mc:Choice Requires="a14">
        <xdr:sp macro="" textlink="">
          <xdr:nvSpPr>
            <xdr:cNvPr id="75" name="CuadroTexto 74">
              <a:extLst>
                <a:ext uri="{FF2B5EF4-FFF2-40B4-BE49-F238E27FC236}">
                  <a16:creationId xmlns:a16="http://schemas.microsoft.com/office/drawing/2014/main" id="{486A5A93-6799-584B-88BC-F0BCAB3D0E30}"/>
                </a:ext>
              </a:extLst>
            </xdr:cNvPr>
            <xdr:cNvSpPr txBox="1"/>
          </xdr:nvSpPr>
          <xdr:spPr>
            <a:xfrm>
              <a:off x="21105315" y="100108882"/>
              <a:ext cx="2667717" cy="1969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b="0" i="1">
                            <a:latin typeface="Cambria Math" panose="02040503050406030204" pitchFamily="18" charset="0"/>
                          </a:rPr>
                        </m:ctrlPr>
                      </m:sSubPr>
                      <m:e>
                        <m:r>
                          <a:rPr lang="es-CO" sz="1200" b="0" i="1">
                            <a:latin typeface="Cambria Math" panose="02040503050406030204" pitchFamily="18" charset="0"/>
                          </a:rPr>
                          <m:t>𝑀</m:t>
                        </m:r>
                      </m:e>
                      <m:sub>
                        <m:r>
                          <a:rPr lang="es-CO" sz="1200" b="0" i="1">
                            <a:latin typeface="Cambria Math" panose="02040503050406030204" pitchFamily="18" charset="0"/>
                          </a:rPr>
                          <m:t>𝑆𝐴𝑟𝑒</m:t>
                        </m:r>
                      </m:sub>
                    </m:sSub>
                    <m:r>
                      <a:rPr lang="es-CO" sz="1200" b="0" i="1">
                        <a:latin typeface="Cambria Math" panose="02040503050406030204" pitchFamily="18" charset="0"/>
                      </a:rPr>
                      <m:t>=</m:t>
                    </m:r>
                    <m:r>
                      <m:rPr>
                        <m:nor/>
                      </m:rPr>
                      <a:rPr lang="es-CO" sz="1200" b="0" i="0">
                        <a:latin typeface="Cambria Math" panose="02040503050406030204" pitchFamily="18" charset="0"/>
                      </a:rPr>
                      <m:t>d</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r>
                      <a:rPr lang="es-CO" sz="1200" b="0" i="1">
                        <a:latin typeface="Cambria Math" panose="02040503050406030204" pitchFamily="18" charset="0"/>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r>
                          <a:rPr lang="es-CO" sz="1100" b="0" i="1">
                            <a:solidFill>
                              <a:schemeClr val="tx1"/>
                            </a:solidFill>
                            <a:effectLst/>
                            <a:latin typeface="Cambria Math" panose="02040503050406030204" pitchFamily="18" charset="0"/>
                            <a:ea typeface="+mn-ea"/>
                            <a:cs typeface="+mn-cs"/>
                          </a:rPr>
                          <m:t>2</m:t>
                        </m:r>
                      </m:sup>
                    </m:sSup>
                    <m:r>
                      <a:rPr lang="es-CO" sz="1200" b="0" i="1">
                        <a:latin typeface="Cambria Math" panose="02040503050406030204" pitchFamily="18" charset="0"/>
                      </a:rPr>
                      <m:t>+</m:t>
                    </m:r>
                    <m:r>
                      <m:rPr>
                        <m:nor/>
                      </m:rPr>
                      <a:rPr lang="es-CO" sz="1200" b="0" i="0">
                        <a:latin typeface="Cambria Math" panose="02040503050406030204" pitchFamily="18" charset="0"/>
                      </a:rPr>
                      <m:t>e</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r>
                      <a:rPr lang="es-CO" sz="1200" b="0" i="1">
                        <a:latin typeface="Cambria Math" panose="02040503050406030204" pitchFamily="18" charset="0"/>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sSup>
                    <m:r>
                      <a:rPr lang="es-CO" sz="1100" b="0" i="1">
                        <a:solidFill>
                          <a:schemeClr val="tx1"/>
                        </a:solidFill>
                        <a:effectLst/>
                        <a:latin typeface="Cambria Math" panose="02040503050406030204" pitchFamily="18" charset="0"/>
                        <a:ea typeface="+mn-ea"/>
                        <a:cs typeface="+mn-cs"/>
                      </a:rPr>
                      <m:t>+</m:t>
                    </m:r>
                    <m:r>
                      <m:rPr>
                        <m:nor/>
                      </m:rPr>
                      <a:rPr lang="es-CO" sz="1100" b="0" i="0">
                        <a:solidFill>
                          <a:schemeClr val="tx1"/>
                        </a:solidFill>
                        <a:effectLst/>
                        <a:latin typeface="Cambria Math" panose="02040503050406030204" pitchFamily="18" charset="0"/>
                        <a:ea typeface="+mn-ea"/>
                        <a:cs typeface="+mn-cs"/>
                      </a:rPr>
                      <m:t>f</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m:t> </m:t>
                    </m:r>
                  </m:oMath>
                </m:oMathPara>
              </a14:m>
              <a:endParaRPr lang="es-CO" sz="1200"/>
            </a:p>
          </xdr:txBody>
        </xdr:sp>
      </mc:Choice>
      <mc:Fallback xmlns="">
        <xdr:sp macro="" textlink="">
          <xdr:nvSpPr>
            <xdr:cNvPr id="75" name="CuadroTexto 74">
              <a:extLst>
                <a:ext uri="{FF2B5EF4-FFF2-40B4-BE49-F238E27FC236}">
                  <a16:creationId xmlns:a16="http://schemas.microsoft.com/office/drawing/2014/main" id="{486A5A93-6799-584B-88BC-F0BCAB3D0E30}"/>
                </a:ext>
              </a:extLst>
            </xdr:cNvPr>
            <xdr:cNvSpPr txBox="1"/>
          </xdr:nvSpPr>
          <xdr:spPr>
            <a:xfrm>
              <a:off x="21105315" y="100108882"/>
              <a:ext cx="2667717" cy="1969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200" b="0" i="0">
                  <a:latin typeface="Cambria Math" panose="02040503050406030204" pitchFamily="18" charset="0"/>
                </a:rPr>
                <a:t>𝑀_𝑆𝐴𝑟𝑒="d</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〖𝑑𝑖𝑎𝑚〗^2</a:t>
              </a:r>
              <a:r>
                <a:rPr lang="es-CO" sz="1200" b="0" i="0">
                  <a:latin typeface="Cambria Math" panose="02040503050406030204" pitchFamily="18" charset="0"/>
                </a:rPr>
                <a:t>+"e</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〖𝑑𝑖𝑎𝑚〗^ +"f</a:t>
              </a:r>
              <a:r>
                <a:rPr lang="es-CO" sz="1100" b="0" i="0" u="none" strike="noStrike">
                  <a:solidFill>
                    <a:schemeClr val="tx1"/>
                  </a:solidFill>
                  <a:effectLst/>
                  <a:latin typeface="Cambria Math" panose="02040503050406030204" pitchFamily="18" charset="0"/>
                  <a:ea typeface="+mn-ea"/>
                  <a:cs typeface="+mn-cs"/>
                </a:rPr>
                <a:t>_p</a:t>
              </a:r>
              <a:r>
                <a:rPr lang="es-CO" i="0">
                  <a:latin typeface="Cambria Math" panose="02040503050406030204" pitchFamily="18" charset="0"/>
                </a:rPr>
                <a:t> </a:t>
              </a:r>
              <a:r>
                <a:rPr lang="es-CO" i="0"/>
                <a:t>"</a:t>
              </a:r>
              <a:endParaRPr lang="es-CO" sz="1200"/>
            </a:p>
          </xdr:txBody>
        </xdr:sp>
      </mc:Fallback>
    </mc:AlternateContent>
    <xdr:clientData/>
  </xdr:oneCellAnchor>
  <xdr:oneCellAnchor>
    <xdr:from>
      <xdr:col>15</xdr:col>
      <xdr:colOff>310301</xdr:colOff>
      <xdr:row>48</xdr:row>
      <xdr:rowOff>185158</xdr:rowOff>
    </xdr:from>
    <xdr:ext cx="2639505" cy="196913"/>
    <mc:AlternateContent xmlns:mc="http://schemas.openxmlformats.org/markup-compatibility/2006" xmlns:a14="http://schemas.microsoft.com/office/drawing/2010/main">
      <mc:Choice Requires="a14">
        <xdr:sp macro="" textlink="">
          <xdr:nvSpPr>
            <xdr:cNvPr id="76" name="CuadroTexto 75">
              <a:extLst>
                <a:ext uri="{FF2B5EF4-FFF2-40B4-BE49-F238E27FC236}">
                  <a16:creationId xmlns:a16="http://schemas.microsoft.com/office/drawing/2014/main" id="{20BBEF02-C689-B248-A545-F8334751C7AA}"/>
                </a:ext>
              </a:extLst>
            </xdr:cNvPr>
            <xdr:cNvSpPr txBox="1"/>
          </xdr:nvSpPr>
          <xdr:spPr>
            <a:xfrm>
              <a:off x="21174587" y="100741944"/>
              <a:ext cx="2639505" cy="1969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b="0" i="1">
                            <a:latin typeface="Cambria Math" panose="02040503050406030204" pitchFamily="18" charset="0"/>
                          </a:rPr>
                        </m:ctrlPr>
                      </m:sSubPr>
                      <m:e>
                        <m:r>
                          <a:rPr lang="es-CO" sz="1200" b="0" i="1">
                            <a:latin typeface="Cambria Math" panose="02040503050406030204" pitchFamily="18" charset="0"/>
                          </a:rPr>
                          <m:t>𝑀</m:t>
                        </m:r>
                      </m:e>
                      <m:sub>
                        <m:r>
                          <a:rPr lang="es-CO" sz="1200" b="0" i="1">
                            <a:latin typeface="Cambria Math" panose="02040503050406030204" pitchFamily="18" charset="0"/>
                          </a:rPr>
                          <m:t>𝑆𝑟𝑜𝑐</m:t>
                        </m:r>
                      </m:sub>
                    </m:sSub>
                    <m:r>
                      <a:rPr lang="es-CO" sz="1200" b="0" i="1">
                        <a:latin typeface="Cambria Math" panose="02040503050406030204" pitchFamily="18" charset="0"/>
                      </a:rPr>
                      <m:t>=</m:t>
                    </m:r>
                    <m:r>
                      <m:rPr>
                        <m:nor/>
                      </m:rPr>
                      <a:rPr lang="es-CO" sz="1200" b="0" i="0">
                        <a:latin typeface="Cambria Math" panose="02040503050406030204" pitchFamily="18" charset="0"/>
                      </a:rPr>
                      <m:t>g</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r>
                      <a:rPr lang="es-CO" sz="1200" b="0" i="1">
                        <a:latin typeface="Cambria Math" panose="02040503050406030204" pitchFamily="18" charset="0"/>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r>
                          <a:rPr lang="es-CO" sz="1100" b="0" i="1">
                            <a:solidFill>
                              <a:schemeClr val="tx1"/>
                            </a:solidFill>
                            <a:effectLst/>
                            <a:latin typeface="Cambria Math" panose="02040503050406030204" pitchFamily="18" charset="0"/>
                            <a:ea typeface="+mn-ea"/>
                            <a:cs typeface="+mn-cs"/>
                          </a:rPr>
                          <m:t>2</m:t>
                        </m:r>
                      </m:sup>
                    </m:sSup>
                    <m:r>
                      <a:rPr lang="es-CO" sz="1200" b="0" i="1">
                        <a:latin typeface="Cambria Math" panose="02040503050406030204" pitchFamily="18" charset="0"/>
                      </a:rPr>
                      <m:t>+</m:t>
                    </m:r>
                    <m:r>
                      <m:rPr>
                        <m:nor/>
                      </m:rPr>
                      <a:rPr lang="es-CO" sz="1200" b="0" i="0">
                        <a:latin typeface="Cambria Math" panose="02040503050406030204" pitchFamily="18" charset="0"/>
                      </a:rPr>
                      <m:t>h</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r>
                      <a:rPr lang="es-CO" sz="1200" b="0" i="1">
                        <a:latin typeface="Cambria Math" panose="02040503050406030204" pitchFamily="18" charset="0"/>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sSup>
                    <m:r>
                      <a:rPr lang="es-CO" sz="1100" b="0" i="1">
                        <a:solidFill>
                          <a:schemeClr val="tx1"/>
                        </a:solidFill>
                        <a:effectLst/>
                        <a:latin typeface="Cambria Math" panose="02040503050406030204" pitchFamily="18" charset="0"/>
                        <a:ea typeface="+mn-ea"/>
                        <a:cs typeface="+mn-cs"/>
                      </a:rPr>
                      <m:t>+</m:t>
                    </m:r>
                    <m:r>
                      <m:rPr>
                        <m:nor/>
                      </m:rPr>
                      <a:rPr lang="es-CO" sz="1100" b="0" i="0">
                        <a:solidFill>
                          <a:schemeClr val="tx1"/>
                        </a:solidFill>
                        <a:effectLst/>
                        <a:latin typeface="Cambria Math" panose="02040503050406030204" pitchFamily="18" charset="0"/>
                        <a:ea typeface="+mn-ea"/>
                        <a:cs typeface="+mn-cs"/>
                      </a:rPr>
                      <m:t>i</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m:t> </m:t>
                    </m:r>
                  </m:oMath>
                </m:oMathPara>
              </a14:m>
              <a:endParaRPr lang="es-CO" sz="1200"/>
            </a:p>
          </xdr:txBody>
        </xdr:sp>
      </mc:Choice>
      <mc:Fallback xmlns="">
        <xdr:sp macro="" textlink="">
          <xdr:nvSpPr>
            <xdr:cNvPr id="76" name="CuadroTexto 75">
              <a:extLst>
                <a:ext uri="{FF2B5EF4-FFF2-40B4-BE49-F238E27FC236}">
                  <a16:creationId xmlns:a16="http://schemas.microsoft.com/office/drawing/2014/main" id="{20BBEF02-C689-B248-A545-F8334751C7AA}"/>
                </a:ext>
              </a:extLst>
            </xdr:cNvPr>
            <xdr:cNvSpPr txBox="1"/>
          </xdr:nvSpPr>
          <xdr:spPr>
            <a:xfrm>
              <a:off x="21174587" y="100741944"/>
              <a:ext cx="2639505" cy="1969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200" b="0" i="0">
                  <a:latin typeface="Cambria Math" panose="02040503050406030204" pitchFamily="18" charset="0"/>
                </a:rPr>
                <a:t>𝑀_𝑆𝑟𝑜𝑐="g</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〖𝑑𝑖𝑎𝑚〗^2</a:t>
              </a:r>
              <a:r>
                <a:rPr lang="es-CO" sz="1200" b="0" i="0">
                  <a:latin typeface="Cambria Math" panose="02040503050406030204" pitchFamily="18" charset="0"/>
                </a:rPr>
                <a:t>+"h</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〖𝑑𝑖𝑎𝑚〗^ +"i</a:t>
              </a:r>
              <a:r>
                <a:rPr lang="es-CO" sz="1100" b="0" i="0" u="none" strike="noStrike">
                  <a:solidFill>
                    <a:schemeClr val="tx1"/>
                  </a:solidFill>
                  <a:effectLst/>
                  <a:latin typeface="Cambria Math" panose="02040503050406030204" pitchFamily="18" charset="0"/>
                  <a:ea typeface="+mn-ea"/>
                  <a:cs typeface="+mn-cs"/>
                </a:rPr>
                <a:t>_p</a:t>
              </a:r>
              <a:r>
                <a:rPr lang="es-CO" i="0">
                  <a:latin typeface="Cambria Math" panose="02040503050406030204" pitchFamily="18" charset="0"/>
                </a:rPr>
                <a:t> </a:t>
              </a:r>
              <a:r>
                <a:rPr lang="es-CO" i="0"/>
                <a:t>"</a:t>
              </a:r>
              <a:endParaRPr lang="es-CO" sz="1200"/>
            </a:p>
          </xdr:txBody>
        </xdr:sp>
      </mc:Fallback>
    </mc:AlternateContent>
    <xdr:clientData/>
  </xdr:oneCellAnchor>
  <xdr:oneCellAnchor>
    <xdr:from>
      <xdr:col>15</xdr:col>
      <xdr:colOff>495454</xdr:colOff>
      <xdr:row>51</xdr:row>
      <xdr:rowOff>157993</xdr:rowOff>
    </xdr:from>
    <xdr:ext cx="2527680" cy="200311"/>
    <mc:AlternateContent xmlns:mc="http://schemas.openxmlformats.org/markup-compatibility/2006" xmlns:a14="http://schemas.microsoft.com/office/drawing/2010/main">
      <mc:Choice Requires="a14">
        <xdr:sp macro="" textlink="">
          <xdr:nvSpPr>
            <xdr:cNvPr id="77" name="CuadroTexto 76">
              <a:extLst>
                <a:ext uri="{FF2B5EF4-FFF2-40B4-BE49-F238E27FC236}">
                  <a16:creationId xmlns:a16="http://schemas.microsoft.com/office/drawing/2014/main" id="{925C7FF5-C0CD-7C47-B061-7291ECE21CCF}"/>
                </a:ext>
              </a:extLst>
            </xdr:cNvPr>
            <xdr:cNvSpPr txBox="1"/>
          </xdr:nvSpPr>
          <xdr:spPr>
            <a:xfrm>
              <a:off x="16829468" y="114392679"/>
              <a:ext cx="2527680" cy="200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es-CO" sz="1200" b="0" i="1">
                          <a:latin typeface="Cambria Math" panose="02040503050406030204" pitchFamily="18" charset="0"/>
                        </a:rPr>
                      </m:ctrlPr>
                    </m:sSubPr>
                    <m:e>
                      <m:r>
                        <a:rPr lang="es-CO" sz="1200" b="0" i="1">
                          <a:latin typeface="Cambria Math" panose="02040503050406030204" pitchFamily="18" charset="0"/>
                        </a:rPr>
                        <m:t>𝑀</m:t>
                      </m:r>
                    </m:e>
                    <m:sub>
                      <m:r>
                        <a:rPr lang="es-CO" sz="1200" b="0" i="1">
                          <a:latin typeface="Cambria Math" panose="02040503050406030204" pitchFamily="18" charset="0"/>
                        </a:rPr>
                        <m:t>𝑉𝑡𝑢𝑛</m:t>
                      </m:r>
                    </m:sub>
                  </m:sSub>
                  <m:r>
                    <a:rPr lang="es-CO" sz="1200" b="0" i="1">
                      <a:latin typeface="Cambria Math" panose="02040503050406030204" pitchFamily="18" charset="0"/>
                    </a:rPr>
                    <m:t>=</m:t>
                  </m:r>
                  <m:r>
                    <m:rPr>
                      <m:nor/>
                    </m:rPr>
                    <a:rPr lang="es-CO" sz="1200" b="0" i="0">
                      <a:latin typeface="Cambria Math" panose="02040503050406030204" pitchFamily="18" charset="0"/>
                    </a:rPr>
                    <m:t>j</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r>
                    <a:rPr lang="es-CO" sz="1200" b="0" i="1">
                      <a:latin typeface="Cambria Math" panose="02040503050406030204" pitchFamily="18" charset="0"/>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r>
                        <a:rPr lang="es-CO" sz="1100" b="0" i="1">
                          <a:solidFill>
                            <a:schemeClr val="tx1"/>
                          </a:solidFill>
                          <a:effectLst/>
                          <a:latin typeface="Cambria Math" panose="02040503050406030204" pitchFamily="18" charset="0"/>
                          <a:ea typeface="+mn-ea"/>
                          <a:cs typeface="+mn-cs"/>
                        </a:rPr>
                        <m:t>2</m:t>
                      </m:r>
                    </m:sup>
                  </m:sSup>
                  <m:r>
                    <a:rPr lang="es-CO" sz="1200" b="0" i="1">
                      <a:latin typeface="Cambria Math" panose="02040503050406030204" pitchFamily="18" charset="0"/>
                    </a:rPr>
                    <m:t>+</m:t>
                  </m:r>
                  <m:r>
                    <m:rPr>
                      <m:nor/>
                    </m:rPr>
                    <a:rPr lang="es-CO" sz="1200" b="0" i="0">
                      <a:latin typeface="Cambria Math" panose="02040503050406030204" pitchFamily="18" charset="0"/>
                    </a:rPr>
                    <m:t>k</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r>
                    <a:rPr lang="es-CO" sz="1200" b="0" i="1">
                      <a:latin typeface="Cambria Math" panose="02040503050406030204" pitchFamily="18" charset="0"/>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sSup>
                  <m:r>
                    <a:rPr lang="es-CO" sz="1100" b="0" i="1">
                      <a:solidFill>
                        <a:schemeClr val="tx1"/>
                      </a:solidFill>
                      <a:effectLst/>
                      <a:latin typeface="Cambria Math" panose="02040503050406030204" pitchFamily="18" charset="0"/>
                      <a:ea typeface="+mn-ea"/>
                      <a:cs typeface="+mn-cs"/>
                    </a:rPr>
                    <m:t>+</m:t>
                  </m:r>
                </m:oMath>
              </a14:m>
              <a:r>
                <a:rPr lang="es-CO" sz="1100" b="0" i="0" u="none" strike="noStrike">
                  <a:solidFill>
                    <a:schemeClr val="tx1"/>
                  </a:solidFill>
                  <a:effectLst/>
                  <a:latin typeface="+mn-lt"/>
                  <a:ea typeface="+mn-ea"/>
                  <a:cs typeface="+mn-cs"/>
                </a:rPr>
                <a:t>l_p</a:t>
              </a:r>
              <a:r>
                <a:rPr lang="es-CO" sz="1200"/>
                <a:t> </a:t>
              </a:r>
            </a:p>
          </xdr:txBody>
        </xdr:sp>
      </mc:Choice>
      <mc:Fallback xmlns="">
        <xdr:sp macro="" textlink="">
          <xdr:nvSpPr>
            <xdr:cNvPr id="77" name="CuadroTexto 76">
              <a:extLst>
                <a:ext uri="{FF2B5EF4-FFF2-40B4-BE49-F238E27FC236}">
                  <a16:creationId xmlns:a16="http://schemas.microsoft.com/office/drawing/2014/main" id="{925C7FF5-C0CD-7C47-B061-7291ECE21CCF}"/>
                </a:ext>
              </a:extLst>
            </xdr:cNvPr>
            <xdr:cNvSpPr txBox="1"/>
          </xdr:nvSpPr>
          <xdr:spPr>
            <a:xfrm>
              <a:off x="16829468" y="114392679"/>
              <a:ext cx="2527680" cy="200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200" b="0" i="0">
                  <a:latin typeface="Cambria Math" panose="02040503050406030204" pitchFamily="18" charset="0"/>
                </a:rPr>
                <a:t>𝑀_𝑉𝑡𝑢𝑛="j</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〖𝑑𝑖𝑎𝑚〗^2</a:t>
              </a:r>
              <a:r>
                <a:rPr lang="es-CO" sz="1200" b="0" i="0">
                  <a:latin typeface="Cambria Math" panose="02040503050406030204" pitchFamily="18" charset="0"/>
                </a:rPr>
                <a:t>+"k</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〖𝑑𝑖𝑎𝑚〗^ +</a:t>
              </a:r>
              <a:r>
                <a:rPr lang="es-CO" sz="1100" b="0" i="0" u="none" strike="noStrike">
                  <a:solidFill>
                    <a:schemeClr val="tx1"/>
                  </a:solidFill>
                  <a:effectLst/>
                  <a:latin typeface="+mn-lt"/>
                  <a:ea typeface="+mn-ea"/>
                  <a:cs typeface="+mn-cs"/>
                </a:rPr>
                <a:t>l_p</a:t>
              </a:r>
              <a:r>
                <a:rPr lang="es-CO" sz="1200"/>
                <a:t> </a:t>
              </a:r>
            </a:p>
          </xdr:txBody>
        </xdr:sp>
      </mc:Fallback>
    </mc:AlternateContent>
    <xdr:clientData/>
  </xdr:oneCellAnchor>
  <xdr:oneCellAnchor>
    <xdr:from>
      <xdr:col>15</xdr:col>
      <xdr:colOff>259974</xdr:colOff>
      <xdr:row>54</xdr:row>
      <xdr:rowOff>24652</xdr:rowOff>
    </xdr:from>
    <xdr:ext cx="2364878" cy="87684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F58838B6-9546-E841-B5F5-187BD125F641}"/>
                </a:ext>
              </a:extLst>
            </xdr:cNvPr>
            <xdr:cNvSpPr txBox="1"/>
          </xdr:nvSpPr>
          <xdr:spPr>
            <a:xfrm>
              <a:off x="18592798" y="89103946"/>
              <a:ext cx="2364878" cy="8768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𝑀</m:t>
                        </m:r>
                      </m:e>
                      <m:sub>
                        <m:r>
                          <a:rPr lang="es-CO" sz="1100" i="1">
                            <a:solidFill>
                              <a:schemeClr val="tx1"/>
                            </a:solidFill>
                            <a:effectLst/>
                            <a:latin typeface="Cambria Math" panose="02040503050406030204" pitchFamily="18" charset="0"/>
                            <a:ea typeface="+mn-ea"/>
                            <a:cs typeface="+mn-cs"/>
                          </a:rPr>
                          <m:t>𝑉𝐵𝑡𝑒𝑚</m:t>
                        </m:r>
                      </m:sub>
                    </m:sSub>
                    <m:r>
                      <a:rPr lang="es-MX" sz="1100" i="1">
                        <a:latin typeface="Cambria Math" panose="02040503050406030204" pitchFamily="18" charset="0"/>
                      </a:rPr>
                      <m:t>=</m:t>
                    </m:r>
                    <m:d>
                      <m:dPr>
                        <m:begChr m:val="{"/>
                        <m:endChr m:val=""/>
                        <m:ctrlPr>
                          <a:rPr lang="es-MX" sz="1100" i="1">
                            <a:latin typeface="Cambria Math" panose="02040503050406030204" pitchFamily="18" charset="0"/>
                          </a:rPr>
                        </m:ctrlPr>
                      </m:dPr>
                      <m:e>
                        <m:eqArr>
                          <m:eqArrPr>
                            <m:ctrlPr>
                              <a:rPr lang="es-MX" sz="1100" b="0" i="1" u="none" strike="noStrike">
                                <a:solidFill>
                                  <a:schemeClr val="tx1"/>
                                </a:solidFill>
                                <a:effectLst/>
                                <a:latin typeface="Cambria Math" panose="02040503050406030204" pitchFamily="18" charset="0"/>
                                <a:ea typeface="+mn-ea"/>
                                <a:cs typeface="+mn-cs"/>
                              </a:rPr>
                            </m:ctrlPr>
                          </m:eqArrPr>
                          <m:e>
                            <m:r>
                              <m:rPr>
                                <m:nor/>
                              </m:rPr>
                              <a:rPr lang="es-CO" sz="1100" b="0" i="0" u="none" strike="noStrike">
                                <a:solidFill>
                                  <a:schemeClr val="tx1"/>
                                </a:solidFill>
                                <a:effectLst/>
                                <a:latin typeface="Cambria Math" panose="02040503050406030204" pitchFamily="18" charset="0"/>
                                <a:ea typeface="+mn-ea"/>
                                <a:cs typeface="+mn-cs"/>
                              </a:rPr>
                              <m:t>m</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a:rPr lang="es-MX" sz="1100" i="1">
                                <a:latin typeface="Cambria Math" panose="02040503050406030204" pitchFamily="18" charset="0"/>
                              </a:rPr>
                              <m:t>,  </m:t>
                            </m:r>
                            <m:r>
                              <a:rPr lang="es-CO" sz="1100" b="0" i="1">
                                <a:solidFill>
                                  <a:schemeClr val="tx1"/>
                                </a:solidFill>
                                <a:effectLst/>
                                <a:latin typeface="Cambria Math" panose="02040503050406030204" pitchFamily="18" charset="0"/>
                                <a:ea typeface="+mn-ea"/>
                                <a:cs typeface="+mn-cs"/>
                              </a:rPr>
                              <m:t>𝑑𝑖𝑎𝑚</m:t>
                            </m:r>
                            <m:r>
                              <a:rPr lang="es-CO" sz="1100" i="1">
                                <a:solidFill>
                                  <a:schemeClr val="tx1"/>
                                </a:solidFill>
                                <a:effectLst/>
                                <a:latin typeface="Cambria Math" panose="02040503050406030204" pitchFamily="18" charset="0"/>
                                <a:ea typeface="+mn-ea"/>
                                <a:cs typeface="+mn-cs"/>
                              </a:rPr>
                              <m:t>&lt;</m:t>
                            </m:r>
                            <m:r>
                              <a:rPr lang="es-ES" sz="1100" b="0" i="1">
                                <a:solidFill>
                                  <a:schemeClr val="tx1"/>
                                </a:solidFill>
                                <a:effectLst/>
                                <a:latin typeface="Cambria Math" panose="02040503050406030204" pitchFamily="18" charset="0"/>
                                <a:ea typeface="+mn-ea"/>
                                <a:cs typeface="+mn-cs"/>
                              </a:rPr>
                              <m:t>4</m:t>
                            </m:r>
                          </m:e>
                          <m:e>
                            <m:r>
                              <a:rPr lang="es-MX" sz="1100" i="1">
                                <a:latin typeface="Cambria Math" panose="02040503050406030204" pitchFamily="18" charset="0"/>
                              </a:rPr>
                              <m:t>&amp;</m:t>
                            </m:r>
                            <m:r>
                              <m:rPr>
                                <m:nor/>
                              </m:rPr>
                              <a:rPr lang="es-CO" sz="1100" b="0" i="0">
                                <a:latin typeface="Cambria Math" panose="02040503050406030204" pitchFamily="18" charset="0"/>
                              </a:rPr>
                              <m:t>n</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a:rPr lang="es-MX" sz="1100" i="1">
                                <a:latin typeface="Cambria Math" panose="02040503050406030204" pitchFamily="18" charset="0"/>
                              </a:rPr>
                              <m:t>,  </m:t>
                            </m:r>
                            <m:r>
                              <a:rPr lang="es-ES" sz="1100" b="0" i="1">
                                <a:solidFill>
                                  <a:schemeClr val="tx1"/>
                                </a:solidFill>
                                <a:effectLst/>
                                <a:latin typeface="Cambria Math" panose="02040503050406030204" pitchFamily="18" charset="0"/>
                                <a:ea typeface="+mn-ea"/>
                                <a:cs typeface="+mn-cs"/>
                              </a:rPr>
                              <m:t>4</m:t>
                            </m:r>
                            <m:r>
                              <a:rPr lang="es-CO" sz="1100" b="0" i="1">
                                <a:solidFill>
                                  <a:schemeClr val="tx1"/>
                                </a:solidFill>
                                <a:effectLst/>
                                <a:latin typeface="Cambria Math" panose="02040503050406030204" pitchFamily="18" charset="0"/>
                                <a:ea typeface="Cambria Math" panose="02040503050406030204" pitchFamily="18" charset="0"/>
                                <a:cs typeface="+mn-cs"/>
                              </a:rPr>
                              <m:t>≤</m:t>
                            </m:r>
                            <m:r>
                              <a:rPr lang="es-CO" sz="1100" b="0" i="1">
                                <a:solidFill>
                                  <a:schemeClr val="tx1"/>
                                </a:solidFill>
                                <a:effectLst/>
                                <a:latin typeface="Cambria Math" panose="02040503050406030204" pitchFamily="18" charset="0"/>
                                <a:ea typeface="+mn-ea"/>
                                <a:cs typeface="+mn-cs"/>
                              </a:rPr>
                              <m:t>𝑑𝑖𝑎𝑚</m:t>
                            </m:r>
                            <m:r>
                              <a:rPr lang="es-CO" sz="1100" i="1">
                                <a:solidFill>
                                  <a:schemeClr val="tx1"/>
                                </a:solidFill>
                                <a:effectLst/>
                                <a:latin typeface="Cambria Math" panose="02040503050406030204" pitchFamily="18" charset="0"/>
                                <a:ea typeface="+mn-ea"/>
                                <a:cs typeface="+mn-cs"/>
                              </a:rPr>
                              <m:t>&lt;</m:t>
                            </m:r>
                            <m:r>
                              <a:rPr lang="es-ES" sz="1100" b="0" i="1">
                                <a:solidFill>
                                  <a:schemeClr val="tx1"/>
                                </a:solidFill>
                                <a:effectLst/>
                                <a:latin typeface="Cambria Math" panose="02040503050406030204" pitchFamily="18" charset="0"/>
                                <a:ea typeface="Cambria Math" panose="02040503050406030204" pitchFamily="18" charset="0"/>
                                <a:cs typeface="+mn-cs"/>
                              </a:rPr>
                              <m:t>1</m:t>
                            </m:r>
                            <m:r>
                              <a:rPr lang="es-CO" sz="1100" b="0" i="1">
                                <a:solidFill>
                                  <a:schemeClr val="tx1"/>
                                </a:solidFill>
                                <a:effectLst/>
                                <a:latin typeface="Cambria Math" panose="02040503050406030204" pitchFamily="18" charset="0"/>
                                <a:ea typeface="Cambria Math" panose="02040503050406030204" pitchFamily="18" charset="0"/>
                                <a:cs typeface="+mn-cs"/>
                              </a:rPr>
                              <m:t>6</m:t>
                            </m:r>
                          </m:e>
                          <m:e>
                            <m:r>
                              <m:rPr>
                                <m:nor/>
                              </m:rPr>
                              <a:rPr lang="es-CO" sz="1100" b="0" i="0">
                                <a:solidFill>
                                  <a:schemeClr val="tx1"/>
                                </a:solidFill>
                                <a:effectLst/>
                                <a:latin typeface="Cambria Math" panose="02040503050406030204" pitchFamily="18" charset="0"/>
                                <a:ea typeface="Cambria Math" panose="02040503050406030204" pitchFamily="18" charset="0"/>
                                <a:cs typeface="+mn-cs"/>
                              </a:rPr>
                              <m:t>o</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a:rPr lang="es-ES" sz="1100" b="0" i="1" u="none" strike="noStrike">
                                <a:solidFill>
                                  <a:schemeClr val="tx1"/>
                                </a:solidFill>
                                <a:effectLst/>
                                <a:latin typeface="Cambria Math" panose="02040503050406030204" pitchFamily="18" charset="0"/>
                                <a:ea typeface="+mn-ea"/>
                                <a:cs typeface="+mn-cs"/>
                              </a:rPr>
                              <m:t>,  </m:t>
                            </m:r>
                            <m:r>
                              <a:rPr lang="es-ES" sz="1100" b="0" i="1">
                                <a:solidFill>
                                  <a:schemeClr val="tx1"/>
                                </a:solidFill>
                                <a:effectLst/>
                                <a:latin typeface="Cambria Math" panose="02040503050406030204" pitchFamily="18" charset="0"/>
                                <a:ea typeface="+mn-ea"/>
                                <a:cs typeface="+mn-cs"/>
                              </a:rPr>
                              <m:t>16</m:t>
                            </m:r>
                            <m:r>
                              <a:rPr lang="es-CO" sz="1100" b="0" i="1">
                                <a:solidFill>
                                  <a:schemeClr val="tx1"/>
                                </a:solidFill>
                                <a:effectLst/>
                                <a:latin typeface="Cambria Math" panose="02040503050406030204" pitchFamily="18" charset="0"/>
                                <a:ea typeface="Cambria Math" panose="02040503050406030204" pitchFamily="18" charset="0"/>
                                <a:cs typeface="+mn-cs"/>
                              </a:rPr>
                              <m:t>≤</m:t>
                            </m:r>
                            <m:r>
                              <a:rPr lang="es-CO" sz="1100" b="0" i="1">
                                <a:solidFill>
                                  <a:schemeClr val="tx1"/>
                                </a:solidFill>
                                <a:effectLst/>
                                <a:latin typeface="Cambria Math" panose="02040503050406030204" pitchFamily="18" charset="0"/>
                                <a:ea typeface="+mn-ea"/>
                                <a:cs typeface="+mn-cs"/>
                              </a:rPr>
                              <m:t>𝑑𝑖𝑎𝑚</m:t>
                            </m:r>
                            <m:r>
                              <a:rPr lang="es-CO" sz="1100" i="1">
                                <a:solidFill>
                                  <a:schemeClr val="tx1"/>
                                </a:solidFill>
                                <a:effectLst/>
                                <a:latin typeface="Cambria Math" panose="02040503050406030204" pitchFamily="18" charset="0"/>
                                <a:ea typeface="+mn-ea"/>
                                <a:cs typeface="+mn-cs"/>
                              </a:rPr>
                              <m:t>&lt;</m:t>
                            </m:r>
                            <m:r>
                              <a:rPr lang="es-ES" sz="1100" b="0" i="1">
                                <a:solidFill>
                                  <a:schemeClr val="tx1"/>
                                </a:solidFill>
                                <a:effectLst/>
                                <a:latin typeface="Cambria Math" panose="02040503050406030204" pitchFamily="18" charset="0"/>
                                <a:ea typeface="Cambria Math" panose="02040503050406030204" pitchFamily="18" charset="0"/>
                                <a:cs typeface="+mn-cs"/>
                              </a:rPr>
                              <m:t>2</m:t>
                            </m:r>
                            <m:r>
                              <a:rPr lang="es-CO" sz="1100" b="0" i="1">
                                <a:solidFill>
                                  <a:schemeClr val="tx1"/>
                                </a:solidFill>
                                <a:effectLst/>
                                <a:latin typeface="Cambria Math" panose="02040503050406030204" pitchFamily="18" charset="0"/>
                                <a:ea typeface="Cambria Math" panose="02040503050406030204" pitchFamily="18" charset="0"/>
                                <a:cs typeface="+mn-cs"/>
                              </a:rPr>
                              <m:t>6</m:t>
                            </m:r>
                          </m:e>
                          <m:e>
                            <m:r>
                              <m:rPr>
                                <m:nor/>
                              </m:rPr>
                              <a:rPr lang="es-CO" sz="1100" b="0" i="0">
                                <a:solidFill>
                                  <a:schemeClr val="tx1"/>
                                </a:solidFill>
                                <a:effectLst/>
                                <a:latin typeface="Cambria Math" panose="02040503050406030204" pitchFamily="18" charset="0"/>
                                <a:ea typeface="Cambria Math" panose="02040503050406030204" pitchFamily="18" charset="0"/>
                                <a:cs typeface="+mn-cs"/>
                              </a:rPr>
                              <m:t>p</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a:rPr lang="es-ES" sz="1100" b="0" i="1" u="none" strike="noStrike">
                                <a:solidFill>
                                  <a:schemeClr val="tx1"/>
                                </a:solidFill>
                                <a:effectLst/>
                                <a:latin typeface="Cambria Math" panose="02040503050406030204" pitchFamily="18" charset="0"/>
                                <a:ea typeface="+mn-ea"/>
                                <a:cs typeface="+mn-cs"/>
                              </a:rPr>
                              <m:t>,  </m:t>
                            </m:r>
                            <m:r>
                              <a:rPr lang="es-ES" sz="1100" b="0" i="1">
                                <a:solidFill>
                                  <a:schemeClr val="tx1"/>
                                </a:solidFill>
                                <a:effectLst/>
                                <a:latin typeface="Cambria Math" panose="02040503050406030204" pitchFamily="18" charset="0"/>
                                <a:ea typeface="+mn-ea"/>
                                <a:cs typeface="+mn-cs"/>
                              </a:rPr>
                              <m:t>2</m:t>
                            </m:r>
                            <m:r>
                              <a:rPr lang="es-CO" sz="1100" b="0" i="1">
                                <a:solidFill>
                                  <a:schemeClr val="tx1"/>
                                </a:solidFill>
                                <a:effectLst/>
                                <a:latin typeface="Cambria Math" panose="02040503050406030204" pitchFamily="18" charset="0"/>
                                <a:ea typeface="+mn-ea"/>
                                <a:cs typeface="+mn-cs"/>
                              </a:rPr>
                              <m:t>6≤</m:t>
                            </m:r>
                            <m:r>
                              <a:rPr lang="es-CO" sz="1100" b="0" i="1">
                                <a:solidFill>
                                  <a:schemeClr val="tx1"/>
                                </a:solidFill>
                                <a:effectLst/>
                                <a:latin typeface="Cambria Math" panose="02040503050406030204" pitchFamily="18" charset="0"/>
                                <a:ea typeface="+mn-ea"/>
                                <a:cs typeface="+mn-cs"/>
                              </a:rPr>
                              <m:t>𝑑𝑖𝑎𝑚</m:t>
                            </m:r>
                            <m:r>
                              <a:rPr lang="es-CO" sz="1100" i="1">
                                <a:solidFill>
                                  <a:schemeClr val="tx1"/>
                                </a:solidFill>
                                <a:effectLst/>
                                <a:latin typeface="Cambria Math" panose="02040503050406030204" pitchFamily="18" charset="0"/>
                                <a:ea typeface="+mn-ea"/>
                                <a:cs typeface="+mn-cs"/>
                              </a:rPr>
                              <m:t>&lt;</m:t>
                            </m:r>
                            <m:r>
                              <a:rPr lang="es-ES" sz="1100" b="0" i="1">
                                <a:solidFill>
                                  <a:schemeClr val="tx1"/>
                                </a:solidFill>
                                <a:effectLst/>
                                <a:latin typeface="Cambria Math" panose="02040503050406030204" pitchFamily="18" charset="0"/>
                                <a:ea typeface="Cambria Math" panose="02040503050406030204" pitchFamily="18" charset="0"/>
                                <a:cs typeface="+mn-cs"/>
                              </a:rPr>
                              <m:t>3</m:t>
                            </m:r>
                            <m:r>
                              <a:rPr lang="es-CO" sz="1100" b="0" i="1">
                                <a:solidFill>
                                  <a:schemeClr val="tx1"/>
                                </a:solidFill>
                                <a:effectLst/>
                                <a:latin typeface="Cambria Math" panose="02040503050406030204" pitchFamily="18" charset="0"/>
                                <a:ea typeface="Cambria Math" panose="02040503050406030204" pitchFamily="18" charset="0"/>
                                <a:cs typeface="+mn-cs"/>
                              </a:rPr>
                              <m:t>8</m:t>
                            </m:r>
                          </m:e>
                          <m:e>
                            <m:r>
                              <m:rPr>
                                <m:nor/>
                              </m:rPr>
                              <a:rPr lang="es-CO" sz="1100" b="0" i="0" u="none" strike="noStrike">
                                <a:solidFill>
                                  <a:schemeClr val="tx1"/>
                                </a:solidFill>
                                <a:effectLst/>
                                <a:latin typeface="+mn-lt"/>
                                <a:ea typeface="+mn-ea"/>
                                <a:cs typeface="+mn-cs"/>
                              </a:rPr>
                              <m:t>q</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m:t> </m:t>
                            </m:r>
                            <m:r>
                              <a:rPr lang="es-ES" b="0" i="1">
                                <a:latin typeface="Cambria Math" panose="02040503050406030204" pitchFamily="18" charset="0"/>
                              </a:rPr>
                              <m:t>,   </m:t>
                            </m:r>
                            <m:r>
                              <a:rPr lang="es-ES" sz="1100" b="0" i="1">
                                <a:solidFill>
                                  <a:schemeClr val="tx1"/>
                                </a:solidFill>
                                <a:effectLst/>
                                <a:latin typeface="Cambria Math" panose="02040503050406030204" pitchFamily="18" charset="0"/>
                                <a:ea typeface="+mn-ea"/>
                                <a:cs typeface="+mn-cs"/>
                              </a:rPr>
                              <m:t>3</m:t>
                            </m:r>
                            <m:r>
                              <a:rPr lang="es-CO" sz="1100" b="0" i="1">
                                <a:solidFill>
                                  <a:schemeClr val="tx1"/>
                                </a:solidFill>
                                <a:effectLst/>
                                <a:latin typeface="Cambria Math" panose="02040503050406030204" pitchFamily="18" charset="0"/>
                                <a:ea typeface="+mn-ea"/>
                                <a:cs typeface="+mn-cs"/>
                              </a:rPr>
                              <m:t>8≤</m:t>
                            </m:r>
                            <m:r>
                              <a:rPr lang="es-CO" sz="1100" b="0" i="1">
                                <a:solidFill>
                                  <a:schemeClr val="tx1"/>
                                </a:solidFill>
                                <a:effectLst/>
                                <a:latin typeface="Cambria Math" panose="02040503050406030204" pitchFamily="18" charset="0"/>
                                <a:ea typeface="+mn-ea"/>
                                <a:cs typeface="+mn-cs"/>
                              </a:rPr>
                              <m:t>𝑑𝑖𝑎𝑚</m:t>
                            </m:r>
                            <m:r>
                              <a:rPr lang="es-CO" sz="1100" i="1">
                                <a:solidFill>
                                  <a:schemeClr val="tx1"/>
                                </a:solidFill>
                                <a:effectLst/>
                                <a:latin typeface="Cambria Math" panose="02040503050406030204" pitchFamily="18" charset="0"/>
                                <a:ea typeface="Cambria Math" panose="02040503050406030204" pitchFamily="18" charset="0"/>
                                <a:cs typeface="+mn-cs"/>
                              </a:rPr>
                              <m:t>≤</m:t>
                            </m:r>
                            <m:r>
                              <a:rPr lang="es-ES" sz="1100" b="0" i="1">
                                <a:solidFill>
                                  <a:schemeClr val="tx1"/>
                                </a:solidFill>
                                <a:effectLst/>
                                <a:latin typeface="Cambria Math" panose="02040503050406030204" pitchFamily="18" charset="0"/>
                                <a:ea typeface="Cambria Math" panose="02040503050406030204" pitchFamily="18" charset="0"/>
                                <a:cs typeface="+mn-cs"/>
                              </a:rPr>
                              <m:t>48</m:t>
                            </m:r>
                          </m:e>
                        </m:eqArr>
                      </m:e>
                    </m:d>
                  </m:oMath>
                </m:oMathPara>
              </a14:m>
              <a:endParaRPr lang="es-MX" sz="1100"/>
            </a:p>
          </xdr:txBody>
        </xdr:sp>
      </mc:Choice>
      <mc:Fallback xmlns="">
        <xdr:sp macro="" textlink="">
          <xdr:nvSpPr>
            <xdr:cNvPr id="35" name="CuadroTexto 34">
              <a:extLst>
                <a:ext uri="{FF2B5EF4-FFF2-40B4-BE49-F238E27FC236}">
                  <a16:creationId xmlns:a16="http://schemas.microsoft.com/office/drawing/2014/main" id="{F58838B6-9546-E841-B5F5-187BD125F641}"/>
                </a:ext>
              </a:extLst>
            </xdr:cNvPr>
            <xdr:cNvSpPr txBox="1"/>
          </xdr:nvSpPr>
          <xdr:spPr>
            <a:xfrm>
              <a:off x="18592798" y="89103946"/>
              <a:ext cx="2364878" cy="8768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i="0">
                  <a:solidFill>
                    <a:schemeClr val="tx1"/>
                  </a:solidFill>
                  <a:effectLst/>
                  <a:latin typeface="Cambria Math" panose="02040503050406030204" pitchFamily="18" charset="0"/>
                  <a:ea typeface="+mn-ea"/>
                  <a:cs typeface="+mn-cs"/>
                </a:rPr>
                <a:t>𝑀_𝑉𝐵𝑡𝑒𝑚</a:t>
              </a:r>
              <a:r>
                <a:rPr lang="es-MX" sz="1100" i="0">
                  <a:latin typeface="Cambria Math" panose="02040503050406030204" pitchFamily="18" charset="0"/>
                </a:rPr>
                <a:t>={</a:t>
              </a:r>
              <a:r>
                <a:rPr lang="es-MX" sz="1100" b="0" i="0" u="none" strike="noStrike">
                  <a:solidFill>
                    <a:schemeClr val="tx1"/>
                  </a:solidFill>
                  <a:effectLst/>
                  <a:latin typeface="Cambria Math" panose="02040503050406030204" pitchFamily="18" charset="0"/>
                  <a:ea typeface="+mn-ea"/>
                  <a:cs typeface="+mn-cs"/>
                </a:rPr>
                <a:t>█(</a:t>
              </a:r>
              <a:r>
                <a:rPr lang="es-CO" sz="1100" b="0" i="0" u="none" strike="noStrike">
                  <a:solidFill>
                    <a:schemeClr val="tx1"/>
                  </a:solidFill>
                  <a:effectLst/>
                  <a:latin typeface="Cambria Math" panose="02040503050406030204" pitchFamily="18" charset="0"/>
                  <a:ea typeface="+mn-ea"/>
                  <a:cs typeface="+mn-cs"/>
                </a:rPr>
                <a:t>"m</a:t>
              </a:r>
              <a:r>
                <a:rPr lang="es-CO" sz="1100" b="0" i="0" u="none" strike="noStrike">
                  <a:solidFill>
                    <a:schemeClr val="tx1"/>
                  </a:solidFill>
                  <a:effectLst/>
                  <a:latin typeface="+mn-lt"/>
                  <a:ea typeface="+mn-ea"/>
                  <a:cs typeface="+mn-cs"/>
                </a:rPr>
                <a:t>_p</a:t>
              </a:r>
              <a:r>
                <a:rPr lang="es-MX" sz="1100" b="0" i="0" u="none" strike="noStrike">
                  <a:solidFill>
                    <a:schemeClr val="tx1"/>
                  </a:solidFill>
                  <a:effectLst/>
                  <a:latin typeface="Cambria Math" panose="02040503050406030204" pitchFamily="18" charset="0"/>
                  <a:ea typeface="+mn-ea"/>
                  <a:cs typeface="+mn-cs"/>
                </a:rPr>
                <a:t>" </a:t>
              </a:r>
              <a:r>
                <a:rPr lang="es-MX" sz="1100" i="0">
                  <a:latin typeface="Cambria Math" panose="02040503050406030204" pitchFamily="18" charset="0"/>
                </a:rPr>
                <a:t>,  </a:t>
              </a:r>
              <a:r>
                <a:rPr lang="es-CO" sz="1100" b="0" i="0">
                  <a:solidFill>
                    <a:schemeClr val="tx1"/>
                  </a:solidFill>
                  <a:effectLst/>
                  <a:latin typeface="Cambria Math" panose="02040503050406030204" pitchFamily="18" charset="0"/>
                  <a:ea typeface="+mn-ea"/>
                  <a:cs typeface="+mn-cs"/>
                </a:rPr>
                <a:t>𝑑𝑖𝑎𝑚</a:t>
              </a:r>
              <a:r>
                <a:rPr lang="es-CO" sz="1100" i="0">
                  <a:solidFill>
                    <a:schemeClr val="tx1"/>
                  </a:solidFill>
                  <a:effectLst/>
                  <a:latin typeface="Cambria Math" panose="02040503050406030204" pitchFamily="18" charset="0"/>
                  <a:ea typeface="+mn-ea"/>
                  <a:cs typeface="+mn-cs"/>
                </a:rPr>
                <a:t>&lt;</a:t>
              </a:r>
              <a:r>
                <a:rPr lang="es-ES" sz="1100" b="0" i="0">
                  <a:solidFill>
                    <a:schemeClr val="tx1"/>
                  </a:solidFill>
                  <a:effectLst/>
                  <a:latin typeface="Cambria Math" panose="02040503050406030204" pitchFamily="18" charset="0"/>
                  <a:ea typeface="+mn-ea"/>
                  <a:cs typeface="+mn-cs"/>
                </a:rPr>
                <a:t>4@</a:t>
              </a:r>
              <a:r>
                <a:rPr lang="es-MX" sz="1100" i="0">
                  <a:latin typeface="Cambria Math" panose="02040503050406030204" pitchFamily="18" charset="0"/>
                </a:rPr>
                <a:t>&amp;</a:t>
              </a:r>
              <a:r>
                <a:rPr lang="es-CO" sz="1100" b="0" i="0">
                  <a:latin typeface="Cambria Math" panose="02040503050406030204" pitchFamily="18" charset="0"/>
                </a:rPr>
                <a:t>"n</a:t>
              </a:r>
              <a:r>
                <a:rPr lang="es-CO" sz="1100" b="0" i="0" u="none" strike="noStrike">
                  <a:solidFill>
                    <a:schemeClr val="tx1"/>
                  </a:solidFill>
                  <a:effectLst/>
                  <a:latin typeface="+mn-lt"/>
                  <a:ea typeface="+mn-ea"/>
                  <a:cs typeface="+mn-cs"/>
                </a:rPr>
                <a:t>_p</a:t>
              </a:r>
              <a:r>
                <a:rPr lang="es-MX" sz="1100" b="0" i="0" u="none" strike="noStrike">
                  <a:solidFill>
                    <a:schemeClr val="tx1"/>
                  </a:solidFill>
                  <a:effectLst/>
                  <a:latin typeface="Cambria Math" panose="02040503050406030204" pitchFamily="18" charset="0"/>
                  <a:ea typeface="+mn-ea"/>
                  <a:cs typeface="+mn-cs"/>
                </a:rPr>
                <a:t>" </a:t>
              </a:r>
              <a:r>
                <a:rPr lang="es-MX" sz="1100" i="0">
                  <a:latin typeface="Cambria Math" panose="02040503050406030204" pitchFamily="18" charset="0"/>
                </a:rPr>
                <a:t>,  </a:t>
              </a:r>
              <a:r>
                <a:rPr lang="es-ES" sz="1100" b="0" i="0">
                  <a:solidFill>
                    <a:schemeClr val="tx1"/>
                  </a:solidFill>
                  <a:effectLst/>
                  <a:latin typeface="Cambria Math" panose="02040503050406030204" pitchFamily="18" charset="0"/>
                  <a:ea typeface="+mn-ea"/>
                  <a:cs typeface="+mn-cs"/>
                </a:rPr>
                <a:t>4</a:t>
              </a:r>
              <a:r>
                <a:rPr lang="es-CO" sz="1100" b="0" i="0">
                  <a:solidFill>
                    <a:schemeClr val="tx1"/>
                  </a:solidFill>
                  <a:effectLst/>
                  <a:latin typeface="Cambria Math" panose="02040503050406030204" pitchFamily="18" charset="0"/>
                  <a:ea typeface="Cambria Math" panose="02040503050406030204" pitchFamily="18" charset="0"/>
                  <a:cs typeface="+mn-cs"/>
                </a:rPr>
                <a:t>≤</a:t>
              </a:r>
              <a:r>
                <a:rPr lang="es-CO" sz="1100" b="0" i="0">
                  <a:solidFill>
                    <a:schemeClr val="tx1"/>
                  </a:solidFill>
                  <a:effectLst/>
                  <a:latin typeface="Cambria Math" panose="02040503050406030204" pitchFamily="18" charset="0"/>
                  <a:ea typeface="+mn-ea"/>
                  <a:cs typeface="+mn-cs"/>
                </a:rPr>
                <a:t>𝑑𝑖𝑎𝑚</a:t>
              </a:r>
              <a:r>
                <a:rPr lang="es-CO" sz="1100" i="0">
                  <a:solidFill>
                    <a:schemeClr val="tx1"/>
                  </a:solidFill>
                  <a:effectLst/>
                  <a:latin typeface="+mn-lt"/>
                  <a:ea typeface="+mn-ea"/>
                  <a:cs typeface="+mn-cs"/>
                </a:rPr>
                <a:t>&lt;</a:t>
              </a:r>
              <a:r>
                <a:rPr lang="es-ES" sz="1100" b="0" i="0">
                  <a:solidFill>
                    <a:schemeClr val="tx1"/>
                  </a:solidFill>
                  <a:effectLst/>
                  <a:latin typeface="Cambria Math" panose="02040503050406030204" pitchFamily="18" charset="0"/>
                  <a:ea typeface="Cambria Math" panose="02040503050406030204" pitchFamily="18" charset="0"/>
                  <a:cs typeface="+mn-cs"/>
                </a:rPr>
                <a:t>1</a:t>
              </a:r>
              <a:r>
                <a:rPr lang="es-CO" sz="1100" b="0" i="0">
                  <a:solidFill>
                    <a:schemeClr val="tx1"/>
                  </a:solidFill>
                  <a:effectLst/>
                  <a:latin typeface="Cambria Math" panose="02040503050406030204" pitchFamily="18" charset="0"/>
                  <a:ea typeface="Cambria Math" panose="02040503050406030204" pitchFamily="18" charset="0"/>
                  <a:cs typeface="+mn-cs"/>
                </a:rPr>
                <a:t>6</a:t>
              </a:r>
              <a:r>
                <a:rPr lang="es-ES" sz="1100" b="0" i="0">
                  <a:solidFill>
                    <a:schemeClr val="tx1"/>
                  </a:solidFill>
                  <a:effectLst/>
                  <a:latin typeface="Cambria Math" panose="02040503050406030204" pitchFamily="18" charset="0"/>
                  <a:ea typeface="Cambria Math" panose="02040503050406030204" pitchFamily="18" charset="0"/>
                  <a:cs typeface="+mn-cs"/>
                </a:rPr>
                <a:t>@</a:t>
              </a:r>
              <a:r>
                <a:rPr lang="es-CO" sz="1100" b="0" i="0">
                  <a:solidFill>
                    <a:schemeClr val="tx1"/>
                  </a:solidFill>
                  <a:effectLst/>
                  <a:latin typeface="Cambria Math" panose="02040503050406030204" pitchFamily="18" charset="0"/>
                  <a:ea typeface="Cambria Math" panose="02040503050406030204" pitchFamily="18" charset="0"/>
                  <a:cs typeface="+mn-cs"/>
                </a:rPr>
                <a:t>"o</a:t>
              </a:r>
              <a:r>
                <a:rPr lang="es-CO" sz="1100" b="0" i="0" u="none" strike="noStrike">
                  <a:solidFill>
                    <a:schemeClr val="tx1"/>
                  </a:solidFill>
                  <a:effectLst/>
                  <a:latin typeface="+mn-lt"/>
                  <a:ea typeface="+mn-ea"/>
                  <a:cs typeface="+mn-cs"/>
                </a:rPr>
                <a:t>_p</a:t>
              </a:r>
              <a:r>
                <a:rPr lang="es-ES" sz="1100" b="0" i="0" u="none" strike="noStrike">
                  <a:solidFill>
                    <a:schemeClr val="tx1"/>
                  </a:solidFill>
                  <a:effectLst/>
                  <a:latin typeface="Cambria Math" panose="02040503050406030204" pitchFamily="18" charset="0"/>
                  <a:ea typeface="+mn-ea"/>
                  <a:cs typeface="+mn-cs"/>
                </a:rPr>
                <a:t>" ,  </a:t>
              </a:r>
              <a:r>
                <a:rPr lang="es-ES" sz="1100" b="0" i="0">
                  <a:solidFill>
                    <a:schemeClr val="tx1"/>
                  </a:solidFill>
                  <a:effectLst/>
                  <a:latin typeface="Cambria Math" panose="02040503050406030204" pitchFamily="18" charset="0"/>
                  <a:ea typeface="+mn-ea"/>
                  <a:cs typeface="+mn-cs"/>
                </a:rPr>
                <a:t>16</a:t>
              </a:r>
              <a:r>
                <a:rPr lang="es-CO" sz="1100" b="0" i="0">
                  <a:solidFill>
                    <a:schemeClr val="tx1"/>
                  </a:solidFill>
                  <a:effectLst/>
                  <a:latin typeface="Cambria Math" panose="02040503050406030204" pitchFamily="18" charset="0"/>
                  <a:ea typeface="Cambria Math" panose="02040503050406030204" pitchFamily="18" charset="0"/>
                  <a:cs typeface="+mn-cs"/>
                </a:rPr>
                <a:t>≤</a:t>
              </a:r>
              <a:r>
                <a:rPr lang="es-CO" sz="1100" b="0" i="0">
                  <a:solidFill>
                    <a:schemeClr val="tx1"/>
                  </a:solidFill>
                  <a:effectLst/>
                  <a:latin typeface="Cambria Math" panose="02040503050406030204" pitchFamily="18" charset="0"/>
                  <a:ea typeface="+mn-ea"/>
                  <a:cs typeface="+mn-cs"/>
                </a:rPr>
                <a:t>𝑑𝑖𝑎𝑚</a:t>
              </a:r>
              <a:r>
                <a:rPr lang="es-CO" sz="1100" i="0">
                  <a:solidFill>
                    <a:schemeClr val="tx1"/>
                  </a:solidFill>
                  <a:effectLst/>
                  <a:latin typeface="+mn-lt"/>
                  <a:ea typeface="+mn-ea"/>
                  <a:cs typeface="+mn-cs"/>
                </a:rPr>
                <a:t>&lt;</a:t>
              </a:r>
              <a:r>
                <a:rPr lang="es-ES" sz="1100" b="0" i="0">
                  <a:solidFill>
                    <a:schemeClr val="tx1"/>
                  </a:solidFill>
                  <a:effectLst/>
                  <a:latin typeface="Cambria Math" panose="02040503050406030204" pitchFamily="18" charset="0"/>
                  <a:ea typeface="Cambria Math" panose="02040503050406030204" pitchFamily="18" charset="0"/>
                  <a:cs typeface="+mn-cs"/>
                </a:rPr>
                <a:t>2</a:t>
              </a:r>
              <a:r>
                <a:rPr lang="es-CO" sz="1100" b="0" i="0">
                  <a:solidFill>
                    <a:schemeClr val="tx1"/>
                  </a:solidFill>
                  <a:effectLst/>
                  <a:latin typeface="Cambria Math" panose="02040503050406030204" pitchFamily="18" charset="0"/>
                  <a:ea typeface="Cambria Math" panose="02040503050406030204" pitchFamily="18" charset="0"/>
                  <a:cs typeface="+mn-cs"/>
                </a:rPr>
                <a:t>6</a:t>
              </a:r>
              <a:r>
                <a:rPr lang="es-ES" sz="1100" b="0" i="0">
                  <a:solidFill>
                    <a:schemeClr val="tx1"/>
                  </a:solidFill>
                  <a:effectLst/>
                  <a:latin typeface="Cambria Math" panose="02040503050406030204" pitchFamily="18" charset="0"/>
                  <a:ea typeface="Cambria Math" panose="02040503050406030204" pitchFamily="18" charset="0"/>
                  <a:cs typeface="+mn-cs"/>
                </a:rPr>
                <a:t>@</a:t>
              </a:r>
              <a:r>
                <a:rPr lang="es-CO" sz="1100" b="0" i="0">
                  <a:solidFill>
                    <a:schemeClr val="tx1"/>
                  </a:solidFill>
                  <a:effectLst/>
                  <a:latin typeface="Cambria Math" panose="02040503050406030204" pitchFamily="18" charset="0"/>
                  <a:ea typeface="Cambria Math" panose="02040503050406030204" pitchFamily="18" charset="0"/>
                  <a:cs typeface="+mn-cs"/>
                </a:rPr>
                <a:t>"p</a:t>
              </a:r>
              <a:r>
                <a:rPr lang="es-CO" sz="1100" b="0" i="0" u="none" strike="noStrike">
                  <a:solidFill>
                    <a:schemeClr val="tx1"/>
                  </a:solidFill>
                  <a:effectLst/>
                  <a:latin typeface="+mn-lt"/>
                  <a:ea typeface="+mn-ea"/>
                  <a:cs typeface="+mn-cs"/>
                </a:rPr>
                <a:t>_p</a:t>
              </a:r>
              <a:r>
                <a:rPr lang="es-ES" sz="1100" b="0" i="0" u="none" strike="noStrike">
                  <a:solidFill>
                    <a:schemeClr val="tx1"/>
                  </a:solidFill>
                  <a:effectLst/>
                  <a:latin typeface="Cambria Math" panose="02040503050406030204" pitchFamily="18" charset="0"/>
                  <a:ea typeface="+mn-ea"/>
                  <a:cs typeface="+mn-cs"/>
                </a:rPr>
                <a:t>" ,  </a:t>
              </a:r>
              <a:r>
                <a:rPr lang="es-ES" sz="1100" b="0" i="0">
                  <a:solidFill>
                    <a:schemeClr val="tx1"/>
                  </a:solidFill>
                  <a:effectLst/>
                  <a:latin typeface="Cambria Math" panose="02040503050406030204" pitchFamily="18" charset="0"/>
                  <a:ea typeface="+mn-ea"/>
                  <a:cs typeface="+mn-cs"/>
                </a:rPr>
                <a:t>2</a:t>
              </a:r>
              <a:r>
                <a:rPr lang="es-CO" sz="1100" b="0" i="0">
                  <a:solidFill>
                    <a:schemeClr val="tx1"/>
                  </a:solidFill>
                  <a:effectLst/>
                  <a:latin typeface="Cambria Math" panose="02040503050406030204" pitchFamily="18" charset="0"/>
                  <a:ea typeface="+mn-ea"/>
                  <a:cs typeface="+mn-cs"/>
                </a:rPr>
                <a:t>6</a:t>
              </a:r>
              <a:r>
                <a:rPr lang="es-CO" sz="1100" b="0" i="0">
                  <a:solidFill>
                    <a:schemeClr val="tx1"/>
                  </a:solidFill>
                  <a:effectLst/>
                  <a:latin typeface="+mn-lt"/>
                  <a:ea typeface="+mn-ea"/>
                  <a:cs typeface="+mn-cs"/>
                </a:rPr>
                <a:t>≤</a:t>
              </a:r>
              <a:r>
                <a:rPr lang="es-CO" sz="1100" b="0" i="0">
                  <a:solidFill>
                    <a:schemeClr val="tx1"/>
                  </a:solidFill>
                  <a:effectLst/>
                  <a:latin typeface="Cambria Math" panose="02040503050406030204" pitchFamily="18" charset="0"/>
                  <a:ea typeface="+mn-ea"/>
                  <a:cs typeface="+mn-cs"/>
                </a:rPr>
                <a:t>𝑑𝑖𝑎𝑚</a:t>
              </a:r>
              <a:r>
                <a:rPr lang="es-CO" sz="1100" i="0">
                  <a:solidFill>
                    <a:schemeClr val="tx1"/>
                  </a:solidFill>
                  <a:effectLst/>
                  <a:latin typeface="+mn-lt"/>
                  <a:ea typeface="+mn-ea"/>
                  <a:cs typeface="+mn-cs"/>
                </a:rPr>
                <a:t>&lt;</a:t>
              </a:r>
              <a:r>
                <a:rPr lang="es-ES" sz="1100" b="0" i="0">
                  <a:solidFill>
                    <a:schemeClr val="tx1"/>
                  </a:solidFill>
                  <a:effectLst/>
                  <a:latin typeface="Cambria Math" panose="02040503050406030204" pitchFamily="18" charset="0"/>
                  <a:ea typeface="Cambria Math" panose="02040503050406030204" pitchFamily="18" charset="0"/>
                  <a:cs typeface="+mn-cs"/>
                </a:rPr>
                <a:t>3</a:t>
              </a:r>
              <a:r>
                <a:rPr lang="es-CO" sz="1100" b="0" i="0">
                  <a:solidFill>
                    <a:schemeClr val="tx1"/>
                  </a:solidFill>
                  <a:effectLst/>
                  <a:latin typeface="Cambria Math" panose="02040503050406030204" pitchFamily="18" charset="0"/>
                  <a:ea typeface="Cambria Math" panose="02040503050406030204" pitchFamily="18" charset="0"/>
                  <a:cs typeface="+mn-cs"/>
                </a:rPr>
                <a:t>8</a:t>
              </a:r>
              <a:r>
                <a:rPr lang="es-ES" sz="1100" b="0" i="0">
                  <a:solidFill>
                    <a:schemeClr val="tx1"/>
                  </a:solidFill>
                  <a:effectLst/>
                  <a:latin typeface="Cambria Math" panose="02040503050406030204" pitchFamily="18" charset="0"/>
                  <a:ea typeface="Cambria Math" panose="02040503050406030204" pitchFamily="18" charset="0"/>
                  <a:cs typeface="+mn-cs"/>
                </a:rPr>
                <a:t>@</a:t>
              </a:r>
              <a:r>
                <a:rPr lang="es-CO" sz="1100" b="0" i="0" u="none" strike="noStrike">
                  <a:solidFill>
                    <a:schemeClr val="tx1"/>
                  </a:solidFill>
                  <a:effectLst/>
                  <a:latin typeface="+mn-lt"/>
                  <a:ea typeface="+mn-ea"/>
                  <a:cs typeface="+mn-cs"/>
                </a:rPr>
                <a:t>"q_p</a:t>
              </a:r>
              <a:r>
                <a:rPr lang="es-CO" i="0"/>
                <a:t> </a:t>
              </a:r>
              <a:r>
                <a:rPr lang="es-ES" b="0" i="0">
                  <a:latin typeface="Cambria Math" panose="02040503050406030204" pitchFamily="18" charset="0"/>
                </a:rPr>
                <a:t>" ,   </a:t>
              </a:r>
              <a:r>
                <a:rPr lang="es-ES" sz="1100" b="0" i="0">
                  <a:solidFill>
                    <a:schemeClr val="tx1"/>
                  </a:solidFill>
                  <a:effectLst/>
                  <a:latin typeface="Cambria Math" panose="02040503050406030204" pitchFamily="18" charset="0"/>
                  <a:ea typeface="+mn-ea"/>
                  <a:cs typeface="+mn-cs"/>
                </a:rPr>
                <a:t>3</a:t>
              </a:r>
              <a:r>
                <a:rPr lang="es-CO" sz="1100" b="0" i="0">
                  <a:solidFill>
                    <a:schemeClr val="tx1"/>
                  </a:solidFill>
                  <a:effectLst/>
                  <a:latin typeface="Cambria Math" panose="02040503050406030204" pitchFamily="18" charset="0"/>
                  <a:ea typeface="+mn-ea"/>
                  <a:cs typeface="+mn-cs"/>
                </a:rPr>
                <a:t>8</a:t>
              </a:r>
              <a:r>
                <a:rPr lang="es-CO" sz="1100" b="0" i="0">
                  <a:solidFill>
                    <a:schemeClr val="tx1"/>
                  </a:solidFill>
                  <a:effectLst/>
                  <a:latin typeface="+mn-lt"/>
                  <a:ea typeface="+mn-ea"/>
                  <a:cs typeface="+mn-cs"/>
                </a:rPr>
                <a:t>≤</a:t>
              </a:r>
              <a:r>
                <a:rPr lang="es-CO" sz="1100" b="0" i="0">
                  <a:solidFill>
                    <a:schemeClr val="tx1"/>
                  </a:solidFill>
                  <a:effectLst/>
                  <a:latin typeface="Cambria Math" panose="02040503050406030204" pitchFamily="18" charset="0"/>
                  <a:ea typeface="+mn-ea"/>
                  <a:cs typeface="+mn-cs"/>
                </a:rPr>
                <a:t>𝑑𝑖𝑎𝑚</a:t>
              </a:r>
              <a:r>
                <a:rPr lang="es-CO" sz="1100" i="0">
                  <a:solidFill>
                    <a:schemeClr val="tx1"/>
                  </a:solidFill>
                  <a:effectLst/>
                  <a:latin typeface="Cambria Math" panose="02040503050406030204" pitchFamily="18" charset="0"/>
                  <a:ea typeface="Cambria Math" panose="02040503050406030204" pitchFamily="18" charset="0"/>
                  <a:cs typeface="+mn-cs"/>
                </a:rPr>
                <a:t>≤</a:t>
              </a:r>
              <a:r>
                <a:rPr lang="es-ES" sz="1100" b="0" i="0">
                  <a:solidFill>
                    <a:schemeClr val="tx1"/>
                  </a:solidFill>
                  <a:effectLst/>
                  <a:latin typeface="Cambria Math" panose="02040503050406030204" pitchFamily="18" charset="0"/>
                  <a:ea typeface="Cambria Math" panose="02040503050406030204" pitchFamily="18" charset="0"/>
                  <a:cs typeface="+mn-cs"/>
                </a:rPr>
                <a:t>48)┤</a:t>
              </a:r>
              <a:endParaRPr lang="es-MX" sz="1100"/>
            </a:p>
          </xdr:txBody>
        </xdr:sp>
      </mc:Fallback>
    </mc:AlternateContent>
    <xdr:clientData/>
  </xdr:oneCellAnchor>
  <xdr:oneCellAnchor>
    <xdr:from>
      <xdr:col>15</xdr:col>
      <xdr:colOff>239059</xdr:colOff>
      <xdr:row>59</xdr:row>
      <xdr:rowOff>7471</xdr:rowOff>
    </xdr:from>
    <xdr:ext cx="2338204" cy="763158"/>
    <mc:AlternateContent xmlns:mc="http://schemas.openxmlformats.org/markup-compatibility/2006" xmlns:a14="http://schemas.microsoft.com/office/drawing/2010/main">
      <mc:Choice Requires="a14">
        <xdr:sp macro="" textlink="">
          <xdr:nvSpPr>
            <xdr:cNvPr id="80" name="CuadroTexto 79">
              <a:extLst>
                <a:ext uri="{FF2B5EF4-FFF2-40B4-BE49-F238E27FC236}">
                  <a16:creationId xmlns:a16="http://schemas.microsoft.com/office/drawing/2014/main" id="{4E1CF09E-0C20-7841-BF38-347EE06C33E4}"/>
                </a:ext>
              </a:extLst>
            </xdr:cNvPr>
            <xdr:cNvSpPr txBox="1"/>
          </xdr:nvSpPr>
          <xdr:spPr>
            <a:xfrm>
              <a:off x="21103345" y="102759542"/>
              <a:ext cx="2338204" cy="7631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𝑀</m:t>
                        </m:r>
                      </m:e>
                      <m:sub>
                        <m:r>
                          <a:rPr lang="es-CO" sz="1100" i="1">
                            <a:solidFill>
                              <a:schemeClr val="tx1"/>
                            </a:solidFill>
                            <a:effectLst/>
                            <a:latin typeface="Cambria Math" panose="02040503050406030204" pitchFamily="18" charset="0"/>
                            <a:ea typeface="+mn-ea"/>
                            <a:cs typeface="+mn-cs"/>
                          </a:rPr>
                          <m:t>𝑉𝑆𝑠𝑢𝑏</m:t>
                        </m:r>
                      </m:sub>
                    </m:sSub>
                    <m:r>
                      <m:rPr>
                        <m:nor/>
                      </m:rPr>
                      <a:rPr lang="es-CO">
                        <a:effectLst/>
                      </a:rPr>
                      <m:t> </m:t>
                    </m:r>
                    <m:r>
                      <a:rPr lang="es-MX" sz="1100" i="1">
                        <a:latin typeface="Cambria Math" panose="02040503050406030204" pitchFamily="18" charset="0"/>
                      </a:rPr>
                      <m:t>=</m:t>
                    </m:r>
                    <m:d>
                      <m:dPr>
                        <m:begChr m:val="{"/>
                        <m:endChr m:val=""/>
                        <m:ctrlPr>
                          <a:rPr lang="es-MX" sz="1100" i="1">
                            <a:latin typeface="Cambria Math" panose="02040503050406030204" pitchFamily="18" charset="0"/>
                          </a:rPr>
                        </m:ctrlPr>
                      </m:dPr>
                      <m:e>
                        <m:eqArr>
                          <m:eqArrPr>
                            <m:ctrlPr>
                              <a:rPr lang="es-MX" sz="1100" b="0" i="1" u="none" strike="noStrike">
                                <a:solidFill>
                                  <a:schemeClr val="tx1"/>
                                </a:solidFill>
                                <a:effectLst/>
                                <a:latin typeface="Cambria Math" panose="02040503050406030204" pitchFamily="18" charset="0"/>
                                <a:ea typeface="+mn-ea"/>
                                <a:cs typeface="+mn-cs"/>
                              </a:rPr>
                            </m:ctrlPr>
                          </m:eqArrPr>
                          <m:e>
                            <m:r>
                              <m:rPr>
                                <m:nor/>
                              </m:rPr>
                              <a:rPr lang="es-CO" sz="1100" b="0" i="0" u="none" strike="noStrike">
                                <a:solidFill>
                                  <a:schemeClr val="tx1"/>
                                </a:solidFill>
                                <a:effectLst/>
                                <a:latin typeface="Cambria Math" panose="02040503050406030204" pitchFamily="18" charset="0"/>
                                <a:ea typeface="+mn-ea"/>
                                <a:cs typeface="+mn-cs"/>
                              </a:rPr>
                              <m:t>r</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m:t> </m:t>
                            </m:r>
                            <m:r>
                              <a:rPr lang="es-MX" sz="1100" i="1">
                                <a:latin typeface="Cambria Math" panose="02040503050406030204" pitchFamily="18" charset="0"/>
                              </a:rPr>
                              <m:t>,  </m:t>
                            </m:r>
                            <m:r>
                              <a:rPr lang="es-ES" sz="1100" b="0" i="1">
                                <a:latin typeface="Cambria Math" panose="02040503050406030204" pitchFamily="18" charset="0"/>
                              </a:rPr>
                              <m:t>2</m:t>
                            </m:r>
                            <m:r>
                              <a:rPr lang="es-CO" sz="1100" b="0" i="1">
                                <a:solidFill>
                                  <a:schemeClr val="tx1"/>
                                </a:solidFill>
                                <a:effectLst/>
                                <a:latin typeface="Cambria Math" panose="02040503050406030204" pitchFamily="18" charset="0"/>
                                <a:ea typeface="Cambria Math" panose="02040503050406030204" pitchFamily="18" charset="0"/>
                                <a:cs typeface="+mn-cs"/>
                              </a:rPr>
                              <m:t>≤</m:t>
                            </m:r>
                            <m:r>
                              <a:rPr lang="es-CO" sz="1100" b="0" i="1">
                                <a:solidFill>
                                  <a:schemeClr val="tx1"/>
                                </a:solidFill>
                                <a:effectLst/>
                                <a:latin typeface="Cambria Math" panose="02040503050406030204" pitchFamily="18" charset="0"/>
                                <a:ea typeface="+mn-ea"/>
                                <a:cs typeface="+mn-cs"/>
                              </a:rPr>
                              <m:t>𝑑𝑖𝑎𝑚</m:t>
                            </m:r>
                            <m:r>
                              <a:rPr lang="es-CO" sz="1100" i="1">
                                <a:solidFill>
                                  <a:schemeClr val="tx1"/>
                                </a:solidFill>
                                <a:effectLst/>
                                <a:latin typeface="Cambria Math" panose="02040503050406030204" pitchFamily="18" charset="0"/>
                                <a:ea typeface="Cambria Math" panose="02040503050406030204" pitchFamily="18" charset="0"/>
                                <a:cs typeface="+mn-cs"/>
                              </a:rPr>
                              <m:t>≤</m:t>
                            </m:r>
                            <m:r>
                              <a:rPr lang="es-ES" sz="1100" b="0" i="1">
                                <a:solidFill>
                                  <a:schemeClr val="tx1"/>
                                </a:solidFill>
                                <a:effectLst/>
                                <a:latin typeface="Cambria Math" panose="02040503050406030204" pitchFamily="18" charset="0"/>
                                <a:ea typeface="+mn-ea"/>
                                <a:cs typeface="+mn-cs"/>
                              </a:rPr>
                              <m:t>14</m:t>
                            </m:r>
                          </m:e>
                          <m:e>
                            <m:r>
                              <a:rPr lang="es-MX" sz="1100" i="1">
                                <a:latin typeface="Cambria Math" panose="02040503050406030204" pitchFamily="18" charset="0"/>
                              </a:rPr>
                              <m:t>&amp;</m:t>
                            </m:r>
                            <m:r>
                              <m:rPr>
                                <m:nor/>
                              </m:rPr>
                              <a:rPr lang="es-CO" sz="1100" b="0" i="0" u="none" strike="noStrike">
                                <a:solidFill>
                                  <a:schemeClr val="tx1"/>
                                </a:solidFill>
                                <a:effectLst/>
                                <a:latin typeface="+mn-lt"/>
                                <a:ea typeface="+mn-ea"/>
                                <a:cs typeface="+mn-cs"/>
                              </a:rPr>
                              <m:t>s</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m:t> </m:t>
                            </m:r>
                            <m:r>
                              <a:rPr lang="es-MX" sz="1100" i="1">
                                <a:latin typeface="Cambria Math" panose="02040503050406030204" pitchFamily="18" charset="0"/>
                              </a:rPr>
                              <m:t>,  </m:t>
                            </m:r>
                            <m:r>
                              <a:rPr lang="es-ES" sz="1100" b="0" i="1">
                                <a:solidFill>
                                  <a:schemeClr val="tx1"/>
                                </a:solidFill>
                                <a:effectLst/>
                                <a:latin typeface="Cambria Math" panose="02040503050406030204" pitchFamily="18" charset="0"/>
                                <a:ea typeface="+mn-ea"/>
                                <a:cs typeface="+mn-cs"/>
                              </a:rPr>
                              <m:t>14</m:t>
                            </m:r>
                            <m:r>
                              <a:rPr lang="es-CO" sz="1100" i="1">
                                <a:solidFill>
                                  <a:schemeClr val="tx1"/>
                                </a:solidFill>
                                <a:effectLst/>
                                <a:latin typeface="Cambria Math" panose="02040503050406030204" pitchFamily="18" charset="0"/>
                                <a:ea typeface="+mn-ea"/>
                                <a:cs typeface="+mn-cs"/>
                              </a:rPr>
                              <m:t>&lt;</m:t>
                            </m:r>
                            <m:r>
                              <a:rPr lang="es-CO" sz="1100" b="0" i="1">
                                <a:solidFill>
                                  <a:schemeClr val="tx1"/>
                                </a:solidFill>
                                <a:effectLst/>
                                <a:latin typeface="Cambria Math" panose="02040503050406030204" pitchFamily="18" charset="0"/>
                                <a:ea typeface="+mn-ea"/>
                                <a:cs typeface="+mn-cs"/>
                              </a:rPr>
                              <m:t>𝑑𝑖𝑎𝑚</m:t>
                            </m:r>
                            <m:r>
                              <a:rPr lang="es-CO" sz="1100" i="1">
                                <a:solidFill>
                                  <a:schemeClr val="tx1"/>
                                </a:solidFill>
                                <a:effectLst/>
                                <a:latin typeface="Cambria Math" panose="02040503050406030204" pitchFamily="18" charset="0"/>
                                <a:ea typeface="Cambria Math" panose="02040503050406030204" pitchFamily="18" charset="0"/>
                                <a:cs typeface="+mn-cs"/>
                              </a:rPr>
                              <m:t>≤</m:t>
                            </m:r>
                            <m:r>
                              <a:rPr lang="es-ES" sz="1100" b="0" i="1">
                                <a:solidFill>
                                  <a:schemeClr val="tx1"/>
                                </a:solidFill>
                                <a:effectLst/>
                                <a:latin typeface="Cambria Math" panose="02040503050406030204" pitchFamily="18" charset="0"/>
                                <a:ea typeface="Cambria Math" panose="02040503050406030204" pitchFamily="18" charset="0"/>
                                <a:cs typeface="+mn-cs"/>
                              </a:rPr>
                              <m:t>30</m:t>
                            </m:r>
                          </m:e>
                          <m:e>
                            <m:r>
                              <m:rPr>
                                <m:nor/>
                              </m:rPr>
                              <a:rPr lang="es-CO" sz="1100" b="0" i="0">
                                <a:solidFill>
                                  <a:schemeClr val="tx1"/>
                                </a:solidFill>
                                <a:effectLst/>
                                <a:latin typeface="Cambria Math" panose="02040503050406030204" pitchFamily="18" charset="0"/>
                                <a:ea typeface="Cambria Math" panose="02040503050406030204" pitchFamily="18" charset="0"/>
                                <a:cs typeface="+mn-cs"/>
                              </a:rPr>
                              <m:t>t</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m:t> </m:t>
                            </m:r>
                            <m:r>
                              <a:rPr lang="es-ES" sz="1100" b="0" i="1" u="none" strike="noStrike">
                                <a:solidFill>
                                  <a:schemeClr val="tx1"/>
                                </a:solidFill>
                                <a:effectLst/>
                                <a:latin typeface="Cambria Math" panose="02040503050406030204" pitchFamily="18" charset="0"/>
                                <a:ea typeface="+mn-ea"/>
                                <a:cs typeface="+mn-cs"/>
                              </a:rPr>
                              <m:t>,  </m:t>
                            </m:r>
                            <m:r>
                              <a:rPr lang="es-ES" sz="1100" b="0" i="1">
                                <a:solidFill>
                                  <a:schemeClr val="tx1"/>
                                </a:solidFill>
                                <a:effectLst/>
                                <a:latin typeface="Cambria Math" panose="02040503050406030204" pitchFamily="18" charset="0"/>
                                <a:ea typeface="+mn-ea"/>
                                <a:cs typeface="+mn-cs"/>
                              </a:rPr>
                              <m:t>30</m:t>
                            </m:r>
                            <m:r>
                              <a:rPr lang="es-CO" sz="1100" i="1">
                                <a:solidFill>
                                  <a:schemeClr val="tx1"/>
                                </a:solidFill>
                                <a:effectLst/>
                                <a:latin typeface="Cambria Math" panose="02040503050406030204" pitchFamily="18" charset="0"/>
                                <a:ea typeface="+mn-ea"/>
                                <a:cs typeface="+mn-cs"/>
                              </a:rPr>
                              <m:t>&lt;</m:t>
                            </m:r>
                            <m:r>
                              <a:rPr lang="es-CO" sz="1100" b="0" i="1">
                                <a:solidFill>
                                  <a:schemeClr val="tx1"/>
                                </a:solidFill>
                                <a:effectLst/>
                                <a:latin typeface="Cambria Math" panose="02040503050406030204" pitchFamily="18" charset="0"/>
                                <a:ea typeface="+mn-ea"/>
                                <a:cs typeface="+mn-cs"/>
                              </a:rPr>
                              <m:t>𝑑𝑖𝑎𝑚</m:t>
                            </m:r>
                            <m:r>
                              <a:rPr lang="es-CO" sz="1100" i="1">
                                <a:solidFill>
                                  <a:schemeClr val="tx1"/>
                                </a:solidFill>
                                <a:effectLst/>
                                <a:latin typeface="Cambria Math" panose="02040503050406030204" pitchFamily="18" charset="0"/>
                                <a:ea typeface="Cambria Math" panose="02040503050406030204" pitchFamily="18" charset="0"/>
                                <a:cs typeface="+mn-cs"/>
                              </a:rPr>
                              <m:t>≤</m:t>
                            </m:r>
                            <m:r>
                              <a:rPr lang="es-ES" sz="1100" b="0" i="1">
                                <a:solidFill>
                                  <a:schemeClr val="tx1"/>
                                </a:solidFill>
                                <a:effectLst/>
                                <a:latin typeface="Cambria Math" panose="02040503050406030204" pitchFamily="18" charset="0"/>
                                <a:ea typeface="Cambria Math" panose="02040503050406030204" pitchFamily="18" charset="0"/>
                                <a:cs typeface="+mn-cs"/>
                              </a:rPr>
                              <m:t>42</m:t>
                            </m:r>
                          </m:e>
                          <m:e>
                            <m:r>
                              <m:rPr>
                                <m:nor/>
                              </m:rPr>
                              <a:rPr lang="es-CO" sz="1100" b="0" i="0">
                                <a:solidFill>
                                  <a:schemeClr val="tx1"/>
                                </a:solidFill>
                                <a:effectLst/>
                                <a:latin typeface="Cambria Math" panose="02040503050406030204" pitchFamily="18" charset="0"/>
                                <a:ea typeface="Cambria Math" panose="02040503050406030204" pitchFamily="18" charset="0"/>
                                <a:cs typeface="+mn-cs"/>
                              </a:rPr>
                              <m:t>u</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m:t> </m:t>
                            </m:r>
                            <m:r>
                              <a:rPr lang="es-ES" sz="1100" b="0" i="1" u="none" strike="noStrike">
                                <a:solidFill>
                                  <a:schemeClr val="tx1"/>
                                </a:solidFill>
                                <a:effectLst/>
                                <a:latin typeface="Cambria Math" panose="02040503050406030204" pitchFamily="18" charset="0"/>
                                <a:ea typeface="+mn-ea"/>
                                <a:cs typeface="+mn-cs"/>
                              </a:rPr>
                              <m:t>,  </m:t>
                            </m:r>
                            <m:r>
                              <a:rPr lang="es-ES" sz="1100" b="0" i="1">
                                <a:solidFill>
                                  <a:schemeClr val="tx1"/>
                                </a:solidFill>
                                <a:effectLst/>
                                <a:latin typeface="Cambria Math" panose="02040503050406030204" pitchFamily="18" charset="0"/>
                                <a:ea typeface="+mn-ea"/>
                                <a:cs typeface="+mn-cs"/>
                              </a:rPr>
                              <m:t>42</m:t>
                            </m:r>
                            <m:r>
                              <a:rPr lang="es-CO" sz="1100" i="1">
                                <a:solidFill>
                                  <a:schemeClr val="tx1"/>
                                </a:solidFill>
                                <a:effectLst/>
                                <a:latin typeface="Cambria Math" panose="02040503050406030204" pitchFamily="18" charset="0"/>
                                <a:ea typeface="+mn-ea"/>
                                <a:cs typeface="+mn-cs"/>
                              </a:rPr>
                              <m:t>&lt;</m:t>
                            </m:r>
                            <m:r>
                              <a:rPr lang="es-CO" sz="1100" b="0" i="1">
                                <a:solidFill>
                                  <a:schemeClr val="tx1"/>
                                </a:solidFill>
                                <a:effectLst/>
                                <a:latin typeface="Cambria Math" panose="02040503050406030204" pitchFamily="18" charset="0"/>
                                <a:ea typeface="+mn-ea"/>
                                <a:cs typeface="+mn-cs"/>
                              </a:rPr>
                              <m:t>𝑑𝑖𝑎𝑚</m:t>
                            </m:r>
                            <m:r>
                              <a:rPr lang="es-CO" sz="1100" i="1">
                                <a:solidFill>
                                  <a:schemeClr val="tx1"/>
                                </a:solidFill>
                                <a:effectLst/>
                                <a:latin typeface="Cambria Math" panose="02040503050406030204" pitchFamily="18" charset="0"/>
                                <a:ea typeface="Cambria Math" panose="02040503050406030204" pitchFamily="18" charset="0"/>
                                <a:cs typeface="+mn-cs"/>
                              </a:rPr>
                              <m:t>≤</m:t>
                            </m:r>
                            <m:r>
                              <a:rPr lang="es-ES" sz="1100" b="0" i="1">
                                <a:solidFill>
                                  <a:schemeClr val="tx1"/>
                                </a:solidFill>
                                <a:effectLst/>
                                <a:latin typeface="Cambria Math" panose="02040503050406030204" pitchFamily="18" charset="0"/>
                                <a:ea typeface="Cambria Math" panose="02040503050406030204" pitchFamily="18" charset="0"/>
                                <a:cs typeface="+mn-cs"/>
                              </a:rPr>
                              <m:t>48</m:t>
                            </m:r>
                          </m:e>
                        </m:eqArr>
                      </m:e>
                    </m:d>
                  </m:oMath>
                </m:oMathPara>
              </a14:m>
              <a:endParaRPr lang="es-MX" sz="1100"/>
            </a:p>
          </xdr:txBody>
        </xdr:sp>
      </mc:Choice>
      <mc:Fallback xmlns="">
        <xdr:sp macro="" textlink="">
          <xdr:nvSpPr>
            <xdr:cNvPr id="80" name="CuadroTexto 79">
              <a:extLst>
                <a:ext uri="{FF2B5EF4-FFF2-40B4-BE49-F238E27FC236}">
                  <a16:creationId xmlns:a16="http://schemas.microsoft.com/office/drawing/2014/main" id="{4E1CF09E-0C20-7841-BF38-347EE06C33E4}"/>
                </a:ext>
              </a:extLst>
            </xdr:cNvPr>
            <xdr:cNvSpPr txBox="1"/>
          </xdr:nvSpPr>
          <xdr:spPr>
            <a:xfrm>
              <a:off x="21103345" y="102759542"/>
              <a:ext cx="2338204" cy="7631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i="0">
                  <a:solidFill>
                    <a:schemeClr val="tx1"/>
                  </a:solidFill>
                  <a:effectLst/>
                  <a:latin typeface="Cambria Math" panose="02040503050406030204" pitchFamily="18" charset="0"/>
                  <a:ea typeface="+mn-ea"/>
                  <a:cs typeface="+mn-cs"/>
                </a:rPr>
                <a:t>𝑀_𝑉𝑆𝑠𝑢𝑏 "</a:t>
              </a:r>
              <a:r>
                <a:rPr lang="es-CO" i="0">
                  <a:effectLst/>
                  <a:latin typeface="Cambria Math" panose="02040503050406030204" pitchFamily="18" charset="0"/>
                </a:rPr>
                <a:t> </a:t>
              </a:r>
              <a:r>
                <a:rPr lang="es-MX" sz="1100" i="0">
                  <a:effectLst/>
                  <a:latin typeface="Cambria Math" panose="02040503050406030204" pitchFamily="18" charset="0"/>
                </a:rPr>
                <a:t>"</a:t>
              </a:r>
              <a:r>
                <a:rPr lang="es-MX" sz="1100" i="0">
                  <a:latin typeface="Cambria Math" panose="02040503050406030204" pitchFamily="18" charset="0"/>
                </a:rPr>
                <a:t>={</a:t>
              </a:r>
              <a:r>
                <a:rPr lang="es-MX" sz="1100" b="0" i="0" u="none" strike="noStrike">
                  <a:solidFill>
                    <a:schemeClr val="tx1"/>
                  </a:solidFill>
                  <a:effectLst/>
                  <a:latin typeface="Cambria Math" panose="02040503050406030204" pitchFamily="18" charset="0"/>
                  <a:ea typeface="+mn-ea"/>
                  <a:cs typeface="+mn-cs"/>
                </a:rPr>
                <a:t>█(</a:t>
              </a:r>
              <a:r>
                <a:rPr lang="es-CO" sz="1100" b="0" i="0" u="none" strike="noStrike">
                  <a:solidFill>
                    <a:schemeClr val="tx1"/>
                  </a:solidFill>
                  <a:effectLst/>
                  <a:latin typeface="Cambria Math" panose="02040503050406030204" pitchFamily="18" charset="0"/>
                  <a:ea typeface="+mn-ea"/>
                  <a:cs typeface="+mn-cs"/>
                </a:rPr>
                <a:t>"r</a:t>
              </a:r>
              <a:r>
                <a:rPr lang="es-CO" sz="1100" b="0" i="0" u="none" strike="noStrike">
                  <a:solidFill>
                    <a:schemeClr val="tx1"/>
                  </a:solidFill>
                  <a:effectLst/>
                  <a:latin typeface="+mn-lt"/>
                  <a:ea typeface="+mn-ea"/>
                  <a:cs typeface="+mn-cs"/>
                </a:rPr>
                <a:t>_p</a:t>
              </a:r>
              <a:r>
                <a:rPr lang="es-CO" i="0"/>
                <a:t> </a:t>
              </a:r>
              <a:r>
                <a:rPr lang="es-MX" sz="1100" i="0">
                  <a:latin typeface="Cambria Math" panose="02040503050406030204" pitchFamily="18" charset="0"/>
                </a:rPr>
                <a:t>" ,  </a:t>
              </a:r>
              <a:r>
                <a:rPr lang="es-ES" sz="1100" b="0" i="0">
                  <a:latin typeface="Cambria Math" panose="02040503050406030204" pitchFamily="18" charset="0"/>
                </a:rPr>
                <a:t>2</a:t>
              </a:r>
              <a:r>
                <a:rPr lang="es-CO" sz="1100" b="0" i="0">
                  <a:solidFill>
                    <a:schemeClr val="tx1"/>
                  </a:solidFill>
                  <a:effectLst/>
                  <a:latin typeface="Cambria Math" panose="02040503050406030204" pitchFamily="18" charset="0"/>
                  <a:ea typeface="Cambria Math" panose="02040503050406030204" pitchFamily="18" charset="0"/>
                  <a:cs typeface="+mn-cs"/>
                </a:rPr>
                <a:t>≤</a:t>
              </a:r>
              <a:r>
                <a:rPr lang="es-CO" sz="1100" b="0" i="0">
                  <a:solidFill>
                    <a:schemeClr val="tx1"/>
                  </a:solidFill>
                  <a:effectLst/>
                  <a:latin typeface="Cambria Math" panose="02040503050406030204" pitchFamily="18" charset="0"/>
                  <a:ea typeface="+mn-ea"/>
                  <a:cs typeface="+mn-cs"/>
                </a:rPr>
                <a:t>𝑑𝑖𝑎𝑚</a:t>
              </a:r>
              <a:r>
                <a:rPr lang="es-CO" sz="1100" i="0">
                  <a:solidFill>
                    <a:schemeClr val="tx1"/>
                  </a:solidFill>
                  <a:effectLst/>
                  <a:latin typeface="Cambria Math" panose="02040503050406030204" pitchFamily="18" charset="0"/>
                  <a:ea typeface="Cambria Math" panose="02040503050406030204" pitchFamily="18" charset="0"/>
                  <a:cs typeface="+mn-cs"/>
                </a:rPr>
                <a:t>≤</a:t>
              </a:r>
              <a:r>
                <a:rPr lang="es-ES" sz="1100" b="0" i="0">
                  <a:solidFill>
                    <a:schemeClr val="tx1"/>
                  </a:solidFill>
                  <a:effectLst/>
                  <a:latin typeface="Cambria Math" panose="02040503050406030204" pitchFamily="18" charset="0"/>
                  <a:ea typeface="+mn-ea"/>
                  <a:cs typeface="+mn-cs"/>
                </a:rPr>
                <a:t>14@</a:t>
              </a:r>
              <a:r>
                <a:rPr lang="es-MX" sz="1100" i="0">
                  <a:latin typeface="Cambria Math" panose="02040503050406030204" pitchFamily="18" charset="0"/>
                </a:rPr>
                <a:t>&amp;</a:t>
              </a:r>
              <a:r>
                <a:rPr lang="es-CO" sz="1100" b="0" i="0" u="none" strike="noStrike">
                  <a:solidFill>
                    <a:schemeClr val="tx1"/>
                  </a:solidFill>
                  <a:effectLst/>
                  <a:latin typeface="+mn-lt"/>
                  <a:ea typeface="+mn-ea"/>
                  <a:cs typeface="+mn-cs"/>
                </a:rPr>
                <a:t>"s_p</a:t>
              </a:r>
              <a:r>
                <a:rPr lang="es-CO" i="0"/>
                <a:t> </a:t>
              </a:r>
              <a:r>
                <a:rPr lang="es-MX" sz="1100" i="0">
                  <a:latin typeface="Cambria Math" panose="02040503050406030204" pitchFamily="18" charset="0"/>
                </a:rPr>
                <a:t>" ,  </a:t>
              </a:r>
              <a:r>
                <a:rPr lang="es-ES" sz="1100" b="0" i="0">
                  <a:solidFill>
                    <a:schemeClr val="tx1"/>
                  </a:solidFill>
                  <a:effectLst/>
                  <a:latin typeface="Cambria Math" panose="02040503050406030204" pitchFamily="18" charset="0"/>
                  <a:ea typeface="+mn-ea"/>
                  <a:cs typeface="+mn-cs"/>
                </a:rPr>
                <a:t>14</a:t>
              </a:r>
              <a:r>
                <a:rPr lang="es-CO" sz="1100" i="0">
                  <a:solidFill>
                    <a:schemeClr val="tx1"/>
                  </a:solidFill>
                  <a:effectLst/>
                  <a:latin typeface="Cambria Math" panose="02040503050406030204" pitchFamily="18" charset="0"/>
                  <a:ea typeface="+mn-ea"/>
                  <a:cs typeface="+mn-cs"/>
                </a:rPr>
                <a:t>&lt;</a:t>
              </a:r>
              <a:r>
                <a:rPr lang="es-CO" sz="1100" b="0" i="0">
                  <a:solidFill>
                    <a:schemeClr val="tx1"/>
                  </a:solidFill>
                  <a:effectLst/>
                  <a:latin typeface="Cambria Math" panose="02040503050406030204" pitchFamily="18" charset="0"/>
                  <a:ea typeface="+mn-ea"/>
                  <a:cs typeface="+mn-cs"/>
                </a:rPr>
                <a:t>𝑑𝑖𝑎𝑚</a:t>
              </a:r>
              <a:r>
                <a:rPr lang="es-CO" sz="1100" i="0">
                  <a:solidFill>
                    <a:schemeClr val="tx1"/>
                  </a:solidFill>
                  <a:effectLst/>
                  <a:latin typeface="Cambria Math" panose="02040503050406030204" pitchFamily="18" charset="0"/>
                  <a:ea typeface="Cambria Math" panose="02040503050406030204" pitchFamily="18" charset="0"/>
                  <a:cs typeface="+mn-cs"/>
                </a:rPr>
                <a:t>≤</a:t>
              </a:r>
              <a:r>
                <a:rPr lang="es-ES" sz="1100" b="0" i="0">
                  <a:solidFill>
                    <a:schemeClr val="tx1"/>
                  </a:solidFill>
                  <a:effectLst/>
                  <a:latin typeface="Cambria Math" panose="02040503050406030204" pitchFamily="18" charset="0"/>
                  <a:ea typeface="Cambria Math" panose="02040503050406030204" pitchFamily="18" charset="0"/>
                  <a:cs typeface="+mn-cs"/>
                </a:rPr>
                <a:t>30@</a:t>
              </a:r>
              <a:r>
                <a:rPr lang="es-CO" sz="1100" b="0" i="0">
                  <a:solidFill>
                    <a:schemeClr val="tx1"/>
                  </a:solidFill>
                  <a:effectLst/>
                  <a:latin typeface="Cambria Math" panose="02040503050406030204" pitchFamily="18" charset="0"/>
                  <a:ea typeface="Cambria Math" panose="02040503050406030204" pitchFamily="18" charset="0"/>
                  <a:cs typeface="+mn-cs"/>
                </a:rPr>
                <a:t>"t</a:t>
              </a:r>
              <a:r>
                <a:rPr lang="es-CO" sz="1100" b="0" i="0" u="none" strike="noStrike">
                  <a:solidFill>
                    <a:schemeClr val="tx1"/>
                  </a:solidFill>
                  <a:effectLst/>
                  <a:latin typeface="+mn-lt"/>
                  <a:ea typeface="+mn-ea"/>
                  <a:cs typeface="+mn-cs"/>
                </a:rPr>
                <a:t>_p</a:t>
              </a:r>
              <a:r>
                <a:rPr lang="es-CO" i="0"/>
                <a:t> </a:t>
              </a:r>
              <a:r>
                <a:rPr lang="es-ES" sz="1100" b="0" i="0" u="none" strike="noStrike">
                  <a:solidFill>
                    <a:schemeClr val="tx1"/>
                  </a:solidFill>
                  <a:effectLst/>
                  <a:latin typeface="Cambria Math" panose="02040503050406030204" pitchFamily="18" charset="0"/>
                  <a:ea typeface="+mn-ea"/>
                  <a:cs typeface="+mn-cs"/>
                </a:rPr>
                <a:t>" ,  </a:t>
              </a:r>
              <a:r>
                <a:rPr lang="es-ES" sz="1100" b="0" i="0">
                  <a:solidFill>
                    <a:schemeClr val="tx1"/>
                  </a:solidFill>
                  <a:effectLst/>
                  <a:latin typeface="Cambria Math" panose="02040503050406030204" pitchFamily="18" charset="0"/>
                  <a:ea typeface="+mn-ea"/>
                  <a:cs typeface="+mn-cs"/>
                </a:rPr>
                <a:t>30</a:t>
              </a:r>
              <a:r>
                <a:rPr lang="es-CO" sz="1100" i="0">
                  <a:solidFill>
                    <a:schemeClr val="tx1"/>
                  </a:solidFill>
                  <a:effectLst/>
                  <a:latin typeface="Cambria Math" panose="02040503050406030204" pitchFamily="18" charset="0"/>
                  <a:ea typeface="+mn-ea"/>
                  <a:cs typeface="+mn-cs"/>
                </a:rPr>
                <a:t>&lt;</a:t>
              </a:r>
              <a:r>
                <a:rPr lang="es-CO" sz="1100" b="0" i="0">
                  <a:solidFill>
                    <a:schemeClr val="tx1"/>
                  </a:solidFill>
                  <a:effectLst/>
                  <a:latin typeface="Cambria Math" panose="02040503050406030204" pitchFamily="18" charset="0"/>
                  <a:ea typeface="+mn-ea"/>
                  <a:cs typeface="+mn-cs"/>
                </a:rPr>
                <a:t>𝑑𝑖𝑎𝑚</a:t>
              </a:r>
              <a:r>
                <a:rPr lang="es-CO" sz="1100" i="0">
                  <a:solidFill>
                    <a:schemeClr val="tx1"/>
                  </a:solidFill>
                  <a:effectLst/>
                  <a:latin typeface="Cambria Math" panose="02040503050406030204" pitchFamily="18" charset="0"/>
                  <a:ea typeface="Cambria Math" panose="02040503050406030204" pitchFamily="18" charset="0"/>
                  <a:cs typeface="+mn-cs"/>
                </a:rPr>
                <a:t>≤</a:t>
              </a:r>
              <a:r>
                <a:rPr lang="es-ES" sz="1100" b="0" i="0">
                  <a:solidFill>
                    <a:schemeClr val="tx1"/>
                  </a:solidFill>
                  <a:effectLst/>
                  <a:latin typeface="Cambria Math" panose="02040503050406030204" pitchFamily="18" charset="0"/>
                  <a:ea typeface="Cambria Math" panose="02040503050406030204" pitchFamily="18" charset="0"/>
                  <a:cs typeface="+mn-cs"/>
                </a:rPr>
                <a:t>42@</a:t>
              </a:r>
              <a:r>
                <a:rPr lang="es-CO" sz="1100" b="0" i="0">
                  <a:solidFill>
                    <a:schemeClr val="tx1"/>
                  </a:solidFill>
                  <a:effectLst/>
                  <a:latin typeface="Cambria Math" panose="02040503050406030204" pitchFamily="18" charset="0"/>
                  <a:ea typeface="Cambria Math" panose="02040503050406030204" pitchFamily="18" charset="0"/>
                  <a:cs typeface="+mn-cs"/>
                </a:rPr>
                <a:t>"u</a:t>
              </a:r>
              <a:r>
                <a:rPr lang="es-CO" sz="1100" b="0" i="0" u="none" strike="noStrike">
                  <a:solidFill>
                    <a:schemeClr val="tx1"/>
                  </a:solidFill>
                  <a:effectLst/>
                  <a:latin typeface="+mn-lt"/>
                  <a:ea typeface="+mn-ea"/>
                  <a:cs typeface="+mn-cs"/>
                </a:rPr>
                <a:t>_p</a:t>
              </a:r>
              <a:r>
                <a:rPr lang="es-CO" i="0"/>
                <a:t> </a:t>
              </a:r>
              <a:r>
                <a:rPr lang="es-ES" sz="1100" b="0" i="0" u="none" strike="noStrike">
                  <a:solidFill>
                    <a:schemeClr val="tx1"/>
                  </a:solidFill>
                  <a:effectLst/>
                  <a:latin typeface="Cambria Math" panose="02040503050406030204" pitchFamily="18" charset="0"/>
                  <a:ea typeface="+mn-ea"/>
                  <a:cs typeface="+mn-cs"/>
                </a:rPr>
                <a:t>" ,  </a:t>
              </a:r>
              <a:r>
                <a:rPr lang="es-ES" sz="1100" b="0" i="0">
                  <a:solidFill>
                    <a:schemeClr val="tx1"/>
                  </a:solidFill>
                  <a:effectLst/>
                  <a:latin typeface="Cambria Math" panose="02040503050406030204" pitchFamily="18" charset="0"/>
                  <a:ea typeface="+mn-ea"/>
                  <a:cs typeface="+mn-cs"/>
                </a:rPr>
                <a:t>42</a:t>
              </a:r>
              <a:r>
                <a:rPr lang="es-CO" sz="1100" i="0">
                  <a:solidFill>
                    <a:schemeClr val="tx1"/>
                  </a:solidFill>
                  <a:effectLst/>
                  <a:latin typeface="Cambria Math" panose="02040503050406030204" pitchFamily="18" charset="0"/>
                  <a:ea typeface="+mn-ea"/>
                  <a:cs typeface="+mn-cs"/>
                </a:rPr>
                <a:t>&lt;</a:t>
              </a:r>
              <a:r>
                <a:rPr lang="es-CO" sz="1100" b="0" i="0">
                  <a:solidFill>
                    <a:schemeClr val="tx1"/>
                  </a:solidFill>
                  <a:effectLst/>
                  <a:latin typeface="Cambria Math" panose="02040503050406030204" pitchFamily="18" charset="0"/>
                  <a:ea typeface="+mn-ea"/>
                  <a:cs typeface="+mn-cs"/>
                </a:rPr>
                <a:t>𝑑𝑖𝑎𝑚</a:t>
              </a:r>
              <a:r>
                <a:rPr lang="es-CO" sz="1100" i="0">
                  <a:solidFill>
                    <a:schemeClr val="tx1"/>
                  </a:solidFill>
                  <a:effectLst/>
                  <a:latin typeface="Cambria Math" panose="02040503050406030204" pitchFamily="18" charset="0"/>
                  <a:ea typeface="Cambria Math" panose="02040503050406030204" pitchFamily="18" charset="0"/>
                  <a:cs typeface="+mn-cs"/>
                </a:rPr>
                <a:t>≤</a:t>
              </a:r>
              <a:r>
                <a:rPr lang="es-ES" sz="1100" b="0" i="0">
                  <a:solidFill>
                    <a:schemeClr val="tx1"/>
                  </a:solidFill>
                  <a:effectLst/>
                  <a:latin typeface="Cambria Math" panose="02040503050406030204" pitchFamily="18" charset="0"/>
                  <a:ea typeface="Cambria Math" panose="02040503050406030204" pitchFamily="18" charset="0"/>
                  <a:cs typeface="+mn-cs"/>
                </a:rPr>
                <a:t>48)┤</a:t>
              </a:r>
              <a:endParaRPr lang="es-MX" sz="1100"/>
            </a:p>
          </xdr:txBody>
        </xdr:sp>
      </mc:Fallback>
    </mc:AlternateContent>
    <xdr:clientData/>
  </xdr:oneCellAnchor>
  <xdr:oneCellAnchor>
    <xdr:from>
      <xdr:col>15</xdr:col>
      <xdr:colOff>1146736</xdr:colOff>
      <xdr:row>63</xdr:row>
      <xdr:rowOff>2668</xdr:rowOff>
    </xdr:from>
    <xdr:ext cx="855171" cy="187872"/>
    <mc:AlternateContent xmlns:mc="http://schemas.openxmlformats.org/markup-compatibility/2006" xmlns:a14="http://schemas.microsoft.com/office/drawing/2010/main">
      <mc:Choice Requires="a14">
        <xdr:sp macro="" textlink="">
          <xdr:nvSpPr>
            <xdr:cNvPr id="81" name="CuadroTexto 80">
              <a:extLst>
                <a:ext uri="{FF2B5EF4-FFF2-40B4-BE49-F238E27FC236}">
                  <a16:creationId xmlns:a16="http://schemas.microsoft.com/office/drawing/2014/main" id="{1A20A7F4-921B-754B-AB83-19ACD8C43DBC}"/>
                </a:ext>
              </a:extLst>
            </xdr:cNvPr>
            <xdr:cNvSpPr txBox="1"/>
          </xdr:nvSpPr>
          <xdr:spPr>
            <a:xfrm>
              <a:off x="22011022" y="103516739"/>
              <a:ext cx="855171"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b="0" i="1">
                            <a:latin typeface="Cambria Math" panose="02040503050406030204" pitchFamily="18" charset="0"/>
                          </a:rPr>
                        </m:ctrlPr>
                      </m:sSubPr>
                      <m:e>
                        <m:r>
                          <a:rPr lang="es-CO" sz="1200" b="0" i="1">
                            <a:latin typeface="Cambria Math" panose="02040503050406030204" pitchFamily="18" charset="0"/>
                          </a:rPr>
                          <m:t>𝑀</m:t>
                        </m:r>
                      </m:e>
                      <m:sub>
                        <m:r>
                          <a:rPr lang="es-CO" sz="1200" b="0" i="1">
                            <a:latin typeface="Cambria Math" panose="02040503050406030204" pitchFamily="18" charset="0"/>
                          </a:rPr>
                          <m:t>𝑆𝐴𝑟𝑖</m:t>
                        </m:r>
                      </m:sub>
                    </m:sSub>
                    <m:r>
                      <a:rPr lang="es-CO" sz="1200" b="0" i="1">
                        <a:latin typeface="Cambria Math" panose="02040503050406030204" pitchFamily="18" charset="0"/>
                      </a:rPr>
                      <m:t>=</m:t>
                    </m:r>
                    <m:r>
                      <m:rPr>
                        <m:nor/>
                      </m:rPr>
                      <a:rPr lang="es-CO" sz="1200" b="0" i="0">
                        <a:latin typeface="Cambria Math" panose="02040503050406030204" pitchFamily="18" charset="0"/>
                      </a:rPr>
                      <m:t>v</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oMath>
                </m:oMathPara>
              </a14:m>
              <a:endParaRPr lang="es-CO" sz="1800"/>
            </a:p>
          </xdr:txBody>
        </xdr:sp>
      </mc:Choice>
      <mc:Fallback xmlns="">
        <xdr:sp macro="" textlink="">
          <xdr:nvSpPr>
            <xdr:cNvPr id="81" name="CuadroTexto 80">
              <a:extLst>
                <a:ext uri="{FF2B5EF4-FFF2-40B4-BE49-F238E27FC236}">
                  <a16:creationId xmlns:a16="http://schemas.microsoft.com/office/drawing/2014/main" id="{1A20A7F4-921B-754B-AB83-19ACD8C43DBC}"/>
                </a:ext>
              </a:extLst>
            </xdr:cNvPr>
            <xdr:cNvSpPr txBox="1"/>
          </xdr:nvSpPr>
          <xdr:spPr>
            <a:xfrm>
              <a:off x="22011022" y="103516739"/>
              <a:ext cx="855171"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200" b="0" i="0">
                  <a:latin typeface="Cambria Math" panose="02040503050406030204" pitchFamily="18" charset="0"/>
                </a:rPr>
                <a:t>𝑀_𝑆𝐴𝑟𝑖="v</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i="0"/>
                <a:t>"</a:t>
              </a:r>
              <a:endParaRPr lang="es-CO" sz="1800"/>
            </a:p>
          </xdr:txBody>
        </xdr:sp>
      </mc:Fallback>
    </mc:AlternateContent>
    <xdr:clientData/>
  </xdr:oneCellAnchor>
  <xdr:oneCellAnchor>
    <xdr:from>
      <xdr:col>15</xdr:col>
      <xdr:colOff>1240118</xdr:colOff>
      <xdr:row>63</xdr:row>
      <xdr:rowOff>146745</xdr:rowOff>
    </xdr:from>
    <xdr:ext cx="769763" cy="281808"/>
    <mc:AlternateContent xmlns:mc="http://schemas.openxmlformats.org/markup-compatibility/2006" xmlns:a14="http://schemas.microsoft.com/office/drawing/2010/main">
      <mc:Choice Requires="a14">
        <xdr:sp macro="" textlink="">
          <xdr:nvSpPr>
            <xdr:cNvPr id="82" name="CuadroTexto 81">
              <a:extLst>
                <a:ext uri="{FF2B5EF4-FFF2-40B4-BE49-F238E27FC236}">
                  <a16:creationId xmlns:a16="http://schemas.microsoft.com/office/drawing/2014/main" id="{BE16102D-8BC7-4940-96FF-4BD94E2EC1FE}"/>
                </a:ext>
              </a:extLst>
            </xdr:cNvPr>
            <xdr:cNvSpPr txBox="1"/>
          </xdr:nvSpPr>
          <xdr:spPr>
            <a:xfrm>
              <a:off x="22104404" y="103660816"/>
              <a:ext cx="769763" cy="2818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es-CO" sz="1200" b="0" i="1">
                          <a:latin typeface="Cambria Math" panose="02040503050406030204" pitchFamily="18" charset="0"/>
                        </a:rPr>
                      </m:ctrlPr>
                    </m:sSubPr>
                    <m:e>
                      <m:r>
                        <a:rPr lang="es-CO" sz="1200" b="0" i="1">
                          <a:latin typeface="Cambria Math" panose="02040503050406030204" pitchFamily="18" charset="0"/>
                        </a:rPr>
                        <m:t>𝑀</m:t>
                      </m:r>
                    </m:e>
                    <m:sub>
                      <m:r>
                        <a:rPr lang="es-CO" sz="1200" b="0" i="1">
                          <a:latin typeface="Cambria Math" panose="02040503050406030204" pitchFamily="18" charset="0"/>
                        </a:rPr>
                        <m:t>𝑆𝐸𝑠</m:t>
                      </m:r>
                    </m:sub>
                  </m:sSub>
                  <m:r>
                    <a:rPr lang="es-CO" sz="1200" b="0" i="1">
                      <a:latin typeface="Cambria Math" panose="02040503050406030204" pitchFamily="18" charset="0"/>
                    </a:rPr>
                    <m:t>=</m:t>
                  </m:r>
                </m:oMath>
              </a14:m>
              <a:r>
                <a:rPr lang="es-CO" sz="1100" b="0" i="0" u="none" strike="noStrike">
                  <a:solidFill>
                    <a:schemeClr val="tx1"/>
                  </a:solidFill>
                  <a:effectLst/>
                  <a:latin typeface="+mn-lt"/>
                  <a:ea typeface="+mn-ea"/>
                  <a:cs typeface="+mn-cs"/>
                </a:rPr>
                <a:t>w_p</a:t>
              </a:r>
              <a:r>
                <a:rPr lang="es-CO" sz="1800"/>
                <a:t> </a:t>
              </a:r>
            </a:p>
          </xdr:txBody>
        </xdr:sp>
      </mc:Choice>
      <mc:Fallback xmlns="">
        <xdr:sp macro="" textlink="">
          <xdr:nvSpPr>
            <xdr:cNvPr id="82" name="CuadroTexto 81">
              <a:extLst>
                <a:ext uri="{FF2B5EF4-FFF2-40B4-BE49-F238E27FC236}">
                  <a16:creationId xmlns:a16="http://schemas.microsoft.com/office/drawing/2014/main" id="{BE16102D-8BC7-4940-96FF-4BD94E2EC1FE}"/>
                </a:ext>
              </a:extLst>
            </xdr:cNvPr>
            <xdr:cNvSpPr txBox="1"/>
          </xdr:nvSpPr>
          <xdr:spPr>
            <a:xfrm>
              <a:off x="22104404" y="103660816"/>
              <a:ext cx="769763" cy="2818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200" b="0" i="0">
                  <a:latin typeface="Cambria Math" panose="02040503050406030204" pitchFamily="18" charset="0"/>
                </a:rPr>
                <a:t>𝑀_𝑆𝐸𝑠=</a:t>
              </a:r>
              <a:r>
                <a:rPr lang="es-CO" sz="1100" b="0" i="0" u="none" strike="noStrike">
                  <a:solidFill>
                    <a:schemeClr val="tx1"/>
                  </a:solidFill>
                  <a:effectLst/>
                  <a:latin typeface="+mn-lt"/>
                  <a:ea typeface="+mn-ea"/>
                  <a:cs typeface="+mn-cs"/>
                </a:rPr>
                <a:t>w_p</a:t>
              </a:r>
              <a:r>
                <a:rPr lang="es-CO" sz="1800"/>
                <a:t> </a:t>
              </a:r>
            </a:p>
          </xdr:txBody>
        </xdr:sp>
      </mc:Fallback>
    </mc:AlternateContent>
    <xdr:clientData/>
  </xdr:oneCellAnchor>
  <xdr:oneCellAnchor>
    <xdr:from>
      <xdr:col>15</xdr:col>
      <xdr:colOff>0</xdr:colOff>
      <xdr:row>65</xdr:row>
      <xdr:rowOff>0</xdr:rowOff>
    </xdr:from>
    <xdr:ext cx="2338525" cy="763158"/>
    <mc:AlternateContent xmlns:mc="http://schemas.openxmlformats.org/markup-compatibility/2006" xmlns:a14="http://schemas.microsoft.com/office/drawing/2010/main">
      <mc:Choice Requires="a14">
        <xdr:sp macro="" textlink="">
          <xdr:nvSpPr>
            <xdr:cNvPr id="83" name="CuadroTexto 82">
              <a:extLst>
                <a:ext uri="{FF2B5EF4-FFF2-40B4-BE49-F238E27FC236}">
                  <a16:creationId xmlns:a16="http://schemas.microsoft.com/office/drawing/2014/main" id="{DC1030CB-BD92-4D46-86E8-F8BD8754B293}"/>
                </a:ext>
              </a:extLst>
            </xdr:cNvPr>
            <xdr:cNvSpPr txBox="1"/>
          </xdr:nvSpPr>
          <xdr:spPr>
            <a:xfrm>
              <a:off x="20864286" y="103913214"/>
              <a:ext cx="2338525" cy="7631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𝑀</m:t>
                        </m:r>
                      </m:e>
                      <m:sub>
                        <m:r>
                          <a:rPr lang="es-CO" sz="1100" i="1">
                            <a:solidFill>
                              <a:schemeClr val="tx1"/>
                            </a:solidFill>
                            <a:effectLst/>
                            <a:latin typeface="Cambria Math" panose="02040503050406030204" pitchFamily="18" charset="0"/>
                            <a:ea typeface="+mn-ea"/>
                            <a:cs typeface="+mn-cs"/>
                          </a:rPr>
                          <m:t>𝑉𝑠𝑎𝑏</m:t>
                        </m:r>
                      </m:sub>
                    </m:sSub>
                    <m:r>
                      <m:rPr>
                        <m:nor/>
                      </m:rPr>
                      <a:rPr lang="es-CO">
                        <a:effectLst/>
                      </a:rPr>
                      <m:t> </m:t>
                    </m:r>
                    <m:r>
                      <a:rPr lang="es-MX" sz="1100" i="1">
                        <a:latin typeface="Cambria Math" panose="02040503050406030204" pitchFamily="18" charset="0"/>
                      </a:rPr>
                      <m:t>=</m:t>
                    </m:r>
                    <m:d>
                      <m:dPr>
                        <m:begChr m:val="{"/>
                        <m:endChr m:val=""/>
                        <m:ctrlPr>
                          <a:rPr lang="es-MX" sz="1100" i="1">
                            <a:latin typeface="Cambria Math" panose="02040503050406030204" pitchFamily="18" charset="0"/>
                          </a:rPr>
                        </m:ctrlPr>
                      </m:dPr>
                      <m:e>
                        <m:eqArr>
                          <m:eqArrPr>
                            <m:ctrlPr>
                              <a:rPr lang="es-MX" sz="1100" b="0" i="1" u="none" strike="noStrike">
                                <a:solidFill>
                                  <a:schemeClr val="tx1"/>
                                </a:solidFill>
                                <a:effectLst/>
                                <a:latin typeface="Cambria Math" panose="02040503050406030204" pitchFamily="18" charset="0"/>
                                <a:ea typeface="+mn-ea"/>
                                <a:cs typeface="+mn-cs"/>
                              </a:rPr>
                            </m:ctrlPr>
                          </m:eqArrPr>
                          <m:e>
                            <m:r>
                              <m:rPr>
                                <m:nor/>
                              </m:rPr>
                              <a:rPr lang="es-CO" sz="1100" b="0" i="0" u="none" strike="noStrike">
                                <a:solidFill>
                                  <a:schemeClr val="tx1"/>
                                </a:solidFill>
                                <a:effectLst/>
                                <a:latin typeface="Cambria Math" panose="02040503050406030204" pitchFamily="18" charset="0"/>
                                <a:ea typeface="+mn-ea"/>
                                <a:cs typeface="+mn-cs"/>
                              </a:rPr>
                              <m:t>x</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m:t> </m:t>
                            </m:r>
                            <m:r>
                              <a:rPr lang="es-MX" sz="1100" i="1">
                                <a:latin typeface="Cambria Math" panose="02040503050406030204" pitchFamily="18" charset="0"/>
                              </a:rPr>
                              <m:t>,  </m:t>
                            </m:r>
                            <m:r>
                              <a:rPr lang="es-ES" sz="1100" b="0" i="1">
                                <a:latin typeface="Cambria Math" panose="02040503050406030204" pitchFamily="18" charset="0"/>
                              </a:rPr>
                              <m:t>2</m:t>
                            </m:r>
                            <m:r>
                              <a:rPr lang="es-CO" sz="1100" b="0" i="1">
                                <a:solidFill>
                                  <a:schemeClr val="tx1"/>
                                </a:solidFill>
                                <a:effectLst/>
                                <a:latin typeface="Cambria Math" panose="02040503050406030204" pitchFamily="18" charset="0"/>
                                <a:ea typeface="Cambria Math" panose="02040503050406030204" pitchFamily="18" charset="0"/>
                                <a:cs typeface="+mn-cs"/>
                              </a:rPr>
                              <m:t>≤</m:t>
                            </m:r>
                            <m:r>
                              <a:rPr lang="es-CO" sz="1100" b="0" i="1">
                                <a:solidFill>
                                  <a:schemeClr val="tx1"/>
                                </a:solidFill>
                                <a:effectLst/>
                                <a:latin typeface="Cambria Math" panose="02040503050406030204" pitchFamily="18" charset="0"/>
                                <a:ea typeface="+mn-ea"/>
                                <a:cs typeface="+mn-cs"/>
                              </a:rPr>
                              <m:t>𝑑𝑖𝑎𝑚</m:t>
                            </m:r>
                            <m:r>
                              <a:rPr lang="es-CO" sz="1100" i="1">
                                <a:solidFill>
                                  <a:schemeClr val="tx1"/>
                                </a:solidFill>
                                <a:effectLst/>
                                <a:latin typeface="Cambria Math" panose="02040503050406030204" pitchFamily="18" charset="0"/>
                                <a:ea typeface="Cambria Math" panose="02040503050406030204" pitchFamily="18" charset="0"/>
                                <a:cs typeface="+mn-cs"/>
                              </a:rPr>
                              <m:t>≤</m:t>
                            </m:r>
                            <m:r>
                              <a:rPr lang="es-ES" sz="1100" b="0" i="1">
                                <a:solidFill>
                                  <a:schemeClr val="tx1"/>
                                </a:solidFill>
                                <a:effectLst/>
                                <a:latin typeface="Cambria Math" panose="02040503050406030204" pitchFamily="18" charset="0"/>
                                <a:ea typeface="+mn-ea"/>
                                <a:cs typeface="+mn-cs"/>
                              </a:rPr>
                              <m:t>18</m:t>
                            </m:r>
                          </m:e>
                          <m:e>
                            <m:r>
                              <a:rPr lang="es-MX" sz="1100" i="1">
                                <a:latin typeface="Cambria Math" panose="02040503050406030204" pitchFamily="18" charset="0"/>
                              </a:rPr>
                              <m:t>&amp;</m:t>
                            </m:r>
                            <m:r>
                              <m:rPr>
                                <m:nor/>
                              </m:rPr>
                              <a:rPr lang="es-CO" sz="1100" b="0" i="0">
                                <a:latin typeface="Cambria Math" panose="02040503050406030204" pitchFamily="18" charset="0"/>
                              </a:rPr>
                              <m:t>y</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m:t>  </m:t>
                            </m:r>
                            <m:r>
                              <a:rPr lang="es-MX" sz="1100" i="1">
                                <a:latin typeface="Cambria Math" panose="02040503050406030204" pitchFamily="18" charset="0"/>
                              </a:rPr>
                              <m:t>,  </m:t>
                            </m:r>
                            <m:r>
                              <a:rPr lang="es-ES" sz="1100" b="0" i="1">
                                <a:solidFill>
                                  <a:schemeClr val="tx1"/>
                                </a:solidFill>
                                <a:effectLst/>
                                <a:latin typeface="Cambria Math" panose="02040503050406030204" pitchFamily="18" charset="0"/>
                                <a:ea typeface="+mn-ea"/>
                                <a:cs typeface="+mn-cs"/>
                              </a:rPr>
                              <m:t>18</m:t>
                            </m:r>
                            <m:r>
                              <a:rPr lang="es-CO" sz="1100" i="1">
                                <a:solidFill>
                                  <a:schemeClr val="tx1"/>
                                </a:solidFill>
                                <a:effectLst/>
                                <a:latin typeface="Cambria Math" panose="02040503050406030204" pitchFamily="18" charset="0"/>
                                <a:ea typeface="+mn-ea"/>
                                <a:cs typeface="+mn-cs"/>
                              </a:rPr>
                              <m:t>&lt;</m:t>
                            </m:r>
                            <m:r>
                              <a:rPr lang="es-CO" sz="1100" b="0" i="1">
                                <a:solidFill>
                                  <a:schemeClr val="tx1"/>
                                </a:solidFill>
                                <a:effectLst/>
                                <a:latin typeface="Cambria Math" panose="02040503050406030204" pitchFamily="18" charset="0"/>
                                <a:ea typeface="+mn-ea"/>
                                <a:cs typeface="+mn-cs"/>
                              </a:rPr>
                              <m:t>𝑑𝑖𝑎𝑚</m:t>
                            </m:r>
                            <m:r>
                              <a:rPr lang="es-CO" sz="1100" i="1">
                                <a:solidFill>
                                  <a:schemeClr val="tx1"/>
                                </a:solidFill>
                                <a:effectLst/>
                                <a:latin typeface="Cambria Math" panose="02040503050406030204" pitchFamily="18" charset="0"/>
                                <a:ea typeface="Cambria Math" panose="02040503050406030204" pitchFamily="18" charset="0"/>
                                <a:cs typeface="+mn-cs"/>
                              </a:rPr>
                              <m:t>≤</m:t>
                            </m:r>
                            <m:r>
                              <a:rPr lang="es-ES" sz="1100" b="0" i="1">
                                <a:solidFill>
                                  <a:schemeClr val="tx1"/>
                                </a:solidFill>
                                <a:effectLst/>
                                <a:latin typeface="Cambria Math" panose="02040503050406030204" pitchFamily="18" charset="0"/>
                                <a:ea typeface="Cambria Math" panose="02040503050406030204" pitchFamily="18" charset="0"/>
                                <a:cs typeface="+mn-cs"/>
                              </a:rPr>
                              <m:t>24</m:t>
                            </m:r>
                          </m:e>
                          <m:e>
                            <m:r>
                              <m:rPr>
                                <m:nor/>
                              </m:rPr>
                              <a:rPr lang="es-CO" sz="1100" b="0" i="0">
                                <a:solidFill>
                                  <a:schemeClr val="tx1"/>
                                </a:solidFill>
                                <a:effectLst/>
                                <a:latin typeface="Cambria Math" panose="02040503050406030204" pitchFamily="18" charset="0"/>
                                <a:ea typeface="Cambria Math" panose="02040503050406030204" pitchFamily="18" charset="0"/>
                                <a:cs typeface="+mn-cs"/>
                              </a:rPr>
                              <m:t>z</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m:t> </m:t>
                            </m:r>
                            <m:r>
                              <a:rPr lang="es-ES" sz="1100" b="0" i="1" u="none" strike="noStrike">
                                <a:solidFill>
                                  <a:schemeClr val="tx1"/>
                                </a:solidFill>
                                <a:effectLst/>
                                <a:latin typeface="Cambria Math" panose="02040503050406030204" pitchFamily="18" charset="0"/>
                                <a:ea typeface="+mn-ea"/>
                                <a:cs typeface="+mn-cs"/>
                              </a:rPr>
                              <m:t>,  24</m:t>
                            </m:r>
                            <m:r>
                              <a:rPr lang="es-CO" sz="1100" i="1">
                                <a:solidFill>
                                  <a:schemeClr val="tx1"/>
                                </a:solidFill>
                                <a:effectLst/>
                                <a:latin typeface="Cambria Math" panose="02040503050406030204" pitchFamily="18" charset="0"/>
                                <a:ea typeface="+mn-ea"/>
                                <a:cs typeface="+mn-cs"/>
                              </a:rPr>
                              <m:t>&lt;</m:t>
                            </m:r>
                            <m:r>
                              <a:rPr lang="es-CO" sz="1100" b="0" i="1">
                                <a:solidFill>
                                  <a:schemeClr val="tx1"/>
                                </a:solidFill>
                                <a:effectLst/>
                                <a:latin typeface="Cambria Math" panose="02040503050406030204" pitchFamily="18" charset="0"/>
                                <a:ea typeface="+mn-ea"/>
                                <a:cs typeface="+mn-cs"/>
                              </a:rPr>
                              <m:t>𝑑𝑖𝑎𝑚</m:t>
                            </m:r>
                            <m:r>
                              <a:rPr lang="es-CO" sz="1100" i="1">
                                <a:solidFill>
                                  <a:schemeClr val="tx1"/>
                                </a:solidFill>
                                <a:effectLst/>
                                <a:latin typeface="Cambria Math" panose="02040503050406030204" pitchFamily="18" charset="0"/>
                                <a:ea typeface="Cambria Math" panose="02040503050406030204" pitchFamily="18" charset="0"/>
                                <a:cs typeface="+mn-cs"/>
                              </a:rPr>
                              <m:t>≤</m:t>
                            </m:r>
                            <m:r>
                              <a:rPr lang="es-ES" sz="1100" b="0" i="1">
                                <a:solidFill>
                                  <a:schemeClr val="tx1"/>
                                </a:solidFill>
                                <a:effectLst/>
                                <a:latin typeface="Cambria Math" panose="02040503050406030204" pitchFamily="18" charset="0"/>
                                <a:ea typeface="Cambria Math" panose="02040503050406030204" pitchFamily="18" charset="0"/>
                                <a:cs typeface="+mn-cs"/>
                              </a:rPr>
                              <m:t>36</m:t>
                            </m:r>
                          </m:e>
                          <m:e>
                            <m:r>
                              <m:rPr>
                                <m:nor/>
                              </m:rPr>
                              <a:rPr lang="es-CO" sz="1100" b="0" i="0">
                                <a:solidFill>
                                  <a:schemeClr val="tx1"/>
                                </a:solidFill>
                                <a:effectLst/>
                                <a:latin typeface="Cambria Math" panose="02040503050406030204" pitchFamily="18" charset="0"/>
                                <a:ea typeface="Cambria Math" panose="02040503050406030204" pitchFamily="18" charset="0"/>
                                <a:cs typeface="+mn-cs"/>
                              </a:rPr>
                              <m:t>aa</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m:t> </m:t>
                            </m:r>
                            <m:r>
                              <a:rPr lang="es-ES" sz="1100" b="0" i="1" u="none" strike="noStrike">
                                <a:solidFill>
                                  <a:schemeClr val="tx1"/>
                                </a:solidFill>
                                <a:effectLst/>
                                <a:latin typeface="Cambria Math" panose="02040503050406030204" pitchFamily="18" charset="0"/>
                                <a:ea typeface="+mn-ea"/>
                                <a:cs typeface="+mn-cs"/>
                              </a:rPr>
                              <m:t>,  </m:t>
                            </m:r>
                            <m:r>
                              <a:rPr lang="es-ES" sz="1100" b="0" i="1">
                                <a:solidFill>
                                  <a:schemeClr val="tx1"/>
                                </a:solidFill>
                                <a:effectLst/>
                                <a:latin typeface="Cambria Math" panose="02040503050406030204" pitchFamily="18" charset="0"/>
                                <a:ea typeface="+mn-ea"/>
                                <a:cs typeface="+mn-cs"/>
                              </a:rPr>
                              <m:t>36</m:t>
                            </m:r>
                            <m:r>
                              <a:rPr lang="es-CO" sz="1100" i="1">
                                <a:solidFill>
                                  <a:schemeClr val="tx1"/>
                                </a:solidFill>
                                <a:effectLst/>
                                <a:latin typeface="Cambria Math" panose="02040503050406030204" pitchFamily="18" charset="0"/>
                                <a:ea typeface="+mn-ea"/>
                                <a:cs typeface="+mn-cs"/>
                              </a:rPr>
                              <m:t>&lt;</m:t>
                            </m:r>
                            <m:r>
                              <a:rPr lang="es-CO" sz="1100" b="0" i="1">
                                <a:solidFill>
                                  <a:schemeClr val="tx1"/>
                                </a:solidFill>
                                <a:effectLst/>
                                <a:latin typeface="Cambria Math" panose="02040503050406030204" pitchFamily="18" charset="0"/>
                                <a:ea typeface="+mn-ea"/>
                                <a:cs typeface="+mn-cs"/>
                              </a:rPr>
                              <m:t>𝑑𝑖𝑎𝑚</m:t>
                            </m:r>
                            <m:r>
                              <a:rPr lang="es-CO" sz="1100" i="1">
                                <a:solidFill>
                                  <a:schemeClr val="tx1"/>
                                </a:solidFill>
                                <a:effectLst/>
                                <a:latin typeface="Cambria Math" panose="02040503050406030204" pitchFamily="18" charset="0"/>
                                <a:ea typeface="Cambria Math" panose="02040503050406030204" pitchFamily="18" charset="0"/>
                                <a:cs typeface="+mn-cs"/>
                              </a:rPr>
                              <m:t>≤</m:t>
                            </m:r>
                            <m:r>
                              <a:rPr lang="es-ES" sz="1100" b="0" i="1">
                                <a:solidFill>
                                  <a:schemeClr val="tx1"/>
                                </a:solidFill>
                                <a:effectLst/>
                                <a:latin typeface="Cambria Math" panose="02040503050406030204" pitchFamily="18" charset="0"/>
                                <a:ea typeface="Cambria Math" panose="02040503050406030204" pitchFamily="18" charset="0"/>
                                <a:cs typeface="+mn-cs"/>
                              </a:rPr>
                              <m:t>48</m:t>
                            </m:r>
                          </m:e>
                        </m:eqArr>
                      </m:e>
                    </m:d>
                  </m:oMath>
                </m:oMathPara>
              </a14:m>
              <a:endParaRPr lang="es-MX" sz="1100"/>
            </a:p>
          </xdr:txBody>
        </xdr:sp>
      </mc:Choice>
      <mc:Fallback xmlns="">
        <xdr:sp macro="" textlink="">
          <xdr:nvSpPr>
            <xdr:cNvPr id="83" name="CuadroTexto 82">
              <a:extLst>
                <a:ext uri="{FF2B5EF4-FFF2-40B4-BE49-F238E27FC236}">
                  <a16:creationId xmlns:a16="http://schemas.microsoft.com/office/drawing/2014/main" id="{DC1030CB-BD92-4D46-86E8-F8BD8754B293}"/>
                </a:ext>
              </a:extLst>
            </xdr:cNvPr>
            <xdr:cNvSpPr txBox="1"/>
          </xdr:nvSpPr>
          <xdr:spPr>
            <a:xfrm>
              <a:off x="20864286" y="103913214"/>
              <a:ext cx="2338525" cy="7631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i="0">
                  <a:solidFill>
                    <a:schemeClr val="tx1"/>
                  </a:solidFill>
                  <a:effectLst/>
                  <a:latin typeface="Cambria Math" panose="02040503050406030204" pitchFamily="18" charset="0"/>
                  <a:ea typeface="+mn-ea"/>
                  <a:cs typeface="+mn-cs"/>
                </a:rPr>
                <a:t>𝑀_𝑉𝑠𝑎𝑏 "</a:t>
              </a:r>
              <a:r>
                <a:rPr lang="es-CO" i="0">
                  <a:effectLst/>
                  <a:latin typeface="Cambria Math" panose="02040503050406030204" pitchFamily="18" charset="0"/>
                </a:rPr>
                <a:t> </a:t>
              </a:r>
              <a:r>
                <a:rPr lang="es-MX" sz="1100" i="0">
                  <a:effectLst/>
                  <a:latin typeface="Cambria Math" panose="02040503050406030204" pitchFamily="18" charset="0"/>
                </a:rPr>
                <a:t>"</a:t>
              </a:r>
              <a:r>
                <a:rPr lang="es-MX" sz="1100" i="0">
                  <a:latin typeface="Cambria Math" panose="02040503050406030204" pitchFamily="18" charset="0"/>
                </a:rPr>
                <a:t>={</a:t>
              </a:r>
              <a:r>
                <a:rPr lang="es-MX" sz="1100" b="0" i="0" u="none" strike="noStrike">
                  <a:solidFill>
                    <a:schemeClr val="tx1"/>
                  </a:solidFill>
                  <a:effectLst/>
                  <a:latin typeface="Cambria Math" panose="02040503050406030204" pitchFamily="18" charset="0"/>
                  <a:ea typeface="+mn-ea"/>
                  <a:cs typeface="+mn-cs"/>
                </a:rPr>
                <a:t>█(</a:t>
              </a:r>
              <a:r>
                <a:rPr lang="es-CO" sz="1100" b="0" i="0" u="none" strike="noStrike">
                  <a:solidFill>
                    <a:schemeClr val="tx1"/>
                  </a:solidFill>
                  <a:effectLst/>
                  <a:latin typeface="Cambria Math" panose="02040503050406030204" pitchFamily="18" charset="0"/>
                  <a:ea typeface="+mn-ea"/>
                  <a:cs typeface="+mn-cs"/>
                </a:rPr>
                <a:t>"x</a:t>
              </a:r>
              <a:r>
                <a:rPr lang="es-CO" sz="1100" b="0" i="0" u="none" strike="noStrike">
                  <a:solidFill>
                    <a:schemeClr val="tx1"/>
                  </a:solidFill>
                  <a:effectLst/>
                  <a:latin typeface="+mn-lt"/>
                  <a:ea typeface="+mn-ea"/>
                  <a:cs typeface="+mn-cs"/>
                </a:rPr>
                <a:t>_p</a:t>
              </a:r>
              <a:r>
                <a:rPr lang="es-CO" i="0"/>
                <a:t> </a:t>
              </a:r>
              <a:r>
                <a:rPr lang="es-MX" sz="1100" i="0">
                  <a:latin typeface="Cambria Math" panose="02040503050406030204" pitchFamily="18" charset="0"/>
                </a:rPr>
                <a:t>" ,  </a:t>
              </a:r>
              <a:r>
                <a:rPr lang="es-ES" sz="1100" b="0" i="0">
                  <a:latin typeface="Cambria Math" panose="02040503050406030204" pitchFamily="18" charset="0"/>
                </a:rPr>
                <a:t>2</a:t>
              </a:r>
              <a:r>
                <a:rPr lang="es-CO" sz="1100" b="0" i="0">
                  <a:solidFill>
                    <a:schemeClr val="tx1"/>
                  </a:solidFill>
                  <a:effectLst/>
                  <a:latin typeface="Cambria Math" panose="02040503050406030204" pitchFamily="18" charset="0"/>
                  <a:ea typeface="Cambria Math" panose="02040503050406030204" pitchFamily="18" charset="0"/>
                  <a:cs typeface="+mn-cs"/>
                </a:rPr>
                <a:t>≤</a:t>
              </a:r>
              <a:r>
                <a:rPr lang="es-CO" sz="1100" b="0" i="0">
                  <a:solidFill>
                    <a:schemeClr val="tx1"/>
                  </a:solidFill>
                  <a:effectLst/>
                  <a:latin typeface="Cambria Math" panose="02040503050406030204" pitchFamily="18" charset="0"/>
                  <a:ea typeface="+mn-ea"/>
                  <a:cs typeface="+mn-cs"/>
                </a:rPr>
                <a:t>𝑑𝑖𝑎𝑚</a:t>
              </a:r>
              <a:r>
                <a:rPr lang="es-CO" sz="1100" i="0">
                  <a:solidFill>
                    <a:schemeClr val="tx1"/>
                  </a:solidFill>
                  <a:effectLst/>
                  <a:latin typeface="Cambria Math" panose="02040503050406030204" pitchFamily="18" charset="0"/>
                  <a:ea typeface="Cambria Math" panose="02040503050406030204" pitchFamily="18" charset="0"/>
                  <a:cs typeface="+mn-cs"/>
                </a:rPr>
                <a:t>≤</a:t>
              </a:r>
              <a:r>
                <a:rPr lang="es-ES" sz="1100" b="0" i="0">
                  <a:solidFill>
                    <a:schemeClr val="tx1"/>
                  </a:solidFill>
                  <a:effectLst/>
                  <a:latin typeface="Cambria Math" panose="02040503050406030204" pitchFamily="18" charset="0"/>
                  <a:ea typeface="+mn-ea"/>
                  <a:cs typeface="+mn-cs"/>
                </a:rPr>
                <a:t>18@</a:t>
              </a:r>
              <a:r>
                <a:rPr lang="es-MX" sz="1100" i="0">
                  <a:latin typeface="Cambria Math" panose="02040503050406030204" pitchFamily="18" charset="0"/>
                </a:rPr>
                <a:t>&amp;</a:t>
              </a:r>
              <a:r>
                <a:rPr lang="es-CO" sz="1100" b="0" i="0">
                  <a:latin typeface="Cambria Math" panose="02040503050406030204" pitchFamily="18" charset="0"/>
                </a:rPr>
                <a:t>"y</a:t>
              </a:r>
              <a:r>
                <a:rPr lang="es-CO" sz="1100" b="0" i="0" u="none" strike="noStrike">
                  <a:solidFill>
                    <a:schemeClr val="tx1"/>
                  </a:solidFill>
                  <a:effectLst/>
                  <a:latin typeface="+mn-lt"/>
                  <a:ea typeface="+mn-ea"/>
                  <a:cs typeface="+mn-cs"/>
                </a:rPr>
                <a:t>_p</a:t>
              </a:r>
              <a:r>
                <a:rPr lang="es-CO" i="0"/>
                <a:t>  </a:t>
              </a:r>
              <a:r>
                <a:rPr lang="es-MX" sz="1100" i="0">
                  <a:latin typeface="Cambria Math" panose="02040503050406030204" pitchFamily="18" charset="0"/>
                </a:rPr>
                <a:t>" ,  </a:t>
              </a:r>
              <a:r>
                <a:rPr lang="es-ES" sz="1100" b="0" i="0">
                  <a:solidFill>
                    <a:schemeClr val="tx1"/>
                  </a:solidFill>
                  <a:effectLst/>
                  <a:latin typeface="Cambria Math" panose="02040503050406030204" pitchFamily="18" charset="0"/>
                  <a:ea typeface="+mn-ea"/>
                  <a:cs typeface="+mn-cs"/>
                </a:rPr>
                <a:t>18</a:t>
              </a:r>
              <a:r>
                <a:rPr lang="es-CO" sz="1100" i="0">
                  <a:solidFill>
                    <a:schemeClr val="tx1"/>
                  </a:solidFill>
                  <a:effectLst/>
                  <a:latin typeface="Cambria Math" panose="02040503050406030204" pitchFamily="18" charset="0"/>
                  <a:ea typeface="+mn-ea"/>
                  <a:cs typeface="+mn-cs"/>
                </a:rPr>
                <a:t>&lt;</a:t>
              </a:r>
              <a:r>
                <a:rPr lang="es-CO" sz="1100" b="0" i="0">
                  <a:solidFill>
                    <a:schemeClr val="tx1"/>
                  </a:solidFill>
                  <a:effectLst/>
                  <a:latin typeface="Cambria Math" panose="02040503050406030204" pitchFamily="18" charset="0"/>
                  <a:ea typeface="+mn-ea"/>
                  <a:cs typeface="+mn-cs"/>
                </a:rPr>
                <a:t>𝑑𝑖𝑎𝑚</a:t>
              </a:r>
              <a:r>
                <a:rPr lang="es-CO" sz="1100" i="0">
                  <a:solidFill>
                    <a:schemeClr val="tx1"/>
                  </a:solidFill>
                  <a:effectLst/>
                  <a:latin typeface="Cambria Math" panose="02040503050406030204" pitchFamily="18" charset="0"/>
                  <a:ea typeface="Cambria Math" panose="02040503050406030204" pitchFamily="18" charset="0"/>
                  <a:cs typeface="+mn-cs"/>
                </a:rPr>
                <a:t>≤</a:t>
              </a:r>
              <a:r>
                <a:rPr lang="es-ES" sz="1100" b="0" i="0">
                  <a:solidFill>
                    <a:schemeClr val="tx1"/>
                  </a:solidFill>
                  <a:effectLst/>
                  <a:latin typeface="Cambria Math" panose="02040503050406030204" pitchFamily="18" charset="0"/>
                  <a:ea typeface="Cambria Math" panose="02040503050406030204" pitchFamily="18" charset="0"/>
                  <a:cs typeface="+mn-cs"/>
                </a:rPr>
                <a:t>24@</a:t>
              </a:r>
              <a:r>
                <a:rPr lang="es-CO" sz="1100" b="0" i="0">
                  <a:solidFill>
                    <a:schemeClr val="tx1"/>
                  </a:solidFill>
                  <a:effectLst/>
                  <a:latin typeface="Cambria Math" panose="02040503050406030204" pitchFamily="18" charset="0"/>
                  <a:ea typeface="Cambria Math" panose="02040503050406030204" pitchFamily="18" charset="0"/>
                  <a:cs typeface="+mn-cs"/>
                </a:rPr>
                <a:t>"z</a:t>
              </a:r>
              <a:r>
                <a:rPr lang="es-CO" sz="1100" b="0" i="0" u="none" strike="noStrike">
                  <a:solidFill>
                    <a:schemeClr val="tx1"/>
                  </a:solidFill>
                  <a:effectLst/>
                  <a:latin typeface="+mn-lt"/>
                  <a:ea typeface="+mn-ea"/>
                  <a:cs typeface="+mn-cs"/>
                </a:rPr>
                <a:t>_p</a:t>
              </a:r>
              <a:r>
                <a:rPr lang="es-CO" i="0"/>
                <a:t> </a:t>
              </a:r>
              <a:r>
                <a:rPr lang="es-ES" sz="1100" b="0" i="0" u="none" strike="noStrike">
                  <a:solidFill>
                    <a:schemeClr val="tx1"/>
                  </a:solidFill>
                  <a:effectLst/>
                  <a:latin typeface="Cambria Math" panose="02040503050406030204" pitchFamily="18" charset="0"/>
                  <a:ea typeface="+mn-ea"/>
                  <a:cs typeface="+mn-cs"/>
                </a:rPr>
                <a:t>" ,  24</a:t>
              </a:r>
              <a:r>
                <a:rPr lang="es-CO" sz="1100" i="0">
                  <a:solidFill>
                    <a:schemeClr val="tx1"/>
                  </a:solidFill>
                  <a:effectLst/>
                  <a:latin typeface="Cambria Math" panose="02040503050406030204" pitchFamily="18" charset="0"/>
                  <a:ea typeface="+mn-ea"/>
                  <a:cs typeface="+mn-cs"/>
                </a:rPr>
                <a:t>&lt;</a:t>
              </a:r>
              <a:r>
                <a:rPr lang="es-CO" sz="1100" b="0" i="0">
                  <a:solidFill>
                    <a:schemeClr val="tx1"/>
                  </a:solidFill>
                  <a:effectLst/>
                  <a:latin typeface="Cambria Math" panose="02040503050406030204" pitchFamily="18" charset="0"/>
                  <a:ea typeface="+mn-ea"/>
                  <a:cs typeface="+mn-cs"/>
                </a:rPr>
                <a:t>𝑑𝑖𝑎𝑚</a:t>
              </a:r>
              <a:r>
                <a:rPr lang="es-CO" sz="1100" i="0">
                  <a:solidFill>
                    <a:schemeClr val="tx1"/>
                  </a:solidFill>
                  <a:effectLst/>
                  <a:latin typeface="Cambria Math" panose="02040503050406030204" pitchFamily="18" charset="0"/>
                  <a:ea typeface="Cambria Math" panose="02040503050406030204" pitchFamily="18" charset="0"/>
                  <a:cs typeface="+mn-cs"/>
                </a:rPr>
                <a:t>≤</a:t>
              </a:r>
              <a:r>
                <a:rPr lang="es-ES" sz="1100" b="0" i="0">
                  <a:solidFill>
                    <a:schemeClr val="tx1"/>
                  </a:solidFill>
                  <a:effectLst/>
                  <a:latin typeface="Cambria Math" panose="02040503050406030204" pitchFamily="18" charset="0"/>
                  <a:ea typeface="Cambria Math" panose="02040503050406030204" pitchFamily="18" charset="0"/>
                  <a:cs typeface="+mn-cs"/>
                </a:rPr>
                <a:t>36@</a:t>
              </a:r>
              <a:r>
                <a:rPr lang="es-CO" sz="1100" b="0" i="0">
                  <a:solidFill>
                    <a:schemeClr val="tx1"/>
                  </a:solidFill>
                  <a:effectLst/>
                  <a:latin typeface="Cambria Math" panose="02040503050406030204" pitchFamily="18" charset="0"/>
                  <a:ea typeface="Cambria Math" panose="02040503050406030204" pitchFamily="18" charset="0"/>
                  <a:cs typeface="+mn-cs"/>
                </a:rPr>
                <a:t>"aa</a:t>
              </a:r>
              <a:r>
                <a:rPr lang="es-CO" sz="1100" b="0" i="0" u="none" strike="noStrike">
                  <a:solidFill>
                    <a:schemeClr val="tx1"/>
                  </a:solidFill>
                  <a:effectLst/>
                  <a:latin typeface="+mn-lt"/>
                  <a:ea typeface="+mn-ea"/>
                  <a:cs typeface="+mn-cs"/>
                </a:rPr>
                <a:t>_p</a:t>
              </a:r>
              <a:r>
                <a:rPr lang="es-CO" i="0"/>
                <a:t> </a:t>
              </a:r>
              <a:r>
                <a:rPr lang="es-ES" sz="1100" b="0" i="0" u="none" strike="noStrike">
                  <a:solidFill>
                    <a:schemeClr val="tx1"/>
                  </a:solidFill>
                  <a:effectLst/>
                  <a:latin typeface="Cambria Math" panose="02040503050406030204" pitchFamily="18" charset="0"/>
                  <a:ea typeface="+mn-ea"/>
                  <a:cs typeface="+mn-cs"/>
                </a:rPr>
                <a:t>" ,  </a:t>
              </a:r>
              <a:r>
                <a:rPr lang="es-ES" sz="1100" b="0" i="0">
                  <a:solidFill>
                    <a:schemeClr val="tx1"/>
                  </a:solidFill>
                  <a:effectLst/>
                  <a:latin typeface="Cambria Math" panose="02040503050406030204" pitchFamily="18" charset="0"/>
                  <a:ea typeface="+mn-ea"/>
                  <a:cs typeface="+mn-cs"/>
                </a:rPr>
                <a:t>36</a:t>
              </a:r>
              <a:r>
                <a:rPr lang="es-CO" sz="1100" i="0">
                  <a:solidFill>
                    <a:schemeClr val="tx1"/>
                  </a:solidFill>
                  <a:effectLst/>
                  <a:latin typeface="Cambria Math" panose="02040503050406030204" pitchFamily="18" charset="0"/>
                  <a:ea typeface="+mn-ea"/>
                  <a:cs typeface="+mn-cs"/>
                </a:rPr>
                <a:t>&lt;</a:t>
              </a:r>
              <a:r>
                <a:rPr lang="es-CO" sz="1100" b="0" i="0">
                  <a:solidFill>
                    <a:schemeClr val="tx1"/>
                  </a:solidFill>
                  <a:effectLst/>
                  <a:latin typeface="Cambria Math" panose="02040503050406030204" pitchFamily="18" charset="0"/>
                  <a:ea typeface="+mn-ea"/>
                  <a:cs typeface="+mn-cs"/>
                </a:rPr>
                <a:t>𝑑𝑖𝑎𝑚</a:t>
              </a:r>
              <a:r>
                <a:rPr lang="es-CO" sz="1100" i="0">
                  <a:solidFill>
                    <a:schemeClr val="tx1"/>
                  </a:solidFill>
                  <a:effectLst/>
                  <a:latin typeface="Cambria Math" panose="02040503050406030204" pitchFamily="18" charset="0"/>
                  <a:ea typeface="Cambria Math" panose="02040503050406030204" pitchFamily="18" charset="0"/>
                  <a:cs typeface="+mn-cs"/>
                </a:rPr>
                <a:t>≤</a:t>
              </a:r>
              <a:r>
                <a:rPr lang="es-ES" sz="1100" b="0" i="0">
                  <a:solidFill>
                    <a:schemeClr val="tx1"/>
                  </a:solidFill>
                  <a:effectLst/>
                  <a:latin typeface="Cambria Math" panose="02040503050406030204" pitchFamily="18" charset="0"/>
                  <a:ea typeface="Cambria Math" panose="02040503050406030204" pitchFamily="18" charset="0"/>
                  <a:cs typeface="+mn-cs"/>
                </a:rPr>
                <a:t>48)┤</a:t>
              </a:r>
              <a:endParaRPr lang="es-MX" sz="1100"/>
            </a:p>
          </xdr:txBody>
        </xdr:sp>
      </mc:Fallback>
    </mc:AlternateContent>
    <xdr:clientData/>
  </xdr:oneCellAnchor>
  <xdr:oneCellAnchor>
    <xdr:from>
      <xdr:col>15</xdr:col>
      <xdr:colOff>82176</xdr:colOff>
      <xdr:row>69</xdr:row>
      <xdr:rowOff>164352</xdr:rowOff>
    </xdr:from>
    <xdr:ext cx="2977354" cy="200696"/>
    <mc:AlternateContent xmlns:mc="http://schemas.openxmlformats.org/markup-compatibility/2006" xmlns:a14="http://schemas.microsoft.com/office/drawing/2010/main">
      <mc:Choice Requires="a14">
        <xdr:sp macro="" textlink="">
          <xdr:nvSpPr>
            <xdr:cNvPr id="84" name="CuadroTexto 83">
              <a:extLst>
                <a:ext uri="{FF2B5EF4-FFF2-40B4-BE49-F238E27FC236}">
                  <a16:creationId xmlns:a16="http://schemas.microsoft.com/office/drawing/2014/main" id="{944A03C0-7933-154E-9855-6685362564FE}"/>
                </a:ext>
              </a:extLst>
            </xdr:cNvPr>
            <xdr:cNvSpPr txBox="1"/>
          </xdr:nvSpPr>
          <xdr:spPr>
            <a:xfrm>
              <a:off x="16546819" y="109824316"/>
              <a:ext cx="2977354" cy="2006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𝑀</m:t>
                      </m:r>
                    </m:e>
                    <m:sub>
                      <m:r>
                        <a:rPr lang="es-CO" sz="1100" i="1">
                          <a:solidFill>
                            <a:schemeClr val="tx1"/>
                          </a:solidFill>
                          <a:effectLst/>
                          <a:latin typeface="Cambria Math" panose="02040503050406030204" pitchFamily="18" charset="0"/>
                          <a:ea typeface="+mn-ea"/>
                          <a:cs typeface="+mn-cs"/>
                        </a:rPr>
                        <m:t>𝑉𝑆𝑡𝑟𝑜𝑝</m:t>
                      </m:r>
                    </m:sub>
                  </m:sSub>
                  <m:r>
                    <m:rPr>
                      <m:nor/>
                    </m:rPr>
                    <a:rPr lang="es-CO" sz="1200">
                      <a:effectLst/>
                    </a:rPr>
                    <m:t> </m:t>
                  </m:r>
                  <m:r>
                    <a:rPr lang="es-CO" sz="1200" b="0" i="1">
                      <a:latin typeface="Cambria Math" panose="02040503050406030204" pitchFamily="18" charset="0"/>
                    </a:rPr>
                    <m:t>=</m:t>
                  </m:r>
                  <m:r>
                    <m:rPr>
                      <m:nor/>
                    </m:rPr>
                    <a:rPr lang="es-CO" sz="1200" b="0" i="0">
                      <a:latin typeface="Cambria Math" panose="02040503050406030204" pitchFamily="18" charset="0"/>
                    </a:rPr>
                    <m:t>ab</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r>
                    <a:rPr lang="es-CO" sz="1200" b="0" i="1">
                      <a:latin typeface="Cambria Math" panose="02040503050406030204" pitchFamily="18" charset="0"/>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r>
                        <a:rPr lang="es-CO" sz="1100" b="0" i="1">
                          <a:solidFill>
                            <a:schemeClr val="tx1"/>
                          </a:solidFill>
                          <a:effectLst/>
                          <a:latin typeface="Cambria Math" panose="02040503050406030204" pitchFamily="18" charset="0"/>
                          <a:ea typeface="+mn-ea"/>
                          <a:cs typeface="+mn-cs"/>
                        </a:rPr>
                        <m:t>2</m:t>
                      </m:r>
                    </m:sup>
                  </m:sSup>
                  <m:r>
                    <a:rPr lang="es-CO" sz="1200" b="0" i="1">
                      <a:latin typeface="Cambria Math" panose="02040503050406030204" pitchFamily="18" charset="0"/>
                    </a:rPr>
                    <m:t>+</m:t>
                  </m:r>
                  <m:r>
                    <m:rPr>
                      <m:nor/>
                    </m:rPr>
                    <a:rPr lang="es-ES" sz="1200" b="0" i="0">
                      <a:latin typeface="Cambria Math" panose="02040503050406030204" pitchFamily="18" charset="0"/>
                    </a:rPr>
                    <m:t>a</m:t>
                  </m:r>
                  <m:r>
                    <m:rPr>
                      <m:nor/>
                    </m:rPr>
                    <a:rPr lang="es-CO" sz="1200" b="0" i="0">
                      <a:latin typeface="Cambria Math" panose="02040503050406030204" pitchFamily="18" charset="0"/>
                    </a:rPr>
                    <m:t>c</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r>
                    <a:rPr lang="es-CO" sz="1200" b="0" i="1">
                      <a:latin typeface="Cambria Math" panose="02040503050406030204" pitchFamily="18" charset="0"/>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sSup>
                  <m:r>
                    <a:rPr lang="es-CO" sz="1100" b="0" i="1">
                      <a:solidFill>
                        <a:schemeClr val="tx1"/>
                      </a:solidFill>
                      <a:effectLst/>
                      <a:latin typeface="Cambria Math" panose="02040503050406030204" pitchFamily="18" charset="0"/>
                      <a:ea typeface="+mn-ea"/>
                      <a:cs typeface="+mn-cs"/>
                    </a:rPr>
                    <m:t>+</m:t>
                  </m:r>
                  <m:r>
                    <m:rPr>
                      <m:sty m:val="p"/>
                    </m:rPr>
                    <a:rPr lang="es-ES" sz="1100" b="0" i="0">
                      <a:solidFill>
                        <a:schemeClr val="tx1"/>
                      </a:solidFill>
                      <a:effectLst/>
                      <a:latin typeface="Cambria Math" panose="02040503050406030204" pitchFamily="18" charset="0"/>
                      <a:ea typeface="+mn-ea"/>
                      <a:cs typeface="+mn-cs"/>
                    </a:rPr>
                    <m:t>a</m:t>
                  </m:r>
                </m:oMath>
              </a14:m>
              <a:r>
                <a:rPr lang="es-CO" sz="1100" b="0" i="0" u="none" strike="noStrike">
                  <a:solidFill>
                    <a:schemeClr val="tx1"/>
                  </a:solidFill>
                  <a:effectLst/>
                  <a:latin typeface="+mn-lt"/>
                  <a:ea typeface="+mn-ea"/>
                  <a:cs typeface="+mn-cs"/>
                </a:rPr>
                <a:t>d_p</a:t>
              </a:r>
              <a:r>
                <a:rPr lang="es-CO" sz="1200"/>
                <a:t> </a:t>
              </a:r>
            </a:p>
          </xdr:txBody>
        </xdr:sp>
      </mc:Choice>
      <mc:Fallback xmlns="">
        <xdr:sp macro="" textlink="">
          <xdr:nvSpPr>
            <xdr:cNvPr id="84" name="CuadroTexto 83">
              <a:extLst>
                <a:ext uri="{FF2B5EF4-FFF2-40B4-BE49-F238E27FC236}">
                  <a16:creationId xmlns:a16="http://schemas.microsoft.com/office/drawing/2014/main" id="{944A03C0-7933-154E-9855-6685362564FE}"/>
                </a:ext>
              </a:extLst>
            </xdr:cNvPr>
            <xdr:cNvSpPr txBox="1"/>
          </xdr:nvSpPr>
          <xdr:spPr>
            <a:xfrm>
              <a:off x="16546819" y="109824316"/>
              <a:ext cx="2977354" cy="2006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i="0">
                  <a:solidFill>
                    <a:schemeClr val="tx1"/>
                  </a:solidFill>
                  <a:effectLst/>
                  <a:latin typeface="Cambria Math" panose="02040503050406030204" pitchFamily="18" charset="0"/>
                  <a:ea typeface="+mn-ea"/>
                  <a:cs typeface="+mn-cs"/>
                </a:rPr>
                <a:t>𝑀_𝑉𝑆𝑡𝑟𝑜𝑝</a:t>
              </a:r>
              <a:r>
                <a:rPr lang="es-CO" sz="1200" i="0">
                  <a:solidFill>
                    <a:schemeClr val="tx1"/>
                  </a:solidFill>
                  <a:effectLst/>
                  <a:latin typeface="Cambria Math" panose="02040503050406030204" pitchFamily="18" charset="0"/>
                  <a:ea typeface="+mn-ea"/>
                  <a:cs typeface="+mn-cs"/>
                </a:rPr>
                <a:t> "</a:t>
              </a:r>
              <a:r>
                <a:rPr lang="es-CO" sz="1200" i="0">
                  <a:effectLst/>
                  <a:latin typeface="Cambria Math" panose="02040503050406030204" pitchFamily="18" charset="0"/>
                </a:rPr>
                <a:t> </a:t>
              </a:r>
              <a:r>
                <a:rPr lang="es-CO" sz="1200" b="0" i="0">
                  <a:effectLst/>
                  <a:latin typeface="Cambria Math" panose="02040503050406030204" pitchFamily="18" charset="0"/>
                </a:rPr>
                <a:t>"</a:t>
              </a:r>
              <a:r>
                <a:rPr lang="es-CO" sz="1200" b="0" i="0">
                  <a:latin typeface="Cambria Math" panose="02040503050406030204" pitchFamily="18" charset="0"/>
                </a:rPr>
                <a:t>="ab</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〖𝑑𝑖𝑎𝑚〗^2</a:t>
              </a:r>
              <a:r>
                <a:rPr lang="es-CO" sz="1200" b="0" i="0">
                  <a:latin typeface="Cambria Math" panose="02040503050406030204" pitchFamily="18" charset="0"/>
                </a:rPr>
                <a:t>+</a:t>
              </a:r>
              <a:r>
                <a:rPr lang="es-ES" sz="1200" b="0" i="0">
                  <a:latin typeface="Cambria Math" panose="02040503050406030204" pitchFamily="18" charset="0"/>
                </a:rPr>
                <a:t>"a</a:t>
              </a:r>
              <a:r>
                <a:rPr lang="es-CO" sz="1200" b="0" i="0">
                  <a:latin typeface="Cambria Math" panose="02040503050406030204" pitchFamily="18" charset="0"/>
                </a:rPr>
                <a:t>c</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〖𝑑𝑖𝑎𝑚〗^ +</a:t>
              </a:r>
              <a:r>
                <a:rPr lang="es-ES" sz="1100" b="0" i="0">
                  <a:solidFill>
                    <a:schemeClr val="tx1"/>
                  </a:solidFill>
                  <a:effectLst/>
                  <a:latin typeface="Cambria Math" panose="02040503050406030204" pitchFamily="18" charset="0"/>
                  <a:ea typeface="+mn-ea"/>
                  <a:cs typeface="+mn-cs"/>
                </a:rPr>
                <a:t>a</a:t>
              </a:r>
              <a:r>
                <a:rPr lang="es-CO" sz="1100" b="0" i="0" u="none" strike="noStrike">
                  <a:solidFill>
                    <a:schemeClr val="tx1"/>
                  </a:solidFill>
                  <a:effectLst/>
                  <a:latin typeface="+mn-lt"/>
                  <a:ea typeface="+mn-ea"/>
                  <a:cs typeface="+mn-cs"/>
                </a:rPr>
                <a:t>d_p</a:t>
              </a:r>
              <a:r>
                <a:rPr lang="es-CO" sz="1200"/>
                <a:t> </a:t>
              </a:r>
            </a:p>
          </xdr:txBody>
        </xdr:sp>
      </mc:Fallback>
    </mc:AlternateContent>
    <xdr:clientData/>
  </xdr:oneCellAnchor>
  <xdr:oneCellAnchor>
    <xdr:from>
      <xdr:col>15</xdr:col>
      <xdr:colOff>29882</xdr:colOff>
      <xdr:row>72</xdr:row>
      <xdr:rowOff>171824</xdr:rowOff>
    </xdr:from>
    <xdr:ext cx="2807050" cy="193707"/>
    <mc:AlternateContent xmlns:mc="http://schemas.openxmlformats.org/markup-compatibility/2006" xmlns:a14="http://schemas.microsoft.com/office/drawing/2010/main">
      <mc:Choice Requires="a14">
        <xdr:sp macro="" textlink="">
          <xdr:nvSpPr>
            <xdr:cNvPr id="85" name="CuadroTexto 84">
              <a:extLst>
                <a:ext uri="{FF2B5EF4-FFF2-40B4-BE49-F238E27FC236}">
                  <a16:creationId xmlns:a16="http://schemas.microsoft.com/office/drawing/2014/main" id="{755954C2-2132-5B42-AA63-3A5DA317EB02}"/>
                </a:ext>
              </a:extLst>
            </xdr:cNvPr>
            <xdr:cNvSpPr txBox="1"/>
          </xdr:nvSpPr>
          <xdr:spPr>
            <a:xfrm>
              <a:off x="18362706" y="93427177"/>
              <a:ext cx="2807050" cy="193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𝑀</m:t>
                      </m:r>
                    </m:e>
                    <m:sub>
                      <m:r>
                        <a:rPr lang="es-CO" sz="1100" i="1">
                          <a:solidFill>
                            <a:schemeClr val="tx1"/>
                          </a:solidFill>
                          <a:effectLst/>
                          <a:latin typeface="Cambria Math" panose="02040503050406030204" pitchFamily="18" charset="0"/>
                          <a:ea typeface="+mn-ea"/>
                          <a:cs typeface="+mn-cs"/>
                        </a:rPr>
                        <m:t>𝑉𝑡𝑎</m:t>
                      </m:r>
                    </m:sub>
                  </m:sSub>
                  <m:r>
                    <m:rPr>
                      <m:nor/>
                    </m:rPr>
                    <a:rPr lang="es-CO">
                      <a:effectLst/>
                    </a:rPr>
                    <m:t> </m:t>
                  </m:r>
                  <m:r>
                    <m:rPr>
                      <m:nor/>
                    </m:rPr>
                    <a:rPr lang="es-CO" sz="1200">
                      <a:effectLst/>
                    </a:rPr>
                    <m:t> </m:t>
                  </m:r>
                  <m:r>
                    <a:rPr lang="es-CO" sz="1200" b="0" i="1">
                      <a:latin typeface="Cambria Math" panose="02040503050406030204" pitchFamily="18" charset="0"/>
                    </a:rPr>
                    <m:t>=</m:t>
                  </m:r>
                  <m:r>
                    <m:rPr>
                      <m:nor/>
                    </m:rPr>
                    <a:rPr lang="es-ES" sz="1200" b="0" i="0">
                      <a:latin typeface="Cambria Math" panose="02040503050406030204" pitchFamily="18" charset="0"/>
                    </a:rPr>
                    <m:t>a</m:t>
                  </m:r>
                  <m:r>
                    <m:rPr>
                      <m:nor/>
                    </m:rPr>
                    <a:rPr lang="es-CO" sz="1200" b="0" i="0">
                      <a:latin typeface="Cambria Math" panose="02040503050406030204" pitchFamily="18" charset="0"/>
                    </a:rPr>
                    <m:t>e</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r>
                    <a:rPr lang="es-CO" sz="1200" b="0" i="1">
                      <a:latin typeface="Cambria Math" panose="02040503050406030204" pitchFamily="18" charset="0"/>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r>
                        <a:rPr lang="es-CO" sz="1100" b="0" i="1">
                          <a:solidFill>
                            <a:schemeClr val="tx1"/>
                          </a:solidFill>
                          <a:effectLst/>
                          <a:latin typeface="Cambria Math" panose="02040503050406030204" pitchFamily="18" charset="0"/>
                          <a:ea typeface="+mn-ea"/>
                          <a:cs typeface="+mn-cs"/>
                        </a:rPr>
                        <m:t>2</m:t>
                      </m:r>
                    </m:sup>
                  </m:sSup>
                  <m:r>
                    <a:rPr lang="es-CO" sz="1200" b="0" i="1">
                      <a:latin typeface="Cambria Math" panose="02040503050406030204" pitchFamily="18" charset="0"/>
                    </a:rPr>
                    <m:t>+</m:t>
                  </m:r>
                  <m:r>
                    <m:rPr>
                      <m:nor/>
                    </m:rPr>
                    <a:rPr lang="es-ES" sz="1200" b="0" i="0">
                      <a:latin typeface="Cambria Math" panose="02040503050406030204" pitchFamily="18" charset="0"/>
                    </a:rPr>
                    <m:t>a</m:t>
                  </m:r>
                  <m:r>
                    <m:rPr>
                      <m:nor/>
                    </m:rPr>
                    <a:rPr lang="es-CO" sz="1200" b="0" i="0">
                      <a:latin typeface="Cambria Math" panose="02040503050406030204" pitchFamily="18" charset="0"/>
                    </a:rPr>
                    <m:t>f</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r>
                    <a:rPr lang="es-CO" sz="1200" b="0" i="1">
                      <a:latin typeface="Cambria Math" panose="02040503050406030204" pitchFamily="18" charset="0"/>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sSup>
                  <m:r>
                    <a:rPr lang="es-CO" sz="1100" b="0" i="1">
                      <a:solidFill>
                        <a:schemeClr val="tx1"/>
                      </a:solidFill>
                      <a:effectLst/>
                      <a:latin typeface="Cambria Math" panose="02040503050406030204" pitchFamily="18" charset="0"/>
                      <a:ea typeface="+mn-ea"/>
                      <a:cs typeface="+mn-cs"/>
                    </a:rPr>
                    <m:t>+</m:t>
                  </m:r>
                  <m:r>
                    <m:rPr>
                      <m:sty m:val="p"/>
                    </m:rPr>
                    <a:rPr lang="es-ES" sz="1100" b="0" i="0">
                      <a:solidFill>
                        <a:schemeClr val="tx1"/>
                      </a:solidFill>
                      <a:effectLst/>
                      <a:latin typeface="Cambria Math" panose="02040503050406030204" pitchFamily="18" charset="0"/>
                      <a:ea typeface="+mn-ea"/>
                      <a:cs typeface="+mn-cs"/>
                    </a:rPr>
                    <m:t>a</m:t>
                  </m:r>
                  <m:r>
                    <m:rPr>
                      <m:sty m:val="p"/>
                    </m:rPr>
                    <a:rPr lang="es-CO" sz="1100" b="0" i="0">
                      <a:solidFill>
                        <a:schemeClr val="tx1"/>
                      </a:solidFill>
                      <a:effectLst/>
                      <a:latin typeface="Cambria Math" panose="02040503050406030204" pitchFamily="18" charset="0"/>
                      <a:ea typeface="+mn-ea"/>
                      <a:cs typeface="+mn-cs"/>
                    </a:rPr>
                    <m:t>g</m:t>
                  </m:r>
                </m:oMath>
              </a14:m>
              <a:r>
                <a:rPr lang="es-CO" sz="1100" b="0" i="0" u="none" strike="noStrike">
                  <a:solidFill>
                    <a:schemeClr val="tx1"/>
                  </a:solidFill>
                  <a:effectLst/>
                  <a:latin typeface="+mn-lt"/>
                  <a:ea typeface="+mn-ea"/>
                  <a:cs typeface="+mn-cs"/>
                </a:rPr>
                <a:t>_p</a:t>
              </a:r>
              <a:r>
                <a:rPr lang="es-CO" sz="1200"/>
                <a:t> </a:t>
              </a:r>
            </a:p>
          </xdr:txBody>
        </xdr:sp>
      </mc:Choice>
      <mc:Fallback xmlns="">
        <xdr:sp macro="" textlink="">
          <xdr:nvSpPr>
            <xdr:cNvPr id="85" name="CuadroTexto 84">
              <a:extLst>
                <a:ext uri="{FF2B5EF4-FFF2-40B4-BE49-F238E27FC236}">
                  <a16:creationId xmlns:a16="http://schemas.microsoft.com/office/drawing/2014/main" id="{755954C2-2132-5B42-AA63-3A5DA317EB02}"/>
                </a:ext>
              </a:extLst>
            </xdr:cNvPr>
            <xdr:cNvSpPr txBox="1"/>
          </xdr:nvSpPr>
          <xdr:spPr>
            <a:xfrm>
              <a:off x="18362706" y="93427177"/>
              <a:ext cx="2807050" cy="193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i="0">
                  <a:solidFill>
                    <a:schemeClr val="tx1"/>
                  </a:solidFill>
                  <a:effectLst/>
                  <a:latin typeface="Cambria Math" panose="02040503050406030204" pitchFamily="18" charset="0"/>
                  <a:ea typeface="+mn-ea"/>
                  <a:cs typeface="+mn-cs"/>
                </a:rPr>
                <a:t>𝑀_𝑉𝑡𝑎 "</a:t>
              </a:r>
              <a:r>
                <a:rPr lang="es-CO" i="0">
                  <a:effectLst/>
                  <a:latin typeface="Cambria Math" panose="02040503050406030204" pitchFamily="18" charset="0"/>
                </a:rPr>
                <a:t> </a:t>
              </a:r>
              <a:r>
                <a:rPr lang="es-CO" sz="1200" i="0">
                  <a:effectLst/>
                  <a:latin typeface="Cambria Math" panose="02040503050406030204" pitchFamily="18" charset="0"/>
                </a:rPr>
                <a:t> </a:t>
              </a:r>
              <a:r>
                <a:rPr lang="es-CO" sz="1200" b="0" i="0">
                  <a:effectLst/>
                  <a:latin typeface="Cambria Math" panose="02040503050406030204" pitchFamily="18" charset="0"/>
                </a:rPr>
                <a:t>"</a:t>
              </a:r>
              <a:r>
                <a:rPr lang="es-CO" sz="1200" b="0" i="0">
                  <a:latin typeface="Cambria Math" panose="02040503050406030204" pitchFamily="18" charset="0"/>
                </a:rPr>
                <a:t>=</a:t>
              </a:r>
              <a:r>
                <a:rPr lang="es-ES" sz="1200" b="0" i="0">
                  <a:latin typeface="Cambria Math" panose="02040503050406030204" pitchFamily="18" charset="0"/>
                </a:rPr>
                <a:t>"a</a:t>
              </a:r>
              <a:r>
                <a:rPr lang="es-CO" sz="1200" b="0" i="0">
                  <a:latin typeface="Cambria Math" panose="02040503050406030204" pitchFamily="18" charset="0"/>
                </a:rPr>
                <a:t>e</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〖𝑑𝑖𝑎𝑚〗^2</a:t>
              </a:r>
              <a:r>
                <a:rPr lang="es-CO" sz="1200" b="0" i="0">
                  <a:latin typeface="Cambria Math" panose="02040503050406030204" pitchFamily="18" charset="0"/>
                </a:rPr>
                <a:t>+</a:t>
              </a:r>
              <a:r>
                <a:rPr lang="es-ES" sz="1200" b="0" i="0">
                  <a:latin typeface="Cambria Math" panose="02040503050406030204" pitchFamily="18" charset="0"/>
                </a:rPr>
                <a:t>"a</a:t>
              </a:r>
              <a:r>
                <a:rPr lang="es-CO" sz="1200" b="0" i="0">
                  <a:latin typeface="Cambria Math" panose="02040503050406030204" pitchFamily="18" charset="0"/>
                </a:rPr>
                <a:t>f</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〖𝑑𝑖𝑎𝑚〗^ +</a:t>
              </a:r>
              <a:r>
                <a:rPr lang="es-ES" sz="1100" b="0" i="0">
                  <a:solidFill>
                    <a:schemeClr val="tx1"/>
                  </a:solidFill>
                  <a:effectLst/>
                  <a:latin typeface="Cambria Math" panose="02040503050406030204" pitchFamily="18" charset="0"/>
                  <a:ea typeface="+mn-ea"/>
                  <a:cs typeface="+mn-cs"/>
                </a:rPr>
                <a:t>a</a:t>
              </a:r>
              <a:r>
                <a:rPr lang="es-CO" sz="1100" b="0" i="0">
                  <a:solidFill>
                    <a:schemeClr val="tx1"/>
                  </a:solidFill>
                  <a:effectLst/>
                  <a:latin typeface="Cambria Math" panose="02040503050406030204" pitchFamily="18" charset="0"/>
                  <a:ea typeface="+mn-ea"/>
                  <a:cs typeface="+mn-cs"/>
                </a:rPr>
                <a:t>g</a:t>
              </a:r>
              <a:r>
                <a:rPr lang="es-CO" sz="1100" b="0" i="0" u="none" strike="noStrike">
                  <a:solidFill>
                    <a:schemeClr val="tx1"/>
                  </a:solidFill>
                  <a:effectLst/>
                  <a:latin typeface="+mn-lt"/>
                  <a:ea typeface="+mn-ea"/>
                  <a:cs typeface="+mn-cs"/>
                </a:rPr>
                <a:t>_p</a:t>
              </a:r>
              <a:r>
                <a:rPr lang="es-CO" sz="1200"/>
                <a:t> </a:t>
              </a:r>
            </a:p>
          </xdr:txBody>
        </xdr:sp>
      </mc:Fallback>
    </mc:AlternateContent>
    <xdr:clientData/>
  </xdr:oneCellAnchor>
  <xdr:oneCellAnchor>
    <xdr:from>
      <xdr:col>15</xdr:col>
      <xdr:colOff>110084</xdr:colOff>
      <xdr:row>75</xdr:row>
      <xdr:rowOff>17746</xdr:rowOff>
    </xdr:from>
    <xdr:ext cx="880434" cy="187872"/>
    <mc:AlternateContent xmlns:mc="http://schemas.openxmlformats.org/markup-compatibility/2006" xmlns:a14="http://schemas.microsoft.com/office/drawing/2010/main">
      <mc:Choice Requires="a14">
        <xdr:sp macro="" textlink="">
          <xdr:nvSpPr>
            <xdr:cNvPr id="86" name="CuadroTexto 85">
              <a:extLst>
                <a:ext uri="{FF2B5EF4-FFF2-40B4-BE49-F238E27FC236}">
                  <a16:creationId xmlns:a16="http://schemas.microsoft.com/office/drawing/2014/main" id="{2BD350FB-0DFE-7443-BE9C-C278F6797CEC}"/>
                </a:ext>
              </a:extLst>
            </xdr:cNvPr>
            <xdr:cNvSpPr txBox="1"/>
          </xdr:nvSpPr>
          <xdr:spPr>
            <a:xfrm>
              <a:off x="16444098" y="118922403"/>
              <a:ext cx="880434"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𝑀</m:t>
                        </m:r>
                      </m:e>
                      <m:sub>
                        <m:r>
                          <a:rPr lang="es-CO" sz="1100" i="1">
                            <a:solidFill>
                              <a:schemeClr val="tx1"/>
                            </a:solidFill>
                            <a:effectLst/>
                            <a:latin typeface="Cambria Math" panose="02040503050406030204" pitchFamily="18" charset="0"/>
                            <a:ea typeface="+mn-ea"/>
                            <a:cs typeface="+mn-cs"/>
                          </a:rPr>
                          <m:t>𝐶𝐿</m:t>
                        </m:r>
                        <m:r>
                          <a:rPr lang="es-ES" sz="1100" b="0" i="1">
                            <a:solidFill>
                              <a:schemeClr val="tx1"/>
                            </a:solidFill>
                            <a:effectLst/>
                            <a:latin typeface="Cambria Math" panose="02040503050406030204" pitchFamily="18" charset="0"/>
                            <a:ea typeface="+mn-ea"/>
                            <a:cs typeface="+mn-cs"/>
                          </a:rPr>
                          <m:t>1</m:t>
                        </m:r>
                      </m:sub>
                    </m:sSub>
                    <m:r>
                      <m:rPr>
                        <m:nor/>
                      </m:rPr>
                      <a:rPr lang="es-CO">
                        <a:effectLst/>
                      </a:rPr>
                      <m:t> </m:t>
                    </m:r>
                    <m:r>
                      <a:rPr lang="es-CO" sz="1200" b="0" i="1">
                        <a:latin typeface="Cambria Math" panose="02040503050406030204" pitchFamily="18" charset="0"/>
                      </a:rPr>
                      <m:t>=</m:t>
                    </m:r>
                    <m:r>
                      <m:rPr>
                        <m:nor/>
                      </m:rPr>
                      <a:rPr lang="es-CO" sz="1100" b="0" i="0" u="none" strike="noStrike">
                        <a:solidFill>
                          <a:schemeClr val="tx1"/>
                        </a:solidFill>
                        <a:effectLst/>
                        <a:latin typeface="+mn-lt"/>
                        <a:ea typeface="+mn-ea"/>
                        <a:cs typeface="+mn-cs"/>
                      </a:rPr>
                      <m:t>ah</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oMath>
                </m:oMathPara>
              </a14:m>
              <a:endParaRPr lang="es-CO" sz="1200"/>
            </a:p>
          </xdr:txBody>
        </xdr:sp>
      </mc:Choice>
      <mc:Fallback xmlns="">
        <xdr:sp macro="" textlink="">
          <xdr:nvSpPr>
            <xdr:cNvPr id="86" name="CuadroTexto 85">
              <a:extLst>
                <a:ext uri="{FF2B5EF4-FFF2-40B4-BE49-F238E27FC236}">
                  <a16:creationId xmlns:a16="http://schemas.microsoft.com/office/drawing/2014/main" id="{2BD350FB-0DFE-7443-BE9C-C278F6797CEC}"/>
                </a:ext>
              </a:extLst>
            </xdr:cNvPr>
            <xdr:cNvSpPr txBox="1"/>
          </xdr:nvSpPr>
          <xdr:spPr>
            <a:xfrm>
              <a:off x="16444098" y="118922403"/>
              <a:ext cx="880434"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i="0">
                  <a:solidFill>
                    <a:schemeClr val="tx1"/>
                  </a:solidFill>
                  <a:effectLst/>
                  <a:latin typeface="Cambria Math" panose="02040503050406030204" pitchFamily="18" charset="0"/>
                  <a:ea typeface="+mn-ea"/>
                  <a:cs typeface="+mn-cs"/>
                </a:rPr>
                <a:t>𝑀_𝐶𝐿</a:t>
              </a:r>
              <a:r>
                <a:rPr lang="es-ES" sz="1100" b="0" i="0">
                  <a:solidFill>
                    <a:schemeClr val="tx1"/>
                  </a:solidFill>
                  <a:effectLst/>
                  <a:latin typeface="Cambria Math" panose="02040503050406030204" pitchFamily="18" charset="0"/>
                  <a:ea typeface="+mn-ea"/>
                  <a:cs typeface="+mn-cs"/>
                </a:rPr>
                <a:t>1</a:t>
              </a:r>
              <a:r>
                <a:rPr lang="es-CO" sz="1100" b="0" i="0">
                  <a:solidFill>
                    <a:schemeClr val="tx1"/>
                  </a:solidFill>
                  <a:effectLst/>
                  <a:latin typeface="Cambria Math" panose="02040503050406030204" pitchFamily="18" charset="0"/>
                  <a:ea typeface="+mn-ea"/>
                  <a:cs typeface="+mn-cs"/>
                </a:rPr>
                <a:t> "</a:t>
              </a:r>
              <a:r>
                <a:rPr lang="es-CO" i="0">
                  <a:effectLst/>
                  <a:latin typeface="Cambria Math" panose="02040503050406030204" pitchFamily="18" charset="0"/>
                </a:rPr>
                <a:t> </a:t>
              </a:r>
              <a:r>
                <a:rPr lang="es-CO" sz="1200" b="0" i="0">
                  <a:effectLst/>
                  <a:latin typeface="Cambria Math" panose="02040503050406030204" pitchFamily="18" charset="0"/>
                </a:rPr>
                <a:t>"</a:t>
              </a:r>
              <a:r>
                <a:rPr lang="es-CO" sz="1200" b="0" i="0">
                  <a:latin typeface="Cambria Math" panose="02040503050406030204" pitchFamily="18" charset="0"/>
                </a:rPr>
                <a:t>=</a:t>
              </a:r>
              <a:r>
                <a:rPr lang="es-CO" sz="1100" b="0" i="0" u="none" strike="noStrike">
                  <a:solidFill>
                    <a:schemeClr val="tx1"/>
                  </a:solidFill>
                  <a:effectLst/>
                  <a:latin typeface="Cambria Math" panose="02040503050406030204" pitchFamily="18" charset="0"/>
                  <a:ea typeface="+mn-ea"/>
                  <a:cs typeface="+mn-cs"/>
                </a:rPr>
                <a:t>"ah_p</a:t>
              </a:r>
              <a:r>
                <a:rPr lang="es-CO" sz="1200" i="0">
                  <a:latin typeface="Cambria Math" panose="02040503050406030204" pitchFamily="18" charset="0"/>
                </a:rPr>
                <a:t> </a:t>
              </a:r>
              <a:r>
                <a:rPr lang="es-CO" sz="1200" i="0"/>
                <a:t>"</a:t>
              </a:r>
              <a:endParaRPr lang="es-CO" sz="1200"/>
            </a:p>
          </xdr:txBody>
        </xdr:sp>
      </mc:Fallback>
    </mc:AlternateContent>
    <xdr:clientData/>
  </xdr:oneCellAnchor>
  <xdr:oneCellAnchor>
    <xdr:from>
      <xdr:col>15</xdr:col>
      <xdr:colOff>142475</xdr:colOff>
      <xdr:row>76</xdr:row>
      <xdr:rowOff>164620</xdr:rowOff>
    </xdr:from>
    <xdr:ext cx="2690032" cy="193771"/>
    <mc:AlternateContent xmlns:mc="http://schemas.openxmlformats.org/markup-compatibility/2006" xmlns:a14="http://schemas.microsoft.com/office/drawing/2010/main">
      <mc:Choice Requires="a14">
        <xdr:sp macro="" textlink="">
          <xdr:nvSpPr>
            <xdr:cNvPr id="87" name="CuadroTexto 86">
              <a:extLst>
                <a:ext uri="{FF2B5EF4-FFF2-40B4-BE49-F238E27FC236}">
                  <a16:creationId xmlns:a16="http://schemas.microsoft.com/office/drawing/2014/main" id="{1E3178CA-4185-3E4A-8910-980D9B4FBDCF}"/>
                </a:ext>
              </a:extLst>
            </xdr:cNvPr>
            <xdr:cNvSpPr txBox="1"/>
          </xdr:nvSpPr>
          <xdr:spPr>
            <a:xfrm>
              <a:off x="16770404" y="111253334"/>
              <a:ext cx="2690032" cy="193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𝑀</m:t>
                      </m:r>
                    </m:e>
                    <m:sub>
                      <m:r>
                        <a:rPr lang="es-CO" sz="1100" i="1">
                          <a:solidFill>
                            <a:schemeClr val="tx1"/>
                          </a:solidFill>
                          <a:effectLst/>
                          <a:latin typeface="Cambria Math" panose="02040503050406030204" pitchFamily="18" charset="0"/>
                          <a:ea typeface="+mn-ea"/>
                          <a:cs typeface="+mn-cs"/>
                        </a:rPr>
                        <m:t>𝐶𝐿</m:t>
                      </m:r>
                      <m:r>
                        <a:rPr lang="es-ES" sz="1100" b="0" i="1">
                          <a:solidFill>
                            <a:schemeClr val="tx1"/>
                          </a:solidFill>
                          <a:effectLst/>
                          <a:latin typeface="Cambria Math" panose="02040503050406030204" pitchFamily="18" charset="0"/>
                          <a:ea typeface="+mn-ea"/>
                          <a:cs typeface="+mn-cs"/>
                        </a:rPr>
                        <m:t>2</m:t>
                      </m:r>
                    </m:sub>
                  </m:sSub>
                  <m:r>
                    <a:rPr lang="es-CO" sz="1200" b="0" i="1">
                      <a:latin typeface="Cambria Math" panose="02040503050406030204" pitchFamily="18" charset="0"/>
                    </a:rPr>
                    <m:t>=</m:t>
                  </m:r>
                  <m:r>
                    <m:rPr>
                      <m:nor/>
                    </m:rPr>
                    <a:rPr lang="es-CO" sz="1200" b="0" i="0">
                      <a:latin typeface="Cambria Math" panose="02040503050406030204" pitchFamily="18" charset="0"/>
                    </a:rPr>
                    <m:t>ai</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r>
                    <a:rPr lang="es-CO" sz="1200" b="0" i="1">
                      <a:latin typeface="Cambria Math" panose="02040503050406030204" pitchFamily="18" charset="0"/>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r>
                        <a:rPr lang="es-CO" sz="1100" b="0" i="1">
                          <a:solidFill>
                            <a:schemeClr val="tx1"/>
                          </a:solidFill>
                          <a:effectLst/>
                          <a:latin typeface="Cambria Math" panose="02040503050406030204" pitchFamily="18" charset="0"/>
                          <a:ea typeface="+mn-ea"/>
                          <a:cs typeface="+mn-cs"/>
                        </a:rPr>
                        <m:t>2</m:t>
                      </m:r>
                    </m:sup>
                  </m:sSup>
                  <m:r>
                    <a:rPr lang="es-CO" sz="1200" b="0" i="1">
                      <a:latin typeface="Cambria Math" panose="02040503050406030204" pitchFamily="18" charset="0"/>
                    </a:rPr>
                    <m:t>+</m:t>
                  </m:r>
                  <m:r>
                    <m:rPr>
                      <m:nor/>
                    </m:rPr>
                    <a:rPr lang="es-ES" sz="1200" b="0" i="0">
                      <a:latin typeface="Cambria Math" panose="02040503050406030204" pitchFamily="18" charset="0"/>
                    </a:rPr>
                    <m:t>a</m:t>
                  </m:r>
                  <m:r>
                    <m:rPr>
                      <m:nor/>
                    </m:rPr>
                    <a:rPr lang="es-CO" sz="1200" b="0" i="0">
                      <a:latin typeface="Cambria Math" panose="02040503050406030204" pitchFamily="18" charset="0"/>
                    </a:rPr>
                    <m:t>j</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r>
                    <a:rPr lang="es-CO" sz="1200" b="0" i="1">
                      <a:latin typeface="Cambria Math" panose="02040503050406030204" pitchFamily="18" charset="0"/>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sSup>
                  <m:r>
                    <a:rPr lang="es-CO" sz="1100" b="0" i="1">
                      <a:solidFill>
                        <a:schemeClr val="tx1"/>
                      </a:solidFill>
                      <a:effectLst/>
                      <a:latin typeface="Cambria Math" panose="02040503050406030204" pitchFamily="18" charset="0"/>
                      <a:ea typeface="+mn-ea"/>
                      <a:cs typeface="+mn-cs"/>
                    </a:rPr>
                    <m:t>+</m:t>
                  </m:r>
                  <m:r>
                    <m:rPr>
                      <m:sty m:val="p"/>
                    </m:rPr>
                    <a:rPr lang="es-ES" sz="1100" b="0" i="0">
                      <a:solidFill>
                        <a:schemeClr val="tx1"/>
                      </a:solidFill>
                      <a:effectLst/>
                      <a:latin typeface="Cambria Math" panose="02040503050406030204" pitchFamily="18" charset="0"/>
                      <a:ea typeface="+mn-ea"/>
                      <a:cs typeface="+mn-cs"/>
                    </a:rPr>
                    <m:t>a</m:t>
                  </m:r>
                </m:oMath>
              </a14:m>
              <a:r>
                <a:rPr lang="es-CO" sz="1100" b="0" i="0" u="none" strike="noStrike">
                  <a:solidFill>
                    <a:schemeClr val="tx1"/>
                  </a:solidFill>
                  <a:effectLst/>
                  <a:latin typeface="+mn-lt"/>
                  <a:ea typeface="+mn-ea"/>
                  <a:cs typeface="+mn-cs"/>
                </a:rPr>
                <a:t>k_p</a:t>
              </a:r>
              <a:r>
                <a:rPr lang="es-CO" sz="1200"/>
                <a:t> </a:t>
              </a:r>
            </a:p>
          </xdr:txBody>
        </xdr:sp>
      </mc:Choice>
      <mc:Fallback xmlns="">
        <xdr:sp macro="" textlink="">
          <xdr:nvSpPr>
            <xdr:cNvPr id="87" name="CuadroTexto 86">
              <a:extLst>
                <a:ext uri="{FF2B5EF4-FFF2-40B4-BE49-F238E27FC236}">
                  <a16:creationId xmlns:a16="http://schemas.microsoft.com/office/drawing/2014/main" id="{1E3178CA-4185-3E4A-8910-980D9B4FBDCF}"/>
                </a:ext>
              </a:extLst>
            </xdr:cNvPr>
            <xdr:cNvSpPr txBox="1"/>
          </xdr:nvSpPr>
          <xdr:spPr>
            <a:xfrm>
              <a:off x="16770404" y="111253334"/>
              <a:ext cx="2690032" cy="193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i="0">
                  <a:solidFill>
                    <a:schemeClr val="tx1"/>
                  </a:solidFill>
                  <a:effectLst/>
                  <a:latin typeface="Cambria Math" panose="02040503050406030204" pitchFamily="18" charset="0"/>
                  <a:ea typeface="+mn-ea"/>
                  <a:cs typeface="+mn-cs"/>
                </a:rPr>
                <a:t>𝑀_𝐶𝐿</a:t>
              </a:r>
              <a:r>
                <a:rPr lang="es-ES" sz="1100" b="0" i="0">
                  <a:solidFill>
                    <a:schemeClr val="tx1"/>
                  </a:solidFill>
                  <a:effectLst/>
                  <a:latin typeface="Cambria Math" panose="02040503050406030204" pitchFamily="18" charset="0"/>
                  <a:ea typeface="+mn-ea"/>
                  <a:cs typeface="+mn-cs"/>
                </a:rPr>
                <a:t>2</a:t>
              </a:r>
              <a:r>
                <a:rPr lang="es-CO" sz="1200" b="0" i="0">
                  <a:latin typeface="Cambria Math" panose="02040503050406030204" pitchFamily="18" charset="0"/>
                </a:rPr>
                <a:t>="ai</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〖𝑑𝑖𝑎𝑚〗^2</a:t>
              </a:r>
              <a:r>
                <a:rPr lang="es-CO" sz="1200" b="0" i="0">
                  <a:latin typeface="Cambria Math" panose="02040503050406030204" pitchFamily="18" charset="0"/>
                </a:rPr>
                <a:t>+</a:t>
              </a:r>
              <a:r>
                <a:rPr lang="es-ES" sz="1200" b="0" i="0">
                  <a:latin typeface="Cambria Math" panose="02040503050406030204" pitchFamily="18" charset="0"/>
                </a:rPr>
                <a:t>"a</a:t>
              </a:r>
              <a:r>
                <a:rPr lang="es-CO" sz="1200" b="0" i="0">
                  <a:latin typeface="Cambria Math" panose="02040503050406030204" pitchFamily="18" charset="0"/>
                </a:rPr>
                <a:t>j</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〖𝑑𝑖𝑎𝑚〗^ +</a:t>
              </a:r>
              <a:r>
                <a:rPr lang="es-ES" sz="1100" b="0" i="0">
                  <a:solidFill>
                    <a:schemeClr val="tx1"/>
                  </a:solidFill>
                  <a:effectLst/>
                  <a:latin typeface="Cambria Math" panose="02040503050406030204" pitchFamily="18" charset="0"/>
                  <a:ea typeface="+mn-ea"/>
                  <a:cs typeface="+mn-cs"/>
                </a:rPr>
                <a:t>a</a:t>
              </a:r>
              <a:r>
                <a:rPr lang="es-CO" sz="1100" b="0" i="0" u="none" strike="noStrike">
                  <a:solidFill>
                    <a:schemeClr val="tx1"/>
                  </a:solidFill>
                  <a:effectLst/>
                  <a:latin typeface="+mn-lt"/>
                  <a:ea typeface="+mn-ea"/>
                  <a:cs typeface="+mn-cs"/>
                </a:rPr>
                <a:t>k_p</a:t>
              </a:r>
              <a:r>
                <a:rPr lang="es-CO" sz="1200"/>
                <a:t> </a:t>
              </a:r>
            </a:p>
          </xdr:txBody>
        </xdr:sp>
      </mc:Fallback>
    </mc:AlternateContent>
    <xdr:clientData/>
  </xdr:oneCellAnchor>
  <xdr:oneCellAnchor>
    <xdr:from>
      <xdr:col>15</xdr:col>
      <xdr:colOff>170489</xdr:colOff>
      <xdr:row>80</xdr:row>
      <xdr:rowOff>35752</xdr:rowOff>
    </xdr:from>
    <xdr:ext cx="2778581" cy="193771"/>
    <mc:AlternateContent xmlns:mc="http://schemas.openxmlformats.org/markup-compatibility/2006" xmlns:a14="http://schemas.microsoft.com/office/drawing/2010/main">
      <mc:Choice Requires="a14">
        <xdr:sp macro="" textlink="">
          <xdr:nvSpPr>
            <xdr:cNvPr id="88" name="CuadroTexto 87">
              <a:extLst>
                <a:ext uri="{FF2B5EF4-FFF2-40B4-BE49-F238E27FC236}">
                  <a16:creationId xmlns:a16="http://schemas.microsoft.com/office/drawing/2014/main" id="{3C7D5EB7-963A-D94F-96A6-78A5B1365378}"/>
                </a:ext>
              </a:extLst>
            </xdr:cNvPr>
            <xdr:cNvSpPr txBox="1"/>
          </xdr:nvSpPr>
          <xdr:spPr>
            <a:xfrm>
              <a:off x="16798418" y="111940895"/>
              <a:ext cx="2778581" cy="193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𝑀</m:t>
                      </m:r>
                    </m:e>
                    <m:sub>
                      <m:r>
                        <a:rPr lang="es-CO" sz="1100" i="1">
                          <a:solidFill>
                            <a:schemeClr val="tx1"/>
                          </a:solidFill>
                          <a:effectLst/>
                          <a:latin typeface="Cambria Math" panose="02040503050406030204" pitchFamily="18" charset="0"/>
                          <a:ea typeface="+mn-ea"/>
                          <a:cs typeface="+mn-cs"/>
                        </a:rPr>
                        <m:t>𝐶𝐿</m:t>
                      </m:r>
                      <m:r>
                        <a:rPr lang="es-ES" sz="1100" b="0" i="1">
                          <a:solidFill>
                            <a:schemeClr val="tx1"/>
                          </a:solidFill>
                          <a:effectLst/>
                          <a:latin typeface="Cambria Math" panose="02040503050406030204" pitchFamily="18" charset="0"/>
                          <a:ea typeface="+mn-ea"/>
                          <a:cs typeface="+mn-cs"/>
                        </a:rPr>
                        <m:t>3</m:t>
                      </m:r>
                    </m:sub>
                  </m:sSub>
                  <m:r>
                    <a:rPr lang="es-CO" sz="1200" b="0" i="1">
                      <a:latin typeface="Cambria Math" panose="02040503050406030204" pitchFamily="18" charset="0"/>
                    </a:rPr>
                    <m:t>=</m:t>
                  </m:r>
                  <m:r>
                    <m:rPr>
                      <m:nor/>
                    </m:rPr>
                    <a:rPr lang="es-ES" sz="1200" b="0" i="0">
                      <a:latin typeface="Cambria Math" panose="02040503050406030204" pitchFamily="18" charset="0"/>
                    </a:rPr>
                    <m:t>a</m:t>
                  </m:r>
                  <m:r>
                    <m:rPr>
                      <m:nor/>
                    </m:rPr>
                    <a:rPr lang="es-CO" sz="1200" b="0" i="0">
                      <a:latin typeface="Cambria Math" panose="02040503050406030204" pitchFamily="18" charset="0"/>
                    </a:rPr>
                    <m:t>l</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r>
                    <a:rPr lang="es-CO" sz="1200" b="0" i="1">
                      <a:latin typeface="Cambria Math" panose="02040503050406030204" pitchFamily="18" charset="0"/>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r>
                        <a:rPr lang="es-CO" sz="1100" b="0" i="1">
                          <a:solidFill>
                            <a:schemeClr val="tx1"/>
                          </a:solidFill>
                          <a:effectLst/>
                          <a:latin typeface="Cambria Math" panose="02040503050406030204" pitchFamily="18" charset="0"/>
                          <a:ea typeface="+mn-ea"/>
                          <a:cs typeface="+mn-cs"/>
                        </a:rPr>
                        <m:t>2</m:t>
                      </m:r>
                    </m:sup>
                  </m:sSup>
                  <m:r>
                    <a:rPr lang="es-CO" sz="1200" b="0" i="1">
                      <a:latin typeface="Cambria Math" panose="02040503050406030204" pitchFamily="18" charset="0"/>
                    </a:rPr>
                    <m:t>+</m:t>
                  </m:r>
                  <m:r>
                    <m:rPr>
                      <m:nor/>
                    </m:rPr>
                    <a:rPr lang="es-ES" sz="1200" b="0" i="0">
                      <a:latin typeface="Cambria Math" panose="02040503050406030204" pitchFamily="18" charset="0"/>
                    </a:rPr>
                    <m:t>a</m:t>
                  </m:r>
                  <m:r>
                    <m:rPr>
                      <m:nor/>
                    </m:rPr>
                    <a:rPr lang="es-CO" sz="1200" b="0" i="0">
                      <a:latin typeface="Cambria Math" panose="02040503050406030204" pitchFamily="18" charset="0"/>
                    </a:rPr>
                    <m:t>m</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r>
                    <a:rPr lang="es-CO" sz="1200" b="0" i="1">
                      <a:latin typeface="Cambria Math" panose="02040503050406030204" pitchFamily="18" charset="0"/>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sSup>
                  <m:r>
                    <a:rPr lang="es-CO" sz="1100" b="0" i="1">
                      <a:solidFill>
                        <a:schemeClr val="tx1"/>
                      </a:solidFill>
                      <a:effectLst/>
                      <a:latin typeface="Cambria Math" panose="02040503050406030204" pitchFamily="18" charset="0"/>
                      <a:ea typeface="+mn-ea"/>
                      <a:cs typeface="+mn-cs"/>
                    </a:rPr>
                    <m:t>+</m:t>
                  </m:r>
                  <m:r>
                    <m:rPr>
                      <m:sty m:val="p"/>
                    </m:rPr>
                    <a:rPr lang="es-ES" sz="1100" b="0" i="0">
                      <a:solidFill>
                        <a:schemeClr val="tx1"/>
                      </a:solidFill>
                      <a:effectLst/>
                      <a:latin typeface="Cambria Math" panose="02040503050406030204" pitchFamily="18" charset="0"/>
                      <a:ea typeface="+mn-ea"/>
                      <a:cs typeface="+mn-cs"/>
                    </a:rPr>
                    <m:t>a</m:t>
                  </m:r>
                  <m:r>
                    <m:rPr>
                      <m:sty m:val="p"/>
                    </m:rPr>
                    <a:rPr lang="es-CO" sz="1100" b="0" i="0">
                      <a:solidFill>
                        <a:schemeClr val="tx1"/>
                      </a:solidFill>
                      <a:effectLst/>
                      <a:latin typeface="Cambria Math" panose="02040503050406030204" pitchFamily="18" charset="0"/>
                      <a:ea typeface="+mn-ea"/>
                      <a:cs typeface="+mn-cs"/>
                    </a:rPr>
                    <m:t>n</m:t>
                  </m:r>
                </m:oMath>
              </a14:m>
              <a:r>
                <a:rPr lang="es-CO" sz="1100" b="0" i="0" u="none" strike="noStrike">
                  <a:solidFill>
                    <a:schemeClr val="tx1"/>
                  </a:solidFill>
                  <a:effectLst/>
                  <a:latin typeface="+mn-lt"/>
                  <a:ea typeface="+mn-ea"/>
                  <a:cs typeface="+mn-cs"/>
                </a:rPr>
                <a:t>_p</a:t>
              </a:r>
              <a:r>
                <a:rPr lang="es-CO" sz="1200"/>
                <a:t> </a:t>
              </a:r>
            </a:p>
          </xdr:txBody>
        </xdr:sp>
      </mc:Choice>
      <mc:Fallback xmlns="">
        <xdr:sp macro="" textlink="">
          <xdr:nvSpPr>
            <xdr:cNvPr id="88" name="CuadroTexto 87">
              <a:extLst>
                <a:ext uri="{FF2B5EF4-FFF2-40B4-BE49-F238E27FC236}">
                  <a16:creationId xmlns:a16="http://schemas.microsoft.com/office/drawing/2014/main" id="{3C7D5EB7-963A-D94F-96A6-78A5B1365378}"/>
                </a:ext>
              </a:extLst>
            </xdr:cNvPr>
            <xdr:cNvSpPr txBox="1"/>
          </xdr:nvSpPr>
          <xdr:spPr>
            <a:xfrm>
              <a:off x="16798418" y="111940895"/>
              <a:ext cx="2778581" cy="193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i="0">
                  <a:solidFill>
                    <a:schemeClr val="tx1"/>
                  </a:solidFill>
                  <a:effectLst/>
                  <a:latin typeface="Cambria Math" panose="02040503050406030204" pitchFamily="18" charset="0"/>
                  <a:ea typeface="+mn-ea"/>
                  <a:cs typeface="+mn-cs"/>
                </a:rPr>
                <a:t>𝑀_𝐶𝐿</a:t>
              </a:r>
              <a:r>
                <a:rPr lang="es-ES" sz="1100" b="0" i="0">
                  <a:solidFill>
                    <a:schemeClr val="tx1"/>
                  </a:solidFill>
                  <a:effectLst/>
                  <a:latin typeface="Cambria Math" panose="02040503050406030204" pitchFamily="18" charset="0"/>
                  <a:ea typeface="+mn-ea"/>
                  <a:cs typeface="+mn-cs"/>
                </a:rPr>
                <a:t>3</a:t>
              </a:r>
              <a:r>
                <a:rPr lang="es-CO" sz="1200" b="0" i="0">
                  <a:latin typeface="Cambria Math" panose="02040503050406030204" pitchFamily="18" charset="0"/>
                </a:rPr>
                <a:t>=</a:t>
              </a:r>
              <a:r>
                <a:rPr lang="es-ES" sz="1200" b="0" i="0">
                  <a:latin typeface="Cambria Math" panose="02040503050406030204" pitchFamily="18" charset="0"/>
                </a:rPr>
                <a:t>"a</a:t>
              </a:r>
              <a:r>
                <a:rPr lang="es-CO" sz="1200" b="0" i="0">
                  <a:latin typeface="Cambria Math" panose="02040503050406030204" pitchFamily="18" charset="0"/>
                </a:rPr>
                <a:t>l</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〖𝑑𝑖𝑎𝑚〗^2</a:t>
              </a:r>
              <a:r>
                <a:rPr lang="es-CO" sz="1200" b="0" i="0">
                  <a:latin typeface="Cambria Math" panose="02040503050406030204" pitchFamily="18" charset="0"/>
                </a:rPr>
                <a:t>+</a:t>
              </a:r>
              <a:r>
                <a:rPr lang="es-ES" sz="1200" b="0" i="0">
                  <a:latin typeface="Cambria Math" panose="02040503050406030204" pitchFamily="18" charset="0"/>
                </a:rPr>
                <a:t>"a</a:t>
              </a:r>
              <a:r>
                <a:rPr lang="es-CO" sz="1200" b="0" i="0">
                  <a:latin typeface="Cambria Math" panose="02040503050406030204" pitchFamily="18" charset="0"/>
                </a:rPr>
                <a:t>m</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〖𝑑𝑖𝑎𝑚〗^ +</a:t>
              </a:r>
              <a:r>
                <a:rPr lang="es-ES" sz="1100" b="0" i="0">
                  <a:solidFill>
                    <a:schemeClr val="tx1"/>
                  </a:solidFill>
                  <a:effectLst/>
                  <a:latin typeface="Cambria Math" panose="02040503050406030204" pitchFamily="18" charset="0"/>
                  <a:ea typeface="+mn-ea"/>
                  <a:cs typeface="+mn-cs"/>
                </a:rPr>
                <a:t>a</a:t>
              </a:r>
              <a:r>
                <a:rPr lang="es-CO" sz="1100" b="0" i="0">
                  <a:solidFill>
                    <a:schemeClr val="tx1"/>
                  </a:solidFill>
                  <a:effectLst/>
                  <a:latin typeface="Cambria Math" panose="02040503050406030204" pitchFamily="18" charset="0"/>
                  <a:ea typeface="+mn-ea"/>
                  <a:cs typeface="+mn-cs"/>
                </a:rPr>
                <a:t>n</a:t>
              </a:r>
              <a:r>
                <a:rPr lang="es-CO" sz="1100" b="0" i="0" u="none" strike="noStrike">
                  <a:solidFill>
                    <a:schemeClr val="tx1"/>
                  </a:solidFill>
                  <a:effectLst/>
                  <a:latin typeface="+mn-lt"/>
                  <a:ea typeface="+mn-ea"/>
                  <a:cs typeface="+mn-cs"/>
                </a:rPr>
                <a:t>_p</a:t>
              </a:r>
              <a:r>
                <a:rPr lang="es-CO" sz="1200"/>
                <a:t> </a:t>
              </a:r>
            </a:p>
          </xdr:txBody>
        </xdr:sp>
      </mc:Fallback>
    </mc:AlternateContent>
    <xdr:clientData/>
  </xdr:oneCellAnchor>
  <xdr:oneCellAnchor>
    <xdr:from>
      <xdr:col>15</xdr:col>
      <xdr:colOff>51493</xdr:colOff>
      <xdr:row>83</xdr:row>
      <xdr:rowOff>123532</xdr:rowOff>
    </xdr:from>
    <xdr:ext cx="2772426" cy="193771"/>
    <mc:AlternateContent xmlns:mc="http://schemas.openxmlformats.org/markup-compatibility/2006" xmlns:a14="http://schemas.microsoft.com/office/drawing/2010/main">
      <mc:Choice Requires="a14">
        <xdr:sp macro="" textlink="">
          <xdr:nvSpPr>
            <xdr:cNvPr id="89" name="CuadroTexto 88">
              <a:extLst>
                <a:ext uri="{FF2B5EF4-FFF2-40B4-BE49-F238E27FC236}">
                  <a16:creationId xmlns:a16="http://schemas.microsoft.com/office/drawing/2014/main" id="{B31FD979-42B8-F843-96C5-D2A3A64EED59}"/>
                </a:ext>
              </a:extLst>
            </xdr:cNvPr>
            <xdr:cNvSpPr txBox="1"/>
          </xdr:nvSpPr>
          <xdr:spPr>
            <a:xfrm>
              <a:off x="16679422" y="112640996"/>
              <a:ext cx="2772426" cy="193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𝑀</m:t>
                      </m:r>
                    </m:e>
                    <m:sub>
                      <m:r>
                        <a:rPr lang="es-CO" sz="1100" i="1">
                          <a:solidFill>
                            <a:schemeClr val="tx1"/>
                          </a:solidFill>
                          <a:effectLst/>
                          <a:latin typeface="Cambria Math" panose="02040503050406030204" pitchFamily="18" charset="0"/>
                          <a:ea typeface="+mn-ea"/>
                          <a:cs typeface="+mn-cs"/>
                        </a:rPr>
                        <m:t>𝐶𝐿</m:t>
                      </m:r>
                      <m:r>
                        <a:rPr lang="es-ES" sz="1100" b="0" i="1">
                          <a:solidFill>
                            <a:schemeClr val="tx1"/>
                          </a:solidFill>
                          <a:effectLst/>
                          <a:latin typeface="Cambria Math" panose="02040503050406030204" pitchFamily="18" charset="0"/>
                          <a:ea typeface="+mn-ea"/>
                          <a:cs typeface="+mn-cs"/>
                        </a:rPr>
                        <m:t>4</m:t>
                      </m:r>
                    </m:sub>
                  </m:sSub>
                  <m:r>
                    <a:rPr lang="es-CO" sz="1200" b="0" i="1">
                      <a:latin typeface="Cambria Math" panose="02040503050406030204" pitchFamily="18" charset="0"/>
                    </a:rPr>
                    <m:t>=</m:t>
                  </m:r>
                  <m:r>
                    <m:rPr>
                      <m:nor/>
                    </m:rPr>
                    <a:rPr lang="es-ES" sz="1200" b="0" i="0">
                      <a:latin typeface="Cambria Math" panose="02040503050406030204" pitchFamily="18" charset="0"/>
                    </a:rPr>
                    <m:t>a</m:t>
                  </m:r>
                  <m:r>
                    <m:rPr>
                      <m:nor/>
                    </m:rPr>
                    <a:rPr lang="es-CO" sz="1200" b="0" i="0">
                      <a:latin typeface="Cambria Math" panose="02040503050406030204" pitchFamily="18" charset="0"/>
                    </a:rPr>
                    <m:t>o</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r>
                    <a:rPr lang="es-CO" sz="1200" b="0" i="1">
                      <a:latin typeface="Cambria Math" panose="02040503050406030204" pitchFamily="18" charset="0"/>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r>
                        <a:rPr lang="es-CO" sz="1100" b="0" i="1">
                          <a:solidFill>
                            <a:schemeClr val="tx1"/>
                          </a:solidFill>
                          <a:effectLst/>
                          <a:latin typeface="Cambria Math" panose="02040503050406030204" pitchFamily="18" charset="0"/>
                          <a:ea typeface="+mn-ea"/>
                          <a:cs typeface="+mn-cs"/>
                        </a:rPr>
                        <m:t>2</m:t>
                      </m:r>
                    </m:sup>
                  </m:sSup>
                  <m:r>
                    <a:rPr lang="es-CO" sz="1200" b="0" i="1">
                      <a:latin typeface="Cambria Math" panose="02040503050406030204" pitchFamily="18" charset="0"/>
                    </a:rPr>
                    <m:t>+</m:t>
                  </m:r>
                  <m:r>
                    <m:rPr>
                      <m:nor/>
                    </m:rPr>
                    <a:rPr lang="es-ES" sz="1200" b="0" i="0">
                      <a:latin typeface="Cambria Math" panose="02040503050406030204" pitchFamily="18" charset="0"/>
                    </a:rPr>
                    <m:t>a</m:t>
                  </m:r>
                  <m:r>
                    <m:rPr>
                      <m:nor/>
                    </m:rPr>
                    <a:rPr lang="es-CO" sz="1200" b="0" i="0">
                      <a:latin typeface="Cambria Math" panose="02040503050406030204" pitchFamily="18" charset="0"/>
                    </a:rPr>
                    <m:t>p</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r>
                    <a:rPr lang="es-CO" sz="1200" b="0" i="1">
                      <a:latin typeface="Cambria Math" panose="02040503050406030204" pitchFamily="18" charset="0"/>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sSup>
                  <m:r>
                    <a:rPr lang="es-CO" sz="1100" b="0" i="1">
                      <a:solidFill>
                        <a:schemeClr val="tx1"/>
                      </a:solidFill>
                      <a:effectLst/>
                      <a:latin typeface="Cambria Math" panose="02040503050406030204" pitchFamily="18" charset="0"/>
                      <a:ea typeface="+mn-ea"/>
                      <a:cs typeface="+mn-cs"/>
                    </a:rPr>
                    <m:t>+</m:t>
                  </m:r>
                  <m:r>
                    <m:rPr>
                      <m:sty m:val="p"/>
                    </m:rPr>
                    <a:rPr lang="es-ES" sz="1100" b="0" i="0">
                      <a:solidFill>
                        <a:schemeClr val="tx1"/>
                      </a:solidFill>
                      <a:effectLst/>
                      <a:latin typeface="Cambria Math" panose="02040503050406030204" pitchFamily="18" charset="0"/>
                      <a:ea typeface="+mn-ea"/>
                      <a:cs typeface="+mn-cs"/>
                    </a:rPr>
                    <m:t>a</m:t>
                  </m:r>
                  <m:r>
                    <m:rPr>
                      <m:sty m:val="p"/>
                    </m:rPr>
                    <a:rPr lang="es-CO" sz="1100" b="0" i="0">
                      <a:solidFill>
                        <a:schemeClr val="tx1"/>
                      </a:solidFill>
                      <a:effectLst/>
                      <a:latin typeface="Cambria Math" panose="02040503050406030204" pitchFamily="18" charset="0"/>
                      <a:ea typeface="+mn-ea"/>
                      <a:cs typeface="+mn-cs"/>
                    </a:rPr>
                    <m:t>q</m:t>
                  </m:r>
                </m:oMath>
              </a14:m>
              <a:r>
                <a:rPr lang="es-CO" sz="1100" b="0" i="0" u="none" strike="noStrike">
                  <a:solidFill>
                    <a:schemeClr val="tx1"/>
                  </a:solidFill>
                  <a:effectLst/>
                  <a:latin typeface="+mn-lt"/>
                  <a:ea typeface="+mn-ea"/>
                  <a:cs typeface="+mn-cs"/>
                </a:rPr>
                <a:t>_p</a:t>
              </a:r>
              <a:r>
                <a:rPr lang="es-CO" sz="1200"/>
                <a:t> </a:t>
              </a:r>
            </a:p>
          </xdr:txBody>
        </xdr:sp>
      </mc:Choice>
      <mc:Fallback xmlns="">
        <xdr:sp macro="" textlink="">
          <xdr:nvSpPr>
            <xdr:cNvPr id="89" name="CuadroTexto 88">
              <a:extLst>
                <a:ext uri="{FF2B5EF4-FFF2-40B4-BE49-F238E27FC236}">
                  <a16:creationId xmlns:a16="http://schemas.microsoft.com/office/drawing/2014/main" id="{B31FD979-42B8-F843-96C5-D2A3A64EED59}"/>
                </a:ext>
              </a:extLst>
            </xdr:cNvPr>
            <xdr:cNvSpPr txBox="1"/>
          </xdr:nvSpPr>
          <xdr:spPr>
            <a:xfrm>
              <a:off x="16679422" y="112640996"/>
              <a:ext cx="2772426" cy="193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i="0">
                  <a:solidFill>
                    <a:schemeClr val="tx1"/>
                  </a:solidFill>
                  <a:effectLst/>
                  <a:latin typeface="Cambria Math" panose="02040503050406030204" pitchFamily="18" charset="0"/>
                  <a:ea typeface="+mn-ea"/>
                  <a:cs typeface="+mn-cs"/>
                </a:rPr>
                <a:t>𝑀_𝐶𝐿</a:t>
              </a:r>
              <a:r>
                <a:rPr lang="es-ES" sz="1100" b="0" i="0">
                  <a:solidFill>
                    <a:schemeClr val="tx1"/>
                  </a:solidFill>
                  <a:effectLst/>
                  <a:latin typeface="Cambria Math" panose="02040503050406030204" pitchFamily="18" charset="0"/>
                  <a:ea typeface="+mn-ea"/>
                  <a:cs typeface="+mn-cs"/>
                </a:rPr>
                <a:t>4</a:t>
              </a:r>
              <a:r>
                <a:rPr lang="es-CO" sz="1200" b="0" i="0">
                  <a:latin typeface="Cambria Math" panose="02040503050406030204" pitchFamily="18" charset="0"/>
                </a:rPr>
                <a:t>=</a:t>
              </a:r>
              <a:r>
                <a:rPr lang="es-ES" sz="1200" b="0" i="0">
                  <a:latin typeface="Cambria Math" panose="02040503050406030204" pitchFamily="18" charset="0"/>
                </a:rPr>
                <a:t>"a</a:t>
              </a:r>
              <a:r>
                <a:rPr lang="es-CO" sz="1200" b="0" i="0">
                  <a:latin typeface="Cambria Math" panose="02040503050406030204" pitchFamily="18" charset="0"/>
                </a:rPr>
                <a:t>o</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〖𝑑𝑖𝑎𝑚〗^2</a:t>
              </a:r>
              <a:r>
                <a:rPr lang="es-CO" sz="1200" b="0" i="0">
                  <a:latin typeface="Cambria Math" panose="02040503050406030204" pitchFamily="18" charset="0"/>
                </a:rPr>
                <a:t>+</a:t>
              </a:r>
              <a:r>
                <a:rPr lang="es-ES" sz="1200" b="0" i="0">
                  <a:latin typeface="Cambria Math" panose="02040503050406030204" pitchFamily="18" charset="0"/>
                </a:rPr>
                <a:t>"a</a:t>
              </a:r>
              <a:r>
                <a:rPr lang="es-CO" sz="1200" b="0" i="0">
                  <a:latin typeface="Cambria Math" panose="02040503050406030204" pitchFamily="18" charset="0"/>
                </a:rPr>
                <a:t>p</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〖𝑑𝑖𝑎𝑚〗^ +</a:t>
              </a:r>
              <a:r>
                <a:rPr lang="es-ES" sz="1100" b="0" i="0">
                  <a:solidFill>
                    <a:schemeClr val="tx1"/>
                  </a:solidFill>
                  <a:effectLst/>
                  <a:latin typeface="Cambria Math" panose="02040503050406030204" pitchFamily="18" charset="0"/>
                  <a:ea typeface="+mn-ea"/>
                  <a:cs typeface="+mn-cs"/>
                </a:rPr>
                <a:t>a</a:t>
              </a:r>
              <a:r>
                <a:rPr lang="es-CO" sz="1100" b="0" i="0">
                  <a:solidFill>
                    <a:schemeClr val="tx1"/>
                  </a:solidFill>
                  <a:effectLst/>
                  <a:latin typeface="Cambria Math" panose="02040503050406030204" pitchFamily="18" charset="0"/>
                  <a:ea typeface="+mn-ea"/>
                  <a:cs typeface="+mn-cs"/>
                </a:rPr>
                <a:t>q</a:t>
              </a:r>
              <a:r>
                <a:rPr lang="es-CO" sz="1100" b="0" i="0" u="none" strike="noStrike">
                  <a:solidFill>
                    <a:schemeClr val="tx1"/>
                  </a:solidFill>
                  <a:effectLst/>
                  <a:latin typeface="+mn-lt"/>
                  <a:ea typeface="+mn-ea"/>
                  <a:cs typeface="+mn-cs"/>
                </a:rPr>
                <a:t>_p</a:t>
              </a:r>
              <a:r>
                <a:rPr lang="es-CO" sz="1200"/>
                <a:t> </a:t>
              </a:r>
            </a:p>
          </xdr:txBody>
        </xdr:sp>
      </mc:Fallback>
    </mc:AlternateContent>
    <xdr:clientData/>
  </xdr:oneCellAnchor>
  <xdr:oneCellAnchor>
    <xdr:from>
      <xdr:col>15</xdr:col>
      <xdr:colOff>104588</xdr:colOff>
      <xdr:row>85</xdr:row>
      <xdr:rowOff>149412</xdr:rowOff>
    </xdr:from>
    <xdr:ext cx="2838534" cy="193707"/>
    <mc:AlternateContent xmlns:mc="http://schemas.openxmlformats.org/markup-compatibility/2006" xmlns:a14="http://schemas.microsoft.com/office/drawing/2010/main">
      <mc:Choice Requires="a14">
        <xdr:sp macro="" textlink="">
          <xdr:nvSpPr>
            <xdr:cNvPr id="90" name="CuadroTexto 89">
              <a:extLst>
                <a:ext uri="{FF2B5EF4-FFF2-40B4-BE49-F238E27FC236}">
                  <a16:creationId xmlns:a16="http://schemas.microsoft.com/office/drawing/2014/main" id="{E646A524-3C4D-ED44-9967-F8157E94E845}"/>
                </a:ext>
              </a:extLst>
            </xdr:cNvPr>
            <xdr:cNvSpPr txBox="1"/>
          </xdr:nvSpPr>
          <xdr:spPr>
            <a:xfrm>
              <a:off x="18437412" y="96168883"/>
              <a:ext cx="2838534" cy="193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𝑀</m:t>
                      </m:r>
                    </m:e>
                    <m:sub>
                      <m:r>
                        <a:rPr lang="es-CO" sz="1100" i="1">
                          <a:solidFill>
                            <a:schemeClr val="tx1"/>
                          </a:solidFill>
                          <a:effectLst/>
                          <a:latin typeface="Cambria Math" panose="02040503050406030204" pitchFamily="18" charset="0"/>
                          <a:ea typeface="+mn-ea"/>
                          <a:cs typeface="+mn-cs"/>
                        </a:rPr>
                        <m:t>𝑇𝑐𝑢𝑙</m:t>
                      </m:r>
                    </m:sub>
                  </m:sSub>
                  <m:r>
                    <m:rPr>
                      <m:nor/>
                    </m:rPr>
                    <a:rPr lang="es-CO">
                      <a:effectLst/>
                    </a:rPr>
                    <m:t> </m:t>
                  </m:r>
                  <m:r>
                    <a:rPr lang="es-CO" sz="1200" b="0" i="1">
                      <a:latin typeface="Cambria Math" panose="02040503050406030204" pitchFamily="18" charset="0"/>
                    </a:rPr>
                    <m:t>=</m:t>
                  </m:r>
                  <m:r>
                    <m:rPr>
                      <m:nor/>
                    </m:rPr>
                    <a:rPr lang="es-ES" sz="1200" b="0" i="0">
                      <a:latin typeface="Cambria Math" panose="02040503050406030204" pitchFamily="18" charset="0"/>
                    </a:rPr>
                    <m:t>a</m:t>
                  </m:r>
                  <m:r>
                    <m:rPr>
                      <m:nor/>
                    </m:rPr>
                    <a:rPr lang="es-CO" sz="1200" b="0" i="0">
                      <a:latin typeface="Cambria Math" panose="02040503050406030204" pitchFamily="18" charset="0"/>
                    </a:rPr>
                    <m:t>r</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r>
                    <a:rPr lang="es-CO" sz="1200" b="0" i="1">
                      <a:latin typeface="Cambria Math" panose="02040503050406030204" pitchFamily="18" charset="0"/>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r>
                        <a:rPr lang="es-CO" sz="1100" b="0" i="1">
                          <a:solidFill>
                            <a:schemeClr val="tx1"/>
                          </a:solidFill>
                          <a:effectLst/>
                          <a:latin typeface="Cambria Math" panose="02040503050406030204" pitchFamily="18" charset="0"/>
                          <a:ea typeface="+mn-ea"/>
                          <a:cs typeface="+mn-cs"/>
                        </a:rPr>
                        <m:t>2</m:t>
                      </m:r>
                    </m:sup>
                  </m:sSup>
                  <m:r>
                    <a:rPr lang="es-CO" sz="1200" b="0" i="1">
                      <a:latin typeface="Cambria Math" panose="02040503050406030204" pitchFamily="18" charset="0"/>
                    </a:rPr>
                    <m:t>+</m:t>
                  </m:r>
                  <m:r>
                    <m:rPr>
                      <m:nor/>
                    </m:rPr>
                    <a:rPr lang="es-ES" sz="1200" b="0" i="0">
                      <a:latin typeface="Cambria Math" panose="02040503050406030204" pitchFamily="18" charset="0"/>
                    </a:rPr>
                    <m:t>a</m:t>
                  </m:r>
                  <m:r>
                    <m:rPr>
                      <m:nor/>
                    </m:rPr>
                    <a:rPr lang="es-CO" sz="1200" b="0" i="0">
                      <a:latin typeface="Cambria Math" panose="02040503050406030204" pitchFamily="18" charset="0"/>
                    </a:rPr>
                    <m:t>s</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r>
                    <a:rPr lang="es-CO" sz="1200" b="0" i="1">
                      <a:latin typeface="Cambria Math" panose="02040503050406030204" pitchFamily="18" charset="0"/>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sSup>
                  <m:r>
                    <a:rPr lang="es-CO" sz="1100" b="0" i="1">
                      <a:solidFill>
                        <a:schemeClr val="tx1"/>
                      </a:solidFill>
                      <a:effectLst/>
                      <a:latin typeface="Cambria Math" panose="02040503050406030204" pitchFamily="18" charset="0"/>
                      <a:ea typeface="+mn-ea"/>
                      <a:cs typeface="+mn-cs"/>
                    </a:rPr>
                    <m:t>+</m:t>
                  </m:r>
                  <m:r>
                    <m:rPr>
                      <m:sty m:val="p"/>
                    </m:rPr>
                    <a:rPr lang="es-ES" sz="1100" b="0" i="0">
                      <a:solidFill>
                        <a:schemeClr val="tx1"/>
                      </a:solidFill>
                      <a:effectLst/>
                      <a:latin typeface="Cambria Math" panose="02040503050406030204" pitchFamily="18" charset="0"/>
                      <a:ea typeface="+mn-ea"/>
                      <a:cs typeface="+mn-cs"/>
                    </a:rPr>
                    <m:t>a</m:t>
                  </m:r>
                </m:oMath>
              </a14:m>
              <a:r>
                <a:rPr lang="es-CO" sz="1100" b="0" i="0" u="none" strike="noStrike">
                  <a:solidFill>
                    <a:schemeClr val="tx1"/>
                  </a:solidFill>
                  <a:effectLst/>
                  <a:latin typeface="+mn-lt"/>
                  <a:ea typeface="+mn-ea"/>
                  <a:cs typeface="+mn-cs"/>
                </a:rPr>
                <a:t>t_p</a:t>
              </a:r>
              <a:r>
                <a:rPr lang="es-CO" sz="1200"/>
                <a:t> </a:t>
              </a:r>
            </a:p>
          </xdr:txBody>
        </xdr:sp>
      </mc:Choice>
      <mc:Fallback xmlns="">
        <xdr:sp macro="" textlink="">
          <xdr:nvSpPr>
            <xdr:cNvPr id="90" name="CuadroTexto 89">
              <a:extLst>
                <a:ext uri="{FF2B5EF4-FFF2-40B4-BE49-F238E27FC236}">
                  <a16:creationId xmlns:a16="http://schemas.microsoft.com/office/drawing/2014/main" id="{E646A524-3C4D-ED44-9967-F8157E94E845}"/>
                </a:ext>
              </a:extLst>
            </xdr:cNvPr>
            <xdr:cNvSpPr txBox="1"/>
          </xdr:nvSpPr>
          <xdr:spPr>
            <a:xfrm>
              <a:off x="18437412" y="96168883"/>
              <a:ext cx="2838534" cy="193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i="0">
                  <a:solidFill>
                    <a:schemeClr val="tx1"/>
                  </a:solidFill>
                  <a:effectLst/>
                  <a:latin typeface="Cambria Math" panose="02040503050406030204" pitchFamily="18" charset="0"/>
                  <a:ea typeface="+mn-ea"/>
                  <a:cs typeface="+mn-cs"/>
                </a:rPr>
                <a:t>𝑀_𝑇𝑐𝑢𝑙 "</a:t>
              </a:r>
              <a:r>
                <a:rPr lang="es-CO" i="0">
                  <a:effectLst/>
                  <a:latin typeface="Cambria Math" panose="02040503050406030204" pitchFamily="18" charset="0"/>
                </a:rPr>
                <a:t> </a:t>
              </a:r>
              <a:r>
                <a:rPr lang="es-CO" sz="1200" b="0" i="0">
                  <a:effectLst/>
                  <a:latin typeface="Cambria Math" panose="02040503050406030204" pitchFamily="18" charset="0"/>
                </a:rPr>
                <a:t>"</a:t>
              </a:r>
              <a:r>
                <a:rPr lang="es-CO" sz="1200" b="0" i="0">
                  <a:latin typeface="Cambria Math" panose="02040503050406030204" pitchFamily="18" charset="0"/>
                </a:rPr>
                <a:t>=</a:t>
              </a:r>
              <a:r>
                <a:rPr lang="es-ES" sz="1200" b="0" i="0">
                  <a:latin typeface="Cambria Math" panose="02040503050406030204" pitchFamily="18" charset="0"/>
                </a:rPr>
                <a:t>"a</a:t>
              </a:r>
              <a:r>
                <a:rPr lang="es-CO" sz="1200" b="0" i="0">
                  <a:latin typeface="Cambria Math" panose="02040503050406030204" pitchFamily="18" charset="0"/>
                </a:rPr>
                <a:t>r</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〖𝑑𝑖𝑎𝑚〗^2</a:t>
              </a:r>
              <a:r>
                <a:rPr lang="es-CO" sz="1200" b="0" i="0">
                  <a:latin typeface="Cambria Math" panose="02040503050406030204" pitchFamily="18" charset="0"/>
                </a:rPr>
                <a:t>+</a:t>
              </a:r>
              <a:r>
                <a:rPr lang="es-ES" sz="1200" b="0" i="0">
                  <a:latin typeface="Cambria Math" panose="02040503050406030204" pitchFamily="18" charset="0"/>
                </a:rPr>
                <a:t>"a</a:t>
              </a:r>
              <a:r>
                <a:rPr lang="es-CO" sz="1200" b="0" i="0">
                  <a:latin typeface="Cambria Math" panose="02040503050406030204" pitchFamily="18" charset="0"/>
                </a:rPr>
                <a:t>s</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〖𝑑𝑖𝑎𝑚〗^ +</a:t>
              </a:r>
              <a:r>
                <a:rPr lang="es-ES" sz="1100" b="0" i="0">
                  <a:solidFill>
                    <a:schemeClr val="tx1"/>
                  </a:solidFill>
                  <a:effectLst/>
                  <a:latin typeface="Cambria Math" panose="02040503050406030204" pitchFamily="18" charset="0"/>
                  <a:ea typeface="+mn-ea"/>
                  <a:cs typeface="+mn-cs"/>
                </a:rPr>
                <a:t>a</a:t>
              </a:r>
              <a:r>
                <a:rPr lang="es-CO" sz="1100" b="0" i="0" u="none" strike="noStrike">
                  <a:solidFill>
                    <a:schemeClr val="tx1"/>
                  </a:solidFill>
                  <a:effectLst/>
                  <a:latin typeface="+mn-lt"/>
                  <a:ea typeface="+mn-ea"/>
                  <a:cs typeface="+mn-cs"/>
                </a:rPr>
                <a:t>t_p</a:t>
              </a:r>
              <a:r>
                <a:rPr lang="es-CO" sz="1200"/>
                <a:t> </a:t>
              </a:r>
            </a:p>
          </xdr:txBody>
        </xdr:sp>
      </mc:Fallback>
    </mc:AlternateContent>
    <xdr:clientData/>
  </xdr:oneCellAnchor>
  <xdr:oneCellAnchor>
    <xdr:from>
      <xdr:col>15</xdr:col>
      <xdr:colOff>424756</xdr:colOff>
      <xdr:row>88</xdr:row>
      <xdr:rowOff>45091</xdr:rowOff>
    </xdr:from>
    <xdr:ext cx="912045" cy="206660"/>
    <mc:AlternateContent xmlns:mc="http://schemas.openxmlformats.org/markup-compatibility/2006" xmlns:a14="http://schemas.microsoft.com/office/drawing/2010/main">
      <mc:Choice Requires="a14">
        <xdr:sp macro="" textlink="">
          <xdr:nvSpPr>
            <xdr:cNvPr id="93" name="CuadroTexto 92">
              <a:extLst>
                <a:ext uri="{FF2B5EF4-FFF2-40B4-BE49-F238E27FC236}">
                  <a16:creationId xmlns:a16="http://schemas.microsoft.com/office/drawing/2014/main" id="{C628F721-A9D7-8F43-8439-79EE5520238A}"/>
                </a:ext>
              </a:extLst>
            </xdr:cNvPr>
            <xdr:cNvSpPr txBox="1"/>
          </xdr:nvSpPr>
          <xdr:spPr>
            <a:xfrm>
              <a:off x="17052685" y="113583091"/>
              <a:ext cx="912045" cy="2066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𝑀</m:t>
                        </m:r>
                      </m:e>
                      <m:sub>
                        <m:r>
                          <a:rPr lang="es-CO" sz="1100" i="1">
                            <a:solidFill>
                              <a:schemeClr val="tx1"/>
                            </a:solidFill>
                            <a:effectLst/>
                            <a:latin typeface="Cambria Math" panose="02040503050406030204" pitchFamily="18" charset="0"/>
                            <a:ea typeface="+mn-ea"/>
                            <a:cs typeface="+mn-cs"/>
                          </a:rPr>
                          <m:t>𝑇</m:t>
                        </m:r>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𝑖</m:t>
                            </m:r>
                          </m:e>
                          <m:sub>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0</m:t>
                                </m:r>
                              </m:e>
                              <m:sub>
                                <m:r>
                                  <a:rPr lang="es-CO" sz="1100" i="1">
                                    <a:solidFill>
                                      <a:schemeClr val="tx1"/>
                                    </a:solidFill>
                                    <a:effectLst/>
                                    <a:latin typeface="Cambria Math" panose="02040503050406030204" pitchFamily="18" charset="0"/>
                                    <a:ea typeface="+mn-ea"/>
                                    <a:cs typeface="+mn-cs"/>
                                  </a:rPr>
                                  <m:t>5</m:t>
                                </m:r>
                              </m:sub>
                            </m:sSub>
                          </m:sub>
                        </m:sSub>
                      </m:sub>
                    </m:sSub>
                    <m:r>
                      <m:rPr>
                        <m:nor/>
                      </m:rPr>
                      <a:rPr lang="es-CO">
                        <a:effectLst/>
                      </a:rPr>
                      <m:t> </m:t>
                    </m:r>
                    <m:r>
                      <a:rPr lang="es-CO" sz="1200" b="0" i="1">
                        <a:latin typeface="Cambria Math" panose="02040503050406030204" pitchFamily="18" charset="0"/>
                      </a:rPr>
                      <m:t>=</m:t>
                    </m:r>
                    <m:r>
                      <m:rPr>
                        <m:nor/>
                      </m:rPr>
                      <a:rPr lang="es-CO" sz="1100" b="0" i="0" u="none" strike="noStrike">
                        <a:solidFill>
                          <a:schemeClr val="tx1"/>
                        </a:solidFill>
                        <a:effectLst/>
                        <a:latin typeface="+mn-lt"/>
                        <a:ea typeface="+mn-ea"/>
                        <a:cs typeface="+mn-cs"/>
                      </a:rPr>
                      <m:t>au</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m:t> </m:t>
                    </m:r>
                  </m:oMath>
                </m:oMathPara>
              </a14:m>
              <a:endParaRPr lang="es-CO" sz="1200"/>
            </a:p>
          </xdr:txBody>
        </xdr:sp>
      </mc:Choice>
      <mc:Fallback xmlns="">
        <xdr:sp macro="" textlink="">
          <xdr:nvSpPr>
            <xdr:cNvPr id="93" name="CuadroTexto 92">
              <a:extLst>
                <a:ext uri="{FF2B5EF4-FFF2-40B4-BE49-F238E27FC236}">
                  <a16:creationId xmlns:a16="http://schemas.microsoft.com/office/drawing/2014/main" id="{C628F721-A9D7-8F43-8439-79EE5520238A}"/>
                </a:ext>
              </a:extLst>
            </xdr:cNvPr>
            <xdr:cNvSpPr txBox="1"/>
          </xdr:nvSpPr>
          <xdr:spPr>
            <a:xfrm>
              <a:off x="17052685" y="113583091"/>
              <a:ext cx="912045" cy="2066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i="0">
                  <a:solidFill>
                    <a:schemeClr val="tx1"/>
                  </a:solidFill>
                  <a:effectLst/>
                  <a:latin typeface="Cambria Math" panose="02040503050406030204" pitchFamily="18" charset="0"/>
                  <a:ea typeface="+mn-ea"/>
                  <a:cs typeface="+mn-cs"/>
                </a:rPr>
                <a:t>𝑀_(𝑇𝑖_(0_5 ) ) "</a:t>
              </a:r>
              <a:r>
                <a:rPr lang="es-CO" i="0">
                  <a:effectLst/>
                  <a:latin typeface="Cambria Math" panose="02040503050406030204" pitchFamily="18" charset="0"/>
                </a:rPr>
                <a:t> </a:t>
              </a:r>
              <a:r>
                <a:rPr lang="es-CO" sz="1200" b="0" i="0">
                  <a:effectLst/>
                  <a:latin typeface="Cambria Math" panose="02040503050406030204" pitchFamily="18" charset="0"/>
                </a:rPr>
                <a:t>"</a:t>
              </a:r>
              <a:r>
                <a:rPr lang="es-CO" sz="1200" b="0" i="0">
                  <a:latin typeface="Cambria Math" panose="02040503050406030204" pitchFamily="18" charset="0"/>
                </a:rPr>
                <a:t>=</a:t>
              </a:r>
              <a:r>
                <a:rPr lang="es-CO" sz="1100" b="0" i="0" u="none" strike="noStrike">
                  <a:solidFill>
                    <a:schemeClr val="tx1"/>
                  </a:solidFill>
                  <a:effectLst/>
                  <a:latin typeface="Cambria Math" panose="02040503050406030204" pitchFamily="18" charset="0"/>
                  <a:ea typeface="+mn-ea"/>
                  <a:cs typeface="+mn-cs"/>
                </a:rPr>
                <a:t>"au_p</a:t>
              </a:r>
              <a:r>
                <a:rPr lang="es-CO" i="0">
                  <a:latin typeface="Cambria Math" panose="02040503050406030204" pitchFamily="18" charset="0"/>
                </a:rPr>
                <a:t> </a:t>
              </a:r>
              <a:r>
                <a:rPr lang="es-CO" i="0"/>
                <a:t>"</a:t>
              </a:r>
              <a:endParaRPr lang="es-CO" sz="1200"/>
            </a:p>
          </xdr:txBody>
        </xdr:sp>
      </mc:Fallback>
    </mc:AlternateContent>
    <xdr:clientData/>
  </xdr:oneCellAnchor>
  <xdr:oneCellAnchor>
    <xdr:from>
      <xdr:col>15</xdr:col>
      <xdr:colOff>74705</xdr:colOff>
      <xdr:row>89</xdr:row>
      <xdr:rowOff>186765</xdr:rowOff>
    </xdr:from>
    <xdr:ext cx="2910156" cy="222882"/>
    <mc:AlternateContent xmlns:mc="http://schemas.openxmlformats.org/markup-compatibility/2006" xmlns:a14="http://schemas.microsoft.com/office/drawing/2010/main">
      <mc:Choice Requires="a14">
        <xdr:sp macro="" textlink="">
          <xdr:nvSpPr>
            <xdr:cNvPr id="97" name="CuadroTexto 96">
              <a:extLst>
                <a:ext uri="{FF2B5EF4-FFF2-40B4-BE49-F238E27FC236}">
                  <a16:creationId xmlns:a16="http://schemas.microsoft.com/office/drawing/2014/main" id="{90906DDC-E97F-C044-84E2-80F826083788}"/>
                </a:ext>
              </a:extLst>
            </xdr:cNvPr>
            <xdr:cNvSpPr txBox="1"/>
          </xdr:nvSpPr>
          <xdr:spPr>
            <a:xfrm>
              <a:off x="16702634" y="114024122"/>
              <a:ext cx="2910156" cy="222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𝑀</m:t>
                      </m:r>
                    </m:e>
                    <m:sub>
                      <m:r>
                        <a:rPr lang="es-CO" sz="1100" i="1">
                          <a:solidFill>
                            <a:schemeClr val="tx1"/>
                          </a:solidFill>
                          <a:effectLst/>
                          <a:latin typeface="Cambria Math" panose="02040503050406030204" pitchFamily="18" charset="0"/>
                          <a:ea typeface="+mn-ea"/>
                          <a:cs typeface="+mn-cs"/>
                        </a:rPr>
                        <m:t>𝑇</m:t>
                      </m:r>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𝑖</m:t>
                          </m:r>
                        </m:e>
                        <m:sub>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5</m:t>
                              </m:r>
                            </m:e>
                            <m:sub>
                              <m:r>
                                <a:rPr lang="es-CO" sz="1100" i="1">
                                  <a:solidFill>
                                    <a:schemeClr val="tx1"/>
                                  </a:solidFill>
                                  <a:effectLst/>
                                  <a:latin typeface="Cambria Math" panose="02040503050406030204" pitchFamily="18" charset="0"/>
                                  <a:ea typeface="+mn-ea"/>
                                  <a:cs typeface="+mn-cs"/>
                                </a:rPr>
                                <m:t>10</m:t>
                              </m:r>
                            </m:sub>
                          </m:sSub>
                        </m:sub>
                      </m:sSub>
                    </m:sub>
                  </m:sSub>
                  <m:r>
                    <m:rPr>
                      <m:nor/>
                    </m:rPr>
                    <a:rPr lang="es-CO">
                      <a:effectLst/>
                    </a:rPr>
                    <m:t> </m:t>
                  </m:r>
                  <m:r>
                    <a:rPr lang="es-CO" sz="1200" b="0" i="1">
                      <a:latin typeface="Cambria Math" panose="02040503050406030204" pitchFamily="18" charset="0"/>
                    </a:rPr>
                    <m:t>=</m:t>
                  </m:r>
                  <m:r>
                    <m:rPr>
                      <m:nor/>
                    </m:rPr>
                    <a:rPr lang="es-ES" sz="1200" b="0" i="0">
                      <a:latin typeface="Cambria Math" panose="02040503050406030204" pitchFamily="18" charset="0"/>
                    </a:rPr>
                    <m:t>a</m:t>
                  </m:r>
                  <m:r>
                    <m:rPr>
                      <m:nor/>
                    </m:rPr>
                    <a:rPr lang="es-CO" sz="1200" b="0" i="0">
                      <a:latin typeface="Cambria Math" panose="02040503050406030204" pitchFamily="18" charset="0"/>
                    </a:rPr>
                    <m:t>v</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r>
                    <a:rPr lang="es-CO" sz="1200" b="0" i="1">
                      <a:latin typeface="Cambria Math" panose="02040503050406030204" pitchFamily="18" charset="0"/>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r>
                        <a:rPr lang="es-CO" sz="1100" b="0" i="1">
                          <a:solidFill>
                            <a:schemeClr val="tx1"/>
                          </a:solidFill>
                          <a:effectLst/>
                          <a:latin typeface="Cambria Math" panose="02040503050406030204" pitchFamily="18" charset="0"/>
                          <a:ea typeface="+mn-ea"/>
                          <a:cs typeface="+mn-cs"/>
                        </a:rPr>
                        <m:t>2</m:t>
                      </m:r>
                    </m:sup>
                  </m:sSup>
                  <m:r>
                    <a:rPr lang="es-CO" sz="1200" b="0" i="1">
                      <a:latin typeface="Cambria Math" panose="02040503050406030204" pitchFamily="18" charset="0"/>
                    </a:rPr>
                    <m:t>+</m:t>
                  </m:r>
                  <m:r>
                    <m:rPr>
                      <m:nor/>
                    </m:rPr>
                    <a:rPr lang="es-ES" sz="1200" b="0" i="0">
                      <a:latin typeface="Cambria Math" panose="02040503050406030204" pitchFamily="18" charset="0"/>
                    </a:rPr>
                    <m:t>a</m:t>
                  </m:r>
                  <m:r>
                    <m:rPr>
                      <m:nor/>
                    </m:rPr>
                    <a:rPr lang="es-CO" sz="1200" b="0" i="0">
                      <a:latin typeface="Cambria Math" panose="02040503050406030204" pitchFamily="18" charset="0"/>
                    </a:rPr>
                    <m:t>w</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r>
                    <a:rPr lang="es-CO" sz="1200" b="0" i="1">
                      <a:latin typeface="Cambria Math" panose="02040503050406030204" pitchFamily="18" charset="0"/>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sSup>
                  <m:r>
                    <a:rPr lang="es-CO" sz="1100" b="0" i="1">
                      <a:solidFill>
                        <a:schemeClr val="tx1"/>
                      </a:solidFill>
                      <a:effectLst/>
                      <a:latin typeface="Cambria Math" panose="02040503050406030204" pitchFamily="18" charset="0"/>
                      <a:ea typeface="+mn-ea"/>
                      <a:cs typeface="+mn-cs"/>
                    </a:rPr>
                    <m:t>+</m:t>
                  </m:r>
                  <m:r>
                    <m:rPr>
                      <m:sty m:val="p"/>
                    </m:rPr>
                    <a:rPr lang="es-ES" sz="1100" b="0" i="0">
                      <a:solidFill>
                        <a:schemeClr val="tx1"/>
                      </a:solidFill>
                      <a:effectLst/>
                      <a:latin typeface="Cambria Math" panose="02040503050406030204" pitchFamily="18" charset="0"/>
                      <a:ea typeface="+mn-ea"/>
                      <a:cs typeface="+mn-cs"/>
                    </a:rPr>
                    <m:t>a</m:t>
                  </m:r>
                  <m:r>
                    <m:rPr>
                      <m:sty m:val="p"/>
                    </m:rPr>
                    <a:rPr lang="es-CO" sz="1100" b="0" i="0">
                      <a:solidFill>
                        <a:schemeClr val="tx1"/>
                      </a:solidFill>
                      <a:effectLst/>
                      <a:latin typeface="Cambria Math" panose="02040503050406030204" pitchFamily="18" charset="0"/>
                      <a:ea typeface="+mn-ea"/>
                      <a:cs typeface="+mn-cs"/>
                    </a:rPr>
                    <m:t>x</m:t>
                  </m:r>
                </m:oMath>
              </a14:m>
              <a:r>
                <a:rPr lang="es-CO" sz="1100" b="0" i="0" u="none" strike="noStrike">
                  <a:solidFill>
                    <a:schemeClr val="tx1"/>
                  </a:solidFill>
                  <a:effectLst/>
                  <a:latin typeface="+mn-lt"/>
                  <a:ea typeface="+mn-ea"/>
                  <a:cs typeface="+mn-cs"/>
                </a:rPr>
                <a:t>_p</a:t>
              </a:r>
              <a:r>
                <a:rPr lang="es-CO" sz="1200"/>
                <a:t> </a:t>
              </a:r>
            </a:p>
          </xdr:txBody>
        </xdr:sp>
      </mc:Choice>
      <mc:Fallback xmlns="">
        <xdr:sp macro="" textlink="">
          <xdr:nvSpPr>
            <xdr:cNvPr id="97" name="CuadroTexto 96">
              <a:extLst>
                <a:ext uri="{FF2B5EF4-FFF2-40B4-BE49-F238E27FC236}">
                  <a16:creationId xmlns:a16="http://schemas.microsoft.com/office/drawing/2014/main" id="{90906DDC-E97F-C044-84E2-80F826083788}"/>
                </a:ext>
              </a:extLst>
            </xdr:cNvPr>
            <xdr:cNvSpPr txBox="1"/>
          </xdr:nvSpPr>
          <xdr:spPr>
            <a:xfrm>
              <a:off x="16702634" y="114024122"/>
              <a:ext cx="2910156" cy="222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i="0">
                  <a:solidFill>
                    <a:schemeClr val="tx1"/>
                  </a:solidFill>
                  <a:effectLst/>
                  <a:latin typeface="Cambria Math" panose="02040503050406030204" pitchFamily="18" charset="0"/>
                  <a:ea typeface="+mn-ea"/>
                  <a:cs typeface="+mn-cs"/>
                </a:rPr>
                <a:t>𝑀_(𝑇𝑖_(5_10 ) ) "</a:t>
              </a:r>
              <a:r>
                <a:rPr lang="es-CO" i="0">
                  <a:effectLst/>
                  <a:latin typeface="Cambria Math" panose="02040503050406030204" pitchFamily="18" charset="0"/>
                </a:rPr>
                <a:t> </a:t>
              </a:r>
              <a:r>
                <a:rPr lang="es-CO" sz="1200" b="0" i="0">
                  <a:effectLst/>
                  <a:latin typeface="Cambria Math" panose="02040503050406030204" pitchFamily="18" charset="0"/>
                </a:rPr>
                <a:t>"</a:t>
              </a:r>
              <a:r>
                <a:rPr lang="es-CO" sz="1200" b="0" i="0">
                  <a:latin typeface="Cambria Math" panose="02040503050406030204" pitchFamily="18" charset="0"/>
                </a:rPr>
                <a:t>=</a:t>
              </a:r>
              <a:r>
                <a:rPr lang="es-ES" sz="1200" b="0" i="0">
                  <a:latin typeface="Cambria Math" panose="02040503050406030204" pitchFamily="18" charset="0"/>
                </a:rPr>
                <a:t>"a</a:t>
              </a:r>
              <a:r>
                <a:rPr lang="es-CO" sz="1200" b="0" i="0">
                  <a:latin typeface="Cambria Math" panose="02040503050406030204" pitchFamily="18" charset="0"/>
                </a:rPr>
                <a:t>v</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〖𝑑𝑖𝑎𝑚〗^2</a:t>
              </a:r>
              <a:r>
                <a:rPr lang="es-CO" sz="1200" b="0" i="0">
                  <a:latin typeface="Cambria Math" panose="02040503050406030204" pitchFamily="18" charset="0"/>
                </a:rPr>
                <a:t>+</a:t>
              </a:r>
              <a:r>
                <a:rPr lang="es-ES" sz="1200" b="0" i="0">
                  <a:latin typeface="Cambria Math" panose="02040503050406030204" pitchFamily="18" charset="0"/>
                </a:rPr>
                <a:t>"a</a:t>
              </a:r>
              <a:r>
                <a:rPr lang="es-CO" sz="1200" b="0" i="0">
                  <a:latin typeface="Cambria Math" panose="02040503050406030204" pitchFamily="18" charset="0"/>
                </a:rPr>
                <a:t>w</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〖𝑑𝑖𝑎𝑚〗^ +</a:t>
              </a:r>
              <a:r>
                <a:rPr lang="es-ES" sz="1100" b="0" i="0">
                  <a:solidFill>
                    <a:schemeClr val="tx1"/>
                  </a:solidFill>
                  <a:effectLst/>
                  <a:latin typeface="Cambria Math" panose="02040503050406030204" pitchFamily="18" charset="0"/>
                  <a:ea typeface="+mn-ea"/>
                  <a:cs typeface="+mn-cs"/>
                </a:rPr>
                <a:t>a</a:t>
              </a:r>
              <a:r>
                <a:rPr lang="es-CO" sz="1100" b="0" i="0">
                  <a:solidFill>
                    <a:schemeClr val="tx1"/>
                  </a:solidFill>
                  <a:effectLst/>
                  <a:latin typeface="Cambria Math" panose="02040503050406030204" pitchFamily="18" charset="0"/>
                  <a:ea typeface="+mn-ea"/>
                  <a:cs typeface="+mn-cs"/>
                </a:rPr>
                <a:t>x</a:t>
              </a:r>
              <a:r>
                <a:rPr lang="es-CO" sz="1100" b="0" i="0" u="none" strike="noStrike">
                  <a:solidFill>
                    <a:schemeClr val="tx1"/>
                  </a:solidFill>
                  <a:effectLst/>
                  <a:latin typeface="+mn-lt"/>
                  <a:ea typeface="+mn-ea"/>
                  <a:cs typeface="+mn-cs"/>
                </a:rPr>
                <a:t>_p</a:t>
              </a:r>
              <a:r>
                <a:rPr lang="es-CO" sz="1200"/>
                <a:t> </a:t>
              </a:r>
            </a:p>
          </xdr:txBody>
        </xdr:sp>
      </mc:Fallback>
    </mc:AlternateContent>
    <xdr:clientData/>
  </xdr:oneCellAnchor>
  <xdr:oneCellAnchor>
    <xdr:from>
      <xdr:col>15</xdr:col>
      <xdr:colOff>29882</xdr:colOff>
      <xdr:row>92</xdr:row>
      <xdr:rowOff>141941</xdr:rowOff>
    </xdr:from>
    <xdr:ext cx="2888996" cy="224742"/>
    <mc:AlternateContent xmlns:mc="http://schemas.openxmlformats.org/markup-compatibility/2006" xmlns:a14="http://schemas.microsoft.com/office/drawing/2010/main">
      <mc:Choice Requires="a14">
        <xdr:sp macro="" textlink="">
          <xdr:nvSpPr>
            <xdr:cNvPr id="98" name="CuadroTexto 97">
              <a:extLst>
                <a:ext uri="{FF2B5EF4-FFF2-40B4-BE49-F238E27FC236}">
                  <a16:creationId xmlns:a16="http://schemas.microsoft.com/office/drawing/2014/main" id="{A9886031-9FA8-1D44-A68E-70935D0C6478}"/>
                </a:ext>
              </a:extLst>
            </xdr:cNvPr>
            <xdr:cNvSpPr txBox="1"/>
          </xdr:nvSpPr>
          <xdr:spPr>
            <a:xfrm>
              <a:off x="16657811" y="114550798"/>
              <a:ext cx="2888996" cy="2247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𝑀</m:t>
                      </m:r>
                    </m:e>
                    <m:sub>
                      <m:r>
                        <a:rPr lang="es-CO" sz="1100" i="1">
                          <a:solidFill>
                            <a:schemeClr val="tx1"/>
                          </a:solidFill>
                          <a:effectLst/>
                          <a:latin typeface="Cambria Math" panose="02040503050406030204" pitchFamily="18" charset="0"/>
                          <a:ea typeface="+mn-ea"/>
                          <a:cs typeface="+mn-cs"/>
                        </a:rPr>
                        <m:t>𝑇</m:t>
                      </m:r>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𝑖</m:t>
                          </m:r>
                        </m:e>
                        <m:sub>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10</m:t>
                              </m:r>
                            </m:e>
                            <m:sub>
                              <m:r>
                                <a:rPr lang="es-CO" sz="1100" i="1">
                                  <a:solidFill>
                                    <a:schemeClr val="tx1"/>
                                  </a:solidFill>
                                  <a:effectLst/>
                                  <a:latin typeface="Cambria Math" panose="02040503050406030204" pitchFamily="18" charset="0"/>
                                  <a:ea typeface="+mn-ea"/>
                                  <a:cs typeface="+mn-cs"/>
                                </a:rPr>
                                <m:t>15</m:t>
                              </m:r>
                            </m:sub>
                          </m:sSub>
                        </m:sub>
                      </m:sSub>
                    </m:sub>
                  </m:sSub>
                  <m:r>
                    <m:rPr>
                      <m:nor/>
                    </m:rPr>
                    <a:rPr lang="es-CO">
                      <a:effectLst/>
                    </a:rPr>
                    <m:t> </m:t>
                  </m:r>
                  <m:r>
                    <a:rPr lang="es-CO" sz="1200" b="0" i="1">
                      <a:latin typeface="Cambria Math" panose="02040503050406030204" pitchFamily="18" charset="0"/>
                    </a:rPr>
                    <m:t>=</m:t>
                  </m:r>
                  <m:r>
                    <m:rPr>
                      <m:nor/>
                    </m:rPr>
                    <a:rPr lang="es-ES" sz="1200" b="0" i="0">
                      <a:latin typeface="Cambria Math" panose="02040503050406030204" pitchFamily="18" charset="0"/>
                    </a:rPr>
                    <m:t>a</m:t>
                  </m:r>
                  <m:r>
                    <m:rPr>
                      <m:nor/>
                    </m:rPr>
                    <a:rPr lang="es-CO" sz="1200" b="0" i="0">
                      <a:latin typeface="Cambria Math" panose="02040503050406030204" pitchFamily="18" charset="0"/>
                    </a:rPr>
                    <m:t>y</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r>
                    <a:rPr lang="es-CO" sz="1200" b="0" i="1">
                      <a:latin typeface="Cambria Math" panose="02040503050406030204" pitchFamily="18" charset="0"/>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r>
                        <a:rPr lang="es-CO" sz="1100" b="0" i="1">
                          <a:solidFill>
                            <a:schemeClr val="tx1"/>
                          </a:solidFill>
                          <a:effectLst/>
                          <a:latin typeface="Cambria Math" panose="02040503050406030204" pitchFamily="18" charset="0"/>
                          <a:ea typeface="+mn-ea"/>
                          <a:cs typeface="+mn-cs"/>
                        </a:rPr>
                        <m:t>2</m:t>
                      </m:r>
                    </m:sup>
                  </m:sSup>
                  <m:r>
                    <a:rPr lang="es-CO" sz="1200" b="0" i="1">
                      <a:latin typeface="Cambria Math" panose="02040503050406030204" pitchFamily="18" charset="0"/>
                    </a:rPr>
                    <m:t>+</m:t>
                  </m:r>
                  <m:r>
                    <m:rPr>
                      <m:nor/>
                    </m:rPr>
                    <a:rPr lang="es-ES" sz="1200" b="0" i="0">
                      <a:latin typeface="Cambria Math" panose="02040503050406030204" pitchFamily="18" charset="0"/>
                    </a:rPr>
                    <m:t>a</m:t>
                  </m:r>
                  <m:r>
                    <m:rPr>
                      <m:nor/>
                    </m:rPr>
                    <a:rPr lang="es-CO" sz="1200" b="0" i="0">
                      <a:latin typeface="Cambria Math" panose="02040503050406030204" pitchFamily="18" charset="0"/>
                    </a:rPr>
                    <m:t>z</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r>
                    <a:rPr lang="es-CO" sz="1200" b="0" i="1">
                      <a:latin typeface="Cambria Math" panose="02040503050406030204" pitchFamily="18" charset="0"/>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sSup>
                  <m:r>
                    <a:rPr lang="es-CO" sz="1100" b="0" i="1">
                      <a:solidFill>
                        <a:schemeClr val="tx1"/>
                      </a:solidFill>
                      <a:effectLst/>
                      <a:latin typeface="Cambria Math" panose="02040503050406030204" pitchFamily="18" charset="0"/>
                      <a:ea typeface="+mn-ea"/>
                      <a:cs typeface="+mn-cs"/>
                    </a:rPr>
                    <m:t>+</m:t>
                  </m:r>
                </m:oMath>
              </a14:m>
              <a:r>
                <a:rPr lang="es-CO" sz="1100" b="0" i="0" u="none" strike="noStrike">
                  <a:solidFill>
                    <a:schemeClr val="tx1"/>
                  </a:solidFill>
                  <a:effectLst/>
                  <a:latin typeface="+mn-lt"/>
                  <a:ea typeface="+mn-ea"/>
                  <a:cs typeface="+mn-cs"/>
                </a:rPr>
                <a:t>ba_p</a:t>
              </a:r>
              <a:r>
                <a:rPr lang="es-CO" sz="1200"/>
                <a:t> </a:t>
              </a:r>
            </a:p>
          </xdr:txBody>
        </xdr:sp>
      </mc:Choice>
      <mc:Fallback xmlns="">
        <xdr:sp macro="" textlink="">
          <xdr:nvSpPr>
            <xdr:cNvPr id="98" name="CuadroTexto 97">
              <a:extLst>
                <a:ext uri="{FF2B5EF4-FFF2-40B4-BE49-F238E27FC236}">
                  <a16:creationId xmlns:a16="http://schemas.microsoft.com/office/drawing/2014/main" id="{A9886031-9FA8-1D44-A68E-70935D0C6478}"/>
                </a:ext>
              </a:extLst>
            </xdr:cNvPr>
            <xdr:cNvSpPr txBox="1"/>
          </xdr:nvSpPr>
          <xdr:spPr>
            <a:xfrm>
              <a:off x="16657811" y="114550798"/>
              <a:ext cx="2888996" cy="2247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i="0">
                  <a:solidFill>
                    <a:schemeClr val="tx1"/>
                  </a:solidFill>
                  <a:effectLst/>
                  <a:latin typeface="Cambria Math" panose="02040503050406030204" pitchFamily="18" charset="0"/>
                  <a:ea typeface="+mn-ea"/>
                  <a:cs typeface="+mn-cs"/>
                </a:rPr>
                <a:t>𝑀_(𝑇𝑖_(10_15 ) ) "</a:t>
              </a:r>
              <a:r>
                <a:rPr lang="es-CO" i="0">
                  <a:effectLst/>
                  <a:latin typeface="Cambria Math" panose="02040503050406030204" pitchFamily="18" charset="0"/>
                </a:rPr>
                <a:t> </a:t>
              </a:r>
              <a:r>
                <a:rPr lang="es-CO" sz="1200" b="0" i="0">
                  <a:effectLst/>
                  <a:latin typeface="Cambria Math" panose="02040503050406030204" pitchFamily="18" charset="0"/>
                </a:rPr>
                <a:t>"</a:t>
              </a:r>
              <a:r>
                <a:rPr lang="es-CO" sz="1200" b="0" i="0">
                  <a:latin typeface="Cambria Math" panose="02040503050406030204" pitchFamily="18" charset="0"/>
                </a:rPr>
                <a:t>=</a:t>
              </a:r>
              <a:r>
                <a:rPr lang="es-ES" sz="1200" b="0" i="0">
                  <a:latin typeface="Cambria Math" panose="02040503050406030204" pitchFamily="18" charset="0"/>
                </a:rPr>
                <a:t>"a</a:t>
              </a:r>
              <a:r>
                <a:rPr lang="es-CO" sz="1200" b="0" i="0">
                  <a:latin typeface="Cambria Math" panose="02040503050406030204" pitchFamily="18" charset="0"/>
                </a:rPr>
                <a:t>y</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〖𝑑𝑖𝑎𝑚〗^2</a:t>
              </a:r>
              <a:r>
                <a:rPr lang="es-CO" sz="1200" b="0" i="0">
                  <a:latin typeface="Cambria Math" panose="02040503050406030204" pitchFamily="18" charset="0"/>
                </a:rPr>
                <a:t>+</a:t>
              </a:r>
              <a:r>
                <a:rPr lang="es-ES" sz="1200" b="0" i="0">
                  <a:latin typeface="Cambria Math" panose="02040503050406030204" pitchFamily="18" charset="0"/>
                </a:rPr>
                <a:t>"a</a:t>
              </a:r>
              <a:r>
                <a:rPr lang="es-CO" sz="1200" b="0" i="0">
                  <a:latin typeface="Cambria Math" panose="02040503050406030204" pitchFamily="18" charset="0"/>
                </a:rPr>
                <a:t>z</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〖𝑑𝑖𝑎𝑚〗^ +</a:t>
              </a:r>
              <a:r>
                <a:rPr lang="es-CO" sz="1100" b="0" i="0" u="none" strike="noStrike">
                  <a:solidFill>
                    <a:schemeClr val="tx1"/>
                  </a:solidFill>
                  <a:effectLst/>
                  <a:latin typeface="+mn-lt"/>
                  <a:ea typeface="+mn-ea"/>
                  <a:cs typeface="+mn-cs"/>
                </a:rPr>
                <a:t>ba_p</a:t>
              </a:r>
              <a:r>
                <a:rPr lang="es-CO" sz="1200"/>
                <a:t> </a:t>
              </a:r>
            </a:p>
          </xdr:txBody>
        </xdr:sp>
      </mc:Fallback>
    </mc:AlternateContent>
    <xdr:clientData/>
  </xdr:oneCellAnchor>
  <xdr:oneCellAnchor>
    <xdr:from>
      <xdr:col>15</xdr:col>
      <xdr:colOff>7471</xdr:colOff>
      <xdr:row>95</xdr:row>
      <xdr:rowOff>179294</xdr:rowOff>
    </xdr:from>
    <xdr:ext cx="2963183" cy="222882"/>
    <mc:AlternateContent xmlns:mc="http://schemas.openxmlformats.org/markup-compatibility/2006" xmlns:a14="http://schemas.microsoft.com/office/drawing/2010/main">
      <mc:Choice Requires="a14">
        <xdr:sp macro="" textlink="">
          <xdr:nvSpPr>
            <xdr:cNvPr id="99" name="CuadroTexto 98">
              <a:extLst>
                <a:ext uri="{FF2B5EF4-FFF2-40B4-BE49-F238E27FC236}">
                  <a16:creationId xmlns:a16="http://schemas.microsoft.com/office/drawing/2014/main" id="{438A3915-FE52-F14E-AC2F-1FF885D4ED18}"/>
                </a:ext>
              </a:extLst>
            </xdr:cNvPr>
            <xdr:cNvSpPr txBox="1"/>
          </xdr:nvSpPr>
          <xdr:spPr>
            <a:xfrm>
              <a:off x="16635400" y="115159651"/>
              <a:ext cx="2963183" cy="222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𝑀</m:t>
                      </m:r>
                    </m:e>
                    <m:sub>
                      <m:r>
                        <a:rPr lang="es-CO" sz="1100" i="1">
                          <a:solidFill>
                            <a:schemeClr val="tx1"/>
                          </a:solidFill>
                          <a:effectLst/>
                          <a:latin typeface="Cambria Math" panose="02040503050406030204" pitchFamily="18" charset="0"/>
                          <a:ea typeface="+mn-ea"/>
                          <a:cs typeface="+mn-cs"/>
                        </a:rPr>
                        <m:t>𝑇</m:t>
                      </m:r>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𝑖</m:t>
                          </m:r>
                        </m:e>
                        <m:sub>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1</m:t>
                              </m:r>
                              <m:r>
                                <a:rPr lang="es-ES" sz="1100" b="0" i="1">
                                  <a:solidFill>
                                    <a:schemeClr val="tx1"/>
                                  </a:solidFill>
                                  <a:effectLst/>
                                  <a:latin typeface="Cambria Math" panose="02040503050406030204" pitchFamily="18" charset="0"/>
                                  <a:ea typeface="+mn-ea"/>
                                  <a:cs typeface="+mn-cs"/>
                                </a:rPr>
                                <m:t>5</m:t>
                              </m:r>
                            </m:e>
                            <m:sub>
                              <m:r>
                                <a:rPr lang="es-ES" sz="1100" b="0" i="1">
                                  <a:solidFill>
                                    <a:schemeClr val="tx1"/>
                                  </a:solidFill>
                                  <a:effectLst/>
                                  <a:latin typeface="Cambria Math" panose="02040503050406030204" pitchFamily="18" charset="0"/>
                                  <a:ea typeface="+mn-ea"/>
                                  <a:cs typeface="+mn-cs"/>
                                </a:rPr>
                                <m:t>20</m:t>
                              </m:r>
                            </m:sub>
                          </m:sSub>
                        </m:sub>
                      </m:sSub>
                    </m:sub>
                  </m:sSub>
                  <m:r>
                    <m:rPr>
                      <m:nor/>
                    </m:rPr>
                    <a:rPr lang="es-CO">
                      <a:effectLst/>
                    </a:rPr>
                    <m:t> </m:t>
                  </m:r>
                  <m:r>
                    <a:rPr lang="es-CO" sz="1200" b="0" i="1">
                      <a:latin typeface="Cambria Math" panose="02040503050406030204" pitchFamily="18" charset="0"/>
                    </a:rPr>
                    <m:t>=</m:t>
                  </m:r>
                  <m:r>
                    <m:rPr>
                      <m:nor/>
                    </m:rPr>
                    <a:rPr lang="es-CO" sz="1200" b="0" i="0">
                      <a:latin typeface="Cambria Math" panose="02040503050406030204" pitchFamily="18" charset="0"/>
                    </a:rPr>
                    <m:t>bb</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r>
                    <a:rPr lang="es-CO" sz="1200" b="0" i="1">
                      <a:latin typeface="Cambria Math" panose="02040503050406030204" pitchFamily="18" charset="0"/>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r>
                        <a:rPr lang="es-CO" sz="1100" b="0" i="1">
                          <a:solidFill>
                            <a:schemeClr val="tx1"/>
                          </a:solidFill>
                          <a:effectLst/>
                          <a:latin typeface="Cambria Math" panose="02040503050406030204" pitchFamily="18" charset="0"/>
                          <a:ea typeface="+mn-ea"/>
                          <a:cs typeface="+mn-cs"/>
                        </a:rPr>
                        <m:t>2</m:t>
                      </m:r>
                    </m:sup>
                  </m:sSup>
                  <m:r>
                    <a:rPr lang="es-CO" sz="1200" b="0" i="1">
                      <a:latin typeface="Cambria Math" panose="02040503050406030204" pitchFamily="18" charset="0"/>
                    </a:rPr>
                    <m:t>+</m:t>
                  </m:r>
                  <m:r>
                    <m:rPr>
                      <m:nor/>
                    </m:rPr>
                    <a:rPr lang="es-ES" sz="1200" b="0" i="0">
                      <a:latin typeface="Cambria Math" panose="02040503050406030204" pitchFamily="18" charset="0"/>
                    </a:rPr>
                    <m:t>b</m:t>
                  </m:r>
                  <m:r>
                    <m:rPr>
                      <m:nor/>
                    </m:rPr>
                    <a:rPr lang="es-CO" sz="1200" b="0" i="0">
                      <a:latin typeface="Cambria Math" panose="02040503050406030204" pitchFamily="18" charset="0"/>
                    </a:rPr>
                    <m:t>c</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r>
                    <a:rPr lang="es-CO" sz="1200" b="0" i="1">
                      <a:latin typeface="Cambria Math" panose="02040503050406030204" pitchFamily="18" charset="0"/>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sSup>
                  <m:r>
                    <a:rPr lang="es-CO" sz="1100" b="0" i="1">
                      <a:solidFill>
                        <a:schemeClr val="tx1"/>
                      </a:solidFill>
                      <a:effectLst/>
                      <a:latin typeface="Cambria Math" panose="02040503050406030204" pitchFamily="18" charset="0"/>
                      <a:ea typeface="+mn-ea"/>
                      <a:cs typeface="+mn-cs"/>
                    </a:rPr>
                    <m:t>+</m:t>
                  </m:r>
                  <m:r>
                    <m:rPr>
                      <m:sty m:val="p"/>
                    </m:rPr>
                    <a:rPr lang="es-ES" sz="1100" b="0" i="0">
                      <a:solidFill>
                        <a:schemeClr val="tx1"/>
                      </a:solidFill>
                      <a:effectLst/>
                      <a:latin typeface="Cambria Math" panose="02040503050406030204" pitchFamily="18" charset="0"/>
                      <a:ea typeface="+mn-ea"/>
                      <a:cs typeface="+mn-cs"/>
                    </a:rPr>
                    <m:t>b</m:t>
                  </m:r>
                </m:oMath>
              </a14:m>
              <a:r>
                <a:rPr lang="es-CO" sz="1100" b="0" i="0" u="none" strike="noStrike">
                  <a:solidFill>
                    <a:schemeClr val="tx1"/>
                  </a:solidFill>
                  <a:effectLst/>
                  <a:latin typeface="+mn-lt"/>
                  <a:ea typeface="+mn-ea"/>
                  <a:cs typeface="+mn-cs"/>
                </a:rPr>
                <a:t>d_p</a:t>
              </a:r>
              <a:r>
                <a:rPr lang="es-CO" sz="1200"/>
                <a:t> </a:t>
              </a:r>
            </a:p>
          </xdr:txBody>
        </xdr:sp>
      </mc:Choice>
      <mc:Fallback xmlns="">
        <xdr:sp macro="" textlink="">
          <xdr:nvSpPr>
            <xdr:cNvPr id="99" name="CuadroTexto 98">
              <a:extLst>
                <a:ext uri="{FF2B5EF4-FFF2-40B4-BE49-F238E27FC236}">
                  <a16:creationId xmlns:a16="http://schemas.microsoft.com/office/drawing/2014/main" id="{438A3915-FE52-F14E-AC2F-1FF885D4ED18}"/>
                </a:ext>
              </a:extLst>
            </xdr:cNvPr>
            <xdr:cNvSpPr txBox="1"/>
          </xdr:nvSpPr>
          <xdr:spPr>
            <a:xfrm>
              <a:off x="16635400" y="115159651"/>
              <a:ext cx="2963183" cy="222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i="0">
                  <a:solidFill>
                    <a:schemeClr val="tx1"/>
                  </a:solidFill>
                  <a:effectLst/>
                  <a:latin typeface="Cambria Math" panose="02040503050406030204" pitchFamily="18" charset="0"/>
                  <a:ea typeface="+mn-ea"/>
                  <a:cs typeface="+mn-cs"/>
                </a:rPr>
                <a:t>𝑀_(𝑇𝑖_(1</a:t>
              </a:r>
              <a:r>
                <a:rPr lang="es-ES" sz="1100" b="0" i="0">
                  <a:solidFill>
                    <a:schemeClr val="tx1"/>
                  </a:solidFill>
                  <a:effectLst/>
                  <a:latin typeface="Cambria Math" panose="02040503050406030204" pitchFamily="18" charset="0"/>
                  <a:ea typeface="+mn-ea"/>
                  <a:cs typeface="+mn-cs"/>
                </a:rPr>
                <a:t>5</a:t>
              </a:r>
              <a:r>
                <a:rPr lang="es-CO" sz="1100" b="0" i="0">
                  <a:solidFill>
                    <a:schemeClr val="tx1"/>
                  </a:solidFill>
                  <a:effectLst/>
                  <a:latin typeface="Cambria Math" panose="02040503050406030204" pitchFamily="18" charset="0"/>
                  <a:ea typeface="+mn-ea"/>
                  <a:cs typeface="+mn-cs"/>
                </a:rPr>
                <a:t>_</a:t>
              </a:r>
              <a:r>
                <a:rPr lang="es-ES" sz="1100" b="0" i="0">
                  <a:solidFill>
                    <a:schemeClr val="tx1"/>
                  </a:solidFill>
                  <a:effectLst/>
                  <a:latin typeface="Cambria Math" panose="02040503050406030204" pitchFamily="18" charset="0"/>
                  <a:ea typeface="+mn-ea"/>
                  <a:cs typeface="+mn-cs"/>
                </a:rPr>
                <a:t>20 </a:t>
              </a:r>
              <a:r>
                <a:rPr lang="es-CO" sz="1100" b="0" i="0">
                  <a:solidFill>
                    <a:schemeClr val="tx1"/>
                  </a:solidFill>
                  <a:effectLst/>
                  <a:latin typeface="Cambria Math" panose="02040503050406030204" pitchFamily="18" charset="0"/>
                  <a:ea typeface="+mn-ea"/>
                  <a:cs typeface="+mn-cs"/>
                </a:rPr>
                <a:t>)</a:t>
              </a:r>
              <a:r>
                <a:rPr lang="es-ES" sz="1100" b="0" i="0">
                  <a:solidFill>
                    <a:schemeClr val="tx1"/>
                  </a:solidFill>
                  <a:effectLst/>
                  <a:latin typeface="Cambria Math" panose="02040503050406030204" pitchFamily="18" charset="0"/>
                  <a:ea typeface="+mn-ea"/>
                  <a:cs typeface="+mn-cs"/>
                </a:rPr>
                <a:t> </a:t>
              </a:r>
              <a:r>
                <a:rPr lang="es-CO" sz="1100" b="0" i="0">
                  <a:solidFill>
                    <a:schemeClr val="tx1"/>
                  </a:solidFill>
                  <a:effectLst/>
                  <a:latin typeface="Cambria Math" panose="02040503050406030204" pitchFamily="18" charset="0"/>
                  <a:ea typeface="+mn-ea"/>
                  <a:cs typeface="+mn-cs"/>
                </a:rPr>
                <a:t>) "</a:t>
              </a:r>
              <a:r>
                <a:rPr lang="es-CO" i="0">
                  <a:effectLst/>
                  <a:latin typeface="Cambria Math" panose="02040503050406030204" pitchFamily="18" charset="0"/>
                </a:rPr>
                <a:t> </a:t>
              </a:r>
              <a:r>
                <a:rPr lang="es-CO" sz="1200" b="0" i="0">
                  <a:effectLst/>
                  <a:latin typeface="Cambria Math" panose="02040503050406030204" pitchFamily="18" charset="0"/>
                </a:rPr>
                <a:t>"</a:t>
              </a:r>
              <a:r>
                <a:rPr lang="es-CO" sz="1200" b="0" i="0">
                  <a:latin typeface="Cambria Math" panose="02040503050406030204" pitchFamily="18" charset="0"/>
                </a:rPr>
                <a:t>="bb</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〖𝑑𝑖𝑎𝑚〗^2</a:t>
              </a:r>
              <a:r>
                <a:rPr lang="es-CO" sz="1200" b="0" i="0">
                  <a:latin typeface="Cambria Math" panose="02040503050406030204" pitchFamily="18" charset="0"/>
                </a:rPr>
                <a:t>+</a:t>
              </a:r>
              <a:r>
                <a:rPr lang="es-ES" sz="1200" b="0" i="0">
                  <a:latin typeface="Cambria Math" panose="02040503050406030204" pitchFamily="18" charset="0"/>
                </a:rPr>
                <a:t>"b</a:t>
              </a:r>
              <a:r>
                <a:rPr lang="es-CO" sz="1200" b="0" i="0">
                  <a:latin typeface="Cambria Math" panose="02040503050406030204" pitchFamily="18" charset="0"/>
                </a:rPr>
                <a:t>c</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〖𝑑𝑖𝑎𝑚〗^ +</a:t>
              </a:r>
              <a:r>
                <a:rPr lang="es-ES" sz="1100" b="0" i="0">
                  <a:solidFill>
                    <a:schemeClr val="tx1"/>
                  </a:solidFill>
                  <a:effectLst/>
                  <a:latin typeface="Cambria Math" panose="02040503050406030204" pitchFamily="18" charset="0"/>
                  <a:ea typeface="+mn-ea"/>
                  <a:cs typeface="+mn-cs"/>
                </a:rPr>
                <a:t>b</a:t>
              </a:r>
              <a:r>
                <a:rPr lang="es-CO" sz="1100" b="0" i="0" u="none" strike="noStrike">
                  <a:solidFill>
                    <a:schemeClr val="tx1"/>
                  </a:solidFill>
                  <a:effectLst/>
                  <a:latin typeface="+mn-lt"/>
                  <a:ea typeface="+mn-ea"/>
                  <a:cs typeface="+mn-cs"/>
                </a:rPr>
                <a:t>d_p</a:t>
              </a:r>
              <a:r>
                <a:rPr lang="es-CO" sz="1200"/>
                <a:t> </a:t>
              </a:r>
            </a:p>
          </xdr:txBody>
        </xdr:sp>
      </mc:Fallback>
    </mc:AlternateContent>
    <xdr:clientData/>
  </xdr:oneCellAnchor>
  <xdr:oneCellAnchor>
    <xdr:from>
      <xdr:col>15</xdr:col>
      <xdr:colOff>14941</xdr:colOff>
      <xdr:row>98</xdr:row>
      <xdr:rowOff>134471</xdr:rowOff>
    </xdr:from>
    <xdr:ext cx="2935547" cy="224742"/>
    <mc:AlternateContent xmlns:mc="http://schemas.openxmlformats.org/markup-compatibility/2006" xmlns:a14="http://schemas.microsoft.com/office/drawing/2010/main">
      <mc:Choice Requires="a14">
        <xdr:sp macro="" textlink="">
          <xdr:nvSpPr>
            <xdr:cNvPr id="100" name="CuadroTexto 99">
              <a:extLst>
                <a:ext uri="{FF2B5EF4-FFF2-40B4-BE49-F238E27FC236}">
                  <a16:creationId xmlns:a16="http://schemas.microsoft.com/office/drawing/2014/main" id="{2DE3B403-66A2-3348-AC25-699B32C525AA}"/>
                </a:ext>
              </a:extLst>
            </xdr:cNvPr>
            <xdr:cNvSpPr txBox="1"/>
          </xdr:nvSpPr>
          <xdr:spPr>
            <a:xfrm>
              <a:off x="18347765" y="98977824"/>
              <a:ext cx="2935547" cy="2247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𝑀</m:t>
                      </m:r>
                    </m:e>
                    <m:sub>
                      <m:r>
                        <a:rPr lang="es-CO" sz="1100" i="1">
                          <a:solidFill>
                            <a:schemeClr val="tx1"/>
                          </a:solidFill>
                          <a:effectLst/>
                          <a:latin typeface="Cambria Math" panose="02040503050406030204" pitchFamily="18" charset="0"/>
                          <a:ea typeface="+mn-ea"/>
                          <a:cs typeface="+mn-cs"/>
                        </a:rPr>
                        <m:t>𝑇</m:t>
                      </m:r>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𝑖</m:t>
                          </m:r>
                        </m:e>
                        <m:sub>
                          <m:sSub>
                            <m:sSubPr>
                              <m:ctrlPr>
                                <a:rPr lang="es-CO" sz="1100" i="1">
                                  <a:solidFill>
                                    <a:schemeClr val="tx1"/>
                                  </a:solidFill>
                                  <a:effectLst/>
                                  <a:latin typeface="Cambria Math" panose="02040503050406030204" pitchFamily="18" charset="0"/>
                                  <a:ea typeface="+mn-ea"/>
                                  <a:cs typeface="+mn-cs"/>
                                </a:rPr>
                              </m:ctrlPr>
                            </m:sSubPr>
                            <m:e>
                              <m:r>
                                <a:rPr lang="es-ES" sz="1100" b="0" i="1">
                                  <a:solidFill>
                                    <a:schemeClr val="tx1"/>
                                  </a:solidFill>
                                  <a:effectLst/>
                                  <a:latin typeface="Cambria Math" panose="02040503050406030204" pitchFamily="18" charset="0"/>
                                  <a:ea typeface="+mn-ea"/>
                                  <a:cs typeface="+mn-cs"/>
                                </a:rPr>
                                <m:t>20</m:t>
                              </m:r>
                            </m:e>
                            <m:sub>
                              <m:r>
                                <a:rPr lang="es-ES" sz="1100" b="0" i="1">
                                  <a:solidFill>
                                    <a:schemeClr val="tx1"/>
                                  </a:solidFill>
                                  <a:effectLst/>
                                  <a:latin typeface="Cambria Math" panose="02040503050406030204" pitchFamily="18" charset="0"/>
                                  <a:ea typeface="+mn-ea"/>
                                  <a:cs typeface="+mn-cs"/>
                                </a:rPr>
                                <m:t>25</m:t>
                              </m:r>
                            </m:sub>
                          </m:sSub>
                        </m:sub>
                      </m:sSub>
                    </m:sub>
                  </m:sSub>
                  <m:r>
                    <m:rPr>
                      <m:nor/>
                    </m:rPr>
                    <a:rPr lang="es-CO">
                      <a:effectLst/>
                    </a:rPr>
                    <m:t> </m:t>
                  </m:r>
                  <m:r>
                    <a:rPr lang="es-CO" sz="1200" b="0" i="1">
                      <a:latin typeface="Cambria Math" panose="02040503050406030204" pitchFamily="18" charset="0"/>
                    </a:rPr>
                    <m:t>=</m:t>
                  </m:r>
                  <m:r>
                    <m:rPr>
                      <m:nor/>
                    </m:rPr>
                    <a:rPr lang="es-ES" sz="1200" b="0" i="0">
                      <a:latin typeface="Cambria Math" panose="02040503050406030204" pitchFamily="18" charset="0"/>
                    </a:rPr>
                    <m:t>b</m:t>
                  </m:r>
                  <m:r>
                    <m:rPr>
                      <m:nor/>
                    </m:rPr>
                    <a:rPr lang="es-CO" sz="1200" b="0" i="0">
                      <a:latin typeface="Cambria Math" panose="02040503050406030204" pitchFamily="18" charset="0"/>
                    </a:rPr>
                    <m:t>e</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r>
                    <a:rPr lang="es-CO" sz="1200" b="0" i="1">
                      <a:latin typeface="Cambria Math" panose="02040503050406030204" pitchFamily="18" charset="0"/>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r>
                        <a:rPr lang="es-CO" sz="1100" b="0" i="1">
                          <a:solidFill>
                            <a:schemeClr val="tx1"/>
                          </a:solidFill>
                          <a:effectLst/>
                          <a:latin typeface="Cambria Math" panose="02040503050406030204" pitchFamily="18" charset="0"/>
                          <a:ea typeface="+mn-ea"/>
                          <a:cs typeface="+mn-cs"/>
                        </a:rPr>
                        <m:t>2</m:t>
                      </m:r>
                    </m:sup>
                  </m:sSup>
                  <m:r>
                    <a:rPr lang="es-CO" sz="1200" b="0" i="1">
                      <a:latin typeface="Cambria Math" panose="02040503050406030204" pitchFamily="18" charset="0"/>
                    </a:rPr>
                    <m:t>+</m:t>
                  </m:r>
                  <m:r>
                    <m:rPr>
                      <m:nor/>
                    </m:rPr>
                    <a:rPr lang="es-ES" sz="1200" b="0" i="0">
                      <a:latin typeface="Cambria Math" panose="02040503050406030204" pitchFamily="18" charset="0"/>
                    </a:rPr>
                    <m:t>b</m:t>
                  </m:r>
                  <m:r>
                    <m:rPr>
                      <m:nor/>
                    </m:rPr>
                    <a:rPr lang="es-CO" sz="1200" b="0" i="0">
                      <a:latin typeface="Cambria Math" panose="02040503050406030204" pitchFamily="18" charset="0"/>
                    </a:rPr>
                    <m:t>f</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r>
                    <a:rPr lang="es-CO" sz="1200" b="0" i="1">
                      <a:latin typeface="Cambria Math" panose="02040503050406030204" pitchFamily="18" charset="0"/>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sSup>
                  <m:r>
                    <a:rPr lang="es-CO" sz="1100" b="0" i="1">
                      <a:solidFill>
                        <a:schemeClr val="tx1"/>
                      </a:solidFill>
                      <a:effectLst/>
                      <a:latin typeface="Cambria Math" panose="02040503050406030204" pitchFamily="18" charset="0"/>
                      <a:ea typeface="+mn-ea"/>
                      <a:cs typeface="+mn-cs"/>
                    </a:rPr>
                    <m:t>+</m:t>
                  </m:r>
                  <m:r>
                    <m:rPr>
                      <m:sty m:val="p"/>
                    </m:rPr>
                    <a:rPr lang="es-ES" sz="1100" b="0" i="0">
                      <a:solidFill>
                        <a:schemeClr val="tx1"/>
                      </a:solidFill>
                      <a:effectLst/>
                      <a:latin typeface="Cambria Math" panose="02040503050406030204" pitchFamily="18" charset="0"/>
                      <a:ea typeface="+mn-ea"/>
                      <a:cs typeface="+mn-cs"/>
                    </a:rPr>
                    <m:t>b</m:t>
                  </m:r>
                </m:oMath>
              </a14:m>
              <a:r>
                <a:rPr lang="es-CO" sz="1100" b="0" i="0" u="none" strike="noStrike">
                  <a:solidFill>
                    <a:schemeClr val="tx1"/>
                  </a:solidFill>
                  <a:effectLst/>
                  <a:latin typeface="+mn-lt"/>
                  <a:ea typeface="+mn-ea"/>
                  <a:cs typeface="+mn-cs"/>
                </a:rPr>
                <a:t>g_p</a:t>
              </a:r>
              <a:r>
                <a:rPr lang="es-CO" sz="1200"/>
                <a:t> </a:t>
              </a:r>
            </a:p>
          </xdr:txBody>
        </xdr:sp>
      </mc:Choice>
      <mc:Fallback xmlns="">
        <xdr:sp macro="" textlink="">
          <xdr:nvSpPr>
            <xdr:cNvPr id="100" name="CuadroTexto 99">
              <a:extLst>
                <a:ext uri="{FF2B5EF4-FFF2-40B4-BE49-F238E27FC236}">
                  <a16:creationId xmlns:a16="http://schemas.microsoft.com/office/drawing/2014/main" id="{2DE3B403-66A2-3348-AC25-699B32C525AA}"/>
                </a:ext>
              </a:extLst>
            </xdr:cNvPr>
            <xdr:cNvSpPr txBox="1"/>
          </xdr:nvSpPr>
          <xdr:spPr>
            <a:xfrm>
              <a:off x="18347765" y="98977824"/>
              <a:ext cx="2935547" cy="2247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i="0">
                  <a:solidFill>
                    <a:schemeClr val="tx1"/>
                  </a:solidFill>
                  <a:effectLst/>
                  <a:latin typeface="Cambria Math" panose="02040503050406030204" pitchFamily="18" charset="0"/>
                  <a:ea typeface="+mn-ea"/>
                  <a:cs typeface="+mn-cs"/>
                </a:rPr>
                <a:t>𝑀_(𝑇𝑖_(</a:t>
              </a:r>
              <a:r>
                <a:rPr lang="es-ES" sz="1100" b="0" i="0">
                  <a:solidFill>
                    <a:schemeClr val="tx1"/>
                  </a:solidFill>
                  <a:effectLst/>
                  <a:latin typeface="Cambria Math" panose="02040503050406030204" pitchFamily="18" charset="0"/>
                  <a:ea typeface="+mn-ea"/>
                  <a:cs typeface="+mn-cs"/>
                </a:rPr>
                <a:t>20</a:t>
              </a:r>
              <a:r>
                <a:rPr lang="es-CO" sz="1100" b="0" i="0">
                  <a:solidFill>
                    <a:schemeClr val="tx1"/>
                  </a:solidFill>
                  <a:effectLst/>
                  <a:latin typeface="Cambria Math" panose="02040503050406030204" pitchFamily="18" charset="0"/>
                  <a:ea typeface="+mn-ea"/>
                  <a:cs typeface="+mn-cs"/>
                </a:rPr>
                <a:t>_</a:t>
              </a:r>
              <a:r>
                <a:rPr lang="es-ES" sz="1100" b="0" i="0">
                  <a:solidFill>
                    <a:schemeClr val="tx1"/>
                  </a:solidFill>
                  <a:effectLst/>
                  <a:latin typeface="Cambria Math" panose="02040503050406030204" pitchFamily="18" charset="0"/>
                  <a:ea typeface="+mn-ea"/>
                  <a:cs typeface="+mn-cs"/>
                </a:rPr>
                <a:t>25 </a:t>
              </a:r>
              <a:r>
                <a:rPr lang="es-CO" sz="1100" b="0" i="0">
                  <a:solidFill>
                    <a:schemeClr val="tx1"/>
                  </a:solidFill>
                  <a:effectLst/>
                  <a:latin typeface="Cambria Math" panose="02040503050406030204" pitchFamily="18" charset="0"/>
                  <a:ea typeface="+mn-ea"/>
                  <a:cs typeface="+mn-cs"/>
                </a:rPr>
                <a:t>)</a:t>
              </a:r>
              <a:r>
                <a:rPr lang="es-ES" sz="1100" b="0" i="0">
                  <a:solidFill>
                    <a:schemeClr val="tx1"/>
                  </a:solidFill>
                  <a:effectLst/>
                  <a:latin typeface="Cambria Math" panose="02040503050406030204" pitchFamily="18" charset="0"/>
                  <a:ea typeface="+mn-ea"/>
                  <a:cs typeface="+mn-cs"/>
                </a:rPr>
                <a:t> </a:t>
              </a:r>
              <a:r>
                <a:rPr lang="es-CO" sz="1100" b="0" i="0">
                  <a:solidFill>
                    <a:schemeClr val="tx1"/>
                  </a:solidFill>
                  <a:effectLst/>
                  <a:latin typeface="Cambria Math" panose="02040503050406030204" pitchFamily="18" charset="0"/>
                  <a:ea typeface="+mn-ea"/>
                  <a:cs typeface="+mn-cs"/>
                </a:rPr>
                <a:t>) "</a:t>
              </a:r>
              <a:r>
                <a:rPr lang="es-CO" i="0">
                  <a:effectLst/>
                  <a:latin typeface="Cambria Math" panose="02040503050406030204" pitchFamily="18" charset="0"/>
                </a:rPr>
                <a:t> </a:t>
              </a:r>
              <a:r>
                <a:rPr lang="es-CO" sz="1200" b="0" i="0">
                  <a:effectLst/>
                  <a:latin typeface="Cambria Math" panose="02040503050406030204" pitchFamily="18" charset="0"/>
                </a:rPr>
                <a:t>"</a:t>
              </a:r>
              <a:r>
                <a:rPr lang="es-CO" sz="1200" b="0" i="0">
                  <a:latin typeface="Cambria Math" panose="02040503050406030204" pitchFamily="18" charset="0"/>
                </a:rPr>
                <a:t>=</a:t>
              </a:r>
              <a:r>
                <a:rPr lang="es-ES" sz="1200" b="0" i="0">
                  <a:latin typeface="Cambria Math" panose="02040503050406030204" pitchFamily="18" charset="0"/>
                </a:rPr>
                <a:t>"b</a:t>
              </a:r>
              <a:r>
                <a:rPr lang="es-CO" sz="1200" b="0" i="0">
                  <a:latin typeface="Cambria Math" panose="02040503050406030204" pitchFamily="18" charset="0"/>
                </a:rPr>
                <a:t>e</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〖𝑑𝑖𝑎𝑚〗^2</a:t>
              </a:r>
              <a:r>
                <a:rPr lang="es-CO" sz="1200" b="0" i="0">
                  <a:latin typeface="Cambria Math" panose="02040503050406030204" pitchFamily="18" charset="0"/>
                </a:rPr>
                <a:t>+</a:t>
              </a:r>
              <a:r>
                <a:rPr lang="es-ES" sz="1200" b="0" i="0">
                  <a:latin typeface="Cambria Math" panose="02040503050406030204" pitchFamily="18" charset="0"/>
                </a:rPr>
                <a:t>"b</a:t>
              </a:r>
              <a:r>
                <a:rPr lang="es-CO" sz="1200" b="0" i="0">
                  <a:latin typeface="Cambria Math" panose="02040503050406030204" pitchFamily="18" charset="0"/>
                </a:rPr>
                <a:t>f</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〖𝑑𝑖𝑎𝑚〗^ +</a:t>
              </a:r>
              <a:r>
                <a:rPr lang="es-ES" sz="1100" b="0" i="0">
                  <a:solidFill>
                    <a:schemeClr val="tx1"/>
                  </a:solidFill>
                  <a:effectLst/>
                  <a:latin typeface="Cambria Math" panose="02040503050406030204" pitchFamily="18" charset="0"/>
                  <a:ea typeface="+mn-ea"/>
                  <a:cs typeface="+mn-cs"/>
                </a:rPr>
                <a:t>b</a:t>
              </a:r>
              <a:r>
                <a:rPr lang="es-CO" sz="1100" b="0" i="0" u="none" strike="noStrike">
                  <a:solidFill>
                    <a:schemeClr val="tx1"/>
                  </a:solidFill>
                  <a:effectLst/>
                  <a:latin typeface="+mn-lt"/>
                  <a:ea typeface="+mn-ea"/>
                  <a:cs typeface="+mn-cs"/>
                </a:rPr>
                <a:t>g_p</a:t>
              </a:r>
              <a:r>
                <a:rPr lang="es-CO" sz="1200"/>
                <a:t> </a:t>
              </a:r>
            </a:p>
          </xdr:txBody>
        </xdr:sp>
      </mc:Fallback>
    </mc:AlternateContent>
    <xdr:clientData/>
  </xdr:oneCellAnchor>
  <xdr:oneCellAnchor>
    <xdr:from>
      <xdr:col>15</xdr:col>
      <xdr:colOff>14941</xdr:colOff>
      <xdr:row>101</xdr:row>
      <xdr:rowOff>171823</xdr:rowOff>
    </xdr:from>
    <xdr:ext cx="2977610" cy="224742"/>
    <mc:AlternateContent xmlns:mc="http://schemas.openxmlformats.org/markup-compatibility/2006" xmlns:a14="http://schemas.microsoft.com/office/drawing/2010/main">
      <mc:Choice Requires="a14">
        <xdr:sp macro="" textlink="">
          <xdr:nvSpPr>
            <xdr:cNvPr id="101" name="CuadroTexto 100">
              <a:extLst>
                <a:ext uri="{FF2B5EF4-FFF2-40B4-BE49-F238E27FC236}">
                  <a16:creationId xmlns:a16="http://schemas.microsoft.com/office/drawing/2014/main" id="{76F66EA9-7694-7E46-813C-E729DB105E41}"/>
                </a:ext>
              </a:extLst>
            </xdr:cNvPr>
            <xdr:cNvSpPr txBox="1"/>
          </xdr:nvSpPr>
          <xdr:spPr>
            <a:xfrm>
              <a:off x="16642870" y="116295180"/>
              <a:ext cx="2977610" cy="2247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𝑀</m:t>
                      </m:r>
                    </m:e>
                    <m:sub>
                      <m:r>
                        <a:rPr lang="es-CO" sz="1100" i="1">
                          <a:solidFill>
                            <a:schemeClr val="tx1"/>
                          </a:solidFill>
                          <a:effectLst/>
                          <a:latin typeface="Cambria Math" panose="02040503050406030204" pitchFamily="18" charset="0"/>
                          <a:ea typeface="+mn-ea"/>
                          <a:cs typeface="+mn-cs"/>
                        </a:rPr>
                        <m:t>𝑇</m:t>
                      </m:r>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𝑖</m:t>
                          </m:r>
                        </m:e>
                        <m:sub>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𝑚</m:t>
                              </m:r>
                            </m:e>
                            <m:sub>
                              <m:r>
                                <a:rPr lang="en-US" sz="1100" i="1">
                                  <a:solidFill>
                                    <a:schemeClr val="tx1"/>
                                  </a:solidFill>
                                  <a:effectLst/>
                                  <a:latin typeface="Cambria Math" panose="02040503050406030204" pitchFamily="18" charset="0"/>
                                  <a:ea typeface="+mn-ea"/>
                                  <a:cs typeface="+mn-cs"/>
                                </a:rPr>
                                <m:t>25</m:t>
                              </m:r>
                            </m:sub>
                          </m:sSub>
                        </m:sub>
                      </m:sSub>
                    </m:sub>
                  </m:sSub>
                  <m:r>
                    <m:rPr>
                      <m:nor/>
                    </m:rPr>
                    <a:rPr lang="es-CO">
                      <a:effectLst/>
                    </a:rPr>
                    <m:t>  </m:t>
                  </m:r>
                  <m:r>
                    <a:rPr lang="es-CO" sz="1200" b="0" i="1">
                      <a:latin typeface="Cambria Math" panose="02040503050406030204" pitchFamily="18" charset="0"/>
                    </a:rPr>
                    <m:t>=</m:t>
                  </m:r>
                  <m:r>
                    <m:rPr>
                      <m:nor/>
                    </m:rPr>
                    <a:rPr lang="es-ES" sz="1200" b="0" i="0">
                      <a:latin typeface="Cambria Math" panose="02040503050406030204" pitchFamily="18" charset="0"/>
                    </a:rPr>
                    <m:t>b</m:t>
                  </m:r>
                  <m:r>
                    <m:rPr>
                      <m:nor/>
                    </m:rPr>
                    <a:rPr lang="es-CO" sz="1200" b="0" i="0">
                      <a:latin typeface="Cambria Math" panose="02040503050406030204" pitchFamily="18" charset="0"/>
                    </a:rPr>
                    <m:t>h</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r>
                    <a:rPr lang="es-CO" sz="1200" b="0" i="1">
                      <a:latin typeface="Cambria Math" panose="02040503050406030204" pitchFamily="18" charset="0"/>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r>
                        <a:rPr lang="es-CO" sz="1100" b="0" i="1">
                          <a:solidFill>
                            <a:schemeClr val="tx1"/>
                          </a:solidFill>
                          <a:effectLst/>
                          <a:latin typeface="Cambria Math" panose="02040503050406030204" pitchFamily="18" charset="0"/>
                          <a:ea typeface="+mn-ea"/>
                          <a:cs typeface="+mn-cs"/>
                        </a:rPr>
                        <m:t>2</m:t>
                      </m:r>
                    </m:sup>
                  </m:sSup>
                  <m:r>
                    <a:rPr lang="es-CO" sz="1200" b="0" i="1">
                      <a:latin typeface="Cambria Math" panose="02040503050406030204" pitchFamily="18" charset="0"/>
                    </a:rPr>
                    <m:t>+</m:t>
                  </m:r>
                  <m:r>
                    <m:rPr>
                      <m:nor/>
                    </m:rPr>
                    <a:rPr lang="es-ES" sz="1200" b="0" i="0">
                      <a:latin typeface="Cambria Math" panose="02040503050406030204" pitchFamily="18" charset="0"/>
                    </a:rPr>
                    <m:t>b</m:t>
                  </m:r>
                  <m:r>
                    <m:rPr>
                      <m:nor/>
                    </m:rPr>
                    <a:rPr lang="es-CO" sz="1200" b="0" i="0">
                      <a:latin typeface="Cambria Math" panose="02040503050406030204" pitchFamily="18" charset="0"/>
                    </a:rPr>
                    <m:t>i</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r>
                    <a:rPr lang="es-CO" sz="1200" b="0" i="1">
                      <a:latin typeface="Cambria Math" panose="02040503050406030204" pitchFamily="18" charset="0"/>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sSup>
                  <m:r>
                    <a:rPr lang="es-CO" sz="1100" b="0" i="1">
                      <a:solidFill>
                        <a:schemeClr val="tx1"/>
                      </a:solidFill>
                      <a:effectLst/>
                      <a:latin typeface="Cambria Math" panose="02040503050406030204" pitchFamily="18" charset="0"/>
                      <a:ea typeface="+mn-ea"/>
                      <a:cs typeface="+mn-cs"/>
                    </a:rPr>
                    <m:t>+</m:t>
                  </m:r>
                  <m:r>
                    <m:rPr>
                      <m:sty m:val="p"/>
                    </m:rPr>
                    <a:rPr lang="es-ES" sz="1100" b="0" i="0">
                      <a:solidFill>
                        <a:schemeClr val="tx1"/>
                      </a:solidFill>
                      <a:effectLst/>
                      <a:latin typeface="Cambria Math" panose="02040503050406030204" pitchFamily="18" charset="0"/>
                      <a:ea typeface="+mn-ea"/>
                      <a:cs typeface="+mn-cs"/>
                    </a:rPr>
                    <m:t>b</m:t>
                  </m:r>
                </m:oMath>
              </a14:m>
              <a:r>
                <a:rPr lang="es-CO" sz="1100" b="0" i="0" u="none" strike="noStrike">
                  <a:solidFill>
                    <a:schemeClr val="tx1"/>
                  </a:solidFill>
                  <a:effectLst/>
                  <a:latin typeface="+mn-lt"/>
                  <a:ea typeface="+mn-ea"/>
                  <a:cs typeface="+mn-cs"/>
                </a:rPr>
                <a:t>j_p</a:t>
              </a:r>
              <a:r>
                <a:rPr lang="es-CO" sz="1200"/>
                <a:t> </a:t>
              </a:r>
            </a:p>
          </xdr:txBody>
        </xdr:sp>
      </mc:Choice>
      <mc:Fallback xmlns="">
        <xdr:sp macro="" textlink="">
          <xdr:nvSpPr>
            <xdr:cNvPr id="101" name="CuadroTexto 100">
              <a:extLst>
                <a:ext uri="{FF2B5EF4-FFF2-40B4-BE49-F238E27FC236}">
                  <a16:creationId xmlns:a16="http://schemas.microsoft.com/office/drawing/2014/main" id="{76F66EA9-7694-7E46-813C-E729DB105E41}"/>
                </a:ext>
              </a:extLst>
            </xdr:cNvPr>
            <xdr:cNvSpPr txBox="1"/>
          </xdr:nvSpPr>
          <xdr:spPr>
            <a:xfrm>
              <a:off x="16642870" y="116295180"/>
              <a:ext cx="2977610" cy="2247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i="0">
                  <a:solidFill>
                    <a:schemeClr val="tx1"/>
                  </a:solidFill>
                  <a:effectLst/>
                  <a:latin typeface="Cambria Math" panose="02040503050406030204" pitchFamily="18" charset="0"/>
                  <a:ea typeface="+mn-ea"/>
                  <a:cs typeface="+mn-cs"/>
                </a:rPr>
                <a:t>𝑀_(𝑇𝑖_(𝑚_</a:t>
              </a:r>
              <a:r>
                <a:rPr lang="en-US" sz="1100" i="0">
                  <a:solidFill>
                    <a:schemeClr val="tx1"/>
                  </a:solidFill>
                  <a:effectLst/>
                  <a:latin typeface="Cambria Math" panose="02040503050406030204" pitchFamily="18" charset="0"/>
                  <a:ea typeface="+mn-ea"/>
                  <a:cs typeface="+mn-cs"/>
                </a:rPr>
                <a:t>25 </a:t>
              </a:r>
              <a:r>
                <a:rPr lang="es-CO" sz="110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 </a:t>
              </a:r>
              <a:r>
                <a:rPr lang="es-CO" sz="1100" i="0">
                  <a:solidFill>
                    <a:schemeClr val="tx1"/>
                  </a:solidFill>
                  <a:effectLst/>
                  <a:latin typeface="Cambria Math" panose="02040503050406030204" pitchFamily="18" charset="0"/>
                  <a:ea typeface="+mn-ea"/>
                  <a:cs typeface="+mn-cs"/>
                </a:rPr>
                <a:t>) "</a:t>
              </a:r>
              <a:r>
                <a:rPr lang="es-CO" i="0">
                  <a:effectLst/>
                  <a:latin typeface="Cambria Math" panose="02040503050406030204" pitchFamily="18" charset="0"/>
                </a:rPr>
                <a:t>  </a:t>
              </a:r>
              <a:r>
                <a:rPr lang="es-CO" sz="1200" b="0" i="0">
                  <a:effectLst/>
                  <a:latin typeface="Cambria Math" panose="02040503050406030204" pitchFamily="18" charset="0"/>
                </a:rPr>
                <a:t>"</a:t>
              </a:r>
              <a:r>
                <a:rPr lang="es-CO" sz="1200" b="0" i="0">
                  <a:latin typeface="Cambria Math" panose="02040503050406030204" pitchFamily="18" charset="0"/>
                </a:rPr>
                <a:t>=</a:t>
              </a:r>
              <a:r>
                <a:rPr lang="es-ES" sz="1200" b="0" i="0">
                  <a:latin typeface="Cambria Math" panose="02040503050406030204" pitchFamily="18" charset="0"/>
                </a:rPr>
                <a:t>"b</a:t>
              </a:r>
              <a:r>
                <a:rPr lang="es-CO" sz="1200" b="0" i="0">
                  <a:latin typeface="Cambria Math" panose="02040503050406030204" pitchFamily="18" charset="0"/>
                </a:rPr>
                <a:t>h</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〖𝑑𝑖𝑎𝑚〗^2</a:t>
              </a:r>
              <a:r>
                <a:rPr lang="es-CO" sz="1200" b="0" i="0">
                  <a:latin typeface="Cambria Math" panose="02040503050406030204" pitchFamily="18" charset="0"/>
                </a:rPr>
                <a:t>+</a:t>
              </a:r>
              <a:r>
                <a:rPr lang="es-ES" sz="1200" b="0" i="0">
                  <a:latin typeface="Cambria Math" panose="02040503050406030204" pitchFamily="18" charset="0"/>
                </a:rPr>
                <a:t>"b</a:t>
              </a:r>
              <a:r>
                <a:rPr lang="es-CO" sz="1200" b="0" i="0">
                  <a:latin typeface="Cambria Math" panose="02040503050406030204" pitchFamily="18" charset="0"/>
                </a:rPr>
                <a:t>i</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〖𝑑𝑖𝑎𝑚〗^ +</a:t>
              </a:r>
              <a:r>
                <a:rPr lang="es-ES" sz="1100" b="0" i="0">
                  <a:solidFill>
                    <a:schemeClr val="tx1"/>
                  </a:solidFill>
                  <a:effectLst/>
                  <a:latin typeface="Cambria Math" panose="02040503050406030204" pitchFamily="18" charset="0"/>
                  <a:ea typeface="+mn-ea"/>
                  <a:cs typeface="+mn-cs"/>
                </a:rPr>
                <a:t>b</a:t>
              </a:r>
              <a:r>
                <a:rPr lang="es-CO" sz="1100" b="0" i="0" u="none" strike="noStrike">
                  <a:solidFill>
                    <a:schemeClr val="tx1"/>
                  </a:solidFill>
                  <a:effectLst/>
                  <a:latin typeface="+mn-lt"/>
                  <a:ea typeface="+mn-ea"/>
                  <a:cs typeface="+mn-cs"/>
                </a:rPr>
                <a:t>j_p</a:t>
              </a:r>
              <a:r>
                <a:rPr lang="es-CO" sz="1200"/>
                <a:t> </a:t>
              </a:r>
            </a:p>
          </xdr:txBody>
        </xdr:sp>
      </mc:Fallback>
    </mc:AlternateContent>
    <xdr:clientData/>
  </xdr:oneCellAnchor>
  <xdr:oneCellAnchor>
    <xdr:from>
      <xdr:col>15</xdr:col>
      <xdr:colOff>52294</xdr:colOff>
      <xdr:row>104</xdr:row>
      <xdr:rowOff>186765</xdr:rowOff>
    </xdr:from>
    <xdr:ext cx="2770887" cy="201274"/>
    <mc:AlternateContent xmlns:mc="http://schemas.openxmlformats.org/markup-compatibility/2006" xmlns:a14="http://schemas.microsoft.com/office/drawing/2010/main">
      <mc:Choice Requires="a14">
        <xdr:sp macro="" textlink="">
          <xdr:nvSpPr>
            <xdr:cNvPr id="102" name="CuadroTexto 101">
              <a:extLst>
                <a:ext uri="{FF2B5EF4-FFF2-40B4-BE49-F238E27FC236}">
                  <a16:creationId xmlns:a16="http://schemas.microsoft.com/office/drawing/2014/main" id="{B583C469-1697-854C-995A-D4B9BDC1ADF7}"/>
                </a:ext>
              </a:extLst>
            </xdr:cNvPr>
            <xdr:cNvSpPr txBox="1"/>
          </xdr:nvSpPr>
          <xdr:spPr>
            <a:xfrm>
              <a:off x="16680223" y="116881622"/>
              <a:ext cx="2770887" cy="201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𝑀</m:t>
                      </m:r>
                    </m:e>
                    <m:sub>
                      <m:r>
                        <a:rPr lang="es-CO" sz="1100" i="1">
                          <a:solidFill>
                            <a:schemeClr val="tx1"/>
                          </a:solidFill>
                          <a:effectLst/>
                          <a:latin typeface="Cambria Math" panose="02040503050406030204" pitchFamily="18" charset="0"/>
                          <a:ea typeface="+mn-ea"/>
                          <a:cs typeface="+mn-cs"/>
                        </a:rPr>
                        <m:t>𝐷𝑗</m:t>
                      </m:r>
                    </m:sub>
                  </m:sSub>
                  <m:r>
                    <m:rPr>
                      <m:nor/>
                    </m:rPr>
                    <a:rPr lang="es-CO">
                      <a:effectLst/>
                    </a:rPr>
                    <m:t> </m:t>
                  </m:r>
                  <m:r>
                    <a:rPr lang="es-CO" sz="1200" b="0" i="1">
                      <a:latin typeface="Cambria Math" panose="02040503050406030204" pitchFamily="18" charset="0"/>
                    </a:rPr>
                    <m:t>=</m:t>
                  </m:r>
                  <m:r>
                    <m:rPr>
                      <m:nor/>
                    </m:rPr>
                    <a:rPr lang="es-ES" sz="1200" b="0" i="0">
                      <a:latin typeface="Cambria Math" panose="02040503050406030204" pitchFamily="18" charset="0"/>
                    </a:rPr>
                    <m:t>b</m:t>
                  </m:r>
                  <m:r>
                    <m:rPr>
                      <m:nor/>
                    </m:rPr>
                    <a:rPr lang="es-CO" sz="1200" b="0" i="0">
                      <a:latin typeface="Cambria Math" panose="02040503050406030204" pitchFamily="18" charset="0"/>
                    </a:rPr>
                    <m:t>k</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r>
                    <a:rPr lang="es-CO" sz="1200" b="0" i="1">
                      <a:latin typeface="Cambria Math" panose="02040503050406030204" pitchFamily="18" charset="0"/>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r>
                        <a:rPr lang="es-CO" sz="1100" b="0" i="1">
                          <a:solidFill>
                            <a:schemeClr val="tx1"/>
                          </a:solidFill>
                          <a:effectLst/>
                          <a:latin typeface="Cambria Math" panose="02040503050406030204" pitchFamily="18" charset="0"/>
                          <a:ea typeface="+mn-ea"/>
                          <a:cs typeface="+mn-cs"/>
                        </a:rPr>
                        <m:t>2</m:t>
                      </m:r>
                    </m:sup>
                  </m:sSup>
                  <m:r>
                    <a:rPr lang="es-CO" sz="1200" b="0" i="1">
                      <a:latin typeface="Cambria Math" panose="02040503050406030204" pitchFamily="18" charset="0"/>
                    </a:rPr>
                    <m:t>+</m:t>
                  </m:r>
                  <m:r>
                    <m:rPr>
                      <m:nor/>
                    </m:rPr>
                    <a:rPr lang="es-CO" sz="1200" b="0" i="0">
                      <a:latin typeface="Cambria Math" panose="02040503050406030204" pitchFamily="18" charset="0"/>
                    </a:rPr>
                    <m:t>bl</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r>
                    <a:rPr lang="es-CO" sz="1200" b="0" i="1">
                      <a:latin typeface="Cambria Math" panose="02040503050406030204" pitchFamily="18" charset="0"/>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sSup>
                  <m:r>
                    <a:rPr lang="es-CO" sz="1100" b="0" i="1">
                      <a:solidFill>
                        <a:schemeClr val="tx1"/>
                      </a:solidFill>
                      <a:effectLst/>
                      <a:latin typeface="Cambria Math" panose="02040503050406030204" pitchFamily="18" charset="0"/>
                      <a:ea typeface="+mn-ea"/>
                      <a:cs typeface="+mn-cs"/>
                    </a:rPr>
                    <m:t>+</m:t>
                  </m:r>
                  <m:r>
                    <m:rPr>
                      <m:sty m:val="p"/>
                    </m:rPr>
                    <a:rPr lang="es-ES" sz="1100" b="0" i="0">
                      <a:solidFill>
                        <a:schemeClr val="tx1"/>
                      </a:solidFill>
                      <a:effectLst/>
                      <a:latin typeface="Cambria Math" panose="02040503050406030204" pitchFamily="18" charset="0"/>
                      <a:ea typeface="+mn-ea"/>
                      <a:cs typeface="+mn-cs"/>
                    </a:rPr>
                    <m:t>b</m:t>
                  </m:r>
                </m:oMath>
              </a14:m>
              <a:r>
                <a:rPr lang="es-CO" sz="1100" b="0" i="0" u="none" strike="noStrike">
                  <a:solidFill>
                    <a:schemeClr val="tx1"/>
                  </a:solidFill>
                  <a:effectLst/>
                  <a:latin typeface="+mn-lt"/>
                  <a:ea typeface="+mn-ea"/>
                  <a:cs typeface="+mn-cs"/>
                </a:rPr>
                <a:t>m_p</a:t>
              </a:r>
              <a:r>
                <a:rPr lang="es-CO" sz="1200"/>
                <a:t> </a:t>
              </a:r>
            </a:p>
          </xdr:txBody>
        </xdr:sp>
      </mc:Choice>
      <mc:Fallback xmlns="">
        <xdr:sp macro="" textlink="">
          <xdr:nvSpPr>
            <xdr:cNvPr id="102" name="CuadroTexto 101">
              <a:extLst>
                <a:ext uri="{FF2B5EF4-FFF2-40B4-BE49-F238E27FC236}">
                  <a16:creationId xmlns:a16="http://schemas.microsoft.com/office/drawing/2014/main" id="{B583C469-1697-854C-995A-D4B9BDC1ADF7}"/>
                </a:ext>
              </a:extLst>
            </xdr:cNvPr>
            <xdr:cNvSpPr txBox="1"/>
          </xdr:nvSpPr>
          <xdr:spPr>
            <a:xfrm>
              <a:off x="16680223" y="116881622"/>
              <a:ext cx="2770887" cy="201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i="0">
                  <a:solidFill>
                    <a:schemeClr val="tx1"/>
                  </a:solidFill>
                  <a:effectLst/>
                  <a:latin typeface="Cambria Math" panose="02040503050406030204" pitchFamily="18" charset="0"/>
                  <a:ea typeface="+mn-ea"/>
                  <a:cs typeface="+mn-cs"/>
                </a:rPr>
                <a:t>𝑀_𝐷𝑗 "</a:t>
              </a:r>
              <a:r>
                <a:rPr lang="es-CO" i="0">
                  <a:effectLst/>
                  <a:latin typeface="Cambria Math" panose="02040503050406030204" pitchFamily="18" charset="0"/>
                </a:rPr>
                <a:t> </a:t>
              </a:r>
              <a:r>
                <a:rPr lang="es-CO" sz="1200" b="0" i="0">
                  <a:effectLst/>
                  <a:latin typeface="Cambria Math" panose="02040503050406030204" pitchFamily="18" charset="0"/>
                </a:rPr>
                <a:t>"</a:t>
              </a:r>
              <a:r>
                <a:rPr lang="es-CO" sz="1200" b="0" i="0">
                  <a:latin typeface="Cambria Math" panose="02040503050406030204" pitchFamily="18" charset="0"/>
                </a:rPr>
                <a:t>=</a:t>
              </a:r>
              <a:r>
                <a:rPr lang="es-ES" sz="1200" b="0" i="0">
                  <a:latin typeface="Cambria Math" panose="02040503050406030204" pitchFamily="18" charset="0"/>
                </a:rPr>
                <a:t>"b</a:t>
              </a:r>
              <a:r>
                <a:rPr lang="es-CO" sz="1200" b="0" i="0">
                  <a:latin typeface="Cambria Math" panose="02040503050406030204" pitchFamily="18" charset="0"/>
                </a:rPr>
                <a:t>k</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〖𝑑𝑖𝑎𝑚〗^2</a:t>
              </a:r>
              <a:r>
                <a:rPr lang="es-CO" sz="1200" b="0" i="0">
                  <a:latin typeface="Cambria Math" panose="02040503050406030204" pitchFamily="18" charset="0"/>
                </a:rPr>
                <a:t>+"bl</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〖𝑑𝑖𝑎𝑚〗^ +</a:t>
              </a:r>
              <a:r>
                <a:rPr lang="es-ES" sz="1100" b="0" i="0">
                  <a:solidFill>
                    <a:schemeClr val="tx1"/>
                  </a:solidFill>
                  <a:effectLst/>
                  <a:latin typeface="Cambria Math" panose="02040503050406030204" pitchFamily="18" charset="0"/>
                  <a:ea typeface="+mn-ea"/>
                  <a:cs typeface="+mn-cs"/>
                </a:rPr>
                <a:t>b</a:t>
              </a:r>
              <a:r>
                <a:rPr lang="es-CO" sz="1100" b="0" i="0" u="none" strike="noStrike">
                  <a:solidFill>
                    <a:schemeClr val="tx1"/>
                  </a:solidFill>
                  <a:effectLst/>
                  <a:latin typeface="+mn-lt"/>
                  <a:ea typeface="+mn-ea"/>
                  <a:cs typeface="+mn-cs"/>
                </a:rPr>
                <a:t>m_p</a:t>
              </a:r>
              <a:r>
                <a:rPr lang="es-CO" sz="1200"/>
                <a:t> </a:t>
              </a:r>
            </a:p>
          </xdr:txBody>
        </xdr:sp>
      </mc:Fallback>
    </mc:AlternateContent>
    <xdr:clientData/>
  </xdr:oneCellAnchor>
  <xdr:oneCellAnchor>
    <xdr:from>
      <xdr:col>15</xdr:col>
      <xdr:colOff>179294</xdr:colOff>
      <xdr:row>107</xdr:row>
      <xdr:rowOff>171824</xdr:rowOff>
    </xdr:from>
    <xdr:ext cx="2807372" cy="193771"/>
    <mc:AlternateContent xmlns:mc="http://schemas.openxmlformats.org/markup-compatibility/2006" xmlns:a14="http://schemas.microsoft.com/office/drawing/2010/main">
      <mc:Choice Requires="a14">
        <xdr:sp macro="" textlink="">
          <xdr:nvSpPr>
            <xdr:cNvPr id="103" name="CuadroTexto 102">
              <a:extLst>
                <a:ext uri="{FF2B5EF4-FFF2-40B4-BE49-F238E27FC236}">
                  <a16:creationId xmlns:a16="http://schemas.microsoft.com/office/drawing/2014/main" id="{EE72655E-ABEF-EC4E-9A75-F2D145F1F45E}"/>
                </a:ext>
              </a:extLst>
            </xdr:cNvPr>
            <xdr:cNvSpPr txBox="1"/>
          </xdr:nvSpPr>
          <xdr:spPr>
            <a:xfrm>
              <a:off x="16809944" y="117053099"/>
              <a:ext cx="2807372" cy="193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𝑀</m:t>
                      </m:r>
                    </m:e>
                    <m:sub>
                      <m:r>
                        <a:rPr lang="es-CO" sz="1100" i="1">
                          <a:solidFill>
                            <a:schemeClr val="tx1"/>
                          </a:solidFill>
                          <a:effectLst/>
                          <a:latin typeface="Cambria Math" panose="02040503050406030204" pitchFamily="18" charset="0"/>
                          <a:ea typeface="+mn-ea"/>
                          <a:cs typeface="+mn-cs"/>
                        </a:rPr>
                        <m:t>𝑎𝑐</m:t>
                      </m:r>
                    </m:sub>
                  </m:sSub>
                  <m:r>
                    <m:rPr>
                      <m:nor/>
                    </m:rPr>
                    <a:rPr lang="es-CO">
                      <a:effectLst/>
                    </a:rPr>
                    <m:t>  </m:t>
                  </m:r>
                  <m:r>
                    <a:rPr lang="es-CO" sz="1200" b="0" i="1">
                      <a:latin typeface="Cambria Math" panose="02040503050406030204" pitchFamily="18" charset="0"/>
                    </a:rPr>
                    <m:t>=</m:t>
                  </m:r>
                  <m:r>
                    <m:rPr>
                      <m:nor/>
                    </m:rPr>
                    <a:rPr lang="es-ES" sz="1200" b="0" i="0">
                      <a:latin typeface="Cambria Math" panose="02040503050406030204" pitchFamily="18" charset="0"/>
                    </a:rPr>
                    <m:t>b</m:t>
                  </m:r>
                  <m:r>
                    <m:rPr>
                      <m:nor/>
                    </m:rPr>
                    <a:rPr lang="es-CO" sz="1200" b="0" i="0">
                      <a:latin typeface="Cambria Math" panose="02040503050406030204" pitchFamily="18" charset="0"/>
                    </a:rPr>
                    <m:t>n</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r>
                    <a:rPr lang="es-CO" sz="1200" b="0" i="1">
                      <a:latin typeface="Cambria Math" panose="02040503050406030204" pitchFamily="18" charset="0"/>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r>
                        <a:rPr lang="es-CO" sz="1100" b="0" i="1">
                          <a:solidFill>
                            <a:schemeClr val="tx1"/>
                          </a:solidFill>
                          <a:effectLst/>
                          <a:latin typeface="Cambria Math" panose="02040503050406030204" pitchFamily="18" charset="0"/>
                          <a:ea typeface="+mn-ea"/>
                          <a:cs typeface="+mn-cs"/>
                        </a:rPr>
                        <m:t>2</m:t>
                      </m:r>
                    </m:sup>
                  </m:sSup>
                  <m:r>
                    <a:rPr lang="es-CO" sz="1200" b="0" i="1">
                      <a:latin typeface="Cambria Math" panose="02040503050406030204" pitchFamily="18" charset="0"/>
                    </a:rPr>
                    <m:t>+</m:t>
                  </m:r>
                  <m:r>
                    <m:rPr>
                      <m:nor/>
                    </m:rPr>
                    <a:rPr lang="es-ES" sz="1200" b="0" i="0">
                      <a:latin typeface="Cambria Math" panose="02040503050406030204" pitchFamily="18" charset="0"/>
                    </a:rPr>
                    <m:t>b</m:t>
                  </m:r>
                  <m:r>
                    <m:rPr>
                      <m:nor/>
                    </m:rPr>
                    <a:rPr lang="es-CO" sz="1200" b="0" i="0">
                      <a:latin typeface="Cambria Math" panose="02040503050406030204" pitchFamily="18" charset="0"/>
                    </a:rPr>
                    <m:t>o</m:t>
                  </m:r>
                  <m:r>
                    <m:rPr>
                      <m:nor/>
                    </m:rPr>
                    <a:rPr lang="es-CO" sz="1100" b="0" i="0" u="none" strike="noStrike">
                      <a:solidFill>
                        <a:schemeClr val="tx1"/>
                      </a:solidFill>
                      <a:effectLst/>
                      <a:latin typeface="+mn-lt"/>
                      <a:ea typeface="+mn-ea"/>
                      <a:cs typeface="+mn-cs"/>
                    </a:rPr>
                    <m:t>_</m:t>
                  </m:r>
                  <m:r>
                    <m:rPr>
                      <m:nor/>
                    </m:rPr>
                    <a:rPr lang="es-CO" sz="1100" b="0" i="0" u="none" strike="noStrike">
                      <a:solidFill>
                        <a:schemeClr val="tx1"/>
                      </a:solidFill>
                      <a:effectLst/>
                      <a:latin typeface="+mn-lt"/>
                      <a:ea typeface="+mn-ea"/>
                      <a:cs typeface="+mn-cs"/>
                    </a:rPr>
                    <m:t>p</m:t>
                  </m:r>
                  <m:r>
                    <m:rPr>
                      <m:nor/>
                    </m:rPr>
                    <a:rPr lang="es-CO" sz="1200"/>
                    <m:t> </m:t>
                  </m:r>
                  <m:r>
                    <a:rPr lang="es-CO" sz="1200" b="0" i="1">
                      <a:latin typeface="Cambria Math" panose="02040503050406030204" pitchFamily="18" charset="0"/>
                    </a:rPr>
                    <m:t>.</m:t>
                  </m:r>
                  <m:sSup>
                    <m:sSupPr>
                      <m:ctrlPr>
                        <a:rPr lang="es-CO" sz="1100" b="0" i="1">
                          <a:solidFill>
                            <a:schemeClr val="tx1"/>
                          </a:solidFill>
                          <a:effectLst/>
                          <a:latin typeface="Cambria Math" panose="02040503050406030204" pitchFamily="18" charset="0"/>
                          <a:ea typeface="+mn-ea"/>
                          <a:cs typeface="+mn-cs"/>
                        </a:rPr>
                      </m:ctrlPr>
                    </m:sSupPr>
                    <m:e>
                      <m:r>
                        <a:rPr lang="es-CO" sz="1100" b="0" i="1">
                          <a:solidFill>
                            <a:schemeClr val="tx1"/>
                          </a:solidFill>
                          <a:effectLst/>
                          <a:latin typeface="Cambria Math" panose="02040503050406030204" pitchFamily="18" charset="0"/>
                          <a:ea typeface="+mn-ea"/>
                          <a:cs typeface="+mn-cs"/>
                        </a:rPr>
                        <m:t>𝑑𝑖𝑎𝑚</m:t>
                      </m:r>
                    </m:e>
                    <m:sup/>
                  </m:sSup>
                  <m:r>
                    <a:rPr lang="es-CO" sz="1100" b="0" i="1">
                      <a:solidFill>
                        <a:schemeClr val="tx1"/>
                      </a:solidFill>
                      <a:effectLst/>
                      <a:latin typeface="Cambria Math" panose="02040503050406030204" pitchFamily="18" charset="0"/>
                      <a:ea typeface="+mn-ea"/>
                      <a:cs typeface="+mn-cs"/>
                    </a:rPr>
                    <m:t>+</m:t>
                  </m:r>
                  <m:r>
                    <m:rPr>
                      <m:sty m:val="p"/>
                    </m:rPr>
                    <a:rPr lang="es-ES" sz="1100" b="0" i="0">
                      <a:solidFill>
                        <a:schemeClr val="tx1"/>
                      </a:solidFill>
                      <a:effectLst/>
                      <a:latin typeface="Cambria Math" panose="02040503050406030204" pitchFamily="18" charset="0"/>
                      <a:ea typeface="+mn-ea"/>
                      <a:cs typeface="+mn-cs"/>
                    </a:rPr>
                    <m:t>b</m:t>
                  </m:r>
                </m:oMath>
              </a14:m>
              <a:r>
                <a:rPr lang="es-CO" sz="1100" b="0" i="0" u="none" strike="noStrike">
                  <a:solidFill>
                    <a:schemeClr val="tx1"/>
                  </a:solidFill>
                  <a:effectLst/>
                  <a:latin typeface="+mn-lt"/>
                  <a:ea typeface="+mn-ea"/>
                  <a:cs typeface="+mn-cs"/>
                </a:rPr>
                <a:t>p_p</a:t>
              </a:r>
              <a:r>
                <a:rPr lang="es-CO" sz="1200"/>
                <a:t> </a:t>
              </a:r>
            </a:p>
          </xdr:txBody>
        </xdr:sp>
      </mc:Choice>
      <mc:Fallback xmlns="">
        <xdr:sp macro="" textlink="">
          <xdr:nvSpPr>
            <xdr:cNvPr id="103" name="CuadroTexto 102">
              <a:extLst>
                <a:ext uri="{FF2B5EF4-FFF2-40B4-BE49-F238E27FC236}">
                  <a16:creationId xmlns:a16="http://schemas.microsoft.com/office/drawing/2014/main" id="{EE72655E-ABEF-EC4E-9A75-F2D145F1F45E}"/>
                </a:ext>
              </a:extLst>
            </xdr:cNvPr>
            <xdr:cNvSpPr txBox="1"/>
          </xdr:nvSpPr>
          <xdr:spPr>
            <a:xfrm>
              <a:off x="16809944" y="117053099"/>
              <a:ext cx="2807372" cy="193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i="0">
                  <a:solidFill>
                    <a:schemeClr val="tx1"/>
                  </a:solidFill>
                  <a:effectLst/>
                  <a:latin typeface="Cambria Math" panose="02040503050406030204" pitchFamily="18" charset="0"/>
                  <a:ea typeface="+mn-ea"/>
                  <a:cs typeface="+mn-cs"/>
                </a:rPr>
                <a:t>𝑀_𝑎𝑐 "</a:t>
              </a:r>
              <a:r>
                <a:rPr lang="es-CO" i="0">
                  <a:effectLst/>
                  <a:latin typeface="Cambria Math" panose="02040503050406030204" pitchFamily="18" charset="0"/>
                </a:rPr>
                <a:t>  </a:t>
              </a:r>
              <a:r>
                <a:rPr lang="es-CO" sz="1200" b="0" i="0">
                  <a:effectLst/>
                  <a:latin typeface="Cambria Math" panose="02040503050406030204" pitchFamily="18" charset="0"/>
                </a:rPr>
                <a:t>"</a:t>
              </a:r>
              <a:r>
                <a:rPr lang="es-CO" sz="1200" b="0" i="0">
                  <a:latin typeface="Cambria Math" panose="02040503050406030204" pitchFamily="18" charset="0"/>
                </a:rPr>
                <a:t>=</a:t>
              </a:r>
              <a:r>
                <a:rPr lang="es-ES" sz="1200" b="0" i="0">
                  <a:latin typeface="Cambria Math" panose="02040503050406030204" pitchFamily="18" charset="0"/>
                </a:rPr>
                <a:t>"b</a:t>
              </a:r>
              <a:r>
                <a:rPr lang="es-CO" sz="1200" b="0" i="0">
                  <a:latin typeface="Cambria Math" panose="02040503050406030204" pitchFamily="18" charset="0"/>
                </a:rPr>
                <a:t>n</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〖𝑑𝑖𝑎𝑚〗^2</a:t>
              </a:r>
              <a:r>
                <a:rPr lang="es-CO" sz="1200" b="0" i="0">
                  <a:latin typeface="Cambria Math" panose="02040503050406030204" pitchFamily="18" charset="0"/>
                </a:rPr>
                <a:t>+</a:t>
              </a:r>
              <a:r>
                <a:rPr lang="es-ES" sz="1200" b="0" i="0">
                  <a:latin typeface="Cambria Math" panose="02040503050406030204" pitchFamily="18" charset="0"/>
                </a:rPr>
                <a:t>"b</a:t>
              </a:r>
              <a:r>
                <a:rPr lang="es-CO" sz="1200" b="0" i="0">
                  <a:latin typeface="Cambria Math" panose="02040503050406030204" pitchFamily="18" charset="0"/>
                </a:rPr>
                <a:t>o</a:t>
              </a:r>
              <a:r>
                <a:rPr lang="es-CO" sz="1100" b="0" i="0" u="none" strike="noStrike">
                  <a:solidFill>
                    <a:schemeClr val="tx1"/>
                  </a:solidFill>
                  <a:effectLst/>
                  <a:latin typeface="Cambria Math" panose="02040503050406030204" pitchFamily="18" charset="0"/>
                  <a:ea typeface="+mn-ea"/>
                  <a:cs typeface="+mn-cs"/>
                </a:rPr>
                <a:t>_p</a:t>
              </a:r>
              <a:r>
                <a:rPr lang="es-CO" sz="1200" i="0">
                  <a:latin typeface="Cambria Math" panose="02040503050406030204" pitchFamily="18" charset="0"/>
                </a:rPr>
                <a:t> </a:t>
              </a:r>
              <a:r>
                <a:rPr lang="es-CO" sz="12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〖𝑑𝑖𝑎𝑚〗^ +</a:t>
              </a:r>
              <a:r>
                <a:rPr lang="es-ES" sz="1100" b="0" i="0">
                  <a:solidFill>
                    <a:schemeClr val="tx1"/>
                  </a:solidFill>
                  <a:effectLst/>
                  <a:latin typeface="Cambria Math" panose="02040503050406030204" pitchFamily="18" charset="0"/>
                  <a:ea typeface="+mn-ea"/>
                  <a:cs typeface="+mn-cs"/>
                </a:rPr>
                <a:t>b</a:t>
              </a:r>
              <a:r>
                <a:rPr lang="es-CO" sz="1100" b="0" i="0" u="none" strike="noStrike">
                  <a:solidFill>
                    <a:schemeClr val="tx1"/>
                  </a:solidFill>
                  <a:effectLst/>
                  <a:latin typeface="+mn-lt"/>
                  <a:ea typeface="+mn-ea"/>
                  <a:cs typeface="+mn-cs"/>
                </a:rPr>
                <a:t>p_p</a:t>
              </a:r>
              <a:r>
                <a:rPr lang="es-CO" sz="1200"/>
                <a:t> </a:t>
              </a:r>
            </a:p>
          </xdr:txBody>
        </xdr:sp>
      </mc:Fallback>
    </mc:AlternateContent>
    <xdr:clientData/>
  </xdr:oneCellAnchor>
  <xdr:oneCellAnchor>
    <xdr:from>
      <xdr:col>15</xdr:col>
      <xdr:colOff>59766</xdr:colOff>
      <xdr:row>110</xdr:row>
      <xdr:rowOff>179294</xdr:rowOff>
    </xdr:from>
    <xdr:ext cx="2959528" cy="192617"/>
    <mc:AlternateContent xmlns:mc="http://schemas.openxmlformats.org/markup-compatibility/2006" xmlns:a14="http://schemas.microsoft.com/office/drawing/2010/main">
      <mc:Choice Requires="a14">
        <xdr:sp macro="" textlink="">
          <xdr:nvSpPr>
            <xdr:cNvPr id="104" name="CuadroTexto 103">
              <a:extLst>
                <a:ext uri="{FF2B5EF4-FFF2-40B4-BE49-F238E27FC236}">
                  <a16:creationId xmlns:a16="http://schemas.microsoft.com/office/drawing/2014/main" id="{1C2C6C0D-2444-AE49-B0D1-66FED8022FD7}"/>
                </a:ext>
              </a:extLst>
            </xdr:cNvPr>
            <xdr:cNvSpPr txBox="1"/>
          </xdr:nvSpPr>
          <xdr:spPr>
            <a:xfrm>
              <a:off x="18571884" y="101727000"/>
              <a:ext cx="2959528" cy="19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es-CO" sz="1000" i="1">
                          <a:solidFill>
                            <a:schemeClr val="tx1"/>
                          </a:solidFill>
                          <a:effectLst/>
                          <a:latin typeface="Cambria Math" panose="02040503050406030204" pitchFamily="18" charset="0"/>
                          <a:ea typeface="+mn-ea"/>
                          <a:cs typeface="+mn-cs"/>
                        </a:rPr>
                      </m:ctrlPr>
                    </m:sSubPr>
                    <m:e>
                      <m:r>
                        <a:rPr lang="es-CO" sz="1000" i="1">
                          <a:solidFill>
                            <a:schemeClr val="tx1"/>
                          </a:solidFill>
                          <a:effectLst/>
                          <a:latin typeface="Cambria Math" panose="02040503050406030204" pitchFamily="18" charset="0"/>
                          <a:ea typeface="+mn-ea"/>
                          <a:cs typeface="+mn-cs"/>
                        </a:rPr>
                        <m:t>𝐶𝑡</m:t>
                      </m:r>
                    </m:e>
                    <m:sub>
                      <m:r>
                        <a:rPr lang="es-CO" sz="1000" i="1">
                          <a:solidFill>
                            <a:schemeClr val="tx1"/>
                          </a:solidFill>
                          <a:effectLst/>
                          <a:latin typeface="Cambria Math" panose="02040503050406030204" pitchFamily="18" charset="0"/>
                          <a:ea typeface="+mn-ea"/>
                          <a:cs typeface="+mn-cs"/>
                        </a:rPr>
                        <m:t>𝐶𝑡𝑑𝑚h𝑡𝑦𝑏</m:t>
                      </m:r>
                    </m:sub>
                  </m:sSub>
                  <m:r>
                    <m:rPr>
                      <m:nor/>
                    </m:rPr>
                    <a:rPr lang="es-CO" sz="1000">
                      <a:effectLst/>
                    </a:rPr>
                    <m:t>   </m:t>
                  </m:r>
                  <m:r>
                    <a:rPr lang="es-CO" sz="1050" b="0" i="1">
                      <a:latin typeface="Cambria Math" panose="02040503050406030204" pitchFamily="18" charset="0"/>
                    </a:rPr>
                    <m:t>=</m:t>
                  </m:r>
                  <m:r>
                    <m:rPr>
                      <m:nor/>
                    </m:rPr>
                    <a:rPr lang="es-ES" sz="1050" b="0" i="0">
                      <a:latin typeface="Cambria Math" panose="02040503050406030204" pitchFamily="18" charset="0"/>
                    </a:rPr>
                    <m:t>b</m:t>
                  </m:r>
                  <m:r>
                    <m:rPr>
                      <m:nor/>
                    </m:rPr>
                    <a:rPr lang="es-CO" sz="1050" b="0" i="0">
                      <a:latin typeface="Cambria Math" panose="02040503050406030204" pitchFamily="18" charset="0"/>
                    </a:rPr>
                    <m:t>q</m:t>
                  </m:r>
                  <m:r>
                    <m:rPr>
                      <m:nor/>
                    </m:rPr>
                    <a:rPr lang="es-CO" sz="1000" b="0" i="0" u="none" strike="noStrike">
                      <a:solidFill>
                        <a:schemeClr val="tx1"/>
                      </a:solidFill>
                      <a:effectLst/>
                      <a:latin typeface="+mn-lt"/>
                      <a:ea typeface="+mn-ea"/>
                      <a:cs typeface="+mn-cs"/>
                    </a:rPr>
                    <m:t>_</m:t>
                  </m:r>
                  <m:r>
                    <m:rPr>
                      <m:nor/>
                    </m:rPr>
                    <a:rPr lang="es-CO" sz="1000" b="0" i="0" u="none" strike="noStrike">
                      <a:solidFill>
                        <a:schemeClr val="tx1"/>
                      </a:solidFill>
                      <a:effectLst/>
                      <a:latin typeface="+mn-lt"/>
                      <a:ea typeface="+mn-ea"/>
                      <a:cs typeface="+mn-cs"/>
                    </a:rPr>
                    <m:t>p</m:t>
                  </m:r>
                  <m:r>
                    <m:rPr>
                      <m:nor/>
                    </m:rPr>
                    <a:rPr lang="es-CO" sz="1050"/>
                    <m:t> </m:t>
                  </m:r>
                  <m:r>
                    <a:rPr lang="es-CO" sz="1050" b="0" i="1">
                      <a:latin typeface="Cambria Math" panose="02040503050406030204" pitchFamily="18" charset="0"/>
                    </a:rPr>
                    <m:t>.</m:t>
                  </m:r>
                  <m:sSup>
                    <m:sSupPr>
                      <m:ctrlPr>
                        <a:rPr lang="es-CO" sz="1000" b="0" i="1">
                          <a:solidFill>
                            <a:schemeClr val="tx1"/>
                          </a:solidFill>
                          <a:effectLst/>
                          <a:latin typeface="Cambria Math" panose="02040503050406030204" pitchFamily="18" charset="0"/>
                          <a:ea typeface="+mn-ea"/>
                          <a:cs typeface="+mn-cs"/>
                        </a:rPr>
                      </m:ctrlPr>
                    </m:sSupPr>
                    <m:e>
                      <m:r>
                        <a:rPr lang="es-CO" sz="1000" b="0" i="1">
                          <a:solidFill>
                            <a:schemeClr val="tx1"/>
                          </a:solidFill>
                          <a:effectLst/>
                          <a:latin typeface="Cambria Math" panose="02040503050406030204" pitchFamily="18" charset="0"/>
                          <a:ea typeface="+mn-ea"/>
                          <a:cs typeface="+mn-cs"/>
                        </a:rPr>
                        <m:t>𝑑𝑖𝑎𝑚</m:t>
                      </m:r>
                    </m:e>
                    <m:sup>
                      <m:r>
                        <a:rPr lang="es-CO" sz="1000" b="0" i="1">
                          <a:solidFill>
                            <a:schemeClr val="tx1"/>
                          </a:solidFill>
                          <a:effectLst/>
                          <a:latin typeface="Cambria Math" panose="02040503050406030204" pitchFamily="18" charset="0"/>
                          <a:ea typeface="+mn-ea"/>
                          <a:cs typeface="+mn-cs"/>
                        </a:rPr>
                        <m:t>2</m:t>
                      </m:r>
                    </m:sup>
                  </m:sSup>
                  <m:r>
                    <a:rPr lang="es-CO" sz="1050" b="0" i="1">
                      <a:latin typeface="Cambria Math" panose="02040503050406030204" pitchFamily="18" charset="0"/>
                    </a:rPr>
                    <m:t>+</m:t>
                  </m:r>
                  <m:r>
                    <m:rPr>
                      <m:nor/>
                    </m:rPr>
                    <a:rPr lang="es-ES" sz="1050" b="0" i="0">
                      <a:latin typeface="Cambria Math" panose="02040503050406030204" pitchFamily="18" charset="0"/>
                    </a:rPr>
                    <m:t>b</m:t>
                  </m:r>
                  <m:r>
                    <m:rPr>
                      <m:nor/>
                    </m:rPr>
                    <a:rPr lang="es-CO" sz="1050" b="0" i="0">
                      <a:latin typeface="Cambria Math" panose="02040503050406030204" pitchFamily="18" charset="0"/>
                    </a:rPr>
                    <m:t>r</m:t>
                  </m:r>
                  <m:r>
                    <m:rPr>
                      <m:nor/>
                    </m:rPr>
                    <a:rPr lang="es-CO" sz="1000" b="0" i="0" u="none" strike="noStrike">
                      <a:solidFill>
                        <a:schemeClr val="tx1"/>
                      </a:solidFill>
                      <a:effectLst/>
                      <a:latin typeface="+mn-lt"/>
                      <a:ea typeface="+mn-ea"/>
                      <a:cs typeface="+mn-cs"/>
                    </a:rPr>
                    <m:t>_</m:t>
                  </m:r>
                  <m:r>
                    <m:rPr>
                      <m:nor/>
                    </m:rPr>
                    <a:rPr lang="es-CO" sz="1000" b="0" i="0" u="none" strike="noStrike">
                      <a:solidFill>
                        <a:schemeClr val="tx1"/>
                      </a:solidFill>
                      <a:effectLst/>
                      <a:latin typeface="+mn-lt"/>
                      <a:ea typeface="+mn-ea"/>
                      <a:cs typeface="+mn-cs"/>
                    </a:rPr>
                    <m:t>p</m:t>
                  </m:r>
                  <m:r>
                    <m:rPr>
                      <m:nor/>
                    </m:rPr>
                    <a:rPr lang="es-CO" sz="1050"/>
                    <m:t> </m:t>
                  </m:r>
                  <m:r>
                    <a:rPr lang="es-CO" sz="1050" b="0" i="1">
                      <a:latin typeface="Cambria Math" panose="02040503050406030204" pitchFamily="18" charset="0"/>
                    </a:rPr>
                    <m:t>.</m:t>
                  </m:r>
                  <m:sSup>
                    <m:sSupPr>
                      <m:ctrlPr>
                        <a:rPr lang="es-CO" sz="1000" b="0" i="1">
                          <a:solidFill>
                            <a:schemeClr val="tx1"/>
                          </a:solidFill>
                          <a:effectLst/>
                          <a:latin typeface="Cambria Math" panose="02040503050406030204" pitchFamily="18" charset="0"/>
                          <a:ea typeface="+mn-ea"/>
                          <a:cs typeface="+mn-cs"/>
                        </a:rPr>
                      </m:ctrlPr>
                    </m:sSupPr>
                    <m:e>
                      <m:r>
                        <a:rPr lang="es-CO" sz="1000" b="0" i="1">
                          <a:solidFill>
                            <a:schemeClr val="tx1"/>
                          </a:solidFill>
                          <a:effectLst/>
                          <a:latin typeface="Cambria Math" panose="02040503050406030204" pitchFamily="18" charset="0"/>
                          <a:ea typeface="+mn-ea"/>
                          <a:cs typeface="+mn-cs"/>
                        </a:rPr>
                        <m:t>𝑑𝑖𝑎𝑚</m:t>
                      </m:r>
                    </m:e>
                    <m:sup/>
                  </m:sSup>
                  <m:r>
                    <a:rPr lang="es-CO" sz="1000" b="0" i="1">
                      <a:solidFill>
                        <a:schemeClr val="tx1"/>
                      </a:solidFill>
                      <a:effectLst/>
                      <a:latin typeface="Cambria Math" panose="02040503050406030204" pitchFamily="18" charset="0"/>
                      <a:ea typeface="+mn-ea"/>
                      <a:cs typeface="+mn-cs"/>
                    </a:rPr>
                    <m:t>+</m:t>
                  </m:r>
                  <m:r>
                    <m:rPr>
                      <m:sty m:val="p"/>
                    </m:rPr>
                    <a:rPr lang="es-ES" sz="1000" b="0" i="0">
                      <a:solidFill>
                        <a:schemeClr val="tx1"/>
                      </a:solidFill>
                      <a:effectLst/>
                      <a:latin typeface="Cambria Math" panose="02040503050406030204" pitchFamily="18" charset="0"/>
                      <a:ea typeface="+mn-ea"/>
                      <a:cs typeface="+mn-cs"/>
                    </a:rPr>
                    <m:t>b</m:t>
                  </m:r>
                  <m:r>
                    <m:rPr>
                      <m:sty m:val="p"/>
                    </m:rPr>
                    <a:rPr lang="es-CO" sz="1000" b="0" i="0">
                      <a:solidFill>
                        <a:schemeClr val="tx1"/>
                      </a:solidFill>
                      <a:effectLst/>
                      <a:latin typeface="Cambria Math" panose="02040503050406030204" pitchFamily="18" charset="0"/>
                      <a:ea typeface="+mn-ea"/>
                      <a:cs typeface="+mn-cs"/>
                    </a:rPr>
                    <m:t>s</m:t>
                  </m:r>
                </m:oMath>
              </a14:m>
              <a:r>
                <a:rPr lang="es-CO" sz="1100" b="0" i="0" u="none" strike="noStrike">
                  <a:solidFill>
                    <a:schemeClr val="tx1"/>
                  </a:solidFill>
                  <a:effectLst/>
                  <a:latin typeface="+mn-lt"/>
                  <a:ea typeface="+mn-ea"/>
                  <a:cs typeface="+mn-cs"/>
                </a:rPr>
                <a:t>_p</a:t>
              </a:r>
              <a:r>
                <a:rPr lang="es-CO" sz="1200"/>
                <a:t> </a:t>
              </a:r>
            </a:p>
          </xdr:txBody>
        </xdr:sp>
      </mc:Choice>
      <mc:Fallback xmlns="">
        <xdr:sp macro="" textlink="">
          <xdr:nvSpPr>
            <xdr:cNvPr id="104" name="CuadroTexto 103">
              <a:extLst>
                <a:ext uri="{FF2B5EF4-FFF2-40B4-BE49-F238E27FC236}">
                  <a16:creationId xmlns:a16="http://schemas.microsoft.com/office/drawing/2014/main" id="{1C2C6C0D-2444-AE49-B0D1-66FED8022FD7}"/>
                </a:ext>
              </a:extLst>
            </xdr:cNvPr>
            <xdr:cNvSpPr txBox="1"/>
          </xdr:nvSpPr>
          <xdr:spPr>
            <a:xfrm>
              <a:off x="18571884" y="101727000"/>
              <a:ext cx="2959528" cy="19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000" i="0">
                  <a:solidFill>
                    <a:schemeClr val="tx1"/>
                  </a:solidFill>
                  <a:effectLst/>
                  <a:latin typeface="Cambria Math" panose="02040503050406030204" pitchFamily="18" charset="0"/>
                  <a:ea typeface="+mn-ea"/>
                  <a:cs typeface="+mn-cs"/>
                </a:rPr>
                <a:t>〖𝐶𝑡〗_𝐶𝑡𝑑𝑚ℎ𝑡𝑦𝑏 "</a:t>
              </a:r>
              <a:r>
                <a:rPr lang="es-CO" sz="1000" i="0">
                  <a:effectLst/>
                  <a:latin typeface="Cambria Math" panose="02040503050406030204" pitchFamily="18" charset="0"/>
                </a:rPr>
                <a:t>   </a:t>
              </a:r>
              <a:r>
                <a:rPr lang="es-CO" sz="1050" b="0" i="0">
                  <a:effectLst/>
                  <a:latin typeface="Cambria Math" panose="02040503050406030204" pitchFamily="18" charset="0"/>
                </a:rPr>
                <a:t>"</a:t>
              </a:r>
              <a:r>
                <a:rPr lang="es-CO" sz="1050" b="0" i="0">
                  <a:latin typeface="Cambria Math" panose="02040503050406030204" pitchFamily="18" charset="0"/>
                </a:rPr>
                <a:t>=</a:t>
              </a:r>
              <a:r>
                <a:rPr lang="es-ES" sz="1050" b="0" i="0">
                  <a:latin typeface="Cambria Math" panose="02040503050406030204" pitchFamily="18" charset="0"/>
                </a:rPr>
                <a:t>"b</a:t>
              </a:r>
              <a:r>
                <a:rPr lang="es-CO" sz="1050" b="0" i="0">
                  <a:latin typeface="Cambria Math" panose="02040503050406030204" pitchFamily="18" charset="0"/>
                </a:rPr>
                <a:t>q</a:t>
              </a:r>
              <a:r>
                <a:rPr lang="es-CO" sz="1000" b="0" i="0" u="none" strike="noStrike">
                  <a:solidFill>
                    <a:schemeClr val="tx1"/>
                  </a:solidFill>
                  <a:effectLst/>
                  <a:latin typeface="Cambria Math" panose="02040503050406030204" pitchFamily="18" charset="0"/>
                  <a:ea typeface="+mn-ea"/>
                  <a:cs typeface="+mn-cs"/>
                </a:rPr>
                <a:t>_p</a:t>
              </a:r>
              <a:r>
                <a:rPr lang="es-CO" sz="1050" i="0">
                  <a:latin typeface="Cambria Math" panose="02040503050406030204" pitchFamily="18" charset="0"/>
                </a:rPr>
                <a:t> </a:t>
              </a:r>
              <a:r>
                <a:rPr lang="es-CO" sz="1050" b="0" i="0">
                  <a:latin typeface="Cambria Math" panose="02040503050406030204" pitchFamily="18" charset="0"/>
                </a:rPr>
                <a:t>".</a:t>
              </a:r>
              <a:r>
                <a:rPr lang="es-CO" sz="1000" b="0" i="0">
                  <a:solidFill>
                    <a:schemeClr val="tx1"/>
                  </a:solidFill>
                  <a:effectLst/>
                  <a:latin typeface="Cambria Math" panose="02040503050406030204" pitchFamily="18" charset="0"/>
                  <a:ea typeface="+mn-ea"/>
                  <a:cs typeface="+mn-cs"/>
                </a:rPr>
                <a:t>〖𝑑𝑖𝑎𝑚〗^2</a:t>
              </a:r>
              <a:r>
                <a:rPr lang="es-CO" sz="1050" b="0" i="0">
                  <a:latin typeface="Cambria Math" panose="02040503050406030204" pitchFamily="18" charset="0"/>
                </a:rPr>
                <a:t>+</a:t>
              </a:r>
              <a:r>
                <a:rPr lang="es-ES" sz="1050" b="0" i="0">
                  <a:latin typeface="Cambria Math" panose="02040503050406030204" pitchFamily="18" charset="0"/>
                </a:rPr>
                <a:t>"b</a:t>
              </a:r>
              <a:r>
                <a:rPr lang="es-CO" sz="1050" b="0" i="0">
                  <a:latin typeface="Cambria Math" panose="02040503050406030204" pitchFamily="18" charset="0"/>
                </a:rPr>
                <a:t>r</a:t>
              </a:r>
              <a:r>
                <a:rPr lang="es-CO" sz="1000" b="0" i="0" u="none" strike="noStrike">
                  <a:solidFill>
                    <a:schemeClr val="tx1"/>
                  </a:solidFill>
                  <a:effectLst/>
                  <a:latin typeface="Cambria Math" panose="02040503050406030204" pitchFamily="18" charset="0"/>
                  <a:ea typeface="+mn-ea"/>
                  <a:cs typeface="+mn-cs"/>
                </a:rPr>
                <a:t>_p</a:t>
              </a:r>
              <a:r>
                <a:rPr lang="es-CO" sz="1050" i="0">
                  <a:latin typeface="Cambria Math" panose="02040503050406030204" pitchFamily="18" charset="0"/>
                </a:rPr>
                <a:t> </a:t>
              </a:r>
              <a:r>
                <a:rPr lang="es-CO" sz="1050" b="0" i="0">
                  <a:latin typeface="Cambria Math" panose="02040503050406030204" pitchFamily="18" charset="0"/>
                </a:rPr>
                <a:t>".</a:t>
              </a:r>
              <a:r>
                <a:rPr lang="es-CO" sz="1000" b="0" i="0">
                  <a:solidFill>
                    <a:schemeClr val="tx1"/>
                  </a:solidFill>
                  <a:effectLst/>
                  <a:latin typeface="Cambria Math" panose="02040503050406030204" pitchFamily="18" charset="0"/>
                  <a:ea typeface="+mn-ea"/>
                  <a:cs typeface="+mn-cs"/>
                </a:rPr>
                <a:t>〖𝑑𝑖𝑎𝑚〗^ +</a:t>
              </a:r>
              <a:r>
                <a:rPr lang="es-ES" sz="1000" b="0" i="0">
                  <a:solidFill>
                    <a:schemeClr val="tx1"/>
                  </a:solidFill>
                  <a:effectLst/>
                  <a:latin typeface="Cambria Math" panose="02040503050406030204" pitchFamily="18" charset="0"/>
                  <a:ea typeface="+mn-ea"/>
                  <a:cs typeface="+mn-cs"/>
                </a:rPr>
                <a:t>b</a:t>
              </a:r>
              <a:r>
                <a:rPr lang="es-CO" sz="1000" b="0" i="0">
                  <a:solidFill>
                    <a:schemeClr val="tx1"/>
                  </a:solidFill>
                  <a:effectLst/>
                  <a:latin typeface="Cambria Math" panose="02040503050406030204" pitchFamily="18" charset="0"/>
                  <a:ea typeface="+mn-ea"/>
                  <a:cs typeface="+mn-cs"/>
                </a:rPr>
                <a:t>s</a:t>
              </a:r>
              <a:r>
                <a:rPr lang="es-CO" sz="1100" b="0" i="0" u="none" strike="noStrike">
                  <a:solidFill>
                    <a:schemeClr val="tx1"/>
                  </a:solidFill>
                  <a:effectLst/>
                  <a:latin typeface="+mn-lt"/>
                  <a:ea typeface="+mn-ea"/>
                  <a:cs typeface="+mn-cs"/>
                </a:rPr>
                <a:t>_p</a:t>
              </a:r>
              <a:r>
                <a:rPr lang="es-CO" sz="1200"/>
                <a:t> </a:t>
              </a:r>
            </a:p>
          </xdr:txBody>
        </xdr:sp>
      </mc:Fallback>
    </mc:AlternateContent>
    <xdr:clientData/>
  </xdr:oneCellAnchor>
  <xdr:oneCellAnchor>
    <xdr:from>
      <xdr:col>15</xdr:col>
      <xdr:colOff>89648</xdr:colOff>
      <xdr:row>114</xdr:row>
      <xdr:rowOff>7471</xdr:rowOff>
    </xdr:from>
    <xdr:ext cx="2898742" cy="187872"/>
    <mc:AlternateContent xmlns:mc="http://schemas.openxmlformats.org/markup-compatibility/2006" xmlns:a14="http://schemas.microsoft.com/office/drawing/2010/main">
      <mc:Choice Requires="a14">
        <xdr:sp macro="" textlink="">
          <xdr:nvSpPr>
            <xdr:cNvPr id="105" name="CuadroTexto 104">
              <a:extLst>
                <a:ext uri="{FF2B5EF4-FFF2-40B4-BE49-F238E27FC236}">
                  <a16:creationId xmlns:a16="http://schemas.microsoft.com/office/drawing/2014/main" id="{F9798A78-1254-3140-B9FA-279507735ED1}"/>
                </a:ext>
              </a:extLst>
            </xdr:cNvPr>
            <xdr:cNvSpPr txBox="1"/>
          </xdr:nvSpPr>
          <xdr:spPr>
            <a:xfrm>
              <a:off x="16720298" y="118250821"/>
              <a:ext cx="289874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𝐶𝑡</m:t>
                      </m:r>
                    </m:e>
                    <m:sub>
                      <m:r>
                        <a:rPr lang="es-CO" sz="1100" i="1">
                          <a:solidFill>
                            <a:schemeClr val="tx1"/>
                          </a:solidFill>
                          <a:effectLst/>
                          <a:latin typeface="Cambria Math" panose="02040503050406030204" pitchFamily="18" charset="0"/>
                          <a:ea typeface="+mn-ea"/>
                          <a:cs typeface="+mn-cs"/>
                        </a:rPr>
                        <m:t>𝐶𝑡𝑑𝑚h𝑡</m:t>
                      </m:r>
                    </m:sub>
                  </m:sSub>
                  <m:r>
                    <m:rPr>
                      <m:nor/>
                    </m:rPr>
                    <a:rPr lang="es-CO" sz="1000">
                      <a:effectLst/>
                    </a:rPr>
                    <m:t>    </m:t>
                  </m:r>
                  <m:r>
                    <a:rPr lang="es-CO" sz="1050" b="0" i="1">
                      <a:latin typeface="Cambria Math" panose="02040503050406030204" pitchFamily="18" charset="0"/>
                    </a:rPr>
                    <m:t>=</m:t>
                  </m:r>
                  <m:r>
                    <m:rPr>
                      <m:nor/>
                    </m:rPr>
                    <a:rPr lang="es-ES" sz="1050" b="0" i="0">
                      <a:latin typeface="Cambria Math" panose="02040503050406030204" pitchFamily="18" charset="0"/>
                    </a:rPr>
                    <m:t>b</m:t>
                  </m:r>
                  <m:r>
                    <m:rPr>
                      <m:nor/>
                    </m:rPr>
                    <a:rPr lang="es-CO" sz="1050" b="0" i="0">
                      <a:latin typeface="Cambria Math" panose="02040503050406030204" pitchFamily="18" charset="0"/>
                    </a:rPr>
                    <m:t>t</m:t>
                  </m:r>
                  <m:r>
                    <m:rPr>
                      <m:nor/>
                    </m:rPr>
                    <a:rPr lang="es-CO" sz="1000" b="0" i="0" u="none" strike="noStrike">
                      <a:solidFill>
                        <a:schemeClr val="tx1"/>
                      </a:solidFill>
                      <a:effectLst/>
                      <a:latin typeface="+mn-lt"/>
                      <a:ea typeface="+mn-ea"/>
                      <a:cs typeface="+mn-cs"/>
                    </a:rPr>
                    <m:t>_</m:t>
                  </m:r>
                  <m:r>
                    <m:rPr>
                      <m:nor/>
                    </m:rPr>
                    <a:rPr lang="es-CO" sz="1000" b="0" i="0" u="none" strike="noStrike">
                      <a:solidFill>
                        <a:schemeClr val="tx1"/>
                      </a:solidFill>
                      <a:effectLst/>
                      <a:latin typeface="+mn-lt"/>
                      <a:ea typeface="+mn-ea"/>
                      <a:cs typeface="+mn-cs"/>
                    </a:rPr>
                    <m:t>p</m:t>
                  </m:r>
                  <m:r>
                    <m:rPr>
                      <m:nor/>
                    </m:rPr>
                    <a:rPr lang="es-CO" sz="1050"/>
                    <m:t> </m:t>
                  </m:r>
                  <m:r>
                    <a:rPr lang="es-CO" sz="1050" b="0" i="1">
                      <a:latin typeface="Cambria Math" panose="02040503050406030204" pitchFamily="18" charset="0"/>
                    </a:rPr>
                    <m:t>.</m:t>
                  </m:r>
                  <m:sSup>
                    <m:sSupPr>
                      <m:ctrlPr>
                        <a:rPr lang="es-CO" sz="1000" b="0" i="1">
                          <a:solidFill>
                            <a:schemeClr val="tx1"/>
                          </a:solidFill>
                          <a:effectLst/>
                          <a:latin typeface="Cambria Math" panose="02040503050406030204" pitchFamily="18" charset="0"/>
                          <a:ea typeface="+mn-ea"/>
                          <a:cs typeface="+mn-cs"/>
                        </a:rPr>
                      </m:ctrlPr>
                    </m:sSupPr>
                    <m:e>
                      <m:r>
                        <a:rPr lang="es-CO" sz="1000" b="0" i="1">
                          <a:solidFill>
                            <a:schemeClr val="tx1"/>
                          </a:solidFill>
                          <a:effectLst/>
                          <a:latin typeface="Cambria Math" panose="02040503050406030204" pitchFamily="18" charset="0"/>
                          <a:ea typeface="+mn-ea"/>
                          <a:cs typeface="+mn-cs"/>
                        </a:rPr>
                        <m:t>𝑑𝑖𝑎𝑚</m:t>
                      </m:r>
                    </m:e>
                    <m:sup>
                      <m:r>
                        <a:rPr lang="es-CO" sz="1000" b="0" i="1">
                          <a:solidFill>
                            <a:schemeClr val="tx1"/>
                          </a:solidFill>
                          <a:effectLst/>
                          <a:latin typeface="Cambria Math" panose="02040503050406030204" pitchFamily="18" charset="0"/>
                          <a:ea typeface="+mn-ea"/>
                          <a:cs typeface="+mn-cs"/>
                        </a:rPr>
                        <m:t>2</m:t>
                      </m:r>
                    </m:sup>
                  </m:sSup>
                  <m:r>
                    <a:rPr lang="es-CO" sz="1050" b="0" i="1">
                      <a:latin typeface="Cambria Math" panose="02040503050406030204" pitchFamily="18" charset="0"/>
                    </a:rPr>
                    <m:t>+</m:t>
                  </m:r>
                  <m:r>
                    <m:rPr>
                      <m:nor/>
                    </m:rPr>
                    <a:rPr lang="es-ES" sz="1050" b="0" i="0">
                      <a:latin typeface="Cambria Math" panose="02040503050406030204" pitchFamily="18" charset="0"/>
                    </a:rPr>
                    <m:t>b</m:t>
                  </m:r>
                  <m:r>
                    <m:rPr>
                      <m:nor/>
                    </m:rPr>
                    <a:rPr lang="es-CO" sz="1050" b="0" i="0">
                      <a:latin typeface="Cambria Math" panose="02040503050406030204" pitchFamily="18" charset="0"/>
                    </a:rPr>
                    <m:t>u</m:t>
                  </m:r>
                  <m:r>
                    <m:rPr>
                      <m:nor/>
                    </m:rPr>
                    <a:rPr lang="es-ES" sz="1050" b="0" i="0">
                      <a:latin typeface="Cambria Math" panose="02040503050406030204" pitchFamily="18" charset="0"/>
                    </a:rPr>
                    <m:t>_</m:t>
                  </m:r>
                  <m:r>
                    <m:rPr>
                      <m:nor/>
                    </m:rPr>
                    <a:rPr lang="es-CO" sz="1000" b="0" i="0" u="none" strike="noStrike">
                      <a:solidFill>
                        <a:schemeClr val="tx1"/>
                      </a:solidFill>
                      <a:effectLst/>
                      <a:latin typeface="+mn-lt"/>
                      <a:ea typeface="+mn-ea"/>
                      <a:cs typeface="+mn-cs"/>
                    </a:rPr>
                    <m:t>p</m:t>
                  </m:r>
                  <m:r>
                    <m:rPr>
                      <m:nor/>
                    </m:rPr>
                    <a:rPr lang="es-CO" sz="1050"/>
                    <m:t> </m:t>
                  </m:r>
                  <m:r>
                    <a:rPr lang="es-CO" sz="1050" b="0" i="1">
                      <a:latin typeface="Cambria Math" panose="02040503050406030204" pitchFamily="18" charset="0"/>
                    </a:rPr>
                    <m:t>.</m:t>
                  </m:r>
                  <m:sSup>
                    <m:sSupPr>
                      <m:ctrlPr>
                        <a:rPr lang="es-CO" sz="1000" b="0" i="1">
                          <a:solidFill>
                            <a:schemeClr val="tx1"/>
                          </a:solidFill>
                          <a:effectLst/>
                          <a:latin typeface="Cambria Math" panose="02040503050406030204" pitchFamily="18" charset="0"/>
                          <a:ea typeface="+mn-ea"/>
                          <a:cs typeface="+mn-cs"/>
                        </a:rPr>
                      </m:ctrlPr>
                    </m:sSupPr>
                    <m:e>
                      <m:r>
                        <a:rPr lang="es-CO" sz="1000" b="0" i="1">
                          <a:solidFill>
                            <a:schemeClr val="tx1"/>
                          </a:solidFill>
                          <a:effectLst/>
                          <a:latin typeface="Cambria Math" panose="02040503050406030204" pitchFamily="18" charset="0"/>
                          <a:ea typeface="+mn-ea"/>
                          <a:cs typeface="+mn-cs"/>
                        </a:rPr>
                        <m:t>𝑑𝑖𝑎𝑚</m:t>
                      </m:r>
                    </m:e>
                    <m:sup/>
                  </m:sSup>
                  <m:r>
                    <a:rPr lang="es-CO" sz="1000" b="0" i="1">
                      <a:solidFill>
                        <a:schemeClr val="tx1"/>
                      </a:solidFill>
                      <a:effectLst/>
                      <a:latin typeface="Cambria Math" panose="02040503050406030204" pitchFamily="18" charset="0"/>
                      <a:ea typeface="+mn-ea"/>
                      <a:cs typeface="+mn-cs"/>
                    </a:rPr>
                    <m:t>+</m:t>
                  </m:r>
                  <m:r>
                    <m:rPr>
                      <m:sty m:val="p"/>
                    </m:rPr>
                    <a:rPr lang="es-ES" sz="1000" b="0" i="0">
                      <a:solidFill>
                        <a:schemeClr val="tx1"/>
                      </a:solidFill>
                      <a:effectLst/>
                      <a:latin typeface="Cambria Math" panose="02040503050406030204" pitchFamily="18" charset="0"/>
                      <a:ea typeface="+mn-ea"/>
                      <a:cs typeface="+mn-cs"/>
                    </a:rPr>
                    <m:t>b</m:t>
                  </m:r>
                  <m:r>
                    <m:rPr>
                      <m:sty m:val="p"/>
                    </m:rPr>
                    <a:rPr lang="es-CO" sz="1000" b="0" i="0">
                      <a:solidFill>
                        <a:schemeClr val="tx1"/>
                      </a:solidFill>
                      <a:effectLst/>
                      <a:latin typeface="Cambria Math" panose="02040503050406030204" pitchFamily="18" charset="0"/>
                      <a:ea typeface="+mn-ea"/>
                      <a:cs typeface="+mn-cs"/>
                    </a:rPr>
                    <m:t>v</m:t>
                  </m:r>
                </m:oMath>
              </a14:m>
              <a:r>
                <a:rPr lang="es-CO" sz="1100" b="0" i="0" u="none" strike="noStrike">
                  <a:solidFill>
                    <a:schemeClr val="tx1"/>
                  </a:solidFill>
                  <a:effectLst/>
                  <a:latin typeface="+mn-lt"/>
                  <a:ea typeface="+mn-ea"/>
                  <a:cs typeface="+mn-cs"/>
                </a:rPr>
                <a:t>_p</a:t>
              </a:r>
              <a:r>
                <a:rPr lang="es-CO" sz="1200"/>
                <a:t> </a:t>
              </a:r>
            </a:p>
          </xdr:txBody>
        </xdr:sp>
      </mc:Choice>
      <mc:Fallback xmlns="">
        <xdr:sp macro="" textlink="">
          <xdr:nvSpPr>
            <xdr:cNvPr id="105" name="CuadroTexto 104">
              <a:extLst>
                <a:ext uri="{FF2B5EF4-FFF2-40B4-BE49-F238E27FC236}">
                  <a16:creationId xmlns:a16="http://schemas.microsoft.com/office/drawing/2014/main" id="{F9798A78-1254-3140-B9FA-279507735ED1}"/>
                </a:ext>
              </a:extLst>
            </xdr:cNvPr>
            <xdr:cNvSpPr txBox="1"/>
          </xdr:nvSpPr>
          <xdr:spPr>
            <a:xfrm>
              <a:off x="16720298" y="118250821"/>
              <a:ext cx="289874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i="0">
                  <a:solidFill>
                    <a:schemeClr val="tx1"/>
                  </a:solidFill>
                  <a:effectLst/>
                  <a:latin typeface="Cambria Math" panose="02040503050406030204" pitchFamily="18" charset="0"/>
                  <a:ea typeface="+mn-ea"/>
                  <a:cs typeface="+mn-cs"/>
                </a:rPr>
                <a:t>〖𝐶𝑡〗_𝐶𝑡𝑑𝑚ℎ𝑡</a:t>
              </a:r>
              <a:r>
                <a:rPr lang="es-CO" sz="1000" i="0">
                  <a:solidFill>
                    <a:schemeClr val="tx1"/>
                  </a:solidFill>
                  <a:effectLst/>
                  <a:latin typeface="Cambria Math" panose="02040503050406030204" pitchFamily="18" charset="0"/>
                  <a:ea typeface="+mn-ea"/>
                  <a:cs typeface="+mn-cs"/>
                </a:rPr>
                <a:t> "</a:t>
              </a:r>
              <a:r>
                <a:rPr lang="es-CO" sz="1000" i="0">
                  <a:effectLst/>
                  <a:latin typeface="Cambria Math" panose="02040503050406030204" pitchFamily="18" charset="0"/>
                </a:rPr>
                <a:t>    </a:t>
              </a:r>
              <a:r>
                <a:rPr lang="es-CO" sz="1050" b="0" i="0">
                  <a:effectLst/>
                  <a:latin typeface="Cambria Math" panose="02040503050406030204" pitchFamily="18" charset="0"/>
                </a:rPr>
                <a:t>"</a:t>
              </a:r>
              <a:r>
                <a:rPr lang="es-CO" sz="1050" b="0" i="0">
                  <a:latin typeface="Cambria Math" panose="02040503050406030204" pitchFamily="18" charset="0"/>
                </a:rPr>
                <a:t>=</a:t>
              </a:r>
              <a:r>
                <a:rPr lang="es-ES" sz="1050" b="0" i="0">
                  <a:latin typeface="Cambria Math" panose="02040503050406030204" pitchFamily="18" charset="0"/>
                </a:rPr>
                <a:t>"b</a:t>
              </a:r>
              <a:r>
                <a:rPr lang="es-CO" sz="1050" b="0" i="0">
                  <a:latin typeface="Cambria Math" panose="02040503050406030204" pitchFamily="18" charset="0"/>
                </a:rPr>
                <a:t>t</a:t>
              </a:r>
              <a:r>
                <a:rPr lang="es-CO" sz="1000" b="0" i="0" u="none" strike="noStrike">
                  <a:solidFill>
                    <a:schemeClr val="tx1"/>
                  </a:solidFill>
                  <a:effectLst/>
                  <a:latin typeface="Cambria Math" panose="02040503050406030204" pitchFamily="18" charset="0"/>
                  <a:ea typeface="+mn-ea"/>
                  <a:cs typeface="+mn-cs"/>
                </a:rPr>
                <a:t>_p</a:t>
              </a:r>
              <a:r>
                <a:rPr lang="es-CO" sz="1050" i="0">
                  <a:latin typeface="Cambria Math" panose="02040503050406030204" pitchFamily="18" charset="0"/>
                </a:rPr>
                <a:t> </a:t>
              </a:r>
              <a:r>
                <a:rPr lang="es-CO" sz="1050" b="0" i="0">
                  <a:latin typeface="Cambria Math" panose="02040503050406030204" pitchFamily="18" charset="0"/>
                </a:rPr>
                <a:t>".</a:t>
              </a:r>
              <a:r>
                <a:rPr lang="es-CO" sz="1000" b="0" i="0">
                  <a:solidFill>
                    <a:schemeClr val="tx1"/>
                  </a:solidFill>
                  <a:effectLst/>
                  <a:latin typeface="Cambria Math" panose="02040503050406030204" pitchFamily="18" charset="0"/>
                  <a:ea typeface="+mn-ea"/>
                  <a:cs typeface="+mn-cs"/>
                </a:rPr>
                <a:t>〖𝑑𝑖𝑎𝑚〗^2</a:t>
              </a:r>
              <a:r>
                <a:rPr lang="es-CO" sz="1050" b="0" i="0">
                  <a:latin typeface="Cambria Math" panose="02040503050406030204" pitchFamily="18" charset="0"/>
                </a:rPr>
                <a:t>+</a:t>
              </a:r>
              <a:r>
                <a:rPr lang="es-ES" sz="1050" b="0" i="0">
                  <a:latin typeface="Cambria Math" panose="02040503050406030204" pitchFamily="18" charset="0"/>
                </a:rPr>
                <a:t>"b</a:t>
              </a:r>
              <a:r>
                <a:rPr lang="es-CO" sz="1050" b="0" i="0">
                  <a:latin typeface="Cambria Math" panose="02040503050406030204" pitchFamily="18" charset="0"/>
                </a:rPr>
                <a:t>u</a:t>
              </a:r>
              <a:r>
                <a:rPr lang="es-ES" sz="1050" b="0" i="0">
                  <a:latin typeface="Cambria Math" panose="02040503050406030204" pitchFamily="18" charset="0"/>
                </a:rPr>
                <a:t>_</a:t>
              </a:r>
              <a:r>
                <a:rPr lang="es-CO" sz="1000" b="0" i="0" u="none" strike="noStrike">
                  <a:solidFill>
                    <a:schemeClr val="tx1"/>
                  </a:solidFill>
                  <a:effectLst/>
                  <a:latin typeface="Cambria Math" panose="02040503050406030204" pitchFamily="18" charset="0"/>
                  <a:ea typeface="+mn-ea"/>
                  <a:cs typeface="+mn-cs"/>
                </a:rPr>
                <a:t>p</a:t>
              </a:r>
              <a:r>
                <a:rPr lang="es-CO" sz="1050" i="0">
                  <a:latin typeface="Cambria Math" panose="02040503050406030204" pitchFamily="18" charset="0"/>
                </a:rPr>
                <a:t> </a:t>
              </a:r>
              <a:r>
                <a:rPr lang="es-CO" sz="1050" b="0" i="0">
                  <a:latin typeface="Cambria Math" panose="02040503050406030204" pitchFamily="18" charset="0"/>
                </a:rPr>
                <a:t>".</a:t>
              </a:r>
              <a:r>
                <a:rPr lang="es-CO" sz="1000" b="0" i="0">
                  <a:solidFill>
                    <a:schemeClr val="tx1"/>
                  </a:solidFill>
                  <a:effectLst/>
                  <a:latin typeface="Cambria Math" panose="02040503050406030204" pitchFamily="18" charset="0"/>
                  <a:ea typeface="+mn-ea"/>
                  <a:cs typeface="+mn-cs"/>
                </a:rPr>
                <a:t>〖𝑑𝑖𝑎𝑚〗^ +</a:t>
              </a:r>
              <a:r>
                <a:rPr lang="es-ES" sz="1000" b="0" i="0">
                  <a:solidFill>
                    <a:schemeClr val="tx1"/>
                  </a:solidFill>
                  <a:effectLst/>
                  <a:latin typeface="Cambria Math" panose="02040503050406030204" pitchFamily="18" charset="0"/>
                  <a:ea typeface="+mn-ea"/>
                  <a:cs typeface="+mn-cs"/>
                </a:rPr>
                <a:t>b</a:t>
              </a:r>
              <a:r>
                <a:rPr lang="es-CO" sz="1000" b="0" i="0">
                  <a:solidFill>
                    <a:schemeClr val="tx1"/>
                  </a:solidFill>
                  <a:effectLst/>
                  <a:latin typeface="Cambria Math" panose="02040503050406030204" pitchFamily="18" charset="0"/>
                  <a:ea typeface="+mn-ea"/>
                  <a:cs typeface="+mn-cs"/>
                </a:rPr>
                <a:t>v</a:t>
              </a:r>
              <a:r>
                <a:rPr lang="es-CO" sz="1100" b="0" i="0" u="none" strike="noStrike">
                  <a:solidFill>
                    <a:schemeClr val="tx1"/>
                  </a:solidFill>
                  <a:effectLst/>
                  <a:latin typeface="+mn-lt"/>
                  <a:ea typeface="+mn-ea"/>
                  <a:cs typeface="+mn-cs"/>
                </a:rPr>
                <a:t>_p</a:t>
              </a:r>
              <a:r>
                <a:rPr lang="es-CO" sz="1200"/>
                <a:t> </a:t>
              </a:r>
            </a:p>
          </xdr:txBody>
        </xdr:sp>
      </mc:Fallback>
    </mc:AlternateContent>
    <xdr:clientData/>
  </xdr:oneCellAnchor>
  <xdr:oneCellAnchor>
    <xdr:from>
      <xdr:col>15</xdr:col>
      <xdr:colOff>59765</xdr:colOff>
      <xdr:row>116</xdr:row>
      <xdr:rowOff>74705</xdr:rowOff>
    </xdr:from>
    <xdr:ext cx="2766911" cy="187872"/>
    <mc:AlternateContent xmlns:mc="http://schemas.openxmlformats.org/markup-compatibility/2006" xmlns:a14="http://schemas.microsoft.com/office/drawing/2010/main">
      <mc:Choice Requires="a14">
        <xdr:sp macro="" textlink="">
          <xdr:nvSpPr>
            <xdr:cNvPr id="106" name="CuadroTexto 105">
              <a:extLst>
                <a:ext uri="{FF2B5EF4-FFF2-40B4-BE49-F238E27FC236}">
                  <a16:creationId xmlns:a16="http://schemas.microsoft.com/office/drawing/2014/main" id="{C1529E11-548C-FA42-911B-4D3B4B62FE1C}"/>
                </a:ext>
              </a:extLst>
            </xdr:cNvPr>
            <xdr:cNvSpPr txBox="1"/>
          </xdr:nvSpPr>
          <xdr:spPr>
            <a:xfrm>
              <a:off x="16690415" y="118699055"/>
              <a:ext cx="2766911"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𝐶𝑡</m:t>
                      </m:r>
                    </m:e>
                    <m:sub>
                      <m:r>
                        <a:rPr lang="es-CO" sz="1100" i="1">
                          <a:solidFill>
                            <a:schemeClr val="tx1"/>
                          </a:solidFill>
                          <a:effectLst/>
                          <a:latin typeface="Cambria Math" panose="02040503050406030204" pitchFamily="18" charset="0"/>
                          <a:ea typeface="+mn-ea"/>
                          <a:cs typeface="+mn-cs"/>
                        </a:rPr>
                        <m:t>𝐶𝑐𝑐h𝑡</m:t>
                      </m:r>
                    </m:sub>
                  </m:sSub>
                  <m:r>
                    <m:rPr>
                      <m:nor/>
                    </m:rPr>
                    <a:rPr lang="es-CO">
                      <a:effectLst/>
                    </a:rPr>
                    <m:t> </m:t>
                  </m:r>
                  <m:r>
                    <a:rPr lang="es-CO" sz="1050" b="0" i="1">
                      <a:latin typeface="Cambria Math" panose="02040503050406030204" pitchFamily="18" charset="0"/>
                    </a:rPr>
                    <m:t>=</m:t>
                  </m:r>
                  <m:r>
                    <m:rPr>
                      <m:nor/>
                    </m:rPr>
                    <a:rPr lang="es-ES" sz="1050" b="0" i="0">
                      <a:latin typeface="Cambria Math" panose="02040503050406030204" pitchFamily="18" charset="0"/>
                    </a:rPr>
                    <m:t>b</m:t>
                  </m:r>
                  <m:r>
                    <m:rPr>
                      <m:nor/>
                    </m:rPr>
                    <a:rPr lang="es-CO" sz="1050" b="0" i="0">
                      <a:latin typeface="Cambria Math" panose="02040503050406030204" pitchFamily="18" charset="0"/>
                    </a:rPr>
                    <m:t>w</m:t>
                  </m:r>
                  <m:r>
                    <m:rPr>
                      <m:nor/>
                    </m:rPr>
                    <a:rPr lang="es-CO" sz="1000" b="0" i="0" u="none" strike="noStrike">
                      <a:solidFill>
                        <a:schemeClr val="tx1"/>
                      </a:solidFill>
                      <a:effectLst/>
                      <a:latin typeface="+mn-lt"/>
                      <a:ea typeface="+mn-ea"/>
                      <a:cs typeface="+mn-cs"/>
                    </a:rPr>
                    <m:t>_</m:t>
                  </m:r>
                  <m:r>
                    <m:rPr>
                      <m:nor/>
                    </m:rPr>
                    <a:rPr lang="es-CO" sz="1000" b="0" i="0" u="none" strike="noStrike">
                      <a:solidFill>
                        <a:schemeClr val="tx1"/>
                      </a:solidFill>
                      <a:effectLst/>
                      <a:latin typeface="+mn-lt"/>
                      <a:ea typeface="+mn-ea"/>
                      <a:cs typeface="+mn-cs"/>
                    </a:rPr>
                    <m:t>p</m:t>
                  </m:r>
                  <m:r>
                    <m:rPr>
                      <m:nor/>
                    </m:rPr>
                    <a:rPr lang="es-CO" sz="1050"/>
                    <m:t> </m:t>
                  </m:r>
                  <m:r>
                    <a:rPr lang="es-CO" sz="1050" b="0" i="1">
                      <a:latin typeface="Cambria Math" panose="02040503050406030204" pitchFamily="18" charset="0"/>
                    </a:rPr>
                    <m:t>.</m:t>
                  </m:r>
                  <m:sSup>
                    <m:sSupPr>
                      <m:ctrlPr>
                        <a:rPr lang="es-CO" sz="1000" b="0" i="1">
                          <a:solidFill>
                            <a:schemeClr val="tx1"/>
                          </a:solidFill>
                          <a:effectLst/>
                          <a:latin typeface="Cambria Math" panose="02040503050406030204" pitchFamily="18" charset="0"/>
                          <a:ea typeface="+mn-ea"/>
                          <a:cs typeface="+mn-cs"/>
                        </a:rPr>
                      </m:ctrlPr>
                    </m:sSupPr>
                    <m:e>
                      <m:r>
                        <a:rPr lang="es-CO" sz="1000" b="0" i="1">
                          <a:solidFill>
                            <a:schemeClr val="tx1"/>
                          </a:solidFill>
                          <a:effectLst/>
                          <a:latin typeface="Cambria Math" panose="02040503050406030204" pitchFamily="18" charset="0"/>
                          <a:ea typeface="+mn-ea"/>
                          <a:cs typeface="+mn-cs"/>
                        </a:rPr>
                        <m:t>𝑑𝑖𝑎𝑚</m:t>
                      </m:r>
                    </m:e>
                    <m:sup>
                      <m:r>
                        <a:rPr lang="es-CO" sz="1000" b="0" i="1">
                          <a:solidFill>
                            <a:schemeClr val="tx1"/>
                          </a:solidFill>
                          <a:effectLst/>
                          <a:latin typeface="Cambria Math" panose="02040503050406030204" pitchFamily="18" charset="0"/>
                          <a:ea typeface="+mn-ea"/>
                          <a:cs typeface="+mn-cs"/>
                        </a:rPr>
                        <m:t>2</m:t>
                      </m:r>
                    </m:sup>
                  </m:sSup>
                  <m:r>
                    <a:rPr lang="es-CO" sz="1050" b="0" i="1">
                      <a:latin typeface="Cambria Math" panose="02040503050406030204" pitchFamily="18" charset="0"/>
                    </a:rPr>
                    <m:t>+</m:t>
                  </m:r>
                  <m:r>
                    <m:rPr>
                      <m:nor/>
                    </m:rPr>
                    <a:rPr lang="es-ES" sz="1050" b="0" i="0">
                      <a:latin typeface="Cambria Math" panose="02040503050406030204" pitchFamily="18" charset="0"/>
                    </a:rPr>
                    <m:t>b</m:t>
                  </m:r>
                  <m:r>
                    <m:rPr>
                      <m:nor/>
                    </m:rPr>
                    <a:rPr lang="es-CO" sz="1050" b="0" i="0">
                      <a:latin typeface="Cambria Math" panose="02040503050406030204" pitchFamily="18" charset="0"/>
                    </a:rPr>
                    <m:t>x</m:t>
                  </m:r>
                  <m:r>
                    <m:rPr>
                      <m:nor/>
                    </m:rPr>
                    <a:rPr lang="es-ES" sz="1050" b="0" i="0">
                      <a:latin typeface="Cambria Math" panose="02040503050406030204" pitchFamily="18" charset="0"/>
                    </a:rPr>
                    <m:t>_</m:t>
                  </m:r>
                  <m:r>
                    <m:rPr>
                      <m:nor/>
                    </m:rPr>
                    <a:rPr lang="es-CO" sz="1000" b="0" i="0" u="none" strike="noStrike">
                      <a:solidFill>
                        <a:schemeClr val="tx1"/>
                      </a:solidFill>
                      <a:effectLst/>
                      <a:latin typeface="+mn-lt"/>
                      <a:ea typeface="+mn-ea"/>
                      <a:cs typeface="+mn-cs"/>
                    </a:rPr>
                    <m:t>p</m:t>
                  </m:r>
                  <m:r>
                    <m:rPr>
                      <m:nor/>
                    </m:rPr>
                    <a:rPr lang="es-CO" sz="1050"/>
                    <m:t> </m:t>
                  </m:r>
                  <m:r>
                    <a:rPr lang="es-CO" sz="1050" b="0" i="1">
                      <a:latin typeface="Cambria Math" panose="02040503050406030204" pitchFamily="18" charset="0"/>
                    </a:rPr>
                    <m:t>.</m:t>
                  </m:r>
                  <m:sSup>
                    <m:sSupPr>
                      <m:ctrlPr>
                        <a:rPr lang="es-CO" sz="1000" b="0" i="1">
                          <a:solidFill>
                            <a:schemeClr val="tx1"/>
                          </a:solidFill>
                          <a:effectLst/>
                          <a:latin typeface="Cambria Math" panose="02040503050406030204" pitchFamily="18" charset="0"/>
                          <a:ea typeface="+mn-ea"/>
                          <a:cs typeface="+mn-cs"/>
                        </a:rPr>
                      </m:ctrlPr>
                    </m:sSupPr>
                    <m:e>
                      <m:r>
                        <a:rPr lang="es-CO" sz="1000" b="0" i="1">
                          <a:solidFill>
                            <a:schemeClr val="tx1"/>
                          </a:solidFill>
                          <a:effectLst/>
                          <a:latin typeface="Cambria Math" panose="02040503050406030204" pitchFamily="18" charset="0"/>
                          <a:ea typeface="+mn-ea"/>
                          <a:cs typeface="+mn-cs"/>
                        </a:rPr>
                        <m:t>𝑑𝑖𝑎𝑚</m:t>
                      </m:r>
                    </m:e>
                    <m:sup/>
                  </m:sSup>
                  <m:r>
                    <a:rPr lang="es-CO" sz="1000" b="0" i="1">
                      <a:solidFill>
                        <a:schemeClr val="tx1"/>
                      </a:solidFill>
                      <a:effectLst/>
                      <a:latin typeface="Cambria Math" panose="02040503050406030204" pitchFamily="18" charset="0"/>
                      <a:ea typeface="+mn-ea"/>
                      <a:cs typeface="+mn-cs"/>
                    </a:rPr>
                    <m:t>+</m:t>
                  </m:r>
                  <m:r>
                    <m:rPr>
                      <m:sty m:val="p"/>
                    </m:rPr>
                    <a:rPr lang="es-ES" sz="1000" b="0" i="0">
                      <a:solidFill>
                        <a:schemeClr val="tx1"/>
                      </a:solidFill>
                      <a:effectLst/>
                      <a:latin typeface="Cambria Math" panose="02040503050406030204" pitchFamily="18" charset="0"/>
                      <a:ea typeface="+mn-ea"/>
                      <a:cs typeface="+mn-cs"/>
                    </a:rPr>
                    <m:t>b</m:t>
                  </m:r>
                  <m:r>
                    <m:rPr>
                      <m:sty m:val="p"/>
                    </m:rPr>
                    <a:rPr lang="es-CO" sz="1000" b="0" i="0">
                      <a:solidFill>
                        <a:schemeClr val="tx1"/>
                      </a:solidFill>
                      <a:effectLst/>
                      <a:latin typeface="Cambria Math" panose="02040503050406030204" pitchFamily="18" charset="0"/>
                      <a:ea typeface="+mn-ea"/>
                      <a:cs typeface="+mn-cs"/>
                    </a:rPr>
                    <m:t>y</m:t>
                  </m:r>
                </m:oMath>
              </a14:m>
              <a:r>
                <a:rPr lang="es-CO" sz="1100" b="0" i="0" u="none" strike="noStrike">
                  <a:solidFill>
                    <a:schemeClr val="tx1"/>
                  </a:solidFill>
                  <a:effectLst/>
                  <a:latin typeface="+mn-lt"/>
                  <a:ea typeface="+mn-ea"/>
                  <a:cs typeface="+mn-cs"/>
                </a:rPr>
                <a:t>_p</a:t>
              </a:r>
              <a:r>
                <a:rPr lang="es-CO" sz="1200"/>
                <a:t> </a:t>
              </a:r>
            </a:p>
          </xdr:txBody>
        </xdr:sp>
      </mc:Choice>
      <mc:Fallback xmlns="">
        <xdr:sp macro="" textlink="">
          <xdr:nvSpPr>
            <xdr:cNvPr id="106" name="CuadroTexto 105">
              <a:extLst>
                <a:ext uri="{FF2B5EF4-FFF2-40B4-BE49-F238E27FC236}">
                  <a16:creationId xmlns:a16="http://schemas.microsoft.com/office/drawing/2014/main" id="{C1529E11-548C-FA42-911B-4D3B4B62FE1C}"/>
                </a:ext>
              </a:extLst>
            </xdr:cNvPr>
            <xdr:cNvSpPr txBox="1"/>
          </xdr:nvSpPr>
          <xdr:spPr>
            <a:xfrm>
              <a:off x="16690415" y="118699055"/>
              <a:ext cx="2766911"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i="0">
                  <a:solidFill>
                    <a:schemeClr val="tx1"/>
                  </a:solidFill>
                  <a:effectLst/>
                  <a:latin typeface="Cambria Math" panose="02040503050406030204" pitchFamily="18" charset="0"/>
                  <a:ea typeface="+mn-ea"/>
                  <a:cs typeface="+mn-cs"/>
                </a:rPr>
                <a:t>〖𝐶𝑡〗_𝐶𝑐𝑐ℎ𝑡 "</a:t>
              </a:r>
              <a:r>
                <a:rPr lang="es-CO" i="0">
                  <a:effectLst/>
                  <a:latin typeface="Cambria Math" panose="02040503050406030204" pitchFamily="18" charset="0"/>
                </a:rPr>
                <a:t> </a:t>
              </a:r>
              <a:r>
                <a:rPr lang="es-CO" sz="1050" b="0" i="0">
                  <a:effectLst/>
                  <a:latin typeface="Cambria Math" panose="02040503050406030204" pitchFamily="18" charset="0"/>
                </a:rPr>
                <a:t>"</a:t>
              </a:r>
              <a:r>
                <a:rPr lang="es-CO" sz="1050" b="0" i="0">
                  <a:latin typeface="Cambria Math" panose="02040503050406030204" pitchFamily="18" charset="0"/>
                </a:rPr>
                <a:t>=</a:t>
              </a:r>
              <a:r>
                <a:rPr lang="es-ES" sz="1050" b="0" i="0">
                  <a:latin typeface="Cambria Math" panose="02040503050406030204" pitchFamily="18" charset="0"/>
                </a:rPr>
                <a:t>"b</a:t>
              </a:r>
              <a:r>
                <a:rPr lang="es-CO" sz="1050" b="0" i="0">
                  <a:latin typeface="Cambria Math" panose="02040503050406030204" pitchFamily="18" charset="0"/>
                </a:rPr>
                <a:t>w</a:t>
              </a:r>
              <a:r>
                <a:rPr lang="es-CO" sz="1000" b="0" i="0" u="none" strike="noStrike">
                  <a:solidFill>
                    <a:schemeClr val="tx1"/>
                  </a:solidFill>
                  <a:effectLst/>
                  <a:latin typeface="Cambria Math" panose="02040503050406030204" pitchFamily="18" charset="0"/>
                  <a:ea typeface="+mn-ea"/>
                  <a:cs typeface="+mn-cs"/>
                </a:rPr>
                <a:t>_p</a:t>
              </a:r>
              <a:r>
                <a:rPr lang="es-CO" sz="1050" i="0">
                  <a:latin typeface="Cambria Math" panose="02040503050406030204" pitchFamily="18" charset="0"/>
                </a:rPr>
                <a:t> </a:t>
              </a:r>
              <a:r>
                <a:rPr lang="es-CO" sz="1050" b="0" i="0">
                  <a:latin typeface="Cambria Math" panose="02040503050406030204" pitchFamily="18" charset="0"/>
                </a:rPr>
                <a:t>".</a:t>
              </a:r>
              <a:r>
                <a:rPr lang="es-CO" sz="1000" b="0" i="0">
                  <a:solidFill>
                    <a:schemeClr val="tx1"/>
                  </a:solidFill>
                  <a:effectLst/>
                  <a:latin typeface="Cambria Math" panose="02040503050406030204" pitchFamily="18" charset="0"/>
                  <a:ea typeface="+mn-ea"/>
                  <a:cs typeface="+mn-cs"/>
                </a:rPr>
                <a:t>〖𝑑𝑖𝑎𝑚〗^2</a:t>
              </a:r>
              <a:r>
                <a:rPr lang="es-CO" sz="1050" b="0" i="0">
                  <a:latin typeface="Cambria Math" panose="02040503050406030204" pitchFamily="18" charset="0"/>
                </a:rPr>
                <a:t>+</a:t>
              </a:r>
              <a:r>
                <a:rPr lang="es-ES" sz="1050" b="0" i="0">
                  <a:latin typeface="Cambria Math" panose="02040503050406030204" pitchFamily="18" charset="0"/>
                </a:rPr>
                <a:t>"b</a:t>
              </a:r>
              <a:r>
                <a:rPr lang="es-CO" sz="1050" b="0" i="0">
                  <a:latin typeface="Cambria Math" panose="02040503050406030204" pitchFamily="18" charset="0"/>
                </a:rPr>
                <a:t>x</a:t>
              </a:r>
              <a:r>
                <a:rPr lang="es-ES" sz="1050" b="0" i="0">
                  <a:latin typeface="Cambria Math" panose="02040503050406030204" pitchFamily="18" charset="0"/>
                </a:rPr>
                <a:t>_</a:t>
              </a:r>
              <a:r>
                <a:rPr lang="es-CO" sz="1000" b="0" i="0" u="none" strike="noStrike">
                  <a:solidFill>
                    <a:schemeClr val="tx1"/>
                  </a:solidFill>
                  <a:effectLst/>
                  <a:latin typeface="Cambria Math" panose="02040503050406030204" pitchFamily="18" charset="0"/>
                  <a:ea typeface="+mn-ea"/>
                  <a:cs typeface="+mn-cs"/>
                </a:rPr>
                <a:t>p</a:t>
              </a:r>
              <a:r>
                <a:rPr lang="es-CO" sz="1050" i="0">
                  <a:latin typeface="Cambria Math" panose="02040503050406030204" pitchFamily="18" charset="0"/>
                </a:rPr>
                <a:t> </a:t>
              </a:r>
              <a:r>
                <a:rPr lang="es-CO" sz="1050" b="0" i="0">
                  <a:latin typeface="Cambria Math" panose="02040503050406030204" pitchFamily="18" charset="0"/>
                </a:rPr>
                <a:t>".</a:t>
              </a:r>
              <a:r>
                <a:rPr lang="es-CO" sz="1000" b="0" i="0">
                  <a:solidFill>
                    <a:schemeClr val="tx1"/>
                  </a:solidFill>
                  <a:effectLst/>
                  <a:latin typeface="Cambria Math" panose="02040503050406030204" pitchFamily="18" charset="0"/>
                  <a:ea typeface="+mn-ea"/>
                  <a:cs typeface="+mn-cs"/>
                </a:rPr>
                <a:t>〖𝑑𝑖𝑎𝑚〗^ +</a:t>
              </a:r>
              <a:r>
                <a:rPr lang="es-ES" sz="1000" b="0" i="0">
                  <a:solidFill>
                    <a:schemeClr val="tx1"/>
                  </a:solidFill>
                  <a:effectLst/>
                  <a:latin typeface="Cambria Math" panose="02040503050406030204" pitchFamily="18" charset="0"/>
                  <a:ea typeface="+mn-ea"/>
                  <a:cs typeface="+mn-cs"/>
                </a:rPr>
                <a:t>b</a:t>
              </a:r>
              <a:r>
                <a:rPr lang="es-CO" sz="1000" b="0" i="0">
                  <a:solidFill>
                    <a:schemeClr val="tx1"/>
                  </a:solidFill>
                  <a:effectLst/>
                  <a:latin typeface="Cambria Math" panose="02040503050406030204" pitchFamily="18" charset="0"/>
                  <a:ea typeface="+mn-ea"/>
                  <a:cs typeface="+mn-cs"/>
                </a:rPr>
                <a:t>y</a:t>
              </a:r>
              <a:r>
                <a:rPr lang="es-CO" sz="1100" b="0" i="0" u="none" strike="noStrike">
                  <a:solidFill>
                    <a:schemeClr val="tx1"/>
                  </a:solidFill>
                  <a:effectLst/>
                  <a:latin typeface="+mn-lt"/>
                  <a:ea typeface="+mn-ea"/>
                  <a:cs typeface="+mn-cs"/>
                </a:rPr>
                <a:t>_p</a:t>
              </a:r>
              <a:r>
                <a:rPr lang="es-CO" sz="1200"/>
                <a:t> </a:t>
              </a:r>
            </a:p>
          </xdr:txBody>
        </xdr:sp>
      </mc:Fallback>
    </mc:AlternateContent>
    <xdr:clientData/>
  </xdr:oneCellAnchor>
  <xdr:oneCellAnchor>
    <xdr:from>
      <xdr:col>15</xdr:col>
      <xdr:colOff>7471</xdr:colOff>
      <xdr:row>119</xdr:row>
      <xdr:rowOff>97117</xdr:rowOff>
    </xdr:from>
    <xdr:ext cx="2608984" cy="195310"/>
    <mc:AlternateContent xmlns:mc="http://schemas.openxmlformats.org/markup-compatibility/2006" xmlns:a14="http://schemas.microsoft.com/office/drawing/2010/main">
      <mc:Choice Requires="a14">
        <xdr:sp macro="" textlink="">
          <xdr:nvSpPr>
            <xdr:cNvPr id="107" name="CuadroTexto 106">
              <a:extLst>
                <a:ext uri="{FF2B5EF4-FFF2-40B4-BE49-F238E27FC236}">
                  <a16:creationId xmlns:a16="http://schemas.microsoft.com/office/drawing/2014/main" id="{5F92B68A-750D-534E-B09F-C79E5E8611EF}"/>
                </a:ext>
              </a:extLst>
            </xdr:cNvPr>
            <xdr:cNvSpPr txBox="1"/>
          </xdr:nvSpPr>
          <xdr:spPr>
            <a:xfrm>
              <a:off x="16638121" y="119292967"/>
              <a:ext cx="2608984" cy="1953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𝐶𝑡</m:t>
                      </m:r>
                    </m:e>
                    <m:sub>
                      <m:r>
                        <a:rPr lang="es-CO" sz="1100" i="1">
                          <a:solidFill>
                            <a:schemeClr val="tx1"/>
                          </a:solidFill>
                          <a:effectLst/>
                          <a:latin typeface="Cambria Math" panose="02040503050406030204" pitchFamily="18" charset="0"/>
                          <a:ea typeface="+mn-ea"/>
                          <a:cs typeface="+mn-cs"/>
                        </a:rPr>
                        <m:t>𝐶𝑡𝑐𝑓</m:t>
                      </m:r>
                    </m:sub>
                  </m:sSub>
                  <m:r>
                    <m:rPr>
                      <m:nor/>
                    </m:rPr>
                    <a:rPr lang="es-CO">
                      <a:effectLst/>
                    </a:rPr>
                    <m:t> </m:t>
                  </m:r>
                  <m:r>
                    <a:rPr lang="es-CO" sz="1050" b="0" i="1">
                      <a:latin typeface="Cambria Math" panose="02040503050406030204" pitchFamily="18" charset="0"/>
                    </a:rPr>
                    <m:t>=</m:t>
                  </m:r>
                  <m:r>
                    <m:rPr>
                      <m:nor/>
                    </m:rPr>
                    <a:rPr lang="es-ES" sz="1050" b="0" i="0">
                      <a:latin typeface="Cambria Math" panose="02040503050406030204" pitchFamily="18" charset="0"/>
                    </a:rPr>
                    <m:t>b</m:t>
                  </m:r>
                  <m:r>
                    <m:rPr>
                      <m:nor/>
                    </m:rPr>
                    <a:rPr lang="es-CO" sz="1050" b="0" i="0">
                      <a:latin typeface="Cambria Math" panose="02040503050406030204" pitchFamily="18" charset="0"/>
                    </a:rPr>
                    <m:t>z</m:t>
                  </m:r>
                  <m:r>
                    <m:rPr>
                      <m:nor/>
                    </m:rPr>
                    <a:rPr lang="es-CO" sz="1000" b="0" i="0" u="none" strike="noStrike">
                      <a:solidFill>
                        <a:schemeClr val="tx1"/>
                      </a:solidFill>
                      <a:effectLst/>
                      <a:latin typeface="+mn-lt"/>
                      <a:ea typeface="+mn-ea"/>
                      <a:cs typeface="+mn-cs"/>
                    </a:rPr>
                    <m:t>_</m:t>
                  </m:r>
                  <m:r>
                    <m:rPr>
                      <m:nor/>
                    </m:rPr>
                    <a:rPr lang="es-CO" sz="1000" b="0" i="0" u="none" strike="noStrike">
                      <a:solidFill>
                        <a:schemeClr val="tx1"/>
                      </a:solidFill>
                      <a:effectLst/>
                      <a:latin typeface="+mn-lt"/>
                      <a:ea typeface="+mn-ea"/>
                      <a:cs typeface="+mn-cs"/>
                    </a:rPr>
                    <m:t>p</m:t>
                  </m:r>
                  <m:r>
                    <m:rPr>
                      <m:nor/>
                    </m:rPr>
                    <a:rPr lang="es-CO" sz="1050"/>
                    <m:t> </m:t>
                  </m:r>
                  <m:r>
                    <a:rPr lang="es-CO" sz="1050" b="0" i="1">
                      <a:latin typeface="Cambria Math" panose="02040503050406030204" pitchFamily="18" charset="0"/>
                    </a:rPr>
                    <m:t>.</m:t>
                  </m:r>
                  <m:sSup>
                    <m:sSupPr>
                      <m:ctrlPr>
                        <a:rPr lang="es-CO" sz="1000" b="0" i="1">
                          <a:solidFill>
                            <a:schemeClr val="tx1"/>
                          </a:solidFill>
                          <a:effectLst/>
                          <a:latin typeface="Cambria Math" panose="02040503050406030204" pitchFamily="18" charset="0"/>
                          <a:ea typeface="+mn-ea"/>
                          <a:cs typeface="+mn-cs"/>
                        </a:rPr>
                      </m:ctrlPr>
                    </m:sSupPr>
                    <m:e>
                      <m:r>
                        <a:rPr lang="es-CO" sz="1000" b="0" i="1">
                          <a:solidFill>
                            <a:schemeClr val="tx1"/>
                          </a:solidFill>
                          <a:effectLst/>
                          <a:latin typeface="Cambria Math" panose="02040503050406030204" pitchFamily="18" charset="0"/>
                          <a:ea typeface="+mn-ea"/>
                          <a:cs typeface="+mn-cs"/>
                        </a:rPr>
                        <m:t>𝑑𝑖𝑎𝑚</m:t>
                      </m:r>
                    </m:e>
                    <m:sup>
                      <m:r>
                        <a:rPr lang="es-CO" sz="1000" b="0" i="1">
                          <a:solidFill>
                            <a:schemeClr val="tx1"/>
                          </a:solidFill>
                          <a:effectLst/>
                          <a:latin typeface="Cambria Math" panose="02040503050406030204" pitchFamily="18" charset="0"/>
                          <a:ea typeface="+mn-ea"/>
                          <a:cs typeface="+mn-cs"/>
                        </a:rPr>
                        <m:t>2</m:t>
                      </m:r>
                    </m:sup>
                  </m:sSup>
                  <m:r>
                    <a:rPr lang="es-CO" sz="1050" b="0" i="1">
                      <a:latin typeface="Cambria Math" panose="02040503050406030204" pitchFamily="18" charset="0"/>
                    </a:rPr>
                    <m:t>+</m:t>
                  </m:r>
                  <m:r>
                    <m:rPr>
                      <m:nor/>
                    </m:rPr>
                    <a:rPr lang="es-CO" sz="1050" b="0" i="0">
                      <a:latin typeface="Cambria Math" panose="02040503050406030204" pitchFamily="18" charset="0"/>
                    </a:rPr>
                    <m:t>ca</m:t>
                  </m:r>
                  <m:r>
                    <m:rPr>
                      <m:nor/>
                    </m:rPr>
                    <a:rPr lang="es-ES" sz="1050" b="0" i="0">
                      <a:latin typeface="Cambria Math" panose="02040503050406030204" pitchFamily="18" charset="0"/>
                    </a:rPr>
                    <m:t>_</m:t>
                  </m:r>
                  <m:r>
                    <m:rPr>
                      <m:nor/>
                    </m:rPr>
                    <a:rPr lang="es-CO" sz="1000" b="0" i="0" u="none" strike="noStrike">
                      <a:solidFill>
                        <a:schemeClr val="tx1"/>
                      </a:solidFill>
                      <a:effectLst/>
                      <a:latin typeface="+mn-lt"/>
                      <a:ea typeface="+mn-ea"/>
                      <a:cs typeface="+mn-cs"/>
                    </a:rPr>
                    <m:t>p</m:t>
                  </m:r>
                  <m:r>
                    <m:rPr>
                      <m:nor/>
                    </m:rPr>
                    <a:rPr lang="es-CO" sz="1050"/>
                    <m:t> </m:t>
                  </m:r>
                  <m:r>
                    <a:rPr lang="es-CO" sz="1050" b="0" i="1">
                      <a:latin typeface="Cambria Math" panose="02040503050406030204" pitchFamily="18" charset="0"/>
                    </a:rPr>
                    <m:t>.</m:t>
                  </m:r>
                  <m:sSup>
                    <m:sSupPr>
                      <m:ctrlPr>
                        <a:rPr lang="es-CO" sz="1000" b="0" i="1">
                          <a:solidFill>
                            <a:schemeClr val="tx1"/>
                          </a:solidFill>
                          <a:effectLst/>
                          <a:latin typeface="Cambria Math" panose="02040503050406030204" pitchFamily="18" charset="0"/>
                          <a:ea typeface="+mn-ea"/>
                          <a:cs typeface="+mn-cs"/>
                        </a:rPr>
                      </m:ctrlPr>
                    </m:sSupPr>
                    <m:e>
                      <m:r>
                        <a:rPr lang="es-CO" sz="1000" b="0" i="1">
                          <a:solidFill>
                            <a:schemeClr val="tx1"/>
                          </a:solidFill>
                          <a:effectLst/>
                          <a:latin typeface="Cambria Math" panose="02040503050406030204" pitchFamily="18" charset="0"/>
                          <a:ea typeface="+mn-ea"/>
                          <a:cs typeface="+mn-cs"/>
                        </a:rPr>
                        <m:t>𝑑𝑖𝑎𝑚</m:t>
                      </m:r>
                    </m:e>
                    <m:sup/>
                  </m:sSup>
                  <m:r>
                    <a:rPr lang="es-CO" sz="1000" b="0" i="1">
                      <a:solidFill>
                        <a:schemeClr val="tx1"/>
                      </a:solidFill>
                      <a:effectLst/>
                      <a:latin typeface="Cambria Math" panose="02040503050406030204" pitchFamily="18" charset="0"/>
                      <a:ea typeface="+mn-ea"/>
                      <a:cs typeface="+mn-cs"/>
                    </a:rPr>
                    <m:t>+</m:t>
                  </m:r>
                  <m:r>
                    <m:rPr>
                      <m:sty m:val="p"/>
                    </m:rPr>
                    <a:rPr lang="es-CO" sz="1000" b="0" i="0">
                      <a:solidFill>
                        <a:schemeClr val="tx1"/>
                      </a:solidFill>
                      <a:effectLst/>
                      <a:latin typeface="Cambria Math" panose="02040503050406030204" pitchFamily="18" charset="0"/>
                      <a:ea typeface="+mn-ea"/>
                      <a:cs typeface="+mn-cs"/>
                    </a:rPr>
                    <m:t>cb</m:t>
                  </m:r>
                </m:oMath>
              </a14:m>
              <a:r>
                <a:rPr lang="es-CO" sz="1100" b="0" i="0" u="none" strike="noStrike">
                  <a:solidFill>
                    <a:schemeClr val="tx1"/>
                  </a:solidFill>
                  <a:effectLst/>
                  <a:latin typeface="+mn-lt"/>
                  <a:ea typeface="+mn-ea"/>
                  <a:cs typeface="+mn-cs"/>
                </a:rPr>
                <a:t>_p</a:t>
              </a:r>
              <a:r>
                <a:rPr lang="es-CO" sz="1200"/>
                <a:t> </a:t>
              </a:r>
            </a:p>
          </xdr:txBody>
        </xdr:sp>
      </mc:Choice>
      <mc:Fallback xmlns="">
        <xdr:sp macro="" textlink="">
          <xdr:nvSpPr>
            <xdr:cNvPr id="107" name="CuadroTexto 106">
              <a:extLst>
                <a:ext uri="{FF2B5EF4-FFF2-40B4-BE49-F238E27FC236}">
                  <a16:creationId xmlns:a16="http://schemas.microsoft.com/office/drawing/2014/main" id="{5F92B68A-750D-534E-B09F-C79E5E8611EF}"/>
                </a:ext>
              </a:extLst>
            </xdr:cNvPr>
            <xdr:cNvSpPr txBox="1"/>
          </xdr:nvSpPr>
          <xdr:spPr>
            <a:xfrm>
              <a:off x="16638121" y="119292967"/>
              <a:ext cx="2608984" cy="1953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i="0">
                  <a:solidFill>
                    <a:schemeClr val="tx1"/>
                  </a:solidFill>
                  <a:effectLst/>
                  <a:latin typeface="Cambria Math" panose="02040503050406030204" pitchFamily="18" charset="0"/>
                  <a:ea typeface="+mn-ea"/>
                  <a:cs typeface="+mn-cs"/>
                </a:rPr>
                <a:t>〖𝐶𝑡〗_𝐶𝑡𝑐𝑓 "</a:t>
              </a:r>
              <a:r>
                <a:rPr lang="es-CO" i="0">
                  <a:effectLst/>
                  <a:latin typeface="Cambria Math" panose="02040503050406030204" pitchFamily="18" charset="0"/>
                </a:rPr>
                <a:t> </a:t>
              </a:r>
              <a:r>
                <a:rPr lang="es-CO" sz="1050" b="0" i="0">
                  <a:effectLst/>
                  <a:latin typeface="Cambria Math" panose="02040503050406030204" pitchFamily="18" charset="0"/>
                </a:rPr>
                <a:t>"</a:t>
              </a:r>
              <a:r>
                <a:rPr lang="es-CO" sz="1050" b="0" i="0">
                  <a:latin typeface="Cambria Math" panose="02040503050406030204" pitchFamily="18" charset="0"/>
                </a:rPr>
                <a:t>=</a:t>
              </a:r>
              <a:r>
                <a:rPr lang="es-ES" sz="1050" b="0" i="0">
                  <a:latin typeface="Cambria Math" panose="02040503050406030204" pitchFamily="18" charset="0"/>
                </a:rPr>
                <a:t>"b</a:t>
              </a:r>
              <a:r>
                <a:rPr lang="es-CO" sz="1050" b="0" i="0">
                  <a:latin typeface="Cambria Math" panose="02040503050406030204" pitchFamily="18" charset="0"/>
                </a:rPr>
                <a:t>z</a:t>
              </a:r>
              <a:r>
                <a:rPr lang="es-CO" sz="1000" b="0" i="0" u="none" strike="noStrike">
                  <a:solidFill>
                    <a:schemeClr val="tx1"/>
                  </a:solidFill>
                  <a:effectLst/>
                  <a:latin typeface="Cambria Math" panose="02040503050406030204" pitchFamily="18" charset="0"/>
                  <a:ea typeface="+mn-ea"/>
                  <a:cs typeface="+mn-cs"/>
                </a:rPr>
                <a:t>_p</a:t>
              </a:r>
              <a:r>
                <a:rPr lang="es-CO" sz="1050" i="0">
                  <a:latin typeface="Cambria Math" panose="02040503050406030204" pitchFamily="18" charset="0"/>
                </a:rPr>
                <a:t> </a:t>
              </a:r>
              <a:r>
                <a:rPr lang="es-CO" sz="1050" b="0" i="0">
                  <a:latin typeface="Cambria Math" panose="02040503050406030204" pitchFamily="18" charset="0"/>
                </a:rPr>
                <a:t>".</a:t>
              </a:r>
              <a:r>
                <a:rPr lang="es-CO" sz="1000" b="0" i="0">
                  <a:solidFill>
                    <a:schemeClr val="tx1"/>
                  </a:solidFill>
                  <a:effectLst/>
                  <a:latin typeface="Cambria Math" panose="02040503050406030204" pitchFamily="18" charset="0"/>
                  <a:ea typeface="+mn-ea"/>
                  <a:cs typeface="+mn-cs"/>
                </a:rPr>
                <a:t>〖𝑑𝑖𝑎𝑚〗^2</a:t>
              </a:r>
              <a:r>
                <a:rPr lang="es-CO" sz="1050" b="0" i="0">
                  <a:latin typeface="Cambria Math" panose="02040503050406030204" pitchFamily="18" charset="0"/>
                </a:rPr>
                <a:t>+"ca</a:t>
              </a:r>
              <a:r>
                <a:rPr lang="es-ES" sz="1050" b="0" i="0">
                  <a:latin typeface="Cambria Math" panose="02040503050406030204" pitchFamily="18" charset="0"/>
                </a:rPr>
                <a:t>_</a:t>
              </a:r>
              <a:r>
                <a:rPr lang="es-CO" sz="1000" b="0" i="0" u="none" strike="noStrike">
                  <a:solidFill>
                    <a:schemeClr val="tx1"/>
                  </a:solidFill>
                  <a:effectLst/>
                  <a:latin typeface="Cambria Math" panose="02040503050406030204" pitchFamily="18" charset="0"/>
                  <a:ea typeface="+mn-ea"/>
                  <a:cs typeface="+mn-cs"/>
                </a:rPr>
                <a:t>p</a:t>
              </a:r>
              <a:r>
                <a:rPr lang="es-CO" sz="1050" i="0">
                  <a:latin typeface="Cambria Math" panose="02040503050406030204" pitchFamily="18" charset="0"/>
                </a:rPr>
                <a:t> </a:t>
              </a:r>
              <a:r>
                <a:rPr lang="es-CO" sz="1050" b="0" i="0">
                  <a:latin typeface="Cambria Math" panose="02040503050406030204" pitchFamily="18" charset="0"/>
                </a:rPr>
                <a:t>".</a:t>
              </a:r>
              <a:r>
                <a:rPr lang="es-CO" sz="1000" b="0" i="0">
                  <a:solidFill>
                    <a:schemeClr val="tx1"/>
                  </a:solidFill>
                  <a:effectLst/>
                  <a:latin typeface="Cambria Math" panose="02040503050406030204" pitchFamily="18" charset="0"/>
                  <a:ea typeface="+mn-ea"/>
                  <a:cs typeface="+mn-cs"/>
                </a:rPr>
                <a:t>〖𝑑𝑖𝑎𝑚〗^ +cb</a:t>
              </a:r>
              <a:r>
                <a:rPr lang="es-CO" sz="1100" b="0" i="0" u="none" strike="noStrike">
                  <a:solidFill>
                    <a:schemeClr val="tx1"/>
                  </a:solidFill>
                  <a:effectLst/>
                  <a:latin typeface="+mn-lt"/>
                  <a:ea typeface="+mn-ea"/>
                  <a:cs typeface="+mn-cs"/>
                </a:rPr>
                <a:t>_p</a:t>
              </a:r>
              <a:r>
                <a:rPr lang="es-CO" sz="1200"/>
                <a:t> </a:t>
              </a:r>
            </a:p>
          </xdr:txBody>
        </xdr:sp>
      </mc:Fallback>
    </mc:AlternateContent>
    <xdr:clientData/>
  </xdr:oneCellAnchor>
  <xdr:oneCellAnchor>
    <xdr:from>
      <xdr:col>15</xdr:col>
      <xdr:colOff>156882</xdr:colOff>
      <xdr:row>124</xdr:row>
      <xdr:rowOff>0</xdr:rowOff>
    </xdr:from>
    <xdr:ext cx="2601290" cy="187808"/>
    <mc:AlternateContent xmlns:mc="http://schemas.openxmlformats.org/markup-compatibility/2006" xmlns:a14="http://schemas.microsoft.com/office/drawing/2010/main">
      <mc:Choice Requires="a14">
        <xdr:sp macro="" textlink="">
          <xdr:nvSpPr>
            <xdr:cNvPr id="108" name="CuadroTexto 107">
              <a:extLst>
                <a:ext uri="{FF2B5EF4-FFF2-40B4-BE49-F238E27FC236}">
                  <a16:creationId xmlns:a16="http://schemas.microsoft.com/office/drawing/2014/main" id="{B4A69E67-F0E6-2D4E-9A95-C589A5F685F1}"/>
                </a:ext>
              </a:extLst>
            </xdr:cNvPr>
            <xdr:cNvSpPr txBox="1"/>
          </xdr:nvSpPr>
          <xdr:spPr>
            <a:xfrm>
              <a:off x="18669000" y="104281941"/>
              <a:ext cx="2601290" cy="1878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es-CO" sz="1100" i="1">
                          <a:solidFill>
                            <a:schemeClr val="tx1"/>
                          </a:solidFill>
                          <a:effectLst/>
                          <a:latin typeface="Cambria Math" panose="02040503050406030204" pitchFamily="18" charset="0"/>
                          <a:ea typeface="+mn-ea"/>
                          <a:cs typeface="+mn-cs"/>
                        </a:rPr>
                      </m:ctrlPr>
                    </m:sSubPr>
                    <m:e>
                      <m:r>
                        <a:rPr lang="es-CO" sz="1100" i="1">
                          <a:solidFill>
                            <a:schemeClr val="tx1"/>
                          </a:solidFill>
                          <a:effectLst/>
                          <a:latin typeface="Cambria Math" panose="02040503050406030204" pitchFamily="18" charset="0"/>
                          <a:ea typeface="+mn-ea"/>
                          <a:cs typeface="+mn-cs"/>
                        </a:rPr>
                        <m:t>𝐶</m:t>
                      </m:r>
                      <m:r>
                        <a:rPr lang="es-ES" sz="1100" b="0" i="1">
                          <a:solidFill>
                            <a:schemeClr val="tx1"/>
                          </a:solidFill>
                          <a:effectLst/>
                          <a:latin typeface="Cambria Math" panose="02040503050406030204" pitchFamily="18" charset="0"/>
                          <a:ea typeface="+mn-ea"/>
                          <a:cs typeface="+mn-cs"/>
                        </a:rPr>
                        <m:t>𝑉𝐶</m:t>
                      </m:r>
                    </m:e>
                    <m:sub>
                      <m:r>
                        <a:rPr lang="es-ES" sz="1100" b="0" i="1">
                          <a:solidFill>
                            <a:schemeClr val="tx1"/>
                          </a:solidFill>
                          <a:effectLst/>
                          <a:latin typeface="Cambria Math" panose="02040503050406030204" pitchFamily="18" charset="0"/>
                          <a:ea typeface="+mn-ea"/>
                          <a:cs typeface="+mn-cs"/>
                        </a:rPr>
                        <m:t>𝑣𝑐</m:t>
                      </m:r>
                    </m:sub>
                  </m:sSub>
                  <m:r>
                    <m:rPr>
                      <m:nor/>
                    </m:rPr>
                    <a:rPr lang="es-CO">
                      <a:effectLst/>
                    </a:rPr>
                    <m:t> </m:t>
                  </m:r>
                  <m:r>
                    <a:rPr lang="es-CO" sz="1050" b="0" i="1">
                      <a:latin typeface="Cambria Math" panose="02040503050406030204" pitchFamily="18" charset="0"/>
                    </a:rPr>
                    <m:t>=</m:t>
                  </m:r>
                  <m:r>
                    <m:rPr>
                      <m:nor/>
                    </m:rPr>
                    <a:rPr lang="es-ES" sz="1050" b="0" i="0">
                      <a:latin typeface="Cambria Math" panose="02040503050406030204" pitchFamily="18" charset="0"/>
                    </a:rPr>
                    <m:t>c</m:t>
                  </m:r>
                  <m:r>
                    <m:rPr>
                      <m:nor/>
                    </m:rPr>
                    <a:rPr lang="es-CO" sz="1050" b="0" i="0">
                      <a:latin typeface="Cambria Math" panose="02040503050406030204" pitchFamily="18" charset="0"/>
                    </a:rPr>
                    <m:t>d</m:t>
                  </m:r>
                  <m:r>
                    <m:rPr>
                      <m:nor/>
                    </m:rPr>
                    <a:rPr lang="es-CO" sz="1000" b="0" i="0" u="none" strike="noStrike">
                      <a:solidFill>
                        <a:schemeClr val="tx1"/>
                      </a:solidFill>
                      <a:effectLst/>
                      <a:latin typeface="+mn-lt"/>
                      <a:ea typeface="+mn-ea"/>
                      <a:cs typeface="+mn-cs"/>
                    </a:rPr>
                    <m:t>_</m:t>
                  </m:r>
                  <m:r>
                    <m:rPr>
                      <m:nor/>
                    </m:rPr>
                    <a:rPr lang="es-CO" sz="1000" b="0" i="0" u="none" strike="noStrike">
                      <a:solidFill>
                        <a:schemeClr val="tx1"/>
                      </a:solidFill>
                      <a:effectLst/>
                      <a:latin typeface="+mn-lt"/>
                      <a:ea typeface="+mn-ea"/>
                      <a:cs typeface="+mn-cs"/>
                    </a:rPr>
                    <m:t>p</m:t>
                  </m:r>
                  <m:r>
                    <m:rPr>
                      <m:nor/>
                    </m:rPr>
                    <a:rPr lang="es-CO" sz="1050"/>
                    <m:t> </m:t>
                  </m:r>
                  <m:r>
                    <a:rPr lang="es-CO" sz="1050" b="0" i="1">
                      <a:latin typeface="Cambria Math" panose="02040503050406030204" pitchFamily="18" charset="0"/>
                    </a:rPr>
                    <m:t>.</m:t>
                  </m:r>
                  <m:sSup>
                    <m:sSupPr>
                      <m:ctrlPr>
                        <a:rPr lang="es-CO" sz="1000" b="0" i="1">
                          <a:solidFill>
                            <a:schemeClr val="tx1"/>
                          </a:solidFill>
                          <a:effectLst/>
                          <a:latin typeface="Cambria Math" panose="02040503050406030204" pitchFamily="18" charset="0"/>
                          <a:ea typeface="+mn-ea"/>
                          <a:cs typeface="+mn-cs"/>
                        </a:rPr>
                      </m:ctrlPr>
                    </m:sSupPr>
                    <m:e>
                      <m:r>
                        <a:rPr lang="es-CO" sz="1000" b="0" i="1">
                          <a:solidFill>
                            <a:schemeClr val="tx1"/>
                          </a:solidFill>
                          <a:effectLst/>
                          <a:latin typeface="Cambria Math" panose="02040503050406030204" pitchFamily="18" charset="0"/>
                          <a:ea typeface="+mn-ea"/>
                          <a:cs typeface="+mn-cs"/>
                        </a:rPr>
                        <m:t>𝑑𝑖𝑎𝑚</m:t>
                      </m:r>
                    </m:e>
                    <m:sup>
                      <m:r>
                        <a:rPr lang="es-CO" sz="1000" b="0" i="1">
                          <a:solidFill>
                            <a:schemeClr val="tx1"/>
                          </a:solidFill>
                          <a:effectLst/>
                          <a:latin typeface="Cambria Math" panose="02040503050406030204" pitchFamily="18" charset="0"/>
                          <a:ea typeface="+mn-ea"/>
                          <a:cs typeface="+mn-cs"/>
                        </a:rPr>
                        <m:t>2</m:t>
                      </m:r>
                    </m:sup>
                  </m:sSup>
                  <m:r>
                    <a:rPr lang="es-CO" sz="1050" b="0" i="1">
                      <a:latin typeface="Cambria Math" panose="02040503050406030204" pitchFamily="18" charset="0"/>
                    </a:rPr>
                    <m:t>+</m:t>
                  </m:r>
                  <m:r>
                    <m:rPr>
                      <m:nor/>
                    </m:rPr>
                    <a:rPr lang="es-ES" sz="1050" b="0" i="0">
                      <a:latin typeface="Cambria Math" panose="02040503050406030204" pitchFamily="18" charset="0"/>
                    </a:rPr>
                    <m:t>c</m:t>
                  </m:r>
                  <m:r>
                    <m:rPr>
                      <m:nor/>
                    </m:rPr>
                    <a:rPr lang="es-CO" sz="1050" b="0" i="0">
                      <a:latin typeface="Cambria Math" panose="02040503050406030204" pitchFamily="18" charset="0"/>
                    </a:rPr>
                    <m:t>e</m:t>
                  </m:r>
                  <m:r>
                    <m:rPr>
                      <m:nor/>
                    </m:rPr>
                    <a:rPr lang="es-ES" sz="1050" b="0" i="0">
                      <a:latin typeface="Cambria Math" panose="02040503050406030204" pitchFamily="18" charset="0"/>
                    </a:rPr>
                    <m:t>_</m:t>
                  </m:r>
                  <m:r>
                    <m:rPr>
                      <m:nor/>
                    </m:rPr>
                    <a:rPr lang="es-CO" sz="1000" b="0" i="0" u="none" strike="noStrike">
                      <a:solidFill>
                        <a:schemeClr val="tx1"/>
                      </a:solidFill>
                      <a:effectLst/>
                      <a:latin typeface="+mn-lt"/>
                      <a:ea typeface="+mn-ea"/>
                      <a:cs typeface="+mn-cs"/>
                    </a:rPr>
                    <m:t>p</m:t>
                  </m:r>
                  <m:r>
                    <m:rPr>
                      <m:nor/>
                    </m:rPr>
                    <a:rPr lang="es-CO" sz="1050"/>
                    <m:t> </m:t>
                  </m:r>
                  <m:r>
                    <a:rPr lang="es-CO" sz="1050" b="0" i="1">
                      <a:latin typeface="Cambria Math" panose="02040503050406030204" pitchFamily="18" charset="0"/>
                    </a:rPr>
                    <m:t>.</m:t>
                  </m:r>
                  <m:sSup>
                    <m:sSupPr>
                      <m:ctrlPr>
                        <a:rPr lang="es-CO" sz="1000" b="0" i="1">
                          <a:solidFill>
                            <a:schemeClr val="tx1"/>
                          </a:solidFill>
                          <a:effectLst/>
                          <a:latin typeface="Cambria Math" panose="02040503050406030204" pitchFamily="18" charset="0"/>
                          <a:ea typeface="+mn-ea"/>
                          <a:cs typeface="+mn-cs"/>
                        </a:rPr>
                      </m:ctrlPr>
                    </m:sSupPr>
                    <m:e>
                      <m:r>
                        <a:rPr lang="es-CO" sz="1000" b="0" i="1">
                          <a:solidFill>
                            <a:schemeClr val="tx1"/>
                          </a:solidFill>
                          <a:effectLst/>
                          <a:latin typeface="Cambria Math" panose="02040503050406030204" pitchFamily="18" charset="0"/>
                          <a:ea typeface="+mn-ea"/>
                          <a:cs typeface="+mn-cs"/>
                        </a:rPr>
                        <m:t>𝑑𝑖𝑎𝑚</m:t>
                      </m:r>
                    </m:e>
                    <m:sup/>
                  </m:sSup>
                  <m:r>
                    <a:rPr lang="es-CO" sz="1000" b="0" i="1">
                      <a:solidFill>
                        <a:schemeClr val="tx1"/>
                      </a:solidFill>
                      <a:effectLst/>
                      <a:latin typeface="Cambria Math" panose="02040503050406030204" pitchFamily="18" charset="0"/>
                      <a:ea typeface="+mn-ea"/>
                      <a:cs typeface="+mn-cs"/>
                    </a:rPr>
                    <m:t>+</m:t>
                  </m:r>
                  <m:r>
                    <m:rPr>
                      <m:sty m:val="p"/>
                    </m:rPr>
                    <a:rPr lang="es-ES" sz="1000" b="0" i="0">
                      <a:solidFill>
                        <a:schemeClr val="tx1"/>
                      </a:solidFill>
                      <a:effectLst/>
                      <a:latin typeface="Cambria Math" panose="02040503050406030204" pitchFamily="18" charset="0"/>
                      <a:ea typeface="+mn-ea"/>
                      <a:cs typeface="+mn-cs"/>
                    </a:rPr>
                    <m:t>c</m:t>
                  </m:r>
                  <m:r>
                    <m:rPr>
                      <m:sty m:val="p"/>
                    </m:rPr>
                    <a:rPr lang="es-CO" sz="1000" b="0" i="0">
                      <a:solidFill>
                        <a:schemeClr val="tx1"/>
                      </a:solidFill>
                      <a:effectLst/>
                      <a:latin typeface="Cambria Math" panose="02040503050406030204" pitchFamily="18" charset="0"/>
                      <a:ea typeface="+mn-ea"/>
                      <a:cs typeface="+mn-cs"/>
                    </a:rPr>
                    <m:t>f</m:t>
                  </m:r>
                </m:oMath>
              </a14:m>
              <a:r>
                <a:rPr lang="es-CO" sz="1100" b="0" i="0" u="none" strike="noStrike">
                  <a:solidFill>
                    <a:schemeClr val="tx1"/>
                  </a:solidFill>
                  <a:effectLst/>
                  <a:latin typeface="+mn-lt"/>
                  <a:ea typeface="+mn-ea"/>
                  <a:cs typeface="+mn-cs"/>
                </a:rPr>
                <a:t>_p</a:t>
              </a:r>
              <a:r>
                <a:rPr lang="es-CO" sz="1200"/>
                <a:t> </a:t>
              </a:r>
            </a:p>
          </xdr:txBody>
        </xdr:sp>
      </mc:Choice>
      <mc:Fallback xmlns="">
        <xdr:sp macro="" textlink="">
          <xdr:nvSpPr>
            <xdr:cNvPr id="108" name="CuadroTexto 107">
              <a:extLst>
                <a:ext uri="{FF2B5EF4-FFF2-40B4-BE49-F238E27FC236}">
                  <a16:creationId xmlns:a16="http://schemas.microsoft.com/office/drawing/2014/main" id="{B4A69E67-F0E6-2D4E-9A95-C589A5F685F1}"/>
                </a:ext>
              </a:extLst>
            </xdr:cNvPr>
            <xdr:cNvSpPr txBox="1"/>
          </xdr:nvSpPr>
          <xdr:spPr>
            <a:xfrm>
              <a:off x="18669000" y="104281941"/>
              <a:ext cx="2601290" cy="1878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i="0">
                  <a:solidFill>
                    <a:schemeClr val="tx1"/>
                  </a:solidFill>
                  <a:effectLst/>
                  <a:latin typeface="Cambria Math" panose="02040503050406030204" pitchFamily="18" charset="0"/>
                  <a:ea typeface="+mn-ea"/>
                  <a:cs typeface="+mn-cs"/>
                </a:rPr>
                <a:t>〖𝐶</a:t>
              </a:r>
              <a:r>
                <a:rPr lang="es-ES" sz="1100" b="0" i="0">
                  <a:solidFill>
                    <a:schemeClr val="tx1"/>
                  </a:solidFill>
                  <a:effectLst/>
                  <a:latin typeface="Cambria Math" panose="02040503050406030204" pitchFamily="18" charset="0"/>
                  <a:ea typeface="+mn-ea"/>
                  <a:cs typeface="+mn-cs"/>
                </a:rPr>
                <a:t>𝑉𝐶</a:t>
              </a:r>
              <a:r>
                <a:rPr lang="es-CO" sz="1100" b="0" i="0">
                  <a:solidFill>
                    <a:schemeClr val="tx1"/>
                  </a:solidFill>
                  <a:effectLst/>
                  <a:latin typeface="Cambria Math" panose="02040503050406030204" pitchFamily="18" charset="0"/>
                  <a:ea typeface="+mn-ea"/>
                  <a:cs typeface="+mn-cs"/>
                </a:rPr>
                <a:t>〗_</a:t>
              </a:r>
              <a:r>
                <a:rPr lang="es-ES" sz="1100" b="0" i="0">
                  <a:solidFill>
                    <a:schemeClr val="tx1"/>
                  </a:solidFill>
                  <a:effectLst/>
                  <a:latin typeface="Cambria Math" panose="02040503050406030204" pitchFamily="18" charset="0"/>
                  <a:ea typeface="+mn-ea"/>
                  <a:cs typeface="+mn-cs"/>
                </a:rPr>
                <a:t>𝑣𝑐</a:t>
              </a:r>
              <a:r>
                <a:rPr lang="es-CO" sz="1100" b="0" i="0">
                  <a:solidFill>
                    <a:schemeClr val="tx1"/>
                  </a:solidFill>
                  <a:effectLst/>
                  <a:latin typeface="Cambria Math" panose="02040503050406030204" pitchFamily="18" charset="0"/>
                  <a:ea typeface="+mn-ea"/>
                  <a:cs typeface="+mn-cs"/>
                </a:rPr>
                <a:t> "</a:t>
              </a:r>
              <a:r>
                <a:rPr lang="es-CO" i="0">
                  <a:effectLst/>
                  <a:latin typeface="Cambria Math" panose="02040503050406030204" pitchFamily="18" charset="0"/>
                </a:rPr>
                <a:t> </a:t>
              </a:r>
              <a:r>
                <a:rPr lang="es-CO" sz="1050" b="0" i="0">
                  <a:effectLst/>
                  <a:latin typeface="Cambria Math" panose="02040503050406030204" pitchFamily="18" charset="0"/>
                </a:rPr>
                <a:t>"</a:t>
              </a:r>
              <a:r>
                <a:rPr lang="es-CO" sz="1050" b="0" i="0">
                  <a:latin typeface="Cambria Math" panose="02040503050406030204" pitchFamily="18" charset="0"/>
                </a:rPr>
                <a:t>=</a:t>
              </a:r>
              <a:r>
                <a:rPr lang="es-ES" sz="1050" b="0" i="0">
                  <a:latin typeface="Cambria Math" panose="02040503050406030204" pitchFamily="18" charset="0"/>
                </a:rPr>
                <a:t>"c</a:t>
              </a:r>
              <a:r>
                <a:rPr lang="es-CO" sz="1050" b="0" i="0">
                  <a:latin typeface="Cambria Math" panose="02040503050406030204" pitchFamily="18" charset="0"/>
                </a:rPr>
                <a:t>d</a:t>
              </a:r>
              <a:r>
                <a:rPr lang="es-CO" sz="1000" b="0" i="0" u="none" strike="noStrike">
                  <a:solidFill>
                    <a:schemeClr val="tx1"/>
                  </a:solidFill>
                  <a:effectLst/>
                  <a:latin typeface="Cambria Math" panose="02040503050406030204" pitchFamily="18" charset="0"/>
                  <a:ea typeface="+mn-ea"/>
                  <a:cs typeface="+mn-cs"/>
                </a:rPr>
                <a:t>_p</a:t>
              </a:r>
              <a:r>
                <a:rPr lang="es-CO" sz="1050" i="0">
                  <a:latin typeface="Cambria Math" panose="02040503050406030204" pitchFamily="18" charset="0"/>
                </a:rPr>
                <a:t> </a:t>
              </a:r>
              <a:r>
                <a:rPr lang="es-CO" sz="1050" b="0" i="0">
                  <a:latin typeface="Cambria Math" panose="02040503050406030204" pitchFamily="18" charset="0"/>
                </a:rPr>
                <a:t>".</a:t>
              </a:r>
              <a:r>
                <a:rPr lang="es-CO" sz="1000" b="0" i="0">
                  <a:solidFill>
                    <a:schemeClr val="tx1"/>
                  </a:solidFill>
                  <a:effectLst/>
                  <a:latin typeface="Cambria Math" panose="02040503050406030204" pitchFamily="18" charset="0"/>
                  <a:ea typeface="+mn-ea"/>
                  <a:cs typeface="+mn-cs"/>
                </a:rPr>
                <a:t>〖𝑑𝑖𝑎𝑚〗^2</a:t>
              </a:r>
              <a:r>
                <a:rPr lang="es-CO" sz="1050" b="0" i="0">
                  <a:latin typeface="Cambria Math" panose="02040503050406030204" pitchFamily="18" charset="0"/>
                </a:rPr>
                <a:t>+</a:t>
              </a:r>
              <a:r>
                <a:rPr lang="es-ES" sz="1050" b="0" i="0">
                  <a:latin typeface="Cambria Math" panose="02040503050406030204" pitchFamily="18" charset="0"/>
                </a:rPr>
                <a:t>"c</a:t>
              </a:r>
              <a:r>
                <a:rPr lang="es-CO" sz="1050" b="0" i="0">
                  <a:latin typeface="Cambria Math" panose="02040503050406030204" pitchFamily="18" charset="0"/>
                </a:rPr>
                <a:t>e</a:t>
              </a:r>
              <a:r>
                <a:rPr lang="es-ES" sz="1050" b="0" i="0">
                  <a:latin typeface="Cambria Math" panose="02040503050406030204" pitchFamily="18" charset="0"/>
                </a:rPr>
                <a:t>_</a:t>
              </a:r>
              <a:r>
                <a:rPr lang="es-CO" sz="1000" b="0" i="0" u="none" strike="noStrike">
                  <a:solidFill>
                    <a:schemeClr val="tx1"/>
                  </a:solidFill>
                  <a:effectLst/>
                  <a:latin typeface="Cambria Math" panose="02040503050406030204" pitchFamily="18" charset="0"/>
                  <a:ea typeface="+mn-ea"/>
                  <a:cs typeface="+mn-cs"/>
                </a:rPr>
                <a:t>p</a:t>
              </a:r>
              <a:r>
                <a:rPr lang="es-CO" sz="1050" i="0">
                  <a:latin typeface="Cambria Math" panose="02040503050406030204" pitchFamily="18" charset="0"/>
                </a:rPr>
                <a:t> </a:t>
              </a:r>
              <a:r>
                <a:rPr lang="es-CO" sz="1050" b="0" i="0">
                  <a:latin typeface="Cambria Math" panose="02040503050406030204" pitchFamily="18" charset="0"/>
                </a:rPr>
                <a:t>".</a:t>
              </a:r>
              <a:r>
                <a:rPr lang="es-CO" sz="1000" b="0" i="0">
                  <a:solidFill>
                    <a:schemeClr val="tx1"/>
                  </a:solidFill>
                  <a:effectLst/>
                  <a:latin typeface="Cambria Math" panose="02040503050406030204" pitchFamily="18" charset="0"/>
                  <a:ea typeface="+mn-ea"/>
                  <a:cs typeface="+mn-cs"/>
                </a:rPr>
                <a:t>〖𝑑𝑖𝑎𝑚〗^ +</a:t>
              </a:r>
              <a:r>
                <a:rPr lang="es-ES" sz="1000" b="0" i="0">
                  <a:solidFill>
                    <a:schemeClr val="tx1"/>
                  </a:solidFill>
                  <a:effectLst/>
                  <a:latin typeface="Cambria Math" panose="02040503050406030204" pitchFamily="18" charset="0"/>
                  <a:ea typeface="+mn-ea"/>
                  <a:cs typeface="+mn-cs"/>
                </a:rPr>
                <a:t>c</a:t>
              </a:r>
              <a:r>
                <a:rPr lang="es-CO" sz="1000" b="0" i="0">
                  <a:solidFill>
                    <a:schemeClr val="tx1"/>
                  </a:solidFill>
                  <a:effectLst/>
                  <a:latin typeface="Cambria Math" panose="02040503050406030204" pitchFamily="18" charset="0"/>
                  <a:ea typeface="+mn-ea"/>
                  <a:cs typeface="+mn-cs"/>
                </a:rPr>
                <a:t>f</a:t>
              </a:r>
              <a:r>
                <a:rPr lang="es-CO" sz="1100" b="0" i="0" u="none" strike="noStrike">
                  <a:solidFill>
                    <a:schemeClr val="tx1"/>
                  </a:solidFill>
                  <a:effectLst/>
                  <a:latin typeface="+mn-lt"/>
                  <a:ea typeface="+mn-ea"/>
                  <a:cs typeface="+mn-cs"/>
                </a:rPr>
                <a:t>_p</a:t>
              </a:r>
              <a:r>
                <a:rPr lang="es-CO" sz="1200"/>
                <a:t> </a:t>
              </a:r>
            </a:p>
          </xdr:txBody>
        </xdr:sp>
      </mc:Fallback>
    </mc:AlternateContent>
    <xdr:clientData/>
  </xdr:oneCellAnchor>
  <xdr:twoCellAnchor editAs="oneCell">
    <xdr:from>
      <xdr:col>15</xdr:col>
      <xdr:colOff>279400</xdr:colOff>
      <xdr:row>94</xdr:row>
      <xdr:rowOff>25400</xdr:rowOff>
    </xdr:from>
    <xdr:to>
      <xdr:col>15</xdr:col>
      <xdr:colOff>609600</xdr:colOff>
      <xdr:row>95</xdr:row>
      <xdr:rowOff>38101</xdr:rowOff>
    </xdr:to>
    <xdr:sp macro="" textlink="">
      <xdr:nvSpPr>
        <xdr:cNvPr id="24698" name="AutoShape 122">
          <a:extLst>
            <a:ext uri="{FF2B5EF4-FFF2-40B4-BE49-F238E27FC236}">
              <a16:creationId xmlns:a16="http://schemas.microsoft.com/office/drawing/2014/main" id="{7B4F5C31-A397-394C-97A6-2A0F79F9CCDC}"/>
            </a:ext>
          </a:extLst>
        </xdr:cNvPr>
        <xdr:cNvSpPr>
          <a:spLocks noChangeAspect="1" noChangeArrowheads="1"/>
        </xdr:cNvSpPr>
      </xdr:nvSpPr>
      <xdr:spPr bwMode="auto">
        <a:xfrm>
          <a:off x="18796000" y="96608900"/>
          <a:ext cx="330200" cy="2032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944824</xdr:colOff>
      <xdr:row>0</xdr:row>
      <xdr:rowOff>168419</xdr:rowOff>
    </xdr:from>
    <xdr:to>
      <xdr:col>3</xdr:col>
      <xdr:colOff>209550</xdr:colOff>
      <xdr:row>2</xdr:row>
      <xdr:rowOff>171451</xdr:rowOff>
    </xdr:to>
    <mc:AlternateContent xmlns:mc="http://schemas.openxmlformats.org/markup-compatibility/2006" xmlns:a14="http://schemas.microsoft.com/office/drawing/2010/main">
      <mc:Choice Requires="a14">
        <xdr:sp macro="" textlink="">
          <xdr:nvSpPr>
            <xdr:cNvPr id="78" name="CuadroTexto 77">
              <a:extLst>
                <a:ext uri="{FF2B5EF4-FFF2-40B4-BE49-F238E27FC236}">
                  <a16:creationId xmlns:a16="http://schemas.microsoft.com/office/drawing/2014/main" id="{202D4FAA-30C6-7A4E-9E58-F4F785A1D739}"/>
                </a:ext>
              </a:extLst>
            </xdr:cNvPr>
            <xdr:cNvSpPr txBox="1"/>
          </xdr:nvSpPr>
          <xdr:spPr>
            <a:xfrm>
              <a:off x="2640274" y="55013369"/>
              <a:ext cx="1855526" cy="384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s-CO" sz="1400" b="0"/>
                <a:t>V</a:t>
              </a:r>
              <a14:m>
                <m:oMath xmlns:m="http://schemas.openxmlformats.org/officeDocument/2006/math">
                  <m:r>
                    <a:rPr lang="es-CO" sz="1400" b="0" i="1">
                      <a:latin typeface="Cambria Math" panose="02040503050406030204" pitchFamily="18" charset="0"/>
                    </a:rPr>
                    <m:t>𝑏</m:t>
                  </m:r>
                  <m:r>
                    <a:rPr lang="es-CO" sz="1400" b="0" i="1">
                      <a:latin typeface="Cambria Math" panose="02040503050406030204" pitchFamily="18" charset="0"/>
                    </a:rPr>
                    <m:t>=</m:t>
                  </m:r>
                  <m:r>
                    <a:rPr lang="es-CO" sz="1400" b="0" i="1">
                      <a:latin typeface="Cambria Math" panose="02040503050406030204" pitchFamily="18" charset="0"/>
                    </a:rPr>
                    <m:t>𝑎𝑙𝑜</m:t>
                  </m:r>
                  <m:r>
                    <a:rPr lang="es-CO" sz="1400" b="0" i="1">
                      <a:latin typeface="Cambria Math" panose="02040503050406030204" pitchFamily="18" charset="0"/>
                    </a:rPr>
                    <m:t>.</m:t>
                  </m:r>
                  <m:sSup>
                    <m:sSupPr>
                      <m:ctrlPr>
                        <a:rPr lang="es-CO" sz="1400" b="0" i="1">
                          <a:latin typeface="Cambria Math" panose="02040503050406030204" pitchFamily="18" charset="0"/>
                        </a:rPr>
                      </m:ctrlPr>
                    </m:sSupPr>
                    <m:e>
                      <m:func>
                        <m:funcPr>
                          <m:ctrlPr>
                            <a:rPr lang="es-ES" sz="1400" b="0" i="1">
                              <a:latin typeface="Cambria Math" panose="02040503050406030204" pitchFamily="18" charset="0"/>
                            </a:rPr>
                          </m:ctrlPr>
                        </m:funcPr>
                        <m:fName>
                          <m:sSup>
                            <m:sSupPr>
                              <m:ctrlPr>
                                <a:rPr lang="es-ES" sz="1400" b="0" i="1">
                                  <a:latin typeface="Cambria Math" panose="02040503050406030204" pitchFamily="18" charset="0"/>
                                </a:rPr>
                              </m:ctrlPr>
                            </m:sSupPr>
                            <m:e>
                              <m:d>
                                <m:dPr>
                                  <m:ctrlPr>
                                    <a:rPr lang="es-ES" sz="1400" b="0" i="1">
                                      <a:latin typeface="Cambria Math" panose="02040503050406030204" pitchFamily="18" charset="0"/>
                                    </a:rPr>
                                  </m:ctrlPr>
                                </m:dPr>
                                <m:e>
                                  <m:r>
                                    <a:rPr lang="es-CO" sz="1400" b="0" i="1">
                                      <a:solidFill>
                                        <a:schemeClr val="tx1"/>
                                      </a:solidFill>
                                      <a:effectLst/>
                                      <a:latin typeface="Cambria Math" panose="02040503050406030204" pitchFamily="18" charset="0"/>
                                      <a:ea typeface="+mn-ea"/>
                                      <a:cs typeface="+mn-cs"/>
                                    </a:rPr>
                                    <m:t>𝑙𝑜𝑛𝑔</m:t>
                                  </m:r>
                                </m:e>
                              </m:d>
                            </m:e>
                            <m:sup>
                              <m:r>
                                <a:rPr lang="es-ES" sz="1400" b="0" i="1">
                                  <a:solidFill>
                                    <a:schemeClr val="tx1"/>
                                  </a:solidFill>
                                  <a:effectLst/>
                                  <a:latin typeface="Cambria Math" panose="02040503050406030204" pitchFamily="18" charset="0"/>
                                  <a:ea typeface="+mn-ea"/>
                                  <a:cs typeface="+mn-cs"/>
                                </a:rPr>
                                <m:t>𝑏𝑙𝑜</m:t>
                              </m:r>
                            </m:sup>
                          </m:sSup>
                        </m:fName>
                        <m:e/>
                      </m:func>
                    </m:e>
                    <m:sup/>
                  </m:sSup>
                </m:oMath>
              </a14:m>
              <a:endParaRPr lang="es-CO" sz="1400"/>
            </a:p>
          </xdr:txBody>
        </xdr:sp>
      </mc:Choice>
      <mc:Fallback xmlns="">
        <xdr:sp macro="" textlink="">
          <xdr:nvSpPr>
            <xdr:cNvPr id="78" name="CuadroTexto 77">
              <a:extLst>
                <a:ext uri="{FF2B5EF4-FFF2-40B4-BE49-F238E27FC236}">
                  <a16:creationId xmlns:a16="http://schemas.microsoft.com/office/drawing/2014/main" id="{202D4FAA-30C6-7A4E-9E58-F4F785A1D739}"/>
                </a:ext>
              </a:extLst>
            </xdr:cNvPr>
            <xdr:cNvSpPr txBox="1"/>
          </xdr:nvSpPr>
          <xdr:spPr>
            <a:xfrm>
              <a:off x="2640274" y="55013369"/>
              <a:ext cx="1855526" cy="384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s-CO" sz="1400" b="0"/>
                <a:t>V</a:t>
              </a:r>
              <a:r>
                <a:rPr lang="es-CO" sz="1400" b="0" i="0">
                  <a:latin typeface="Cambria Math" panose="02040503050406030204" pitchFamily="18" charset="0"/>
                </a:rPr>
                <a:t>𝑏=𝑎𝑙𝑜.〖</a:t>
              </a:r>
              <a:r>
                <a:rPr lang="es-ES" sz="1400" b="0" i="0">
                  <a:latin typeface="Cambria Math" panose="02040503050406030204" pitchFamily="18" charset="0"/>
                </a:rPr>
                <a:t>(</a:t>
              </a:r>
              <a:r>
                <a:rPr lang="es-CO" sz="1400" b="0" i="0">
                  <a:solidFill>
                    <a:schemeClr val="tx1"/>
                  </a:solidFill>
                  <a:effectLst/>
                  <a:latin typeface="Cambria Math" panose="02040503050406030204" pitchFamily="18" charset="0"/>
                  <a:ea typeface="+mn-ea"/>
                  <a:cs typeface="+mn-cs"/>
                </a:rPr>
                <a:t>𝑙𝑜𝑛𝑔)</a:t>
              </a:r>
              <a:r>
                <a:rPr lang="es-ES" sz="1400" b="0" i="0">
                  <a:solidFill>
                    <a:schemeClr val="tx1"/>
                  </a:solidFill>
                  <a:effectLst/>
                  <a:latin typeface="Cambria Math" panose="02040503050406030204" pitchFamily="18" charset="0"/>
                  <a:ea typeface="+mn-ea"/>
                  <a:cs typeface="+mn-cs"/>
                </a:rPr>
                <a:t>^𝑏𝑙𝑜⁡ </a:t>
              </a:r>
              <a:r>
                <a:rPr lang="es-CO" sz="1400" b="0" i="0">
                  <a:solidFill>
                    <a:schemeClr val="tx1"/>
                  </a:solidFill>
                  <a:effectLst/>
                  <a:latin typeface="Cambria Math" panose="02040503050406030204" pitchFamily="18" charset="0"/>
                  <a:ea typeface="+mn-ea"/>
                  <a:cs typeface="+mn-cs"/>
                </a:rPr>
                <a:t>〗^</a:t>
              </a:r>
              <a:endParaRPr lang="es-CO" sz="1400"/>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A1D77DB3-6E3B-410C-9344-3DBF41B05E32}"/>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creggov.sharepoint.com/sites/Regulacin-CombustiblesLquidos-CL-T-Metodologa/Documentos%20compartidos/CL-T-Metodolog&#237;a/CL_T_metodologia/Circulares/circular%20modelo_poliductos/circular%20modelo_taller/2020.11.12_I-2020-004344_mod_simul_inversion_V42.xlsx?5C82CA55" TargetMode="External"/><Relationship Id="rId1" Type="http://schemas.openxmlformats.org/officeDocument/2006/relationships/externalLinkPath" Target="file:///\\5C82CA55\2020.11.12_I-2020-004344_mod_simul_inversion_V42.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creggov.sharepoint.com/sites/Regulacin-GasNatural-GN-Metodologia-Transporte/Documentos%20compartidos/GN-Metodologia-Transporte/Modelo%20de%20valoraci&#243;n/PROGASUR/Dictamen%20Pericial%205/E-2019-004432/FORMATO_SOLICITUD_INFO_VUN_Ba-Ib_2019.04.17.xlsm?C9493AE4" TargetMode="External"/><Relationship Id="rId1" Type="http://schemas.openxmlformats.org/officeDocument/2006/relationships/externalLinkPath" Target="file:///\\C9493AE4\FORMATO_SOLICITUD_INFO_VUN_Ba-Ib_2019.04.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x000a_TÉRMINOS Y CONDICIONES DE USO "/>
      <sheetName val="MANUAL DE USO"/>
      <sheetName val="simulador"/>
      <sheetName val="VAR_EQ"/>
      <sheetName val="SERIES"/>
      <sheetName val="ESRI_MAPINFO_SHEET"/>
    </sheetNames>
    <sheetDataSet>
      <sheetData sheetId="0"/>
      <sheetData sheetId="1"/>
      <sheetData sheetId="2">
        <row r="3">
          <cell r="G3">
            <v>10</v>
          </cell>
        </row>
        <row r="4">
          <cell r="G4" t="str">
            <v>Gasoducto Existente</v>
          </cell>
        </row>
        <row r="8">
          <cell r="H8">
            <v>110100</v>
          </cell>
        </row>
        <row r="14">
          <cell r="G14">
            <v>38.889455683625229</v>
          </cell>
          <cell r="H14">
            <v>42817290.707671382</v>
          </cell>
        </row>
        <row r="18">
          <cell r="G18">
            <v>43.629168454429248</v>
          </cell>
          <cell r="H18">
            <v>48035714.468326613</v>
          </cell>
        </row>
        <row r="19">
          <cell r="G19">
            <v>43.629168454429248</v>
          </cell>
          <cell r="H19">
            <v>48035714.468326613</v>
          </cell>
        </row>
        <row r="20">
          <cell r="G20">
            <v>52.089521523980778</v>
          </cell>
          <cell r="H20">
            <v>57350563.197902851</v>
          </cell>
        </row>
        <row r="21">
          <cell r="G21">
            <v>4.4060292806539509</v>
          </cell>
          <cell r="H21">
            <v>4851038.2379999999</v>
          </cell>
        </row>
        <row r="23">
          <cell r="G23">
            <v>0.26708083560399637</v>
          </cell>
          <cell r="H23">
            <v>294056</v>
          </cell>
        </row>
        <row r="34">
          <cell r="G34">
            <v>110100</v>
          </cell>
          <cell r="J34">
            <v>1.2630118074477747</v>
          </cell>
        </row>
        <row r="35">
          <cell r="G35">
            <v>3600</v>
          </cell>
        </row>
        <row r="36">
          <cell r="G36">
            <v>104500</v>
          </cell>
        </row>
        <row r="37">
          <cell r="G37">
            <v>2000</v>
          </cell>
        </row>
        <row r="39">
          <cell r="G39">
            <v>110100</v>
          </cell>
          <cell r="J39">
            <v>1.3771571298819254</v>
          </cell>
        </row>
        <row r="49">
          <cell r="G49">
            <v>110100</v>
          </cell>
          <cell r="J49">
            <v>1.002379654859219</v>
          </cell>
        </row>
        <row r="55">
          <cell r="G55">
            <v>110100</v>
          </cell>
          <cell r="J55">
            <v>1.1317084468664851</v>
          </cell>
        </row>
        <row r="63">
          <cell r="G63">
            <v>1900</v>
          </cell>
          <cell r="J63">
            <v>1.0046369926315788</v>
          </cell>
        </row>
        <row r="64">
          <cell r="G64">
            <v>500</v>
          </cell>
        </row>
        <row r="65">
          <cell r="G65">
            <v>1200</v>
          </cell>
        </row>
        <row r="66">
          <cell r="G66">
            <v>200</v>
          </cell>
        </row>
        <row r="68">
          <cell r="G68">
            <v>500</v>
          </cell>
        </row>
        <row r="69">
          <cell r="G69">
            <v>1500</v>
          </cell>
        </row>
        <row r="70">
          <cell r="G70">
            <v>1100</v>
          </cell>
        </row>
        <row r="71">
          <cell r="J71">
            <v>1.1939150657521329</v>
          </cell>
        </row>
        <row r="73">
          <cell r="J73">
            <v>4851038.2379999999</v>
          </cell>
        </row>
        <row r="74">
          <cell r="G74">
            <v>1000</v>
          </cell>
        </row>
        <row r="75">
          <cell r="G75">
            <v>1000</v>
          </cell>
        </row>
        <row r="76">
          <cell r="G76">
            <v>1000</v>
          </cell>
        </row>
        <row r="77">
          <cell r="G77">
            <v>1000</v>
          </cell>
        </row>
        <row r="78">
          <cell r="G78">
            <v>1000</v>
          </cell>
        </row>
        <row r="79">
          <cell r="G79">
            <v>1000</v>
          </cell>
        </row>
        <row r="80">
          <cell r="G80">
            <v>1000</v>
          </cell>
        </row>
        <row r="83">
          <cell r="G83">
            <v>1</v>
          </cell>
        </row>
        <row r="84">
          <cell r="G84">
            <v>1</v>
          </cell>
        </row>
        <row r="89">
          <cell r="G89">
            <v>4.5</v>
          </cell>
          <cell r="J89">
            <v>0</v>
          </cell>
        </row>
        <row r="92">
          <cell r="G92">
            <v>43710</v>
          </cell>
        </row>
        <row r="93">
          <cell r="G93">
            <v>43738</v>
          </cell>
        </row>
        <row r="94">
          <cell r="G94">
            <v>42705</v>
          </cell>
        </row>
        <row r="95">
          <cell r="M95">
            <v>1.0467513418358538</v>
          </cell>
        </row>
        <row r="96">
          <cell r="G96">
            <v>0.35</v>
          </cell>
        </row>
        <row r="97">
          <cell r="G97">
            <v>0.4</v>
          </cell>
        </row>
        <row r="98">
          <cell r="G98">
            <v>0.25</v>
          </cell>
        </row>
        <row r="101">
          <cell r="G101">
            <v>43710</v>
          </cell>
        </row>
        <row r="102">
          <cell r="M102">
            <v>1.0467513418358538</v>
          </cell>
        </row>
      </sheetData>
      <sheetData sheetId="3">
        <row r="4">
          <cell r="C4">
            <v>2.2673692524451797E-2</v>
          </cell>
        </row>
        <row r="5">
          <cell r="C5">
            <v>3.31038841524183E-2</v>
          </cell>
        </row>
        <row r="6">
          <cell r="C6">
            <v>6.6098975398393905E-2</v>
          </cell>
        </row>
        <row r="13">
          <cell r="C13" t="str">
            <v>USD/inch/m</v>
          </cell>
          <cell r="D13" t="str">
            <v>a</v>
          </cell>
          <cell r="E13" t="str">
            <v>b</v>
          </cell>
        </row>
        <row r="14">
          <cell r="C14" t="str">
            <v>long min [m]</v>
          </cell>
          <cell r="D14">
            <v>100</v>
          </cell>
        </row>
        <row r="15">
          <cell r="C15" t="str">
            <v>long max  [m]</v>
          </cell>
          <cell r="D15">
            <v>200000</v>
          </cell>
        </row>
        <row r="16">
          <cell r="C16">
            <v>2</v>
          </cell>
          <cell r="D16">
            <v>145.74</v>
          </cell>
          <cell r="E16">
            <v>5.8000000000000003E-2</v>
          </cell>
        </row>
        <row r="17">
          <cell r="C17">
            <v>3</v>
          </cell>
          <cell r="D17">
            <v>142.87</v>
          </cell>
          <cell r="E17">
            <v>7.0000000000000007E-2</v>
          </cell>
        </row>
        <row r="18">
          <cell r="C18">
            <v>4</v>
          </cell>
          <cell r="D18">
            <v>140.87</v>
          </cell>
          <cell r="E18">
            <v>7.9000000000000001E-2</v>
          </cell>
        </row>
        <row r="19">
          <cell r="C19">
            <v>6</v>
          </cell>
          <cell r="D19">
            <v>138.1</v>
          </cell>
          <cell r="E19">
            <v>9.0999999999999998E-2</v>
          </cell>
        </row>
        <row r="20">
          <cell r="C20">
            <v>8</v>
          </cell>
          <cell r="D20">
            <v>136.16</v>
          </cell>
          <cell r="E20">
            <v>0.1</v>
          </cell>
        </row>
        <row r="21">
          <cell r="C21">
            <v>10</v>
          </cell>
          <cell r="D21">
            <v>134.68</v>
          </cell>
          <cell r="E21">
            <v>0.107</v>
          </cell>
        </row>
        <row r="22">
          <cell r="C22">
            <v>12</v>
          </cell>
          <cell r="D22">
            <v>133.47999999999999</v>
          </cell>
          <cell r="E22">
            <v>0.112</v>
          </cell>
        </row>
        <row r="23">
          <cell r="C23">
            <v>14</v>
          </cell>
          <cell r="D23">
            <v>132.47</v>
          </cell>
          <cell r="E23">
            <v>0.11700000000000001</v>
          </cell>
        </row>
        <row r="24">
          <cell r="C24">
            <v>16</v>
          </cell>
          <cell r="D24">
            <v>131.61000000000001</v>
          </cell>
          <cell r="E24">
            <v>0.121</v>
          </cell>
        </row>
        <row r="25">
          <cell r="C25">
            <v>18</v>
          </cell>
          <cell r="D25">
            <v>130.85</v>
          </cell>
          <cell r="E25">
            <v>0.125</v>
          </cell>
        </row>
        <row r="26">
          <cell r="C26">
            <v>20</v>
          </cell>
          <cell r="D26">
            <v>130.18</v>
          </cell>
          <cell r="E26">
            <v>0.128</v>
          </cell>
        </row>
        <row r="27">
          <cell r="C27">
            <v>22</v>
          </cell>
          <cell r="D27">
            <v>129.57</v>
          </cell>
          <cell r="E27">
            <v>0.13100000000000001</v>
          </cell>
        </row>
        <row r="28">
          <cell r="C28">
            <v>24</v>
          </cell>
          <cell r="D28">
            <v>129.02000000000001</v>
          </cell>
          <cell r="E28">
            <v>0.13400000000000001</v>
          </cell>
        </row>
        <row r="29">
          <cell r="C29">
            <v>26</v>
          </cell>
          <cell r="D29">
            <v>128.51</v>
          </cell>
          <cell r="E29">
            <v>0.13600000000000001</v>
          </cell>
        </row>
        <row r="30">
          <cell r="C30">
            <v>28</v>
          </cell>
          <cell r="D30">
            <v>128.05000000000001</v>
          </cell>
          <cell r="E30">
            <v>0.13800000000000001</v>
          </cell>
        </row>
        <row r="31">
          <cell r="C31">
            <v>30</v>
          </cell>
          <cell r="D31">
            <v>127.61</v>
          </cell>
          <cell r="E31">
            <v>0.14000000000000001</v>
          </cell>
        </row>
        <row r="32">
          <cell r="C32">
            <v>32</v>
          </cell>
          <cell r="D32">
            <v>127.21</v>
          </cell>
          <cell r="E32">
            <v>0.14199999999999999</v>
          </cell>
        </row>
        <row r="33">
          <cell r="C33">
            <v>34</v>
          </cell>
          <cell r="D33">
            <v>126.83</v>
          </cell>
          <cell r="E33">
            <v>0.14399999999999999</v>
          </cell>
        </row>
        <row r="34">
          <cell r="C34">
            <v>36</v>
          </cell>
          <cell r="D34">
            <v>126.48</v>
          </cell>
          <cell r="E34">
            <v>0.14599999999999999</v>
          </cell>
        </row>
        <row r="48">
          <cell r="C48">
            <v>1</v>
          </cell>
          <cell r="D48">
            <v>1E-4</v>
          </cell>
          <cell r="E48">
            <v>-2E-3</v>
          </cell>
          <cell r="F48">
            <v>1.274</v>
          </cell>
          <cell r="G48">
            <v>1E-4</v>
          </cell>
          <cell r="H48">
            <v>-2.0999999999999999E-3</v>
          </cell>
          <cell r="I48">
            <v>1.6958</v>
          </cell>
          <cell r="J48">
            <v>-4.0000000000000003E-5</v>
          </cell>
          <cell r="K48">
            <v>3.7000000000000002E-3</v>
          </cell>
          <cell r="L48">
            <v>2.0280999999999998</v>
          </cell>
          <cell r="M48">
            <v>1.25</v>
          </cell>
          <cell r="N48">
            <v>1.26</v>
          </cell>
          <cell r="O48">
            <v>1.2629999999999999</v>
          </cell>
          <cell r="P48">
            <v>1.71</v>
          </cell>
          <cell r="Q48">
            <v>1.72</v>
          </cell>
          <cell r="R48">
            <v>1</v>
          </cell>
          <cell r="S48">
            <v>1</v>
          </cell>
          <cell r="T48">
            <v>1.05</v>
          </cell>
          <cell r="U48">
            <v>1.6999999999999999E-3</v>
          </cell>
          <cell r="V48">
            <v>1.0133000000000001</v>
          </cell>
          <cell r="W48">
            <v>2.17</v>
          </cell>
          <cell r="X48">
            <v>2.1800000000000002</v>
          </cell>
          <cell r="Y48">
            <v>2.1869999999999998</v>
          </cell>
          <cell r="Z48">
            <v>1.41</v>
          </cell>
          <cell r="AA48">
            <v>1.42</v>
          </cell>
          <cell r="AB48">
            <v>1.43</v>
          </cell>
          <cell r="AC48">
            <v>1</v>
          </cell>
          <cell r="AD48">
            <v>2.8999999999999998E-3</v>
          </cell>
          <cell r="AE48">
            <v>0.99099999999999999</v>
          </cell>
          <cell r="AF48">
            <v>2.3999999999999998E-3</v>
          </cell>
          <cell r="AG48">
            <v>1.093</v>
          </cell>
          <cell r="AH48">
            <v>1.22</v>
          </cell>
          <cell r="AI48">
            <v>8.0000000000000002E-3</v>
          </cell>
          <cell r="AJ48">
            <v>1.3080000000000001</v>
          </cell>
          <cell r="AK48">
            <v>4.0000000000000002E-4</v>
          </cell>
          <cell r="AL48">
            <v>1.9E-3</v>
          </cell>
          <cell r="AM48">
            <v>1.208</v>
          </cell>
          <cell r="AN48">
            <v>1.1499999999999999</v>
          </cell>
          <cell r="AO48">
            <v>1.1599999999999999</v>
          </cell>
          <cell r="AP48">
            <v>1.17</v>
          </cell>
          <cell r="AQ48">
            <v>1.17</v>
          </cell>
          <cell r="AR48">
            <v>1.1800000000000002</v>
          </cell>
          <cell r="AS48">
            <v>1.1899999999999991</v>
          </cell>
          <cell r="AT48">
            <v>4.0000000000000002E-4</v>
          </cell>
          <cell r="AU48">
            <v>-2.0799999999999999E-2</v>
          </cell>
          <cell r="AV48">
            <v>1.4467000000000001</v>
          </cell>
          <cell r="AW48">
            <v>1</v>
          </cell>
          <cell r="AX48">
            <v>5.0000000000000001E-4</v>
          </cell>
          <cell r="AY48">
            <v>5.1999999999999998E-3</v>
          </cell>
          <cell r="AZ48">
            <v>1.7838000000000001</v>
          </cell>
          <cell r="BA48">
            <v>2.9999999999999997E-4</v>
          </cell>
          <cell r="BB48">
            <v>5.3E-3</v>
          </cell>
          <cell r="BC48">
            <v>2.2456</v>
          </cell>
          <cell r="BD48">
            <v>2.9999999999999997E-4</v>
          </cell>
          <cell r="BE48">
            <v>5.3E-3</v>
          </cell>
          <cell r="BF48">
            <v>2.8456000000000001</v>
          </cell>
          <cell r="BG48">
            <v>4.0000000000000002E-4</v>
          </cell>
          <cell r="BH48">
            <v>2.9999999999999997E-4</v>
          </cell>
          <cell r="BI48">
            <v>3.7522000000000002</v>
          </cell>
          <cell r="BJ48">
            <v>4.0000000000000002E-4</v>
          </cell>
          <cell r="BK48">
            <v>2.9999999999999997E-4</v>
          </cell>
          <cell r="BL48">
            <v>4.0022000000000002</v>
          </cell>
          <cell r="BM48">
            <v>1.091</v>
          </cell>
          <cell r="BN48">
            <v>1.6000000000000001E-3</v>
          </cell>
          <cell r="BO48">
            <v>-9.9299999999999999E-2</v>
          </cell>
          <cell r="BP48">
            <v>1.9142999999999999</v>
          </cell>
          <cell r="BQ48">
            <v>1.1000000000000001E-3</v>
          </cell>
          <cell r="BR48">
            <v>3.85E-2</v>
          </cell>
          <cell r="BS48">
            <v>1.3266</v>
          </cell>
          <cell r="BT48">
            <v>14157</v>
          </cell>
          <cell r="BU48">
            <v>31935</v>
          </cell>
          <cell r="BV48">
            <v>43507</v>
          </cell>
          <cell r="BW48">
            <v>264562</v>
          </cell>
          <cell r="BX48">
            <v>856.45</v>
          </cell>
          <cell r="BY48">
            <v>-2215.6</v>
          </cell>
          <cell r="BZ48">
            <v>57062</v>
          </cell>
          <cell r="CA48">
            <v>505.63</v>
          </cell>
          <cell r="CB48">
            <v>-913.86</v>
          </cell>
          <cell r="CC48">
            <v>338994</v>
          </cell>
          <cell r="CD48">
            <v>81.867999999999995</v>
          </cell>
          <cell r="CE48">
            <v>-566.63</v>
          </cell>
          <cell r="CF48">
            <v>5572.4</v>
          </cell>
          <cell r="CG48">
            <v>4.5</v>
          </cell>
          <cell r="CH48">
            <v>1.0000000000000001E-5</v>
          </cell>
          <cell r="CI48">
            <v>-5.9999999999999995E-4</v>
          </cell>
          <cell r="CJ48">
            <v>7.9000000000000008E-3</v>
          </cell>
          <cell r="CK48">
            <v>1.0200000000000001E-2</v>
          </cell>
          <cell r="CL48">
            <v>-1.0000000000000001E-5</v>
          </cell>
          <cell r="CM48">
            <v>5.9999999999999995E-4</v>
          </cell>
          <cell r="CN48">
            <v>-7.9000000000000008E-3</v>
          </cell>
          <cell r="CO48">
            <v>-1.0200000000000001E-2</v>
          </cell>
          <cell r="CP48">
            <v>0.49640000000000001</v>
          </cell>
          <cell r="CQ48">
            <v>-11.367000000000001</v>
          </cell>
          <cell r="CR48">
            <v>73.757999999999996</v>
          </cell>
          <cell r="CS48">
            <v>0.49070000000000003</v>
          </cell>
          <cell r="CT48">
            <v>-10.718</v>
          </cell>
          <cell r="CU48">
            <v>130.69999999999999</v>
          </cell>
          <cell r="CV48">
            <v>0.49640000000000001</v>
          </cell>
          <cell r="CW48">
            <v>-10.587999999999999</v>
          </cell>
          <cell r="CX48">
            <v>135.81</v>
          </cell>
          <cell r="CY48">
            <v>1.0654999999999999</v>
          </cell>
          <cell r="CZ48">
            <v>-15.972</v>
          </cell>
          <cell r="DA48">
            <v>491.28</v>
          </cell>
          <cell r="DB48">
            <v>0.5444</v>
          </cell>
          <cell r="DC48">
            <v>-3.3784000000000001</v>
          </cell>
          <cell r="DD48">
            <v>299.19</v>
          </cell>
        </row>
        <row r="53">
          <cell r="E53">
            <v>3</v>
          </cell>
          <cell r="F53">
            <v>4</v>
          </cell>
          <cell r="H53">
            <v>6</v>
          </cell>
          <cell r="I53">
            <v>7</v>
          </cell>
          <cell r="K53">
            <v>9</v>
          </cell>
          <cell r="L53">
            <v>10</v>
          </cell>
          <cell r="N53">
            <v>12</v>
          </cell>
          <cell r="O53">
            <v>13</v>
          </cell>
          <cell r="Q53">
            <v>15</v>
          </cell>
          <cell r="R53">
            <v>16</v>
          </cell>
        </row>
        <row r="54">
          <cell r="D54" t="str">
            <v>Perforación Horizontal Dirigida Variable 5b-HDD</v>
          </cell>
          <cell r="G54" t="str">
            <v>Cruce aereo  Variable 5c - Aerial Crossing</v>
          </cell>
          <cell r="J54" t="str">
            <v xml:space="preserve"> Multiplicadores de media ladera con pendiente media del 15%</v>
          </cell>
          <cell r="M54" t="str">
            <v xml:space="preserve"> Multiplicadores de media ladera con pendiente media del 25%</v>
          </cell>
          <cell r="P54" t="str">
            <v xml:space="preserve"> Multiplicadores de media ladera con pendiente media del 35%</v>
          </cell>
        </row>
        <row r="55">
          <cell r="C55" t="str">
            <v>ID variable</v>
          </cell>
          <cell r="D55" t="str">
            <v>Eq_Phd</v>
          </cell>
          <cell r="E55" t="str">
            <v>cx</v>
          </cell>
          <cell r="F55" t="str">
            <v>cy</v>
          </cell>
          <cell r="G55" t="str">
            <v>Eq_Ca</v>
          </cell>
          <cell r="H55" t="str">
            <v>dz</v>
          </cell>
          <cell r="I55" t="str">
            <v>ea</v>
          </cell>
          <cell r="J55" t="str">
            <v>Eq_ml_15p</v>
          </cell>
          <cell r="K55" t="str">
            <v>eb</v>
          </cell>
          <cell r="L55" t="str">
            <v>ec</v>
          </cell>
          <cell r="M55" t="str">
            <v>Eq_ml_25p</v>
          </cell>
          <cell r="N55" t="str">
            <v>ed</v>
          </cell>
          <cell r="O55" t="str">
            <v>ee</v>
          </cell>
          <cell r="P55" t="str">
            <v>Eq_ml_35p</v>
          </cell>
          <cell r="Q55" t="str">
            <v>ef</v>
          </cell>
          <cell r="R55" t="str">
            <v>eg</v>
          </cell>
        </row>
        <row r="56">
          <cell r="C56" t="str">
            <v>unidades</v>
          </cell>
          <cell r="D56" t="str">
            <v>USD</v>
          </cell>
          <cell r="G56" t="str">
            <v>USD</v>
          </cell>
          <cell r="J56" t="str">
            <v>adm</v>
          </cell>
          <cell r="M56" t="str">
            <v>adm</v>
          </cell>
          <cell r="P56" t="str">
            <v>adm</v>
          </cell>
        </row>
        <row r="59">
          <cell r="C59">
            <v>2</v>
          </cell>
          <cell r="D59" t="str">
            <v>y = 1048,001x + 4436,383</v>
          </cell>
          <cell r="E59">
            <v>1048.001</v>
          </cell>
          <cell r="F59">
            <v>4436.3829999999998</v>
          </cell>
          <cell r="G59" t="str">
            <v>y = 1832,432x + -9259,589</v>
          </cell>
          <cell r="H59">
            <v>1832.432</v>
          </cell>
          <cell r="I59">
            <v>-9259.58</v>
          </cell>
          <cell r="J59" t="str">
            <v>y = 2,39538394339145E-05x + 1_x000B_</v>
          </cell>
          <cell r="K59">
            <v>2.3953800000000001E-5</v>
          </cell>
          <cell r="L59">
            <v>1</v>
          </cell>
          <cell r="M59" t="str">
            <v>y = 3,00658486874036E-05x + 1</v>
          </cell>
          <cell r="N59">
            <v>3.0065799999999999E-5</v>
          </cell>
          <cell r="O59">
            <v>1</v>
          </cell>
          <cell r="P59" t="str">
            <v>y = 3,77865975993032E-05x + 1</v>
          </cell>
          <cell r="Q59">
            <v>3.7786600000000002E-5</v>
          </cell>
          <cell r="R59">
            <v>1</v>
          </cell>
        </row>
        <row r="60">
          <cell r="C60">
            <v>3</v>
          </cell>
          <cell r="D60" t="str">
            <v>y = 1151,38x + 4512,262</v>
          </cell>
          <cell r="E60">
            <v>1151.3800000000001</v>
          </cell>
          <cell r="F60">
            <v>4512.2619999999997</v>
          </cell>
          <cell r="G60" t="str">
            <v>y = 1702,84x + 3093,434</v>
          </cell>
          <cell r="H60">
            <v>1702.84</v>
          </cell>
          <cell r="I60">
            <v>3093.4340000000002</v>
          </cell>
          <cell r="J60" t="str">
            <v>y = 1,52711752415256E-05x + 1_x000B_</v>
          </cell>
          <cell r="K60">
            <v>1.52712E-5</v>
          </cell>
          <cell r="L60">
            <v>1</v>
          </cell>
          <cell r="M60" t="str">
            <v>y = 1,92030151631375E-05x + 1</v>
          </cell>
          <cell r="N60">
            <v>1.9202999999999999E-5</v>
          </cell>
          <cell r="O60">
            <v>1</v>
          </cell>
          <cell r="P60" t="str">
            <v>y = 2,47501707456812E-05x + 1</v>
          </cell>
          <cell r="Q60">
            <v>2.4750199999999999E-5</v>
          </cell>
          <cell r="R60">
            <v>1</v>
          </cell>
        </row>
        <row r="61">
          <cell r="C61">
            <v>4</v>
          </cell>
          <cell r="D61" t="str">
            <v>y = 1254,759x + 4588,14</v>
          </cell>
          <cell r="E61">
            <v>1254.759</v>
          </cell>
          <cell r="F61">
            <v>4588.1400000000003</v>
          </cell>
          <cell r="G61" t="str">
            <v>y = 1573,248x + 15446,457</v>
          </cell>
          <cell r="H61">
            <v>1573.248</v>
          </cell>
          <cell r="I61">
            <v>15446.45</v>
          </cell>
          <cell r="J61" t="str">
            <v>y = 6,58851104913673E-06x + 1</v>
          </cell>
          <cell r="K61">
            <v>6.5884999999999997E-6</v>
          </cell>
          <cell r="L61">
            <v>1</v>
          </cell>
          <cell r="M61" t="str">
            <v>y = 8,34018163887133E-06x + 1</v>
          </cell>
          <cell r="N61">
            <v>8.3402000000000002E-6</v>
          </cell>
          <cell r="O61">
            <v>1</v>
          </cell>
          <cell r="P61" t="str">
            <v>y = 1,17137438920591E-05x + 1</v>
          </cell>
          <cell r="Q61">
            <v>1.1713699999999999E-5</v>
          </cell>
          <cell r="R61">
            <v>1</v>
          </cell>
        </row>
        <row r="62">
          <cell r="C62">
            <v>6</v>
          </cell>
          <cell r="D62" t="str">
            <v>y = 1442,725x + 4594,629</v>
          </cell>
          <cell r="E62">
            <v>1442.7249999999999</v>
          </cell>
          <cell r="F62">
            <v>4594.6289999999999</v>
          </cell>
          <cell r="G62" t="str">
            <v>y = 2156,491x + -1344,037</v>
          </cell>
          <cell r="H62">
            <v>2156.491</v>
          </cell>
          <cell r="I62">
            <v>-1344.03</v>
          </cell>
          <cell r="J62" t="str">
            <v>y = 4,83596907482807E-06x + 1</v>
          </cell>
          <cell r="K62">
            <v>4.8359999999999999E-6</v>
          </cell>
          <cell r="L62">
            <v>1</v>
          </cell>
          <cell r="M62" t="str">
            <v>y = 6,22919074327658E-06x + 1</v>
          </cell>
          <cell r="N62">
            <v>6.2291999999999996E-6</v>
          </cell>
          <cell r="O62">
            <v>1</v>
          </cell>
          <cell r="P62" t="str">
            <v>y = 8,91230334749077E-06x + 1</v>
          </cell>
          <cell r="Q62">
            <v>8.9122999999999994E-6</v>
          </cell>
          <cell r="R62">
            <v>1</v>
          </cell>
        </row>
        <row r="63">
          <cell r="C63">
            <v>8</v>
          </cell>
          <cell r="D63" t="str">
            <v>y = 1589,473x + 4601,246</v>
          </cell>
          <cell r="E63">
            <v>1589.473</v>
          </cell>
          <cell r="F63">
            <v>4601.2460000000001</v>
          </cell>
          <cell r="G63" t="str">
            <v>y = 2033,982x + 15414,114</v>
          </cell>
          <cell r="H63">
            <v>2033.982</v>
          </cell>
          <cell r="I63">
            <v>15414.11</v>
          </cell>
          <cell r="J63" t="str">
            <v>y = 4,66254145359941E-06x + 1</v>
          </cell>
          <cell r="K63">
            <v>4.6624999999999998E-6</v>
          </cell>
          <cell r="L63">
            <v>1</v>
          </cell>
          <cell r="M63" t="str">
            <v>y = 5,88767472339385E-06x + 1</v>
          </cell>
          <cell r="N63">
            <v>5.8877000000000004E-6</v>
          </cell>
          <cell r="O63">
            <v>1</v>
          </cell>
          <cell r="P63" t="str">
            <v>y = 8,24698108759071E-06x + 1</v>
          </cell>
          <cell r="Q63">
            <v>8.2470000000000008E-6</v>
          </cell>
          <cell r="R63">
            <v>1</v>
          </cell>
        </row>
        <row r="64">
          <cell r="C64">
            <v>10</v>
          </cell>
          <cell r="D64" t="str">
            <v>y = 1741,588x + 4608,838</v>
          </cell>
          <cell r="E64">
            <v>1741.588</v>
          </cell>
          <cell r="F64">
            <v>4608.8379999999997</v>
          </cell>
          <cell r="G64" t="str">
            <v>y = 2174,188x + 10809,401</v>
          </cell>
          <cell r="H64">
            <v>2174.1880000000001</v>
          </cell>
          <cell r="I64">
            <v>10809.4</v>
          </cell>
          <cell r="J64" t="str">
            <v>y = 4,12896700998611E-06x + 1</v>
          </cell>
          <cell r="K64">
            <v>4.1289999999999998E-6</v>
          </cell>
          <cell r="L64">
            <v>1</v>
          </cell>
          <cell r="M64" t="str">
            <v>y = 5,19974276587388E-06x + 1</v>
          </cell>
          <cell r="N64">
            <v>5.1997000000000004E-6</v>
          </cell>
          <cell r="O64">
            <v>1</v>
          </cell>
          <cell r="P64" t="str">
            <v>y = 7,26171018539272E-06x + 1</v>
          </cell>
          <cell r="Q64">
            <v>7.2617000000000003E-6</v>
          </cell>
          <cell r="R64">
            <v>1</v>
          </cell>
        </row>
        <row r="65">
          <cell r="C65">
            <v>12</v>
          </cell>
          <cell r="D65" t="str">
            <v>y = 2005,672x + 7493,328</v>
          </cell>
          <cell r="E65">
            <v>2005.672</v>
          </cell>
          <cell r="F65">
            <v>7493.3280000000004</v>
          </cell>
          <cell r="G65" t="str">
            <v>y = 2954,295x + 31364,176</v>
          </cell>
          <cell r="H65">
            <v>2954.2950000000001</v>
          </cell>
          <cell r="I65">
            <v>31364.17</v>
          </cell>
          <cell r="J65" t="str">
            <v>y = 3,5585393809357E-06x + 1</v>
          </cell>
          <cell r="K65">
            <v>3.5584999999999999E-6</v>
          </cell>
          <cell r="L65">
            <v>1</v>
          </cell>
          <cell r="M65" t="str">
            <v>y = 4,55906351957556E-06x + 1</v>
          </cell>
          <cell r="N65">
            <v>4.5591000000000001E-6</v>
          </cell>
          <cell r="O65">
            <v>1</v>
          </cell>
          <cell r="P65" t="str">
            <v>y = 6,53184610735746E-06x + 1</v>
          </cell>
          <cell r="Q65">
            <v>6.5317999999999999E-6</v>
          </cell>
          <cell r="R65">
            <v>1</v>
          </cell>
        </row>
        <row r="66">
          <cell r="C66">
            <v>14</v>
          </cell>
          <cell r="D66" t="str">
            <v>y = 2077,281x + 7497,858</v>
          </cell>
          <cell r="E66">
            <v>2077.2809999999999</v>
          </cell>
          <cell r="F66">
            <v>7497.8580000000002</v>
          </cell>
          <cell r="G66" t="str">
            <v>y = 3215,827x + 33069,948</v>
          </cell>
          <cell r="H66">
            <v>3215.8270000000002</v>
          </cell>
          <cell r="I66">
            <v>33069.94</v>
          </cell>
          <cell r="J66" t="str">
            <v>y = 2,70347134292018E-06x + 1</v>
          </cell>
          <cell r="K66">
            <v>2.7035E-6</v>
          </cell>
          <cell r="L66">
            <v>1</v>
          </cell>
          <cell r="M66" t="str">
            <v>y = 3,52173665717832E-06x + 1</v>
          </cell>
          <cell r="N66">
            <v>3.5217000000000001E-6</v>
          </cell>
          <cell r="O66">
            <v>1</v>
          </cell>
          <cell r="P66" t="str">
            <v>y = 5,1205477088106E-06x + 1</v>
          </cell>
          <cell r="Q66">
            <v>5.1205000000000004E-6</v>
          </cell>
          <cell r="R66">
            <v>1</v>
          </cell>
        </row>
        <row r="67">
          <cell r="C67">
            <v>16</v>
          </cell>
          <cell r="D67" t="str">
            <v>y = 2217,332x + 7506,125</v>
          </cell>
          <cell r="E67">
            <v>2217.3319999999999</v>
          </cell>
          <cell r="F67">
            <v>7506.125</v>
          </cell>
          <cell r="G67" t="str">
            <v>y = 3532,479x + 25611,551</v>
          </cell>
          <cell r="H67">
            <v>3532.4789999999998</v>
          </cell>
          <cell r="I67">
            <v>25611.55</v>
          </cell>
          <cell r="J67" t="str">
            <v>y = 3,05586623259548E-06x + 1</v>
          </cell>
          <cell r="K67">
            <v>3.0558999999999998E-6</v>
          </cell>
          <cell r="L67">
            <v>1</v>
          </cell>
          <cell r="M67" t="str">
            <v>y = 3,76931804112502E-06x + 1</v>
          </cell>
          <cell r="N67">
            <v>3.7693000000000001E-6</v>
          </cell>
          <cell r="O67">
            <v>1</v>
          </cell>
          <cell r="P67" t="str">
            <v>y = 5,1628713517429E-06x + 1</v>
          </cell>
          <cell r="Q67">
            <v>5.1629000000000002E-6</v>
          </cell>
          <cell r="R67">
            <v>1</v>
          </cell>
        </row>
        <row r="68">
          <cell r="C68">
            <v>18</v>
          </cell>
          <cell r="D68" t="str">
            <v>y = 2321,518x + 7514,951</v>
          </cell>
          <cell r="E68">
            <v>2321.518</v>
          </cell>
          <cell r="F68">
            <v>7514.951</v>
          </cell>
          <cell r="G68" t="str">
            <v>y = 3593,326x + 29651,506</v>
          </cell>
          <cell r="H68">
            <v>3593.326</v>
          </cell>
          <cell r="I68">
            <v>29651.5</v>
          </cell>
          <cell r="J68" t="str">
            <v>y = 2,11618302990141E-06x + 1</v>
          </cell>
          <cell r="K68">
            <v>2.1162000000000002E-6</v>
          </cell>
          <cell r="L68">
            <v>1</v>
          </cell>
          <cell r="M68" t="str">
            <v>y = 2,7204340534307E-06x + 1</v>
          </cell>
          <cell r="N68">
            <v>2.7203999999999998E-6</v>
          </cell>
          <cell r="O68">
            <v>1</v>
          </cell>
          <cell r="P68" t="str">
            <v>y = 3,90029764399883E-06x + 1</v>
          </cell>
          <cell r="Q68">
            <v>3.9002999999999997E-6</v>
          </cell>
          <cell r="R68">
            <v>1</v>
          </cell>
        </row>
        <row r="69">
          <cell r="C69">
            <v>20</v>
          </cell>
          <cell r="D69" t="str">
            <v>y = 2452x + 7524,353</v>
          </cell>
          <cell r="E69">
            <v>2452</v>
          </cell>
          <cell r="F69">
            <v>7524.3530000000001</v>
          </cell>
          <cell r="G69" t="str">
            <v>y = 4070,17x + 27157,847</v>
          </cell>
          <cell r="H69">
            <v>4070.17</v>
          </cell>
          <cell r="I69">
            <v>27157.847000000002</v>
          </cell>
          <cell r="J69" t="str">
            <v>y = 2,55132566823056E-06x + 1</v>
          </cell>
          <cell r="K69">
            <v>2.5513E-6</v>
          </cell>
          <cell r="L69">
            <v>1</v>
          </cell>
          <cell r="M69" t="str">
            <v>y = 3,08359182387403E-06x + 1</v>
          </cell>
          <cell r="N69">
            <v>3.0836E-6</v>
          </cell>
          <cell r="O69">
            <v>1</v>
          </cell>
          <cell r="P69" t="str">
            <v>y = 4,12146671968062E-06x + 1</v>
          </cell>
          <cell r="Q69">
            <v>4.1215000000000003E-6</v>
          </cell>
          <cell r="R69">
            <v>1</v>
          </cell>
        </row>
        <row r="70">
          <cell r="C70">
            <v>22</v>
          </cell>
          <cell r="D70" t="str">
            <v>y = 2539,957x + 9451,708</v>
          </cell>
          <cell r="E70">
            <v>2539.9569999999999</v>
          </cell>
          <cell r="F70">
            <v>9451.7080000000005</v>
          </cell>
          <cell r="G70" t="str">
            <v>y = 4711,639x + 48373,988</v>
          </cell>
          <cell r="H70">
            <v>4711.6390000000001</v>
          </cell>
          <cell r="I70">
            <v>48373.98</v>
          </cell>
          <cell r="J70" t="str">
            <v>y = 2,55813235686186E-06x + 1</v>
          </cell>
          <cell r="K70">
            <v>2.5581000000000001E-6</v>
          </cell>
          <cell r="L70">
            <v>1</v>
          </cell>
          <cell r="M70" t="str">
            <v>y = 3,05418422427249E-06x + 1</v>
          </cell>
          <cell r="N70">
            <v>3.0541999999999999E-6</v>
          </cell>
          <cell r="O70">
            <v>1</v>
          </cell>
          <cell r="P70" t="str">
            <v>y = 4,04662659341299E-06x + 1</v>
          </cell>
          <cell r="Q70">
            <v>4.0466000000000004E-6</v>
          </cell>
          <cell r="R70">
            <v>1</v>
          </cell>
        </row>
        <row r="71">
          <cell r="C71">
            <v>24</v>
          </cell>
          <cell r="D71" t="str">
            <v>y = 2627,914x + 11379,063</v>
          </cell>
          <cell r="E71">
            <v>2627.9140000000002</v>
          </cell>
          <cell r="F71">
            <v>11379.063</v>
          </cell>
          <cell r="G71" t="str">
            <v>y = 5353,108x + 69590,129</v>
          </cell>
          <cell r="H71">
            <v>5353.1080000000002</v>
          </cell>
          <cell r="I71">
            <v>69590.12</v>
          </cell>
          <cell r="J71" t="str">
            <v>y = 2,56493904549315E-06x + 1</v>
          </cell>
          <cell r="K71">
            <v>2.5649000000000002E-6</v>
          </cell>
          <cell r="L71">
            <v>1</v>
          </cell>
          <cell r="M71" t="str">
            <v>y = 3,02477662467092E-06x + 1</v>
          </cell>
          <cell r="N71">
            <v>3.0247999999999998E-6</v>
          </cell>
          <cell r="O71">
            <v>1</v>
          </cell>
          <cell r="P71" t="str">
            <v>y = 3,97178646714536E-06x + 1_x000B_</v>
          </cell>
          <cell r="Q71">
            <v>3.9717999999999998E-6</v>
          </cell>
          <cell r="R71">
            <v>1</v>
          </cell>
        </row>
        <row r="72">
          <cell r="C72">
            <v>26</v>
          </cell>
          <cell r="D72" t="str">
            <v>y = 2762,08x + 10109,765</v>
          </cell>
          <cell r="E72">
            <v>2762.08</v>
          </cell>
          <cell r="F72">
            <v>109.765</v>
          </cell>
          <cell r="G72" t="str">
            <v>y = 5654,947x + 68488,411</v>
          </cell>
          <cell r="H72">
            <v>5654.9470000000001</v>
          </cell>
          <cell r="I72">
            <v>68488.41</v>
          </cell>
          <cell r="J72" t="str">
            <v>y = 3,48025962105665E-06x + 1</v>
          </cell>
          <cell r="K72">
            <v>3.4802999999999999E-6</v>
          </cell>
          <cell r="L72">
            <v>1</v>
          </cell>
          <cell r="M72" t="str">
            <v>y = 3,9172338963975E-06x + 1</v>
          </cell>
          <cell r="N72">
            <v>3.9172000000000004E-6</v>
          </cell>
          <cell r="O72">
            <v>1</v>
          </cell>
          <cell r="P72" t="str">
            <v>y = 4,50461012744571E-06x + 1</v>
          </cell>
          <cell r="Q72">
            <v>4.5046E-6</v>
          </cell>
          <cell r="R72">
            <v>1</v>
          </cell>
        </row>
        <row r="73">
          <cell r="C73">
            <v>28</v>
          </cell>
          <cell r="D73" t="str">
            <v>y = 2896,246x + 8840,468</v>
          </cell>
          <cell r="E73">
            <v>2896.2460000000001</v>
          </cell>
          <cell r="F73">
            <v>8840.4680000000008</v>
          </cell>
          <cell r="G73" t="str">
            <v>y = 5956,785x + 67386,694</v>
          </cell>
          <cell r="H73">
            <v>5956.7849999999999</v>
          </cell>
          <cell r="I73">
            <v>67386.69</v>
          </cell>
          <cell r="J73" t="str">
            <v>y = 4,39558019662015E-06x + 1</v>
          </cell>
          <cell r="K73">
            <v>4.3955999999999999E-6</v>
          </cell>
          <cell r="L73">
            <v>1</v>
          </cell>
          <cell r="M73" t="str">
            <v>y = 4,80969116812409E-06x + 1</v>
          </cell>
          <cell r="N73">
            <v>4.8096999999999999E-6</v>
          </cell>
          <cell r="O73">
            <v>1</v>
          </cell>
          <cell r="P73" t="str">
            <v>y = 5,03743378774608E-06x + 1</v>
          </cell>
          <cell r="Q73">
            <v>5.0374000000000003E-6</v>
          </cell>
          <cell r="R73">
            <v>1</v>
          </cell>
        </row>
        <row r="74">
          <cell r="C74">
            <v>30</v>
          </cell>
          <cell r="D74" t="str">
            <v>y = 3030,413x + 7571,171</v>
          </cell>
          <cell r="E74">
            <v>3030.413</v>
          </cell>
          <cell r="F74">
            <v>7571.1710000000003</v>
          </cell>
          <cell r="G74" t="str">
            <v>y = 6258,623x + 66284,977</v>
          </cell>
          <cell r="H74">
            <v>6258.6229999999996</v>
          </cell>
          <cell r="I74">
            <v>66284.97</v>
          </cell>
          <cell r="J74" t="str">
            <v>y = 5,31090077218365E-06x + 1</v>
          </cell>
          <cell r="K74">
            <v>5.3109000000000003E-6</v>
          </cell>
          <cell r="L74">
            <v>1</v>
          </cell>
          <cell r="M74" t="str">
            <v>y = 5,70214843985067E-06x + 1</v>
          </cell>
          <cell r="N74">
            <v>5.7021E-6</v>
          </cell>
          <cell r="O74">
            <v>1</v>
          </cell>
          <cell r="P74" t="str">
            <v>y = 5,57025744804646E-06x + 1</v>
          </cell>
          <cell r="Q74">
            <v>5.5702999999999998E-6</v>
          </cell>
          <cell r="R74">
            <v>1</v>
          </cell>
        </row>
        <row r="75">
          <cell r="C75">
            <v>32</v>
          </cell>
          <cell r="D75" t="str">
            <v>y = 3139,715x + 7584,287</v>
          </cell>
          <cell r="E75">
            <v>3139.7150000000001</v>
          </cell>
          <cell r="F75">
            <v>7584.2870000000003</v>
          </cell>
          <cell r="G75" t="str">
            <v>y = 7011,774x + 43089,812</v>
          </cell>
          <cell r="H75">
            <v>7011.7740000000003</v>
          </cell>
          <cell r="I75">
            <v>43089.81</v>
          </cell>
          <cell r="J75" t="str">
            <v>y = 5,59208014125851E-06x + 1</v>
          </cell>
          <cell r="K75">
            <v>5.5921000000000002E-6</v>
          </cell>
          <cell r="L75">
            <v>1</v>
          </cell>
          <cell r="M75" t="str">
            <v>y = 5,96346352517964E-06x + 1</v>
          </cell>
          <cell r="N75">
            <v>5.9634999999999997E-6</v>
          </cell>
          <cell r="O75">
            <v>1</v>
          </cell>
          <cell r="P75" t="str">
            <v>y = 6,10308110834683E-06x + 1</v>
          </cell>
          <cell r="Q75">
            <v>6.1031000000000001E-6</v>
          </cell>
          <cell r="R75">
            <v>1</v>
          </cell>
        </row>
        <row r="76">
          <cell r="C76">
            <v>34</v>
          </cell>
          <cell r="D76" t="str">
            <v>y = 3249,017x + 7597,403</v>
          </cell>
          <cell r="E76">
            <v>3249.0169999999998</v>
          </cell>
          <cell r="F76">
            <v>7597.4030000000002</v>
          </cell>
          <cell r="G76" t="str">
            <v>y = 7764,926x + 19894,648</v>
          </cell>
          <cell r="H76">
            <v>7764.9260000000004</v>
          </cell>
          <cell r="I76">
            <v>19894.64</v>
          </cell>
          <cell r="J76" t="str">
            <v>y = 5,87325951033337E-06x + 1</v>
          </cell>
          <cell r="K76">
            <v>5.8733000000000002E-6</v>
          </cell>
          <cell r="L76">
            <v>1</v>
          </cell>
          <cell r="M76" t="str">
            <v>y = 6,2247786105086E-06x + 1</v>
          </cell>
          <cell r="N76">
            <v>6.2248000000000001E-6</v>
          </cell>
          <cell r="O76">
            <v>1</v>
          </cell>
          <cell r="P76" t="str">
            <v>y = 6,63590476864721E-06x + 1_x000B_</v>
          </cell>
          <cell r="Q76">
            <v>6.6359000000000003E-6</v>
          </cell>
          <cell r="R76">
            <v>1</v>
          </cell>
        </row>
        <row r="77">
          <cell r="C77">
            <v>36</v>
          </cell>
          <cell r="D77" t="str">
            <v>y = 3358,319x + 7610,519</v>
          </cell>
          <cell r="E77">
            <v>3358.319</v>
          </cell>
          <cell r="F77">
            <v>7610.5190000000002</v>
          </cell>
          <cell r="G77" t="str">
            <v>y = 8518,077x + -3300,517</v>
          </cell>
          <cell r="H77">
            <v>8518.0769999999993</v>
          </cell>
          <cell r="I77">
            <v>-3300.51</v>
          </cell>
          <cell r="J77" t="str">
            <v>y = 6,15443887940823E-06x + 1_x000B_</v>
          </cell>
          <cell r="K77">
            <v>6.1543999999999999E-6</v>
          </cell>
          <cell r="L77">
            <v>1</v>
          </cell>
          <cell r="M77" t="str">
            <v>y = 6,48609369583756E-06x + 1</v>
          </cell>
          <cell r="N77">
            <v>6.4860999999999996E-6</v>
          </cell>
          <cell r="O77">
            <v>1</v>
          </cell>
          <cell r="P77" t="str">
            <v>y = 7,16872842894759E-06x + 1</v>
          </cell>
          <cell r="Q77">
            <v>7.1686999999999997E-6</v>
          </cell>
          <cell r="R77">
            <v>1</v>
          </cell>
        </row>
        <row r="84">
          <cell r="F84">
            <v>0.35</v>
          </cell>
        </row>
        <row r="85">
          <cell r="F85">
            <v>0.4</v>
          </cell>
        </row>
        <row r="86">
          <cell r="F86">
            <v>0.25</v>
          </cell>
        </row>
      </sheetData>
      <sheetData sheetId="4">
        <row r="2">
          <cell r="V2">
            <v>6</v>
          </cell>
        </row>
        <row r="3">
          <cell r="Q3" t="str">
            <v>AAAA</v>
          </cell>
          <cell r="R3" t="str">
            <v>AAAMM</v>
          </cell>
          <cell r="S3" t="str">
            <v>Fecha (dd/mm/aaaa)</v>
          </cell>
          <cell r="T3" t="str">
            <v>Tasa de cambio representativa del mercado (TRM)</v>
          </cell>
          <cell r="U3" t="str">
            <v>promedio mes</v>
          </cell>
          <cell r="V3" t="str">
            <v>Promedio año</v>
          </cell>
        </row>
        <row r="6">
          <cell r="D6">
            <v>3</v>
          </cell>
        </row>
        <row r="7">
          <cell r="B7" t="str">
            <v>CDSPDRBJ Index</v>
          </cell>
          <cell r="C7" t="str">
            <v>The data is coming from Antaike. From 8/19/2013 onward, the pricing is for rebar of grade HRB 400 or grade III. Previously, it was grade HRB 335, or commonly k0wn as grade II.</v>
          </cell>
          <cell r="N7">
            <v>25569</v>
          </cell>
          <cell r="O7">
            <v>39.299999999999997</v>
          </cell>
          <cell r="Q7">
            <v>1991</v>
          </cell>
          <cell r="R7" t="str">
            <v>199111</v>
          </cell>
          <cell r="S7">
            <v>33569</v>
          </cell>
          <cell r="T7">
            <v>693.32</v>
          </cell>
          <cell r="U7">
            <v>694.17750000000001</v>
          </cell>
          <cell r="V7">
            <v>637.70000000000005</v>
          </cell>
        </row>
        <row r="8">
          <cell r="B8" t="str">
            <v>Date</v>
          </cell>
          <cell r="C8" t="str">
            <v>PX_LAST</v>
          </cell>
          <cell r="D8" t="str">
            <v>PROM MES</v>
          </cell>
          <cell r="H8">
            <v>3</v>
          </cell>
          <cell r="N8">
            <v>25600</v>
          </cell>
          <cell r="O8">
            <v>39.4</v>
          </cell>
          <cell r="Q8">
            <v>1991</v>
          </cell>
          <cell r="R8" t="str">
            <v>199111</v>
          </cell>
          <cell r="S8">
            <v>33570</v>
          </cell>
          <cell r="T8">
            <v>693.99</v>
          </cell>
          <cell r="U8">
            <v>694.17750000000001</v>
          </cell>
          <cell r="V8">
            <v>637.70000000000005</v>
          </cell>
        </row>
        <row r="9">
          <cell r="B9">
            <v>27642</v>
          </cell>
          <cell r="C9">
            <v>1</v>
          </cell>
          <cell r="D9">
            <v>1</v>
          </cell>
          <cell r="F9" t="str">
            <v>Año</v>
          </cell>
          <cell r="G9" t="str">
            <v>Salario mínimo diario</v>
          </cell>
          <cell r="H9" t="str">
            <v>Salario mínimo mensual</v>
          </cell>
          <cell r="N9">
            <v>25628</v>
          </cell>
          <cell r="O9">
            <v>39.6</v>
          </cell>
          <cell r="Q9">
            <v>1991</v>
          </cell>
          <cell r="R9" t="str">
            <v>199111</v>
          </cell>
          <cell r="S9">
            <v>33571</v>
          </cell>
          <cell r="T9">
            <v>694.7</v>
          </cell>
          <cell r="U9">
            <v>694.17750000000001</v>
          </cell>
          <cell r="V9">
            <v>637.70000000000005</v>
          </cell>
        </row>
        <row r="10">
          <cell r="B10">
            <v>27643</v>
          </cell>
          <cell r="C10">
            <v>1</v>
          </cell>
          <cell r="D10">
            <v>1</v>
          </cell>
          <cell r="F10">
            <v>1984</v>
          </cell>
          <cell r="G10">
            <v>376.6</v>
          </cell>
          <cell r="H10">
            <v>11298</v>
          </cell>
          <cell r="N10">
            <v>25659</v>
          </cell>
          <cell r="O10">
            <v>39.700000000000003</v>
          </cell>
          <cell r="Q10">
            <v>1991</v>
          </cell>
          <cell r="R10" t="str">
            <v>199111</v>
          </cell>
          <cell r="S10">
            <v>33572</v>
          </cell>
          <cell r="T10">
            <v>694.7</v>
          </cell>
          <cell r="U10">
            <v>694.17750000000001</v>
          </cell>
          <cell r="V10">
            <v>637.70000000000005</v>
          </cell>
        </row>
        <row r="11">
          <cell r="B11">
            <v>27644</v>
          </cell>
          <cell r="C11">
            <v>1</v>
          </cell>
          <cell r="D11">
            <v>1</v>
          </cell>
          <cell r="F11">
            <v>1985</v>
          </cell>
          <cell r="G11">
            <v>451.92</v>
          </cell>
          <cell r="H11">
            <v>13558</v>
          </cell>
          <cell r="N11">
            <v>25689</v>
          </cell>
          <cell r="O11">
            <v>39.799999999999997</v>
          </cell>
          <cell r="Q11">
            <v>1991</v>
          </cell>
          <cell r="R11" t="str">
            <v>199112</v>
          </cell>
          <cell r="S11">
            <v>33573</v>
          </cell>
          <cell r="T11">
            <v>643.41999999999996</v>
          </cell>
          <cell r="U11">
            <v>630.41258064516126</v>
          </cell>
          <cell r="V11">
            <v>637.70000000000005</v>
          </cell>
        </row>
        <row r="12">
          <cell r="B12">
            <v>27645</v>
          </cell>
          <cell r="C12">
            <v>1</v>
          </cell>
          <cell r="D12">
            <v>1</v>
          </cell>
          <cell r="F12">
            <v>1986</v>
          </cell>
          <cell r="G12">
            <v>560.38</v>
          </cell>
          <cell r="H12">
            <v>16811</v>
          </cell>
          <cell r="N12">
            <v>25720</v>
          </cell>
          <cell r="O12">
            <v>39.9</v>
          </cell>
          <cell r="Q12">
            <v>1991</v>
          </cell>
          <cell r="R12" t="str">
            <v>199112</v>
          </cell>
          <cell r="S12">
            <v>33574</v>
          </cell>
          <cell r="T12">
            <v>643.41999999999996</v>
          </cell>
          <cell r="U12">
            <v>630.41258064516126</v>
          </cell>
          <cell r="V12">
            <v>637.70000000000005</v>
          </cell>
        </row>
        <row r="13">
          <cell r="B13">
            <v>27646</v>
          </cell>
          <cell r="C13">
            <v>1</v>
          </cell>
          <cell r="D13">
            <v>1</v>
          </cell>
          <cell r="F13">
            <v>1987</v>
          </cell>
          <cell r="G13">
            <v>683.66</v>
          </cell>
          <cell r="H13">
            <v>20510</v>
          </cell>
          <cell r="N13">
            <v>25750</v>
          </cell>
          <cell r="O13">
            <v>40</v>
          </cell>
          <cell r="Q13">
            <v>1991</v>
          </cell>
          <cell r="R13" t="str">
            <v>199112</v>
          </cell>
          <cell r="S13">
            <v>33575</v>
          </cell>
          <cell r="T13">
            <v>639.22</v>
          </cell>
          <cell r="U13">
            <v>630.41258064516126</v>
          </cell>
          <cell r="V13">
            <v>637.70000000000005</v>
          </cell>
        </row>
        <row r="14">
          <cell r="B14">
            <v>27647</v>
          </cell>
          <cell r="C14">
            <v>1</v>
          </cell>
          <cell r="D14">
            <v>1</v>
          </cell>
          <cell r="F14">
            <v>1988</v>
          </cell>
          <cell r="G14">
            <v>854.58</v>
          </cell>
          <cell r="H14">
            <v>25637</v>
          </cell>
          <cell r="N14">
            <v>25781</v>
          </cell>
          <cell r="O14">
            <v>40.200000000000003</v>
          </cell>
          <cell r="Q14">
            <v>1991</v>
          </cell>
          <cell r="R14" t="str">
            <v>199112</v>
          </cell>
          <cell r="S14">
            <v>33576</v>
          </cell>
          <cell r="T14">
            <v>635.70000000000005</v>
          </cell>
          <cell r="U14">
            <v>630.41258064516126</v>
          </cell>
          <cell r="V14">
            <v>637.70000000000005</v>
          </cell>
        </row>
        <row r="15">
          <cell r="B15">
            <v>27648</v>
          </cell>
          <cell r="C15">
            <v>1</v>
          </cell>
          <cell r="D15">
            <v>1</v>
          </cell>
          <cell r="F15">
            <v>1989</v>
          </cell>
          <cell r="G15">
            <v>1085.32</v>
          </cell>
          <cell r="H15">
            <v>32560</v>
          </cell>
          <cell r="N15">
            <v>25812</v>
          </cell>
          <cell r="O15">
            <v>40.299999999999997</v>
          </cell>
          <cell r="Q15">
            <v>1991</v>
          </cell>
          <cell r="R15" t="str">
            <v>199112</v>
          </cell>
          <cell r="S15">
            <v>33577</v>
          </cell>
          <cell r="T15">
            <v>631.51</v>
          </cell>
          <cell r="U15">
            <v>630.41258064516126</v>
          </cell>
          <cell r="V15">
            <v>637.70000000000005</v>
          </cell>
        </row>
        <row r="16">
          <cell r="B16">
            <v>27649</v>
          </cell>
          <cell r="C16">
            <v>1</v>
          </cell>
          <cell r="D16">
            <v>1</v>
          </cell>
          <cell r="F16">
            <v>1990</v>
          </cell>
          <cell r="G16">
            <v>1367.5</v>
          </cell>
          <cell r="H16">
            <v>41025</v>
          </cell>
          <cell r="N16">
            <v>25842</v>
          </cell>
          <cell r="O16">
            <v>40.799999999999997</v>
          </cell>
          <cell r="Q16">
            <v>1991</v>
          </cell>
          <cell r="R16" t="str">
            <v>199112</v>
          </cell>
          <cell r="S16">
            <v>33578</v>
          </cell>
          <cell r="T16">
            <v>627.16</v>
          </cell>
          <cell r="U16">
            <v>630.41258064516126</v>
          </cell>
          <cell r="V16">
            <v>637.70000000000005</v>
          </cell>
        </row>
        <row r="17">
          <cell r="B17">
            <v>27650</v>
          </cell>
          <cell r="C17">
            <v>1</v>
          </cell>
          <cell r="D17">
            <v>1</v>
          </cell>
          <cell r="F17">
            <v>1991</v>
          </cell>
          <cell r="G17">
            <v>1723.87</v>
          </cell>
          <cell r="H17">
            <v>51716</v>
          </cell>
          <cell r="N17">
            <v>25873</v>
          </cell>
          <cell r="O17">
            <v>41</v>
          </cell>
          <cell r="Q17">
            <v>1991</v>
          </cell>
          <cell r="R17" t="str">
            <v>199112</v>
          </cell>
          <cell r="S17">
            <v>33579</v>
          </cell>
          <cell r="T17">
            <v>638.05999999999995</v>
          </cell>
          <cell r="U17">
            <v>630.41258064516126</v>
          </cell>
          <cell r="V17">
            <v>637.70000000000005</v>
          </cell>
        </row>
        <row r="18">
          <cell r="B18">
            <v>27651</v>
          </cell>
          <cell r="C18">
            <v>1</v>
          </cell>
          <cell r="D18">
            <v>1</v>
          </cell>
          <cell r="F18">
            <v>1992</v>
          </cell>
          <cell r="G18">
            <v>2173</v>
          </cell>
          <cell r="H18">
            <v>65190</v>
          </cell>
          <cell r="N18">
            <v>25903</v>
          </cell>
          <cell r="O18">
            <v>41.1</v>
          </cell>
          <cell r="Q18">
            <v>1991</v>
          </cell>
          <cell r="R18" t="str">
            <v>199112</v>
          </cell>
          <cell r="S18">
            <v>33580</v>
          </cell>
          <cell r="T18">
            <v>638.05999999999995</v>
          </cell>
          <cell r="U18">
            <v>630.41258064516126</v>
          </cell>
          <cell r="V18">
            <v>637.70000000000005</v>
          </cell>
        </row>
        <row r="19">
          <cell r="B19">
            <v>27652</v>
          </cell>
          <cell r="C19">
            <v>1</v>
          </cell>
          <cell r="D19">
            <v>1</v>
          </cell>
          <cell r="F19">
            <v>1993</v>
          </cell>
          <cell r="G19">
            <v>2717</v>
          </cell>
          <cell r="H19">
            <v>81510</v>
          </cell>
          <cell r="N19">
            <v>25934</v>
          </cell>
          <cell r="O19">
            <v>41.3</v>
          </cell>
          <cell r="Q19">
            <v>1991</v>
          </cell>
          <cell r="R19" t="str">
            <v>199112</v>
          </cell>
          <cell r="S19">
            <v>33581</v>
          </cell>
          <cell r="T19">
            <v>638.05999999999995</v>
          </cell>
          <cell r="U19">
            <v>630.41258064516126</v>
          </cell>
          <cell r="V19">
            <v>637.70000000000005</v>
          </cell>
        </row>
        <row r="20">
          <cell r="B20">
            <v>27653</v>
          </cell>
          <cell r="C20">
            <v>1</v>
          </cell>
          <cell r="D20">
            <v>1</v>
          </cell>
          <cell r="F20">
            <v>1994</v>
          </cell>
          <cell r="G20">
            <v>3290</v>
          </cell>
          <cell r="H20">
            <v>98700</v>
          </cell>
          <cell r="N20">
            <v>25965</v>
          </cell>
          <cell r="O20">
            <v>41.4</v>
          </cell>
          <cell r="Q20">
            <v>1991</v>
          </cell>
          <cell r="R20" t="str">
            <v>199112</v>
          </cell>
          <cell r="S20">
            <v>33582</v>
          </cell>
          <cell r="T20">
            <v>622.91999999999996</v>
          </cell>
          <cell r="U20">
            <v>630.41258064516126</v>
          </cell>
          <cell r="V20">
            <v>637.70000000000005</v>
          </cell>
        </row>
        <row r="21">
          <cell r="B21">
            <v>27654</v>
          </cell>
          <cell r="C21">
            <v>1</v>
          </cell>
          <cell r="D21">
            <v>1</v>
          </cell>
          <cell r="F21">
            <v>1995</v>
          </cell>
          <cell r="G21">
            <v>3964.45</v>
          </cell>
          <cell r="H21">
            <v>118934</v>
          </cell>
          <cell r="N21">
            <v>25993</v>
          </cell>
          <cell r="O21">
            <v>41.5</v>
          </cell>
          <cell r="Q21">
            <v>1991</v>
          </cell>
          <cell r="R21" t="str">
            <v>199112</v>
          </cell>
          <cell r="S21">
            <v>33583</v>
          </cell>
          <cell r="T21">
            <v>627.46</v>
          </cell>
          <cell r="U21">
            <v>630.41258064516126</v>
          </cell>
          <cell r="V21">
            <v>637.70000000000005</v>
          </cell>
        </row>
        <row r="22">
          <cell r="B22">
            <v>27655</v>
          </cell>
          <cell r="C22">
            <v>1</v>
          </cell>
          <cell r="D22">
            <v>1</v>
          </cell>
          <cell r="F22">
            <v>1996</v>
          </cell>
          <cell r="G22">
            <v>4737.5</v>
          </cell>
          <cell r="H22">
            <v>142125</v>
          </cell>
          <cell r="N22">
            <v>26024</v>
          </cell>
          <cell r="O22">
            <v>41.6</v>
          </cell>
          <cell r="Q22">
            <v>1991</v>
          </cell>
          <cell r="R22" t="str">
            <v>199112</v>
          </cell>
          <cell r="S22">
            <v>33584</v>
          </cell>
          <cell r="T22">
            <v>633.09</v>
          </cell>
          <cell r="U22">
            <v>630.41258064516126</v>
          </cell>
          <cell r="V22">
            <v>637.70000000000005</v>
          </cell>
        </row>
        <row r="23">
          <cell r="B23">
            <v>27656</v>
          </cell>
          <cell r="C23">
            <v>1</v>
          </cell>
          <cell r="D23">
            <v>1</v>
          </cell>
          <cell r="F23">
            <v>1997</v>
          </cell>
          <cell r="G23">
            <v>5733.5</v>
          </cell>
          <cell r="H23">
            <v>172005</v>
          </cell>
          <cell r="N23">
            <v>26054</v>
          </cell>
          <cell r="O23">
            <v>41.7</v>
          </cell>
          <cell r="Q23">
            <v>1991</v>
          </cell>
          <cell r="R23" t="str">
            <v>199112</v>
          </cell>
          <cell r="S23">
            <v>33585</v>
          </cell>
          <cell r="T23">
            <v>632.35</v>
          </cell>
          <cell r="U23">
            <v>630.41258064516126</v>
          </cell>
          <cell r="V23">
            <v>637.70000000000005</v>
          </cell>
        </row>
        <row r="24">
          <cell r="B24">
            <v>27657</v>
          </cell>
          <cell r="C24">
            <v>1</v>
          </cell>
          <cell r="D24">
            <v>1</v>
          </cell>
          <cell r="F24">
            <v>1998</v>
          </cell>
          <cell r="G24">
            <v>6794.2</v>
          </cell>
          <cell r="H24">
            <v>203826</v>
          </cell>
          <cell r="N24">
            <v>26085</v>
          </cell>
          <cell r="O24">
            <v>41.7</v>
          </cell>
          <cell r="Q24">
            <v>1991</v>
          </cell>
          <cell r="R24" t="str">
            <v>199112</v>
          </cell>
          <cell r="S24">
            <v>33586</v>
          </cell>
          <cell r="T24">
            <v>630.91</v>
          </cell>
          <cell r="U24">
            <v>630.41258064516126</v>
          </cell>
          <cell r="V24">
            <v>637.70000000000005</v>
          </cell>
        </row>
        <row r="25">
          <cell r="B25">
            <v>27658</v>
          </cell>
          <cell r="C25">
            <v>1</v>
          </cell>
          <cell r="D25">
            <v>1</v>
          </cell>
          <cell r="F25">
            <v>1999</v>
          </cell>
          <cell r="G25">
            <v>7882</v>
          </cell>
          <cell r="H25">
            <v>236460</v>
          </cell>
          <cell r="N25">
            <v>26115</v>
          </cell>
          <cell r="O25">
            <v>41.9</v>
          </cell>
          <cell r="Q25">
            <v>1991</v>
          </cell>
          <cell r="R25" t="str">
            <v>199112</v>
          </cell>
          <cell r="S25">
            <v>33587</v>
          </cell>
          <cell r="T25">
            <v>630.91</v>
          </cell>
          <cell r="U25">
            <v>630.41258064516126</v>
          </cell>
          <cell r="V25">
            <v>637.70000000000005</v>
          </cell>
        </row>
        <row r="26">
          <cell r="B26">
            <v>27659</v>
          </cell>
          <cell r="C26">
            <v>1</v>
          </cell>
          <cell r="D26">
            <v>1</v>
          </cell>
          <cell r="F26">
            <v>2000</v>
          </cell>
          <cell r="G26">
            <v>8670</v>
          </cell>
          <cell r="H26">
            <v>260100</v>
          </cell>
          <cell r="N26">
            <v>26146</v>
          </cell>
          <cell r="O26">
            <v>42</v>
          </cell>
          <cell r="Q26">
            <v>1991</v>
          </cell>
          <cell r="R26" t="str">
            <v>199112</v>
          </cell>
          <cell r="S26">
            <v>33588</v>
          </cell>
          <cell r="T26">
            <v>630.91</v>
          </cell>
          <cell r="U26">
            <v>630.41258064516126</v>
          </cell>
          <cell r="V26">
            <v>637.70000000000005</v>
          </cell>
        </row>
        <row r="27">
          <cell r="B27">
            <v>27660</v>
          </cell>
          <cell r="C27">
            <v>1</v>
          </cell>
          <cell r="D27">
            <v>1</v>
          </cell>
          <cell r="F27">
            <v>2001</v>
          </cell>
          <cell r="G27">
            <v>9533.33</v>
          </cell>
          <cell r="H27">
            <v>286000</v>
          </cell>
          <cell r="N27">
            <v>26177</v>
          </cell>
          <cell r="O27">
            <v>41.9</v>
          </cell>
          <cell r="Q27">
            <v>1991</v>
          </cell>
          <cell r="R27" t="str">
            <v>199112</v>
          </cell>
          <cell r="S27">
            <v>33589</v>
          </cell>
          <cell r="T27">
            <v>626.23</v>
          </cell>
          <cell r="U27">
            <v>630.41258064516126</v>
          </cell>
          <cell r="V27">
            <v>637.70000000000005</v>
          </cell>
        </row>
        <row r="28">
          <cell r="B28">
            <v>27661</v>
          </cell>
          <cell r="C28">
            <v>1</v>
          </cell>
          <cell r="D28">
            <v>1</v>
          </cell>
          <cell r="F28">
            <v>2002</v>
          </cell>
          <cell r="G28">
            <v>10300</v>
          </cell>
          <cell r="H28">
            <v>309000</v>
          </cell>
          <cell r="N28">
            <v>26207</v>
          </cell>
          <cell r="O28">
            <v>41.8</v>
          </cell>
          <cell r="Q28">
            <v>1991</v>
          </cell>
          <cell r="R28" t="str">
            <v>199112</v>
          </cell>
          <cell r="S28">
            <v>33590</v>
          </cell>
          <cell r="T28">
            <v>626.52</v>
          </cell>
          <cell r="U28">
            <v>630.41258064516126</v>
          </cell>
          <cell r="V28">
            <v>637.70000000000005</v>
          </cell>
        </row>
        <row r="29">
          <cell r="B29">
            <v>27662</v>
          </cell>
          <cell r="C29">
            <v>1</v>
          </cell>
          <cell r="D29">
            <v>1</v>
          </cell>
          <cell r="F29">
            <v>2003</v>
          </cell>
          <cell r="G29">
            <v>11066.67</v>
          </cell>
          <cell r="H29">
            <v>332000</v>
          </cell>
          <cell r="N29">
            <v>26238</v>
          </cell>
          <cell r="O29">
            <v>41.8</v>
          </cell>
          <cell r="Q29">
            <v>1991</v>
          </cell>
          <cell r="R29" t="str">
            <v>199112</v>
          </cell>
          <cell r="S29">
            <v>33591</v>
          </cell>
          <cell r="T29">
            <v>633.35</v>
          </cell>
          <cell r="U29">
            <v>630.41258064516126</v>
          </cell>
          <cell r="V29">
            <v>637.70000000000005</v>
          </cell>
        </row>
        <row r="30">
          <cell r="B30">
            <v>27663</v>
          </cell>
          <cell r="C30">
            <v>1</v>
          </cell>
          <cell r="D30">
            <v>1</v>
          </cell>
          <cell r="F30">
            <v>2004</v>
          </cell>
          <cell r="G30">
            <v>11933.33</v>
          </cell>
          <cell r="H30">
            <v>358000</v>
          </cell>
          <cell r="N30">
            <v>26268</v>
          </cell>
          <cell r="O30">
            <v>42.1</v>
          </cell>
          <cell r="Q30">
            <v>1991</v>
          </cell>
          <cell r="R30" t="str">
            <v>199112</v>
          </cell>
          <cell r="S30">
            <v>33592</v>
          </cell>
          <cell r="T30">
            <v>621.71</v>
          </cell>
          <cell r="U30">
            <v>630.41258064516126</v>
          </cell>
          <cell r="V30">
            <v>637.70000000000005</v>
          </cell>
        </row>
        <row r="31">
          <cell r="B31">
            <v>27664</v>
          </cell>
          <cell r="C31">
            <v>1</v>
          </cell>
          <cell r="D31">
            <v>1</v>
          </cell>
          <cell r="F31">
            <v>2005</v>
          </cell>
          <cell r="G31">
            <v>12716.67</v>
          </cell>
          <cell r="H31">
            <v>381500</v>
          </cell>
          <cell r="N31">
            <v>26299</v>
          </cell>
          <cell r="O31">
            <v>42.3</v>
          </cell>
          <cell r="Q31">
            <v>1991</v>
          </cell>
          <cell r="R31" t="str">
            <v>199112</v>
          </cell>
          <cell r="S31">
            <v>33593</v>
          </cell>
          <cell r="T31">
            <v>620.62</v>
          </cell>
          <cell r="U31">
            <v>630.41258064516126</v>
          </cell>
          <cell r="V31">
            <v>637.70000000000005</v>
          </cell>
        </row>
        <row r="32">
          <cell r="B32">
            <v>27665</v>
          </cell>
          <cell r="C32">
            <v>1</v>
          </cell>
          <cell r="D32">
            <v>1</v>
          </cell>
          <cell r="F32">
            <v>2006</v>
          </cell>
          <cell r="G32">
            <v>13600</v>
          </cell>
          <cell r="H32">
            <v>408000</v>
          </cell>
          <cell r="N32">
            <v>26330</v>
          </cell>
          <cell r="O32">
            <v>42.5</v>
          </cell>
          <cell r="Q32">
            <v>1991</v>
          </cell>
          <cell r="R32" t="str">
            <v>199112</v>
          </cell>
          <cell r="S32">
            <v>33594</v>
          </cell>
          <cell r="T32">
            <v>620.62</v>
          </cell>
          <cell r="U32">
            <v>630.41258064516126</v>
          </cell>
          <cell r="V32">
            <v>637.70000000000005</v>
          </cell>
        </row>
        <row r="33">
          <cell r="B33">
            <v>27666</v>
          </cell>
          <cell r="C33">
            <v>1</v>
          </cell>
          <cell r="D33">
            <v>1</v>
          </cell>
          <cell r="F33">
            <v>2007</v>
          </cell>
          <cell r="G33">
            <v>14456.67</v>
          </cell>
          <cell r="H33">
            <v>433700</v>
          </cell>
          <cell r="N33">
            <v>26359</v>
          </cell>
          <cell r="O33">
            <v>42.6</v>
          </cell>
          <cell r="Q33">
            <v>1991</v>
          </cell>
          <cell r="R33" t="str">
            <v>199112</v>
          </cell>
          <cell r="S33">
            <v>33595</v>
          </cell>
          <cell r="T33">
            <v>620.62</v>
          </cell>
          <cell r="U33">
            <v>630.41258064516126</v>
          </cell>
          <cell r="V33">
            <v>637.70000000000005</v>
          </cell>
        </row>
        <row r="34">
          <cell r="B34">
            <v>27667</v>
          </cell>
          <cell r="C34">
            <v>1</v>
          </cell>
          <cell r="D34">
            <v>1</v>
          </cell>
          <cell r="F34">
            <v>2008</v>
          </cell>
          <cell r="G34">
            <v>15383.33</v>
          </cell>
          <cell r="H34">
            <v>461500</v>
          </cell>
          <cell r="N34">
            <v>26390</v>
          </cell>
          <cell r="O34">
            <v>42.7</v>
          </cell>
          <cell r="Q34">
            <v>1991</v>
          </cell>
          <cell r="R34" t="str">
            <v>199112</v>
          </cell>
          <cell r="S34">
            <v>33596</v>
          </cell>
          <cell r="T34">
            <v>622.95000000000005</v>
          </cell>
          <cell r="U34">
            <v>630.41258064516126</v>
          </cell>
          <cell r="V34">
            <v>637.70000000000005</v>
          </cell>
        </row>
        <row r="35">
          <cell r="B35">
            <v>27668</v>
          </cell>
          <cell r="C35">
            <v>1</v>
          </cell>
          <cell r="D35">
            <v>1</v>
          </cell>
          <cell r="F35">
            <v>2009</v>
          </cell>
          <cell r="G35">
            <v>16563.330000000002</v>
          </cell>
          <cell r="H35">
            <v>496900</v>
          </cell>
          <cell r="N35">
            <v>26420</v>
          </cell>
          <cell r="O35">
            <v>42.8</v>
          </cell>
          <cell r="Q35">
            <v>1991</v>
          </cell>
          <cell r="R35" t="str">
            <v>199112</v>
          </cell>
          <cell r="S35">
            <v>33597</v>
          </cell>
          <cell r="T35">
            <v>622.95000000000005</v>
          </cell>
          <cell r="U35">
            <v>630.41258064516126</v>
          </cell>
          <cell r="V35">
            <v>637.70000000000005</v>
          </cell>
        </row>
        <row r="36">
          <cell r="B36">
            <v>27669</v>
          </cell>
          <cell r="C36">
            <v>1</v>
          </cell>
          <cell r="D36">
            <v>1</v>
          </cell>
          <cell r="F36">
            <v>2010</v>
          </cell>
          <cell r="G36">
            <v>17166.669999999998</v>
          </cell>
          <cell r="H36">
            <v>515000</v>
          </cell>
          <cell r="N36">
            <v>26451</v>
          </cell>
          <cell r="O36">
            <v>42.8</v>
          </cell>
          <cell r="Q36">
            <v>1991</v>
          </cell>
          <cell r="R36" t="str">
            <v>199112</v>
          </cell>
          <cell r="S36">
            <v>33598</v>
          </cell>
          <cell r="T36">
            <v>622.95000000000005</v>
          </cell>
          <cell r="U36">
            <v>630.41258064516126</v>
          </cell>
          <cell r="V36">
            <v>637.70000000000005</v>
          </cell>
        </row>
        <row r="37">
          <cell r="B37">
            <v>27670</v>
          </cell>
          <cell r="C37">
            <v>1</v>
          </cell>
          <cell r="D37">
            <v>1</v>
          </cell>
          <cell r="F37">
            <v>2011</v>
          </cell>
          <cell r="G37">
            <v>17853.330000000002</v>
          </cell>
          <cell r="H37">
            <v>535600</v>
          </cell>
          <cell r="N37">
            <v>26481</v>
          </cell>
          <cell r="O37">
            <v>42.9</v>
          </cell>
          <cell r="Q37">
            <v>1991</v>
          </cell>
          <cell r="R37" t="str">
            <v>199112</v>
          </cell>
          <cell r="S37">
            <v>33599</v>
          </cell>
          <cell r="T37">
            <v>631.63</v>
          </cell>
          <cell r="U37">
            <v>630.41258064516126</v>
          </cell>
          <cell r="V37">
            <v>637.70000000000005</v>
          </cell>
        </row>
        <row r="38">
          <cell r="B38">
            <v>27671</v>
          </cell>
          <cell r="C38">
            <v>1</v>
          </cell>
          <cell r="D38">
            <v>1</v>
          </cell>
          <cell r="F38">
            <v>2012</v>
          </cell>
          <cell r="G38">
            <v>18890</v>
          </cell>
          <cell r="H38">
            <v>566700</v>
          </cell>
          <cell r="N38">
            <v>26512</v>
          </cell>
          <cell r="O38">
            <v>42.9</v>
          </cell>
          <cell r="Q38">
            <v>1991</v>
          </cell>
          <cell r="R38" t="str">
            <v>199112</v>
          </cell>
          <cell r="S38">
            <v>33600</v>
          </cell>
          <cell r="T38">
            <v>632.37</v>
          </cell>
          <cell r="U38">
            <v>630.41258064516126</v>
          </cell>
          <cell r="V38">
            <v>637.70000000000005</v>
          </cell>
        </row>
        <row r="39">
          <cell r="B39">
            <v>27672</v>
          </cell>
          <cell r="C39">
            <v>1</v>
          </cell>
          <cell r="D39">
            <v>1</v>
          </cell>
          <cell r="F39">
            <v>2013</v>
          </cell>
          <cell r="G39">
            <v>19650</v>
          </cell>
          <cell r="H39">
            <v>589500</v>
          </cell>
          <cell r="N39">
            <v>26543</v>
          </cell>
          <cell r="O39">
            <v>43</v>
          </cell>
          <cell r="Q39">
            <v>1991</v>
          </cell>
          <cell r="R39" t="str">
            <v>199112</v>
          </cell>
          <cell r="S39">
            <v>33601</v>
          </cell>
          <cell r="T39">
            <v>632.37</v>
          </cell>
          <cell r="U39">
            <v>630.41258064516126</v>
          </cell>
          <cell r="V39">
            <v>637.70000000000005</v>
          </cell>
        </row>
        <row r="40">
          <cell r="B40">
            <v>27673</v>
          </cell>
          <cell r="C40">
            <v>1</v>
          </cell>
          <cell r="D40">
            <v>1</v>
          </cell>
          <cell r="F40">
            <v>2014</v>
          </cell>
          <cell r="G40">
            <v>20533.330000000002</v>
          </cell>
          <cell r="H40">
            <v>616000</v>
          </cell>
          <cell r="N40">
            <v>26573</v>
          </cell>
          <cell r="O40">
            <v>42.8</v>
          </cell>
          <cell r="Q40">
            <v>1991</v>
          </cell>
          <cell r="R40" t="str">
            <v>199112</v>
          </cell>
          <cell r="S40">
            <v>33602</v>
          </cell>
          <cell r="T40">
            <v>632.37</v>
          </cell>
          <cell r="U40">
            <v>630.41258064516126</v>
          </cell>
          <cell r="V40">
            <v>637.70000000000005</v>
          </cell>
        </row>
        <row r="41">
          <cell r="B41">
            <v>27674</v>
          </cell>
          <cell r="C41">
            <v>1</v>
          </cell>
          <cell r="D41">
            <v>1</v>
          </cell>
          <cell r="F41">
            <v>2015</v>
          </cell>
          <cell r="G41">
            <v>21478.33</v>
          </cell>
          <cell r="H41">
            <v>644350</v>
          </cell>
          <cell r="N41">
            <v>26604</v>
          </cell>
          <cell r="O41">
            <v>42.9</v>
          </cell>
          <cell r="Q41">
            <v>1991</v>
          </cell>
          <cell r="R41" t="str">
            <v>199112</v>
          </cell>
          <cell r="S41">
            <v>33603</v>
          </cell>
          <cell r="T41">
            <v>632.37</v>
          </cell>
          <cell r="U41">
            <v>630.41258064516126</v>
          </cell>
          <cell r="V41">
            <v>637.70000000000005</v>
          </cell>
        </row>
        <row r="42">
          <cell r="B42">
            <v>27675</v>
          </cell>
          <cell r="C42">
            <v>1</v>
          </cell>
          <cell r="D42">
            <v>1</v>
          </cell>
          <cell r="F42">
            <v>2016</v>
          </cell>
          <cell r="G42">
            <v>22981.83</v>
          </cell>
          <cell r="H42">
            <v>689455</v>
          </cell>
          <cell r="N42">
            <v>26634</v>
          </cell>
          <cell r="O42">
            <v>43</v>
          </cell>
          <cell r="Q42">
            <v>1992</v>
          </cell>
          <cell r="R42" t="str">
            <v>19921</v>
          </cell>
          <cell r="S42">
            <v>33604</v>
          </cell>
          <cell r="T42">
            <v>632.37</v>
          </cell>
          <cell r="U42">
            <v>644.05806451612909</v>
          </cell>
          <cell r="V42">
            <v>680.82647540983658</v>
          </cell>
        </row>
        <row r="43">
          <cell r="B43">
            <v>27676</v>
          </cell>
          <cell r="C43">
            <v>1</v>
          </cell>
          <cell r="D43">
            <v>1</v>
          </cell>
          <cell r="F43">
            <v>2017</v>
          </cell>
          <cell r="G43">
            <v>24590.57</v>
          </cell>
          <cell r="H43">
            <v>737717</v>
          </cell>
          <cell r="N43">
            <v>26665</v>
          </cell>
          <cell r="O43">
            <v>43</v>
          </cell>
          <cell r="Q43">
            <v>1992</v>
          </cell>
          <cell r="R43" t="str">
            <v>19921</v>
          </cell>
          <cell r="S43">
            <v>33605</v>
          </cell>
          <cell r="T43">
            <v>638.61</v>
          </cell>
          <cell r="U43">
            <v>644.05806451612909</v>
          </cell>
          <cell r="V43">
            <v>680.82647540983658</v>
          </cell>
        </row>
        <row r="44">
          <cell r="B44">
            <v>27677</v>
          </cell>
          <cell r="C44">
            <v>1</v>
          </cell>
          <cell r="D44">
            <v>1</v>
          </cell>
          <cell r="F44">
            <v>2018</v>
          </cell>
          <cell r="G44">
            <v>26041.4</v>
          </cell>
          <cell r="H44">
            <v>781242</v>
          </cell>
          <cell r="N44">
            <v>26696</v>
          </cell>
          <cell r="O44">
            <v>43.3</v>
          </cell>
          <cell r="Q44">
            <v>1992</v>
          </cell>
          <cell r="R44" t="str">
            <v>19921</v>
          </cell>
          <cell r="S44">
            <v>33606</v>
          </cell>
          <cell r="T44">
            <v>632.58000000000004</v>
          </cell>
          <cell r="U44">
            <v>644.05806451612909</v>
          </cell>
          <cell r="V44">
            <v>680.82647540983658</v>
          </cell>
        </row>
        <row r="45">
          <cell r="B45">
            <v>27678</v>
          </cell>
          <cell r="C45">
            <v>1</v>
          </cell>
          <cell r="D45">
            <v>1</v>
          </cell>
          <cell r="F45">
            <v>2019</v>
          </cell>
          <cell r="G45">
            <v>27603.87</v>
          </cell>
          <cell r="H45">
            <v>828116</v>
          </cell>
          <cell r="N45">
            <v>26724</v>
          </cell>
          <cell r="O45">
            <v>43.6</v>
          </cell>
          <cell r="Q45">
            <v>1992</v>
          </cell>
          <cell r="R45" t="str">
            <v>19921</v>
          </cell>
          <cell r="S45">
            <v>33607</v>
          </cell>
          <cell r="T45">
            <v>638.07000000000005</v>
          </cell>
          <cell r="U45">
            <v>644.05806451612909</v>
          </cell>
          <cell r="V45">
            <v>680.82647540983658</v>
          </cell>
        </row>
        <row r="46">
          <cell r="B46">
            <v>27679</v>
          </cell>
          <cell r="C46">
            <v>1</v>
          </cell>
          <cell r="D46">
            <v>1</v>
          </cell>
          <cell r="F46">
            <v>2020</v>
          </cell>
          <cell r="G46">
            <v>29260.1</v>
          </cell>
          <cell r="H46">
            <v>877803</v>
          </cell>
          <cell r="N46">
            <v>26755</v>
          </cell>
          <cell r="O46">
            <v>43.8</v>
          </cell>
          <cell r="Q46">
            <v>1992</v>
          </cell>
          <cell r="R46" t="str">
            <v>19921</v>
          </cell>
          <cell r="S46">
            <v>33608</v>
          </cell>
          <cell r="T46">
            <v>638.07000000000005</v>
          </cell>
          <cell r="U46">
            <v>644.05806451612909</v>
          </cell>
          <cell r="V46">
            <v>680.82647540983658</v>
          </cell>
        </row>
        <row r="47">
          <cell r="B47">
            <v>27680</v>
          </cell>
          <cell r="C47">
            <v>1</v>
          </cell>
          <cell r="D47">
            <v>1</v>
          </cell>
          <cell r="N47">
            <v>26785</v>
          </cell>
          <cell r="O47">
            <v>44.1</v>
          </cell>
          <cell r="Q47">
            <v>1992</v>
          </cell>
          <cell r="R47" t="str">
            <v>19921</v>
          </cell>
          <cell r="S47">
            <v>33609</v>
          </cell>
          <cell r="T47">
            <v>638.07000000000005</v>
          </cell>
          <cell r="U47">
            <v>644.05806451612909</v>
          </cell>
          <cell r="V47">
            <v>680.82647540983658</v>
          </cell>
        </row>
        <row r="48">
          <cell r="B48">
            <v>27681</v>
          </cell>
          <cell r="C48">
            <v>1</v>
          </cell>
          <cell r="D48">
            <v>1</v>
          </cell>
          <cell r="N48">
            <v>26816</v>
          </cell>
          <cell r="O48">
            <v>44.2</v>
          </cell>
          <cell r="Q48">
            <v>1992</v>
          </cell>
          <cell r="R48" t="str">
            <v>19921</v>
          </cell>
          <cell r="S48">
            <v>33610</v>
          </cell>
          <cell r="T48">
            <v>638.07000000000005</v>
          </cell>
          <cell r="U48">
            <v>644.05806451612909</v>
          </cell>
          <cell r="V48">
            <v>680.82647540983658</v>
          </cell>
        </row>
        <row r="49">
          <cell r="B49">
            <v>27682</v>
          </cell>
          <cell r="C49">
            <v>1</v>
          </cell>
          <cell r="D49">
            <v>1</v>
          </cell>
          <cell r="N49">
            <v>26846</v>
          </cell>
          <cell r="O49">
            <v>44.3</v>
          </cell>
          <cell r="Q49">
            <v>1992</v>
          </cell>
          <cell r="R49" t="str">
            <v>19921</v>
          </cell>
          <cell r="S49">
            <v>33611</v>
          </cell>
          <cell r="T49">
            <v>638.16999999999996</v>
          </cell>
          <cell r="U49">
            <v>644.05806451612909</v>
          </cell>
          <cell r="V49">
            <v>680.82647540983658</v>
          </cell>
        </row>
        <row r="50">
          <cell r="B50">
            <v>27683</v>
          </cell>
          <cell r="C50">
            <v>1</v>
          </cell>
          <cell r="D50">
            <v>1</v>
          </cell>
          <cell r="N50">
            <v>26877</v>
          </cell>
          <cell r="O50">
            <v>44.4</v>
          </cell>
          <cell r="Q50">
            <v>1992</v>
          </cell>
          <cell r="R50" t="str">
            <v>19921</v>
          </cell>
          <cell r="S50">
            <v>33612</v>
          </cell>
          <cell r="T50">
            <v>638.61</v>
          </cell>
          <cell r="U50">
            <v>644.05806451612909</v>
          </cell>
          <cell r="V50">
            <v>680.82647540983658</v>
          </cell>
        </row>
        <row r="51">
          <cell r="B51">
            <v>27684</v>
          </cell>
          <cell r="C51">
            <v>1</v>
          </cell>
          <cell r="D51">
            <v>1</v>
          </cell>
          <cell r="N51">
            <v>26908</v>
          </cell>
          <cell r="O51">
            <v>44.6</v>
          </cell>
          <cell r="Q51">
            <v>1992</v>
          </cell>
          <cell r="R51" t="str">
            <v>19921</v>
          </cell>
          <cell r="S51">
            <v>33613</v>
          </cell>
          <cell r="T51">
            <v>637.86</v>
          </cell>
          <cell r="U51">
            <v>644.05806451612909</v>
          </cell>
          <cell r="V51">
            <v>680.82647540983658</v>
          </cell>
        </row>
        <row r="52">
          <cell r="B52">
            <v>27685</v>
          </cell>
          <cell r="C52">
            <v>1</v>
          </cell>
          <cell r="D52">
            <v>1</v>
          </cell>
          <cell r="N52">
            <v>26938</v>
          </cell>
          <cell r="O52">
            <v>44.7</v>
          </cell>
          <cell r="Q52">
            <v>1992</v>
          </cell>
          <cell r="R52" t="str">
            <v>19921</v>
          </cell>
          <cell r="S52">
            <v>33614</v>
          </cell>
          <cell r="T52">
            <v>645.04</v>
          </cell>
          <cell r="U52">
            <v>644.05806451612909</v>
          </cell>
          <cell r="V52">
            <v>680.82647540983658</v>
          </cell>
        </row>
        <row r="53">
          <cell r="B53">
            <v>27686</v>
          </cell>
          <cell r="C53">
            <v>1</v>
          </cell>
          <cell r="D53">
            <v>1</v>
          </cell>
          <cell r="N53">
            <v>26969</v>
          </cell>
          <cell r="O53">
            <v>44.9</v>
          </cell>
          <cell r="Q53">
            <v>1992</v>
          </cell>
          <cell r="R53" t="str">
            <v>19921</v>
          </cell>
          <cell r="S53">
            <v>33615</v>
          </cell>
          <cell r="T53">
            <v>645.04</v>
          </cell>
          <cell r="U53">
            <v>644.05806451612909</v>
          </cell>
          <cell r="V53">
            <v>680.82647540983658</v>
          </cell>
        </row>
        <row r="54">
          <cell r="B54">
            <v>27687</v>
          </cell>
          <cell r="C54">
            <v>1</v>
          </cell>
          <cell r="D54">
            <v>1</v>
          </cell>
          <cell r="N54">
            <v>26999</v>
          </cell>
          <cell r="O54">
            <v>45.3</v>
          </cell>
          <cell r="Q54">
            <v>1992</v>
          </cell>
          <cell r="R54" t="str">
            <v>19921</v>
          </cell>
          <cell r="S54">
            <v>33616</v>
          </cell>
          <cell r="T54">
            <v>645.04</v>
          </cell>
          <cell r="U54">
            <v>644.05806451612909</v>
          </cell>
          <cell r="V54">
            <v>680.82647540983658</v>
          </cell>
        </row>
        <row r="55">
          <cell r="B55">
            <v>27688</v>
          </cell>
          <cell r="C55">
            <v>1</v>
          </cell>
          <cell r="D55">
            <v>1</v>
          </cell>
          <cell r="N55">
            <v>27030</v>
          </cell>
          <cell r="O55">
            <v>45.8</v>
          </cell>
          <cell r="Q55">
            <v>1992</v>
          </cell>
          <cell r="R55" t="str">
            <v>19921</v>
          </cell>
          <cell r="S55">
            <v>33617</v>
          </cell>
          <cell r="T55">
            <v>659.74</v>
          </cell>
          <cell r="U55">
            <v>644.05806451612909</v>
          </cell>
          <cell r="V55">
            <v>680.82647540983658</v>
          </cell>
        </row>
        <row r="56">
          <cell r="B56">
            <v>27689</v>
          </cell>
          <cell r="C56">
            <v>1</v>
          </cell>
          <cell r="D56">
            <v>1</v>
          </cell>
          <cell r="N56">
            <v>27061</v>
          </cell>
          <cell r="O56">
            <v>46.2</v>
          </cell>
          <cell r="Q56">
            <v>1992</v>
          </cell>
          <cell r="R56" t="str">
            <v>19921</v>
          </cell>
          <cell r="S56">
            <v>33618</v>
          </cell>
          <cell r="T56">
            <v>657.49</v>
          </cell>
          <cell r="U56">
            <v>644.05806451612909</v>
          </cell>
          <cell r="V56">
            <v>680.82647540983658</v>
          </cell>
        </row>
        <row r="57">
          <cell r="B57">
            <v>27690</v>
          </cell>
          <cell r="C57">
            <v>1</v>
          </cell>
          <cell r="D57">
            <v>1</v>
          </cell>
          <cell r="N57">
            <v>27089</v>
          </cell>
          <cell r="O57">
            <v>46.8</v>
          </cell>
          <cell r="Q57">
            <v>1992</v>
          </cell>
          <cell r="R57" t="str">
            <v>19921</v>
          </cell>
          <cell r="S57">
            <v>33619</v>
          </cell>
          <cell r="T57">
            <v>653.45000000000005</v>
          </cell>
          <cell r="U57">
            <v>644.05806451612909</v>
          </cell>
          <cell r="V57">
            <v>680.82647540983658</v>
          </cell>
        </row>
        <row r="58">
          <cell r="B58">
            <v>27691</v>
          </cell>
          <cell r="C58">
            <v>1</v>
          </cell>
          <cell r="D58">
            <v>1</v>
          </cell>
          <cell r="N58">
            <v>27120</v>
          </cell>
          <cell r="O58">
            <v>47.4</v>
          </cell>
          <cell r="Q58">
            <v>1992</v>
          </cell>
          <cell r="R58" t="str">
            <v>19921</v>
          </cell>
          <cell r="S58">
            <v>33620</v>
          </cell>
          <cell r="T58">
            <v>652.91</v>
          </cell>
          <cell r="U58">
            <v>644.05806451612909</v>
          </cell>
          <cell r="V58">
            <v>680.82647540983658</v>
          </cell>
        </row>
        <row r="59">
          <cell r="B59">
            <v>27692</v>
          </cell>
          <cell r="C59">
            <v>1</v>
          </cell>
          <cell r="D59">
            <v>1</v>
          </cell>
          <cell r="N59">
            <v>27150</v>
          </cell>
          <cell r="O59">
            <v>48.7</v>
          </cell>
          <cell r="Q59">
            <v>1992</v>
          </cell>
          <cell r="R59" t="str">
            <v>19921</v>
          </cell>
          <cell r="S59">
            <v>33621</v>
          </cell>
          <cell r="T59">
            <v>645.35</v>
          </cell>
          <cell r="U59">
            <v>644.05806451612909</v>
          </cell>
          <cell r="V59">
            <v>680.82647540983658</v>
          </cell>
        </row>
        <row r="60">
          <cell r="B60">
            <v>27693</v>
          </cell>
          <cell r="C60">
            <v>1</v>
          </cell>
          <cell r="D60">
            <v>1</v>
          </cell>
          <cell r="N60">
            <v>27181</v>
          </cell>
          <cell r="O60">
            <v>49.7</v>
          </cell>
          <cell r="Q60">
            <v>1992</v>
          </cell>
          <cell r="R60" t="str">
            <v>19921</v>
          </cell>
          <cell r="S60">
            <v>33622</v>
          </cell>
          <cell r="T60">
            <v>645.35</v>
          </cell>
          <cell r="U60">
            <v>644.05806451612909</v>
          </cell>
          <cell r="V60">
            <v>680.82647540983658</v>
          </cell>
        </row>
        <row r="61">
          <cell r="B61">
            <v>27694</v>
          </cell>
          <cell r="C61">
            <v>1</v>
          </cell>
          <cell r="D61">
            <v>1</v>
          </cell>
          <cell r="N61">
            <v>27211</v>
          </cell>
          <cell r="O61">
            <v>50.7</v>
          </cell>
          <cell r="Q61">
            <v>1992</v>
          </cell>
          <cell r="R61" t="str">
            <v>19921</v>
          </cell>
          <cell r="S61">
            <v>33623</v>
          </cell>
          <cell r="T61">
            <v>645.35</v>
          </cell>
          <cell r="U61">
            <v>644.05806451612909</v>
          </cell>
          <cell r="V61">
            <v>680.82647540983658</v>
          </cell>
        </row>
        <row r="62">
          <cell r="B62">
            <v>27695</v>
          </cell>
          <cell r="C62">
            <v>1</v>
          </cell>
          <cell r="D62">
            <v>1</v>
          </cell>
          <cell r="N62">
            <v>27242</v>
          </cell>
          <cell r="O62">
            <v>52.1</v>
          </cell>
          <cell r="Q62">
            <v>1992</v>
          </cell>
          <cell r="R62" t="str">
            <v>19921</v>
          </cell>
          <cell r="S62">
            <v>33624</v>
          </cell>
          <cell r="T62">
            <v>645.97</v>
          </cell>
          <cell r="U62">
            <v>644.05806451612909</v>
          </cell>
          <cell r="V62">
            <v>680.82647540983658</v>
          </cell>
        </row>
        <row r="63">
          <cell r="B63">
            <v>27696</v>
          </cell>
          <cell r="C63">
            <v>1</v>
          </cell>
          <cell r="D63">
            <v>1</v>
          </cell>
          <cell r="N63">
            <v>27273</v>
          </cell>
          <cell r="O63">
            <v>53.1</v>
          </cell>
          <cell r="Q63">
            <v>1992</v>
          </cell>
          <cell r="R63" t="str">
            <v>19921</v>
          </cell>
          <cell r="S63">
            <v>33625</v>
          </cell>
          <cell r="T63">
            <v>647.04</v>
          </cell>
          <cell r="U63">
            <v>644.05806451612909</v>
          </cell>
          <cell r="V63">
            <v>680.82647540983658</v>
          </cell>
        </row>
        <row r="64">
          <cell r="B64">
            <v>27697</v>
          </cell>
          <cell r="C64">
            <v>1</v>
          </cell>
          <cell r="D64">
            <v>1</v>
          </cell>
          <cell r="N64">
            <v>27303</v>
          </cell>
          <cell r="O64">
            <v>54.2</v>
          </cell>
          <cell r="Q64">
            <v>1992</v>
          </cell>
          <cell r="R64" t="str">
            <v>19921</v>
          </cell>
          <cell r="S64">
            <v>33626</v>
          </cell>
          <cell r="T64">
            <v>647.01</v>
          </cell>
          <cell r="U64">
            <v>644.05806451612909</v>
          </cell>
          <cell r="V64">
            <v>680.82647540983658</v>
          </cell>
        </row>
        <row r="65">
          <cell r="B65">
            <v>27698</v>
          </cell>
          <cell r="C65">
            <v>1</v>
          </cell>
          <cell r="D65">
            <v>1</v>
          </cell>
          <cell r="N65">
            <v>27334</v>
          </cell>
          <cell r="O65">
            <v>55</v>
          </cell>
          <cell r="Q65">
            <v>1992</v>
          </cell>
          <cell r="R65" t="str">
            <v>19921</v>
          </cell>
          <cell r="S65">
            <v>33627</v>
          </cell>
          <cell r="T65">
            <v>647.01</v>
          </cell>
          <cell r="U65">
            <v>644.05806451612909</v>
          </cell>
          <cell r="V65">
            <v>680.82647540983658</v>
          </cell>
        </row>
        <row r="66">
          <cell r="B66">
            <v>27699</v>
          </cell>
          <cell r="C66">
            <v>1</v>
          </cell>
          <cell r="D66">
            <v>1</v>
          </cell>
          <cell r="N66">
            <v>27364</v>
          </cell>
          <cell r="O66">
            <v>55.5</v>
          </cell>
          <cell r="Q66">
            <v>1992</v>
          </cell>
          <cell r="R66" t="str">
            <v>19921</v>
          </cell>
          <cell r="S66">
            <v>33628</v>
          </cell>
          <cell r="T66">
            <v>644.83000000000004</v>
          </cell>
          <cell r="U66">
            <v>644.05806451612909</v>
          </cell>
          <cell r="V66">
            <v>680.82647540983658</v>
          </cell>
        </row>
        <row r="67">
          <cell r="B67">
            <v>27700</v>
          </cell>
          <cell r="C67">
            <v>1</v>
          </cell>
          <cell r="D67">
            <v>1</v>
          </cell>
          <cell r="N67">
            <v>27395</v>
          </cell>
          <cell r="O67">
            <v>56.2</v>
          </cell>
          <cell r="Q67">
            <v>1992</v>
          </cell>
          <cell r="R67" t="str">
            <v>19921</v>
          </cell>
          <cell r="S67">
            <v>33629</v>
          </cell>
          <cell r="T67">
            <v>644.83000000000004</v>
          </cell>
          <cell r="U67">
            <v>644.05806451612909</v>
          </cell>
          <cell r="V67">
            <v>680.82647540983658</v>
          </cell>
        </row>
        <row r="68">
          <cell r="B68">
            <v>27701</v>
          </cell>
          <cell r="C68">
            <v>1</v>
          </cell>
          <cell r="D68">
            <v>1</v>
          </cell>
          <cell r="N68">
            <v>27426</v>
          </cell>
          <cell r="O68">
            <v>56.7</v>
          </cell>
          <cell r="Q68">
            <v>1992</v>
          </cell>
          <cell r="R68" t="str">
            <v>19921</v>
          </cell>
          <cell r="S68">
            <v>33630</v>
          </cell>
          <cell r="T68">
            <v>644.83000000000004</v>
          </cell>
          <cell r="U68">
            <v>644.05806451612909</v>
          </cell>
          <cell r="V68">
            <v>680.82647540983658</v>
          </cell>
        </row>
        <row r="69">
          <cell r="B69">
            <v>27702</v>
          </cell>
          <cell r="C69">
            <v>1</v>
          </cell>
          <cell r="D69">
            <v>1</v>
          </cell>
          <cell r="N69">
            <v>27454</v>
          </cell>
          <cell r="O69">
            <v>57.2</v>
          </cell>
          <cell r="Q69">
            <v>1992</v>
          </cell>
          <cell r="R69" t="str">
            <v>19921</v>
          </cell>
          <cell r="S69">
            <v>33631</v>
          </cell>
          <cell r="T69">
            <v>645.53</v>
          </cell>
          <cell r="U69">
            <v>644.05806451612909</v>
          </cell>
          <cell r="V69">
            <v>680.82647540983658</v>
          </cell>
        </row>
        <row r="70">
          <cell r="B70">
            <v>27703</v>
          </cell>
          <cell r="C70">
            <v>1</v>
          </cell>
          <cell r="D70">
            <v>1</v>
          </cell>
          <cell r="N70">
            <v>27485</v>
          </cell>
          <cell r="O70">
            <v>57.5</v>
          </cell>
          <cell r="Q70">
            <v>1992</v>
          </cell>
          <cell r="R70" t="str">
            <v>19921</v>
          </cell>
          <cell r="S70">
            <v>33632</v>
          </cell>
          <cell r="T70">
            <v>645.20000000000005</v>
          </cell>
          <cell r="U70">
            <v>644.05806451612909</v>
          </cell>
          <cell r="V70">
            <v>680.82647540983658</v>
          </cell>
        </row>
        <row r="71">
          <cell r="B71">
            <v>27704</v>
          </cell>
          <cell r="C71">
            <v>1</v>
          </cell>
          <cell r="D71">
            <v>1</v>
          </cell>
          <cell r="N71">
            <v>27515</v>
          </cell>
          <cell r="O71">
            <v>57.8</v>
          </cell>
          <cell r="Q71">
            <v>1992</v>
          </cell>
          <cell r="R71" t="str">
            <v>19921</v>
          </cell>
          <cell r="S71">
            <v>33633</v>
          </cell>
          <cell r="T71">
            <v>644.04</v>
          </cell>
          <cell r="U71">
            <v>644.05806451612909</v>
          </cell>
          <cell r="V71">
            <v>680.82647540983658</v>
          </cell>
        </row>
        <row r="72">
          <cell r="B72">
            <v>27705</v>
          </cell>
          <cell r="C72">
            <v>1</v>
          </cell>
          <cell r="D72">
            <v>1</v>
          </cell>
          <cell r="N72">
            <v>27546</v>
          </cell>
          <cell r="O72">
            <v>58</v>
          </cell>
          <cell r="Q72">
            <v>1992</v>
          </cell>
          <cell r="R72" t="str">
            <v>19921</v>
          </cell>
          <cell r="S72">
            <v>33634</v>
          </cell>
          <cell r="T72">
            <v>644.27</v>
          </cell>
          <cell r="U72">
            <v>644.05806451612909</v>
          </cell>
          <cell r="V72">
            <v>680.82647540983658</v>
          </cell>
        </row>
        <row r="73">
          <cell r="B73">
            <v>27706</v>
          </cell>
          <cell r="C73">
            <v>1</v>
          </cell>
          <cell r="D73">
            <v>1</v>
          </cell>
          <cell r="N73">
            <v>27576</v>
          </cell>
          <cell r="O73">
            <v>58.4</v>
          </cell>
          <cell r="Q73">
            <v>1992</v>
          </cell>
          <cell r="R73" t="str">
            <v>19922</v>
          </cell>
          <cell r="S73">
            <v>33635</v>
          </cell>
          <cell r="T73">
            <v>640.52</v>
          </cell>
          <cell r="U73">
            <v>635.67172413793116</v>
          </cell>
          <cell r="V73">
            <v>680.82647540983658</v>
          </cell>
        </row>
        <row r="74">
          <cell r="B74">
            <v>27707</v>
          </cell>
          <cell r="C74">
            <v>1</v>
          </cell>
          <cell r="D74">
            <v>1</v>
          </cell>
          <cell r="N74">
            <v>27607</v>
          </cell>
          <cell r="O74">
            <v>58.5</v>
          </cell>
          <cell r="Q74">
            <v>1992</v>
          </cell>
          <cell r="R74" t="str">
            <v>19922</v>
          </cell>
          <cell r="S74">
            <v>33636</v>
          </cell>
          <cell r="T74">
            <v>640.52</v>
          </cell>
          <cell r="U74">
            <v>635.67172413793116</v>
          </cell>
          <cell r="V74">
            <v>680.82647540983658</v>
          </cell>
        </row>
        <row r="75">
          <cell r="B75">
            <v>27708</v>
          </cell>
          <cell r="C75">
            <v>1</v>
          </cell>
          <cell r="D75">
            <v>1</v>
          </cell>
          <cell r="N75">
            <v>27638</v>
          </cell>
          <cell r="O75">
            <v>58.9</v>
          </cell>
          <cell r="Q75">
            <v>1992</v>
          </cell>
          <cell r="R75" t="str">
            <v>19922</v>
          </cell>
          <cell r="S75">
            <v>33637</v>
          </cell>
          <cell r="T75">
            <v>640.52</v>
          </cell>
          <cell r="U75">
            <v>635.67172413793116</v>
          </cell>
          <cell r="V75">
            <v>680.82647540983658</v>
          </cell>
        </row>
        <row r="76">
          <cell r="B76">
            <v>27709</v>
          </cell>
          <cell r="C76">
            <v>1</v>
          </cell>
          <cell r="D76">
            <v>1</v>
          </cell>
          <cell r="N76">
            <v>27668</v>
          </cell>
          <cell r="O76">
            <v>59.3</v>
          </cell>
          <cell r="Q76">
            <v>1992</v>
          </cell>
          <cell r="R76" t="str">
            <v>19922</v>
          </cell>
          <cell r="S76">
            <v>33638</v>
          </cell>
          <cell r="T76">
            <v>640.52</v>
          </cell>
          <cell r="U76">
            <v>635.67172413793116</v>
          </cell>
          <cell r="V76">
            <v>680.82647540983658</v>
          </cell>
        </row>
        <row r="77">
          <cell r="B77">
            <v>27710</v>
          </cell>
          <cell r="C77">
            <v>1</v>
          </cell>
          <cell r="D77">
            <v>1</v>
          </cell>
          <cell r="N77">
            <v>27699</v>
          </cell>
          <cell r="O77">
            <v>59.7</v>
          </cell>
          <cell r="Q77">
            <v>1992</v>
          </cell>
          <cell r="R77" t="str">
            <v>19922</v>
          </cell>
          <cell r="S77">
            <v>33639</v>
          </cell>
          <cell r="T77">
            <v>638.01</v>
          </cell>
          <cell r="U77">
            <v>635.67172413793116</v>
          </cell>
          <cell r="V77">
            <v>680.82647540983658</v>
          </cell>
        </row>
        <row r="78">
          <cell r="B78">
            <v>27711</v>
          </cell>
          <cell r="C78">
            <v>1</v>
          </cell>
          <cell r="D78">
            <v>1</v>
          </cell>
          <cell r="N78">
            <v>27729</v>
          </cell>
          <cell r="O78">
            <v>60</v>
          </cell>
          <cell r="Q78">
            <v>1992</v>
          </cell>
          <cell r="R78" t="str">
            <v>19922</v>
          </cell>
          <cell r="S78">
            <v>33640</v>
          </cell>
          <cell r="T78">
            <v>637.65</v>
          </cell>
          <cell r="U78">
            <v>635.67172413793116</v>
          </cell>
          <cell r="V78">
            <v>680.82647540983658</v>
          </cell>
        </row>
        <row r="79">
          <cell r="B79">
            <v>27712</v>
          </cell>
          <cell r="C79">
            <v>1</v>
          </cell>
          <cell r="D79">
            <v>1</v>
          </cell>
          <cell r="N79">
            <v>27760</v>
          </cell>
          <cell r="O79">
            <v>60.4</v>
          </cell>
          <cell r="Q79">
            <v>1992</v>
          </cell>
          <cell r="R79" t="str">
            <v>19922</v>
          </cell>
          <cell r="S79">
            <v>33641</v>
          </cell>
          <cell r="T79">
            <v>636.9</v>
          </cell>
          <cell r="U79">
            <v>635.67172413793116</v>
          </cell>
          <cell r="V79">
            <v>680.82647540983658</v>
          </cell>
        </row>
        <row r="80">
          <cell r="B80">
            <v>27713</v>
          </cell>
          <cell r="C80">
            <v>1</v>
          </cell>
          <cell r="D80">
            <v>1</v>
          </cell>
          <cell r="N80">
            <v>27791</v>
          </cell>
          <cell r="O80">
            <v>60.7</v>
          </cell>
          <cell r="Q80">
            <v>1992</v>
          </cell>
          <cell r="R80" t="str">
            <v>19922</v>
          </cell>
          <cell r="S80">
            <v>33642</v>
          </cell>
          <cell r="T80">
            <v>635.34</v>
          </cell>
          <cell r="U80">
            <v>635.67172413793116</v>
          </cell>
          <cell r="V80">
            <v>680.82647540983658</v>
          </cell>
        </row>
        <row r="81">
          <cell r="B81">
            <v>27714</v>
          </cell>
          <cell r="C81">
            <v>1</v>
          </cell>
          <cell r="D81">
            <v>1</v>
          </cell>
          <cell r="N81">
            <v>27820</v>
          </cell>
          <cell r="O81">
            <v>61.1</v>
          </cell>
          <cell r="Q81">
            <v>1992</v>
          </cell>
          <cell r="R81" t="str">
            <v>19922</v>
          </cell>
          <cell r="S81">
            <v>33643</v>
          </cell>
          <cell r="T81">
            <v>635.34</v>
          </cell>
          <cell r="U81">
            <v>635.67172413793116</v>
          </cell>
          <cell r="V81">
            <v>680.82647540983658</v>
          </cell>
        </row>
        <row r="82">
          <cell r="B82">
            <v>27715</v>
          </cell>
          <cell r="C82">
            <v>1</v>
          </cell>
          <cell r="D82">
            <v>1</v>
          </cell>
          <cell r="N82">
            <v>27851</v>
          </cell>
          <cell r="O82">
            <v>61.3</v>
          </cell>
          <cell r="Q82">
            <v>1992</v>
          </cell>
          <cell r="R82" t="str">
            <v>19922</v>
          </cell>
          <cell r="S82">
            <v>33644</v>
          </cell>
          <cell r="T82">
            <v>635.34</v>
          </cell>
          <cell r="U82">
            <v>635.67172413793116</v>
          </cell>
          <cell r="V82">
            <v>680.82647540983658</v>
          </cell>
        </row>
        <row r="83">
          <cell r="B83">
            <v>27716</v>
          </cell>
          <cell r="C83">
            <v>1</v>
          </cell>
          <cell r="D83">
            <v>1</v>
          </cell>
          <cell r="N83">
            <v>27881</v>
          </cell>
          <cell r="O83">
            <v>61.5</v>
          </cell>
          <cell r="Q83">
            <v>1992</v>
          </cell>
          <cell r="R83" t="str">
            <v>19922</v>
          </cell>
          <cell r="S83">
            <v>33645</v>
          </cell>
          <cell r="T83">
            <v>634.74</v>
          </cell>
          <cell r="U83">
            <v>635.67172413793116</v>
          </cell>
          <cell r="V83">
            <v>680.82647540983658</v>
          </cell>
        </row>
        <row r="84">
          <cell r="B84">
            <v>27717</v>
          </cell>
          <cell r="C84">
            <v>1</v>
          </cell>
          <cell r="D84">
            <v>1</v>
          </cell>
          <cell r="N84">
            <v>27912</v>
          </cell>
          <cell r="O84">
            <v>61.8</v>
          </cell>
          <cell r="Q84">
            <v>1992</v>
          </cell>
          <cell r="R84" t="str">
            <v>19922</v>
          </cell>
          <cell r="S84">
            <v>33646</v>
          </cell>
          <cell r="T84">
            <v>634.59</v>
          </cell>
          <cell r="U84">
            <v>635.67172413793116</v>
          </cell>
          <cell r="V84">
            <v>680.82647540983658</v>
          </cell>
        </row>
        <row r="85">
          <cell r="B85">
            <v>27718</v>
          </cell>
          <cell r="C85">
            <v>1</v>
          </cell>
          <cell r="D85">
            <v>1</v>
          </cell>
          <cell r="N85">
            <v>27942</v>
          </cell>
          <cell r="O85">
            <v>62.1</v>
          </cell>
          <cell r="Q85">
            <v>1992</v>
          </cell>
          <cell r="R85" t="str">
            <v>19922</v>
          </cell>
          <cell r="S85">
            <v>33647</v>
          </cell>
          <cell r="T85">
            <v>634.66999999999996</v>
          </cell>
          <cell r="U85">
            <v>635.67172413793116</v>
          </cell>
          <cell r="V85">
            <v>680.82647540983658</v>
          </cell>
        </row>
        <row r="86">
          <cell r="B86">
            <v>27719</v>
          </cell>
          <cell r="C86">
            <v>1</v>
          </cell>
          <cell r="D86">
            <v>1</v>
          </cell>
          <cell r="N86">
            <v>27973</v>
          </cell>
          <cell r="O86">
            <v>62.5</v>
          </cell>
          <cell r="Q86">
            <v>1992</v>
          </cell>
          <cell r="R86" t="str">
            <v>19922</v>
          </cell>
          <cell r="S86">
            <v>33648</v>
          </cell>
          <cell r="T86">
            <v>635.6</v>
          </cell>
          <cell r="U86">
            <v>635.67172413793116</v>
          </cell>
          <cell r="V86">
            <v>680.82647540983658</v>
          </cell>
        </row>
        <row r="87">
          <cell r="B87">
            <v>27720</v>
          </cell>
          <cell r="C87">
            <v>1</v>
          </cell>
          <cell r="D87">
            <v>1</v>
          </cell>
          <cell r="N87">
            <v>28004</v>
          </cell>
          <cell r="O87">
            <v>62.9</v>
          </cell>
          <cell r="Q87">
            <v>1992</v>
          </cell>
          <cell r="R87" t="str">
            <v>19922</v>
          </cell>
          <cell r="S87">
            <v>33649</v>
          </cell>
          <cell r="T87">
            <v>634.74</v>
          </cell>
          <cell r="U87">
            <v>635.67172413793116</v>
          </cell>
          <cell r="V87">
            <v>680.82647540983658</v>
          </cell>
        </row>
        <row r="88">
          <cell r="B88">
            <v>27721</v>
          </cell>
          <cell r="C88">
            <v>1</v>
          </cell>
          <cell r="D88">
            <v>1</v>
          </cell>
          <cell r="N88">
            <v>28034</v>
          </cell>
          <cell r="O88">
            <v>63.1</v>
          </cell>
          <cell r="Q88">
            <v>1992</v>
          </cell>
          <cell r="R88" t="str">
            <v>19922</v>
          </cell>
          <cell r="S88">
            <v>33650</v>
          </cell>
          <cell r="T88">
            <v>634.74</v>
          </cell>
          <cell r="U88">
            <v>635.67172413793116</v>
          </cell>
          <cell r="V88">
            <v>680.82647540983658</v>
          </cell>
        </row>
        <row r="89">
          <cell r="B89">
            <v>27722</v>
          </cell>
          <cell r="C89">
            <v>1</v>
          </cell>
          <cell r="D89">
            <v>1</v>
          </cell>
          <cell r="N89">
            <v>28065</v>
          </cell>
          <cell r="O89">
            <v>63.4</v>
          </cell>
          <cell r="Q89">
            <v>1992</v>
          </cell>
          <cell r="R89" t="str">
            <v>19922</v>
          </cell>
          <cell r="S89">
            <v>33651</v>
          </cell>
          <cell r="T89">
            <v>634.74</v>
          </cell>
          <cell r="U89">
            <v>635.67172413793116</v>
          </cell>
          <cell r="V89">
            <v>680.82647540983658</v>
          </cell>
        </row>
        <row r="90">
          <cell r="B90">
            <v>27723</v>
          </cell>
          <cell r="C90">
            <v>1</v>
          </cell>
          <cell r="D90">
            <v>1</v>
          </cell>
          <cell r="N90">
            <v>28095</v>
          </cell>
          <cell r="O90">
            <v>64</v>
          </cell>
          <cell r="Q90">
            <v>1992</v>
          </cell>
          <cell r="R90" t="str">
            <v>19922</v>
          </cell>
          <cell r="S90">
            <v>33652</v>
          </cell>
          <cell r="T90">
            <v>635.66</v>
          </cell>
          <cell r="U90">
            <v>635.67172413793116</v>
          </cell>
          <cell r="V90">
            <v>680.82647540983658</v>
          </cell>
        </row>
        <row r="91">
          <cell r="B91">
            <v>27724</v>
          </cell>
          <cell r="C91">
            <v>1</v>
          </cell>
          <cell r="D91">
            <v>1</v>
          </cell>
          <cell r="N91">
            <v>28126</v>
          </cell>
          <cell r="O91">
            <v>64</v>
          </cell>
          <cell r="Q91">
            <v>1992</v>
          </cell>
          <cell r="R91" t="str">
            <v>19922</v>
          </cell>
          <cell r="S91">
            <v>33653</v>
          </cell>
          <cell r="T91">
            <v>635.21</v>
          </cell>
          <cell r="U91">
            <v>635.67172413793116</v>
          </cell>
          <cell r="V91">
            <v>680.82647540983658</v>
          </cell>
        </row>
        <row r="92">
          <cell r="B92">
            <v>27725</v>
          </cell>
          <cell r="C92">
            <v>1</v>
          </cell>
          <cell r="D92">
            <v>1</v>
          </cell>
          <cell r="N92">
            <v>28157</v>
          </cell>
          <cell r="O92">
            <v>64.3</v>
          </cell>
          <cell r="Q92">
            <v>1992</v>
          </cell>
          <cell r="R92" t="str">
            <v>19922</v>
          </cell>
          <cell r="S92">
            <v>33654</v>
          </cell>
          <cell r="T92">
            <v>634.92999999999995</v>
          </cell>
          <cell r="U92">
            <v>635.67172413793116</v>
          </cell>
          <cell r="V92">
            <v>680.82647540983658</v>
          </cell>
        </row>
        <row r="93">
          <cell r="B93">
            <v>27726</v>
          </cell>
          <cell r="C93">
            <v>1</v>
          </cell>
          <cell r="D93">
            <v>1</v>
          </cell>
          <cell r="N93">
            <v>28185</v>
          </cell>
          <cell r="O93">
            <v>64.7</v>
          </cell>
          <cell r="Q93">
            <v>1992</v>
          </cell>
          <cell r="R93" t="str">
            <v>19922</v>
          </cell>
          <cell r="S93">
            <v>33655</v>
          </cell>
          <cell r="T93">
            <v>633.30999999999995</v>
          </cell>
          <cell r="U93">
            <v>635.67172413793116</v>
          </cell>
          <cell r="V93">
            <v>680.82647540983658</v>
          </cell>
        </row>
        <row r="94">
          <cell r="B94">
            <v>27727</v>
          </cell>
          <cell r="C94">
            <v>1</v>
          </cell>
          <cell r="D94">
            <v>1</v>
          </cell>
          <cell r="N94">
            <v>28216</v>
          </cell>
          <cell r="O94">
            <v>65</v>
          </cell>
          <cell r="Q94">
            <v>1992</v>
          </cell>
          <cell r="R94" t="str">
            <v>19922</v>
          </cell>
          <cell r="S94">
            <v>33656</v>
          </cell>
          <cell r="T94">
            <v>633.03</v>
          </cell>
          <cell r="U94">
            <v>635.67172413793116</v>
          </cell>
          <cell r="V94">
            <v>680.82647540983658</v>
          </cell>
        </row>
        <row r="95">
          <cell r="B95">
            <v>27728</v>
          </cell>
          <cell r="C95">
            <v>1</v>
          </cell>
          <cell r="D95">
            <v>1</v>
          </cell>
          <cell r="N95">
            <v>28246</v>
          </cell>
          <cell r="O95">
            <v>65.3</v>
          </cell>
          <cell r="Q95">
            <v>1992</v>
          </cell>
          <cell r="R95" t="str">
            <v>19922</v>
          </cell>
          <cell r="S95">
            <v>33657</v>
          </cell>
          <cell r="T95">
            <v>633.03</v>
          </cell>
          <cell r="U95">
            <v>635.67172413793116</v>
          </cell>
          <cell r="V95">
            <v>680.82647540983658</v>
          </cell>
        </row>
        <row r="96">
          <cell r="B96">
            <v>27729</v>
          </cell>
          <cell r="C96">
            <v>1</v>
          </cell>
          <cell r="D96">
            <v>1</v>
          </cell>
          <cell r="N96">
            <v>28277</v>
          </cell>
          <cell r="O96">
            <v>65.7</v>
          </cell>
          <cell r="Q96">
            <v>1992</v>
          </cell>
          <cell r="R96" t="str">
            <v>19922</v>
          </cell>
          <cell r="S96">
            <v>33658</v>
          </cell>
          <cell r="T96">
            <v>633.03</v>
          </cell>
          <cell r="U96">
            <v>635.67172413793116</v>
          </cell>
          <cell r="V96">
            <v>680.82647540983658</v>
          </cell>
        </row>
        <row r="97">
          <cell r="B97">
            <v>27730</v>
          </cell>
          <cell r="C97">
            <v>1</v>
          </cell>
          <cell r="D97">
            <v>1</v>
          </cell>
          <cell r="N97">
            <v>28307</v>
          </cell>
          <cell r="O97">
            <v>66</v>
          </cell>
          <cell r="Q97">
            <v>1992</v>
          </cell>
          <cell r="R97" t="str">
            <v>19922</v>
          </cell>
          <cell r="S97">
            <v>33659</v>
          </cell>
          <cell r="T97">
            <v>633.54999999999995</v>
          </cell>
          <cell r="U97">
            <v>635.67172413793116</v>
          </cell>
          <cell r="V97">
            <v>680.82647540983658</v>
          </cell>
        </row>
        <row r="98">
          <cell r="B98">
            <v>27731</v>
          </cell>
          <cell r="C98">
            <v>1</v>
          </cell>
          <cell r="D98">
            <v>1</v>
          </cell>
          <cell r="N98">
            <v>28338</v>
          </cell>
          <cell r="O98">
            <v>66.599999999999994</v>
          </cell>
          <cell r="Q98">
            <v>1992</v>
          </cell>
          <cell r="R98" t="str">
            <v>19922</v>
          </cell>
          <cell r="S98">
            <v>33660</v>
          </cell>
          <cell r="T98">
            <v>633.74</v>
          </cell>
          <cell r="U98">
            <v>635.67172413793116</v>
          </cell>
          <cell r="V98">
            <v>680.82647540983658</v>
          </cell>
        </row>
        <row r="99">
          <cell r="B99">
            <v>27732</v>
          </cell>
          <cell r="C99">
            <v>1</v>
          </cell>
          <cell r="D99">
            <v>1</v>
          </cell>
          <cell r="N99">
            <v>28369</v>
          </cell>
          <cell r="O99">
            <v>67</v>
          </cell>
          <cell r="Q99">
            <v>1992</v>
          </cell>
          <cell r="R99" t="str">
            <v>19922</v>
          </cell>
          <cell r="S99">
            <v>33661</v>
          </cell>
          <cell r="T99">
            <v>634.05999999999995</v>
          </cell>
          <cell r="U99">
            <v>635.67172413793116</v>
          </cell>
          <cell r="V99">
            <v>680.82647540983658</v>
          </cell>
        </row>
        <row r="100">
          <cell r="B100">
            <v>27733</v>
          </cell>
          <cell r="C100">
            <v>1</v>
          </cell>
          <cell r="D100">
            <v>1</v>
          </cell>
          <cell r="N100">
            <v>28399</v>
          </cell>
          <cell r="O100">
            <v>67.599999999999994</v>
          </cell>
          <cell r="Q100">
            <v>1992</v>
          </cell>
          <cell r="R100" t="str">
            <v>19922</v>
          </cell>
          <cell r="S100">
            <v>33662</v>
          </cell>
          <cell r="T100">
            <v>633.91</v>
          </cell>
          <cell r="U100">
            <v>635.67172413793116</v>
          </cell>
          <cell r="V100">
            <v>680.82647540983658</v>
          </cell>
        </row>
        <row r="101">
          <cell r="B101">
            <v>27734</v>
          </cell>
          <cell r="C101">
            <v>1</v>
          </cell>
          <cell r="D101">
            <v>1</v>
          </cell>
          <cell r="N101">
            <v>28430</v>
          </cell>
          <cell r="O101">
            <v>68.099999999999994</v>
          </cell>
          <cell r="Q101">
            <v>1992</v>
          </cell>
          <cell r="R101" t="str">
            <v>19922</v>
          </cell>
          <cell r="S101">
            <v>33663</v>
          </cell>
          <cell r="T101">
            <v>636.54</v>
          </cell>
          <cell r="U101">
            <v>635.67172413793116</v>
          </cell>
          <cell r="V101">
            <v>680.82647540983658</v>
          </cell>
        </row>
        <row r="102">
          <cell r="B102">
            <v>27735</v>
          </cell>
          <cell r="C102">
            <v>1</v>
          </cell>
          <cell r="D102">
            <v>1</v>
          </cell>
          <cell r="N102">
            <v>28460</v>
          </cell>
          <cell r="O102">
            <v>68.599999999999994</v>
          </cell>
          <cell r="Q102">
            <v>1992</v>
          </cell>
          <cell r="R102" t="str">
            <v>19923</v>
          </cell>
          <cell r="S102">
            <v>33664</v>
          </cell>
          <cell r="T102">
            <v>636.54</v>
          </cell>
          <cell r="U102">
            <v>640.50193548387119</v>
          </cell>
          <cell r="V102">
            <v>680.82647540983658</v>
          </cell>
        </row>
        <row r="103">
          <cell r="B103">
            <v>27736</v>
          </cell>
          <cell r="C103">
            <v>1</v>
          </cell>
          <cell r="D103">
            <v>1</v>
          </cell>
          <cell r="N103">
            <v>28491</v>
          </cell>
          <cell r="O103">
            <v>68.8</v>
          </cell>
          <cell r="Q103">
            <v>1992</v>
          </cell>
          <cell r="R103" t="str">
            <v>19923</v>
          </cell>
          <cell r="S103">
            <v>33665</v>
          </cell>
          <cell r="T103">
            <v>636.54</v>
          </cell>
          <cell r="U103">
            <v>640.50193548387119</v>
          </cell>
          <cell r="V103">
            <v>680.82647540983658</v>
          </cell>
        </row>
        <row r="104">
          <cell r="B104">
            <v>27737</v>
          </cell>
          <cell r="C104">
            <v>1</v>
          </cell>
          <cell r="D104">
            <v>1</v>
          </cell>
          <cell r="N104">
            <v>28522</v>
          </cell>
          <cell r="O104">
            <v>69.099999999999994</v>
          </cell>
          <cell r="Q104">
            <v>1992</v>
          </cell>
          <cell r="R104" t="str">
            <v>19923</v>
          </cell>
          <cell r="S104">
            <v>33666</v>
          </cell>
          <cell r="T104">
            <v>640.95000000000005</v>
          </cell>
          <cell r="U104">
            <v>640.50193548387119</v>
          </cell>
          <cell r="V104">
            <v>680.82647540983658</v>
          </cell>
        </row>
        <row r="105">
          <cell r="B105">
            <v>27738</v>
          </cell>
          <cell r="C105">
            <v>1</v>
          </cell>
          <cell r="D105">
            <v>1</v>
          </cell>
          <cell r="N105">
            <v>28550</v>
          </cell>
          <cell r="O105">
            <v>69.599999999999994</v>
          </cell>
          <cell r="Q105">
            <v>1992</v>
          </cell>
          <cell r="R105" t="str">
            <v>19923</v>
          </cell>
          <cell r="S105">
            <v>33667</v>
          </cell>
          <cell r="T105">
            <v>636.04999999999995</v>
          </cell>
          <cell r="U105">
            <v>640.50193548387119</v>
          </cell>
          <cell r="V105">
            <v>680.82647540983658</v>
          </cell>
        </row>
        <row r="106">
          <cell r="B106">
            <v>27739</v>
          </cell>
          <cell r="C106">
            <v>1</v>
          </cell>
          <cell r="D106">
            <v>1</v>
          </cell>
          <cell r="N106">
            <v>28581</v>
          </cell>
          <cell r="O106">
            <v>69.900000000000006</v>
          </cell>
          <cell r="Q106">
            <v>1992</v>
          </cell>
          <cell r="R106" t="str">
            <v>19923</v>
          </cell>
          <cell r="S106">
            <v>33668</v>
          </cell>
          <cell r="T106">
            <v>635.86</v>
          </cell>
          <cell r="U106">
            <v>640.50193548387119</v>
          </cell>
          <cell r="V106">
            <v>680.82647540983658</v>
          </cell>
        </row>
        <row r="107">
          <cell r="B107">
            <v>27740</v>
          </cell>
          <cell r="C107">
            <v>1</v>
          </cell>
          <cell r="D107">
            <v>1</v>
          </cell>
          <cell r="N107">
            <v>28611</v>
          </cell>
          <cell r="O107">
            <v>70.5</v>
          </cell>
          <cell r="Q107">
            <v>1992</v>
          </cell>
          <cell r="R107" t="str">
            <v>19923</v>
          </cell>
          <cell r="S107">
            <v>33669</v>
          </cell>
          <cell r="T107">
            <v>636.73</v>
          </cell>
          <cell r="U107">
            <v>640.50193548387119</v>
          </cell>
          <cell r="V107">
            <v>680.82647540983658</v>
          </cell>
        </row>
        <row r="108">
          <cell r="B108">
            <v>27741</v>
          </cell>
          <cell r="C108">
            <v>1</v>
          </cell>
          <cell r="D108">
            <v>1</v>
          </cell>
          <cell r="N108">
            <v>28642</v>
          </cell>
          <cell r="O108">
            <v>71</v>
          </cell>
          <cell r="Q108">
            <v>1992</v>
          </cell>
          <cell r="R108" t="str">
            <v>19923</v>
          </cell>
          <cell r="S108">
            <v>33670</v>
          </cell>
          <cell r="T108">
            <v>636.22</v>
          </cell>
          <cell r="U108">
            <v>640.50193548387119</v>
          </cell>
          <cell r="V108">
            <v>680.82647540983658</v>
          </cell>
        </row>
        <row r="109">
          <cell r="B109">
            <v>27742</v>
          </cell>
          <cell r="C109">
            <v>1</v>
          </cell>
          <cell r="D109">
            <v>1</v>
          </cell>
          <cell r="N109">
            <v>28672</v>
          </cell>
          <cell r="O109">
            <v>71.5</v>
          </cell>
          <cell r="Q109">
            <v>1992</v>
          </cell>
          <cell r="R109" t="str">
            <v>19923</v>
          </cell>
          <cell r="S109">
            <v>33671</v>
          </cell>
          <cell r="T109">
            <v>636.22</v>
          </cell>
          <cell r="U109">
            <v>640.50193548387119</v>
          </cell>
          <cell r="V109">
            <v>680.82647540983658</v>
          </cell>
        </row>
        <row r="110">
          <cell r="B110">
            <v>27743</v>
          </cell>
          <cell r="C110">
            <v>1</v>
          </cell>
          <cell r="D110">
            <v>1</v>
          </cell>
          <cell r="N110">
            <v>28703</v>
          </cell>
          <cell r="O110">
            <v>72</v>
          </cell>
          <cell r="Q110">
            <v>1992</v>
          </cell>
          <cell r="R110" t="str">
            <v>19923</v>
          </cell>
          <cell r="S110">
            <v>33672</v>
          </cell>
          <cell r="T110">
            <v>636.22</v>
          </cell>
          <cell r="U110">
            <v>640.50193548387119</v>
          </cell>
          <cell r="V110">
            <v>680.82647540983658</v>
          </cell>
        </row>
        <row r="111">
          <cell r="B111">
            <v>27744</v>
          </cell>
          <cell r="C111">
            <v>1</v>
          </cell>
          <cell r="D111">
            <v>1</v>
          </cell>
          <cell r="N111">
            <v>28734</v>
          </cell>
          <cell r="O111">
            <v>72.599999999999994</v>
          </cell>
          <cell r="Q111">
            <v>1992</v>
          </cell>
          <cell r="R111" t="str">
            <v>19923</v>
          </cell>
          <cell r="S111">
            <v>33673</v>
          </cell>
          <cell r="T111">
            <v>635.88</v>
          </cell>
          <cell r="U111">
            <v>640.50193548387119</v>
          </cell>
          <cell r="V111">
            <v>680.82647540983658</v>
          </cell>
        </row>
        <row r="112">
          <cell r="B112">
            <v>27745</v>
          </cell>
          <cell r="C112">
            <v>1</v>
          </cell>
          <cell r="D112">
            <v>1</v>
          </cell>
          <cell r="N112">
            <v>28764</v>
          </cell>
          <cell r="O112">
            <v>72.8</v>
          </cell>
          <cell r="Q112">
            <v>1992</v>
          </cell>
          <cell r="R112" t="str">
            <v>19923</v>
          </cell>
          <cell r="S112">
            <v>33674</v>
          </cell>
          <cell r="T112">
            <v>639.78</v>
          </cell>
          <cell r="U112">
            <v>640.50193548387119</v>
          </cell>
          <cell r="V112">
            <v>680.82647540983658</v>
          </cell>
        </row>
        <row r="113">
          <cell r="B113">
            <v>27746</v>
          </cell>
          <cell r="C113">
            <v>1</v>
          </cell>
          <cell r="D113">
            <v>1</v>
          </cell>
          <cell r="N113">
            <v>28795</v>
          </cell>
          <cell r="O113">
            <v>73.5</v>
          </cell>
          <cell r="Q113">
            <v>1992</v>
          </cell>
          <cell r="R113" t="str">
            <v>19923</v>
          </cell>
          <cell r="S113">
            <v>33675</v>
          </cell>
          <cell r="T113">
            <v>639.38</v>
          </cell>
          <cell r="U113">
            <v>640.50193548387119</v>
          </cell>
          <cell r="V113">
            <v>680.82647540983658</v>
          </cell>
        </row>
        <row r="114">
          <cell r="B114">
            <v>27747</v>
          </cell>
          <cell r="C114">
            <v>1</v>
          </cell>
          <cell r="D114">
            <v>1</v>
          </cell>
          <cell r="N114">
            <v>28825</v>
          </cell>
          <cell r="O114">
            <v>74</v>
          </cell>
          <cell r="Q114">
            <v>1992</v>
          </cell>
          <cell r="R114" t="str">
            <v>19923</v>
          </cell>
          <cell r="S114">
            <v>33676</v>
          </cell>
          <cell r="T114">
            <v>641.29</v>
          </cell>
          <cell r="U114">
            <v>640.50193548387119</v>
          </cell>
          <cell r="V114">
            <v>680.82647540983658</v>
          </cell>
        </row>
        <row r="115">
          <cell r="B115">
            <v>27748</v>
          </cell>
          <cell r="C115">
            <v>1</v>
          </cell>
          <cell r="D115">
            <v>1</v>
          </cell>
          <cell r="N115">
            <v>28856</v>
          </cell>
          <cell r="O115">
            <v>74.5</v>
          </cell>
          <cell r="Q115">
            <v>1992</v>
          </cell>
          <cell r="R115" t="str">
            <v>19923</v>
          </cell>
          <cell r="S115">
            <v>33677</v>
          </cell>
          <cell r="T115">
            <v>642</v>
          </cell>
          <cell r="U115">
            <v>640.50193548387119</v>
          </cell>
          <cell r="V115">
            <v>680.82647540983658</v>
          </cell>
        </row>
        <row r="116">
          <cell r="B116">
            <v>27749</v>
          </cell>
          <cell r="C116">
            <v>1</v>
          </cell>
          <cell r="D116">
            <v>1</v>
          </cell>
          <cell r="N116">
            <v>28887</v>
          </cell>
          <cell r="O116">
            <v>75.2</v>
          </cell>
          <cell r="Q116">
            <v>1992</v>
          </cell>
          <cell r="R116" t="str">
            <v>19923</v>
          </cell>
          <cell r="S116">
            <v>33678</v>
          </cell>
          <cell r="T116">
            <v>642</v>
          </cell>
          <cell r="U116">
            <v>640.50193548387119</v>
          </cell>
          <cell r="V116">
            <v>680.82647540983658</v>
          </cell>
        </row>
        <row r="117">
          <cell r="B117">
            <v>27750</v>
          </cell>
          <cell r="C117">
            <v>1</v>
          </cell>
          <cell r="D117">
            <v>1</v>
          </cell>
          <cell r="N117">
            <v>28915</v>
          </cell>
          <cell r="O117">
            <v>75.7</v>
          </cell>
          <cell r="Q117">
            <v>1992</v>
          </cell>
          <cell r="R117" t="str">
            <v>19923</v>
          </cell>
          <cell r="S117">
            <v>33679</v>
          </cell>
          <cell r="T117">
            <v>642</v>
          </cell>
          <cell r="U117">
            <v>640.50193548387119</v>
          </cell>
          <cell r="V117">
            <v>680.82647540983658</v>
          </cell>
        </row>
        <row r="118">
          <cell r="B118">
            <v>27751</v>
          </cell>
          <cell r="C118">
            <v>1</v>
          </cell>
          <cell r="D118">
            <v>1</v>
          </cell>
          <cell r="N118">
            <v>28946</v>
          </cell>
          <cell r="O118">
            <v>76.400000000000006</v>
          </cell>
          <cell r="Q118">
            <v>1992</v>
          </cell>
          <cell r="R118" t="str">
            <v>19923</v>
          </cell>
          <cell r="S118">
            <v>33680</v>
          </cell>
          <cell r="T118">
            <v>644.13</v>
          </cell>
          <cell r="U118">
            <v>640.50193548387119</v>
          </cell>
          <cell r="V118">
            <v>680.82647540983658</v>
          </cell>
        </row>
        <row r="119">
          <cell r="B119">
            <v>27752</v>
          </cell>
          <cell r="C119">
            <v>1</v>
          </cell>
          <cell r="D119">
            <v>1</v>
          </cell>
          <cell r="N119">
            <v>28976</v>
          </cell>
          <cell r="O119">
            <v>76.8</v>
          </cell>
          <cell r="Q119">
            <v>1992</v>
          </cell>
          <cell r="R119" t="str">
            <v>19923</v>
          </cell>
          <cell r="S119">
            <v>33681</v>
          </cell>
          <cell r="T119">
            <v>643.83000000000004</v>
          </cell>
          <cell r="U119">
            <v>640.50193548387119</v>
          </cell>
          <cell r="V119">
            <v>680.82647540983658</v>
          </cell>
        </row>
        <row r="120">
          <cell r="B120">
            <v>27753</v>
          </cell>
          <cell r="C120">
            <v>1</v>
          </cell>
          <cell r="D120">
            <v>1</v>
          </cell>
          <cell r="N120">
            <v>29007</v>
          </cell>
          <cell r="O120">
            <v>77.3</v>
          </cell>
          <cell r="Q120">
            <v>1992</v>
          </cell>
          <cell r="R120" t="str">
            <v>19923</v>
          </cell>
          <cell r="S120">
            <v>33682</v>
          </cell>
          <cell r="T120">
            <v>642.59</v>
          </cell>
          <cell r="U120">
            <v>640.50193548387119</v>
          </cell>
          <cell r="V120">
            <v>680.82647540983658</v>
          </cell>
        </row>
        <row r="121">
          <cell r="B121">
            <v>27754</v>
          </cell>
          <cell r="C121">
            <v>1</v>
          </cell>
          <cell r="D121">
            <v>1</v>
          </cell>
          <cell r="N121">
            <v>29037</v>
          </cell>
          <cell r="O121">
            <v>77.8</v>
          </cell>
          <cell r="Q121">
            <v>1992</v>
          </cell>
          <cell r="R121" t="str">
            <v>19923</v>
          </cell>
          <cell r="S121">
            <v>33683</v>
          </cell>
          <cell r="T121">
            <v>641.53</v>
          </cell>
          <cell r="U121">
            <v>640.50193548387119</v>
          </cell>
          <cell r="V121">
            <v>680.82647540983658</v>
          </cell>
        </row>
        <row r="122">
          <cell r="B122">
            <v>27755</v>
          </cell>
          <cell r="C122">
            <v>1</v>
          </cell>
          <cell r="D122">
            <v>1</v>
          </cell>
          <cell r="N122">
            <v>29068</v>
          </cell>
          <cell r="O122">
            <v>77.8</v>
          </cell>
          <cell r="Q122">
            <v>1992</v>
          </cell>
          <cell r="R122" t="str">
            <v>19923</v>
          </cell>
          <cell r="S122">
            <v>33684</v>
          </cell>
          <cell r="T122">
            <v>640.37</v>
          </cell>
          <cell r="U122">
            <v>640.50193548387119</v>
          </cell>
          <cell r="V122">
            <v>680.82647540983658</v>
          </cell>
        </row>
        <row r="123">
          <cell r="B123">
            <v>27756</v>
          </cell>
          <cell r="C123">
            <v>1</v>
          </cell>
          <cell r="D123">
            <v>1</v>
          </cell>
          <cell r="N123">
            <v>29099</v>
          </cell>
          <cell r="O123">
            <v>78.7</v>
          </cell>
          <cell r="Q123">
            <v>1992</v>
          </cell>
          <cell r="R123" t="str">
            <v>19923</v>
          </cell>
          <cell r="S123">
            <v>33685</v>
          </cell>
          <cell r="T123">
            <v>640.37</v>
          </cell>
          <cell r="U123">
            <v>640.50193548387119</v>
          </cell>
          <cell r="V123">
            <v>680.82647540983658</v>
          </cell>
        </row>
        <row r="124">
          <cell r="B124">
            <v>27757</v>
          </cell>
          <cell r="C124">
            <v>1</v>
          </cell>
          <cell r="D124">
            <v>1</v>
          </cell>
          <cell r="N124">
            <v>29129</v>
          </cell>
          <cell r="O124">
            <v>79.2</v>
          </cell>
          <cell r="Q124">
            <v>1992</v>
          </cell>
          <cell r="R124" t="str">
            <v>19923</v>
          </cell>
          <cell r="S124">
            <v>33686</v>
          </cell>
          <cell r="T124">
            <v>640.37</v>
          </cell>
          <cell r="U124">
            <v>640.50193548387119</v>
          </cell>
          <cell r="V124">
            <v>680.82647540983658</v>
          </cell>
        </row>
        <row r="125">
          <cell r="B125">
            <v>27758</v>
          </cell>
          <cell r="C125">
            <v>1</v>
          </cell>
          <cell r="D125">
            <v>1</v>
          </cell>
          <cell r="N125">
            <v>29160</v>
          </cell>
          <cell r="O125">
            <v>79.8</v>
          </cell>
          <cell r="Q125">
            <v>1992</v>
          </cell>
          <cell r="R125" t="str">
            <v>19923</v>
          </cell>
          <cell r="S125">
            <v>33687</v>
          </cell>
          <cell r="T125">
            <v>640.37</v>
          </cell>
          <cell r="U125">
            <v>640.50193548387119</v>
          </cell>
          <cell r="V125">
            <v>680.82647540983658</v>
          </cell>
        </row>
        <row r="126">
          <cell r="B126">
            <v>27759</v>
          </cell>
          <cell r="C126">
            <v>1</v>
          </cell>
          <cell r="D126">
            <v>1</v>
          </cell>
          <cell r="N126">
            <v>29190</v>
          </cell>
          <cell r="O126">
            <v>80.599999999999994</v>
          </cell>
          <cell r="Q126">
            <v>1992</v>
          </cell>
          <cell r="R126" t="str">
            <v>19923</v>
          </cell>
          <cell r="S126">
            <v>33688</v>
          </cell>
          <cell r="T126">
            <v>642</v>
          </cell>
          <cell r="U126">
            <v>640.50193548387119</v>
          </cell>
          <cell r="V126">
            <v>680.82647540983658</v>
          </cell>
        </row>
        <row r="127">
          <cell r="B127">
            <v>27760</v>
          </cell>
          <cell r="C127">
            <v>1</v>
          </cell>
          <cell r="D127">
            <v>1</v>
          </cell>
          <cell r="N127">
            <v>29221</v>
          </cell>
          <cell r="O127">
            <v>81.7</v>
          </cell>
          <cell r="Q127">
            <v>1992</v>
          </cell>
          <cell r="R127" t="str">
            <v>19923</v>
          </cell>
          <cell r="S127">
            <v>33689</v>
          </cell>
          <cell r="T127">
            <v>641.80999999999995</v>
          </cell>
          <cell r="U127">
            <v>640.50193548387119</v>
          </cell>
          <cell r="V127">
            <v>680.82647540983658</v>
          </cell>
        </row>
        <row r="128">
          <cell r="B128">
            <v>27761</v>
          </cell>
          <cell r="C128">
            <v>1</v>
          </cell>
          <cell r="D128">
            <v>1</v>
          </cell>
          <cell r="N128">
            <v>29252</v>
          </cell>
          <cell r="O128">
            <v>82.3</v>
          </cell>
          <cell r="Q128">
            <v>1992</v>
          </cell>
          <cell r="R128" t="str">
            <v>19923</v>
          </cell>
          <cell r="S128">
            <v>33690</v>
          </cell>
          <cell r="T128">
            <v>641.22</v>
          </cell>
          <cell r="U128">
            <v>640.50193548387119</v>
          </cell>
          <cell r="V128">
            <v>680.82647540983658</v>
          </cell>
        </row>
        <row r="129">
          <cell r="B129">
            <v>27762</v>
          </cell>
          <cell r="C129">
            <v>1</v>
          </cell>
          <cell r="D129">
            <v>1</v>
          </cell>
          <cell r="N129">
            <v>29281</v>
          </cell>
          <cell r="O129">
            <v>83.1</v>
          </cell>
          <cell r="Q129">
            <v>1992</v>
          </cell>
          <cell r="R129" t="str">
            <v>19923</v>
          </cell>
          <cell r="S129">
            <v>33691</v>
          </cell>
          <cell r="T129">
            <v>647.24</v>
          </cell>
          <cell r="U129">
            <v>640.50193548387119</v>
          </cell>
          <cell r="V129">
            <v>680.82647540983658</v>
          </cell>
        </row>
        <row r="130">
          <cell r="B130">
            <v>27763</v>
          </cell>
          <cell r="C130">
            <v>1</v>
          </cell>
          <cell r="D130">
            <v>1</v>
          </cell>
          <cell r="N130">
            <v>29312</v>
          </cell>
          <cell r="O130">
            <v>84.4</v>
          </cell>
          <cell r="Q130">
            <v>1992</v>
          </cell>
          <cell r="R130" t="str">
            <v>19923</v>
          </cell>
          <cell r="S130">
            <v>33692</v>
          </cell>
          <cell r="T130">
            <v>647.24</v>
          </cell>
          <cell r="U130">
            <v>640.50193548387119</v>
          </cell>
          <cell r="V130">
            <v>680.82647540983658</v>
          </cell>
        </row>
        <row r="131">
          <cell r="B131">
            <v>27764</v>
          </cell>
          <cell r="C131">
            <v>1</v>
          </cell>
          <cell r="D131">
            <v>1</v>
          </cell>
          <cell r="N131">
            <v>29342</v>
          </cell>
          <cell r="O131">
            <v>84.6</v>
          </cell>
          <cell r="Q131">
            <v>1992</v>
          </cell>
          <cell r="R131" t="str">
            <v>19923</v>
          </cell>
          <cell r="S131">
            <v>33693</v>
          </cell>
          <cell r="T131">
            <v>647.24</v>
          </cell>
          <cell r="U131">
            <v>640.50193548387119</v>
          </cell>
          <cell r="V131">
            <v>680.82647540983658</v>
          </cell>
        </row>
        <row r="132">
          <cell r="B132">
            <v>27765</v>
          </cell>
          <cell r="C132">
            <v>1</v>
          </cell>
          <cell r="D132">
            <v>1</v>
          </cell>
          <cell r="N132">
            <v>29373</v>
          </cell>
          <cell r="O132">
            <v>85.1</v>
          </cell>
          <cell r="Q132">
            <v>1992</v>
          </cell>
          <cell r="R132" t="str">
            <v>19923</v>
          </cell>
          <cell r="S132">
            <v>33694</v>
          </cell>
          <cell r="T132">
            <v>641.59</v>
          </cell>
          <cell r="U132">
            <v>640.50193548387119</v>
          </cell>
          <cell r="V132">
            <v>680.82647540983658</v>
          </cell>
        </row>
        <row r="133">
          <cell r="B133">
            <v>27766</v>
          </cell>
          <cell r="C133">
            <v>1</v>
          </cell>
          <cell r="D133">
            <v>1</v>
          </cell>
          <cell r="N133">
            <v>29403</v>
          </cell>
          <cell r="O133">
            <v>86.2</v>
          </cell>
          <cell r="Q133">
            <v>1992</v>
          </cell>
          <cell r="R133" t="str">
            <v>19924</v>
          </cell>
          <cell r="S133">
            <v>33695</v>
          </cell>
          <cell r="T133">
            <v>641.98</v>
          </cell>
          <cell r="U133">
            <v>649.95499999999993</v>
          </cell>
          <cell r="V133">
            <v>680.82647540983658</v>
          </cell>
        </row>
        <row r="134">
          <cell r="B134">
            <v>27767</v>
          </cell>
          <cell r="C134">
            <v>1</v>
          </cell>
          <cell r="D134">
            <v>1</v>
          </cell>
          <cell r="N134">
            <v>29434</v>
          </cell>
          <cell r="O134">
            <v>87</v>
          </cell>
          <cell r="Q134">
            <v>1992</v>
          </cell>
          <cell r="R134" t="str">
            <v>19924</v>
          </cell>
          <cell r="S134">
            <v>33696</v>
          </cell>
          <cell r="T134">
            <v>645.14</v>
          </cell>
          <cell r="U134">
            <v>649.95499999999993</v>
          </cell>
          <cell r="V134">
            <v>680.82647540983658</v>
          </cell>
        </row>
        <row r="135">
          <cell r="B135">
            <v>27768</v>
          </cell>
          <cell r="C135">
            <v>1</v>
          </cell>
          <cell r="D135">
            <v>1</v>
          </cell>
          <cell r="N135">
            <v>29465</v>
          </cell>
          <cell r="O135">
            <v>87.5</v>
          </cell>
          <cell r="Q135">
            <v>1992</v>
          </cell>
          <cell r="R135" t="str">
            <v>19924</v>
          </cell>
          <cell r="S135">
            <v>33697</v>
          </cell>
          <cell r="T135">
            <v>644.77</v>
          </cell>
          <cell r="U135">
            <v>649.95499999999993</v>
          </cell>
          <cell r="V135">
            <v>680.82647540983658</v>
          </cell>
        </row>
        <row r="136">
          <cell r="B136">
            <v>27769</v>
          </cell>
          <cell r="C136">
            <v>1</v>
          </cell>
          <cell r="D136">
            <v>1</v>
          </cell>
          <cell r="N136">
            <v>29495</v>
          </cell>
          <cell r="O136">
            <v>88.8</v>
          </cell>
          <cell r="Q136">
            <v>1992</v>
          </cell>
          <cell r="R136" t="str">
            <v>19924</v>
          </cell>
          <cell r="S136">
            <v>33698</v>
          </cell>
          <cell r="T136">
            <v>643.11</v>
          </cell>
          <cell r="U136">
            <v>649.95499999999993</v>
          </cell>
          <cell r="V136">
            <v>680.82647540983658</v>
          </cell>
        </row>
        <row r="137">
          <cell r="B137">
            <v>27770</v>
          </cell>
          <cell r="C137">
            <v>1</v>
          </cell>
          <cell r="D137">
            <v>1</v>
          </cell>
          <cell r="N137">
            <v>29526</v>
          </cell>
          <cell r="O137">
            <v>89.3</v>
          </cell>
          <cell r="Q137">
            <v>1992</v>
          </cell>
          <cell r="R137" t="str">
            <v>19924</v>
          </cell>
          <cell r="S137">
            <v>33699</v>
          </cell>
          <cell r="T137">
            <v>643.11</v>
          </cell>
          <cell r="U137">
            <v>649.95499999999993</v>
          </cell>
          <cell r="V137">
            <v>680.82647540983658</v>
          </cell>
        </row>
        <row r="138">
          <cell r="B138">
            <v>27771</v>
          </cell>
          <cell r="C138">
            <v>1</v>
          </cell>
          <cell r="D138">
            <v>1</v>
          </cell>
          <cell r="N138">
            <v>29556</v>
          </cell>
          <cell r="O138">
            <v>89.7</v>
          </cell>
          <cell r="Q138">
            <v>1992</v>
          </cell>
          <cell r="R138" t="str">
            <v>19924</v>
          </cell>
          <cell r="S138">
            <v>33700</v>
          </cell>
          <cell r="T138">
            <v>643.11</v>
          </cell>
          <cell r="U138">
            <v>649.95499999999993</v>
          </cell>
          <cell r="V138">
            <v>680.82647540983658</v>
          </cell>
        </row>
        <row r="139">
          <cell r="B139">
            <v>27772</v>
          </cell>
          <cell r="C139">
            <v>1</v>
          </cell>
          <cell r="D139">
            <v>1</v>
          </cell>
          <cell r="N139">
            <v>29587</v>
          </cell>
          <cell r="O139">
            <v>90.8</v>
          </cell>
          <cell r="Q139">
            <v>1992</v>
          </cell>
          <cell r="R139" t="str">
            <v>19924</v>
          </cell>
          <cell r="S139">
            <v>33701</v>
          </cell>
          <cell r="T139">
            <v>645.73</v>
          </cell>
          <cell r="U139">
            <v>649.95499999999993</v>
          </cell>
          <cell r="V139">
            <v>680.82647540983658</v>
          </cell>
        </row>
        <row r="140">
          <cell r="B140">
            <v>27773</v>
          </cell>
          <cell r="C140">
            <v>1</v>
          </cell>
          <cell r="D140">
            <v>1</v>
          </cell>
          <cell r="N140">
            <v>29618</v>
          </cell>
          <cell r="O140">
            <v>91.7</v>
          </cell>
          <cell r="Q140">
            <v>1992</v>
          </cell>
          <cell r="R140" t="str">
            <v>19924</v>
          </cell>
          <cell r="S140">
            <v>33702</v>
          </cell>
          <cell r="T140">
            <v>643.98</v>
          </cell>
          <cell r="U140">
            <v>649.95499999999993</v>
          </cell>
          <cell r="V140">
            <v>680.82647540983658</v>
          </cell>
        </row>
        <row r="141">
          <cell r="B141">
            <v>27774</v>
          </cell>
          <cell r="C141">
            <v>1</v>
          </cell>
          <cell r="D141">
            <v>1</v>
          </cell>
          <cell r="N141">
            <v>29646</v>
          </cell>
          <cell r="O141">
            <v>92.4</v>
          </cell>
          <cell r="Q141">
            <v>1992</v>
          </cell>
          <cell r="R141" t="str">
            <v>19924</v>
          </cell>
          <cell r="S141">
            <v>33703</v>
          </cell>
          <cell r="T141">
            <v>644.61</v>
          </cell>
          <cell r="U141">
            <v>649.95499999999993</v>
          </cell>
          <cell r="V141">
            <v>680.82647540983658</v>
          </cell>
        </row>
        <row r="142">
          <cell r="B142">
            <v>27775</v>
          </cell>
          <cell r="C142">
            <v>1</v>
          </cell>
          <cell r="D142">
            <v>1</v>
          </cell>
          <cell r="N142">
            <v>29677</v>
          </cell>
          <cell r="O142">
            <v>93.1</v>
          </cell>
          <cell r="Q142">
            <v>1992</v>
          </cell>
          <cell r="R142" t="str">
            <v>19924</v>
          </cell>
          <cell r="S142">
            <v>33704</v>
          </cell>
          <cell r="T142">
            <v>646.5</v>
          </cell>
          <cell r="U142">
            <v>649.95499999999993</v>
          </cell>
          <cell r="V142">
            <v>680.82647540983658</v>
          </cell>
        </row>
        <row r="143">
          <cell r="B143">
            <v>27776</v>
          </cell>
          <cell r="C143">
            <v>1</v>
          </cell>
          <cell r="D143">
            <v>1</v>
          </cell>
          <cell r="N143">
            <v>29707</v>
          </cell>
          <cell r="O143">
            <v>93.8</v>
          </cell>
          <cell r="Q143">
            <v>1992</v>
          </cell>
          <cell r="R143" t="str">
            <v>19924</v>
          </cell>
          <cell r="S143">
            <v>33705</v>
          </cell>
          <cell r="T143">
            <v>647.28</v>
          </cell>
          <cell r="U143">
            <v>649.95499999999993</v>
          </cell>
          <cell r="V143">
            <v>680.82647540983658</v>
          </cell>
        </row>
        <row r="144">
          <cell r="B144">
            <v>27777</v>
          </cell>
          <cell r="C144">
            <v>1</v>
          </cell>
          <cell r="D144">
            <v>1</v>
          </cell>
          <cell r="N144">
            <v>29738</v>
          </cell>
          <cell r="O144">
            <v>94.4</v>
          </cell>
          <cell r="Q144">
            <v>1992</v>
          </cell>
          <cell r="R144" t="str">
            <v>19924</v>
          </cell>
          <cell r="S144">
            <v>33706</v>
          </cell>
          <cell r="T144">
            <v>647.28</v>
          </cell>
          <cell r="U144">
            <v>649.95499999999993</v>
          </cell>
          <cell r="V144">
            <v>680.82647540983658</v>
          </cell>
        </row>
        <row r="145">
          <cell r="B145">
            <v>27778</v>
          </cell>
          <cell r="C145">
            <v>1</v>
          </cell>
          <cell r="D145">
            <v>1</v>
          </cell>
          <cell r="N145">
            <v>29768</v>
          </cell>
          <cell r="O145">
            <v>95</v>
          </cell>
          <cell r="Q145">
            <v>1992</v>
          </cell>
          <cell r="R145" t="str">
            <v>19924</v>
          </cell>
          <cell r="S145">
            <v>33707</v>
          </cell>
          <cell r="T145">
            <v>647.28</v>
          </cell>
          <cell r="U145">
            <v>649.95499999999993</v>
          </cell>
          <cell r="V145">
            <v>680.82647540983658</v>
          </cell>
        </row>
        <row r="146">
          <cell r="B146">
            <v>27779</v>
          </cell>
          <cell r="C146">
            <v>1</v>
          </cell>
          <cell r="D146">
            <v>1</v>
          </cell>
          <cell r="N146">
            <v>29799</v>
          </cell>
          <cell r="O146">
            <v>95.4</v>
          </cell>
          <cell r="Q146">
            <v>1992</v>
          </cell>
          <cell r="R146" t="str">
            <v>19924</v>
          </cell>
          <cell r="S146">
            <v>33708</v>
          </cell>
          <cell r="T146">
            <v>649.48</v>
          </cell>
          <cell r="U146">
            <v>649.95499999999993</v>
          </cell>
          <cell r="V146">
            <v>680.82647540983658</v>
          </cell>
        </row>
        <row r="147">
          <cell r="B147">
            <v>27780</v>
          </cell>
          <cell r="C147">
            <v>1</v>
          </cell>
          <cell r="D147">
            <v>1</v>
          </cell>
          <cell r="N147">
            <v>29830</v>
          </cell>
          <cell r="O147">
            <v>96.1</v>
          </cell>
          <cell r="Q147">
            <v>1992</v>
          </cell>
          <cell r="R147" t="str">
            <v>19924</v>
          </cell>
          <cell r="S147">
            <v>33709</v>
          </cell>
          <cell r="T147">
            <v>655.66</v>
          </cell>
          <cell r="U147">
            <v>649.95499999999993</v>
          </cell>
          <cell r="V147">
            <v>680.82647540983658</v>
          </cell>
        </row>
        <row r="148">
          <cell r="B148">
            <v>27781</v>
          </cell>
          <cell r="C148">
            <v>1</v>
          </cell>
          <cell r="D148">
            <v>1</v>
          </cell>
          <cell r="N148">
            <v>29860</v>
          </cell>
          <cell r="O148">
            <v>96.9</v>
          </cell>
          <cell r="Q148">
            <v>1992</v>
          </cell>
          <cell r="R148" t="str">
            <v>19924</v>
          </cell>
          <cell r="S148">
            <v>33710</v>
          </cell>
          <cell r="T148">
            <v>657.97</v>
          </cell>
          <cell r="U148">
            <v>649.95499999999993</v>
          </cell>
          <cell r="V148">
            <v>680.82647540983658</v>
          </cell>
        </row>
        <row r="149">
          <cell r="B149">
            <v>27782</v>
          </cell>
          <cell r="C149">
            <v>1</v>
          </cell>
          <cell r="D149">
            <v>1</v>
          </cell>
          <cell r="N149">
            <v>29891</v>
          </cell>
          <cell r="O149">
            <v>97.5</v>
          </cell>
          <cell r="Q149">
            <v>1992</v>
          </cell>
          <cell r="R149" t="str">
            <v>19924</v>
          </cell>
          <cell r="S149">
            <v>33711</v>
          </cell>
          <cell r="T149">
            <v>657.97</v>
          </cell>
          <cell r="U149">
            <v>649.95499999999993</v>
          </cell>
          <cell r="V149">
            <v>680.82647540983658</v>
          </cell>
        </row>
        <row r="150">
          <cell r="B150">
            <v>27783</v>
          </cell>
          <cell r="C150">
            <v>1</v>
          </cell>
          <cell r="D150">
            <v>1</v>
          </cell>
          <cell r="N150">
            <v>29921</v>
          </cell>
          <cell r="O150">
            <v>98.1</v>
          </cell>
          <cell r="Q150">
            <v>1992</v>
          </cell>
          <cell r="R150" t="str">
            <v>19924</v>
          </cell>
          <cell r="S150">
            <v>33712</v>
          </cell>
          <cell r="T150">
            <v>657.97</v>
          </cell>
          <cell r="U150">
            <v>649.95499999999993</v>
          </cell>
          <cell r="V150">
            <v>680.82647540983658</v>
          </cell>
        </row>
        <row r="151">
          <cell r="B151">
            <v>27784</v>
          </cell>
          <cell r="C151">
            <v>1</v>
          </cell>
          <cell r="D151">
            <v>1</v>
          </cell>
          <cell r="N151">
            <v>29952</v>
          </cell>
          <cell r="O151">
            <v>98.6</v>
          </cell>
          <cell r="Q151">
            <v>1992</v>
          </cell>
          <cell r="R151" t="str">
            <v>19924</v>
          </cell>
          <cell r="S151">
            <v>33713</v>
          </cell>
          <cell r="T151">
            <v>657.97</v>
          </cell>
          <cell r="U151">
            <v>649.95499999999993</v>
          </cell>
          <cell r="V151">
            <v>680.82647540983658</v>
          </cell>
        </row>
        <row r="152">
          <cell r="B152">
            <v>27785</v>
          </cell>
          <cell r="C152">
            <v>1</v>
          </cell>
          <cell r="D152">
            <v>1</v>
          </cell>
          <cell r="N152">
            <v>29983</v>
          </cell>
          <cell r="O152">
            <v>98.2</v>
          </cell>
          <cell r="Q152">
            <v>1992</v>
          </cell>
          <cell r="R152" t="str">
            <v>19924</v>
          </cell>
          <cell r="S152">
            <v>33714</v>
          </cell>
          <cell r="T152">
            <v>657.97</v>
          </cell>
          <cell r="U152">
            <v>649.95499999999993</v>
          </cell>
          <cell r="V152">
            <v>680.82647540983658</v>
          </cell>
        </row>
        <row r="153">
          <cell r="B153">
            <v>27786</v>
          </cell>
          <cell r="C153">
            <v>1</v>
          </cell>
          <cell r="D153">
            <v>1</v>
          </cell>
          <cell r="N153">
            <v>30011</v>
          </cell>
          <cell r="O153">
            <v>98.7</v>
          </cell>
          <cell r="Q153">
            <v>1992</v>
          </cell>
          <cell r="R153" t="str">
            <v>19924</v>
          </cell>
          <cell r="S153">
            <v>33715</v>
          </cell>
          <cell r="T153">
            <v>655.32000000000005</v>
          </cell>
          <cell r="U153">
            <v>649.95499999999993</v>
          </cell>
          <cell r="V153">
            <v>680.82647540983658</v>
          </cell>
        </row>
        <row r="154">
          <cell r="B154">
            <v>27787</v>
          </cell>
          <cell r="C154">
            <v>1</v>
          </cell>
          <cell r="D154">
            <v>1</v>
          </cell>
          <cell r="N154">
            <v>30042</v>
          </cell>
          <cell r="O154">
            <v>99</v>
          </cell>
          <cell r="Q154">
            <v>1992</v>
          </cell>
          <cell r="R154" t="str">
            <v>19924</v>
          </cell>
          <cell r="S154">
            <v>33716</v>
          </cell>
          <cell r="T154">
            <v>652.57000000000005</v>
          </cell>
          <cell r="U154">
            <v>649.95499999999993</v>
          </cell>
          <cell r="V154">
            <v>680.82647540983658</v>
          </cell>
        </row>
        <row r="155">
          <cell r="B155">
            <v>27788</v>
          </cell>
          <cell r="C155">
            <v>1</v>
          </cell>
          <cell r="D155">
            <v>1</v>
          </cell>
          <cell r="N155">
            <v>30072</v>
          </cell>
          <cell r="O155">
            <v>99.5</v>
          </cell>
          <cell r="Q155">
            <v>1992</v>
          </cell>
          <cell r="R155" t="str">
            <v>19924</v>
          </cell>
          <cell r="S155">
            <v>33717</v>
          </cell>
          <cell r="T155">
            <v>651.48</v>
          </cell>
          <cell r="U155">
            <v>649.95499999999993</v>
          </cell>
          <cell r="V155">
            <v>680.82647540983658</v>
          </cell>
        </row>
        <row r="156">
          <cell r="B156">
            <v>27789</v>
          </cell>
          <cell r="C156">
            <v>1</v>
          </cell>
          <cell r="D156">
            <v>1</v>
          </cell>
          <cell r="N156">
            <v>30103</v>
          </cell>
          <cell r="O156">
            <v>100</v>
          </cell>
          <cell r="Q156">
            <v>1992</v>
          </cell>
          <cell r="R156" t="str">
            <v>19924</v>
          </cell>
          <cell r="S156">
            <v>33718</v>
          </cell>
          <cell r="T156">
            <v>650.24</v>
          </cell>
          <cell r="U156">
            <v>649.95499999999993</v>
          </cell>
          <cell r="V156">
            <v>680.82647540983658</v>
          </cell>
        </row>
        <row r="157">
          <cell r="B157">
            <v>27790</v>
          </cell>
          <cell r="C157">
            <v>1</v>
          </cell>
          <cell r="D157">
            <v>1</v>
          </cell>
          <cell r="N157">
            <v>30133</v>
          </cell>
          <cell r="O157">
            <v>100.3</v>
          </cell>
          <cell r="Q157">
            <v>1992</v>
          </cell>
          <cell r="R157" t="str">
            <v>19924</v>
          </cell>
          <cell r="S157">
            <v>33719</v>
          </cell>
          <cell r="T157">
            <v>651.36</v>
          </cell>
          <cell r="U157">
            <v>649.95499999999993</v>
          </cell>
          <cell r="V157">
            <v>680.82647540983658</v>
          </cell>
        </row>
        <row r="158">
          <cell r="B158">
            <v>27791</v>
          </cell>
          <cell r="C158">
            <v>1</v>
          </cell>
          <cell r="D158">
            <v>1</v>
          </cell>
          <cell r="N158">
            <v>30164</v>
          </cell>
          <cell r="O158">
            <v>100.7</v>
          </cell>
          <cell r="Q158">
            <v>1992</v>
          </cell>
          <cell r="R158" t="str">
            <v>19924</v>
          </cell>
          <cell r="S158">
            <v>33720</v>
          </cell>
          <cell r="T158">
            <v>651.36</v>
          </cell>
          <cell r="U158">
            <v>649.95499999999993</v>
          </cell>
          <cell r="V158">
            <v>680.82647540983658</v>
          </cell>
        </row>
        <row r="159">
          <cell r="B159">
            <v>27792</v>
          </cell>
          <cell r="C159">
            <v>1</v>
          </cell>
          <cell r="D159">
            <v>1</v>
          </cell>
          <cell r="N159">
            <v>30195</v>
          </cell>
          <cell r="O159">
            <v>101</v>
          </cell>
          <cell r="Q159">
            <v>1992</v>
          </cell>
          <cell r="R159" t="str">
            <v>19924</v>
          </cell>
          <cell r="S159">
            <v>33721</v>
          </cell>
          <cell r="T159">
            <v>651.36</v>
          </cell>
          <cell r="U159">
            <v>649.95499999999993</v>
          </cell>
          <cell r="V159">
            <v>680.82647540983658</v>
          </cell>
        </row>
        <row r="160">
          <cell r="B160">
            <v>27793</v>
          </cell>
          <cell r="C160">
            <v>1</v>
          </cell>
          <cell r="D160">
            <v>1</v>
          </cell>
          <cell r="N160">
            <v>30225</v>
          </cell>
          <cell r="O160">
            <v>101.1</v>
          </cell>
          <cell r="Q160">
            <v>1992</v>
          </cell>
          <cell r="R160" t="str">
            <v>19924</v>
          </cell>
          <cell r="S160">
            <v>33722</v>
          </cell>
          <cell r="T160">
            <v>650.30999999999995</v>
          </cell>
          <cell r="U160">
            <v>649.95499999999993</v>
          </cell>
          <cell r="V160">
            <v>680.82647540983658</v>
          </cell>
        </row>
        <row r="161">
          <cell r="B161">
            <v>27794</v>
          </cell>
          <cell r="C161">
            <v>1</v>
          </cell>
          <cell r="D161">
            <v>1</v>
          </cell>
          <cell r="N161">
            <v>30256</v>
          </cell>
          <cell r="O161">
            <v>101.3</v>
          </cell>
          <cell r="Q161">
            <v>1992</v>
          </cell>
          <cell r="R161" t="str">
            <v>19924</v>
          </cell>
          <cell r="S161">
            <v>33723</v>
          </cell>
          <cell r="T161">
            <v>651.95000000000005</v>
          </cell>
          <cell r="U161">
            <v>649.95499999999993</v>
          </cell>
          <cell r="V161">
            <v>680.82647540983658</v>
          </cell>
        </row>
        <row r="162">
          <cell r="B162">
            <v>27795</v>
          </cell>
          <cell r="C162">
            <v>1</v>
          </cell>
          <cell r="D162">
            <v>1</v>
          </cell>
          <cell r="N162">
            <v>30286</v>
          </cell>
          <cell r="O162">
            <v>101.9</v>
          </cell>
          <cell r="Q162">
            <v>1992</v>
          </cell>
          <cell r="R162" t="str">
            <v>19924</v>
          </cell>
          <cell r="S162">
            <v>33724</v>
          </cell>
          <cell r="T162">
            <v>653.83000000000004</v>
          </cell>
          <cell r="U162">
            <v>649.95499999999993</v>
          </cell>
          <cell r="V162">
            <v>680.82647540983658</v>
          </cell>
        </row>
        <row r="163">
          <cell r="B163">
            <v>27796</v>
          </cell>
          <cell r="C163">
            <v>1</v>
          </cell>
          <cell r="D163">
            <v>1</v>
          </cell>
          <cell r="N163">
            <v>30317</v>
          </cell>
          <cell r="O163">
            <v>101.8</v>
          </cell>
          <cell r="Q163">
            <v>1992</v>
          </cell>
          <cell r="R163" t="str">
            <v>19925</v>
          </cell>
          <cell r="S163">
            <v>33725</v>
          </cell>
          <cell r="T163">
            <v>653.58000000000004</v>
          </cell>
          <cell r="U163">
            <v>659.77129032258063</v>
          </cell>
          <cell r="V163">
            <v>680.82647540983658</v>
          </cell>
        </row>
        <row r="164">
          <cell r="B164">
            <v>27797</v>
          </cell>
          <cell r="C164">
            <v>1</v>
          </cell>
          <cell r="D164">
            <v>1</v>
          </cell>
          <cell r="N164">
            <v>30348</v>
          </cell>
          <cell r="O164">
            <v>102.1</v>
          </cell>
          <cell r="Q164">
            <v>1992</v>
          </cell>
          <cell r="R164" t="str">
            <v>19925</v>
          </cell>
          <cell r="S164">
            <v>33726</v>
          </cell>
          <cell r="T164">
            <v>653.58000000000004</v>
          </cell>
          <cell r="U164">
            <v>659.77129032258063</v>
          </cell>
          <cell r="V164">
            <v>680.82647540983658</v>
          </cell>
        </row>
        <row r="165">
          <cell r="B165">
            <v>27798</v>
          </cell>
          <cell r="C165">
            <v>1</v>
          </cell>
          <cell r="D165">
            <v>1</v>
          </cell>
          <cell r="N165">
            <v>30376</v>
          </cell>
          <cell r="O165">
            <v>102.2</v>
          </cell>
          <cell r="Q165">
            <v>1992</v>
          </cell>
          <cell r="R165" t="str">
            <v>19925</v>
          </cell>
          <cell r="S165">
            <v>33727</v>
          </cell>
          <cell r="T165">
            <v>653.58000000000004</v>
          </cell>
          <cell r="U165">
            <v>659.77129032258063</v>
          </cell>
          <cell r="V165">
            <v>680.82647540983658</v>
          </cell>
        </row>
        <row r="166">
          <cell r="B166">
            <v>27799</v>
          </cell>
          <cell r="C166">
            <v>1</v>
          </cell>
          <cell r="D166">
            <v>1</v>
          </cell>
          <cell r="N166">
            <v>30407</v>
          </cell>
          <cell r="O166">
            <v>102.3</v>
          </cell>
          <cell r="Q166">
            <v>1992</v>
          </cell>
          <cell r="R166" t="str">
            <v>19925</v>
          </cell>
          <cell r="S166">
            <v>33728</v>
          </cell>
          <cell r="T166">
            <v>653.58000000000004</v>
          </cell>
          <cell r="U166">
            <v>659.77129032258063</v>
          </cell>
          <cell r="V166">
            <v>680.82647540983658</v>
          </cell>
        </row>
        <row r="167">
          <cell r="B167">
            <v>27800</v>
          </cell>
          <cell r="C167">
            <v>1</v>
          </cell>
          <cell r="D167">
            <v>1</v>
          </cell>
          <cell r="N167">
            <v>30437</v>
          </cell>
          <cell r="O167">
            <v>102.5</v>
          </cell>
          <cell r="Q167">
            <v>1992</v>
          </cell>
          <cell r="R167" t="str">
            <v>19925</v>
          </cell>
          <cell r="S167">
            <v>33729</v>
          </cell>
          <cell r="T167">
            <v>653.1</v>
          </cell>
          <cell r="U167">
            <v>659.77129032258063</v>
          </cell>
          <cell r="V167">
            <v>680.82647540983658</v>
          </cell>
        </row>
        <row r="168">
          <cell r="B168">
            <v>27801</v>
          </cell>
          <cell r="C168">
            <v>1</v>
          </cell>
          <cell r="D168">
            <v>1</v>
          </cell>
          <cell r="N168">
            <v>30468</v>
          </cell>
          <cell r="O168">
            <v>102.6</v>
          </cell>
          <cell r="Q168">
            <v>1992</v>
          </cell>
          <cell r="R168" t="str">
            <v>19925</v>
          </cell>
          <cell r="S168">
            <v>33730</v>
          </cell>
          <cell r="T168">
            <v>653.70000000000005</v>
          </cell>
          <cell r="U168">
            <v>659.77129032258063</v>
          </cell>
          <cell r="V168">
            <v>680.82647540983658</v>
          </cell>
        </row>
        <row r="169">
          <cell r="B169">
            <v>27802</v>
          </cell>
          <cell r="C169">
            <v>1</v>
          </cell>
          <cell r="D169">
            <v>1</v>
          </cell>
          <cell r="N169">
            <v>30498</v>
          </cell>
          <cell r="O169">
            <v>102.8</v>
          </cell>
          <cell r="Q169">
            <v>1992</v>
          </cell>
          <cell r="R169" t="str">
            <v>19925</v>
          </cell>
          <cell r="S169">
            <v>33731</v>
          </cell>
          <cell r="T169">
            <v>654.74</v>
          </cell>
          <cell r="U169">
            <v>659.77129032258063</v>
          </cell>
          <cell r="V169">
            <v>680.82647540983658</v>
          </cell>
        </row>
        <row r="170">
          <cell r="B170">
            <v>27803</v>
          </cell>
          <cell r="C170">
            <v>1</v>
          </cell>
          <cell r="D170">
            <v>1</v>
          </cell>
          <cell r="N170">
            <v>30529</v>
          </cell>
          <cell r="O170">
            <v>103.1</v>
          </cell>
          <cell r="Q170">
            <v>1992</v>
          </cell>
          <cell r="R170" t="str">
            <v>19925</v>
          </cell>
          <cell r="S170">
            <v>33732</v>
          </cell>
          <cell r="T170">
            <v>656.4</v>
          </cell>
          <cell r="U170">
            <v>659.77129032258063</v>
          </cell>
          <cell r="V170">
            <v>680.82647540983658</v>
          </cell>
        </row>
        <row r="171">
          <cell r="B171">
            <v>27804</v>
          </cell>
          <cell r="C171">
            <v>1</v>
          </cell>
          <cell r="D171">
            <v>1</v>
          </cell>
          <cell r="N171">
            <v>30560</v>
          </cell>
          <cell r="O171">
            <v>103.3</v>
          </cell>
          <cell r="Q171">
            <v>1992</v>
          </cell>
          <cell r="R171" t="str">
            <v>19925</v>
          </cell>
          <cell r="S171">
            <v>33733</v>
          </cell>
          <cell r="T171">
            <v>657.91</v>
          </cell>
          <cell r="U171">
            <v>659.77129032258063</v>
          </cell>
          <cell r="V171">
            <v>680.82647540983658</v>
          </cell>
        </row>
        <row r="172">
          <cell r="B172">
            <v>27805</v>
          </cell>
          <cell r="C172">
            <v>1</v>
          </cell>
          <cell r="D172">
            <v>1</v>
          </cell>
          <cell r="N172">
            <v>30590</v>
          </cell>
          <cell r="O172">
            <v>103.4</v>
          </cell>
          <cell r="Q172">
            <v>1992</v>
          </cell>
          <cell r="R172" t="str">
            <v>19925</v>
          </cell>
          <cell r="S172">
            <v>33734</v>
          </cell>
          <cell r="T172">
            <v>657.91</v>
          </cell>
          <cell r="U172">
            <v>659.77129032258063</v>
          </cell>
          <cell r="V172">
            <v>680.82647540983658</v>
          </cell>
        </row>
        <row r="173">
          <cell r="B173">
            <v>27806</v>
          </cell>
          <cell r="C173">
            <v>1</v>
          </cell>
          <cell r="D173">
            <v>1</v>
          </cell>
          <cell r="N173">
            <v>30621</v>
          </cell>
          <cell r="O173">
            <v>103.5</v>
          </cell>
          <cell r="Q173">
            <v>1992</v>
          </cell>
          <cell r="R173" t="str">
            <v>19925</v>
          </cell>
          <cell r="S173">
            <v>33735</v>
          </cell>
          <cell r="T173">
            <v>657.91</v>
          </cell>
          <cell r="U173">
            <v>659.77129032258063</v>
          </cell>
          <cell r="V173">
            <v>680.82647540983658</v>
          </cell>
        </row>
        <row r="174">
          <cell r="B174">
            <v>27807</v>
          </cell>
          <cell r="C174">
            <v>1</v>
          </cell>
          <cell r="D174">
            <v>1</v>
          </cell>
          <cell r="N174">
            <v>30651</v>
          </cell>
          <cell r="O174">
            <v>103.8</v>
          </cell>
          <cell r="Q174">
            <v>1992</v>
          </cell>
          <cell r="R174" t="str">
            <v>19925</v>
          </cell>
          <cell r="S174">
            <v>33736</v>
          </cell>
          <cell r="T174">
            <v>658.52</v>
          </cell>
          <cell r="U174">
            <v>659.77129032258063</v>
          </cell>
          <cell r="V174">
            <v>680.82647540983658</v>
          </cell>
        </row>
        <row r="175">
          <cell r="B175">
            <v>27808</v>
          </cell>
          <cell r="C175">
            <v>1</v>
          </cell>
          <cell r="D175">
            <v>1</v>
          </cell>
          <cell r="N175">
            <v>30682</v>
          </cell>
          <cell r="O175">
            <v>104.1</v>
          </cell>
          <cell r="Q175">
            <v>1992</v>
          </cell>
          <cell r="R175" t="str">
            <v>19925</v>
          </cell>
          <cell r="S175">
            <v>33737</v>
          </cell>
          <cell r="T175">
            <v>660.57</v>
          </cell>
          <cell r="U175">
            <v>659.77129032258063</v>
          </cell>
          <cell r="V175">
            <v>680.82647540983658</v>
          </cell>
        </row>
        <row r="176">
          <cell r="B176">
            <v>27809</v>
          </cell>
          <cell r="C176">
            <v>1</v>
          </cell>
          <cell r="D176">
            <v>1</v>
          </cell>
          <cell r="N176">
            <v>30713</v>
          </cell>
          <cell r="O176">
            <v>104.5</v>
          </cell>
          <cell r="Q176">
            <v>1992</v>
          </cell>
          <cell r="R176" t="str">
            <v>19925</v>
          </cell>
          <cell r="S176">
            <v>33738</v>
          </cell>
          <cell r="T176">
            <v>660.88</v>
          </cell>
          <cell r="U176">
            <v>659.77129032258063</v>
          </cell>
          <cell r="V176">
            <v>680.82647540983658</v>
          </cell>
        </row>
        <row r="177">
          <cell r="B177">
            <v>27810</v>
          </cell>
          <cell r="C177">
            <v>1</v>
          </cell>
          <cell r="D177">
            <v>1</v>
          </cell>
          <cell r="N177">
            <v>30742</v>
          </cell>
          <cell r="O177">
            <v>104.6</v>
          </cell>
          <cell r="Q177">
            <v>1992</v>
          </cell>
          <cell r="R177" t="str">
            <v>19925</v>
          </cell>
          <cell r="S177">
            <v>33739</v>
          </cell>
          <cell r="T177">
            <v>663.43</v>
          </cell>
          <cell r="U177">
            <v>659.77129032258063</v>
          </cell>
          <cell r="V177">
            <v>680.82647540983658</v>
          </cell>
        </row>
        <row r="178">
          <cell r="B178">
            <v>27811</v>
          </cell>
          <cell r="C178">
            <v>1</v>
          </cell>
          <cell r="D178">
            <v>1</v>
          </cell>
          <cell r="N178">
            <v>30773</v>
          </cell>
          <cell r="O178">
            <v>105.3</v>
          </cell>
          <cell r="Q178">
            <v>1992</v>
          </cell>
          <cell r="R178" t="str">
            <v>19925</v>
          </cell>
          <cell r="S178">
            <v>33740</v>
          </cell>
          <cell r="T178">
            <v>663.58</v>
          </cell>
          <cell r="U178">
            <v>659.77129032258063</v>
          </cell>
          <cell r="V178">
            <v>680.82647540983658</v>
          </cell>
        </row>
        <row r="179">
          <cell r="B179">
            <v>27812</v>
          </cell>
          <cell r="C179">
            <v>1</v>
          </cell>
          <cell r="D179">
            <v>1</v>
          </cell>
          <cell r="N179">
            <v>30803</v>
          </cell>
          <cell r="O179">
            <v>105.1</v>
          </cell>
          <cell r="Q179">
            <v>1992</v>
          </cell>
          <cell r="R179" t="str">
            <v>19925</v>
          </cell>
          <cell r="S179">
            <v>33741</v>
          </cell>
          <cell r="T179">
            <v>663.58</v>
          </cell>
          <cell r="U179">
            <v>659.77129032258063</v>
          </cell>
          <cell r="V179">
            <v>680.82647540983658</v>
          </cell>
        </row>
        <row r="180">
          <cell r="B180">
            <v>27813</v>
          </cell>
          <cell r="C180">
            <v>1</v>
          </cell>
          <cell r="D180">
            <v>1</v>
          </cell>
          <cell r="N180">
            <v>30834</v>
          </cell>
          <cell r="O180">
            <v>105.2</v>
          </cell>
          <cell r="Q180">
            <v>1992</v>
          </cell>
          <cell r="R180" t="str">
            <v>19925</v>
          </cell>
          <cell r="S180">
            <v>33742</v>
          </cell>
          <cell r="T180">
            <v>663.58</v>
          </cell>
          <cell r="U180">
            <v>659.77129032258063</v>
          </cell>
          <cell r="V180">
            <v>680.82647540983658</v>
          </cell>
        </row>
        <row r="181">
          <cell r="B181">
            <v>27814</v>
          </cell>
          <cell r="C181">
            <v>1</v>
          </cell>
          <cell r="D181">
            <v>1</v>
          </cell>
          <cell r="N181">
            <v>30864</v>
          </cell>
          <cell r="O181">
            <v>105.5</v>
          </cell>
          <cell r="Q181">
            <v>1992</v>
          </cell>
          <cell r="R181" t="str">
            <v>19925</v>
          </cell>
          <cell r="S181">
            <v>33743</v>
          </cell>
          <cell r="T181">
            <v>663.75</v>
          </cell>
          <cell r="U181">
            <v>659.77129032258063</v>
          </cell>
          <cell r="V181">
            <v>680.82647540983658</v>
          </cell>
        </row>
        <row r="182">
          <cell r="B182">
            <v>27815</v>
          </cell>
          <cell r="C182">
            <v>1</v>
          </cell>
          <cell r="D182">
            <v>1</v>
          </cell>
          <cell r="N182">
            <v>30895</v>
          </cell>
          <cell r="O182">
            <v>105.6</v>
          </cell>
          <cell r="Q182">
            <v>1992</v>
          </cell>
          <cell r="R182" t="str">
            <v>19925</v>
          </cell>
          <cell r="S182">
            <v>33744</v>
          </cell>
          <cell r="T182">
            <v>664.5</v>
          </cell>
          <cell r="U182">
            <v>659.77129032258063</v>
          </cell>
          <cell r="V182">
            <v>680.82647540983658</v>
          </cell>
        </row>
        <row r="183">
          <cell r="B183">
            <v>27816</v>
          </cell>
          <cell r="C183">
            <v>1</v>
          </cell>
          <cell r="D183">
            <v>1</v>
          </cell>
          <cell r="N183">
            <v>30926</v>
          </cell>
          <cell r="O183">
            <v>105.9</v>
          </cell>
          <cell r="Q183">
            <v>1992</v>
          </cell>
          <cell r="R183" t="str">
            <v>19925</v>
          </cell>
          <cell r="S183">
            <v>33745</v>
          </cell>
          <cell r="T183">
            <v>663.1</v>
          </cell>
          <cell r="U183">
            <v>659.77129032258063</v>
          </cell>
          <cell r="V183">
            <v>680.82647540983658</v>
          </cell>
        </row>
        <row r="184">
          <cell r="B184">
            <v>27817</v>
          </cell>
          <cell r="C184">
            <v>1</v>
          </cell>
          <cell r="D184">
            <v>1</v>
          </cell>
          <cell r="N184">
            <v>30956</v>
          </cell>
          <cell r="O184">
            <v>105.6</v>
          </cell>
          <cell r="Q184">
            <v>1992</v>
          </cell>
          <cell r="R184" t="str">
            <v>19925</v>
          </cell>
          <cell r="S184">
            <v>33746</v>
          </cell>
          <cell r="T184">
            <v>662.6</v>
          </cell>
          <cell r="U184">
            <v>659.77129032258063</v>
          </cell>
          <cell r="V184">
            <v>680.82647540983658</v>
          </cell>
        </row>
        <row r="185">
          <cell r="B185">
            <v>27818</v>
          </cell>
          <cell r="C185">
            <v>1</v>
          </cell>
          <cell r="D185">
            <v>1</v>
          </cell>
          <cell r="N185">
            <v>30987</v>
          </cell>
          <cell r="O185">
            <v>105.8</v>
          </cell>
          <cell r="Q185">
            <v>1992</v>
          </cell>
          <cell r="R185" t="str">
            <v>19925</v>
          </cell>
          <cell r="S185">
            <v>33747</v>
          </cell>
          <cell r="T185">
            <v>662.11</v>
          </cell>
          <cell r="U185">
            <v>659.77129032258063</v>
          </cell>
          <cell r="V185">
            <v>680.82647540983658</v>
          </cell>
        </row>
        <row r="186">
          <cell r="B186">
            <v>27819</v>
          </cell>
          <cell r="C186">
            <v>1</v>
          </cell>
          <cell r="D186">
            <v>1</v>
          </cell>
          <cell r="N186">
            <v>31017</v>
          </cell>
          <cell r="O186">
            <v>105.6</v>
          </cell>
          <cell r="Q186">
            <v>1992</v>
          </cell>
          <cell r="R186" t="str">
            <v>19925</v>
          </cell>
          <cell r="S186">
            <v>33748</v>
          </cell>
          <cell r="T186">
            <v>662.11</v>
          </cell>
          <cell r="U186">
            <v>659.77129032258063</v>
          </cell>
          <cell r="V186">
            <v>680.82647540983658</v>
          </cell>
        </row>
        <row r="187">
          <cell r="B187">
            <v>27820</v>
          </cell>
          <cell r="C187">
            <v>1</v>
          </cell>
          <cell r="D187">
            <v>1</v>
          </cell>
          <cell r="N187">
            <v>31048</v>
          </cell>
          <cell r="O187">
            <v>106.3</v>
          </cell>
          <cell r="Q187">
            <v>1992</v>
          </cell>
          <cell r="R187" t="str">
            <v>19925</v>
          </cell>
          <cell r="S187">
            <v>33749</v>
          </cell>
          <cell r="T187">
            <v>662.11</v>
          </cell>
          <cell r="U187">
            <v>659.77129032258063</v>
          </cell>
          <cell r="V187">
            <v>680.82647540983658</v>
          </cell>
        </row>
        <row r="188">
          <cell r="B188">
            <v>27821</v>
          </cell>
          <cell r="C188">
            <v>1</v>
          </cell>
          <cell r="D188">
            <v>1</v>
          </cell>
          <cell r="N188">
            <v>31079</v>
          </cell>
          <cell r="O188">
            <v>106.9</v>
          </cell>
          <cell r="Q188">
            <v>1992</v>
          </cell>
          <cell r="R188" t="str">
            <v>19925</v>
          </cell>
          <cell r="S188">
            <v>33750</v>
          </cell>
          <cell r="T188">
            <v>662.15</v>
          </cell>
          <cell r="U188">
            <v>659.77129032258063</v>
          </cell>
          <cell r="V188">
            <v>680.82647540983658</v>
          </cell>
        </row>
        <row r="189">
          <cell r="B189">
            <v>27822</v>
          </cell>
          <cell r="C189">
            <v>1</v>
          </cell>
          <cell r="D189">
            <v>1</v>
          </cell>
          <cell r="N189">
            <v>31107</v>
          </cell>
          <cell r="O189">
            <v>107.1</v>
          </cell>
          <cell r="Q189">
            <v>1992</v>
          </cell>
          <cell r="R189" t="str">
            <v>19925</v>
          </cell>
          <cell r="S189">
            <v>33751</v>
          </cell>
          <cell r="T189">
            <v>660.46</v>
          </cell>
          <cell r="U189">
            <v>659.77129032258063</v>
          </cell>
          <cell r="V189">
            <v>680.82647540983658</v>
          </cell>
        </row>
        <row r="190">
          <cell r="B190">
            <v>27823</v>
          </cell>
          <cell r="C190">
            <v>1</v>
          </cell>
          <cell r="D190">
            <v>1</v>
          </cell>
          <cell r="N190">
            <v>31138</v>
          </cell>
          <cell r="O190">
            <v>107.1</v>
          </cell>
          <cell r="Q190">
            <v>1992</v>
          </cell>
          <cell r="R190" t="str">
            <v>19925</v>
          </cell>
          <cell r="S190">
            <v>33752</v>
          </cell>
          <cell r="T190">
            <v>660.16</v>
          </cell>
          <cell r="U190">
            <v>659.77129032258063</v>
          </cell>
          <cell r="V190">
            <v>680.82647540983658</v>
          </cell>
        </row>
        <row r="191">
          <cell r="B191">
            <v>27824</v>
          </cell>
          <cell r="C191">
            <v>1</v>
          </cell>
          <cell r="D191">
            <v>1</v>
          </cell>
          <cell r="N191">
            <v>31168</v>
          </cell>
          <cell r="O191">
            <v>107.4</v>
          </cell>
          <cell r="Q191">
            <v>1992</v>
          </cell>
          <cell r="R191" t="str">
            <v>19925</v>
          </cell>
          <cell r="S191">
            <v>33753</v>
          </cell>
          <cell r="T191">
            <v>660.99</v>
          </cell>
          <cell r="U191">
            <v>659.77129032258063</v>
          </cell>
          <cell r="V191">
            <v>680.82647540983658</v>
          </cell>
        </row>
        <row r="192">
          <cell r="B192">
            <v>27825</v>
          </cell>
          <cell r="C192">
            <v>1</v>
          </cell>
          <cell r="D192">
            <v>1</v>
          </cell>
          <cell r="N192">
            <v>31199</v>
          </cell>
          <cell r="O192">
            <v>107.6</v>
          </cell>
          <cell r="Q192">
            <v>1992</v>
          </cell>
          <cell r="R192" t="str">
            <v>19925</v>
          </cell>
          <cell r="S192">
            <v>33754</v>
          </cell>
          <cell r="T192">
            <v>664.37</v>
          </cell>
          <cell r="U192">
            <v>659.77129032258063</v>
          </cell>
          <cell r="V192">
            <v>680.82647540983658</v>
          </cell>
        </row>
        <row r="193">
          <cell r="B193">
            <v>27826</v>
          </cell>
          <cell r="C193">
            <v>1</v>
          </cell>
          <cell r="D193">
            <v>1</v>
          </cell>
          <cell r="N193">
            <v>31229</v>
          </cell>
          <cell r="O193">
            <v>107.7</v>
          </cell>
          <cell r="Q193">
            <v>1992</v>
          </cell>
          <cell r="R193" t="str">
            <v>19925</v>
          </cell>
          <cell r="S193">
            <v>33755</v>
          </cell>
          <cell r="T193">
            <v>664.37</v>
          </cell>
          <cell r="U193">
            <v>659.77129032258063</v>
          </cell>
          <cell r="V193">
            <v>680.82647540983658</v>
          </cell>
        </row>
        <row r="194">
          <cell r="B194">
            <v>27827</v>
          </cell>
          <cell r="C194">
            <v>1</v>
          </cell>
          <cell r="D194">
            <v>1</v>
          </cell>
          <cell r="N194">
            <v>31260</v>
          </cell>
          <cell r="O194">
            <v>107.9</v>
          </cell>
          <cell r="Q194">
            <v>1992</v>
          </cell>
          <cell r="R194" t="str">
            <v>19926</v>
          </cell>
          <cell r="S194">
            <v>33756</v>
          </cell>
          <cell r="T194">
            <v>664.37</v>
          </cell>
          <cell r="U194">
            <v>677.16533333333348</v>
          </cell>
          <cell r="V194">
            <v>680.82647540983658</v>
          </cell>
        </row>
        <row r="195">
          <cell r="B195">
            <v>27828</v>
          </cell>
          <cell r="C195">
            <v>1</v>
          </cell>
          <cell r="D195">
            <v>1</v>
          </cell>
          <cell r="N195">
            <v>31291</v>
          </cell>
          <cell r="O195">
            <v>107.2</v>
          </cell>
          <cell r="Q195">
            <v>1992</v>
          </cell>
          <cell r="R195" t="str">
            <v>19926</v>
          </cell>
          <cell r="S195">
            <v>33757</v>
          </cell>
          <cell r="T195">
            <v>664.37</v>
          </cell>
          <cell r="U195">
            <v>677.16533333333348</v>
          </cell>
          <cell r="V195">
            <v>680.82647540983658</v>
          </cell>
        </row>
        <row r="196">
          <cell r="B196">
            <v>27829</v>
          </cell>
          <cell r="C196">
            <v>1</v>
          </cell>
          <cell r="D196">
            <v>1</v>
          </cell>
          <cell r="N196">
            <v>31321</v>
          </cell>
          <cell r="O196">
            <v>108.3</v>
          </cell>
          <cell r="Q196">
            <v>1992</v>
          </cell>
          <cell r="R196" t="str">
            <v>19926</v>
          </cell>
          <cell r="S196">
            <v>33758</v>
          </cell>
          <cell r="T196">
            <v>666.11</v>
          </cell>
          <cell r="U196">
            <v>677.16533333333348</v>
          </cell>
          <cell r="V196">
            <v>680.82647540983658</v>
          </cell>
        </row>
        <row r="197">
          <cell r="B197">
            <v>27830</v>
          </cell>
          <cell r="C197">
            <v>1</v>
          </cell>
          <cell r="D197">
            <v>1</v>
          </cell>
          <cell r="N197">
            <v>31352</v>
          </cell>
          <cell r="O197">
            <v>108.5</v>
          </cell>
          <cell r="Q197">
            <v>1992</v>
          </cell>
          <cell r="R197" t="str">
            <v>19926</v>
          </cell>
          <cell r="S197">
            <v>33759</v>
          </cell>
          <cell r="T197">
            <v>664.3</v>
          </cell>
          <cell r="U197">
            <v>677.16533333333348</v>
          </cell>
          <cell r="V197">
            <v>680.82647540983658</v>
          </cell>
        </row>
        <row r="198">
          <cell r="B198">
            <v>27831</v>
          </cell>
          <cell r="C198">
            <v>1</v>
          </cell>
          <cell r="D198">
            <v>1</v>
          </cell>
          <cell r="N198">
            <v>31382</v>
          </cell>
          <cell r="O198">
            <v>108.6</v>
          </cell>
          <cell r="Q198">
            <v>1992</v>
          </cell>
          <cell r="R198" t="str">
            <v>19926</v>
          </cell>
          <cell r="S198">
            <v>33760</v>
          </cell>
          <cell r="T198">
            <v>666.47</v>
          </cell>
          <cell r="U198">
            <v>677.16533333333348</v>
          </cell>
          <cell r="V198">
            <v>680.82647540983658</v>
          </cell>
        </row>
        <row r="199">
          <cell r="B199">
            <v>27832</v>
          </cell>
          <cell r="C199">
            <v>1</v>
          </cell>
          <cell r="D199">
            <v>1</v>
          </cell>
          <cell r="N199">
            <v>31413</v>
          </cell>
          <cell r="O199">
            <v>108.6</v>
          </cell>
          <cell r="Q199">
            <v>1992</v>
          </cell>
          <cell r="R199" t="str">
            <v>19926</v>
          </cell>
          <cell r="S199">
            <v>33761</v>
          </cell>
          <cell r="T199">
            <v>664.36</v>
          </cell>
          <cell r="U199">
            <v>677.16533333333348</v>
          </cell>
          <cell r="V199">
            <v>680.82647540983658</v>
          </cell>
        </row>
        <row r="200">
          <cell r="B200">
            <v>27833</v>
          </cell>
          <cell r="C200">
            <v>1</v>
          </cell>
          <cell r="D200">
            <v>1</v>
          </cell>
          <cell r="N200">
            <v>31444</v>
          </cell>
          <cell r="O200">
            <v>108.7</v>
          </cell>
          <cell r="Q200">
            <v>1992</v>
          </cell>
          <cell r="R200" t="str">
            <v>19926</v>
          </cell>
          <cell r="S200">
            <v>33762</v>
          </cell>
          <cell r="T200">
            <v>664.36</v>
          </cell>
          <cell r="U200">
            <v>677.16533333333348</v>
          </cell>
          <cell r="V200">
            <v>680.82647540983658</v>
          </cell>
        </row>
        <row r="201">
          <cell r="B201">
            <v>27834</v>
          </cell>
          <cell r="C201">
            <v>1</v>
          </cell>
          <cell r="D201">
            <v>1</v>
          </cell>
          <cell r="N201">
            <v>31472</v>
          </cell>
          <cell r="O201">
            <v>108.9</v>
          </cell>
          <cell r="Q201">
            <v>1992</v>
          </cell>
          <cell r="R201" t="str">
            <v>19926</v>
          </cell>
          <cell r="S201">
            <v>33763</v>
          </cell>
          <cell r="T201">
            <v>664.36</v>
          </cell>
          <cell r="U201">
            <v>677.16533333333348</v>
          </cell>
          <cell r="V201">
            <v>680.82647540983658</v>
          </cell>
        </row>
        <row r="202">
          <cell r="B202">
            <v>27835</v>
          </cell>
          <cell r="C202">
            <v>1</v>
          </cell>
          <cell r="D202">
            <v>1</v>
          </cell>
          <cell r="N202">
            <v>31503</v>
          </cell>
          <cell r="O202">
            <v>109.2</v>
          </cell>
          <cell r="Q202">
            <v>1992</v>
          </cell>
          <cell r="R202" t="str">
            <v>19926</v>
          </cell>
          <cell r="S202">
            <v>33764</v>
          </cell>
          <cell r="T202">
            <v>665.91</v>
          </cell>
          <cell r="U202">
            <v>677.16533333333348</v>
          </cell>
          <cell r="V202">
            <v>680.82647540983658</v>
          </cell>
        </row>
        <row r="203">
          <cell r="B203">
            <v>27836</v>
          </cell>
          <cell r="C203">
            <v>1</v>
          </cell>
          <cell r="D203">
            <v>1</v>
          </cell>
          <cell r="N203">
            <v>31533</v>
          </cell>
          <cell r="O203">
            <v>109.3</v>
          </cell>
          <cell r="Q203">
            <v>1992</v>
          </cell>
          <cell r="R203" t="str">
            <v>19926</v>
          </cell>
          <cell r="S203">
            <v>33765</v>
          </cell>
          <cell r="T203">
            <v>665.92</v>
          </cell>
          <cell r="U203">
            <v>677.16533333333348</v>
          </cell>
          <cell r="V203">
            <v>680.82647540983658</v>
          </cell>
        </row>
        <row r="204">
          <cell r="B204">
            <v>27837</v>
          </cell>
          <cell r="C204">
            <v>1</v>
          </cell>
          <cell r="D204">
            <v>1</v>
          </cell>
          <cell r="N204">
            <v>31564</v>
          </cell>
          <cell r="O204">
            <v>109.6</v>
          </cell>
          <cell r="Q204">
            <v>1992</v>
          </cell>
          <cell r="R204" t="str">
            <v>19926</v>
          </cell>
          <cell r="S204">
            <v>33766</v>
          </cell>
          <cell r="T204">
            <v>667.96</v>
          </cell>
          <cell r="U204">
            <v>677.16533333333348</v>
          </cell>
          <cell r="V204">
            <v>680.82647540983658</v>
          </cell>
        </row>
        <row r="205">
          <cell r="B205">
            <v>27838</v>
          </cell>
          <cell r="C205">
            <v>1</v>
          </cell>
          <cell r="D205">
            <v>1</v>
          </cell>
          <cell r="N205">
            <v>31594</v>
          </cell>
          <cell r="O205">
            <v>109.7</v>
          </cell>
          <cell r="Q205">
            <v>1992</v>
          </cell>
          <cell r="R205" t="str">
            <v>19926</v>
          </cell>
          <cell r="S205">
            <v>33767</v>
          </cell>
          <cell r="T205">
            <v>667.52</v>
          </cell>
          <cell r="U205">
            <v>677.16533333333348</v>
          </cell>
          <cell r="V205">
            <v>680.82647540983658</v>
          </cell>
        </row>
        <row r="206">
          <cell r="B206">
            <v>27839</v>
          </cell>
          <cell r="C206">
            <v>1</v>
          </cell>
          <cell r="D206">
            <v>1</v>
          </cell>
          <cell r="N206">
            <v>31625</v>
          </cell>
          <cell r="O206">
            <v>109.8</v>
          </cell>
          <cell r="Q206">
            <v>1992</v>
          </cell>
          <cell r="R206" t="str">
            <v>19926</v>
          </cell>
          <cell r="S206">
            <v>33768</v>
          </cell>
          <cell r="T206">
            <v>669.55</v>
          </cell>
          <cell r="U206">
            <v>677.16533333333348</v>
          </cell>
          <cell r="V206">
            <v>680.82647540983658</v>
          </cell>
        </row>
        <row r="207">
          <cell r="B207">
            <v>27840</v>
          </cell>
          <cell r="C207">
            <v>1</v>
          </cell>
          <cell r="D207">
            <v>1</v>
          </cell>
          <cell r="N207">
            <v>31656</v>
          </cell>
          <cell r="O207">
            <v>109.7</v>
          </cell>
          <cell r="Q207">
            <v>1992</v>
          </cell>
          <cell r="R207" t="str">
            <v>19926</v>
          </cell>
          <cell r="S207">
            <v>33769</v>
          </cell>
          <cell r="T207">
            <v>669.55</v>
          </cell>
          <cell r="U207">
            <v>677.16533333333348</v>
          </cell>
          <cell r="V207">
            <v>680.82647540983658</v>
          </cell>
        </row>
        <row r="208">
          <cell r="B208">
            <v>27841</v>
          </cell>
          <cell r="C208">
            <v>1</v>
          </cell>
          <cell r="D208">
            <v>1</v>
          </cell>
          <cell r="N208">
            <v>31686</v>
          </cell>
          <cell r="O208">
            <v>110.6</v>
          </cell>
          <cell r="Q208">
            <v>1992</v>
          </cell>
          <cell r="R208" t="str">
            <v>19926</v>
          </cell>
          <cell r="S208">
            <v>33770</v>
          </cell>
          <cell r="T208">
            <v>669.55</v>
          </cell>
          <cell r="U208">
            <v>677.16533333333348</v>
          </cell>
          <cell r="V208">
            <v>680.82647540983658</v>
          </cell>
        </row>
        <row r="209">
          <cell r="B209">
            <v>27842</v>
          </cell>
          <cell r="C209">
            <v>1</v>
          </cell>
          <cell r="D209">
            <v>1</v>
          </cell>
          <cell r="N209">
            <v>31717</v>
          </cell>
          <cell r="O209">
            <v>110.8</v>
          </cell>
          <cell r="Q209">
            <v>1992</v>
          </cell>
          <cell r="R209" t="str">
            <v>19926</v>
          </cell>
          <cell r="S209">
            <v>33771</v>
          </cell>
          <cell r="T209">
            <v>671.36</v>
          </cell>
          <cell r="U209">
            <v>677.16533333333348</v>
          </cell>
          <cell r="V209">
            <v>680.82647540983658</v>
          </cell>
        </row>
        <row r="210">
          <cell r="B210">
            <v>27843</v>
          </cell>
          <cell r="C210">
            <v>1</v>
          </cell>
          <cell r="D210">
            <v>1</v>
          </cell>
          <cell r="N210">
            <v>31747</v>
          </cell>
          <cell r="O210">
            <v>110.9</v>
          </cell>
          <cell r="Q210">
            <v>1992</v>
          </cell>
          <cell r="R210" t="str">
            <v>19926</v>
          </cell>
          <cell r="S210">
            <v>33772</v>
          </cell>
          <cell r="T210">
            <v>675.76</v>
          </cell>
          <cell r="U210">
            <v>677.16533333333348</v>
          </cell>
          <cell r="V210">
            <v>680.82647540983658</v>
          </cell>
        </row>
        <row r="211">
          <cell r="B211">
            <v>27844</v>
          </cell>
          <cell r="C211">
            <v>1</v>
          </cell>
          <cell r="D211">
            <v>1</v>
          </cell>
          <cell r="N211">
            <v>31778</v>
          </cell>
          <cell r="O211">
            <v>111.3</v>
          </cell>
          <cell r="Q211">
            <v>1992</v>
          </cell>
          <cell r="R211" t="str">
            <v>19926</v>
          </cell>
          <cell r="S211">
            <v>33773</v>
          </cell>
          <cell r="T211">
            <v>680.17</v>
          </cell>
          <cell r="U211">
            <v>677.16533333333348</v>
          </cell>
          <cell r="V211">
            <v>680.82647540983658</v>
          </cell>
        </row>
        <row r="212">
          <cell r="B212">
            <v>27845</v>
          </cell>
          <cell r="C212">
            <v>1</v>
          </cell>
          <cell r="D212">
            <v>1</v>
          </cell>
          <cell r="N212">
            <v>31809</v>
          </cell>
          <cell r="O212">
            <v>111.1</v>
          </cell>
          <cell r="Q212">
            <v>1992</v>
          </cell>
          <cell r="R212" t="str">
            <v>19926</v>
          </cell>
          <cell r="S212">
            <v>33774</v>
          </cell>
          <cell r="T212">
            <v>678.25</v>
          </cell>
          <cell r="U212">
            <v>677.16533333333348</v>
          </cell>
          <cell r="V212">
            <v>680.82647540983658</v>
          </cell>
        </row>
        <row r="213">
          <cell r="B213">
            <v>27846</v>
          </cell>
          <cell r="C213">
            <v>1</v>
          </cell>
          <cell r="D213">
            <v>1</v>
          </cell>
          <cell r="N213">
            <v>31837</v>
          </cell>
          <cell r="O213">
            <v>111.1</v>
          </cell>
          <cell r="Q213">
            <v>1992</v>
          </cell>
          <cell r="R213" t="str">
            <v>19926</v>
          </cell>
          <cell r="S213">
            <v>33775</v>
          </cell>
          <cell r="T213">
            <v>683.37</v>
          </cell>
          <cell r="U213">
            <v>677.16533333333348</v>
          </cell>
          <cell r="V213">
            <v>680.82647540983658</v>
          </cell>
        </row>
        <row r="214">
          <cell r="B214">
            <v>27847</v>
          </cell>
          <cell r="C214">
            <v>1</v>
          </cell>
          <cell r="D214">
            <v>1</v>
          </cell>
          <cell r="N214">
            <v>31868</v>
          </cell>
          <cell r="O214">
            <v>111.6</v>
          </cell>
          <cell r="Q214">
            <v>1992</v>
          </cell>
          <cell r="R214" t="str">
            <v>19926</v>
          </cell>
          <cell r="S214">
            <v>33776</v>
          </cell>
          <cell r="T214">
            <v>683.37</v>
          </cell>
          <cell r="U214">
            <v>677.16533333333348</v>
          </cell>
          <cell r="V214">
            <v>680.82647540983658</v>
          </cell>
        </row>
        <row r="215">
          <cell r="B215">
            <v>27848</v>
          </cell>
          <cell r="C215">
            <v>1</v>
          </cell>
          <cell r="D215">
            <v>1</v>
          </cell>
          <cell r="N215">
            <v>31898</v>
          </cell>
          <cell r="O215">
            <v>111.6</v>
          </cell>
          <cell r="Q215">
            <v>1992</v>
          </cell>
          <cell r="R215" t="str">
            <v>19926</v>
          </cell>
          <cell r="S215">
            <v>33777</v>
          </cell>
          <cell r="T215">
            <v>683.37</v>
          </cell>
          <cell r="U215">
            <v>677.16533333333348</v>
          </cell>
          <cell r="V215">
            <v>680.82647540983658</v>
          </cell>
        </row>
        <row r="216">
          <cell r="B216">
            <v>27849</v>
          </cell>
          <cell r="C216">
            <v>1</v>
          </cell>
          <cell r="D216">
            <v>1</v>
          </cell>
          <cell r="N216">
            <v>31929</v>
          </cell>
          <cell r="O216">
            <v>111.5</v>
          </cell>
          <cell r="Q216">
            <v>1992</v>
          </cell>
          <cell r="R216" t="str">
            <v>19926</v>
          </cell>
          <cell r="S216">
            <v>33778</v>
          </cell>
          <cell r="T216">
            <v>683.37</v>
          </cell>
          <cell r="U216">
            <v>677.16533333333348</v>
          </cell>
          <cell r="V216">
            <v>680.82647540983658</v>
          </cell>
        </row>
        <row r="217">
          <cell r="B217">
            <v>27850</v>
          </cell>
          <cell r="C217">
            <v>1</v>
          </cell>
          <cell r="D217">
            <v>1</v>
          </cell>
          <cell r="N217">
            <v>31959</v>
          </cell>
          <cell r="O217">
            <v>111.7</v>
          </cell>
          <cell r="Q217">
            <v>1992</v>
          </cell>
          <cell r="R217" t="str">
            <v>19926</v>
          </cell>
          <cell r="S217">
            <v>33779</v>
          </cell>
          <cell r="T217">
            <v>690.08</v>
          </cell>
          <cell r="U217">
            <v>677.16533333333348</v>
          </cell>
          <cell r="V217">
            <v>680.82647540983658</v>
          </cell>
        </row>
        <row r="218">
          <cell r="B218">
            <v>27851</v>
          </cell>
          <cell r="C218">
            <v>1</v>
          </cell>
          <cell r="D218">
            <v>1</v>
          </cell>
          <cell r="N218">
            <v>31990</v>
          </cell>
          <cell r="O218">
            <v>112</v>
          </cell>
          <cell r="Q218">
            <v>1992</v>
          </cell>
          <cell r="R218" t="str">
            <v>19926</v>
          </cell>
          <cell r="S218">
            <v>33780</v>
          </cell>
          <cell r="T218">
            <v>699.09</v>
          </cell>
          <cell r="U218">
            <v>677.16533333333348</v>
          </cell>
          <cell r="V218">
            <v>680.82647540983658</v>
          </cell>
        </row>
        <row r="219">
          <cell r="B219">
            <v>27852</v>
          </cell>
          <cell r="C219">
            <v>1</v>
          </cell>
          <cell r="D219">
            <v>1</v>
          </cell>
          <cell r="N219">
            <v>32021</v>
          </cell>
          <cell r="O219">
            <v>112</v>
          </cell>
          <cell r="Q219">
            <v>1992</v>
          </cell>
          <cell r="R219" t="str">
            <v>19926</v>
          </cell>
          <cell r="S219">
            <v>33781</v>
          </cell>
          <cell r="T219">
            <v>701.83</v>
          </cell>
          <cell r="U219">
            <v>677.16533333333348</v>
          </cell>
          <cell r="V219">
            <v>680.82647540983658</v>
          </cell>
        </row>
        <row r="220">
          <cell r="B220">
            <v>27853</v>
          </cell>
          <cell r="C220">
            <v>1</v>
          </cell>
          <cell r="D220">
            <v>1</v>
          </cell>
          <cell r="N220">
            <v>32051</v>
          </cell>
          <cell r="O220">
            <v>112</v>
          </cell>
          <cell r="Q220">
            <v>1992</v>
          </cell>
          <cell r="R220" t="str">
            <v>19926</v>
          </cell>
          <cell r="S220">
            <v>33782</v>
          </cell>
          <cell r="T220">
            <v>697.57</v>
          </cell>
          <cell r="U220">
            <v>677.16533333333348</v>
          </cell>
          <cell r="V220">
            <v>680.82647540983658</v>
          </cell>
        </row>
        <row r="221">
          <cell r="B221">
            <v>27854</v>
          </cell>
          <cell r="C221">
            <v>1</v>
          </cell>
          <cell r="D221">
            <v>1</v>
          </cell>
          <cell r="N221">
            <v>32082</v>
          </cell>
          <cell r="O221">
            <v>112.1</v>
          </cell>
          <cell r="Q221">
            <v>1992</v>
          </cell>
          <cell r="R221" t="str">
            <v>19926</v>
          </cell>
          <cell r="S221">
            <v>33783</v>
          </cell>
          <cell r="T221">
            <v>697.57</v>
          </cell>
          <cell r="U221">
            <v>677.16533333333348</v>
          </cell>
          <cell r="V221">
            <v>680.82647540983658</v>
          </cell>
        </row>
        <row r="222">
          <cell r="B222">
            <v>27855</v>
          </cell>
          <cell r="C222">
            <v>1</v>
          </cell>
          <cell r="D222">
            <v>1</v>
          </cell>
          <cell r="N222">
            <v>32112</v>
          </cell>
          <cell r="O222">
            <v>112.2</v>
          </cell>
          <cell r="Q222">
            <v>1992</v>
          </cell>
          <cell r="R222" t="str">
            <v>19926</v>
          </cell>
          <cell r="S222">
            <v>33784</v>
          </cell>
          <cell r="T222">
            <v>697.57</v>
          </cell>
          <cell r="U222">
            <v>677.16533333333348</v>
          </cell>
          <cell r="V222">
            <v>680.82647540983658</v>
          </cell>
        </row>
        <row r="223">
          <cell r="B223">
            <v>27856</v>
          </cell>
          <cell r="C223">
            <v>1</v>
          </cell>
          <cell r="D223">
            <v>1</v>
          </cell>
          <cell r="N223">
            <v>32143</v>
          </cell>
          <cell r="O223">
            <v>112.8</v>
          </cell>
          <cell r="Q223">
            <v>1992</v>
          </cell>
          <cell r="R223" t="str">
            <v>19926</v>
          </cell>
          <cell r="S223">
            <v>33785</v>
          </cell>
          <cell r="T223">
            <v>697.57</v>
          </cell>
          <cell r="U223">
            <v>677.16533333333348</v>
          </cell>
          <cell r="V223">
            <v>680.82647540983658</v>
          </cell>
        </row>
        <row r="224">
          <cell r="B224">
            <v>27857</v>
          </cell>
          <cell r="C224">
            <v>1</v>
          </cell>
          <cell r="D224">
            <v>1</v>
          </cell>
          <cell r="N224">
            <v>32174</v>
          </cell>
          <cell r="O224">
            <v>113</v>
          </cell>
          <cell r="Q224">
            <v>1992</v>
          </cell>
          <cell r="R224" t="str">
            <v>19927</v>
          </cell>
          <cell r="S224">
            <v>33786</v>
          </cell>
          <cell r="T224">
            <v>695.36</v>
          </cell>
          <cell r="U224">
            <v>704.77225806451622</v>
          </cell>
          <cell r="V224">
            <v>680.82647540983658</v>
          </cell>
        </row>
        <row r="225">
          <cell r="B225">
            <v>27858</v>
          </cell>
          <cell r="C225">
            <v>1</v>
          </cell>
          <cell r="D225">
            <v>1</v>
          </cell>
          <cell r="N225">
            <v>32203</v>
          </cell>
          <cell r="O225">
            <v>113.2</v>
          </cell>
          <cell r="Q225">
            <v>1992</v>
          </cell>
          <cell r="R225" t="str">
            <v>19927</v>
          </cell>
          <cell r="S225">
            <v>33787</v>
          </cell>
          <cell r="T225">
            <v>694.43</v>
          </cell>
          <cell r="U225">
            <v>704.77225806451622</v>
          </cell>
          <cell r="V225">
            <v>680.82647540983658</v>
          </cell>
        </row>
        <row r="226">
          <cell r="B226">
            <v>27859</v>
          </cell>
          <cell r="C226">
            <v>1</v>
          </cell>
          <cell r="D226">
            <v>1</v>
          </cell>
          <cell r="N226">
            <v>32234</v>
          </cell>
          <cell r="O226">
            <v>113.5</v>
          </cell>
          <cell r="Q226">
            <v>1992</v>
          </cell>
          <cell r="R226" t="str">
            <v>19927</v>
          </cell>
          <cell r="S226">
            <v>33788</v>
          </cell>
          <cell r="T226">
            <v>693.71</v>
          </cell>
          <cell r="U226">
            <v>704.77225806451622</v>
          </cell>
          <cell r="V226">
            <v>680.82647540983658</v>
          </cell>
        </row>
        <row r="227">
          <cell r="B227">
            <v>27860</v>
          </cell>
          <cell r="C227">
            <v>1</v>
          </cell>
          <cell r="D227">
            <v>1</v>
          </cell>
          <cell r="N227">
            <v>32264</v>
          </cell>
          <cell r="O227">
            <v>113.8</v>
          </cell>
          <cell r="Q227">
            <v>1992</v>
          </cell>
          <cell r="R227" t="str">
            <v>19927</v>
          </cell>
          <cell r="S227">
            <v>33789</v>
          </cell>
          <cell r="T227">
            <v>693.4</v>
          </cell>
          <cell r="U227">
            <v>704.77225806451622</v>
          </cell>
          <cell r="V227">
            <v>680.82647540983658</v>
          </cell>
        </row>
        <row r="228">
          <cell r="B228">
            <v>27861</v>
          </cell>
          <cell r="C228">
            <v>1</v>
          </cell>
          <cell r="D228">
            <v>1</v>
          </cell>
          <cell r="N228">
            <v>32295</v>
          </cell>
          <cell r="O228">
            <v>114</v>
          </cell>
          <cell r="Q228">
            <v>1992</v>
          </cell>
          <cell r="R228" t="str">
            <v>19927</v>
          </cell>
          <cell r="S228">
            <v>33790</v>
          </cell>
          <cell r="T228">
            <v>693.4</v>
          </cell>
          <cell r="U228">
            <v>704.77225806451622</v>
          </cell>
          <cell r="V228">
            <v>680.82647540983658</v>
          </cell>
        </row>
        <row r="229">
          <cell r="B229">
            <v>27862</v>
          </cell>
          <cell r="C229">
            <v>1</v>
          </cell>
          <cell r="D229">
            <v>1</v>
          </cell>
          <cell r="N229">
            <v>32325</v>
          </cell>
          <cell r="O229">
            <v>114.4</v>
          </cell>
          <cell r="Q229">
            <v>1992</v>
          </cell>
          <cell r="R229" t="str">
            <v>19927</v>
          </cell>
          <cell r="S229">
            <v>33791</v>
          </cell>
          <cell r="T229">
            <v>693.4</v>
          </cell>
          <cell r="U229">
            <v>704.77225806451622</v>
          </cell>
          <cell r="V229">
            <v>680.82647540983658</v>
          </cell>
        </row>
        <row r="230">
          <cell r="B230">
            <v>27863</v>
          </cell>
          <cell r="C230">
            <v>1</v>
          </cell>
          <cell r="D230">
            <v>1</v>
          </cell>
          <cell r="N230">
            <v>32356</v>
          </cell>
          <cell r="O230">
            <v>114.9</v>
          </cell>
          <cell r="Q230">
            <v>1992</v>
          </cell>
          <cell r="R230" t="str">
            <v>19927</v>
          </cell>
          <cell r="S230">
            <v>33792</v>
          </cell>
          <cell r="T230">
            <v>696.12</v>
          </cell>
          <cell r="U230">
            <v>704.77225806451622</v>
          </cell>
          <cell r="V230">
            <v>680.82647540983658</v>
          </cell>
        </row>
        <row r="231">
          <cell r="B231">
            <v>27864</v>
          </cell>
          <cell r="C231">
            <v>1</v>
          </cell>
          <cell r="D231">
            <v>1</v>
          </cell>
          <cell r="N231">
            <v>32387</v>
          </cell>
          <cell r="O231">
            <v>115.2</v>
          </cell>
          <cell r="Q231">
            <v>1992</v>
          </cell>
          <cell r="R231" t="str">
            <v>19927</v>
          </cell>
          <cell r="S231">
            <v>33793</v>
          </cell>
          <cell r="T231">
            <v>695.65</v>
          </cell>
          <cell r="U231">
            <v>704.77225806451622</v>
          </cell>
          <cell r="V231">
            <v>680.82647540983658</v>
          </cell>
        </row>
        <row r="232">
          <cell r="B232">
            <v>27865</v>
          </cell>
          <cell r="C232">
            <v>1</v>
          </cell>
          <cell r="D232">
            <v>1</v>
          </cell>
          <cell r="N232">
            <v>32417</v>
          </cell>
          <cell r="O232">
            <v>115.5</v>
          </cell>
          <cell r="Q232">
            <v>1992</v>
          </cell>
          <cell r="R232" t="str">
            <v>19927</v>
          </cell>
          <cell r="S232">
            <v>33794</v>
          </cell>
          <cell r="T232">
            <v>699.01</v>
          </cell>
          <cell r="U232">
            <v>704.77225806451622</v>
          </cell>
          <cell r="V232">
            <v>680.82647540983658</v>
          </cell>
        </row>
        <row r="233">
          <cell r="B233">
            <v>27866</v>
          </cell>
          <cell r="C233">
            <v>1</v>
          </cell>
          <cell r="D233">
            <v>1</v>
          </cell>
          <cell r="N233">
            <v>32448</v>
          </cell>
          <cell r="O233">
            <v>115.7</v>
          </cell>
          <cell r="Q233">
            <v>1992</v>
          </cell>
          <cell r="R233" t="str">
            <v>19927</v>
          </cell>
          <cell r="S233">
            <v>33795</v>
          </cell>
          <cell r="T233">
            <v>703.74</v>
          </cell>
          <cell r="U233">
            <v>704.77225806451622</v>
          </cell>
          <cell r="V233">
            <v>680.82647540983658</v>
          </cell>
        </row>
        <row r="234">
          <cell r="B234">
            <v>27867</v>
          </cell>
          <cell r="C234">
            <v>1</v>
          </cell>
          <cell r="D234">
            <v>1</v>
          </cell>
          <cell r="N234">
            <v>32478</v>
          </cell>
          <cell r="O234">
            <v>116.1</v>
          </cell>
          <cell r="Q234">
            <v>1992</v>
          </cell>
          <cell r="R234" t="str">
            <v>19927</v>
          </cell>
          <cell r="S234">
            <v>33796</v>
          </cell>
          <cell r="T234">
            <v>708.72</v>
          </cell>
          <cell r="U234">
            <v>704.77225806451622</v>
          </cell>
          <cell r="V234">
            <v>680.82647540983658</v>
          </cell>
        </row>
        <row r="235">
          <cell r="B235">
            <v>27868</v>
          </cell>
          <cell r="C235">
            <v>1</v>
          </cell>
          <cell r="D235">
            <v>1</v>
          </cell>
          <cell r="N235">
            <v>32509</v>
          </cell>
          <cell r="O235">
            <v>116.9</v>
          </cell>
          <cell r="Q235">
            <v>1992</v>
          </cell>
          <cell r="R235" t="str">
            <v>19927</v>
          </cell>
          <cell r="S235">
            <v>33797</v>
          </cell>
          <cell r="T235">
            <v>708.72</v>
          </cell>
          <cell r="U235">
            <v>704.77225806451622</v>
          </cell>
          <cell r="V235">
            <v>680.82647540983658</v>
          </cell>
        </row>
        <row r="236">
          <cell r="B236">
            <v>27869</v>
          </cell>
          <cell r="C236">
            <v>1</v>
          </cell>
          <cell r="D236">
            <v>1</v>
          </cell>
          <cell r="N236">
            <v>32540</v>
          </cell>
          <cell r="O236">
            <v>117.3</v>
          </cell>
          <cell r="Q236">
            <v>1992</v>
          </cell>
          <cell r="R236" t="str">
            <v>19927</v>
          </cell>
          <cell r="S236">
            <v>33798</v>
          </cell>
          <cell r="T236">
            <v>708.72</v>
          </cell>
          <cell r="U236">
            <v>704.77225806451622</v>
          </cell>
          <cell r="V236">
            <v>680.82647540983658</v>
          </cell>
        </row>
        <row r="237">
          <cell r="B237">
            <v>27870</v>
          </cell>
          <cell r="C237">
            <v>1</v>
          </cell>
          <cell r="D237">
            <v>1</v>
          </cell>
          <cell r="N237">
            <v>32568</v>
          </cell>
          <cell r="O237">
            <v>117.5</v>
          </cell>
          <cell r="Q237">
            <v>1992</v>
          </cell>
          <cell r="R237" t="str">
            <v>19927</v>
          </cell>
          <cell r="S237">
            <v>33799</v>
          </cell>
          <cell r="T237">
            <v>720.47</v>
          </cell>
          <cell r="U237">
            <v>704.77225806451622</v>
          </cell>
          <cell r="V237">
            <v>680.82647540983658</v>
          </cell>
        </row>
        <row r="238">
          <cell r="B238">
            <v>27871</v>
          </cell>
          <cell r="C238">
            <v>1</v>
          </cell>
          <cell r="D238">
            <v>1</v>
          </cell>
          <cell r="N238">
            <v>32599</v>
          </cell>
          <cell r="O238">
            <v>117.6</v>
          </cell>
          <cell r="Q238">
            <v>1992</v>
          </cell>
          <cell r="R238" t="str">
            <v>19927</v>
          </cell>
          <cell r="S238">
            <v>33800</v>
          </cell>
          <cell r="T238">
            <v>719.15</v>
          </cell>
          <cell r="U238">
            <v>704.77225806451622</v>
          </cell>
          <cell r="V238">
            <v>680.82647540983658</v>
          </cell>
        </row>
        <row r="239">
          <cell r="B239">
            <v>27872</v>
          </cell>
          <cell r="C239">
            <v>1</v>
          </cell>
          <cell r="D239">
            <v>1</v>
          </cell>
          <cell r="N239">
            <v>32629</v>
          </cell>
          <cell r="O239">
            <v>118.3</v>
          </cell>
          <cell r="Q239">
            <v>1992</v>
          </cell>
          <cell r="R239" t="str">
            <v>19927</v>
          </cell>
          <cell r="S239">
            <v>33801</v>
          </cell>
          <cell r="T239">
            <v>717.45</v>
          </cell>
          <cell r="U239">
            <v>704.77225806451622</v>
          </cell>
          <cell r="V239">
            <v>680.82647540983658</v>
          </cell>
        </row>
        <row r="240">
          <cell r="B240">
            <v>27873</v>
          </cell>
          <cell r="C240">
            <v>1</v>
          </cell>
          <cell r="D240">
            <v>1</v>
          </cell>
          <cell r="N240">
            <v>32660</v>
          </cell>
          <cell r="O240">
            <v>118.9</v>
          </cell>
          <cell r="Q240">
            <v>1992</v>
          </cell>
          <cell r="R240" t="str">
            <v>19927</v>
          </cell>
          <cell r="S240">
            <v>33802</v>
          </cell>
          <cell r="T240">
            <v>717.7</v>
          </cell>
          <cell r="U240">
            <v>704.77225806451622</v>
          </cell>
          <cell r="V240">
            <v>680.82647540983658</v>
          </cell>
        </row>
        <row r="241">
          <cell r="B241">
            <v>27874</v>
          </cell>
          <cell r="C241">
            <v>1</v>
          </cell>
          <cell r="D241">
            <v>1</v>
          </cell>
          <cell r="N241">
            <v>32690</v>
          </cell>
          <cell r="O241">
            <v>118.9</v>
          </cell>
          <cell r="Q241">
            <v>1992</v>
          </cell>
          <cell r="R241" t="str">
            <v>19927</v>
          </cell>
          <cell r="S241">
            <v>33803</v>
          </cell>
          <cell r="T241">
            <v>715.11</v>
          </cell>
          <cell r="U241">
            <v>704.77225806451622</v>
          </cell>
          <cell r="V241">
            <v>680.82647540983658</v>
          </cell>
        </row>
        <row r="242">
          <cell r="B242">
            <v>27875</v>
          </cell>
          <cell r="C242">
            <v>1</v>
          </cell>
          <cell r="D242">
            <v>1</v>
          </cell>
          <cell r="N242">
            <v>32721</v>
          </cell>
          <cell r="O242">
            <v>119.3</v>
          </cell>
          <cell r="Q242">
            <v>1992</v>
          </cell>
          <cell r="R242" t="str">
            <v>19927</v>
          </cell>
          <cell r="S242">
            <v>33804</v>
          </cell>
          <cell r="T242">
            <v>715.11</v>
          </cell>
          <cell r="U242">
            <v>704.77225806451622</v>
          </cell>
          <cell r="V242">
            <v>680.82647540983658</v>
          </cell>
        </row>
        <row r="243">
          <cell r="B243">
            <v>27876</v>
          </cell>
          <cell r="C243">
            <v>1</v>
          </cell>
          <cell r="D243">
            <v>1</v>
          </cell>
          <cell r="N243">
            <v>32752</v>
          </cell>
          <cell r="O243">
            <v>119.7</v>
          </cell>
          <cell r="Q243">
            <v>1992</v>
          </cell>
          <cell r="R243" t="str">
            <v>19927</v>
          </cell>
          <cell r="S243">
            <v>33805</v>
          </cell>
          <cell r="T243">
            <v>715.11</v>
          </cell>
          <cell r="U243">
            <v>704.77225806451622</v>
          </cell>
          <cell r="V243">
            <v>680.82647540983658</v>
          </cell>
        </row>
        <row r="244">
          <cell r="B244">
            <v>27877</v>
          </cell>
          <cell r="C244">
            <v>1</v>
          </cell>
          <cell r="D244">
            <v>1</v>
          </cell>
          <cell r="N244">
            <v>32782</v>
          </cell>
          <cell r="O244">
            <v>120</v>
          </cell>
          <cell r="Q244">
            <v>1992</v>
          </cell>
          <cell r="R244" t="str">
            <v>19927</v>
          </cell>
          <cell r="S244">
            <v>33806</v>
          </cell>
          <cell r="T244">
            <v>715.11</v>
          </cell>
          <cell r="U244">
            <v>704.77225806451622</v>
          </cell>
          <cell r="V244">
            <v>680.82647540983658</v>
          </cell>
        </row>
        <row r="245">
          <cell r="B245">
            <v>27878</v>
          </cell>
          <cell r="C245">
            <v>1</v>
          </cell>
          <cell r="D245">
            <v>1</v>
          </cell>
          <cell r="N245">
            <v>32813</v>
          </cell>
          <cell r="O245">
            <v>120.4</v>
          </cell>
          <cell r="Q245">
            <v>1992</v>
          </cell>
          <cell r="R245" t="str">
            <v>19927</v>
          </cell>
          <cell r="S245">
            <v>33807</v>
          </cell>
          <cell r="T245">
            <v>710.91</v>
          </cell>
          <cell r="U245">
            <v>704.77225806451622</v>
          </cell>
          <cell r="V245">
            <v>680.82647540983658</v>
          </cell>
        </row>
        <row r="246">
          <cell r="B246">
            <v>27879</v>
          </cell>
          <cell r="C246">
            <v>1</v>
          </cell>
          <cell r="D246">
            <v>1</v>
          </cell>
          <cell r="N246">
            <v>32843</v>
          </cell>
          <cell r="O246">
            <v>120.6</v>
          </cell>
          <cell r="Q246">
            <v>1992</v>
          </cell>
          <cell r="R246" t="str">
            <v>19927</v>
          </cell>
          <cell r="S246">
            <v>33808</v>
          </cell>
          <cell r="T246">
            <v>707.96</v>
          </cell>
          <cell r="U246">
            <v>704.77225806451622</v>
          </cell>
          <cell r="V246">
            <v>680.82647540983658</v>
          </cell>
        </row>
        <row r="247">
          <cell r="B247">
            <v>27880</v>
          </cell>
          <cell r="C247">
            <v>1</v>
          </cell>
          <cell r="D247">
            <v>1</v>
          </cell>
          <cell r="N247">
            <v>32874</v>
          </cell>
          <cell r="O247">
            <v>121</v>
          </cell>
          <cell r="Q247">
            <v>1992</v>
          </cell>
          <cell r="R247" t="str">
            <v>19927</v>
          </cell>
          <cell r="S247">
            <v>33809</v>
          </cell>
          <cell r="T247">
            <v>699.73</v>
          </cell>
          <cell r="U247">
            <v>704.77225806451622</v>
          </cell>
          <cell r="V247">
            <v>680.82647540983658</v>
          </cell>
        </row>
        <row r="248">
          <cell r="B248">
            <v>27881</v>
          </cell>
          <cell r="C248">
            <v>1</v>
          </cell>
          <cell r="D248">
            <v>1</v>
          </cell>
          <cell r="N248">
            <v>32905</v>
          </cell>
          <cell r="O248">
            <v>121.4</v>
          </cell>
          <cell r="Q248">
            <v>1992</v>
          </cell>
          <cell r="R248" t="str">
            <v>19927</v>
          </cell>
          <cell r="S248">
            <v>33810</v>
          </cell>
          <cell r="T248">
            <v>699.68</v>
          </cell>
          <cell r="U248">
            <v>704.77225806451622</v>
          </cell>
          <cell r="V248">
            <v>680.82647540983658</v>
          </cell>
        </row>
        <row r="249">
          <cell r="B249">
            <v>27882</v>
          </cell>
          <cell r="C249">
            <v>1</v>
          </cell>
          <cell r="D249">
            <v>1</v>
          </cell>
          <cell r="N249">
            <v>32933</v>
          </cell>
          <cell r="O249">
            <v>121.8</v>
          </cell>
          <cell r="Q249">
            <v>1992</v>
          </cell>
          <cell r="R249" t="str">
            <v>19927</v>
          </cell>
          <cell r="S249">
            <v>33811</v>
          </cell>
          <cell r="T249">
            <v>699.68</v>
          </cell>
          <cell r="U249">
            <v>704.77225806451622</v>
          </cell>
          <cell r="V249">
            <v>680.82647540983658</v>
          </cell>
        </row>
        <row r="250">
          <cell r="B250">
            <v>27883</v>
          </cell>
          <cell r="C250">
            <v>1</v>
          </cell>
          <cell r="D250">
            <v>1</v>
          </cell>
          <cell r="N250">
            <v>32964</v>
          </cell>
          <cell r="O250">
            <v>122.1</v>
          </cell>
          <cell r="Q250">
            <v>1992</v>
          </cell>
          <cell r="R250" t="str">
            <v>19927</v>
          </cell>
          <cell r="S250">
            <v>33812</v>
          </cell>
          <cell r="T250">
            <v>699.68</v>
          </cell>
          <cell r="U250">
            <v>704.77225806451622</v>
          </cell>
          <cell r="V250">
            <v>680.82647540983658</v>
          </cell>
        </row>
        <row r="251">
          <cell r="B251">
            <v>27884</v>
          </cell>
          <cell r="C251">
            <v>1</v>
          </cell>
          <cell r="D251">
            <v>1</v>
          </cell>
          <cell r="N251">
            <v>32994</v>
          </cell>
          <cell r="O251">
            <v>122.1</v>
          </cell>
          <cell r="Q251">
            <v>1992</v>
          </cell>
          <cell r="R251" t="str">
            <v>19927</v>
          </cell>
          <cell r="S251">
            <v>33813</v>
          </cell>
          <cell r="T251">
            <v>701.66</v>
          </cell>
          <cell r="U251">
            <v>704.77225806451622</v>
          </cell>
          <cell r="V251">
            <v>680.82647540983658</v>
          </cell>
        </row>
        <row r="252">
          <cell r="B252">
            <v>27885</v>
          </cell>
          <cell r="C252">
            <v>1</v>
          </cell>
          <cell r="D252">
            <v>1</v>
          </cell>
          <cell r="N252">
            <v>33025</v>
          </cell>
          <cell r="O252">
            <v>122.5</v>
          </cell>
          <cell r="Q252">
            <v>1992</v>
          </cell>
          <cell r="R252" t="str">
            <v>19927</v>
          </cell>
          <cell r="S252">
            <v>33814</v>
          </cell>
          <cell r="T252">
            <v>701.89</v>
          </cell>
          <cell r="U252">
            <v>704.77225806451622</v>
          </cell>
          <cell r="V252">
            <v>680.82647540983658</v>
          </cell>
        </row>
        <row r="253">
          <cell r="B253">
            <v>27886</v>
          </cell>
          <cell r="C253">
            <v>1</v>
          </cell>
          <cell r="D253">
            <v>1</v>
          </cell>
          <cell r="N253">
            <v>33055</v>
          </cell>
          <cell r="O253">
            <v>122.9</v>
          </cell>
          <cell r="Q253">
            <v>1992</v>
          </cell>
          <cell r="R253" t="str">
            <v>19927</v>
          </cell>
          <cell r="S253">
            <v>33815</v>
          </cell>
          <cell r="T253">
            <v>702.02</v>
          </cell>
          <cell r="U253">
            <v>704.77225806451622</v>
          </cell>
          <cell r="V253">
            <v>680.82647540983658</v>
          </cell>
        </row>
        <row r="254">
          <cell r="B254">
            <v>27887</v>
          </cell>
          <cell r="C254">
            <v>1</v>
          </cell>
          <cell r="D254">
            <v>1</v>
          </cell>
          <cell r="N254">
            <v>33086</v>
          </cell>
          <cell r="O254">
            <v>123.3</v>
          </cell>
          <cell r="Q254">
            <v>1992</v>
          </cell>
          <cell r="R254" t="str">
            <v>19927</v>
          </cell>
          <cell r="S254">
            <v>33816</v>
          </cell>
          <cell r="T254">
            <v>705.14</v>
          </cell>
          <cell r="U254">
            <v>704.77225806451622</v>
          </cell>
          <cell r="V254">
            <v>680.82647540983658</v>
          </cell>
        </row>
        <row r="255">
          <cell r="B255">
            <v>27888</v>
          </cell>
          <cell r="C255">
            <v>1</v>
          </cell>
          <cell r="D255">
            <v>1</v>
          </cell>
          <cell r="N255">
            <v>33117</v>
          </cell>
          <cell r="O255">
            <v>123.8</v>
          </cell>
          <cell r="Q255">
            <v>1992</v>
          </cell>
          <cell r="R255" t="str">
            <v>19928</v>
          </cell>
          <cell r="S255">
            <v>33817</v>
          </cell>
          <cell r="T255">
            <v>702.52</v>
          </cell>
          <cell r="U255">
            <v>694.17451612903233</v>
          </cell>
          <cell r="V255">
            <v>680.82647540983658</v>
          </cell>
        </row>
        <row r="256">
          <cell r="B256">
            <v>27889</v>
          </cell>
          <cell r="C256">
            <v>1</v>
          </cell>
          <cell r="D256">
            <v>1</v>
          </cell>
          <cell r="N256">
            <v>33147</v>
          </cell>
          <cell r="O256">
            <v>124.1</v>
          </cell>
          <cell r="Q256">
            <v>1992</v>
          </cell>
          <cell r="R256" t="str">
            <v>19928</v>
          </cell>
          <cell r="S256">
            <v>33818</v>
          </cell>
          <cell r="T256">
            <v>702.52</v>
          </cell>
          <cell r="U256">
            <v>694.17451612903233</v>
          </cell>
          <cell r="V256">
            <v>680.82647540983658</v>
          </cell>
        </row>
        <row r="257">
          <cell r="B257">
            <v>27890</v>
          </cell>
          <cell r="C257">
            <v>1</v>
          </cell>
          <cell r="D257">
            <v>1</v>
          </cell>
          <cell r="N257">
            <v>33178</v>
          </cell>
          <cell r="O257">
            <v>124.5</v>
          </cell>
          <cell r="Q257">
            <v>1992</v>
          </cell>
          <cell r="R257" t="str">
            <v>19928</v>
          </cell>
          <cell r="S257">
            <v>33819</v>
          </cell>
          <cell r="T257">
            <v>702.52</v>
          </cell>
          <cell r="U257">
            <v>694.17451612903233</v>
          </cell>
          <cell r="V257">
            <v>680.82647540983658</v>
          </cell>
        </row>
        <row r="258">
          <cell r="B258">
            <v>27891</v>
          </cell>
          <cell r="C258">
            <v>1</v>
          </cell>
          <cell r="D258">
            <v>1</v>
          </cell>
          <cell r="N258">
            <v>33208</v>
          </cell>
          <cell r="O258">
            <v>124.8</v>
          </cell>
          <cell r="Q258">
            <v>1992</v>
          </cell>
          <cell r="R258" t="str">
            <v>19928</v>
          </cell>
          <cell r="S258">
            <v>33820</v>
          </cell>
          <cell r="T258">
            <v>701.82</v>
          </cell>
          <cell r="U258">
            <v>694.17451612903233</v>
          </cell>
          <cell r="V258">
            <v>680.82647540983658</v>
          </cell>
        </row>
        <row r="259">
          <cell r="B259">
            <v>27892</v>
          </cell>
          <cell r="C259">
            <v>1</v>
          </cell>
          <cell r="D259">
            <v>1</v>
          </cell>
          <cell r="N259">
            <v>33239</v>
          </cell>
          <cell r="O259">
            <v>125.6</v>
          </cell>
          <cell r="Q259">
            <v>1992</v>
          </cell>
          <cell r="R259" t="str">
            <v>19928</v>
          </cell>
          <cell r="S259">
            <v>33821</v>
          </cell>
          <cell r="T259">
            <v>698.84</v>
          </cell>
          <cell r="U259">
            <v>694.17451612903233</v>
          </cell>
          <cell r="V259">
            <v>680.82647540983658</v>
          </cell>
        </row>
        <row r="260">
          <cell r="B260">
            <v>27893</v>
          </cell>
          <cell r="C260">
            <v>1</v>
          </cell>
          <cell r="D260">
            <v>1</v>
          </cell>
          <cell r="N260">
            <v>33270</v>
          </cell>
          <cell r="O260">
            <v>125.8</v>
          </cell>
          <cell r="Q260">
            <v>1992</v>
          </cell>
          <cell r="R260" t="str">
            <v>19928</v>
          </cell>
          <cell r="S260">
            <v>33822</v>
          </cell>
          <cell r="T260">
            <v>695.32</v>
          </cell>
          <cell r="U260">
            <v>694.17451612903233</v>
          </cell>
          <cell r="V260">
            <v>680.82647540983658</v>
          </cell>
        </row>
        <row r="261">
          <cell r="B261">
            <v>27894</v>
          </cell>
          <cell r="C261">
            <v>1</v>
          </cell>
          <cell r="D261">
            <v>1</v>
          </cell>
          <cell r="N261">
            <v>33298</v>
          </cell>
          <cell r="O261">
            <v>126</v>
          </cell>
          <cell r="Q261">
            <v>1992</v>
          </cell>
          <cell r="R261" t="str">
            <v>19928</v>
          </cell>
          <cell r="S261">
            <v>33823</v>
          </cell>
          <cell r="T261">
            <v>694.25</v>
          </cell>
          <cell r="U261">
            <v>694.17451612903233</v>
          </cell>
          <cell r="V261">
            <v>680.82647540983658</v>
          </cell>
        </row>
        <row r="262">
          <cell r="B262">
            <v>27895</v>
          </cell>
          <cell r="C262">
            <v>1</v>
          </cell>
          <cell r="D262">
            <v>1</v>
          </cell>
          <cell r="N262">
            <v>33329</v>
          </cell>
          <cell r="O262">
            <v>126.1</v>
          </cell>
          <cell r="Q262">
            <v>1992</v>
          </cell>
          <cell r="R262" t="str">
            <v>19928</v>
          </cell>
          <cell r="S262">
            <v>33824</v>
          </cell>
          <cell r="T262">
            <v>694.25</v>
          </cell>
          <cell r="U262">
            <v>694.17451612903233</v>
          </cell>
          <cell r="V262">
            <v>680.82647540983658</v>
          </cell>
        </row>
        <row r="263">
          <cell r="B263">
            <v>27896</v>
          </cell>
          <cell r="C263">
            <v>1</v>
          </cell>
          <cell r="D263">
            <v>1</v>
          </cell>
          <cell r="N263">
            <v>33359</v>
          </cell>
          <cell r="O263">
            <v>126.5</v>
          </cell>
          <cell r="Q263">
            <v>1992</v>
          </cell>
          <cell r="R263" t="str">
            <v>19928</v>
          </cell>
          <cell r="S263">
            <v>33825</v>
          </cell>
          <cell r="T263">
            <v>694.25</v>
          </cell>
          <cell r="U263">
            <v>694.17451612903233</v>
          </cell>
          <cell r="V263">
            <v>680.82647540983658</v>
          </cell>
        </row>
        <row r="264">
          <cell r="B264">
            <v>27897</v>
          </cell>
          <cell r="C264">
            <v>1</v>
          </cell>
          <cell r="D264">
            <v>1</v>
          </cell>
          <cell r="N264">
            <v>33390</v>
          </cell>
          <cell r="O264">
            <v>126.6</v>
          </cell>
          <cell r="Q264">
            <v>1992</v>
          </cell>
          <cell r="R264" t="str">
            <v>19928</v>
          </cell>
          <cell r="S264">
            <v>33826</v>
          </cell>
          <cell r="T264">
            <v>694.25</v>
          </cell>
          <cell r="U264">
            <v>694.17451612903233</v>
          </cell>
          <cell r="V264">
            <v>680.82647540983658</v>
          </cell>
        </row>
        <row r="265">
          <cell r="B265">
            <v>27898</v>
          </cell>
          <cell r="C265">
            <v>1</v>
          </cell>
          <cell r="D265">
            <v>1</v>
          </cell>
          <cell r="N265">
            <v>33420</v>
          </cell>
          <cell r="O265">
            <v>126.7</v>
          </cell>
          <cell r="Q265">
            <v>1992</v>
          </cell>
          <cell r="R265" t="str">
            <v>19928</v>
          </cell>
          <cell r="S265">
            <v>33827</v>
          </cell>
          <cell r="T265">
            <v>692.72</v>
          </cell>
          <cell r="U265">
            <v>694.17451612903233</v>
          </cell>
          <cell r="V265">
            <v>680.82647540983658</v>
          </cell>
        </row>
        <row r="266">
          <cell r="B266">
            <v>27899</v>
          </cell>
          <cell r="C266">
            <v>1</v>
          </cell>
          <cell r="D266">
            <v>1</v>
          </cell>
          <cell r="N266">
            <v>33451</v>
          </cell>
          <cell r="O266">
            <v>126.8</v>
          </cell>
          <cell r="Q266">
            <v>1992</v>
          </cell>
          <cell r="R266" t="str">
            <v>19928</v>
          </cell>
          <cell r="S266">
            <v>33828</v>
          </cell>
          <cell r="T266">
            <v>692.25</v>
          </cell>
          <cell r="U266">
            <v>694.17451612903233</v>
          </cell>
          <cell r="V266">
            <v>680.82647540983658</v>
          </cell>
        </row>
        <row r="267">
          <cell r="B267">
            <v>27900</v>
          </cell>
          <cell r="C267">
            <v>1</v>
          </cell>
          <cell r="D267">
            <v>1</v>
          </cell>
          <cell r="N267">
            <v>33482</v>
          </cell>
          <cell r="O267">
            <v>127.2</v>
          </cell>
          <cell r="Q267">
            <v>1992</v>
          </cell>
          <cell r="R267" t="str">
            <v>19928</v>
          </cell>
          <cell r="S267">
            <v>33829</v>
          </cell>
          <cell r="T267">
            <v>694.28</v>
          </cell>
          <cell r="U267">
            <v>694.17451612903233</v>
          </cell>
          <cell r="V267">
            <v>680.82647540983658</v>
          </cell>
        </row>
        <row r="268">
          <cell r="B268">
            <v>27901</v>
          </cell>
          <cell r="C268">
            <v>1</v>
          </cell>
          <cell r="D268">
            <v>1</v>
          </cell>
          <cell r="N268">
            <v>33512</v>
          </cell>
          <cell r="O268">
            <v>127.6</v>
          </cell>
          <cell r="Q268">
            <v>1992</v>
          </cell>
          <cell r="R268" t="str">
            <v>19928</v>
          </cell>
          <cell r="S268">
            <v>33830</v>
          </cell>
          <cell r="T268">
            <v>692.51</v>
          </cell>
          <cell r="U268">
            <v>694.17451612903233</v>
          </cell>
          <cell r="V268">
            <v>680.82647540983658</v>
          </cell>
        </row>
        <row r="269">
          <cell r="B269">
            <v>27902</v>
          </cell>
          <cell r="C269">
            <v>1</v>
          </cell>
          <cell r="D269">
            <v>1</v>
          </cell>
          <cell r="N269">
            <v>33543</v>
          </cell>
          <cell r="O269">
            <v>127.8</v>
          </cell>
          <cell r="Q269">
            <v>1992</v>
          </cell>
          <cell r="R269" t="str">
            <v>19928</v>
          </cell>
          <cell r="S269">
            <v>33831</v>
          </cell>
          <cell r="T269">
            <v>693.25</v>
          </cell>
          <cell r="U269">
            <v>694.17451612903233</v>
          </cell>
          <cell r="V269">
            <v>680.82647540983658</v>
          </cell>
        </row>
        <row r="270">
          <cell r="B270">
            <v>27903</v>
          </cell>
          <cell r="C270">
            <v>1</v>
          </cell>
          <cell r="D270">
            <v>1</v>
          </cell>
          <cell r="N270">
            <v>33573</v>
          </cell>
          <cell r="O270">
            <v>128</v>
          </cell>
          <cell r="Q270">
            <v>1992</v>
          </cell>
          <cell r="R270" t="str">
            <v>19928</v>
          </cell>
          <cell r="S270">
            <v>33832</v>
          </cell>
          <cell r="T270">
            <v>693.25</v>
          </cell>
          <cell r="U270">
            <v>694.17451612903233</v>
          </cell>
          <cell r="V270">
            <v>680.82647540983658</v>
          </cell>
        </row>
        <row r="271">
          <cell r="B271">
            <v>27904</v>
          </cell>
          <cell r="C271">
            <v>1</v>
          </cell>
          <cell r="D271">
            <v>1</v>
          </cell>
          <cell r="N271">
            <v>33604</v>
          </cell>
          <cell r="O271">
            <v>128.19999999999999</v>
          </cell>
          <cell r="Q271">
            <v>1992</v>
          </cell>
          <cell r="R271" t="str">
            <v>19928</v>
          </cell>
          <cell r="S271">
            <v>33833</v>
          </cell>
          <cell r="T271">
            <v>693.25</v>
          </cell>
          <cell r="U271">
            <v>694.17451612903233</v>
          </cell>
          <cell r="V271">
            <v>680.82647540983658</v>
          </cell>
        </row>
        <row r="272">
          <cell r="B272">
            <v>27905</v>
          </cell>
          <cell r="C272">
            <v>1</v>
          </cell>
          <cell r="D272">
            <v>1</v>
          </cell>
          <cell r="N272">
            <v>33635</v>
          </cell>
          <cell r="O272">
            <v>128.30000000000001</v>
          </cell>
          <cell r="Q272">
            <v>1992</v>
          </cell>
          <cell r="R272" t="str">
            <v>19928</v>
          </cell>
          <cell r="S272">
            <v>33834</v>
          </cell>
          <cell r="T272">
            <v>693.25</v>
          </cell>
          <cell r="U272">
            <v>694.17451612903233</v>
          </cell>
          <cell r="V272">
            <v>680.82647540983658</v>
          </cell>
        </row>
        <row r="273">
          <cell r="B273">
            <v>27906</v>
          </cell>
          <cell r="C273">
            <v>1</v>
          </cell>
          <cell r="D273">
            <v>1</v>
          </cell>
          <cell r="N273">
            <v>33664</v>
          </cell>
          <cell r="O273">
            <v>128.6</v>
          </cell>
          <cell r="Q273">
            <v>1992</v>
          </cell>
          <cell r="R273" t="str">
            <v>19928</v>
          </cell>
          <cell r="S273">
            <v>33835</v>
          </cell>
          <cell r="T273">
            <v>693.69</v>
          </cell>
          <cell r="U273">
            <v>694.17451612903233</v>
          </cell>
          <cell r="V273">
            <v>680.82647540983658</v>
          </cell>
        </row>
        <row r="274">
          <cell r="B274">
            <v>27907</v>
          </cell>
          <cell r="C274">
            <v>1</v>
          </cell>
          <cell r="D274">
            <v>1</v>
          </cell>
          <cell r="N274">
            <v>33695</v>
          </cell>
          <cell r="O274">
            <v>129</v>
          </cell>
          <cell r="Q274">
            <v>1992</v>
          </cell>
          <cell r="R274" t="str">
            <v>19928</v>
          </cell>
          <cell r="S274">
            <v>33836</v>
          </cell>
          <cell r="T274">
            <v>692.48</v>
          </cell>
          <cell r="U274">
            <v>694.17451612903233</v>
          </cell>
          <cell r="V274">
            <v>680.82647540983658</v>
          </cell>
        </row>
        <row r="275">
          <cell r="B275">
            <v>27908</v>
          </cell>
          <cell r="C275">
            <v>1</v>
          </cell>
          <cell r="D275">
            <v>1</v>
          </cell>
          <cell r="N275">
            <v>33725</v>
          </cell>
          <cell r="O275">
            <v>129</v>
          </cell>
          <cell r="Q275">
            <v>1992</v>
          </cell>
          <cell r="R275" t="str">
            <v>19928</v>
          </cell>
          <cell r="S275">
            <v>33837</v>
          </cell>
          <cell r="T275">
            <v>692.56</v>
          </cell>
          <cell r="U275">
            <v>694.17451612903233</v>
          </cell>
          <cell r="V275">
            <v>680.82647540983658</v>
          </cell>
        </row>
        <row r="276">
          <cell r="B276">
            <v>27909</v>
          </cell>
          <cell r="C276">
            <v>1</v>
          </cell>
          <cell r="D276">
            <v>1</v>
          </cell>
          <cell r="N276">
            <v>33756</v>
          </cell>
          <cell r="O276">
            <v>129</v>
          </cell>
          <cell r="Q276">
            <v>1992</v>
          </cell>
          <cell r="R276" t="str">
            <v>19928</v>
          </cell>
          <cell r="S276">
            <v>33838</v>
          </cell>
          <cell r="T276">
            <v>693.94</v>
          </cell>
          <cell r="U276">
            <v>694.17451612903233</v>
          </cell>
          <cell r="V276">
            <v>680.82647540983658</v>
          </cell>
        </row>
        <row r="277">
          <cell r="B277">
            <v>27910</v>
          </cell>
          <cell r="C277">
            <v>1</v>
          </cell>
          <cell r="D277">
            <v>1</v>
          </cell>
          <cell r="N277">
            <v>33786</v>
          </cell>
          <cell r="O277">
            <v>129.1</v>
          </cell>
          <cell r="Q277">
            <v>1992</v>
          </cell>
          <cell r="R277" t="str">
            <v>19928</v>
          </cell>
          <cell r="S277">
            <v>33839</v>
          </cell>
          <cell r="T277">
            <v>693.94</v>
          </cell>
          <cell r="U277">
            <v>694.17451612903233</v>
          </cell>
          <cell r="V277">
            <v>680.82647540983658</v>
          </cell>
        </row>
        <row r="278">
          <cell r="B278">
            <v>27911</v>
          </cell>
          <cell r="C278">
            <v>1</v>
          </cell>
          <cell r="D278">
            <v>1</v>
          </cell>
          <cell r="N278">
            <v>33817</v>
          </cell>
          <cell r="O278">
            <v>129.4</v>
          </cell>
          <cell r="Q278">
            <v>1992</v>
          </cell>
          <cell r="R278" t="str">
            <v>19928</v>
          </cell>
          <cell r="S278">
            <v>33840</v>
          </cell>
          <cell r="T278">
            <v>693.94</v>
          </cell>
          <cell r="U278">
            <v>694.17451612903233</v>
          </cell>
          <cell r="V278">
            <v>680.82647540983658</v>
          </cell>
        </row>
        <row r="279">
          <cell r="B279">
            <v>27912</v>
          </cell>
          <cell r="C279">
            <v>1</v>
          </cell>
          <cell r="D279">
            <v>1</v>
          </cell>
          <cell r="N279">
            <v>33848</v>
          </cell>
          <cell r="O279">
            <v>129.4</v>
          </cell>
          <cell r="Q279">
            <v>1992</v>
          </cell>
          <cell r="R279" t="str">
            <v>19928</v>
          </cell>
          <cell r="S279">
            <v>33841</v>
          </cell>
          <cell r="T279">
            <v>689.56</v>
          </cell>
          <cell r="U279">
            <v>694.17451612903233</v>
          </cell>
          <cell r="V279">
            <v>680.82647540983658</v>
          </cell>
        </row>
        <row r="280">
          <cell r="B280">
            <v>27913</v>
          </cell>
          <cell r="C280">
            <v>1</v>
          </cell>
          <cell r="D280">
            <v>1</v>
          </cell>
          <cell r="N280">
            <v>33878</v>
          </cell>
          <cell r="O280">
            <v>129.69999999999999</v>
          </cell>
          <cell r="Q280">
            <v>1992</v>
          </cell>
          <cell r="R280" t="str">
            <v>19928</v>
          </cell>
          <cell r="S280">
            <v>33842</v>
          </cell>
          <cell r="T280">
            <v>689.21</v>
          </cell>
          <cell r="U280">
            <v>694.17451612903233</v>
          </cell>
          <cell r="V280">
            <v>680.82647540983658</v>
          </cell>
        </row>
        <row r="281">
          <cell r="B281">
            <v>27914</v>
          </cell>
          <cell r="C281">
            <v>1</v>
          </cell>
          <cell r="D281">
            <v>1</v>
          </cell>
          <cell r="N281">
            <v>33909</v>
          </cell>
          <cell r="O281">
            <v>129.9</v>
          </cell>
          <cell r="Q281">
            <v>1992</v>
          </cell>
          <cell r="R281" t="str">
            <v>19928</v>
          </cell>
          <cell r="S281">
            <v>33843</v>
          </cell>
          <cell r="T281">
            <v>689.45</v>
          </cell>
          <cell r="U281">
            <v>694.17451612903233</v>
          </cell>
          <cell r="V281">
            <v>680.82647540983658</v>
          </cell>
        </row>
        <row r="282">
          <cell r="B282">
            <v>27915</v>
          </cell>
          <cell r="C282">
            <v>1</v>
          </cell>
          <cell r="D282">
            <v>1</v>
          </cell>
          <cell r="N282">
            <v>33939</v>
          </cell>
          <cell r="O282">
            <v>130.1</v>
          </cell>
          <cell r="Q282">
            <v>1992</v>
          </cell>
          <cell r="R282" t="str">
            <v>19928</v>
          </cell>
          <cell r="S282">
            <v>33844</v>
          </cell>
          <cell r="T282">
            <v>690.3</v>
          </cell>
          <cell r="U282">
            <v>694.17451612903233</v>
          </cell>
          <cell r="V282">
            <v>680.82647540983658</v>
          </cell>
        </row>
        <row r="283">
          <cell r="B283">
            <v>27916</v>
          </cell>
          <cell r="C283">
            <v>1</v>
          </cell>
          <cell r="D283">
            <v>1</v>
          </cell>
          <cell r="N283">
            <v>33970</v>
          </cell>
          <cell r="O283">
            <v>130.4</v>
          </cell>
          <cell r="Q283">
            <v>1992</v>
          </cell>
          <cell r="R283" t="str">
            <v>19928</v>
          </cell>
          <cell r="S283">
            <v>33845</v>
          </cell>
          <cell r="T283">
            <v>691.68</v>
          </cell>
          <cell r="U283">
            <v>694.17451612903233</v>
          </cell>
          <cell r="V283">
            <v>680.82647540983658</v>
          </cell>
        </row>
        <row r="284">
          <cell r="B284">
            <v>27917</v>
          </cell>
          <cell r="C284">
            <v>1</v>
          </cell>
          <cell r="D284">
            <v>1</v>
          </cell>
          <cell r="N284">
            <v>34001</v>
          </cell>
          <cell r="O284">
            <v>130.69999999999999</v>
          </cell>
          <cell r="Q284">
            <v>1992</v>
          </cell>
          <cell r="R284" t="str">
            <v>19928</v>
          </cell>
          <cell r="S284">
            <v>33846</v>
          </cell>
          <cell r="T284">
            <v>691.68</v>
          </cell>
          <cell r="U284">
            <v>694.17451612903233</v>
          </cell>
          <cell r="V284">
            <v>680.82647540983658</v>
          </cell>
        </row>
        <row r="285">
          <cell r="B285">
            <v>27918</v>
          </cell>
          <cell r="C285">
            <v>1</v>
          </cell>
          <cell r="D285">
            <v>1</v>
          </cell>
          <cell r="N285">
            <v>34029</v>
          </cell>
          <cell r="O285">
            <v>130.9</v>
          </cell>
          <cell r="Q285">
            <v>1992</v>
          </cell>
          <cell r="R285" t="str">
            <v>19928</v>
          </cell>
          <cell r="S285">
            <v>33847</v>
          </cell>
          <cell r="T285">
            <v>691.68</v>
          </cell>
          <cell r="U285">
            <v>694.17451612903233</v>
          </cell>
          <cell r="V285">
            <v>680.82647540983658</v>
          </cell>
        </row>
        <row r="286">
          <cell r="B286">
            <v>27919</v>
          </cell>
          <cell r="C286">
            <v>1</v>
          </cell>
          <cell r="D286">
            <v>1</v>
          </cell>
          <cell r="N286">
            <v>34060</v>
          </cell>
          <cell r="O286">
            <v>131.1</v>
          </cell>
          <cell r="Q286">
            <v>1992</v>
          </cell>
          <cell r="R286" t="str">
            <v>19929</v>
          </cell>
          <cell r="S286">
            <v>33848</v>
          </cell>
          <cell r="T286">
            <v>691.9</v>
          </cell>
          <cell r="U286">
            <v>697.50333333333333</v>
          </cell>
          <cell r="V286">
            <v>680.82647540983658</v>
          </cell>
        </row>
        <row r="287">
          <cell r="B287">
            <v>27920</v>
          </cell>
          <cell r="C287">
            <v>1</v>
          </cell>
          <cell r="D287">
            <v>1</v>
          </cell>
          <cell r="N287">
            <v>34090</v>
          </cell>
          <cell r="O287">
            <v>131.19999999999999</v>
          </cell>
          <cell r="Q287">
            <v>1992</v>
          </cell>
          <cell r="R287" t="str">
            <v>19929</v>
          </cell>
          <cell r="S287">
            <v>33849</v>
          </cell>
          <cell r="T287">
            <v>692.89</v>
          </cell>
          <cell r="U287">
            <v>697.50333333333333</v>
          </cell>
          <cell r="V287">
            <v>680.82647540983658</v>
          </cell>
        </row>
        <row r="288">
          <cell r="B288">
            <v>27921</v>
          </cell>
          <cell r="C288">
            <v>1</v>
          </cell>
          <cell r="D288">
            <v>1</v>
          </cell>
          <cell r="N288">
            <v>34121</v>
          </cell>
          <cell r="O288">
            <v>131.1</v>
          </cell>
          <cell r="Q288">
            <v>1992</v>
          </cell>
          <cell r="R288" t="str">
            <v>19929</v>
          </cell>
          <cell r="S288">
            <v>33850</v>
          </cell>
          <cell r="T288">
            <v>693.02</v>
          </cell>
          <cell r="U288">
            <v>697.50333333333333</v>
          </cell>
          <cell r="V288">
            <v>680.82647540983658</v>
          </cell>
        </row>
        <row r="289">
          <cell r="B289">
            <v>27922</v>
          </cell>
          <cell r="C289">
            <v>1</v>
          </cell>
          <cell r="D289">
            <v>1</v>
          </cell>
          <cell r="N289">
            <v>34151</v>
          </cell>
          <cell r="O289">
            <v>131.5</v>
          </cell>
          <cell r="Q289">
            <v>1992</v>
          </cell>
          <cell r="R289" t="str">
            <v>19929</v>
          </cell>
          <cell r="S289">
            <v>33851</v>
          </cell>
          <cell r="T289">
            <v>695.62</v>
          </cell>
          <cell r="U289">
            <v>697.50333333333333</v>
          </cell>
          <cell r="V289">
            <v>680.82647540983658</v>
          </cell>
        </row>
        <row r="290">
          <cell r="B290">
            <v>27923</v>
          </cell>
          <cell r="C290">
            <v>1</v>
          </cell>
          <cell r="D290">
            <v>1</v>
          </cell>
          <cell r="N290">
            <v>34182</v>
          </cell>
          <cell r="O290">
            <v>131.6</v>
          </cell>
          <cell r="Q290">
            <v>1992</v>
          </cell>
          <cell r="R290" t="str">
            <v>19929</v>
          </cell>
          <cell r="S290">
            <v>33852</v>
          </cell>
          <cell r="T290">
            <v>696.77</v>
          </cell>
          <cell r="U290">
            <v>697.50333333333333</v>
          </cell>
          <cell r="V290">
            <v>680.82647540983658</v>
          </cell>
        </row>
        <row r="291">
          <cell r="B291">
            <v>27924</v>
          </cell>
          <cell r="C291">
            <v>1</v>
          </cell>
          <cell r="D291">
            <v>1</v>
          </cell>
          <cell r="N291">
            <v>34213</v>
          </cell>
          <cell r="O291">
            <v>131.69999999999999</v>
          </cell>
          <cell r="Q291">
            <v>1992</v>
          </cell>
          <cell r="R291" t="str">
            <v>19929</v>
          </cell>
          <cell r="S291">
            <v>33853</v>
          </cell>
          <cell r="T291">
            <v>696.77</v>
          </cell>
          <cell r="U291">
            <v>697.50333333333333</v>
          </cell>
          <cell r="V291">
            <v>680.82647540983658</v>
          </cell>
        </row>
        <row r="292">
          <cell r="B292">
            <v>27925</v>
          </cell>
          <cell r="C292">
            <v>1</v>
          </cell>
          <cell r="D292">
            <v>1</v>
          </cell>
          <cell r="N292">
            <v>34243</v>
          </cell>
          <cell r="O292">
            <v>131.80000000000001</v>
          </cell>
          <cell r="Q292">
            <v>1992</v>
          </cell>
          <cell r="R292" t="str">
            <v>19929</v>
          </cell>
          <cell r="S292">
            <v>33854</v>
          </cell>
          <cell r="T292">
            <v>696.77</v>
          </cell>
          <cell r="U292">
            <v>697.50333333333333</v>
          </cell>
          <cell r="V292">
            <v>680.82647540983658</v>
          </cell>
        </row>
        <row r="293">
          <cell r="B293">
            <v>27926</v>
          </cell>
          <cell r="C293">
            <v>1</v>
          </cell>
          <cell r="D293">
            <v>1</v>
          </cell>
          <cell r="N293">
            <v>34274</v>
          </cell>
          <cell r="O293">
            <v>132.19999999999999</v>
          </cell>
          <cell r="Q293">
            <v>1992</v>
          </cell>
          <cell r="R293" t="str">
            <v>19929</v>
          </cell>
          <cell r="S293">
            <v>33855</v>
          </cell>
          <cell r="T293">
            <v>697.69</v>
          </cell>
          <cell r="U293">
            <v>697.50333333333333</v>
          </cell>
          <cell r="V293">
            <v>680.82647540983658</v>
          </cell>
        </row>
        <row r="294">
          <cell r="B294">
            <v>27927</v>
          </cell>
          <cell r="C294">
            <v>1</v>
          </cell>
          <cell r="D294">
            <v>1</v>
          </cell>
          <cell r="N294">
            <v>34304</v>
          </cell>
          <cell r="O294">
            <v>132.4</v>
          </cell>
          <cell r="Q294">
            <v>1992</v>
          </cell>
          <cell r="R294" t="str">
            <v>19929</v>
          </cell>
          <cell r="S294">
            <v>33856</v>
          </cell>
          <cell r="T294">
            <v>698.28</v>
          </cell>
          <cell r="U294">
            <v>697.50333333333333</v>
          </cell>
          <cell r="V294">
            <v>680.82647540983658</v>
          </cell>
        </row>
        <row r="295">
          <cell r="B295">
            <v>27928</v>
          </cell>
          <cell r="C295">
            <v>1</v>
          </cell>
          <cell r="D295">
            <v>1</v>
          </cell>
          <cell r="N295">
            <v>34335</v>
          </cell>
          <cell r="O295">
            <v>132.9</v>
          </cell>
          <cell r="Q295">
            <v>1992</v>
          </cell>
          <cell r="R295" t="str">
            <v>19929</v>
          </cell>
          <cell r="S295">
            <v>33857</v>
          </cell>
          <cell r="T295">
            <v>695.38</v>
          </cell>
          <cell r="U295">
            <v>697.50333333333333</v>
          </cell>
          <cell r="V295">
            <v>680.82647540983658</v>
          </cell>
        </row>
        <row r="296">
          <cell r="B296">
            <v>27929</v>
          </cell>
          <cell r="C296">
            <v>1</v>
          </cell>
          <cell r="D296">
            <v>1</v>
          </cell>
          <cell r="N296">
            <v>34366</v>
          </cell>
          <cell r="O296">
            <v>133.1</v>
          </cell>
          <cell r="Q296">
            <v>1992</v>
          </cell>
          <cell r="R296" t="str">
            <v>19929</v>
          </cell>
          <cell r="S296">
            <v>33858</v>
          </cell>
          <cell r="T296">
            <v>695.54</v>
          </cell>
          <cell r="U296">
            <v>697.50333333333333</v>
          </cell>
          <cell r="V296">
            <v>680.82647540983658</v>
          </cell>
        </row>
        <row r="297">
          <cell r="B297">
            <v>27930</v>
          </cell>
          <cell r="C297">
            <v>1</v>
          </cell>
          <cell r="D297">
            <v>1</v>
          </cell>
          <cell r="N297">
            <v>34394</v>
          </cell>
          <cell r="O297">
            <v>133.30000000000001</v>
          </cell>
          <cell r="Q297">
            <v>1992</v>
          </cell>
          <cell r="R297" t="str">
            <v>19929</v>
          </cell>
          <cell r="S297">
            <v>33859</v>
          </cell>
          <cell r="T297">
            <v>696.39</v>
          </cell>
          <cell r="U297">
            <v>697.50333333333333</v>
          </cell>
          <cell r="V297">
            <v>680.82647540983658</v>
          </cell>
        </row>
        <row r="298">
          <cell r="B298">
            <v>27931</v>
          </cell>
          <cell r="C298">
            <v>1</v>
          </cell>
          <cell r="D298">
            <v>1</v>
          </cell>
          <cell r="N298">
            <v>34425</v>
          </cell>
          <cell r="O298">
            <v>133.69999999999999</v>
          </cell>
          <cell r="Q298">
            <v>1992</v>
          </cell>
          <cell r="R298" t="str">
            <v>19929</v>
          </cell>
          <cell r="S298">
            <v>33860</v>
          </cell>
          <cell r="T298">
            <v>696.39</v>
          </cell>
          <cell r="U298">
            <v>697.50333333333333</v>
          </cell>
          <cell r="V298">
            <v>680.82647540983658</v>
          </cell>
        </row>
        <row r="299">
          <cell r="B299">
            <v>27932</v>
          </cell>
          <cell r="C299">
            <v>1</v>
          </cell>
          <cell r="D299">
            <v>1</v>
          </cell>
          <cell r="N299">
            <v>34455</v>
          </cell>
          <cell r="O299">
            <v>134.1</v>
          </cell>
          <cell r="Q299">
            <v>1992</v>
          </cell>
          <cell r="R299" t="str">
            <v>19929</v>
          </cell>
          <cell r="S299">
            <v>33861</v>
          </cell>
          <cell r="T299">
            <v>696.39</v>
          </cell>
          <cell r="U299">
            <v>697.50333333333333</v>
          </cell>
          <cell r="V299">
            <v>680.82647540983658</v>
          </cell>
        </row>
        <row r="300">
          <cell r="B300">
            <v>27933</v>
          </cell>
          <cell r="C300">
            <v>1</v>
          </cell>
          <cell r="D300">
            <v>1</v>
          </cell>
          <cell r="N300">
            <v>34486</v>
          </cell>
          <cell r="O300">
            <v>134.30000000000001</v>
          </cell>
          <cell r="Q300">
            <v>1992</v>
          </cell>
          <cell r="R300" t="str">
            <v>19929</v>
          </cell>
          <cell r="S300">
            <v>33862</v>
          </cell>
          <cell r="T300">
            <v>696.29</v>
          </cell>
          <cell r="U300">
            <v>697.50333333333333</v>
          </cell>
          <cell r="V300">
            <v>680.82647540983658</v>
          </cell>
        </row>
        <row r="301">
          <cell r="B301">
            <v>27934</v>
          </cell>
          <cell r="C301">
            <v>1</v>
          </cell>
          <cell r="D301">
            <v>1</v>
          </cell>
          <cell r="N301">
            <v>34516</v>
          </cell>
          <cell r="O301">
            <v>134.4</v>
          </cell>
          <cell r="Q301">
            <v>1992</v>
          </cell>
          <cell r="R301" t="str">
            <v>19929</v>
          </cell>
          <cell r="S301">
            <v>33863</v>
          </cell>
          <cell r="T301">
            <v>696.84</v>
          </cell>
          <cell r="U301">
            <v>697.50333333333333</v>
          </cell>
          <cell r="V301">
            <v>680.82647540983658</v>
          </cell>
        </row>
        <row r="302">
          <cell r="B302">
            <v>27935</v>
          </cell>
          <cell r="C302">
            <v>1</v>
          </cell>
          <cell r="D302">
            <v>1</v>
          </cell>
          <cell r="N302">
            <v>34547</v>
          </cell>
          <cell r="O302">
            <v>134.6</v>
          </cell>
          <cell r="Q302">
            <v>1992</v>
          </cell>
          <cell r="R302" t="str">
            <v>19929</v>
          </cell>
          <cell r="S302">
            <v>33864</v>
          </cell>
          <cell r="T302">
            <v>695.7</v>
          </cell>
          <cell r="U302">
            <v>697.50333333333333</v>
          </cell>
          <cell r="V302">
            <v>680.82647540983658</v>
          </cell>
        </row>
        <row r="303">
          <cell r="B303">
            <v>27936</v>
          </cell>
          <cell r="C303">
            <v>1</v>
          </cell>
          <cell r="D303">
            <v>1</v>
          </cell>
          <cell r="N303">
            <v>34578</v>
          </cell>
          <cell r="O303">
            <v>134.9</v>
          </cell>
          <cell r="Q303">
            <v>1992</v>
          </cell>
          <cell r="R303" t="str">
            <v>19929</v>
          </cell>
          <cell r="S303">
            <v>33865</v>
          </cell>
          <cell r="T303">
            <v>696.66</v>
          </cell>
          <cell r="U303">
            <v>697.50333333333333</v>
          </cell>
          <cell r="V303">
            <v>680.82647540983658</v>
          </cell>
        </row>
        <row r="304">
          <cell r="B304">
            <v>27937</v>
          </cell>
          <cell r="C304">
            <v>1</v>
          </cell>
          <cell r="D304">
            <v>1</v>
          </cell>
          <cell r="N304">
            <v>34608</v>
          </cell>
          <cell r="O304">
            <v>134.4</v>
          </cell>
          <cell r="Q304">
            <v>1992</v>
          </cell>
          <cell r="R304" t="str">
            <v>19929</v>
          </cell>
          <cell r="S304">
            <v>33866</v>
          </cell>
          <cell r="T304">
            <v>696.42</v>
          </cell>
          <cell r="U304">
            <v>697.50333333333333</v>
          </cell>
          <cell r="V304">
            <v>680.82647540983658</v>
          </cell>
        </row>
        <row r="305">
          <cell r="B305">
            <v>27938</v>
          </cell>
          <cell r="C305">
            <v>1</v>
          </cell>
          <cell r="D305">
            <v>1</v>
          </cell>
          <cell r="N305">
            <v>34639</v>
          </cell>
          <cell r="O305">
            <v>134.5</v>
          </cell>
          <cell r="Q305">
            <v>1992</v>
          </cell>
          <cell r="R305" t="str">
            <v>19929</v>
          </cell>
          <cell r="S305">
            <v>33867</v>
          </cell>
          <cell r="T305">
            <v>696.42</v>
          </cell>
          <cell r="U305">
            <v>697.50333333333333</v>
          </cell>
          <cell r="V305">
            <v>680.82647540983658</v>
          </cell>
        </row>
        <row r="306">
          <cell r="B306">
            <v>27939</v>
          </cell>
          <cell r="C306">
            <v>1</v>
          </cell>
          <cell r="D306">
            <v>1</v>
          </cell>
          <cell r="N306">
            <v>34669</v>
          </cell>
          <cell r="O306">
            <v>134.9</v>
          </cell>
          <cell r="Q306">
            <v>1992</v>
          </cell>
          <cell r="R306" t="str">
            <v>19929</v>
          </cell>
          <cell r="S306">
            <v>33868</v>
          </cell>
          <cell r="T306">
            <v>696.42</v>
          </cell>
          <cell r="U306">
            <v>697.50333333333333</v>
          </cell>
          <cell r="V306">
            <v>680.82647540983658</v>
          </cell>
        </row>
        <row r="307">
          <cell r="B307">
            <v>27940</v>
          </cell>
          <cell r="C307">
            <v>1</v>
          </cell>
          <cell r="D307">
            <v>1</v>
          </cell>
          <cell r="N307">
            <v>34700</v>
          </cell>
          <cell r="O307">
            <v>135.6</v>
          </cell>
          <cell r="Q307">
            <v>1992</v>
          </cell>
          <cell r="R307" t="str">
            <v>19929</v>
          </cell>
          <cell r="S307">
            <v>33869</v>
          </cell>
          <cell r="T307">
            <v>699.16</v>
          </cell>
          <cell r="U307">
            <v>697.50333333333333</v>
          </cell>
          <cell r="V307">
            <v>680.82647540983658</v>
          </cell>
        </row>
        <row r="308">
          <cell r="B308">
            <v>27941</v>
          </cell>
          <cell r="C308">
            <v>1</v>
          </cell>
          <cell r="D308">
            <v>1</v>
          </cell>
          <cell r="N308">
            <v>34731</v>
          </cell>
          <cell r="O308">
            <v>135.80000000000001</v>
          </cell>
          <cell r="Q308">
            <v>1992</v>
          </cell>
          <cell r="R308" t="str">
            <v>19929</v>
          </cell>
          <cell r="S308">
            <v>33870</v>
          </cell>
          <cell r="T308">
            <v>697.77</v>
          </cell>
          <cell r="U308">
            <v>697.50333333333333</v>
          </cell>
          <cell r="V308">
            <v>680.82647540983658</v>
          </cell>
        </row>
        <row r="309">
          <cell r="B309">
            <v>27942</v>
          </cell>
          <cell r="C309">
            <v>1</v>
          </cell>
          <cell r="D309">
            <v>1</v>
          </cell>
          <cell r="N309">
            <v>34759</v>
          </cell>
          <cell r="O309">
            <v>135.9</v>
          </cell>
          <cell r="Q309">
            <v>1992</v>
          </cell>
          <cell r="R309" t="str">
            <v>19929</v>
          </cell>
          <cell r="S309">
            <v>33871</v>
          </cell>
          <cell r="T309">
            <v>698.4</v>
          </cell>
          <cell r="U309">
            <v>697.50333333333333</v>
          </cell>
          <cell r="V309">
            <v>680.82647540983658</v>
          </cell>
        </row>
        <row r="310">
          <cell r="B310">
            <v>27943</v>
          </cell>
          <cell r="C310">
            <v>1</v>
          </cell>
          <cell r="D310">
            <v>1</v>
          </cell>
          <cell r="N310">
            <v>34790</v>
          </cell>
          <cell r="O310">
            <v>136.19999999999999</v>
          </cell>
          <cell r="Q310">
            <v>1992</v>
          </cell>
          <cell r="R310" t="str">
            <v>19929</v>
          </cell>
          <cell r="S310">
            <v>33872</v>
          </cell>
          <cell r="T310">
            <v>697.01</v>
          </cell>
          <cell r="U310">
            <v>697.50333333333333</v>
          </cell>
          <cell r="V310">
            <v>680.82647540983658</v>
          </cell>
        </row>
        <row r="311">
          <cell r="B311">
            <v>27944</v>
          </cell>
          <cell r="C311">
            <v>1</v>
          </cell>
          <cell r="D311">
            <v>1</v>
          </cell>
          <cell r="N311">
            <v>34820</v>
          </cell>
          <cell r="O311">
            <v>136.5</v>
          </cell>
          <cell r="Q311">
            <v>1992</v>
          </cell>
          <cell r="R311" t="str">
            <v>19929</v>
          </cell>
          <cell r="S311">
            <v>33873</v>
          </cell>
          <cell r="T311">
            <v>704.8</v>
          </cell>
          <cell r="U311">
            <v>697.50333333333333</v>
          </cell>
          <cell r="V311">
            <v>680.82647540983658</v>
          </cell>
        </row>
        <row r="312">
          <cell r="B312">
            <v>27945</v>
          </cell>
          <cell r="C312">
            <v>1</v>
          </cell>
          <cell r="D312">
            <v>1</v>
          </cell>
          <cell r="N312">
            <v>34851</v>
          </cell>
          <cell r="O312">
            <v>136.6</v>
          </cell>
          <cell r="Q312">
            <v>1992</v>
          </cell>
          <cell r="R312" t="str">
            <v>19929</v>
          </cell>
          <cell r="S312">
            <v>33874</v>
          </cell>
          <cell r="T312">
            <v>704.8</v>
          </cell>
          <cell r="U312">
            <v>697.50333333333333</v>
          </cell>
          <cell r="V312">
            <v>680.82647540983658</v>
          </cell>
        </row>
        <row r="313">
          <cell r="B313">
            <v>27946</v>
          </cell>
          <cell r="C313">
            <v>1</v>
          </cell>
          <cell r="D313">
            <v>1</v>
          </cell>
          <cell r="N313">
            <v>34881</v>
          </cell>
          <cell r="O313">
            <v>136.9</v>
          </cell>
          <cell r="Q313">
            <v>1992</v>
          </cell>
          <cell r="R313" t="str">
            <v>19929</v>
          </cell>
          <cell r="S313">
            <v>33875</v>
          </cell>
          <cell r="T313">
            <v>704.8</v>
          </cell>
          <cell r="U313">
            <v>697.50333333333333</v>
          </cell>
          <cell r="V313">
            <v>680.82647540983658</v>
          </cell>
        </row>
        <row r="314">
          <cell r="B314">
            <v>27947</v>
          </cell>
          <cell r="C314">
            <v>1</v>
          </cell>
          <cell r="D314">
            <v>1</v>
          </cell>
          <cell r="N314">
            <v>34912</v>
          </cell>
          <cell r="O314">
            <v>137</v>
          </cell>
          <cell r="Q314">
            <v>1992</v>
          </cell>
          <cell r="R314" t="str">
            <v>19929</v>
          </cell>
          <cell r="S314">
            <v>33876</v>
          </cell>
          <cell r="T314">
            <v>701</v>
          </cell>
          <cell r="U314">
            <v>697.50333333333333</v>
          </cell>
          <cell r="V314">
            <v>680.82647540983658</v>
          </cell>
        </row>
        <row r="315">
          <cell r="B315">
            <v>27948</v>
          </cell>
          <cell r="C315">
            <v>1</v>
          </cell>
          <cell r="D315">
            <v>1</v>
          </cell>
          <cell r="N315">
            <v>34943</v>
          </cell>
          <cell r="O315">
            <v>136.80000000000001</v>
          </cell>
          <cell r="Q315">
            <v>1992</v>
          </cell>
          <cell r="R315" t="str">
            <v>19929</v>
          </cell>
          <cell r="S315">
            <v>33877</v>
          </cell>
          <cell r="T315">
            <v>702.81</v>
          </cell>
          <cell r="U315">
            <v>697.50333333333333</v>
          </cell>
          <cell r="V315">
            <v>680.82647540983658</v>
          </cell>
        </row>
        <row r="316">
          <cell r="B316">
            <v>27949</v>
          </cell>
          <cell r="C316">
            <v>1</v>
          </cell>
          <cell r="D316">
            <v>1</v>
          </cell>
          <cell r="N316">
            <v>34973</v>
          </cell>
          <cell r="O316">
            <v>137.6</v>
          </cell>
          <cell r="Q316">
            <v>1992</v>
          </cell>
          <cell r="R316" t="str">
            <v>199210</v>
          </cell>
          <cell r="S316">
            <v>33878</v>
          </cell>
          <cell r="T316">
            <v>699.7</v>
          </cell>
          <cell r="U316">
            <v>707.80483870967737</v>
          </cell>
          <cell r="V316">
            <v>680.82647540983658</v>
          </cell>
        </row>
        <row r="317">
          <cell r="B317">
            <v>27950</v>
          </cell>
          <cell r="C317">
            <v>1</v>
          </cell>
          <cell r="D317">
            <v>1</v>
          </cell>
          <cell r="N317">
            <v>35004</v>
          </cell>
          <cell r="O317">
            <v>138</v>
          </cell>
          <cell r="Q317">
            <v>1992</v>
          </cell>
          <cell r="R317" t="str">
            <v>199210</v>
          </cell>
          <cell r="S317">
            <v>33879</v>
          </cell>
          <cell r="T317">
            <v>703.08</v>
          </cell>
          <cell r="U317">
            <v>707.80483870967737</v>
          </cell>
          <cell r="V317">
            <v>680.82647540983658</v>
          </cell>
        </row>
        <row r="318">
          <cell r="B318">
            <v>27951</v>
          </cell>
          <cell r="C318">
            <v>1</v>
          </cell>
          <cell r="D318">
            <v>1</v>
          </cell>
          <cell r="N318">
            <v>35034</v>
          </cell>
          <cell r="O318">
            <v>138</v>
          </cell>
          <cell r="Q318">
            <v>1992</v>
          </cell>
          <cell r="R318" t="str">
            <v>199210</v>
          </cell>
          <cell r="S318">
            <v>33880</v>
          </cell>
          <cell r="T318">
            <v>710.22</v>
          </cell>
          <cell r="U318">
            <v>707.80483870967737</v>
          </cell>
          <cell r="V318">
            <v>680.82647540983658</v>
          </cell>
        </row>
        <row r="319">
          <cell r="B319">
            <v>27952</v>
          </cell>
          <cell r="C319">
            <v>1</v>
          </cell>
          <cell r="D319">
            <v>1</v>
          </cell>
          <cell r="N319">
            <v>35065</v>
          </cell>
          <cell r="O319">
            <v>138</v>
          </cell>
          <cell r="Q319">
            <v>1992</v>
          </cell>
          <cell r="R319" t="str">
            <v>199210</v>
          </cell>
          <cell r="S319">
            <v>33881</v>
          </cell>
          <cell r="T319">
            <v>710.22</v>
          </cell>
          <cell r="U319">
            <v>707.80483870967737</v>
          </cell>
          <cell r="V319">
            <v>680.82647540983658</v>
          </cell>
        </row>
        <row r="320">
          <cell r="B320">
            <v>27953</v>
          </cell>
          <cell r="C320">
            <v>1</v>
          </cell>
          <cell r="D320">
            <v>1</v>
          </cell>
          <cell r="N320">
            <v>35096</v>
          </cell>
          <cell r="O320">
            <v>138.1</v>
          </cell>
          <cell r="Q320">
            <v>1992</v>
          </cell>
          <cell r="R320" t="str">
            <v>199210</v>
          </cell>
          <cell r="S320">
            <v>33882</v>
          </cell>
          <cell r="T320">
            <v>710.22</v>
          </cell>
          <cell r="U320">
            <v>707.80483870967737</v>
          </cell>
          <cell r="V320">
            <v>680.82647540983658</v>
          </cell>
        </row>
        <row r="321">
          <cell r="B321">
            <v>27954</v>
          </cell>
          <cell r="C321">
            <v>1</v>
          </cell>
          <cell r="D321">
            <v>1</v>
          </cell>
          <cell r="N321">
            <v>35125</v>
          </cell>
          <cell r="O321">
            <v>138.1</v>
          </cell>
          <cell r="Q321">
            <v>1992</v>
          </cell>
          <cell r="R321" t="str">
            <v>199210</v>
          </cell>
          <cell r="S321">
            <v>33883</v>
          </cell>
          <cell r="T321">
            <v>704.52</v>
          </cell>
          <cell r="U321">
            <v>707.80483870967737</v>
          </cell>
          <cell r="V321">
            <v>680.82647540983658</v>
          </cell>
        </row>
        <row r="322">
          <cell r="B322">
            <v>27955</v>
          </cell>
          <cell r="C322">
            <v>1</v>
          </cell>
          <cell r="D322">
            <v>1</v>
          </cell>
          <cell r="N322">
            <v>35156</v>
          </cell>
          <cell r="O322">
            <v>138.19999999999999</v>
          </cell>
          <cell r="Q322">
            <v>1992</v>
          </cell>
          <cell r="R322" t="str">
            <v>199210</v>
          </cell>
          <cell r="S322">
            <v>33884</v>
          </cell>
          <cell r="T322">
            <v>703.66</v>
          </cell>
          <cell r="U322">
            <v>707.80483870967737</v>
          </cell>
          <cell r="V322">
            <v>680.82647540983658</v>
          </cell>
        </row>
        <row r="323">
          <cell r="B323">
            <v>27956</v>
          </cell>
          <cell r="C323">
            <v>1</v>
          </cell>
          <cell r="D323">
            <v>1</v>
          </cell>
          <cell r="N323">
            <v>35186</v>
          </cell>
          <cell r="O323">
            <v>138.30000000000001</v>
          </cell>
          <cell r="Q323">
            <v>1992</v>
          </cell>
          <cell r="R323" t="str">
            <v>199210</v>
          </cell>
          <cell r="S323">
            <v>33885</v>
          </cell>
          <cell r="T323">
            <v>702.71</v>
          </cell>
          <cell r="U323">
            <v>707.80483870967737</v>
          </cell>
          <cell r="V323">
            <v>680.82647540983658</v>
          </cell>
        </row>
        <row r="324">
          <cell r="B324">
            <v>27957</v>
          </cell>
          <cell r="C324">
            <v>1</v>
          </cell>
          <cell r="D324">
            <v>1</v>
          </cell>
          <cell r="N324">
            <v>35217</v>
          </cell>
          <cell r="O324">
            <v>138.4</v>
          </cell>
          <cell r="Q324">
            <v>1992</v>
          </cell>
          <cell r="R324" t="str">
            <v>199210</v>
          </cell>
          <cell r="S324">
            <v>33886</v>
          </cell>
          <cell r="T324">
            <v>704.06</v>
          </cell>
          <cell r="U324">
            <v>707.80483870967737</v>
          </cell>
          <cell r="V324">
            <v>680.82647540983658</v>
          </cell>
        </row>
        <row r="325">
          <cell r="B325">
            <v>27958</v>
          </cell>
          <cell r="C325">
            <v>1</v>
          </cell>
          <cell r="D325">
            <v>1</v>
          </cell>
          <cell r="N325">
            <v>35247</v>
          </cell>
          <cell r="O325">
            <v>138.4</v>
          </cell>
          <cell r="Q325">
            <v>1992</v>
          </cell>
          <cell r="R325" t="str">
            <v>199210</v>
          </cell>
          <cell r="S325">
            <v>33887</v>
          </cell>
          <cell r="T325">
            <v>701.88</v>
          </cell>
          <cell r="U325">
            <v>707.80483870967737</v>
          </cell>
          <cell r="V325">
            <v>680.82647540983658</v>
          </cell>
        </row>
        <row r="326">
          <cell r="B326">
            <v>27959</v>
          </cell>
          <cell r="C326">
            <v>1</v>
          </cell>
          <cell r="D326">
            <v>1</v>
          </cell>
          <cell r="N326">
            <v>35278</v>
          </cell>
          <cell r="O326">
            <v>138.6</v>
          </cell>
          <cell r="Q326">
            <v>1992</v>
          </cell>
          <cell r="R326" t="str">
            <v>199210</v>
          </cell>
          <cell r="S326">
            <v>33888</v>
          </cell>
          <cell r="T326">
            <v>701.88</v>
          </cell>
          <cell r="U326">
            <v>707.80483870967737</v>
          </cell>
          <cell r="V326">
            <v>680.82647540983658</v>
          </cell>
        </row>
        <row r="327">
          <cell r="B327">
            <v>27960</v>
          </cell>
          <cell r="C327">
            <v>1</v>
          </cell>
          <cell r="D327">
            <v>1</v>
          </cell>
          <cell r="N327">
            <v>35309</v>
          </cell>
          <cell r="O327">
            <v>138.4</v>
          </cell>
          <cell r="Q327">
            <v>1992</v>
          </cell>
          <cell r="R327" t="str">
            <v>199210</v>
          </cell>
          <cell r="S327">
            <v>33889</v>
          </cell>
          <cell r="T327">
            <v>701.88</v>
          </cell>
          <cell r="U327">
            <v>707.80483870967737</v>
          </cell>
          <cell r="V327">
            <v>680.82647540983658</v>
          </cell>
        </row>
        <row r="328">
          <cell r="B328">
            <v>27961</v>
          </cell>
          <cell r="C328">
            <v>1</v>
          </cell>
          <cell r="D328">
            <v>1</v>
          </cell>
          <cell r="N328">
            <v>35339</v>
          </cell>
          <cell r="O328">
            <v>138.5</v>
          </cell>
          <cell r="Q328">
            <v>1992</v>
          </cell>
          <cell r="R328" t="str">
            <v>199210</v>
          </cell>
          <cell r="S328">
            <v>33890</v>
          </cell>
          <cell r="T328">
            <v>701.88</v>
          </cell>
          <cell r="U328">
            <v>707.80483870967737</v>
          </cell>
          <cell r="V328">
            <v>680.82647540983658</v>
          </cell>
        </row>
        <row r="329">
          <cell r="B329">
            <v>27962</v>
          </cell>
          <cell r="C329">
            <v>1</v>
          </cell>
          <cell r="D329">
            <v>1</v>
          </cell>
          <cell r="N329">
            <v>35370</v>
          </cell>
          <cell r="O329">
            <v>138.30000000000001</v>
          </cell>
          <cell r="Q329">
            <v>1992</v>
          </cell>
          <cell r="R329" t="str">
            <v>199210</v>
          </cell>
          <cell r="S329">
            <v>33891</v>
          </cell>
          <cell r="T329">
            <v>702.48</v>
          </cell>
          <cell r="U329">
            <v>707.80483870967737</v>
          </cell>
          <cell r="V329">
            <v>680.82647540983658</v>
          </cell>
        </row>
        <row r="330">
          <cell r="B330">
            <v>27963</v>
          </cell>
          <cell r="C330">
            <v>1</v>
          </cell>
          <cell r="D330">
            <v>1</v>
          </cell>
          <cell r="N330">
            <v>35400</v>
          </cell>
          <cell r="O330">
            <v>138.4</v>
          </cell>
          <cell r="Q330">
            <v>1992</v>
          </cell>
          <cell r="R330" t="str">
            <v>199210</v>
          </cell>
          <cell r="S330">
            <v>33892</v>
          </cell>
          <cell r="T330">
            <v>705.52</v>
          </cell>
          <cell r="U330">
            <v>707.80483870967737</v>
          </cell>
          <cell r="V330">
            <v>680.82647540983658</v>
          </cell>
        </row>
        <row r="331">
          <cell r="B331">
            <v>27964</v>
          </cell>
          <cell r="C331">
            <v>1</v>
          </cell>
          <cell r="D331">
            <v>1</v>
          </cell>
          <cell r="N331">
            <v>35431</v>
          </cell>
          <cell r="O331">
            <v>138.69999999999999</v>
          </cell>
          <cell r="Q331">
            <v>1992</v>
          </cell>
          <cell r="R331" t="str">
            <v>199210</v>
          </cell>
          <cell r="S331">
            <v>33893</v>
          </cell>
          <cell r="T331">
            <v>708.21</v>
          </cell>
          <cell r="U331">
            <v>707.80483870967737</v>
          </cell>
          <cell r="V331">
            <v>680.82647540983658</v>
          </cell>
        </row>
        <row r="332">
          <cell r="B332">
            <v>27965</v>
          </cell>
          <cell r="C332">
            <v>1</v>
          </cell>
          <cell r="D332">
            <v>1</v>
          </cell>
          <cell r="N332">
            <v>35462</v>
          </cell>
          <cell r="O332">
            <v>138.6</v>
          </cell>
          <cell r="Q332">
            <v>1992</v>
          </cell>
          <cell r="R332" t="str">
            <v>199210</v>
          </cell>
          <cell r="S332">
            <v>33894</v>
          </cell>
          <cell r="T332">
            <v>707.13</v>
          </cell>
          <cell r="U332">
            <v>707.80483870967737</v>
          </cell>
          <cell r="V332">
            <v>680.82647540983658</v>
          </cell>
        </row>
        <row r="333">
          <cell r="B333">
            <v>27966</v>
          </cell>
          <cell r="C333">
            <v>1</v>
          </cell>
          <cell r="D333">
            <v>1</v>
          </cell>
          <cell r="N333">
            <v>35490</v>
          </cell>
          <cell r="O333">
            <v>138.6</v>
          </cell>
          <cell r="Q333">
            <v>1992</v>
          </cell>
          <cell r="R333" t="str">
            <v>199210</v>
          </cell>
          <cell r="S333">
            <v>33895</v>
          </cell>
          <cell r="T333">
            <v>707.13</v>
          </cell>
          <cell r="U333">
            <v>707.80483870967737</v>
          </cell>
          <cell r="V333">
            <v>680.82647540983658</v>
          </cell>
        </row>
        <row r="334">
          <cell r="B334">
            <v>27967</v>
          </cell>
          <cell r="C334">
            <v>1</v>
          </cell>
          <cell r="D334">
            <v>1</v>
          </cell>
          <cell r="N334">
            <v>35521</v>
          </cell>
          <cell r="O334">
            <v>138.5</v>
          </cell>
          <cell r="Q334">
            <v>1992</v>
          </cell>
          <cell r="R334" t="str">
            <v>199210</v>
          </cell>
          <cell r="S334">
            <v>33896</v>
          </cell>
          <cell r="T334">
            <v>707.13</v>
          </cell>
          <cell r="U334">
            <v>707.80483870967737</v>
          </cell>
          <cell r="V334">
            <v>680.82647540983658</v>
          </cell>
        </row>
        <row r="335">
          <cell r="B335">
            <v>27968</v>
          </cell>
          <cell r="C335">
            <v>1</v>
          </cell>
          <cell r="D335">
            <v>1</v>
          </cell>
          <cell r="N335">
            <v>35551</v>
          </cell>
          <cell r="O335">
            <v>138.19999999999999</v>
          </cell>
          <cell r="Q335">
            <v>1992</v>
          </cell>
          <cell r="R335" t="str">
            <v>199210</v>
          </cell>
          <cell r="S335">
            <v>33897</v>
          </cell>
          <cell r="T335">
            <v>707.35</v>
          </cell>
          <cell r="U335">
            <v>707.80483870967737</v>
          </cell>
          <cell r="V335">
            <v>680.82647540983658</v>
          </cell>
        </row>
        <row r="336">
          <cell r="B336">
            <v>27969</v>
          </cell>
          <cell r="C336">
            <v>1</v>
          </cell>
          <cell r="D336">
            <v>1</v>
          </cell>
          <cell r="N336">
            <v>35582</v>
          </cell>
          <cell r="O336">
            <v>138.30000000000001</v>
          </cell>
          <cell r="Q336">
            <v>1992</v>
          </cell>
          <cell r="R336" t="str">
            <v>199210</v>
          </cell>
          <cell r="S336">
            <v>33898</v>
          </cell>
          <cell r="T336">
            <v>706.06</v>
          </cell>
          <cell r="U336">
            <v>707.80483870967737</v>
          </cell>
          <cell r="V336">
            <v>680.82647540983658</v>
          </cell>
        </row>
        <row r="337">
          <cell r="B337">
            <v>27970</v>
          </cell>
          <cell r="C337">
            <v>1</v>
          </cell>
          <cell r="D337">
            <v>1</v>
          </cell>
          <cell r="N337">
            <v>35612</v>
          </cell>
          <cell r="O337">
            <v>138.19999999999999</v>
          </cell>
          <cell r="Q337">
            <v>1992</v>
          </cell>
          <cell r="R337" t="str">
            <v>199210</v>
          </cell>
          <cell r="S337">
            <v>33899</v>
          </cell>
          <cell r="T337">
            <v>709.22</v>
          </cell>
          <cell r="U337">
            <v>707.80483870967737</v>
          </cell>
          <cell r="V337">
            <v>680.82647540983658</v>
          </cell>
        </row>
        <row r="338">
          <cell r="B338">
            <v>27971</v>
          </cell>
          <cell r="C338">
            <v>1</v>
          </cell>
          <cell r="D338">
            <v>1</v>
          </cell>
          <cell r="N338">
            <v>35643</v>
          </cell>
          <cell r="O338">
            <v>138.19999999999999</v>
          </cell>
          <cell r="Q338">
            <v>1992</v>
          </cell>
          <cell r="R338" t="str">
            <v>199210</v>
          </cell>
          <cell r="S338">
            <v>33900</v>
          </cell>
          <cell r="T338">
            <v>710.19</v>
          </cell>
          <cell r="U338">
            <v>707.80483870967737</v>
          </cell>
          <cell r="V338">
            <v>680.82647540983658</v>
          </cell>
        </row>
        <row r="339">
          <cell r="B339">
            <v>27972</v>
          </cell>
          <cell r="C339">
            <v>1</v>
          </cell>
          <cell r="D339">
            <v>1</v>
          </cell>
          <cell r="N339">
            <v>35674</v>
          </cell>
          <cell r="O339">
            <v>138.19999999999999</v>
          </cell>
          <cell r="Q339">
            <v>1992</v>
          </cell>
          <cell r="R339" t="str">
            <v>199210</v>
          </cell>
          <cell r="S339">
            <v>33901</v>
          </cell>
          <cell r="T339">
            <v>712.04</v>
          </cell>
          <cell r="U339">
            <v>707.80483870967737</v>
          </cell>
          <cell r="V339">
            <v>680.82647540983658</v>
          </cell>
        </row>
        <row r="340">
          <cell r="B340">
            <v>27973</v>
          </cell>
          <cell r="C340">
            <v>1</v>
          </cell>
          <cell r="D340">
            <v>1</v>
          </cell>
          <cell r="N340">
            <v>35704</v>
          </cell>
          <cell r="O340">
            <v>138</v>
          </cell>
          <cell r="Q340">
            <v>1992</v>
          </cell>
          <cell r="R340" t="str">
            <v>199210</v>
          </cell>
          <cell r="S340">
            <v>33902</v>
          </cell>
          <cell r="T340">
            <v>712.04</v>
          </cell>
          <cell r="U340">
            <v>707.80483870967737</v>
          </cell>
          <cell r="V340">
            <v>680.82647540983658</v>
          </cell>
        </row>
        <row r="341">
          <cell r="B341">
            <v>27974</v>
          </cell>
          <cell r="C341">
            <v>1</v>
          </cell>
          <cell r="D341">
            <v>1</v>
          </cell>
          <cell r="N341">
            <v>35735</v>
          </cell>
          <cell r="O341">
            <v>137.80000000000001</v>
          </cell>
          <cell r="Q341">
            <v>1992</v>
          </cell>
          <cell r="R341" t="str">
            <v>199210</v>
          </cell>
          <cell r="S341">
            <v>33903</v>
          </cell>
          <cell r="T341">
            <v>712.04</v>
          </cell>
          <cell r="U341">
            <v>707.80483870967737</v>
          </cell>
          <cell r="V341">
            <v>680.82647540983658</v>
          </cell>
        </row>
        <row r="342">
          <cell r="B342">
            <v>27975</v>
          </cell>
          <cell r="C342">
            <v>1</v>
          </cell>
          <cell r="D342">
            <v>1</v>
          </cell>
          <cell r="N342">
            <v>35765</v>
          </cell>
          <cell r="O342">
            <v>137.69999999999999</v>
          </cell>
          <cell r="Q342">
            <v>1992</v>
          </cell>
          <cell r="R342" t="str">
            <v>199210</v>
          </cell>
          <cell r="S342">
            <v>33904</v>
          </cell>
          <cell r="T342">
            <v>713.55</v>
          </cell>
          <cell r="U342">
            <v>707.80483870967737</v>
          </cell>
          <cell r="V342">
            <v>680.82647540983658</v>
          </cell>
        </row>
        <row r="343">
          <cell r="B343">
            <v>27976</v>
          </cell>
          <cell r="C343">
            <v>1</v>
          </cell>
          <cell r="D343">
            <v>1</v>
          </cell>
          <cell r="N343">
            <v>35796</v>
          </cell>
          <cell r="O343">
            <v>137.69999999999999</v>
          </cell>
          <cell r="Q343">
            <v>1992</v>
          </cell>
          <cell r="R343" t="str">
            <v>199210</v>
          </cell>
          <cell r="S343">
            <v>33905</v>
          </cell>
          <cell r="T343">
            <v>716.39</v>
          </cell>
          <cell r="U343">
            <v>707.80483870967737</v>
          </cell>
          <cell r="V343">
            <v>680.82647540983658</v>
          </cell>
        </row>
        <row r="344">
          <cell r="B344">
            <v>27977</v>
          </cell>
          <cell r="C344">
            <v>1</v>
          </cell>
          <cell r="D344">
            <v>1</v>
          </cell>
          <cell r="N344">
            <v>35827</v>
          </cell>
          <cell r="O344">
            <v>137.69999999999999</v>
          </cell>
          <cell r="Q344">
            <v>1992</v>
          </cell>
          <cell r="R344" t="str">
            <v>199210</v>
          </cell>
          <cell r="S344">
            <v>33906</v>
          </cell>
          <cell r="T344">
            <v>715.31</v>
          </cell>
          <cell r="U344">
            <v>707.80483870967737</v>
          </cell>
          <cell r="V344">
            <v>680.82647540983658</v>
          </cell>
        </row>
        <row r="345">
          <cell r="B345">
            <v>27978</v>
          </cell>
          <cell r="C345">
            <v>1</v>
          </cell>
          <cell r="D345">
            <v>1</v>
          </cell>
          <cell r="N345">
            <v>35855</v>
          </cell>
          <cell r="O345">
            <v>137.80000000000001</v>
          </cell>
          <cell r="Q345">
            <v>1992</v>
          </cell>
          <cell r="R345" t="str">
            <v>199210</v>
          </cell>
          <cell r="S345">
            <v>33907</v>
          </cell>
          <cell r="T345">
            <v>717.37</v>
          </cell>
          <cell r="U345">
            <v>707.80483870967737</v>
          </cell>
          <cell r="V345">
            <v>680.82647540983658</v>
          </cell>
        </row>
        <row r="346">
          <cell r="B346">
            <v>27979</v>
          </cell>
          <cell r="C346">
            <v>1</v>
          </cell>
          <cell r="D346">
            <v>1</v>
          </cell>
          <cell r="N346">
            <v>35886</v>
          </cell>
          <cell r="O346">
            <v>137.6</v>
          </cell>
          <cell r="Q346">
            <v>1992</v>
          </cell>
          <cell r="R346" t="str">
            <v>199210</v>
          </cell>
          <cell r="S346">
            <v>33908</v>
          </cell>
          <cell r="T346">
            <v>716.88</v>
          </cell>
          <cell r="U346">
            <v>707.80483870967737</v>
          </cell>
          <cell r="V346">
            <v>680.82647540983658</v>
          </cell>
        </row>
        <row r="347">
          <cell r="B347">
            <v>27980</v>
          </cell>
          <cell r="C347">
            <v>1</v>
          </cell>
          <cell r="D347">
            <v>1</v>
          </cell>
          <cell r="N347">
            <v>35916</v>
          </cell>
          <cell r="O347">
            <v>137.4</v>
          </cell>
          <cell r="Q347">
            <v>1992</v>
          </cell>
          <cell r="R347" t="str">
            <v>199211</v>
          </cell>
          <cell r="S347">
            <v>33909</v>
          </cell>
          <cell r="T347">
            <v>716.88</v>
          </cell>
          <cell r="U347">
            <v>722.56733333333352</v>
          </cell>
          <cell r="V347">
            <v>680.82647540983658</v>
          </cell>
        </row>
        <row r="348">
          <cell r="B348">
            <v>27981</v>
          </cell>
          <cell r="C348">
            <v>1</v>
          </cell>
          <cell r="D348">
            <v>1</v>
          </cell>
          <cell r="N348">
            <v>35947</v>
          </cell>
          <cell r="O348">
            <v>137.4</v>
          </cell>
          <cell r="Q348">
            <v>1992</v>
          </cell>
          <cell r="R348" t="str">
            <v>199211</v>
          </cell>
          <cell r="S348">
            <v>33910</v>
          </cell>
          <cell r="T348">
            <v>716.88</v>
          </cell>
          <cell r="U348">
            <v>722.56733333333352</v>
          </cell>
          <cell r="V348">
            <v>680.82647540983658</v>
          </cell>
        </row>
        <row r="349">
          <cell r="B349">
            <v>27982</v>
          </cell>
          <cell r="C349">
            <v>1</v>
          </cell>
          <cell r="D349">
            <v>1</v>
          </cell>
          <cell r="N349">
            <v>35977</v>
          </cell>
          <cell r="O349">
            <v>137.5</v>
          </cell>
          <cell r="Q349">
            <v>1992</v>
          </cell>
          <cell r="R349" t="str">
            <v>199211</v>
          </cell>
          <cell r="S349">
            <v>33911</v>
          </cell>
          <cell r="T349">
            <v>716.88</v>
          </cell>
          <cell r="U349">
            <v>722.56733333333352</v>
          </cell>
          <cell r="V349">
            <v>680.82647540983658</v>
          </cell>
        </row>
        <row r="350">
          <cell r="B350">
            <v>27983</v>
          </cell>
          <cell r="C350">
            <v>1</v>
          </cell>
          <cell r="D350">
            <v>1</v>
          </cell>
          <cell r="N350">
            <v>36008</v>
          </cell>
          <cell r="O350">
            <v>137.30000000000001</v>
          </cell>
          <cell r="Q350">
            <v>1992</v>
          </cell>
          <cell r="R350" t="str">
            <v>199211</v>
          </cell>
          <cell r="S350">
            <v>33912</v>
          </cell>
          <cell r="T350">
            <v>718.98</v>
          </cell>
          <cell r="U350">
            <v>722.56733333333352</v>
          </cell>
          <cell r="V350">
            <v>680.82647540983658</v>
          </cell>
        </row>
        <row r="351">
          <cell r="B351">
            <v>27984</v>
          </cell>
          <cell r="C351">
            <v>1</v>
          </cell>
          <cell r="D351">
            <v>1</v>
          </cell>
          <cell r="N351">
            <v>36039</v>
          </cell>
          <cell r="O351">
            <v>137.5</v>
          </cell>
          <cell r="Q351">
            <v>1992</v>
          </cell>
          <cell r="R351" t="str">
            <v>199211</v>
          </cell>
          <cell r="S351">
            <v>33913</v>
          </cell>
          <cell r="T351">
            <v>719.21</v>
          </cell>
          <cell r="U351">
            <v>722.56733333333352</v>
          </cell>
          <cell r="V351">
            <v>680.82647540983658</v>
          </cell>
        </row>
        <row r="352">
          <cell r="B352">
            <v>27985</v>
          </cell>
          <cell r="C352">
            <v>1</v>
          </cell>
          <cell r="D352">
            <v>1</v>
          </cell>
          <cell r="N352">
            <v>36069</v>
          </cell>
          <cell r="O352">
            <v>137.6</v>
          </cell>
          <cell r="Q352">
            <v>1992</v>
          </cell>
          <cell r="R352" t="str">
            <v>199211</v>
          </cell>
          <cell r="S352">
            <v>33914</v>
          </cell>
          <cell r="T352">
            <v>720.96</v>
          </cell>
          <cell r="U352">
            <v>722.56733333333352</v>
          </cell>
          <cell r="V352">
            <v>680.82647540983658</v>
          </cell>
        </row>
        <row r="353">
          <cell r="B353">
            <v>27986</v>
          </cell>
          <cell r="C353">
            <v>1</v>
          </cell>
          <cell r="D353">
            <v>1</v>
          </cell>
          <cell r="N353">
            <v>36100</v>
          </cell>
          <cell r="O353">
            <v>137.69999999999999</v>
          </cell>
          <cell r="Q353">
            <v>1992</v>
          </cell>
          <cell r="R353" t="str">
            <v>199211</v>
          </cell>
          <cell r="S353">
            <v>33915</v>
          </cell>
          <cell r="T353">
            <v>722.57</v>
          </cell>
          <cell r="U353">
            <v>722.56733333333352</v>
          </cell>
          <cell r="V353">
            <v>680.82647540983658</v>
          </cell>
        </row>
        <row r="354">
          <cell r="B354">
            <v>27987</v>
          </cell>
          <cell r="C354">
            <v>1</v>
          </cell>
          <cell r="D354">
            <v>1</v>
          </cell>
          <cell r="N354">
            <v>36130</v>
          </cell>
          <cell r="O354">
            <v>137.5</v>
          </cell>
          <cell r="Q354">
            <v>1992</v>
          </cell>
          <cell r="R354" t="str">
            <v>199211</v>
          </cell>
          <cell r="S354">
            <v>33916</v>
          </cell>
          <cell r="T354">
            <v>722.57</v>
          </cell>
          <cell r="U354">
            <v>722.56733333333352</v>
          </cell>
          <cell r="V354">
            <v>680.82647540983658</v>
          </cell>
        </row>
        <row r="355">
          <cell r="B355">
            <v>27988</v>
          </cell>
          <cell r="C355">
            <v>1</v>
          </cell>
          <cell r="D355">
            <v>1</v>
          </cell>
          <cell r="N355">
            <v>36161</v>
          </cell>
          <cell r="O355">
            <v>137.6</v>
          </cell>
          <cell r="Q355">
            <v>1992</v>
          </cell>
          <cell r="R355" t="str">
            <v>199211</v>
          </cell>
          <cell r="S355">
            <v>33917</v>
          </cell>
          <cell r="T355">
            <v>722.57</v>
          </cell>
          <cell r="U355">
            <v>722.56733333333352</v>
          </cell>
          <cell r="V355">
            <v>680.82647540983658</v>
          </cell>
        </row>
        <row r="356">
          <cell r="B356">
            <v>27989</v>
          </cell>
          <cell r="C356">
            <v>1</v>
          </cell>
          <cell r="D356">
            <v>1</v>
          </cell>
          <cell r="N356">
            <v>36192</v>
          </cell>
          <cell r="O356">
            <v>137.69999999999999</v>
          </cell>
          <cell r="Q356">
            <v>1992</v>
          </cell>
          <cell r="R356" t="str">
            <v>199211</v>
          </cell>
          <cell r="S356">
            <v>33918</v>
          </cell>
          <cell r="T356">
            <v>720.48</v>
          </cell>
          <cell r="U356">
            <v>722.56733333333352</v>
          </cell>
          <cell r="V356">
            <v>680.82647540983658</v>
          </cell>
        </row>
        <row r="357">
          <cell r="B357">
            <v>27990</v>
          </cell>
          <cell r="C357">
            <v>1</v>
          </cell>
          <cell r="D357">
            <v>1</v>
          </cell>
          <cell r="N357">
            <v>36220</v>
          </cell>
          <cell r="O357">
            <v>137.6</v>
          </cell>
          <cell r="Q357">
            <v>1992</v>
          </cell>
          <cell r="R357" t="str">
            <v>199211</v>
          </cell>
          <cell r="S357">
            <v>33919</v>
          </cell>
          <cell r="T357">
            <v>722.37</v>
          </cell>
          <cell r="U357">
            <v>722.56733333333352</v>
          </cell>
          <cell r="V357">
            <v>680.82647540983658</v>
          </cell>
        </row>
        <row r="358">
          <cell r="B358">
            <v>27991</v>
          </cell>
          <cell r="C358">
            <v>1</v>
          </cell>
          <cell r="D358">
            <v>1</v>
          </cell>
          <cell r="N358">
            <v>36251</v>
          </cell>
          <cell r="O358">
            <v>137.69999999999999</v>
          </cell>
          <cell r="Q358">
            <v>1992</v>
          </cell>
          <cell r="R358" t="str">
            <v>199211</v>
          </cell>
          <cell r="S358">
            <v>33920</v>
          </cell>
          <cell r="T358">
            <v>723.72</v>
          </cell>
          <cell r="U358">
            <v>722.56733333333352</v>
          </cell>
          <cell r="V358">
            <v>680.82647540983658</v>
          </cell>
        </row>
        <row r="359">
          <cell r="B359">
            <v>27992</v>
          </cell>
          <cell r="C359">
            <v>1</v>
          </cell>
          <cell r="D359">
            <v>1</v>
          </cell>
          <cell r="N359">
            <v>36281</v>
          </cell>
          <cell r="O359">
            <v>137.69999999999999</v>
          </cell>
          <cell r="Q359">
            <v>1992</v>
          </cell>
          <cell r="R359" t="str">
            <v>199211</v>
          </cell>
          <cell r="S359">
            <v>33921</v>
          </cell>
          <cell r="T359">
            <v>722.72</v>
          </cell>
          <cell r="U359">
            <v>722.56733333333352</v>
          </cell>
          <cell r="V359">
            <v>680.82647540983658</v>
          </cell>
        </row>
        <row r="360">
          <cell r="B360">
            <v>27993</v>
          </cell>
          <cell r="C360">
            <v>1</v>
          </cell>
          <cell r="D360">
            <v>1</v>
          </cell>
          <cell r="N360">
            <v>36312</v>
          </cell>
          <cell r="O360">
            <v>137.5</v>
          </cell>
          <cell r="Q360">
            <v>1992</v>
          </cell>
          <cell r="R360" t="str">
            <v>199211</v>
          </cell>
          <cell r="S360">
            <v>33922</v>
          </cell>
          <cell r="T360">
            <v>724.07</v>
          </cell>
          <cell r="U360">
            <v>722.56733333333352</v>
          </cell>
          <cell r="V360">
            <v>680.82647540983658</v>
          </cell>
        </row>
        <row r="361">
          <cell r="B361">
            <v>27994</v>
          </cell>
          <cell r="C361">
            <v>1</v>
          </cell>
          <cell r="D361">
            <v>1</v>
          </cell>
          <cell r="N361">
            <v>36342</v>
          </cell>
          <cell r="O361">
            <v>137.4</v>
          </cell>
          <cell r="Q361">
            <v>1992</v>
          </cell>
          <cell r="R361" t="str">
            <v>199211</v>
          </cell>
          <cell r="S361">
            <v>33923</v>
          </cell>
          <cell r="T361">
            <v>724.07</v>
          </cell>
          <cell r="U361">
            <v>722.56733333333352</v>
          </cell>
          <cell r="V361">
            <v>680.82647540983658</v>
          </cell>
        </row>
        <row r="362">
          <cell r="B362">
            <v>27995</v>
          </cell>
          <cell r="C362">
            <v>1</v>
          </cell>
          <cell r="D362">
            <v>1</v>
          </cell>
          <cell r="N362">
            <v>36373</v>
          </cell>
          <cell r="O362">
            <v>137.4</v>
          </cell>
          <cell r="Q362">
            <v>1992</v>
          </cell>
          <cell r="R362" t="str">
            <v>199211</v>
          </cell>
          <cell r="S362">
            <v>33924</v>
          </cell>
          <cell r="T362">
            <v>724.07</v>
          </cell>
          <cell r="U362">
            <v>722.56733333333352</v>
          </cell>
          <cell r="V362">
            <v>680.82647540983658</v>
          </cell>
        </row>
        <row r="363">
          <cell r="B363">
            <v>27996</v>
          </cell>
          <cell r="C363">
            <v>1</v>
          </cell>
          <cell r="D363">
            <v>1</v>
          </cell>
          <cell r="N363">
            <v>36404</v>
          </cell>
          <cell r="O363">
            <v>137.4</v>
          </cell>
          <cell r="Q363">
            <v>1992</v>
          </cell>
          <cell r="R363" t="str">
            <v>199211</v>
          </cell>
          <cell r="S363">
            <v>33925</v>
          </cell>
          <cell r="T363">
            <v>724.07</v>
          </cell>
          <cell r="U363">
            <v>722.56733333333352</v>
          </cell>
          <cell r="V363">
            <v>680.82647540983658</v>
          </cell>
        </row>
        <row r="364">
          <cell r="B364">
            <v>27997</v>
          </cell>
          <cell r="C364">
            <v>1</v>
          </cell>
          <cell r="D364">
            <v>1</v>
          </cell>
          <cell r="N364">
            <v>36434</v>
          </cell>
          <cell r="O364">
            <v>137.80000000000001</v>
          </cell>
          <cell r="Q364">
            <v>1992</v>
          </cell>
          <cell r="R364" t="str">
            <v>199211</v>
          </cell>
          <cell r="S364">
            <v>33926</v>
          </cell>
          <cell r="T364">
            <v>730.11</v>
          </cell>
          <cell r="U364">
            <v>722.56733333333352</v>
          </cell>
          <cell r="V364">
            <v>680.82647540983658</v>
          </cell>
        </row>
        <row r="365">
          <cell r="B365">
            <v>27998</v>
          </cell>
          <cell r="C365">
            <v>1</v>
          </cell>
          <cell r="D365">
            <v>1</v>
          </cell>
          <cell r="N365">
            <v>36465</v>
          </cell>
          <cell r="O365">
            <v>137.9</v>
          </cell>
          <cell r="Q365">
            <v>1992</v>
          </cell>
          <cell r="R365" t="str">
            <v>199211</v>
          </cell>
          <cell r="S365">
            <v>33927</v>
          </cell>
          <cell r="T365">
            <v>724.97</v>
          </cell>
          <cell r="U365">
            <v>722.56733333333352</v>
          </cell>
          <cell r="V365">
            <v>680.82647540983658</v>
          </cell>
        </row>
        <row r="366">
          <cell r="B366">
            <v>27999</v>
          </cell>
          <cell r="C366">
            <v>1</v>
          </cell>
          <cell r="D366">
            <v>1</v>
          </cell>
          <cell r="N366">
            <v>36495</v>
          </cell>
          <cell r="O366">
            <v>138</v>
          </cell>
          <cell r="Q366">
            <v>1992</v>
          </cell>
          <cell r="R366" t="str">
            <v>199211</v>
          </cell>
          <cell r="S366">
            <v>33928</v>
          </cell>
          <cell r="T366">
            <v>724.9</v>
          </cell>
          <cell r="U366">
            <v>722.56733333333352</v>
          </cell>
          <cell r="V366">
            <v>680.82647540983658</v>
          </cell>
        </row>
        <row r="367">
          <cell r="B367">
            <v>28000</v>
          </cell>
          <cell r="C367">
            <v>1</v>
          </cell>
          <cell r="D367">
            <v>1</v>
          </cell>
          <cell r="N367">
            <v>36526</v>
          </cell>
          <cell r="O367">
            <v>138.19999999999999</v>
          </cell>
          <cell r="Q367">
            <v>1992</v>
          </cell>
          <cell r="R367" t="str">
            <v>199211</v>
          </cell>
          <cell r="S367">
            <v>33929</v>
          </cell>
          <cell r="T367">
            <v>721.98</v>
          </cell>
          <cell r="U367">
            <v>722.56733333333352</v>
          </cell>
          <cell r="V367">
            <v>680.82647540983658</v>
          </cell>
        </row>
        <row r="368">
          <cell r="B368">
            <v>28001</v>
          </cell>
          <cell r="C368">
            <v>1</v>
          </cell>
          <cell r="D368">
            <v>1</v>
          </cell>
          <cell r="N368">
            <v>36557</v>
          </cell>
          <cell r="O368">
            <v>138.30000000000001</v>
          </cell>
          <cell r="Q368">
            <v>1992</v>
          </cell>
          <cell r="R368" t="str">
            <v>199211</v>
          </cell>
          <cell r="S368">
            <v>33930</v>
          </cell>
          <cell r="T368">
            <v>721.98</v>
          </cell>
          <cell r="U368">
            <v>722.56733333333352</v>
          </cell>
          <cell r="V368">
            <v>680.82647540983658</v>
          </cell>
        </row>
        <row r="369">
          <cell r="B369">
            <v>28002</v>
          </cell>
          <cell r="C369">
            <v>1</v>
          </cell>
          <cell r="D369">
            <v>1</v>
          </cell>
          <cell r="N369">
            <v>36586</v>
          </cell>
          <cell r="O369">
            <v>138.4</v>
          </cell>
          <cell r="Q369">
            <v>1992</v>
          </cell>
          <cell r="R369" t="str">
            <v>199211</v>
          </cell>
          <cell r="S369">
            <v>33931</v>
          </cell>
          <cell r="T369">
            <v>721.98</v>
          </cell>
          <cell r="U369">
            <v>722.56733333333352</v>
          </cell>
          <cell r="V369">
            <v>680.82647540983658</v>
          </cell>
        </row>
        <row r="370">
          <cell r="B370">
            <v>28003</v>
          </cell>
          <cell r="C370">
            <v>1</v>
          </cell>
          <cell r="D370">
            <v>1</v>
          </cell>
          <cell r="N370">
            <v>36617</v>
          </cell>
          <cell r="O370">
            <v>138.5</v>
          </cell>
          <cell r="Q370">
            <v>1992</v>
          </cell>
          <cell r="R370" t="str">
            <v>199211</v>
          </cell>
          <cell r="S370">
            <v>33932</v>
          </cell>
          <cell r="T370">
            <v>726.97</v>
          </cell>
          <cell r="U370">
            <v>722.56733333333352</v>
          </cell>
          <cell r="V370">
            <v>680.82647540983658</v>
          </cell>
        </row>
        <row r="371">
          <cell r="B371">
            <v>28004</v>
          </cell>
          <cell r="C371">
            <v>1</v>
          </cell>
          <cell r="D371">
            <v>1</v>
          </cell>
          <cell r="N371">
            <v>36647</v>
          </cell>
          <cell r="O371">
            <v>138.80000000000001</v>
          </cell>
          <cell r="Q371">
            <v>1992</v>
          </cell>
          <cell r="R371" t="str">
            <v>199211</v>
          </cell>
          <cell r="S371">
            <v>33933</v>
          </cell>
          <cell r="T371">
            <v>720.63</v>
          </cell>
          <cell r="U371">
            <v>722.56733333333352</v>
          </cell>
          <cell r="V371">
            <v>680.82647540983658</v>
          </cell>
        </row>
        <row r="372">
          <cell r="B372">
            <v>28005</v>
          </cell>
          <cell r="C372">
            <v>1</v>
          </cell>
          <cell r="D372">
            <v>1</v>
          </cell>
          <cell r="N372">
            <v>36678</v>
          </cell>
          <cell r="O372">
            <v>138.80000000000001</v>
          </cell>
          <cell r="Q372">
            <v>1992</v>
          </cell>
          <cell r="R372" t="str">
            <v>199211</v>
          </cell>
          <cell r="S372">
            <v>33934</v>
          </cell>
          <cell r="T372">
            <v>721.47</v>
          </cell>
          <cell r="U372">
            <v>722.56733333333352</v>
          </cell>
          <cell r="V372">
            <v>680.82647540983658</v>
          </cell>
        </row>
        <row r="373">
          <cell r="B373">
            <v>28006</v>
          </cell>
          <cell r="C373">
            <v>1</v>
          </cell>
          <cell r="D373">
            <v>1</v>
          </cell>
          <cell r="N373">
            <v>36708</v>
          </cell>
          <cell r="O373">
            <v>139</v>
          </cell>
          <cell r="Q373">
            <v>1992</v>
          </cell>
          <cell r="R373" t="str">
            <v>199211</v>
          </cell>
          <cell r="S373">
            <v>33935</v>
          </cell>
          <cell r="T373">
            <v>722.61</v>
          </cell>
          <cell r="U373">
            <v>722.56733333333352</v>
          </cell>
          <cell r="V373">
            <v>680.82647540983658</v>
          </cell>
        </row>
        <row r="374">
          <cell r="B374">
            <v>28007</v>
          </cell>
          <cell r="C374">
            <v>1</v>
          </cell>
          <cell r="D374">
            <v>1</v>
          </cell>
          <cell r="N374">
            <v>36739</v>
          </cell>
          <cell r="O374">
            <v>139</v>
          </cell>
          <cell r="Q374">
            <v>1992</v>
          </cell>
          <cell r="R374" t="str">
            <v>199211</v>
          </cell>
          <cell r="S374">
            <v>33936</v>
          </cell>
          <cell r="T374">
            <v>725.45</v>
          </cell>
          <cell r="U374">
            <v>722.56733333333352</v>
          </cell>
          <cell r="V374">
            <v>680.82647540983658</v>
          </cell>
        </row>
        <row r="375">
          <cell r="B375">
            <v>28008</v>
          </cell>
          <cell r="C375">
            <v>1</v>
          </cell>
          <cell r="D375">
            <v>1</v>
          </cell>
          <cell r="N375">
            <v>36770</v>
          </cell>
          <cell r="O375">
            <v>139.30000000000001</v>
          </cell>
          <cell r="Q375">
            <v>1992</v>
          </cell>
          <cell r="R375" t="str">
            <v>199211</v>
          </cell>
          <cell r="S375">
            <v>33937</v>
          </cell>
          <cell r="T375">
            <v>725.45</v>
          </cell>
          <cell r="U375">
            <v>722.56733333333352</v>
          </cell>
          <cell r="V375">
            <v>680.82647540983658</v>
          </cell>
        </row>
        <row r="376">
          <cell r="B376">
            <v>28009</v>
          </cell>
          <cell r="C376">
            <v>1</v>
          </cell>
          <cell r="D376">
            <v>1</v>
          </cell>
          <cell r="N376">
            <v>36800</v>
          </cell>
          <cell r="O376">
            <v>139.1</v>
          </cell>
          <cell r="Q376">
            <v>1992</v>
          </cell>
          <cell r="R376" t="str">
            <v>199211</v>
          </cell>
          <cell r="S376">
            <v>33938</v>
          </cell>
          <cell r="T376">
            <v>725.45</v>
          </cell>
          <cell r="U376">
            <v>722.56733333333352</v>
          </cell>
          <cell r="V376">
            <v>680.82647540983658</v>
          </cell>
        </row>
        <row r="377">
          <cell r="B377">
            <v>28010</v>
          </cell>
          <cell r="C377">
            <v>1</v>
          </cell>
          <cell r="D377">
            <v>1</v>
          </cell>
          <cell r="N377">
            <v>36831</v>
          </cell>
          <cell r="O377">
            <v>139.4</v>
          </cell>
          <cell r="Q377">
            <v>1992</v>
          </cell>
          <cell r="R377" t="str">
            <v>199212</v>
          </cell>
          <cell r="S377">
            <v>33939</v>
          </cell>
          <cell r="T377">
            <v>729.42</v>
          </cell>
          <cell r="U377">
            <v>733.82935483870915</v>
          </cell>
          <cell r="V377">
            <v>680.82647540983658</v>
          </cell>
        </row>
        <row r="378">
          <cell r="B378">
            <v>28011</v>
          </cell>
          <cell r="C378">
            <v>1</v>
          </cell>
          <cell r="D378">
            <v>1</v>
          </cell>
          <cell r="N378">
            <v>36861</v>
          </cell>
          <cell r="O378">
            <v>139.5</v>
          </cell>
          <cell r="Q378">
            <v>1992</v>
          </cell>
          <cell r="R378" t="str">
            <v>199212</v>
          </cell>
          <cell r="S378">
            <v>33940</v>
          </cell>
          <cell r="T378">
            <v>725.75</v>
          </cell>
          <cell r="U378">
            <v>733.82935483870915</v>
          </cell>
          <cell r="V378">
            <v>680.82647540983658</v>
          </cell>
        </row>
        <row r="379">
          <cell r="B379">
            <v>28012</v>
          </cell>
          <cell r="C379">
            <v>1</v>
          </cell>
          <cell r="D379">
            <v>1</v>
          </cell>
          <cell r="N379">
            <v>36892</v>
          </cell>
          <cell r="O379">
            <v>139.80000000000001</v>
          </cell>
          <cell r="Q379">
            <v>1992</v>
          </cell>
          <cell r="R379" t="str">
            <v>199212</v>
          </cell>
          <cell r="S379">
            <v>33941</v>
          </cell>
          <cell r="T379">
            <v>729.74</v>
          </cell>
          <cell r="U379">
            <v>733.82935483870915</v>
          </cell>
          <cell r="V379">
            <v>680.82647540983658</v>
          </cell>
        </row>
        <row r="380">
          <cell r="B380">
            <v>28013</v>
          </cell>
          <cell r="C380">
            <v>1</v>
          </cell>
          <cell r="D380">
            <v>1</v>
          </cell>
          <cell r="N380">
            <v>36923</v>
          </cell>
          <cell r="O380">
            <v>139.30000000000001</v>
          </cell>
          <cell r="Q380">
            <v>1992</v>
          </cell>
          <cell r="R380" t="str">
            <v>199212</v>
          </cell>
          <cell r="S380">
            <v>33942</v>
          </cell>
          <cell r="T380">
            <v>738.19</v>
          </cell>
          <cell r="U380">
            <v>733.82935483870915</v>
          </cell>
          <cell r="V380">
            <v>680.82647540983658</v>
          </cell>
        </row>
        <row r="381">
          <cell r="B381">
            <v>28014</v>
          </cell>
          <cell r="C381">
            <v>1</v>
          </cell>
          <cell r="D381">
            <v>1</v>
          </cell>
          <cell r="N381">
            <v>36951</v>
          </cell>
          <cell r="O381">
            <v>139.6</v>
          </cell>
          <cell r="Q381">
            <v>1992</v>
          </cell>
          <cell r="R381" t="str">
            <v>199212</v>
          </cell>
          <cell r="S381">
            <v>33943</v>
          </cell>
          <cell r="T381">
            <v>736.29</v>
          </cell>
          <cell r="U381">
            <v>733.82935483870915</v>
          </cell>
          <cell r="V381">
            <v>680.82647540983658</v>
          </cell>
        </row>
        <row r="382">
          <cell r="B382">
            <v>28015</v>
          </cell>
          <cell r="C382">
            <v>1</v>
          </cell>
          <cell r="D382">
            <v>1</v>
          </cell>
          <cell r="N382">
            <v>36982</v>
          </cell>
          <cell r="O382">
            <v>139.80000000000001</v>
          </cell>
          <cell r="Q382">
            <v>1992</v>
          </cell>
          <cell r="R382" t="str">
            <v>199212</v>
          </cell>
          <cell r="S382">
            <v>33944</v>
          </cell>
          <cell r="T382">
            <v>736.29</v>
          </cell>
          <cell r="U382">
            <v>733.82935483870915</v>
          </cell>
          <cell r="V382">
            <v>680.82647540983658</v>
          </cell>
        </row>
        <row r="383">
          <cell r="B383">
            <v>28016</v>
          </cell>
          <cell r="C383">
            <v>1</v>
          </cell>
          <cell r="D383">
            <v>1</v>
          </cell>
          <cell r="N383">
            <v>37012</v>
          </cell>
          <cell r="O383">
            <v>139.69999999999999</v>
          </cell>
          <cell r="Q383">
            <v>1992</v>
          </cell>
          <cell r="R383" t="str">
            <v>199212</v>
          </cell>
          <cell r="S383">
            <v>33945</v>
          </cell>
          <cell r="T383">
            <v>736.29</v>
          </cell>
          <cell r="U383">
            <v>733.82935483870915</v>
          </cell>
          <cell r="V383">
            <v>680.82647540983658</v>
          </cell>
        </row>
        <row r="384">
          <cell r="B384">
            <v>28017</v>
          </cell>
          <cell r="C384">
            <v>1</v>
          </cell>
          <cell r="D384">
            <v>1</v>
          </cell>
          <cell r="N384">
            <v>37043</v>
          </cell>
          <cell r="O384">
            <v>139.80000000000001</v>
          </cell>
          <cell r="Q384">
            <v>1992</v>
          </cell>
          <cell r="R384" t="str">
            <v>199212</v>
          </cell>
          <cell r="S384">
            <v>33946</v>
          </cell>
          <cell r="T384">
            <v>732.11</v>
          </cell>
          <cell r="U384">
            <v>733.82935483870915</v>
          </cell>
          <cell r="V384">
            <v>680.82647540983658</v>
          </cell>
        </row>
        <row r="385">
          <cell r="B385">
            <v>28018</v>
          </cell>
          <cell r="C385">
            <v>1</v>
          </cell>
          <cell r="D385">
            <v>1</v>
          </cell>
          <cell r="N385">
            <v>37073</v>
          </cell>
          <cell r="O385">
            <v>140.19999999999999</v>
          </cell>
          <cell r="Q385">
            <v>1992</v>
          </cell>
          <cell r="R385" t="str">
            <v>199212</v>
          </cell>
          <cell r="S385">
            <v>33947</v>
          </cell>
          <cell r="T385">
            <v>732.11</v>
          </cell>
          <cell r="U385">
            <v>733.82935483870915</v>
          </cell>
          <cell r="V385">
            <v>680.82647540983658</v>
          </cell>
        </row>
        <row r="386">
          <cell r="B386">
            <v>28019</v>
          </cell>
          <cell r="C386">
            <v>1</v>
          </cell>
          <cell r="D386">
            <v>1</v>
          </cell>
          <cell r="N386">
            <v>37104</v>
          </cell>
          <cell r="O386">
            <v>140.1</v>
          </cell>
          <cell r="Q386">
            <v>1992</v>
          </cell>
          <cell r="R386" t="str">
            <v>199212</v>
          </cell>
          <cell r="S386">
            <v>33948</v>
          </cell>
          <cell r="T386">
            <v>732.4</v>
          </cell>
          <cell r="U386">
            <v>733.82935483870915</v>
          </cell>
          <cell r="V386">
            <v>680.82647540983658</v>
          </cell>
        </row>
        <row r="387">
          <cell r="B387">
            <v>28020</v>
          </cell>
          <cell r="C387">
            <v>1</v>
          </cell>
          <cell r="D387">
            <v>1</v>
          </cell>
          <cell r="N387">
            <v>37135</v>
          </cell>
          <cell r="O387">
            <v>140.19999999999999</v>
          </cell>
          <cell r="Q387">
            <v>1992</v>
          </cell>
          <cell r="R387" t="str">
            <v>199212</v>
          </cell>
          <cell r="S387">
            <v>33949</v>
          </cell>
          <cell r="T387">
            <v>727.21</v>
          </cell>
          <cell r="U387">
            <v>733.82935483870915</v>
          </cell>
          <cell r="V387">
            <v>680.82647540983658</v>
          </cell>
        </row>
        <row r="388">
          <cell r="B388">
            <v>28021</v>
          </cell>
          <cell r="C388">
            <v>1</v>
          </cell>
          <cell r="D388">
            <v>1</v>
          </cell>
          <cell r="N388">
            <v>37165</v>
          </cell>
          <cell r="O388">
            <v>139.30000000000001</v>
          </cell>
          <cell r="Q388">
            <v>1992</v>
          </cell>
          <cell r="R388" t="str">
            <v>199212</v>
          </cell>
          <cell r="S388">
            <v>33950</v>
          </cell>
          <cell r="T388">
            <v>729.8</v>
          </cell>
          <cell r="U388">
            <v>733.82935483870915</v>
          </cell>
          <cell r="V388">
            <v>680.82647540983658</v>
          </cell>
        </row>
        <row r="389">
          <cell r="B389">
            <v>28022</v>
          </cell>
          <cell r="C389">
            <v>1</v>
          </cell>
          <cell r="D389">
            <v>1</v>
          </cell>
          <cell r="N389">
            <v>37196</v>
          </cell>
          <cell r="O389">
            <v>139.4</v>
          </cell>
          <cell r="Q389">
            <v>1992</v>
          </cell>
          <cell r="R389" t="str">
            <v>199212</v>
          </cell>
          <cell r="S389">
            <v>33951</v>
          </cell>
          <cell r="T389">
            <v>729.8</v>
          </cell>
          <cell r="U389">
            <v>733.82935483870915</v>
          </cell>
          <cell r="V389">
            <v>680.82647540983658</v>
          </cell>
        </row>
        <row r="390">
          <cell r="B390">
            <v>28023</v>
          </cell>
          <cell r="C390">
            <v>1</v>
          </cell>
          <cell r="D390">
            <v>1</v>
          </cell>
          <cell r="N390">
            <v>37226</v>
          </cell>
          <cell r="O390">
            <v>139.6</v>
          </cell>
          <cell r="Q390">
            <v>1992</v>
          </cell>
          <cell r="R390" t="str">
            <v>199212</v>
          </cell>
          <cell r="S390">
            <v>33952</v>
          </cell>
          <cell r="T390">
            <v>729.8</v>
          </cell>
          <cell r="U390">
            <v>733.82935483870915</v>
          </cell>
          <cell r="V390">
            <v>680.82647540983658</v>
          </cell>
        </row>
        <row r="391">
          <cell r="B391">
            <v>28024</v>
          </cell>
          <cell r="C391">
            <v>1</v>
          </cell>
          <cell r="D391">
            <v>1</v>
          </cell>
          <cell r="N391">
            <v>37257</v>
          </cell>
          <cell r="O391">
            <v>139.4</v>
          </cell>
          <cell r="Q391">
            <v>1992</v>
          </cell>
          <cell r="R391" t="str">
            <v>199212</v>
          </cell>
          <cell r="S391">
            <v>33953</v>
          </cell>
          <cell r="T391">
            <v>732.69</v>
          </cell>
          <cell r="U391">
            <v>733.82935483870915</v>
          </cell>
          <cell r="V391">
            <v>680.82647540983658</v>
          </cell>
        </row>
        <row r="392">
          <cell r="B392">
            <v>28025</v>
          </cell>
          <cell r="C392">
            <v>1</v>
          </cell>
          <cell r="D392">
            <v>1</v>
          </cell>
          <cell r="N392">
            <v>37288</v>
          </cell>
          <cell r="O392">
            <v>139.5</v>
          </cell>
          <cell r="Q392">
            <v>1992</v>
          </cell>
          <cell r="R392" t="str">
            <v>199212</v>
          </cell>
          <cell r="S392">
            <v>33954</v>
          </cell>
          <cell r="T392">
            <v>736.2</v>
          </cell>
          <cell r="U392">
            <v>733.82935483870915</v>
          </cell>
          <cell r="V392">
            <v>680.82647540983658</v>
          </cell>
        </row>
        <row r="393">
          <cell r="B393">
            <v>28026</v>
          </cell>
          <cell r="C393">
            <v>1</v>
          </cell>
          <cell r="D393">
            <v>1</v>
          </cell>
          <cell r="N393">
            <v>37316</v>
          </cell>
          <cell r="O393">
            <v>139.4</v>
          </cell>
          <cell r="Q393">
            <v>1992</v>
          </cell>
          <cell r="R393" t="str">
            <v>199212</v>
          </cell>
          <cell r="S393">
            <v>33955</v>
          </cell>
          <cell r="T393">
            <v>734.98</v>
          </cell>
          <cell r="U393">
            <v>733.82935483870915</v>
          </cell>
          <cell r="V393">
            <v>680.82647540983658</v>
          </cell>
        </row>
        <row r="394">
          <cell r="B394">
            <v>28027</v>
          </cell>
          <cell r="C394">
            <v>1</v>
          </cell>
          <cell r="D394">
            <v>1</v>
          </cell>
          <cell r="N394">
            <v>37347</v>
          </cell>
          <cell r="O394">
            <v>139.30000000000001</v>
          </cell>
          <cell r="Q394">
            <v>1992</v>
          </cell>
          <cell r="R394" t="str">
            <v>199212</v>
          </cell>
          <cell r="S394">
            <v>33956</v>
          </cell>
          <cell r="T394">
            <v>732.54</v>
          </cell>
          <cell r="U394">
            <v>733.82935483870915</v>
          </cell>
          <cell r="V394">
            <v>680.82647540983658</v>
          </cell>
        </row>
        <row r="395">
          <cell r="B395">
            <v>28028</v>
          </cell>
          <cell r="C395">
            <v>1</v>
          </cell>
          <cell r="D395">
            <v>1</v>
          </cell>
          <cell r="N395">
            <v>37377</v>
          </cell>
          <cell r="O395">
            <v>139.19999999999999</v>
          </cell>
          <cell r="Q395">
            <v>1992</v>
          </cell>
          <cell r="R395" t="str">
            <v>199212</v>
          </cell>
          <cell r="S395">
            <v>33957</v>
          </cell>
          <cell r="T395">
            <v>735.31</v>
          </cell>
          <cell r="U395">
            <v>733.82935483870915</v>
          </cell>
          <cell r="V395">
            <v>680.82647540983658</v>
          </cell>
        </row>
        <row r="396">
          <cell r="B396">
            <v>28029</v>
          </cell>
          <cell r="C396">
            <v>1</v>
          </cell>
          <cell r="D396">
            <v>1</v>
          </cell>
          <cell r="N396">
            <v>37408</v>
          </cell>
          <cell r="O396">
            <v>139.30000000000001</v>
          </cell>
          <cell r="Q396">
            <v>1992</v>
          </cell>
          <cell r="R396" t="str">
            <v>199212</v>
          </cell>
          <cell r="S396">
            <v>33958</v>
          </cell>
          <cell r="T396">
            <v>735.31</v>
          </cell>
          <cell r="U396">
            <v>733.82935483870915</v>
          </cell>
          <cell r="V396">
            <v>680.82647540983658</v>
          </cell>
        </row>
        <row r="397">
          <cell r="B397">
            <v>28030</v>
          </cell>
          <cell r="C397">
            <v>1</v>
          </cell>
          <cell r="D397">
            <v>1</v>
          </cell>
          <cell r="N397">
            <v>37438</v>
          </cell>
          <cell r="O397">
            <v>138.80000000000001</v>
          </cell>
          <cell r="Q397">
            <v>1992</v>
          </cell>
          <cell r="R397" t="str">
            <v>199212</v>
          </cell>
          <cell r="S397">
            <v>33959</v>
          </cell>
          <cell r="T397">
            <v>735.31</v>
          </cell>
          <cell r="U397">
            <v>733.82935483870915</v>
          </cell>
          <cell r="V397">
            <v>680.82647540983658</v>
          </cell>
        </row>
        <row r="398">
          <cell r="B398">
            <v>28031</v>
          </cell>
          <cell r="C398">
            <v>1</v>
          </cell>
          <cell r="D398">
            <v>1</v>
          </cell>
          <cell r="N398">
            <v>37469</v>
          </cell>
          <cell r="O398">
            <v>138.69999999999999</v>
          </cell>
          <cell r="Q398">
            <v>1992</v>
          </cell>
          <cell r="R398" t="str">
            <v>199212</v>
          </cell>
          <cell r="S398">
            <v>33960</v>
          </cell>
          <cell r="T398">
            <v>736.82</v>
          </cell>
          <cell r="U398">
            <v>733.82935483870915</v>
          </cell>
          <cell r="V398">
            <v>680.82647540983658</v>
          </cell>
        </row>
        <row r="399">
          <cell r="B399">
            <v>28032</v>
          </cell>
          <cell r="C399">
            <v>1</v>
          </cell>
          <cell r="D399">
            <v>1</v>
          </cell>
          <cell r="N399">
            <v>37500</v>
          </cell>
          <cell r="O399">
            <v>139</v>
          </cell>
          <cell r="Q399">
            <v>1992</v>
          </cell>
          <cell r="R399" t="str">
            <v>199212</v>
          </cell>
          <cell r="S399">
            <v>33961</v>
          </cell>
          <cell r="T399">
            <v>735</v>
          </cell>
          <cell r="U399">
            <v>733.82935483870915</v>
          </cell>
          <cell r="V399">
            <v>680.82647540983658</v>
          </cell>
        </row>
        <row r="400">
          <cell r="B400">
            <v>28033</v>
          </cell>
          <cell r="C400">
            <v>1</v>
          </cell>
          <cell r="D400">
            <v>1</v>
          </cell>
          <cell r="N400">
            <v>37530</v>
          </cell>
          <cell r="O400">
            <v>139.19999999999999</v>
          </cell>
          <cell r="Q400">
            <v>1992</v>
          </cell>
          <cell r="R400" t="str">
            <v>199212</v>
          </cell>
          <cell r="S400">
            <v>33962</v>
          </cell>
          <cell r="T400">
            <v>735.19</v>
          </cell>
          <cell r="U400">
            <v>733.82935483870915</v>
          </cell>
          <cell r="V400">
            <v>680.82647540983658</v>
          </cell>
        </row>
        <row r="401">
          <cell r="B401">
            <v>28034</v>
          </cell>
          <cell r="C401">
            <v>1</v>
          </cell>
          <cell r="D401">
            <v>1</v>
          </cell>
          <cell r="N401">
            <v>37561</v>
          </cell>
          <cell r="O401">
            <v>139</v>
          </cell>
          <cell r="Q401">
            <v>1992</v>
          </cell>
          <cell r="R401" t="str">
            <v>199212</v>
          </cell>
          <cell r="S401">
            <v>33963</v>
          </cell>
          <cell r="T401">
            <v>735.19</v>
          </cell>
          <cell r="U401">
            <v>733.82935483870915</v>
          </cell>
          <cell r="V401">
            <v>680.82647540983658</v>
          </cell>
        </row>
        <row r="402">
          <cell r="B402">
            <v>28035</v>
          </cell>
          <cell r="C402">
            <v>1</v>
          </cell>
          <cell r="D402">
            <v>1</v>
          </cell>
          <cell r="N402">
            <v>37591</v>
          </cell>
          <cell r="O402">
            <v>138.80000000000001</v>
          </cell>
          <cell r="Q402">
            <v>1992</v>
          </cell>
          <cell r="R402" t="str">
            <v>199212</v>
          </cell>
          <cell r="S402">
            <v>33964</v>
          </cell>
          <cell r="T402">
            <v>735.19</v>
          </cell>
          <cell r="U402">
            <v>733.82935483870915</v>
          </cell>
          <cell r="V402">
            <v>680.82647540983658</v>
          </cell>
        </row>
        <row r="403">
          <cell r="B403">
            <v>28036</v>
          </cell>
          <cell r="C403">
            <v>1</v>
          </cell>
          <cell r="D403">
            <v>1</v>
          </cell>
          <cell r="N403">
            <v>37622</v>
          </cell>
          <cell r="O403">
            <v>139</v>
          </cell>
          <cell r="Q403">
            <v>1992</v>
          </cell>
          <cell r="R403" t="str">
            <v>199212</v>
          </cell>
          <cell r="S403">
            <v>33965</v>
          </cell>
          <cell r="T403">
            <v>735.19</v>
          </cell>
          <cell r="U403">
            <v>733.82935483870915</v>
          </cell>
          <cell r="V403">
            <v>680.82647540983658</v>
          </cell>
        </row>
        <row r="404">
          <cell r="B404">
            <v>28037</v>
          </cell>
          <cell r="C404">
            <v>1</v>
          </cell>
          <cell r="D404">
            <v>1</v>
          </cell>
          <cell r="N404">
            <v>37653</v>
          </cell>
          <cell r="O404">
            <v>139</v>
          </cell>
          <cell r="Q404">
            <v>1992</v>
          </cell>
          <cell r="R404" t="str">
            <v>199212</v>
          </cell>
          <cell r="S404">
            <v>33966</v>
          </cell>
          <cell r="T404">
            <v>735.19</v>
          </cell>
          <cell r="U404">
            <v>733.82935483870915</v>
          </cell>
          <cell r="V404">
            <v>680.82647540983658</v>
          </cell>
        </row>
        <row r="405">
          <cell r="B405">
            <v>28038</v>
          </cell>
          <cell r="C405">
            <v>1</v>
          </cell>
          <cell r="D405">
            <v>1</v>
          </cell>
          <cell r="N405">
            <v>37681</v>
          </cell>
          <cell r="O405">
            <v>139.80000000000001</v>
          </cell>
          <cell r="Q405">
            <v>1992</v>
          </cell>
          <cell r="R405" t="str">
            <v>199212</v>
          </cell>
          <cell r="S405">
            <v>33967</v>
          </cell>
          <cell r="T405">
            <v>737.44</v>
          </cell>
          <cell r="U405">
            <v>733.82935483870915</v>
          </cell>
          <cell r="V405">
            <v>680.82647540983658</v>
          </cell>
        </row>
        <row r="406">
          <cell r="B406">
            <v>28039</v>
          </cell>
          <cell r="C406">
            <v>1</v>
          </cell>
          <cell r="D406">
            <v>1</v>
          </cell>
          <cell r="N406">
            <v>37712</v>
          </cell>
          <cell r="O406">
            <v>139.1</v>
          </cell>
          <cell r="Q406">
            <v>1992</v>
          </cell>
          <cell r="R406" t="str">
            <v>199212</v>
          </cell>
          <cell r="S406">
            <v>33968</v>
          </cell>
          <cell r="T406">
            <v>737.98</v>
          </cell>
          <cell r="U406">
            <v>733.82935483870915</v>
          </cell>
          <cell r="V406">
            <v>680.82647540983658</v>
          </cell>
        </row>
        <row r="407">
          <cell r="B407">
            <v>28040</v>
          </cell>
          <cell r="C407">
            <v>1</v>
          </cell>
          <cell r="D407">
            <v>1</v>
          </cell>
          <cell r="N407">
            <v>37742</v>
          </cell>
          <cell r="O407">
            <v>139.19999999999999</v>
          </cell>
          <cell r="Q407">
            <v>1992</v>
          </cell>
          <cell r="R407" t="str">
            <v>199212</v>
          </cell>
          <cell r="S407">
            <v>33969</v>
          </cell>
          <cell r="T407">
            <v>737.98</v>
          </cell>
          <cell r="U407">
            <v>733.82935483870915</v>
          </cell>
          <cell r="V407">
            <v>680.82647540983658</v>
          </cell>
        </row>
        <row r="408">
          <cell r="B408">
            <v>28041</v>
          </cell>
          <cell r="C408">
            <v>1</v>
          </cell>
          <cell r="D408">
            <v>1</v>
          </cell>
          <cell r="N408">
            <v>37773</v>
          </cell>
          <cell r="O408">
            <v>139.30000000000001</v>
          </cell>
          <cell r="Q408">
            <v>1993</v>
          </cell>
          <cell r="R408" t="str">
            <v>19931</v>
          </cell>
          <cell r="S408">
            <v>33970</v>
          </cell>
          <cell r="T408">
            <v>737.98</v>
          </cell>
          <cell r="U408">
            <v>745.18258064516112</v>
          </cell>
          <cell r="V408">
            <v>786.5440821917814</v>
          </cell>
        </row>
        <row r="409">
          <cell r="B409">
            <v>28042</v>
          </cell>
          <cell r="C409">
            <v>1</v>
          </cell>
          <cell r="D409">
            <v>1</v>
          </cell>
          <cell r="N409">
            <v>37803</v>
          </cell>
          <cell r="O409">
            <v>139.4</v>
          </cell>
          <cell r="Q409">
            <v>1993</v>
          </cell>
          <cell r="R409" t="str">
            <v>19931</v>
          </cell>
          <cell r="S409">
            <v>33971</v>
          </cell>
          <cell r="T409">
            <v>737.98</v>
          </cell>
          <cell r="U409">
            <v>745.18258064516112</v>
          </cell>
          <cell r="V409">
            <v>786.5440821917814</v>
          </cell>
        </row>
        <row r="410">
          <cell r="B410">
            <v>28043</v>
          </cell>
          <cell r="C410">
            <v>1</v>
          </cell>
          <cell r="D410">
            <v>1</v>
          </cell>
          <cell r="N410">
            <v>37834</v>
          </cell>
          <cell r="O410">
            <v>139.69999999999999</v>
          </cell>
          <cell r="Q410">
            <v>1993</v>
          </cell>
          <cell r="R410" t="str">
            <v>19931</v>
          </cell>
          <cell r="S410">
            <v>33972</v>
          </cell>
          <cell r="T410">
            <v>737.98</v>
          </cell>
          <cell r="U410">
            <v>745.18258064516112</v>
          </cell>
          <cell r="V410">
            <v>786.5440821917814</v>
          </cell>
        </row>
        <row r="411">
          <cell r="B411">
            <v>28044</v>
          </cell>
          <cell r="C411">
            <v>1</v>
          </cell>
          <cell r="D411">
            <v>1</v>
          </cell>
          <cell r="N411">
            <v>37865</v>
          </cell>
          <cell r="O411">
            <v>139.6</v>
          </cell>
          <cell r="Q411">
            <v>1993</v>
          </cell>
          <cell r="R411" t="str">
            <v>19931</v>
          </cell>
          <cell r="S411">
            <v>33973</v>
          </cell>
          <cell r="T411">
            <v>737.98</v>
          </cell>
          <cell r="U411">
            <v>745.18258064516112</v>
          </cell>
          <cell r="V411">
            <v>786.5440821917814</v>
          </cell>
        </row>
        <row r="412">
          <cell r="B412">
            <v>28045</v>
          </cell>
          <cell r="C412">
            <v>1</v>
          </cell>
          <cell r="D412">
            <v>1</v>
          </cell>
          <cell r="N412">
            <v>37895</v>
          </cell>
          <cell r="O412">
            <v>140</v>
          </cell>
          <cell r="Q412">
            <v>1993</v>
          </cell>
          <cell r="R412" t="str">
            <v>19931</v>
          </cell>
          <cell r="S412">
            <v>33974</v>
          </cell>
          <cell r="T412">
            <v>737.55</v>
          </cell>
          <cell r="U412">
            <v>745.18258064516112</v>
          </cell>
          <cell r="V412">
            <v>786.5440821917814</v>
          </cell>
        </row>
        <row r="413">
          <cell r="B413">
            <v>28046</v>
          </cell>
          <cell r="C413">
            <v>1</v>
          </cell>
          <cell r="D413">
            <v>1</v>
          </cell>
          <cell r="N413">
            <v>37926</v>
          </cell>
          <cell r="O413">
            <v>140</v>
          </cell>
          <cell r="Q413">
            <v>1993</v>
          </cell>
          <cell r="R413" t="str">
            <v>19931</v>
          </cell>
          <cell r="S413">
            <v>33975</v>
          </cell>
          <cell r="T413">
            <v>738.65</v>
          </cell>
          <cell r="U413">
            <v>745.18258064516112</v>
          </cell>
          <cell r="V413">
            <v>786.5440821917814</v>
          </cell>
        </row>
        <row r="414">
          <cell r="B414">
            <v>28047</v>
          </cell>
          <cell r="C414">
            <v>1</v>
          </cell>
          <cell r="D414">
            <v>1</v>
          </cell>
          <cell r="N414">
            <v>37956</v>
          </cell>
          <cell r="O414">
            <v>139.9</v>
          </cell>
          <cell r="Q414">
            <v>1993</v>
          </cell>
          <cell r="R414" t="str">
            <v>19931</v>
          </cell>
          <cell r="S414">
            <v>33976</v>
          </cell>
          <cell r="T414">
            <v>740.08</v>
          </cell>
          <cell r="U414">
            <v>745.18258064516112</v>
          </cell>
          <cell r="V414">
            <v>786.5440821917814</v>
          </cell>
        </row>
        <row r="415">
          <cell r="B415">
            <v>28048</v>
          </cell>
          <cell r="C415">
            <v>1</v>
          </cell>
          <cell r="D415">
            <v>1</v>
          </cell>
          <cell r="N415">
            <v>37987</v>
          </cell>
          <cell r="O415">
            <v>140.19999999999999</v>
          </cell>
          <cell r="Q415">
            <v>1993</v>
          </cell>
          <cell r="R415" t="str">
            <v>19931</v>
          </cell>
          <cell r="S415">
            <v>33977</v>
          </cell>
          <cell r="T415">
            <v>742.61</v>
          </cell>
          <cell r="U415">
            <v>745.18258064516112</v>
          </cell>
          <cell r="V415">
            <v>786.5440821917814</v>
          </cell>
        </row>
        <row r="416">
          <cell r="B416">
            <v>28049</v>
          </cell>
          <cell r="C416">
            <v>1</v>
          </cell>
          <cell r="D416">
            <v>1</v>
          </cell>
          <cell r="N416">
            <v>38018</v>
          </cell>
          <cell r="O416">
            <v>139.9</v>
          </cell>
          <cell r="Q416">
            <v>1993</v>
          </cell>
          <cell r="R416" t="str">
            <v>19931</v>
          </cell>
          <cell r="S416">
            <v>33978</v>
          </cell>
          <cell r="T416">
            <v>746.63</v>
          </cell>
          <cell r="U416">
            <v>745.18258064516112</v>
          </cell>
          <cell r="V416">
            <v>786.5440821917814</v>
          </cell>
        </row>
        <row r="417">
          <cell r="B417">
            <v>28050</v>
          </cell>
          <cell r="C417">
            <v>1</v>
          </cell>
          <cell r="D417">
            <v>1</v>
          </cell>
          <cell r="N417">
            <v>38047</v>
          </cell>
          <cell r="O417">
            <v>140.4</v>
          </cell>
          <cell r="Q417">
            <v>1993</v>
          </cell>
          <cell r="R417" t="str">
            <v>19931</v>
          </cell>
          <cell r="S417">
            <v>33979</v>
          </cell>
          <cell r="T417">
            <v>746.63</v>
          </cell>
          <cell r="U417">
            <v>745.18258064516112</v>
          </cell>
          <cell r="V417">
            <v>786.5440821917814</v>
          </cell>
        </row>
        <row r="418">
          <cell r="B418">
            <v>28051</v>
          </cell>
          <cell r="C418">
            <v>1</v>
          </cell>
          <cell r="D418">
            <v>1</v>
          </cell>
          <cell r="N418">
            <v>38078</v>
          </cell>
          <cell r="O418">
            <v>140.6</v>
          </cell>
          <cell r="Q418">
            <v>1993</v>
          </cell>
          <cell r="R418" t="str">
            <v>19931</v>
          </cell>
          <cell r="S418">
            <v>33980</v>
          </cell>
          <cell r="T418">
            <v>746.63</v>
          </cell>
          <cell r="U418">
            <v>745.18258064516112</v>
          </cell>
          <cell r="V418">
            <v>786.5440821917814</v>
          </cell>
        </row>
        <row r="419">
          <cell r="B419">
            <v>28052</v>
          </cell>
          <cell r="C419">
            <v>1</v>
          </cell>
          <cell r="D419">
            <v>1</v>
          </cell>
          <cell r="N419">
            <v>38108</v>
          </cell>
          <cell r="O419">
            <v>141</v>
          </cell>
          <cell r="Q419">
            <v>1993</v>
          </cell>
          <cell r="R419" t="str">
            <v>19931</v>
          </cell>
          <cell r="S419">
            <v>33981</v>
          </cell>
          <cell r="T419">
            <v>746.63</v>
          </cell>
          <cell r="U419">
            <v>745.18258064516112</v>
          </cell>
          <cell r="V419">
            <v>786.5440821917814</v>
          </cell>
        </row>
        <row r="420">
          <cell r="B420">
            <v>28053</v>
          </cell>
          <cell r="C420">
            <v>1</v>
          </cell>
          <cell r="D420">
            <v>1</v>
          </cell>
          <cell r="N420">
            <v>38139</v>
          </cell>
          <cell r="O420">
            <v>141.6</v>
          </cell>
          <cell r="Q420">
            <v>1993</v>
          </cell>
          <cell r="R420" t="str">
            <v>19931</v>
          </cell>
          <cell r="S420">
            <v>33982</v>
          </cell>
          <cell r="T420">
            <v>749.63</v>
          </cell>
          <cell r="U420">
            <v>745.18258064516112</v>
          </cell>
          <cell r="V420">
            <v>786.5440821917814</v>
          </cell>
        </row>
        <row r="421">
          <cell r="B421">
            <v>28054</v>
          </cell>
          <cell r="C421">
            <v>1</v>
          </cell>
          <cell r="D421">
            <v>1</v>
          </cell>
          <cell r="N421">
            <v>38169</v>
          </cell>
          <cell r="O421">
            <v>141.4</v>
          </cell>
          <cell r="Q421">
            <v>1993</v>
          </cell>
          <cell r="R421" t="str">
            <v>19931</v>
          </cell>
          <cell r="S421">
            <v>33983</v>
          </cell>
          <cell r="T421">
            <v>748.98</v>
          </cell>
          <cell r="U421">
            <v>745.18258064516112</v>
          </cell>
          <cell r="V421">
            <v>786.5440821917814</v>
          </cell>
        </row>
        <row r="422">
          <cell r="B422">
            <v>28055</v>
          </cell>
          <cell r="C422">
            <v>1</v>
          </cell>
          <cell r="D422">
            <v>1</v>
          </cell>
          <cell r="N422">
            <v>38200</v>
          </cell>
          <cell r="O422">
            <v>141.9</v>
          </cell>
          <cell r="Q422">
            <v>1993</v>
          </cell>
          <cell r="R422" t="str">
            <v>19931</v>
          </cell>
          <cell r="S422">
            <v>33984</v>
          </cell>
          <cell r="T422">
            <v>746.71</v>
          </cell>
          <cell r="U422">
            <v>745.18258064516112</v>
          </cell>
          <cell r="V422">
            <v>786.5440821917814</v>
          </cell>
        </row>
        <row r="423">
          <cell r="B423">
            <v>28056</v>
          </cell>
          <cell r="C423">
            <v>1</v>
          </cell>
          <cell r="D423">
            <v>1</v>
          </cell>
          <cell r="N423">
            <v>38231</v>
          </cell>
          <cell r="O423">
            <v>142.1</v>
          </cell>
          <cell r="Q423">
            <v>1993</v>
          </cell>
          <cell r="R423" t="str">
            <v>19931</v>
          </cell>
          <cell r="S423">
            <v>33985</v>
          </cell>
          <cell r="T423">
            <v>746.39</v>
          </cell>
          <cell r="U423">
            <v>745.18258064516112</v>
          </cell>
          <cell r="V423">
            <v>786.5440821917814</v>
          </cell>
        </row>
        <row r="424">
          <cell r="B424">
            <v>28057</v>
          </cell>
          <cell r="C424">
            <v>1</v>
          </cell>
          <cell r="D424">
            <v>1</v>
          </cell>
          <cell r="N424">
            <v>38261</v>
          </cell>
          <cell r="O424">
            <v>142.6</v>
          </cell>
          <cell r="Q424">
            <v>1993</v>
          </cell>
          <cell r="R424" t="str">
            <v>19931</v>
          </cell>
          <cell r="S424">
            <v>33986</v>
          </cell>
          <cell r="T424">
            <v>746.39</v>
          </cell>
          <cell r="U424">
            <v>745.18258064516112</v>
          </cell>
          <cell r="V424">
            <v>786.5440821917814</v>
          </cell>
        </row>
        <row r="425">
          <cell r="B425">
            <v>28058</v>
          </cell>
          <cell r="C425">
            <v>1</v>
          </cell>
          <cell r="D425">
            <v>1</v>
          </cell>
          <cell r="N425">
            <v>38292</v>
          </cell>
          <cell r="O425">
            <v>142.80000000000001</v>
          </cell>
          <cell r="Q425">
            <v>1993</v>
          </cell>
          <cell r="R425" t="str">
            <v>19931</v>
          </cell>
          <cell r="S425">
            <v>33987</v>
          </cell>
          <cell r="T425">
            <v>746.39</v>
          </cell>
          <cell r="U425">
            <v>745.18258064516112</v>
          </cell>
          <cell r="V425">
            <v>786.5440821917814</v>
          </cell>
        </row>
        <row r="426">
          <cell r="B426">
            <v>28059</v>
          </cell>
          <cell r="C426">
            <v>1</v>
          </cell>
          <cell r="D426">
            <v>1</v>
          </cell>
          <cell r="N426">
            <v>38322</v>
          </cell>
          <cell r="O426">
            <v>143.30000000000001</v>
          </cell>
          <cell r="Q426">
            <v>1993</v>
          </cell>
          <cell r="R426" t="str">
            <v>19931</v>
          </cell>
          <cell r="S426">
            <v>33988</v>
          </cell>
          <cell r="T426">
            <v>747.2</v>
          </cell>
          <cell r="U426">
            <v>745.18258064516112</v>
          </cell>
          <cell r="V426">
            <v>786.5440821917814</v>
          </cell>
        </row>
        <row r="427">
          <cell r="B427">
            <v>28060</v>
          </cell>
          <cell r="C427">
            <v>1</v>
          </cell>
          <cell r="D427">
            <v>1</v>
          </cell>
          <cell r="N427">
            <v>38353</v>
          </cell>
          <cell r="O427">
            <v>143.69999999999999</v>
          </cell>
          <cell r="Q427">
            <v>1993</v>
          </cell>
          <cell r="R427" t="str">
            <v>19931</v>
          </cell>
          <cell r="S427">
            <v>33989</v>
          </cell>
          <cell r="T427">
            <v>748.07</v>
          </cell>
          <cell r="U427">
            <v>745.18258064516112</v>
          </cell>
          <cell r="V427">
            <v>786.5440821917814</v>
          </cell>
        </row>
        <row r="428">
          <cell r="B428">
            <v>28061</v>
          </cell>
          <cell r="C428">
            <v>1</v>
          </cell>
          <cell r="D428">
            <v>1</v>
          </cell>
          <cell r="N428">
            <v>38384</v>
          </cell>
          <cell r="O428">
            <v>143.69999999999999</v>
          </cell>
          <cell r="Q428">
            <v>1993</v>
          </cell>
          <cell r="R428" t="str">
            <v>19931</v>
          </cell>
          <cell r="S428">
            <v>33990</v>
          </cell>
          <cell r="T428">
            <v>750.06</v>
          </cell>
          <cell r="U428">
            <v>745.18258064516112</v>
          </cell>
          <cell r="V428">
            <v>786.5440821917814</v>
          </cell>
        </row>
        <row r="429">
          <cell r="B429">
            <v>28062</v>
          </cell>
          <cell r="C429">
            <v>1</v>
          </cell>
          <cell r="D429">
            <v>1</v>
          </cell>
          <cell r="N429">
            <v>38412</v>
          </cell>
          <cell r="O429">
            <v>144.1</v>
          </cell>
          <cell r="Q429">
            <v>1993</v>
          </cell>
          <cell r="R429" t="str">
            <v>19931</v>
          </cell>
          <cell r="S429">
            <v>33991</v>
          </cell>
          <cell r="T429">
            <v>750</v>
          </cell>
          <cell r="U429">
            <v>745.18258064516112</v>
          </cell>
          <cell r="V429">
            <v>786.5440821917814</v>
          </cell>
        </row>
        <row r="430">
          <cell r="B430">
            <v>28063</v>
          </cell>
          <cell r="C430">
            <v>1</v>
          </cell>
          <cell r="D430">
            <v>1</v>
          </cell>
          <cell r="N430">
            <v>38443</v>
          </cell>
          <cell r="O430">
            <v>144.5</v>
          </cell>
          <cell r="Q430">
            <v>1993</v>
          </cell>
          <cell r="R430" t="str">
            <v>19931</v>
          </cell>
          <cell r="S430">
            <v>33992</v>
          </cell>
          <cell r="T430">
            <v>748.56</v>
          </cell>
          <cell r="U430">
            <v>745.18258064516112</v>
          </cell>
          <cell r="V430">
            <v>786.5440821917814</v>
          </cell>
        </row>
        <row r="431">
          <cell r="B431">
            <v>28064</v>
          </cell>
          <cell r="C431">
            <v>1</v>
          </cell>
          <cell r="D431">
            <v>1</v>
          </cell>
          <cell r="N431">
            <v>38473</v>
          </cell>
          <cell r="O431">
            <v>144.9</v>
          </cell>
          <cell r="Q431">
            <v>1993</v>
          </cell>
          <cell r="R431" t="str">
            <v>19931</v>
          </cell>
          <cell r="S431">
            <v>33993</v>
          </cell>
          <cell r="T431">
            <v>748.56</v>
          </cell>
          <cell r="U431">
            <v>745.18258064516112</v>
          </cell>
          <cell r="V431">
            <v>786.5440821917814</v>
          </cell>
        </row>
        <row r="432">
          <cell r="B432">
            <v>28065</v>
          </cell>
          <cell r="C432">
            <v>1</v>
          </cell>
          <cell r="D432">
            <v>1</v>
          </cell>
          <cell r="N432">
            <v>38504</v>
          </cell>
          <cell r="O432">
            <v>144.6</v>
          </cell>
          <cell r="Q432">
            <v>1993</v>
          </cell>
          <cell r="R432" t="str">
            <v>19931</v>
          </cell>
          <cell r="S432">
            <v>33994</v>
          </cell>
          <cell r="T432">
            <v>748.56</v>
          </cell>
          <cell r="U432">
            <v>745.18258064516112</v>
          </cell>
          <cell r="V432">
            <v>786.5440821917814</v>
          </cell>
        </row>
        <row r="433">
          <cell r="B433">
            <v>28066</v>
          </cell>
          <cell r="C433">
            <v>1</v>
          </cell>
          <cell r="D433">
            <v>1</v>
          </cell>
          <cell r="N433">
            <v>38534</v>
          </cell>
          <cell r="O433">
            <v>145.1</v>
          </cell>
          <cell r="Q433">
            <v>1993</v>
          </cell>
          <cell r="R433" t="str">
            <v>19931</v>
          </cell>
          <cell r="S433">
            <v>33995</v>
          </cell>
          <cell r="T433">
            <v>747.25</v>
          </cell>
          <cell r="U433">
            <v>745.18258064516112</v>
          </cell>
          <cell r="V433">
            <v>786.5440821917814</v>
          </cell>
        </row>
        <row r="434">
          <cell r="B434">
            <v>28067</v>
          </cell>
          <cell r="C434">
            <v>1</v>
          </cell>
          <cell r="D434">
            <v>1</v>
          </cell>
          <cell r="N434">
            <v>38565</v>
          </cell>
          <cell r="O434">
            <v>145.1</v>
          </cell>
          <cell r="Q434">
            <v>1993</v>
          </cell>
          <cell r="R434" t="str">
            <v>19931</v>
          </cell>
          <cell r="S434">
            <v>33996</v>
          </cell>
          <cell r="T434">
            <v>747.13</v>
          </cell>
          <cell r="U434">
            <v>745.18258064516112</v>
          </cell>
          <cell r="V434">
            <v>786.5440821917814</v>
          </cell>
        </row>
        <row r="435">
          <cell r="B435">
            <v>28068</v>
          </cell>
          <cell r="C435">
            <v>1</v>
          </cell>
          <cell r="D435">
            <v>1</v>
          </cell>
          <cell r="N435">
            <v>38596</v>
          </cell>
          <cell r="O435">
            <v>145.30000000000001</v>
          </cell>
          <cell r="Q435">
            <v>1993</v>
          </cell>
          <cell r="R435" t="str">
            <v>19931</v>
          </cell>
          <cell r="S435">
            <v>33997</v>
          </cell>
          <cell r="T435">
            <v>746.21</v>
          </cell>
          <cell r="U435">
            <v>745.18258064516112</v>
          </cell>
          <cell r="V435">
            <v>786.5440821917814</v>
          </cell>
        </row>
        <row r="436">
          <cell r="B436">
            <v>28069</v>
          </cell>
          <cell r="C436">
            <v>1</v>
          </cell>
          <cell r="D436">
            <v>1</v>
          </cell>
          <cell r="N436">
            <v>38626</v>
          </cell>
          <cell r="O436">
            <v>145.19999999999999</v>
          </cell>
          <cell r="Q436">
            <v>1993</v>
          </cell>
          <cell r="R436" t="str">
            <v>19931</v>
          </cell>
          <cell r="S436">
            <v>33998</v>
          </cell>
          <cell r="T436">
            <v>745.14</v>
          </cell>
          <cell r="U436">
            <v>745.18258064516112</v>
          </cell>
          <cell r="V436">
            <v>786.5440821917814</v>
          </cell>
        </row>
        <row r="437">
          <cell r="B437">
            <v>28070</v>
          </cell>
          <cell r="C437">
            <v>1</v>
          </cell>
          <cell r="D437">
            <v>1</v>
          </cell>
          <cell r="N437">
            <v>38657</v>
          </cell>
          <cell r="O437">
            <v>145</v>
          </cell>
          <cell r="Q437">
            <v>1993</v>
          </cell>
          <cell r="R437" t="str">
            <v>19931</v>
          </cell>
          <cell r="S437">
            <v>33999</v>
          </cell>
          <cell r="T437">
            <v>746.05</v>
          </cell>
          <cell r="U437">
            <v>745.18258064516112</v>
          </cell>
          <cell r="V437">
            <v>786.5440821917814</v>
          </cell>
        </row>
        <row r="438">
          <cell r="B438">
            <v>28071</v>
          </cell>
          <cell r="C438">
            <v>1</v>
          </cell>
          <cell r="D438">
            <v>1</v>
          </cell>
          <cell r="N438">
            <v>38687</v>
          </cell>
          <cell r="O438">
            <v>145</v>
          </cell>
          <cell r="Q438">
            <v>1993</v>
          </cell>
          <cell r="R438" t="str">
            <v>19931</v>
          </cell>
          <cell r="S438">
            <v>34000</v>
          </cell>
          <cell r="T438">
            <v>746.05</v>
          </cell>
          <cell r="U438">
            <v>745.18258064516112</v>
          </cell>
          <cell r="V438">
            <v>786.5440821917814</v>
          </cell>
        </row>
        <row r="439">
          <cell r="B439">
            <v>28072</v>
          </cell>
          <cell r="C439">
            <v>1</v>
          </cell>
          <cell r="D439">
            <v>1</v>
          </cell>
          <cell r="N439">
            <v>38718</v>
          </cell>
          <cell r="O439">
            <v>145.5</v>
          </cell>
          <cell r="Q439">
            <v>1993</v>
          </cell>
          <cell r="R439" t="str">
            <v>19932</v>
          </cell>
          <cell r="S439">
            <v>34001</v>
          </cell>
          <cell r="T439">
            <v>746.05</v>
          </cell>
          <cell r="U439">
            <v>749.73178571428548</v>
          </cell>
          <cell r="V439">
            <v>786.5440821917814</v>
          </cell>
        </row>
        <row r="440">
          <cell r="B440">
            <v>28073</v>
          </cell>
          <cell r="C440">
            <v>1</v>
          </cell>
          <cell r="D440">
            <v>1</v>
          </cell>
          <cell r="N440">
            <v>38749</v>
          </cell>
          <cell r="O440">
            <v>146</v>
          </cell>
          <cell r="Q440">
            <v>1993</v>
          </cell>
          <cell r="R440" t="str">
            <v>19932</v>
          </cell>
          <cell r="S440">
            <v>34002</v>
          </cell>
          <cell r="T440">
            <v>745.27</v>
          </cell>
          <cell r="U440">
            <v>749.73178571428548</v>
          </cell>
          <cell r="V440">
            <v>786.5440821917814</v>
          </cell>
        </row>
        <row r="441">
          <cell r="B441">
            <v>28074</v>
          </cell>
          <cell r="C441">
            <v>1</v>
          </cell>
          <cell r="D441">
            <v>1</v>
          </cell>
          <cell r="N441">
            <v>38777</v>
          </cell>
          <cell r="O441">
            <v>146.30000000000001</v>
          </cell>
          <cell r="Q441">
            <v>1993</v>
          </cell>
          <cell r="R441" t="str">
            <v>19932</v>
          </cell>
          <cell r="S441">
            <v>34003</v>
          </cell>
          <cell r="T441">
            <v>745.64</v>
          </cell>
          <cell r="U441">
            <v>749.73178571428548</v>
          </cell>
          <cell r="V441">
            <v>786.5440821917814</v>
          </cell>
        </row>
        <row r="442">
          <cell r="B442">
            <v>28075</v>
          </cell>
          <cell r="C442">
            <v>1</v>
          </cell>
          <cell r="D442">
            <v>1</v>
          </cell>
          <cell r="N442">
            <v>38808</v>
          </cell>
          <cell r="O442">
            <v>146.6</v>
          </cell>
          <cell r="Q442">
            <v>1993</v>
          </cell>
          <cell r="R442" t="str">
            <v>19932</v>
          </cell>
          <cell r="S442">
            <v>34004</v>
          </cell>
          <cell r="T442">
            <v>745.73</v>
          </cell>
          <cell r="U442">
            <v>749.73178571428548</v>
          </cell>
          <cell r="V442">
            <v>786.5440821917814</v>
          </cell>
        </row>
        <row r="443">
          <cell r="B443">
            <v>28076</v>
          </cell>
          <cell r="C443">
            <v>1</v>
          </cell>
          <cell r="D443">
            <v>1</v>
          </cell>
          <cell r="N443">
            <v>38838</v>
          </cell>
          <cell r="O443">
            <v>146.9</v>
          </cell>
          <cell r="Q443">
            <v>1993</v>
          </cell>
          <cell r="R443" t="str">
            <v>19932</v>
          </cell>
          <cell r="S443">
            <v>34005</v>
          </cell>
          <cell r="T443">
            <v>745.79</v>
          </cell>
          <cell r="U443">
            <v>749.73178571428548</v>
          </cell>
          <cell r="V443">
            <v>786.5440821917814</v>
          </cell>
        </row>
        <row r="444">
          <cell r="B444">
            <v>28077</v>
          </cell>
          <cell r="C444">
            <v>1</v>
          </cell>
          <cell r="D444">
            <v>1</v>
          </cell>
          <cell r="N444">
            <v>38869</v>
          </cell>
          <cell r="O444">
            <v>147.1</v>
          </cell>
          <cell r="Q444">
            <v>1993</v>
          </cell>
          <cell r="R444" t="str">
            <v>19932</v>
          </cell>
          <cell r="S444">
            <v>34006</v>
          </cell>
          <cell r="T444">
            <v>746.56</v>
          </cell>
          <cell r="U444">
            <v>749.73178571428548</v>
          </cell>
          <cell r="V444">
            <v>786.5440821917814</v>
          </cell>
        </row>
        <row r="445">
          <cell r="B445">
            <v>28078</v>
          </cell>
          <cell r="C445">
            <v>1</v>
          </cell>
          <cell r="D445">
            <v>1</v>
          </cell>
          <cell r="N445">
            <v>38899</v>
          </cell>
          <cell r="O445">
            <v>146.4</v>
          </cell>
          <cell r="Q445">
            <v>1993</v>
          </cell>
          <cell r="R445" t="str">
            <v>19932</v>
          </cell>
          <cell r="S445">
            <v>34007</v>
          </cell>
          <cell r="T445">
            <v>746.56</v>
          </cell>
          <cell r="U445">
            <v>749.73178571428548</v>
          </cell>
          <cell r="V445">
            <v>786.5440821917814</v>
          </cell>
        </row>
        <row r="446">
          <cell r="B446">
            <v>28079</v>
          </cell>
          <cell r="C446">
            <v>1</v>
          </cell>
          <cell r="D446">
            <v>1</v>
          </cell>
          <cell r="N446">
            <v>38930</v>
          </cell>
          <cell r="O446">
            <v>147.1</v>
          </cell>
          <cell r="Q446">
            <v>1993</v>
          </cell>
          <cell r="R446" t="str">
            <v>19932</v>
          </cell>
          <cell r="S446">
            <v>34008</v>
          </cell>
          <cell r="T446">
            <v>746.56</v>
          </cell>
          <cell r="U446">
            <v>749.73178571428548</v>
          </cell>
          <cell r="V446">
            <v>786.5440821917814</v>
          </cell>
        </row>
        <row r="447">
          <cell r="B447">
            <v>28080</v>
          </cell>
          <cell r="C447">
            <v>1</v>
          </cell>
          <cell r="D447">
            <v>1</v>
          </cell>
          <cell r="N447">
            <v>38961</v>
          </cell>
          <cell r="O447">
            <v>147.5</v>
          </cell>
          <cell r="Q447">
            <v>1993</v>
          </cell>
          <cell r="R447" t="str">
            <v>19932</v>
          </cell>
          <cell r="S447">
            <v>34009</v>
          </cell>
          <cell r="T447">
            <v>745.45</v>
          </cell>
          <cell r="U447">
            <v>749.73178571428548</v>
          </cell>
          <cell r="V447">
            <v>786.5440821917814</v>
          </cell>
        </row>
        <row r="448">
          <cell r="B448">
            <v>28081</v>
          </cell>
          <cell r="C448">
            <v>1</v>
          </cell>
          <cell r="D448">
            <v>1</v>
          </cell>
          <cell r="N448">
            <v>38991</v>
          </cell>
          <cell r="O448">
            <v>146.9</v>
          </cell>
          <cell r="Q448">
            <v>1993</v>
          </cell>
          <cell r="R448" t="str">
            <v>19932</v>
          </cell>
          <cell r="S448">
            <v>34010</v>
          </cell>
          <cell r="T448">
            <v>745.49</v>
          </cell>
          <cell r="U448">
            <v>749.73178571428548</v>
          </cell>
          <cell r="V448">
            <v>786.5440821917814</v>
          </cell>
        </row>
        <row r="449">
          <cell r="B449">
            <v>28082</v>
          </cell>
          <cell r="C449">
            <v>1</v>
          </cell>
          <cell r="D449">
            <v>1</v>
          </cell>
          <cell r="N449">
            <v>39022</v>
          </cell>
          <cell r="O449">
            <v>148.30000000000001</v>
          </cell>
          <cell r="Q449">
            <v>1993</v>
          </cell>
          <cell r="R449" t="str">
            <v>19932</v>
          </cell>
          <cell r="S449">
            <v>34011</v>
          </cell>
          <cell r="T449">
            <v>745.38</v>
          </cell>
          <cell r="U449">
            <v>749.73178571428548</v>
          </cell>
          <cell r="V449">
            <v>786.5440821917814</v>
          </cell>
        </row>
        <row r="450">
          <cell r="B450">
            <v>28083</v>
          </cell>
          <cell r="C450">
            <v>1</v>
          </cell>
          <cell r="D450">
            <v>1</v>
          </cell>
          <cell r="N450">
            <v>39052</v>
          </cell>
          <cell r="O450">
            <v>148.30000000000001</v>
          </cell>
          <cell r="Q450">
            <v>1993</v>
          </cell>
          <cell r="R450" t="str">
            <v>19932</v>
          </cell>
          <cell r="S450">
            <v>34012</v>
          </cell>
          <cell r="T450">
            <v>748.22</v>
          </cell>
          <cell r="U450">
            <v>749.73178571428548</v>
          </cell>
          <cell r="V450">
            <v>786.5440821917814</v>
          </cell>
        </row>
        <row r="451">
          <cell r="B451">
            <v>28084</v>
          </cell>
          <cell r="C451">
            <v>1</v>
          </cell>
          <cell r="D451">
            <v>1</v>
          </cell>
          <cell r="N451">
            <v>39083</v>
          </cell>
          <cell r="O451">
            <v>148.6</v>
          </cell>
          <cell r="Q451">
            <v>1993</v>
          </cell>
          <cell r="R451" t="str">
            <v>19932</v>
          </cell>
          <cell r="S451">
            <v>34013</v>
          </cell>
          <cell r="T451">
            <v>748.88</v>
          </cell>
          <cell r="U451">
            <v>749.73178571428548</v>
          </cell>
          <cell r="V451">
            <v>786.5440821917814</v>
          </cell>
        </row>
        <row r="452">
          <cell r="B452">
            <v>28085</v>
          </cell>
          <cell r="C452">
            <v>1</v>
          </cell>
          <cell r="D452">
            <v>1</v>
          </cell>
          <cell r="N452">
            <v>39114</v>
          </cell>
          <cell r="O452">
            <v>149</v>
          </cell>
          <cell r="Q452">
            <v>1993</v>
          </cell>
          <cell r="R452" t="str">
            <v>19932</v>
          </cell>
          <cell r="S452">
            <v>34014</v>
          </cell>
          <cell r="T452">
            <v>748.88</v>
          </cell>
          <cell r="U452">
            <v>749.73178571428548</v>
          </cell>
          <cell r="V452">
            <v>786.5440821917814</v>
          </cell>
        </row>
        <row r="453">
          <cell r="B453">
            <v>28086</v>
          </cell>
          <cell r="C453">
            <v>1</v>
          </cell>
          <cell r="D453">
            <v>1</v>
          </cell>
          <cell r="N453">
            <v>39142</v>
          </cell>
          <cell r="O453">
            <v>149.1</v>
          </cell>
          <cell r="Q453">
            <v>1993</v>
          </cell>
          <cell r="R453" t="str">
            <v>19932</v>
          </cell>
          <cell r="S453">
            <v>34015</v>
          </cell>
          <cell r="T453">
            <v>748.88</v>
          </cell>
          <cell r="U453">
            <v>749.73178571428548</v>
          </cell>
          <cell r="V453">
            <v>786.5440821917814</v>
          </cell>
        </row>
        <row r="454">
          <cell r="B454">
            <v>28087</v>
          </cell>
          <cell r="C454">
            <v>1</v>
          </cell>
          <cell r="D454">
            <v>1</v>
          </cell>
          <cell r="N454">
            <v>39173</v>
          </cell>
          <cell r="O454">
            <v>149.19999999999999</v>
          </cell>
          <cell r="Q454">
            <v>1993</v>
          </cell>
          <cell r="R454" t="str">
            <v>19932</v>
          </cell>
          <cell r="S454">
            <v>34016</v>
          </cell>
          <cell r="T454">
            <v>748.18</v>
          </cell>
          <cell r="U454">
            <v>749.73178571428548</v>
          </cell>
          <cell r="V454">
            <v>786.5440821917814</v>
          </cell>
        </row>
        <row r="455">
          <cell r="B455">
            <v>28088</v>
          </cell>
          <cell r="C455">
            <v>1</v>
          </cell>
          <cell r="D455">
            <v>1</v>
          </cell>
          <cell r="N455">
            <v>39203</v>
          </cell>
          <cell r="O455">
            <v>149.4</v>
          </cell>
          <cell r="Q455">
            <v>1993</v>
          </cell>
          <cell r="R455" t="str">
            <v>19932</v>
          </cell>
          <cell r="S455">
            <v>34017</v>
          </cell>
          <cell r="T455">
            <v>749.69</v>
          </cell>
          <cell r="U455">
            <v>749.73178571428548</v>
          </cell>
          <cell r="V455">
            <v>786.5440821917814</v>
          </cell>
        </row>
        <row r="456">
          <cell r="B456">
            <v>28089</v>
          </cell>
          <cell r="C456">
            <v>1</v>
          </cell>
          <cell r="D456">
            <v>1</v>
          </cell>
          <cell r="N456">
            <v>39234</v>
          </cell>
          <cell r="O456">
            <v>149.5</v>
          </cell>
          <cell r="Q456">
            <v>1993</v>
          </cell>
          <cell r="R456" t="str">
            <v>19932</v>
          </cell>
          <cell r="S456">
            <v>34018</v>
          </cell>
          <cell r="T456">
            <v>750.75</v>
          </cell>
          <cell r="U456">
            <v>749.73178571428548</v>
          </cell>
          <cell r="V456">
            <v>786.5440821917814</v>
          </cell>
        </row>
        <row r="457">
          <cell r="B457">
            <v>28090</v>
          </cell>
          <cell r="C457">
            <v>1</v>
          </cell>
          <cell r="D457">
            <v>1</v>
          </cell>
          <cell r="N457">
            <v>39264</v>
          </cell>
          <cell r="O457">
            <v>149.80000000000001</v>
          </cell>
          <cell r="Q457">
            <v>1993</v>
          </cell>
          <cell r="R457" t="str">
            <v>19932</v>
          </cell>
          <cell r="S457">
            <v>34019</v>
          </cell>
          <cell r="T457">
            <v>752.47</v>
          </cell>
          <cell r="U457">
            <v>749.73178571428548</v>
          </cell>
          <cell r="V457">
            <v>786.5440821917814</v>
          </cell>
        </row>
        <row r="458">
          <cell r="B458">
            <v>28091</v>
          </cell>
          <cell r="C458">
            <v>1</v>
          </cell>
          <cell r="D458">
            <v>1</v>
          </cell>
          <cell r="N458">
            <v>39295</v>
          </cell>
          <cell r="O458">
            <v>149.80000000000001</v>
          </cell>
          <cell r="Q458">
            <v>1993</v>
          </cell>
          <cell r="R458" t="str">
            <v>19932</v>
          </cell>
          <cell r="S458">
            <v>34020</v>
          </cell>
          <cell r="T458">
            <v>751.96</v>
          </cell>
          <cell r="U458">
            <v>749.73178571428548</v>
          </cell>
          <cell r="V458">
            <v>786.5440821917814</v>
          </cell>
        </row>
        <row r="459">
          <cell r="B459">
            <v>28092</v>
          </cell>
          <cell r="C459">
            <v>1</v>
          </cell>
          <cell r="D459">
            <v>1</v>
          </cell>
          <cell r="N459">
            <v>39326</v>
          </cell>
          <cell r="O459">
            <v>149.80000000000001</v>
          </cell>
          <cell r="Q459">
            <v>1993</v>
          </cell>
          <cell r="R459" t="str">
            <v>19932</v>
          </cell>
          <cell r="S459">
            <v>34021</v>
          </cell>
          <cell r="T459">
            <v>751.96</v>
          </cell>
          <cell r="U459">
            <v>749.73178571428548</v>
          </cell>
          <cell r="V459">
            <v>786.5440821917814</v>
          </cell>
        </row>
        <row r="460">
          <cell r="B460">
            <v>28093</v>
          </cell>
          <cell r="C460">
            <v>1</v>
          </cell>
          <cell r="D460">
            <v>1</v>
          </cell>
          <cell r="N460">
            <v>39356</v>
          </cell>
          <cell r="O460">
            <v>150.30000000000001</v>
          </cell>
          <cell r="Q460">
            <v>1993</v>
          </cell>
          <cell r="R460" t="str">
            <v>19932</v>
          </cell>
          <cell r="S460">
            <v>34022</v>
          </cell>
          <cell r="T460">
            <v>751.96</v>
          </cell>
          <cell r="U460">
            <v>749.73178571428548</v>
          </cell>
          <cell r="V460">
            <v>786.5440821917814</v>
          </cell>
        </row>
        <row r="461">
          <cell r="B461">
            <v>28094</v>
          </cell>
          <cell r="C461">
            <v>1</v>
          </cell>
          <cell r="D461">
            <v>1</v>
          </cell>
          <cell r="N461">
            <v>39387</v>
          </cell>
          <cell r="O461">
            <v>150.69999999999999</v>
          </cell>
          <cell r="Q461">
            <v>1993</v>
          </cell>
          <cell r="R461" t="str">
            <v>19932</v>
          </cell>
          <cell r="S461">
            <v>34023</v>
          </cell>
          <cell r="T461">
            <v>752.52</v>
          </cell>
          <cell r="U461">
            <v>749.73178571428548</v>
          </cell>
          <cell r="V461">
            <v>786.5440821917814</v>
          </cell>
        </row>
        <row r="462">
          <cell r="B462">
            <v>28095</v>
          </cell>
          <cell r="C462">
            <v>1</v>
          </cell>
          <cell r="D462">
            <v>1</v>
          </cell>
          <cell r="N462">
            <v>39417</v>
          </cell>
          <cell r="O462">
            <v>150.5</v>
          </cell>
          <cell r="Q462">
            <v>1993</v>
          </cell>
          <cell r="R462" t="str">
            <v>19932</v>
          </cell>
          <cell r="S462">
            <v>34024</v>
          </cell>
          <cell r="T462">
            <v>753.33</v>
          </cell>
          <cell r="U462">
            <v>749.73178571428548</v>
          </cell>
          <cell r="V462">
            <v>786.5440821917814</v>
          </cell>
        </row>
        <row r="463">
          <cell r="B463">
            <v>28096</v>
          </cell>
          <cell r="C463">
            <v>1</v>
          </cell>
          <cell r="D463">
            <v>1</v>
          </cell>
          <cell r="N463">
            <v>39448</v>
          </cell>
          <cell r="O463">
            <v>151.19999999999999</v>
          </cell>
          <cell r="Q463">
            <v>1993</v>
          </cell>
          <cell r="R463" t="str">
            <v>19932</v>
          </cell>
          <cell r="S463">
            <v>34025</v>
          </cell>
          <cell r="T463">
            <v>755.07</v>
          </cell>
          <cell r="U463">
            <v>749.73178571428548</v>
          </cell>
          <cell r="V463">
            <v>786.5440821917814</v>
          </cell>
        </row>
        <row r="464">
          <cell r="B464">
            <v>28097</v>
          </cell>
          <cell r="C464">
            <v>1</v>
          </cell>
          <cell r="D464">
            <v>1</v>
          </cell>
          <cell r="N464">
            <v>39479</v>
          </cell>
          <cell r="O464">
            <v>151.69999999999999</v>
          </cell>
          <cell r="Q464">
            <v>1993</v>
          </cell>
          <cell r="R464" t="str">
            <v>19932</v>
          </cell>
          <cell r="S464">
            <v>34026</v>
          </cell>
          <cell r="T464">
            <v>759.2</v>
          </cell>
          <cell r="U464">
            <v>749.73178571428548</v>
          </cell>
          <cell r="V464">
            <v>786.5440821917814</v>
          </cell>
        </row>
        <row r="465">
          <cell r="B465">
            <v>28098</v>
          </cell>
          <cell r="C465">
            <v>1</v>
          </cell>
          <cell r="D465">
            <v>1</v>
          </cell>
          <cell r="N465">
            <v>39508</v>
          </cell>
          <cell r="O465">
            <v>151.9</v>
          </cell>
          <cell r="Q465">
            <v>1993</v>
          </cell>
          <cell r="R465" t="str">
            <v>19932</v>
          </cell>
          <cell r="S465">
            <v>34027</v>
          </cell>
          <cell r="T465">
            <v>758.03</v>
          </cell>
          <cell r="U465">
            <v>749.73178571428548</v>
          </cell>
          <cell r="V465">
            <v>786.5440821917814</v>
          </cell>
        </row>
        <row r="466">
          <cell r="B466">
            <v>28099</v>
          </cell>
          <cell r="C466">
            <v>1</v>
          </cell>
          <cell r="D466">
            <v>1</v>
          </cell>
          <cell r="N466">
            <v>39539</v>
          </cell>
          <cell r="O466">
            <v>152.6</v>
          </cell>
          <cell r="Q466">
            <v>1993</v>
          </cell>
          <cell r="R466" t="str">
            <v>19932</v>
          </cell>
          <cell r="S466">
            <v>34028</v>
          </cell>
          <cell r="T466">
            <v>758.03</v>
          </cell>
          <cell r="U466">
            <v>749.73178571428548</v>
          </cell>
          <cell r="V466">
            <v>786.5440821917814</v>
          </cell>
        </row>
        <row r="467">
          <cell r="B467">
            <v>28100</v>
          </cell>
          <cell r="C467">
            <v>1</v>
          </cell>
          <cell r="D467">
            <v>1</v>
          </cell>
          <cell r="N467">
            <v>39569</v>
          </cell>
          <cell r="O467">
            <v>153</v>
          </cell>
          <cell r="Q467">
            <v>1993</v>
          </cell>
          <cell r="R467" t="str">
            <v>19933</v>
          </cell>
          <cell r="S467">
            <v>34029</v>
          </cell>
          <cell r="T467">
            <v>758.03</v>
          </cell>
          <cell r="U467">
            <v>764.70032258064543</v>
          </cell>
          <cell r="V467">
            <v>786.5440821917814</v>
          </cell>
        </row>
        <row r="468">
          <cell r="B468">
            <v>28101</v>
          </cell>
          <cell r="C468">
            <v>1</v>
          </cell>
          <cell r="D468">
            <v>1</v>
          </cell>
          <cell r="N468">
            <v>39600</v>
          </cell>
          <cell r="O468">
            <v>153.19999999999999</v>
          </cell>
          <cell r="Q468">
            <v>1993</v>
          </cell>
          <cell r="R468" t="str">
            <v>19933</v>
          </cell>
          <cell r="S468">
            <v>34030</v>
          </cell>
          <cell r="T468">
            <v>757.89</v>
          </cell>
          <cell r="U468">
            <v>764.70032258064543</v>
          </cell>
          <cell r="V468">
            <v>786.5440821917814</v>
          </cell>
        </row>
        <row r="469">
          <cell r="B469">
            <v>28102</v>
          </cell>
          <cell r="C469">
            <v>1</v>
          </cell>
          <cell r="D469">
            <v>1</v>
          </cell>
          <cell r="N469">
            <v>39630</v>
          </cell>
          <cell r="O469">
            <v>154</v>
          </cell>
          <cell r="Q469">
            <v>1993</v>
          </cell>
          <cell r="R469" t="str">
            <v>19933</v>
          </cell>
          <cell r="S469">
            <v>34031</v>
          </cell>
          <cell r="T469">
            <v>760.71</v>
          </cell>
          <cell r="U469">
            <v>764.70032258064543</v>
          </cell>
          <cell r="V469">
            <v>786.5440821917814</v>
          </cell>
        </row>
        <row r="470">
          <cell r="B470">
            <v>28103</v>
          </cell>
          <cell r="C470">
            <v>1</v>
          </cell>
          <cell r="D470">
            <v>1</v>
          </cell>
          <cell r="N470">
            <v>39661</v>
          </cell>
          <cell r="O470">
            <v>154.6</v>
          </cell>
          <cell r="Q470">
            <v>1993</v>
          </cell>
          <cell r="R470" t="str">
            <v>19933</v>
          </cell>
          <cell r="S470">
            <v>34032</v>
          </cell>
          <cell r="T470">
            <v>762.68</v>
          </cell>
          <cell r="U470">
            <v>764.70032258064543</v>
          </cell>
          <cell r="V470">
            <v>786.5440821917814</v>
          </cell>
        </row>
        <row r="471">
          <cell r="B471">
            <v>28104</v>
          </cell>
          <cell r="C471">
            <v>1</v>
          </cell>
          <cell r="D471">
            <v>1</v>
          </cell>
          <cell r="N471">
            <v>39692</v>
          </cell>
          <cell r="O471">
            <v>155.1</v>
          </cell>
          <cell r="Q471">
            <v>1993</v>
          </cell>
          <cell r="R471" t="str">
            <v>19933</v>
          </cell>
          <cell r="S471">
            <v>34033</v>
          </cell>
          <cell r="T471">
            <v>762.04</v>
          </cell>
          <cell r="U471">
            <v>764.70032258064543</v>
          </cell>
          <cell r="V471">
            <v>786.5440821917814</v>
          </cell>
        </row>
        <row r="472">
          <cell r="B472">
            <v>28105</v>
          </cell>
          <cell r="C472">
            <v>1</v>
          </cell>
          <cell r="D472">
            <v>1</v>
          </cell>
          <cell r="N472">
            <v>39722</v>
          </cell>
          <cell r="O472">
            <v>156.69999999999999</v>
          </cell>
          <cell r="Q472">
            <v>1993</v>
          </cell>
          <cell r="R472" t="str">
            <v>19933</v>
          </cell>
          <cell r="S472">
            <v>34034</v>
          </cell>
          <cell r="T472">
            <v>762.2</v>
          </cell>
          <cell r="U472">
            <v>764.70032258064543</v>
          </cell>
          <cell r="V472">
            <v>786.5440821917814</v>
          </cell>
        </row>
        <row r="473">
          <cell r="B473">
            <v>28106</v>
          </cell>
          <cell r="C473">
            <v>1</v>
          </cell>
          <cell r="D473">
            <v>1</v>
          </cell>
          <cell r="N473">
            <v>39753</v>
          </cell>
          <cell r="O473">
            <v>156.6</v>
          </cell>
          <cell r="Q473">
            <v>1993</v>
          </cell>
          <cell r="R473" t="str">
            <v>19933</v>
          </cell>
          <cell r="S473">
            <v>34035</v>
          </cell>
          <cell r="T473">
            <v>762.2</v>
          </cell>
          <cell r="U473">
            <v>764.70032258064543</v>
          </cell>
          <cell r="V473">
            <v>786.5440821917814</v>
          </cell>
        </row>
        <row r="474">
          <cell r="B474">
            <v>28107</v>
          </cell>
          <cell r="C474">
            <v>1</v>
          </cell>
          <cell r="D474">
            <v>1</v>
          </cell>
          <cell r="N474">
            <v>39783</v>
          </cell>
          <cell r="O474">
            <v>157</v>
          </cell>
          <cell r="Q474">
            <v>1993</v>
          </cell>
          <cell r="R474" t="str">
            <v>19933</v>
          </cell>
          <cell r="S474">
            <v>34036</v>
          </cell>
          <cell r="T474">
            <v>762.2</v>
          </cell>
          <cell r="U474">
            <v>764.70032258064543</v>
          </cell>
          <cell r="V474">
            <v>786.5440821917814</v>
          </cell>
        </row>
        <row r="475">
          <cell r="B475">
            <v>28108</v>
          </cell>
          <cell r="C475">
            <v>1</v>
          </cell>
          <cell r="D475">
            <v>1</v>
          </cell>
          <cell r="N475">
            <v>39814</v>
          </cell>
          <cell r="O475">
            <v>156.9</v>
          </cell>
          <cell r="Q475">
            <v>1993</v>
          </cell>
          <cell r="R475" t="str">
            <v>19933</v>
          </cell>
          <cell r="S475">
            <v>34037</v>
          </cell>
          <cell r="T475">
            <v>763.38</v>
          </cell>
          <cell r="U475">
            <v>764.70032258064543</v>
          </cell>
          <cell r="V475">
            <v>786.5440821917814</v>
          </cell>
        </row>
        <row r="476">
          <cell r="B476">
            <v>28109</v>
          </cell>
          <cell r="C476">
            <v>1</v>
          </cell>
          <cell r="D476">
            <v>1</v>
          </cell>
          <cell r="N476">
            <v>39845</v>
          </cell>
          <cell r="O476">
            <v>156.80000000000001</v>
          </cell>
          <cell r="Q476">
            <v>1993</v>
          </cell>
          <cell r="R476" t="str">
            <v>19933</v>
          </cell>
          <cell r="S476">
            <v>34038</v>
          </cell>
          <cell r="T476">
            <v>763.9</v>
          </cell>
          <cell r="U476">
            <v>764.70032258064543</v>
          </cell>
          <cell r="V476">
            <v>786.5440821917814</v>
          </cell>
        </row>
        <row r="477">
          <cell r="B477">
            <v>28110</v>
          </cell>
          <cell r="C477">
            <v>1</v>
          </cell>
          <cell r="D477">
            <v>1</v>
          </cell>
          <cell r="N477">
            <v>39873</v>
          </cell>
          <cell r="O477">
            <v>156.80000000000001</v>
          </cell>
          <cell r="Q477">
            <v>1993</v>
          </cell>
          <cell r="R477" t="str">
            <v>19933</v>
          </cell>
          <cell r="S477">
            <v>34039</v>
          </cell>
          <cell r="T477">
            <v>764.74</v>
          </cell>
          <cell r="U477">
            <v>764.70032258064543</v>
          </cell>
          <cell r="V477">
            <v>786.5440821917814</v>
          </cell>
        </row>
        <row r="478">
          <cell r="B478">
            <v>28111</v>
          </cell>
          <cell r="C478">
            <v>1</v>
          </cell>
          <cell r="D478">
            <v>1</v>
          </cell>
          <cell r="N478">
            <v>39904</v>
          </cell>
          <cell r="O478">
            <v>156.69999999999999</v>
          </cell>
          <cell r="Q478">
            <v>1993</v>
          </cell>
          <cell r="R478" t="str">
            <v>19933</v>
          </cell>
          <cell r="S478">
            <v>34040</v>
          </cell>
          <cell r="T478">
            <v>765.19</v>
          </cell>
          <cell r="U478">
            <v>764.70032258064543</v>
          </cell>
          <cell r="V478">
            <v>786.5440821917814</v>
          </cell>
        </row>
        <row r="479">
          <cell r="B479">
            <v>28112</v>
          </cell>
          <cell r="C479">
            <v>1</v>
          </cell>
          <cell r="D479">
            <v>1</v>
          </cell>
          <cell r="N479">
            <v>39934</v>
          </cell>
          <cell r="O479">
            <v>156.5</v>
          </cell>
          <cell r="Q479">
            <v>1993</v>
          </cell>
          <cell r="R479" t="str">
            <v>19933</v>
          </cell>
          <cell r="S479">
            <v>34041</v>
          </cell>
          <cell r="T479">
            <v>764.79</v>
          </cell>
          <cell r="U479">
            <v>764.70032258064543</v>
          </cell>
          <cell r="V479">
            <v>786.5440821917814</v>
          </cell>
        </row>
        <row r="480">
          <cell r="B480">
            <v>28113</v>
          </cell>
          <cell r="C480">
            <v>1</v>
          </cell>
          <cell r="D480">
            <v>1</v>
          </cell>
          <cell r="N480">
            <v>39965</v>
          </cell>
          <cell r="O480">
            <v>157</v>
          </cell>
          <cell r="Q480">
            <v>1993</v>
          </cell>
          <cell r="R480" t="str">
            <v>19933</v>
          </cell>
          <cell r="S480">
            <v>34042</v>
          </cell>
          <cell r="T480">
            <v>764.79</v>
          </cell>
          <cell r="U480">
            <v>764.70032258064543</v>
          </cell>
          <cell r="V480">
            <v>786.5440821917814</v>
          </cell>
        </row>
        <row r="481">
          <cell r="B481">
            <v>28114</v>
          </cell>
          <cell r="C481">
            <v>1</v>
          </cell>
          <cell r="D481">
            <v>1</v>
          </cell>
          <cell r="N481">
            <v>39995</v>
          </cell>
          <cell r="O481">
            <v>156.5</v>
          </cell>
          <cell r="Q481">
            <v>1993</v>
          </cell>
          <cell r="R481" t="str">
            <v>19933</v>
          </cell>
          <cell r="S481">
            <v>34043</v>
          </cell>
          <cell r="T481">
            <v>764.79</v>
          </cell>
          <cell r="U481">
            <v>764.70032258064543</v>
          </cell>
          <cell r="V481">
            <v>786.5440821917814</v>
          </cell>
        </row>
        <row r="482">
          <cell r="B482">
            <v>28115</v>
          </cell>
          <cell r="C482">
            <v>1</v>
          </cell>
          <cell r="D482">
            <v>1</v>
          </cell>
          <cell r="N482">
            <v>40026</v>
          </cell>
          <cell r="O482">
            <v>156.9</v>
          </cell>
          <cell r="Q482">
            <v>1993</v>
          </cell>
          <cell r="R482" t="str">
            <v>19933</v>
          </cell>
          <cell r="S482">
            <v>34044</v>
          </cell>
          <cell r="T482">
            <v>764.29</v>
          </cell>
          <cell r="U482">
            <v>764.70032258064543</v>
          </cell>
          <cell r="V482">
            <v>786.5440821917814</v>
          </cell>
        </row>
        <row r="483">
          <cell r="B483">
            <v>28116</v>
          </cell>
          <cell r="C483">
            <v>1</v>
          </cell>
          <cell r="D483">
            <v>1</v>
          </cell>
          <cell r="N483">
            <v>40057</v>
          </cell>
          <cell r="O483">
            <v>156.69999999999999</v>
          </cell>
          <cell r="Q483">
            <v>1993</v>
          </cell>
          <cell r="R483" t="str">
            <v>19933</v>
          </cell>
          <cell r="S483">
            <v>34045</v>
          </cell>
          <cell r="T483">
            <v>765.06</v>
          </cell>
          <cell r="U483">
            <v>764.70032258064543</v>
          </cell>
          <cell r="V483">
            <v>786.5440821917814</v>
          </cell>
        </row>
        <row r="484">
          <cell r="B484">
            <v>28117</v>
          </cell>
          <cell r="C484">
            <v>1</v>
          </cell>
          <cell r="D484">
            <v>1</v>
          </cell>
          <cell r="N484">
            <v>40087</v>
          </cell>
          <cell r="O484">
            <v>156.5</v>
          </cell>
          <cell r="Q484">
            <v>1993</v>
          </cell>
          <cell r="R484" t="str">
            <v>19933</v>
          </cell>
          <cell r="S484">
            <v>34046</v>
          </cell>
          <cell r="T484">
            <v>766.12</v>
          </cell>
          <cell r="U484">
            <v>764.70032258064543</v>
          </cell>
          <cell r="V484">
            <v>786.5440821917814</v>
          </cell>
        </row>
        <row r="485">
          <cell r="B485">
            <v>28118</v>
          </cell>
          <cell r="C485">
            <v>1</v>
          </cell>
          <cell r="D485">
            <v>1</v>
          </cell>
          <cell r="N485">
            <v>40118</v>
          </cell>
          <cell r="O485">
            <v>156.9</v>
          </cell>
          <cell r="Q485">
            <v>1993</v>
          </cell>
          <cell r="R485" t="str">
            <v>19933</v>
          </cell>
          <cell r="S485">
            <v>34047</v>
          </cell>
          <cell r="T485">
            <v>766.42</v>
          </cell>
          <cell r="U485">
            <v>764.70032258064543</v>
          </cell>
          <cell r="V485">
            <v>786.5440821917814</v>
          </cell>
        </row>
        <row r="486">
          <cell r="B486">
            <v>28119</v>
          </cell>
          <cell r="C486">
            <v>1</v>
          </cell>
          <cell r="D486">
            <v>1</v>
          </cell>
          <cell r="N486">
            <v>40148</v>
          </cell>
          <cell r="O486">
            <v>156.80000000000001</v>
          </cell>
          <cell r="Q486">
            <v>1993</v>
          </cell>
          <cell r="R486" t="str">
            <v>19933</v>
          </cell>
          <cell r="S486">
            <v>34048</v>
          </cell>
          <cell r="T486">
            <v>766.84</v>
          </cell>
          <cell r="U486">
            <v>764.70032258064543</v>
          </cell>
          <cell r="V486">
            <v>786.5440821917814</v>
          </cell>
        </row>
        <row r="487">
          <cell r="B487">
            <v>28120</v>
          </cell>
          <cell r="C487">
            <v>1</v>
          </cell>
          <cell r="D487">
            <v>1</v>
          </cell>
          <cell r="N487">
            <v>40179</v>
          </cell>
          <cell r="O487">
            <v>157.1</v>
          </cell>
          <cell r="Q487">
            <v>1993</v>
          </cell>
          <cell r="R487" t="str">
            <v>19933</v>
          </cell>
          <cell r="S487">
            <v>34049</v>
          </cell>
          <cell r="T487">
            <v>766.84</v>
          </cell>
          <cell r="U487">
            <v>764.70032258064543</v>
          </cell>
          <cell r="V487">
            <v>786.5440821917814</v>
          </cell>
        </row>
        <row r="488">
          <cell r="B488">
            <v>28121</v>
          </cell>
          <cell r="C488">
            <v>1</v>
          </cell>
          <cell r="D488">
            <v>1</v>
          </cell>
          <cell r="N488">
            <v>40210</v>
          </cell>
          <cell r="O488">
            <v>157</v>
          </cell>
          <cell r="Q488">
            <v>1993</v>
          </cell>
          <cell r="R488" t="str">
            <v>19933</v>
          </cell>
          <cell r="S488">
            <v>34050</v>
          </cell>
          <cell r="T488">
            <v>766.84</v>
          </cell>
          <cell r="U488">
            <v>764.70032258064543</v>
          </cell>
          <cell r="V488">
            <v>786.5440821917814</v>
          </cell>
        </row>
        <row r="489">
          <cell r="B489">
            <v>28122</v>
          </cell>
          <cell r="C489">
            <v>1</v>
          </cell>
          <cell r="D489">
            <v>1</v>
          </cell>
          <cell r="N489">
            <v>40238</v>
          </cell>
          <cell r="O489">
            <v>157.1</v>
          </cell>
          <cell r="Q489">
            <v>1993</v>
          </cell>
          <cell r="R489" t="str">
            <v>19933</v>
          </cell>
          <cell r="S489">
            <v>34051</v>
          </cell>
          <cell r="T489">
            <v>766.84</v>
          </cell>
          <cell r="U489">
            <v>764.70032258064543</v>
          </cell>
          <cell r="V489">
            <v>786.5440821917814</v>
          </cell>
        </row>
        <row r="490">
          <cell r="B490">
            <v>28123</v>
          </cell>
          <cell r="C490">
            <v>1</v>
          </cell>
          <cell r="D490">
            <v>1</v>
          </cell>
          <cell r="N490">
            <v>40269</v>
          </cell>
          <cell r="O490">
            <v>157.1</v>
          </cell>
          <cell r="Q490">
            <v>1993</v>
          </cell>
          <cell r="R490" t="str">
            <v>19933</v>
          </cell>
          <cell r="S490">
            <v>34052</v>
          </cell>
          <cell r="T490">
            <v>766.63</v>
          </cell>
          <cell r="U490">
            <v>764.70032258064543</v>
          </cell>
          <cell r="V490">
            <v>786.5440821917814</v>
          </cell>
        </row>
        <row r="491">
          <cell r="B491">
            <v>28124</v>
          </cell>
          <cell r="C491">
            <v>1</v>
          </cell>
          <cell r="D491">
            <v>1</v>
          </cell>
          <cell r="N491">
            <v>40299</v>
          </cell>
          <cell r="O491">
            <v>157.4</v>
          </cell>
          <cell r="Q491">
            <v>1993</v>
          </cell>
          <cell r="R491" t="str">
            <v>19933</v>
          </cell>
          <cell r="S491">
            <v>34053</v>
          </cell>
          <cell r="T491">
            <v>766.91</v>
          </cell>
          <cell r="U491">
            <v>764.70032258064543</v>
          </cell>
          <cell r="V491">
            <v>786.5440821917814</v>
          </cell>
        </row>
        <row r="492">
          <cell r="B492">
            <v>28125</v>
          </cell>
          <cell r="C492">
            <v>1</v>
          </cell>
          <cell r="D492">
            <v>1</v>
          </cell>
          <cell r="N492">
            <v>40330</v>
          </cell>
          <cell r="O492">
            <v>157.30000000000001</v>
          </cell>
          <cell r="Q492">
            <v>1993</v>
          </cell>
          <cell r="R492" t="str">
            <v>19933</v>
          </cell>
          <cell r="S492">
            <v>34054</v>
          </cell>
          <cell r="T492">
            <v>767.99</v>
          </cell>
          <cell r="U492">
            <v>764.70032258064543</v>
          </cell>
          <cell r="V492">
            <v>786.5440821917814</v>
          </cell>
        </row>
        <row r="493">
          <cell r="B493">
            <v>28126</v>
          </cell>
          <cell r="C493">
            <v>1</v>
          </cell>
          <cell r="D493">
            <v>1</v>
          </cell>
          <cell r="N493">
            <v>40360</v>
          </cell>
          <cell r="O493">
            <v>157.4</v>
          </cell>
          <cell r="Q493">
            <v>1993</v>
          </cell>
          <cell r="R493" t="str">
            <v>19933</v>
          </cell>
          <cell r="S493">
            <v>34055</v>
          </cell>
          <cell r="T493">
            <v>767.4</v>
          </cell>
          <cell r="U493">
            <v>764.70032258064543</v>
          </cell>
          <cell r="V493">
            <v>786.5440821917814</v>
          </cell>
        </row>
        <row r="494">
          <cell r="B494">
            <v>28127</v>
          </cell>
          <cell r="C494">
            <v>1</v>
          </cell>
          <cell r="D494">
            <v>1</v>
          </cell>
          <cell r="N494">
            <v>40391</v>
          </cell>
          <cell r="O494">
            <v>157.5</v>
          </cell>
          <cell r="Q494">
            <v>1993</v>
          </cell>
          <cell r="R494" t="str">
            <v>19933</v>
          </cell>
          <cell r="S494">
            <v>34056</v>
          </cell>
          <cell r="T494">
            <v>767.4</v>
          </cell>
          <cell r="U494">
            <v>764.70032258064543</v>
          </cell>
          <cell r="V494">
            <v>786.5440821917814</v>
          </cell>
        </row>
        <row r="495">
          <cell r="B495">
            <v>28128</v>
          </cell>
          <cell r="C495">
            <v>1</v>
          </cell>
          <cell r="D495">
            <v>1</v>
          </cell>
          <cell r="N495">
            <v>40422</v>
          </cell>
          <cell r="O495">
            <v>157.69999999999999</v>
          </cell>
          <cell r="Q495">
            <v>1993</v>
          </cell>
          <cell r="R495" t="str">
            <v>19933</v>
          </cell>
          <cell r="S495">
            <v>34057</v>
          </cell>
          <cell r="T495">
            <v>767.4</v>
          </cell>
          <cell r="U495">
            <v>764.70032258064543</v>
          </cell>
          <cell r="V495">
            <v>786.5440821917814</v>
          </cell>
        </row>
        <row r="496">
          <cell r="B496">
            <v>28129</v>
          </cell>
          <cell r="C496">
            <v>1</v>
          </cell>
          <cell r="D496">
            <v>1</v>
          </cell>
          <cell r="N496">
            <v>40452</v>
          </cell>
          <cell r="O496">
            <v>157.5</v>
          </cell>
          <cell r="Q496">
            <v>1993</v>
          </cell>
          <cell r="R496" t="str">
            <v>19933</v>
          </cell>
          <cell r="S496">
            <v>34058</v>
          </cell>
          <cell r="T496">
            <v>766.79</v>
          </cell>
          <cell r="U496">
            <v>764.70032258064543</v>
          </cell>
          <cell r="V496">
            <v>786.5440821917814</v>
          </cell>
        </row>
        <row r="497">
          <cell r="B497">
            <v>28130</v>
          </cell>
          <cell r="C497">
            <v>1</v>
          </cell>
          <cell r="D497">
            <v>1</v>
          </cell>
          <cell r="N497">
            <v>40483</v>
          </cell>
          <cell r="O497">
            <v>157.4</v>
          </cell>
          <cell r="Q497">
            <v>1993</v>
          </cell>
          <cell r="R497" t="str">
            <v>19933</v>
          </cell>
          <cell r="S497">
            <v>34059</v>
          </cell>
          <cell r="T497">
            <v>766.41</v>
          </cell>
          <cell r="U497">
            <v>764.70032258064543</v>
          </cell>
          <cell r="V497">
            <v>786.5440821917814</v>
          </cell>
        </row>
        <row r="498">
          <cell r="B498">
            <v>28131</v>
          </cell>
          <cell r="C498">
            <v>1</v>
          </cell>
          <cell r="D498">
            <v>1</v>
          </cell>
          <cell r="N498">
            <v>40513</v>
          </cell>
          <cell r="O498">
            <v>157.5</v>
          </cell>
          <cell r="Q498">
            <v>1993</v>
          </cell>
          <cell r="R498" t="str">
            <v>19934</v>
          </cell>
          <cell r="S498">
            <v>34060</v>
          </cell>
          <cell r="T498">
            <v>766.44</v>
          </cell>
          <cell r="U498">
            <v>771.47199999999987</v>
          </cell>
          <cell r="V498">
            <v>786.5440821917814</v>
          </cell>
        </row>
        <row r="499">
          <cell r="B499">
            <v>28132</v>
          </cell>
          <cell r="C499">
            <v>1</v>
          </cell>
          <cell r="D499">
            <v>1</v>
          </cell>
          <cell r="N499">
            <v>40544</v>
          </cell>
          <cell r="O499">
            <v>158</v>
          </cell>
          <cell r="Q499">
            <v>1993</v>
          </cell>
          <cell r="R499" t="str">
            <v>19934</v>
          </cell>
          <cell r="S499">
            <v>34061</v>
          </cell>
          <cell r="T499">
            <v>767.98</v>
          </cell>
          <cell r="U499">
            <v>771.47199999999987</v>
          </cell>
          <cell r="V499">
            <v>786.5440821917814</v>
          </cell>
        </row>
        <row r="500">
          <cell r="B500">
            <v>28133</v>
          </cell>
          <cell r="C500">
            <v>1</v>
          </cell>
          <cell r="D500">
            <v>1</v>
          </cell>
          <cell r="N500">
            <v>40575</v>
          </cell>
          <cell r="O500">
            <v>158.30000000000001</v>
          </cell>
          <cell r="Q500">
            <v>1993</v>
          </cell>
          <cell r="R500" t="str">
            <v>19934</v>
          </cell>
          <cell r="S500">
            <v>34062</v>
          </cell>
          <cell r="T500">
            <v>768.46</v>
          </cell>
          <cell r="U500">
            <v>771.47199999999987</v>
          </cell>
          <cell r="V500">
            <v>786.5440821917814</v>
          </cell>
        </row>
        <row r="501">
          <cell r="B501">
            <v>28134</v>
          </cell>
          <cell r="C501">
            <v>1</v>
          </cell>
          <cell r="D501">
            <v>1</v>
          </cell>
          <cell r="N501">
            <v>40603</v>
          </cell>
          <cell r="O501">
            <v>158.69999999999999</v>
          </cell>
          <cell r="Q501">
            <v>1993</v>
          </cell>
          <cell r="R501" t="str">
            <v>19934</v>
          </cell>
          <cell r="S501">
            <v>34063</v>
          </cell>
          <cell r="T501">
            <v>768.46</v>
          </cell>
          <cell r="U501">
            <v>771.47199999999987</v>
          </cell>
          <cell r="V501">
            <v>786.5440821917814</v>
          </cell>
        </row>
        <row r="502">
          <cell r="B502">
            <v>28135</v>
          </cell>
          <cell r="C502">
            <v>1</v>
          </cell>
          <cell r="D502">
            <v>1</v>
          </cell>
          <cell r="N502">
            <v>40634</v>
          </cell>
          <cell r="O502">
            <v>159.19999999999999</v>
          </cell>
          <cell r="Q502">
            <v>1993</v>
          </cell>
          <cell r="R502" t="str">
            <v>19934</v>
          </cell>
          <cell r="S502">
            <v>34064</v>
          </cell>
          <cell r="T502">
            <v>768.46</v>
          </cell>
          <cell r="U502">
            <v>771.47199999999987</v>
          </cell>
          <cell r="V502">
            <v>786.5440821917814</v>
          </cell>
        </row>
        <row r="503">
          <cell r="B503">
            <v>28136</v>
          </cell>
          <cell r="C503">
            <v>1</v>
          </cell>
          <cell r="D503">
            <v>1</v>
          </cell>
          <cell r="N503">
            <v>40664</v>
          </cell>
          <cell r="O503">
            <v>159.30000000000001</v>
          </cell>
          <cell r="Q503">
            <v>1993</v>
          </cell>
          <cell r="R503" t="str">
            <v>19934</v>
          </cell>
          <cell r="S503">
            <v>34065</v>
          </cell>
          <cell r="T503">
            <v>768.31</v>
          </cell>
          <cell r="U503">
            <v>771.47199999999987</v>
          </cell>
          <cell r="V503">
            <v>786.5440821917814</v>
          </cell>
        </row>
        <row r="504">
          <cell r="B504">
            <v>28137</v>
          </cell>
          <cell r="C504">
            <v>1</v>
          </cell>
          <cell r="D504">
            <v>1</v>
          </cell>
          <cell r="N504">
            <v>40695</v>
          </cell>
          <cell r="O504">
            <v>159.80000000000001</v>
          </cell>
          <cell r="Q504">
            <v>1993</v>
          </cell>
          <cell r="R504" t="str">
            <v>19934</v>
          </cell>
          <cell r="S504">
            <v>34066</v>
          </cell>
          <cell r="T504">
            <v>768.52</v>
          </cell>
          <cell r="U504">
            <v>771.47199999999987</v>
          </cell>
          <cell r="V504">
            <v>786.5440821917814</v>
          </cell>
        </row>
        <row r="505">
          <cell r="B505">
            <v>28138</v>
          </cell>
          <cell r="C505">
            <v>1</v>
          </cell>
          <cell r="D505">
            <v>1</v>
          </cell>
          <cell r="N505">
            <v>40725</v>
          </cell>
          <cell r="O505">
            <v>160.1</v>
          </cell>
          <cell r="Q505">
            <v>1993</v>
          </cell>
          <cell r="R505" t="str">
            <v>19934</v>
          </cell>
          <cell r="S505">
            <v>34067</v>
          </cell>
          <cell r="T505">
            <v>768.6</v>
          </cell>
          <cell r="U505">
            <v>771.47199999999987</v>
          </cell>
          <cell r="V505">
            <v>786.5440821917814</v>
          </cell>
        </row>
        <row r="506">
          <cell r="B506">
            <v>28139</v>
          </cell>
          <cell r="C506">
            <v>1</v>
          </cell>
          <cell r="D506">
            <v>1</v>
          </cell>
          <cell r="N506">
            <v>40756</v>
          </cell>
          <cell r="O506">
            <v>160.1</v>
          </cell>
          <cell r="Q506">
            <v>1993</v>
          </cell>
          <cell r="R506" t="str">
            <v>19934</v>
          </cell>
          <cell r="S506">
            <v>34068</v>
          </cell>
          <cell r="T506">
            <v>768.6</v>
          </cell>
          <cell r="U506">
            <v>771.47199999999987</v>
          </cell>
          <cell r="V506">
            <v>786.5440821917814</v>
          </cell>
        </row>
        <row r="507">
          <cell r="B507">
            <v>28140</v>
          </cell>
          <cell r="C507">
            <v>1</v>
          </cell>
          <cell r="D507">
            <v>1</v>
          </cell>
          <cell r="N507">
            <v>40787</v>
          </cell>
          <cell r="O507">
            <v>160.4</v>
          </cell>
          <cell r="Q507">
            <v>1993</v>
          </cell>
          <cell r="R507" t="str">
            <v>19934</v>
          </cell>
          <cell r="S507">
            <v>34069</v>
          </cell>
          <cell r="T507">
            <v>768.6</v>
          </cell>
          <cell r="U507">
            <v>771.47199999999987</v>
          </cell>
          <cell r="V507">
            <v>786.5440821917814</v>
          </cell>
        </row>
        <row r="508">
          <cell r="B508">
            <v>28141</v>
          </cell>
          <cell r="C508">
            <v>1</v>
          </cell>
          <cell r="D508">
            <v>1</v>
          </cell>
          <cell r="N508">
            <v>40817</v>
          </cell>
          <cell r="O508">
            <v>160.69999999999999</v>
          </cell>
          <cell r="Q508">
            <v>1993</v>
          </cell>
          <cell r="R508" t="str">
            <v>19934</v>
          </cell>
          <cell r="S508">
            <v>34070</v>
          </cell>
          <cell r="T508">
            <v>768.6</v>
          </cell>
          <cell r="U508">
            <v>771.47199999999987</v>
          </cell>
          <cell r="V508">
            <v>786.5440821917814</v>
          </cell>
        </row>
        <row r="509">
          <cell r="B509">
            <v>28142</v>
          </cell>
          <cell r="C509">
            <v>1</v>
          </cell>
          <cell r="D509">
            <v>1</v>
          </cell>
          <cell r="N509">
            <v>40848</v>
          </cell>
          <cell r="O509">
            <v>160.9</v>
          </cell>
          <cell r="Q509">
            <v>1993</v>
          </cell>
          <cell r="R509" t="str">
            <v>19934</v>
          </cell>
          <cell r="S509">
            <v>34071</v>
          </cell>
          <cell r="T509">
            <v>768.6</v>
          </cell>
          <cell r="U509">
            <v>771.47199999999987</v>
          </cell>
          <cell r="V509">
            <v>786.5440821917814</v>
          </cell>
        </row>
        <row r="510">
          <cell r="B510">
            <v>28143</v>
          </cell>
          <cell r="C510">
            <v>1</v>
          </cell>
          <cell r="D510">
            <v>1</v>
          </cell>
          <cell r="N510">
            <v>40878</v>
          </cell>
          <cell r="O510">
            <v>161.19999999999999</v>
          </cell>
          <cell r="Q510">
            <v>1993</v>
          </cell>
          <cell r="R510" t="str">
            <v>19934</v>
          </cell>
          <cell r="S510">
            <v>34072</v>
          </cell>
          <cell r="T510">
            <v>769.34</v>
          </cell>
          <cell r="U510">
            <v>771.47199999999987</v>
          </cell>
          <cell r="V510">
            <v>786.5440821917814</v>
          </cell>
        </row>
        <row r="511">
          <cell r="B511">
            <v>28144</v>
          </cell>
          <cell r="C511">
            <v>1</v>
          </cell>
          <cell r="D511">
            <v>1</v>
          </cell>
          <cell r="N511">
            <v>40909</v>
          </cell>
          <cell r="O511">
            <v>161.69999999999999</v>
          </cell>
          <cell r="Q511">
            <v>1993</v>
          </cell>
          <cell r="R511" t="str">
            <v>19934</v>
          </cell>
          <cell r="S511">
            <v>34073</v>
          </cell>
          <cell r="T511">
            <v>769.8</v>
          </cell>
          <cell r="U511">
            <v>771.47199999999987</v>
          </cell>
          <cell r="V511">
            <v>786.5440821917814</v>
          </cell>
        </row>
        <row r="512">
          <cell r="B512">
            <v>28145</v>
          </cell>
          <cell r="C512">
            <v>1</v>
          </cell>
          <cell r="D512">
            <v>1</v>
          </cell>
          <cell r="N512">
            <v>40940</v>
          </cell>
          <cell r="O512">
            <v>162</v>
          </cell>
          <cell r="Q512">
            <v>1993</v>
          </cell>
          <cell r="R512" t="str">
            <v>19934</v>
          </cell>
          <cell r="S512">
            <v>34074</v>
          </cell>
          <cell r="T512">
            <v>771.56</v>
          </cell>
          <cell r="U512">
            <v>771.47199999999987</v>
          </cell>
          <cell r="V512">
            <v>786.5440821917814</v>
          </cell>
        </row>
        <row r="513">
          <cell r="B513">
            <v>28146</v>
          </cell>
          <cell r="C513">
            <v>1</v>
          </cell>
          <cell r="D513">
            <v>1</v>
          </cell>
          <cell r="N513">
            <v>40969</v>
          </cell>
          <cell r="O513">
            <v>162.19999999999999</v>
          </cell>
          <cell r="Q513">
            <v>1993</v>
          </cell>
          <cell r="R513" t="str">
            <v>19934</v>
          </cell>
          <cell r="S513">
            <v>34075</v>
          </cell>
          <cell r="T513">
            <v>772.71</v>
          </cell>
          <cell r="U513">
            <v>771.47199999999987</v>
          </cell>
          <cell r="V513">
            <v>786.5440821917814</v>
          </cell>
        </row>
        <row r="514">
          <cell r="B514">
            <v>28147</v>
          </cell>
          <cell r="C514">
            <v>1</v>
          </cell>
          <cell r="D514">
            <v>1</v>
          </cell>
          <cell r="N514">
            <v>41000</v>
          </cell>
          <cell r="O514">
            <v>162.4</v>
          </cell>
          <cell r="Q514">
            <v>1993</v>
          </cell>
          <cell r="R514" t="str">
            <v>19934</v>
          </cell>
          <cell r="S514">
            <v>34076</v>
          </cell>
          <cell r="T514">
            <v>773.22</v>
          </cell>
          <cell r="U514">
            <v>771.47199999999987</v>
          </cell>
          <cell r="V514">
            <v>786.5440821917814</v>
          </cell>
        </row>
        <row r="515">
          <cell r="B515">
            <v>28148</v>
          </cell>
          <cell r="C515">
            <v>1</v>
          </cell>
          <cell r="D515">
            <v>1</v>
          </cell>
          <cell r="N515">
            <v>41030</v>
          </cell>
          <cell r="O515">
            <v>162.6</v>
          </cell>
          <cell r="Q515">
            <v>1993</v>
          </cell>
          <cell r="R515" t="str">
            <v>19934</v>
          </cell>
          <cell r="S515">
            <v>34077</v>
          </cell>
          <cell r="T515">
            <v>773.22</v>
          </cell>
          <cell r="U515">
            <v>771.47199999999987</v>
          </cell>
          <cell r="V515">
            <v>786.5440821917814</v>
          </cell>
        </row>
        <row r="516">
          <cell r="B516">
            <v>28149</v>
          </cell>
          <cell r="C516">
            <v>1</v>
          </cell>
          <cell r="D516">
            <v>1</v>
          </cell>
          <cell r="N516">
            <v>41061</v>
          </cell>
          <cell r="O516">
            <v>162.80000000000001</v>
          </cell>
          <cell r="Q516">
            <v>1993</v>
          </cell>
          <cell r="R516" t="str">
            <v>19934</v>
          </cell>
          <cell r="S516">
            <v>34078</v>
          </cell>
          <cell r="T516">
            <v>773.22</v>
          </cell>
          <cell r="U516">
            <v>771.47199999999987</v>
          </cell>
          <cell r="V516">
            <v>786.5440821917814</v>
          </cell>
        </row>
        <row r="517">
          <cell r="B517">
            <v>28150</v>
          </cell>
          <cell r="C517">
            <v>1</v>
          </cell>
          <cell r="D517">
            <v>1</v>
          </cell>
          <cell r="N517">
            <v>41091</v>
          </cell>
          <cell r="O517">
            <v>163.19999999999999</v>
          </cell>
          <cell r="Q517">
            <v>1993</v>
          </cell>
          <cell r="R517" t="str">
            <v>19934</v>
          </cell>
          <cell r="S517">
            <v>34079</v>
          </cell>
          <cell r="T517">
            <v>773.7</v>
          </cell>
          <cell r="U517">
            <v>771.47199999999987</v>
          </cell>
          <cell r="V517">
            <v>786.5440821917814</v>
          </cell>
        </row>
        <row r="518">
          <cell r="B518">
            <v>28151</v>
          </cell>
          <cell r="C518">
            <v>1</v>
          </cell>
          <cell r="D518">
            <v>1</v>
          </cell>
          <cell r="N518">
            <v>41122</v>
          </cell>
          <cell r="O518">
            <v>163.30000000000001</v>
          </cell>
          <cell r="Q518">
            <v>1993</v>
          </cell>
          <cell r="R518" t="str">
            <v>19934</v>
          </cell>
          <cell r="S518">
            <v>34080</v>
          </cell>
          <cell r="T518">
            <v>773.97</v>
          </cell>
          <cell r="U518">
            <v>771.47199999999987</v>
          </cell>
          <cell r="V518">
            <v>786.5440821917814</v>
          </cell>
        </row>
        <row r="519">
          <cell r="B519">
            <v>28152</v>
          </cell>
          <cell r="C519">
            <v>1</v>
          </cell>
          <cell r="D519">
            <v>1</v>
          </cell>
          <cell r="N519">
            <v>41153</v>
          </cell>
          <cell r="O519">
            <v>163.19999999999999</v>
          </cell>
          <cell r="Q519">
            <v>1993</v>
          </cell>
          <cell r="R519" t="str">
            <v>19934</v>
          </cell>
          <cell r="S519">
            <v>34081</v>
          </cell>
          <cell r="T519">
            <v>774.34</v>
          </cell>
          <cell r="U519">
            <v>771.47199999999987</v>
          </cell>
          <cell r="V519">
            <v>786.5440821917814</v>
          </cell>
        </row>
        <row r="520">
          <cell r="B520">
            <v>28153</v>
          </cell>
          <cell r="C520">
            <v>1</v>
          </cell>
          <cell r="D520">
            <v>1</v>
          </cell>
          <cell r="N520">
            <v>41183</v>
          </cell>
          <cell r="O520">
            <v>163.19999999999999</v>
          </cell>
          <cell r="Q520">
            <v>1993</v>
          </cell>
          <cell r="R520" t="str">
            <v>19934</v>
          </cell>
          <cell r="S520">
            <v>34082</v>
          </cell>
          <cell r="T520">
            <v>775.05</v>
          </cell>
          <cell r="U520">
            <v>771.47199999999987</v>
          </cell>
          <cell r="V520">
            <v>786.5440821917814</v>
          </cell>
        </row>
        <row r="521">
          <cell r="B521">
            <v>28154</v>
          </cell>
          <cell r="C521">
            <v>1</v>
          </cell>
          <cell r="D521">
            <v>1</v>
          </cell>
          <cell r="N521">
            <v>41214</v>
          </cell>
          <cell r="O521">
            <v>163.4</v>
          </cell>
          <cell r="Q521">
            <v>1993</v>
          </cell>
          <cell r="R521" t="str">
            <v>19934</v>
          </cell>
          <cell r="S521">
            <v>34083</v>
          </cell>
          <cell r="T521">
            <v>775.32</v>
          </cell>
          <cell r="U521">
            <v>771.47199999999987</v>
          </cell>
          <cell r="V521">
            <v>786.5440821917814</v>
          </cell>
        </row>
        <row r="522">
          <cell r="B522">
            <v>28155</v>
          </cell>
          <cell r="C522">
            <v>1</v>
          </cell>
          <cell r="D522">
            <v>1</v>
          </cell>
          <cell r="N522">
            <v>41244</v>
          </cell>
          <cell r="O522">
            <v>163.30000000000001</v>
          </cell>
          <cell r="Q522">
            <v>1993</v>
          </cell>
          <cell r="R522" t="str">
            <v>19934</v>
          </cell>
          <cell r="S522">
            <v>34084</v>
          </cell>
          <cell r="T522">
            <v>775.32</v>
          </cell>
          <cell r="U522">
            <v>771.47199999999987</v>
          </cell>
          <cell r="V522">
            <v>786.5440821917814</v>
          </cell>
        </row>
        <row r="523">
          <cell r="B523">
            <v>28156</v>
          </cell>
          <cell r="C523">
            <v>1</v>
          </cell>
          <cell r="D523">
            <v>1</v>
          </cell>
          <cell r="N523">
            <v>41275</v>
          </cell>
          <cell r="O523">
            <v>163.4</v>
          </cell>
          <cell r="Q523">
            <v>1993</v>
          </cell>
          <cell r="R523" t="str">
            <v>19934</v>
          </cell>
          <cell r="S523">
            <v>34085</v>
          </cell>
          <cell r="T523">
            <v>775.32</v>
          </cell>
          <cell r="U523">
            <v>771.47199999999987</v>
          </cell>
          <cell r="V523">
            <v>786.5440821917814</v>
          </cell>
        </row>
        <row r="524">
          <cell r="B524">
            <v>28157</v>
          </cell>
          <cell r="C524">
            <v>1</v>
          </cell>
          <cell r="D524">
            <v>1</v>
          </cell>
          <cell r="N524">
            <v>41306</v>
          </cell>
          <cell r="O524">
            <v>163.5</v>
          </cell>
          <cell r="Q524">
            <v>1993</v>
          </cell>
          <cell r="R524" t="str">
            <v>19934</v>
          </cell>
          <cell r="S524">
            <v>34086</v>
          </cell>
          <cell r="T524">
            <v>775.2</v>
          </cell>
          <cell r="U524">
            <v>771.47199999999987</v>
          </cell>
          <cell r="V524">
            <v>786.5440821917814</v>
          </cell>
        </row>
        <row r="525">
          <cell r="B525">
            <v>28158</v>
          </cell>
          <cell r="C525">
            <v>1</v>
          </cell>
          <cell r="D525">
            <v>1</v>
          </cell>
          <cell r="N525">
            <v>41334</v>
          </cell>
          <cell r="O525">
            <v>163.6</v>
          </cell>
          <cell r="Q525">
            <v>1993</v>
          </cell>
          <cell r="R525" t="str">
            <v>19934</v>
          </cell>
          <cell r="S525">
            <v>34087</v>
          </cell>
          <cell r="T525">
            <v>774.52</v>
          </cell>
          <cell r="U525">
            <v>771.47199999999987</v>
          </cell>
          <cell r="V525">
            <v>786.5440821917814</v>
          </cell>
        </row>
        <row r="526">
          <cell r="B526">
            <v>28159</v>
          </cell>
          <cell r="C526">
            <v>1</v>
          </cell>
          <cell r="D526">
            <v>1</v>
          </cell>
          <cell r="N526">
            <v>41365</v>
          </cell>
          <cell r="O526">
            <v>163.80000000000001</v>
          </cell>
          <cell r="Q526">
            <v>1993</v>
          </cell>
          <cell r="R526" t="str">
            <v>19934</v>
          </cell>
          <cell r="S526">
            <v>34088</v>
          </cell>
          <cell r="T526">
            <v>773.78</v>
          </cell>
          <cell r="U526">
            <v>771.47199999999987</v>
          </cell>
          <cell r="V526">
            <v>786.5440821917814</v>
          </cell>
        </row>
        <row r="527">
          <cell r="B527">
            <v>28160</v>
          </cell>
          <cell r="C527">
            <v>1</v>
          </cell>
          <cell r="D527">
            <v>1</v>
          </cell>
          <cell r="N527">
            <v>41395</v>
          </cell>
          <cell r="O527">
            <v>163.9</v>
          </cell>
          <cell r="Q527">
            <v>1993</v>
          </cell>
          <cell r="R527" t="str">
            <v>19934</v>
          </cell>
          <cell r="S527">
            <v>34089</v>
          </cell>
          <cell r="T527">
            <v>774.94</v>
          </cell>
          <cell r="U527">
            <v>771.47199999999987</v>
          </cell>
          <cell r="V527">
            <v>786.5440821917814</v>
          </cell>
        </row>
        <row r="528">
          <cell r="B528">
            <v>28161</v>
          </cell>
          <cell r="C528">
            <v>1</v>
          </cell>
          <cell r="D528">
            <v>1</v>
          </cell>
          <cell r="N528">
            <v>41426</v>
          </cell>
          <cell r="O528">
            <v>164.1</v>
          </cell>
          <cell r="Q528">
            <v>1993</v>
          </cell>
          <cell r="R528" t="str">
            <v>19935</v>
          </cell>
          <cell r="S528">
            <v>34090</v>
          </cell>
          <cell r="T528">
            <v>773.82</v>
          </cell>
          <cell r="U528">
            <v>779.44580645161307</v>
          </cell>
          <cell r="V528">
            <v>786.5440821917814</v>
          </cell>
        </row>
        <row r="529">
          <cell r="B529">
            <v>28162</v>
          </cell>
          <cell r="C529">
            <v>1</v>
          </cell>
          <cell r="D529">
            <v>1</v>
          </cell>
          <cell r="N529">
            <v>41456</v>
          </cell>
          <cell r="O529">
            <v>164.1</v>
          </cell>
          <cell r="Q529">
            <v>1993</v>
          </cell>
          <cell r="R529" t="str">
            <v>19935</v>
          </cell>
          <cell r="S529">
            <v>34091</v>
          </cell>
          <cell r="T529">
            <v>773.82</v>
          </cell>
          <cell r="U529">
            <v>779.44580645161307</v>
          </cell>
          <cell r="V529">
            <v>786.5440821917814</v>
          </cell>
        </row>
        <row r="530">
          <cell r="B530">
            <v>28163</v>
          </cell>
          <cell r="C530">
            <v>1</v>
          </cell>
          <cell r="D530">
            <v>1</v>
          </cell>
          <cell r="N530">
            <v>41487</v>
          </cell>
          <cell r="O530">
            <v>164.2</v>
          </cell>
          <cell r="Q530">
            <v>1993</v>
          </cell>
          <cell r="R530" t="str">
            <v>19935</v>
          </cell>
          <cell r="S530">
            <v>34092</v>
          </cell>
          <cell r="T530">
            <v>773.82</v>
          </cell>
          <cell r="U530">
            <v>779.44580645161307</v>
          </cell>
          <cell r="V530">
            <v>786.5440821917814</v>
          </cell>
        </row>
        <row r="531">
          <cell r="B531">
            <v>28164</v>
          </cell>
          <cell r="C531">
            <v>1</v>
          </cell>
          <cell r="D531">
            <v>1</v>
          </cell>
          <cell r="N531">
            <v>41518</v>
          </cell>
          <cell r="O531">
            <v>164.7</v>
          </cell>
          <cell r="Q531">
            <v>1993</v>
          </cell>
          <cell r="R531" t="str">
            <v>19935</v>
          </cell>
          <cell r="S531">
            <v>34093</v>
          </cell>
          <cell r="T531">
            <v>775.53</v>
          </cell>
          <cell r="U531">
            <v>779.44580645161307</v>
          </cell>
          <cell r="V531">
            <v>786.5440821917814</v>
          </cell>
        </row>
        <row r="532">
          <cell r="B532">
            <v>28165</v>
          </cell>
          <cell r="C532">
            <v>1</v>
          </cell>
          <cell r="D532">
            <v>1</v>
          </cell>
          <cell r="N532">
            <v>41548</v>
          </cell>
          <cell r="O532">
            <v>164.8</v>
          </cell>
          <cell r="Q532">
            <v>1993</v>
          </cell>
          <cell r="R532" t="str">
            <v>19935</v>
          </cell>
          <cell r="S532">
            <v>34094</v>
          </cell>
          <cell r="T532">
            <v>776.99</v>
          </cell>
          <cell r="U532">
            <v>779.44580645161307</v>
          </cell>
          <cell r="V532">
            <v>786.5440821917814</v>
          </cell>
        </row>
        <row r="533">
          <cell r="B533">
            <v>28166</v>
          </cell>
          <cell r="C533">
            <v>1</v>
          </cell>
          <cell r="D533">
            <v>1</v>
          </cell>
          <cell r="N533">
            <v>41579</v>
          </cell>
          <cell r="O533">
            <v>165</v>
          </cell>
          <cell r="Q533">
            <v>1993</v>
          </cell>
          <cell r="R533" t="str">
            <v>19935</v>
          </cell>
          <cell r="S533">
            <v>34095</v>
          </cell>
          <cell r="T533">
            <v>777.88</v>
          </cell>
          <cell r="U533">
            <v>779.44580645161307</v>
          </cell>
          <cell r="V533">
            <v>786.5440821917814</v>
          </cell>
        </row>
        <row r="534">
          <cell r="B534">
            <v>28167</v>
          </cell>
          <cell r="C534">
            <v>1</v>
          </cell>
          <cell r="D534">
            <v>1</v>
          </cell>
          <cell r="N534">
            <v>41609</v>
          </cell>
          <cell r="O534">
            <v>165.3</v>
          </cell>
          <cell r="Q534">
            <v>1993</v>
          </cell>
          <cell r="R534" t="str">
            <v>19935</v>
          </cell>
          <cell r="S534">
            <v>34096</v>
          </cell>
          <cell r="T534">
            <v>778.17</v>
          </cell>
          <cell r="U534">
            <v>779.44580645161307</v>
          </cell>
          <cell r="V534">
            <v>786.5440821917814</v>
          </cell>
        </row>
        <row r="535">
          <cell r="B535">
            <v>28168</v>
          </cell>
          <cell r="C535">
            <v>1</v>
          </cell>
          <cell r="D535">
            <v>1</v>
          </cell>
          <cell r="N535">
            <v>41640</v>
          </cell>
          <cell r="O535">
            <v>165.8</v>
          </cell>
          <cell r="Q535">
            <v>1993</v>
          </cell>
          <cell r="R535" t="str">
            <v>19935</v>
          </cell>
          <cell r="S535">
            <v>34097</v>
          </cell>
          <cell r="T535">
            <v>777.17</v>
          </cell>
          <cell r="U535">
            <v>779.44580645161307</v>
          </cell>
          <cell r="V535">
            <v>786.5440821917814</v>
          </cell>
        </row>
        <row r="536">
          <cell r="B536">
            <v>28169</v>
          </cell>
          <cell r="C536">
            <v>1</v>
          </cell>
          <cell r="D536">
            <v>1</v>
          </cell>
          <cell r="N536">
            <v>41671</v>
          </cell>
          <cell r="O536">
            <v>166</v>
          </cell>
          <cell r="Q536">
            <v>1993</v>
          </cell>
          <cell r="R536" t="str">
            <v>19935</v>
          </cell>
          <cell r="S536">
            <v>34098</v>
          </cell>
          <cell r="T536">
            <v>777.17</v>
          </cell>
          <cell r="U536">
            <v>779.44580645161307</v>
          </cell>
          <cell r="V536">
            <v>786.5440821917814</v>
          </cell>
        </row>
        <row r="537">
          <cell r="B537">
            <v>28170</v>
          </cell>
          <cell r="C537">
            <v>1</v>
          </cell>
          <cell r="D537">
            <v>1</v>
          </cell>
          <cell r="N537">
            <v>41699</v>
          </cell>
          <cell r="O537">
            <v>165.9</v>
          </cell>
          <cell r="Q537">
            <v>1993</v>
          </cell>
          <cell r="R537" t="str">
            <v>19935</v>
          </cell>
          <cell r="S537">
            <v>34099</v>
          </cell>
          <cell r="T537">
            <v>777.17</v>
          </cell>
          <cell r="U537">
            <v>779.44580645161307</v>
          </cell>
          <cell r="V537">
            <v>786.5440821917814</v>
          </cell>
        </row>
        <row r="538">
          <cell r="B538">
            <v>28171</v>
          </cell>
          <cell r="C538">
            <v>1</v>
          </cell>
          <cell r="D538">
            <v>1</v>
          </cell>
          <cell r="N538">
            <v>41730</v>
          </cell>
          <cell r="O538">
            <v>166.1</v>
          </cell>
          <cell r="Q538">
            <v>1993</v>
          </cell>
          <cell r="R538" t="str">
            <v>19935</v>
          </cell>
          <cell r="S538">
            <v>34100</v>
          </cell>
          <cell r="T538">
            <v>777.75</v>
          </cell>
          <cell r="U538">
            <v>779.44580645161307</v>
          </cell>
          <cell r="V538">
            <v>786.5440821917814</v>
          </cell>
        </row>
        <row r="539">
          <cell r="B539">
            <v>28172</v>
          </cell>
          <cell r="C539">
            <v>1</v>
          </cell>
          <cell r="D539">
            <v>1</v>
          </cell>
          <cell r="N539">
            <v>41760</v>
          </cell>
          <cell r="O539">
            <v>166.2</v>
          </cell>
          <cell r="Q539">
            <v>1993</v>
          </cell>
          <cell r="R539" t="str">
            <v>19935</v>
          </cell>
          <cell r="S539">
            <v>34101</v>
          </cell>
          <cell r="T539">
            <v>779.41</v>
          </cell>
          <cell r="U539">
            <v>779.44580645161307</v>
          </cell>
          <cell r="V539">
            <v>786.5440821917814</v>
          </cell>
        </row>
        <row r="540">
          <cell r="B540">
            <v>28173</v>
          </cell>
          <cell r="C540">
            <v>1</v>
          </cell>
          <cell r="D540">
            <v>1</v>
          </cell>
          <cell r="N540">
            <v>41791</v>
          </cell>
          <cell r="O540">
            <v>166.4</v>
          </cell>
          <cell r="Q540">
            <v>1993</v>
          </cell>
          <cell r="R540" t="str">
            <v>19935</v>
          </cell>
          <cell r="S540">
            <v>34102</v>
          </cell>
          <cell r="T540">
            <v>780.49</v>
          </cell>
          <cell r="U540">
            <v>779.44580645161307</v>
          </cell>
          <cell r="V540">
            <v>786.5440821917814</v>
          </cell>
        </row>
        <row r="541">
          <cell r="B541">
            <v>28174</v>
          </cell>
          <cell r="C541">
            <v>1</v>
          </cell>
          <cell r="D541">
            <v>1</v>
          </cell>
          <cell r="N541">
            <v>41821</v>
          </cell>
          <cell r="O541">
            <v>166.5</v>
          </cell>
          <cell r="Q541">
            <v>1993</v>
          </cell>
          <cell r="R541" t="str">
            <v>19935</v>
          </cell>
          <cell r="S541">
            <v>34103</v>
          </cell>
          <cell r="T541">
            <v>780.8</v>
          </cell>
          <cell r="U541">
            <v>779.44580645161307</v>
          </cell>
          <cell r="V541">
            <v>786.5440821917814</v>
          </cell>
        </row>
        <row r="542">
          <cell r="B542">
            <v>28175</v>
          </cell>
          <cell r="C542">
            <v>1</v>
          </cell>
          <cell r="D542">
            <v>1</v>
          </cell>
          <cell r="N542">
            <v>41852</v>
          </cell>
          <cell r="O542">
            <v>166.6</v>
          </cell>
          <cell r="Q542">
            <v>1993</v>
          </cell>
          <cell r="R542" t="str">
            <v>19935</v>
          </cell>
          <cell r="S542">
            <v>34104</v>
          </cell>
          <cell r="T542">
            <v>780.79</v>
          </cell>
          <cell r="U542">
            <v>779.44580645161307</v>
          </cell>
          <cell r="V542">
            <v>786.5440821917814</v>
          </cell>
        </row>
        <row r="543">
          <cell r="B543">
            <v>28176</v>
          </cell>
          <cell r="C543">
            <v>1</v>
          </cell>
          <cell r="D543">
            <v>1</v>
          </cell>
          <cell r="N543">
            <v>41883</v>
          </cell>
          <cell r="O543">
            <v>166.8</v>
          </cell>
          <cell r="Q543">
            <v>1993</v>
          </cell>
          <cell r="R543" t="str">
            <v>19935</v>
          </cell>
          <cell r="S543">
            <v>34105</v>
          </cell>
          <cell r="T543">
            <v>780.79</v>
          </cell>
          <cell r="U543">
            <v>779.44580645161307</v>
          </cell>
          <cell r="V543">
            <v>786.5440821917814</v>
          </cell>
        </row>
        <row r="544">
          <cell r="B544">
            <v>28177</v>
          </cell>
          <cell r="C544">
            <v>1</v>
          </cell>
          <cell r="D544">
            <v>1</v>
          </cell>
          <cell r="N544">
            <v>41913</v>
          </cell>
          <cell r="O544">
            <v>167.1</v>
          </cell>
          <cell r="Q544">
            <v>1993</v>
          </cell>
          <cell r="R544" t="str">
            <v>19935</v>
          </cell>
          <cell r="S544">
            <v>34106</v>
          </cell>
          <cell r="T544">
            <v>780.79</v>
          </cell>
          <cell r="U544">
            <v>779.44580645161307</v>
          </cell>
          <cell r="V544">
            <v>786.5440821917814</v>
          </cell>
        </row>
        <row r="545">
          <cell r="B545">
            <v>28178</v>
          </cell>
          <cell r="C545">
            <v>1</v>
          </cell>
          <cell r="D545">
            <v>1</v>
          </cell>
          <cell r="N545">
            <v>41944</v>
          </cell>
          <cell r="O545">
            <v>167.1</v>
          </cell>
          <cell r="Q545">
            <v>1993</v>
          </cell>
          <cell r="R545" t="str">
            <v>19935</v>
          </cell>
          <cell r="S545">
            <v>34107</v>
          </cell>
          <cell r="T545">
            <v>781.42</v>
          </cell>
          <cell r="U545">
            <v>779.44580645161307</v>
          </cell>
          <cell r="V545">
            <v>786.5440821917814</v>
          </cell>
        </row>
        <row r="546">
          <cell r="B546">
            <v>28179</v>
          </cell>
          <cell r="C546">
            <v>1</v>
          </cell>
          <cell r="D546">
            <v>1</v>
          </cell>
          <cell r="N546">
            <v>41974</v>
          </cell>
          <cell r="O546">
            <v>166.9</v>
          </cell>
          <cell r="Q546">
            <v>1993</v>
          </cell>
          <cell r="R546" t="str">
            <v>19935</v>
          </cell>
          <cell r="S546">
            <v>34108</v>
          </cell>
          <cell r="T546">
            <v>781.8</v>
          </cell>
          <cell r="U546">
            <v>779.44580645161307</v>
          </cell>
          <cell r="V546">
            <v>786.5440821917814</v>
          </cell>
        </row>
        <row r="547">
          <cell r="B547">
            <v>28180</v>
          </cell>
          <cell r="C547">
            <v>1</v>
          </cell>
          <cell r="D547">
            <v>1</v>
          </cell>
          <cell r="N547">
            <v>42005</v>
          </cell>
          <cell r="O547">
            <v>167.7</v>
          </cell>
          <cell r="Q547">
            <v>1993</v>
          </cell>
          <cell r="R547" t="str">
            <v>19935</v>
          </cell>
          <cell r="S547">
            <v>34109</v>
          </cell>
          <cell r="T547">
            <v>781.84</v>
          </cell>
          <cell r="U547">
            <v>779.44580645161307</v>
          </cell>
          <cell r="V547">
            <v>786.5440821917814</v>
          </cell>
        </row>
        <row r="548">
          <cell r="B548">
            <v>28181</v>
          </cell>
          <cell r="C548">
            <v>1</v>
          </cell>
          <cell r="D548">
            <v>1</v>
          </cell>
          <cell r="N548">
            <v>42036</v>
          </cell>
          <cell r="O548">
            <v>168.1</v>
          </cell>
          <cell r="Q548">
            <v>1993</v>
          </cell>
          <cell r="R548" t="str">
            <v>19935</v>
          </cell>
          <cell r="S548">
            <v>34110</v>
          </cell>
          <cell r="T548">
            <v>781.94</v>
          </cell>
          <cell r="U548">
            <v>779.44580645161307</v>
          </cell>
          <cell r="V548">
            <v>786.5440821917814</v>
          </cell>
        </row>
        <row r="549">
          <cell r="B549">
            <v>28182</v>
          </cell>
          <cell r="C549">
            <v>1</v>
          </cell>
          <cell r="D549">
            <v>1</v>
          </cell>
          <cell r="N549">
            <v>42064</v>
          </cell>
          <cell r="O549">
            <v>168.3</v>
          </cell>
          <cell r="Q549">
            <v>1993</v>
          </cell>
          <cell r="R549" t="str">
            <v>19935</v>
          </cell>
          <cell r="S549">
            <v>34111</v>
          </cell>
          <cell r="T549">
            <v>782</v>
          </cell>
          <cell r="U549">
            <v>779.44580645161307</v>
          </cell>
          <cell r="V549">
            <v>786.5440821917814</v>
          </cell>
        </row>
        <row r="550">
          <cell r="B550">
            <v>28183</v>
          </cell>
          <cell r="C550">
            <v>1</v>
          </cell>
          <cell r="D550">
            <v>1</v>
          </cell>
          <cell r="N550">
            <v>42095</v>
          </cell>
          <cell r="O550">
            <v>168.3</v>
          </cell>
          <cell r="Q550">
            <v>1993</v>
          </cell>
          <cell r="R550" t="str">
            <v>19935</v>
          </cell>
          <cell r="S550">
            <v>34112</v>
          </cell>
          <cell r="T550">
            <v>782</v>
          </cell>
          <cell r="U550">
            <v>779.44580645161307</v>
          </cell>
          <cell r="V550">
            <v>786.5440821917814</v>
          </cell>
        </row>
        <row r="551">
          <cell r="B551">
            <v>28184</v>
          </cell>
          <cell r="C551">
            <v>1</v>
          </cell>
          <cell r="D551">
            <v>1</v>
          </cell>
          <cell r="N551">
            <v>42125</v>
          </cell>
          <cell r="O551">
            <v>168.5</v>
          </cell>
          <cell r="Q551">
            <v>1993</v>
          </cell>
          <cell r="R551" t="str">
            <v>19935</v>
          </cell>
          <cell r="S551">
            <v>34113</v>
          </cell>
          <cell r="T551">
            <v>782</v>
          </cell>
          <cell r="U551">
            <v>779.44580645161307</v>
          </cell>
          <cell r="V551">
            <v>786.5440821917814</v>
          </cell>
        </row>
        <row r="552">
          <cell r="B552">
            <v>28185</v>
          </cell>
          <cell r="C552">
            <v>1</v>
          </cell>
          <cell r="D552">
            <v>1</v>
          </cell>
          <cell r="N552">
            <v>42156</v>
          </cell>
          <cell r="O552">
            <v>168.5</v>
          </cell>
          <cell r="Q552">
            <v>1993</v>
          </cell>
          <cell r="R552" t="str">
            <v>19935</v>
          </cell>
          <cell r="S552">
            <v>34114</v>
          </cell>
          <cell r="T552">
            <v>782</v>
          </cell>
          <cell r="U552">
            <v>779.44580645161307</v>
          </cell>
          <cell r="V552">
            <v>786.5440821917814</v>
          </cell>
        </row>
        <row r="553">
          <cell r="B553">
            <v>28186</v>
          </cell>
          <cell r="C553">
            <v>1</v>
          </cell>
          <cell r="D553">
            <v>1</v>
          </cell>
          <cell r="N553">
            <v>42186</v>
          </cell>
          <cell r="O553">
            <v>168.8</v>
          </cell>
          <cell r="Q553">
            <v>1993</v>
          </cell>
          <cell r="R553" t="str">
            <v>19935</v>
          </cell>
          <cell r="S553">
            <v>34115</v>
          </cell>
          <cell r="T553">
            <v>783.15</v>
          </cell>
          <cell r="U553">
            <v>779.44580645161307</v>
          </cell>
          <cell r="V553">
            <v>786.5440821917814</v>
          </cell>
        </row>
        <row r="554">
          <cell r="B554">
            <v>28187</v>
          </cell>
          <cell r="C554">
            <v>1</v>
          </cell>
          <cell r="D554">
            <v>1</v>
          </cell>
          <cell r="N554">
            <v>42217</v>
          </cell>
          <cell r="O554">
            <v>168.8</v>
          </cell>
          <cell r="Q554">
            <v>1993</v>
          </cell>
          <cell r="R554" t="str">
            <v>19935</v>
          </cell>
          <cell r="S554">
            <v>34116</v>
          </cell>
          <cell r="T554">
            <v>782.85</v>
          </cell>
          <cell r="U554">
            <v>779.44580645161307</v>
          </cell>
          <cell r="V554">
            <v>786.5440821917814</v>
          </cell>
        </row>
        <row r="555">
          <cell r="B555">
            <v>28188</v>
          </cell>
          <cell r="C555">
            <v>1</v>
          </cell>
          <cell r="D555">
            <v>1</v>
          </cell>
          <cell r="N555">
            <v>42248</v>
          </cell>
          <cell r="O555">
            <v>168.9</v>
          </cell>
          <cell r="Q555">
            <v>1993</v>
          </cell>
          <cell r="R555" t="str">
            <v>19935</v>
          </cell>
          <cell r="S555">
            <v>34117</v>
          </cell>
          <cell r="T555">
            <v>780.78</v>
          </cell>
          <cell r="U555">
            <v>779.44580645161307</v>
          </cell>
          <cell r="V555">
            <v>786.5440821917814</v>
          </cell>
        </row>
        <row r="556">
          <cell r="B556">
            <v>28189</v>
          </cell>
          <cell r="C556">
            <v>1</v>
          </cell>
          <cell r="D556">
            <v>1</v>
          </cell>
          <cell r="N556">
            <v>42278</v>
          </cell>
          <cell r="O556">
            <v>168.7</v>
          </cell>
          <cell r="Q556">
            <v>1993</v>
          </cell>
          <cell r="R556" t="str">
            <v>19935</v>
          </cell>
          <cell r="S556">
            <v>34118</v>
          </cell>
          <cell r="T556">
            <v>779.56</v>
          </cell>
          <cell r="U556">
            <v>779.44580645161307</v>
          </cell>
          <cell r="V556">
            <v>786.5440821917814</v>
          </cell>
        </row>
        <row r="557">
          <cell r="B557">
            <v>28190</v>
          </cell>
          <cell r="C557">
            <v>1</v>
          </cell>
          <cell r="D557">
            <v>1</v>
          </cell>
          <cell r="N557">
            <v>42309</v>
          </cell>
          <cell r="O557">
            <v>168.7</v>
          </cell>
          <cell r="Q557">
            <v>1993</v>
          </cell>
          <cell r="R557" t="str">
            <v>19935</v>
          </cell>
          <cell r="S557">
            <v>34119</v>
          </cell>
          <cell r="T557">
            <v>779.56</v>
          </cell>
          <cell r="U557">
            <v>779.44580645161307</v>
          </cell>
          <cell r="V557">
            <v>786.5440821917814</v>
          </cell>
        </row>
        <row r="558">
          <cell r="B558">
            <v>28191</v>
          </cell>
          <cell r="C558">
            <v>1</v>
          </cell>
          <cell r="D558">
            <v>1</v>
          </cell>
          <cell r="N558">
            <v>42339</v>
          </cell>
          <cell r="O558">
            <v>168.8</v>
          </cell>
          <cell r="Q558">
            <v>1993</v>
          </cell>
          <cell r="R558" t="str">
            <v>19935</v>
          </cell>
          <cell r="S558">
            <v>34120</v>
          </cell>
          <cell r="T558">
            <v>779.56</v>
          </cell>
          <cell r="U558">
            <v>779.44580645161307</v>
          </cell>
          <cell r="V558">
            <v>786.5440821917814</v>
          </cell>
        </row>
        <row r="559">
          <cell r="B559">
            <v>28192</v>
          </cell>
          <cell r="C559">
            <v>1</v>
          </cell>
          <cell r="D559">
            <v>1</v>
          </cell>
          <cell r="N559">
            <v>42370</v>
          </cell>
          <cell r="O559">
            <v>168.8</v>
          </cell>
          <cell r="Q559">
            <v>1993</v>
          </cell>
          <cell r="R559" t="str">
            <v>19936</v>
          </cell>
          <cell r="S559">
            <v>34121</v>
          </cell>
          <cell r="T559">
            <v>779</v>
          </cell>
          <cell r="U559">
            <v>784.49033333333307</v>
          </cell>
          <cell r="V559">
            <v>786.5440821917814</v>
          </cell>
        </row>
        <row r="560">
          <cell r="B560">
            <v>28193</v>
          </cell>
          <cell r="C560">
            <v>1</v>
          </cell>
          <cell r="D560">
            <v>1</v>
          </cell>
          <cell r="N560">
            <v>42401</v>
          </cell>
          <cell r="O560">
            <v>168.8</v>
          </cell>
          <cell r="Q560">
            <v>1993</v>
          </cell>
          <cell r="R560" t="str">
            <v>19936</v>
          </cell>
          <cell r="S560">
            <v>34122</v>
          </cell>
          <cell r="T560">
            <v>779.01</v>
          </cell>
          <cell r="U560">
            <v>784.49033333333307</v>
          </cell>
          <cell r="V560">
            <v>786.5440821917814</v>
          </cell>
        </row>
        <row r="561">
          <cell r="B561">
            <v>28194</v>
          </cell>
          <cell r="C561">
            <v>1</v>
          </cell>
          <cell r="D561">
            <v>1</v>
          </cell>
          <cell r="N561">
            <v>42430</v>
          </cell>
          <cell r="O561">
            <v>168.9</v>
          </cell>
          <cell r="Q561">
            <v>1993</v>
          </cell>
          <cell r="R561" t="str">
            <v>19936</v>
          </cell>
          <cell r="S561">
            <v>34123</v>
          </cell>
          <cell r="T561">
            <v>777.82</v>
          </cell>
          <cell r="U561">
            <v>784.49033333333307</v>
          </cell>
          <cell r="V561">
            <v>786.5440821917814</v>
          </cell>
        </row>
        <row r="562">
          <cell r="B562">
            <v>28195</v>
          </cell>
          <cell r="C562">
            <v>1</v>
          </cell>
          <cell r="D562">
            <v>1</v>
          </cell>
          <cell r="N562">
            <v>42461</v>
          </cell>
          <cell r="O562">
            <v>169</v>
          </cell>
          <cell r="Q562">
            <v>1993</v>
          </cell>
          <cell r="R562" t="str">
            <v>19936</v>
          </cell>
          <cell r="S562">
            <v>34124</v>
          </cell>
          <cell r="T562">
            <v>778.12</v>
          </cell>
          <cell r="U562">
            <v>784.49033333333307</v>
          </cell>
          <cell r="V562">
            <v>786.5440821917814</v>
          </cell>
        </row>
        <row r="563">
          <cell r="B563">
            <v>28196</v>
          </cell>
          <cell r="C563">
            <v>1</v>
          </cell>
          <cell r="D563">
            <v>1</v>
          </cell>
          <cell r="N563">
            <v>42491</v>
          </cell>
          <cell r="O563">
            <v>169.2</v>
          </cell>
          <cell r="Q563">
            <v>1993</v>
          </cell>
          <cell r="R563" t="str">
            <v>19936</v>
          </cell>
          <cell r="S563">
            <v>34125</v>
          </cell>
          <cell r="T563">
            <v>780.6</v>
          </cell>
          <cell r="U563">
            <v>784.49033333333307</v>
          </cell>
          <cell r="V563">
            <v>786.5440821917814</v>
          </cell>
        </row>
        <row r="564">
          <cell r="B564">
            <v>28197</v>
          </cell>
          <cell r="C564">
            <v>1</v>
          </cell>
          <cell r="D564">
            <v>1</v>
          </cell>
          <cell r="N564">
            <v>42522</v>
          </cell>
          <cell r="O564">
            <v>169.5</v>
          </cell>
          <cell r="Q564">
            <v>1993</v>
          </cell>
          <cell r="R564" t="str">
            <v>19936</v>
          </cell>
          <cell r="S564">
            <v>34126</v>
          </cell>
          <cell r="T564">
            <v>780.6</v>
          </cell>
          <cell r="U564">
            <v>784.49033333333307</v>
          </cell>
          <cell r="V564">
            <v>786.5440821917814</v>
          </cell>
        </row>
        <row r="565">
          <cell r="B565">
            <v>28198</v>
          </cell>
          <cell r="C565">
            <v>1</v>
          </cell>
          <cell r="D565">
            <v>1</v>
          </cell>
          <cell r="N565">
            <v>42552</v>
          </cell>
          <cell r="O565">
            <v>169.3</v>
          </cell>
          <cell r="Q565">
            <v>1993</v>
          </cell>
          <cell r="R565" t="str">
            <v>19936</v>
          </cell>
          <cell r="S565">
            <v>34127</v>
          </cell>
          <cell r="T565">
            <v>780.6</v>
          </cell>
          <cell r="U565">
            <v>784.49033333333307</v>
          </cell>
          <cell r="V565">
            <v>786.5440821917814</v>
          </cell>
        </row>
        <row r="566">
          <cell r="B566">
            <v>28199</v>
          </cell>
          <cell r="C566">
            <v>1</v>
          </cell>
          <cell r="D566">
            <v>1</v>
          </cell>
          <cell r="N566">
            <v>42583</v>
          </cell>
          <cell r="O566">
            <v>169.3</v>
          </cell>
          <cell r="Q566">
            <v>1993</v>
          </cell>
          <cell r="R566" t="str">
            <v>19936</v>
          </cell>
          <cell r="S566">
            <v>34128</v>
          </cell>
          <cell r="T566">
            <v>782.29</v>
          </cell>
          <cell r="U566">
            <v>784.49033333333307</v>
          </cell>
          <cell r="V566">
            <v>786.5440821917814</v>
          </cell>
        </row>
        <row r="567">
          <cell r="B567">
            <v>28200</v>
          </cell>
          <cell r="C567">
            <v>1</v>
          </cell>
          <cell r="D567">
            <v>1</v>
          </cell>
          <cell r="N567">
            <v>42614</v>
          </cell>
          <cell r="O567">
            <v>169.4</v>
          </cell>
          <cell r="Q567">
            <v>1993</v>
          </cell>
          <cell r="R567" t="str">
            <v>19936</v>
          </cell>
          <cell r="S567">
            <v>34129</v>
          </cell>
          <cell r="T567">
            <v>784.62</v>
          </cell>
          <cell r="U567">
            <v>784.49033333333307</v>
          </cell>
          <cell r="V567">
            <v>786.5440821917814</v>
          </cell>
        </row>
        <row r="568">
          <cell r="B568">
            <v>28201</v>
          </cell>
          <cell r="C568">
            <v>1</v>
          </cell>
          <cell r="D568">
            <v>1</v>
          </cell>
          <cell r="N568">
            <v>42644</v>
          </cell>
          <cell r="O568">
            <v>169.4</v>
          </cell>
          <cell r="Q568">
            <v>1993</v>
          </cell>
          <cell r="R568" t="str">
            <v>19936</v>
          </cell>
          <cell r="S568">
            <v>34130</v>
          </cell>
          <cell r="T568">
            <v>784.95</v>
          </cell>
          <cell r="U568">
            <v>784.49033333333307</v>
          </cell>
          <cell r="V568">
            <v>786.5440821917814</v>
          </cell>
        </row>
        <row r="569">
          <cell r="B569">
            <v>28202</v>
          </cell>
          <cell r="C569">
            <v>1</v>
          </cell>
          <cell r="D569">
            <v>1</v>
          </cell>
          <cell r="N569">
            <v>42675</v>
          </cell>
          <cell r="O569">
            <v>169.5</v>
          </cell>
          <cell r="Q569">
            <v>1993</v>
          </cell>
          <cell r="R569" t="str">
            <v>19936</v>
          </cell>
          <cell r="S569">
            <v>34131</v>
          </cell>
          <cell r="T569">
            <v>785.79</v>
          </cell>
          <cell r="U569">
            <v>784.49033333333307</v>
          </cell>
          <cell r="V569">
            <v>786.5440821917814</v>
          </cell>
        </row>
        <row r="570">
          <cell r="B570">
            <v>28203</v>
          </cell>
          <cell r="C570">
            <v>1</v>
          </cell>
          <cell r="D570">
            <v>1</v>
          </cell>
          <cell r="N570">
            <v>42705</v>
          </cell>
          <cell r="O570">
            <v>169.9</v>
          </cell>
          <cell r="Q570">
            <v>1993</v>
          </cell>
          <cell r="R570" t="str">
            <v>19936</v>
          </cell>
          <cell r="S570">
            <v>34132</v>
          </cell>
          <cell r="T570">
            <v>784.8</v>
          </cell>
          <cell r="U570">
            <v>784.49033333333307</v>
          </cell>
          <cell r="V570">
            <v>786.5440821917814</v>
          </cell>
        </row>
        <row r="571">
          <cell r="B571">
            <v>28204</v>
          </cell>
          <cell r="C571">
            <v>1</v>
          </cell>
          <cell r="D571">
            <v>1</v>
          </cell>
          <cell r="N571">
            <v>42736</v>
          </cell>
          <cell r="O571">
            <v>170</v>
          </cell>
          <cell r="Q571">
            <v>1993</v>
          </cell>
          <cell r="R571" t="str">
            <v>19936</v>
          </cell>
          <cell r="S571">
            <v>34133</v>
          </cell>
          <cell r="T571">
            <v>784.8</v>
          </cell>
          <cell r="U571">
            <v>784.49033333333307</v>
          </cell>
          <cell r="V571">
            <v>786.5440821917814</v>
          </cell>
        </row>
        <row r="572">
          <cell r="B572">
            <v>28205</v>
          </cell>
          <cell r="C572">
            <v>1</v>
          </cell>
          <cell r="D572">
            <v>1</v>
          </cell>
          <cell r="N572">
            <v>42767</v>
          </cell>
          <cell r="O572">
            <v>170.2</v>
          </cell>
          <cell r="Q572">
            <v>1993</v>
          </cell>
          <cell r="R572" t="str">
            <v>19936</v>
          </cell>
          <cell r="S572">
            <v>34134</v>
          </cell>
          <cell r="T572">
            <v>784.8</v>
          </cell>
          <cell r="U572">
            <v>784.49033333333307</v>
          </cell>
          <cell r="V572">
            <v>786.5440821917814</v>
          </cell>
        </row>
        <row r="573">
          <cell r="B573">
            <v>28206</v>
          </cell>
          <cell r="C573">
            <v>1</v>
          </cell>
          <cell r="D573">
            <v>1</v>
          </cell>
          <cell r="N573">
            <v>42795</v>
          </cell>
          <cell r="O573">
            <v>170.6</v>
          </cell>
          <cell r="Q573">
            <v>1993</v>
          </cell>
          <cell r="R573" t="str">
            <v>19936</v>
          </cell>
          <cell r="S573">
            <v>34135</v>
          </cell>
          <cell r="T573">
            <v>784.8</v>
          </cell>
          <cell r="U573">
            <v>784.49033333333307</v>
          </cell>
          <cell r="V573">
            <v>786.5440821917814</v>
          </cell>
        </row>
        <row r="574">
          <cell r="B574">
            <v>28207</v>
          </cell>
          <cell r="C574">
            <v>1</v>
          </cell>
          <cell r="D574">
            <v>1</v>
          </cell>
          <cell r="N574">
            <v>42826</v>
          </cell>
          <cell r="O574">
            <v>170.8</v>
          </cell>
          <cell r="Q574">
            <v>1993</v>
          </cell>
          <cell r="R574" t="str">
            <v>19936</v>
          </cell>
          <cell r="S574">
            <v>34136</v>
          </cell>
          <cell r="T574">
            <v>785.9</v>
          </cell>
          <cell r="U574">
            <v>784.49033333333307</v>
          </cell>
          <cell r="V574">
            <v>786.5440821917814</v>
          </cell>
        </row>
        <row r="575">
          <cell r="B575">
            <v>28208</v>
          </cell>
          <cell r="C575">
            <v>1</v>
          </cell>
          <cell r="D575">
            <v>1</v>
          </cell>
          <cell r="N575">
            <v>42856</v>
          </cell>
          <cell r="O575">
            <v>170.7</v>
          </cell>
          <cell r="Q575">
            <v>1993</v>
          </cell>
          <cell r="R575" t="str">
            <v>19936</v>
          </cell>
          <cell r="S575">
            <v>34137</v>
          </cell>
          <cell r="T575">
            <v>786.64</v>
          </cell>
          <cell r="U575">
            <v>784.49033333333307</v>
          </cell>
          <cell r="V575">
            <v>786.5440821917814</v>
          </cell>
        </row>
        <row r="576">
          <cell r="B576">
            <v>28209</v>
          </cell>
          <cell r="C576">
            <v>1</v>
          </cell>
          <cell r="D576">
            <v>1</v>
          </cell>
          <cell r="N576">
            <v>42887</v>
          </cell>
          <cell r="O576">
            <v>170.9</v>
          </cell>
          <cell r="Q576">
            <v>1993</v>
          </cell>
          <cell r="R576" t="str">
            <v>19936</v>
          </cell>
          <cell r="S576">
            <v>34138</v>
          </cell>
          <cell r="T576">
            <v>787.49</v>
          </cell>
          <cell r="U576">
            <v>784.49033333333307</v>
          </cell>
          <cell r="V576">
            <v>786.5440821917814</v>
          </cell>
        </row>
        <row r="577">
          <cell r="B577">
            <v>28210</v>
          </cell>
          <cell r="C577">
            <v>1</v>
          </cell>
          <cell r="D577">
            <v>1</v>
          </cell>
          <cell r="N577">
            <v>42917</v>
          </cell>
          <cell r="O577">
            <v>170.9</v>
          </cell>
          <cell r="Q577">
            <v>1993</v>
          </cell>
          <cell r="R577" t="str">
            <v>19936</v>
          </cell>
          <cell r="S577">
            <v>34139</v>
          </cell>
          <cell r="T577">
            <v>786.77</v>
          </cell>
          <cell r="U577">
            <v>784.49033333333307</v>
          </cell>
          <cell r="V577">
            <v>786.5440821917814</v>
          </cell>
        </row>
        <row r="578">
          <cell r="B578">
            <v>28211</v>
          </cell>
          <cell r="C578">
            <v>1</v>
          </cell>
          <cell r="D578">
            <v>1</v>
          </cell>
          <cell r="N578">
            <v>42948</v>
          </cell>
          <cell r="O578">
            <v>171</v>
          </cell>
          <cell r="Q578">
            <v>1993</v>
          </cell>
          <cell r="R578" t="str">
            <v>19936</v>
          </cell>
          <cell r="S578">
            <v>34140</v>
          </cell>
          <cell r="T578">
            <v>786.77</v>
          </cell>
          <cell r="U578">
            <v>784.49033333333307</v>
          </cell>
          <cell r="V578">
            <v>786.5440821917814</v>
          </cell>
        </row>
        <row r="579">
          <cell r="B579">
            <v>28212</v>
          </cell>
          <cell r="C579">
            <v>1</v>
          </cell>
          <cell r="D579">
            <v>1</v>
          </cell>
          <cell r="N579">
            <v>42979</v>
          </cell>
          <cell r="O579">
            <v>171.1</v>
          </cell>
          <cell r="Q579">
            <v>1993</v>
          </cell>
          <cell r="R579" t="str">
            <v>19936</v>
          </cell>
          <cell r="S579">
            <v>34141</v>
          </cell>
          <cell r="T579">
            <v>786.77</v>
          </cell>
          <cell r="U579">
            <v>784.49033333333307</v>
          </cell>
          <cell r="V579">
            <v>786.5440821917814</v>
          </cell>
        </row>
        <row r="580">
          <cell r="B580">
            <v>28213</v>
          </cell>
          <cell r="C580">
            <v>1</v>
          </cell>
          <cell r="D580">
            <v>1</v>
          </cell>
          <cell r="N580">
            <v>43009</v>
          </cell>
          <cell r="O580">
            <v>171.1</v>
          </cell>
          <cell r="Q580">
            <v>1993</v>
          </cell>
          <cell r="R580" t="str">
            <v>19936</v>
          </cell>
          <cell r="S580">
            <v>34142</v>
          </cell>
          <cell r="T580">
            <v>786.77</v>
          </cell>
          <cell r="U580">
            <v>784.49033333333307</v>
          </cell>
          <cell r="V580">
            <v>786.5440821917814</v>
          </cell>
        </row>
        <row r="581">
          <cell r="B581">
            <v>28214</v>
          </cell>
          <cell r="C581">
            <v>1</v>
          </cell>
          <cell r="D581">
            <v>1</v>
          </cell>
          <cell r="N581">
            <v>43040</v>
          </cell>
          <cell r="O581">
            <v>171.5</v>
          </cell>
          <cell r="Q581">
            <v>1993</v>
          </cell>
          <cell r="R581" t="str">
            <v>19936</v>
          </cell>
          <cell r="S581">
            <v>34143</v>
          </cell>
          <cell r="T581">
            <v>787.06</v>
          </cell>
          <cell r="U581">
            <v>784.49033333333307</v>
          </cell>
          <cell r="V581">
            <v>786.5440821917814</v>
          </cell>
        </row>
        <row r="582">
          <cell r="B582">
            <v>28215</v>
          </cell>
          <cell r="C582">
            <v>1</v>
          </cell>
          <cell r="D582">
            <v>1</v>
          </cell>
          <cell r="N582">
            <v>43070</v>
          </cell>
          <cell r="O582">
            <v>171.5</v>
          </cell>
          <cell r="Q582">
            <v>1993</v>
          </cell>
          <cell r="R582" t="str">
            <v>19936</v>
          </cell>
          <cell r="S582">
            <v>34144</v>
          </cell>
          <cell r="T582">
            <v>786.42</v>
          </cell>
          <cell r="U582">
            <v>784.49033333333307</v>
          </cell>
          <cell r="V582">
            <v>786.5440821917814</v>
          </cell>
        </row>
        <row r="583">
          <cell r="B583">
            <v>28216</v>
          </cell>
          <cell r="C583">
            <v>1</v>
          </cell>
          <cell r="D583">
            <v>1</v>
          </cell>
          <cell r="N583">
            <v>43101</v>
          </cell>
          <cell r="O583">
            <v>171.5</v>
          </cell>
          <cell r="Q583">
            <v>1993</v>
          </cell>
          <cell r="R583" t="str">
            <v>19936</v>
          </cell>
          <cell r="S583">
            <v>34145</v>
          </cell>
          <cell r="T583">
            <v>786.72</v>
          </cell>
          <cell r="U583">
            <v>784.49033333333307</v>
          </cell>
          <cell r="V583">
            <v>786.5440821917814</v>
          </cell>
        </row>
        <row r="584">
          <cell r="B584">
            <v>28217</v>
          </cell>
          <cell r="C584">
            <v>1</v>
          </cell>
          <cell r="D584">
            <v>1</v>
          </cell>
          <cell r="N584">
            <v>43132</v>
          </cell>
          <cell r="O584">
            <v>171.9</v>
          </cell>
          <cell r="Q584">
            <v>1993</v>
          </cell>
          <cell r="R584" t="str">
            <v>19936</v>
          </cell>
          <cell r="S584">
            <v>34146</v>
          </cell>
          <cell r="T584">
            <v>786.96</v>
          </cell>
          <cell r="U584">
            <v>784.49033333333307</v>
          </cell>
          <cell r="V584">
            <v>786.5440821917814</v>
          </cell>
        </row>
        <row r="585">
          <cell r="B585">
            <v>28218</v>
          </cell>
          <cell r="C585">
            <v>1</v>
          </cell>
          <cell r="D585">
            <v>1</v>
          </cell>
          <cell r="N585">
            <v>43160</v>
          </cell>
          <cell r="O585">
            <v>172.3</v>
          </cell>
          <cell r="Q585">
            <v>1993</v>
          </cell>
          <cell r="R585" t="str">
            <v>19936</v>
          </cell>
          <cell r="S585">
            <v>34147</v>
          </cell>
          <cell r="T585">
            <v>786.96</v>
          </cell>
          <cell r="U585">
            <v>784.49033333333307</v>
          </cell>
          <cell r="V585">
            <v>786.5440821917814</v>
          </cell>
        </row>
        <row r="586">
          <cell r="B586">
            <v>28219</v>
          </cell>
          <cell r="C586">
            <v>1</v>
          </cell>
          <cell r="D586">
            <v>1</v>
          </cell>
          <cell r="N586">
            <v>43191</v>
          </cell>
          <cell r="O586">
            <v>172.5</v>
          </cell>
          <cell r="Q586">
            <v>1993</v>
          </cell>
          <cell r="R586" t="str">
            <v>19936</v>
          </cell>
          <cell r="S586">
            <v>34148</v>
          </cell>
          <cell r="T586">
            <v>786.96</v>
          </cell>
          <cell r="U586">
            <v>784.49033333333307</v>
          </cell>
          <cell r="V586">
            <v>786.5440821917814</v>
          </cell>
        </row>
        <row r="587">
          <cell r="B587">
            <v>28220</v>
          </cell>
          <cell r="C587">
            <v>1</v>
          </cell>
          <cell r="D587">
            <v>1</v>
          </cell>
          <cell r="N587">
            <v>43221</v>
          </cell>
          <cell r="O587">
            <v>172.9</v>
          </cell>
          <cell r="Q587">
            <v>1993</v>
          </cell>
          <cell r="R587" t="str">
            <v>19936</v>
          </cell>
          <cell r="S587">
            <v>34149</v>
          </cell>
          <cell r="T587">
            <v>786.8</v>
          </cell>
          <cell r="U587">
            <v>784.49033333333307</v>
          </cell>
          <cell r="V587">
            <v>786.5440821917814</v>
          </cell>
        </row>
        <row r="588">
          <cell r="B588">
            <v>28221</v>
          </cell>
          <cell r="C588">
            <v>1</v>
          </cell>
          <cell r="D588">
            <v>1</v>
          </cell>
          <cell r="N588">
            <v>43252</v>
          </cell>
          <cell r="O588">
            <v>173.4</v>
          </cell>
          <cell r="Q588">
            <v>1993</v>
          </cell>
          <cell r="R588" t="str">
            <v>19936</v>
          </cell>
          <cell r="S588">
            <v>34150</v>
          </cell>
          <cell r="T588">
            <v>787.12</v>
          </cell>
          <cell r="U588">
            <v>784.49033333333307</v>
          </cell>
          <cell r="V588">
            <v>786.5440821917814</v>
          </cell>
        </row>
        <row r="589">
          <cell r="B589">
            <v>28222</v>
          </cell>
          <cell r="C589">
            <v>1</v>
          </cell>
          <cell r="D589">
            <v>1</v>
          </cell>
          <cell r="N589">
            <v>43282</v>
          </cell>
          <cell r="O589">
            <v>173.8</v>
          </cell>
          <cell r="Q589">
            <v>1993</v>
          </cell>
          <cell r="R589" t="str">
            <v>19937</v>
          </cell>
          <cell r="S589">
            <v>34151</v>
          </cell>
          <cell r="T589">
            <v>786.1</v>
          </cell>
          <cell r="U589">
            <v>794.99677419354828</v>
          </cell>
          <cell r="V589">
            <v>786.5440821917814</v>
          </cell>
        </row>
        <row r="590">
          <cell r="B590">
            <v>28223</v>
          </cell>
          <cell r="C590">
            <v>1</v>
          </cell>
          <cell r="D590">
            <v>1</v>
          </cell>
          <cell r="N590">
            <v>43313</v>
          </cell>
          <cell r="O590">
            <v>174.5</v>
          </cell>
          <cell r="Q590">
            <v>1993</v>
          </cell>
          <cell r="R590" t="str">
            <v>19937</v>
          </cell>
          <cell r="S590">
            <v>34152</v>
          </cell>
          <cell r="T590">
            <v>787.51</v>
          </cell>
          <cell r="U590">
            <v>794.99677419354828</v>
          </cell>
          <cell r="V590">
            <v>786.5440821917814</v>
          </cell>
        </row>
        <row r="591">
          <cell r="B591">
            <v>28224</v>
          </cell>
          <cell r="C591">
            <v>1</v>
          </cell>
          <cell r="D591">
            <v>1</v>
          </cell>
          <cell r="N591">
            <v>43344</v>
          </cell>
          <cell r="O591">
            <v>174.8</v>
          </cell>
          <cell r="Q591">
            <v>1993</v>
          </cell>
          <cell r="R591" t="str">
            <v>19937</v>
          </cell>
          <cell r="S591">
            <v>34153</v>
          </cell>
          <cell r="T591">
            <v>788.65</v>
          </cell>
          <cell r="U591">
            <v>794.99677419354828</v>
          </cell>
          <cell r="V591">
            <v>786.5440821917814</v>
          </cell>
        </row>
        <row r="592">
          <cell r="B592">
            <v>28225</v>
          </cell>
          <cell r="C592">
            <v>1</v>
          </cell>
          <cell r="D592">
            <v>1</v>
          </cell>
          <cell r="N592">
            <v>43374</v>
          </cell>
          <cell r="O592">
            <v>175.1</v>
          </cell>
          <cell r="Q592">
            <v>1993</v>
          </cell>
          <cell r="R592" t="str">
            <v>19937</v>
          </cell>
          <cell r="S592">
            <v>34154</v>
          </cell>
          <cell r="T592">
            <v>788.65</v>
          </cell>
          <cell r="U592">
            <v>794.99677419354828</v>
          </cell>
          <cell r="V592">
            <v>786.5440821917814</v>
          </cell>
        </row>
        <row r="593">
          <cell r="B593">
            <v>28226</v>
          </cell>
          <cell r="C593">
            <v>1</v>
          </cell>
          <cell r="D593">
            <v>1</v>
          </cell>
          <cell r="N593">
            <v>43405</v>
          </cell>
          <cell r="O593">
            <v>175.4</v>
          </cell>
          <cell r="Q593">
            <v>1993</v>
          </cell>
          <cell r="R593" t="str">
            <v>19937</v>
          </cell>
          <cell r="S593">
            <v>34155</v>
          </cell>
          <cell r="T593">
            <v>788.65</v>
          </cell>
          <cell r="U593">
            <v>794.99677419354828</v>
          </cell>
          <cell r="V593">
            <v>786.5440821917814</v>
          </cell>
        </row>
        <row r="594">
          <cell r="B594">
            <v>28227</v>
          </cell>
          <cell r="C594">
            <v>1</v>
          </cell>
          <cell r="D594">
            <v>1</v>
          </cell>
          <cell r="N594">
            <v>43435</v>
          </cell>
          <cell r="O594">
            <v>175.6</v>
          </cell>
          <cell r="Q594">
            <v>1993</v>
          </cell>
          <cell r="R594" t="str">
            <v>19937</v>
          </cell>
          <cell r="S594">
            <v>34156</v>
          </cell>
          <cell r="T594">
            <v>788.65</v>
          </cell>
          <cell r="U594">
            <v>794.99677419354828</v>
          </cell>
          <cell r="V594">
            <v>786.5440821917814</v>
          </cell>
        </row>
        <row r="595">
          <cell r="B595">
            <v>28228</v>
          </cell>
          <cell r="C595">
            <v>1</v>
          </cell>
          <cell r="D595">
            <v>1</v>
          </cell>
          <cell r="N595">
            <v>43466</v>
          </cell>
          <cell r="O595">
            <v>176.4</v>
          </cell>
          <cell r="Q595">
            <v>1993</v>
          </cell>
          <cell r="R595" t="str">
            <v>19937</v>
          </cell>
          <cell r="S595">
            <v>34157</v>
          </cell>
          <cell r="T595">
            <v>789.47</v>
          </cell>
          <cell r="U595">
            <v>794.99677419354828</v>
          </cell>
          <cell r="V595">
            <v>786.5440821917814</v>
          </cell>
        </row>
        <row r="596">
          <cell r="B596">
            <v>28229</v>
          </cell>
          <cell r="C596">
            <v>1</v>
          </cell>
          <cell r="D596">
            <v>1</v>
          </cell>
          <cell r="N596">
            <v>43497</v>
          </cell>
          <cell r="O596">
            <v>176.6</v>
          </cell>
          <cell r="Q596">
            <v>1993</v>
          </cell>
          <cell r="R596" t="str">
            <v>19937</v>
          </cell>
          <cell r="S596">
            <v>34158</v>
          </cell>
          <cell r="T596">
            <v>790.58</v>
          </cell>
          <cell r="U596">
            <v>794.99677419354828</v>
          </cell>
          <cell r="V596">
            <v>786.5440821917814</v>
          </cell>
        </row>
        <row r="597">
          <cell r="B597">
            <v>28230</v>
          </cell>
          <cell r="C597">
            <v>1</v>
          </cell>
          <cell r="D597">
            <v>1</v>
          </cell>
          <cell r="N597">
            <v>43525</v>
          </cell>
          <cell r="O597">
            <v>176.8</v>
          </cell>
          <cell r="Q597">
            <v>1993</v>
          </cell>
          <cell r="R597" t="str">
            <v>19937</v>
          </cell>
          <cell r="S597">
            <v>34159</v>
          </cell>
          <cell r="T597">
            <v>791.73</v>
          </cell>
          <cell r="U597">
            <v>794.99677419354828</v>
          </cell>
          <cell r="V597">
            <v>786.5440821917814</v>
          </cell>
        </row>
        <row r="598">
          <cell r="B598">
            <v>28231</v>
          </cell>
          <cell r="C598">
            <v>1</v>
          </cell>
          <cell r="D598">
            <v>1</v>
          </cell>
          <cell r="N598">
            <v>43556</v>
          </cell>
          <cell r="O598">
            <v>176.9</v>
          </cell>
          <cell r="Q598">
            <v>1993</v>
          </cell>
          <cell r="R598" t="str">
            <v>19937</v>
          </cell>
          <cell r="S598">
            <v>34160</v>
          </cell>
          <cell r="T598">
            <v>793.18</v>
          </cell>
          <cell r="U598">
            <v>794.99677419354828</v>
          </cell>
          <cell r="V598">
            <v>786.5440821917814</v>
          </cell>
        </row>
        <row r="599">
          <cell r="B599">
            <v>28232</v>
          </cell>
          <cell r="C599">
            <v>1</v>
          </cell>
          <cell r="D599">
            <v>1</v>
          </cell>
          <cell r="N599">
            <v>43586</v>
          </cell>
          <cell r="O599">
            <v>177.2</v>
          </cell>
          <cell r="Q599">
            <v>1993</v>
          </cell>
          <cell r="R599" t="str">
            <v>19937</v>
          </cell>
          <cell r="S599">
            <v>34161</v>
          </cell>
          <cell r="T599">
            <v>793.18</v>
          </cell>
          <cell r="U599">
            <v>794.99677419354828</v>
          </cell>
          <cell r="V599">
            <v>786.5440821917814</v>
          </cell>
        </row>
        <row r="600">
          <cell r="B600">
            <v>28233</v>
          </cell>
          <cell r="C600">
            <v>1</v>
          </cell>
          <cell r="D600">
            <v>1</v>
          </cell>
          <cell r="N600">
            <v>43617</v>
          </cell>
          <cell r="O600">
            <v>177.3</v>
          </cell>
          <cell r="Q600">
            <v>1993</v>
          </cell>
          <cell r="R600" t="str">
            <v>19937</v>
          </cell>
          <cell r="S600">
            <v>34162</v>
          </cell>
          <cell r="T600">
            <v>793.18</v>
          </cell>
          <cell r="U600">
            <v>794.99677419354828</v>
          </cell>
          <cell r="V600">
            <v>786.5440821917814</v>
          </cell>
        </row>
        <row r="601">
          <cell r="B601">
            <v>28234</v>
          </cell>
          <cell r="C601">
            <v>1</v>
          </cell>
          <cell r="D601">
            <v>1</v>
          </cell>
          <cell r="N601">
            <v>43647</v>
          </cell>
          <cell r="O601">
            <v>177.6</v>
          </cell>
          <cell r="Q601">
            <v>1993</v>
          </cell>
          <cell r="R601" t="str">
            <v>19937</v>
          </cell>
          <cell r="S601">
            <v>34163</v>
          </cell>
          <cell r="T601">
            <v>794.67</v>
          </cell>
          <cell r="U601">
            <v>794.99677419354828</v>
          </cell>
          <cell r="V601">
            <v>786.5440821917814</v>
          </cell>
        </row>
        <row r="602">
          <cell r="B602">
            <v>28235</v>
          </cell>
          <cell r="C602">
            <v>1</v>
          </cell>
          <cell r="D602">
            <v>1</v>
          </cell>
          <cell r="N602">
            <v>43678</v>
          </cell>
          <cell r="O602">
            <v>177.7</v>
          </cell>
          <cell r="Q602">
            <v>1993</v>
          </cell>
          <cell r="R602" t="str">
            <v>19937</v>
          </cell>
          <cell r="S602">
            <v>34164</v>
          </cell>
          <cell r="T602">
            <v>795.66</v>
          </cell>
          <cell r="U602">
            <v>794.99677419354828</v>
          </cell>
          <cell r="V602">
            <v>786.5440821917814</v>
          </cell>
        </row>
        <row r="603">
          <cell r="B603">
            <v>28236</v>
          </cell>
          <cell r="C603">
            <v>1</v>
          </cell>
          <cell r="D603">
            <v>1</v>
          </cell>
          <cell r="N603">
            <v>43709</v>
          </cell>
          <cell r="O603">
            <v>177.9</v>
          </cell>
          <cell r="Q603">
            <v>1993</v>
          </cell>
          <cell r="R603" t="str">
            <v>19937</v>
          </cell>
          <cell r="S603">
            <v>34165</v>
          </cell>
          <cell r="T603">
            <v>797</v>
          </cell>
          <cell r="U603">
            <v>794.99677419354828</v>
          </cell>
          <cell r="V603">
            <v>786.5440821917814</v>
          </cell>
        </row>
        <row r="604">
          <cell r="B604">
            <v>28237</v>
          </cell>
          <cell r="C604">
            <v>1</v>
          </cell>
          <cell r="D604">
            <v>1</v>
          </cell>
          <cell r="N604">
            <v>43739</v>
          </cell>
          <cell r="O604">
            <v>177.8</v>
          </cell>
          <cell r="Q604">
            <v>1993</v>
          </cell>
          <cell r="R604" t="str">
            <v>19937</v>
          </cell>
          <cell r="S604">
            <v>34166</v>
          </cell>
          <cell r="T604">
            <v>797.06</v>
          </cell>
          <cell r="U604">
            <v>794.99677419354828</v>
          </cell>
          <cell r="V604">
            <v>786.5440821917814</v>
          </cell>
        </row>
        <row r="605">
          <cell r="B605">
            <v>28238</v>
          </cell>
          <cell r="C605">
            <v>1</v>
          </cell>
          <cell r="D605">
            <v>1</v>
          </cell>
          <cell r="N605">
            <v>43770</v>
          </cell>
          <cell r="O605">
            <v>178</v>
          </cell>
          <cell r="Q605">
            <v>1993</v>
          </cell>
          <cell r="R605" t="str">
            <v>19937</v>
          </cell>
          <cell r="S605">
            <v>34167</v>
          </cell>
          <cell r="T605">
            <v>797.31</v>
          </cell>
          <cell r="U605">
            <v>794.99677419354828</v>
          </cell>
          <cell r="V605">
            <v>786.5440821917814</v>
          </cell>
        </row>
        <row r="606">
          <cell r="B606">
            <v>28239</v>
          </cell>
          <cell r="C606">
            <v>1</v>
          </cell>
          <cell r="D606">
            <v>1</v>
          </cell>
          <cell r="N606">
            <v>43800</v>
          </cell>
          <cell r="O606">
            <v>178</v>
          </cell>
          <cell r="Q606">
            <v>1993</v>
          </cell>
          <cell r="R606" t="str">
            <v>19937</v>
          </cell>
          <cell r="S606">
            <v>34168</v>
          </cell>
          <cell r="T606">
            <v>797.31</v>
          </cell>
          <cell r="U606">
            <v>794.99677419354828</v>
          </cell>
          <cell r="V606">
            <v>786.5440821917814</v>
          </cell>
        </row>
        <row r="607">
          <cell r="B607">
            <v>28240</v>
          </cell>
          <cell r="C607">
            <v>1</v>
          </cell>
          <cell r="D607">
            <v>1</v>
          </cell>
          <cell r="N607">
            <v>43831</v>
          </cell>
          <cell r="O607">
            <v>178.4</v>
          </cell>
          <cell r="Q607">
            <v>1993</v>
          </cell>
          <cell r="R607" t="str">
            <v>19937</v>
          </cell>
          <cell r="S607">
            <v>34169</v>
          </cell>
          <cell r="T607">
            <v>797.31</v>
          </cell>
          <cell r="U607">
            <v>794.99677419354828</v>
          </cell>
          <cell r="V607">
            <v>786.5440821917814</v>
          </cell>
        </row>
        <row r="608">
          <cell r="B608">
            <v>28241</v>
          </cell>
          <cell r="C608">
            <v>1</v>
          </cell>
          <cell r="D608">
            <v>1</v>
          </cell>
          <cell r="N608">
            <v>43862</v>
          </cell>
          <cell r="O608">
            <v>178.4</v>
          </cell>
          <cell r="Q608">
            <v>1993</v>
          </cell>
          <cell r="R608" t="str">
            <v>19937</v>
          </cell>
          <cell r="S608">
            <v>34170</v>
          </cell>
          <cell r="T608">
            <v>797.41</v>
          </cell>
          <cell r="U608">
            <v>794.99677419354828</v>
          </cell>
          <cell r="V608">
            <v>786.5440821917814</v>
          </cell>
        </row>
        <row r="609">
          <cell r="B609">
            <v>28242</v>
          </cell>
          <cell r="C609">
            <v>1</v>
          </cell>
          <cell r="D609">
            <v>1</v>
          </cell>
          <cell r="N609">
            <v>43891</v>
          </cell>
          <cell r="O609">
            <v>179</v>
          </cell>
          <cell r="Q609">
            <v>1993</v>
          </cell>
          <cell r="R609" t="str">
            <v>19937</v>
          </cell>
          <cell r="S609">
            <v>34171</v>
          </cell>
          <cell r="T609">
            <v>797.41</v>
          </cell>
          <cell r="U609">
            <v>794.99677419354828</v>
          </cell>
          <cell r="V609">
            <v>786.5440821917814</v>
          </cell>
        </row>
        <row r="610">
          <cell r="B610">
            <v>28243</v>
          </cell>
          <cell r="C610">
            <v>1</v>
          </cell>
          <cell r="D610">
            <v>1</v>
          </cell>
          <cell r="N610">
            <v>43922</v>
          </cell>
          <cell r="O610">
            <v>178.7</v>
          </cell>
          <cell r="Q610">
            <v>1993</v>
          </cell>
          <cell r="R610" t="str">
            <v>19937</v>
          </cell>
          <cell r="S610">
            <v>34172</v>
          </cell>
          <cell r="T610">
            <v>797.63</v>
          </cell>
          <cell r="U610">
            <v>794.99677419354828</v>
          </cell>
          <cell r="V610">
            <v>786.5440821917814</v>
          </cell>
        </row>
        <row r="611">
          <cell r="B611">
            <v>28244</v>
          </cell>
          <cell r="C611">
            <v>1</v>
          </cell>
          <cell r="D611">
            <v>1</v>
          </cell>
          <cell r="Q611">
            <v>1993</v>
          </cell>
          <cell r="R611" t="str">
            <v>19937</v>
          </cell>
          <cell r="S611">
            <v>34173</v>
          </cell>
          <cell r="T611">
            <v>798.17</v>
          </cell>
          <cell r="U611">
            <v>794.99677419354828</v>
          </cell>
          <cell r="V611">
            <v>786.5440821917814</v>
          </cell>
        </row>
        <row r="612">
          <cell r="B612">
            <v>28245</v>
          </cell>
          <cell r="C612">
            <v>1</v>
          </cell>
          <cell r="D612">
            <v>1</v>
          </cell>
          <cell r="Q612">
            <v>1993</v>
          </cell>
          <cell r="R612" t="str">
            <v>19937</v>
          </cell>
          <cell r="S612">
            <v>34174</v>
          </cell>
          <cell r="T612">
            <v>798.83</v>
          </cell>
          <cell r="U612">
            <v>794.99677419354828</v>
          </cell>
          <cell r="V612">
            <v>786.5440821917814</v>
          </cell>
        </row>
        <row r="613">
          <cell r="B613">
            <v>28246</v>
          </cell>
          <cell r="C613">
            <v>1</v>
          </cell>
          <cell r="D613">
            <v>1</v>
          </cell>
          <cell r="Q613">
            <v>1993</v>
          </cell>
          <cell r="R613" t="str">
            <v>19937</v>
          </cell>
          <cell r="S613">
            <v>34175</v>
          </cell>
          <cell r="T613">
            <v>798.83</v>
          </cell>
          <cell r="U613">
            <v>794.99677419354828</v>
          </cell>
          <cell r="V613">
            <v>786.5440821917814</v>
          </cell>
        </row>
        <row r="614">
          <cell r="B614">
            <v>28247</v>
          </cell>
          <cell r="C614">
            <v>1</v>
          </cell>
          <cell r="D614">
            <v>1</v>
          </cell>
          <cell r="Q614">
            <v>1993</v>
          </cell>
          <cell r="R614" t="str">
            <v>19937</v>
          </cell>
          <cell r="S614">
            <v>34176</v>
          </cell>
          <cell r="T614">
            <v>798.83</v>
          </cell>
          <cell r="U614">
            <v>794.99677419354828</v>
          </cell>
          <cell r="V614">
            <v>786.5440821917814</v>
          </cell>
        </row>
        <row r="615">
          <cell r="B615">
            <v>28248</v>
          </cell>
          <cell r="C615">
            <v>1</v>
          </cell>
          <cell r="D615">
            <v>1</v>
          </cell>
          <cell r="Q615">
            <v>1993</v>
          </cell>
          <cell r="R615" t="str">
            <v>19937</v>
          </cell>
          <cell r="S615">
            <v>34177</v>
          </cell>
          <cell r="T615">
            <v>799.17</v>
          </cell>
          <cell r="U615">
            <v>794.99677419354828</v>
          </cell>
          <cell r="V615">
            <v>786.5440821917814</v>
          </cell>
        </row>
        <row r="616">
          <cell r="B616">
            <v>28249</v>
          </cell>
          <cell r="C616">
            <v>1</v>
          </cell>
          <cell r="D616">
            <v>1</v>
          </cell>
          <cell r="Q616">
            <v>1993</v>
          </cell>
          <cell r="R616" t="str">
            <v>19937</v>
          </cell>
          <cell r="S616">
            <v>34178</v>
          </cell>
          <cell r="T616">
            <v>799.96</v>
          </cell>
          <cell r="U616">
            <v>794.99677419354828</v>
          </cell>
          <cell r="V616">
            <v>786.5440821917814</v>
          </cell>
        </row>
        <row r="617">
          <cell r="B617">
            <v>28250</v>
          </cell>
          <cell r="C617">
            <v>1</v>
          </cell>
          <cell r="D617">
            <v>1</v>
          </cell>
          <cell r="Q617">
            <v>1993</v>
          </cell>
          <cell r="R617" t="str">
            <v>19937</v>
          </cell>
          <cell r="S617">
            <v>34179</v>
          </cell>
          <cell r="T617">
            <v>800.42</v>
          </cell>
          <cell r="U617">
            <v>794.99677419354828</v>
          </cell>
          <cell r="V617">
            <v>786.5440821917814</v>
          </cell>
        </row>
        <row r="618">
          <cell r="B618">
            <v>28251</v>
          </cell>
          <cell r="C618">
            <v>1</v>
          </cell>
          <cell r="D618">
            <v>1</v>
          </cell>
          <cell r="Q618">
            <v>1993</v>
          </cell>
          <cell r="R618" t="str">
            <v>19937</v>
          </cell>
          <cell r="S618">
            <v>34180</v>
          </cell>
          <cell r="T618">
            <v>801.04</v>
          </cell>
          <cell r="U618">
            <v>794.99677419354828</v>
          </cell>
          <cell r="V618">
            <v>786.5440821917814</v>
          </cell>
        </row>
        <row r="619">
          <cell r="B619">
            <v>28252</v>
          </cell>
          <cell r="C619">
            <v>1</v>
          </cell>
          <cell r="D619">
            <v>1</v>
          </cell>
          <cell r="Q619">
            <v>1993</v>
          </cell>
          <cell r="R619" t="str">
            <v>19937</v>
          </cell>
          <cell r="S619">
            <v>34181</v>
          </cell>
          <cell r="T619">
            <v>801.35</v>
          </cell>
          <cell r="U619">
            <v>794.99677419354828</v>
          </cell>
          <cell r="V619">
            <v>786.5440821917814</v>
          </cell>
        </row>
        <row r="620">
          <cell r="B620">
            <v>28253</v>
          </cell>
          <cell r="C620">
            <v>1</v>
          </cell>
          <cell r="D620">
            <v>1</v>
          </cell>
          <cell r="Q620">
            <v>1993</v>
          </cell>
          <cell r="R620" t="str">
            <v>19938</v>
          </cell>
          <cell r="S620">
            <v>34182</v>
          </cell>
          <cell r="T620">
            <v>801.35</v>
          </cell>
          <cell r="U620">
            <v>804.63774193548386</v>
          </cell>
          <cell r="V620">
            <v>786.5440821917814</v>
          </cell>
        </row>
        <row r="621">
          <cell r="B621">
            <v>28254</v>
          </cell>
          <cell r="C621">
            <v>1</v>
          </cell>
          <cell r="D621">
            <v>1</v>
          </cell>
          <cell r="Q621">
            <v>1993</v>
          </cell>
          <cell r="R621" t="str">
            <v>19938</v>
          </cell>
          <cell r="S621">
            <v>34183</v>
          </cell>
          <cell r="T621">
            <v>801.35</v>
          </cell>
          <cell r="U621">
            <v>804.63774193548386</v>
          </cell>
          <cell r="V621">
            <v>786.5440821917814</v>
          </cell>
        </row>
        <row r="622">
          <cell r="B622">
            <v>28255</v>
          </cell>
          <cell r="C622">
            <v>1</v>
          </cell>
          <cell r="D622">
            <v>1</v>
          </cell>
          <cell r="Q622">
            <v>1993</v>
          </cell>
          <cell r="R622" t="str">
            <v>19938</v>
          </cell>
          <cell r="S622">
            <v>34184</v>
          </cell>
          <cell r="T622">
            <v>801.15</v>
          </cell>
          <cell r="U622">
            <v>804.63774193548386</v>
          </cell>
          <cell r="V622">
            <v>786.5440821917814</v>
          </cell>
        </row>
        <row r="623">
          <cell r="B623">
            <v>28256</v>
          </cell>
          <cell r="C623">
            <v>1</v>
          </cell>
          <cell r="D623">
            <v>1</v>
          </cell>
          <cell r="Q623">
            <v>1993</v>
          </cell>
          <cell r="R623" t="str">
            <v>19938</v>
          </cell>
          <cell r="S623">
            <v>34185</v>
          </cell>
          <cell r="T623">
            <v>801.86</v>
          </cell>
          <cell r="U623">
            <v>804.63774193548386</v>
          </cell>
          <cell r="V623">
            <v>786.5440821917814</v>
          </cell>
        </row>
        <row r="624">
          <cell r="B624">
            <v>28257</v>
          </cell>
          <cell r="C624">
            <v>1</v>
          </cell>
          <cell r="D624">
            <v>1</v>
          </cell>
          <cell r="Q624">
            <v>1993</v>
          </cell>
          <cell r="R624" t="str">
            <v>19938</v>
          </cell>
          <cell r="S624">
            <v>34186</v>
          </cell>
          <cell r="T624">
            <v>801.82</v>
          </cell>
          <cell r="U624">
            <v>804.63774193548386</v>
          </cell>
          <cell r="V624">
            <v>786.5440821917814</v>
          </cell>
        </row>
        <row r="625">
          <cell r="B625">
            <v>28258</v>
          </cell>
          <cell r="C625">
            <v>1</v>
          </cell>
          <cell r="D625">
            <v>1</v>
          </cell>
          <cell r="Q625">
            <v>1993</v>
          </cell>
          <cell r="R625" t="str">
            <v>19938</v>
          </cell>
          <cell r="S625">
            <v>34187</v>
          </cell>
          <cell r="T625">
            <v>801.86</v>
          </cell>
          <cell r="U625">
            <v>804.63774193548386</v>
          </cell>
          <cell r="V625">
            <v>786.5440821917814</v>
          </cell>
        </row>
        <row r="626">
          <cell r="B626">
            <v>28259</v>
          </cell>
          <cell r="C626">
            <v>1</v>
          </cell>
          <cell r="D626">
            <v>1</v>
          </cell>
          <cell r="Q626">
            <v>1993</v>
          </cell>
          <cell r="R626" t="str">
            <v>19938</v>
          </cell>
          <cell r="S626">
            <v>34188</v>
          </cell>
          <cell r="T626">
            <v>801.78</v>
          </cell>
          <cell r="U626">
            <v>804.63774193548386</v>
          </cell>
          <cell r="V626">
            <v>786.5440821917814</v>
          </cell>
        </row>
        <row r="627">
          <cell r="B627">
            <v>28260</v>
          </cell>
          <cell r="C627">
            <v>1</v>
          </cell>
          <cell r="D627">
            <v>1</v>
          </cell>
          <cell r="Q627">
            <v>1993</v>
          </cell>
          <cell r="R627" t="str">
            <v>19938</v>
          </cell>
          <cell r="S627">
            <v>34189</v>
          </cell>
          <cell r="T627">
            <v>801.78</v>
          </cell>
          <cell r="U627">
            <v>804.63774193548386</v>
          </cell>
          <cell r="V627">
            <v>786.5440821917814</v>
          </cell>
        </row>
        <row r="628">
          <cell r="B628">
            <v>28261</v>
          </cell>
          <cell r="C628">
            <v>1</v>
          </cell>
          <cell r="D628">
            <v>1</v>
          </cell>
          <cell r="Q628">
            <v>1993</v>
          </cell>
          <cell r="R628" t="str">
            <v>19938</v>
          </cell>
          <cell r="S628">
            <v>34190</v>
          </cell>
          <cell r="T628">
            <v>801.78</v>
          </cell>
          <cell r="U628">
            <v>804.63774193548386</v>
          </cell>
          <cell r="V628">
            <v>786.5440821917814</v>
          </cell>
        </row>
        <row r="629">
          <cell r="B629">
            <v>28262</v>
          </cell>
          <cell r="C629">
            <v>1</v>
          </cell>
          <cell r="D629">
            <v>1</v>
          </cell>
          <cell r="Q629">
            <v>1993</v>
          </cell>
          <cell r="R629" t="str">
            <v>19938</v>
          </cell>
          <cell r="S629">
            <v>34191</v>
          </cell>
          <cell r="T629">
            <v>802.3</v>
          </cell>
          <cell r="U629">
            <v>804.63774193548386</v>
          </cell>
          <cell r="V629">
            <v>786.5440821917814</v>
          </cell>
        </row>
        <row r="630">
          <cell r="B630">
            <v>28263</v>
          </cell>
          <cell r="C630">
            <v>1</v>
          </cell>
          <cell r="D630">
            <v>1</v>
          </cell>
          <cell r="Q630">
            <v>1993</v>
          </cell>
          <cell r="R630" t="str">
            <v>19938</v>
          </cell>
          <cell r="S630">
            <v>34192</v>
          </cell>
          <cell r="T630">
            <v>803.22</v>
          </cell>
          <cell r="U630">
            <v>804.63774193548386</v>
          </cell>
          <cell r="V630">
            <v>786.5440821917814</v>
          </cell>
        </row>
        <row r="631">
          <cell r="B631">
            <v>28264</v>
          </cell>
          <cell r="C631">
            <v>1</v>
          </cell>
          <cell r="D631">
            <v>1</v>
          </cell>
          <cell r="Q631">
            <v>1993</v>
          </cell>
          <cell r="R631" t="str">
            <v>19938</v>
          </cell>
          <cell r="S631">
            <v>34193</v>
          </cell>
          <cell r="T631">
            <v>804.48</v>
          </cell>
          <cell r="U631">
            <v>804.63774193548386</v>
          </cell>
          <cell r="V631">
            <v>786.5440821917814</v>
          </cell>
        </row>
        <row r="632">
          <cell r="B632">
            <v>28265</v>
          </cell>
          <cell r="C632">
            <v>1</v>
          </cell>
          <cell r="D632">
            <v>1</v>
          </cell>
          <cell r="Q632">
            <v>1993</v>
          </cell>
          <cell r="R632" t="str">
            <v>19938</v>
          </cell>
          <cell r="S632">
            <v>34194</v>
          </cell>
          <cell r="T632">
            <v>804.93</v>
          </cell>
          <cell r="U632">
            <v>804.63774193548386</v>
          </cell>
          <cell r="V632">
            <v>786.5440821917814</v>
          </cell>
        </row>
        <row r="633">
          <cell r="B633">
            <v>28266</v>
          </cell>
          <cell r="C633">
            <v>1</v>
          </cell>
          <cell r="D633">
            <v>1</v>
          </cell>
          <cell r="Q633">
            <v>1993</v>
          </cell>
          <cell r="R633" t="str">
            <v>19938</v>
          </cell>
          <cell r="S633">
            <v>34195</v>
          </cell>
          <cell r="T633">
            <v>804.51</v>
          </cell>
          <cell r="U633">
            <v>804.63774193548386</v>
          </cell>
          <cell r="V633">
            <v>786.5440821917814</v>
          </cell>
        </row>
        <row r="634">
          <cell r="B634">
            <v>28267</v>
          </cell>
          <cell r="C634">
            <v>1</v>
          </cell>
          <cell r="D634">
            <v>1</v>
          </cell>
          <cell r="Q634">
            <v>1993</v>
          </cell>
          <cell r="R634" t="str">
            <v>19938</v>
          </cell>
          <cell r="S634">
            <v>34196</v>
          </cell>
          <cell r="T634">
            <v>804.51</v>
          </cell>
          <cell r="U634">
            <v>804.63774193548386</v>
          </cell>
          <cell r="V634">
            <v>786.5440821917814</v>
          </cell>
        </row>
        <row r="635">
          <cell r="B635">
            <v>28268</v>
          </cell>
          <cell r="C635">
            <v>1</v>
          </cell>
          <cell r="D635">
            <v>1</v>
          </cell>
          <cell r="Q635">
            <v>1993</v>
          </cell>
          <cell r="R635" t="str">
            <v>19938</v>
          </cell>
          <cell r="S635">
            <v>34197</v>
          </cell>
          <cell r="T635">
            <v>804.51</v>
          </cell>
          <cell r="U635">
            <v>804.63774193548386</v>
          </cell>
          <cell r="V635">
            <v>786.5440821917814</v>
          </cell>
        </row>
        <row r="636">
          <cell r="B636">
            <v>28269</v>
          </cell>
          <cell r="C636">
            <v>1</v>
          </cell>
          <cell r="D636">
            <v>1</v>
          </cell>
          <cell r="Q636">
            <v>1993</v>
          </cell>
          <cell r="R636" t="str">
            <v>19938</v>
          </cell>
          <cell r="S636">
            <v>34198</v>
          </cell>
          <cell r="T636">
            <v>804.51</v>
          </cell>
          <cell r="U636">
            <v>804.63774193548386</v>
          </cell>
          <cell r="V636">
            <v>786.5440821917814</v>
          </cell>
        </row>
        <row r="637">
          <cell r="B637">
            <v>28270</v>
          </cell>
          <cell r="C637">
            <v>1</v>
          </cell>
          <cell r="D637">
            <v>1</v>
          </cell>
          <cell r="Q637">
            <v>1993</v>
          </cell>
          <cell r="R637" t="str">
            <v>19938</v>
          </cell>
          <cell r="S637">
            <v>34199</v>
          </cell>
          <cell r="T637">
            <v>804.76</v>
          </cell>
          <cell r="U637">
            <v>804.63774193548386</v>
          </cell>
          <cell r="V637">
            <v>786.5440821917814</v>
          </cell>
        </row>
        <row r="638">
          <cell r="B638">
            <v>28271</v>
          </cell>
          <cell r="C638">
            <v>1</v>
          </cell>
          <cell r="D638">
            <v>1</v>
          </cell>
          <cell r="Q638">
            <v>1993</v>
          </cell>
          <cell r="R638" t="str">
            <v>19938</v>
          </cell>
          <cell r="S638">
            <v>34200</v>
          </cell>
          <cell r="T638">
            <v>805.62</v>
          </cell>
          <cell r="U638">
            <v>804.63774193548386</v>
          </cell>
          <cell r="V638">
            <v>786.5440821917814</v>
          </cell>
        </row>
        <row r="639">
          <cell r="B639">
            <v>28272</v>
          </cell>
          <cell r="C639">
            <v>1</v>
          </cell>
          <cell r="D639">
            <v>1</v>
          </cell>
          <cell r="Q639">
            <v>1993</v>
          </cell>
          <cell r="R639" t="str">
            <v>19938</v>
          </cell>
          <cell r="S639">
            <v>34201</v>
          </cell>
          <cell r="T639">
            <v>806.15</v>
          </cell>
          <cell r="U639">
            <v>804.63774193548386</v>
          </cell>
          <cell r="V639">
            <v>786.5440821917814</v>
          </cell>
        </row>
        <row r="640">
          <cell r="B640">
            <v>28273</v>
          </cell>
          <cell r="C640">
            <v>1</v>
          </cell>
          <cell r="D640">
            <v>1</v>
          </cell>
          <cell r="Q640">
            <v>1993</v>
          </cell>
          <cell r="R640" t="str">
            <v>19938</v>
          </cell>
          <cell r="S640">
            <v>34202</v>
          </cell>
          <cell r="T640">
            <v>806.72</v>
          </cell>
          <cell r="U640">
            <v>804.63774193548386</v>
          </cell>
          <cell r="V640">
            <v>786.5440821917814</v>
          </cell>
        </row>
        <row r="641">
          <cell r="B641">
            <v>28274</v>
          </cell>
          <cell r="C641">
            <v>1</v>
          </cell>
          <cell r="D641">
            <v>1</v>
          </cell>
          <cell r="Q641">
            <v>1993</v>
          </cell>
          <cell r="R641" t="str">
            <v>19938</v>
          </cell>
          <cell r="S641">
            <v>34203</v>
          </cell>
          <cell r="T641">
            <v>806.72</v>
          </cell>
          <cell r="U641">
            <v>804.63774193548386</v>
          </cell>
          <cell r="V641">
            <v>786.5440821917814</v>
          </cell>
        </row>
        <row r="642">
          <cell r="B642">
            <v>28275</v>
          </cell>
          <cell r="C642">
            <v>1</v>
          </cell>
          <cell r="D642">
            <v>1</v>
          </cell>
          <cell r="Q642">
            <v>1993</v>
          </cell>
          <cell r="R642" t="str">
            <v>19938</v>
          </cell>
          <cell r="S642">
            <v>34204</v>
          </cell>
          <cell r="T642">
            <v>806.72</v>
          </cell>
          <cell r="U642">
            <v>804.63774193548386</v>
          </cell>
          <cell r="V642">
            <v>786.5440821917814</v>
          </cell>
        </row>
        <row r="643">
          <cell r="B643">
            <v>28276</v>
          </cell>
          <cell r="C643">
            <v>1</v>
          </cell>
          <cell r="D643">
            <v>1</v>
          </cell>
          <cell r="Q643">
            <v>1993</v>
          </cell>
          <cell r="R643" t="str">
            <v>19938</v>
          </cell>
          <cell r="S643">
            <v>34205</v>
          </cell>
          <cell r="T643">
            <v>807.04</v>
          </cell>
          <cell r="U643">
            <v>804.63774193548386</v>
          </cell>
          <cell r="V643">
            <v>786.5440821917814</v>
          </cell>
        </row>
        <row r="644">
          <cell r="B644">
            <v>28277</v>
          </cell>
          <cell r="C644">
            <v>1</v>
          </cell>
          <cell r="D644">
            <v>1</v>
          </cell>
          <cell r="Q644">
            <v>1993</v>
          </cell>
          <cell r="R644" t="str">
            <v>19938</v>
          </cell>
          <cell r="S644">
            <v>34206</v>
          </cell>
          <cell r="T644">
            <v>807.57</v>
          </cell>
          <cell r="U644">
            <v>804.63774193548386</v>
          </cell>
          <cell r="V644">
            <v>786.5440821917814</v>
          </cell>
        </row>
        <row r="645">
          <cell r="B645">
            <v>28278</v>
          </cell>
          <cell r="C645">
            <v>1</v>
          </cell>
          <cell r="D645">
            <v>1</v>
          </cell>
          <cell r="Q645">
            <v>1993</v>
          </cell>
          <cell r="R645" t="str">
            <v>19938</v>
          </cell>
          <cell r="S645">
            <v>34207</v>
          </cell>
          <cell r="T645">
            <v>807.77</v>
          </cell>
          <cell r="U645">
            <v>804.63774193548386</v>
          </cell>
          <cell r="V645">
            <v>786.5440821917814</v>
          </cell>
        </row>
        <row r="646">
          <cell r="B646">
            <v>28279</v>
          </cell>
          <cell r="C646">
            <v>1</v>
          </cell>
          <cell r="D646">
            <v>1</v>
          </cell>
          <cell r="Q646">
            <v>1993</v>
          </cell>
          <cell r="R646" t="str">
            <v>19938</v>
          </cell>
          <cell r="S646">
            <v>34208</v>
          </cell>
          <cell r="T646">
            <v>807.55</v>
          </cell>
          <cell r="U646">
            <v>804.63774193548386</v>
          </cell>
          <cell r="V646">
            <v>786.5440821917814</v>
          </cell>
        </row>
        <row r="647">
          <cell r="B647">
            <v>28280</v>
          </cell>
          <cell r="C647">
            <v>1</v>
          </cell>
          <cell r="D647">
            <v>1</v>
          </cell>
          <cell r="Q647">
            <v>1993</v>
          </cell>
          <cell r="R647" t="str">
            <v>19938</v>
          </cell>
          <cell r="S647">
            <v>34209</v>
          </cell>
          <cell r="T647">
            <v>807.53</v>
          </cell>
          <cell r="U647">
            <v>804.63774193548386</v>
          </cell>
          <cell r="V647">
            <v>786.5440821917814</v>
          </cell>
        </row>
        <row r="648">
          <cell r="B648">
            <v>28281</v>
          </cell>
          <cell r="C648">
            <v>1</v>
          </cell>
          <cell r="D648">
            <v>1</v>
          </cell>
          <cell r="Q648">
            <v>1993</v>
          </cell>
          <cell r="R648" t="str">
            <v>19938</v>
          </cell>
          <cell r="S648">
            <v>34210</v>
          </cell>
          <cell r="T648">
            <v>807.53</v>
          </cell>
          <cell r="U648">
            <v>804.63774193548386</v>
          </cell>
          <cell r="V648">
            <v>786.5440821917814</v>
          </cell>
        </row>
        <row r="649">
          <cell r="B649">
            <v>28282</v>
          </cell>
          <cell r="C649">
            <v>1</v>
          </cell>
          <cell r="D649">
            <v>1</v>
          </cell>
          <cell r="Q649">
            <v>1993</v>
          </cell>
          <cell r="R649" t="str">
            <v>19938</v>
          </cell>
          <cell r="S649">
            <v>34211</v>
          </cell>
          <cell r="T649">
            <v>807.53</v>
          </cell>
          <cell r="U649">
            <v>804.63774193548386</v>
          </cell>
          <cell r="V649">
            <v>786.5440821917814</v>
          </cell>
        </row>
        <row r="650">
          <cell r="B650">
            <v>28283</v>
          </cell>
          <cell r="C650">
            <v>1</v>
          </cell>
          <cell r="D650">
            <v>1</v>
          </cell>
          <cell r="Q650">
            <v>1993</v>
          </cell>
          <cell r="R650" t="str">
            <v>19938</v>
          </cell>
          <cell r="S650">
            <v>34212</v>
          </cell>
          <cell r="T650">
            <v>806.86</v>
          </cell>
          <cell r="U650">
            <v>804.63774193548386</v>
          </cell>
          <cell r="V650">
            <v>786.5440821917814</v>
          </cell>
        </row>
        <row r="651">
          <cell r="B651">
            <v>28284</v>
          </cell>
          <cell r="C651">
            <v>1</v>
          </cell>
          <cell r="D651">
            <v>1</v>
          </cell>
          <cell r="Q651">
            <v>1993</v>
          </cell>
          <cell r="R651" t="str">
            <v>19939</v>
          </cell>
          <cell r="S651">
            <v>34213</v>
          </cell>
          <cell r="T651">
            <v>806.83</v>
          </cell>
          <cell r="U651">
            <v>809.68700000000001</v>
          </cell>
          <cell r="V651">
            <v>786.5440821917814</v>
          </cell>
        </row>
        <row r="652">
          <cell r="B652">
            <v>28285</v>
          </cell>
          <cell r="C652">
            <v>1</v>
          </cell>
          <cell r="D652">
            <v>1</v>
          </cell>
          <cell r="Q652">
            <v>1993</v>
          </cell>
          <cell r="R652" t="str">
            <v>19939</v>
          </cell>
          <cell r="S652">
            <v>34214</v>
          </cell>
          <cell r="T652">
            <v>808.04</v>
          </cell>
          <cell r="U652">
            <v>809.68700000000001</v>
          </cell>
          <cell r="V652">
            <v>786.5440821917814</v>
          </cell>
        </row>
        <row r="653">
          <cell r="B653">
            <v>28286</v>
          </cell>
          <cell r="C653">
            <v>1</v>
          </cell>
          <cell r="D653">
            <v>1</v>
          </cell>
          <cell r="Q653">
            <v>1993</v>
          </cell>
          <cell r="R653" t="str">
            <v>19939</v>
          </cell>
          <cell r="S653">
            <v>34215</v>
          </cell>
          <cell r="T653">
            <v>807.96</v>
          </cell>
          <cell r="U653">
            <v>809.68700000000001</v>
          </cell>
          <cell r="V653">
            <v>786.5440821917814</v>
          </cell>
        </row>
        <row r="654">
          <cell r="B654">
            <v>28287</v>
          </cell>
          <cell r="C654">
            <v>1</v>
          </cell>
          <cell r="D654">
            <v>1</v>
          </cell>
          <cell r="Q654">
            <v>1993</v>
          </cell>
          <cell r="R654" t="str">
            <v>19939</v>
          </cell>
          <cell r="S654">
            <v>34216</v>
          </cell>
          <cell r="T654">
            <v>807.68</v>
          </cell>
          <cell r="U654">
            <v>809.68700000000001</v>
          </cell>
          <cell r="V654">
            <v>786.5440821917814</v>
          </cell>
        </row>
        <row r="655">
          <cell r="B655">
            <v>28288</v>
          </cell>
          <cell r="C655">
            <v>1</v>
          </cell>
          <cell r="D655">
            <v>1</v>
          </cell>
          <cell r="Q655">
            <v>1993</v>
          </cell>
          <cell r="R655" t="str">
            <v>19939</v>
          </cell>
          <cell r="S655">
            <v>34217</v>
          </cell>
          <cell r="T655">
            <v>807.68</v>
          </cell>
          <cell r="U655">
            <v>809.68700000000001</v>
          </cell>
          <cell r="V655">
            <v>786.5440821917814</v>
          </cell>
        </row>
        <row r="656">
          <cell r="B656">
            <v>28289</v>
          </cell>
          <cell r="C656">
            <v>1</v>
          </cell>
          <cell r="D656">
            <v>1</v>
          </cell>
          <cell r="Q656">
            <v>1993</v>
          </cell>
          <cell r="R656" t="str">
            <v>19939</v>
          </cell>
          <cell r="S656">
            <v>34218</v>
          </cell>
          <cell r="T656">
            <v>807.68</v>
          </cell>
          <cell r="U656">
            <v>809.68700000000001</v>
          </cell>
          <cell r="V656">
            <v>786.5440821917814</v>
          </cell>
        </row>
        <row r="657">
          <cell r="B657">
            <v>28290</v>
          </cell>
          <cell r="C657">
            <v>1</v>
          </cell>
          <cell r="D657">
            <v>1</v>
          </cell>
          <cell r="Q657">
            <v>1993</v>
          </cell>
          <cell r="R657" t="str">
            <v>19939</v>
          </cell>
          <cell r="S657">
            <v>34219</v>
          </cell>
          <cell r="T657">
            <v>807.62</v>
          </cell>
          <cell r="U657">
            <v>809.68700000000001</v>
          </cell>
          <cell r="V657">
            <v>786.5440821917814</v>
          </cell>
        </row>
        <row r="658">
          <cell r="B658">
            <v>28291</v>
          </cell>
          <cell r="C658">
            <v>1</v>
          </cell>
          <cell r="D658">
            <v>1</v>
          </cell>
          <cell r="Q658">
            <v>1993</v>
          </cell>
          <cell r="R658" t="str">
            <v>19939</v>
          </cell>
          <cell r="S658">
            <v>34220</v>
          </cell>
          <cell r="T658">
            <v>808.24</v>
          </cell>
          <cell r="U658">
            <v>809.68700000000001</v>
          </cell>
          <cell r="V658">
            <v>786.5440821917814</v>
          </cell>
        </row>
        <row r="659">
          <cell r="B659">
            <v>28292</v>
          </cell>
          <cell r="C659">
            <v>1</v>
          </cell>
          <cell r="D659">
            <v>1</v>
          </cell>
          <cell r="Q659">
            <v>1993</v>
          </cell>
          <cell r="R659" t="str">
            <v>19939</v>
          </cell>
          <cell r="S659">
            <v>34221</v>
          </cell>
          <cell r="T659">
            <v>809.33</v>
          </cell>
          <cell r="U659">
            <v>809.68700000000001</v>
          </cell>
          <cell r="V659">
            <v>786.5440821917814</v>
          </cell>
        </row>
        <row r="660">
          <cell r="B660">
            <v>28293</v>
          </cell>
          <cell r="C660">
            <v>1</v>
          </cell>
          <cell r="D660">
            <v>1</v>
          </cell>
          <cell r="Q660">
            <v>1993</v>
          </cell>
          <cell r="R660" t="str">
            <v>19939</v>
          </cell>
          <cell r="S660">
            <v>34222</v>
          </cell>
          <cell r="T660">
            <v>810.25</v>
          </cell>
          <cell r="U660">
            <v>809.68700000000001</v>
          </cell>
          <cell r="V660">
            <v>786.5440821917814</v>
          </cell>
        </row>
        <row r="661">
          <cell r="B661">
            <v>28294</v>
          </cell>
          <cell r="C661">
            <v>1</v>
          </cell>
          <cell r="D661">
            <v>1</v>
          </cell>
          <cell r="Q661">
            <v>1993</v>
          </cell>
          <cell r="R661" t="str">
            <v>19939</v>
          </cell>
          <cell r="S661">
            <v>34223</v>
          </cell>
          <cell r="T661">
            <v>810.03</v>
          </cell>
          <cell r="U661">
            <v>809.68700000000001</v>
          </cell>
          <cell r="V661">
            <v>786.5440821917814</v>
          </cell>
        </row>
        <row r="662">
          <cell r="B662">
            <v>28295</v>
          </cell>
          <cell r="C662">
            <v>1</v>
          </cell>
          <cell r="D662">
            <v>1</v>
          </cell>
          <cell r="Q662">
            <v>1993</v>
          </cell>
          <cell r="R662" t="str">
            <v>19939</v>
          </cell>
          <cell r="S662">
            <v>34224</v>
          </cell>
          <cell r="T662">
            <v>810.03</v>
          </cell>
          <cell r="U662">
            <v>809.68700000000001</v>
          </cell>
          <cell r="V662">
            <v>786.5440821917814</v>
          </cell>
        </row>
        <row r="663">
          <cell r="B663">
            <v>28296</v>
          </cell>
          <cell r="C663">
            <v>1</v>
          </cell>
          <cell r="D663">
            <v>1</v>
          </cell>
          <cell r="Q663">
            <v>1993</v>
          </cell>
          <cell r="R663" t="str">
            <v>19939</v>
          </cell>
          <cell r="S663">
            <v>34225</v>
          </cell>
          <cell r="T663">
            <v>810.03</v>
          </cell>
          <cell r="U663">
            <v>809.68700000000001</v>
          </cell>
          <cell r="V663">
            <v>786.5440821917814</v>
          </cell>
        </row>
        <row r="664">
          <cell r="B664">
            <v>28297</v>
          </cell>
          <cell r="C664">
            <v>1</v>
          </cell>
          <cell r="D664">
            <v>1</v>
          </cell>
          <cell r="Q664">
            <v>1993</v>
          </cell>
          <cell r="R664" t="str">
            <v>19939</v>
          </cell>
          <cell r="S664">
            <v>34226</v>
          </cell>
          <cell r="T664">
            <v>810.09</v>
          </cell>
          <cell r="U664">
            <v>809.68700000000001</v>
          </cell>
          <cell r="V664">
            <v>786.5440821917814</v>
          </cell>
        </row>
        <row r="665">
          <cell r="B665">
            <v>28298</v>
          </cell>
          <cell r="C665">
            <v>1</v>
          </cell>
          <cell r="D665">
            <v>1</v>
          </cell>
          <cell r="Q665">
            <v>1993</v>
          </cell>
          <cell r="R665" t="str">
            <v>19939</v>
          </cell>
          <cell r="S665">
            <v>34227</v>
          </cell>
          <cell r="T665">
            <v>810.81</v>
          </cell>
          <cell r="U665">
            <v>809.68700000000001</v>
          </cell>
          <cell r="V665">
            <v>786.5440821917814</v>
          </cell>
        </row>
        <row r="666">
          <cell r="B666">
            <v>28299</v>
          </cell>
          <cell r="C666">
            <v>1</v>
          </cell>
          <cell r="D666">
            <v>1</v>
          </cell>
          <cell r="Q666">
            <v>1993</v>
          </cell>
          <cell r="R666" t="str">
            <v>19939</v>
          </cell>
          <cell r="S666">
            <v>34228</v>
          </cell>
          <cell r="T666">
            <v>811.75</v>
          </cell>
          <cell r="U666">
            <v>809.68700000000001</v>
          </cell>
          <cell r="V666">
            <v>786.5440821917814</v>
          </cell>
        </row>
        <row r="667">
          <cell r="B667">
            <v>28300</v>
          </cell>
          <cell r="C667">
            <v>1</v>
          </cell>
          <cell r="D667">
            <v>1</v>
          </cell>
          <cell r="Q667">
            <v>1993</v>
          </cell>
          <cell r="R667" t="str">
            <v>19939</v>
          </cell>
          <cell r="S667">
            <v>34229</v>
          </cell>
          <cell r="T667">
            <v>811.93</v>
          </cell>
          <cell r="U667">
            <v>809.68700000000001</v>
          </cell>
          <cell r="V667">
            <v>786.5440821917814</v>
          </cell>
        </row>
        <row r="668">
          <cell r="B668">
            <v>28301</v>
          </cell>
          <cell r="C668">
            <v>1</v>
          </cell>
          <cell r="D668">
            <v>1</v>
          </cell>
          <cell r="Q668">
            <v>1993</v>
          </cell>
          <cell r="R668" t="str">
            <v>19939</v>
          </cell>
          <cell r="S668">
            <v>34230</v>
          </cell>
          <cell r="T668">
            <v>811.18</v>
          </cell>
          <cell r="U668">
            <v>809.68700000000001</v>
          </cell>
          <cell r="V668">
            <v>786.5440821917814</v>
          </cell>
        </row>
        <row r="669">
          <cell r="B669">
            <v>28302</v>
          </cell>
          <cell r="C669">
            <v>1</v>
          </cell>
          <cell r="D669">
            <v>1</v>
          </cell>
          <cell r="Q669">
            <v>1993</v>
          </cell>
          <cell r="R669" t="str">
            <v>19939</v>
          </cell>
          <cell r="S669">
            <v>34231</v>
          </cell>
          <cell r="T669">
            <v>811.18</v>
          </cell>
          <cell r="U669">
            <v>809.68700000000001</v>
          </cell>
          <cell r="V669">
            <v>786.5440821917814</v>
          </cell>
        </row>
        <row r="670">
          <cell r="B670">
            <v>28303</v>
          </cell>
          <cell r="C670">
            <v>1</v>
          </cell>
          <cell r="D670">
            <v>1</v>
          </cell>
          <cell r="Q670">
            <v>1993</v>
          </cell>
          <cell r="R670" t="str">
            <v>19939</v>
          </cell>
          <cell r="S670">
            <v>34232</v>
          </cell>
          <cell r="T670">
            <v>811.18</v>
          </cell>
          <cell r="U670">
            <v>809.68700000000001</v>
          </cell>
          <cell r="V670">
            <v>786.5440821917814</v>
          </cell>
        </row>
        <row r="671">
          <cell r="B671">
            <v>28304</v>
          </cell>
          <cell r="C671">
            <v>1</v>
          </cell>
          <cell r="D671">
            <v>1</v>
          </cell>
          <cell r="Q671">
            <v>1993</v>
          </cell>
          <cell r="R671" t="str">
            <v>19939</v>
          </cell>
          <cell r="S671">
            <v>34233</v>
          </cell>
          <cell r="T671">
            <v>810.88</v>
          </cell>
          <cell r="U671">
            <v>809.68700000000001</v>
          </cell>
          <cell r="V671">
            <v>786.5440821917814</v>
          </cell>
        </row>
        <row r="672">
          <cell r="B672">
            <v>28305</v>
          </cell>
          <cell r="C672">
            <v>1</v>
          </cell>
          <cell r="D672">
            <v>1</v>
          </cell>
          <cell r="Q672">
            <v>1993</v>
          </cell>
          <cell r="R672" t="str">
            <v>19939</v>
          </cell>
          <cell r="S672">
            <v>34234</v>
          </cell>
          <cell r="T672">
            <v>809.75</v>
          </cell>
          <cell r="U672">
            <v>809.68700000000001</v>
          </cell>
          <cell r="V672">
            <v>786.5440821917814</v>
          </cell>
        </row>
        <row r="673">
          <cell r="B673">
            <v>28306</v>
          </cell>
          <cell r="C673">
            <v>1</v>
          </cell>
          <cell r="D673">
            <v>1</v>
          </cell>
          <cell r="Q673">
            <v>1993</v>
          </cell>
          <cell r="R673" t="str">
            <v>19939</v>
          </cell>
          <cell r="S673">
            <v>34235</v>
          </cell>
          <cell r="T673">
            <v>810.04</v>
          </cell>
          <cell r="U673">
            <v>809.68700000000001</v>
          </cell>
          <cell r="V673">
            <v>786.5440821917814</v>
          </cell>
        </row>
        <row r="674">
          <cell r="B674">
            <v>28307</v>
          </cell>
          <cell r="C674">
            <v>1</v>
          </cell>
          <cell r="D674">
            <v>1</v>
          </cell>
          <cell r="Q674">
            <v>1993</v>
          </cell>
          <cell r="R674" t="str">
            <v>19939</v>
          </cell>
          <cell r="S674">
            <v>34236</v>
          </cell>
          <cell r="T674">
            <v>810.55</v>
          </cell>
          <cell r="U674">
            <v>809.68700000000001</v>
          </cell>
          <cell r="V674">
            <v>786.5440821917814</v>
          </cell>
        </row>
        <row r="675">
          <cell r="B675">
            <v>28308</v>
          </cell>
          <cell r="C675">
            <v>1</v>
          </cell>
          <cell r="D675">
            <v>1</v>
          </cell>
          <cell r="Q675">
            <v>1993</v>
          </cell>
          <cell r="R675" t="str">
            <v>19939</v>
          </cell>
          <cell r="S675">
            <v>34237</v>
          </cell>
          <cell r="T675">
            <v>809.93</v>
          </cell>
          <cell r="U675">
            <v>809.68700000000001</v>
          </cell>
          <cell r="V675">
            <v>786.5440821917814</v>
          </cell>
        </row>
        <row r="676">
          <cell r="B676">
            <v>28309</v>
          </cell>
          <cell r="C676">
            <v>1</v>
          </cell>
          <cell r="D676">
            <v>1</v>
          </cell>
          <cell r="Q676">
            <v>1993</v>
          </cell>
          <cell r="R676" t="str">
            <v>19939</v>
          </cell>
          <cell r="S676">
            <v>34238</v>
          </cell>
          <cell r="T676">
            <v>809.93</v>
          </cell>
          <cell r="U676">
            <v>809.68700000000001</v>
          </cell>
          <cell r="V676">
            <v>786.5440821917814</v>
          </cell>
        </row>
        <row r="677">
          <cell r="B677">
            <v>28310</v>
          </cell>
          <cell r="C677">
            <v>1</v>
          </cell>
          <cell r="D677">
            <v>1</v>
          </cell>
          <cell r="Q677">
            <v>1993</v>
          </cell>
          <cell r="R677" t="str">
            <v>19939</v>
          </cell>
          <cell r="S677">
            <v>34239</v>
          </cell>
          <cell r="T677">
            <v>809.93</v>
          </cell>
          <cell r="U677">
            <v>809.68700000000001</v>
          </cell>
          <cell r="V677">
            <v>786.5440821917814</v>
          </cell>
        </row>
        <row r="678">
          <cell r="B678">
            <v>28311</v>
          </cell>
          <cell r="C678">
            <v>1</v>
          </cell>
          <cell r="D678">
            <v>1</v>
          </cell>
          <cell r="Q678">
            <v>1993</v>
          </cell>
          <cell r="R678" t="str">
            <v>19939</v>
          </cell>
          <cell r="S678">
            <v>34240</v>
          </cell>
          <cell r="T678">
            <v>809.55</v>
          </cell>
          <cell r="U678">
            <v>809.68700000000001</v>
          </cell>
          <cell r="V678">
            <v>786.5440821917814</v>
          </cell>
        </row>
        <row r="679">
          <cell r="B679">
            <v>28312</v>
          </cell>
          <cell r="C679">
            <v>1</v>
          </cell>
          <cell r="D679">
            <v>1</v>
          </cell>
          <cell r="Q679">
            <v>1993</v>
          </cell>
          <cell r="R679" t="str">
            <v>19939</v>
          </cell>
          <cell r="S679">
            <v>34241</v>
          </cell>
          <cell r="T679">
            <v>809.69</v>
          </cell>
          <cell r="U679">
            <v>809.68700000000001</v>
          </cell>
          <cell r="V679">
            <v>786.5440821917814</v>
          </cell>
        </row>
        <row r="680">
          <cell r="B680">
            <v>28313</v>
          </cell>
          <cell r="C680">
            <v>1</v>
          </cell>
          <cell r="D680">
            <v>1</v>
          </cell>
          <cell r="Q680">
            <v>1993</v>
          </cell>
          <cell r="R680" t="str">
            <v>19939</v>
          </cell>
          <cell r="S680">
            <v>34242</v>
          </cell>
          <cell r="T680">
            <v>810.84</v>
          </cell>
          <cell r="U680">
            <v>809.68700000000001</v>
          </cell>
          <cell r="V680">
            <v>786.5440821917814</v>
          </cell>
        </row>
        <row r="681">
          <cell r="B681">
            <v>28314</v>
          </cell>
          <cell r="C681">
            <v>1</v>
          </cell>
          <cell r="D681">
            <v>1</v>
          </cell>
          <cell r="Q681">
            <v>1993</v>
          </cell>
          <cell r="R681" t="str">
            <v>199310</v>
          </cell>
          <cell r="S681">
            <v>34243</v>
          </cell>
          <cell r="T681">
            <v>811.31</v>
          </cell>
          <cell r="U681">
            <v>814.48129032258055</v>
          </cell>
          <cell r="V681">
            <v>786.5440821917814</v>
          </cell>
        </row>
        <row r="682">
          <cell r="B682">
            <v>28315</v>
          </cell>
          <cell r="C682">
            <v>1</v>
          </cell>
          <cell r="D682">
            <v>1</v>
          </cell>
          <cell r="Q682">
            <v>1993</v>
          </cell>
          <cell r="R682" t="str">
            <v>199310</v>
          </cell>
          <cell r="S682">
            <v>34244</v>
          </cell>
          <cell r="T682">
            <v>812.29</v>
          </cell>
          <cell r="U682">
            <v>814.48129032258055</v>
          </cell>
          <cell r="V682">
            <v>786.5440821917814</v>
          </cell>
        </row>
        <row r="683">
          <cell r="B683">
            <v>28316</v>
          </cell>
          <cell r="C683">
            <v>1</v>
          </cell>
          <cell r="D683">
            <v>1</v>
          </cell>
          <cell r="Q683">
            <v>1993</v>
          </cell>
          <cell r="R683" t="str">
            <v>199310</v>
          </cell>
          <cell r="S683">
            <v>34245</v>
          </cell>
          <cell r="T683">
            <v>812.29</v>
          </cell>
          <cell r="U683">
            <v>814.48129032258055</v>
          </cell>
          <cell r="V683">
            <v>786.5440821917814</v>
          </cell>
        </row>
        <row r="684">
          <cell r="B684">
            <v>28317</v>
          </cell>
          <cell r="C684">
            <v>1</v>
          </cell>
          <cell r="D684">
            <v>1</v>
          </cell>
          <cell r="Q684">
            <v>1993</v>
          </cell>
          <cell r="R684" t="str">
            <v>199310</v>
          </cell>
          <cell r="S684">
            <v>34246</v>
          </cell>
          <cell r="T684">
            <v>812.29</v>
          </cell>
          <cell r="U684">
            <v>814.48129032258055</v>
          </cell>
          <cell r="V684">
            <v>786.5440821917814</v>
          </cell>
        </row>
        <row r="685">
          <cell r="B685">
            <v>28318</v>
          </cell>
          <cell r="C685">
            <v>1</v>
          </cell>
          <cell r="D685">
            <v>1</v>
          </cell>
          <cell r="Q685">
            <v>1993</v>
          </cell>
          <cell r="R685" t="str">
            <v>199310</v>
          </cell>
          <cell r="S685">
            <v>34247</v>
          </cell>
          <cell r="T685">
            <v>812.27</v>
          </cell>
          <cell r="U685">
            <v>814.48129032258055</v>
          </cell>
          <cell r="V685">
            <v>786.5440821917814</v>
          </cell>
        </row>
        <row r="686">
          <cell r="B686">
            <v>28319</v>
          </cell>
          <cell r="C686">
            <v>1</v>
          </cell>
          <cell r="D686">
            <v>1</v>
          </cell>
          <cell r="Q686">
            <v>1993</v>
          </cell>
          <cell r="R686" t="str">
            <v>199310</v>
          </cell>
          <cell r="S686">
            <v>34248</v>
          </cell>
          <cell r="T686">
            <v>812.75</v>
          </cell>
          <cell r="U686">
            <v>814.48129032258055</v>
          </cell>
          <cell r="V686">
            <v>786.5440821917814</v>
          </cell>
        </row>
        <row r="687">
          <cell r="B687">
            <v>28320</v>
          </cell>
          <cell r="C687">
            <v>1</v>
          </cell>
          <cell r="D687">
            <v>1</v>
          </cell>
          <cell r="Q687">
            <v>1993</v>
          </cell>
          <cell r="R687" t="str">
            <v>199310</v>
          </cell>
          <cell r="S687">
            <v>34249</v>
          </cell>
          <cell r="T687">
            <v>812.54</v>
          </cell>
          <cell r="U687">
            <v>814.48129032258055</v>
          </cell>
          <cell r="V687">
            <v>786.5440821917814</v>
          </cell>
        </row>
        <row r="688">
          <cell r="B688">
            <v>28321</v>
          </cell>
          <cell r="C688">
            <v>1</v>
          </cell>
          <cell r="D688">
            <v>1</v>
          </cell>
          <cell r="Q688">
            <v>1993</v>
          </cell>
          <cell r="R688" t="str">
            <v>199310</v>
          </cell>
          <cell r="S688">
            <v>34250</v>
          </cell>
          <cell r="T688">
            <v>811.91</v>
          </cell>
          <cell r="U688">
            <v>814.48129032258055</v>
          </cell>
          <cell r="V688">
            <v>786.5440821917814</v>
          </cell>
        </row>
        <row r="689">
          <cell r="B689">
            <v>28322</v>
          </cell>
          <cell r="C689">
            <v>1</v>
          </cell>
          <cell r="D689">
            <v>1</v>
          </cell>
          <cell r="Q689">
            <v>1993</v>
          </cell>
          <cell r="R689" t="str">
            <v>199310</v>
          </cell>
          <cell r="S689">
            <v>34251</v>
          </cell>
          <cell r="T689">
            <v>811.28</v>
          </cell>
          <cell r="U689">
            <v>814.48129032258055</v>
          </cell>
          <cell r="V689">
            <v>786.5440821917814</v>
          </cell>
        </row>
        <row r="690">
          <cell r="B690">
            <v>28323</v>
          </cell>
          <cell r="C690">
            <v>1</v>
          </cell>
          <cell r="D690">
            <v>1</v>
          </cell>
          <cell r="Q690">
            <v>1993</v>
          </cell>
          <cell r="R690" t="str">
            <v>199310</v>
          </cell>
          <cell r="S690">
            <v>34252</v>
          </cell>
          <cell r="T690">
            <v>811.28</v>
          </cell>
          <cell r="U690">
            <v>814.48129032258055</v>
          </cell>
          <cell r="V690">
            <v>786.5440821917814</v>
          </cell>
        </row>
        <row r="691">
          <cell r="B691">
            <v>28324</v>
          </cell>
          <cell r="C691">
            <v>1</v>
          </cell>
          <cell r="D691">
            <v>1</v>
          </cell>
          <cell r="Q691">
            <v>1993</v>
          </cell>
          <cell r="R691" t="str">
            <v>199310</v>
          </cell>
          <cell r="S691">
            <v>34253</v>
          </cell>
          <cell r="T691">
            <v>811.28</v>
          </cell>
          <cell r="U691">
            <v>814.48129032258055</v>
          </cell>
          <cell r="V691">
            <v>786.5440821917814</v>
          </cell>
        </row>
        <row r="692">
          <cell r="B692">
            <v>28325</v>
          </cell>
          <cell r="C692">
            <v>1</v>
          </cell>
          <cell r="D692">
            <v>1</v>
          </cell>
          <cell r="Q692">
            <v>1993</v>
          </cell>
          <cell r="R692" t="str">
            <v>199310</v>
          </cell>
          <cell r="S692">
            <v>34254</v>
          </cell>
          <cell r="T692">
            <v>811.19</v>
          </cell>
          <cell r="U692">
            <v>814.48129032258055</v>
          </cell>
          <cell r="V692">
            <v>786.5440821917814</v>
          </cell>
        </row>
        <row r="693">
          <cell r="B693">
            <v>28326</v>
          </cell>
          <cell r="C693">
            <v>1</v>
          </cell>
          <cell r="D693">
            <v>1</v>
          </cell>
          <cell r="Q693">
            <v>1993</v>
          </cell>
          <cell r="R693" t="str">
            <v>199310</v>
          </cell>
          <cell r="S693">
            <v>34255</v>
          </cell>
          <cell r="T693">
            <v>811.47</v>
          </cell>
          <cell r="U693">
            <v>814.48129032258055</v>
          </cell>
          <cell r="V693">
            <v>786.5440821917814</v>
          </cell>
        </row>
        <row r="694">
          <cell r="B694">
            <v>28327</v>
          </cell>
          <cell r="C694">
            <v>1</v>
          </cell>
          <cell r="D694">
            <v>1</v>
          </cell>
          <cell r="Q694">
            <v>1993</v>
          </cell>
          <cell r="R694" t="str">
            <v>199310</v>
          </cell>
          <cell r="S694">
            <v>34256</v>
          </cell>
          <cell r="T694">
            <v>811.46</v>
          </cell>
          <cell r="U694">
            <v>814.48129032258055</v>
          </cell>
          <cell r="V694">
            <v>786.5440821917814</v>
          </cell>
        </row>
        <row r="695">
          <cell r="B695">
            <v>28328</v>
          </cell>
          <cell r="C695">
            <v>1</v>
          </cell>
          <cell r="D695">
            <v>1</v>
          </cell>
          <cell r="Q695">
            <v>1993</v>
          </cell>
          <cell r="R695" t="str">
            <v>199310</v>
          </cell>
          <cell r="S695">
            <v>34257</v>
          </cell>
          <cell r="T695">
            <v>812.41</v>
          </cell>
          <cell r="U695">
            <v>814.48129032258055</v>
          </cell>
          <cell r="V695">
            <v>786.5440821917814</v>
          </cell>
        </row>
        <row r="696">
          <cell r="B696">
            <v>28329</v>
          </cell>
          <cell r="C696">
            <v>1</v>
          </cell>
          <cell r="D696">
            <v>1</v>
          </cell>
          <cell r="Q696">
            <v>1993</v>
          </cell>
          <cell r="R696" t="str">
            <v>199310</v>
          </cell>
          <cell r="S696">
            <v>34258</v>
          </cell>
          <cell r="T696">
            <v>813.28</v>
          </cell>
          <cell r="U696">
            <v>814.48129032258055</v>
          </cell>
          <cell r="V696">
            <v>786.5440821917814</v>
          </cell>
        </row>
        <row r="697">
          <cell r="B697">
            <v>28330</v>
          </cell>
          <cell r="C697">
            <v>1</v>
          </cell>
          <cell r="D697">
            <v>1</v>
          </cell>
          <cell r="Q697">
            <v>1993</v>
          </cell>
          <cell r="R697" t="str">
            <v>199310</v>
          </cell>
          <cell r="S697">
            <v>34259</v>
          </cell>
          <cell r="T697">
            <v>813.28</v>
          </cell>
          <cell r="U697">
            <v>814.48129032258055</v>
          </cell>
          <cell r="V697">
            <v>786.5440821917814</v>
          </cell>
        </row>
        <row r="698">
          <cell r="B698">
            <v>28331</v>
          </cell>
          <cell r="C698">
            <v>1</v>
          </cell>
          <cell r="D698">
            <v>1</v>
          </cell>
          <cell r="Q698">
            <v>1993</v>
          </cell>
          <cell r="R698" t="str">
            <v>199310</v>
          </cell>
          <cell r="S698">
            <v>34260</v>
          </cell>
          <cell r="T698">
            <v>813.28</v>
          </cell>
          <cell r="U698">
            <v>814.48129032258055</v>
          </cell>
          <cell r="V698">
            <v>786.5440821917814</v>
          </cell>
        </row>
        <row r="699">
          <cell r="B699">
            <v>28332</v>
          </cell>
          <cell r="C699">
            <v>1</v>
          </cell>
          <cell r="D699">
            <v>1</v>
          </cell>
          <cell r="Q699">
            <v>1993</v>
          </cell>
          <cell r="R699" t="str">
            <v>199310</v>
          </cell>
          <cell r="S699">
            <v>34261</v>
          </cell>
          <cell r="T699">
            <v>813.28</v>
          </cell>
          <cell r="U699">
            <v>814.48129032258055</v>
          </cell>
          <cell r="V699">
            <v>786.5440821917814</v>
          </cell>
        </row>
        <row r="700">
          <cell r="B700">
            <v>28333</v>
          </cell>
          <cell r="C700">
            <v>1</v>
          </cell>
          <cell r="D700">
            <v>1</v>
          </cell>
          <cell r="Q700">
            <v>1993</v>
          </cell>
          <cell r="R700" t="str">
            <v>199310</v>
          </cell>
          <cell r="S700">
            <v>34262</v>
          </cell>
          <cell r="T700">
            <v>813.79</v>
          </cell>
          <cell r="U700">
            <v>814.48129032258055</v>
          </cell>
          <cell r="V700">
            <v>786.5440821917814</v>
          </cell>
        </row>
        <row r="701">
          <cell r="B701">
            <v>28334</v>
          </cell>
          <cell r="C701">
            <v>1</v>
          </cell>
          <cell r="D701">
            <v>1</v>
          </cell>
          <cell r="Q701">
            <v>1993</v>
          </cell>
          <cell r="R701" t="str">
            <v>199310</v>
          </cell>
          <cell r="S701">
            <v>34263</v>
          </cell>
          <cell r="T701">
            <v>816.41</v>
          </cell>
          <cell r="U701">
            <v>814.48129032258055</v>
          </cell>
          <cell r="V701">
            <v>786.5440821917814</v>
          </cell>
        </row>
        <row r="702">
          <cell r="B702">
            <v>28335</v>
          </cell>
          <cell r="C702">
            <v>1</v>
          </cell>
          <cell r="D702">
            <v>1</v>
          </cell>
          <cell r="Q702">
            <v>1993</v>
          </cell>
          <cell r="R702" t="str">
            <v>199310</v>
          </cell>
          <cell r="S702">
            <v>34264</v>
          </cell>
          <cell r="T702">
            <v>819.26</v>
          </cell>
          <cell r="U702">
            <v>814.48129032258055</v>
          </cell>
          <cell r="V702">
            <v>786.5440821917814</v>
          </cell>
        </row>
        <row r="703">
          <cell r="B703">
            <v>28336</v>
          </cell>
          <cell r="C703">
            <v>1</v>
          </cell>
          <cell r="D703">
            <v>1</v>
          </cell>
          <cell r="Q703">
            <v>1993</v>
          </cell>
          <cell r="R703" t="str">
            <v>199310</v>
          </cell>
          <cell r="S703">
            <v>34265</v>
          </cell>
          <cell r="T703">
            <v>819.41</v>
          </cell>
          <cell r="U703">
            <v>814.48129032258055</v>
          </cell>
          <cell r="V703">
            <v>786.5440821917814</v>
          </cell>
        </row>
        <row r="704">
          <cell r="B704">
            <v>28337</v>
          </cell>
          <cell r="C704">
            <v>1</v>
          </cell>
          <cell r="D704">
            <v>1</v>
          </cell>
          <cell r="Q704">
            <v>1993</v>
          </cell>
          <cell r="R704" t="str">
            <v>199310</v>
          </cell>
          <cell r="S704">
            <v>34266</v>
          </cell>
          <cell r="T704">
            <v>819.41</v>
          </cell>
          <cell r="U704">
            <v>814.48129032258055</v>
          </cell>
          <cell r="V704">
            <v>786.5440821917814</v>
          </cell>
        </row>
        <row r="705">
          <cell r="B705">
            <v>28338</v>
          </cell>
          <cell r="C705">
            <v>1</v>
          </cell>
          <cell r="D705">
            <v>1</v>
          </cell>
          <cell r="Q705">
            <v>1993</v>
          </cell>
          <cell r="R705" t="str">
            <v>199310</v>
          </cell>
          <cell r="S705">
            <v>34267</v>
          </cell>
          <cell r="T705">
            <v>819.41</v>
          </cell>
          <cell r="U705">
            <v>814.48129032258055</v>
          </cell>
          <cell r="V705">
            <v>786.5440821917814</v>
          </cell>
        </row>
        <row r="706">
          <cell r="B706">
            <v>28339</v>
          </cell>
          <cell r="C706">
            <v>1</v>
          </cell>
          <cell r="D706">
            <v>1</v>
          </cell>
          <cell r="Q706">
            <v>1993</v>
          </cell>
          <cell r="R706" t="str">
            <v>199310</v>
          </cell>
          <cell r="S706">
            <v>34268</v>
          </cell>
          <cell r="T706">
            <v>819.44</v>
          </cell>
          <cell r="U706">
            <v>814.48129032258055</v>
          </cell>
          <cell r="V706">
            <v>786.5440821917814</v>
          </cell>
        </row>
        <row r="707">
          <cell r="B707">
            <v>28340</v>
          </cell>
          <cell r="C707">
            <v>1</v>
          </cell>
          <cell r="D707">
            <v>1</v>
          </cell>
          <cell r="Q707">
            <v>1993</v>
          </cell>
          <cell r="R707" t="str">
            <v>199310</v>
          </cell>
          <cell r="S707">
            <v>34269</v>
          </cell>
          <cell r="T707">
            <v>819.55</v>
          </cell>
          <cell r="U707">
            <v>814.48129032258055</v>
          </cell>
          <cell r="V707">
            <v>786.5440821917814</v>
          </cell>
        </row>
        <row r="708">
          <cell r="B708">
            <v>28341</v>
          </cell>
          <cell r="C708">
            <v>1</v>
          </cell>
          <cell r="D708">
            <v>1</v>
          </cell>
          <cell r="Q708">
            <v>1993</v>
          </cell>
          <cell r="R708" t="str">
            <v>199310</v>
          </cell>
          <cell r="S708">
            <v>34270</v>
          </cell>
          <cell r="T708">
            <v>818.98</v>
          </cell>
          <cell r="U708">
            <v>814.48129032258055</v>
          </cell>
          <cell r="V708">
            <v>786.5440821917814</v>
          </cell>
        </row>
        <row r="709">
          <cell r="B709">
            <v>28342</v>
          </cell>
          <cell r="C709">
            <v>1</v>
          </cell>
          <cell r="D709">
            <v>1</v>
          </cell>
          <cell r="Q709">
            <v>1993</v>
          </cell>
          <cell r="R709" t="str">
            <v>199310</v>
          </cell>
          <cell r="S709">
            <v>34271</v>
          </cell>
          <cell r="T709">
            <v>818.06</v>
          </cell>
          <cell r="U709">
            <v>814.48129032258055</v>
          </cell>
          <cell r="V709">
            <v>786.5440821917814</v>
          </cell>
        </row>
        <row r="710">
          <cell r="B710">
            <v>28343</v>
          </cell>
          <cell r="C710">
            <v>1</v>
          </cell>
          <cell r="D710">
            <v>1</v>
          </cell>
          <cell r="Q710">
            <v>1993</v>
          </cell>
          <cell r="R710" t="str">
            <v>199310</v>
          </cell>
          <cell r="S710">
            <v>34272</v>
          </cell>
          <cell r="T710">
            <v>817.03</v>
          </cell>
          <cell r="U710">
            <v>814.48129032258055</v>
          </cell>
          <cell r="V710">
            <v>786.5440821917814</v>
          </cell>
        </row>
        <row r="711">
          <cell r="B711">
            <v>28344</v>
          </cell>
          <cell r="C711">
            <v>1</v>
          </cell>
          <cell r="D711">
            <v>1</v>
          </cell>
          <cell r="Q711">
            <v>1993</v>
          </cell>
          <cell r="R711" t="str">
            <v>199310</v>
          </cell>
          <cell r="S711">
            <v>34273</v>
          </cell>
          <cell r="T711">
            <v>817.03</v>
          </cell>
          <cell r="U711">
            <v>814.48129032258055</v>
          </cell>
          <cell r="V711">
            <v>786.5440821917814</v>
          </cell>
        </row>
        <row r="712">
          <cell r="B712">
            <v>28345</v>
          </cell>
          <cell r="C712">
            <v>1</v>
          </cell>
          <cell r="D712">
            <v>1</v>
          </cell>
          <cell r="Q712">
            <v>1993</v>
          </cell>
          <cell r="R712" t="str">
            <v>199311</v>
          </cell>
          <cell r="S712">
            <v>34274</v>
          </cell>
          <cell r="T712">
            <v>817.03</v>
          </cell>
          <cell r="U712">
            <v>813.94266666666692</v>
          </cell>
          <cell r="V712">
            <v>786.5440821917814</v>
          </cell>
        </row>
        <row r="713">
          <cell r="B713">
            <v>28346</v>
          </cell>
          <cell r="C713">
            <v>1</v>
          </cell>
          <cell r="D713">
            <v>1</v>
          </cell>
          <cell r="Q713">
            <v>1993</v>
          </cell>
          <cell r="R713" t="str">
            <v>199311</v>
          </cell>
          <cell r="S713">
            <v>34275</v>
          </cell>
          <cell r="T713">
            <v>817.03</v>
          </cell>
          <cell r="U713">
            <v>813.94266666666692</v>
          </cell>
          <cell r="V713">
            <v>786.5440821917814</v>
          </cell>
        </row>
        <row r="714">
          <cell r="B714">
            <v>28347</v>
          </cell>
          <cell r="C714">
            <v>1</v>
          </cell>
          <cell r="D714">
            <v>1</v>
          </cell>
          <cell r="Q714">
            <v>1993</v>
          </cell>
          <cell r="R714" t="str">
            <v>199311</v>
          </cell>
          <cell r="S714">
            <v>34276</v>
          </cell>
          <cell r="T714">
            <v>816.7</v>
          </cell>
          <cell r="U714">
            <v>813.94266666666692</v>
          </cell>
          <cell r="V714">
            <v>786.5440821917814</v>
          </cell>
        </row>
        <row r="715">
          <cell r="B715">
            <v>28348</v>
          </cell>
          <cell r="C715">
            <v>1</v>
          </cell>
          <cell r="D715">
            <v>1</v>
          </cell>
          <cell r="Q715">
            <v>1993</v>
          </cell>
          <cell r="R715" t="str">
            <v>199311</v>
          </cell>
          <cell r="S715">
            <v>34277</v>
          </cell>
          <cell r="T715">
            <v>817.01</v>
          </cell>
          <cell r="U715">
            <v>813.94266666666692</v>
          </cell>
          <cell r="V715">
            <v>786.5440821917814</v>
          </cell>
        </row>
        <row r="716">
          <cell r="B716">
            <v>28349</v>
          </cell>
          <cell r="C716">
            <v>1</v>
          </cell>
          <cell r="D716">
            <v>1</v>
          </cell>
          <cell r="Q716">
            <v>1993</v>
          </cell>
          <cell r="R716" t="str">
            <v>199311</v>
          </cell>
          <cell r="S716">
            <v>34278</v>
          </cell>
          <cell r="T716">
            <v>816.79</v>
          </cell>
          <cell r="U716">
            <v>813.94266666666692</v>
          </cell>
          <cell r="V716">
            <v>786.5440821917814</v>
          </cell>
        </row>
        <row r="717">
          <cell r="B717">
            <v>28350</v>
          </cell>
          <cell r="C717">
            <v>1</v>
          </cell>
          <cell r="D717">
            <v>1</v>
          </cell>
          <cell r="Q717">
            <v>1993</v>
          </cell>
          <cell r="R717" t="str">
            <v>199311</v>
          </cell>
          <cell r="S717">
            <v>34279</v>
          </cell>
          <cell r="T717">
            <v>815.7</v>
          </cell>
          <cell r="U717">
            <v>813.94266666666692</v>
          </cell>
          <cell r="V717">
            <v>786.5440821917814</v>
          </cell>
        </row>
        <row r="718">
          <cell r="B718">
            <v>28351</v>
          </cell>
          <cell r="C718">
            <v>1</v>
          </cell>
          <cell r="D718">
            <v>1</v>
          </cell>
          <cell r="Q718">
            <v>1993</v>
          </cell>
          <cell r="R718" t="str">
            <v>199311</v>
          </cell>
          <cell r="S718">
            <v>34280</v>
          </cell>
          <cell r="T718">
            <v>815.7</v>
          </cell>
          <cell r="U718">
            <v>813.94266666666692</v>
          </cell>
          <cell r="V718">
            <v>786.5440821917814</v>
          </cell>
        </row>
        <row r="719">
          <cell r="B719">
            <v>28352</v>
          </cell>
          <cell r="C719">
            <v>1</v>
          </cell>
          <cell r="D719">
            <v>1</v>
          </cell>
          <cell r="Q719">
            <v>1993</v>
          </cell>
          <cell r="R719" t="str">
            <v>199311</v>
          </cell>
          <cell r="S719">
            <v>34281</v>
          </cell>
          <cell r="T719">
            <v>815.7</v>
          </cell>
          <cell r="U719">
            <v>813.94266666666692</v>
          </cell>
          <cell r="V719">
            <v>786.5440821917814</v>
          </cell>
        </row>
        <row r="720">
          <cell r="B720">
            <v>28353</v>
          </cell>
          <cell r="C720">
            <v>1</v>
          </cell>
          <cell r="D720">
            <v>1</v>
          </cell>
          <cell r="Q720">
            <v>1993</v>
          </cell>
          <cell r="R720" t="str">
            <v>199311</v>
          </cell>
          <cell r="S720">
            <v>34282</v>
          </cell>
          <cell r="T720">
            <v>814.26</v>
          </cell>
          <cell r="U720">
            <v>813.94266666666692</v>
          </cell>
          <cell r="V720">
            <v>786.5440821917814</v>
          </cell>
        </row>
        <row r="721">
          <cell r="B721">
            <v>28354</v>
          </cell>
          <cell r="C721">
            <v>1</v>
          </cell>
          <cell r="D721">
            <v>1</v>
          </cell>
          <cell r="Q721">
            <v>1993</v>
          </cell>
          <cell r="R721" t="str">
            <v>199311</v>
          </cell>
          <cell r="S721">
            <v>34283</v>
          </cell>
          <cell r="T721">
            <v>813.95</v>
          </cell>
          <cell r="U721">
            <v>813.94266666666692</v>
          </cell>
          <cell r="V721">
            <v>786.5440821917814</v>
          </cell>
        </row>
        <row r="722">
          <cell r="B722">
            <v>28355</v>
          </cell>
          <cell r="C722">
            <v>1</v>
          </cell>
          <cell r="D722">
            <v>1</v>
          </cell>
          <cell r="Q722">
            <v>1993</v>
          </cell>
          <cell r="R722" t="str">
            <v>199311</v>
          </cell>
          <cell r="S722">
            <v>34284</v>
          </cell>
          <cell r="T722">
            <v>811.07</v>
          </cell>
          <cell r="U722">
            <v>813.94266666666692</v>
          </cell>
          <cell r="V722">
            <v>786.5440821917814</v>
          </cell>
        </row>
        <row r="723">
          <cell r="B723">
            <v>28356</v>
          </cell>
          <cell r="C723">
            <v>1</v>
          </cell>
          <cell r="D723">
            <v>1</v>
          </cell>
          <cell r="Q723">
            <v>1993</v>
          </cell>
          <cell r="R723" t="str">
            <v>199311</v>
          </cell>
          <cell r="S723">
            <v>34285</v>
          </cell>
          <cell r="T723">
            <v>809.87</v>
          </cell>
          <cell r="U723">
            <v>813.94266666666692</v>
          </cell>
          <cell r="V723">
            <v>786.5440821917814</v>
          </cell>
        </row>
        <row r="724">
          <cell r="B724">
            <v>28357</v>
          </cell>
          <cell r="C724">
            <v>1</v>
          </cell>
          <cell r="D724">
            <v>1</v>
          </cell>
          <cell r="Q724">
            <v>1993</v>
          </cell>
          <cell r="R724" t="str">
            <v>199311</v>
          </cell>
          <cell r="S724">
            <v>34286</v>
          </cell>
          <cell r="T724">
            <v>809.95</v>
          </cell>
          <cell r="U724">
            <v>813.94266666666692</v>
          </cell>
          <cell r="V724">
            <v>786.5440821917814</v>
          </cell>
        </row>
        <row r="725">
          <cell r="B725">
            <v>28358</v>
          </cell>
          <cell r="C725">
            <v>1</v>
          </cell>
          <cell r="D725">
            <v>1</v>
          </cell>
          <cell r="Q725">
            <v>1993</v>
          </cell>
          <cell r="R725" t="str">
            <v>199311</v>
          </cell>
          <cell r="S725">
            <v>34287</v>
          </cell>
          <cell r="T725">
            <v>809.95</v>
          </cell>
          <cell r="U725">
            <v>813.94266666666692</v>
          </cell>
          <cell r="V725">
            <v>786.5440821917814</v>
          </cell>
        </row>
        <row r="726">
          <cell r="B726">
            <v>28359</v>
          </cell>
          <cell r="C726">
            <v>1</v>
          </cell>
          <cell r="D726">
            <v>1</v>
          </cell>
          <cell r="Q726">
            <v>1993</v>
          </cell>
          <cell r="R726" t="str">
            <v>199311</v>
          </cell>
          <cell r="S726">
            <v>34288</v>
          </cell>
          <cell r="T726">
            <v>809.95</v>
          </cell>
          <cell r="U726">
            <v>813.94266666666692</v>
          </cell>
          <cell r="V726">
            <v>786.5440821917814</v>
          </cell>
        </row>
        <row r="727">
          <cell r="B727">
            <v>28360</v>
          </cell>
          <cell r="C727">
            <v>1</v>
          </cell>
          <cell r="D727">
            <v>1</v>
          </cell>
          <cell r="Q727">
            <v>1993</v>
          </cell>
          <cell r="R727" t="str">
            <v>199311</v>
          </cell>
          <cell r="S727">
            <v>34289</v>
          </cell>
          <cell r="T727">
            <v>809.95</v>
          </cell>
          <cell r="U727">
            <v>813.94266666666692</v>
          </cell>
          <cell r="V727">
            <v>786.5440821917814</v>
          </cell>
        </row>
        <row r="728">
          <cell r="B728">
            <v>28361</v>
          </cell>
          <cell r="C728">
            <v>1</v>
          </cell>
          <cell r="D728">
            <v>1</v>
          </cell>
          <cell r="Q728">
            <v>1993</v>
          </cell>
          <cell r="R728" t="str">
            <v>199311</v>
          </cell>
          <cell r="S728">
            <v>34290</v>
          </cell>
          <cell r="T728">
            <v>815.18</v>
          </cell>
          <cell r="U728">
            <v>813.94266666666692</v>
          </cell>
          <cell r="V728">
            <v>786.5440821917814</v>
          </cell>
        </row>
        <row r="729">
          <cell r="B729">
            <v>28362</v>
          </cell>
          <cell r="C729">
            <v>1</v>
          </cell>
          <cell r="D729">
            <v>1</v>
          </cell>
          <cell r="Q729">
            <v>1993</v>
          </cell>
          <cell r="R729" t="str">
            <v>199311</v>
          </cell>
          <cell r="S729">
            <v>34291</v>
          </cell>
          <cell r="T729">
            <v>816.32</v>
          </cell>
          <cell r="U729">
            <v>813.94266666666692</v>
          </cell>
          <cell r="V729">
            <v>786.5440821917814</v>
          </cell>
        </row>
        <row r="730">
          <cell r="B730">
            <v>28363</v>
          </cell>
          <cell r="C730">
            <v>1</v>
          </cell>
          <cell r="D730">
            <v>1</v>
          </cell>
          <cell r="Q730">
            <v>1993</v>
          </cell>
          <cell r="R730" t="str">
            <v>199311</v>
          </cell>
          <cell r="S730">
            <v>34292</v>
          </cell>
          <cell r="T730">
            <v>816.62</v>
          </cell>
          <cell r="U730">
            <v>813.94266666666692</v>
          </cell>
          <cell r="V730">
            <v>786.5440821917814</v>
          </cell>
        </row>
        <row r="731">
          <cell r="B731">
            <v>28364</v>
          </cell>
          <cell r="C731">
            <v>1</v>
          </cell>
          <cell r="D731">
            <v>1</v>
          </cell>
          <cell r="Q731">
            <v>1993</v>
          </cell>
          <cell r="R731" t="str">
            <v>199311</v>
          </cell>
          <cell r="S731">
            <v>34293</v>
          </cell>
          <cell r="T731">
            <v>817.06</v>
          </cell>
          <cell r="U731">
            <v>813.94266666666692</v>
          </cell>
          <cell r="V731">
            <v>786.5440821917814</v>
          </cell>
        </row>
        <row r="732">
          <cell r="B732">
            <v>28365</v>
          </cell>
          <cell r="C732">
            <v>1</v>
          </cell>
          <cell r="D732">
            <v>1</v>
          </cell>
          <cell r="Q732">
            <v>1993</v>
          </cell>
          <cell r="R732" t="str">
            <v>199311</v>
          </cell>
          <cell r="S732">
            <v>34294</v>
          </cell>
          <cell r="T732">
            <v>817.06</v>
          </cell>
          <cell r="U732">
            <v>813.94266666666692</v>
          </cell>
          <cell r="V732">
            <v>786.5440821917814</v>
          </cell>
        </row>
        <row r="733">
          <cell r="B733">
            <v>28366</v>
          </cell>
          <cell r="C733">
            <v>1</v>
          </cell>
          <cell r="D733">
            <v>1</v>
          </cell>
          <cell r="Q733">
            <v>1993</v>
          </cell>
          <cell r="R733" t="str">
            <v>199311</v>
          </cell>
          <cell r="S733">
            <v>34295</v>
          </cell>
          <cell r="T733">
            <v>817.06</v>
          </cell>
          <cell r="U733">
            <v>813.94266666666692</v>
          </cell>
          <cell r="V733">
            <v>786.5440821917814</v>
          </cell>
        </row>
        <row r="734">
          <cell r="B734">
            <v>28367</v>
          </cell>
          <cell r="C734">
            <v>1</v>
          </cell>
          <cell r="D734">
            <v>1</v>
          </cell>
          <cell r="Q734">
            <v>1993</v>
          </cell>
          <cell r="R734" t="str">
            <v>199311</v>
          </cell>
          <cell r="S734">
            <v>34296</v>
          </cell>
          <cell r="T734">
            <v>814.48</v>
          </cell>
          <cell r="U734">
            <v>813.94266666666692</v>
          </cell>
          <cell r="V734">
            <v>786.5440821917814</v>
          </cell>
        </row>
        <row r="735">
          <cell r="B735">
            <v>28368</v>
          </cell>
          <cell r="C735">
            <v>1</v>
          </cell>
          <cell r="D735">
            <v>1</v>
          </cell>
          <cell r="Q735">
            <v>1993</v>
          </cell>
          <cell r="R735" t="str">
            <v>199311</v>
          </cell>
          <cell r="S735">
            <v>34297</v>
          </cell>
          <cell r="T735">
            <v>812.12</v>
          </cell>
          <cell r="U735">
            <v>813.94266666666692</v>
          </cell>
          <cell r="V735">
            <v>786.5440821917814</v>
          </cell>
        </row>
        <row r="736">
          <cell r="B736">
            <v>28369</v>
          </cell>
          <cell r="C736">
            <v>1</v>
          </cell>
          <cell r="D736">
            <v>1</v>
          </cell>
          <cell r="Q736">
            <v>1993</v>
          </cell>
          <cell r="R736" t="str">
            <v>199311</v>
          </cell>
          <cell r="S736">
            <v>34298</v>
          </cell>
          <cell r="T736">
            <v>811.67</v>
          </cell>
          <cell r="U736">
            <v>813.94266666666692</v>
          </cell>
          <cell r="V736">
            <v>786.5440821917814</v>
          </cell>
        </row>
        <row r="737">
          <cell r="B737">
            <v>28370</v>
          </cell>
          <cell r="C737">
            <v>1</v>
          </cell>
          <cell r="D737">
            <v>1</v>
          </cell>
          <cell r="Q737">
            <v>1993</v>
          </cell>
          <cell r="R737" t="str">
            <v>199311</v>
          </cell>
          <cell r="S737">
            <v>34299</v>
          </cell>
          <cell r="T737">
            <v>812.04</v>
          </cell>
          <cell r="U737">
            <v>813.94266666666692</v>
          </cell>
          <cell r="V737">
            <v>786.5440821917814</v>
          </cell>
        </row>
        <row r="738">
          <cell r="B738">
            <v>28371</v>
          </cell>
          <cell r="C738">
            <v>1</v>
          </cell>
          <cell r="D738">
            <v>1</v>
          </cell>
          <cell r="Q738">
            <v>1993</v>
          </cell>
          <cell r="R738" t="str">
            <v>199311</v>
          </cell>
          <cell r="S738">
            <v>34300</v>
          </cell>
          <cell r="T738">
            <v>812.11</v>
          </cell>
          <cell r="U738">
            <v>813.94266666666692</v>
          </cell>
          <cell r="V738">
            <v>786.5440821917814</v>
          </cell>
        </row>
        <row r="739">
          <cell r="B739">
            <v>28372</v>
          </cell>
          <cell r="C739">
            <v>1</v>
          </cell>
          <cell r="D739">
            <v>1</v>
          </cell>
          <cell r="Q739">
            <v>1993</v>
          </cell>
          <cell r="R739" t="str">
            <v>199311</v>
          </cell>
          <cell r="S739">
            <v>34301</v>
          </cell>
          <cell r="T739">
            <v>812.11</v>
          </cell>
          <cell r="U739">
            <v>813.94266666666692</v>
          </cell>
          <cell r="V739">
            <v>786.5440821917814</v>
          </cell>
        </row>
        <row r="740">
          <cell r="B740">
            <v>28373</v>
          </cell>
          <cell r="C740">
            <v>1</v>
          </cell>
          <cell r="D740">
            <v>1</v>
          </cell>
          <cell r="Q740">
            <v>1993</v>
          </cell>
          <cell r="R740" t="str">
            <v>199311</v>
          </cell>
          <cell r="S740">
            <v>34302</v>
          </cell>
          <cell r="T740">
            <v>812.11</v>
          </cell>
          <cell r="U740">
            <v>813.94266666666692</v>
          </cell>
          <cell r="V740">
            <v>786.5440821917814</v>
          </cell>
        </row>
        <row r="741">
          <cell r="B741">
            <v>28374</v>
          </cell>
          <cell r="C741">
            <v>1</v>
          </cell>
          <cell r="D741">
            <v>1</v>
          </cell>
          <cell r="Q741">
            <v>1993</v>
          </cell>
          <cell r="R741" t="str">
            <v>199311</v>
          </cell>
          <cell r="S741">
            <v>34303</v>
          </cell>
          <cell r="T741">
            <v>811.73</v>
          </cell>
          <cell r="U741">
            <v>813.94266666666692</v>
          </cell>
          <cell r="V741">
            <v>786.5440821917814</v>
          </cell>
        </row>
        <row r="742">
          <cell r="B742">
            <v>28375</v>
          </cell>
          <cell r="C742">
            <v>1</v>
          </cell>
          <cell r="D742">
            <v>1</v>
          </cell>
          <cell r="Q742">
            <v>1993</v>
          </cell>
          <cell r="R742" t="str">
            <v>199312</v>
          </cell>
          <cell r="S742">
            <v>34304</v>
          </cell>
          <cell r="T742">
            <v>812.21</v>
          </cell>
          <cell r="U742">
            <v>803.27612903225815</v>
          </cell>
          <cell r="V742">
            <v>786.5440821917814</v>
          </cell>
        </row>
        <row r="743">
          <cell r="B743">
            <v>28376</v>
          </cell>
          <cell r="C743">
            <v>1</v>
          </cell>
          <cell r="D743">
            <v>1</v>
          </cell>
          <cell r="Q743">
            <v>1993</v>
          </cell>
          <cell r="R743" t="str">
            <v>199312</v>
          </cell>
          <cell r="S743">
            <v>34305</v>
          </cell>
          <cell r="T743">
            <v>811.78</v>
          </cell>
          <cell r="U743">
            <v>803.27612903225815</v>
          </cell>
          <cell r="V743">
            <v>786.5440821917814</v>
          </cell>
        </row>
        <row r="744">
          <cell r="B744">
            <v>28377</v>
          </cell>
          <cell r="C744">
            <v>1</v>
          </cell>
          <cell r="D744">
            <v>1</v>
          </cell>
          <cell r="Q744">
            <v>1993</v>
          </cell>
          <cell r="R744" t="str">
            <v>199312</v>
          </cell>
          <cell r="S744">
            <v>34306</v>
          </cell>
          <cell r="T744">
            <v>809.63</v>
          </cell>
          <cell r="U744">
            <v>803.27612903225815</v>
          </cell>
          <cell r="V744">
            <v>786.5440821917814</v>
          </cell>
        </row>
        <row r="745">
          <cell r="B745">
            <v>28378</v>
          </cell>
          <cell r="C745">
            <v>1</v>
          </cell>
          <cell r="D745">
            <v>1</v>
          </cell>
          <cell r="Q745">
            <v>1993</v>
          </cell>
          <cell r="R745" t="str">
            <v>199312</v>
          </cell>
          <cell r="S745">
            <v>34307</v>
          </cell>
          <cell r="T745">
            <v>806.49</v>
          </cell>
          <cell r="U745">
            <v>803.27612903225815</v>
          </cell>
          <cell r="V745">
            <v>786.5440821917814</v>
          </cell>
        </row>
        <row r="746">
          <cell r="B746">
            <v>28379</v>
          </cell>
          <cell r="C746">
            <v>1</v>
          </cell>
          <cell r="D746">
            <v>1</v>
          </cell>
          <cell r="Q746">
            <v>1993</v>
          </cell>
          <cell r="R746" t="str">
            <v>199312</v>
          </cell>
          <cell r="S746">
            <v>34308</v>
          </cell>
          <cell r="T746">
            <v>806.49</v>
          </cell>
          <cell r="U746">
            <v>803.27612903225815</v>
          </cell>
          <cell r="V746">
            <v>786.5440821917814</v>
          </cell>
        </row>
        <row r="747">
          <cell r="B747">
            <v>28380</v>
          </cell>
          <cell r="C747">
            <v>1</v>
          </cell>
          <cell r="D747">
            <v>1</v>
          </cell>
          <cell r="Q747">
            <v>1993</v>
          </cell>
          <cell r="R747" t="str">
            <v>199312</v>
          </cell>
          <cell r="S747">
            <v>34309</v>
          </cell>
          <cell r="T747">
            <v>806.49</v>
          </cell>
          <cell r="U747">
            <v>803.27612903225815</v>
          </cell>
          <cell r="V747">
            <v>786.5440821917814</v>
          </cell>
        </row>
        <row r="748">
          <cell r="B748">
            <v>28381</v>
          </cell>
          <cell r="C748">
            <v>1</v>
          </cell>
          <cell r="D748">
            <v>1</v>
          </cell>
          <cell r="Q748">
            <v>1993</v>
          </cell>
          <cell r="R748" t="str">
            <v>199312</v>
          </cell>
          <cell r="S748">
            <v>34310</v>
          </cell>
          <cell r="T748">
            <v>803.1</v>
          </cell>
          <cell r="U748">
            <v>803.27612903225815</v>
          </cell>
          <cell r="V748">
            <v>786.5440821917814</v>
          </cell>
        </row>
        <row r="749">
          <cell r="B749">
            <v>28382</v>
          </cell>
          <cell r="C749">
            <v>1</v>
          </cell>
          <cell r="D749">
            <v>1</v>
          </cell>
          <cell r="Q749">
            <v>1993</v>
          </cell>
          <cell r="R749" t="str">
            <v>199312</v>
          </cell>
          <cell r="S749">
            <v>34311</v>
          </cell>
          <cell r="T749">
            <v>800.6</v>
          </cell>
          <cell r="U749">
            <v>803.27612903225815</v>
          </cell>
          <cell r="V749">
            <v>786.5440821917814</v>
          </cell>
        </row>
        <row r="750">
          <cell r="B750">
            <v>28383</v>
          </cell>
          <cell r="C750">
            <v>1</v>
          </cell>
          <cell r="D750">
            <v>1</v>
          </cell>
          <cell r="Q750">
            <v>1993</v>
          </cell>
          <cell r="R750" t="str">
            <v>199312</v>
          </cell>
          <cell r="S750">
            <v>34312</v>
          </cell>
          <cell r="T750">
            <v>800.6</v>
          </cell>
          <cell r="U750">
            <v>803.27612903225815</v>
          </cell>
          <cell r="V750">
            <v>786.5440821917814</v>
          </cell>
        </row>
        <row r="751">
          <cell r="B751">
            <v>28384</v>
          </cell>
          <cell r="C751">
            <v>1</v>
          </cell>
          <cell r="D751">
            <v>1</v>
          </cell>
          <cell r="Q751">
            <v>1993</v>
          </cell>
          <cell r="R751" t="str">
            <v>199312</v>
          </cell>
          <cell r="S751">
            <v>34313</v>
          </cell>
          <cell r="T751">
            <v>798.51</v>
          </cell>
          <cell r="U751">
            <v>803.27612903225815</v>
          </cell>
          <cell r="V751">
            <v>786.5440821917814</v>
          </cell>
        </row>
        <row r="752">
          <cell r="B752">
            <v>28385</v>
          </cell>
          <cell r="C752">
            <v>1</v>
          </cell>
          <cell r="D752">
            <v>1</v>
          </cell>
          <cell r="Q752">
            <v>1993</v>
          </cell>
          <cell r="R752" t="str">
            <v>199312</v>
          </cell>
          <cell r="S752">
            <v>34314</v>
          </cell>
          <cell r="T752">
            <v>797.53</v>
          </cell>
          <cell r="U752">
            <v>803.27612903225815</v>
          </cell>
          <cell r="V752">
            <v>786.5440821917814</v>
          </cell>
        </row>
        <row r="753">
          <cell r="B753">
            <v>28386</v>
          </cell>
          <cell r="C753">
            <v>1</v>
          </cell>
          <cell r="D753">
            <v>1</v>
          </cell>
          <cell r="Q753">
            <v>1993</v>
          </cell>
          <cell r="R753" t="str">
            <v>199312</v>
          </cell>
          <cell r="S753">
            <v>34315</v>
          </cell>
          <cell r="T753">
            <v>797.53</v>
          </cell>
          <cell r="U753">
            <v>803.27612903225815</v>
          </cell>
          <cell r="V753">
            <v>786.5440821917814</v>
          </cell>
        </row>
        <row r="754">
          <cell r="B754">
            <v>28387</v>
          </cell>
          <cell r="C754">
            <v>1</v>
          </cell>
          <cell r="D754">
            <v>1</v>
          </cell>
          <cell r="Q754">
            <v>1993</v>
          </cell>
          <cell r="R754" t="str">
            <v>199312</v>
          </cell>
          <cell r="S754">
            <v>34316</v>
          </cell>
          <cell r="T754">
            <v>797.53</v>
          </cell>
          <cell r="U754">
            <v>803.27612903225815</v>
          </cell>
          <cell r="V754">
            <v>786.5440821917814</v>
          </cell>
        </row>
        <row r="755">
          <cell r="B755">
            <v>28388</v>
          </cell>
          <cell r="C755">
            <v>1</v>
          </cell>
          <cell r="D755">
            <v>1</v>
          </cell>
          <cell r="Q755">
            <v>1993</v>
          </cell>
          <cell r="R755" t="str">
            <v>199312</v>
          </cell>
          <cell r="S755">
            <v>34317</v>
          </cell>
          <cell r="T755">
            <v>798.2</v>
          </cell>
          <cell r="U755">
            <v>803.27612903225815</v>
          </cell>
          <cell r="V755">
            <v>786.5440821917814</v>
          </cell>
        </row>
        <row r="756">
          <cell r="B756">
            <v>28389</v>
          </cell>
          <cell r="C756">
            <v>1</v>
          </cell>
          <cell r="D756">
            <v>1</v>
          </cell>
          <cell r="Q756">
            <v>1993</v>
          </cell>
          <cell r="R756" t="str">
            <v>199312</v>
          </cell>
          <cell r="S756">
            <v>34318</v>
          </cell>
          <cell r="T756">
            <v>798.12</v>
          </cell>
          <cell r="U756">
            <v>803.27612903225815</v>
          </cell>
          <cell r="V756">
            <v>786.5440821917814</v>
          </cell>
        </row>
        <row r="757">
          <cell r="B757">
            <v>28390</v>
          </cell>
          <cell r="C757">
            <v>1</v>
          </cell>
          <cell r="D757">
            <v>1</v>
          </cell>
          <cell r="Q757">
            <v>1993</v>
          </cell>
          <cell r="R757" t="str">
            <v>199312</v>
          </cell>
          <cell r="S757">
            <v>34319</v>
          </cell>
          <cell r="T757">
            <v>799.43</v>
          </cell>
          <cell r="U757">
            <v>803.27612903225815</v>
          </cell>
          <cell r="V757">
            <v>786.5440821917814</v>
          </cell>
        </row>
        <row r="758">
          <cell r="B758">
            <v>28391</v>
          </cell>
          <cell r="C758">
            <v>1</v>
          </cell>
          <cell r="D758">
            <v>1</v>
          </cell>
          <cell r="Q758">
            <v>1993</v>
          </cell>
          <cell r="R758" t="str">
            <v>199312</v>
          </cell>
          <cell r="S758">
            <v>34320</v>
          </cell>
          <cell r="T758">
            <v>804.89</v>
          </cell>
          <cell r="U758">
            <v>803.27612903225815</v>
          </cell>
          <cell r="V758">
            <v>786.5440821917814</v>
          </cell>
        </row>
        <row r="759">
          <cell r="B759">
            <v>28392</v>
          </cell>
          <cell r="C759">
            <v>1</v>
          </cell>
          <cell r="D759">
            <v>1</v>
          </cell>
          <cell r="Q759">
            <v>1993</v>
          </cell>
          <cell r="R759" t="str">
            <v>199312</v>
          </cell>
          <cell r="S759">
            <v>34321</v>
          </cell>
          <cell r="T759">
            <v>806.5</v>
          </cell>
          <cell r="U759">
            <v>803.27612903225815</v>
          </cell>
          <cell r="V759">
            <v>786.5440821917814</v>
          </cell>
        </row>
        <row r="760">
          <cell r="B760">
            <v>28393</v>
          </cell>
          <cell r="C760">
            <v>1</v>
          </cell>
          <cell r="D760">
            <v>1</v>
          </cell>
          <cell r="Q760">
            <v>1993</v>
          </cell>
          <cell r="R760" t="str">
            <v>199312</v>
          </cell>
          <cell r="S760">
            <v>34322</v>
          </cell>
          <cell r="T760">
            <v>806.5</v>
          </cell>
          <cell r="U760">
            <v>803.27612903225815</v>
          </cell>
          <cell r="V760">
            <v>786.5440821917814</v>
          </cell>
        </row>
        <row r="761">
          <cell r="B761">
            <v>28394</v>
          </cell>
          <cell r="C761">
            <v>1</v>
          </cell>
          <cell r="D761">
            <v>1</v>
          </cell>
          <cell r="Q761">
            <v>1993</v>
          </cell>
          <cell r="R761" t="str">
            <v>199312</v>
          </cell>
          <cell r="S761">
            <v>34323</v>
          </cell>
          <cell r="T761">
            <v>806.5</v>
          </cell>
          <cell r="U761">
            <v>803.27612903225815</v>
          </cell>
          <cell r="V761">
            <v>786.5440821917814</v>
          </cell>
        </row>
        <row r="762">
          <cell r="B762">
            <v>28395</v>
          </cell>
          <cell r="C762">
            <v>1</v>
          </cell>
          <cell r="D762">
            <v>1</v>
          </cell>
          <cell r="Q762">
            <v>1993</v>
          </cell>
          <cell r="R762" t="str">
            <v>199312</v>
          </cell>
          <cell r="S762">
            <v>34324</v>
          </cell>
          <cell r="T762">
            <v>803.81</v>
          </cell>
          <cell r="U762">
            <v>803.27612903225815</v>
          </cell>
          <cell r="V762">
            <v>786.5440821917814</v>
          </cell>
        </row>
        <row r="763">
          <cell r="B763">
            <v>28396</v>
          </cell>
          <cell r="C763">
            <v>1</v>
          </cell>
          <cell r="D763">
            <v>1</v>
          </cell>
          <cell r="Q763">
            <v>1993</v>
          </cell>
          <cell r="R763" t="str">
            <v>199312</v>
          </cell>
          <cell r="S763">
            <v>34325</v>
          </cell>
          <cell r="T763">
            <v>802.46</v>
          </cell>
          <cell r="U763">
            <v>803.27612903225815</v>
          </cell>
          <cell r="V763">
            <v>786.5440821917814</v>
          </cell>
        </row>
        <row r="764">
          <cell r="B764">
            <v>28397</v>
          </cell>
          <cell r="C764">
            <v>1</v>
          </cell>
          <cell r="D764">
            <v>1</v>
          </cell>
          <cell r="Q764">
            <v>1993</v>
          </cell>
          <cell r="R764" t="str">
            <v>199312</v>
          </cell>
          <cell r="S764">
            <v>34326</v>
          </cell>
          <cell r="T764">
            <v>801.4</v>
          </cell>
          <cell r="U764">
            <v>803.27612903225815</v>
          </cell>
          <cell r="V764">
            <v>786.5440821917814</v>
          </cell>
        </row>
        <row r="765">
          <cell r="B765">
            <v>28398</v>
          </cell>
          <cell r="C765">
            <v>1</v>
          </cell>
          <cell r="D765">
            <v>1</v>
          </cell>
          <cell r="Q765">
            <v>1993</v>
          </cell>
          <cell r="R765" t="str">
            <v>199312</v>
          </cell>
          <cell r="S765">
            <v>34327</v>
          </cell>
          <cell r="T765">
            <v>801.69</v>
          </cell>
          <cell r="U765">
            <v>803.27612903225815</v>
          </cell>
          <cell r="V765">
            <v>786.5440821917814</v>
          </cell>
        </row>
        <row r="766">
          <cell r="B766">
            <v>28399</v>
          </cell>
          <cell r="C766">
            <v>1</v>
          </cell>
          <cell r="D766">
            <v>1</v>
          </cell>
          <cell r="Q766">
            <v>1993</v>
          </cell>
          <cell r="R766" t="str">
            <v>199312</v>
          </cell>
          <cell r="S766">
            <v>34328</v>
          </cell>
          <cell r="T766">
            <v>801.69</v>
          </cell>
          <cell r="U766">
            <v>803.27612903225815</v>
          </cell>
          <cell r="V766">
            <v>786.5440821917814</v>
          </cell>
        </row>
        <row r="767">
          <cell r="B767">
            <v>28400</v>
          </cell>
          <cell r="C767">
            <v>1</v>
          </cell>
          <cell r="D767">
            <v>1</v>
          </cell>
          <cell r="Q767">
            <v>1993</v>
          </cell>
          <cell r="R767" t="str">
            <v>199312</v>
          </cell>
          <cell r="S767">
            <v>34329</v>
          </cell>
          <cell r="T767">
            <v>801.69</v>
          </cell>
          <cell r="U767">
            <v>803.27612903225815</v>
          </cell>
          <cell r="V767">
            <v>786.5440821917814</v>
          </cell>
        </row>
        <row r="768">
          <cell r="B768">
            <v>28401</v>
          </cell>
          <cell r="C768">
            <v>1</v>
          </cell>
          <cell r="D768">
            <v>1</v>
          </cell>
          <cell r="Q768">
            <v>1993</v>
          </cell>
          <cell r="R768" t="str">
            <v>199312</v>
          </cell>
          <cell r="S768">
            <v>34330</v>
          </cell>
          <cell r="T768">
            <v>801.69</v>
          </cell>
          <cell r="U768">
            <v>803.27612903225815</v>
          </cell>
          <cell r="V768">
            <v>786.5440821917814</v>
          </cell>
        </row>
        <row r="769">
          <cell r="B769">
            <v>28402</v>
          </cell>
          <cell r="C769">
            <v>1</v>
          </cell>
          <cell r="D769">
            <v>1</v>
          </cell>
          <cell r="Q769">
            <v>1993</v>
          </cell>
          <cell r="R769" t="str">
            <v>199312</v>
          </cell>
          <cell r="S769">
            <v>34331</v>
          </cell>
          <cell r="T769">
            <v>809.13</v>
          </cell>
          <cell r="U769">
            <v>803.27612903225815</v>
          </cell>
          <cell r="V769">
            <v>786.5440821917814</v>
          </cell>
        </row>
        <row r="770">
          <cell r="B770">
            <v>28403</v>
          </cell>
          <cell r="C770">
            <v>1</v>
          </cell>
          <cell r="D770">
            <v>1</v>
          </cell>
          <cell r="Q770">
            <v>1993</v>
          </cell>
          <cell r="R770" t="str">
            <v>199312</v>
          </cell>
          <cell r="S770">
            <v>34332</v>
          </cell>
          <cell r="T770">
            <v>802.33</v>
          </cell>
          <cell r="U770">
            <v>803.27612903225815</v>
          </cell>
          <cell r="V770">
            <v>786.5440821917814</v>
          </cell>
        </row>
        <row r="771">
          <cell r="B771">
            <v>28404</v>
          </cell>
          <cell r="C771">
            <v>1</v>
          </cell>
          <cell r="D771">
            <v>1</v>
          </cell>
          <cell r="Q771">
            <v>1993</v>
          </cell>
          <cell r="R771" t="str">
            <v>199312</v>
          </cell>
          <cell r="S771">
            <v>34333</v>
          </cell>
          <cell r="T771">
            <v>802.71</v>
          </cell>
          <cell r="U771">
            <v>803.27612903225815</v>
          </cell>
          <cell r="V771">
            <v>786.5440821917814</v>
          </cell>
        </row>
        <row r="772">
          <cell r="B772">
            <v>28405</v>
          </cell>
          <cell r="C772">
            <v>1</v>
          </cell>
          <cell r="D772">
            <v>1</v>
          </cell>
          <cell r="Q772">
            <v>1993</v>
          </cell>
          <cell r="R772" t="str">
            <v>199312</v>
          </cell>
          <cell r="S772">
            <v>34334</v>
          </cell>
          <cell r="T772">
            <v>804.33</v>
          </cell>
          <cell r="U772">
            <v>803.27612903225815</v>
          </cell>
          <cell r="V772">
            <v>786.5440821917814</v>
          </cell>
        </row>
        <row r="773">
          <cell r="B773">
            <v>28406</v>
          </cell>
          <cell r="C773">
            <v>1</v>
          </cell>
          <cell r="D773">
            <v>1</v>
          </cell>
          <cell r="Q773">
            <v>1994</v>
          </cell>
          <cell r="R773" t="str">
            <v>19941</v>
          </cell>
          <cell r="S773">
            <v>34335</v>
          </cell>
          <cell r="T773">
            <v>804.33</v>
          </cell>
          <cell r="U773">
            <v>815.74193548387109</v>
          </cell>
          <cell r="V773">
            <v>826.39547945205356</v>
          </cell>
        </row>
        <row r="774">
          <cell r="B774">
            <v>28407</v>
          </cell>
          <cell r="C774">
            <v>1</v>
          </cell>
          <cell r="D774">
            <v>1</v>
          </cell>
          <cell r="Q774">
            <v>1994</v>
          </cell>
          <cell r="R774" t="str">
            <v>19941</v>
          </cell>
          <cell r="S774">
            <v>34336</v>
          </cell>
          <cell r="T774">
            <v>804.33</v>
          </cell>
          <cell r="U774">
            <v>815.74193548387109</v>
          </cell>
          <cell r="V774">
            <v>826.39547945205356</v>
          </cell>
        </row>
        <row r="775">
          <cell r="B775">
            <v>28408</v>
          </cell>
          <cell r="C775">
            <v>1</v>
          </cell>
          <cell r="D775">
            <v>1</v>
          </cell>
          <cell r="Q775">
            <v>1994</v>
          </cell>
          <cell r="R775" t="str">
            <v>19941</v>
          </cell>
          <cell r="S775">
            <v>34337</v>
          </cell>
          <cell r="T775">
            <v>804.33</v>
          </cell>
          <cell r="U775">
            <v>815.74193548387109</v>
          </cell>
          <cell r="V775">
            <v>826.39547945205356</v>
          </cell>
        </row>
        <row r="776">
          <cell r="B776">
            <v>28409</v>
          </cell>
          <cell r="C776">
            <v>1</v>
          </cell>
          <cell r="D776">
            <v>1</v>
          </cell>
          <cell r="Q776">
            <v>1994</v>
          </cell>
          <cell r="R776" t="str">
            <v>19941</v>
          </cell>
          <cell r="S776">
            <v>34338</v>
          </cell>
          <cell r="T776">
            <v>805.91</v>
          </cell>
          <cell r="U776">
            <v>815.74193548387109</v>
          </cell>
          <cell r="V776">
            <v>826.39547945205356</v>
          </cell>
        </row>
        <row r="777">
          <cell r="B777">
            <v>28410</v>
          </cell>
          <cell r="C777">
            <v>1</v>
          </cell>
          <cell r="D777">
            <v>1</v>
          </cell>
          <cell r="Q777">
            <v>1994</v>
          </cell>
          <cell r="R777" t="str">
            <v>19941</v>
          </cell>
          <cell r="S777">
            <v>34339</v>
          </cell>
          <cell r="T777">
            <v>810.01</v>
          </cell>
          <cell r="U777">
            <v>815.74193548387109</v>
          </cell>
          <cell r="V777">
            <v>826.39547945205356</v>
          </cell>
        </row>
        <row r="778">
          <cell r="B778">
            <v>28411</v>
          </cell>
          <cell r="C778">
            <v>1</v>
          </cell>
          <cell r="D778">
            <v>1</v>
          </cell>
          <cell r="Q778">
            <v>1994</v>
          </cell>
          <cell r="R778" t="str">
            <v>19941</v>
          </cell>
          <cell r="S778">
            <v>34340</v>
          </cell>
          <cell r="T778">
            <v>814.21</v>
          </cell>
          <cell r="U778">
            <v>815.74193548387109</v>
          </cell>
          <cell r="V778">
            <v>826.39547945205356</v>
          </cell>
        </row>
        <row r="779">
          <cell r="B779">
            <v>28412</v>
          </cell>
          <cell r="C779">
            <v>1</v>
          </cell>
          <cell r="D779">
            <v>1</v>
          </cell>
          <cell r="Q779">
            <v>1994</v>
          </cell>
          <cell r="R779" t="str">
            <v>19941</v>
          </cell>
          <cell r="S779">
            <v>34341</v>
          </cell>
          <cell r="T779">
            <v>818.83</v>
          </cell>
          <cell r="U779">
            <v>815.74193548387109</v>
          </cell>
          <cell r="V779">
            <v>826.39547945205356</v>
          </cell>
        </row>
        <row r="780">
          <cell r="B780">
            <v>28413</v>
          </cell>
          <cell r="C780">
            <v>1</v>
          </cell>
          <cell r="D780">
            <v>1</v>
          </cell>
          <cell r="Q780">
            <v>1994</v>
          </cell>
          <cell r="R780" t="str">
            <v>19941</v>
          </cell>
          <cell r="S780">
            <v>34342</v>
          </cell>
          <cell r="T780">
            <v>818.89</v>
          </cell>
          <cell r="U780">
            <v>815.74193548387109</v>
          </cell>
          <cell r="V780">
            <v>826.39547945205356</v>
          </cell>
        </row>
        <row r="781">
          <cell r="B781">
            <v>28414</v>
          </cell>
          <cell r="C781">
            <v>1</v>
          </cell>
          <cell r="D781">
            <v>1</v>
          </cell>
          <cell r="Q781">
            <v>1994</v>
          </cell>
          <cell r="R781" t="str">
            <v>19941</v>
          </cell>
          <cell r="S781">
            <v>34343</v>
          </cell>
          <cell r="T781">
            <v>818.89</v>
          </cell>
          <cell r="U781">
            <v>815.74193548387109</v>
          </cell>
          <cell r="V781">
            <v>826.39547945205356</v>
          </cell>
        </row>
        <row r="782">
          <cell r="B782">
            <v>28415</v>
          </cell>
          <cell r="C782">
            <v>1</v>
          </cell>
          <cell r="D782">
            <v>1</v>
          </cell>
          <cell r="Q782">
            <v>1994</v>
          </cell>
          <cell r="R782" t="str">
            <v>19941</v>
          </cell>
          <cell r="S782">
            <v>34344</v>
          </cell>
          <cell r="T782">
            <v>818.89</v>
          </cell>
          <cell r="U782">
            <v>815.74193548387109</v>
          </cell>
          <cell r="V782">
            <v>826.39547945205356</v>
          </cell>
        </row>
        <row r="783">
          <cell r="B783">
            <v>28416</v>
          </cell>
          <cell r="C783">
            <v>1</v>
          </cell>
          <cell r="D783">
            <v>1</v>
          </cell>
          <cell r="Q783">
            <v>1994</v>
          </cell>
          <cell r="R783" t="str">
            <v>19941</v>
          </cell>
          <cell r="S783">
            <v>34345</v>
          </cell>
          <cell r="T783">
            <v>818.89</v>
          </cell>
          <cell r="U783">
            <v>815.74193548387109</v>
          </cell>
          <cell r="V783">
            <v>826.39547945205356</v>
          </cell>
        </row>
        <row r="784">
          <cell r="B784">
            <v>28417</v>
          </cell>
          <cell r="C784">
            <v>1</v>
          </cell>
          <cell r="D784">
            <v>1</v>
          </cell>
          <cell r="Q784">
            <v>1994</v>
          </cell>
          <cell r="R784" t="str">
            <v>19941</v>
          </cell>
          <cell r="S784">
            <v>34346</v>
          </cell>
          <cell r="T784">
            <v>818.5</v>
          </cell>
          <cell r="U784">
            <v>815.74193548387109</v>
          </cell>
          <cell r="V784">
            <v>826.39547945205356</v>
          </cell>
        </row>
        <row r="785">
          <cell r="B785">
            <v>28418</v>
          </cell>
          <cell r="C785">
            <v>1</v>
          </cell>
          <cell r="D785">
            <v>1</v>
          </cell>
          <cell r="Q785">
            <v>1994</v>
          </cell>
          <cell r="R785" t="str">
            <v>19941</v>
          </cell>
          <cell r="S785">
            <v>34347</v>
          </cell>
          <cell r="T785">
            <v>819.81</v>
          </cell>
          <cell r="U785">
            <v>815.74193548387109</v>
          </cell>
          <cell r="V785">
            <v>826.39547945205356</v>
          </cell>
        </row>
        <row r="786">
          <cell r="B786">
            <v>28419</v>
          </cell>
          <cell r="C786">
            <v>1</v>
          </cell>
          <cell r="D786">
            <v>1</v>
          </cell>
          <cell r="Q786">
            <v>1994</v>
          </cell>
          <cell r="R786" t="str">
            <v>19941</v>
          </cell>
          <cell r="S786">
            <v>34348</v>
          </cell>
          <cell r="T786">
            <v>820.1</v>
          </cell>
          <cell r="U786">
            <v>815.74193548387109</v>
          </cell>
          <cell r="V786">
            <v>826.39547945205356</v>
          </cell>
        </row>
        <row r="787">
          <cell r="B787">
            <v>28420</v>
          </cell>
          <cell r="C787">
            <v>1</v>
          </cell>
          <cell r="D787">
            <v>1</v>
          </cell>
          <cell r="Q787">
            <v>1994</v>
          </cell>
          <cell r="R787" t="str">
            <v>19941</v>
          </cell>
          <cell r="S787">
            <v>34349</v>
          </cell>
          <cell r="T787">
            <v>815.81</v>
          </cell>
          <cell r="U787">
            <v>815.74193548387109</v>
          </cell>
          <cell r="V787">
            <v>826.39547945205356</v>
          </cell>
        </row>
        <row r="788">
          <cell r="B788">
            <v>28421</v>
          </cell>
          <cell r="C788">
            <v>1</v>
          </cell>
          <cell r="D788">
            <v>1</v>
          </cell>
          <cell r="Q788">
            <v>1994</v>
          </cell>
          <cell r="R788" t="str">
            <v>19941</v>
          </cell>
          <cell r="S788">
            <v>34350</v>
          </cell>
          <cell r="T788">
            <v>815.81</v>
          </cell>
          <cell r="U788">
            <v>815.74193548387109</v>
          </cell>
          <cell r="V788">
            <v>826.39547945205356</v>
          </cell>
        </row>
        <row r="789">
          <cell r="B789">
            <v>28422</v>
          </cell>
          <cell r="C789">
            <v>1</v>
          </cell>
          <cell r="D789">
            <v>1</v>
          </cell>
          <cell r="Q789">
            <v>1994</v>
          </cell>
          <cell r="R789" t="str">
            <v>19941</v>
          </cell>
          <cell r="S789">
            <v>34351</v>
          </cell>
          <cell r="T789">
            <v>815.81</v>
          </cell>
          <cell r="U789">
            <v>815.74193548387109</v>
          </cell>
          <cell r="V789">
            <v>826.39547945205356</v>
          </cell>
        </row>
        <row r="790">
          <cell r="B790">
            <v>28423</v>
          </cell>
          <cell r="C790">
            <v>1</v>
          </cell>
          <cell r="D790">
            <v>1</v>
          </cell>
          <cell r="Q790">
            <v>1994</v>
          </cell>
          <cell r="R790" t="str">
            <v>19941</v>
          </cell>
          <cell r="S790">
            <v>34352</v>
          </cell>
          <cell r="T790">
            <v>816.91</v>
          </cell>
          <cell r="U790">
            <v>815.74193548387109</v>
          </cell>
          <cell r="V790">
            <v>826.39547945205356</v>
          </cell>
        </row>
        <row r="791">
          <cell r="B791">
            <v>28424</v>
          </cell>
          <cell r="C791">
            <v>1</v>
          </cell>
          <cell r="D791">
            <v>1</v>
          </cell>
          <cell r="Q791">
            <v>1994</v>
          </cell>
          <cell r="R791" t="str">
            <v>19941</v>
          </cell>
          <cell r="S791">
            <v>34353</v>
          </cell>
          <cell r="T791">
            <v>816.15</v>
          </cell>
          <cell r="U791">
            <v>815.74193548387109</v>
          </cell>
          <cell r="V791">
            <v>826.39547945205356</v>
          </cell>
        </row>
        <row r="792">
          <cell r="B792">
            <v>28425</v>
          </cell>
          <cell r="C792">
            <v>1</v>
          </cell>
          <cell r="D792">
            <v>1</v>
          </cell>
          <cell r="Q792">
            <v>1994</v>
          </cell>
          <cell r="R792" t="str">
            <v>19941</v>
          </cell>
          <cell r="S792">
            <v>34354</v>
          </cell>
          <cell r="T792">
            <v>814.56</v>
          </cell>
          <cell r="U792">
            <v>815.74193548387109</v>
          </cell>
          <cell r="V792">
            <v>826.39547945205356</v>
          </cell>
        </row>
        <row r="793">
          <cell r="B793">
            <v>28426</v>
          </cell>
          <cell r="C793">
            <v>1</v>
          </cell>
          <cell r="D793">
            <v>1</v>
          </cell>
          <cell r="Q793">
            <v>1994</v>
          </cell>
          <cell r="R793" t="str">
            <v>19941</v>
          </cell>
          <cell r="S793">
            <v>34355</v>
          </cell>
          <cell r="T793">
            <v>815.91</v>
          </cell>
          <cell r="U793">
            <v>815.74193548387109</v>
          </cell>
          <cell r="V793">
            <v>826.39547945205356</v>
          </cell>
        </row>
        <row r="794">
          <cell r="B794">
            <v>28427</v>
          </cell>
          <cell r="C794">
            <v>1</v>
          </cell>
          <cell r="D794">
            <v>1</v>
          </cell>
          <cell r="Q794">
            <v>1994</v>
          </cell>
          <cell r="R794" t="str">
            <v>19941</v>
          </cell>
          <cell r="S794">
            <v>34356</v>
          </cell>
          <cell r="T794">
            <v>815.65</v>
          </cell>
          <cell r="U794">
            <v>815.74193548387109</v>
          </cell>
          <cell r="V794">
            <v>826.39547945205356</v>
          </cell>
        </row>
        <row r="795">
          <cell r="B795">
            <v>28428</v>
          </cell>
          <cell r="C795">
            <v>1</v>
          </cell>
          <cell r="D795">
            <v>1</v>
          </cell>
          <cell r="Q795">
            <v>1994</v>
          </cell>
          <cell r="R795" t="str">
            <v>19941</v>
          </cell>
          <cell r="S795">
            <v>34357</v>
          </cell>
          <cell r="T795">
            <v>815.65</v>
          </cell>
          <cell r="U795">
            <v>815.74193548387109</v>
          </cell>
          <cell r="V795">
            <v>826.39547945205356</v>
          </cell>
        </row>
        <row r="796">
          <cell r="B796">
            <v>28429</v>
          </cell>
          <cell r="C796">
            <v>1</v>
          </cell>
          <cell r="D796">
            <v>1</v>
          </cell>
          <cell r="Q796">
            <v>1994</v>
          </cell>
          <cell r="R796" t="str">
            <v>19941</v>
          </cell>
          <cell r="S796">
            <v>34358</v>
          </cell>
          <cell r="T796">
            <v>815.65</v>
          </cell>
          <cell r="U796">
            <v>815.74193548387109</v>
          </cell>
          <cell r="V796">
            <v>826.39547945205356</v>
          </cell>
        </row>
        <row r="797">
          <cell r="B797">
            <v>28430</v>
          </cell>
          <cell r="C797">
            <v>1</v>
          </cell>
          <cell r="D797">
            <v>1</v>
          </cell>
          <cell r="Q797">
            <v>1994</v>
          </cell>
          <cell r="R797" t="str">
            <v>19941</v>
          </cell>
          <cell r="S797">
            <v>34359</v>
          </cell>
          <cell r="T797">
            <v>816.69</v>
          </cell>
          <cell r="U797">
            <v>815.74193548387109</v>
          </cell>
          <cell r="V797">
            <v>826.39547945205356</v>
          </cell>
        </row>
        <row r="798">
          <cell r="B798">
            <v>28431</v>
          </cell>
          <cell r="C798">
            <v>1</v>
          </cell>
          <cell r="D798">
            <v>1</v>
          </cell>
          <cell r="Q798">
            <v>1994</v>
          </cell>
          <cell r="R798" t="str">
            <v>19941</v>
          </cell>
          <cell r="S798">
            <v>34360</v>
          </cell>
          <cell r="T798">
            <v>819.1</v>
          </cell>
          <cell r="U798">
            <v>815.74193548387109</v>
          </cell>
          <cell r="V798">
            <v>826.39547945205356</v>
          </cell>
        </row>
        <row r="799">
          <cell r="B799">
            <v>28432</v>
          </cell>
          <cell r="C799">
            <v>1</v>
          </cell>
          <cell r="D799">
            <v>1</v>
          </cell>
          <cell r="Q799">
            <v>1994</v>
          </cell>
          <cell r="R799" t="str">
            <v>19941</v>
          </cell>
          <cell r="S799">
            <v>34361</v>
          </cell>
          <cell r="T799">
            <v>821.52</v>
          </cell>
          <cell r="U799">
            <v>815.74193548387109</v>
          </cell>
          <cell r="V799">
            <v>826.39547945205356</v>
          </cell>
        </row>
        <row r="800">
          <cell r="B800">
            <v>28433</v>
          </cell>
          <cell r="C800">
            <v>1</v>
          </cell>
          <cell r="D800">
            <v>1</v>
          </cell>
          <cell r="Q800">
            <v>1994</v>
          </cell>
          <cell r="R800" t="str">
            <v>19941</v>
          </cell>
          <cell r="S800">
            <v>34362</v>
          </cell>
          <cell r="T800">
            <v>821.72</v>
          </cell>
          <cell r="U800">
            <v>815.74193548387109</v>
          </cell>
          <cell r="V800">
            <v>826.39547945205356</v>
          </cell>
        </row>
        <row r="801">
          <cell r="B801">
            <v>28434</v>
          </cell>
          <cell r="C801">
            <v>1</v>
          </cell>
          <cell r="D801">
            <v>1</v>
          </cell>
          <cell r="Q801">
            <v>1994</v>
          </cell>
          <cell r="R801" t="str">
            <v>19941</v>
          </cell>
          <cell r="S801">
            <v>34363</v>
          </cell>
          <cell r="T801">
            <v>818.38</v>
          </cell>
          <cell r="U801">
            <v>815.74193548387109</v>
          </cell>
          <cell r="V801">
            <v>826.39547945205356</v>
          </cell>
        </row>
        <row r="802">
          <cell r="B802">
            <v>28435</v>
          </cell>
          <cell r="C802">
            <v>1</v>
          </cell>
          <cell r="D802">
            <v>1</v>
          </cell>
          <cell r="Q802">
            <v>1994</v>
          </cell>
          <cell r="R802" t="str">
            <v>19941</v>
          </cell>
          <cell r="S802">
            <v>34364</v>
          </cell>
          <cell r="T802">
            <v>818.38</v>
          </cell>
          <cell r="U802">
            <v>815.74193548387109</v>
          </cell>
          <cell r="V802">
            <v>826.39547945205356</v>
          </cell>
        </row>
        <row r="803">
          <cell r="B803">
            <v>28436</v>
          </cell>
          <cell r="C803">
            <v>1</v>
          </cell>
          <cell r="D803">
            <v>1</v>
          </cell>
          <cell r="Q803">
            <v>1994</v>
          </cell>
          <cell r="R803" t="str">
            <v>19941</v>
          </cell>
          <cell r="S803">
            <v>34365</v>
          </cell>
          <cell r="T803">
            <v>818.38</v>
          </cell>
          <cell r="U803">
            <v>815.74193548387109</v>
          </cell>
          <cell r="V803">
            <v>826.39547945205356</v>
          </cell>
        </row>
        <row r="804">
          <cell r="B804">
            <v>28437</v>
          </cell>
          <cell r="C804">
            <v>1</v>
          </cell>
          <cell r="D804">
            <v>1</v>
          </cell>
          <cell r="Q804">
            <v>1994</v>
          </cell>
          <cell r="R804" t="str">
            <v>19942</v>
          </cell>
          <cell r="S804">
            <v>34366</v>
          </cell>
          <cell r="T804">
            <v>817</v>
          </cell>
          <cell r="U804">
            <v>817.59178571428595</v>
          </cell>
          <cell r="V804">
            <v>826.39547945205356</v>
          </cell>
        </row>
        <row r="805">
          <cell r="B805">
            <v>28438</v>
          </cell>
          <cell r="C805">
            <v>1</v>
          </cell>
          <cell r="D805">
            <v>1</v>
          </cell>
          <cell r="Q805">
            <v>1994</v>
          </cell>
          <cell r="R805" t="str">
            <v>19942</v>
          </cell>
          <cell r="S805">
            <v>34367</v>
          </cell>
          <cell r="T805">
            <v>819.27</v>
          </cell>
          <cell r="U805">
            <v>817.59178571428595</v>
          </cell>
          <cell r="V805">
            <v>826.39547945205356</v>
          </cell>
        </row>
        <row r="806">
          <cell r="B806">
            <v>28439</v>
          </cell>
          <cell r="C806">
            <v>1</v>
          </cell>
          <cell r="D806">
            <v>1</v>
          </cell>
          <cell r="Q806">
            <v>1994</v>
          </cell>
          <cell r="R806" t="str">
            <v>19942</v>
          </cell>
          <cell r="S806">
            <v>34368</v>
          </cell>
          <cell r="T806">
            <v>817.96</v>
          </cell>
          <cell r="U806">
            <v>817.59178571428595</v>
          </cell>
          <cell r="V806">
            <v>826.39547945205356</v>
          </cell>
        </row>
        <row r="807">
          <cell r="B807">
            <v>28440</v>
          </cell>
          <cell r="C807">
            <v>1</v>
          </cell>
          <cell r="D807">
            <v>1</v>
          </cell>
          <cell r="Q807">
            <v>1994</v>
          </cell>
          <cell r="R807" t="str">
            <v>19942</v>
          </cell>
          <cell r="S807">
            <v>34369</v>
          </cell>
          <cell r="T807">
            <v>817.69</v>
          </cell>
          <cell r="U807">
            <v>817.59178571428595</v>
          </cell>
          <cell r="V807">
            <v>826.39547945205356</v>
          </cell>
        </row>
        <row r="808">
          <cell r="B808">
            <v>28441</v>
          </cell>
          <cell r="C808">
            <v>1</v>
          </cell>
          <cell r="D808">
            <v>1</v>
          </cell>
          <cell r="Q808">
            <v>1994</v>
          </cell>
          <cell r="R808" t="str">
            <v>19942</v>
          </cell>
          <cell r="S808">
            <v>34370</v>
          </cell>
          <cell r="T808">
            <v>818</v>
          </cell>
          <cell r="U808">
            <v>817.59178571428595</v>
          </cell>
          <cell r="V808">
            <v>826.39547945205356</v>
          </cell>
        </row>
        <row r="809">
          <cell r="B809">
            <v>28442</v>
          </cell>
          <cell r="C809">
            <v>1</v>
          </cell>
          <cell r="D809">
            <v>1</v>
          </cell>
          <cell r="Q809">
            <v>1994</v>
          </cell>
          <cell r="R809" t="str">
            <v>19942</v>
          </cell>
          <cell r="S809">
            <v>34371</v>
          </cell>
          <cell r="T809">
            <v>818</v>
          </cell>
          <cell r="U809">
            <v>817.59178571428595</v>
          </cell>
          <cell r="V809">
            <v>826.39547945205356</v>
          </cell>
        </row>
        <row r="810">
          <cell r="B810">
            <v>28443</v>
          </cell>
          <cell r="C810">
            <v>1</v>
          </cell>
          <cell r="D810">
            <v>1</v>
          </cell>
          <cell r="Q810">
            <v>1994</v>
          </cell>
          <cell r="R810" t="str">
            <v>19942</v>
          </cell>
          <cell r="S810">
            <v>34372</v>
          </cell>
          <cell r="T810">
            <v>818</v>
          </cell>
          <cell r="U810">
            <v>817.59178571428595</v>
          </cell>
          <cell r="V810">
            <v>826.39547945205356</v>
          </cell>
        </row>
        <row r="811">
          <cell r="B811">
            <v>28444</v>
          </cell>
          <cell r="C811">
            <v>1</v>
          </cell>
          <cell r="D811">
            <v>1</v>
          </cell>
          <cell r="Q811">
            <v>1994</v>
          </cell>
          <cell r="R811" t="str">
            <v>19942</v>
          </cell>
          <cell r="S811">
            <v>34373</v>
          </cell>
          <cell r="T811">
            <v>817.64</v>
          </cell>
          <cell r="U811">
            <v>817.59178571428595</v>
          </cell>
          <cell r="V811">
            <v>826.39547945205356</v>
          </cell>
        </row>
        <row r="812">
          <cell r="B812">
            <v>28445</v>
          </cell>
          <cell r="C812">
            <v>1</v>
          </cell>
          <cell r="D812">
            <v>1</v>
          </cell>
          <cell r="Q812">
            <v>1994</v>
          </cell>
          <cell r="R812" t="str">
            <v>19942</v>
          </cell>
          <cell r="S812">
            <v>34374</v>
          </cell>
          <cell r="T812">
            <v>817.81</v>
          </cell>
          <cell r="U812">
            <v>817.59178571428595</v>
          </cell>
          <cell r="V812">
            <v>826.39547945205356</v>
          </cell>
        </row>
        <row r="813">
          <cell r="B813">
            <v>28446</v>
          </cell>
          <cell r="C813">
            <v>1</v>
          </cell>
          <cell r="D813">
            <v>1</v>
          </cell>
          <cell r="Q813">
            <v>1994</v>
          </cell>
          <cell r="R813" t="str">
            <v>19942</v>
          </cell>
          <cell r="S813">
            <v>34375</v>
          </cell>
          <cell r="T813">
            <v>817.88</v>
          </cell>
          <cell r="U813">
            <v>817.59178571428595</v>
          </cell>
          <cell r="V813">
            <v>826.39547945205356</v>
          </cell>
        </row>
        <row r="814">
          <cell r="B814">
            <v>28447</v>
          </cell>
          <cell r="C814">
            <v>1</v>
          </cell>
          <cell r="D814">
            <v>1</v>
          </cell>
          <cell r="Q814">
            <v>1994</v>
          </cell>
          <cell r="R814" t="str">
            <v>19942</v>
          </cell>
          <cell r="S814">
            <v>34376</v>
          </cell>
          <cell r="T814">
            <v>817.88</v>
          </cell>
          <cell r="U814">
            <v>817.59178571428595</v>
          </cell>
          <cell r="V814">
            <v>826.39547945205356</v>
          </cell>
        </row>
        <row r="815">
          <cell r="B815">
            <v>28448</v>
          </cell>
          <cell r="C815">
            <v>1</v>
          </cell>
          <cell r="D815">
            <v>1</v>
          </cell>
          <cell r="Q815">
            <v>1994</v>
          </cell>
          <cell r="R815" t="str">
            <v>19942</v>
          </cell>
          <cell r="S815">
            <v>34377</v>
          </cell>
          <cell r="T815">
            <v>817.78</v>
          </cell>
          <cell r="U815">
            <v>817.59178571428595</v>
          </cell>
          <cell r="V815">
            <v>826.39547945205356</v>
          </cell>
        </row>
        <row r="816">
          <cell r="B816">
            <v>28449</v>
          </cell>
          <cell r="C816">
            <v>1</v>
          </cell>
          <cell r="D816">
            <v>1</v>
          </cell>
          <cell r="Q816">
            <v>1994</v>
          </cell>
          <cell r="R816" t="str">
            <v>19942</v>
          </cell>
          <cell r="S816">
            <v>34378</v>
          </cell>
          <cell r="T816">
            <v>817.78</v>
          </cell>
          <cell r="U816">
            <v>817.59178571428595</v>
          </cell>
          <cell r="V816">
            <v>826.39547945205356</v>
          </cell>
        </row>
        <row r="817">
          <cell r="B817">
            <v>28450</v>
          </cell>
          <cell r="C817">
            <v>1</v>
          </cell>
          <cell r="D817">
            <v>1</v>
          </cell>
          <cell r="Q817">
            <v>1994</v>
          </cell>
          <cell r="R817" t="str">
            <v>19942</v>
          </cell>
          <cell r="S817">
            <v>34379</v>
          </cell>
          <cell r="T817">
            <v>817.78</v>
          </cell>
          <cell r="U817">
            <v>817.59178571428595</v>
          </cell>
          <cell r="V817">
            <v>826.39547945205356</v>
          </cell>
        </row>
        <row r="818">
          <cell r="B818">
            <v>28451</v>
          </cell>
          <cell r="C818">
            <v>1</v>
          </cell>
          <cell r="D818">
            <v>1</v>
          </cell>
          <cell r="Q818">
            <v>1994</v>
          </cell>
          <cell r="R818" t="str">
            <v>19942</v>
          </cell>
          <cell r="S818">
            <v>34380</v>
          </cell>
          <cell r="T818">
            <v>817.59</v>
          </cell>
          <cell r="U818">
            <v>817.59178571428595</v>
          </cell>
          <cell r="V818">
            <v>826.39547945205356</v>
          </cell>
        </row>
        <row r="819">
          <cell r="B819">
            <v>28452</v>
          </cell>
          <cell r="C819">
            <v>1</v>
          </cell>
          <cell r="D819">
            <v>1</v>
          </cell>
          <cell r="Q819">
            <v>1994</v>
          </cell>
          <cell r="R819" t="str">
            <v>19942</v>
          </cell>
          <cell r="S819">
            <v>34381</v>
          </cell>
          <cell r="T819">
            <v>816.92</v>
          </cell>
          <cell r="U819">
            <v>817.59178571428595</v>
          </cell>
          <cell r="V819">
            <v>826.39547945205356</v>
          </cell>
        </row>
        <row r="820">
          <cell r="B820">
            <v>28453</v>
          </cell>
          <cell r="C820">
            <v>1</v>
          </cell>
          <cell r="D820">
            <v>1</v>
          </cell>
          <cell r="Q820">
            <v>1994</v>
          </cell>
          <cell r="R820" t="str">
            <v>19942</v>
          </cell>
          <cell r="S820">
            <v>34382</v>
          </cell>
          <cell r="T820">
            <v>816.1</v>
          </cell>
          <cell r="U820">
            <v>817.59178571428595</v>
          </cell>
          <cell r="V820">
            <v>826.39547945205356</v>
          </cell>
        </row>
        <row r="821">
          <cell r="B821">
            <v>28454</v>
          </cell>
          <cell r="C821">
            <v>1</v>
          </cell>
          <cell r="D821">
            <v>1</v>
          </cell>
          <cell r="Q821">
            <v>1994</v>
          </cell>
          <cell r="R821" t="str">
            <v>19942</v>
          </cell>
          <cell r="S821">
            <v>34383</v>
          </cell>
          <cell r="T821">
            <v>815.19</v>
          </cell>
          <cell r="U821">
            <v>817.59178571428595</v>
          </cell>
          <cell r="V821">
            <v>826.39547945205356</v>
          </cell>
        </row>
        <row r="822">
          <cell r="B822">
            <v>28455</v>
          </cell>
          <cell r="C822">
            <v>1</v>
          </cell>
          <cell r="D822">
            <v>1</v>
          </cell>
          <cell r="Q822">
            <v>1994</v>
          </cell>
          <cell r="R822" t="str">
            <v>19942</v>
          </cell>
          <cell r="S822">
            <v>34384</v>
          </cell>
          <cell r="T822">
            <v>814.13</v>
          </cell>
          <cell r="U822">
            <v>817.59178571428595</v>
          </cell>
          <cell r="V822">
            <v>826.39547945205356</v>
          </cell>
        </row>
        <row r="823">
          <cell r="B823">
            <v>28456</v>
          </cell>
          <cell r="C823">
            <v>1</v>
          </cell>
          <cell r="D823">
            <v>1</v>
          </cell>
          <cell r="Q823">
            <v>1994</v>
          </cell>
          <cell r="R823" t="str">
            <v>19942</v>
          </cell>
          <cell r="S823">
            <v>34385</v>
          </cell>
          <cell r="T823">
            <v>814.13</v>
          </cell>
          <cell r="U823">
            <v>817.59178571428595</v>
          </cell>
          <cell r="V823">
            <v>826.39547945205356</v>
          </cell>
        </row>
        <row r="824">
          <cell r="B824">
            <v>28457</v>
          </cell>
          <cell r="C824">
            <v>1</v>
          </cell>
          <cell r="D824">
            <v>1</v>
          </cell>
          <cell r="Q824">
            <v>1994</v>
          </cell>
          <cell r="R824" t="str">
            <v>19942</v>
          </cell>
          <cell r="S824">
            <v>34386</v>
          </cell>
          <cell r="T824">
            <v>814.13</v>
          </cell>
          <cell r="U824">
            <v>817.59178571428595</v>
          </cell>
          <cell r="V824">
            <v>826.39547945205356</v>
          </cell>
        </row>
        <row r="825">
          <cell r="B825">
            <v>28458</v>
          </cell>
          <cell r="C825">
            <v>1</v>
          </cell>
          <cell r="D825">
            <v>1</v>
          </cell>
          <cell r="Q825">
            <v>1994</v>
          </cell>
          <cell r="R825" t="str">
            <v>19942</v>
          </cell>
          <cell r="S825">
            <v>34387</v>
          </cell>
          <cell r="T825">
            <v>816.04</v>
          </cell>
          <cell r="U825">
            <v>817.59178571428595</v>
          </cell>
          <cell r="V825">
            <v>826.39547945205356</v>
          </cell>
        </row>
        <row r="826">
          <cell r="B826">
            <v>28459</v>
          </cell>
          <cell r="C826">
            <v>1</v>
          </cell>
          <cell r="D826">
            <v>1</v>
          </cell>
          <cell r="Q826">
            <v>1994</v>
          </cell>
          <cell r="R826" t="str">
            <v>19942</v>
          </cell>
          <cell r="S826">
            <v>34388</v>
          </cell>
          <cell r="T826">
            <v>818.33</v>
          </cell>
          <cell r="U826">
            <v>817.59178571428595</v>
          </cell>
          <cell r="V826">
            <v>826.39547945205356</v>
          </cell>
        </row>
        <row r="827">
          <cell r="B827">
            <v>28460</v>
          </cell>
          <cell r="C827">
            <v>1</v>
          </cell>
          <cell r="D827">
            <v>1</v>
          </cell>
          <cell r="Q827">
            <v>1994</v>
          </cell>
          <cell r="R827" t="str">
            <v>19942</v>
          </cell>
          <cell r="S827">
            <v>34389</v>
          </cell>
          <cell r="T827">
            <v>820.76</v>
          </cell>
          <cell r="U827">
            <v>817.59178571428595</v>
          </cell>
          <cell r="V827">
            <v>826.39547945205356</v>
          </cell>
        </row>
        <row r="828">
          <cell r="B828">
            <v>28461</v>
          </cell>
          <cell r="C828">
            <v>1</v>
          </cell>
          <cell r="D828">
            <v>1</v>
          </cell>
          <cell r="Q828">
            <v>1994</v>
          </cell>
          <cell r="R828" t="str">
            <v>19942</v>
          </cell>
          <cell r="S828">
            <v>34390</v>
          </cell>
          <cell r="T828">
            <v>819.68</v>
          </cell>
          <cell r="U828">
            <v>817.59178571428595</v>
          </cell>
          <cell r="V828">
            <v>826.39547945205356</v>
          </cell>
        </row>
        <row r="829">
          <cell r="B829">
            <v>28462</v>
          </cell>
          <cell r="C829">
            <v>1</v>
          </cell>
          <cell r="D829">
            <v>1</v>
          </cell>
          <cell r="Q829">
            <v>1994</v>
          </cell>
          <cell r="R829" t="str">
            <v>19942</v>
          </cell>
          <cell r="S829">
            <v>34391</v>
          </cell>
          <cell r="T829">
            <v>819.7</v>
          </cell>
          <cell r="U829">
            <v>817.59178571428595</v>
          </cell>
          <cell r="V829">
            <v>826.39547945205356</v>
          </cell>
        </row>
        <row r="830">
          <cell r="B830">
            <v>28463</v>
          </cell>
          <cell r="C830">
            <v>1</v>
          </cell>
          <cell r="D830">
            <v>1</v>
          </cell>
          <cell r="Q830">
            <v>1994</v>
          </cell>
          <cell r="R830" t="str">
            <v>19942</v>
          </cell>
          <cell r="S830">
            <v>34392</v>
          </cell>
          <cell r="T830">
            <v>819.7</v>
          </cell>
          <cell r="U830">
            <v>817.59178571428595</v>
          </cell>
          <cell r="V830">
            <v>826.39547945205356</v>
          </cell>
        </row>
        <row r="831">
          <cell r="B831">
            <v>28464</v>
          </cell>
          <cell r="C831">
            <v>1</v>
          </cell>
          <cell r="D831">
            <v>1</v>
          </cell>
          <cell r="Q831">
            <v>1994</v>
          </cell>
          <cell r="R831" t="str">
            <v>19942</v>
          </cell>
          <cell r="S831">
            <v>34393</v>
          </cell>
          <cell r="T831">
            <v>819.7</v>
          </cell>
          <cell r="U831">
            <v>817.59178571428595</v>
          </cell>
          <cell r="V831">
            <v>826.39547945205356</v>
          </cell>
        </row>
        <row r="832">
          <cell r="B832">
            <v>28465</v>
          </cell>
          <cell r="C832">
            <v>1</v>
          </cell>
          <cell r="D832">
            <v>1</v>
          </cell>
          <cell r="Q832">
            <v>1994</v>
          </cell>
          <cell r="R832" t="str">
            <v>19943</v>
          </cell>
          <cell r="S832">
            <v>34394</v>
          </cell>
          <cell r="T832">
            <v>820.12</v>
          </cell>
          <cell r="U832">
            <v>819.79967741935479</v>
          </cell>
          <cell r="V832">
            <v>826.39547945205356</v>
          </cell>
        </row>
        <row r="833">
          <cell r="B833">
            <v>28466</v>
          </cell>
          <cell r="C833">
            <v>1</v>
          </cell>
          <cell r="D833">
            <v>1</v>
          </cell>
          <cell r="Q833">
            <v>1994</v>
          </cell>
          <cell r="R833" t="str">
            <v>19943</v>
          </cell>
          <cell r="S833">
            <v>34395</v>
          </cell>
          <cell r="T833">
            <v>819.83</v>
          </cell>
          <cell r="U833">
            <v>819.79967741935479</v>
          </cell>
          <cell r="V833">
            <v>826.39547945205356</v>
          </cell>
        </row>
        <row r="834">
          <cell r="B834">
            <v>28467</v>
          </cell>
          <cell r="C834">
            <v>1</v>
          </cell>
          <cell r="D834">
            <v>1</v>
          </cell>
          <cell r="Q834">
            <v>1994</v>
          </cell>
          <cell r="R834" t="str">
            <v>19943</v>
          </cell>
          <cell r="S834">
            <v>34396</v>
          </cell>
          <cell r="T834">
            <v>819.61</v>
          </cell>
          <cell r="U834">
            <v>819.79967741935479</v>
          </cell>
          <cell r="V834">
            <v>826.39547945205356</v>
          </cell>
        </row>
        <row r="835">
          <cell r="B835">
            <v>28468</v>
          </cell>
          <cell r="C835">
            <v>1</v>
          </cell>
          <cell r="D835">
            <v>1</v>
          </cell>
          <cell r="Q835">
            <v>1994</v>
          </cell>
          <cell r="R835" t="str">
            <v>19943</v>
          </cell>
          <cell r="S835">
            <v>34397</v>
          </cell>
          <cell r="T835">
            <v>818.7</v>
          </cell>
          <cell r="U835">
            <v>819.79967741935479</v>
          </cell>
          <cell r="V835">
            <v>826.39547945205356</v>
          </cell>
        </row>
        <row r="836">
          <cell r="B836">
            <v>28469</v>
          </cell>
          <cell r="C836">
            <v>1</v>
          </cell>
          <cell r="D836">
            <v>1</v>
          </cell>
          <cell r="Q836">
            <v>1994</v>
          </cell>
          <cell r="R836" t="str">
            <v>19943</v>
          </cell>
          <cell r="S836">
            <v>34398</v>
          </cell>
          <cell r="T836">
            <v>817.86</v>
          </cell>
          <cell r="U836">
            <v>819.79967741935479</v>
          </cell>
          <cell r="V836">
            <v>826.39547945205356</v>
          </cell>
        </row>
        <row r="837">
          <cell r="B837">
            <v>28470</v>
          </cell>
          <cell r="C837">
            <v>1</v>
          </cell>
          <cell r="D837">
            <v>1</v>
          </cell>
          <cell r="Q837">
            <v>1994</v>
          </cell>
          <cell r="R837" t="str">
            <v>19943</v>
          </cell>
          <cell r="S837">
            <v>34399</v>
          </cell>
          <cell r="T837">
            <v>817.86</v>
          </cell>
          <cell r="U837">
            <v>819.79967741935479</v>
          </cell>
          <cell r="V837">
            <v>826.39547945205356</v>
          </cell>
        </row>
        <row r="838">
          <cell r="B838">
            <v>28471</v>
          </cell>
          <cell r="C838">
            <v>1</v>
          </cell>
          <cell r="D838">
            <v>1</v>
          </cell>
          <cell r="Q838">
            <v>1994</v>
          </cell>
          <cell r="R838" t="str">
            <v>19943</v>
          </cell>
          <cell r="S838">
            <v>34400</v>
          </cell>
          <cell r="T838">
            <v>817.86</v>
          </cell>
          <cell r="U838">
            <v>819.79967741935479</v>
          </cell>
          <cell r="V838">
            <v>826.39547945205356</v>
          </cell>
        </row>
        <row r="839">
          <cell r="B839">
            <v>28472</v>
          </cell>
          <cell r="C839">
            <v>1</v>
          </cell>
          <cell r="D839">
            <v>1</v>
          </cell>
          <cell r="Q839">
            <v>1994</v>
          </cell>
          <cell r="R839" t="str">
            <v>19943</v>
          </cell>
          <cell r="S839">
            <v>34401</v>
          </cell>
          <cell r="T839">
            <v>817.76</v>
          </cell>
          <cell r="U839">
            <v>819.79967741935479</v>
          </cell>
          <cell r="V839">
            <v>826.39547945205356</v>
          </cell>
        </row>
        <row r="840">
          <cell r="B840">
            <v>28473</v>
          </cell>
          <cell r="C840">
            <v>1</v>
          </cell>
          <cell r="D840">
            <v>1</v>
          </cell>
          <cell r="Q840">
            <v>1994</v>
          </cell>
          <cell r="R840" t="str">
            <v>19943</v>
          </cell>
          <cell r="S840">
            <v>34402</v>
          </cell>
          <cell r="T840">
            <v>818.02</v>
          </cell>
          <cell r="U840">
            <v>819.79967741935479</v>
          </cell>
          <cell r="V840">
            <v>826.39547945205356</v>
          </cell>
        </row>
        <row r="841">
          <cell r="B841">
            <v>28474</v>
          </cell>
          <cell r="C841">
            <v>1</v>
          </cell>
          <cell r="D841">
            <v>1</v>
          </cell>
          <cell r="Q841">
            <v>1994</v>
          </cell>
          <cell r="R841" t="str">
            <v>19943</v>
          </cell>
          <cell r="S841">
            <v>34403</v>
          </cell>
          <cell r="T841">
            <v>818.37</v>
          </cell>
          <cell r="U841">
            <v>819.79967741935479</v>
          </cell>
          <cell r="V841">
            <v>826.39547945205356</v>
          </cell>
        </row>
        <row r="842">
          <cell r="B842">
            <v>28475</v>
          </cell>
          <cell r="C842">
            <v>1</v>
          </cell>
          <cell r="D842">
            <v>1</v>
          </cell>
          <cell r="Q842">
            <v>1994</v>
          </cell>
          <cell r="R842" t="str">
            <v>19943</v>
          </cell>
          <cell r="S842">
            <v>34404</v>
          </cell>
          <cell r="T842">
            <v>818.46</v>
          </cell>
          <cell r="U842">
            <v>819.79967741935479</v>
          </cell>
          <cell r="V842">
            <v>826.39547945205356</v>
          </cell>
        </row>
        <row r="843">
          <cell r="B843">
            <v>28476</v>
          </cell>
          <cell r="C843">
            <v>1</v>
          </cell>
          <cell r="D843">
            <v>1</v>
          </cell>
          <cell r="Q843">
            <v>1994</v>
          </cell>
          <cell r="R843" t="str">
            <v>19943</v>
          </cell>
          <cell r="S843">
            <v>34405</v>
          </cell>
          <cell r="T843">
            <v>818.62</v>
          </cell>
          <cell r="U843">
            <v>819.79967741935479</v>
          </cell>
          <cell r="V843">
            <v>826.39547945205356</v>
          </cell>
        </row>
        <row r="844">
          <cell r="B844">
            <v>28477</v>
          </cell>
          <cell r="C844">
            <v>1</v>
          </cell>
          <cell r="D844">
            <v>1</v>
          </cell>
          <cell r="Q844">
            <v>1994</v>
          </cell>
          <cell r="R844" t="str">
            <v>19943</v>
          </cell>
          <cell r="S844">
            <v>34406</v>
          </cell>
          <cell r="T844">
            <v>818.62</v>
          </cell>
          <cell r="U844">
            <v>819.79967741935479</v>
          </cell>
          <cell r="V844">
            <v>826.39547945205356</v>
          </cell>
        </row>
        <row r="845">
          <cell r="B845">
            <v>28478</v>
          </cell>
          <cell r="C845">
            <v>1</v>
          </cell>
          <cell r="D845">
            <v>1</v>
          </cell>
          <cell r="Q845">
            <v>1994</v>
          </cell>
          <cell r="R845" t="str">
            <v>19943</v>
          </cell>
          <cell r="S845">
            <v>34407</v>
          </cell>
          <cell r="T845">
            <v>818.62</v>
          </cell>
          <cell r="U845">
            <v>819.79967741935479</v>
          </cell>
          <cell r="V845">
            <v>826.39547945205356</v>
          </cell>
        </row>
        <row r="846">
          <cell r="B846">
            <v>28479</v>
          </cell>
          <cell r="C846">
            <v>1</v>
          </cell>
          <cell r="D846">
            <v>1</v>
          </cell>
          <cell r="Q846">
            <v>1994</v>
          </cell>
          <cell r="R846" t="str">
            <v>19943</v>
          </cell>
          <cell r="S846">
            <v>34408</v>
          </cell>
          <cell r="T846">
            <v>818.69</v>
          </cell>
          <cell r="U846">
            <v>819.79967741935479</v>
          </cell>
          <cell r="V846">
            <v>826.39547945205356</v>
          </cell>
        </row>
        <row r="847">
          <cell r="B847">
            <v>28480</v>
          </cell>
          <cell r="C847">
            <v>1</v>
          </cell>
          <cell r="D847">
            <v>1</v>
          </cell>
          <cell r="Q847">
            <v>1994</v>
          </cell>
          <cell r="R847" t="str">
            <v>19943</v>
          </cell>
          <cell r="S847">
            <v>34409</v>
          </cell>
          <cell r="T847">
            <v>818.49</v>
          </cell>
          <cell r="U847">
            <v>819.79967741935479</v>
          </cell>
          <cell r="V847">
            <v>826.39547945205356</v>
          </cell>
        </row>
        <row r="848">
          <cell r="B848">
            <v>28481</v>
          </cell>
          <cell r="C848">
            <v>1</v>
          </cell>
          <cell r="D848">
            <v>1</v>
          </cell>
          <cell r="Q848">
            <v>1994</v>
          </cell>
          <cell r="R848" t="str">
            <v>19943</v>
          </cell>
          <cell r="S848">
            <v>34410</v>
          </cell>
          <cell r="T848">
            <v>820.44</v>
          </cell>
          <cell r="U848">
            <v>819.79967741935479</v>
          </cell>
          <cell r="V848">
            <v>826.39547945205356</v>
          </cell>
        </row>
        <row r="849">
          <cell r="B849">
            <v>28482</v>
          </cell>
          <cell r="C849">
            <v>1</v>
          </cell>
          <cell r="D849">
            <v>1</v>
          </cell>
          <cell r="Q849">
            <v>1994</v>
          </cell>
          <cell r="R849" t="str">
            <v>19943</v>
          </cell>
          <cell r="S849">
            <v>34411</v>
          </cell>
          <cell r="T849">
            <v>820.91</v>
          </cell>
          <cell r="U849">
            <v>819.79967741935479</v>
          </cell>
          <cell r="V849">
            <v>826.39547945205356</v>
          </cell>
        </row>
        <row r="850">
          <cell r="B850">
            <v>28483</v>
          </cell>
          <cell r="C850">
            <v>1</v>
          </cell>
          <cell r="D850">
            <v>1</v>
          </cell>
          <cell r="Q850">
            <v>1994</v>
          </cell>
          <cell r="R850" t="str">
            <v>19943</v>
          </cell>
          <cell r="S850">
            <v>34412</v>
          </cell>
          <cell r="T850">
            <v>821.34</v>
          </cell>
          <cell r="U850">
            <v>819.79967741935479</v>
          </cell>
          <cell r="V850">
            <v>826.39547945205356</v>
          </cell>
        </row>
        <row r="851">
          <cell r="B851">
            <v>28484</v>
          </cell>
          <cell r="C851">
            <v>1</v>
          </cell>
          <cell r="D851">
            <v>1</v>
          </cell>
          <cell r="Q851">
            <v>1994</v>
          </cell>
          <cell r="R851" t="str">
            <v>19943</v>
          </cell>
          <cell r="S851">
            <v>34413</v>
          </cell>
          <cell r="T851">
            <v>821.34</v>
          </cell>
          <cell r="U851">
            <v>819.79967741935479</v>
          </cell>
          <cell r="V851">
            <v>826.39547945205356</v>
          </cell>
        </row>
        <row r="852">
          <cell r="B852">
            <v>28485</v>
          </cell>
          <cell r="C852">
            <v>1</v>
          </cell>
          <cell r="D852">
            <v>1</v>
          </cell>
          <cell r="Q852">
            <v>1994</v>
          </cell>
          <cell r="R852" t="str">
            <v>19943</v>
          </cell>
          <cell r="S852">
            <v>34414</v>
          </cell>
          <cell r="T852">
            <v>821.34</v>
          </cell>
          <cell r="U852">
            <v>819.79967741935479</v>
          </cell>
          <cell r="V852">
            <v>826.39547945205356</v>
          </cell>
        </row>
        <row r="853">
          <cell r="B853">
            <v>28486</v>
          </cell>
          <cell r="C853">
            <v>1</v>
          </cell>
          <cell r="D853">
            <v>1</v>
          </cell>
          <cell r="Q853">
            <v>1994</v>
          </cell>
          <cell r="R853" t="str">
            <v>19943</v>
          </cell>
          <cell r="S853">
            <v>34415</v>
          </cell>
          <cell r="T853">
            <v>821.34</v>
          </cell>
          <cell r="U853">
            <v>819.79967741935479</v>
          </cell>
          <cell r="V853">
            <v>826.39547945205356</v>
          </cell>
        </row>
        <row r="854">
          <cell r="B854">
            <v>28487</v>
          </cell>
          <cell r="C854">
            <v>1</v>
          </cell>
          <cell r="D854">
            <v>1</v>
          </cell>
          <cell r="Q854">
            <v>1994</v>
          </cell>
          <cell r="R854" t="str">
            <v>19943</v>
          </cell>
          <cell r="S854">
            <v>34416</v>
          </cell>
          <cell r="T854">
            <v>821.73</v>
          </cell>
          <cell r="U854">
            <v>819.79967741935479</v>
          </cell>
          <cell r="V854">
            <v>826.39547945205356</v>
          </cell>
        </row>
        <row r="855">
          <cell r="B855">
            <v>28488</v>
          </cell>
          <cell r="C855">
            <v>1</v>
          </cell>
          <cell r="D855">
            <v>1</v>
          </cell>
          <cell r="Q855">
            <v>1994</v>
          </cell>
          <cell r="R855" t="str">
            <v>19943</v>
          </cell>
          <cell r="S855">
            <v>34417</v>
          </cell>
          <cell r="T855">
            <v>821.82</v>
          </cell>
          <cell r="U855">
            <v>819.79967741935479</v>
          </cell>
          <cell r="V855">
            <v>826.39547945205356</v>
          </cell>
        </row>
        <row r="856">
          <cell r="B856">
            <v>28489</v>
          </cell>
          <cell r="C856">
            <v>1</v>
          </cell>
          <cell r="D856">
            <v>1</v>
          </cell>
          <cell r="Q856">
            <v>1994</v>
          </cell>
          <cell r="R856" t="str">
            <v>19943</v>
          </cell>
          <cell r="S856">
            <v>34418</v>
          </cell>
          <cell r="T856">
            <v>821.7</v>
          </cell>
          <cell r="U856">
            <v>819.79967741935479</v>
          </cell>
          <cell r="V856">
            <v>826.39547945205356</v>
          </cell>
        </row>
        <row r="857">
          <cell r="B857">
            <v>28490</v>
          </cell>
          <cell r="C857">
            <v>1</v>
          </cell>
          <cell r="D857">
            <v>1</v>
          </cell>
          <cell r="Q857">
            <v>1994</v>
          </cell>
          <cell r="R857" t="str">
            <v>19943</v>
          </cell>
          <cell r="S857">
            <v>34419</v>
          </cell>
          <cell r="T857">
            <v>821.14</v>
          </cell>
          <cell r="U857">
            <v>819.79967741935479</v>
          </cell>
          <cell r="V857">
            <v>826.39547945205356</v>
          </cell>
        </row>
        <row r="858">
          <cell r="B858">
            <v>28491</v>
          </cell>
          <cell r="C858">
            <v>1</v>
          </cell>
          <cell r="D858">
            <v>1</v>
          </cell>
          <cell r="Q858">
            <v>1994</v>
          </cell>
          <cell r="R858" t="str">
            <v>19943</v>
          </cell>
          <cell r="S858">
            <v>34420</v>
          </cell>
          <cell r="T858">
            <v>821.14</v>
          </cell>
          <cell r="U858">
            <v>819.79967741935479</v>
          </cell>
          <cell r="V858">
            <v>826.39547945205356</v>
          </cell>
        </row>
        <row r="859">
          <cell r="B859">
            <v>28492</v>
          </cell>
          <cell r="C859">
            <v>1</v>
          </cell>
          <cell r="D859">
            <v>1</v>
          </cell>
          <cell r="Q859">
            <v>1994</v>
          </cell>
          <cell r="R859" t="str">
            <v>19943</v>
          </cell>
          <cell r="S859">
            <v>34421</v>
          </cell>
          <cell r="T859">
            <v>821.14</v>
          </cell>
          <cell r="U859">
            <v>819.79967741935479</v>
          </cell>
          <cell r="V859">
            <v>826.39547945205356</v>
          </cell>
        </row>
        <row r="860">
          <cell r="B860">
            <v>28493</v>
          </cell>
          <cell r="C860">
            <v>1</v>
          </cell>
          <cell r="D860">
            <v>1</v>
          </cell>
          <cell r="Q860">
            <v>1994</v>
          </cell>
          <cell r="R860" t="str">
            <v>19943</v>
          </cell>
          <cell r="S860">
            <v>34422</v>
          </cell>
          <cell r="T860">
            <v>820.63</v>
          </cell>
          <cell r="U860">
            <v>819.79967741935479</v>
          </cell>
          <cell r="V860">
            <v>826.39547945205356</v>
          </cell>
        </row>
        <row r="861">
          <cell r="B861">
            <v>28494</v>
          </cell>
          <cell r="C861">
            <v>1</v>
          </cell>
          <cell r="D861">
            <v>1</v>
          </cell>
          <cell r="Q861">
            <v>1994</v>
          </cell>
          <cell r="R861" t="str">
            <v>19943</v>
          </cell>
          <cell r="S861">
            <v>34423</v>
          </cell>
          <cell r="T861">
            <v>820.78</v>
          </cell>
          <cell r="U861">
            <v>819.79967741935479</v>
          </cell>
          <cell r="V861">
            <v>826.39547945205356</v>
          </cell>
        </row>
        <row r="862">
          <cell r="B862">
            <v>28495</v>
          </cell>
          <cell r="C862">
            <v>1</v>
          </cell>
          <cell r="D862">
            <v>1</v>
          </cell>
          <cell r="Q862">
            <v>1994</v>
          </cell>
          <cell r="R862" t="str">
            <v>19943</v>
          </cell>
          <cell r="S862">
            <v>34424</v>
          </cell>
          <cell r="T862">
            <v>819.51</v>
          </cell>
          <cell r="U862">
            <v>819.79967741935479</v>
          </cell>
          <cell r="V862">
            <v>826.39547945205356</v>
          </cell>
        </row>
        <row r="863">
          <cell r="B863">
            <v>28496</v>
          </cell>
          <cell r="C863">
            <v>1</v>
          </cell>
          <cell r="D863">
            <v>1</v>
          </cell>
          <cell r="Q863">
            <v>1994</v>
          </cell>
          <cell r="R863" t="str">
            <v>19944</v>
          </cell>
          <cell r="S863">
            <v>34425</v>
          </cell>
          <cell r="T863">
            <v>819.51</v>
          </cell>
          <cell r="U863">
            <v>829.3456666666666</v>
          </cell>
          <cell r="V863">
            <v>826.39547945205356</v>
          </cell>
        </row>
        <row r="864">
          <cell r="B864">
            <v>28497</v>
          </cell>
          <cell r="C864">
            <v>1</v>
          </cell>
          <cell r="D864">
            <v>1</v>
          </cell>
          <cell r="Q864">
            <v>1994</v>
          </cell>
          <cell r="R864" t="str">
            <v>19944</v>
          </cell>
          <cell r="S864">
            <v>34426</v>
          </cell>
          <cell r="T864">
            <v>819.51</v>
          </cell>
          <cell r="U864">
            <v>829.3456666666666</v>
          </cell>
          <cell r="V864">
            <v>826.39547945205356</v>
          </cell>
        </row>
        <row r="865">
          <cell r="B865">
            <v>28498</v>
          </cell>
          <cell r="C865">
            <v>1</v>
          </cell>
          <cell r="D865">
            <v>1</v>
          </cell>
          <cell r="Q865">
            <v>1994</v>
          </cell>
          <cell r="R865" t="str">
            <v>19944</v>
          </cell>
          <cell r="S865">
            <v>34427</v>
          </cell>
          <cell r="T865">
            <v>819.51</v>
          </cell>
          <cell r="U865">
            <v>829.3456666666666</v>
          </cell>
          <cell r="V865">
            <v>826.39547945205356</v>
          </cell>
        </row>
        <row r="866">
          <cell r="B866">
            <v>28499</v>
          </cell>
          <cell r="C866">
            <v>1</v>
          </cell>
          <cell r="D866">
            <v>1</v>
          </cell>
          <cell r="Q866">
            <v>1994</v>
          </cell>
          <cell r="R866" t="str">
            <v>19944</v>
          </cell>
          <cell r="S866">
            <v>34428</v>
          </cell>
          <cell r="T866">
            <v>819.51</v>
          </cell>
          <cell r="U866">
            <v>829.3456666666666</v>
          </cell>
          <cell r="V866">
            <v>826.39547945205356</v>
          </cell>
        </row>
        <row r="867">
          <cell r="B867">
            <v>28500</v>
          </cell>
          <cell r="C867">
            <v>1</v>
          </cell>
          <cell r="D867">
            <v>1</v>
          </cell>
          <cell r="Q867">
            <v>1994</v>
          </cell>
          <cell r="R867" t="str">
            <v>19944</v>
          </cell>
          <cell r="S867">
            <v>34429</v>
          </cell>
          <cell r="T867">
            <v>820.21</v>
          </cell>
          <cell r="U867">
            <v>829.3456666666666</v>
          </cell>
          <cell r="V867">
            <v>826.39547945205356</v>
          </cell>
        </row>
        <row r="868">
          <cell r="B868">
            <v>28501</v>
          </cell>
          <cell r="C868">
            <v>1</v>
          </cell>
          <cell r="D868">
            <v>1</v>
          </cell>
          <cell r="Q868">
            <v>1994</v>
          </cell>
          <cell r="R868" t="str">
            <v>19944</v>
          </cell>
          <cell r="S868">
            <v>34430</v>
          </cell>
          <cell r="T868">
            <v>820.93</v>
          </cell>
          <cell r="U868">
            <v>829.3456666666666</v>
          </cell>
          <cell r="V868">
            <v>826.39547945205356</v>
          </cell>
        </row>
        <row r="869">
          <cell r="B869">
            <v>28502</v>
          </cell>
          <cell r="C869">
            <v>1</v>
          </cell>
          <cell r="D869">
            <v>1</v>
          </cell>
          <cell r="Q869">
            <v>1994</v>
          </cell>
          <cell r="R869" t="str">
            <v>19944</v>
          </cell>
          <cell r="S869">
            <v>34431</v>
          </cell>
          <cell r="T869">
            <v>822.57</v>
          </cell>
          <cell r="U869">
            <v>829.3456666666666</v>
          </cell>
          <cell r="V869">
            <v>826.39547945205356</v>
          </cell>
        </row>
        <row r="870">
          <cell r="B870">
            <v>28503</v>
          </cell>
          <cell r="C870">
            <v>1</v>
          </cell>
          <cell r="D870">
            <v>1</v>
          </cell>
          <cell r="Q870">
            <v>1994</v>
          </cell>
          <cell r="R870" t="str">
            <v>19944</v>
          </cell>
          <cell r="S870">
            <v>34432</v>
          </cell>
          <cell r="T870">
            <v>825.28</v>
          </cell>
          <cell r="U870">
            <v>829.3456666666666</v>
          </cell>
          <cell r="V870">
            <v>826.39547945205356</v>
          </cell>
        </row>
        <row r="871">
          <cell r="B871">
            <v>28504</v>
          </cell>
          <cell r="C871">
            <v>1</v>
          </cell>
          <cell r="D871">
            <v>1</v>
          </cell>
          <cell r="Q871">
            <v>1994</v>
          </cell>
          <cell r="R871" t="str">
            <v>19944</v>
          </cell>
          <cell r="S871">
            <v>34433</v>
          </cell>
          <cell r="T871">
            <v>828.92</v>
          </cell>
          <cell r="U871">
            <v>829.3456666666666</v>
          </cell>
          <cell r="V871">
            <v>826.39547945205356</v>
          </cell>
        </row>
        <row r="872">
          <cell r="B872">
            <v>28505</v>
          </cell>
          <cell r="C872">
            <v>1</v>
          </cell>
          <cell r="D872">
            <v>1</v>
          </cell>
          <cell r="Q872">
            <v>1994</v>
          </cell>
          <cell r="R872" t="str">
            <v>19944</v>
          </cell>
          <cell r="S872">
            <v>34434</v>
          </cell>
          <cell r="T872">
            <v>828.92</v>
          </cell>
          <cell r="U872">
            <v>829.3456666666666</v>
          </cell>
          <cell r="V872">
            <v>826.39547945205356</v>
          </cell>
        </row>
        <row r="873">
          <cell r="B873">
            <v>28506</v>
          </cell>
          <cell r="C873">
            <v>1</v>
          </cell>
          <cell r="D873">
            <v>1</v>
          </cell>
          <cell r="Q873">
            <v>1994</v>
          </cell>
          <cell r="R873" t="str">
            <v>19944</v>
          </cell>
          <cell r="S873">
            <v>34435</v>
          </cell>
          <cell r="T873">
            <v>828.92</v>
          </cell>
          <cell r="U873">
            <v>829.3456666666666</v>
          </cell>
          <cell r="V873">
            <v>826.39547945205356</v>
          </cell>
        </row>
        <row r="874">
          <cell r="B874">
            <v>28507</v>
          </cell>
          <cell r="C874">
            <v>1</v>
          </cell>
          <cell r="D874">
            <v>1</v>
          </cell>
          <cell r="Q874">
            <v>1994</v>
          </cell>
          <cell r="R874" t="str">
            <v>19944</v>
          </cell>
          <cell r="S874">
            <v>34436</v>
          </cell>
          <cell r="T874">
            <v>829.32</v>
          </cell>
          <cell r="U874">
            <v>829.3456666666666</v>
          </cell>
          <cell r="V874">
            <v>826.39547945205356</v>
          </cell>
        </row>
        <row r="875">
          <cell r="B875">
            <v>28508</v>
          </cell>
          <cell r="C875">
            <v>1</v>
          </cell>
          <cell r="D875">
            <v>1</v>
          </cell>
          <cell r="Q875">
            <v>1994</v>
          </cell>
          <cell r="R875" t="str">
            <v>19944</v>
          </cell>
          <cell r="S875">
            <v>34437</v>
          </cell>
          <cell r="T875">
            <v>828.81</v>
          </cell>
          <cell r="U875">
            <v>829.3456666666666</v>
          </cell>
          <cell r="V875">
            <v>826.39547945205356</v>
          </cell>
        </row>
        <row r="876">
          <cell r="B876">
            <v>28509</v>
          </cell>
          <cell r="C876">
            <v>1</v>
          </cell>
          <cell r="D876">
            <v>1</v>
          </cell>
          <cell r="Q876">
            <v>1994</v>
          </cell>
          <cell r="R876" t="str">
            <v>19944</v>
          </cell>
          <cell r="S876">
            <v>34438</v>
          </cell>
          <cell r="T876">
            <v>827.96</v>
          </cell>
          <cell r="U876">
            <v>829.3456666666666</v>
          </cell>
          <cell r="V876">
            <v>826.39547945205356</v>
          </cell>
        </row>
        <row r="877">
          <cell r="B877">
            <v>28510</v>
          </cell>
          <cell r="C877">
            <v>1</v>
          </cell>
          <cell r="D877">
            <v>1</v>
          </cell>
          <cell r="Q877">
            <v>1994</v>
          </cell>
          <cell r="R877" t="str">
            <v>19944</v>
          </cell>
          <cell r="S877">
            <v>34439</v>
          </cell>
          <cell r="T877">
            <v>827.44</v>
          </cell>
          <cell r="U877">
            <v>829.3456666666666</v>
          </cell>
          <cell r="V877">
            <v>826.39547945205356</v>
          </cell>
        </row>
        <row r="878">
          <cell r="B878">
            <v>28511</v>
          </cell>
          <cell r="C878">
            <v>1</v>
          </cell>
          <cell r="D878">
            <v>1</v>
          </cell>
          <cell r="Q878">
            <v>1994</v>
          </cell>
          <cell r="R878" t="str">
            <v>19944</v>
          </cell>
          <cell r="S878">
            <v>34440</v>
          </cell>
          <cell r="T878">
            <v>827.93</v>
          </cell>
          <cell r="U878">
            <v>829.3456666666666</v>
          </cell>
          <cell r="V878">
            <v>826.39547945205356</v>
          </cell>
        </row>
        <row r="879">
          <cell r="B879">
            <v>28512</v>
          </cell>
          <cell r="C879">
            <v>1</v>
          </cell>
          <cell r="D879">
            <v>1</v>
          </cell>
          <cell r="Q879">
            <v>1994</v>
          </cell>
          <cell r="R879" t="str">
            <v>19944</v>
          </cell>
          <cell r="S879">
            <v>34441</v>
          </cell>
          <cell r="T879">
            <v>827.93</v>
          </cell>
          <cell r="U879">
            <v>829.3456666666666</v>
          </cell>
          <cell r="V879">
            <v>826.39547945205356</v>
          </cell>
        </row>
        <row r="880">
          <cell r="B880">
            <v>28513</v>
          </cell>
          <cell r="C880">
            <v>1</v>
          </cell>
          <cell r="D880">
            <v>1</v>
          </cell>
          <cell r="Q880">
            <v>1994</v>
          </cell>
          <cell r="R880" t="str">
            <v>19944</v>
          </cell>
          <cell r="S880">
            <v>34442</v>
          </cell>
          <cell r="T880">
            <v>827.93</v>
          </cell>
          <cell r="U880">
            <v>829.3456666666666</v>
          </cell>
          <cell r="V880">
            <v>826.39547945205356</v>
          </cell>
        </row>
        <row r="881">
          <cell r="B881">
            <v>28514</v>
          </cell>
          <cell r="C881">
            <v>1</v>
          </cell>
          <cell r="D881">
            <v>1</v>
          </cell>
          <cell r="Q881">
            <v>1994</v>
          </cell>
          <cell r="R881" t="str">
            <v>19944</v>
          </cell>
          <cell r="S881">
            <v>34443</v>
          </cell>
          <cell r="T881">
            <v>829.47</v>
          </cell>
          <cell r="U881">
            <v>829.3456666666666</v>
          </cell>
          <cell r="V881">
            <v>826.39547945205356</v>
          </cell>
        </row>
        <row r="882">
          <cell r="B882">
            <v>28515</v>
          </cell>
          <cell r="C882">
            <v>1</v>
          </cell>
          <cell r="D882">
            <v>1</v>
          </cell>
          <cell r="Q882">
            <v>1994</v>
          </cell>
          <cell r="R882" t="str">
            <v>19944</v>
          </cell>
          <cell r="S882">
            <v>34444</v>
          </cell>
          <cell r="T882">
            <v>831.24</v>
          </cell>
          <cell r="U882">
            <v>829.3456666666666</v>
          </cell>
          <cell r="V882">
            <v>826.39547945205356</v>
          </cell>
        </row>
        <row r="883">
          <cell r="B883">
            <v>28516</v>
          </cell>
          <cell r="C883">
            <v>1</v>
          </cell>
          <cell r="D883">
            <v>1</v>
          </cell>
          <cell r="Q883">
            <v>1994</v>
          </cell>
          <cell r="R883" t="str">
            <v>19944</v>
          </cell>
          <cell r="S883">
            <v>34445</v>
          </cell>
          <cell r="T883">
            <v>834.3</v>
          </cell>
          <cell r="U883">
            <v>829.3456666666666</v>
          </cell>
          <cell r="V883">
            <v>826.39547945205356</v>
          </cell>
        </row>
        <row r="884">
          <cell r="B884">
            <v>28517</v>
          </cell>
          <cell r="C884">
            <v>1</v>
          </cell>
          <cell r="D884">
            <v>1</v>
          </cell>
          <cell r="Q884">
            <v>1994</v>
          </cell>
          <cell r="R884" t="str">
            <v>19944</v>
          </cell>
          <cell r="S884">
            <v>34446</v>
          </cell>
          <cell r="T884">
            <v>838.25</v>
          </cell>
          <cell r="U884">
            <v>829.3456666666666</v>
          </cell>
          <cell r="V884">
            <v>826.39547945205356</v>
          </cell>
        </row>
        <row r="885">
          <cell r="B885">
            <v>28518</v>
          </cell>
          <cell r="C885">
            <v>1</v>
          </cell>
          <cell r="D885">
            <v>1</v>
          </cell>
          <cell r="Q885">
            <v>1994</v>
          </cell>
          <cell r="R885" t="str">
            <v>19944</v>
          </cell>
          <cell r="S885">
            <v>34447</v>
          </cell>
          <cell r="T885">
            <v>836.96</v>
          </cell>
          <cell r="U885">
            <v>829.3456666666666</v>
          </cell>
          <cell r="V885">
            <v>826.39547945205356</v>
          </cell>
        </row>
        <row r="886">
          <cell r="B886">
            <v>28519</v>
          </cell>
          <cell r="C886">
            <v>1</v>
          </cell>
          <cell r="D886">
            <v>1</v>
          </cell>
          <cell r="Q886">
            <v>1994</v>
          </cell>
          <cell r="R886" t="str">
            <v>19944</v>
          </cell>
          <cell r="S886">
            <v>34448</v>
          </cell>
          <cell r="T886">
            <v>836.96</v>
          </cell>
          <cell r="U886">
            <v>829.3456666666666</v>
          </cell>
          <cell r="V886">
            <v>826.39547945205356</v>
          </cell>
        </row>
        <row r="887">
          <cell r="B887">
            <v>28520</v>
          </cell>
          <cell r="C887">
            <v>1</v>
          </cell>
          <cell r="D887">
            <v>1</v>
          </cell>
          <cell r="Q887">
            <v>1994</v>
          </cell>
          <cell r="R887" t="str">
            <v>19944</v>
          </cell>
          <cell r="S887">
            <v>34449</v>
          </cell>
          <cell r="T887">
            <v>836.96</v>
          </cell>
          <cell r="U887">
            <v>829.3456666666666</v>
          </cell>
          <cell r="V887">
            <v>826.39547945205356</v>
          </cell>
        </row>
        <row r="888">
          <cell r="B888">
            <v>28521</v>
          </cell>
          <cell r="C888">
            <v>1</v>
          </cell>
          <cell r="D888">
            <v>1</v>
          </cell>
          <cell r="Q888">
            <v>1994</v>
          </cell>
          <cell r="R888" t="str">
            <v>19944</v>
          </cell>
          <cell r="S888">
            <v>34450</v>
          </cell>
          <cell r="T888">
            <v>835.4</v>
          </cell>
          <cell r="U888">
            <v>829.3456666666666</v>
          </cell>
          <cell r="V888">
            <v>826.39547945205356</v>
          </cell>
        </row>
        <row r="889">
          <cell r="B889">
            <v>28522</v>
          </cell>
          <cell r="C889">
            <v>1</v>
          </cell>
          <cell r="D889">
            <v>1</v>
          </cell>
          <cell r="Q889">
            <v>1994</v>
          </cell>
          <cell r="R889" t="str">
            <v>19944</v>
          </cell>
          <cell r="S889">
            <v>34451</v>
          </cell>
          <cell r="T889">
            <v>837.31</v>
          </cell>
          <cell r="U889">
            <v>829.3456666666666</v>
          </cell>
          <cell r="V889">
            <v>826.39547945205356</v>
          </cell>
        </row>
        <row r="890">
          <cell r="B890">
            <v>28523</v>
          </cell>
          <cell r="C890">
            <v>1</v>
          </cell>
          <cell r="D890">
            <v>1</v>
          </cell>
          <cell r="Q890">
            <v>1994</v>
          </cell>
          <cell r="R890" t="str">
            <v>19944</v>
          </cell>
          <cell r="S890">
            <v>34452</v>
          </cell>
          <cell r="T890">
            <v>838.28</v>
          </cell>
          <cell r="U890">
            <v>829.3456666666666</v>
          </cell>
          <cell r="V890">
            <v>826.39547945205356</v>
          </cell>
        </row>
        <row r="891">
          <cell r="B891">
            <v>28524</v>
          </cell>
          <cell r="C891">
            <v>1</v>
          </cell>
          <cell r="D891">
            <v>1</v>
          </cell>
          <cell r="Q891">
            <v>1994</v>
          </cell>
          <cell r="R891" t="str">
            <v>19944</v>
          </cell>
          <cell r="S891">
            <v>34453</v>
          </cell>
          <cell r="T891">
            <v>837.27</v>
          </cell>
          <cell r="U891">
            <v>829.3456666666666</v>
          </cell>
          <cell r="V891">
            <v>826.39547945205356</v>
          </cell>
        </row>
        <row r="892">
          <cell r="B892">
            <v>28525</v>
          </cell>
          <cell r="C892">
            <v>1</v>
          </cell>
          <cell r="D892">
            <v>1</v>
          </cell>
          <cell r="Q892">
            <v>1994</v>
          </cell>
          <cell r="R892" t="str">
            <v>19944</v>
          </cell>
          <cell r="S892">
            <v>34454</v>
          </cell>
          <cell r="T892">
            <v>836.86</v>
          </cell>
          <cell r="U892">
            <v>829.3456666666666</v>
          </cell>
          <cell r="V892">
            <v>826.39547945205356</v>
          </cell>
        </row>
        <row r="893">
          <cell r="B893">
            <v>28526</v>
          </cell>
          <cell r="C893">
            <v>1</v>
          </cell>
          <cell r="D893">
            <v>1</v>
          </cell>
          <cell r="Q893">
            <v>1994</v>
          </cell>
          <cell r="R893" t="str">
            <v>19945</v>
          </cell>
          <cell r="S893">
            <v>34455</v>
          </cell>
          <cell r="T893">
            <v>836.86</v>
          </cell>
          <cell r="U893">
            <v>841.40612903225815</v>
          </cell>
          <cell r="V893">
            <v>826.39547945205356</v>
          </cell>
        </row>
        <row r="894">
          <cell r="B894">
            <v>28527</v>
          </cell>
          <cell r="C894">
            <v>1</v>
          </cell>
          <cell r="D894">
            <v>1</v>
          </cell>
          <cell r="Q894">
            <v>1994</v>
          </cell>
          <cell r="R894" t="str">
            <v>19945</v>
          </cell>
          <cell r="S894">
            <v>34456</v>
          </cell>
          <cell r="T894">
            <v>836.86</v>
          </cell>
          <cell r="U894">
            <v>841.40612903225815</v>
          </cell>
          <cell r="V894">
            <v>826.39547945205356</v>
          </cell>
        </row>
        <row r="895">
          <cell r="B895">
            <v>28528</v>
          </cell>
          <cell r="C895">
            <v>1</v>
          </cell>
          <cell r="D895">
            <v>1</v>
          </cell>
          <cell r="Q895">
            <v>1994</v>
          </cell>
          <cell r="R895" t="str">
            <v>19945</v>
          </cell>
          <cell r="S895">
            <v>34457</v>
          </cell>
          <cell r="T895">
            <v>838.04</v>
          </cell>
          <cell r="U895">
            <v>841.40612903225815</v>
          </cell>
          <cell r="V895">
            <v>826.39547945205356</v>
          </cell>
        </row>
        <row r="896">
          <cell r="B896">
            <v>28529</v>
          </cell>
          <cell r="C896">
            <v>1</v>
          </cell>
          <cell r="D896">
            <v>1</v>
          </cell>
          <cell r="Q896">
            <v>1994</v>
          </cell>
          <cell r="R896" t="str">
            <v>19945</v>
          </cell>
          <cell r="S896">
            <v>34458</v>
          </cell>
          <cell r="T896">
            <v>839.14</v>
          </cell>
          <cell r="U896">
            <v>841.40612903225815</v>
          </cell>
          <cell r="V896">
            <v>826.39547945205356</v>
          </cell>
        </row>
        <row r="897">
          <cell r="B897">
            <v>28530</v>
          </cell>
          <cell r="C897">
            <v>1</v>
          </cell>
          <cell r="D897">
            <v>1</v>
          </cell>
          <cell r="Q897">
            <v>1994</v>
          </cell>
          <cell r="R897" t="str">
            <v>19945</v>
          </cell>
          <cell r="S897">
            <v>34459</v>
          </cell>
          <cell r="T897">
            <v>841</v>
          </cell>
          <cell r="U897">
            <v>841.40612903225815</v>
          </cell>
          <cell r="V897">
            <v>826.39547945205356</v>
          </cell>
        </row>
        <row r="898">
          <cell r="B898">
            <v>28531</v>
          </cell>
          <cell r="C898">
            <v>1</v>
          </cell>
          <cell r="D898">
            <v>1</v>
          </cell>
          <cell r="Q898">
            <v>1994</v>
          </cell>
          <cell r="R898" t="str">
            <v>19945</v>
          </cell>
          <cell r="S898">
            <v>34460</v>
          </cell>
          <cell r="T898">
            <v>841.25</v>
          </cell>
          <cell r="U898">
            <v>841.40612903225815</v>
          </cell>
          <cell r="V898">
            <v>826.39547945205356</v>
          </cell>
        </row>
        <row r="899">
          <cell r="B899">
            <v>28532</v>
          </cell>
          <cell r="C899">
            <v>1</v>
          </cell>
          <cell r="D899">
            <v>1</v>
          </cell>
          <cell r="Q899">
            <v>1994</v>
          </cell>
          <cell r="R899" t="str">
            <v>19945</v>
          </cell>
          <cell r="S899">
            <v>34461</v>
          </cell>
          <cell r="T899">
            <v>841.7</v>
          </cell>
          <cell r="U899">
            <v>841.40612903225815</v>
          </cell>
          <cell r="V899">
            <v>826.39547945205356</v>
          </cell>
        </row>
        <row r="900">
          <cell r="B900">
            <v>28533</v>
          </cell>
          <cell r="C900">
            <v>1</v>
          </cell>
          <cell r="D900">
            <v>1</v>
          </cell>
          <cell r="Q900">
            <v>1994</v>
          </cell>
          <cell r="R900" t="str">
            <v>19945</v>
          </cell>
          <cell r="S900">
            <v>34462</v>
          </cell>
          <cell r="T900">
            <v>841.7</v>
          </cell>
          <cell r="U900">
            <v>841.40612903225815</v>
          </cell>
          <cell r="V900">
            <v>826.39547945205356</v>
          </cell>
        </row>
        <row r="901">
          <cell r="B901">
            <v>28534</v>
          </cell>
          <cell r="C901">
            <v>1</v>
          </cell>
          <cell r="D901">
            <v>1</v>
          </cell>
          <cell r="Q901">
            <v>1994</v>
          </cell>
          <cell r="R901" t="str">
            <v>19945</v>
          </cell>
          <cell r="S901">
            <v>34463</v>
          </cell>
          <cell r="T901">
            <v>841.7</v>
          </cell>
          <cell r="U901">
            <v>841.40612903225815</v>
          </cell>
          <cell r="V901">
            <v>826.39547945205356</v>
          </cell>
        </row>
        <row r="902">
          <cell r="B902">
            <v>28535</v>
          </cell>
          <cell r="C902">
            <v>1</v>
          </cell>
          <cell r="D902">
            <v>1</v>
          </cell>
          <cell r="Q902">
            <v>1994</v>
          </cell>
          <cell r="R902" t="str">
            <v>19945</v>
          </cell>
          <cell r="S902">
            <v>34464</v>
          </cell>
          <cell r="T902">
            <v>841.27</v>
          </cell>
          <cell r="U902">
            <v>841.40612903225815</v>
          </cell>
          <cell r="V902">
            <v>826.39547945205356</v>
          </cell>
        </row>
        <row r="903">
          <cell r="B903">
            <v>28536</v>
          </cell>
          <cell r="C903">
            <v>1</v>
          </cell>
          <cell r="D903">
            <v>1</v>
          </cell>
          <cell r="Q903">
            <v>1994</v>
          </cell>
          <cell r="R903" t="str">
            <v>19945</v>
          </cell>
          <cell r="S903">
            <v>34465</v>
          </cell>
          <cell r="T903">
            <v>841.33</v>
          </cell>
          <cell r="U903">
            <v>841.40612903225815</v>
          </cell>
          <cell r="V903">
            <v>826.39547945205356</v>
          </cell>
        </row>
        <row r="904">
          <cell r="B904">
            <v>28537</v>
          </cell>
          <cell r="C904">
            <v>1</v>
          </cell>
          <cell r="D904">
            <v>1</v>
          </cell>
          <cell r="Q904">
            <v>1994</v>
          </cell>
          <cell r="R904" t="str">
            <v>19945</v>
          </cell>
          <cell r="S904">
            <v>34466</v>
          </cell>
          <cell r="T904">
            <v>841.92</v>
          </cell>
          <cell r="U904">
            <v>841.40612903225815</v>
          </cell>
          <cell r="V904">
            <v>826.39547945205356</v>
          </cell>
        </row>
        <row r="905">
          <cell r="B905">
            <v>28538</v>
          </cell>
          <cell r="C905">
            <v>1</v>
          </cell>
          <cell r="D905">
            <v>1</v>
          </cell>
          <cell r="Q905">
            <v>1994</v>
          </cell>
          <cell r="R905" t="str">
            <v>19945</v>
          </cell>
          <cell r="S905">
            <v>34467</v>
          </cell>
          <cell r="T905">
            <v>843.24</v>
          </cell>
          <cell r="U905">
            <v>841.40612903225815</v>
          </cell>
          <cell r="V905">
            <v>826.39547945205356</v>
          </cell>
        </row>
        <row r="906">
          <cell r="B906">
            <v>28539</v>
          </cell>
          <cell r="C906">
            <v>1</v>
          </cell>
          <cell r="D906">
            <v>1</v>
          </cell>
          <cell r="Q906">
            <v>1994</v>
          </cell>
          <cell r="R906" t="str">
            <v>19945</v>
          </cell>
          <cell r="S906">
            <v>34468</v>
          </cell>
          <cell r="T906">
            <v>842.23</v>
          </cell>
          <cell r="U906">
            <v>841.40612903225815</v>
          </cell>
          <cell r="V906">
            <v>826.39547945205356</v>
          </cell>
        </row>
        <row r="907">
          <cell r="B907">
            <v>28540</v>
          </cell>
          <cell r="C907">
            <v>1</v>
          </cell>
          <cell r="D907">
            <v>1</v>
          </cell>
          <cell r="Q907">
            <v>1994</v>
          </cell>
          <cell r="R907" t="str">
            <v>19945</v>
          </cell>
          <cell r="S907">
            <v>34469</v>
          </cell>
          <cell r="T907">
            <v>842.23</v>
          </cell>
          <cell r="U907">
            <v>841.40612903225815</v>
          </cell>
          <cell r="V907">
            <v>826.39547945205356</v>
          </cell>
        </row>
        <row r="908">
          <cell r="B908">
            <v>28541</v>
          </cell>
          <cell r="C908">
            <v>1</v>
          </cell>
          <cell r="D908">
            <v>1</v>
          </cell>
          <cell r="Q908">
            <v>1994</v>
          </cell>
          <cell r="R908" t="str">
            <v>19945</v>
          </cell>
          <cell r="S908">
            <v>34470</v>
          </cell>
          <cell r="T908">
            <v>842.23</v>
          </cell>
          <cell r="U908">
            <v>841.40612903225815</v>
          </cell>
          <cell r="V908">
            <v>826.39547945205356</v>
          </cell>
        </row>
        <row r="909">
          <cell r="B909">
            <v>28542</v>
          </cell>
          <cell r="C909">
            <v>1</v>
          </cell>
          <cell r="D909">
            <v>1</v>
          </cell>
          <cell r="Q909">
            <v>1994</v>
          </cell>
          <cell r="R909" t="str">
            <v>19945</v>
          </cell>
          <cell r="S909">
            <v>34471</v>
          </cell>
          <cell r="T909">
            <v>842.23</v>
          </cell>
          <cell r="U909">
            <v>841.40612903225815</v>
          </cell>
          <cell r="V909">
            <v>826.39547945205356</v>
          </cell>
        </row>
        <row r="910">
          <cell r="B910">
            <v>28543</v>
          </cell>
          <cell r="C910">
            <v>1</v>
          </cell>
          <cell r="D910">
            <v>1</v>
          </cell>
          <cell r="Q910">
            <v>1994</v>
          </cell>
          <cell r="R910" t="str">
            <v>19945</v>
          </cell>
          <cell r="S910">
            <v>34472</v>
          </cell>
          <cell r="T910">
            <v>842.21</v>
          </cell>
          <cell r="U910">
            <v>841.40612903225815</v>
          </cell>
          <cell r="V910">
            <v>826.39547945205356</v>
          </cell>
        </row>
        <row r="911">
          <cell r="B911">
            <v>28544</v>
          </cell>
          <cell r="C911">
            <v>1</v>
          </cell>
          <cell r="D911">
            <v>1</v>
          </cell>
          <cell r="Q911">
            <v>1994</v>
          </cell>
          <cell r="R911" t="str">
            <v>19945</v>
          </cell>
          <cell r="S911">
            <v>34473</v>
          </cell>
          <cell r="T911">
            <v>842.83</v>
          </cell>
          <cell r="U911">
            <v>841.40612903225815</v>
          </cell>
          <cell r="V911">
            <v>826.39547945205356</v>
          </cell>
        </row>
        <row r="912">
          <cell r="B912">
            <v>28545</v>
          </cell>
          <cell r="C912">
            <v>1</v>
          </cell>
          <cell r="D912">
            <v>1</v>
          </cell>
          <cell r="Q912">
            <v>1994</v>
          </cell>
          <cell r="R912" t="str">
            <v>19945</v>
          </cell>
          <cell r="S912">
            <v>34474</v>
          </cell>
          <cell r="T912">
            <v>842.64</v>
          </cell>
          <cell r="U912">
            <v>841.40612903225815</v>
          </cell>
          <cell r="V912">
            <v>826.39547945205356</v>
          </cell>
        </row>
        <row r="913">
          <cell r="B913">
            <v>28546</v>
          </cell>
          <cell r="C913">
            <v>1</v>
          </cell>
          <cell r="D913">
            <v>1</v>
          </cell>
          <cell r="Q913">
            <v>1994</v>
          </cell>
          <cell r="R913" t="str">
            <v>19945</v>
          </cell>
          <cell r="S913">
            <v>34475</v>
          </cell>
          <cell r="T913">
            <v>842.33</v>
          </cell>
          <cell r="U913">
            <v>841.40612903225815</v>
          </cell>
          <cell r="V913">
            <v>826.39547945205356</v>
          </cell>
        </row>
        <row r="914">
          <cell r="B914">
            <v>28547</v>
          </cell>
          <cell r="C914">
            <v>1</v>
          </cell>
          <cell r="D914">
            <v>1</v>
          </cell>
          <cell r="Q914">
            <v>1994</v>
          </cell>
          <cell r="R914" t="str">
            <v>19945</v>
          </cell>
          <cell r="S914">
            <v>34476</v>
          </cell>
          <cell r="T914">
            <v>842.33</v>
          </cell>
          <cell r="U914">
            <v>841.40612903225815</v>
          </cell>
          <cell r="V914">
            <v>826.39547945205356</v>
          </cell>
        </row>
        <row r="915">
          <cell r="B915">
            <v>28548</v>
          </cell>
          <cell r="C915">
            <v>1</v>
          </cell>
          <cell r="D915">
            <v>1</v>
          </cell>
          <cell r="Q915">
            <v>1994</v>
          </cell>
          <cell r="R915" t="str">
            <v>19945</v>
          </cell>
          <cell r="S915">
            <v>34477</v>
          </cell>
          <cell r="T915">
            <v>842.33</v>
          </cell>
          <cell r="U915">
            <v>841.40612903225815</v>
          </cell>
          <cell r="V915">
            <v>826.39547945205356</v>
          </cell>
        </row>
        <row r="916">
          <cell r="B916">
            <v>28549</v>
          </cell>
          <cell r="C916">
            <v>1</v>
          </cell>
          <cell r="D916">
            <v>1</v>
          </cell>
          <cell r="Q916">
            <v>1994</v>
          </cell>
          <cell r="R916" t="str">
            <v>19945</v>
          </cell>
          <cell r="S916">
            <v>34478</v>
          </cell>
          <cell r="T916">
            <v>842.92</v>
          </cell>
          <cell r="U916">
            <v>841.40612903225815</v>
          </cell>
          <cell r="V916">
            <v>826.39547945205356</v>
          </cell>
        </row>
        <row r="917">
          <cell r="B917">
            <v>28550</v>
          </cell>
          <cell r="C917">
            <v>1</v>
          </cell>
          <cell r="D917">
            <v>1</v>
          </cell>
          <cell r="Q917">
            <v>1994</v>
          </cell>
          <cell r="R917" t="str">
            <v>19945</v>
          </cell>
          <cell r="S917">
            <v>34479</v>
          </cell>
          <cell r="T917">
            <v>843.08</v>
          </cell>
          <cell r="U917">
            <v>841.40612903225815</v>
          </cell>
          <cell r="V917">
            <v>826.39547945205356</v>
          </cell>
        </row>
        <row r="918">
          <cell r="B918">
            <v>28551</v>
          </cell>
          <cell r="C918">
            <v>1</v>
          </cell>
          <cell r="D918">
            <v>1</v>
          </cell>
          <cell r="Q918">
            <v>1994</v>
          </cell>
          <cell r="R918" t="str">
            <v>19945</v>
          </cell>
          <cell r="S918">
            <v>34480</v>
          </cell>
          <cell r="T918">
            <v>842.22</v>
          </cell>
          <cell r="U918">
            <v>841.40612903225815</v>
          </cell>
          <cell r="V918">
            <v>826.39547945205356</v>
          </cell>
        </row>
        <row r="919">
          <cell r="B919">
            <v>28552</v>
          </cell>
          <cell r="C919">
            <v>1</v>
          </cell>
          <cell r="D919">
            <v>1</v>
          </cell>
          <cell r="Q919">
            <v>1994</v>
          </cell>
          <cell r="R919" t="str">
            <v>19945</v>
          </cell>
          <cell r="S919">
            <v>34481</v>
          </cell>
          <cell r="T919">
            <v>841.86</v>
          </cell>
          <cell r="U919">
            <v>841.40612903225815</v>
          </cell>
          <cell r="V919">
            <v>826.39547945205356</v>
          </cell>
        </row>
        <row r="920">
          <cell r="B920">
            <v>28553</v>
          </cell>
          <cell r="C920">
            <v>1</v>
          </cell>
          <cell r="D920">
            <v>1</v>
          </cell>
          <cell r="Q920">
            <v>1994</v>
          </cell>
          <cell r="R920" t="str">
            <v>19945</v>
          </cell>
          <cell r="S920">
            <v>34482</v>
          </cell>
          <cell r="T920">
            <v>840.93</v>
          </cell>
          <cell r="U920">
            <v>841.40612903225815</v>
          </cell>
          <cell r="V920">
            <v>826.39547945205356</v>
          </cell>
        </row>
        <row r="921">
          <cell r="B921">
            <v>28554</v>
          </cell>
          <cell r="C921">
            <v>1</v>
          </cell>
          <cell r="D921">
            <v>1</v>
          </cell>
          <cell r="Q921">
            <v>1994</v>
          </cell>
          <cell r="R921" t="str">
            <v>19945</v>
          </cell>
          <cell r="S921">
            <v>34483</v>
          </cell>
          <cell r="T921">
            <v>840.93</v>
          </cell>
          <cell r="U921">
            <v>841.40612903225815</v>
          </cell>
          <cell r="V921">
            <v>826.39547945205356</v>
          </cell>
        </row>
        <row r="922">
          <cell r="B922">
            <v>28555</v>
          </cell>
          <cell r="C922">
            <v>1</v>
          </cell>
          <cell r="D922">
            <v>1</v>
          </cell>
          <cell r="Q922">
            <v>1994</v>
          </cell>
          <cell r="R922" t="str">
            <v>19945</v>
          </cell>
          <cell r="S922">
            <v>34484</v>
          </cell>
          <cell r="T922">
            <v>840.93</v>
          </cell>
          <cell r="U922">
            <v>841.40612903225815</v>
          </cell>
          <cell r="V922">
            <v>826.39547945205356</v>
          </cell>
        </row>
        <row r="923">
          <cell r="B923">
            <v>28556</v>
          </cell>
          <cell r="C923">
            <v>1</v>
          </cell>
          <cell r="D923">
            <v>1</v>
          </cell>
          <cell r="Q923">
            <v>1994</v>
          </cell>
          <cell r="R923" t="str">
            <v>19945</v>
          </cell>
          <cell r="S923">
            <v>34485</v>
          </cell>
          <cell r="T923">
            <v>841.12</v>
          </cell>
          <cell r="U923">
            <v>841.40612903225815</v>
          </cell>
          <cell r="V923">
            <v>826.39547945205356</v>
          </cell>
        </row>
        <row r="924">
          <cell r="B924">
            <v>28557</v>
          </cell>
          <cell r="C924">
            <v>1</v>
          </cell>
          <cell r="D924">
            <v>1</v>
          </cell>
          <cell r="Q924">
            <v>1994</v>
          </cell>
          <cell r="R924" t="str">
            <v>19946</v>
          </cell>
          <cell r="S924">
            <v>34486</v>
          </cell>
          <cell r="T924">
            <v>841.93</v>
          </cell>
          <cell r="U924">
            <v>831.1583333333333</v>
          </cell>
          <cell r="V924">
            <v>826.39547945205356</v>
          </cell>
        </row>
        <row r="925">
          <cell r="B925">
            <v>28558</v>
          </cell>
          <cell r="C925">
            <v>1</v>
          </cell>
          <cell r="D925">
            <v>1</v>
          </cell>
          <cell r="Q925">
            <v>1994</v>
          </cell>
          <cell r="R925" t="str">
            <v>19946</v>
          </cell>
          <cell r="S925">
            <v>34487</v>
          </cell>
          <cell r="T925">
            <v>842</v>
          </cell>
          <cell r="U925">
            <v>831.1583333333333</v>
          </cell>
          <cell r="V925">
            <v>826.39547945205356</v>
          </cell>
        </row>
        <row r="926">
          <cell r="B926">
            <v>28559</v>
          </cell>
          <cell r="C926">
            <v>1</v>
          </cell>
          <cell r="D926">
            <v>1</v>
          </cell>
          <cell r="Q926">
            <v>1994</v>
          </cell>
          <cell r="R926" t="str">
            <v>19946</v>
          </cell>
          <cell r="S926">
            <v>34488</v>
          </cell>
          <cell r="T926">
            <v>841.44</v>
          </cell>
          <cell r="U926">
            <v>831.1583333333333</v>
          </cell>
          <cell r="V926">
            <v>826.39547945205356</v>
          </cell>
        </row>
        <row r="927">
          <cell r="B927">
            <v>28560</v>
          </cell>
          <cell r="C927">
            <v>1</v>
          </cell>
          <cell r="D927">
            <v>1</v>
          </cell>
          <cell r="Q927">
            <v>1994</v>
          </cell>
          <cell r="R927" t="str">
            <v>19946</v>
          </cell>
          <cell r="S927">
            <v>34489</v>
          </cell>
          <cell r="T927">
            <v>840.37</v>
          </cell>
          <cell r="U927">
            <v>831.1583333333333</v>
          </cell>
          <cell r="V927">
            <v>826.39547945205356</v>
          </cell>
        </row>
        <row r="928">
          <cell r="B928">
            <v>28561</v>
          </cell>
          <cell r="C928">
            <v>1</v>
          </cell>
          <cell r="D928">
            <v>1</v>
          </cell>
          <cell r="Q928">
            <v>1994</v>
          </cell>
          <cell r="R928" t="str">
            <v>19946</v>
          </cell>
          <cell r="S928">
            <v>34490</v>
          </cell>
          <cell r="T928">
            <v>840.37</v>
          </cell>
          <cell r="U928">
            <v>831.1583333333333</v>
          </cell>
          <cell r="V928">
            <v>826.39547945205356</v>
          </cell>
        </row>
        <row r="929">
          <cell r="B929">
            <v>28562</v>
          </cell>
          <cell r="C929">
            <v>1</v>
          </cell>
          <cell r="D929">
            <v>1</v>
          </cell>
          <cell r="Q929">
            <v>1994</v>
          </cell>
          <cell r="R929" t="str">
            <v>19946</v>
          </cell>
          <cell r="S929">
            <v>34491</v>
          </cell>
          <cell r="T929">
            <v>840.37</v>
          </cell>
          <cell r="U929">
            <v>831.1583333333333</v>
          </cell>
          <cell r="V929">
            <v>826.39547945205356</v>
          </cell>
        </row>
        <row r="930">
          <cell r="B930">
            <v>28563</v>
          </cell>
          <cell r="C930">
            <v>1</v>
          </cell>
          <cell r="D930">
            <v>1</v>
          </cell>
          <cell r="Q930">
            <v>1994</v>
          </cell>
          <cell r="R930" t="str">
            <v>19946</v>
          </cell>
          <cell r="S930">
            <v>34492</v>
          </cell>
          <cell r="T930">
            <v>840.37</v>
          </cell>
          <cell r="U930">
            <v>831.1583333333333</v>
          </cell>
          <cell r="V930">
            <v>826.39547945205356</v>
          </cell>
        </row>
        <row r="931">
          <cell r="B931">
            <v>28564</v>
          </cell>
          <cell r="C931">
            <v>1</v>
          </cell>
          <cell r="D931">
            <v>1</v>
          </cell>
          <cell r="Q931">
            <v>1994</v>
          </cell>
          <cell r="R931" t="str">
            <v>19946</v>
          </cell>
          <cell r="S931">
            <v>34493</v>
          </cell>
          <cell r="T931">
            <v>839.56</v>
          </cell>
          <cell r="U931">
            <v>831.1583333333333</v>
          </cell>
          <cell r="V931">
            <v>826.39547945205356</v>
          </cell>
        </row>
        <row r="932">
          <cell r="B932">
            <v>28565</v>
          </cell>
          <cell r="C932">
            <v>1</v>
          </cell>
          <cell r="D932">
            <v>1</v>
          </cell>
          <cell r="Q932">
            <v>1994</v>
          </cell>
          <cell r="R932" t="str">
            <v>19946</v>
          </cell>
          <cell r="S932">
            <v>34494</v>
          </cell>
          <cell r="T932">
            <v>838.03</v>
          </cell>
          <cell r="U932">
            <v>831.1583333333333</v>
          </cell>
          <cell r="V932">
            <v>826.39547945205356</v>
          </cell>
        </row>
        <row r="933">
          <cell r="B933">
            <v>28566</v>
          </cell>
          <cell r="C933">
            <v>1</v>
          </cell>
          <cell r="D933">
            <v>1</v>
          </cell>
          <cell r="Q933">
            <v>1994</v>
          </cell>
          <cell r="R933" t="str">
            <v>19946</v>
          </cell>
          <cell r="S933">
            <v>34495</v>
          </cell>
          <cell r="T933">
            <v>834.96</v>
          </cell>
          <cell r="U933">
            <v>831.1583333333333</v>
          </cell>
          <cell r="V933">
            <v>826.39547945205356</v>
          </cell>
        </row>
        <row r="934">
          <cell r="B934">
            <v>28567</v>
          </cell>
          <cell r="C934">
            <v>1</v>
          </cell>
          <cell r="D934">
            <v>1</v>
          </cell>
          <cell r="Q934">
            <v>1994</v>
          </cell>
          <cell r="R934" t="str">
            <v>19946</v>
          </cell>
          <cell r="S934">
            <v>34496</v>
          </cell>
          <cell r="T934">
            <v>833.19</v>
          </cell>
          <cell r="U934">
            <v>831.1583333333333</v>
          </cell>
          <cell r="V934">
            <v>826.39547945205356</v>
          </cell>
        </row>
        <row r="935">
          <cell r="B935">
            <v>28568</v>
          </cell>
          <cell r="C935">
            <v>1</v>
          </cell>
          <cell r="D935">
            <v>1</v>
          </cell>
          <cell r="Q935">
            <v>1994</v>
          </cell>
          <cell r="R935" t="str">
            <v>19946</v>
          </cell>
          <cell r="S935">
            <v>34497</v>
          </cell>
          <cell r="T935">
            <v>833.19</v>
          </cell>
          <cell r="U935">
            <v>831.1583333333333</v>
          </cell>
          <cell r="V935">
            <v>826.39547945205356</v>
          </cell>
        </row>
        <row r="936">
          <cell r="B936">
            <v>28569</v>
          </cell>
          <cell r="C936">
            <v>1</v>
          </cell>
          <cell r="D936">
            <v>1</v>
          </cell>
          <cell r="Q936">
            <v>1994</v>
          </cell>
          <cell r="R936" t="str">
            <v>19946</v>
          </cell>
          <cell r="S936">
            <v>34498</v>
          </cell>
          <cell r="T936">
            <v>833.19</v>
          </cell>
          <cell r="U936">
            <v>831.1583333333333</v>
          </cell>
          <cell r="V936">
            <v>826.39547945205356</v>
          </cell>
        </row>
        <row r="937">
          <cell r="B937">
            <v>28570</v>
          </cell>
          <cell r="C937">
            <v>1</v>
          </cell>
          <cell r="D937">
            <v>1</v>
          </cell>
          <cell r="Q937">
            <v>1994</v>
          </cell>
          <cell r="R937" t="str">
            <v>19946</v>
          </cell>
          <cell r="S937">
            <v>34499</v>
          </cell>
          <cell r="T937">
            <v>833.19</v>
          </cell>
          <cell r="U937">
            <v>831.1583333333333</v>
          </cell>
          <cell r="V937">
            <v>826.39547945205356</v>
          </cell>
        </row>
        <row r="938">
          <cell r="B938">
            <v>28571</v>
          </cell>
          <cell r="C938">
            <v>1</v>
          </cell>
          <cell r="D938">
            <v>1</v>
          </cell>
          <cell r="Q938">
            <v>1994</v>
          </cell>
          <cell r="R938" t="str">
            <v>19946</v>
          </cell>
          <cell r="S938">
            <v>34500</v>
          </cell>
          <cell r="T938">
            <v>833.16</v>
          </cell>
          <cell r="U938">
            <v>831.1583333333333</v>
          </cell>
          <cell r="V938">
            <v>826.39547945205356</v>
          </cell>
        </row>
        <row r="939">
          <cell r="B939">
            <v>28572</v>
          </cell>
          <cell r="C939">
            <v>1</v>
          </cell>
          <cell r="D939">
            <v>1</v>
          </cell>
          <cell r="Q939">
            <v>1994</v>
          </cell>
          <cell r="R939" t="str">
            <v>19946</v>
          </cell>
          <cell r="S939">
            <v>34501</v>
          </cell>
          <cell r="T939">
            <v>833.35</v>
          </cell>
          <cell r="U939">
            <v>831.1583333333333</v>
          </cell>
          <cell r="V939">
            <v>826.39547945205356</v>
          </cell>
        </row>
        <row r="940">
          <cell r="B940">
            <v>28573</v>
          </cell>
          <cell r="C940">
            <v>1</v>
          </cell>
          <cell r="D940">
            <v>1</v>
          </cell>
          <cell r="Q940">
            <v>1994</v>
          </cell>
          <cell r="R940" t="str">
            <v>19946</v>
          </cell>
          <cell r="S940">
            <v>34502</v>
          </cell>
          <cell r="T940">
            <v>831.28</v>
          </cell>
          <cell r="U940">
            <v>831.1583333333333</v>
          </cell>
          <cell r="V940">
            <v>826.39547945205356</v>
          </cell>
        </row>
        <row r="941">
          <cell r="B941">
            <v>28574</v>
          </cell>
          <cell r="C941">
            <v>1</v>
          </cell>
          <cell r="D941">
            <v>1</v>
          </cell>
          <cell r="Q941">
            <v>1994</v>
          </cell>
          <cell r="R941" t="str">
            <v>19946</v>
          </cell>
          <cell r="S941">
            <v>34503</v>
          </cell>
          <cell r="T941">
            <v>826.61</v>
          </cell>
          <cell r="U941">
            <v>831.1583333333333</v>
          </cell>
          <cell r="V941">
            <v>826.39547945205356</v>
          </cell>
        </row>
        <row r="942">
          <cell r="B942">
            <v>28575</v>
          </cell>
          <cell r="C942">
            <v>1</v>
          </cell>
          <cell r="D942">
            <v>1</v>
          </cell>
          <cell r="Q942">
            <v>1994</v>
          </cell>
          <cell r="R942" t="str">
            <v>19946</v>
          </cell>
          <cell r="S942">
            <v>34504</v>
          </cell>
          <cell r="T942">
            <v>826.61</v>
          </cell>
          <cell r="U942">
            <v>831.1583333333333</v>
          </cell>
          <cell r="V942">
            <v>826.39547945205356</v>
          </cell>
        </row>
        <row r="943">
          <cell r="B943">
            <v>28576</v>
          </cell>
          <cell r="C943">
            <v>1</v>
          </cell>
          <cell r="D943">
            <v>1</v>
          </cell>
          <cell r="Q943">
            <v>1994</v>
          </cell>
          <cell r="R943" t="str">
            <v>19946</v>
          </cell>
          <cell r="S943">
            <v>34505</v>
          </cell>
          <cell r="T943">
            <v>826.61</v>
          </cell>
          <cell r="U943">
            <v>831.1583333333333</v>
          </cell>
          <cell r="V943">
            <v>826.39547945205356</v>
          </cell>
        </row>
        <row r="944">
          <cell r="B944">
            <v>28577</v>
          </cell>
          <cell r="C944">
            <v>1</v>
          </cell>
          <cell r="D944">
            <v>1</v>
          </cell>
          <cell r="Q944">
            <v>1994</v>
          </cell>
          <cell r="R944" t="str">
            <v>19946</v>
          </cell>
          <cell r="S944">
            <v>34506</v>
          </cell>
          <cell r="T944">
            <v>828.94</v>
          </cell>
          <cell r="U944">
            <v>831.1583333333333</v>
          </cell>
          <cell r="V944">
            <v>826.39547945205356</v>
          </cell>
        </row>
        <row r="945">
          <cell r="B945">
            <v>28578</v>
          </cell>
          <cell r="C945">
            <v>1</v>
          </cell>
          <cell r="D945">
            <v>1</v>
          </cell>
          <cell r="Q945">
            <v>1994</v>
          </cell>
          <cell r="R945" t="str">
            <v>19946</v>
          </cell>
          <cell r="S945">
            <v>34507</v>
          </cell>
          <cell r="T945">
            <v>826.9</v>
          </cell>
          <cell r="U945">
            <v>831.1583333333333</v>
          </cell>
          <cell r="V945">
            <v>826.39547945205356</v>
          </cell>
        </row>
        <row r="946">
          <cell r="B946">
            <v>28579</v>
          </cell>
          <cell r="C946">
            <v>1</v>
          </cell>
          <cell r="D946">
            <v>1</v>
          </cell>
          <cell r="Q946">
            <v>1994</v>
          </cell>
          <cell r="R946" t="str">
            <v>19946</v>
          </cell>
          <cell r="S946">
            <v>34508</v>
          </cell>
          <cell r="T946">
            <v>824.76</v>
          </cell>
          <cell r="U946">
            <v>831.1583333333333</v>
          </cell>
          <cell r="V946">
            <v>826.39547945205356</v>
          </cell>
        </row>
        <row r="947">
          <cell r="B947">
            <v>28580</v>
          </cell>
          <cell r="C947">
            <v>1</v>
          </cell>
          <cell r="D947">
            <v>1</v>
          </cell>
          <cell r="Q947">
            <v>1994</v>
          </cell>
          <cell r="R947" t="str">
            <v>19946</v>
          </cell>
          <cell r="S947">
            <v>34509</v>
          </cell>
          <cell r="T947">
            <v>822.87</v>
          </cell>
          <cell r="U947">
            <v>831.1583333333333</v>
          </cell>
          <cell r="V947">
            <v>826.39547945205356</v>
          </cell>
        </row>
        <row r="948">
          <cell r="B948">
            <v>28581</v>
          </cell>
          <cell r="C948">
            <v>1</v>
          </cell>
          <cell r="D948">
            <v>1</v>
          </cell>
          <cell r="Q948">
            <v>1994</v>
          </cell>
          <cell r="R948" t="str">
            <v>19946</v>
          </cell>
          <cell r="S948">
            <v>34510</v>
          </cell>
          <cell r="T948">
            <v>821</v>
          </cell>
          <cell r="U948">
            <v>831.1583333333333</v>
          </cell>
          <cell r="V948">
            <v>826.39547945205356</v>
          </cell>
        </row>
        <row r="949">
          <cell r="B949">
            <v>28582</v>
          </cell>
          <cell r="C949">
            <v>1</v>
          </cell>
          <cell r="D949">
            <v>1</v>
          </cell>
          <cell r="Q949">
            <v>1994</v>
          </cell>
          <cell r="R949" t="str">
            <v>19946</v>
          </cell>
          <cell r="S949">
            <v>34511</v>
          </cell>
          <cell r="T949">
            <v>821</v>
          </cell>
          <cell r="U949">
            <v>831.1583333333333</v>
          </cell>
          <cell r="V949">
            <v>826.39547945205356</v>
          </cell>
        </row>
        <row r="950">
          <cell r="B950">
            <v>28583</v>
          </cell>
          <cell r="C950">
            <v>1</v>
          </cell>
          <cell r="D950">
            <v>1</v>
          </cell>
          <cell r="Q950">
            <v>1994</v>
          </cell>
          <cell r="R950" t="str">
            <v>19946</v>
          </cell>
          <cell r="S950">
            <v>34512</v>
          </cell>
          <cell r="T950">
            <v>821</v>
          </cell>
          <cell r="U950">
            <v>831.1583333333333</v>
          </cell>
          <cell r="V950">
            <v>826.39547945205356</v>
          </cell>
        </row>
        <row r="951">
          <cell r="B951">
            <v>28584</v>
          </cell>
          <cell r="C951">
            <v>1</v>
          </cell>
          <cell r="D951">
            <v>1</v>
          </cell>
          <cell r="Q951">
            <v>1994</v>
          </cell>
          <cell r="R951" t="str">
            <v>19946</v>
          </cell>
          <cell r="S951">
            <v>34513</v>
          </cell>
          <cell r="T951">
            <v>820.13</v>
          </cell>
          <cell r="U951">
            <v>831.1583333333333</v>
          </cell>
          <cell r="V951">
            <v>826.39547945205356</v>
          </cell>
        </row>
        <row r="952">
          <cell r="B952">
            <v>28585</v>
          </cell>
          <cell r="C952">
            <v>1</v>
          </cell>
          <cell r="D952">
            <v>1</v>
          </cell>
          <cell r="Q952">
            <v>1994</v>
          </cell>
          <cell r="R952" t="str">
            <v>19946</v>
          </cell>
          <cell r="S952">
            <v>34514</v>
          </cell>
          <cell r="T952">
            <v>818.73</v>
          </cell>
          <cell r="U952">
            <v>831.1583333333333</v>
          </cell>
          <cell r="V952">
            <v>826.39547945205356</v>
          </cell>
        </row>
        <row r="953">
          <cell r="B953">
            <v>28586</v>
          </cell>
          <cell r="C953">
            <v>1</v>
          </cell>
          <cell r="D953">
            <v>1</v>
          </cell>
          <cell r="Q953">
            <v>1994</v>
          </cell>
          <cell r="R953" t="str">
            <v>19946</v>
          </cell>
          <cell r="S953">
            <v>34515</v>
          </cell>
          <cell r="T953">
            <v>819.64</v>
          </cell>
          <cell r="U953">
            <v>831.1583333333333</v>
          </cell>
          <cell r="V953">
            <v>826.39547945205356</v>
          </cell>
        </row>
        <row r="954">
          <cell r="B954">
            <v>28587</v>
          </cell>
          <cell r="C954">
            <v>1</v>
          </cell>
          <cell r="D954">
            <v>1</v>
          </cell>
          <cell r="Q954">
            <v>1994</v>
          </cell>
          <cell r="R954" t="str">
            <v>19947</v>
          </cell>
          <cell r="S954">
            <v>34516</v>
          </cell>
          <cell r="T954">
            <v>818.05</v>
          </cell>
          <cell r="U954">
            <v>818.86129032258066</v>
          </cell>
          <cell r="V954">
            <v>826.39547945205356</v>
          </cell>
        </row>
        <row r="955">
          <cell r="B955">
            <v>28588</v>
          </cell>
          <cell r="C955">
            <v>1</v>
          </cell>
          <cell r="D955">
            <v>1</v>
          </cell>
          <cell r="Q955">
            <v>1994</v>
          </cell>
          <cell r="R955" t="str">
            <v>19947</v>
          </cell>
          <cell r="S955">
            <v>34517</v>
          </cell>
          <cell r="T955">
            <v>817.92</v>
          </cell>
          <cell r="U955">
            <v>818.86129032258066</v>
          </cell>
          <cell r="V955">
            <v>826.39547945205356</v>
          </cell>
        </row>
        <row r="956">
          <cell r="B956">
            <v>28589</v>
          </cell>
          <cell r="C956">
            <v>1</v>
          </cell>
          <cell r="D956">
            <v>1</v>
          </cell>
          <cell r="Q956">
            <v>1994</v>
          </cell>
          <cell r="R956" t="str">
            <v>19947</v>
          </cell>
          <cell r="S956">
            <v>34518</v>
          </cell>
          <cell r="T956">
            <v>817.92</v>
          </cell>
          <cell r="U956">
            <v>818.86129032258066</v>
          </cell>
          <cell r="V956">
            <v>826.39547945205356</v>
          </cell>
        </row>
        <row r="957">
          <cell r="B957">
            <v>28590</v>
          </cell>
          <cell r="C957">
            <v>1</v>
          </cell>
          <cell r="D957">
            <v>1</v>
          </cell>
          <cell r="Q957">
            <v>1994</v>
          </cell>
          <cell r="R957" t="str">
            <v>19947</v>
          </cell>
          <cell r="S957">
            <v>34519</v>
          </cell>
          <cell r="T957">
            <v>817.92</v>
          </cell>
          <cell r="U957">
            <v>818.86129032258066</v>
          </cell>
          <cell r="V957">
            <v>826.39547945205356</v>
          </cell>
        </row>
        <row r="958">
          <cell r="B958">
            <v>28591</v>
          </cell>
          <cell r="C958">
            <v>1</v>
          </cell>
          <cell r="D958">
            <v>1</v>
          </cell>
          <cell r="Q958">
            <v>1994</v>
          </cell>
          <cell r="R958" t="str">
            <v>19947</v>
          </cell>
          <cell r="S958">
            <v>34520</v>
          </cell>
          <cell r="T958">
            <v>817.92</v>
          </cell>
          <cell r="U958">
            <v>818.86129032258066</v>
          </cell>
          <cell r="V958">
            <v>826.39547945205356</v>
          </cell>
        </row>
        <row r="959">
          <cell r="B959">
            <v>28592</v>
          </cell>
          <cell r="C959">
            <v>1</v>
          </cell>
          <cell r="D959">
            <v>1</v>
          </cell>
          <cell r="Q959">
            <v>1994</v>
          </cell>
          <cell r="R959" t="str">
            <v>19947</v>
          </cell>
          <cell r="S959">
            <v>34521</v>
          </cell>
          <cell r="T959">
            <v>818.45</v>
          </cell>
          <cell r="U959">
            <v>818.86129032258066</v>
          </cell>
          <cell r="V959">
            <v>826.39547945205356</v>
          </cell>
        </row>
        <row r="960">
          <cell r="B960">
            <v>28593</v>
          </cell>
          <cell r="C960">
            <v>1</v>
          </cell>
          <cell r="D960">
            <v>1</v>
          </cell>
          <cell r="Q960">
            <v>1994</v>
          </cell>
          <cell r="R960" t="str">
            <v>19947</v>
          </cell>
          <cell r="S960">
            <v>34522</v>
          </cell>
          <cell r="T960">
            <v>820.42</v>
          </cell>
          <cell r="U960">
            <v>818.86129032258066</v>
          </cell>
          <cell r="V960">
            <v>826.39547945205356</v>
          </cell>
        </row>
        <row r="961">
          <cell r="B961">
            <v>28594</v>
          </cell>
          <cell r="C961">
            <v>1</v>
          </cell>
          <cell r="D961">
            <v>1</v>
          </cell>
          <cell r="Q961">
            <v>1994</v>
          </cell>
          <cell r="R961" t="str">
            <v>19947</v>
          </cell>
          <cell r="S961">
            <v>34523</v>
          </cell>
          <cell r="T961">
            <v>820.24</v>
          </cell>
          <cell r="U961">
            <v>818.86129032258066</v>
          </cell>
          <cell r="V961">
            <v>826.39547945205356</v>
          </cell>
        </row>
        <row r="962">
          <cell r="B962">
            <v>28595</v>
          </cell>
          <cell r="C962">
            <v>1</v>
          </cell>
          <cell r="D962">
            <v>1</v>
          </cell>
          <cell r="Q962">
            <v>1994</v>
          </cell>
          <cell r="R962" t="str">
            <v>19947</v>
          </cell>
          <cell r="S962">
            <v>34524</v>
          </cell>
          <cell r="T962">
            <v>822.34</v>
          </cell>
          <cell r="U962">
            <v>818.86129032258066</v>
          </cell>
          <cell r="V962">
            <v>826.39547945205356</v>
          </cell>
        </row>
        <row r="963">
          <cell r="B963">
            <v>28596</v>
          </cell>
          <cell r="C963">
            <v>1</v>
          </cell>
          <cell r="D963">
            <v>1</v>
          </cell>
          <cell r="Q963">
            <v>1994</v>
          </cell>
          <cell r="R963" t="str">
            <v>19947</v>
          </cell>
          <cell r="S963">
            <v>34525</v>
          </cell>
          <cell r="T963">
            <v>822.34</v>
          </cell>
          <cell r="U963">
            <v>818.86129032258066</v>
          </cell>
          <cell r="V963">
            <v>826.39547945205356</v>
          </cell>
        </row>
        <row r="964">
          <cell r="B964">
            <v>28597</v>
          </cell>
          <cell r="C964">
            <v>1</v>
          </cell>
          <cell r="D964">
            <v>1</v>
          </cell>
          <cell r="Q964">
            <v>1994</v>
          </cell>
          <cell r="R964" t="str">
            <v>19947</v>
          </cell>
          <cell r="S964">
            <v>34526</v>
          </cell>
          <cell r="T964">
            <v>822.34</v>
          </cell>
          <cell r="U964">
            <v>818.86129032258066</v>
          </cell>
          <cell r="V964">
            <v>826.39547945205356</v>
          </cell>
        </row>
        <row r="965">
          <cell r="B965">
            <v>28598</v>
          </cell>
          <cell r="C965">
            <v>1</v>
          </cell>
          <cell r="D965">
            <v>1</v>
          </cell>
          <cell r="Q965">
            <v>1994</v>
          </cell>
          <cell r="R965" t="str">
            <v>19947</v>
          </cell>
          <cell r="S965">
            <v>34527</v>
          </cell>
          <cell r="T965">
            <v>822.14</v>
          </cell>
          <cell r="U965">
            <v>818.86129032258066</v>
          </cell>
          <cell r="V965">
            <v>826.39547945205356</v>
          </cell>
        </row>
        <row r="966">
          <cell r="B966">
            <v>28599</v>
          </cell>
          <cell r="C966">
            <v>1</v>
          </cell>
          <cell r="D966">
            <v>1</v>
          </cell>
          <cell r="Q966">
            <v>1994</v>
          </cell>
          <cell r="R966" t="str">
            <v>19947</v>
          </cell>
          <cell r="S966">
            <v>34528</v>
          </cell>
          <cell r="T966">
            <v>823.12</v>
          </cell>
          <cell r="U966">
            <v>818.86129032258066</v>
          </cell>
          <cell r="V966">
            <v>826.39547945205356</v>
          </cell>
        </row>
        <row r="967">
          <cell r="B967">
            <v>28600</v>
          </cell>
          <cell r="C967">
            <v>1</v>
          </cell>
          <cell r="D967">
            <v>1</v>
          </cell>
          <cell r="Q967">
            <v>1994</v>
          </cell>
          <cell r="R967" t="str">
            <v>19947</v>
          </cell>
          <cell r="S967">
            <v>34529</v>
          </cell>
          <cell r="T967">
            <v>822.79</v>
          </cell>
          <cell r="U967">
            <v>818.86129032258066</v>
          </cell>
          <cell r="V967">
            <v>826.39547945205356</v>
          </cell>
        </row>
        <row r="968">
          <cell r="B968">
            <v>28601</v>
          </cell>
          <cell r="C968">
            <v>1</v>
          </cell>
          <cell r="D968">
            <v>1</v>
          </cell>
          <cell r="Q968">
            <v>1994</v>
          </cell>
          <cell r="R968" t="str">
            <v>19947</v>
          </cell>
          <cell r="S968">
            <v>34530</v>
          </cell>
          <cell r="T968">
            <v>822.28</v>
          </cell>
          <cell r="U968">
            <v>818.86129032258066</v>
          </cell>
          <cell r="V968">
            <v>826.39547945205356</v>
          </cell>
        </row>
        <row r="969">
          <cell r="B969">
            <v>28602</v>
          </cell>
          <cell r="C969">
            <v>1</v>
          </cell>
          <cell r="D969">
            <v>1</v>
          </cell>
          <cell r="Q969">
            <v>1994</v>
          </cell>
          <cell r="R969" t="str">
            <v>19947</v>
          </cell>
          <cell r="S969">
            <v>34531</v>
          </cell>
          <cell r="T969">
            <v>821.04</v>
          </cell>
          <cell r="U969">
            <v>818.86129032258066</v>
          </cell>
          <cell r="V969">
            <v>826.39547945205356</v>
          </cell>
        </row>
        <row r="970">
          <cell r="B970">
            <v>28603</v>
          </cell>
          <cell r="C970">
            <v>1</v>
          </cell>
          <cell r="D970">
            <v>1</v>
          </cell>
          <cell r="Q970">
            <v>1994</v>
          </cell>
          <cell r="R970" t="str">
            <v>19947</v>
          </cell>
          <cell r="S970">
            <v>34532</v>
          </cell>
          <cell r="T970">
            <v>821.04</v>
          </cell>
          <cell r="U970">
            <v>818.86129032258066</v>
          </cell>
          <cell r="V970">
            <v>826.39547945205356</v>
          </cell>
        </row>
        <row r="971">
          <cell r="B971">
            <v>28604</v>
          </cell>
          <cell r="C971">
            <v>1</v>
          </cell>
          <cell r="D971">
            <v>1</v>
          </cell>
          <cell r="Q971">
            <v>1994</v>
          </cell>
          <cell r="R971" t="str">
            <v>19947</v>
          </cell>
          <cell r="S971">
            <v>34533</v>
          </cell>
          <cell r="T971">
            <v>821.04</v>
          </cell>
          <cell r="U971">
            <v>818.86129032258066</v>
          </cell>
          <cell r="V971">
            <v>826.39547945205356</v>
          </cell>
        </row>
        <row r="972">
          <cell r="B972">
            <v>28605</v>
          </cell>
          <cell r="C972">
            <v>1</v>
          </cell>
          <cell r="D972">
            <v>1</v>
          </cell>
          <cell r="Q972">
            <v>1994</v>
          </cell>
          <cell r="R972" t="str">
            <v>19947</v>
          </cell>
          <cell r="S972">
            <v>34534</v>
          </cell>
          <cell r="T972">
            <v>818.44</v>
          </cell>
          <cell r="U972">
            <v>818.86129032258066</v>
          </cell>
          <cell r="V972">
            <v>826.39547945205356</v>
          </cell>
        </row>
        <row r="973">
          <cell r="B973">
            <v>28606</v>
          </cell>
          <cell r="C973">
            <v>1</v>
          </cell>
          <cell r="D973">
            <v>1</v>
          </cell>
          <cell r="Q973">
            <v>1994</v>
          </cell>
          <cell r="R973" t="str">
            <v>19947</v>
          </cell>
          <cell r="S973">
            <v>34535</v>
          </cell>
          <cell r="T973">
            <v>817.49</v>
          </cell>
          <cell r="U973">
            <v>818.86129032258066</v>
          </cell>
          <cell r="V973">
            <v>826.39547945205356</v>
          </cell>
        </row>
        <row r="974">
          <cell r="B974">
            <v>28607</v>
          </cell>
          <cell r="C974">
            <v>1</v>
          </cell>
          <cell r="D974">
            <v>1</v>
          </cell>
          <cell r="Q974">
            <v>1994</v>
          </cell>
          <cell r="R974" t="str">
            <v>19947</v>
          </cell>
          <cell r="S974">
            <v>34536</v>
          </cell>
          <cell r="T974">
            <v>817.49</v>
          </cell>
          <cell r="U974">
            <v>818.86129032258066</v>
          </cell>
          <cell r="V974">
            <v>826.39547945205356</v>
          </cell>
        </row>
        <row r="975">
          <cell r="B975">
            <v>28608</v>
          </cell>
          <cell r="C975">
            <v>1</v>
          </cell>
          <cell r="D975">
            <v>1</v>
          </cell>
          <cell r="Q975">
            <v>1994</v>
          </cell>
          <cell r="R975" t="str">
            <v>19947</v>
          </cell>
          <cell r="S975">
            <v>34537</v>
          </cell>
          <cell r="T975">
            <v>817.18</v>
          </cell>
          <cell r="U975">
            <v>818.86129032258066</v>
          </cell>
          <cell r="V975">
            <v>826.39547945205356</v>
          </cell>
        </row>
        <row r="976">
          <cell r="B976">
            <v>28609</v>
          </cell>
          <cell r="C976">
            <v>1</v>
          </cell>
          <cell r="D976">
            <v>1</v>
          </cell>
          <cell r="Q976">
            <v>1994</v>
          </cell>
          <cell r="R976" t="str">
            <v>19947</v>
          </cell>
          <cell r="S976">
            <v>34538</v>
          </cell>
          <cell r="T976">
            <v>816.68</v>
          </cell>
          <cell r="U976">
            <v>818.86129032258066</v>
          </cell>
          <cell r="V976">
            <v>826.39547945205356</v>
          </cell>
        </row>
        <row r="977">
          <cell r="B977">
            <v>28610</v>
          </cell>
          <cell r="C977">
            <v>1</v>
          </cell>
          <cell r="D977">
            <v>1</v>
          </cell>
          <cell r="Q977">
            <v>1994</v>
          </cell>
          <cell r="R977" t="str">
            <v>19947</v>
          </cell>
          <cell r="S977">
            <v>34539</v>
          </cell>
          <cell r="T977">
            <v>816.68</v>
          </cell>
          <cell r="U977">
            <v>818.86129032258066</v>
          </cell>
          <cell r="V977">
            <v>826.39547945205356</v>
          </cell>
        </row>
        <row r="978">
          <cell r="B978">
            <v>28611</v>
          </cell>
          <cell r="C978">
            <v>1</v>
          </cell>
          <cell r="D978">
            <v>1</v>
          </cell>
          <cell r="Q978">
            <v>1994</v>
          </cell>
          <cell r="R978" t="str">
            <v>19947</v>
          </cell>
          <cell r="S978">
            <v>34540</v>
          </cell>
          <cell r="T978">
            <v>816.68</v>
          </cell>
          <cell r="U978">
            <v>818.86129032258066</v>
          </cell>
          <cell r="V978">
            <v>826.39547945205356</v>
          </cell>
        </row>
        <row r="979">
          <cell r="B979">
            <v>28612</v>
          </cell>
          <cell r="C979">
            <v>1</v>
          </cell>
          <cell r="D979">
            <v>1</v>
          </cell>
          <cell r="Q979">
            <v>1994</v>
          </cell>
          <cell r="R979" t="str">
            <v>19947</v>
          </cell>
          <cell r="S979">
            <v>34541</v>
          </cell>
          <cell r="T979">
            <v>816.34</v>
          </cell>
          <cell r="U979">
            <v>818.86129032258066</v>
          </cell>
          <cell r="V979">
            <v>826.39547945205356</v>
          </cell>
        </row>
        <row r="980">
          <cell r="B980">
            <v>28613</v>
          </cell>
          <cell r="C980">
            <v>1</v>
          </cell>
          <cell r="D980">
            <v>1</v>
          </cell>
          <cell r="Q980">
            <v>1994</v>
          </cell>
          <cell r="R980" t="str">
            <v>19947</v>
          </cell>
          <cell r="S980">
            <v>34542</v>
          </cell>
          <cell r="T980">
            <v>815.75</v>
          </cell>
          <cell r="U980">
            <v>818.86129032258066</v>
          </cell>
          <cell r="V980">
            <v>826.39547945205356</v>
          </cell>
        </row>
        <row r="981">
          <cell r="B981">
            <v>28614</v>
          </cell>
          <cell r="C981">
            <v>1</v>
          </cell>
          <cell r="D981">
            <v>1</v>
          </cell>
          <cell r="Q981">
            <v>1994</v>
          </cell>
          <cell r="R981" t="str">
            <v>19947</v>
          </cell>
          <cell r="S981">
            <v>34543</v>
          </cell>
          <cell r="T981">
            <v>815.8</v>
          </cell>
          <cell r="U981">
            <v>818.86129032258066</v>
          </cell>
          <cell r="V981">
            <v>826.39547945205356</v>
          </cell>
        </row>
        <row r="982">
          <cell r="B982">
            <v>28615</v>
          </cell>
          <cell r="C982">
            <v>1</v>
          </cell>
          <cell r="D982">
            <v>1</v>
          </cell>
          <cell r="Q982">
            <v>1994</v>
          </cell>
          <cell r="R982" t="str">
            <v>19947</v>
          </cell>
          <cell r="S982">
            <v>34544</v>
          </cell>
          <cell r="T982">
            <v>815.62</v>
          </cell>
          <cell r="U982">
            <v>818.86129032258066</v>
          </cell>
          <cell r="V982">
            <v>826.39547945205356</v>
          </cell>
        </row>
        <row r="983">
          <cell r="B983">
            <v>28616</v>
          </cell>
          <cell r="C983">
            <v>1</v>
          </cell>
          <cell r="D983">
            <v>1</v>
          </cell>
          <cell r="Q983">
            <v>1994</v>
          </cell>
          <cell r="R983" t="str">
            <v>19947</v>
          </cell>
          <cell r="S983">
            <v>34545</v>
          </cell>
          <cell r="T983">
            <v>815.62</v>
          </cell>
          <cell r="U983">
            <v>818.86129032258066</v>
          </cell>
          <cell r="V983">
            <v>826.39547945205356</v>
          </cell>
        </row>
        <row r="984">
          <cell r="B984">
            <v>28617</v>
          </cell>
          <cell r="C984">
            <v>1</v>
          </cell>
          <cell r="D984">
            <v>1</v>
          </cell>
          <cell r="Q984">
            <v>1994</v>
          </cell>
          <cell r="R984" t="str">
            <v>19947</v>
          </cell>
          <cell r="S984">
            <v>34546</v>
          </cell>
          <cell r="T984">
            <v>815.62</v>
          </cell>
          <cell r="U984">
            <v>818.86129032258066</v>
          </cell>
          <cell r="V984">
            <v>826.39547945205356</v>
          </cell>
        </row>
        <row r="985">
          <cell r="B985">
            <v>28618</v>
          </cell>
          <cell r="C985">
            <v>1</v>
          </cell>
          <cell r="D985">
            <v>1</v>
          </cell>
          <cell r="Q985">
            <v>1994</v>
          </cell>
          <cell r="R985" t="str">
            <v>19948</v>
          </cell>
          <cell r="S985">
            <v>34547</v>
          </cell>
          <cell r="T985">
            <v>815.62</v>
          </cell>
          <cell r="U985">
            <v>814.67258064516147</v>
          </cell>
          <cell r="V985">
            <v>826.39547945205356</v>
          </cell>
        </row>
        <row r="986">
          <cell r="B986">
            <v>28619</v>
          </cell>
          <cell r="C986">
            <v>1</v>
          </cell>
          <cell r="D986">
            <v>1</v>
          </cell>
          <cell r="Q986">
            <v>1994</v>
          </cell>
          <cell r="R986" t="str">
            <v>19948</v>
          </cell>
          <cell r="S986">
            <v>34548</v>
          </cell>
          <cell r="T986">
            <v>815.89</v>
          </cell>
          <cell r="U986">
            <v>814.67258064516147</v>
          </cell>
          <cell r="V986">
            <v>826.39547945205356</v>
          </cell>
        </row>
        <row r="987">
          <cell r="B987">
            <v>28620</v>
          </cell>
          <cell r="C987">
            <v>1</v>
          </cell>
          <cell r="D987">
            <v>1</v>
          </cell>
          <cell r="Q987">
            <v>1994</v>
          </cell>
          <cell r="R987" t="str">
            <v>19948</v>
          </cell>
          <cell r="S987">
            <v>34549</v>
          </cell>
          <cell r="T987">
            <v>814.53</v>
          </cell>
          <cell r="U987">
            <v>814.67258064516147</v>
          </cell>
          <cell r="V987">
            <v>826.39547945205356</v>
          </cell>
        </row>
        <row r="988">
          <cell r="B988">
            <v>28621</v>
          </cell>
          <cell r="C988">
            <v>1</v>
          </cell>
          <cell r="D988">
            <v>1</v>
          </cell>
          <cell r="Q988">
            <v>1994</v>
          </cell>
          <cell r="R988" t="str">
            <v>19948</v>
          </cell>
          <cell r="S988">
            <v>34550</v>
          </cell>
          <cell r="T988">
            <v>812.69</v>
          </cell>
          <cell r="U988">
            <v>814.67258064516147</v>
          </cell>
          <cell r="V988">
            <v>826.39547945205356</v>
          </cell>
        </row>
        <row r="989">
          <cell r="B989">
            <v>28622</v>
          </cell>
          <cell r="C989">
            <v>1</v>
          </cell>
          <cell r="D989">
            <v>1</v>
          </cell>
          <cell r="Q989">
            <v>1994</v>
          </cell>
          <cell r="R989" t="str">
            <v>19948</v>
          </cell>
          <cell r="S989">
            <v>34551</v>
          </cell>
          <cell r="T989">
            <v>812.57</v>
          </cell>
          <cell r="U989">
            <v>814.67258064516147</v>
          </cell>
          <cell r="V989">
            <v>826.39547945205356</v>
          </cell>
        </row>
        <row r="990">
          <cell r="B990">
            <v>28623</v>
          </cell>
          <cell r="C990">
            <v>1</v>
          </cell>
          <cell r="D990">
            <v>1</v>
          </cell>
          <cell r="Q990">
            <v>1994</v>
          </cell>
          <cell r="R990" t="str">
            <v>19948</v>
          </cell>
          <cell r="S990">
            <v>34552</v>
          </cell>
          <cell r="T990">
            <v>811.91</v>
          </cell>
          <cell r="U990">
            <v>814.67258064516147</v>
          </cell>
          <cell r="V990">
            <v>826.39547945205356</v>
          </cell>
        </row>
        <row r="991">
          <cell r="B991">
            <v>28624</v>
          </cell>
          <cell r="C991">
            <v>1</v>
          </cell>
          <cell r="D991">
            <v>1</v>
          </cell>
          <cell r="Q991">
            <v>1994</v>
          </cell>
          <cell r="R991" t="str">
            <v>19948</v>
          </cell>
          <cell r="S991">
            <v>34553</v>
          </cell>
          <cell r="T991">
            <v>811.91</v>
          </cell>
          <cell r="U991">
            <v>814.67258064516147</v>
          </cell>
          <cell r="V991">
            <v>826.39547945205356</v>
          </cell>
        </row>
        <row r="992">
          <cell r="B992">
            <v>28625</v>
          </cell>
          <cell r="C992">
            <v>1</v>
          </cell>
          <cell r="D992">
            <v>1</v>
          </cell>
          <cell r="Q992">
            <v>1994</v>
          </cell>
          <cell r="R992" t="str">
            <v>19948</v>
          </cell>
          <cell r="S992">
            <v>34554</v>
          </cell>
          <cell r="T992">
            <v>811.91</v>
          </cell>
          <cell r="U992">
            <v>814.67258064516147</v>
          </cell>
          <cell r="V992">
            <v>826.39547945205356</v>
          </cell>
        </row>
        <row r="993">
          <cell r="B993">
            <v>28626</v>
          </cell>
          <cell r="C993">
            <v>1</v>
          </cell>
          <cell r="D993">
            <v>1</v>
          </cell>
          <cell r="Q993">
            <v>1994</v>
          </cell>
          <cell r="R993" t="str">
            <v>19948</v>
          </cell>
          <cell r="S993">
            <v>34555</v>
          </cell>
          <cell r="T993">
            <v>812.39</v>
          </cell>
          <cell r="U993">
            <v>814.67258064516147</v>
          </cell>
          <cell r="V993">
            <v>826.39547945205356</v>
          </cell>
        </row>
        <row r="994">
          <cell r="B994">
            <v>28627</v>
          </cell>
          <cell r="C994">
            <v>1</v>
          </cell>
          <cell r="D994">
            <v>1</v>
          </cell>
          <cell r="Q994">
            <v>1994</v>
          </cell>
          <cell r="R994" t="str">
            <v>19948</v>
          </cell>
          <cell r="S994">
            <v>34556</v>
          </cell>
          <cell r="T994">
            <v>813.64</v>
          </cell>
          <cell r="U994">
            <v>814.67258064516147</v>
          </cell>
          <cell r="V994">
            <v>826.39547945205356</v>
          </cell>
        </row>
        <row r="995">
          <cell r="B995">
            <v>28628</v>
          </cell>
          <cell r="C995">
            <v>1</v>
          </cell>
          <cell r="D995">
            <v>1</v>
          </cell>
          <cell r="Q995">
            <v>1994</v>
          </cell>
          <cell r="R995" t="str">
            <v>19948</v>
          </cell>
          <cell r="S995">
            <v>34557</v>
          </cell>
          <cell r="T995">
            <v>815.4</v>
          </cell>
          <cell r="U995">
            <v>814.67258064516147</v>
          </cell>
          <cell r="V995">
            <v>826.39547945205356</v>
          </cell>
        </row>
        <row r="996">
          <cell r="B996">
            <v>28629</v>
          </cell>
          <cell r="C996">
            <v>1</v>
          </cell>
          <cell r="D996">
            <v>1</v>
          </cell>
          <cell r="Q996">
            <v>1994</v>
          </cell>
          <cell r="R996" t="str">
            <v>19948</v>
          </cell>
          <cell r="S996">
            <v>34558</v>
          </cell>
          <cell r="T996">
            <v>815.84</v>
          </cell>
          <cell r="U996">
            <v>814.67258064516147</v>
          </cell>
          <cell r="V996">
            <v>826.39547945205356</v>
          </cell>
        </row>
        <row r="997">
          <cell r="B997">
            <v>28630</v>
          </cell>
          <cell r="C997">
            <v>1</v>
          </cell>
          <cell r="D997">
            <v>1</v>
          </cell>
          <cell r="Q997">
            <v>1994</v>
          </cell>
          <cell r="R997" t="str">
            <v>19948</v>
          </cell>
          <cell r="S997">
            <v>34559</v>
          </cell>
          <cell r="T997">
            <v>814.94</v>
          </cell>
          <cell r="U997">
            <v>814.67258064516147</v>
          </cell>
          <cell r="V997">
            <v>826.39547945205356</v>
          </cell>
        </row>
        <row r="998">
          <cell r="B998">
            <v>28631</v>
          </cell>
          <cell r="C998">
            <v>1</v>
          </cell>
          <cell r="D998">
            <v>1</v>
          </cell>
          <cell r="Q998">
            <v>1994</v>
          </cell>
          <cell r="R998" t="str">
            <v>19948</v>
          </cell>
          <cell r="S998">
            <v>34560</v>
          </cell>
          <cell r="T998">
            <v>814.94</v>
          </cell>
          <cell r="U998">
            <v>814.67258064516147</v>
          </cell>
          <cell r="V998">
            <v>826.39547945205356</v>
          </cell>
        </row>
        <row r="999">
          <cell r="B999">
            <v>28632</v>
          </cell>
          <cell r="C999">
            <v>1</v>
          </cell>
          <cell r="D999">
            <v>1</v>
          </cell>
          <cell r="Q999">
            <v>1994</v>
          </cell>
          <cell r="R999" t="str">
            <v>19948</v>
          </cell>
          <cell r="S999">
            <v>34561</v>
          </cell>
          <cell r="T999">
            <v>814.94</v>
          </cell>
          <cell r="U999">
            <v>814.67258064516147</v>
          </cell>
          <cell r="V999">
            <v>826.39547945205356</v>
          </cell>
        </row>
        <row r="1000">
          <cell r="B1000">
            <v>28633</v>
          </cell>
          <cell r="C1000">
            <v>1</v>
          </cell>
          <cell r="D1000">
            <v>1</v>
          </cell>
          <cell r="Q1000">
            <v>1994</v>
          </cell>
          <cell r="R1000" t="str">
            <v>19948</v>
          </cell>
          <cell r="S1000">
            <v>34562</v>
          </cell>
          <cell r="T1000">
            <v>814.94</v>
          </cell>
          <cell r="U1000">
            <v>814.67258064516147</v>
          </cell>
          <cell r="V1000">
            <v>826.39547945205356</v>
          </cell>
        </row>
        <row r="1001">
          <cell r="B1001">
            <v>28634</v>
          </cell>
          <cell r="C1001">
            <v>1</v>
          </cell>
          <cell r="D1001">
            <v>1</v>
          </cell>
          <cell r="Q1001">
            <v>1994</v>
          </cell>
          <cell r="R1001" t="str">
            <v>19948</v>
          </cell>
          <cell r="S1001">
            <v>34563</v>
          </cell>
          <cell r="T1001">
            <v>814.4</v>
          </cell>
          <cell r="U1001">
            <v>814.67258064516147</v>
          </cell>
          <cell r="V1001">
            <v>826.39547945205356</v>
          </cell>
        </row>
        <row r="1002">
          <cell r="B1002">
            <v>28635</v>
          </cell>
          <cell r="C1002">
            <v>1</v>
          </cell>
          <cell r="D1002">
            <v>1</v>
          </cell>
          <cell r="Q1002">
            <v>1994</v>
          </cell>
          <cell r="R1002" t="str">
            <v>19948</v>
          </cell>
          <cell r="S1002">
            <v>34564</v>
          </cell>
          <cell r="T1002">
            <v>813.93</v>
          </cell>
          <cell r="U1002">
            <v>814.67258064516147</v>
          </cell>
          <cell r="V1002">
            <v>826.39547945205356</v>
          </cell>
        </row>
        <row r="1003">
          <cell r="B1003">
            <v>28636</v>
          </cell>
          <cell r="C1003">
            <v>1</v>
          </cell>
          <cell r="D1003">
            <v>1</v>
          </cell>
          <cell r="Q1003">
            <v>1994</v>
          </cell>
          <cell r="R1003" t="str">
            <v>19948</v>
          </cell>
          <cell r="S1003">
            <v>34565</v>
          </cell>
          <cell r="T1003">
            <v>813.88</v>
          </cell>
          <cell r="U1003">
            <v>814.67258064516147</v>
          </cell>
          <cell r="V1003">
            <v>826.39547945205356</v>
          </cell>
        </row>
        <row r="1004">
          <cell r="B1004">
            <v>28637</v>
          </cell>
          <cell r="C1004">
            <v>1</v>
          </cell>
          <cell r="D1004">
            <v>1</v>
          </cell>
          <cell r="Q1004">
            <v>1994</v>
          </cell>
          <cell r="R1004" t="str">
            <v>19948</v>
          </cell>
          <cell r="S1004">
            <v>34566</v>
          </cell>
          <cell r="T1004">
            <v>813.76</v>
          </cell>
          <cell r="U1004">
            <v>814.67258064516147</v>
          </cell>
          <cell r="V1004">
            <v>826.39547945205356</v>
          </cell>
        </row>
        <row r="1005">
          <cell r="B1005">
            <v>28638</v>
          </cell>
          <cell r="C1005">
            <v>1</v>
          </cell>
          <cell r="D1005">
            <v>1</v>
          </cell>
          <cell r="Q1005">
            <v>1994</v>
          </cell>
          <cell r="R1005" t="str">
            <v>19948</v>
          </cell>
          <cell r="S1005">
            <v>34567</v>
          </cell>
          <cell r="T1005">
            <v>813.76</v>
          </cell>
          <cell r="U1005">
            <v>814.67258064516147</v>
          </cell>
          <cell r="V1005">
            <v>826.39547945205356</v>
          </cell>
        </row>
        <row r="1006">
          <cell r="B1006">
            <v>28639</v>
          </cell>
          <cell r="C1006">
            <v>1</v>
          </cell>
          <cell r="D1006">
            <v>1</v>
          </cell>
          <cell r="Q1006">
            <v>1994</v>
          </cell>
          <cell r="R1006" t="str">
            <v>19948</v>
          </cell>
          <cell r="S1006">
            <v>34568</v>
          </cell>
          <cell r="T1006">
            <v>813.76</v>
          </cell>
          <cell r="U1006">
            <v>814.67258064516147</v>
          </cell>
          <cell r="V1006">
            <v>826.39547945205356</v>
          </cell>
        </row>
        <row r="1007">
          <cell r="B1007">
            <v>28640</v>
          </cell>
          <cell r="C1007">
            <v>1</v>
          </cell>
          <cell r="D1007">
            <v>1</v>
          </cell>
          <cell r="Q1007">
            <v>1994</v>
          </cell>
          <cell r="R1007" t="str">
            <v>19948</v>
          </cell>
          <cell r="S1007">
            <v>34569</v>
          </cell>
          <cell r="T1007">
            <v>815.2</v>
          </cell>
          <cell r="U1007">
            <v>814.67258064516147</v>
          </cell>
          <cell r="V1007">
            <v>826.39547945205356</v>
          </cell>
        </row>
        <row r="1008">
          <cell r="B1008">
            <v>28641</v>
          </cell>
          <cell r="C1008">
            <v>1</v>
          </cell>
          <cell r="D1008">
            <v>1</v>
          </cell>
          <cell r="Q1008">
            <v>1994</v>
          </cell>
          <cell r="R1008" t="str">
            <v>19948</v>
          </cell>
          <cell r="S1008">
            <v>34570</v>
          </cell>
          <cell r="T1008">
            <v>816.58</v>
          </cell>
          <cell r="U1008">
            <v>814.67258064516147</v>
          </cell>
          <cell r="V1008">
            <v>826.39547945205356</v>
          </cell>
        </row>
        <row r="1009">
          <cell r="B1009">
            <v>28642</v>
          </cell>
          <cell r="C1009">
            <v>1</v>
          </cell>
          <cell r="D1009">
            <v>1</v>
          </cell>
          <cell r="Q1009">
            <v>1994</v>
          </cell>
          <cell r="R1009" t="str">
            <v>19948</v>
          </cell>
          <cell r="S1009">
            <v>34571</v>
          </cell>
          <cell r="T1009">
            <v>816.77</v>
          </cell>
          <cell r="U1009">
            <v>814.67258064516147</v>
          </cell>
          <cell r="V1009">
            <v>826.39547945205356</v>
          </cell>
        </row>
        <row r="1010">
          <cell r="B1010">
            <v>28643</v>
          </cell>
          <cell r="C1010">
            <v>1</v>
          </cell>
          <cell r="D1010">
            <v>1</v>
          </cell>
          <cell r="Q1010">
            <v>1994</v>
          </cell>
          <cell r="R1010" t="str">
            <v>19948</v>
          </cell>
          <cell r="S1010">
            <v>34572</v>
          </cell>
          <cell r="T1010">
            <v>817.4</v>
          </cell>
          <cell r="U1010">
            <v>814.67258064516147</v>
          </cell>
          <cell r="V1010">
            <v>826.39547945205356</v>
          </cell>
        </row>
        <row r="1011">
          <cell r="B1011">
            <v>28644</v>
          </cell>
          <cell r="C1011">
            <v>1</v>
          </cell>
          <cell r="D1011">
            <v>1</v>
          </cell>
          <cell r="Q1011">
            <v>1994</v>
          </cell>
          <cell r="R1011" t="str">
            <v>19948</v>
          </cell>
          <cell r="S1011">
            <v>34573</v>
          </cell>
          <cell r="T1011">
            <v>816.29</v>
          </cell>
          <cell r="U1011">
            <v>814.67258064516147</v>
          </cell>
          <cell r="V1011">
            <v>826.39547945205356</v>
          </cell>
        </row>
        <row r="1012">
          <cell r="B1012">
            <v>28645</v>
          </cell>
          <cell r="C1012">
            <v>1</v>
          </cell>
          <cell r="D1012">
            <v>1</v>
          </cell>
          <cell r="Q1012">
            <v>1994</v>
          </cell>
          <cell r="R1012" t="str">
            <v>19948</v>
          </cell>
          <cell r="S1012">
            <v>34574</v>
          </cell>
          <cell r="T1012">
            <v>816.29</v>
          </cell>
          <cell r="U1012">
            <v>814.67258064516147</v>
          </cell>
          <cell r="V1012">
            <v>826.39547945205356</v>
          </cell>
        </row>
        <row r="1013">
          <cell r="B1013">
            <v>28646</v>
          </cell>
          <cell r="C1013">
            <v>1</v>
          </cell>
          <cell r="D1013">
            <v>1</v>
          </cell>
          <cell r="Q1013">
            <v>1994</v>
          </cell>
          <cell r="R1013" t="str">
            <v>19948</v>
          </cell>
          <cell r="S1013">
            <v>34575</v>
          </cell>
          <cell r="T1013">
            <v>816.29</v>
          </cell>
          <cell r="U1013">
            <v>814.67258064516147</v>
          </cell>
          <cell r="V1013">
            <v>826.39547945205356</v>
          </cell>
        </row>
        <row r="1014">
          <cell r="B1014">
            <v>28647</v>
          </cell>
          <cell r="C1014">
            <v>1</v>
          </cell>
          <cell r="D1014">
            <v>1</v>
          </cell>
          <cell r="Q1014">
            <v>1994</v>
          </cell>
          <cell r="R1014" t="str">
            <v>19948</v>
          </cell>
          <cell r="S1014">
            <v>34576</v>
          </cell>
          <cell r="T1014">
            <v>816.18</v>
          </cell>
          <cell r="U1014">
            <v>814.67258064516147</v>
          </cell>
          <cell r="V1014">
            <v>826.39547945205356</v>
          </cell>
        </row>
        <row r="1015">
          <cell r="B1015">
            <v>28648</v>
          </cell>
          <cell r="C1015">
            <v>1</v>
          </cell>
          <cell r="D1015">
            <v>1</v>
          </cell>
          <cell r="Q1015">
            <v>1994</v>
          </cell>
          <cell r="R1015" t="str">
            <v>19948</v>
          </cell>
          <cell r="S1015">
            <v>34577</v>
          </cell>
          <cell r="T1015">
            <v>816.3</v>
          </cell>
          <cell r="U1015">
            <v>814.67258064516147</v>
          </cell>
          <cell r="V1015">
            <v>826.39547945205356</v>
          </cell>
        </row>
        <row r="1016">
          <cell r="B1016">
            <v>28649</v>
          </cell>
          <cell r="C1016">
            <v>1</v>
          </cell>
          <cell r="D1016">
            <v>1</v>
          </cell>
          <cell r="Q1016">
            <v>1994</v>
          </cell>
          <cell r="R1016" t="str">
            <v>19949</v>
          </cell>
          <cell r="S1016">
            <v>34578</v>
          </cell>
          <cell r="T1016">
            <v>816.08</v>
          </cell>
          <cell r="U1016">
            <v>829.76233333333323</v>
          </cell>
          <cell r="V1016">
            <v>826.39547945205356</v>
          </cell>
        </row>
        <row r="1017">
          <cell r="B1017">
            <v>28650</v>
          </cell>
          <cell r="C1017">
            <v>1</v>
          </cell>
          <cell r="D1017">
            <v>1</v>
          </cell>
          <cell r="Q1017">
            <v>1994</v>
          </cell>
          <cell r="R1017" t="str">
            <v>19949</v>
          </cell>
          <cell r="S1017">
            <v>34579</v>
          </cell>
          <cell r="T1017">
            <v>817.64</v>
          </cell>
          <cell r="U1017">
            <v>829.76233333333323</v>
          </cell>
          <cell r="V1017">
            <v>826.39547945205356</v>
          </cell>
        </row>
        <row r="1018">
          <cell r="B1018">
            <v>28651</v>
          </cell>
          <cell r="C1018">
            <v>1</v>
          </cell>
          <cell r="D1018">
            <v>1</v>
          </cell>
          <cell r="Q1018">
            <v>1994</v>
          </cell>
          <cell r="R1018" t="str">
            <v>19949</v>
          </cell>
          <cell r="S1018">
            <v>34580</v>
          </cell>
          <cell r="T1018">
            <v>818.81</v>
          </cell>
          <cell r="U1018">
            <v>829.76233333333323</v>
          </cell>
          <cell r="V1018">
            <v>826.39547945205356</v>
          </cell>
        </row>
        <row r="1019">
          <cell r="B1019">
            <v>28652</v>
          </cell>
          <cell r="C1019">
            <v>1</v>
          </cell>
          <cell r="D1019">
            <v>1</v>
          </cell>
          <cell r="Q1019">
            <v>1994</v>
          </cell>
          <cell r="R1019" t="str">
            <v>19949</v>
          </cell>
          <cell r="S1019">
            <v>34581</v>
          </cell>
          <cell r="T1019">
            <v>818.81</v>
          </cell>
          <cell r="U1019">
            <v>829.76233333333323</v>
          </cell>
          <cell r="V1019">
            <v>826.39547945205356</v>
          </cell>
        </row>
        <row r="1020">
          <cell r="B1020">
            <v>28653</v>
          </cell>
          <cell r="C1020">
            <v>1</v>
          </cell>
          <cell r="D1020">
            <v>1</v>
          </cell>
          <cell r="Q1020">
            <v>1994</v>
          </cell>
          <cell r="R1020" t="str">
            <v>19949</v>
          </cell>
          <cell r="S1020">
            <v>34582</v>
          </cell>
          <cell r="T1020">
            <v>818.81</v>
          </cell>
          <cell r="U1020">
            <v>829.76233333333323</v>
          </cell>
          <cell r="V1020">
            <v>826.39547945205356</v>
          </cell>
        </row>
        <row r="1021">
          <cell r="B1021">
            <v>28654</v>
          </cell>
          <cell r="C1021">
            <v>1</v>
          </cell>
          <cell r="D1021">
            <v>1</v>
          </cell>
          <cell r="Q1021">
            <v>1994</v>
          </cell>
          <cell r="R1021" t="str">
            <v>19949</v>
          </cell>
          <cell r="S1021">
            <v>34583</v>
          </cell>
          <cell r="T1021">
            <v>817.8</v>
          </cell>
          <cell r="U1021">
            <v>829.76233333333323</v>
          </cell>
          <cell r="V1021">
            <v>826.39547945205356</v>
          </cell>
        </row>
        <row r="1022">
          <cell r="B1022">
            <v>28655</v>
          </cell>
          <cell r="C1022">
            <v>1</v>
          </cell>
          <cell r="D1022">
            <v>1</v>
          </cell>
          <cell r="Q1022">
            <v>1994</v>
          </cell>
          <cell r="R1022" t="str">
            <v>19949</v>
          </cell>
          <cell r="S1022">
            <v>34584</v>
          </cell>
          <cell r="T1022">
            <v>818.21</v>
          </cell>
          <cell r="U1022">
            <v>829.76233333333323</v>
          </cell>
          <cell r="V1022">
            <v>826.39547945205356</v>
          </cell>
        </row>
        <row r="1023">
          <cell r="B1023">
            <v>28656</v>
          </cell>
          <cell r="C1023">
            <v>1</v>
          </cell>
          <cell r="D1023">
            <v>1</v>
          </cell>
          <cell r="Q1023">
            <v>1994</v>
          </cell>
          <cell r="R1023" t="str">
            <v>19949</v>
          </cell>
          <cell r="S1023">
            <v>34585</v>
          </cell>
          <cell r="T1023">
            <v>819.24</v>
          </cell>
          <cell r="U1023">
            <v>829.76233333333323</v>
          </cell>
          <cell r="V1023">
            <v>826.39547945205356</v>
          </cell>
        </row>
        <row r="1024">
          <cell r="B1024">
            <v>28657</v>
          </cell>
          <cell r="C1024">
            <v>1</v>
          </cell>
          <cell r="D1024">
            <v>1</v>
          </cell>
          <cell r="Q1024">
            <v>1994</v>
          </cell>
          <cell r="R1024" t="str">
            <v>19949</v>
          </cell>
          <cell r="S1024">
            <v>34586</v>
          </cell>
          <cell r="T1024">
            <v>820.02</v>
          </cell>
          <cell r="U1024">
            <v>829.76233333333323</v>
          </cell>
          <cell r="V1024">
            <v>826.39547945205356</v>
          </cell>
        </row>
        <row r="1025">
          <cell r="B1025">
            <v>28658</v>
          </cell>
          <cell r="C1025">
            <v>1</v>
          </cell>
          <cell r="D1025">
            <v>1</v>
          </cell>
          <cell r="Q1025">
            <v>1994</v>
          </cell>
          <cell r="R1025" t="str">
            <v>19949</v>
          </cell>
          <cell r="S1025">
            <v>34587</v>
          </cell>
          <cell r="T1025">
            <v>820.26</v>
          </cell>
          <cell r="U1025">
            <v>829.76233333333323</v>
          </cell>
          <cell r="V1025">
            <v>826.39547945205356</v>
          </cell>
        </row>
        <row r="1026">
          <cell r="B1026">
            <v>28659</v>
          </cell>
          <cell r="C1026">
            <v>1</v>
          </cell>
          <cell r="D1026">
            <v>1</v>
          </cell>
          <cell r="Q1026">
            <v>1994</v>
          </cell>
          <cell r="R1026" t="str">
            <v>19949</v>
          </cell>
          <cell r="S1026">
            <v>34588</v>
          </cell>
          <cell r="T1026">
            <v>820.26</v>
          </cell>
          <cell r="U1026">
            <v>829.76233333333323</v>
          </cell>
          <cell r="V1026">
            <v>826.39547945205356</v>
          </cell>
        </row>
        <row r="1027">
          <cell r="B1027">
            <v>28660</v>
          </cell>
          <cell r="C1027">
            <v>1</v>
          </cell>
          <cell r="D1027">
            <v>1</v>
          </cell>
          <cell r="Q1027">
            <v>1994</v>
          </cell>
          <cell r="R1027" t="str">
            <v>19949</v>
          </cell>
          <cell r="S1027">
            <v>34589</v>
          </cell>
          <cell r="T1027">
            <v>820.26</v>
          </cell>
          <cell r="U1027">
            <v>829.76233333333323</v>
          </cell>
          <cell r="V1027">
            <v>826.39547945205356</v>
          </cell>
        </row>
        <row r="1028">
          <cell r="B1028">
            <v>28661</v>
          </cell>
          <cell r="C1028">
            <v>1</v>
          </cell>
          <cell r="D1028">
            <v>1</v>
          </cell>
          <cell r="Q1028">
            <v>1994</v>
          </cell>
          <cell r="R1028" t="str">
            <v>19949</v>
          </cell>
          <cell r="S1028">
            <v>34590</v>
          </cell>
          <cell r="T1028">
            <v>821.62</v>
          </cell>
          <cell r="U1028">
            <v>829.76233333333323</v>
          </cell>
          <cell r="V1028">
            <v>826.39547945205356</v>
          </cell>
        </row>
        <row r="1029">
          <cell r="B1029">
            <v>28662</v>
          </cell>
          <cell r="C1029">
            <v>1</v>
          </cell>
          <cell r="D1029">
            <v>1</v>
          </cell>
          <cell r="Q1029">
            <v>1994</v>
          </cell>
          <cell r="R1029" t="str">
            <v>19949</v>
          </cell>
          <cell r="S1029">
            <v>34591</v>
          </cell>
          <cell r="T1029">
            <v>824.34</v>
          </cell>
          <cell r="U1029">
            <v>829.76233333333323</v>
          </cell>
          <cell r="V1029">
            <v>826.39547945205356</v>
          </cell>
        </row>
        <row r="1030">
          <cell r="B1030">
            <v>28663</v>
          </cell>
          <cell r="C1030">
            <v>1</v>
          </cell>
          <cell r="D1030">
            <v>1</v>
          </cell>
          <cell r="Q1030">
            <v>1994</v>
          </cell>
          <cell r="R1030" t="str">
            <v>19949</v>
          </cell>
          <cell r="S1030">
            <v>34592</v>
          </cell>
          <cell r="T1030">
            <v>827.86</v>
          </cell>
          <cell r="U1030">
            <v>829.76233333333323</v>
          </cell>
          <cell r="V1030">
            <v>826.39547945205356</v>
          </cell>
        </row>
        <row r="1031">
          <cell r="B1031">
            <v>28664</v>
          </cell>
          <cell r="C1031">
            <v>1</v>
          </cell>
          <cell r="D1031">
            <v>1</v>
          </cell>
          <cell r="Q1031">
            <v>1994</v>
          </cell>
          <cell r="R1031" t="str">
            <v>19949</v>
          </cell>
          <cell r="S1031">
            <v>34593</v>
          </cell>
          <cell r="T1031">
            <v>833.1</v>
          </cell>
          <cell r="U1031">
            <v>829.76233333333323</v>
          </cell>
          <cell r="V1031">
            <v>826.39547945205356</v>
          </cell>
        </row>
        <row r="1032">
          <cell r="B1032">
            <v>28665</v>
          </cell>
          <cell r="C1032">
            <v>1</v>
          </cell>
          <cell r="D1032">
            <v>1</v>
          </cell>
          <cell r="Q1032">
            <v>1994</v>
          </cell>
          <cell r="R1032" t="str">
            <v>19949</v>
          </cell>
          <cell r="S1032">
            <v>34594</v>
          </cell>
          <cell r="T1032">
            <v>837.21</v>
          </cell>
          <cell r="U1032">
            <v>829.76233333333323</v>
          </cell>
          <cell r="V1032">
            <v>826.39547945205356</v>
          </cell>
        </row>
        <row r="1033">
          <cell r="B1033">
            <v>28666</v>
          </cell>
          <cell r="C1033">
            <v>1</v>
          </cell>
          <cell r="D1033">
            <v>1</v>
          </cell>
          <cell r="Q1033">
            <v>1994</v>
          </cell>
          <cell r="R1033" t="str">
            <v>19949</v>
          </cell>
          <cell r="S1033">
            <v>34595</v>
          </cell>
          <cell r="T1033">
            <v>837.21</v>
          </cell>
          <cell r="U1033">
            <v>829.76233333333323</v>
          </cell>
          <cell r="V1033">
            <v>826.39547945205356</v>
          </cell>
        </row>
        <row r="1034">
          <cell r="B1034">
            <v>28667</v>
          </cell>
          <cell r="C1034">
            <v>1</v>
          </cell>
          <cell r="D1034">
            <v>1</v>
          </cell>
          <cell r="Q1034">
            <v>1994</v>
          </cell>
          <cell r="R1034" t="str">
            <v>19949</v>
          </cell>
          <cell r="S1034">
            <v>34596</v>
          </cell>
          <cell r="T1034">
            <v>837.21</v>
          </cell>
          <cell r="U1034">
            <v>829.76233333333323</v>
          </cell>
          <cell r="V1034">
            <v>826.39547945205356</v>
          </cell>
        </row>
        <row r="1035">
          <cell r="B1035">
            <v>28668</v>
          </cell>
          <cell r="C1035">
            <v>1</v>
          </cell>
          <cell r="D1035">
            <v>1</v>
          </cell>
          <cell r="Q1035">
            <v>1994</v>
          </cell>
          <cell r="R1035" t="str">
            <v>19949</v>
          </cell>
          <cell r="S1035">
            <v>34597</v>
          </cell>
          <cell r="T1035">
            <v>838.63</v>
          </cell>
          <cell r="U1035">
            <v>829.76233333333323</v>
          </cell>
          <cell r="V1035">
            <v>826.39547945205356</v>
          </cell>
        </row>
        <row r="1036">
          <cell r="B1036">
            <v>28669</v>
          </cell>
          <cell r="C1036">
            <v>1</v>
          </cell>
          <cell r="D1036">
            <v>1</v>
          </cell>
          <cell r="Q1036">
            <v>1994</v>
          </cell>
          <cell r="R1036" t="str">
            <v>19949</v>
          </cell>
          <cell r="S1036">
            <v>34598</v>
          </cell>
          <cell r="T1036">
            <v>841.82</v>
          </cell>
          <cell r="U1036">
            <v>829.76233333333323</v>
          </cell>
          <cell r="V1036">
            <v>826.39547945205356</v>
          </cell>
        </row>
        <row r="1037">
          <cell r="B1037">
            <v>28670</v>
          </cell>
          <cell r="C1037">
            <v>1</v>
          </cell>
          <cell r="D1037">
            <v>1</v>
          </cell>
          <cell r="Q1037">
            <v>1994</v>
          </cell>
          <cell r="R1037" t="str">
            <v>19949</v>
          </cell>
          <cell r="S1037">
            <v>34599</v>
          </cell>
          <cell r="T1037">
            <v>842.7</v>
          </cell>
          <cell r="U1037">
            <v>829.76233333333323</v>
          </cell>
          <cell r="V1037">
            <v>826.39547945205356</v>
          </cell>
        </row>
        <row r="1038">
          <cell r="B1038">
            <v>28671</v>
          </cell>
          <cell r="C1038">
            <v>1</v>
          </cell>
          <cell r="D1038">
            <v>1</v>
          </cell>
          <cell r="Q1038">
            <v>1994</v>
          </cell>
          <cell r="R1038" t="str">
            <v>19949</v>
          </cell>
          <cell r="S1038">
            <v>34600</v>
          </cell>
          <cell r="T1038">
            <v>841.53</v>
          </cell>
          <cell r="U1038">
            <v>829.76233333333323</v>
          </cell>
          <cell r="V1038">
            <v>826.39547945205356</v>
          </cell>
        </row>
        <row r="1039">
          <cell r="B1039">
            <v>28672</v>
          </cell>
          <cell r="C1039">
            <v>1</v>
          </cell>
          <cell r="D1039">
            <v>1</v>
          </cell>
          <cell r="Q1039">
            <v>1994</v>
          </cell>
          <cell r="R1039" t="str">
            <v>19949</v>
          </cell>
          <cell r="S1039">
            <v>34601</v>
          </cell>
          <cell r="T1039">
            <v>839.46</v>
          </cell>
          <cell r="U1039">
            <v>829.76233333333323</v>
          </cell>
          <cell r="V1039">
            <v>826.39547945205356</v>
          </cell>
        </row>
        <row r="1040">
          <cell r="B1040">
            <v>28673</v>
          </cell>
          <cell r="C1040">
            <v>1</v>
          </cell>
          <cell r="D1040">
            <v>1</v>
          </cell>
          <cell r="Q1040">
            <v>1994</v>
          </cell>
          <cell r="R1040" t="str">
            <v>19949</v>
          </cell>
          <cell r="S1040">
            <v>34602</v>
          </cell>
          <cell r="T1040">
            <v>839.46</v>
          </cell>
          <cell r="U1040">
            <v>829.76233333333323</v>
          </cell>
          <cell r="V1040">
            <v>826.39547945205356</v>
          </cell>
        </row>
        <row r="1041">
          <cell r="B1041">
            <v>28674</v>
          </cell>
          <cell r="C1041">
            <v>1</v>
          </cell>
          <cell r="D1041">
            <v>1</v>
          </cell>
          <cell r="Q1041">
            <v>1994</v>
          </cell>
          <cell r="R1041" t="str">
            <v>19949</v>
          </cell>
          <cell r="S1041">
            <v>34603</v>
          </cell>
          <cell r="T1041">
            <v>839.46</v>
          </cell>
          <cell r="U1041">
            <v>829.76233333333323</v>
          </cell>
          <cell r="V1041">
            <v>826.39547945205356</v>
          </cell>
        </row>
        <row r="1042">
          <cell r="B1042">
            <v>28675</v>
          </cell>
          <cell r="C1042">
            <v>1</v>
          </cell>
          <cell r="D1042">
            <v>1</v>
          </cell>
          <cell r="Q1042">
            <v>1994</v>
          </cell>
          <cell r="R1042" t="str">
            <v>19949</v>
          </cell>
          <cell r="S1042">
            <v>34604</v>
          </cell>
          <cell r="T1042">
            <v>840.23</v>
          </cell>
          <cell r="U1042">
            <v>829.76233333333323</v>
          </cell>
          <cell r="V1042">
            <v>826.39547945205356</v>
          </cell>
        </row>
        <row r="1043">
          <cell r="B1043">
            <v>28676</v>
          </cell>
          <cell r="C1043">
            <v>1</v>
          </cell>
          <cell r="D1043">
            <v>1</v>
          </cell>
          <cell r="Q1043">
            <v>1994</v>
          </cell>
          <cell r="R1043" t="str">
            <v>19949</v>
          </cell>
          <cell r="S1043">
            <v>34605</v>
          </cell>
          <cell r="T1043">
            <v>841.51</v>
          </cell>
          <cell r="U1043">
            <v>829.76233333333323</v>
          </cell>
          <cell r="V1043">
            <v>826.39547945205356</v>
          </cell>
        </row>
        <row r="1044">
          <cell r="B1044">
            <v>28677</v>
          </cell>
          <cell r="C1044">
            <v>1</v>
          </cell>
          <cell r="D1044">
            <v>1</v>
          </cell>
          <cell r="Q1044">
            <v>1994</v>
          </cell>
          <cell r="R1044" t="str">
            <v>19949</v>
          </cell>
          <cell r="S1044">
            <v>34606</v>
          </cell>
          <cell r="T1044">
            <v>841.32</v>
          </cell>
          <cell r="U1044">
            <v>829.76233333333323</v>
          </cell>
          <cell r="V1044">
            <v>826.39547945205356</v>
          </cell>
        </row>
        <row r="1045">
          <cell r="B1045">
            <v>28678</v>
          </cell>
          <cell r="C1045">
            <v>1</v>
          </cell>
          <cell r="D1045">
            <v>1</v>
          </cell>
          <cell r="Q1045">
            <v>1994</v>
          </cell>
          <cell r="R1045" t="str">
            <v>19949</v>
          </cell>
          <cell r="S1045">
            <v>34607</v>
          </cell>
          <cell r="T1045">
            <v>842</v>
          </cell>
          <cell r="U1045">
            <v>829.76233333333323</v>
          </cell>
          <cell r="V1045">
            <v>826.39547945205356</v>
          </cell>
        </row>
        <row r="1046">
          <cell r="B1046">
            <v>28679</v>
          </cell>
          <cell r="C1046">
            <v>1</v>
          </cell>
          <cell r="D1046">
            <v>1</v>
          </cell>
          <cell r="Q1046">
            <v>1994</v>
          </cell>
          <cell r="R1046" t="str">
            <v>199410</v>
          </cell>
          <cell r="S1046">
            <v>34608</v>
          </cell>
          <cell r="T1046">
            <v>843</v>
          </cell>
          <cell r="U1046">
            <v>839.04677419354823</v>
          </cell>
          <cell r="V1046">
            <v>826.39547945205356</v>
          </cell>
        </row>
        <row r="1047">
          <cell r="B1047">
            <v>28680</v>
          </cell>
          <cell r="C1047">
            <v>1</v>
          </cell>
          <cell r="D1047">
            <v>1</v>
          </cell>
          <cell r="Q1047">
            <v>1994</v>
          </cell>
          <cell r="R1047" t="str">
            <v>199410</v>
          </cell>
          <cell r="S1047">
            <v>34609</v>
          </cell>
          <cell r="T1047">
            <v>843</v>
          </cell>
          <cell r="U1047">
            <v>839.04677419354823</v>
          </cell>
          <cell r="V1047">
            <v>826.39547945205356</v>
          </cell>
        </row>
        <row r="1048">
          <cell r="B1048">
            <v>28681</v>
          </cell>
          <cell r="C1048">
            <v>1</v>
          </cell>
          <cell r="D1048">
            <v>1</v>
          </cell>
          <cell r="Q1048">
            <v>1994</v>
          </cell>
          <cell r="R1048" t="str">
            <v>199410</v>
          </cell>
          <cell r="S1048">
            <v>34610</v>
          </cell>
          <cell r="T1048">
            <v>843</v>
          </cell>
          <cell r="U1048">
            <v>839.04677419354823</v>
          </cell>
          <cell r="V1048">
            <v>826.39547945205356</v>
          </cell>
        </row>
        <row r="1049">
          <cell r="B1049">
            <v>28682</v>
          </cell>
          <cell r="C1049">
            <v>1</v>
          </cell>
          <cell r="D1049">
            <v>1</v>
          </cell>
          <cell r="Q1049">
            <v>1994</v>
          </cell>
          <cell r="R1049" t="str">
            <v>199410</v>
          </cell>
          <cell r="S1049">
            <v>34611</v>
          </cell>
          <cell r="T1049">
            <v>843.65</v>
          </cell>
          <cell r="U1049">
            <v>839.04677419354823</v>
          </cell>
          <cell r="V1049">
            <v>826.39547945205356</v>
          </cell>
        </row>
        <row r="1050">
          <cell r="B1050">
            <v>28683</v>
          </cell>
          <cell r="C1050">
            <v>1</v>
          </cell>
          <cell r="D1050">
            <v>1</v>
          </cell>
          <cell r="Q1050">
            <v>1994</v>
          </cell>
          <cell r="R1050" t="str">
            <v>199410</v>
          </cell>
          <cell r="S1050">
            <v>34612</v>
          </cell>
          <cell r="T1050">
            <v>844.4</v>
          </cell>
          <cell r="U1050">
            <v>839.04677419354823</v>
          </cell>
          <cell r="V1050">
            <v>826.39547945205356</v>
          </cell>
        </row>
        <row r="1051">
          <cell r="B1051">
            <v>28684</v>
          </cell>
          <cell r="C1051">
            <v>1</v>
          </cell>
          <cell r="D1051">
            <v>1</v>
          </cell>
          <cell r="Q1051">
            <v>1994</v>
          </cell>
          <cell r="R1051" t="str">
            <v>199410</v>
          </cell>
          <cell r="S1051">
            <v>34613</v>
          </cell>
          <cell r="T1051">
            <v>842.54</v>
          </cell>
          <cell r="U1051">
            <v>839.04677419354823</v>
          </cell>
          <cell r="V1051">
            <v>826.39547945205356</v>
          </cell>
        </row>
        <row r="1052">
          <cell r="B1052">
            <v>28685</v>
          </cell>
          <cell r="C1052">
            <v>1</v>
          </cell>
          <cell r="D1052">
            <v>1</v>
          </cell>
          <cell r="Q1052">
            <v>1994</v>
          </cell>
          <cell r="R1052" t="str">
            <v>199410</v>
          </cell>
          <cell r="S1052">
            <v>34614</v>
          </cell>
          <cell r="T1052">
            <v>840.06</v>
          </cell>
          <cell r="U1052">
            <v>839.04677419354823</v>
          </cell>
          <cell r="V1052">
            <v>826.39547945205356</v>
          </cell>
        </row>
        <row r="1053">
          <cell r="B1053">
            <v>28686</v>
          </cell>
          <cell r="C1053">
            <v>1</v>
          </cell>
          <cell r="D1053">
            <v>1</v>
          </cell>
          <cell r="Q1053">
            <v>1994</v>
          </cell>
          <cell r="R1053" t="str">
            <v>199410</v>
          </cell>
          <cell r="S1053">
            <v>34615</v>
          </cell>
          <cell r="T1053">
            <v>836.8</v>
          </cell>
          <cell r="U1053">
            <v>839.04677419354823</v>
          </cell>
          <cell r="V1053">
            <v>826.39547945205356</v>
          </cell>
        </row>
        <row r="1054">
          <cell r="B1054">
            <v>28687</v>
          </cell>
          <cell r="C1054">
            <v>1</v>
          </cell>
          <cell r="D1054">
            <v>1</v>
          </cell>
          <cell r="Q1054">
            <v>1994</v>
          </cell>
          <cell r="R1054" t="str">
            <v>199410</v>
          </cell>
          <cell r="S1054">
            <v>34616</v>
          </cell>
          <cell r="T1054">
            <v>836.8</v>
          </cell>
          <cell r="U1054">
            <v>839.04677419354823</v>
          </cell>
          <cell r="V1054">
            <v>826.39547945205356</v>
          </cell>
        </row>
        <row r="1055">
          <cell r="B1055">
            <v>28688</v>
          </cell>
          <cell r="C1055">
            <v>1</v>
          </cell>
          <cell r="D1055">
            <v>1</v>
          </cell>
          <cell r="Q1055">
            <v>1994</v>
          </cell>
          <cell r="R1055" t="str">
            <v>199410</v>
          </cell>
          <cell r="S1055">
            <v>34617</v>
          </cell>
          <cell r="T1055">
            <v>836.8</v>
          </cell>
          <cell r="U1055">
            <v>839.04677419354823</v>
          </cell>
          <cell r="V1055">
            <v>826.39547945205356</v>
          </cell>
        </row>
        <row r="1056">
          <cell r="B1056">
            <v>28689</v>
          </cell>
          <cell r="C1056">
            <v>1</v>
          </cell>
          <cell r="D1056">
            <v>1</v>
          </cell>
          <cell r="Q1056">
            <v>1994</v>
          </cell>
          <cell r="R1056" t="str">
            <v>199410</v>
          </cell>
          <cell r="S1056">
            <v>34618</v>
          </cell>
          <cell r="T1056">
            <v>835.59</v>
          </cell>
          <cell r="U1056">
            <v>839.04677419354823</v>
          </cell>
          <cell r="V1056">
            <v>826.39547945205356</v>
          </cell>
        </row>
        <row r="1057">
          <cell r="B1057">
            <v>28690</v>
          </cell>
          <cell r="C1057">
            <v>1</v>
          </cell>
          <cell r="D1057">
            <v>1</v>
          </cell>
          <cell r="Q1057">
            <v>1994</v>
          </cell>
          <cell r="R1057" t="str">
            <v>199410</v>
          </cell>
          <cell r="S1057">
            <v>34619</v>
          </cell>
          <cell r="T1057">
            <v>835.38</v>
          </cell>
          <cell r="U1057">
            <v>839.04677419354823</v>
          </cell>
          <cell r="V1057">
            <v>826.39547945205356</v>
          </cell>
        </row>
        <row r="1058">
          <cell r="B1058">
            <v>28691</v>
          </cell>
          <cell r="C1058">
            <v>1</v>
          </cell>
          <cell r="D1058">
            <v>1</v>
          </cell>
          <cell r="Q1058">
            <v>1994</v>
          </cell>
          <cell r="R1058" t="str">
            <v>199410</v>
          </cell>
          <cell r="S1058">
            <v>34620</v>
          </cell>
          <cell r="T1058">
            <v>836.4</v>
          </cell>
          <cell r="U1058">
            <v>839.04677419354823</v>
          </cell>
          <cell r="V1058">
            <v>826.39547945205356</v>
          </cell>
        </row>
        <row r="1059">
          <cell r="B1059">
            <v>28692</v>
          </cell>
          <cell r="C1059">
            <v>1</v>
          </cell>
          <cell r="D1059">
            <v>1</v>
          </cell>
          <cell r="Q1059">
            <v>1994</v>
          </cell>
          <cell r="R1059" t="str">
            <v>199410</v>
          </cell>
          <cell r="S1059">
            <v>34621</v>
          </cell>
          <cell r="T1059">
            <v>836.01</v>
          </cell>
          <cell r="U1059">
            <v>839.04677419354823</v>
          </cell>
          <cell r="V1059">
            <v>826.39547945205356</v>
          </cell>
        </row>
        <row r="1060">
          <cell r="B1060">
            <v>28693</v>
          </cell>
          <cell r="C1060">
            <v>1</v>
          </cell>
          <cell r="D1060">
            <v>1</v>
          </cell>
          <cell r="Q1060">
            <v>1994</v>
          </cell>
          <cell r="R1060" t="str">
            <v>199410</v>
          </cell>
          <cell r="S1060">
            <v>34622</v>
          </cell>
          <cell r="T1060">
            <v>834.83</v>
          </cell>
          <cell r="U1060">
            <v>839.04677419354823</v>
          </cell>
          <cell r="V1060">
            <v>826.39547945205356</v>
          </cell>
        </row>
        <row r="1061">
          <cell r="B1061">
            <v>28694</v>
          </cell>
          <cell r="C1061">
            <v>1</v>
          </cell>
          <cell r="D1061">
            <v>1</v>
          </cell>
          <cell r="Q1061">
            <v>1994</v>
          </cell>
          <cell r="R1061" t="str">
            <v>199410</v>
          </cell>
          <cell r="S1061">
            <v>34623</v>
          </cell>
          <cell r="T1061">
            <v>834.83</v>
          </cell>
          <cell r="U1061">
            <v>839.04677419354823</v>
          </cell>
          <cell r="V1061">
            <v>826.39547945205356</v>
          </cell>
        </row>
        <row r="1062">
          <cell r="B1062">
            <v>28695</v>
          </cell>
          <cell r="C1062">
            <v>1</v>
          </cell>
          <cell r="D1062">
            <v>1</v>
          </cell>
          <cell r="Q1062">
            <v>1994</v>
          </cell>
          <cell r="R1062" t="str">
            <v>199410</v>
          </cell>
          <cell r="S1062">
            <v>34624</v>
          </cell>
          <cell r="T1062">
            <v>834.83</v>
          </cell>
          <cell r="U1062">
            <v>839.04677419354823</v>
          </cell>
          <cell r="V1062">
            <v>826.39547945205356</v>
          </cell>
        </row>
        <row r="1063">
          <cell r="B1063">
            <v>28696</v>
          </cell>
          <cell r="C1063">
            <v>1</v>
          </cell>
          <cell r="D1063">
            <v>1</v>
          </cell>
          <cell r="Q1063">
            <v>1994</v>
          </cell>
          <cell r="R1063" t="str">
            <v>199410</v>
          </cell>
          <cell r="S1063">
            <v>34625</v>
          </cell>
          <cell r="T1063">
            <v>834.83</v>
          </cell>
          <cell r="U1063">
            <v>839.04677419354823</v>
          </cell>
          <cell r="V1063">
            <v>826.39547945205356</v>
          </cell>
        </row>
        <row r="1064">
          <cell r="B1064">
            <v>28697</v>
          </cell>
          <cell r="C1064">
            <v>1</v>
          </cell>
          <cell r="D1064">
            <v>1</v>
          </cell>
          <cell r="Q1064">
            <v>1994</v>
          </cell>
          <cell r="R1064" t="str">
            <v>199410</v>
          </cell>
          <cell r="S1064">
            <v>34626</v>
          </cell>
          <cell r="T1064">
            <v>835.33</v>
          </cell>
          <cell r="U1064">
            <v>839.04677419354823</v>
          </cell>
          <cell r="V1064">
            <v>826.39547945205356</v>
          </cell>
        </row>
        <row r="1065">
          <cell r="B1065">
            <v>28698</v>
          </cell>
          <cell r="C1065">
            <v>1</v>
          </cell>
          <cell r="D1065">
            <v>1</v>
          </cell>
          <cell r="Q1065">
            <v>1994</v>
          </cell>
          <cell r="R1065" t="str">
            <v>199410</v>
          </cell>
          <cell r="S1065">
            <v>34627</v>
          </cell>
          <cell r="T1065">
            <v>836.72</v>
          </cell>
          <cell r="U1065">
            <v>839.04677419354823</v>
          </cell>
          <cell r="V1065">
            <v>826.39547945205356</v>
          </cell>
        </row>
        <row r="1066">
          <cell r="B1066">
            <v>28699</v>
          </cell>
          <cell r="C1066">
            <v>1</v>
          </cell>
          <cell r="D1066">
            <v>1</v>
          </cell>
          <cell r="Q1066">
            <v>1994</v>
          </cell>
          <cell r="R1066" t="str">
            <v>199410</v>
          </cell>
          <cell r="S1066">
            <v>34628</v>
          </cell>
          <cell r="T1066">
            <v>838.32</v>
          </cell>
          <cell r="U1066">
            <v>839.04677419354823</v>
          </cell>
          <cell r="V1066">
            <v>826.39547945205356</v>
          </cell>
        </row>
        <row r="1067">
          <cell r="B1067">
            <v>28700</v>
          </cell>
          <cell r="C1067">
            <v>1</v>
          </cell>
          <cell r="D1067">
            <v>1</v>
          </cell>
          <cell r="Q1067">
            <v>1994</v>
          </cell>
          <cell r="R1067" t="str">
            <v>199410</v>
          </cell>
          <cell r="S1067">
            <v>34629</v>
          </cell>
          <cell r="T1067">
            <v>841.41</v>
          </cell>
          <cell r="U1067">
            <v>839.04677419354823</v>
          </cell>
          <cell r="V1067">
            <v>826.39547945205356</v>
          </cell>
        </row>
        <row r="1068">
          <cell r="B1068">
            <v>28701</v>
          </cell>
          <cell r="C1068">
            <v>1</v>
          </cell>
          <cell r="D1068">
            <v>1</v>
          </cell>
          <cell r="Q1068">
            <v>1994</v>
          </cell>
          <cell r="R1068" t="str">
            <v>199410</v>
          </cell>
          <cell r="S1068">
            <v>34630</v>
          </cell>
          <cell r="T1068">
            <v>841.41</v>
          </cell>
          <cell r="U1068">
            <v>839.04677419354823</v>
          </cell>
          <cell r="V1068">
            <v>826.39547945205356</v>
          </cell>
        </row>
        <row r="1069">
          <cell r="B1069">
            <v>28702</v>
          </cell>
          <cell r="C1069">
            <v>1</v>
          </cell>
          <cell r="D1069">
            <v>1</v>
          </cell>
          <cell r="Q1069">
            <v>1994</v>
          </cell>
          <cell r="R1069" t="str">
            <v>199410</v>
          </cell>
          <cell r="S1069">
            <v>34631</v>
          </cell>
          <cell r="T1069">
            <v>841.41</v>
          </cell>
          <cell r="U1069">
            <v>839.04677419354823</v>
          </cell>
          <cell r="V1069">
            <v>826.39547945205356</v>
          </cell>
        </row>
        <row r="1070">
          <cell r="B1070">
            <v>28703</v>
          </cell>
          <cell r="C1070">
            <v>1</v>
          </cell>
          <cell r="D1070">
            <v>1</v>
          </cell>
          <cell r="Q1070">
            <v>1994</v>
          </cell>
          <cell r="R1070" t="str">
            <v>199410</v>
          </cell>
          <cell r="S1070">
            <v>34632</v>
          </cell>
          <cell r="T1070">
            <v>842.6</v>
          </cell>
          <cell r="U1070">
            <v>839.04677419354823</v>
          </cell>
          <cell r="V1070">
            <v>826.39547945205356</v>
          </cell>
        </row>
        <row r="1071">
          <cell r="B1071">
            <v>28704</v>
          </cell>
          <cell r="C1071">
            <v>1</v>
          </cell>
          <cell r="D1071">
            <v>1</v>
          </cell>
          <cell r="Q1071">
            <v>1994</v>
          </cell>
          <cell r="R1071" t="str">
            <v>199410</v>
          </cell>
          <cell r="S1071">
            <v>34633</v>
          </cell>
          <cell r="T1071">
            <v>843.48</v>
          </cell>
          <cell r="U1071">
            <v>839.04677419354823</v>
          </cell>
          <cell r="V1071">
            <v>826.39547945205356</v>
          </cell>
        </row>
        <row r="1072">
          <cell r="B1072">
            <v>28705</v>
          </cell>
          <cell r="C1072">
            <v>1</v>
          </cell>
          <cell r="D1072">
            <v>1</v>
          </cell>
          <cell r="Q1072">
            <v>1994</v>
          </cell>
          <cell r="R1072" t="str">
            <v>199410</v>
          </cell>
          <cell r="S1072">
            <v>34634</v>
          </cell>
          <cell r="T1072">
            <v>841.32</v>
          </cell>
          <cell r="U1072">
            <v>839.04677419354823</v>
          </cell>
          <cell r="V1072">
            <v>826.39547945205356</v>
          </cell>
        </row>
        <row r="1073">
          <cell r="B1073">
            <v>28706</v>
          </cell>
          <cell r="C1073">
            <v>1</v>
          </cell>
          <cell r="D1073">
            <v>1</v>
          </cell>
          <cell r="Q1073">
            <v>1994</v>
          </cell>
          <cell r="R1073" t="str">
            <v>199410</v>
          </cell>
          <cell r="S1073">
            <v>34635</v>
          </cell>
          <cell r="T1073">
            <v>840.05</v>
          </cell>
          <cell r="U1073">
            <v>839.04677419354823</v>
          </cell>
          <cell r="V1073">
            <v>826.39547945205356</v>
          </cell>
        </row>
        <row r="1074">
          <cell r="B1074">
            <v>28707</v>
          </cell>
          <cell r="C1074">
            <v>1</v>
          </cell>
          <cell r="D1074">
            <v>1</v>
          </cell>
          <cell r="Q1074">
            <v>1994</v>
          </cell>
          <cell r="R1074" t="str">
            <v>199410</v>
          </cell>
          <cell r="S1074">
            <v>34636</v>
          </cell>
          <cell r="T1074">
            <v>838.55</v>
          </cell>
          <cell r="U1074">
            <v>839.04677419354823</v>
          </cell>
          <cell r="V1074">
            <v>826.39547945205356</v>
          </cell>
        </row>
        <row r="1075">
          <cell r="B1075">
            <v>28708</v>
          </cell>
          <cell r="C1075">
            <v>1</v>
          </cell>
          <cell r="D1075">
            <v>1</v>
          </cell>
          <cell r="Q1075">
            <v>1994</v>
          </cell>
          <cell r="R1075" t="str">
            <v>199410</v>
          </cell>
          <cell r="S1075">
            <v>34637</v>
          </cell>
          <cell r="T1075">
            <v>838.55</v>
          </cell>
          <cell r="U1075">
            <v>839.04677419354823</v>
          </cell>
          <cell r="V1075">
            <v>826.39547945205356</v>
          </cell>
        </row>
        <row r="1076">
          <cell r="B1076">
            <v>28709</v>
          </cell>
          <cell r="C1076">
            <v>1</v>
          </cell>
          <cell r="D1076">
            <v>1</v>
          </cell>
          <cell r="Q1076">
            <v>1994</v>
          </cell>
          <cell r="R1076" t="str">
            <v>199410</v>
          </cell>
          <cell r="S1076">
            <v>34638</v>
          </cell>
          <cell r="T1076">
            <v>838.55</v>
          </cell>
          <cell r="U1076">
            <v>839.04677419354823</v>
          </cell>
          <cell r="V1076">
            <v>826.39547945205356</v>
          </cell>
        </row>
        <row r="1077">
          <cell r="B1077">
            <v>28710</v>
          </cell>
          <cell r="C1077">
            <v>1</v>
          </cell>
          <cell r="D1077">
            <v>1</v>
          </cell>
          <cell r="Q1077">
            <v>1994</v>
          </cell>
          <cell r="R1077" t="str">
            <v>199411</v>
          </cell>
          <cell r="S1077">
            <v>34639</v>
          </cell>
          <cell r="T1077">
            <v>837.62</v>
          </cell>
          <cell r="U1077">
            <v>829.52066666666656</v>
          </cell>
          <cell r="V1077">
            <v>826.39547945205356</v>
          </cell>
        </row>
        <row r="1078">
          <cell r="B1078">
            <v>28711</v>
          </cell>
          <cell r="C1078">
            <v>1</v>
          </cell>
          <cell r="D1078">
            <v>1</v>
          </cell>
          <cell r="Q1078">
            <v>1994</v>
          </cell>
          <cell r="R1078" t="str">
            <v>199411</v>
          </cell>
          <cell r="S1078">
            <v>34640</v>
          </cell>
          <cell r="T1078">
            <v>837.79</v>
          </cell>
          <cell r="U1078">
            <v>829.52066666666656</v>
          </cell>
          <cell r="V1078">
            <v>826.39547945205356</v>
          </cell>
        </row>
        <row r="1079">
          <cell r="B1079">
            <v>28712</v>
          </cell>
          <cell r="C1079">
            <v>1</v>
          </cell>
          <cell r="D1079">
            <v>1</v>
          </cell>
          <cell r="Q1079">
            <v>1994</v>
          </cell>
          <cell r="R1079" t="str">
            <v>199411</v>
          </cell>
          <cell r="S1079">
            <v>34641</v>
          </cell>
          <cell r="T1079">
            <v>836.18</v>
          </cell>
          <cell r="U1079">
            <v>829.52066666666656</v>
          </cell>
          <cell r="V1079">
            <v>826.39547945205356</v>
          </cell>
        </row>
        <row r="1080">
          <cell r="B1080">
            <v>28713</v>
          </cell>
          <cell r="C1080">
            <v>1</v>
          </cell>
          <cell r="D1080">
            <v>1</v>
          </cell>
          <cell r="Q1080">
            <v>1994</v>
          </cell>
          <cell r="R1080" t="str">
            <v>199411</v>
          </cell>
          <cell r="S1080">
            <v>34642</v>
          </cell>
          <cell r="T1080">
            <v>833.19</v>
          </cell>
          <cell r="U1080">
            <v>829.52066666666656</v>
          </cell>
          <cell r="V1080">
            <v>826.39547945205356</v>
          </cell>
        </row>
        <row r="1081">
          <cell r="B1081">
            <v>28714</v>
          </cell>
          <cell r="C1081">
            <v>1</v>
          </cell>
          <cell r="D1081">
            <v>1</v>
          </cell>
          <cell r="Q1081">
            <v>1994</v>
          </cell>
          <cell r="R1081" t="str">
            <v>199411</v>
          </cell>
          <cell r="S1081">
            <v>34643</v>
          </cell>
          <cell r="T1081">
            <v>831.25</v>
          </cell>
          <cell r="U1081">
            <v>829.52066666666656</v>
          </cell>
          <cell r="V1081">
            <v>826.39547945205356</v>
          </cell>
        </row>
        <row r="1082">
          <cell r="B1082">
            <v>28715</v>
          </cell>
          <cell r="C1082">
            <v>1</v>
          </cell>
          <cell r="D1082">
            <v>1</v>
          </cell>
          <cell r="Q1082">
            <v>1994</v>
          </cell>
          <cell r="R1082" t="str">
            <v>199411</v>
          </cell>
          <cell r="S1082">
            <v>34644</v>
          </cell>
          <cell r="T1082">
            <v>831.25</v>
          </cell>
          <cell r="U1082">
            <v>829.52066666666656</v>
          </cell>
          <cell r="V1082">
            <v>826.39547945205356</v>
          </cell>
        </row>
        <row r="1083">
          <cell r="B1083">
            <v>28716</v>
          </cell>
          <cell r="C1083">
            <v>1</v>
          </cell>
          <cell r="D1083">
            <v>1</v>
          </cell>
          <cell r="Q1083">
            <v>1994</v>
          </cell>
          <cell r="R1083" t="str">
            <v>199411</v>
          </cell>
          <cell r="S1083">
            <v>34645</v>
          </cell>
          <cell r="T1083">
            <v>831.25</v>
          </cell>
          <cell r="U1083">
            <v>829.52066666666656</v>
          </cell>
          <cell r="V1083">
            <v>826.39547945205356</v>
          </cell>
        </row>
        <row r="1084">
          <cell r="B1084">
            <v>28717</v>
          </cell>
          <cell r="C1084">
            <v>1</v>
          </cell>
          <cell r="D1084">
            <v>1</v>
          </cell>
          <cell r="Q1084">
            <v>1994</v>
          </cell>
          <cell r="R1084" t="str">
            <v>199411</v>
          </cell>
          <cell r="S1084">
            <v>34646</v>
          </cell>
          <cell r="T1084">
            <v>831.25</v>
          </cell>
          <cell r="U1084">
            <v>829.52066666666656</v>
          </cell>
          <cell r="V1084">
            <v>826.39547945205356</v>
          </cell>
        </row>
        <row r="1085">
          <cell r="B1085">
            <v>28718</v>
          </cell>
          <cell r="C1085">
            <v>1</v>
          </cell>
          <cell r="D1085">
            <v>1</v>
          </cell>
          <cell r="Q1085">
            <v>1994</v>
          </cell>
          <cell r="R1085" t="str">
            <v>199411</v>
          </cell>
          <cell r="S1085">
            <v>34647</v>
          </cell>
          <cell r="T1085">
            <v>829.09</v>
          </cell>
          <cell r="U1085">
            <v>829.52066666666656</v>
          </cell>
          <cell r="V1085">
            <v>826.39547945205356</v>
          </cell>
        </row>
        <row r="1086">
          <cell r="B1086">
            <v>28719</v>
          </cell>
          <cell r="C1086">
            <v>1</v>
          </cell>
          <cell r="D1086">
            <v>1</v>
          </cell>
          <cell r="Q1086">
            <v>1994</v>
          </cell>
          <cell r="R1086" t="str">
            <v>199411</v>
          </cell>
          <cell r="S1086">
            <v>34648</v>
          </cell>
          <cell r="T1086">
            <v>826.84</v>
          </cell>
          <cell r="U1086">
            <v>829.52066666666656</v>
          </cell>
          <cell r="V1086">
            <v>826.39547945205356</v>
          </cell>
        </row>
        <row r="1087">
          <cell r="B1087">
            <v>28720</v>
          </cell>
          <cell r="C1087">
            <v>1</v>
          </cell>
          <cell r="D1087">
            <v>1</v>
          </cell>
          <cell r="Q1087">
            <v>1994</v>
          </cell>
          <cell r="R1087" t="str">
            <v>199411</v>
          </cell>
          <cell r="S1087">
            <v>34649</v>
          </cell>
          <cell r="T1087">
            <v>825.17</v>
          </cell>
          <cell r="U1087">
            <v>829.52066666666656</v>
          </cell>
          <cell r="V1087">
            <v>826.39547945205356</v>
          </cell>
        </row>
        <row r="1088">
          <cell r="B1088">
            <v>28721</v>
          </cell>
          <cell r="C1088">
            <v>1</v>
          </cell>
          <cell r="D1088">
            <v>1</v>
          </cell>
          <cell r="Q1088">
            <v>1994</v>
          </cell>
          <cell r="R1088" t="str">
            <v>199411</v>
          </cell>
          <cell r="S1088">
            <v>34650</v>
          </cell>
          <cell r="T1088">
            <v>825.87</v>
          </cell>
          <cell r="U1088">
            <v>829.52066666666656</v>
          </cell>
          <cell r="V1088">
            <v>826.39547945205356</v>
          </cell>
        </row>
        <row r="1089">
          <cell r="B1089">
            <v>28722</v>
          </cell>
          <cell r="C1089">
            <v>1</v>
          </cell>
          <cell r="D1089">
            <v>1</v>
          </cell>
          <cell r="Q1089">
            <v>1994</v>
          </cell>
          <cell r="R1089" t="str">
            <v>199411</v>
          </cell>
          <cell r="S1089">
            <v>34651</v>
          </cell>
          <cell r="T1089">
            <v>825.87</v>
          </cell>
          <cell r="U1089">
            <v>829.52066666666656</v>
          </cell>
          <cell r="V1089">
            <v>826.39547945205356</v>
          </cell>
        </row>
        <row r="1090">
          <cell r="B1090">
            <v>28723</v>
          </cell>
          <cell r="C1090">
            <v>1</v>
          </cell>
          <cell r="D1090">
            <v>1</v>
          </cell>
          <cell r="Q1090">
            <v>1994</v>
          </cell>
          <cell r="R1090" t="str">
            <v>199411</v>
          </cell>
          <cell r="S1090">
            <v>34652</v>
          </cell>
          <cell r="T1090">
            <v>825.87</v>
          </cell>
          <cell r="U1090">
            <v>829.52066666666656</v>
          </cell>
          <cell r="V1090">
            <v>826.39547945205356</v>
          </cell>
        </row>
        <row r="1091">
          <cell r="B1091">
            <v>28724</v>
          </cell>
          <cell r="C1091">
            <v>1</v>
          </cell>
          <cell r="D1091">
            <v>1</v>
          </cell>
          <cell r="Q1091">
            <v>1994</v>
          </cell>
          <cell r="R1091" t="str">
            <v>199411</v>
          </cell>
          <cell r="S1091">
            <v>34653</v>
          </cell>
          <cell r="T1091">
            <v>825.87</v>
          </cell>
          <cell r="U1091">
            <v>829.52066666666656</v>
          </cell>
          <cell r="V1091">
            <v>826.39547945205356</v>
          </cell>
        </row>
        <row r="1092">
          <cell r="B1092">
            <v>28725</v>
          </cell>
          <cell r="C1092">
            <v>1</v>
          </cell>
          <cell r="D1092">
            <v>1</v>
          </cell>
          <cell r="Q1092">
            <v>1994</v>
          </cell>
          <cell r="R1092" t="str">
            <v>199411</v>
          </cell>
          <cell r="S1092">
            <v>34654</v>
          </cell>
          <cell r="T1092">
            <v>826.45</v>
          </cell>
          <cell r="U1092">
            <v>829.52066666666656</v>
          </cell>
          <cell r="V1092">
            <v>826.39547945205356</v>
          </cell>
        </row>
        <row r="1093">
          <cell r="B1093">
            <v>28726</v>
          </cell>
          <cell r="C1093">
            <v>1</v>
          </cell>
          <cell r="D1093">
            <v>1</v>
          </cell>
          <cell r="Q1093">
            <v>1994</v>
          </cell>
          <cell r="R1093" t="str">
            <v>199411</v>
          </cell>
          <cell r="S1093">
            <v>34655</v>
          </cell>
          <cell r="T1093">
            <v>828.74</v>
          </cell>
          <cell r="U1093">
            <v>829.52066666666656</v>
          </cell>
          <cell r="V1093">
            <v>826.39547945205356</v>
          </cell>
        </row>
        <row r="1094">
          <cell r="B1094">
            <v>28727</v>
          </cell>
          <cell r="C1094">
            <v>1</v>
          </cell>
          <cell r="D1094">
            <v>1</v>
          </cell>
          <cell r="Q1094">
            <v>1994</v>
          </cell>
          <cell r="R1094" t="str">
            <v>199411</v>
          </cell>
          <cell r="S1094">
            <v>34656</v>
          </cell>
          <cell r="T1094">
            <v>830.49</v>
          </cell>
          <cell r="U1094">
            <v>829.52066666666656</v>
          </cell>
          <cell r="V1094">
            <v>826.39547945205356</v>
          </cell>
        </row>
        <row r="1095">
          <cell r="B1095">
            <v>28728</v>
          </cell>
          <cell r="C1095">
            <v>1</v>
          </cell>
          <cell r="D1095">
            <v>1</v>
          </cell>
          <cell r="Q1095">
            <v>1994</v>
          </cell>
          <cell r="R1095" t="str">
            <v>199411</v>
          </cell>
          <cell r="S1095">
            <v>34657</v>
          </cell>
          <cell r="T1095">
            <v>828.46</v>
          </cell>
          <cell r="U1095">
            <v>829.52066666666656</v>
          </cell>
          <cell r="V1095">
            <v>826.39547945205356</v>
          </cell>
        </row>
        <row r="1096">
          <cell r="B1096">
            <v>28729</v>
          </cell>
          <cell r="C1096">
            <v>1</v>
          </cell>
          <cell r="D1096">
            <v>1</v>
          </cell>
          <cell r="Q1096">
            <v>1994</v>
          </cell>
          <cell r="R1096" t="str">
            <v>199411</v>
          </cell>
          <cell r="S1096">
            <v>34658</v>
          </cell>
          <cell r="T1096">
            <v>828.46</v>
          </cell>
          <cell r="U1096">
            <v>829.52066666666656</v>
          </cell>
          <cell r="V1096">
            <v>826.39547945205356</v>
          </cell>
        </row>
        <row r="1097">
          <cell r="B1097">
            <v>28730</v>
          </cell>
          <cell r="C1097">
            <v>1</v>
          </cell>
          <cell r="D1097">
            <v>1</v>
          </cell>
          <cell r="Q1097">
            <v>1994</v>
          </cell>
          <cell r="R1097" t="str">
            <v>199411</v>
          </cell>
          <cell r="S1097">
            <v>34659</v>
          </cell>
          <cell r="T1097">
            <v>828.46</v>
          </cell>
          <cell r="U1097">
            <v>829.52066666666656</v>
          </cell>
          <cell r="V1097">
            <v>826.39547945205356</v>
          </cell>
        </row>
        <row r="1098">
          <cell r="B1098">
            <v>28731</v>
          </cell>
          <cell r="C1098">
            <v>1</v>
          </cell>
          <cell r="D1098">
            <v>1</v>
          </cell>
          <cell r="Q1098">
            <v>1994</v>
          </cell>
          <cell r="R1098" t="str">
            <v>199411</v>
          </cell>
          <cell r="S1098">
            <v>34660</v>
          </cell>
          <cell r="T1098">
            <v>829.08</v>
          </cell>
          <cell r="U1098">
            <v>829.52066666666656</v>
          </cell>
          <cell r="V1098">
            <v>826.39547945205356</v>
          </cell>
        </row>
        <row r="1099">
          <cell r="B1099">
            <v>28732</v>
          </cell>
          <cell r="C1099">
            <v>1</v>
          </cell>
          <cell r="D1099">
            <v>1</v>
          </cell>
          <cell r="Q1099">
            <v>1994</v>
          </cell>
          <cell r="R1099" t="str">
            <v>199411</v>
          </cell>
          <cell r="S1099">
            <v>34661</v>
          </cell>
          <cell r="T1099">
            <v>830.74</v>
          </cell>
          <cell r="U1099">
            <v>829.52066666666656</v>
          </cell>
          <cell r="V1099">
            <v>826.39547945205356</v>
          </cell>
        </row>
        <row r="1100">
          <cell r="B1100">
            <v>28733</v>
          </cell>
          <cell r="C1100">
            <v>1</v>
          </cell>
          <cell r="D1100">
            <v>1</v>
          </cell>
          <cell r="Q1100">
            <v>1994</v>
          </cell>
          <cell r="R1100" t="str">
            <v>199411</v>
          </cell>
          <cell r="S1100">
            <v>34662</v>
          </cell>
          <cell r="T1100">
            <v>828.67</v>
          </cell>
          <cell r="U1100">
            <v>829.52066666666656</v>
          </cell>
          <cell r="V1100">
            <v>826.39547945205356</v>
          </cell>
        </row>
        <row r="1101">
          <cell r="B1101">
            <v>28734</v>
          </cell>
          <cell r="C1101">
            <v>1</v>
          </cell>
          <cell r="D1101">
            <v>1</v>
          </cell>
          <cell r="Q1101">
            <v>1994</v>
          </cell>
          <cell r="R1101" t="str">
            <v>199411</v>
          </cell>
          <cell r="S1101">
            <v>34663</v>
          </cell>
          <cell r="T1101">
            <v>828.76</v>
          </cell>
          <cell r="U1101">
            <v>829.52066666666656</v>
          </cell>
          <cell r="V1101">
            <v>826.39547945205356</v>
          </cell>
        </row>
        <row r="1102">
          <cell r="B1102">
            <v>28735</v>
          </cell>
          <cell r="C1102">
            <v>1</v>
          </cell>
          <cell r="D1102">
            <v>1</v>
          </cell>
          <cell r="Q1102">
            <v>1994</v>
          </cell>
          <cell r="R1102" t="str">
            <v>199411</v>
          </cell>
          <cell r="S1102">
            <v>34664</v>
          </cell>
          <cell r="T1102">
            <v>828.42</v>
          </cell>
          <cell r="U1102">
            <v>829.52066666666656</v>
          </cell>
          <cell r="V1102">
            <v>826.39547945205356</v>
          </cell>
        </row>
        <row r="1103">
          <cell r="B1103">
            <v>28736</v>
          </cell>
          <cell r="C1103">
            <v>1</v>
          </cell>
          <cell r="D1103">
            <v>1</v>
          </cell>
          <cell r="Q1103">
            <v>1994</v>
          </cell>
          <cell r="R1103" t="str">
            <v>199411</v>
          </cell>
          <cell r="S1103">
            <v>34665</v>
          </cell>
          <cell r="T1103">
            <v>828.42</v>
          </cell>
          <cell r="U1103">
            <v>829.52066666666656</v>
          </cell>
          <cell r="V1103">
            <v>826.39547945205356</v>
          </cell>
        </row>
        <row r="1104">
          <cell r="B1104">
            <v>28737</v>
          </cell>
          <cell r="C1104">
            <v>1</v>
          </cell>
          <cell r="D1104">
            <v>1</v>
          </cell>
          <cell r="Q1104">
            <v>1994</v>
          </cell>
          <cell r="R1104" t="str">
            <v>199411</v>
          </cell>
          <cell r="S1104">
            <v>34666</v>
          </cell>
          <cell r="T1104">
            <v>828.42</v>
          </cell>
          <cell r="U1104">
            <v>829.52066666666656</v>
          </cell>
          <cell r="V1104">
            <v>826.39547945205356</v>
          </cell>
        </row>
        <row r="1105">
          <cell r="B1105">
            <v>28738</v>
          </cell>
          <cell r="C1105">
            <v>1</v>
          </cell>
          <cell r="D1105">
            <v>1</v>
          </cell>
          <cell r="Q1105">
            <v>1994</v>
          </cell>
          <cell r="R1105" t="str">
            <v>199411</v>
          </cell>
          <cell r="S1105">
            <v>34667</v>
          </cell>
          <cell r="T1105">
            <v>828.66</v>
          </cell>
          <cell r="U1105">
            <v>829.52066666666656</v>
          </cell>
          <cell r="V1105">
            <v>826.39547945205356</v>
          </cell>
        </row>
        <row r="1106">
          <cell r="B1106">
            <v>28739</v>
          </cell>
          <cell r="C1106">
            <v>1</v>
          </cell>
          <cell r="D1106">
            <v>1</v>
          </cell>
          <cell r="Q1106">
            <v>1994</v>
          </cell>
          <cell r="R1106" t="str">
            <v>199411</v>
          </cell>
          <cell r="S1106">
            <v>34668</v>
          </cell>
          <cell r="T1106">
            <v>829.03</v>
          </cell>
          <cell r="U1106">
            <v>829.52066666666656</v>
          </cell>
          <cell r="V1106">
            <v>826.39547945205356</v>
          </cell>
        </row>
        <row r="1107">
          <cell r="B1107">
            <v>28740</v>
          </cell>
          <cell r="C1107">
            <v>1</v>
          </cell>
          <cell r="D1107">
            <v>1</v>
          </cell>
          <cell r="Q1107">
            <v>1994</v>
          </cell>
          <cell r="R1107" t="str">
            <v>199412</v>
          </cell>
          <cell r="S1107">
            <v>34669</v>
          </cell>
          <cell r="T1107">
            <v>829.29</v>
          </cell>
          <cell r="U1107">
            <v>829.4448387096777</v>
          </cell>
          <cell r="V1107">
            <v>826.39547945205356</v>
          </cell>
        </row>
        <row r="1108">
          <cell r="B1108">
            <v>28741</v>
          </cell>
          <cell r="C1108">
            <v>1</v>
          </cell>
          <cell r="D1108">
            <v>1</v>
          </cell>
          <cell r="Q1108">
            <v>1994</v>
          </cell>
          <cell r="R1108" t="str">
            <v>199412</v>
          </cell>
          <cell r="S1108">
            <v>34670</v>
          </cell>
          <cell r="T1108">
            <v>829.56</v>
          </cell>
          <cell r="U1108">
            <v>829.4448387096777</v>
          </cell>
          <cell r="V1108">
            <v>826.39547945205356</v>
          </cell>
        </row>
        <row r="1109">
          <cell r="B1109">
            <v>28742</v>
          </cell>
          <cell r="C1109">
            <v>1</v>
          </cell>
          <cell r="D1109">
            <v>1</v>
          </cell>
          <cell r="Q1109">
            <v>1994</v>
          </cell>
          <cell r="R1109" t="str">
            <v>199412</v>
          </cell>
          <cell r="S1109">
            <v>34671</v>
          </cell>
          <cell r="T1109">
            <v>830</v>
          </cell>
          <cell r="U1109">
            <v>829.4448387096777</v>
          </cell>
          <cell r="V1109">
            <v>826.39547945205356</v>
          </cell>
        </row>
        <row r="1110">
          <cell r="B1110">
            <v>28743</v>
          </cell>
          <cell r="C1110">
            <v>1</v>
          </cell>
          <cell r="D1110">
            <v>1</v>
          </cell>
          <cell r="Q1110">
            <v>1994</v>
          </cell>
          <cell r="R1110" t="str">
            <v>199412</v>
          </cell>
          <cell r="S1110">
            <v>34672</v>
          </cell>
          <cell r="T1110">
            <v>830</v>
          </cell>
          <cell r="U1110">
            <v>829.4448387096777</v>
          </cell>
          <cell r="V1110">
            <v>826.39547945205356</v>
          </cell>
        </row>
        <row r="1111">
          <cell r="B1111">
            <v>28744</v>
          </cell>
          <cell r="C1111">
            <v>1</v>
          </cell>
          <cell r="D1111">
            <v>1</v>
          </cell>
          <cell r="Q1111">
            <v>1994</v>
          </cell>
          <cell r="R1111" t="str">
            <v>199412</v>
          </cell>
          <cell r="S1111">
            <v>34673</v>
          </cell>
          <cell r="T1111">
            <v>830</v>
          </cell>
          <cell r="U1111">
            <v>829.4448387096777</v>
          </cell>
          <cell r="V1111">
            <v>826.39547945205356</v>
          </cell>
        </row>
        <row r="1112">
          <cell r="B1112">
            <v>28745</v>
          </cell>
          <cell r="C1112">
            <v>1</v>
          </cell>
          <cell r="D1112">
            <v>1</v>
          </cell>
          <cell r="Q1112">
            <v>1994</v>
          </cell>
          <cell r="R1112" t="str">
            <v>199412</v>
          </cell>
          <cell r="S1112">
            <v>34674</v>
          </cell>
          <cell r="T1112">
            <v>830.37</v>
          </cell>
          <cell r="U1112">
            <v>829.4448387096777</v>
          </cell>
          <cell r="V1112">
            <v>826.39547945205356</v>
          </cell>
        </row>
        <row r="1113">
          <cell r="B1113">
            <v>28746</v>
          </cell>
          <cell r="C1113">
            <v>1</v>
          </cell>
          <cell r="D1113">
            <v>1</v>
          </cell>
          <cell r="Q1113">
            <v>1994</v>
          </cell>
          <cell r="R1113" t="str">
            <v>199412</v>
          </cell>
          <cell r="S1113">
            <v>34675</v>
          </cell>
          <cell r="T1113">
            <v>830.85</v>
          </cell>
          <cell r="U1113">
            <v>829.4448387096777</v>
          </cell>
          <cell r="V1113">
            <v>826.39547945205356</v>
          </cell>
        </row>
        <row r="1114">
          <cell r="B1114">
            <v>28747</v>
          </cell>
          <cell r="C1114">
            <v>1</v>
          </cell>
          <cell r="D1114">
            <v>1</v>
          </cell>
          <cell r="Q1114">
            <v>1994</v>
          </cell>
          <cell r="R1114" t="str">
            <v>199412</v>
          </cell>
          <cell r="S1114">
            <v>34676</v>
          </cell>
          <cell r="T1114">
            <v>831.1</v>
          </cell>
          <cell r="U1114">
            <v>829.4448387096777</v>
          </cell>
          <cell r="V1114">
            <v>826.39547945205356</v>
          </cell>
        </row>
        <row r="1115">
          <cell r="B1115">
            <v>28748</v>
          </cell>
          <cell r="C1115">
            <v>1</v>
          </cell>
          <cell r="D1115">
            <v>1</v>
          </cell>
          <cell r="Q1115">
            <v>1994</v>
          </cell>
          <cell r="R1115" t="str">
            <v>199412</v>
          </cell>
          <cell r="S1115">
            <v>34677</v>
          </cell>
          <cell r="T1115">
            <v>831.1</v>
          </cell>
          <cell r="U1115">
            <v>829.4448387096777</v>
          </cell>
          <cell r="V1115">
            <v>826.39547945205356</v>
          </cell>
        </row>
        <row r="1116">
          <cell r="B1116">
            <v>28749</v>
          </cell>
          <cell r="C1116">
            <v>1</v>
          </cell>
          <cell r="D1116">
            <v>1</v>
          </cell>
          <cell r="Q1116">
            <v>1994</v>
          </cell>
          <cell r="R1116" t="str">
            <v>199412</v>
          </cell>
          <cell r="S1116">
            <v>34678</v>
          </cell>
          <cell r="T1116">
            <v>831.49</v>
          </cell>
          <cell r="U1116">
            <v>829.4448387096777</v>
          </cell>
          <cell r="V1116">
            <v>826.39547945205356</v>
          </cell>
        </row>
        <row r="1117">
          <cell r="B1117">
            <v>28750</v>
          </cell>
          <cell r="C1117">
            <v>1</v>
          </cell>
          <cell r="D1117">
            <v>1</v>
          </cell>
          <cell r="Q1117">
            <v>1994</v>
          </cell>
          <cell r="R1117" t="str">
            <v>199412</v>
          </cell>
          <cell r="S1117">
            <v>34679</v>
          </cell>
          <cell r="T1117">
            <v>831.49</v>
          </cell>
          <cell r="U1117">
            <v>829.4448387096777</v>
          </cell>
          <cell r="V1117">
            <v>826.39547945205356</v>
          </cell>
        </row>
        <row r="1118">
          <cell r="B1118">
            <v>28751</v>
          </cell>
          <cell r="C1118">
            <v>1</v>
          </cell>
          <cell r="D1118">
            <v>1</v>
          </cell>
          <cell r="Q1118">
            <v>1994</v>
          </cell>
          <cell r="R1118" t="str">
            <v>199412</v>
          </cell>
          <cell r="S1118">
            <v>34680</v>
          </cell>
          <cell r="T1118">
            <v>831.49</v>
          </cell>
          <cell r="U1118">
            <v>829.4448387096777</v>
          </cell>
          <cell r="V1118">
            <v>826.39547945205356</v>
          </cell>
        </row>
        <row r="1119">
          <cell r="B1119">
            <v>28752</v>
          </cell>
          <cell r="C1119">
            <v>1</v>
          </cell>
          <cell r="D1119">
            <v>1</v>
          </cell>
          <cell r="Q1119">
            <v>1994</v>
          </cell>
          <cell r="R1119" t="str">
            <v>199412</v>
          </cell>
          <cell r="S1119">
            <v>34681</v>
          </cell>
          <cell r="T1119">
            <v>831.91</v>
          </cell>
          <cell r="U1119">
            <v>829.4448387096777</v>
          </cell>
          <cell r="V1119">
            <v>826.39547945205356</v>
          </cell>
        </row>
        <row r="1120">
          <cell r="B1120">
            <v>28753</v>
          </cell>
          <cell r="C1120">
            <v>1</v>
          </cell>
          <cell r="D1120">
            <v>1</v>
          </cell>
          <cell r="Q1120">
            <v>1994</v>
          </cell>
          <cell r="R1120" t="str">
            <v>199412</v>
          </cell>
          <cell r="S1120">
            <v>34682</v>
          </cell>
          <cell r="T1120">
            <v>824.68</v>
          </cell>
          <cell r="U1120">
            <v>829.4448387096777</v>
          </cell>
          <cell r="V1120">
            <v>826.39547945205356</v>
          </cell>
        </row>
        <row r="1121">
          <cell r="B1121">
            <v>28754</v>
          </cell>
          <cell r="C1121">
            <v>1</v>
          </cell>
          <cell r="D1121">
            <v>1</v>
          </cell>
          <cell r="Q1121">
            <v>1994</v>
          </cell>
          <cell r="R1121" t="str">
            <v>199412</v>
          </cell>
          <cell r="S1121">
            <v>34683</v>
          </cell>
          <cell r="T1121">
            <v>825</v>
          </cell>
          <cell r="U1121">
            <v>829.4448387096777</v>
          </cell>
          <cell r="V1121">
            <v>826.39547945205356</v>
          </cell>
        </row>
        <row r="1122">
          <cell r="B1122">
            <v>28755</v>
          </cell>
          <cell r="C1122">
            <v>1</v>
          </cell>
          <cell r="D1122">
            <v>1</v>
          </cell>
          <cell r="Q1122">
            <v>1994</v>
          </cell>
          <cell r="R1122" t="str">
            <v>199412</v>
          </cell>
          <cell r="S1122">
            <v>34684</v>
          </cell>
          <cell r="T1122">
            <v>827.6</v>
          </cell>
          <cell r="U1122">
            <v>829.4448387096777</v>
          </cell>
          <cell r="V1122">
            <v>826.39547945205356</v>
          </cell>
        </row>
        <row r="1123">
          <cell r="B1123">
            <v>28756</v>
          </cell>
          <cell r="C1123">
            <v>1</v>
          </cell>
          <cell r="D1123">
            <v>1</v>
          </cell>
          <cell r="Q1123">
            <v>1994</v>
          </cell>
          <cell r="R1123" t="str">
            <v>199412</v>
          </cell>
          <cell r="S1123">
            <v>34685</v>
          </cell>
          <cell r="T1123">
            <v>829.72</v>
          </cell>
          <cell r="U1123">
            <v>829.4448387096777</v>
          </cell>
          <cell r="V1123">
            <v>826.39547945205356</v>
          </cell>
        </row>
        <row r="1124">
          <cell r="B1124">
            <v>28757</v>
          </cell>
          <cell r="C1124">
            <v>1</v>
          </cell>
          <cell r="D1124">
            <v>1</v>
          </cell>
          <cell r="Q1124">
            <v>1994</v>
          </cell>
          <cell r="R1124" t="str">
            <v>199412</v>
          </cell>
          <cell r="S1124">
            <v>34686</v>
          </cell>
          <cell r="T1124">
            <v>829.72</v>
          </cell>
          <cell r="U1124">
            <v>829.4448387096777</v>
          </cell>
          <cell r="V1124">
            <v>826.39547945205356</v>
          </cell>
        </row>
        <row r="1125">
          <cell r="B1125">
            <v>28758</v>
          </cell>
          <cell r="C1125">
            <v>1</v>
          </cell>
          <cell r="D1125">
            <v>1</v>
          </cell>
          <cell r="Q1125">
            <v>1994</v>
          </cell>
          <cell r="R1125" t="str">
            <v>199412</v>
          </cell>
          <cell r="S1125">
            <v>34687</v>
          </cell>
          <cell r="T1125">
            <v>829.72</v>
          </cell>
          <cell r="U1125">
            <v>829.4448387096777</v>
          </cell>
          <cell r="V1125">
            <v>826.39547945205356</v>
          </cell>
        </row>
        <row r="1126">
          <cell r="B1126">
            <v>28759</v>
          </cell>
          <cell r="C1126">
            <v>1</v>
          </cell>
          <cell r="D1126">
            <v>1</v>
          </cell>
          <cell r="Q1126">
            <v>1994</v>
          </cell>
          <cell r="R1126" t="str">
            <v>199412</v>
          </cell>
          <cell r="S1126">
            <v>34688</v>
          </cell>
          <cell r="T1126">
            <v>831.06</v>
          </cell>
          <cell r="U1126">
            <v>829.4448387096777</v>
          </cell>
          <cell r="V1126">
            <v>826.39547945205356</v>
          </cell>
        </row>
        <row r="1127">
          <cell r="B1127">
            <v>28760</v>
          </cell>
          <cell r="C1127">
            <v>1</v>
          </cell>
          <cell r="D1127">
            <v>1</v>
          </cell>
          <cell r="Q1127">
            <v>1994</v>
          </cell>
          <cell r="R1127" t="str">
            <v>199412</v>
          </cell>
          <cell r="S1127">
            <v>34689</v>
          </cell>
          <cell r="T1127">
            <v>830.16</v>
          </cell>
          <cell r="U1127">
            <v>829.4448387096777</v>
          </cell>
          <cell r="V1127">
            <v>826.39547945205356</v>
          </cell>
        </row>
        <row r="1128">
          <cell r="B1128">
            <v>28761</v>
          </cell>
          <cell r="C1128">
            <v>1</v>
          </cell>
          <cell r="D1128">
            <v>1</v>
          </cell>
          <cell r="Q1128">
            <v>1994</v>
          </cell>
          <cell r="R1128" t="str">
            <v>199412</v>
          </cell>
          <cell r="S1128">
            <v>34690</v>
          </cell>
          <cell r="T1128">
            <v>827.95</v>
          </cell>
          <cell r="U1128">
            <v>829.4448387096777</v>
          </cell>
          <cell r="V1128">
            <v>826.39547945205356</v>
          </cell>
        </row>
        <row r="1129">
          <cell r="B1129">
            <v>28762</v>
          </cell>
          <cell r="C1129">
            <v>1</v>
          </cell>
          <cell r="D1129">
            <v>1</v>
          </cell>
          <cell r="Q1129">
            <v>1994</v>
          </cell>
          <cell r="R1129" t="str">
            <v>199412</v>
          </cell>
          <cell r="S1129">
            <v>34691</v>
          </cell>
          <cell r="T1129">
            <v>827.7</v>
          </cell>
          <cell r="U1129">
            <v>829.4448387096777</v>
          </cell>
          <cell r="V1129">
            <v>826.39547945205356</v>
          </cell>
        </row>
        <row r="1130">
          <cell r="B1130">
            <v>28763</v>
          </cell>
          <cell r="C1130">
            <v>1</v>
          </cell>
          <cell r="D1130">
            <v>1</v>
          </cell>
          <cell r="Q1130">
            <v>1994</v>
          </cell>
          <cell r="R1130" t="str">
            <v>199412</v>
          </cell>
          <cell r="S1130">
            <v>34692</v>
          </cell>
          <cell r="T1130">
            <v>826.47</v>
          </cell>
          <cell r="U1130">
            <v>829.4448387096777</v>
          </cell>
          <cell r="V1130">
            <v>826.39547945205356</v>
          </cell>
        </row>
        <row r="1131">
          <cell r="B1131">
            <v>28764</v>
          </cell>
          <cell r="C1131">
            <v>1</v>
          </cell>
          <cell r="D1131">
            <v>1</v>
          </cell>
          <cell r="Q1131">
            <v>1994</v>
          </cell>
          <cell r="R1131" t="str">
            <v>199412</v>
          </cell>
          <cell r="S1131">
            <v>34693</v>
          </cell>
          <cell r="T1131">
            <v>826.47</v>
          </cell>
          <cell r="U1131">
            <v>829.4448387096777</v>
          </cell>
          <cell r="V1131">
            <v>826.39547945205356</v>
          </cell>
        </row>
        <row r="1132">
          <cell r="B1132">
            <v>28765</v>
          </cell>
          <cell r="C1132">
            <v>1</v>
          </cell>
          <cell r="D1132">
            <v>1</v>
          </cell>
          <cell r="Q1132">
            <v>1994</v>
          </cell>
          <cell r="R1132" t="str">
            <v>199412</v>
          </cell>
          <cell r="S1132">
            <v>34694</v>
          </cell>
          <cell r="T1132">
            <v>826.47</v>
          </cell>
          <cell r="U1132">
            <v>829.4448387096777</v>
          </cell>
          <cell r="V1132">
            <v>826.39547945205356</v>
          </cell>
        </row>
        <row r="1133">
          <cell r="B1133">
            <v>28766</v>
          </cell>
          <cell r="C1133">
            <v>1</v>
          </cell>
          <cell r="D1133">
            <v>1</v>
          </cell>
          <cell r="Q1133">
            <v>1994</v>
          </cell>
          <cell r="R1133" t="str">
            <v>199412</v>
          </cell>
          <cell r="S1133">
            <v>34695</v>
          </cell>
          <cell r="T1133">
            <v>827.33</v>
          </cell>
          <cell r="U1133">
            <v>829.4448387096777</v>
          </cell>
          <cell r="V1133">
            <v>826.39547945205356</v>
          </cell>
        </row>
        <row r="1134">
          <cell r="B1134">
            <v>28767</v>
          </cell>
          <cell r="C1134">
            <v>1</v>
          </cell>
          <cell r="D1134">
            <v>1</v>
          </cell>
          <cell r="Q1134">
            <v>1994</v>
          </cell>
          <cell r="R1134" t="str">
            <v>199412</v>
          </cell>
          <cell r="S1134">
            <v>34696</v>
          </cell>
          <cell r="T1134">
            <v>829.95</v>
          </cell>
          <cell r="U1134">
            <v>829.4448387096777</v>
          </cell>
          <cell r="V1134">
            <v>826.39547945205356</v>
          </cell>
        </row>
        <row r="1135">
          <cell r="B1135">
            <v>28768</v>
          </cell>
          <cell r="C1135">
            <v>1</v>
          </cell>
          <cell r="D1135">
            <v>1</v>
          </cell>
          <cell r="Q1135">
            <v>1994</v>
          </cell>
          <cell r="R1135" t="str">
            <v>199412</v>
          </cell>
          <cell r="S1135">
            <v>34697</v>
          </cell>
          <cell r="T1135">
            <v>831.6</v>
          </cell>
          <cell r="U1135">
            <v>829.4448387096777</v>
          </cell>
          <cell r="V1135">
            <v>826.39547945205356</v>
          </cell>
        </row>
        <row r="1136">
          <cell r="B1136">
            <v>28769</v>
          </cell>
          <cell r="C1136">
            <v>1</v>
          </cell>
          <cell r="D1136">
            <v>1</v>
          </cell>
          <cell r="Q1136">
            <v>1994</v>
          </cell>
          <cell r="R1136" t="str">
            <v>199412</v>
          </cell>
          <cell r="S1136">
            <v>34698</v>
          </cell>
          <cell r="T1136">
            <v>831.27</v>
          </cell>
          <cell r="U1136">
            <v>829.4448387096777</v>
          </cell>
          <cell r="V1136">
            <v>826.39547945205356</v>
          </cell>
        </row>
        <row r="1137">
          <cell r="B1137">
            <v>28770</v>
          </cell>
          <cell r="C1137">
            <v>1</v>
          </cell>
          <cell r="D1137">
            <v>1</v>
          </cell>
          <cell r="Q1137">
            <v>1994</v>
          </cell>
          <cell r="R1137" t="str">
            <v>199412</v>
          </cell>
          <cell r="S1137">
            <v>34699</v>
          </cell>
          <cell r="T1137">
            <v>831.27</v>
          </cell>
          <cell r="U1137">
            <v>829.4448387096777</v>
          </cell>
          <cell r="V1137">
            <v>826.39547945205356</v>
          </cell>
        </row>
        <row r="1138">
          <cell r="B1138">
            <v>28771</v>
          </cell>
          <cell r="C1138">
            <v>1</v>
          </cell>
          <cell r="D1138">
            <v>1</v>
          </cell>
          <cell r="Q1138">
            <v>1995</v>
          </cell>
          <cell r="R1138" t="str">
            <v>19951</v>
          </cell>
          <cell r="S1138">
            <v>34700</v>
          </cell>
          <cell r="T1138">
            <v>831.27</v>
          </cell>
          <cell r="U1138">
            <v>846.32032258064567</v>
          </cell>
          <cell r="V1138">
            <v>912.88846575342507</v>
          </cell>
        </row>
        <row r="1139">
          <cell r="B1139">
            <v>28772</v>
          </cell>
          <cell r="C1139">
            <v>1</v>
          </cell>
          <cell r="D1139">
            <v>1</v>
          </cell>
          <cell r="Q1139">
            <v>1995</v>
          </cell>
          <cell r="R1139" t="str">
            <v>19951</v>
          </cell>
          <cell r="S1139">
            <v>34701</v>
          </cell>
          <cell r="T1139">
            <v>831.27</v>
          </cell>
          <cell r="U1139">
            <v>846.32032258064567</v>
          </cell>
          <cell r="V1139">
            <v>912.88846575342507</v>
          </cell>
        </row>
        <row r="1140">
          <cell r="B1140">
            <v>28773</v>
          </cell>
          <cell r="C1140">
            <v>1</v>
          </cell>
          <cell r="D1140">
            <v>1</v>
          </cell>
          <cell r="Q1140">
            <v>1995</v>
          </cell>
          <cell r="R1140" t="str">
            <v>19951</v>
          </cell>
          <cell r="S1140">
            <v>34702</v>
          </cell>
          <cell r="T1140">
            <v>833.18</v>
          </cell>
          <cell r="U1140">
            <v>846.32032258064567</v>
          </cell>
          <cell r="V1140">
            <v>912.88846575342507</v>
          </cell>
        </row>
        <row r="1141">
          <cell r="B1141">
            <v>28774</v>
          </cell>
          <cell r="C1141">
            <v>1</v>
          </cell>
          <cell r="D1141">
            <v>1</v>
          </cell>
          <cell r="Q1141">
            <v>1995</v>
          </cell>
          <cell r="R1141" t="str">
            <v>19951</v>
          </cell>
          <cell r="S1141">
            <v>34703</v>
          </cell>
          <cell r="T1141">
            <v>835.38</v>
          </cell>
          <cell r="U1141">
            <v>846.32032258064567</v>
          </cell>
          <cell r="V1141">
            <v>912.88846575342507</v>
          </cell>
        </row>
        <row r="1142">
          <cell r="B1142">
            <v>28775</v>
          </cell>
          <cell r="C1142">
            <v>1</v>
          </cell>
          <cell r="D1142">
            <v>1</v>
          </cell>
          <cell r="Q1142">
            <v>1995</v>
          </cell>
          <cell r="R1142" t="str">
            <v>19951</v>
          </cell>
          <cell r="S1142">
            <v>34704</v>
          </cell>
          <cell r="T1142">
            <v>838.33</v>
          </cell>
          <cell r="U1142">
            <v>846.32032258064567</v>
          </cell>
          <cell r="V1142">
            <v>912.88846575342507</v>
          </cell>
        </row>
        <row r="1143">
          <cell r="B1143">
            <v>28776</v>
          </cell>
          <cell r="C1143">
            <v>1</v>
          </cell>
          <cell r="D1143">
            <v>1</v>
          </cell>
          <cell r="Q1143">
            <v>1995</v>
          </cell>
          <cell r="R1143" t="str">
            <v>19951</v>
          </cell>
          <cell r="S1143">
            <v>34705</v>
          </cell>
          <cell r="T1143">
            <v>838.87</v>
          </cell>
          <cell r="U1143">
            <v>846.32032258064567</v>
          </cell>
          <cell r="V1143">
            <v>912.88846575342507</v>
          </cell>
        </row>
        <row r="1144">
          <cell r="B1144">
            <v>28777</v>
          </cell>
          <cell r="C1144">
            <v>1</v>
          </cell>
          <cell r="D1144">
            <v>1</v>
          </cell>
          <cell r="Q1144">
            <v>1995</v>
          </cell>
          <cell r="R1144" t="str">
            <v>19951</v>
          </cell>
          <cell r="S1144">
            <v>34706</v>
          </cell>
          <cell r="T1144">
            <v>837.07</v>
          </cell>
          <cell r="U1144">
            <v>846.32032258064567</v>
          </cell>
          <cell r="V1144">
            <v>912.88846575342507</v>
          </cell>
        </row>
        <row r="1145">
          <cell r="B1145">
            <v>28778</v>
          </cell>
          <cell r="C1145">
            <v>1</v>
          </cell>
          <cell r="D1145">
            <v>1</v>
          </cell>
          <cell r="Q1145">
            <v>1995</v>
          </cell>
          <cell r="R1145" t="str">
            <v>19951</v>
          </cell>
          <cell r="S1145">
            <v>34707</v>
          </cell>
          <cell r="T1145">
            <v>837.07</v>
          </cell>
          <cell r="U1145">
            <v>846.32032258064567</v>
          </cell>
          <cell r="V1145">
            <v>912.88846575342507</v>
          </cell>
        </row>
        <row r="1146">
          <cell r="B1146">
            <v>28779</v>
          </cell>
          <cell r="C1146">
            <v>1</v>
          </cell>
          <cell r="D1146">
            <v>1</v>
          </cell>
          <cell r="Q1146">
            <v>1995</v>
          </cell>
          <cell r="R1146" t="str">
            <v>19951</v>
          </cell>
          <cell r="S1146">
            <v>34708</v>
          </cell>
          <cell r="T1146">
            <v>837.07</v>
          </cell>
          <cell r="U1146">
            <v>846.32032258064567</v>
          </cell>
          <cell r="V1146">
            <v>912.88846575342507</v>
          </cell>
        </row>
        <row r="1147">
          <cell r="B1147">
            <v>28780</v>
          </cell>
          <cell r="C1147">
            <v>1</v>
          </cell>
          <cell r="D1147">
            <v>1</v>
          </cell>
          <cell r="Q1147">
            <v>1995</v>
          </cell>
          <cell r="R1147" t="str">
            <v>19951</v>
          </cell>
          <cell r="S1147">
            <v>34709</v>
          </cell>
          <cell r="T1147">
            <v>837.07</v>
          </cell>
          <cell r="U1147">
            <v>846.32032258064567</v>
          </cell>
          <cell r="V1147">
            <v>912.88846575342507</v>
          </cell>
        </row>
        <row r="1148">
          <cell r="B1148">
            <v>28781</v>
          </cell>
          <cell r="C1148">
            <v>1</v>
          </cell>
          <cell r="D1148">
            <v>1</v>
          </cell>
          <cell r="Q1148">
            <v>1995</v>
          </cell>
          <cell r="R1148" t="str">
            <v>19951</v>
          </cell>
          <cell r="S1148">
            <v>34710</v>
          </cell>
          <cell r="T1148">
            <v>840.36</v>
          </cell>
          <cell r="U1148">
            <v>846.32032258064567</v>
          </cell>
          <cell r="V1148">
            <v>912.88846575342507</v>
          </cell>
        </row>
        <row r="1149">
          <cell r="B1149">
            <v>28782</v>
          </cell>
          <cell r="C1149">
            <v>1</v>
          </cell>
          <cell r="D1149">
            <v>1</v>
          </cell>
          <cell r="Q1149">
            <v>1995</v>
          </cell>
          <cell r="R1149" t="str">
            <v>19951</v>
          </cell>
          <cell r="S1149">
            <v>34711</v>
          </cell>
          <cell r="T1149">
            <v>843.69</v>
          </cell>
          <cell r="U1149">
            <v>846.32032258064567</v>
          </cell>
          <cell r="V1149">
            <v>912.88846575342507</v>
          </cell>
        </row>
        <row r="1150">
          <cell r="B1150">
            <v>28783</v>
          </cell>
          <cell r="C1150">
            <v>1</v>
          </cell>
          <cell r="D1150">
            <v>1</v>
          </cell>
          <cell r="Q1150">
            <v>1995</v>
          </cell>
          <cell r="R1150" t="str">
            <v>19951</v>
          </cell>
          <cell r="S1150">
            <v>34712</v>
          </cell>
          <cell r="T1150">
            <v>841.52</v>
          </cell>
          <cell r="U1150">
            <v>846.32032258064567</v>
          </cell>
          <cell r="V1150">
            <v>912.88846575342507</v>
          </cell>
        </row>
        <row r="1151">
          <cell r="B1151">
            <v>28784</v>
          </cell>
          <cell r="C1151">
            <v>1</v>
          </cell>
          <cell r="D1151">
            <v>1</v>
          </cell>
          <cell r="Q1151">
            <v>1995</v>
          </cell>
          <cell r="R1151" t="str">
            <v>19951</v>
          </cell>
          <cell r="S1151">
            <v>34713</v>
          </cell>
          <cell r="T1151">
            <v>843.7</v>
          </cell>
          <cell r="U1151">
            <v>846.32032258064567</v>
          </cell>
          <cell r="V1151">
            <v>912.88846575342507</v>
          </cell>
        </row>
        <row r="1152">
          <cell r="B1152">
            <v>28785</v>
          </cell>
          <cell r="C1152">
            <v>1</v>
          </cell>
          <cell r="D1152">
            <v>1</v>
          </cell>
          <cell r="Q1152">
            <v>1995</v>
          </cell>
          <cell r="R1152" t="str">
            <v>19951</v>
          </cell>
          <cell r="S1152">
            <v>34714</v>
          </cell>
          <cell r="T1152">
            <v>843.7</v>
          </cell>
          <cell r="U1152">
            <v>846.32032258064567</v>
          </cell>
          <cell r="V1152">
            <v>912.88846575342507</v>
          </cell>
        </row>
        <row r="1153">
          <cell r="B1153">
            <v>28786</v>
          </cell>
          <cell r="C1153">
            <v>1</v>
          </cell>
          <cell r="D1153">
            <v>1</v>
          </cell>
          <cell r="Q1153">
            <v>1995</v>
          </cell>
          <cell r="R1153" t="str">
            <v>19951</v>
          </cell>
          <cell r="S1153">
            <v>34715</v>
          </cell>
          <cell r="T1153">
            <v>843.7</v>
          </cell>
          <cell r="U1153">
            <v>846.32032258064567</v>
          </cell>
          <cell r="V1153">
            <v>912.88846575342507</v>
          </cell>
        </row>
        <row r="1154">
          <cell r="B1154">
            <v>28787</v>
          </cell>
          <cell r="C1154">
            <v>1</v>
          </cell>
          <cell r="D1154">
            <v>1</v>
          </cell>
          <cell r="Q1154">
            <v>1995</v>
          </cell>
          <cell r="R1154" t="str">
            <v>19951</v>
          </cell>
          <cell r="S1154">
            <v>34716</v>
          </cell>
          <cell r="T1154">
            <v>846.61</v>
          </cell>
          <cell r="U1154">
            <v>846.32032258064567</v>
          </cell>
          <cell r="V1154">
            <v>912.88846575342507</v>
          </cell>
        </row>
        <row r="1155">
          <cell r="B1155">
            <v>28788</v>
          </cell>
          <cell r="C1155">
            <v>1</v>
          </cell>
          <cell r="D1155">
            <v>1</v>
          </cell>
          <cell r="Q1155">
            <v>1995</v>
          </cell>
          <cell r="R1155" t="str">
            <v>19951</v>
          </cell>
          <cell r="S1155">
            <v>34717</v>
          </cell>
          <cell r="T1155">
            <v>847.61</v>
          </cell>
          <cell r="U1155">
            <v>846.32032258064567</v>
          </cell>
          <cell r="V1155">
            <v>912.88846575342507</v>
          </cell>
        </row>
        <row r="1156">
          <cell r="B1156">
            <v>28789</v>
          </cell>
          <cell r="C1156">
            <v>1</v>
          </cell>
          <cell r="D1156">
            <v>1</v>
          </cell>
          <cell r="Q1156">
            <v>1995</v>
          </cell>
          <cell r="R1156" t="str">
            <v>19951</v>
          </cell>
          <cell r="S1156">
            <v>34718</v>
          </cell>
          <cell r="T1156">
            <v>850.26</v>
          </cell>
          <cell r="U1156">
            <v>846.32032258064567</v>
          </cell>
          <cell r="V1156">
            <v>912.88846575342507</v>
          </cell>
        </row>
        <row r="1157">
          <cell r="B1157">
            <v>28790</v>
          </cell>
          <cell r="C1157">
            <v>1</v>
          </cell>
          <cell r="D1157">
            <v>1</v>
          </cell>
          <cell r="Q1157">
            <v>1995</v>
          </cell>
          <cell r="R1157" t="str">
            <v>19951</v>
          </cell>
          <cell r="S1157">
            <v>34719</v>
          </cell>
          <cell r="T1157">
            <v>852.68</v>
          </cell>
          <cell r="U1157">
            <v>846.32032258064567</v>
          </cell>
          <cell r="V1157">
            <v>912.88846575342507</v>
          </cell>
        </row>
        <row r="1158">
          <cell r="B1158">
            <v>28791</v>
          </cell>
          <cell r="C1158">
            <v>1</v>
          </cell>
          <cell r="D1158">
            <v>1</v>
          </cell>
          <cell r="Q1158">
            <v>1995</v>
          </cell>
          <cell r="R1158" t="str">
            <v>19951</v>
          </cell>
          <cell r="S1158">
            <v>34720</v>
          </cell>
          <cell r="T1158">
            <v>855.54</v>
          </cell>
          <cell r="U1158">
            <v>846.32032258064567</v>
          </cell>
          <cell r="V1158">
            <v>912.88846575342507</v>
          </cell>
        </row>
        <row r="1159">
          <cell r="B1159">
            <v>28792</v>
          </cell>
          <cell r="C1159">
            <v>1</v>
          </cell>
          <cell r="D1159">
            <v>1</v>
          </cell>
          <cell r="Q1159">
            <v>1995</v>
          </cell>
          <cell r="R1159" t="str">
            <v>19951</v>
          </cell>
          <cell r="S1159">
            <v>34721</v>
          </cell>
          <cell r="T1159">
            <v>855.54</v>
          </cell>
          <cell r="U1159">
            <v>846.32032258064567</v>
          </cell>
          <cell r="V1159">
            <v>912.88846575342507</v>
          </cell>
        </row>
        <row r="1160">
          <cell r="B1160">
            <v>28793</v>
          </cell>
          <cell r="C1160">
            <v>1</v>
          </cell>
          <cell r="D1160">
            <v>1</v>
          </cell>
          <cell r="Q1160">
            <v>1995</v>
          </cell>
          <cell r="R1160" t="str">
            <v>19951</v>
          </cell>
          <cell r="S1160">
            <v>34722</v>
          </cell>
          <cell r="T1160">
            <v>855.54</v>
          </cell>
          <cell r="U1160">
            <v>846.32032258064567</v>
          </cell>
          <cell r="V1160">
            <v>912.88846575342507</v>
          </cell>
        </row>
        <row r="1161">
          <cell r="B1161">
            <v>28794</v>
          </cell>
          <cell r="C1161">
            <v>1</v>
          </cell>
          <cell r="D1161">
            <v>1</v>
          </cell>
          <cell r="Q1161">
            <v>1995</v>
          </cell>
          <cell r="R1161" t="str">
            <v>19951</v>
          </cell>
          <cell r="S1161">
            <v>34723</v>
          </cell>
          <cell r="T1161">
            <v>855.49</v>
          </cell>
          <cell r="U1161">
            <v>846.32032258064567</v>
          </cell>
          <cell r="V1161">
            <v>912.88846575342507</v>
          </cell>
        </row>
        <row r="1162">
          <cell r="B1162">
            <v>28795</v>
          </cell>
          <cell r="C1162">
            <v>1</v>
          </cell>
          <cell r="D1162">
            <v>1</v>
          </cell>
          <cell r="Q1162">
            <v>1995</v>
          </cell>
          <cell r="R1162" t="str">
            <v>19951</v>
          </cell>
          <cell r="S1162">
            <v>34724</v>
          </cell>
          <cell r="T1162">
            <v>856.65</v>
          </cell>
          <cell r="U1162">
            <v>846.32032258064567</v>
          </cell>
          <cell r="V1162">
            <v>912.88846575342507</v>
          </cell>
        </row>
        <row r="1163">
          <cell r="B1163">
            <v>28796</v>
          </cell>
          <cell r="C1163">
            <v>1</v>
          </cell>
          <cell r="D1163">
            <v>1</v>
          </cell>
          <cell r="Q1163">
            <v>1995</v>
          </cell>
          <cell r="R1163" t="str">
            <v>19951</v>
          </cell>
          <cell r="S1163">
            <v>34725</v>
          </cell>
          <cell r="T1163">
            <v>857.56</v>
          </cell>
          <cell r="U1163">
            <v>846.32032258064567</v>
          </cell>
          <cell r="V1163">
            <v>912.88846575342507</v>
          </cell>
        </row>
        <row r="1164">
          <cell r="B1164">
            <v>28797</v>
          </cell>
          <cell r="C1164">
            <v>1</v>
          </cell>
          <cell r="D1164">
            <v>1</v>
          </cell>
          <cell r="Q1164">
            <v>1995</v>
          </cell>
          <cell r="R1164" t="str">
            <v>19951</v>
          </cell>
          <cell r="S1164">
            <v>34726</v>
          </cell>
          <cell r="T1164">
            <v>859.3</v>
          </cell>
          <cell r="U1164">
            <v>846.32032258064567</v>
          </cell>
          <cell r="V1164">
            <v>912.88846575342507</v>
          </cell>
        </row>
        <row r="1165">
          <cell r="B1165">
            <v>28798</v>
          </cell>
          <cell r="C1165">
            <v>1</v>
          </cell>
          <cell r="D1165">
            <v>1</v>
          </cell>
          <cell r="Q1165">
            <v>1995</v>
          </cell>
          <cell r="R1165" t="str">
            <v>19951</v>
          </cell>
          <cell r="S1165">
            <v>34727</v>
          </cell>
          <cell r="T1165">
            <v>857.83</v>
          </cell>
          <cell r="U1165">
            <v>846.32032258064567</v>
          </cell>
          <cell r="V1165">
            <v>912.88846575342507</v>
          </cell>
        </row>
        <row r="1166">
          <cell r="B1166">
            <v>28799</v>
          </cell>
          <cell r="C1166">
            <v>1</v>
          </cell>
          <cell r="D1166">
            <v>1</v>
          </cell>
          <cell r="Q1166">
            <v>1995</v>
          </cell>
          <cell r="R1166" t="str">
            <v>19951</v>
          </cell>
          <cell r="S1166">
            <v>34728</v>
          </cell>
          <cell r="T1166">
            <v>857.83</v>
          </cell>
          <cell r="U1166">
            <v>846.32032258064567</v>
          </cell>
          <cell r="V1166">
            <v>912.88846575342507</v>
          </cell>
        </row>
        <row r="1167">
          <cell r="B1167">
            <v>28800</v>
          </cell>
          <cell r="C1167">
            <v>1</v>
          </cell>
          <cell r="D1167">
            <v>1</v>
          </cell>
          <cell r="Q1167">
            <v>1995</v>
          </cell>
          <cell r="R1167" t="str">
            <v>19951</v>
          </cell>
          <cell r="S1167">
            <v>34729</v>
          </cell>
          <cell r="T1167">
            <v>857.83</v>
          </cell>
          <cell r="U1167">
            <v>846.32032258064567</v>
          </cell>
          <cell r="V1167">
            <v>912.88846575342507</v>
          </cell>
        </row>
        <row r="1168">
          <cell r="B1168">
            <v>28801</v>
          </cell>
          <cell r="C1168">
            <v>1</v>
          </cell>
          <cell r="D1168">
            <v>1</v>
          </cell>
          <cell r="Q1168">
            <v>1995</v>
          </cell>
          <cell r="R1168" t="str">
            <v>19951</v>
          </cell>
          <cell r="S1168">
            <v>34730</v>
          </cell>
          <cell r="T1168">
            <v>856.41</v>
          </cell>
          <cell r="U1168">
            <v>846.32032258064567</v>
          </cell>
          <cell r="V1168">
            <v>912.88846575342507</v>
          </cell>
        </row>
        <row r="1169">
          <cell r="B1169">
            <v>28802</v>
          </cell>
          <cell r="C1169">
            <v>1</v>
          </cell>
          <cell r="D1169">
            <v>1</v>
          </cell>
          <cell r="Q1169">
            <v>1995</v>
          </cell>
          <cell r="R1169" t="str">
            <v>19952</v>
          </cell>
          <cell r="S1169">
            <v>34731</v>
          </cell>
          <cell r="T1169">
            <v>857.16</v>
          </cell>
          <cell r="U1169">
            <v>850.5217857142859</v>
          </cell>
          <cell r="V1169">
            <v>912.88846575342507</v>
          </cell>
        </row>
        <row r="1170">
          <cell r="B1170">
            <v>28803</v>
          </cell>
          <cell r="C1170">
            <v>1</v>
          </cell>
          <cell r="D1170">
            <v>1</v>
          </cell>
          <cell r="Q1170">
            <v>1995</v>
          </cell>
          <cell r="R1170" t="str">
            <v>19952</v>
          </cell>
          <cell r="S1170">
            <v>34732</v>
          </cell>
          <cell r="T1170">
            <v>855.76</v>
          </cell>
          <cell r="U1170">
            <v>850.5217857142859</v>
          </cell>
          <cell r="V1170">
            <v>912.88846575342507</v>
          </cell>
        </row>
        <row r="1171">
          <cell r="B1171">
            <v>28804</v>
          </cell>
          <cell r="C1171">
            <v>1</v>
          </cell>
          <cell r="D1171">
            <v>1</v>
          </cell>
          <cell r="Q1171">
            <v>1995</v>
          </cell>
          <cell r="R1171" t="str">
            <v>19952</v>
          </cell>
          <cell r="S1171">
            <v>34733</v>
          </cell>
          <cell r="T1171">
            <v>852.22</v>
          </cell>
          <cell r="U1171">
            <v>850.5217857142859</v>
          </cell>
          <cell r="V1171">
            <v>912.88846575342507</v>
          </cell>
        </row>
        <row r="1172">
          <cell r="B1172">
            <v>28805</v>
          </cell>
          <cell r="C1172">
            <v>1</v>
          </cell>
          <cell r="D1172">
            <v>1</v>
          </cell>
          <cell r="Q1172">
            <v>1995</v>
          </cell>
          <cell r="R1172" t="str">
            <v>19952</v>
          </cell>
          <cell r="S1172">
            <v>34734</v>
          </cell>
          <cell r="T1172">
            <v>848.82</v>
          </cell>
          <cell r="U1172">
            <v>850.5217857142859</v>
          </cell>
          <cell r="V1172">
            <v>912.88846575342507</v>
          </cell>
        </row>
        <row r="1173">
          <cell r="B1173">
            <v>28806</v>
          </cell>
          <cell r="C1173">
            <v>1</v>
          </cell>
          <cell r="D1173">
            <v>1</v>
          </cell>
          <cell r="Q1173">
            <v>1995</v>
          </cell>
          <cell r="R1173" t="str">
            <v>19952</v>
          </cell>
          <cell r="S1173">
            <v>34735</v>
          </cell>
          <cell r="T1173">
            <v>848.82</v>
          </cell>
          <cell r="U1173">
            <v>850.5217857142859</v>
          </cell>
          <cell r="V1173">
            <v>912.88846575342507</v>
          </cell>
        </row>
        <row r="1174">
          <cell r="B1174">
            <v>28807</v>
          </cell>
          <cell r="C1174">
            <v>1</v>
          </cell>
          <cell r="D1174">
            <v>1</v>
          </cell>
          <cell r="Q1174">
            <v>1995</v>
          </cell>
          <cell r="R1174" t="str">
            <v>19952</v>
          </cell>
          <cell r="S1174">
            <v>34736</v>
          </cell>
          <cell r="T1174">
            <v>848.82</v>
          </cell>
          <cell r="U1174">
            <v>850.5217857142859</v>
          </cell>
          <cell r="V1174">
            <v>912.88846575342507</v>
          </cell>
        </row>
        <row r="1175">
          <cell r="B1175">
            <v>28808</v>
          </cell>
          <cell r="C1175">
            <v>1</v>
          </cell>
          <cell r="D1175">
            <v>1</v>
          </cell>
          <cell r="Q1175">
            <v>1995</v>
          </cell>
          <cell r="R1175" t="str">
            <v>19952</v>
          </cell>
          <cell r="S1175">
            <v>34737</v>
          </cell>
          <cell r="T1175">
            <v>848.27</v>
          </cell>
          <cell r="U1175">
            <v>850.5217857142859</v>
          </cell>
          <cell r="V1175">
            <v>912.88846575342507</v>
          </cell>
        </row>
        <row r="1176">
          <cell r="B1176">
            <v>28809</v>
          </cell>
          <cell r="C1176">
            <v>1</v>
          </cell>
          <cell r="D1176">
            <v>1</v>
          </cell>
          <cell r="Q1176">
            <v>1995</v>
          </cell>
          <cell r="R1176" t="str">
            <v>19952</v>
          </cell>
          <cell r="S1176">
            <v>34738</v>
          </cell>
          <cell r="T1176">
            <v>848.43</v>
          </cell>
          <cell r="U1176">
            <v>850.5217857142859</v>
          </cell>
          <cell r="V1176">
            <v>912.88846575342507</v>
          </cell>
        </row>
        <row r="1177">
          <cell r="B1177">
            <v>28810</v>
          </cell>
          <cell r="C1177">
            <v>1</v>
          </cell>
          <cell r="D1177">
            <v>1</v>
          </cell>
          <cell r="Q1177">
            <v>1995</v>
          </cell>
          <cell r="R1177" t="str">
            <v>19952</v>
          </cell>
          <cell r="S1177">
            <v>34739</v>
          </cell>
          <cell r="T1177">
            <v>847.04</v>
          </cell>
          <cell r="U1177">
            <v>850.5217857142859</v>
          </cell>
          <cell r="V1177">
            <v>912.88846575342507</v>
          </cell>
        </row>
        <row r="1178">
          <cell r="B1178">
            <v>28811</v>
          </cell>
          <cell r="C1178">
            <v>1</v>
          </cell>
          <cell r="D1178">
            <v>1</v>
          </cell>
          <cell r="Q1178">
            <v>1995</v>
          </cell>
          <cell r="R1178" t="str">
            <v>19952</v>
          </cell>
          <cell r="S1178">
            <v>34740</v>
          </cell>
          <cell r="T1178">
            <v>845.73</v>
          </cell>
          <cell r="U1178">
            <v>850.5217857142859</v>
          </cell>
          <cell r="V1178">
            <v>912.88846575342507</v>
          </cell>
        </row>
        <row r="1179">
          <cell r="B1179">
            <v>28812</v>
          </cell>
          <cell r="C1179">
            <v>1</v>
          </cell>
          <cell r="D1179">
            <v>1</v>
          </cell>
          <cell r="Q1179">
            <v>1995</v>
          </cell>
          <cell r="R1179" t="str">
            <v>19952</v>
          </cell>
          <cell r="S1179">
            <v>34741</v>
          </cell>
          <cell r="T1179">
            <v>845.37</v>
          </cell>
          <cell r="U1179">
            <v>850.5217857142859</v>
          </cell>
          <cell r="V1179">
            <v>912.88846575342507</v>
          </cell>
        </row>
        <row r="1180">
          <cell r="B1180">
            <v>28813</v>
          </cell>
          <cell r="C1180">
            <v>1</v>
          </cell>
          <cell r="D1180">
            <v>1</v>
          </cell>
          <cell r="Q1180">
            <v>1995</v>
          </cell>
          <cell r="R1180" t="str">
            <v>19952</v>
          </cell>
          <cell r="S1180">
            <v>34742</v>
          </cell>
          <cell r="T1180">
            <v>845.37</v>
          </cell>
          <cell r="U1180">
            <v>850.5217857142859</v>
          </cell>
          <cell r="V1180">
            <v>912.88846575342507</v>
          </cell>
        </row>
        <row r="1181">
          <cell r="B1181">
            <v>28814</v>
          </cell>
          <cell r="C1181">
            <v>1</v>
          </cell>
          <cell r="D1181">
            <v>1</v>
          </cell>
          <cell r="Q1181">
            <v>1995</v>
          </cell>
          <cell r="R1181" t="str">
            <v>19952</v>
          </cell>
          <cell r="S1181">
            <v>34743</v>
          </cell>
          <cell r="T1181">
            <v>845.37</v>
          </cell>
          <cell r="U1181">
            <v>850.5217857142859</v>
          </cell>
          <cell r="V1181">
            <v>912.88846575342507</v>
          </cell>
        </row>
        <row r="1182">
          <cell r="B1182">
            <v>28815</v>
          </cell>
          <cell r="C1182">
            <v>1</v>
          </cell>
          <cell r="D1182">
            <v>1</v>
          </cell>
          <cell r="Q1182">
            <v>1995</v>
          </cell>
          <cell r="R1182" t="str">
            <v>19952</v>
          </cell>
          <cell r="S1182">
            <v>34744</v>
          </cell>
          <cell r="T1182">
            <v>846.2</v>
          </cell>
          <cell r="U1182">
            <v>850.5217857142859</v>
          </cell>
          <cell r="V1182">
            <v>912.88846575342507</v>
          </cell>
        </row>
        <row r="1183">
          <cell r="B1183">
            <v>28816</v>
          </cell>
          <cell r="C1183">
            <v>1</v>
          </cell>
          <cell r="D1183">
            <v>1</v>
          </cell>
          <cell r="Q1183">
            <v>1995</v>
          </cell>
          <cell r="R1183" t="str">
            <v>19952</v>
          </cell>
          <cell r="S1183">
            <v>34745</v>
          </cell>
          <cell r="T1183">
            <v>848.15</v>
          </cell>
          <cell r="U1183">
            <v>850.5217857142859</v>
          </cell>
          <cell r="V1183">
            <v>912.88846575342507</v>
          </cell>
        </row>
        <row r="1184">
          <cell r="B1184">
            <v>28817</v>
          </cell>
          <cell r="C1184">
            <v>1</v>
          </cell>
          <cell r="D1184">
            <v>1</v>
          </cell>
          <cell r="Q1184">
            <v>1995</v>
          </cell>
          <cell r="R1184" t="str">
            <v>19952</v>
          </cell>
          <cell r="S1184">
            <v>34746</v>
          </cell>
          <cell r="T1184">
            <v>848.52</v>
          </cell>
          <cell r="U1184">
            <v>850.5217857142859</v>
          </cell>
          <cell r="V1184">
            <v>912.88846575342507</v>
          </cell>
        </row>
        <row r="1185">
          <cell r="B1185">
            <v>28818</v>
          </cell>
          <cell r="C1185">
            <v>1</v>
          </cell>
          <cell r="D1185">
            <v>1</v>
          </cell>
          <cell r="Q1185">
            <v>1995</v>
          </cell>
          <cell r="R1185" t="str">
            <v>19952</v>
          </cell>
          <cell r="S1185">
            <v>34747</v>
          </cell>
          <cell r="T1185">
            <v>848.9</v>
          </cell>
          <cell r="U1185">
            <v>850.5217857142859</v>
          </cell>
          <cell r="V1185">
            <v>912.88846575342507</v>
          </cell>
        </row>
        <row r="1186">
          <cell r="B1186">
            <v>28819</v>
          </cell>
          <cell r="C1186">
            <v>1</v>
          </cell>
          <cell r="D1186">
            <v>1</v>
          </cell>
          <cell r="Q1186">
            <v>1995</v>
          </cell>
          <cell r="R1186" t="str">
            <v>19952</v>
          </cell>
          <cell r="S1186">
            <v>34748</v>
          </cell>
          <cell r="T1186">
            <v>849.41</v>
          </cell>
          <cell r="U1186">
            <v>850.5217857142859</v>
          </cell>
          <cell r="V1186">
            <v>912.88846575342507</v>
          </cell>
        </row>
        <row r="1187">
          <cell r="B1187">
            <v>28820</v>
          </cell>
          <cell r="C1187">
            <v>1</v>
          </cell>
          <cell r="D1187">
            <v>1</v>
          </cell>
          <cell r="Q1187">
            <v>1995</v>
          </cell>
          <cell r="R1187" t="str">
            <v>19952</v>
          </cell>
          <cell r="S1187">
            <v>34749</v>
          </cell>
          <cell r="T1187">
            <v>849.41</v>
          </cell>
          <cell r="U1187">
            <v>850.5217857142859</v>
          </cell>
          <cell r="V1187">
            <v>912.88846575342507</v>
          </cell>
        </row>
        <row r="1188">
          <cell r="B1188">
            <v>28821</v>
          </cell>
          <cell r="C1188">
            <v>1</v>
          </cell>
          <cell r="D1188">
            <v>1</v>
          </cell>
          <cell r="Q1188">
            <v>1995</v>
          </cell>
          <cell r="R1188" t="str">
            <v>19952</v>
          </cell>
          <cell r="S1188">
            <v>34750</v>
          </cell>
          <cell r="T1188">
            <v>849.41</v>
          </cell>
          <cell r="U1188">
            <v>850.5217857142859</v>
          </cell>
          <cell r="V1188">
            <v>912.88846575342507</v>
          </cell>
        </row>
        <row r="1189">
          <cell r="B1189">
            <v>28822</v>
          </cell>
          <cell r="C1189">
            <v>1</v>
          </cell>
          <cell r="D1189">
            <v>1</v>
          </cell>
          <cell r="Q1189">
            <v>1995</v>
          </cell>
          <cell r="R1189" t="str">
            <v>19952</v>
          </cell>
          <cell r="S1189">
            <v>34751</v>
          </cell>
          <cell r="T1189">
            <v>851.88</v>
          </cell>
          <cell r="U1189">
            <v>850.5217857142859</v>
          </cell>
          <cell r="V1189">
            <v>912.88846575342507</v>
          </cell>
        </row>
        <row r="1190">
          <cell r="B1190">
            <v>28823</v>
          </cell>
          <cell r="C1190">
            <v>1</v>
          </cell>
          <cell r="D1190">
            <v>1</v>
          </cell>
          <cell r="Q1190">
            <v>1995</v>
          </cell>
          <cell r="R1190" t="str">
            <v>19952</v>
          </cell>
          <cell r="S1190">
            <v>34752</v>
          </cell>
          <cell r="T1190">
            <v>853.63</v>
          </cell>
          <cell r="U1190">
            <v>850.5217857142859</v>
          </cell>
          <cell r="V1190">
            <v>912.88846575342507</v>
          </cell>
        </row>
        <row r="1191">
          <cell r="B1191">
            <v>28824</v>
          </cell>
          <cell r="C1191">
            <v>1</v>
          </cell>
          <cell r="D1191">
            <v>1</v>
          </cell>
          <cell r="Q1191">
            <v>1995</v>
          </cell>
          <cell r="R1191" t="str">
            <v>19952</v>
          </cell>
          <cell r="S1191">
            <v>34753</v>
          </cell>
          <cell r="T1191">
            <v>855.32</v>
          </cell>
          <cell r="U1191">
            <v>850.5217857142859</v>
          </cell>
          <cell r="V1191">
            <v>912.88846575342507</v>
          </cell>
        </row>
        <row r="1192">
          <cell r="B1192">
            <v>28825</v>
          </cell>
          <cell r="C1192">
            <v>1</v>
          </cell>
          <cell r="D1192">
            <v>1</v>
          </cell>
          <cell r="Q1192">
            <v>1995</v>
          </cell>
          <cell r="R1192" t="str">
            <v>19952</v>
          </cell>
          <cell r="S1192">
            <v>34754</v>
          </cell>
          <cell r="T1192">
            <v>855.48</v>
          </cell>
          <cell r="U1192">
            <v>850.5217857142859</v>
          </cell>
          <cell r="V1192">
            <v>912.88846575342507</v>
          </cell>
        </row>
        <row r="1193">
          <cell r="B1193">
            <v>28826</v>
          </cell>
          <cell r="C1193">
            <v>1</v>
          </cell>
          <cell r="D1193">
            <v>1</v>
          </cell>
          <cell r="Q1193">
            <v>1995</v>
          </cell>
          <cell r="R1193" t="str">
            <v>19952</v>
          </cell>
          <cell r="S1193">
            <v>34755</v>
          </cell>
          <cell r="T1193">
            <v>854.71</v>
          </cell>
          <cell r="U1193">
            <v>850.5217857142859</v>
          </cell>
          <cell r="V1193">
            <v>912.88846575342507</v>
          </cell>
        </row>
        <row r="1194">
          <cell r="B1194">
            <v>28827</v>
          </cell>
          <cell r="C1194">
            <v>1</v>
          </cell>
          <cell r="D1194">
            <v>1</v>
          </cell>
          <cell r="Q1194">
            <v>1995</v>
          </cell>
          <cell r="R1194" t="str">
            <v>19952</v>
          </cell>
          <cell r="S1194">
            <v>34756</v>
          </cell>
          <cell r="T1194">
            <v>854.71</v>
          </cell>
          <cell r="U1194">
            <v>850.5217857142859</v>
          </cell>
          <cell r="V1194">
            <v>912.88846575342507</v>
          </cell>
        </row>
        <row r="1195">
          <cell r="B1195">
            <v>28828</v>
          </cell>
          <cell r="C1195">
            <v>1</v>
          </cell>
          <cell r="D1195">
            <v>1</v>
          </cell>
          <cell r="Q1195">
            <v>1995</v>
          </cell>
          <cell r="R1195" t="str">
            <v>19952</v>
          </cell>
          <cell r="S1195">
            <v>34757</v>
          </cell>
          <cell r="T1195">
            <v>854.71</v>
          </cell>
          <cell r="U1195">
            <v>850.5217857142859</v>
          </cell>
          <cell r="V1195">
            <v>912.88846575342507</v>
          </cell>
        </row>
        <row r="1196">
          <cell r="B1196">
            <v>28829</v>
          </cell>
          <cell r="C1196">
            <v>1</v>
          </cell>
          <cell r="D1196">
            <v>1</v>
          </cell>
          <cell r="Q1196">
            <v>1995</v>
          </cell>
          <cell r="R1196" t="str">
            <v>19952</v>
          </cell>
          <cell r="S1196">
            <v>34758</v>
          </cell>
          <cell r="T1196">
            <v>856.99</v>
          </cell>
          <cell r="U1196">
            <v>850.5217857142859</v>
          </cell>
          <cell r="V1196">
            <v>912.88846575342507</v>
          </cell>
        </row>
        <row r="1197">
          <cell r="B1197">
            <v>28830</v>
          </cell>
          <cell r="C1197">
            <v>1</v>
          </cell>
          <cell r="D1197">
            <v>1</v>
          </cell>
          <cell r="Q1197">
            <v>1995</v>
          </cell>
          <cell r="R1197" t="str">
            <v>19953</v>
          </cell>
          <cell r="S1197">
            <v>34759</v>
          </cell>
          <cell r="T1197">
            <v>857.85</v>
          </cell>
          <cell r="U1197">
            <v>865.42193548387115</v>
          </cell>
          <cell r="V1197">
            <v>912.88846575342507</v>
          </cell>
        </row>
        <row r="1198">
          <cell r="B1198">
            <v>28831</v>
          </cell>
          <cell r="C1198">
            <v>1</v>
          </cell>
          <cell r="D1198">
            <v>1</v>
          </cell>
          <cell r="Q1198">
            <v>1995</v>
          </cell>
          <cell r="R1198" t="str">
            <v>19953</v>
          </cell>
          <cell r="S1198">
            <v>34760</v>
          </cell>
          <cell r="T1198">
            <v>858.87</v>
          </cell>
          <cell r="U1198">
            <v>865.42193548387115</v>
          </cell>
          <cell r="V1198">
            <v>912.88846575342507</v>
          </cell>
        </row>
        <row r="1199">
          <cell r="B1199">
            <v>28832</v>
          </cell>
          <cell r="C1199">
            <v>1</v>
          </cell>
          <cell r="D1199">
            <v>1</v>
          </cell>
          <cell r="Q1199">
            <v>1995</v>
          </cell>
          <cell r="R1199" t="str">
            <v>19953</v>
          </cell>
          <cell r="S1199">
            <v>34761</v>
          </cell>
          <cell r="T1199">
            <v>861.33</v>
          </cell>
          <cell r="U1199">
            <v>865.42193548387115</v>
          </cell>
          <cell r="V1199">
            <v>912.88846575342507</v>
          </cell>
        </row>
        <row r="1200">
          <cell r="B1200">
            <v>28833</v>
          </cell>
          <cell r="C1200">
            <v>1</v>
          </cell>
          <cell r="D1200">
            <v>1</v>
          </cell>
          <cell r="Q1200">
            <v>1995</v>
          </cell>
          <cell r="R1200" t="str">
            <v>19953</v>
          </cell>
          <cell r="S1200">
            <v>34762</v>
          </cell>
          <cell r="T1200">
            <v>859.65</v>
          </cell>
          <cell r="U1200">
            <v>865.42193548387115</v>
          </cell>
          <cell r="V1200">
            <v>912.88846575342507</v>
          </cell>
        </row>
        <row r="1201">
          <cell r="B1201">
            <v>28834</v>
          </cell>
          <cell r="C1201">
            <v>1</v>
          </cell>
          <cell r="D1201">
            <v>1</v>
          </cell>
          <cell r="Q1201">
            <v>1995</v>
          </cell>
          <cell r="R1201" t="str">
            <v>19953</v>
          </cell>
          <cell r="S1201">
            <v>34763</v>
          </cell>
          <cell r="T1201">
            <v>859.65</v>
          </cell>
          <cell r="U1201">
            <v>865.42193548387115</v>
          </cell>
          <cell r="V1201">
            <v>912.88846575342507</v>
          </cell>
        </row>
        <row r="1202">
          <cell r="B1202">
            <v>28835</v>
          </cell>
          <cell r="C1202">
            <v>1</v>
          </cell>
          <cell r="D1202">
            <v>1</v>
          </cell>
          <cell r="Q1202">
            <v>1995</v>
          </cell>
          <cell r="R1202" t="str">
            <v>19953</v>
          </cell>
          <cell r="S1202">
            <v>34764</v>
          </cell>
          <cell r="T1202">
            <v>859.65</v>
          </cell>
          <cell r="U1202">
            <v>865.42193548387115</v>
          </cell>
          <cell r="V1202">
            <v>912.88846575342507</v>
          </cell>
        </row>
        <row r="1203">
          <cell r="B1203">
            <v>28836</v>
          </cell>
          <cell r="C1203">
            <v>1</v>
          </cell>
          <cell r="D1203">
            <v>1</v>
          </cell>
          <cell r="Q1203">
            <v>1995</v>
          </cell>
          <cell r="R1203" t="str">
            <v>19953</v>
          </cell>
          <cell r="S1203">
            <v>34765</v>
          </cell>
          <cell r="T1203">
            <v>858.95</v>
          </cell>
          <cell r="U1203">
            <v>865.42193548387115</v>
          </cell>
          <cell r="V1203">
            <v>912.88846575342507</v>
          </cell>
        </row>
        <row r="1204">
          <cell r="B1204">
            <v>28837</v>
          </cell>
          <cell r="C1204">
            <v>1</v>
          </cell>
          <cell r="D1204">
            <v>1</v>
          </cell>
          <cell r="Q1204">
            <v>1995</v>
          </cell>
          <cell r="R1204" t="str">
            <v>19953</v>
          </cell>
          <cell r="S1204">
            <v>34766</v>
          </cell>
          <cell r="T1204">
            <v>861.13</v>
          </cell>
          <cell r="U1204">
            <v>865.42193548387115</v>
          </cell>
          <cell r="V1204">
            <v>912.88846575342507</v>
          </cell>
        </row>
        <row r="1205">
          <cell r="B1205">
            <v>28838</v>
          </cell>
          <cell r="C1205">
            <v>1</v>
          </cell>
          <cell r="D1205">
            <v>1</v>
          </cell>
          <cell r="Q1205">
            <v>1995</v>
          </cell>
          <cell r="R1205" t="str">
            <v>19953</v>
          </cell>
          <cell r="S1205">
            <v>34767</v>
          </cell>
          <cell r="T1205">
            <v>862.41</v>
          </cell>
          <cell r="U1205">
            <v>865.42193548387115</v>
          </cell>
          <cell r="V1205">
            <v>912.88846575342507</v>
          </cell>
        </row>
        <row r="1206">
          <cell r="B1206">
            <v>28839</v>
          </cell>
          <cell r="C1206">
            <v>1</v>
          </cell>
          <cell r="D1206">
            <v>1</v>
          </cell>
          <cell r="Q1206">
            <v>1995</v>
          </cell>
          <cell r="R1206" t="str">
            <v>19953</v>
          </cell>
          <cell r="S1206">
            <v>34768</v>
          </cell>
          <cell r="T1206">
            <v>863.06</v>
          </cell>
          <cell r="U1206">
            <v>865.42193548387115</v>
          </cell>
          <cell r="V1206">
            <v>912.88846575342507</v>
          </cell>
        </row>
        <row r="1207">
          <cell r="B1207">
            <v>28840</v>
          </cell>
          <cell r="C1207">
            <v>1</v>
          </cell>
          <cell r="D1207">
            <v>1</v>
          </cell>
          <cell r="Q1207">
            <v>1995</v>
          </cell>
          <cell r="R1207" t="str">
            <v>19953</v>
          </cell>
          <cell r="S1207">
            <v>34769</v>
          </cell>
          <cell r="T1207">
            <v>865.36</v>
          </cell>
          <cell r="U1207">
            <v>865.42193548387115</v>
          </cell>
          <cell r="V1207">
            <v>912.88846575342507</v>
          </cell>
        </row>
        <row r="1208">
          <cell r="B1208">
            <v>28841</v>
          </cell>
          <cell r="C1208">
            <v>1</v>
          </cell>
          <cell r="D1208">
            <v>1</v>
          </cell>
          <cell r="Q1208">
            <v>1995</v>
          </cell>
          <cell r="R1208" t="str">
            <v>19953</v>
          </cell>
          <cell r="S1208">
            <v>34770</v>
          </cell>
          <cell r="T1208">
            <v>865.36</v>
          </cell>
          <cell r="U1208">
            <v>865.42193548387115</v>
          </cell>
          <cell r="V1208">
            <v>912.88846575342507</v>
          </cell>
        </row>
        <row r="1209">
          <cell r="B1209">
            <v>28842</v>
          </cell>
          <cell r="C1209">
            <v>1</v>
          </cell>
          <cell r="D1209">
            <v>1</v>
          </cell>
          <cell r="Q1209">
            <v>1995</v>
          </cell>
          <cell r="R1209" t="str">
            <v>19953</v>
          </cell>
          <cell r="S1209">
            <v>34771</v>
          </cell>
          <cell r="T1209">
            <v>865.36</v>
          </cell>
          <cell r="U1209">
            <v>865.42193548387115</v>
          </cell>
          <cell r="V1209">
            <v>912.88846575342507</v>
          </cell>
        </row>
        <row r="1210">
          <cell r="B1210">
            <v>28843</v>
          </cell>
          <cell r="C1210">
            <v>1</v>
          </cell>
          <cell r="D1210">
            <v>1</v>
          </cell>
          <cell r="Q1210">
            <v>1995</v>
          </cell>
          <cell r="R1210" t="str">
            <v>19953</v>
          </cell>
          <cell r="S1210">
            <v>34772</v>
          </cell>
          <cell r="T1210">
            <v>865.92</v>
          </cell>
          <cell r="U1210">
            <v>865.42193548387115</v>
          </cell>
          <cell r="V1210">
            <v>912.88846575342507</v>
          </cell>
        </row>
        <row r="1211">
          <cell r="B1211">
            <v>28844</v>
          </cell>
          <cell r="C1211">
            <v>1</v>
          </cell>
          <cell r="D1211">
            <v>1</v>
          </cell>
          <cell r="Q1211">
            <v>1995</v>
          </cell>
          <cell r="R1211" t="str">
            <v>19953</v>
          </cell>
          <cell r="S1211">
            <v>34773</v>
          </cell>
          <cell r="T1211">
            <v>866.96</v>
          </cell>
          <cell r="U1211">
            <v>865.42193548387115</v>
          </cell>
          <cell r="V1211">
            <v>912.88846575342507</v>
          </cell>
        </row>
        <row r="1212">
          <cell r="B1212">
            <v>28845</v>
          </cell>
          <cell r="C1212">
            <v>1</v>
          </cell>
          <cell r="D1212">
            <v>1</v>
          </cell>
          <cell r="Q1212">
            <v>1995</v>
          </cell>
          <cell r="R1212" t="str">
            <v>19953</v>
          </cell>
          <cell r="S1212">
            <v>34774</v>
          </cell>
          <cell r="T1212">
            <v>866.4</v>
          </cell>
          <cell r="U1212">
            <v>865.42193548387115</v>
          </cell>
          <cell r="V1212">
            <v>912.88846575342507</v>
          </cell>
        </row>
        <row r="1213">
          <cell r="B1213">
            <v>28846</v>
          </cell>
          <cell r="C1213">
            <v>1</v>
          </cell>
          <cell r="D1213">
            <v>1</v>
          </cell>
          <cell r="Q1213">
            <v>1995</v>
          </cell>
          <cell r="R1213" t="str">
            <v>19953</v>
          </cell>
          <cell r="S1213">
            <v>34775</v>
          </cell>
          <cell r="T1213">
            <v>865.63</v>
          </cell>
          <cell r="U1213">
            <v>865.42193548387115</v>
          </cell>
          <cell r="V1213">
            <v>912.88846575342507</v>
          </cell>
        </row>
        <row r="1214">
          <cell r="B1214">
            <v>28847</v>
          </cell>
          <cell r="C1214">
            <v>1</v>
          </cell>
          <cell r="D1214">
            <v>1</v>
          </cell>
          <cell r="Q1214">
            <v>1995</v>
          </cell>
          <cell r="R1214" t="str">
            <v>19953</v>
          </cell>
          <cell r="S1214">
            <v>34776</v>
          </cell>
          <cell r="T1214">
            <v>863.77</v>
          </cell>
          <cell r="U1214">
            <v>865.42193548387115</v>
          </cell>
          <cell r="V1214">
            <v>912.88846575342507</v>
          </cell>
        </row>
        <row r="1215">
          <cell r="B1215">
            <v>28848</v>
          </cell>
          <cell r="C1215">
            <v>1</v>
          </cell>
          <cell r="D1215">
            <v>1</v>
          </cell>
          <cell r="Q1215">
            <v>1995</v>
          </cell>
          <cell r="R1215" t="str">
            <v>19953</v>
          </cell>
          <cell r="S1215">
            <v>34777</v>
          </cell>
          <cell r="T1215">
            <v>863.77</v>
          </cell>
          <cell r="U1215">
            <v>865.42193548387115</v>
          </cell>
          <cell r="V1215">
            <v>912.88846575342507</v>
          </cell>
        </row>
        <row r="1216">
          <cell r="B1216">
            <v>28849</v>
          </cell>
          <cell r="C1216">
            <v>1</v>
          </cell>
          <cell r="D1216">
            <v>1</v>
          </cell>
          <cell r="Q1216">
            <v>1995</v>
          </cell>
          <cell r="R1216" t="str">
            <v>19953</v>
          </cell>
          <cell r="S1216">
            <v>34778</v>
          </cell>
          <cell r="T1216">
            <v>863.77</v>
          </cell>
          <cell r="U1216">
            <v>865.42193548387115</v>
          </cell>
          <cell r="V1216">
            <v>912.88846575342507</v>
          </cell>
        </row>
        <row r="1217">
          <cell r="B1217">
            <v>28850</v>
          </cell>
          <cell r="C1217">
            <v>1</v>
          </cell>
          <cell r="D1217">
            <v>1</v>
          </cell>
          <cell r="Q1217">
            <v>1995</v>
          </cell>
          <cell r="R1217" t="str">
            <v>19953</v>
          </cell>
          <cell r="S1217">
            <v>34779</v>
          </cell>
          <cell r="T1217">
            <v>863.77</v>
          </cell>
          <cell r="U1217">
            <v>865.42193548387115</v>
          </cell>
          <cell r="V1217">
            <v>912.88846575342507</v>
          </cell>
        </row>
        <row r="1218">
          <cell r="B1218">
            <v>28851</v>
          </cell>
          <cell r="C1218">
            <v>1</v>
          </cell>
          <cell r="D1218">
            <v>1</v>
          </cell>
          <cell r="Q1218">
            <v>1995</v>
          </cell>
          <cell r="R1218" t="str">
            <v>19953</v>
          </cell>
          <cell r="S1218">
            <v>34780</v>
          </cell>
          <cell r="T1218">
            <v>865.89</v>
          </cell>
          <cell r="U1218">
            <v>865.42193548387115</v>
          </cell>
          <cell r="V1218">
            <v>912.88846575342507</v>
          </cell>
        </row>
        <row r="1219">
          <cell r="B1219">
            <v>28852</v>
          </cell>
          <cell r="C1219">
            <v>1</v>
          </cell>
          <cell r="D1219">
            <v>1</v>
          </cell>
          <cell r="Q1219">
            <v>1995</v>
          </cell>
          <cell r="R1219" t="str">
            <v>19953</v>
          </cell>
          <cell r="S1219">
            <v>34781</v>
          </cell>
          <cell r="T1219">
            <v>867.81</v>
          </cell>
          <cell r="U1219">
            <v>865.42193548387115</v>
          </cell>
          <cell r="V1219">
            <v>912.88846575342507</v>
          </cell>
        </row>
        <row r="1220">
          <cell r="B1220">
            <v>28853</v>
          </cell>
          <cell r="C1220">
            <v>1</v>
          </cell>
          <cell r="D1220">
            <v>1</v>
          </cell>
          <cell r="Q1220">
            <v>1995</v>
          </cell>
          <cell r="R1220" t="str">
            <v>19953</v>
          </cell>
          <cell r="S1220">
            <v>34782</v>
          </cell>
          <cell r="T1220">
            <v>868.95</v>
          </cell>
          <cell r="U1220">
            <v>865.42193548387115</v>
          </cell>
          <cell r="V1220">
            <v>912.88846575342507</v>
          </cell>
        </row>
        <row r="1221">
          <cell r="B1221">
            <v>28854</v>
          </cell>
          <cell r="C1221">
            <v>1</v>
          </cell>
          <cell r="D1221">
            <v>1</v>
          </cell>
          <cell r="Q1221">
            <v>1995</v>
          </cell>
          <cell r="R1221" t="str">
            <v>19953</v>
          </cell>
          <cell r="S1221">
            <v>34783</v>
          </cell>
          <cell r="T1221">
            <v>869.22</v>
          </cell>
          <cell r="U1221">
            <v>865.42193548387115</v>
          </cell>
          <cell r="V1221">
            <v>912.88846575342507</v>
          </cell>
        </row>
        <row r="1222">
          <cell r="B1222">
            <v>28855</v>
          </cell>
          <cell r="C1222">
            <v>1</v>
          </cell>
          <cell r="D1222">
            <v>1</v>
          </cell>
          <cell r="Q1222">
            <v>1995</v>
          </cell>
          <cell r="R1222" t="str">
            <v>19953</v>
          </cell>
          <cell r="S1222">
            <v>34784</v>
          </cell>
          <cell r="T1222">
            <v>869.22</v>
          </cell>
          <cell r="U1222">
            <v>865.42193548387115</v>
          </cell>
          <cell r="V1222">
            <v>912.88846575342507</v>
          </cell>
        </row>
        <row r="1223">
          <cell r="B1223">
            <v>28856</v>
          </cell>
          <cell r="C1223">
            <v>1</v>
          </cell>
          <cell r="D1223">
            <v>1</v>
          </cell>
          <cell r="Q1223">
            <v>1995</v>
          </cell>
          <cell r="R1223" t="str">
            <v>19953</v>
          </cell>
          <cell r="S1223">
            <v>34785</v>
          </cell>
          <cell r="T1223">
            <v>869.22</v>
          </cell>
          <cell r="U1223">
            <v>865.42193548387115</v>
          </cell>
          <cell r="V1223">
            <v>912.88846575342507</v>
          </cell>
        </row>
        <row r="1224">
          <cell r="B1224">
            <v>28857</v>
          </cell>
          <cell r="C1224">
            <v>1</v>
          </cell>
          <cell r="D1224">
            <v>1</v>
          </cell>
          <cell r="Q1224">
            <v>1995</v>
          </cell>
          <cell r="R1224" t="str">
            <v>19953</v>
          </cell>
          <cell r="S1224">
            <v>34786</v>
          </cell>
          <cell r="T1224">
            <v>870.14</v>
          </cell>
          <cell r="U1224">
            <v>865.42193548387115</v>
          </cell>
          <cell r="V1224">
            <v>912.88846575342507</v>
          </cell>
        </row>
        <row r="1225">
          <cell r="B1225">
            <v>28858</v>
          </cell>
          <cell r="C1225">
            <v>1</v>
          </cell>
          <cell r="D1225">
            <v>1</v>
          </cell>
          <cell r="Q1225">
            <v>1995</v>
          </cell>
          <cell r="R1225" t="str">
            <v>19953</v>
          </cell>
          <cell r="S1225">
            <v>34787</v>
          </cell>
          <cell r="T1225">
            <v>872.57</v>
          </cell>
          <cell r="U1225">
            <v>865.42193548387115</v>
          </cell>
          <cell r="V1225">
            <v>912.88846575342507</v>
          </cell>
        </row>
        <row r="1226">
          <cell r="B1226">
            <v>28859</v>
          </cell>
          <cell r="C1226">
            <v>1</v>
          </cell>
          <cell r="D1226">
            <v>1</v>
          </cell>
          <cell r="Q1226">
            <v>1995</v>
          </cell>
          <cell r="R1226" t="str">
            <v>19953</v>
          </cell>
          <cell r="S1226">
            <v>34788</v>
          </cell>
          <cell r="T1226">
            <v>876.21</v>
          </cell>
          <cell r="U1226">
            <v>865.42193548387115</v>
          </cell>
          <cell r="V1226">
            <v>912.88846575342507</v>
          </cell>
        </row>
        <row r="1227">
          <cell r="B1227">
            <v>28860</v>
          </cell>
          <cell r="C1227">
            <v>1</v>
          </cell>
          <cell r="D1227">
            <v>1</v>
          </cell>
          <cell r="Q1227">
            <v>1995</v>
          </cell>
          <cell r="R1227" t="str">
            <v>19953</v>
          </cell>
          <cell r="S1227">
            <v>34789</v>
          </cell>
          <cell r="T1227">
            <v>880.23</v>
          </cell>
          <cell r="U1227">
            <v>865.42193548387115</v>
          </cell>
          <cell r="V1227">
            <v>912.88846575342507</v>
          </cell>
        </row>
        <row r="1228">
          <cell r="B1228">
            <v>28861</v>
          </cell>
          <cell r="C1228">
            <v>1</v>
          </cell>
          <cell r="D1228">
            <v>1</v>
          </cell>
          <cell r="Q1228">
            <v>1995</v>
          </cell>
          <cell r="R1228" t="str">
            <v>19954</v>
          </cell>
          <cell r="S1228">
            <v>34790</v>
          </cell>
          <cell r="T1228">
            <v>878.18</v>
          </cell>
          <cell r="U1228">
            <v>872.98699999999997</v>
          </cell>
          <cell r="V1228">
            <v>912.88846575342507</v>
          </cell>
        </row>
        <row r="1229">
          <cell r="B1229">
            <v>28862</v>
          </cell>
          <cell r="C1229">
            <v>1</v>
          </cell>
          <cell r="D1229">
            <v>1</v>
          </cell>
          <cell r="Q1229">
            <v>1995</v>
          </cell>
          <cell r="R1229" t="str">
            <v>19954</v>
          </cell>
          <cell r="S1229">
            <v>34791</v>
          </cell>
          <cell r="T1229">
            <v>878.18</v>
          </cell>
          <cell r="U1229">
            <v>872.98699999999997</v>
          </cell>
          <cell r="V1229">
            <v>912.88846575342507</v>
          </cell>
        </row>
        <row r="1230">
          <cell r="B1230">
            <v>28863</v>
          </cell>
          <cell r="C1230">
            <v>1</v>
          </cell>
          <cell r="D1230">
            <v>1</v>
          </cell>
          <cell r="Q1230">
            <v>1995</v>
          </cell>
          <cell r="R1230" t="str">
            <v>19954</v>
          </cell>
          <cell r="S1230">
            <v>34792</v>
          </cell>
          <cell r="T1230">
            <v>878.18</v>
          </cell>
          <cell r="U1230">
            <v>872.98699999999997</v>
          </cell>
          <cell r="V1230">
            <v>912.88846575342507</v>
          </cell>
        </row>
        <row r="1231">
          <cell r="B1231">
            <v>28864</v>
          </cell>
          <cell r="C1231">
            <v>1</v>
          </cell>
          <cell r="D1231">
            <v>1</v>
          </cell>
          <cell r="Q1231">
            <v>1995</v>
          </cell>
          <cell r="R1231" t="str">
            <v>19954</v>
          </cell>
          <cell r="S1231">
            <v>34793</v>
          </cell>
          <cell r="T1231">
            <v>876</v>
          </cell>
          <cell r="U1231">
            <v>872.98699999999997</v>
          </cell>
          <cell r="V1231">
            <v>912.88846575342507</v>
          </cell>
        </row>
        <row r="1232">
          <cell r="B1232">
            <v>28865</v>
          </cell>
          <cell r="C1232">
            <v>1</v>
          </cell>
          <cell r="D1232">
            <v>1</v>
          </cell>
          <cell r="Q1232">
            <v>1995</v>
          </cell>
          <cell r="R1232" t="str">
            <v>19954</v>
          </cell>
          <cell r="S1232">
            <v>34794</v>
          </cell>
          <cell r="T1232">
            <v>874.3</v>
          </cell>
          <cell r="U1232">
            <v>872.98699999999997</v>
          </cell>
          <cell r="V1232">
            <v>912.88846575342507</v>
          </cell>
        </row>
        <row r="1233">
          <cell r="B1233">
            <v>28866</v>
          </cell>
          <cell r="C1233">
            <v>1</v>
          </cell>
          <cell r="D1233">
            <v>1</v>
          </cell>
          <cell r="Q1233">
            <v>1995</v>
          </cell>
          <cell r="R1233" t="str">
            <v>19954</v>
          </cell>
          <cell r="S1233">
            <v>34795</v>
          </cell>
          <cell r="T1233">
            <v>871.6</v>
          </cell>
          <cell r="U1233">
            <v>872.98699999999997</v>
          </cell>
          <cell r="V1233">
            <v>912.88846575342507</v>
          </cell>
        </row>
        <row r="1234">
          <cell r="B1234">
            <v>28867</v>
          </cell>
          <cell r="C1234">
            <v>1</v>
          </cell>
          <cell r="D1234">
            <v>1</v>
          </cell>
          <cell r="Q1234">
            <v>1995</v>
          </cell>
          <cell r="R1234" t="str">
            <v>19954</v>
          </cell>
          <cell r="S1234">
            <v>34796</v>
          </cell>
          <cell r="T1234">
            <v>868.96</v>
          </cell>
          <cell r="U1234">
            <v>872.98699999999997</v>
          </cell>
          <cell r="V1234">
            <v>912.88846575342507</v>
          </cell>
        </row>
        <row r="1235">
          <cell r="B1235">
            <v>28868</v>
          </cell>
          <cell r="C1235">
            <v>1</v>
          </cell>
          <cell r="D1235">
            <v>1</v>
          </cell>
          <cell r="Q1235">
            <v>1995</v>
          </cell>
          <cell r="R1235" t="str">
            <v>19954</v>
          </cell>
          <cell r="S1235">
            <v>34797</v>
          </cell>
          <cell r="T1235">
            <v>869.15</v>
          </cell>
          <cell r="U1235">
            <v>872.98699999999997</v>
          </cell>
          <cell r="V1235">
            <v>912.88846575342507</v>
          </cell>
        </row>
        <row r="1236">
          <cell r="B1236">
            <v>28869</v>
          </cell>
          <cell r="C1236">
            <v>1</v>
          </cell>
          <cell r="D1236">
            <v>1</v>
          </cell>
          <cell r="Q1236">
            <v>1995</v>
          </cell>
          <cell r="R1236" t="str">
            <v>19954</v>
          </cell>
          <cell r="S1236">
            <v>34798</v>
          </cell>
          <cell r="T1236">
            <v>869.15</v>
          </cell>
          <cell r="U1236">
            <v>872.98699999999997</v>
          </cell>
          <cell r="V1236">
            <v>912.88846575342507</v>
          </cell>
        </row>
        <row r="1237">
          <cell r="B1237">
            <v>28870</v>
          </cell>
          <cell r="C1237">
            <v>1</v>
          </cell>
          <cell r="D1237">
            <v>1</v>
          </cell>
          <cell r="Q1237">
            <v>1995</v>
          </cell>
          <cell r="R1237" t="str">
            <v>19954</v>
          </cell>
          <cell r="S1237">
            <v>34799</v>
          </cell>
          <cell r="T1237">
            <v>869.15</v>
          </cell>
          <cell r="U1237">
            <v>872.98699999999997</v>
          </cell>
          <cell r="V1237">
            <v>912.88846575342507</v>
          </cell>
        </row>
        <row r="1238">
          <cell r="B1238">
            <v>28871</v>
          </cell>
          <cell r="C1238">
            <v>1</v>
          </cell>
          <cell r="D1238">
            <v>1</v>
          </cell>
          <cell r="Q1238">
            <v>1995</v>
          </cell>
          <cell r="R1238" t="str">
            <v>19954</v>
          </cell>
          <cell r="S1238">
            <v>34800</v>
          </cell>
          <cell r="T1238">
            <v>866.78</v>
          </cell>
          <cell r="U1238">
            <v>872.98699999999997</v>
          </cell>
          <cell r="V1238">
            <v>912.88846575342507</v>
          </cell>
        </row>
        <row r="1239">
          <cell r="B1239">
            <v>28872</v>
          </cell>
          <cell r="C1239">
            <v>1</v>
          </cell>
          <cell r="D1239">
            <v>1</v>
          </cell>
          <cell r="Q1239">
            <v>1995</v>
          </cell>
          <cell r="R1239" t="str">
            <v>19954</v>
          </cell>
          <cell r="S1239">
            <v>34801</v>
          </cell>
          <cell r="T1239">
            <v>868.8</v>
          </cell>
          <cell r="U1239">
            <v>872.98699999999997</v>
          </cell>
          <cell r="V1239">
            <v>912.88846575342507</v>
          </cell>
        </row>
        <row r="1240">
          <cell r="B1240">
            <v>28873</v>
          </cell>
          <cell r="C1240">
            <v>1</v>
          </cell>
          <cell r="D1240">
            <v>1</v>
          </cell>
          <cell r="Q1240">
            <v>1995</v>
          </cell>
          <cell r="R1240" t="str">
            <v>19954</v>
          </cell>
          <cell r="S1240">
            <v>34802</v>
          </cell>
          <cell r="T1240">
            <v>866.25</v>
          </cell>
          <cell r="U1240">
            <v>872.98699999999997</v>
          </cell>
          <cell r="V1240">
            <v>912.88846575342507</v>
          </cell>
        </row>
        <row r="1241">
          <cell r="B1241">
            <v>28874</v>
          </cell>
          <cell r="C1241">
            <v>1</v>
          </cell>
          <cell r="D1241">
            <v>1</v>
          </cell>
          <cell r="Q1241">
            <v>1995</v>
          </cell>
          <cell r="R1241" t="str">
            <v>19954</v>
          </cell>
          <cell r="S1241">
            <v>34803</v>
          </cell>
          <cell r="T1241">
            <v>866.25</v>
          </cell>
          <cell r="U1241">
            <v>872.98699999999997</v>
          </cell>
          <cell r="V1241">
            <v>912.88846575342507</v>
          </cell>
        </row>
        <row r="1242">
          <cell r="B1242">
            <v>28875</v>
          </cell>
          <cell r="C1242">
            <v>1</v>
          </cell>
          <cell r="D1242">
            <v>1</v>
          </cell>
          <cell r="Q1242">
            <v>1995</v>
          </cell>
          <cell r="R1242" t="str">
            <v>19954</v>
          </cell>
          <cell r="S1242">
            <v>34804</v>
          </cell>
          <cell r="T1242">
            <v>866.25</v>
          </cell>
          <cell r="U1242">
            <v>872.98699999999997</v>
          </cell>
          <cell r="V1242">
            <v>912.88846575342507</v>
          </cell>
        </row>
        <row r="1243">
          <cell r="B1243">
            <v>28876</v>
          </cell>
          <cell r="C1243">
            <v>1</v>
          </cell>
          <cell r="D1243">
            <v>1</v>
          </cell>
          <cell r="Q1243">
            <v>1995</v>
          </cell>
          <cell r="R1243" t="str">
            <v>19954</v>
          </cell>
          <cell r="S1243">
            <v>34805</v>
          </cell>
          <cell r="T1243">
            <v>866.25</v>
          </cell>
          <cell r="U1243">
            <v>872.98699999999997</v>
          </cell>
          <cell r="V1243">
            <v>912.88846575342507</v>
          </cell>
        </row>
        <row r="1244">
          <cell r="B1244">
            <v>28877</v>
          </cell>
          <cell r="C1244">
            <v>1</v>
          </cell>
          <cell r="D1244">
            <v>1</v>
          </cell>
          <cell r="Q1244">
            <v>1995</v>
          </cell>
          <cell r="R1244" t="str">
            <v>19954</v>
          </cell>
          <cell r="S1244">
            <v>34806</v>
          </cell>
          <cell r="T1244">
            <v>866.25</v>
          </cell>
          <cell r="U1244">
            <v>872.98699999999997</v>
          </cell>
          <cell r="V1244">
            <v>912.88846575342507</v>
          </cell>
        </row>
        <row r="1245">
          <cell r="B1245">
            <v>28878</v>
          </cell>
          <cell r="C1245">
            <v>1</v>
          </cell>
          <cell r="D1245">
            <v>1</v>
          </cell>
          <cell r="Q1245">
            <v>1995</v>
          </cell>
          <cell r="R1245" t="str">
            <v>19954</v>
          </cell>
          <cell r="S1245">
            <v>34807</v>
          </cell>
          <cell r="T1245">
            <v>871.87</v>
          </cell>
          <cell r="U1245">
            <v>872.98699999999997</v>
          </cell>
          <cell r="V1245">
            <v>912.88846575342507</v>
          </cell>
        </row>
        <row r="1246">
          <cell r="B1246">
            <v>28879</v>
          </cell>
          <cell r="C1246">
            <v>1</v>
          </cell>
          <cell r="D1246">
            <v>1</v>
          </cell>
          <cell r="Q1246">
            <v>1995</v>
          </cell>
          <cell r="R1246" t="str">
            <v>19954</v>
          </cell>
          <cell r="S1246">
            <v>34808</v>
          </cell>
          <cell r="T1246">
            <v>874.37</v>
          </cell>
          <cell r="U1246">
            <v>872.98699999999997</v>
          </cell>
          <cell r="V1246">
            <v>912.88846575342507</v>
          </cell>
        </row>
        <row r="1247">
          <cell r="B1247">
            <v>28880</v>
          </cell>
          <cell r="C1247">
            <v>1</v>
          </cell>
          <cell r="D1247">
            <v>1</v>
          </cell>
          <cell r="Q1247">
            <v>1995</v>
          </cell>
          <cell r="R1247" t="str">
            <v>19954</v>
          </cell>
          <cell r="S1247">
            <v>34809</v>
          </cell>
          <cell r="T1247">
            <v>874.35</v>
          </cell>
          <cell r="U1247">
            <v>872.98699999999997</v>
          </cell>
          <cell r="V1247">
            <v>912.88846575342507</v>
          </cell>
        </row>
        <row r="1248">
          <cell r="B1248">
            <v>28881</v>
          </cell>
          <cell r="C1248">
            <v>1</v>
          </cell>
          <cell r="D1248">
            <v>1</v>
          </cell>
          <cell r="Q1248">
            <v>1995</v>
          </cell>
          <cell r="R1248" t="str">
            <v>19954</v>
          </cell>
          <cell r="S1248">
            <v>34810</v>
          </cell>
          <cell r="T1248">
            <v>877.38</v>
          </cell>
          <cell r="U1248">
            <v>872.98699999999997</v>
          </cell>
          <cell r="V1248">
            <v>912.88846575342507</v>
          </cell>
        </row>
        <row r="1249">
          <cell r="B1249">
            <v>28882</v>
          </cell>
          <cell r="C1249">
            <v>1</v>
          </cell>
          <cell r="D1249">
            <v>1</v>
          </cell>
          <cell r="Q1249">
            <v>1995</v>
          </cell>
          <cell r="R1249" t="str">
            <v>19954</v>
          </cell>
          <cell r="S1249">
            <v>34811</v>
          </cell>
          <cell r="T1249">
            <v>876.55</v>
          </cell>
          <cell r="U1249">
            <v>872.98699999999997</v>
          </cell>
          <cell r="V1249">
            <v>912.88846575342507</v>
          </cell>
        </row>
        <row r="1250">
          <cell r="B1250">
            <v>28883</v>
          </cell>
          <cell r="C1250">
            <v>1</v>
          </cell>
          <cell r="D1250">
            <v>1</v>
          </cell>
          <cell r="Q1250">
            <v>1995</v>
          </cell>
          <cell r="R1250" t="str">
            <v>19954</v>
          </cell>
          <cell r="S1250">
            <v>34812</v>
          </cell>
          <cell r="T1250">
            <v>876.55</v>
          </cell>
          <cell r="U1250">
            <v>872.98699999999997</v>
          </cell>
          <cell r="V1250">
            <v>912.88846575342507</v>
          </cell>
        </row>
        <row r="1251">
          <cell r="B1251">
            <v>28884</v>
          </cell>
          <cell r="C1251">
            <v>1</v>
          </cell>
          <cell r="D1251">
            <v>1</v>
          </cell>
          <cell r="Q1251">
            <v>1995</v>
          </cell>
          <cell r="R1251" t="str">
            <v>19954</v>
          </cell>
          <cell r="S1251">
            <v>34813</v>
          </cell>
          <cell r="T1251">
            <v>876.55</v>
          </cell>
          <cell r="U1251">
            <v>872.98699999999997</v>
          </cell>
          <cell r="V1251">
            <v>912.88846575342507</v>
          </cell>
        </row>
        <row r="1252">
          <cell r="B1252">
            <v>28885</v>
          </cell>
          <cell r="C1252">
            <v>1</v>
          </cell>
          <cell r="D1252">
            <v>1</v>
          </cell>
          <cell r="Q1252">
            <v>1995</v>
          </cell>
          <cell r="R1252" t="str">
            <v>19954</v>
          </cell>
          <cell r="S1252">
            <v>34814</v>
          </cell>
          <cell r="T1252">
            <v>878.2</v>
          </cell>
          <cell r="U1252">
            <v>872.98699999999997</v>
          </cell>
          <cell r="V1252">
            <v>912.88846575342507</v>
          </cell>
        </row>
        <row r="1253">
          <cell r="B1253">
            <v>28886</v>
          </cell>
          <cell r="C1253">
            <v>1</v>
          </cell>
          <cell r="D1253">
            <v>1</v>
          </cell>
          <cell r="Q1253">
            <v>1995</v>
          </cell>
          <cell r="R1253" t="str">
            <v>19954</v>
          </cell>
          <cell r="S1253">
            <v>34815</v>
          </cell>
          <cell r="T1253">
            <v>876.32</v>
          </cell>
          <cell r="U1253">
            <v>872.98699999999997</v>
          </cell>
          <cell r="V1253">
            <v>912.88846575342507</v>
          </cell>
        </row>
        <row r="1254">
          <cell r="B1254">
            <v>28887</v>
          </cell>
          <cell r="C1254">
            <v>1</v>
          </cell>
          <cell r="D1254">
            <v>1</v>
          </cell>
          <cell r="Q1254">
            <v>1995</v>
          </cell>
          <cell r="R1254" t="str">
            <v>19954</v>
          </cell>
          <cell r="S1254">
            <v>34816</v>
          </cell>
          <cell r="T1254">
            <v>875.78</v>
          </cell>
          <cell r="U1254">
            <v>872.98699999999997</v>
          </cell>
          <cell r="V1254">
            <v>912.88846575342507</v>
          </cell>
        </row>
        <row r="1255">
          <cell r="B1255">
            <v>28888</v>
          </cell>
          <cell r="C1255">
            <v>1</v>
          </cell>
          <cell r="D1255">
            <v>1</v>
          </cell>
          <cell r="Q1255">
            <v>1995</v>
          </cell>
          <cell r="R1255" t="str">
            <v>19954</v>
          </cell>
          <cell r="S1255">
            <v>34817</v>
          </cell>
          <cell r="T1255">
            <v>876.21</v>
          </cell>
          <cell r="U1255">
            <v>872.98699999999997</v>
          </cell>
          <cell r="V1255">
            <v>912.88846575342507</v>
          </cell>
        </row>
        <row r="1256">
          <cell r="B1256">
            <v>28889</v>
          </cell>
          <cell r="C1256">
            <v>1</v>
          </cell>
          <cell r="D1256">
            <v>1</v>
          </cell>
          <cell r="Q1256">
            <v>1995</v>
          </cell>
          <cell r="R1256" t="str">
            <v>19954</v>
          </cell>
          <cell r="S1256">
            <v>34818</v>
          </cell>
          <cell r="T1256">
            <v>877.9</v>
          </cell>
          <cell r="U1256">
            <v>872.98699999999997</v>
          </cell>
          <cell r="V1256">
            <v>912.88846575342507</v>
          </cell>
        </row>
        <row r="1257">
          <cell r="B1257">
            <v>28890</v>
          </cell>
          <cell r="C1257">
            <v>1</v>
          </cell>
          <cell r="D1257">
            <v>1</v>
          </cell>
          <cell r="Q1257">
            <v>1995</v>
          </cell>
          <cell r="R1257" t="str">
            <v>19954</v>
          </cell>
          <cell r="S1257">
            <v>34819</v>
          </cell>
          <cell r="T1257">
            <v>877.9</v>
          </cell>
          <cell r="U1257">
            <v>872.98699999999997</v>
          </cell>
          <cell r="V1257">
            <v>912.88846575342507</v>
          </cell>
        </row>
        <row r="1258">
          <cell r="B1258">
            <v>28891</v>
          </cell>
          <cell r="C1258">
            <v>1</v>
          </cell>
          <cell r="D1258">
            <v>1</v>
          </cell>
          <cell r="Q1258">
            <v>1995</v>
          </cell>
          <cell r="R1258" t="str">
            <v>19955</v>
          </cell>
          <cell r="S1258">
            <v>34820</v>
          </cell>
          <cell r="T1258">
            <v>877.9</v>
          </cell>
          <cell r="U1258">
            <v>876.7632258064516</v>
          </cell>
          <cell r="V1258">
            <v>912.88846575342507</v>
          </cell>
        </row>
        <row r="1259">
          <cell r="B1259">
            <v>28892</v>
          </cell>
          <cell r="C1259">
            <v>1</v>
          </cell>
          <cell r="D1259">
            <v>1</v>
          </cell>
          <cell r="Q1259">
            <v>1995</v>
          </cell>
          <cell r="R1259" t="str">
            <v>19955</v>
          </cell>
          <cell r="S1259">
            <v>34821</v>
          </cell>
          <cell r="T1259">
            <v>877.9</v>
          </cell>
          <cell r="U1259">
            <v>876.7632258064516</v>
          </cell>
          <cell r="V1259">
            <v>912.88846575342507</v>
          </cell>
        </row>
        <row r="1260">
          <cell r="B1260">
            <v>28893</v>
          </cell>
          <cell r="C1260">
            <v>1</v>
          </cell>
          <cell r="D1260">
            <v>1</v>
          </cell>
          <cell r="Q1260">
            <v>1995</v>
          </cell>
          <cell r="R1260" t="str">
            <v>19955</v>
          </cell>
          <cell r="S1260">
            <v>34822</v>
          </cell>
          <cell r="T1260">
            <v>880.63</v>
          </cell>
          <cell r="U1260">
            <v>876.7632258064516</v>
          </cell>
          <cell r="V1260">
            <v>912.88846575342507</v>
          </cell>
        </row>
        <row r="1261">
          <cell r="B1261">
            <v>28894</v>
          </cell>
          <cell r="C1261">
            <v>1</v>
          </cell>
          <cell r="D1261">
            <v>1</v>
          </cell>
          <cell r="Q1261">
            <v>1995</v>
          </cell>
          <cell r="R1261" t="str">
            <v>19955</v>
          </cell>
          <cell r="S1261">
            <v>34823</v>
          </cell>
          <cell r="T1261">
            <v>882.97</v>
          </cell>
          <cell r="U1261">
            <v>876.7632258064516</v>
          </cell>
          <cell r="V1261">
            <v>912.88846575342507</v>
          </cell>
        </row>
        <row r="1262">
          <cell r="B1262">
            <v>28895</v>
          </cell>
          <cell r="C1262">
            <v>1</v>
          </cell>
          <cell r="D1262">
            <v>1</v>
          </cell>
          <cell r="Q1262">
            <v>1995</v>
          </cell>
          <cell r="R1262" t="str">
            <v>19955</v>
          </cell>
          <cell r="S1262">
            <v>34824</v>
          </cell>
          <cell r="T1262">
            <v>882.24</v>
          </cell>
          <cell r="U1262">
            <v>876.7632258064516</v>
          </cell>
          <cell r="V1262">
            <v>912.88846575342507</v>
          </cell>
        </row>
        <row r="1263">
          <cell r="B1263">
            <v>28896</v>
          </cell>
          <cell r="C1263">
            <v>1</v>
          </cell>
          <cell r="D1263">
            <v>1</v>
          </cell>
          <cell r="Q1263">
            <v>1995</v>
          </cell>
          <cell r="R1263" t="str">
            <v>19955</v>
          </cell>
          <cell r="S1263">
            <v>34825</v>
          </cell>
          <cell r="T1263">
            <v>881.07</v>
          </cell>
          <cell r="U1263">
            <v>876.7632258064516</v>
          </cell>
          <cell r="V1263">
            <v>912.88846575342507</v>
          </cell>
        </row>
        <row r="1264">
          <cell r="B1264">
            <v>28897</v>
          </cell>
          <cell r="C1264">
            <v>1</v>
          </cell>
          <cell r="D1264">
            <v>1</v>
          </cell>
          <cell r="Q1264">
            <v>1995</v>
          </cell>
          <cell r="R1264" t="str">
            <v>19955</v>
          </cell>
          <cell r="S1264">
            <v>34826</v>
          </cell>
          <cell r="T1264">
            <v>881.07</v>
          </cell>
          <cell r="U1264">
            <v>876.7632258064516</v>
          </cell>
          <cell r="V1264">
            <v>912.88846575342507</v>
          </cell>
        </row>
        <row r="1265">
          <cell r="B1265">
            <v>28898</v>
          </cell>
          <cell r="C1265">
            <v>1</v>
          </cell>
          <cell r="D1265">
            <v>1</v>
          </cell>
          <cell r="Q1265">
            <v>1995</v>
          </cell>
          <cell r="R1265" t="str">
            <v>19955</v>
          </cell>
          <cell r="S1265">
            <v>34827</v>
          </cell>
          <cell r="T1265">
            <v>881.07</v>
          </cell>
          <cell r="U1265">
            <v>876.7632258064516</v>
          </cell>
          <cell r="V1265">
            <v>912.88846575342507</v>
          </cell>
        </row>
        <row r="1266">
          <cell r="B1266">
            <v>28899</v>
          </cell>
          <cell r="C1266">
            <v>1</v>
          </cell>
          <cell r="D1266">
            <v>1</v>
          </cell>
          <cell r="Q1266">
            <v>1995</v>
          </cell>
          <cell r="R1266" t="str">
            <v>19955</v>
          </cell>
          <cell r="S1266">
            <v>34828</v>
          </cell>
          <cell r="T1266">
            <v>881.33</v>
          </cell>
          <cell r="U1266">
            <v>876.7632258064516</v>
          </cell>
          <cell r="V1266">
            <v>912.88846575342507</v>
          </cell>
        </row>
        <row r="1267">
          <cell r="B1267">
            <v>28900</v>
          </cell>
          <cell r="C1267">
            <v>1</v>
          </cell>
          <cell r="D1267">
            <v>1</v>
          </cell>
          <cell r="Q1267">
            <v>1995</v>
          </cell>
          <cell r="R1267" t="str">
            <v>19955</v>
          </cell>
          <cell r="S1267">
            <v>34829</v>
          </cell>
          <cell r="T1267">
            <v>878.87</v>
          </cell>
          <cell r="U1267">
            <v>876.7632258064516</v>
          </cell>
          <cell r="V1267">
            <v>912.88846575342507</v>
          </cell>
        </row>
        <row r="1268">
          <cell r="B1268">
            <v>28901</v>
          </cell>
          <cell r="C1268">
            <v>1</v>
          </cell>
          <cell r="D1268">
            <v>1</v>
          </cell>
          <cell r="Q1268">
            <v>1995</v>
          </cell>
          <cell r="R1268" t="str">
            <v>19955</v>
          </cell>
          <cell r="S1268">
            <v>34830</v>
          </cell>
          <cell r="T1268">
            <v>880.25</v>
          </cell>
          <cell r="U1268">
            <v>876.7632258064516</v>
          </cell>
          <cell r="V1268">
            <v>912.88846575342507</v>
          </cell>
        </row>
        <row r="1269">
          <cell r="B1269">
            <v>28902</v>
          </cell>
          <cell r="C1269">
            <v>1</v>
          </cell>
          <cell r="D1269">
            <v>1</v>
          </cell>
          <cell r="Q1269">
            <v>1995</v>
          </cell>
          <cell r="R1269" t="str">
            <v>19955</v>
          </cell>
          <cell r="S1269">
            <v>34831</v>
          </cell>
          <cell r="T1269">
            <v>881.07</v>
          </cell>
          <cell r="U1269">
            <v>876.7632258064516</v>
          </cell>
          <cell r="V1269">
            <v>912.88846575342507</v>
          </cell>
        </row>
        <row r="1270">
          <cell r="B1270">
            <v>28903</v>
          </cell>
          <cell r="C1270">
            <v>1</v>
          </cell>
          <cell r="D1270">
            <v>1</v>
          </cell>
          <cell r="Q1270">
            <v>1995</v>
          </cell>
          <cell r="R1270" t="str">
            <v>19955</v>
          </cell>
          <cell r="S1270">
            <v>34832</v>
          </cell>
          <cell r="T1270">
            <v>879.35</v>
          </cell>
          <cell r="U1270">
            <v>876.7632258064516</v>
          </cell>
          <cell r="V1270">
            <v>912.88846575342507</v>
          </cell>
        </row>
        <row r="1271">
          <cell r="B1271">
            <v>28904</v>
          </cell>
          <cell r="C1271">
            <v>1</v>
          </cell>
          <cell r="D1271">
            <v>1</v>
          </cell>
          <cell r="Q1271">
            <v>1995</v>
          </cell>
          <cell r="R1271" t="str">
            <v>19955</v>
          </cell>
          <cell r="S1271">
            <v>34833</v>
          </cell>
          <cell r="T1271">
            <v>879.35</v>
          </cell>
          <cell r="U1271">
            <v>876.7632258064516</v>
          </cell>
          <cell r="V1271">
            <v>912.88846575342507</v>
          </cell>
        </row>
        <row r="1272">
          <cell r="B1272">
            <v>28905</v>
          </cell>
          <cell r="C1272">
            <v>1</v>
          </cell>
          <cell r="D1272">
            <v>1</v>
          </cell>
          <cell r="Q1272">
            <v>1995</v>
          </cell>
          <cell r="R1272" t="str">
            <v>19955</v>
          </cell>
          <cell r="S1272">
            <v>34834</v>
          </cell>
          <cell r="T1272">
            <v>879.35</v>
          </cell>
          <cell r="U1272">
            <v>876.7632258064516</v>
          </cell>
          <cell r="V1272">
            <v>912.88846575342507</v>
          </cell>
        </row>
        <row r="1273">
          <cell r="B1273">
            <v>28906</v>
          </cell>
          <cell r="C1273">
            <v>1</v>
          </cell>
          <cell r="D1273">
            <v>1</v>
          </cell>
          <cell r="Q1273">
            <v>1995</v>
          </cell>
          <cell r="R1273" t="str">
            <v>19955</v>
          </cell>
          <cell r="S1273">
            <v>34835</v>
          </cell>
          <cell r="T1273">
            <v>877.45</v>
          </cell>
          <cell r="U1273">
            <v>876.7632258064516</v>
          </cell>
          <cell r="V1273">
            <v>912.88846575342507</v>
          </cell>
        </row>
        <row r="1274">
          <cell r="B1274">
            <v>28907</v>
          </cell>
          <cell r="C1274">
            <v>1</v>
          </cell>
          <cell r="D1274">
            <v>1</v>
          </cell>
          <cell r="Q1274">
            <v>1995</v>
          </cell>
          <cell r="R1274" t="str">
            <v>19955</v>
          </cell>
          <cell r="S1274">
            <v>34836</v>
          </cell>
          <cell r="T1274">
            <v>875.17</v>
          </cell>
          <cell r="U1274">
            <v>876.7632258064516</v>
          </cell>
          <cell r="V1274">
            <v>912.88846575342507</v>
          </cell>
        </row>
        <row r="1275">
          <cell r="B1275">
            <v>28908</v>
          </cell>
          <cell r="C1275">
            <v>1</v>
          </cell>
          <cell r="D1275">
            <v>1</v>
          </cell>
          <cell r="Q1275">
            <v>1995</v>
          </cell>
          <cell r="R1275" t="str">
            <v>19955</v>
          </cell>
          <cell r="S1275">
            <v>34837</v>
          </cell>
          <cell r="T1275">
            <v>874.74</v>
          </cell>
          <cell r="U1275">
            <v>876.7632258064516</v>
          </cell>
          <cell r="V1275">
            <v>912.88846575342507</v>
          </cell>
        </row>
        <row r="1276">
          <cell r="B1276">
            <v>28909</v>
          </cell>
          <cell r="C1276">
            <v>1</v>
          </cell>
          <cell r="D1276">
            <v>1</v>
          </cell>
          <cell r="Q1276">
            <v>1995</v>
          </cell>
          <cell r="R1276" t="str">
            <v>19955</v>
          </cell>
          <cell r="S1276">
            <v>34838</v>
          </cell>
          <cell r="T1276">
            <v>875.75</v>
          </cell>
          <cell r="U1276">
            <v>876.7632258064516</v>
          </cell>
          <cell r="V1276">
            <v>912.88846575342507</v>
          </cell>
        </row>
        <row r="1277">
          <cell r="B1277">
            <v>28910</v>
          </cell>
          <cell r="C1277">
            <v>1</v>
          </cell>
          <cell r="D1277">
            <v>1</v>
          </cell>
          <cell r="Q1277">
            <v>1995</v>
          </cell>
          <cell r="R1277" t="str">
            <v>19955</v>
          </cell>
          <cell r="S1277">
            <v>34839</v>
          </cell>
          <cell r="T1277">
            <v>873.52</v>
          </cell>
          <cell r="U1277">
            <v>876.7632258064516</v>
          </cell>
          <cell r="V1277">
            <v>912.88846575342507</v>
          </cell>
        </row>
        <row r="1278">
          <cell r="B1278">
            <v>28911</v>
          </cell>
          <cell r="C1278">
            <v>1</v>
          </cell>
          <cell r="D1278">
            <v>1</v>
          </cell>
          <cell r="Q1278">
            <v>1995</v>
          </cell>
          <cell r="R1278" t="str">
            <v>19955</v>
          </cell>
          <cell r="S1278">
            <v>34840</v>
          </cell>
          <cell r="T1278">
            <v>873.52</v>
          </cell>
          <cell r="U1278">
            <v>876.7632258064516</v>
          </cell>
          <cell r="V1278">
            <v>912.88846575342507</v>
          </cell>
        </row>
        <row r="1279">
          <cell r="B1279">
            <v>28912</v>
          </cell>
          <cell r="C1279">
            <v>1</v>
          </cell>
          <cell r="D1279">
            <v>1</v>
          </cell>
          <cell r="Q1279">
            <v>1995</v>
          </cell>
          <cell r="R1279" t="str">
            <v>19955</v>
          </cell>
          <cell r="S1279">
            <v>34841</v>
          </cell>
          <cell r="T1279">
            <v>873.52</v>
          </cell>
          <cell r="U1279">
            <v>876.7632258064516</v>
          </cell>
          <cell r="V1279">
            <v>912.88846575342507</v>
          </cell>
        </row>
        <row r="1280">
          <cell r="B1280">
            <v>28913</v>
          </cell>
          <cell r="C1280">
            <v>1</v>
          </cell>
          <cell r="D1280">
            <v>1</v>
          </cell>
          <cell r="Q1280">
            <v>1995</v>
          </cell>
          <cell r="R1280" t="str">
            <v>19955</v>
          </cell>
          <cell r="S1280">
            <v>34842</v>
          </cell>
          <cell r="T1280">
            <v>871.11</v>
          </cell>
          <cell r="U1280">
            <v>876.7632258064516</v>
          </cell>
          <cell r="V1280">
            <v>912.88846575342507</v>
          </cell>
        </row>
        <row r="1281">
          <cell r="B1281">
            <v>28914</v>
          </cell>
          <cell r="C1281">
            <v>1</v>
          </cell>
          <cell r="D1281">
            <v>1</v>
          </cell>
          <cell r="Q1281">
            <v>1995</v>
          </cell>
          <cell r="R1281" t="str">
            <v>19955</v>
          </cell>
          <cell r="S1281">
            <v>34843</v>
          </cell>
          <cell r="T1281">
            <v>869.95</v>
          </cell>
          <cell r="U1281">
            <v>876.7632258064516</v>
          </cell>
          <cell r="V1281">
            <v>912.88846575342507</v>
          </cell>
        </row>
        <row r="1282">
          <cell r="B1282">
            <v>28915</v>
          </cell>
          <cell r="C1282">
            <v>1</v>
          </cell>
          <cell r="D1282">
            <v>1</v>
          </cell>
          <cell r="Q1282">
            <v>1995</v>
          </cell>
          <cell r="R1282" t="str">
            <v>19955</v>
          </cell>
          <cell r="S1282">
            <v>34844</v>
          </cell>
          <cell r="T1282">
            <v>870.55</v>
          </cell>
          <cell r="U1282">
            <v>876.7632258064516</v>
          </cell>
          <cell r="V1282">
            <v>912.88846575342507</v>
          </cell>
        </row>
        <row r="1283">
          <cell r="B1283">
            <v>28916</v>
          </cell>
          <cell r="C1283">
            <v>1</v>
          </cell>
          <cell r="D1283">
            <v>1</v>
          </cell>
          <cell r="Q1283">
            <v>1995</v>
          </cell>
          <cell r="R1283" t="str">
            <v>19955</v>
          </cell>
          <cell r="S1283">
            <v>34845</v>
          </cell>
          <cell r="T1283">
            <v>872.96</v>
          </cell>
          <cell r="U1283">
            <v>876.7632258064516</v>
          </cell>
          <cell r="V1283">
            <v>912.88846575342507</v>
          </cell>
        </row>
        <row r="1284">
          <cell r="B1284">
            <v>28917</v>
          </cell>
          <cell r="C1284">
            <v>1</v>
          </cell>
          <cell r="D1284">
            <v>1</v>
          </cell>
          <cell r="Q1284">
            <v>1995</v>
          </cell>
          <cell r="R1284" t="str">
            <v>19955</v>
          </cell>
          <cell r="S1284">
            <v>34846</v>
          </cell>
          <cell r="T1284">
            <v>872.66</v>
          </cell>
          <cell r="U1284">
            <v>876.7632258064516</v>
          </cell>
          <cell r="V1284">
            <v>912.88846575342507</v>
          </cell>
        </row>
        <row r="1285">
          <cell r="B1285">
            <v>28918</v>
          </cell>
          <cell r="C1285">
            <v>1</v>
          </cell>
          <cell r="D1285">
            <v>1</v>
          </cell>
          <cell r="Q1285">
            <v>1995</v>
          </cell>
          <cell r="R1285" t="str">
            <v>19955</v>
          </cell>
          <cell r="S1285">
            <v>34847</v>
          </cell>
          <cell r="T1285">
            <v>872.66</v>
          </cell>
          <cell r="U1285">
            <v>876.7632258064516</v>
          </cell>
          <cell r="V1285">
            <v>912.88846575342507</v>
          </cell>
        </row>
        <row r="1286">
          <cell r="B1286">
            <v>28919</v>
          </cell>
          <cell r="C1286">
            <v>1</v>
          </cell>
          <cell r="D1286">
            <v>1</v>
          </cell>
          <cell r="Q1286">
            <v>1995</v>
          </cell>
          <cell r="R1286" t="str">
            <v>19955</v>
          </cell>
          <cell r="S1286">
            <v>34848</v>
          </cell>
          <cell r="T1286">
            <v>872.66</v>
          </cell>
          <cell r="U1286">
            <v>876.7632258064516</v>
          </cell>
          <cell r="V1286">
            <v>912.88846575342507</v>
          </cell>
        </row>
        <row r="1287">
          <cell r="B1287">
            <v>28920</v>
          </cell>
          <cell r="C1287">
            <v>1</v>
          </cell>
          <cell r="D1287">
            <v>1</v>
          </cell>
          <cell r="Q1287">
            <v>1995</v>
          </cell>
          <cell r="R1287" t="str">
            <v>19955</v>
          </cell>
          <cell r="S1287">
            <v>34849</v>
          </cell>
          <cell r="T1287">
            <v>872.66</v>
          </cell>
          <cell r="U1287">
            <v>876.7632258064516</v>
          </cell>
          <cell r="V1287">
            <v>912.88846575342507</v>
          </cell>
        </row>
        <row r="1288">
          <cell r="B1288">
            <v>28921</v>
          </cell>
          <cell r="C1288">
            <v>1</v>
          </cell>
          <cell r="D1288">
            <v>1</v>
          </cell>
          <cell r="Q1288">
            <v>1995</v>
          </cell>
          <cell r="R1288" t="str">
            <v>19955</v>
          </cell>
          <cell r="S1288">
            <v>34850</v>
          </cell>
          <cell r="T1288">
            <v>876.36</v>
          </cell>
          <cell r="U1288">
            <v>876.7632258064516</v>
          </cell>
          <cell r="V1288">
            <v>912.88846575342507</v>
          </cell>
        </row>
        <row r="1289">
          <cell r="B1289">
            <v>28922</v>
          </cell>
          <cell r="C1289">
            <v>1</v>
          </cell>
          <cell r="D1289">
            <v>1</v>
          </cell>
          <cell r="Q1289">
            <v>1995</v>
          </cell>
          <cell r="R1289" t="str">
            <v>19956</v>
          </cell>
          <cell r="S1289">
            <v>34851</v>
          </cell>
          <cell r="T1289">
            <v>876.62</v>
          </cell>
          <cell r="U1289">
            <v>874.52299999999991</v>
          </cell>
          <cell r="V1289">
            <v>912.88846575342507</v>
          </cell>
        </row>
        <row r="1290">
          <cell r="B1290">
            <v>28923</v>
          </cell>
          <cell r="C1290">
            <v>1</v>
          </cell>
          <cell r="D1290">
            <v>1</v>
          </cell>
          <cell r="Q1290">
            <v>1995</v>
          </cell>
          <cell r="R1290" t="str">
            <v>19956</v>
          </cell>
          <cell r="S1290">
            <v>34852</v>
          </cell>
          <cell r="T1290">
            <v>877.22</v>
          </cell>
          <cell r="U1290">
            <v>874.52299999999991</v>
          </cell>
          <cell r="V1290">
            <v>912.88846575342507</v>
          </cell>
        </row>
        <row r="1291">
          <cell r="B1291">
            <v>28924</v>
          </cell>
          <cell r="C1291">
            <v>1</v>
          </cell>
          <cell r="D1291">
            <v>1</v>
          </cell>
          <cell r="Q1291">
            <v>1995</v>
          </cell>
          <cell r="R1291" t="str">
            <v>19956</v>
          </cell>
          <cell r="S1291">
            <v>34853</v>
          </cell>
          <cell r="T1291">
            <v>875.99</v>
          </cell>
          <cell r="U1291">
            <v>874.52299999999991</v>
          </cell>
          <cell r="V1291">
            <v>912.88846575342507</v>
          </cell>
        </row>
        <row r="1292">
          <cell r="B1292">
            <v>28925</v>
          </cell>
          <cell r="C1292">
            <v>1</v>
          </cell>
          <cell r="D1292">
            <v>1</v>
          </cell>
          <cell r="Q1292">
            <v>1995</v>
          </cell>
          <cell r="R1292" t="str">
            <v>19956</v>
          </cell>
          <cell r="S1292">
            <v>34854</v>
          </cell>
          <cell r="T1292">
            <v>875.99</v>
          </cell>
          <cell r="U1292">
            <v>874.52299999999991</v>
          </cell>
          <cell r="V1292">
            <v>912.88846575342507</v>
          </cell>
        </row>
        <row r="1293">
          <cell r="B1293">
            <v>28926</v>
          </cell>
          <cell r="C1293">
            <v>1</v>
          </cell>
          <cell r="D1293">
            <v>1</v>
          </cell>
          <cell r="Q1293">
            <v>1995</v>
          </cell>
          <cell r="R1293" t="str">
            <v>19956</v>
          </cell>
          <cell r="S1293">
            <v>34855</v>
          </cell>
          <cell r="T1293">
            <v>875.99</v>
          </cell>
          <cell r="U1293">
            <v>874.52299999999991</v>
          </cell>
          <cell r="V1293">
            <v>912.88846575342507</v>
          </cell>
        </row>
        <row r="1294">
          <cell r="B1294">
            <v>28927</v>
          </cell>
          <cell r="C1294">
            <v>1</v>
          </cell>
          <cell r="D1294">
            <v>1</v>
          </cell>
          <cell r="Q1294">
            <v>1995</v>
          </cell>
          <cell r="R1294" t="str">
            <v>19956</v>
          </cell>
          <cell r="S1294">
            <v>34856</v>
          </cell>
          <cell r="T1294">
            <v>874.81</v>
          </cell>
          <cell r="U1294">
            <v>874.52299999999991</v>
          </cell>
          <cell r="V1294">
            <v>912.88846575342507</v>
          </cell>
        </row>
        <row r="1295">
          <cell r="B1295">
            <v>28928</v>
          </cell>
          <cell r="C1295">
            <v>1</v>
          </cell>
          <cell r="D1295">
            <v>1</v>
          </cell>
          <cell r="Q1295">
            <v>1995</v>
          </cell>
          <cell r="R1295" t="str">
            <v>19956</v>
          </cell>
          <cell r="S1295">
            <v>34857</v>
          </cell>
          <cell r="T1295">
            <v>873.06</v>
          </cell>
          <cell r="U1295">
            <v>874.52299999999991</v>
          </cell>
          <cell r="V1295">
            <v>912.88846575342507</v>
          </cell>
        </row>
        <row r="1296">
          <cell r="B1296">
            <v>28929</v>
          </cell>
          <cell r="C1296">
            <v>1</v>
          </cell>
          <cell r="D1296">
            <v>1</v>
          </cell>
          <cell r="Q1296">
            <v>1995</v>
          </cell>
          <cell r="R1296" t="str">
            <v>19956</v>
          </cell>
          <cell r="S1296">
            <v>34858</v>
          </cell>
          <cell r="T1296">
            <v>871.02</v>
          </cell>
          <cell r="U1296">
            <v>874.52299999999991</v>
          </cell>
          <cell r="V1296">
            <v>912.88846575342507</v>
          </cell>
        </row>
        <row r="1297">
          <cell r="B1297">
            <v>28930</v>
          </cell>
          <cell r="C1297">
            <v>1</v>
          </cell>
          <cell r="D1297">
            <v>1</v>
          </cell>
          <cell r="Q1297">
            <v>1995</v>
          </cell>
          <cell r="R1297" t="str">
            <v>19956</v>
          </cell>
          <cell r="S1297">
            <v>34859</v>
          </cell>
          <cell r="T1297">
            <v>871.93</v>
          </cell>
          <cell r="U1297">
            <v>874.52299999999991</v>
          </cell>
          <cell r="V1297">
            <v>912.88846575342507</v>
          </cell>
        </row>
        <row r="1298">
          <cell r="B1298">
            <v>28931</v>
          </cell>
          <cell r="C1298">
            <v>1</v>
          </cell>
          <cell r="D1298">
            <v>1</v>
          </cell>
          <cell r="Q1298">
            <v>1995</v>
          </cell>
          <cell r="R1298" t="str">
            <v>19956</v>
          </cell>
          <cell r="S1298">
            <v>34860</v>
          </cell>
          <cell r="T1298">
            <v>871.94</v>
          </cell>
          <cell r="U1298">
            <v>874.52299999999991</v>
          </cell>
          <cell r="V1298">
            <v>912.88846575342507</v>
          </cell>
        </row>
        <row r="1299">
          <cell r="B1299">
            <v>28932</v>
          </cell>
          <cell r="C1299">
            <v>1</v>
          </cell>
          <cell r="D1299">
            <v>1</v>
          </cell>
          <cell r="Q1299">
            <v>1995</v>
          </cell>
          <cell r="R1299" t="str">
            <v>19956</v>
          </cell>
          <cell r="S1299">
            <v>34861</v>
          </cell>
          <cell r="T1299">
            <v>871.94</v>
          </cell>
          <cell r="U1299">
            <v>874.52299999999991</v>
          </cell>
          <cell r="V1299">
            <v>912.88846575342507</v>
          </cell>
        </row>
        <row r="1300">
          <cell r="B1300">
            <v>28933</v>
          </cell>
          <cell r="C1300">
            <v>1</v>
          </cell>
          <cell r="D1300">
            <v>1</v>
          </cell>
          <cell r="Q1300">
            <v>1995</v>
          </cell>
          <cell r="R1300" t="str">
            <v>19956</v>
          </cell>
          <cell r="S1300">
            <v>34862</v>
          </cell>
          <cell r="T1300">
            <v>871.94</v>
          </cell>
          <cell r="U1300">
            <v>874.52299999999991</v>
          </cell>
          <cell r="V1300">
            <v>912.88846575342507</v>
          </cell>
        </row>
        <row r="1301">
          <cell r="B1301">
            <v>28934</v>
          </cell>
          <cell r="C1301">
            <v>1</v>
          </cell>
          <cell r="D1301">
            <v>1</v>
          </cell>
          <cell r="Q1301">
            <v>1995</v>
          </cell>
          <cell r="R1301" t="str">
            <v>19956</v>
          </cell>
          <cell r="S1301">
            <v>34863</v>
          </cell>
          <cell r="T1301">
            <v>873.74</v>
          </cell>
          <cell r="U1301">
            <v>874.52299999999991</v>
          </cell>
          <cell r="V1301">
            <v>912.88846575342507</v>
          </cell>
        </row>
        <row r="1302">
          <cell r="B1302">
            <v>28935</v>
          </cell>
          <cell r="C1302">
            <v>1</v>
          </cell>
          <cell r="D1302">
            <v>1</v>
          </cell>
          <cell r="Q1302">
            <v>1995</v>
          </cell>
          <cell r="R1302" t="str">
            <v>19956</v>
          </cell>
          <cell r="S1302">
            <v>34864</v>
          </cell>
          <cell r="T1302">
            <v>875.28</v>
          </cell>
          <cell r="U1302">
            <v>874.52299999999991</v>
          </cell>
          <cell r="V1302">
            <v>912.88846575342507</v>
          </cell>
        </row>
        <row r="1303">
          <cell r="B1303">
            <v>28936</v>
          </cell>
          <cell r="C1303">
            <v>1</v>
          </cell>
          <cell r="D1303">
            <v>1</v>
          </cell>
          <cell r="Q1303">
            <v>1995</v>
          </cell>
          <cell r="R1303" t="str">
            <v>19956</v>
          </cell>
          <cell r="S1303">
            <v>34865</v>
          </cell>
          <cell r="T1303">
            <v>873.78</v>
          </cell>
          <cell r="U1303">
            <v>874.52299999999991</v>
          </cell>
          <cell r="V1303">
            <v>912.88846575342507</v>
          </cell>
        </row>
        <row r="1304">
          <cell r="B1304">
            <v>28937</v>
          </cell>
          <cell r="C1304">
            <v>1</v>
          </cell>
          <cell r="D1304">
            <v>1</v>
          </cell>
          <cell r="Q1304">
            <v>1995</v>
          </cell>
          <cell r="R1304" t="str">
            <v>19956</v>
          </cell>
          <cell r="S1304">
            <v>34866</v>
          </cell>
          <cell r="T1304">
            <v>872.54</v>
          </cell>
          <cell r="U1304">
            <v>874.52299999999991</v>
          </cell>
          <cell r="V1304">
            <v>912.88846575342507</v>
          </cell>
        </row>
        <row r="1305">
          <cell r="B1305">
            <v>28938</v>
          </cell>
          <cell r="C1305">
            <v>1</v>
          </cell>
          <cell r="D1305">
            <v>1</v>
          </cell>
          <cell r="Q1305">
            <v>1995</v>
          </cell>
          <cell r="R1305" t="str">
            <v>19956</v>
          </cell>
          <cell r="S1305">
            <v>34867</v>
          </cell>
          <cell r="T1305">
            <v>873.91</v>
          </cell>
          <cell r="U1305">
            <v>874.52299999999991</v>
          </cell>
          <cell r="V1305">
            <v>912.88846575342507</v>
          </cell>
        </row>
        <row r="1306">
          <cell r="B1306">
            <v>28939</v>
          </cell>
          <cell r="C1306">
            <v>1</v>
          </cell>
          <cell r="D1306">
            <v>1</v>
          </cell>
          <cell r="Q1306">
            <v>1995</v>
          </cell>
          <cell r="R1306" t="str">
            <v>19956</v>
          </cell>
          <cell r="S1306">
            <v>34868</v>
          </cell>
          <cell r="T1306">
            <v>873.91</v>
          </cell>
          <cell r="U1306">
            <v>874.52299999999991</v>
          </cell>
          <cell r="V1306">
            <v>912.88846575342507</v>
          </cell>
        </row>
        <row r="1307">
          <cell r="B1307">
            <v>28940</v>
          </cell>
          <cell r="C1307">
            <v>1</v>
          </cell>
          <cell r="D1307">
            <v>1</v>
          </cell>
          <cell r="Q1307">
            <v>1995</v>
          </cell>
          <cell r="R1307" t="str">
            <v>19956</v>
          </cell>
          <cell r="S1307">
            <v>34869</v>
          </cell>
          <cell r="T1307">
            <v>873.91</v>
          </cell>
          <cell r="U1307">
            <v>874.52299999999991</v>
          </cell>
          <cell r="V1307">
            <v>912.88846575342507</v>
          </cell>
        </row>
        <row r="1308">
          <cell r="B1308">
            <v>28941</v>
          </cell>
          <cell r="C1308">
            <v>1</v>
          </cell>
          <cell r="D1308">
            <v>1</v>
          </cell>
          <cell r="Q1308">
            <v>1995</v>
          </cell>
          <cell r="R1308" t="str">
            <v>19956</v>
          </cell>
          <cell r="S1308">
            <v>34870</v>
          </cell>
          <cell r="T1308">
            <v>873.91</v>
          </cell>
          <cell r="U1308">
            <v>874.52299999999991</v>
          </cell>
          <cell r="V1308">
            <v>912.88846575342507</v>
          </cell>
        </row>
        <row r="1309">
          <cell r="B1309">
            <v>28942</v>
          </cell>
          <cell r="C1309">
            <v>1</v>
          </cell>
          <cell r="D1309">
            <v>1</v>
          </cell>
          <cell r="Q1309">
            <v>1995</v>
          </cell>
          <cell r="R1309" t="str">
            <v>19956</v>
          </cell>
          <cell r="S1309">
            <v>34871</v>
          </cell>
          <cell r="T1309">
            <v>875.59</v>
          </cell>
          <cell r="U1309">
            <v>874.52299999999991</v>
          </cell>
          <cell r="V1309">
            <v>912.88846575342507</v>
          </cell>
        </row>
        <row r="1310">
          <cell r="B1310">
            <v>28943</v>
          </cell>
          <cell r="C1310">
            <v>1</v>
          </cell>
          <cell r="D1310">
            <v>1</v>
          </cell>
          <cell r="Q1310">
            <v>1995</v>
          </cell>
          <cell r="R1310" t="str">
            <v>19956</v>
          </cell>
          <cell r="S1310">
            <v>34872</v>
          </cell>
          <cell r="T1310">
            <v>875.32</v>
          </cell>
          <cell r="U1310">
            <v>874.52299999999991</v>
          </cell>
          <cell r="V1310">
            <v>912.88846575342507</v>
          </cell>
        </row>
        <row r="1311">
          <cell r="B1311">
            <v>28944</v>
          </cell>
          <cell r="C1311">
            <v>1</v>
          </cell>
          <cell r="D1311">
            <v>1</v>
          </cell>
          <cell r="Q1311">
            <v>1995</v>
          </cell>
          <cell r="R1311" t="str">
            <v>19956</v>
          </cell>
          <cell r="S1311">
            <v>34873</v>
          </cell>
          <cell r="T1311">
            <v>874.81</v>
          </cell>
          <cell r="U1311">
            <v>874.52299999999991</v>
          </cell>
          <cell r="V1311">
            <v>912.88846575342507</v>
          </cell>
        </row>
        <row r="1312">
          <cell r="B1312">
            <v>28945</v>
          </cell>
          <cell r="C1312">
            <v>1</v>
          </cell>
          <cell r="D1312">
            <v>1</v>
          </cell>
          <cell r="Q1312">
            <v>1995</v>
          </cell>
          <cell r="R1312" t="str">
            <v>19956</v>
          </cell>
          <cell r="S1312">
            <v>34874</v>
          </cell>
          <cell r="T1312">
            <v>873.64</v>
          </cell>
          <cell r="U1312">
            <v>874.52299999999991</v>
          </cell>
          <cell r="V1312">
            <v>912.88846575342507</v>
          </cell>
        </row>
        <row r="1313">
          <cell r="B1313">
            <v>28946</v>
          </cell>
          <cell r="C1313">
            <v>1</v>
          </cell>
          <cell r="D1313">
            <v>1</v>
          </cell>
          <cell r="Q1313">
            <v>1995</v>
          </cell>
          <cell r="R1313" t="str">
            <v>19956</v>
          </cell>
          <cell r="S1313">
            <v>34875</v>
          </cell>
          <cell r="T1313">
            <v>873.64</v>
          </cell>
          <cell r="U1313">
            <v>874.52299999999991</v>
          </cell>
          <cell r="V1313">
            <v>912.88846575342507</v>
          </cell>
        </row>
        <row r="1314">
          <cell r="B1314">
            <v>28947</v>
          </cell>
          <cell r="C1314">
            <v>1</v>
          </cell>
          <cell r="D1314">
            <v>1</v>
          </cell>
          <cell r="Q1314">
            <v>1995</v>
          </cell>
          <cell r="R1314" t="str">
            <v>19956</v>
          </cell>
          <cell r="S1314">
            <v>34876</v>
          </cell>
          <cell r="T1314">
            <v>873.64</v>
          </cell>
          <cell r="U1314">
            <v>874.52299999999991</v>
          </cell>
          <cell r="V1314">
            <v>912.88846575342507</v>
          </cell>
        </row>
        <row r="1315">
          <cell r="B1315">
            <v>28948</v>
          </cell>
          <cell r="C1315">
            <v>1</v>
          </cell>
          <cell r="D1315">
            <v>1</v>
          </cell>
          <cell r="Q1315">
            <v>1995</v>
          </cell>
          <cell r="R1315" t="str">
            <v>19956</v>
          </cell>
          <cell r="S1315">
            <v>34877</v>
          </cell>
          <cell r="T1315">
            <v>873.64</v>
          </cell>
          <cell r="U1315">
            <v>874.52299999999991</v>
          </cell>
          <cell r="V1315">
            <v>912.88846575342507</v>
          </cell>
        </row>
        <row r="1316">
          <cell r="B1316">
            <v>28949</v>
          </cell>
          <cell r="C1316">
            <v>1</v>
          </cell>
          <cell r="D1316">
            <v>1</v>
          </cell>
          <cell r="Q1316">
            <v>1995</v>
          </cell>
          <cell r="R1316" t="str">
            <v>19956</v>
          </cell>
          <cell r="S1316">
            <v>34878</v>
          </cell>
          <cell r="T1316">
            <v>875.95</v>
          </cell>
          <cell r="U1316">
            <v>874.52299999999991</v>
          </cell>
          <cell r="V1316">
            <v>912.88846575342507</v>
          </cell>
        </row>
        <row r="1317">
          <cell r="B1317">
            <v>28950</v>
          </cell>
          <cell r="C1317">
            <v>1</v>
          </cell>
          <cell r="D1317">
            <v>1</v>
          </cell>
          <cell r="Q1317">
            <v>1995</v>
          </cell>
          <cell r="R1317" t="str">
            <v>19956</v>
          </cell>
          <cell r="S1317">
            <v>34879</v>
          </cell>
          <cell r="T1317">
            <v>878.8</v>
          </cell>
          <cell r="U1317">
            <v>874.52299999999991</v>
          </cell>
          <cell r="V1317">
            <v>912.88846575342507</v>
          </cell>
        </row>
        <row r="1318">
          <cell r="B1318">
            <v>28951</v>
          </cell>
          <cell r="C1318">
            <v>1</v>
          </cell>
          <cell r="D1318">
            <v>1</v>
          </cell>
          <cell r="Q1318">
            <v>1995</v>
          </cell>
          <cell r="R1318" t="str">
            <v>19956</v>
          </cell>
          <cell r="S1318">
            <v>34880</v>
          </cell>
          <cell r="T1318">
            <v>881.23</v>
          </cell>
          <cell r="U1318">
            <v>874.52299999999991</v>
          </cell>
          <cell r="V1318">
            <v>912.88846575342507</v>
          </cell>
        </row>
        <row r="1319">
          <cell r="B1319">
            <v>28952</v>
          </cell>
          <cell r="C1319">
            <v>1</v>
          </cell>
          <cell r="D1319">
            <v>1</v>
          </cell>
          <cell r="Q1319">
            <v>1995</v>
          </cell>
          <cell r="R1319" t="str">
            <v>19957</v>
          </cell>
          <cell r="S1319">
            <v>34881</v>
          </cell>
          <cell r="T1319">
            <v>880.49</v>
          </cell>
          <cell r="U1319">
            <v>892.3222580645164</v>
          </cell>
          <cell r="V1319">
            <v>912.88846575342507</v>
          </cell>
        </row>
        <row r="1320">
          <cell r="B1320">
            <v>28953</v>
          </cell>
          <cell r="C1320">
            <v>1</v>
          </cell>
          <cell r="D1320">
            <v>1</v>
          </cell>
          <cell r="Q1320">
            <v>1995</v>
          </cell>
          <cell r="R1320" t="str">
            <v>19957</v>
          </cell>
          <cell r="S1320">
            <v>34882</v>
          </cell>
          <cell r="T1320">
            <v>880.49</v>
          </cell>
          <cell r="U1320">
            <v>892.3222580645164</v>
          </cell>
          <cell r="V1320">
            <v>912.88846575342507</v>
          </cell>
        </row>
        <row r="1321">
          <cell r="B1321">
            <v>28954</v>
          </cell>
          <cell r="C1321">
            <v>1</v>
          </cell>
          <cell r="D1321">
            <v>1</v>
          </cell>
          <cell r="Q1321">
            <v>1995</v>
          </cell>
          <cell r="R1321" t="str">
            <v>19957</v>
          </cell>
          <cell r="S1321">
            <v>34883</v>
          </cell>
          <cell r="T1321">
            <v>880.49</v>
          </cell>
          <cell r="U1321">
            <v>892.3222580645164</v>
          </cell>
          <cell r="V1321">
            <v>912.88846575342507</v>
          </cell>
        </row>
        <row r="1322">
          <cell r="B1322">
            <v>28955</v>
          </cell>
          <cell r="C1322">
            <v>1</v>
          </cell>
          <cell r="D1322">
            <v>1</v>
          </cell>
          <cell r="Q1322">
            <v>1995</v>
          </cell>
          <cell r="R1322" t="str">
            <v>19957</v>
          </cell>
          <cell r="S1322">
            <v>34884</v>
          </cell>
          <cell r="T1322">
            <v>880.49</v>
          </cell>
          <cell r="U1322">
            <v>892.3222580645164</v>
          </cell>
          <cell r="V1322">
            <v>912.88846575342507</v>
          </cell>
        </row>
        <row r="1323">
          <cell r="B1323">
            <v>28956</v>
          </cell>
          <cell r="C1323">
            <v>1</v>
          </cell>
          <cell r="D1323">
            <v>1</v>
          </cell>
          <cell r="Q1323">
            <v>1995</v>
          </cell>
          <cell r="R1323" t="str">
            <v>19957</v>
          </cell>
          <cell r="S1323">
            <v>34885</v>
          </cell>
          <cell r="T1323">
            <v>883.81</v>
          </cell>
          <cell r="U1323">
            <v>892.3222580645164</v>
          </cell>
          <cell r="V1323">
            <v>912.88846575342507</v>
          </cell>
        </row>
        <row r="1324">
          <cell r="B1324">
            <v>28957</v>
          </cell>
          <cell r="C1324">
            <v>1</v>
          </cell>
          <cell r="D1324">
            <v>1</v>
          </cell>
          <cell r="Q1324">
            <v>1995</v>
          </cell>
          <cell r="R1324" t="str">
            <v>19957</v>
          </cell>
          <cell r="S1324">
            <v>34886</v>
          </cell>
          <cell r="T1324">
            <v>887.3</v>
          </cell>
          <cell r="U1324">
            <v>892.3222580645164</v>
          </cell>
          <cell r="V1324">
            <v>912.88846575342507</v>
          </cell>
        </row>
        <row r="1325">
          <cell r="B1325">
            <v>28958</v>
          </cell>
          <cell r="C1325">
            <v>1</v>
          </cell>
          <cell r="D1325">
            <v>1</v>
          </cell>
          <cell r="Q1325">
            <v>1995</v>
          </cell>
          <cell r="R1325" t="str">
            <v>19957</v>
          </cell>
          <cell r="S1325">
            <v>34887</v>
          </cell>
          <cell r="T1325">
            <v>891.28</v>
          </cell>
          <cell r="U1325">
            <v>892.3222580645164</v>
          </cell>
          <cell r="V1325">
            <v>912.88846575342507</v>
          </cell>
        </row>
        <row r="1326">
          <cell r="B1326">
            <v>28959</v>
          </cell>
          <cell r="C1326">
            <v>1</v>
          </cell>
          <cell r="D1326">
            <v>1</v>
          </cell>
          <cell r="Q1326">
            <v>1995</v>
          </cell>
          <cell r="R1326" t="str">
            <v>19957</v>
          </cell>
          <cell r="S1326">
            <v>34888</v>
          </cell>
          <cell r="T1326">
            <v>891.44</v>
          </cell>
          <cell r="U1326">
            <v>892.3222580645164</v>
          </cell>
          <cell r="V1326">
            <v>912.88846575342507</v>
          </cell>
        </row>
        <row r="1327">
          <cell r="B1327">
            <v>28960</v>
          </cell>
          <cell r="C1327">
            <v>1</v>
          </cell>
          <cell r="D1327">
            <v>1</v>
          </cell>
          <cell r="Q1327">
            <v>1995</v>
          </cell>
          <cell r="R1327" t="str">
            <v>19957</v>
          </cell>
          <cell r="S1327">
            <v>34889</v>
          </cell>
          <cell r="T1327">
            <v>891.44</v>
          </cell>
          <cell r="U1327">
            <v>892.3222580645164</v>
          </cell>
          <cell r="V1327">
            <v>912.88846575342507</v>
          </cell>
        </row>
        <row r="1328">
          <cell r="B1328">
            <v>28961</v>
          </cell>
          <cell r="C1328">
            <v>1</v>
          </cell>
          <cell r="D1328">
            <v>1</v>
          </cell>
          <cell r="Q1328">
            <v>1995</v>
          </cell>
          <cell r="R1328" t="str">
            <v>19957</v>
          </cell>
          <cell r="S1328">
            <v>34890</v>
          </cell>
          <cell r="T1328">
            <v>891.44</v>
          </cell>
          <cell r="U1328">
            <v>892.3222580645164</v>
          </cell>
          <cell r="V1328">
            <v>912.88846575342507</v>
          </cell>
        </row>
        <row r="1329">
          <cell r="B1329">
            <v>28962</v>
          </cell>
          <cell r="C1329">
            <v>1</v>
          </cell>
          <cell r="D1329">
            <v>1</v>
          </cell>
          <cell r="Q1329">
            <v>1995</v>
          </cell>
          <cell r="R1329" t="str">
            <v>19957</v>
          </cell>
          <cell r="S1329">
            <v>34891</v>
          </cell>
          <cell r="T1329">
            <v>897.12</v>
          </cell>
          <cell r="U1329">
            <v>892.3222580645164</v>
          </cell>
          <cell r="V1329">
            <v>912.88846575342507</v>
          </cell>
        </row>
        <row r="1330">
          <cell r="B1330">
            <v>28963</v>
          </cell>
          <cell r="C1330">
            <v>1</v>
          </cell>
          <cell r="D1330">
            <v>1</v>
          </cell>
          <cell r="Q1330">
            <v>1995</v>
          </cell>
          <cell r="R1330" t="str">
            <v>19957</v>
          </cell>
          <cell r="S1330">
            <v>34892</v>
          </cell>
          <cell r="T1330">
            <v>897.51</v>
          </cell>
          <cell r="U1330">
            <v>892.3222580645164</v>
          </cell>
          <cell r="V1330">
            <v>912.88846575342507</v>
          </cell>
        </row>
        <row r="1331">
          <cell r="B1331">
            <v>28964</v>
          </cell>
          <cell r="C1331">
            <v>1</v>
          </cell>
          <cell r="D1331">
            <v>1</v>
          </cell>
          <cell r="Q1331">
            <v>1995</v>
          </cell>
          <cell r="R1331" t="str">
            <v>19957</v>
          </cell>
          <cell r="S1331">
            <v>34893</v>
          </cell>
          <cell r="T1331">
            <v>895.84</v>
          </cell>
          <cell r="U1331">
            <v>892.3222580645164</v>
          </cell>
          <cell r="V1331">
            <v>912.88846575342507</v>
          </cell>
        </row>
        <row r="1332">
          <cell r="B1332">
            <v>28965</v>
          </cell>
          <cell r="C1332">
            <v>1</v>
          </cell>
          <cell r="D1332">
            <v>1</v>
          </cell>
          <cell r="Q1332">
            <v>1995</v>
          </cell>
          <cell r="R1332" t="str">
            <v>19957</v>
          </cell>
          <cell r="S1332">
            <v>34894</v>
          </cell>
          <cell r="T1332">
            <v>892.82</v>
          </cell>
          <cell r="U1332">
            <v>892.3222580645164</v>
          </cell>
          <cell r="V1332">
            <v>912.88846575342507</v>
          </cell>
        </row>
        <row r="1333">
          <cell r="B1333">
            <v>28966</v>
          </cell>
          <cell r="C1333">
            <v>1</v>
          </cell>
          <cell r="D1333">
            <v>1</v>
          </cell>
          <cell r="Q1333">
            <v>1995</v>
          </cell>
          <cell r="R1333" t="str">
            <v>19957</v>
          </cell>
          <cell r="S1333">
            <v>34895</v>
          </cell>
          <cell r="T1333">
            <v>893.36</v>
          </cell>
          <cell r="U1333">
            <v>892.3222580645164</v>
          </cell>
          <cell r="V1333">
            <v>912.88846575342507</v>
          </cell>
        </row>
        <row r="1334">
          <cell r="B1334">
            <v>28967</v>
          </cell>
          <cell r="C1334">
            <v>1</v>
          </cell>
          <cell r="D1334">
            <v>1</v>
          </cell>
          <cell r="Q1334">
            <v>1995</v>
          </cell>
          <cell r="R1334" t="str">
            <v>19957</v>
          </cell>
          <cell r="S1334">
            <v>34896</v>
          </cell>
          <cell r="T1334">
            <v>893.36</v>
          </cell>
          <cell r="U1334">
            <v>892.3222580645164</v>
          </cell>
          <cell r="V1334">
            <v>912.88846575342507</v>
          </cell>
        </row>
        <row r="1335">
          <cell r="B1335">
            <v>28968</v>
          </cell>
          <cell r="C1335">
            <v>1</v>
          </cell>
          <cell r="D1335">
            <v>1</v>
          </cell>
          <cell r="Q1335">
            <v>1995</v>
          </cell>
          <cell r="R1335" t="str">
            <v>19957</v>
          </cell>
          <cell r="S1335">
            <v>34897</v>
          </cell>
          <cell r="T1335">
            <v>893.36</v>
          </cell>
          <cell r="U1335">
            <v>892.3222580645164</v>
          </cell>
          <cell r="V1335">
            <v>912.88846575342507</v>
          </cell>
        </row>
        <row r="1336">
          <cell r="B1336">
            <v>28969</v>
          </cell>
          <cell r="C1336">
            <v>1</v>
          </cell>
          <cell r="D1336">
            <v>1</v>
          </cell>
          <cell r="Q1336">
            <v>1995</v>
          </cell>
          <cell r="R1336" t="str">
            <v>19957</v>
          </cell>
          <cell r="S1336">
            <v>34898</v>
          </cell>
          <cell r="T1336">
            <v>891.76</v>
          </cell>
          <cell r="U1336">
            <v>892.3222580645164</v>
          </cell>
          <cell r="V1336">
            <v>912.88846575342507</v>
          </cell>
        </row>
        <row r="1337">
          <cell r="B1337">
            <v>28970</v>
          </cell>
          <cell r="C1337">
            <v>1</v>
          </cell>
          <cell r="D1337">
            <v>1</v>
          </cell>
          <cell r="Q1337">
            <v>1995</v>
          </cell>
          <cell r="R1337" t="str">
            <v>19957</v>
          </cell>
          <cell r="S1337">
            <v>34899</v>
          </cell>
          <cell r="T1337">
            <v>894.03</v>
          </cell>
          <cell r="U1337">
            <v>892.3222580645164</v>
          </cell>
          <cell r="V1337">
            <v>912.88846575342507</v>
          </cell>
        </row>
        <row r="1338">
          <cell r="B1338">
            <v>28971</v>
          </cell>
          <cell r="C1338">
            <v>1</v>
          </cell>
          <cell r="D1338">
            <v>1</v>
          </cell>
          <cell r="Q1338">
            <v>1995</v>
          </cell>
          <cell r="R1338" t="str">
            <v>19957</v>
          </cell>
          <cell r="S1338">
            <v>34900</v>
          </cell>
          <cell r="T1338">
            <v>894.5</v>
          </cell>
          <cell r="U1338">
            <v>892.3222580645164</v>
          </cell>
          <cell r="V1338">
            <v>912.88846575342507</v>
          </cell>
        </row>
        <row r="1339">
          <cell r="B1339">
            <v>28972</v>
          </cell>
          <cell r="C1339">
            <v>1</v>
          </cell>
          <cell r="D1339">
            <v>1</v>
          </cell>
          <cell r="Q1339">
            <v>1995</v>
          </cell>
          <cell r="R1339" t="str">
            <v>19957</v>
          </cell>
          <cell r="S1339">
            <v>34901</v>
          </cell>
          <cell r="T1339">
            <v>894.5</v>
          </cell>
          <cell r="U1339">
            <v>892.3222580645164</v>
          </cell>
          <cell r="V1339">
            <v>912.88846575342507</v>
          </cell>
        </row>
        <row r="1340">
          <cell r="B1340">
            <v>28973</v>
          </cell>
          <cell r="C1340">
            <v>1</v>
          </cell>
          <cell r="D1340">
            <v>1</v>
          </cell>
          <cell r="Q1340">
            <v>1995</v>
          </cell>
          <cell r="R1340" t="str">
            <v>19957</v>
          </cell>
          <cell r="S1340">
            <v>34902</v>
          </cell>
          <cell r="T1340">
            <v>894.98</v>
          </cell>
          <cell r="U1340">
            <v>892.3222580645164</v>
          </cell>
          <cell r="V1340">
            <v>912.88846575342507</v>
          </cell>
        </row>
        <row r="1341">
          <cell r="B1341">
            <v>28974</v>
          </cell>
          <cell r="C1341">
            <v>1</v>
          </cell>
          <cell r="D1341">
            <v>1</v>
          </cell>
          <cell r="Q1341">
            <v>1995</v>
          </cell>
          <cell r="R1341" t="str">
            <v>19957</v>
          </cell>
          <cell r="S1341">
            <v>34903</v>
          </cell>
          <cell r="T1341">
            <v>894.98</v>
          </cell>
          <cell r="U1341">
            <v>892.3222580645164</v>
          </cell>
          <cell r="V1341">
            <v>912.88846575342507</v>
          </cell>
        </row>
        <row r="1342">
          <cell r="B1342">
            <v>28975</v>
          </cell>
          <cell r="C1342">
            <v>1</v>
          </cell>
          <cell r="D1342">
            <v>1</v>
          </cell>
          <cell r="Q1342">
            <v>1995</v>
          </cell>
          <cell r="R1342" t="str">
            <v>19957</v>
          </cell>
          <cell r="S1342">
            <v>34904</v>
          </cell>
          <cell r="T1342">
            <v>894.98</v>
          </cell>
          <cell r="U1342">
            <v>892.3222580645164</v>
          </cell>
          <cell r="V1342">
            <v>912.88846575342507</v>
          </cell>
        </row>
        <row r="1343">
          <cell r="B1343">
            <v>28976</v>
          </cell>
          <cell r="C1343">
            <v>1</v>
          </cell>
          <cell r="D1343">
            <v>1</v>
          </cell>
          <cell r="Q1343">
            <v>1995</v>
          </cell>
          <cell r="R1343" t="str">
            <v>19957</v>
          </cell>
          <cell r="S1343">
            <v>34905</v>
          </cell>
          <cell r="T1343">
            <v>896.68</v>
          </cell>
          <cell r="U1343">
            <v>892.3222580645164</v>
          </cell>
          <cell r="V1343">
            <v>912.88846575342507</v>
          </cell>
        </row>
        <row r="1344">
          <cell r="B1344">
            <v>28977</v>
          </cell>
          <cell r="C1344">
            <v>1</v>
          </cell>
          <cell r="D1344">
            <v>1</v>
          </cell>
          <cell r="Q1344">
            <v>1995</v>
          </cell>
          <cell r="R1344" t="str">
            <v>19957</v>
          </cell>
          <cell r="S1344">
            <v>34906</v>
          </cell>
          <cell r="T1344">
            <v>897.32</v>
          </cell>
          <cell r="U1344">
            <v>892.3222580645164</v>
          </cell>
          <cell r="V1344">
            <v>912.88846575342507</v>
          </cell>
        </row>
        <row r="1345">
          <cell r="B1345">
            <v>28978</v>
          </cell>
          <cell r="C1345">
            <v>1</v>
          </cell>
          <cell r="D1345">
            <v>1</v>
          </cell>
          <cell r="Q1345">
            <v>1995</v>
          </cell>
          <cell r="R1345" t="str">
            <v>19957</v>
          </cell>
          <cell r="S1345">
            <v>34907</v>
          </cell>
          <cell r="T1345">
            <v>897.77</v>
          </cell>
          <cell r="U1345">
            <v>892.3222580645164</v>
          </cell>
          <cell r="V1345">
            <v>912.88846575342507</v>
          </cell>
        </row>
        <row r="1346">
          <cell r="B1346">
            <v>28979</v>
          </cell>
          <cell r="C1346">
            <v>1</v>
          </cell>
          <cell r="D1346">
            <v>1</v>
          </cell>
          <cell r="Q1346">
            <v>1995</v>
          </cell>
          <cell r="R1346" t="str">
            <v>19957</v>
          </cell>
          <cell r="S1346">
            <v>34908</v>
          </cell>
          <cell r="T1346">
            <v>895.56</v>
          </cell>
          <cell r="U1346">
            <v>892.3222580645164</v>
          </cell>
          <cell r="V1346">
            <v>912.88846575342507</v>
          </cell>
        </row>
        <row r="1347">
          <cell r="B1347">
            <v>28980</v>
          </cell>
          <cell r="C1347">
            <v>1</v>
          </cell>
          <cell r="D1347">
            <v>1</v>
          </cell>
          <cell r="Q1347">
            <v>1995</v>
          </cell>
          <cell r="R1347" t="str">
            <v>19957</v>
          </cell>
          <cell r="S1347">
            <v>34909</v>
          </cell>
          <cell r="T1347">
            <v>897.63</v>
          </cell>
          <cell r="U1347">
            <v>892.3222580645164</v>
          </cell>
          <cell r="V1347">
            <v>912.88846575342507</v>
          </cell>
        </row>
        <row r="1348">
          <cell r="B1348">
            <v>28981</v>
          </cell>
          <cell r="C1348">
            <v>1</v>
          </cell>
          <cell r="D1348">
            <v>1</v>
          </cell>
          <cell r="Q1348">
            <v>1995</v>
          </cell>
          <cell r="R1348" t="str">
            <v>19957</v>
          </cell>
          <cell r="S1348">
            <v>34910</v>
          </cell>
          <cell r="T1348">
            <v>897.63</v>
          </cell>
          <cell r="U1348">
            <v>892.3222580645164</v>
          </cell>
          <cell r="V1348">
            <v>912.88846575342507</v>
          </cell>
        </row>
        <row r="1349">
          <cell r="B1349">
            <v>28982</v>
          </cell>
          <cell r="C1349">
            <v>1</v>
          </cell>
          <cell r="D1349">
            <v>1</v>
          </cell>
          <cell r="Q1349">
            <v>1995</v>
          </cell>
          <cell r="R1349" t="str">
            <v>19957</v>
          </cell>
          <cell r="S1349">
            <v>34911</v>
          </cell>
          <cell r="T1349">
            <v>897.63</v>
          </cell>
          <cell r="U1349">
            <v>892.3222580645164</v>
          </cell>
          <cell r="V1349">
            <v>912.88846575342507</v>
          </cell>
        </row>
        <row r="1350">
          <cell r="B1350">
            <v>28983</v>
          </cell>
          <cell r="C1350">
            <v>1</v>
          </cell>
          <cell r="D1350">
            <v>1</v>
          </cell>
          <cell r="Q1350">
            <v>1995</v>
          </cell>
          <cell r="R1350" t="str">
            <v>19958</v>
          </cell>
          <cell r="S1350">
            <v>34912</v>
          </cell>
          <cell r="T1350">
            <v>898.35</v>
          </cell>
          <cell r="U1350">
            <v>935.66354838709685</v>
          </cell>
          <cell r="V1350">
            <v>912.88846575342507</v>
          </cell>
        </row>
        <row r="1351">
          <cell r="B1351">
            <v>28984</v>
          </cell>
          <cell r="C1351">
            <v>1</v>
          </cell>
          <cell r="D1351">
            <v>1</v>
          </cell>
          <cell r="Q1351">
            <v>1995</v>
          </cell>
          <cell r="R1351" t="str">
            <v>19958</v>
          </cell>
          <cell r="S1351">
            <v>34913</v>
          </cell>
          <cell r="T1351">
            <v>900.78</v>
          </cell>
          <cell r="U1351">
            <v>935.66354838709685</v>
          </cell>
          <cell r="V1351">
            <v>912.88846575342507</v>
          </cell>
        </row>
        <row r="1352">
          <cell r="B1352">
            <v>28985</v>
          </cell>
          <cell r="C1352">
            <v>1</v>
          </cell>
          <cell r="D1352">
            <v>1</v>
          </cell>
          <cell r="Q1352">
            <v>1995</v>
          </cell>
          <cell r="R1352" t="str">
            <v>19958</v>
          </cell>
          <cell r="S1352">
            <v>34914</v>
          </cell>
          <cell r="T1352">
            <v>905.53</v>
          </cell>
          <cell r="U1352">
            <v>935.66354838709685</v>
          </cell>
          <cell r="V1352">
            <v>912.88846575342507</v>
          </cell>
        </row>
        <row r="1353">
          <cell r="B1353">
            <v>28986</v>
          </cell>
          <cell r="C1353">
            <v>1</v>
          </cell>
          <cell r="D1353">
            <v>1</v>
          </cell>
          <cell r="Q1353">
            <v>1995</v>
          </cell>
          <cell r="R1353" t="str">
            <v>19958</v>
          </cell>
          <cell r="S1353">
            <v>34915</v>
          </cell>
          <cell r="T1353">
            <v>917.53</v>
          </cell>
          <cell r="U1353">
            <v>935.66354838709685</v>
          </cell>
          <cell r="V1353">
            <v>912.88846575342507</v>
          </cell>
        </row>
        <row r="1354">
          <cell r="B1354">
            <v>28987</v>
          </cell>
          <cell r="C1354">
            <v>1</v>
          </cell>
          <cell r="D1354">
            <v>1</v>
          </cell>
          <cell r="Q1354">
            <v>1995</v>
          </cell>
          <cell r="R1354" t="str">
            <v>19958</v>
          </cell>
          <cell r="S1354">
            <v>34916</v>
          </cell>
          <cell r="T1354">
            <v>916.14</v>
          </cell>
          <cell r="U1354">
            <v>935.66354838709685</v>
          </cell>
          <cell r="V1354">
            <v>912.88846575342507</v>
          </cell>
        </row>
        <row r="1355">
          <cell r="B1355">
            <v>28988</v>
          </cell>
          <cell r="C1355">
            <v>1</v>
          </cell>
          <cell r="D1355">
            <v>1</v>
          </cell>
          <cell r="Q1355">
            <v>1995</v>
          </cell>
          <cell r="R1355" t="str">
            <v>19958</v>
          </cell>
          <cell r="S1355">
            <v>34917</v>
          </cell>
          <cell r="T1355">
            <v>916.14</v>
          </cell>
          <cell r="U1355">
            <v>935.66354838709685</v>
          </cell>
          <cell r="V1355">
            <v>912.88846575342507</v>
          </cell>
        </row>
        <row r="1356">
          <cell r="B1356">
            <v>28989</v>
          </cell>
          <cell r="C1356">
            <v>1</v>
          </cell>
          <cell r="D1356">
            <v>1</v>
          </cell>
          <cell r="Q1356">
            <v>1995</v>
          </cell>
          <cell r="R1356" t="str">
            <v>19958</v>
          </cell>
          <cell r="S1356">
            <v>34918</v>
          </cell>
          <cell r="T1356">
            <v>916.14</v>
          </cell>
          <cell r="U1356">
            <v>935.66354838709685</v>
          </cell>
          <cell r="V1356">
            <v>912.88846575342507</v>
          </cell>
        </row>
        <row r="1357">
          <cell r="B1357">
            <v>28990</v>
          </cell>
          <cell r="C1357">
            <v>1</v>
          </cell>
          <cell r="D1357">
            <v>1</v>
          </cell>
          <cell r="Q1357">
            <v>1995</v>
          </cell>
          <cell r="R1357" t="str">
            <v>19958</v>
          </cell>
          <cell r="S1357">
            <v>34919</v>
          </cell>
          <cell r="T1357">
            <v>916.14</v>
          </cell>
          <cell r="U1357">
            <v>935.66354838709685</v>
          </cell>
          <cell r="V1357">
            <v>912.88846575342507</v>
          </cell>
        </row>
        <row r="1358">
          <cell r="B1358">
            <v>28991</v>
          </cell>
          <cell r="C1358">
            <v>1</v>
          </cell>
          <cell r="D1358">
            <v>1</v>
          </cell>
          <cell r="Q1358">
            <v>1995</v>
          </cell>
          <cell r="R1358" t="str">
            <v>19958</v>
          </cell>
          <cell r="S1358">
            <v>34920</v>
          </cell>
          <cell r="T1358">
            <v>920.1</v>
          </cell>
          <cell r="U1358">
            <v>935.66354838709685</v>
          </cell>
          <cell r="V1358">
            <v>912.88846575342507</v>
          </cell>
        </row>
        <row r="1359">
          <cell r="B1359">
            <v>28992</v>
          </cell>
          <cell r="C1359">
            <v>1</v>
          </cell>
          <cell r="D1359">
            <v>1</v>
          </cell>
          <cell r="Q1359">
            <v>1995</v>
          </cell>
          <cell r="R1359" t="str">
            <v>19958</v>
          </cell>
          <cell r="S1359">
            <v>34921</v>
          </cell>
          <cell r="T1359">
            <v>919.32</v>
          </cell>
          <cell r="U1359">
            <v>935.66354838709685</v>
          </cell>
          <cell r="V1359">
            <v>912.88846575342507</v>
          </cell>
        </row>
        <row r="1360">
          <cell r="B1360">
            <v>28993</v>
          </cell>
          <cell r="C1360">
            <v>1</v>
          </cell>
          <cell r="D1360">
            <v>1</v>
          </cell>
          <cell r="Q1360">
            <v>1995</v>
          </cell>
          <cell r="R1360" t="str">
            <v>19958</v>
          </cell>
          <cell r="S1360">
            <v>34922</v>
          </cell>
          <cell r="T1360">
            <v>917.13</v>
          </cell>
          <cell r="U1360">
            <v>935.66354838709685</v>
          </cell>
          <cell r="V1360">
            <v>912.88846575342507</v>
          </cell>
        </row>
        <row r="1361">
          <cell r="B1361">
            <v>28994</v>
          </cell>
          <cell r="C1361">
            <v>1</v>
          </cell>
          <cell r="D1361">
            <v>1</v>
          </cell>
          <cell r="Q1361">
            <v>1995</v>
          </cell>
          <cell r="R1361" t="str">
            <v>19958</v>
          </cell>
          <cell r="S1361">
            <v>34923</v>
          </cell>
          <cell r="T1361">
            <v>919.13</v>
          </cell>
          <cell r="U1361">
            <v>935.66354838709685</v>
          </cell>
          <cell r="V1361">
            <v>912.88846575342507</v>
          </cell>
        </row>
        <row r="1362">
          <cell r="B1362">
            <v>28995</v>
          </cell>
          <cell r="C1362">
            <v>1</v>
          </cell>
          <cell r="D1362">
            <v>1</v>
          </cell>
          <cell r="Q1362">
            <v>1995</v>
          </cell>
          <cell r="R1362" t="str">
            <v>19958</v>
          </cell>
          <cell r="S1362">
            <v>34924</v>
          </cell>
          <cell r="T1362">
            <v>919.13</v>
          </cell>
          <cell r="U1362">
            <v>935.66354838709685</v>
          </cell>
          <cell r="V1362">
            <v>912.88846575342507</v>
          </cell>
        </row>
        <row r="1363">
          <cell r="B1363">
            <v>28996</v>
          </cell>
          <cell r="C1363">
            <v>1</v>
          </cell>
          <cell r="D1363">
            <v>1</v>
          </cell>
          <cell r="Q1363">
            <v>1995</v>
          </cell>
          <cell r="R1363" t="str">
            <v>19958</v>
          </cell>
          <cell r="S1363">
            <v>34925</v>
          </cell>
          <cell r="T1363">
            <v>919.13</v>
          </cell>
          <cell r="U1363">
            <v>935.66354838709685</v>
          </cell>
          <cell r="V1363">
            <v>912.88846575342507</v>
          </cell>
        </row>
        <row r="1364">
          <cell r="B1364">
            <v>28997</v>
          </cell>
          <cell r="C1364">
            <v>1</v>
          </cell>
          <cell r="D1364">
            <v>1</v>
          </cell>
          <cell r="Q1364">
            <v>1995</v>
          </cell>
          <cell r="R1364" t="str">
            <v>19958</v>
          </cell>
          <cell r="S1364">
            <v>34926</v>
          </cell>
          <cell r="T1364">
            <v>922.21</v>
          </cell>
          <cell r="U1364">
            <v>935.66354838709685</v>
          </cell>
          <cell r="V1364">
            <v>912.88846575342507</v>
          </cell>
        </row>
        <row r="1365">
          <cell r="B1365">
            <v>28998</v>
          </cell>
          <cell r="C1365">
            <v>1</v>
          </cell>
          <cell r="D1365">
            <v>1</v>
          </cell>
          <cell r="Q1365">
            <v>1995</v>
          </cell>
          <cell r="R1365" t="str">
            <v>19958</v>
          </cell>
          <cell r="S1365">
            <v>34927</v>
          </cell>
          <cell r="T1365">
            <v>928.25</v>
          </cell>
          <cell r="U1365">
            <v>935.66354838709685</v>
          </cell>
          <cell r="V1365">
            <v>912.88846575342507</v>
          </cell>
        </row>
        <row r="1366">
          <cell r="B1366">
            <v>28999</v>
          </cell>
          <cell r="C1366">
            <v>1</v>
          </cell>
          <cell r="D1366">
            <v>1</v>
          </cell>
          <cell r="Q1366">
            <v>1995</v>
          </cell>
          <cell r="R1366" t="str">
            <v>19958</v>
          </cell>
          <cell r="S1366">
            <v>34928</v>
          </cell>
          <cell r="T1366">
            <v>944.55</v>
          </cell>
          <cell r="U1366">
            <v>935.66354838709685</v>
          </cell>
          <cell r="V1366">
            <v>912.88846575342507</v>
          </cell>
        </row>
        <row r="1367">
          <cell r="B1367">
            <v>29000</v>
          </cell>
          <cell r="C1367">
            <v>1</v>
          </cell>
          <cell r="D1367">
            <v>1</v>
          </cell>
          <cell r="Q1367">
            <v>1995</v>
          </cell>
          <cell r="R1367" t="str">
            <v>19958</v>
          </cell>
          <cell r="S1367">
            <v>34929</v>
          </cell>
          <cell r="T1367">
            <v>947.22</v>
          </cell>
          <cell r="U1367">
            <v>935.66354838709685</v>
          </cell>
          <cell r="V1367">
            <v>912.88846575342507</v>
          </cell>
        </row>
        <row r="1368">
          <cell r="B1368">
            <v>29001</v>
          </cell>
          <cell r="C1368">
            <v>1</v>
          </cell>
          <cell r="D1368">
            <v>1</v>
          </cell>
          <cell r="Q1368">
            <v>1995</v>
          </cell>
          <cell r="R1368" t="str">
            <v>19958</v>
          </cell>
          <cell r="S1368">
            <v>34930</v>
          </cell>
          <cell r="T1368">
            <v>946.83</v>
          </cell>
          <cell r="U1368">
            <v>935.66354838709685</v>
          </cell>
          <cell r="V1368">
            <v>912.88846575342507</v>
          </cell>
        </row>
        <row r="1369">
          <cell r="B1369">
            <v>29002</v>
          </cell>
          <cell r="C1369">
            <v>1</v>
          </cell>
          <cell r="D1369">
            <v>1</v>
          </cell>
          <cell r="Q1369">
            <v>1995</v>
          </cell>
          <cell r="R1369" t="str">
            <v>19958</v>
          </cell>
          <cell r="S1369">
            <v>34931</v>
          </cell>
          <cell r="T1369">
            <v>946.83</v>
          </cell>
          <cell r="U1369">
            <v>935.66354838709685</v>
          </cell>
          <cell r="V1369">
            <v>912.88846575342507</v>
          </cell>
        </row>
        <row r="1370">
          <cell r="B1370">
            <v>29003</v>
          </cell>
          <cell r="C1370">
            <v>1</v>
          </cell>
          <cell r="D1370">
            <v>1</v>
          </cell>
          <cell r="Q1370">
            <v>1995</v>
          </cell>
          <cell r="R1370" t="str">
            <v>19958</v>
          </cell>
          <cell r="S1370">
            <v>34932</v>
          </cell>
          <cell r="T1370">
            <v>946.83</v>
          </cell>
          <cell r="U1370">
            <v>935.66354838709685</v>
          </cell>
          <cell r="V1370">
            <v>912.88846575342507</v>
          </cell>
        </row>
        <row r="1371">
          <cell r="B1371">
            <v>29004</v>
          </cell>
          <cell r="C1371">
            <v>1</v>
          </cell>
          <cell r="D1371">
            <v>1</v>
          </cell>
          <cell r="Q1371">
            <v>1995</v>
          </cell>
          <cell r="R1371" t="str">
            <v>19958</v>
          </cell>
          <cell r="S1371">
            <v>34933</v>
          </cell>
          <cell r="T1371">
            <v>946.83</v>
          </cell>
          <cell r="U1371">
            <v>935.66354838709685</v>
          </cell>
          <cell r="V1371">
            <v>912.88846575342507</v>
          </cell>
        </row>
        <row r="1372">
          <cell r="B1372">
            <v>29005</v>
          </cell>
          <cell r="C1372">
            <v>1</v>
          </cell>
          <cell r="D1372">
            <v>1</v>
          </cell>
          <cell r="Q1372">
            <v>1995</v>
          </cell>
          <cell r="R1372" t="str">
            <v>19958</v>
          </cell>
          <cell r="S1372">
            <v>34934</v>
          </cell>
          <cell r="T1372">
            <v>949.51</v>
          </cell>
          <cell r="U1372">
            <v>935.66354838709685</v>
          </cell>
          <cell r="V1372">
            <v>912.88846575342507</v>
          </cell>
        </row>
        <row r="1373">
          <cell r="B1373">
            <v>29006</v>
          </cell>
          <cell r="C1373">
            <v>1</v>
          </cell>
          <cell r="D1373">
            <v>1</v>
          </cell>
          <cell r="Q1373">
            <v>1995</v>
          </cell>
          <cell r="R1373" t="str">
            <v>19958</v>
          </cell>
          <cell r="S1373">
            <v>34935</v>
          </cell>
          <cell r="T1373">
            <v>955.12</v>
          </cell>
          <cell r="U1373">
            <v>935.66354838709685</v>
          </cell>
          <cell r="V1373">
            <v>912.88846575342507</v>
          </cell>
        </row>
        <row r="1374">
          <cell r="B1374">
            <v>29007</v>
          </cell>
          <cell r="C1374">
            <v>1</v>
          </cell>
          <cell r="D1374">
            <v>1</v>
          </cell>
          <cell r="Q1374">
            <v>1995</v>
          </cell>
          <cell r="R1374" t="str">
            <v>19958</v>
          </cell>
          <cell r="S1374">
            <v>34936</v>
          </cell>
          <cell r="T1374">
            <v>962.6</v>
          </cell>
          <cell r="U1374">
            <v>935.66354838709685</v>
          </cell>
          <cell r="V1374">
            <v>912.88846575342507</v>
          </cell>
        </row>
        <row r="1375">
          <cell r="B1375">
            <v>29008</v>
          </cell>
          <cell r="C1375">
            <v>1</v>
          </cell>
          <cell r="D1375">
            <v>1</v>
          </cell>
          <cell r="Q1375">
            <v>1995</v>
          </cell>
          <cell r="R1375" t="str">
            <v>19958</v>
          </cell>
          <cell r="S1375">
            <v>34937</v>
          </cell>
          <cell r="T1375">
            <v>970.65</v>
          </cell>
          <cell r="U1375">
            <v>935.66354838709685</v>
          </cell>
          <cell r="V1375">
            <v>912.88846575342507</v>
          </cell>
        </row>
        <row r="1376">
          <cell r="B1376">
            <v>29009</v>
          </cell>
          <cell r="C1376">
            <v>1</v>
          </cell>
          <cell r="D1376">
            <v>1</v>
          </cell>
          <cell r="Q1376">
            <v>1995</v>
          </cell>
          <cell r="R1376" t="str">
            <v>19958</v>
          </cell>
          <cell r="S1376">
            <v>34938</v>
          </cell>
          <cell r="T1376">
            <v>970.65</v>
          </cell>
          <cell r="U1376">
            <v>935.66354838709685</v>
          </cell>
          <cell r="V1376">
            <v>912.88846575342507</v>
          </cell>
        </row>
        <row r="1377">
          <cell r="B1377">
            <v>29010</v>
          </cell>
          <cell r="C1377">
            <v>1</v>
          </cell>
          <cell r="D1377">
            <v>1</v>
          </cell>
          <cell r="Q1377">
            <v>1995</v>
          </cell>
          <cell r="R1377" t="str">
            <v>19958</v>
          </cell>
          <cell r="S1377">
            <v>34939</v>
          </cell>
          <cell r="T1377">
            <v>970.65</v>
          </cell>
          <cell r="U1377">
            <v>935.66354838709685</v>
          </cell>
          <cell r="V1377">
            <v>912.88846575342507</v>
          </cell>
        </row>
        <row r="1378">
          <cell r="B1378">
            <v>29011</v>
          </cell>
          <cell r="C1378">
            <v>1</v>
          </cell>
          <cell r="D1378">
            <v>1</v>
          </cell>
          <cell r="Q1378">
            <v>1995</v>
          </cell>
          <cell r="R1378" t="str">
            <v>19958</v>
          </cell>
          <cell r="S1378">
            <v>34940</v>
          </cell>
          <cell r="T1378">
            <v>972.03</v>
          </cell>
          <cell r="U1378">
            <v>935.66354838709685</v>
          </cell>
          <cell r="V1378">
            <v>912.88846575342507</v>
          </cell>
        </row>
        <row r="1379">
          <cell r="B1379">
            <v>29012</v>
          </cell>
          <cell r="C1379">
            <v>1</v>
          </cell>
          <cell r="D1379">
            <v>1</v>
          </cell>
          <cell r="Q1379">
            <v>1995</v>
          </cell>
          <cell r="R1379" t="str">
            <v>19958</v>
          </cell>
          <cell r="S1379">
            <v>34941</v>
          </cell>
          <cell r="T1379">
            <v>963.93</v>
          </cell>
          <cell r="U1379">
            <v>935.66354838709685</v>
          </cell>
          <cell r="V1379">
            <v>912.88846575342507</v>
          </cell>
        </row>
        <row r="1380">
          <cell r="B1380">
            <v>29013</v>
          </cell>
          <cell r="C1380">
            <v>1</v>
          </cell>
          <cell r="D1380">
            <v>1</v>
          </cell>
          <cell r="Q1380">
            <v>1995</v>
          </cell>
          <cell r="R1380" t="str">
            <v>19958</v>
          </cell>
          <cell r="S1380">
            <v>34942</v>
          </cell>
          <cell r="T1380">
            <v>960.19</v>
          </cell>
          <cell r="U1380">
            <v>935.66354838709685</v>
          </cell>
          <cell r="V1380">
            <v>912.88846575342507</v>
          </cell>
        </row>
        <row r="1381">
          <cell r="B1381">
            <v>29014</v>
          </cell>
          <cell r="C1381">
            <v>1</v>
          </cell>
          <cell r="D1381">
            <v>1</v>
          </cell>
          <cell r="Q1381">
            <v>1995</v>
          </cell>
          <cell r="R1381" t="str">
            <v>19959</v>
          </cell>
          <cell r="S1381">
            <v>34943</v>
          </cell>
          <cell r="T1381">
            <v>949.35</v>
          </cell>
          <cell r="U1381">
            <v>963.36966666666683</v>
          </cell>
          <cell r="V1381">
            <v>912.88846575342507</v>
          </cell>
        </row>
        <row r="1382">
          <cell r="B1382">
            <v>29015</v>
          </cell>
          <cell r="C1382">
            <v>1</v>
          </cell>
          <cell r="D1382">
            <v>1</v>
          </cell>
          <cell r="Q1382">
            <v>1995</v>
          </cell>
          <cell r="R1382" t="str">
            <v>19959</v>
          </cell>
          <cell r="S1382">
            <v>34944</v>
          </cell>
          <cell r="T1382">
            <v>948.23</v>
          </cell>
          <cell r="U1382">
            <v>963.36966666666683</v>
          </cell>
          <cell r="V1382">
            <v>912.88846575342507</v>
          </cell>
        </row>
        <row r="1383">
          <cell r="B1383">
            <v>29016</v>
          </cell>
          <cell r="C1383">
            <v>1</v>
          </cell>
          <cell r="D1383">
            <v>1</v>
          </cell>
          <cell r="Q1383">
            <v>1995</v>
          </cell>
          <cell r="R1383" t="str">
            <v>19959</v>
          </cell>
          <cell r="S1383">
            <v>34945</v>
          </cell>
          <cell r="T1383">
            <v>948.23</v>
          </cell>
          <cell r="U1383">
            <v>963.36966666666683</v>
          </cell>
          <cell r="V1383">
            <v>912.88846575342507</v>
          </cell>
        </row>
        <row r="1384">
          <cell r="B1384">
            <v>29017</v>
          </cell>
          <cell r="C1384">
            <v>1</v>
          </cell>
          <cell r="D1384">
            <v>1</v>
          </cell>
          <cell r="Q1384">
            <v>1995</v>
          </cell>
          <cell r="R1384" t="str">
            <v>19959</v>
          </cell>
          <cell r="S1384">
            <v>34946</v>
          </cell>
          <cell r="T1384">
            <v>948.23</v>
          </cell>
          <cell r="U1384">
            <v>963.36966666666683</v>
          </cell>
          <cell r="V1384">
            <v>912.88846575342507</v>
          </cell>
        </row>
        <row r="1385">
          <cell r="B1385">
            <v>29018</v>
          </cell>
          <cell r="C1385">
            <v>1</v>
          </cell>
          <cell r="D1385">
            <v>1</v>
          </cell>
          <cell r="Q1385">
            <v>1995</v>
          </cell>
          <cell r="R1385" t="str">
            <v>19959</v>
          </cell>
          <cell r="S1385">
            <v>34947</v>
          </cell>
          <cell r="T1385">
            <v>957.54</v>
          </cell>
          <cell r="U1385">
            <v>963.36966666666683</v>
          </cell>
          <cell r="V1385">
            <v>912.88846575342507</v>
          </cell>
        </row>
        <row r="1386">
          <cell r="B1386">
            <v>29019</v>
          </cell>
          <cell r="C1386">
            <v>1</v>
          </cell>
          <cell r="D1386">
            <v>1</v>
          </cell>
          <cell r="Q1386">
            <v>1995</v>
          </cell>
          <cell r="R1386" t="str">
            <v>19959</v>
          </cell>
          <cell r="S1386">
            <v>34948</v>
          </cell>
          <cell r="T1386">
            <v>958.46</v>
          </cell>
          <cell r="U1386">
            <v>963.36966666666683</v>
          </cell>
          <cell r="V1386">
            <v>912.88846575342507</v>
          </cell>
        </row>
        <row r="1387">
          <cell r="B1387">
            <v>29020</v>
          </cell>
          <cell r="C1387">
            <v>1</v>
          </cell>
          <cell r="D1387">
            <v>1</v>
          </cell>
          <cell r="Q1387">
            <v>1995</v>
          </cell>
          <cell r="R1387" t="str">
            <v>19959</v>
          </cell>
          <cell r="S1387">
            <v>34949</v>
          </cell>
          <cell r="T1387">
            <v>953.63</v>
          </cell>
          <cell r="U1387">
            <v>963.36966666666683</v>
          </cell>
          <cell r="V1387">
            <v>912.88846575342507</v>
          </cell>
        </row>
        <row r="1388">
          <cell r="B1388">
            <v>29021</v>
          </cell>
          <cell r="C1388">
            <v>1</v>
          </cell>
          <cell r="D1388">
            <v>1</v>
          </cell>
          <cell r="Q1388">
            <v>1995</v>
          </cell>
          <cell r="R1388" t="str">
            <v>19959</v>
          </cell>
          <cell r="S1388">
            <v>34950</v>
          </cell>
          <cell r="T1388">
            <v>954.64</v>
          </cell>
          <cell r="U1388">
            <v>963.36966666666683</v>
          </cell>
          <cell r="V1388">
            <v>912.88846575342507</v>
          </cell>
        </row>
        <row r="1389">
          <cell r="B1389">
            <v>29022</v>
          </cell>
          <cell r="C1389">
            <v>1</v>
          </cell>
          <cell r="D1389">
            <v>1</v>
          </cell>
          <cell r="Q1389">
            <v>1995</v>
          </cell>
          <cell r="R1389" t="str">
            <v>19959</v>
          </cell>
          <cell r="S1389">
            <v>34951</v>
          </cell>
          <cell r="T1389">
            <v>958.31</v>
          </cell>
          <cell r="U1389">
            <v>963.36966666666683</v>
          </cell>
          <cell r="V1389">
            <v>912.88846575342507</v>
          </cell>
        </row>
        <row r="1390">
          <cell r="B1390">
            <v>29023</v>
          </cell>
          <cell r="C1390">
            <v>1</v>
          </cell>
          <cell r="D1390">
            <v>1</v>
          </cell>
          <cell r="Q1390">
            <v>1995</v>
          </cell>
          <cell r="R1390" t="str">
            <v>19959</v>
          </cell>
          <cell r="S1390">
            <v>34952</v>
          </cell>
          <cell r="T1390">
            <v>958.31</v>
          </cell>
          <cell r="U1390">
            <v>963.36966666666683</v>
          </cell>
          <cell r="V1390">
            <v>912.88846575342507</v>
          </cell>
        </row>
        <row r="1391">
          <cell r="B1391">
            <v>29024</v>
          </cell>
          <cell r="C1391">
            <v>1</v>
          </cell>
          <cell r="D1391">
            <v>1</v>
          </cell>
          <cell r="Q1391">
            <v>1995</v>
          </cell>
          <cell r="R1391" t="str">
            <v>19959</v>
          </cell>
          <cell r="S1391">
            <v>34953</v>
          </cell>
          <cell r="T1391">
            <v>958.31</v>
          </cell>
          <cell r="U1391">
            <v>963.36966666666683</v>
          </cell>
          <cell r="V1391">
            <v>912.88846575342507</v>
          </cell>
        </row>
        <row r="1392">
          <cell r="B1392">
            <v>29025</v>
          </cell>
          <cell r="C1392">
            <v>1</v>
          </cell>
          <cell r="D1392">
            <v>1</v>
          </cell>
          <cell r="Q1392">
            <v>1995</v>
          </cell>
          <cell r="R1392" t="str">
            <v>19959</v>
          </cell>
          <cell r="S1392">
            <v>34954</v>
          </cell>
          <cell r="T1392">
            <v>958.59</v>
          </cell>
          <cell r="U1392">
            <v>963.36966666666683</v>
          </cell>
          <cell r="V1392">
            <v>912.88846575342507</v>
          </cell>
        </row>
        <row r="1393">
          <cell r="B1393">
            <v>29026</v>
          </cell>
          <cell r="C1393">
            <v>1</v>
          </cell>
          <cell r="D1393">
            <v>1</v>
          </cell>
          <cell r="Q1393">
            <v>1995</v>
          </cell>
          <cell r="R1393" t="str">
            <v>19959</v>
          </cell>
          <cell r="S1393">
            <v>34955</v>
          </cell>
          <cell r="T1393">
            <v>959.18</v>
          </cell>
          <cell r="U1393">
            <v>963.36966666666683</v>
          </cell>
          <cell r="V1393">
            <v>912.88846575342507</v>
          </cell>
        </row>
        <row r="1394">
          <cell r="B1394">
            <v>29027</v>
          </cell>
          <cell r="C1394">
            <v>1</v>
          </cell>
          <cell r="D1394">
            <v>1</v>
          </cell>
          <cell r="Q1394">
            <v>1995</v>
          </cell>
          <cell r="R1394" t="str">
            <v>19959</v>
          </cell>
          <cell r="S1394">
            <v>34956</v>
          </cell>
          <cell r="T1394">
            <v>959.15</v>
          </cell>
          <cell r="U1394">
            <v>963.36966666666683</v>
          </cell>
          <cell r="V1394">
            <v>912.88846575342507</v>
          </cell>
        </row>
        <row r="1395">
          <cell r="B1395">
            <v>29028</v>
          </cell>
          <cell r="C1395">
            <v>1</v>
          </cell>
          <cell r="D1395">
            <v>1</v>
          </cell>
          <cell r="Q1395">
            <v>1995</v>
          </cell>
          <cell r="R1395" t="str">
            <v>19959</v>
          </cell>
          <cell r="S1395">
            <v>34957</v>
          </cell>
          <cell r="T1395">
            <v>960.25</v>
          </cell>
          <cell r="U1395">
            <v>963.36966666666683</v>
          </cell>
          <cell r="V1395">
            <v>912.88846575342507</v>
          </cell>
        </row>
        <row r="1396">
          <cell r="B1396">
            <v>29029</v>
          </cell>
          <cell r="C1396">
            <v>1</v>
          </cell>
          <cell r="D1396">
            <v>1</v>
          </cell>
          <cell r="Q1396">
            <v>1995</v>
          </cell>
          <cell r="R1396" t="str">
            <v>19959</v>
          </cell>
          <cell r="S1396">
            <v>34958</v>
          </cell>
          <cell r="T1396">
            <v>960.91</v>
          </cell>
          <cell r="U1396">
            <v>963.36966666666683</v>
          </cell>
          <cell r="V1396">
            <v>912.88846575342507</v>
          </cell>
        </row>
        <row r="1397">
          <cell r="B1397">
            <v>29030</v>
          </cell>
          <cell r="C1397">
            <v>1</v>
          </cell>
          <cell r="D1397">
            <v>1</v>
          </cell>
          <cell r="Q1397">
            <v>1995</v>
          </cell>
          <cell r="R1397" t="str">
            <v>19959</v>
          </cell>
          <cell r="S1397">
            <v>34959</v>
          </cell>
          <cell r="T1397">
            <v>960.91</v>
          </cell>
          <cell r="U1397">
            <v>963.36966666666683</v>
          </cell>
          <cell r="V1397">
            <v>912.88846575342507</v>
          </cell>
        </row>
        <row r="1398">
          <cell r="B1398">
            <v>29031</v>
          </cell>
          <cell r="C1398">
            <v>1</v>
          </cell>
          <cell r="D1398">
            <v>1</v>
          </cell>
          <cell r="Q1398">
            <v>1995</v>
          </cell>
          <cell r="R1398" t="str">
            <v>19959</v>
          </cell>
          <cell r="S1398">
            <v>34960</v>
          </cell>
          <cell r="T1398">
            <v>960.91</v>
          </cell>
          <cell r="U1398">
            <v>963.36966666666683</v>
          </cell>
          <cell r="V1398">
            <v>912.88846575342507</v>
          </cell>
        </row>
        <row r="1399">
          <cell r="B1399">
            <v>29032</v>
          </cell>
          <cell r="C1399">
            <v>1</v>
          </cell>
          <cell r="D1399">
            <v>1</v>
          </cell>
          <cell r="Q1399">
            <v>1995</v>
          </cell>
          <cell r="R1399" t="str">
            <v>19959</v>
          </cell>
          <cell r="S1399">
            <v>34961</v>
          </cell>
          <cell r="T1399">
            <v>962.5</v>
          </cell>
          <cell r="U1399">
            <v>963.36966666666683</v>
          </cell>
          <cell r="V1399">
            <v>912.88846575342507</v>
          </cell>
        </row>
        <row r="1400">
          <cell r="B1400">
            <v>29033</v>
          </cell>
          <cell r="C1400">
            <v>1</v>
          </cell>
          <cell r="D1400">
            <v>1</v>
          </cell>
          <cell r="Q1400">
            <v>1995</v>
          </cell>
          <cell r="R1400" t="str">
            <v>19959</v>
          </cell>
          <cell r="S1400">
            <v>34962</v>
          </cell>
          <cell r="T1400">
            <v>970.08</v>
          </cell>
          <cell r="U1400">
            <v>963.36966666666683</v>
          </cell>
          <cell r="V1400">
            <v>912.88846575342507</v>
          </cell>
        </row>
        <row r="1401">
          <cell r="B1401">
            <v>29034</v>
          </cell>
          <cell r="C1401">
            <v>1</v>
          </cell>
          <cell r="D1401">
            <v>1</v>
          </cell>
          <cell r="Q1401">
            <v>1995</v>
          </cell>
          <cell r="R1401" t="str">
            <v>19959</v>
          </cell>
          <cell r="S1401">
            <v>34963</v>
          </cell>
          <cell r="T1401">
            <v>974.88</v>
          </cell>
          <cell r="U1401">
            <v>963.36966666666683</v>
          </cell>
          <cell r="V1401">
            <v>912.88846575342507</v>
          </cell>
        </row>
        <row r="1402">
          <cell r="B1402">
            <v>29035</v>
          </cell>
          <cell r="C1402">
            <v>1</v>
          </cell>
          <cell r="D1402">
            <v>1</v>
          </cell>
          <cell r="Q1402">
            <v>1995</v>
          </cell>
          <cell r="R1402" t="str">
            <v>19959</v>
          </cell>
          <cell r="S1402">
            <v>34964</v>
          </cell>
          <cell r="T1402">
            <v>974.23</v>
          </cell>
          <cell r="U1402">
            <v>963.36966666666683</v>
          </cell>
          <cell r="V1402">
            <v>912.88846575342507</v>
          </cell>
        </row>
        <row r="1403">
          <cell r="B1403">
            <v>29036</v>
          </cell>
          <cell r="C1403">
            <v>1</v>
          </cell>
          <cell r="D1403">
            <v>1</v>
          </cell>
          <cell r="Q1403">
            <v>1995</v>
          </cell>
          <cell r="R1403" t="str">
            <v>19959</v>
          </cell>
          <cell r="S1403">
            <v>34965</v>
          </cell>
          <cell r="T1403">
            <v>975.9</v>
          </cell>
          <cell r="U1403">
            <v>963.36966666666683</v>
          </cell>
          <cell r="V1403">
            <v>912.88846575342507</v>
          </cell>
        </row>
        <row r="1404">
          <cell r="B1404">
            <v>29037</v>
          </cell>
          <cell r="C1404">
            <v>1</v>
          </cell>
          <cell r="D1404">
            <v>1</v>
          </cell>
          <cell r="Q1404">
            <v>1995</v>
          </cell>
          <cell r="R1404" t="str">
            <v>19959</v>
          </cell>
          <cell r="S1404">
            <v>34966</v>
          </cell>
          <cell r="T1404">
            <v>975.9</v>
          </cell>
          <cell r="U1404">
            <v>963.36966666666683</v>
          </cell>
          <cell r="V1404">
            <v>912.88846575342507</v>
          </cell>
        </row>
        <row r="1405">
          <cell r="B1405">
            <v>29038</v>
          </cell>
          <cell r="C1405">
            <v>1</v>
          </cell>
          <cell r="D1405">
            <v>1</v>
          </cell>
          <cell r="Q1405">
            <v>1995</v>
          </cell>
          <cell r="R1405" t="str">
            <v>19959</v>
          </cell>
          <cell r="S1405">
            <v>34967</v>
          </cell>
          <cell r="T1405">
            <v>975.9</v>
          </cell>
          <cell r="U1405">
            <v>963.36966666666683</v>
          </cell>
          <cell r="V1405">
            <v>912.88846575342507</v>
          </cell>
        </row>
        <row r="1406">
          <cell r="B1406">
            <v>29039</v>
          </cell>
          <cell r="C1406">
            <v>1</v>
          </cell>
          <cell r="D1406">
            <v>1</v>
          </cell>
          <cell r="Q1406">
            <v>1995</v>
          </cell>
          <cell r="R1406" t="str">
            <v>19959</v>
          </cell>
          <cell r="S1406">
            <v>34968</v>
          </cell>
          <cell r="T1406">
            <v>977.35</v>
          </cell>
          <cell r="U1406">
            <v>963.36966666666683</v>
          </cell>
          <cell r="V1406">
            <v>912.88846575342507</v>
          </cell>
        </row>
        <row r="1407">
          <cell r="B1407">
            <v>29040</v>
          </cell>
          <cell r="C1407">
            <v>1</v>
          </cell>
          <cell r="D1407">
            <v>1</v>
          </cell>
          <cell r="Q1407">
            <v>1995</v>
          </cell>
          <cell r="R1407" t="str">
            <v>19959</v>
          </cell>
          <cell r="S1407">
            <v>34969</v>
          </cell>
          <cell r="T1407">
            <v>980.54</v>
          </cell>
          <cell r="U1407">
            <v>963.36966666666683</v>
          </cell>
          <cell r="V1407">
            <v>912.88846575342507</v>
          </cell>
        </row>
        <row r="1408">
          <cell r="B1408">
            <v>29041</v>
          </cell>
          <cell r="C1408">
            <v>1</v>
          </cell>
          <cell r="D1408">
            <v>1</v>
          </cell>
          <cell r="Q1408">
            <v>1995</v>
          </cell>
          <cell r="R1408" t="str">
            <v>19959</v>
          </cell>
          <cell r="S1408">
            <v>34970</v>
          </cell>
          <cell r="T1408">
            <v>981.09</v>
          </cell>
          <cell r="U1408">
            <v>963.36966666666683</v>
          </cell>
          <cell r="V1408">
            <v>912.88846575342507</v>
          </cell>
        </row>
        <row r="1409">
          <cell r="B1409">
            <v>29042</v>
          </cell>
          <cell r="C1409">
            <v>1</v>
          </cell>
          <cell r="D1409">
            <v>1</v>
          </cell>
          <cell r="Q1409">
            <v>1995</v>
          </cell>
          <cell r="R1409" t="str">
            <v>19959</v>
          </cell>
          <cell r="S1409">
            <v>34971</v>
          </cell>
          <cell r="T1409">
            <v>972.8</v>
          </cell>
          <cell r="U1409">
            <v>963.36966666666683</v>
          </cell>
          <cell r="V1409">
            <v>912.88846575342507</v>
          </cell>
        </row>
        <row r="1410">
          <cell r="B1410">
            <v>29043</v>
          </cell>
          <cell r="C1410">
            <v>1</v>
          </cell>
          <cell r="D1410">
            <v>1</v>
          </cell>
          <cell r="Q1410">
            <v>1995</v>
          </cell>
          <cell r="R1410" t="str">
            <v>19959</v>
          </cell>
          <cell r="S1410">
            <v>34972</v>
          </cell>
          <cell r="T1410">
            <v>966.78</v>
          </cell>
          <cell r="U1410">
            <v>963.36966666666683</v>
          </cell>
          <cell r="V1410">
            <v>912.88846575342507</v>
          </cell>
        </row>
        <row r="1411">
          <cell r="B1411">
            <v>29044</v>
          </cell>
          <cell r="C1411">
            <v>1</v>
          </cell>
          <cell r="D1411">
            <v>1</v>
          </cell>
          <cell r="Q1411">
            <v>1995</v>
          </cell>
          <cell r="R1411" t="str">
            <v>199510</v>
          </cell>
          <cell r="S1411">
            <v>34973</v>
          </cell>
          <cell r="T1411">
            <v>966.78</v>
          </cell>
          <cell r="U1411">
            <v>985.10258064516142</v>
          </cell>
          <cell r="V1411">
            <v>912.88846575342507</v>
          </cell>
        </row>
        <row r="1412">
          <cell r="B1412">
            <v>29045</v>
          </cell>
          <cell r="C1412">
            <v>1</v>
          </cell>
          <cell r="D1412">
            <v>1</v>
          </cell>
          <cell r="Q1412">
            <v>1995</v>
          </cell>
          <cell r="R1412" t="str">
            <v>199510</v>
          </cell>
          <cell r="S1412">
            <v>34974</v>
          </cell>
          <cell r="T1412">
            <v>966.78</v>
          </cell>
          <cell r="U1412">
            <v>985.10258064516142</v>
          </cell>
          <cell r="V1412">
            <v>912.88846575342507</v>
          </cell>
        </row>
        <row r="1413">
          <cell r="B1413">
            <v>29046</v>
          </cell>
          <cell r="C1413">
            <v>1</v>
          </cell>
          <cell r="D1413">
            <v>1</v>
          </cell>
          <cell r="Q1413">
            <v>1995</v>
          </cell>
          <cell r="R1413" t="str">
            <v>199510</v>
          </cell>
          <cell r="S1413">
            <v>34975</v>
          </cell>
          <cell r="T1413">
            <v>971.22</v>
          </cell>
          <cell r="U1413">
            <v>985.10258064516142</v>
          </cell>
          <cell r="V1413">
            <v>912.88846575342507</v>
          </cell>
        </row>
        <row r="1414">
          <cell r="B1414">
            <v>29047</v>
          </cell>
          <cell r="C1414">
            <v>1</v>
          </cell>
          <cell r="D1414">
            <v>1</v>
          </cell>
          <cell r="Q1414">
            <v>1995</v>
          </cell>
          <cell r="R1414" t="str">
            <v>199510</v>
          </cell>
          <cell r="S1414">
            <v>34976</v>
          </cell>
          <cell r="T1414">
            <v>976.76</v>
          </cell>
          <cell r="U1414">
            <v>985.10258064516142</v>
          </cell>
          <cell r="V1414">
            <v>912.88846575342507</v>
          </cell>
        </row>
        <row r="1415">
          <cell r="B1415">
            <v>29048</v>
          </cell>
          <cell r="C1415">
            <v>1</v>
          </cell>
          <cell r="D1415">
            <v>1</v>
          </cell>
          <cell r="Q1415">
            <v>1995</v>
          </cell>
          <cell r="R1415" t="str">
            <v>199510</v>
          </cell>
          <cell r="S1415">
            <v>34977</v>
          </cell>
          <cell r="T1415">
            <v>972.75</v>
          </cell>
          <cell r="U1415">
            <v>985.10258064516142</v>
          </cell>
          <cell r="V1415">
            <v>912.88846575342507</v>
          </cell>
        </row>
        <row r="1416">
          <cell r="B1416">
            <v>29049</v>
          </cell>
          <cell r="C1416">
            <v>1</v>
          </cell>
          <cell r="D1416">
            <v>1</v>
          </cell>
          <cell r="Q1416">
            <v>1995</v>
          </cell>
          <cell r="R1416" t="str">
            <v>199510</v>
          </cell>
          <cell r="S1416">
            <v>34978</v>
          </cell>
          <cell r="T1416">
            <v>972.93</v>
          </cell>
          <cell r="U1416">
            <v>985.10258064516142</v>
          </cell>
          <cell r="V1416">
            <v>912.88846575342507</v>
          </cell>
        </row>
        <row r="1417">
          <cell r="B1417">
            <v>29050</v>
          </cell>
          <cell r="C1417">
            <v>1</v>
          </cell>
          <cell r="D1417">
            <v>1</v>
          </cell>
          <cell r="Q1417">
            <v>1995</v>
          </cell>
          <cell r="R1417" t="str">
            <v>199510</v>
          </cell>
          <cell r="S1417">
            <v>34979</v>
          </cell>
          <cell r="T1417">
            <v>979.16</v>
          </cell>
          <cell r="U1417">
            <v>985.10258064516142</v>
          </cell>
          <cell r="V1417">
            <v>912.88846575342507</v>
          </cell>
        </row>
        <row r="1418">
          <cell r="B1418">
            <v>29051</v>
          </cell>
          <cell r="C1418">
            <v>1</v>
          </cell>
          <cell r="D1418">
            <v>1</v>
          </cell>
          <cell r="Q1418">
            <v>1995</v>
          </cell>
          <cell r="R1418" t="str">
            <v>199510</v>
          </cell>
          <cell r="S1418">
            <v>34980</v>
          </cell>
          <cell r="T1418">
            <v>979.16</v>
          </cell>
          <cell r="U1418">
            <v>985.10258064516142</v>
          </cell>
          <cell r="V1418">
            <v>912.88846575342507</v>
          </cell>
        </row>
        <row r="1419">
          <cell r="B1419">
            <v>29052</v>
          </cell>
          <cell r="C1419">
            <v>1</v>
          </cell>
          <cell r="D1419">
            <v>1</v>
          </cell>
          <cell r="Q1419">
            <v>1995</v>
          </cell>
          <cell r="R1419" t="str">
            <v>199510</v>
          </cell>
          <cell r="S1419">
            <v>34981</v>
          </cell>
          <cell r="T1419">
            <v>979.16</v>
          </cell>
          <cell r="U1419">
            <v>985.10258064516142</v>
          </cell>
          <cell r="V1419">
            <v>912.88846575342507</v>
          </cell>
        </row>
        <row r="1420">
          <cell r="B1420">
            <v>29053</v>
          </cell>
          <cell r="C1420">
            <v>1</v>
          </cell>
          <cell r="D1420">
            <v>1</v>
          </cell>
          <cell r="Q1420">
            <v>1995</v>
          </cell>
          <cell r="R1420" t="str">
            <v>199510</v>
          </cell>
          <cell r="S1420">
            <v>34982</v>
          </cell>
          <cell r="T1420">
            <v>982.84</v>
          </cell>
          <cell r="U1420">
            <v>985.10258064516142</v>
          </cell>
          <cell r="V1420">
            <v>912.88846575342507</v>
          </cell>
        </row>
        <row r="1421">
          <cell r="B1421">
            <v>29054</v>
          </cell>
          <cell r="C1421">
            <v>1</v>
          </cell>
          <cell r="D1421">
            <v>1</v>
          </cell>
          <cell r="Q1421">
            <v>1995</v>
          </cell>
          <cell r="R1421" t="str">
            <v>199510</v>
          </cell>
          <cell r="S1421">
            <v>34983</v>
          </cell>
          <cell r="T1421">
            <v>981.45</v>
          </cell>
          <cell r="U1421">
            <v>985.10258064516142</v>
          </cell>
          <cell r="V1421">
            <v>912.88846575342507</v>
          </cell>
        </row>
        <row r="1422">
          <cell r="B1422">
            <v>29055</v>
          </cell>
          <cell r="C1422">
            <v>1</v>
          </cell>
          <cell r="D1422">
            <v>1</v>
          </cell>
          <cell r="Q1422">
            <v>1995</v>
          </cell>
          <cell r="R1422" t="str">
            <v>199510</v>
          </cell>
          <cell r="S1422">
            <v>34984</v>
          </cell>
          <cell r="T1422">
            <v>981.26</v>
          </cell>
          <cell r="U1422">
            <v>985.10258064516142</v>
          </cell>
          <cell r="V1422">
            <v>912.88846575342507</v>
          </cell>
        </row>
        <row r="1423">
          <cell r="B1423">
            <v>29056</v>
          </cell>
          <cell r="C1423">
            <v>1</v>
          </cell>
          <cell r="D1423">
            <v>1</v>
          </cell>
          <cell r="Q1423">
            <v>1995</v>
          </cell>
          <cell r="R1423" t="str">
            <v>199510</v>
          </cell>
          <cell r="S1423">
            <v>34985</v>
          </cell>
          <cell r="T1423">
            <v>984.88</v>
          </cell>
          <cell r="U1423">
            <v>985.10258064516142</v>
          </cell>
          <cell r="V1423">
            <v>912.88846575342507</v>
          </cell>
        </row>
        <row r="1424">
          <cell r="B1424">
            <v>29057</v>
          </cell>
          <cell r="C1424">
            <v>1</v>
          </cell>
          <cell r="D1424">
            <v>1</v>
          </cell>
          <cell r="Q1424">
            <v>1995</v>
          </cell>
          <cell r="R1424" t="str">
            <v>199510</v>
          </cell>
          <cell r="S1424">
            <v>34986</v>
          </cell>
          <cell r="T1424">
            <v>987</v>
          </cell>
          <cell r="U1424">
            <v>985.10258064516142</v>
          </cell>
          <cell r="V1424">
            <v>912.88846575342507</v>
          </cell>
        </row>
        <row r="1425">
          <cell r="B1425">
            <v>29058</v>
          </cell>
          <cell r="C1425">
            <v>1</v>
          </cell>
          <cell r="D1425">
            <v>1</v>
          </cell>
          <cell r="Q1425">
            <v>1995</v>
          </cell>
          <cell r="R1425" t="str">
            <v>199510</v>
          </cell>
          <cell r="S1425">
            <v>34987</v>
          </cell>
          <cell r="T1425">
            <v>987</v>
          </cell>
          <cell r="U1425">
            <v>985.10258064516142</v>
          </cell>
          <cell r="V1425">
            <v>912.88846575342507</v>
          </cell>
        </row>
        <row r="1426">
          <cell r="B1426">
            <v>29059</v>
          </cell>
          <cell r="C1426">
            <v>1</v>
          </cell>
          <cell r="D1426">
            <v>1</v>
          </cell>
          <cell r="Q1426">
            <v>1995</v>
          </cell>
          <cell r="R1426" t="str">
            <v>199510</v>
          </cell>
          <cell r="S1426">
            <v>34988</v>
          </cell>
          <cell r="T1426">
            <v>987</v>
          </cell>
          <cell r="U1426">
            <v>985.10258064516142</v>
          </cell>
          <cell r="V1426">
            <v>912.88846575342507</v>
          </cell>
        </row>
        <row r="1427">
          <cell r="B1427">
            <v>29060</v>
          </cell>
          <cell r="C1427">
            <v>1</v>
          </cell>
          <cell r="D1427">
            <v>1</v>
          </cell>
          <cell r="Q1427">
            <v>1995</v>
          </cell>
          <cell r="R1427" t="str">
            <v>199510</v>
          </cell>
          <cell r="S1427">
            <v>34989</v>
          </cell>
          <cell r="T1427">
            <v>987</v>
          </cell>
          <cell r="U1427">
            <v>985.10258064516142</v>
          </cell>
          <cell r="V1427">
            <v>912.88846575342507</v>
          </cell>
        </row>
        <row r="1428">
          <cell r="B1428">
            <v>29061</v>
          </cell>
          <cell r="C1428">
            <v>1</v>
          </cell>
          <cell r="D1428">
            <v>1</v>
          </cell>
          <cell r="Q1428">
            <v>1995</v>
          </cell>
          <cell r="R1428" t="str">
            <v>199510</v>
          </cell>
          <cell r="S1428">
            <v>34990</v>
          </cell>
          <cell r="T1428">
            <v>990.52</v>
          </cell>
          <cell r="U1428">
            <v>985.10258064516142</v>
          </cell>
          <cell r="V1428">
            <v>912.88846575342507</v>
          </cell>
        </row>
        <row r="1429">
          <cell r="B1429">
            <v>29062</v>
          </cell>
          <cell r="C1429">
            <v>1</v>
          </cell>
          <cell r="D1429">
            <v>1</v>
          </cell>
          <cell r="Q1429">
            <v>1995</v>
          </cell>
          <cell r="R1429" t="str">
            <v>199510</v>
          </cell>
          <cell r="S1429">
            <v>34991</v>
          </cell>
          <cell r="T1429">
            <v>991.22</v>
          </cell>
          <cell r="U1429">
            <v>985.10258064516142</v>
          </cell>
          <cell r="V1429">
            <v>912.88846575342507</v>
          </cell>
        </row>
        <row r="1430">
          <cell r="B1430">
            <v>29063</v>
          </cell>
          <cell r="C1430">
            <v>1</v>
          </cell>
          <cell r="D1430">
            <v>1</v>
          </cell>
          <cell r="Q1430">
            <v>1995</v>
          </cell>
          <cell r="R1430" t="str">
            <v>199510</v>
          </cell>
          <cell r="S1430">
            <v>34992</v>
          </cell>
          <cell r="T1430">
            <v>991.52</v>
          </cell>
          <cell r="U1430">
            <v>985.10258064516142</v>
          </cell>
          <cell r="V1430">
            <v>912.88846575342507</v>
          </cell>
        </row>
        <row r="1431">
          <cell r="B1431">
            <v>29064</v>
          </cell>
          <cell r="C1431">
            <v>1</v>
          </cell>
          <cell r="D1431">
            <v>1</v>
          </cell>
          <cell r="Q1431">
            <v>1995</v>
          </cell>
          <cell r="R1431" t="str">
            <v>199510</v>
          </cell>
          <cell r="S1431">
            <v>34993</v>
          </cell>
          <cell r="T1431">
            <v>988.96</v>
          </cell>
          <cell r="U1431">
            <v>985.10258064516142</v>
          </cell>
          <cell r="V1431">
            <v>912.88846575342507</v>
          </cell>
        </row>
        <row r="1432">
          <cell r="B1432">
            <v>29065</v>
          </cell>
          <cell r="C1432">
            <v>1</v>
          </cell>
          <cell r="D1432">
            <v>1</v>
          </cell>
          <cell r="Q1432">
            <v>1995</v>
          </cell>
          <cell r="R1432" t="str">
            <v>199510</v>
          </cell>
          <cell r="S1432">
            <v>34994</v>
          </cell>
          <cell r="T1432">
            <v>988.96</v>
          </cell>
          <cell r="U1432">
            <v>985.10258064516142</v>
          </cell>
          <cell r="V1432">
            <v>912.88846575342507</v>
          </cell>
        </row>
        <row r="1433">
          <cell r="B1433">
            <v>29066</v>
          </cell>
          <cell r="C1433">
            <v>1</v>
          </cell>
          <cell r="D1433">
            <v>1</v>
          </cell>
          <cell r="Q1433">
            <v>1995</v>
          </cell>
          <cell r="R1433" t="str">
            <v>199510</v>
          </cell>
          <cell r="S1433">
            <v>34995</v>
          </cell>
          <cell r="T1433">
            <v>988.96</v>
          </cell>
          <cell r="U1433">
            <v>985.10258064516142</v>
          </cell>
          <cell r="V1433">
            <v>912.88846575342507</v>
          </cell>
        </row>
        <row r="1434">
          <cell r="B1434">
            <v>29067</v>
          </cell>
          <cell r="C1434">
            <v>1</v>
          </cell>
          <cell r="D1434">
            <v>1</v>
          </cell>
          <cell r="Q1434">
            <v>1995</v>
          </cell>
          <cell r="R1434" t="str">
            <v>199510</v>
          </cell>
          <cell r="S1434">
            <v>34996</v>
          </cell>
          <cell r="T1434">
            <v>991.98</v>
          </cell>
          <cell r="U1434">
            <v>985.10258064516142</v>
          </cell>
          <cell r="V1434">
            <v>912.88846575342507</v>
          </cell>
        </row>
        <row r="1435">
          <cell r="B1435">
            <v>29068</v>
          </cell>
          <cell r="C1435">
            <v>1</v>
          </cell>
          <cell r="D1435">
            <v>1</v>
          </cell>
          <cell r="Q1435">
            <v>1995</v>
          </cell>
          <cell r="R1435" t="str">
            <v>199510</v>
          </cell>
          <cell r="S1435">
            <v>34997</v>
          </cell>
          <cell r="T1435">
            <v>993.68</v>
          </cell>
          <cell r="U1435">
            <v>985.10258064516142</v>
          </cell>
          <cell r="V1435">
            <v>912.88846575342507</v>
          </cell>
        </row>
        <row r="1436">
          <cell r="B1436">
            <v>29069</v>
          </cell>
          <cell r="C1436">
            <v>1</v>
          </cell>
          <cell r="D1436">
            <v>1</v>
          </cell>
          <cell r="Q1436">
            <v>1995</v>
          </cell>
          <cell r="R1436" t="str">
            <v>199510</v>
          </cell>
          <cell r="S1436">
            <v>34998</v>
          </cell>
          <cell r="T1436">
            <v>994.77</v>
          </cell>
          <cell r="U1436">
            <v>985.10258064516142</v>
          </cell>
          <cell r="V1436">
            <v>912.88846575342507</v>
          </cell>
        </row>
        <row r="1437">
          <cell r="B1437">
            <v>29070</v>
          </cell>
          <cell r="C1437">
            <v>1</v>
          </cell>
          <cell r="D1437">
            <v>1</v>
          </cell>
          <cell r="Q1437">
            <v>1995</v>
          </cell>
          <cell r="R1437" t="str">
            <v>199510</v>
          </cell>
          <cell r="S1437">
            <v>34999</v>
          </cell>
          <cell r="T1437">
            <v>995.01</v>
          </cell>
          <cell r="U1437">
            <v>985.10258064516142</v>
          </cell>
          <cell r="V1437">
            <v>912.88846575342507</v>
          </cell>
        </row>
        <row r="1438">
          <cell r="B1438">
            <v>29071</v>
          </cell>
          <cell r="C1438">
            <v>1</v>
          </cell>
          <cell r="D1438">
            <v>1</v>
          </cell>
          <cell r="Q1438">
            <v>1995</v>
          </cell>
          <cell r="R1438" t="str">
            <v>199510</v>
          </cell>
          <cell r="S1438">
            <v>35000</v>
          </cell>
          <cell r="T1438">
            <v>994.99</v>
          </cell>
          <cell r="U1438">
            <v>985.10258064516142</v>
          </cell>
          <cell r="V1438">
            <v>912.88846575342507</v>
          </cell>
        </row>
        <row r="1439">
          <cell r="B1439">
            <v>29072</v>
          </cell>
          <cell r="C1439">
            <v>1</v>
          </cell>
          <cell r="D1439">
            <v>1</v>
          </cell>
          <cell r="Q1439">
            <v>1995</v>
          </cell>
          <cell r="R1439" t="str">
            <v>199510</v>
          </cell>
          <cell r="S1439">
            <v>35001</v>
          </cell>
          <cell r="T1439">
            <v>994.99</v>
          </cell>
          <cell r="U1439">
            <v>985.10258064516142</v>
          </cell>
          <cell r="V1439">
            <v>912.88846575342507</v>
          </cell>
        </row>
        <row r="1440">
          <cell r="B1440">
            <v>29073</v>
          </cell>
          <cell r="C1440">
            <v>1</v>
          </cell>
          <cell r="D1440">
            <v>1</v>
          </cell>
          <cell r="Q1440">
            <v>1995</v>
          </cell>
          <cell r="R1440" t="str">
            <v>199510</v>
          </cell>
          <cell r="S1440">
            <v>35002</v>
          </cell>
          <cell r="T1440">
            <v>994.99</v>
          </cell>
          <cell r="U1440">
            <v>985.10258064516142</v>
          </cell>
          <cell r="V1440">
            <v>912.88846575342507</v>
          </cell>
        </row>
        <row r="1441">
          <cell r="B1441">
            <v>29074</v>
          </cell>
          <cell r="C1441">
            <v>1</v>
          </cell>
          <cell r="D1441">
            <v>1</v>
          </cell>
          <cell r="Q1441">
            <v>1995</v>
          </cell>
          <cell r="R1441" t="str">
            <v>199510</v>
          </cell>
          <cell r="S1441">
            <v>35003</v>
          </cell>
          <cell r="T1441">
            <v>994.5</v>
          </cell>
          <cell r="U1441">
            <v>985.10258064516142</v>
          </cell>
          <cell r="V1441">
            <v>912.88846575342507</v>
          </cell>
        </row>
        <row r="1442">
          <cell r="B1442">
            <v>29075</v>
          </cell>
          <cell r="C1442">
            <v>1</v>
          </cell>
          <cell r="D1442">
            <v>1</v>
          </cell>
          <cell r="Q1442">
            <v>1995</v>
          </cell>
          <cell r="R1442" t="str">
            <v>199511</v>
          </cell>
          <cell r="S1442">
            <v>35004</v>
          </cell>
          <cell r="T1442">
            <v>996.76</v>
          </cell>
          <cell r="U1442">
            <v>1000.4346666666667</v>
          </cell>
          <cell r="V1442">
            <v>912.88846575342507</v>
          </cell>
        </row>
        <row r="1443">
          <cell r="B1443">
            <v>29076</v>
          </cell>
          <cell r="C1443">
            <v>1</v>
          </cell>
          <cell r="D1443">
            <v>1</v>
          </cell>
          <cell r="Q1443">
            <v>1995</v>
          </cell>
          <cell r="R1443" t="str">
            <v>199511</v>
          </cell>
          <cell r="S1443">
            <v>35005</v>
          </cell>
          <cell r="T1443">
            <v>996.96</v>
          </cell>
          <cell r="U1443">
            <v>1000.4346666666667</v>
          </cell>
          <cell r="V1443">
            <v>912.88846575342507</v>
          </cell>
        </row>
        <row r="1444">
          <cell r="B1444">
            <v>29077</v>
          </cell>
          <cell r="C1444">
            <v>1</v>
          </cell>
          <cell r="D1444">
            <v>1</v>
          </cell>
          <cell r="Q1444">
            <v>1995</v>
          </cell>
          <cell r="R1444" t="str">
            <v>199511</v>
          </cell>
          <cell r="S1444">
            <v>35006</v>
          </cell>
          <cell r="T1444">
            <v>998.18</v>
          </cell>
          <cell r="U1444">
            <v>1000.4346666666667</v>
          </cell>
          <cell r="V1444">
            <v>912.88846575342507</v>
          </cell>
        </row>
        <row r="1445">
          <cell r="B1445">
            <v>29078</v>
          </cell>
          <cell r="C1445">
            <v>1</v>
          </cell>
          <cell r="D1445">
            <v>1</v>
          </cell>
          <cell r="Q1445">
            <v>1995</v>
          </cell>
          <cell r="R1445" t="str">
            <v>199511</v>
          </cell>
          <cell r="S1445">
            <v>35007</v>
          </cell>
          <cell r="T1445">
            <v>998.49</v>
          </cell>
          <cell r="U1445">
            <v>1000.4346666666667</v>
          </cell>
          <cell r="V1445">
            <v>912.88846575342507</v>
          </cell>
        </row>
        <row r="1446">
          <cell r="B1446">
            <v>29079</v>
          </cell>
          <cell r="C1446">
            <v>1</v>
          </cell>
          <cell r="D1446">
            <v>1</v>
          </cell>
          <cell r="Q1446">
            <v>1995</v>
          </cell>
          <cell r="R1446" t="str">
            <v>199511</v>
          </cell>
          <cell r="S1446">
            <v>35008</v>
          </cell>
          <cell r="T1446">
            <v>998.49</v>
          </cell>
          <cell r="U1446">
            <v>1000.4346666666667</v>
          </cell>
          <cell r="V1446">
            <v>912.88846575342507</v>
          </cell>
        </row>
        <row r="1447">
          <cell r="B1447">
            <v>29080</v>
          </cell>
          <cell r="C1447">
            <v>1</v>
          </cell>
          <cell r="D1447">
            <v>1</v>
          </cell>
          <cell r="Q1447">
            <v>1995</v>
          </cell>
          <cell r="R1447" t="str">
            <v>199511</v>
          </cell>
          <cell r="S1447">
            <v>35009</v>
          </cell>
          <cell r="T1447">
            <v>998.49</v>
          </cell>
          <cell r="U1447">
            <v>1000.4346666666667</v>
          </cell>
          <cell r="V1447">
            <v>912.88846575342507</v>
          </cell>
        </row>
        <row r="1448">
          <cell r="B1448">
            <v>29081</v>
          </cell>
          <cell r="C1448">
            <v>1</v>
          </cell>
          <cell r="D1448">
            <v>1</v>
          </cell>
          <cell r="Q1448">
            <v>1995</v>
          </cell>
          <cell r="R1448" t="str">
            <v>199511</v>
          </cell>
          <cell r="S1448">
            <v>35010</v>
          </cell>
          <cell r="T1448">
            <v>998.49</v>
          </cell>
          <cell r="U1448">
            <v>1000.4346666666667</v>
          </cell>
          <cell r="V1448">
            <v>912.88846575342507</v>
          </cell>
        </row>
        <row r="1449">
          <cell r="B1449">
            <v>29082</v>
          </cell>
          <cell r="C1449">
            <v>1</v>
          </cell>
          <cell r="D1449">
            <v>1</v>
          </cell>
          <cell r="Q1449">
            <v>1995</v>
          </cell>
          <cell r="R1449" t="str">
            <v>199511</v>
          </cell>
          <cell r="S1449">
            <v>35011</v>
          </cell>
          <cell r="T1449">
            <v>999.51</v>
          </cell>
          <cell r="U1449">
            <v>1000.4346666666667</v>
          </cell>
          <cell r="V1449">
            <v>912.88846575342507</v>
          </cell>
        </row>
        <row r="1450">
          <cell r="B1450">
            <v>29083</v>
          </cell>
          <cell r="C1450">
            <v>1</v>
          </cell>
          <cell r="D1450">
            <v>1</v>
          </cell>
          <cell r="Q1450">
            <v>1995</v>
          </cell>
          <cell r="R1450" t="str">
            <v>199511</v>
          </cell>
          <cell r="S1450">
            <v>35012</v>
          </cell>
          <cell r="T1450">
            <v>999.73</v>
          </cell>
          <cell r="U1450">
            <v>1000.4346666666667</v>
          </cell>
          <cell r="V1450">
            <v>912.88846575342507</v>
          </cell>
        </row>
        <row r="1451">
          <cell r="B1451">
            <v>29084</v>
          </cell>
          <cell r="C1451">
            <v>1</v>
          </cell>
          <cell r="D1451">
            <v>1</v>
          </cell>
          <cell r="Q1451">
            <v>1995</v>
          </cell>
          <cell r="R1451" t="str">
            <v>199511</v>
          </cell>
          <cell r="S1451">
            <v>35013</v>
          </cell>
          <cell r="T1451">
            <v>1000.13</v>
          </cell>
          <cell r="U1451">
            <v>1000.4346666666667</v>
          </cell>
          <cell r="V1451">
            <v>912.88846575342507</v>
          </cell>
        </row>
        <row r="1452">
          <cell r="B1452">
            <v>29085</v>
          </cell>
          <cell r="C1452">
            <v>1</v>
          </cell>
          <cell r="D1452">
            <v>1</v>
          </cell>
          <cell r="Q1452">
            <v>1995</v>
          </cell>
          <cell r="R1452" t="str">
            <v>199511</v>
          </cell>
          <cell r="S1452">
            <v>35014</v>
          </cell>
          <cell r="T1452">
            <v>999.77</v>
          </cell>
          <cell r="U1452">
            <v>1000.4346666666667</v>
          </cell>
          <cell r="V1452">
            <v>912.88846575342507</v>
          </cell>
        </row>
        <row r="1453">
          <cell r="B1453">
            <v>29086</v>
          </cell>
          <cell r="C1453">
            <v>1</v>
          </cell>
          <cell r="D1453">
            <v>1</v>
          </cell>
          <cell r="Q1453">
            <v>1995</v>
          </cell>
          <cell r="R1453" t="str">
            <v>199511</v>
          </cell>
          <cell r="S1453">
            <v>35015</v>
          </cell>
          <cell r="T1453">
            <v>999.77</v>
          </cell>
          <cell r="U1453">
            <v>1000.4346666666667</v>
          </cell>
          <cell r="V1453">
            <v>912.88846575342507</v>
          </cell>
        </row>
        <row r="1454">
          <cell r="B1454">
            <v>29087</v>
          </cell>
          <cell r="C1454">
            <v>1</v>
          </cell>
          <cell r="D1454">
            <v>1</v>
          </cell>
          <cell r="Q1454">
            <v>1995</v>
          </cell>
          <cell r="R1454" t="str">
            <v>199511</v>
          </cell>
          <cell r="S1454">
            <v>35016</v>
          </cell>
          <cell r="T1454">
            <v>999.77</v>
          </cell>
          <cell r="U1454">
            <v>1000.4346666666667</v>
          </cell>
          <cell r="V1454">
            <v>912.88846575342507</v>
          </cell>
        </row>
        <row r="1455">
          <cell r="B1455">
            <v>29088</v>
          </cell>
          <cell r="C1455">
            <v>1</v>
          </cell>
          <cell r="D1455">
            <v>1</v>
          </cell>
          <cell r="Q1455">
            <v>1995</v>
          </cell>
          <cell r="R1455" t="str">
            <v>199511</v>
          </cell>
          <cell r="S1455">
            <v>35017</v>
          </cell>
          <cell r="T1455">
            <v>999.77</v>
          </cell>
          <cell r="U1455">
            <v>1000.4346666666667</v>
          </cell>
          <cell r="V1455">
            <v>912.88846575342507</v>
          </cell>
        </row>
        <row r="1456">
          <cell r="B1456">
            <v>29089</v>
          </cell>
          <cell r="C1456">
            <v>1</v>
          </cell>
          <cell r="D1456">
            <v>1</v>
          </cell>
          <cell r="Q1456">
            <v>1995</v>
          </cell>
          <cell r="R1456" t="str">
            <v>199511</v>
          </cell>
          <cell r="S1456">
            <v>35018</v>
          </cell>
          <cell r="T1456">
            <v>1001.14</v>
          </cell>
          <cell r="U1456">
            <v>1000.4346666666667</v>
          </cell>
          <cell r="V1456">
            <v>912.88846575342507</v>
          </cell>
        </row>
        <row r="1457">
          <cell r="B1457">
            <v>29090</v>
          </cell>
          <cell r="C1457">
            <v>1</v>
          </cell>
          <cell r="D1457">
            <v>1</v>
          </cell>
          <cell r="Q1457">
            <v>1995</v>
          </cell>
          <cell r="R1457" t="str">
            <v>199511</v>
          </cell>
          <cell r="S1457">
            <v>35019</v>
          </cell>
          <cell r="T1457">
            <v>1001.62</v>
          </cell>
          <cell r="U1457">
            <v>1000.4346666666667</v>
          </cell>
          <cell r="V1457">
            <v>912.88846575342507</v>
          </cell>
        </row>
        <row r="1458">
          <cell r="B1458">
            <v>29091</v>
          </cell>
          <cell r="C1458">
            <v>1</v>
          </cell>
          <cell r="D1458">
            <v>1</v>
          </cell>
          <cell r="Q1458">
            <v>1995</v>
          </cell>
          <cell r="R1458" t="str">
            <v>199511</v>
          </cell>
          <cell r="S1458">
            <v>35020</v>
          </cell>
          <cell r="T1458">
            <v>1002.25</v>
          </cell>
          <cell r="U1458">
            <v>1000.4346666666667</v>
          </cell>
          <cell r="V1458">
            <v>912.88846575342507</v>
          </cell>
        </row>
        <row r="1459">
          <cell r="B1459">
            <v>29092</v>
          </cell>
          <cell r="C1459">
            <v>1</v>
          </cell>
          <cell r="D1459">
            <v>1</v>
          </cell>
          <cell r="Q1459">
            <v>1995</v>
          </cell>
          <cell r="R1459" t="str">
            <v>199511</v>
          </cell>
          <cell r="S1459">
            <v>35021</v>
          </cell>
          <cell r="T1459">
            <v>1002.63</v>
          </cell>
          <cell r="U1459">
            <v>1000.4346666666667</v>
          </cell>
          <cell r="V1459">
            <v>912.88846575342507</v>
          </cell>
        </row>
        <row r="1460">
          <cell r="B1460">
            <v>29093</v>
          </cell>
          <cell r="C1460">
            <v>1</v>
          </cell>
          <cell r="D1460">
            <v>1</v>
          </cell>
          <cell r="Q1460">
            <v>1995</v>
          </cell>
          <cell r="R1460" t="str">
            <v>199511</v>
          </cell>
          <cell r="S1460">
            <v>35022</v>
          </cell>
          <cell r="T1460">
            <v>1002.63</v>
          </cell>
          <cell r="U1460">
            <v>1000.4346666666667</v>
          </cell>
          <cell r="V1460">
            <v>912.88846575342507</v>
          </cell>
        </row>
        <row r="1461">
          <cell r="B1461">
            <v>29094</v>
          </cell>
          <cell r="C1461">
            <v>1</v>
          </cell>
          <cell r="D1461">
            <v>1</v>
          </cell>
          <cell r="Q1461">
            <v>1995</v>
          </cell>
          <cell r="R1461" t="str">
            <v>199511</v>
          </cell>
          <cell r="S1461">
            <v>35023</v>
          </cell>
          <cell r="T1461">
            <v>1002.63</v>
          </cell>
          <cell r="U1461">
            <v>1000.4346666666667</v>
          </cell>
          <cell r="V1461">
            <v>912.88846575342507</v>
          </cell>
        </row>
        <row r="1462">
          <cell r="B1462">
            <v>29095</v>
          </cell>
          <cell r="C1462">
            <v>1</v>
          </cell>
          <cell r="D1462">
            <v>1</v>
          </cell>
          <cell r="Q1462">
            <v>1995</v>
          </cell>
          <cell r="R1462" t="str">
            <v>199511</v>
          </cell>
          <cell r="S1462">
            <v>35024</v>
          </cell>
          <cell r="T1462">
            <v>1003.44</v>
          </cell>
          <cell r="U1462">
            <v>1000.4346666666667</v>
          </cell>
          <cell r="V1462">
            <v>912.88846575342507</v>
          </cell>
        </row>
        <row r="1463">
          <cell r="B1463">
            <v>29096</v>
          </cell>
          <cell r="C1463">
            <v>1</v>
          </cell>
          <cell r="D1463">
            <v>1</v>
          </cell>
          <cell r="Q1463">
            <v>1995</v>
          </cell>
          <cell r="R1463" t="str">
            <v>199511</v>
          </cell>
          <cell r="S1463">
            <v>35025</v>
          </cell>
          <cell r="T1463">
            <v>1003.47</v>
          </cell>
          <cell r="U1463">
            <v>1000.4346666666667</v>
          </cell>
          <cell r="V1463">
            <v>912.88846575342507</v>
          </cell>
        </row>
        <row r="1464">
          <cell r="B1464">
            <v>29097</v>
          </cell>
          <cell r="C1464">
            <v>1</v>
          </cell>
          <cell r="D1464">
            <v>1</v>
          </cell>
          <cell r="Q1464">
            <v>1995</v>
          </cell>
          <cell r="R1464" t="str">
            <v>199511</v>
          </cell>
          <cell r="S1464">
            <v>35026</v>
          </cell>
          <cell r="T1464">
            <v>1002.49</v>
          </cell>
          <cell r="U1464">
            <v>1000.4346666666667</v>
          </cell>
          <cell r="V1464">
            <v>912.88846575342507</v>
          </cell>
        </row>
        <row r="1465">
          <cell r="B1465">
            <v>29098</v>
          </cell>
          <cell r="C1465">
            <v>1</v>
          </cell>
          <cell r="D1465">
            <v>1</v>
          </cell>
          <cell r="Q1465">
            <v>1995</v>
          </cell>
          <cell r="R1465" t="str">
            <v>199511</v>
          </cell>
          <cell r="S1465">
            <v>35027</v>
          </cell>
          <cell r="T1465">
            <v>1001.23</v>
          </cell>
          <cell r="U1465">
            <v>1000.4346666666667</v>
          </cell>
          <cell r="V1465">
            <v>912.88846575342507</v>
          </cell>
        </row>
        <row r="1466">
          <cell r="B1466">
            <v>29099</v>
          </cell>
          <cell r="C1466">
            <v>1</v>
          </cell>
          <cell r="D1466">
            <v>1</v>
          </cell>
          <cell r="Q1466">
            <v>1995</v>
          </cell>
          <cell r="R1466" t="str">
            <v>199511</v>
          </cell>
          <cell r="S1466">
            <v>35028</v>
          </cell>
          <cell r="T1466">
            <v>1000.69</v>
          </cell>
          <cell r="U1466">
            <v>1000.4346666666667</v>
          </cell>
          <cell r="V1466">
            <v>912.88846575342507</v>
          </cell>
        </row>
        <row r="1467">
          <cell r="B1467">
            <v>29100</v>
          </cell>
          <cell r="C1467">
            <v>1</v>
          </cell>
          <cell r="D1467">
            <v>1</v>
          </cell>
          <cell r="Q1467">
            <v>1995</v>
          </cell>
          <cell r="R1467" t="str">
            <v>199511</v>
          </cell>
          <cell r="S1467">
            <v>35029</v>
          </cell>
          <cell r="T1467">
            <v>1000.69</v>
          </cell>
          <cell r="U1467">
            <v>1000.4346666666667</v>
          </cell>
          <cell r="V1467">
            <v>912.88846575342507</v>
          </cell>
        </row>
        <row r="1468">
          <cell r="B1468">
            <v>29101</v>
          </cell>
          <cell r="C1468">
            <v>1</v>
          </cell>
          <cell r="D1468">
            <v>1</v>
          </cell>
          <cell r="Q1468">
            <v>1995</v>
          </cell>
          <cell r="R1468" t="str">
            <v>199511</v>
          </cell>
          <cell r="S1468">
            <v>35030</v>
          </cell>
          <cell r="T1468">
            <v>1000.69</v>
          </cell>
          <cell r="U1468">
            <v>1000.4346666666667</v>
          </cell>
          <cell r="V1468">
            <v>912.88846575342507</v>
          </cell>
        </row>
        <row r="1469">
          <cell r="B1469">
            <v>29102</v>
          </cell>
          <cell r="C1469">
            <v>1</v>
          </cell>
          <cell r="D1469">
            <v>1</v>
          </cell>
          <cell r="Q1469">
            <v>1995</v>
          </cell>
          <cell r="R1469" t="str">
            <v>199511</v>
          </cell>
          <cell r="S1469">
            <v>35031</v>
          </cell>
          <cell r="T1469">
            <v>1003.24</v>
          </cell>
          <cell r="U1469">
            <v>1000.4346666666667</v>
          </cell>
          <cell r="V1469">
            <v>912.88846575342507</v>
          </cell>
        </row>
        <row r="1470">
          <cell r="B1470">
            <v>29103</v>
          </cell>
          <cell r="C1470">
            <v>1</v>
          </cell>
          <cell r="D1470">
            <v>1</v>
          </cell>
          <cell r="Q1470">
            <v>1995</v>
          </cell>
          <cell r="R1470" t="str">
            <v>199511</v>
          </cell>
          <cell r="S1470">
            <v>35032</v>
          </cell>
          <cell r="T1470">
            <v>1001.73</v>
          </cell>
          <cell r="U1470">
            <v>1000.4346666666667</v>
          </cell>
          <cell r="V1470">
            <v>912.88846575342507</v>
          </cell>
        </row>
        <row r="1471">
          <cell r="B1471">
            <v>29104</v>
          </cell>
          <cell r="C1471">
            <v>1</v>
          </cell>
          <cell r="D1471">
            <v>1</v>
          </cell>
          <cell r="Q1471">
            <v>1995</v>
          </cell>
          <cell r="R1471" t="str">
            <v>199511</v>
          </cell>
          <cell r="S1471">
            <v>35033</v>
          </cell>
          <cell r="T1471">
            <v>998.16</v>
          </cell>
          <cell r="U1471">
            <v>1000.4346666666667</v>
          </cell>
          <cell r="V1471">
            <v>912.88846575342507</v>
          </cell>
        </row>
        <row r="1472">
          <cell r="B1472">
            <v>29105</v>
          </cell>
          <cell r="C1472">
            <v>1</v>
          </cell>
          <cell r="D1472">
            <v>1</v>
          </cell>
          <cell r="Q1472">
            <v>1995</v>
          </cell>
          <cell r="R1472" t="str">
            <v>199512</v>
          </cell>
          <cell r="S1472">
            <v>35034</v>
          </cell>
          <cell r="T1472">
            <v>998.15</v>
          </cell>
          <cell r="U1472">
            <v>987.12387096774182</v>
          </cell>
          <cell r="V1472">
            <v>912.88846575342507</v>
          </cell>
        </row>
        <row r="1473">
          <cell r="B1473">
            <v>29106</v>
          </cell>
          <cell r="C1473">
            <v>1</v>
          </cell>
          <cell r="D1473">
            <v>1</v>
          </cell>
          <cell r="Q1473">
            <v>1995</v>
          </cell>
          <cell r="R1473" t="str">
            <v>199512</v>
          </cell>
          <cell r="S1473">
            <v>35035</v>
          </cell>
          <cell r="T1473">
            <v>997.87</v>
          </cell>
          <cell r="U1473">
            <v>987.12387096774182</v>
          </cell>
          <cell r="V1473">
            <v>912.88846575342507</v>
          </cell>
        </row>
        <row r="1474">
          <cell r="B1474">
            <v>29107</v>
          </cell>
          <cell r="C1474">
            <v>1</v>
          </cell>
          <cell r="D1474">
            <v>1</v>
          </cell>
          <cell r="Q1474">
            <v>1995</v>
          </cell>
          <cell r="R1474" t="str">
            <v>199512</v>
          </cell>
          <cell r="S1474">
            <v>35036</v>
          </cell>
          <cell r="T1474">
            <v>997.87</v>
          </cell>
          <cell r="U1474">
            <v>987.12387096774182</v>
          </cell>
          <cell r="V1474">
            <v>912.88846575342507</v>
          </cell>
        </row>
        <row r="1475">
          <cell r="B1475">
            <v>29108</v>
          </cell>
          <cell r="C1475">
            <v>1</v>
          </cell>
          <cell r="D1475">
            <v>1</v>
          </cell>
          <cell r="Q1475">
            <v>1995</v>
          </cell>
          <cell r="R1475" t="str">
            <v>199512</v>
          </cell>
          <cell r="S1475">
            <v>35037</v>
          </cell>
          <cell r="T1475">
            <v>997.87</v>
          </cell>
          <cell r="U1475">
            <v>987.12387096774182</v>
          </cell>
          <cell r="V1475">
            <v>912.88846575342507</v>
          </cell>
        </row>
        <row r="1476">
          <cell r="B1476">
            <v>29109</v>
          </cell>
          <cell r="C1476">
            <v>1</v>
          </cell>
          <cell r="D1476">
            <v>1</v>
          </cell>
          <cell r="Q1476">
            <v>1995</v>
          </cell>
          <cell r="R1476" t="str">
            <v>199512</v>
          </cell>
          <cell r="S1476">
            <v>35038</v>
          </cell>
          <cell r="T1476">
            <v>995.93</v>
          </cell>
          <cell r="U1476">
            <v>987.12387096774182</v>
          </cell>
          <cell r="V1476">
            <v>912.88846575342507</v>
          </cell>
        </row>
        <row r="1477">
          <cell r="B1477">
            <v>29110</v>
          </cell>
          <cell r="C1477">
            <v>1</v>
          </cell>
          <cell r="D1477">
            <v>1</v>
          </cell>
          <cell r="Q1477">
            <v>1995</v>
          </cell>
          <cell r="R1477" t="str">
            <v>199512</v>
          </cell>
          <cell r="S1477">
            <v>35039</v>
          </cell>
          <cell r="T1477">
            <v>990.16</v>
          </cell>
          <cell r="U1477">
            <v>987.12387096774182</v>
          </cell>
          <cell r="V1477">
            <v>912.88846575342507</v>
          </cell>
        </row>
        <row r="1478">
          <cell r="B1478">
            <v>29111</v>
          </cell>
          <cell r="C1478">
            <v>1</v>
          </cell>
          <cell r="D1478">
            <v>1</v>
          </cell>
          <cell r="Q1478">
            <v>1995</v>
          </cell>
          <cell r="R1478" t="str">
            <v>199512</v>
          </cell>
          <cell r="S1478">
            <v>35040</v>
          </cell>
          <cell r="T1478">
            <v>983.29</v>
          </cell>
          <cell r="U1478">
            <v>987.12387096774182</v>
          </cell>
          <cell r="V1478">
            <v>912.88846575342507</v>
          </cell>
        </row>
        <row r="1479">
          <cell r="B1479">
            <v>29112</v>
          </cell>
          <cell r="C1479">
            <v>1</v>
          </cell>
          <cell r="D1479">
            <v>1</v>
          </cell>
          <cell r="Q1479">
            <v>1995</v>
          </cell>
          <cell r="R1479" t="str">
            <v>199512</v>
          </cell>
          <cell r="S1479">
            <v>35041</v>
          </cell>
          <cell r="T1479">
            <v>974.04</v>
          </cell>
          <cell r="U1479">
            <v>987.12387096774182</v>
          </cell>
          <cell r="V1479">
            <v>912.88846575342507</v>
          </cell>
        </row>
        <row r="1480">
          <cell r="B1480">
            <v>29113</v>
          </cell>
          <cell r="C1480">
            <v>1</v>
          </cell>
          <cell r="D1480">
            <v>1</v>
          </cell>
          <cell r="Q1480">
            <v>1995</v>
          </cell>
          <cell r="R1480" t="str">
            <v>199512</v>
          </cell>
          <cell r="S1480">
            <v>35042</v>
          </cell>
          <cell r="T1480">
            <v>974.04</v>
          </cell>
          <cell r="U1480">
            <v>987.12387096774182</v>
          </cell>
          <cell r="V1480">
            <v>912.88846575342507</v>
          </cell>
        </row>
        <row r="1481">
          <cell r="B1481">
            <v>29114</v>
          </cell>
          <cell r="C1481">
            <v>1</v>
          </cell>
          <cell r="D1481">
            <v>1</v>
          </cell>
          <cell r="Q1481">
            <v>1995</v>
          </cell>
          <cell r="R1481" t="str">
            <v>199512</v>
          </cell>
          <cell r="S1481">
            <v>35043</v>
          </cell>
          <cell r="T1481">
            <v>974.04</v>
          </cell>
          <cell r="U1481">
            <v>987.12387096774182</v>
          </cell>
          <cell r="V1481">
            <v>912.88846575342507</v>
          </cell>
        </row>
        <row r="1482">
          <cell r="B1482">
            <v>29115</v>
          </cell>
          <cell r="C1482">
            <v>1</v>
          </cell>
          <cell r="D1482">
            <v>1</v>
          </cell>
          <cell r="Q1482">
            <v>1995</v>
          </cell>
          <cell r="R1482" t="str">
            <v>199512</v>
          </cell>
          <cell r="S1482">
            <v>35044</v>
          </cell>
          <cell r="T1482">
            <v>974.04</v>
          </cell>
          <cell r="U1482">
            <v>987.12387096774182</v>
          </cell>
          <cell r="V1482">
            <v>912.88846575342507</v>
          </cell>
        </row>
        <row r="1483">
          <cell r="B1483">
            <v>29116</v>
          </cell>
          <cell r="C1483">
            <v>1</v>
          </cell>
          <cell r="D1483">
            <v>1</v>
          </cell>
          <cell r="Q1483">
            <v>1995</v>
          </cell>
          <cell r="R1483" t="str">
            <v>199512</v>
          </cell>
          <cell r="S1483">
            <v>35045</v>
          </cell>
          <cell r="T1483">
            <v>979.87</v>
          </cell>
          <cell r="U1483">
            <v>987.12387096774182</v>
          </cell>
          <cell r="V1483">
            <v>912.88846575342507</v>
          </cell>
        </row>
        <row r="1484">
          <cell r="B1484">
            <v>29117</v>
          </cell>
          <cell r="C1484">
            <v>1</v>
          </cell>
          <cell r="D1484">
            <v>1</v>
          </cell>
          <cell r="Q1484">
            <v>1995</v>
          </cell>
          <cell r="R1484" t="str">
            <v>199512</v>
          </cell>
          <cell r="S1484">
            <v>35046</v>
          </cell>
          <cell r="T1484">
            <v>986.17</v>
          </cell>
          <cell r="U1484">
            <v>987.12387096774182</v>
          </cell>
          <cell r="V1484">
            <v>912.88846575342507</v>
          </cell>
        </row>
        <row r="1485">
          <cell r="B1485">
            <v>29118</v>
          </cell>
          <cell r="C1485">
            <v>1</v>
          </cell>
          <cell r="D1485">
            <v>1</v>
          </cell>
          <cell r="Q1485">
            <v>1995</v>
          </cell>
          <cell r="R1485" t="str">
            <v>199512</v>
          </cell>
          <cell r="S1485">
            <v>35047</v>
          </cell>
          <cell r="T1485">
            <v>994.57</v>
          </cell>
          <cell r="U1485">
            <v>987.12387096774182</v>
          </cell>
          <cell r="V1485">
            <v>912.88846575342507</v>
          </cell>
        </row>
        <row r="1486">
          <cell r="B1486">
            <v>29119</v>
          </cell>
          <cell r="C1486">
            <v>1</v>
          </cell>
          <cell r="D1486">
            <v>1</v>
          </cell>
          <cell r="Q1486">
            <v>1995</v>
          </cell>
          <cell r="R1486" t="str">
            <v>199512</v>
          </cell>
          <cell r="S1486">
            <v>35048</v>
          </cell>
          <cell r="T1486">
            <v>992.88</v>
          </cell>
          <cell r="U1486">
            <v>987.12387096774182</v>
          </cell>
          <cell r="V1486">
            <v>912.88846575342507</v>
          </cell>
        </row>
        <row r="1487">
          <cell r="B1487">
            <v>29120</v>
          </cell>
          <cell r="C1487">
            <v>1</v>
          </cell>
          <cell r="D1487">
            <v>1</v>
          </cell>
          <cell r="Q1487">
            <v>1995</v>
          </cell>
          <cell r="R1487" t="str">
            <v>199512</v>
          </cell>
          <cell r="S1487">
            <v>35049</v>
          </cell>
          <cell r="T1487">
            <v>988.94</v>
          </cell>
          <cell r="U1487">
            <v>987.12387096774182</v>
          </cell>
          <cell r="V1487">
            <v>912.88846575342507</v>
          </cell>
        </row>
        <row r="1488">
          <cell r="B1488">
            <v>29121</v>
          </cell>
          <cell r="C1488">
            <v>1</v>
          </cell>
          <cell r="D1488">
            <v>1</v>
          </cell>
          <cell r="Q1488">
            <v>1995</v>
          </cell>
          <cell r="R1488" t="str">
            <v>199512</v>
          </cell>
          <cell r="S1488">
            <v>35050</v>
          </cell>
          <cell r="T1488">
            <v>988.94</v>
          </cell>
          <cell r="U1488">
            <v>987.12387096774182</v>
          </cell>
          <cell r="V1488">
            <v>912.88846575342507</v>
          </cell>
        </row>
        <row r="1489">
          <cell r="B1489">
            <v>29122</v>
          </cell>
          <cell r="C1489">
            <v>1</v>
          </cell>
          <cell r="D1489">
            <v>1</v>
          </cell>
          <cell r="Q1489">
            <v>1995</v>
          </cell>
          <cell r="R1489" t="str">
            <v>199512</v>
          </cell>
          <cell r="S1489">
            <v>35051</v>
          </cell>
          <cell r="T1489">
            <v>988.94</v>
          </cell>
          <cell r="U1489">
            <v>987.12387096774182</v>
          </cell>
          <cell r="V1489">
            <v>912.88846575342507</v>
          </cell>
        </row>
        <row r="1490">
          <cell r="B1490">
            <v>29123</v>
          </cell>
          <cell r="C1490">
            <v>1</v>
          </cell>
          <cell r="D1490">
            <v>1</v>
          </cell>
          <cell r="Q1490">
            <v>1995</v>
          </cell>
          <cell r="R1490" t="str">
            <v>199512</v>
          </cell>
          <cell r="S1490">
            <v>35052</v>
          </cell>
          <cell r="T1490">
            <v>986.71</v>
          </cell>
          <cell r="U1490">
            <v>987.12387096774182</v>
          </cell>
          <cell r="V1490">
            <v>912.88846575342507</v>
          </cell>
        </row>
        <row r="1491">
          <cell r="B1491">
            <v>29124</v>
          </cell>
          <cell r="C1491">
            <v>1</v>
          </cell>
          <cell r="D1491">
            <v>1</v>
          </cell>
          <cell r="Q1491">
            <v>1995</v>
          </cell>
          <cell r="R1491" t="str">
            <v>199512</v>
          </cell>
          <cell r="S1491">
            <v>35053</v>
          </cell>
          <cell r="T1491">
            <v>987.22</v>
          </cell>
          <cell r="U1491">
            <v>987.12387096774182</v>
          </cell>
          <cell r="V1491">
            <v>912.88846575342507</v>
          </cell>
        </row>
        <row r="1492">
          <cell r="B1492">
            <v>29125</v>
          </cell>
          <cell r="C1492">
            <v>1</v>
          </cell>
          <cell r="D1492">
            <v>1</v>
          </cell>
          <cell r="Q1492">
            <v>1995</v>
          </cell>
          <cell r="R1492" t="str">
            <v>199512</v>
          </cell>
          <cell r="S1492">
            <v>35054</v>
          </cell>
          <cell r="T1492">
            <v>985.39</v>
          </cell>
          <cell r="U1492">
            <v>987.12387096774182</v>
          </cell>
          <cell r="V1492">
            <v>912.88846575342507</v>
          </cell>
        </row>
        <row r="1493">
          <cell r="B1493">
            <v>29126</v>
          </cell>
          <cell r="C1493">
            <v>1</v>
          </cell>
          <cell r="D1493">
            <v>1</v>
          </cell>
          <cell r="Q1493">
            <v>1995</v>
          </cell>
          <cell r="R1493" t="str">
            <v>199512</v>
          </cell>
          <cell r="S1493">
            <v>35055</v>
          </cell>
          <cell r="T1493">
            <v>984.06</v>
          </cell>
          <cell r="U1493">
            <v>987.12387096774182</v>
          </cell>
          <cell r="V1493">
            <v>912.88846575342507</v>
          </cell>
        </row>
        <row r="1494">
          <cell r="B1494">
            <v>29127</v>
          </cell>
          <cell r="C1494">
            <v>1</v>
          </cell>
          <cell r="D1494">
            <v>1</v>
          </cell>
          <cell r="Q1494">
            <v>1995</v>
          </cell>
          <cell r="R1494" t="str">
            <v>199512</v>
          </cell>
          <cell r="S1494">
            <v>35056</v>
          </cell>
          <cell r="T1494">
            <v>984.96</v>
          </cell>
          <cell r="U1494">
            <v>987.12387096774182</v>
          </cell>
          <cell r="V1494">
            <v>912.88846575342507</v>
          </cell>
        </row>
        <row r="1495">
          <cell r="B1495">
            <v>29128</v>
          </cell>
          <cell r="C1495">
            <v>1</v>
          </cell>
          <cell r="D1495">
            <v>1</v>
          </cell>
          <cell r="Q1495">
            <v>1995</v>
          </cell>
          <cell r="R1495" t="str">
            <v>199512</v>
          </cell>
          <cell r="S1495">
            <v>35057</v>
          </cell>
          <cell r="T1495">
            <v>984.96</v>
          </cell>
          <cell r="U1495">
            <v>987.12387096774182</v>
          </cell>
          <cell r="V1495">
            <v>912.88846575342507</v>
          </cell>
        </row>
        <row r="1496">
          <cell r="B1496">
            <v>29129</v>
          </cell>
          <cell r="C1496">
            <v>1</v>
          </cell>
          <cell r="D1496">
            <v>1</v>
          </cell>
          <cell r="Q1496">
            <v>1995</v>
          </cell>
          <cell r="R1496" t="str">
            <v>199512</v>
          </cell>
          <cell r="S1496">
            <v>35058</v>
          </cell>
          <cell r="T1496">
            <v>984.96</v>
          </cell>
          <cell r="U1496">
            <v>987.12387096774182</v>
          </cell>
          <cell r="V1496">
            <v>912.88846575342507</v>
          </cell>
        </row>
        <row r="1497">
          <cell r="B1497">
            <v>29130</v>
          </cell>
          <cell r="C1497">
            <v>1</v>
          </cell>
          <cell r="D1497">
            <v>1</v>
          </cell>
          <cell r="Q1497">
            <v>1995</v>
          </cell>
          <cell r="R1497" t="str">
            <v>199512</v>
          </cell>
          <cell r="S1497">
            <v>35059</v>
          </cell>
          <cell r="T1497">
            <v>984.96</v>
          </cell>
          <cell r="U1497">
            <v>987.12387096774182</v>
          </cell>
          <cell r="V1497">
            <v>912.88846575342507</v>
          </cell>
        </row>
        <row r="1498">
          <cell r="B1498">
            <v>29131</v>
          </cell>
          <cell r="C1498">
            <v>1</v>
          </cell>
          <cell r="D1498">
            <v>1</v>
          </cell>
          <cell r="Q1498">
            <v>1995</v>
          </cell>
          <cell r="R1498" t="str">
            <v>199512</v>
          </cell>
          <cell r="S1498">
            <v>35060</v>
          </cell>
          <cell r="T1498">
            <v>990.1</v>
          </cell>
          <cell r="U1498">
            <v>987.12387096774182</v>
          </cell>
          <cell r="V1498">
            <v>912.88846575342507</v>
          </cell>
        </row>
        <row r="1499">
          <cell r="B1499">
            <v>29132</v>
          </cell>
          <cell r="C1499">
            <v>1</v>
          </cell>
          <cell r="D1499">
            <v>1</v>
          </cell>
          <cell r="Q1499">
            <v>1995</v>
          </cell>
          <cell r="R1499" t="str">
            <v>199512</v>
          </cell>
          <cell r="S1499">
            <v>35061</v>
          </cell>
          <cell r="T1499">
            <v>986.96</v>
          </cell>
          <cell r="U1499">
            <v>987.12387096774182</v>
          </cell>
          <cell r="V1499">
            <v>912.88846575342507</v>
          </cell>
        </row>
        <row r="1500">
          <cell r="B1500">
            <v>29133</v>
          </cell>
          <cell r="C1500">
            <v>1</v>
          </cell>
          <cell r="D1500">
            <v>1</v>
          </cell>
          <cell r="Q1500">
            <v>1995</v>
          </cell>
          <cell r="R1500" t="str">
            <v>199512</v>
          </cell>
          <cell r="S1500">
            <v>35062</v>
          </cell>
          <cell r="T1500">
            <v>987.65</v>
          </cell>
          <cell r="U1500">
            <v>987.12387096774182</v>
          </cell>
          <cell r="V1500">
            <v>912.88846575342507</v>
          </cell>
        </row>
        <row r="1501">
          <cell r="B1501">
            <v>29134</v>
          </cell>
          <cell r="C1501">
            <v>1</v>
          </cell>
          <cell r="D1501">
            <v>1</v>
          </cell>
          <cell r="Q1501">
            <v>1995</v>
          </cell>
          <cell r="R1501" t="str">
            <v>199512</v>
          </cell>
          <cell r="S1501">
            <v>35063</v>
          </cell>
          <cell r="T1501">
            <v>987.65</v>
          </cell>
          <cell r="U1501">
            <v>987.12387096774182</v>
          </cell>
          <cell r="V1501">
            <v>912.88846575342507</v>
          </cell>
        </row>
        <row r="1502">
          <cell r="B1502">
            <v>29135</v>
          </cell>
          <cell r="C1502">
            <v>1</v>
          </cell>
          <cell r="D1502">
            <v>1</v>
          </cell>
          <cell r="Q1502">
            <v>1995</v>
          </cell>
          <cell r="R1502" t="str">
            <v>199512</v>
          </cell>
          <cell r="S1502">
            <v>35064</v>
          </cell>
          <cell r="T1502">
            <v>987.65</v>
          </cell>
          <cell r="U1502">
            <v>987.12387096774182</v>
          </cell>
          <cell r="V1502">
            <v>912.88846575342507</v>
          </cell>
        </row>
        <row r="1503">
          <cell r="B1503">
            <v>29136</v>
          </cell>
          <cell r="C1503">
            <v>1</v>
          </cell>
          <cell r="D1503">
            <v>1</v>
          </cell>
          <cell r="Q1503">
            <v>1996</v>
          </cell>
          <cell r="R1503" t="str">
            <v>19961</v>
          </cell>
          <cell r="S1503">
            <v>35065</v>
          </cell>
          <cell r="T1503">
            <v>987.65</v>
          </cell>
          <cell r="U1503">
            <v>1010.2216129032256</v>
          </cell>
          <cell r="V1503">
            <v>1036.4325136612022</v>
          </cell>
        </row>
        <row r="1504">
          <cell r="B1504">
            <v>29137</v>
          </cell>
          <cell r="C1504">
            <v>1</v>
          </cell>
          <cell r="D1504">
            <v>1</v>
          </cell>
          <cell r="Q1504">
            <v>1996</v>
          </cell>
          <cell r="R1504" t="str">
            <v>19961</v>
          </cell>
          <cell r="S1504">
            <v>35066</v>
          </cell>
          <cell r="T1504">
            <v>987.65</v>
          </cell>
          <cell r="U1504">
            <v>1010.2216129032256</v>
          </cell>
          <cell r="V1504">
            <v>1036.4325136612022</v>
          </cell>
        </row>
        <row r="1505">
          <cell r="B1505">
            <v>29138</v>
          </cell>
          <cell r="C1505">
            <v>1</v>
          </cell>
          <cell r="D1505">
            <v>1</v>
          </cell>
          <cell r="Q1505">
            <v>1996</v>
          </cell>
          <cell r="R1505" t="str">
            <v>19961</v>
          </cell>
          <cell r="S1505">
            <v>35067</v>
          </cell>
          <cell r="T1505">
            <v>994.31</v>
          </cell>
          <cell r="U1505">
            <v>1010.2216129032256</v>
          </cell>
          <cell r="V1505">
            <v>1036.4325136612022</v>
          </cell>
        </row>
        <row r="1506">
          <cell r="B1506">
            <v>29139</v>
          </cell>
          <cell r="C1506">
            <v>1</v>
          </cell>
          <cell r="D1506">
            <v>1</v>
          </cell>
          <cell r="Q1506">
            <v>1996</v>
          </cell>
          <cell r="R1506" t="str">
            <v>19961</v>
          </cell>
          <cell r="S1506">
            <v>35068</v>
          </cell>
          <cell r="T1506">
            <v>994.5</v>
          </cell>
          <cell r="U1506">
            <v>1010.2216129032256</v>
          </cell>
          <cell r="V1506">
            <v>1036.4325136612022</v>
          </cell>
        </row>
        <row r="1507">
          <cell r="B1507">
            <v>29140</v>
          </cell>
          <cell r="C1507">
            <v>1</v>
          </cell>
          <cell r="D1507">
            <v>1</v>
          </cell>
          <cell r="Q1507">
            <v>1996</v>
          </cell>
          <cell r="R1507" t="str">
            <v>19961</v>
          </cell>
          <cell r="S1507">
            <v>35069</v>
          </cell>
          <cell r="T1507">
            <v>998.68</v>
          </cell>
          <cell r="U1507">
            <v>1010.2216129032256</v>
          </cell>
          <cell r="V1507">
            <v>1036.4325136612022</v>
          </cell>
        </row>
        <row r="1508">
          <cell r="B1508">
            <v>29141</v>
          </cell>
          <cell r="C1508">
            <v>1</v>
          </cell>
          <cell r="D1508">
            <v>1</v>
          </cell>
          <cell r="Q1508">
            <v>1996</v>
          </cell>
          <cell r="R1508" t="str">
            <v>19961</v>
          </cell>
          <cell r="S1508">
            <v>35070</v>
          </cell>
          <cell r="T1508">
            <v>997.06</v>
          </cell>
          <cell r="U1508">
            <v>1010.2216129032256</v>
          </cell>
          <cell r="V1508">
            <v>1036.4325136612022</v>
          </cell>
        </row>
        <row r="1509">
          <cell r="B1509">
            <v>29142</v>
          </cell>
          <cell r="C1509">
            <v>1</v>
          </cell>
          <cell r="D1509">
            <v>1</v>
          </cell>
          <cell r="Q1509">
            <v>1996</v>
          </cell>
          <cell r="R1509" t="str">
            <v>19961</v>
          </cell>
          <cell r="S1509">
            <v>35071</v>
          </cell>
          <cell r="T1509">
            <v>997.06</v>
          </cell>
          <cell r="U1509">
            <v>1010.2216129032256</v>
          </cell>
          <cell r="V1509">
            <v>1036.4325136612022</v>
          </cell>
        </row>
        <row r="1510">
          <cell r="B1510">
            <v>29143</v>
          </cell>
          <cell r="C1510">
            <v>1</v>
          </cell>
          <cell r="D1510">
            <v>1</v>
          </cell>
          <cell r="Q1510">
            <v>1996</v>
          </cell>
          <cell r="R1510" t="str">
            <v>19961</v>
          </cell>
          <cell r="S1510">
            <v>35072</v>
          </cell>
          <cell r="T1510">
            <v>997.06</v>
          </cell>
          <cell r="U1510">
            <v>1010.2216129032256</v>
          </cell>
          <cell r="V1510">
            <v>1036.4325136612022</v>
          </cell>
        </row>
        <row r="1511">
          <cell r="B1511">
            <v>29144</v>
          </cell>
          <cell r="C1511">
            <v>1</v>
          </cell>
          <cell r="D1511">
            <v>1</v>
          </cell>
          <cell r="Q1511">
            <v>1996</v>
          </cell>
          <cell r="R1511" t="str">
            <v>19961</v>
          </cell>
          <cell r="S1511">
            <v>35073</v>
          </cell>
          <cell r="T1511">
            <v>997.06</v>
          </cell>
          <cell r="U1511">
            <v>1010.2216129032256</v>
          </cell>
          <cell r="V1511">
            <v>1036.4325136612022</v>
          </cell>
        </row>
        <row r="1512">
          <cell r="B1512">
            <v>29145</v>
          </cell>
          <cell r="C1512">
            <v>1</v>
          </cell>
          <cell r="D1512">
            <v>1</v>
          </cell>
          <cell r="Q1512">
            <v>1996</v>
          </cell>
          <cell r="R1512" t="str">
            <v>19961</v>
          </cell>
          <cell r="S1512">
            <v>35074</v>
          </cell>
          <cell r="T1512">
            <v>1003.44</v>
          </cell>
          <cell r="U1512">
            <v>1010.2216129032256</v>
          </cell>
          <cell r="V1512">
            <v>1036.4325136612022</v>
          </cell>
        </row>
        <row r="1513">
          <cell r="B1513">
            <v>29146</v>
          </cell>
          <cell r="C1513">
            <v>1</v>
          </cell>
          <cell r="D1513">
            <v>1</v>
          </cell>
          <cell r="Q1513">
            <v>1996</v>
          </cell>
          <cell r="R1513" t="str">
            <v>19961</v>
          </cell>
          <cell r="S1513">
            <v>35075</v>
          </cell>
          <cell r="T1513">
            <v>1003.86</v>
          </cell>
          <cell r="U1513">
            <v>1010.2216129032256</v>
          </cell>
          <cell r="V1513">
            <v>1036.4325136612022</v>
          </cell>
        </row>
        <row r="1514">
          <cell r="B1514">
            <v>29147</v>
          </cell>
          <cell r="C1514">
            <v>1</v>
          </cell>
          <cell r="D1514">
            <v>1</v>
          </cell>
          <cell r="Q1514">
            <v>1996</v>
          </cell>
          <cell r="R1514" t="str">
            <v>19961</v>
          </cell>
          <cell r="S1514">
            <v>35076</v>
          </cell>
          <cell r="T1514">
            <v>1002.59</v>
          </cell>
          <cell r="U1514">
            <v>1010.2216129032256</v>
          </cell>
          <cell r="V1514">
            <v>1036.4325136612022</v>
          </cell>
        </row>
        <row r="1515">
          <cell r="B1515">
            <v>29148</v>
          </cell>
          <cell r="C1515">
            <v>1</v>
          </cell>
          <cell r="D1515">
            <v>1</v>
          </cell>
          <cell r="Q1515">
            <v>1996</v>
          </cell>
          <cell r="R1515" t="str">
            <v>19961</v>
          </cell>
          <cell r="S1515">
            <v>35077</v>
          </cell>
          <cell r="T1515">
            <v>1005.63</v>
          </cell>
          <cell r="U1515">
            <v>1010.2216129032256</v>
          </cell>
          <cell r="V1515">
            <v>1036.4325136612022</v>
          </cell>
        </row>
        <row r="1516">
          <cell r="B1516">
            <v>29149</v>
          </cell>
          <cell r="C1516">
            <v>1</v>
          </cell>
          <cell r="D1516">
            <v>1</v>
          </cell>
          <cell r="Q1516">
            <v>1996</v>
          </cell>
          <cell r="R1516" t="str">
            <v>19961</v>
          </cell>
          <cell r="S1516">
            <v>35078</v>
          </cell>
          <cell r="T1516">
            <v>1005.63</v>
          </cell>
          <cell r="U1516">
            <v>1010.2216129032256</v>
          </cell>
          <cell r="V1516">
            <v>1036.4325136612022</v>
          </cell>
        </row>
        <row r="1517">
          <cell r="B1517">
            <v>29150</v>
          </cell>
          <cell r="C1517">
            <v>1</v>
          </cell>
          <cell r="D1517">
            <v>1</v>
          </cell>
          <cell r="Q1517">
            <v>1996</v>
          </cell>
          <cell r="R1517" t="str">
            <v>19961</v>
          </cell>
          <cell r="S1517">
            <v>35079</v>
          </cell>
          <cell r="T1517">
            <v>1005.63</v>
          </cell>
          <cell r="U1517">
            <v>1010.2216129032256</v>
          </cell>
          <cell r="V1517">
            <v>1036.4325136612022</v>
          </cell>
        </row>
        <row r="1518">
          <cell r="B1518">
            <v>29151</v>
          </cell>
          <cell r="C1518">
            <v>1</v>
          </cell>
          <cell r="D1518">
            <v>1</v>
          </cell>
          <cell r="Q1518">
            <v>1996</v>
          </cell>
          <cell r="R1518" t="str">
            <v>19961</v>
          </cell>
          <cell r="S1518">
            <v>35080</v>
          </cell>
          <cell r="T1518">
            <v>1011.59</v>
          </cell>
          <cell r="U1518">
            <v>1010.2216129032256</v>
          </cell>
          <cell r="V1518">
            <v>1036.4325136612022</v>
          </cell>
        </row>
        <row r="1519">
          <cell r="B1519">
            <v>29152</v>
          </cell>
          <cell r="C1519">
            <v>1</v>
          </cell>
          <cell r="D1519">
            <v>1</v>
          </cell>
          <cell r="Q1519">
            <v>1996</v>
          </cell>
          <cell r="R1519" t="str">
            <v>19961</v>
          </cell>
          <cell r="S1519">
            <v>35081</v>
          </cell>
          <cell r="T1519">
            <v>1011.72</v>
          </cell>
          <cell r="U1519">
            <v>1010.2216129032256</v>
          </cell>
          <cell r="V1519">
            <v>1036.4325136612022</v>
          </cell>
        </row>
        <row r="1520">
          <cell r="B1520">
            <v>29153</v>
          </cell>
          <cell r="C1520">
            <v>1</v>
          </cell>
          <cell r="D1520">
            <v>1</v>
          </cell>
          <cell r="Q1520">
            <v>1996</v>
          </cell>
          <cell r="R1520" t="str">
            <v>19961</v>
          </cell>
          <cell r="S1520">
            <v>35082</v>
          </cell>
          <cell r="T1520">
            <v>1010.34</v>
          </cell>
          <cell r="U1520">
            <v>1010.2216129032256</v>
          </cell>
          <cell r="V1520">
            <v>1036.4325136612022</v>
          </cell>
        </row>
        <row r="1521">
          <cell r="B1521">
            <v>29154</v>
          </cell>
          <cell r="C1521">
            <v>1</v>
          </cell>
          <cell r="D1521">
            <v>1</v>
          </cell>
          <cell r="Q1521">
            <v>1996</v>
          </cell>
          <cell r="R1521" t="str">
            <v>19961</v>
          </cell>
          <cell r="S1521">
            <v>35083</v>
          </cell>
          <cell r="T1521">
            <v>1015.1</v>
          </cell>
          <cell r="U1521">
            <v>1010.2216129032256</v>
          </cell>
          <cell r="V1521">
            <v>1036.4325136612022</v>
          </cell>
        </row>
        <row r="1522">
          <cell r="B1522">
            <v>29155</v>
          </cell>
          <cell r="C1522">
            <v>1</v>
          </cell>
          <cell r="D1522">
            <v>1</v>
          </cell>
          <cell r="Q1522">
            <v>1996</v>
          </cell>
          <cell r="R1522" t="str">
            <v>19961</v>
          </cell>
          <cell r="S1522">
            <v>35084</v>
          </cell>
          <cell r="T1522">
            <v>1018.99</v>
          </cell>
          <cell r="U1522">
            <v>1010.2216129032256</v>
          </cell>
          <cell r="V1522">
            <v>1036.4325136612022</v>
          </cell>
        </row>
        <row r="1523">
          <cell r="B1523">
            <v>29156</v>
          </cell>
          <cell r="C1523">
            <v>1</v>
          </cell>
          <cell r="D1523">
            <v>1</v>
          </cell>
          <cell r="Q1523">
            <v>1996</v>
          </cell>
          <cell r="R1523" t="str">
            <v>19961</v>
          </cell>
          <cell r="S1523">
            <v>35085</v>
          </cell>
          <cell r="T1523">
            <v>1018.99</v>
          </cell>
          <cell r="U1523">
            <v>1010.2216129032256</v>
          </cell>
          <cell r="V1523">
            <v>1036.4325136612022</v>
          </cell>
        </row>
        <row r="1524">
          <cell r="B1524">
            <v>29157</v>
          </cell>
          <cell r="C1524">
            <v>1</v>
          </cell>
          <cell r="D1524">
            <v>1</v>
          </cell>
          <cell r="Q1524">
            <v>1996</v>
          </cell>
          <cell r="R1524" t="str">
            <v>19961</v>
          </cell>
          <cell r="S1524">
            <v>35086</v>
          </cell>
          <cell r="T1524">
            <v>1018.99</v>
          </cell>
          <cell r="U1524">
            <v>1010.2216129032256</v>
          </cell>
          <cell r="V1524">
            <v>1036.4325136612022</v>
          </cell>
        </row>
        <row r="1525">
          <cell r="B1525">
            <v>29158</v>
          </cell>
          <cell r="C1525">
            <v>1</v>
          </cell>
          <cell r="D1525">
            <v>1</v>
          </cell>
          <cell r="Q1525">
            <v>1996</v>
          </cell>
          <cell r="R1525" t="str">
            <v>19961</v>
          </cell>
          <cell r="S1525">
            <v>35087</v>
          </cell>
          <cell r="T1525">
            <v>1019.17</v>
          </cell>
          <cell r="U1525">
            <v>1010.2216129032256</v>
          </cell>
          <cell r="V1525">
            <v>1036.4325136612022</v>
          </cell>
        </row>
        <row r="1526">
          <cell r="B1526">
            <v>29159</v>
          </cell>
          <cell r="C1526">
            <v>1</v>
          </cell>
          <cell r="D1526">
            <v>1</v>
          </cell>
          <cell r="Q1526">
            <v>1996</v>
          </cell>
          <cell r="R1526" t="str">
            <v>19961</v>
          </cell>
          <cell r="S1526">
            <v>35088</v>
          </cell>
          <cell r="T1526">
            <v>1024.8900000000001</v>
          </cell>
          <cell r="U1526">
            <v>1010.2216129032256</v>
          </cell>
          <cell r="V1526">
            <v>1036.4325136612022</v>
          </cell>
        </row>
        <row r="1527">
          <cell r="B1527">
            <v>29160</v>
          </cell>
          <cell r="C1527">
            <v>1</v>
          </cell>
          <cell r="D1527">
            <v>1</v>
          </cell>
          <cell r="Q1527">
            <v>1996</v>
          </cell>
          <cell r="R1527" t="str">
            <v>19961</v>
          </cell>
          <cell r="S1527">
            <v>35089</v>
          </cell>
          <cell r="T1527">
            <v>1026.08</v>
          </cell>
          <cell r="U1527">
            <v>1010.2216129032256</v>
          </cell>
          <cell r="V1527">
            <v>1036.4325136612022</v>
          </cell>
        </row>
        <row r="1528">
          <cell r="B1528">
            <v>29161</v>
          </cell>
          <cell r="C1528">
            <v>1</v>
          </cell>
          <cell r="D1528">
            <v>1</v>
          </cell>
          <cell r="Q1528">
            <v>1996</v>
          </cell>
          <cell r="R1528" t="str">
            <v>19961</v>
          </cell>
          <cell r="S1528">
            <v>35090</v>
          </cell>
          <cell r="T1528">
            <v>1026.78</v>
          </cell>
          <cell r="U1528">
            <v>1010.2216129032256</v>
          </cell>
          <cell r="V1528">
            <v>1036.4325136612022</v>
          </cell>
        </row>
        <row r="1529">
          <cell r="B1529">
            <v>29162</v>
          </cell>
          <cell r="C1529">
            <v>1</v>
          </cell>
          <cell r="D1529">
            <v>1</v>
          </cell>
          <cell r="Q1529">
            <v>1996</v>
          </cell>
          <cell r="R1529" t="str">
            <v>19961</v>
          </cell>
          <cell r="S1529">
            <v>35091</v>
          </cell>
          <cell r="T1529">
            <v>1026.8900000000001</v>
          </cell>
          <cell r="U1529">
            <v>1010.2216129032256</v>
          </cell>
          <cell r="V1529">
            <v>1036.4325136612022</v>
          </cell>
        </row>
        <row r="1530">
          <cell r="B1530">
            <v>29163</v>
          </cell>
          <cell r="C1530">
            <v>1</v>
          </cell>
          <cell r="D1530">
            <v>1</v>
          </cell>
          <cell r="Q1530">
            <v>1996</v>
          </cell>
          <cell r="R1530" t="str">
            <v>19961</v>
          </cell>
          <cell r="S1530">
            <v>35092</v>
          </cell>
          <cell r="T1530">
            <v>1026.8900000000001</v>
          </cell>
          <cell r="U1530">
            <v>1010.2216129032256</v>
          </cell>
          <cell r="V1530">
            <v>1036.4325136612022</v>
          </cell>
        </row>
        <row r="1531">
          <cell r="B1531">
            <v>29164</v>
          </cell>
          <cell r="C1531">
            <v>1</v>
          </cell>
          <cell r="D1531">
            <v>1</v>
          </cell>
          <cell r="Q1531">
            <v>1996</v>
          </cell>
          <cell r="R1531" t="str">
            <v>19961</v>
          </cell>
          <cell r="S1531">
            <v>35093</v>
          </cell>
          <cell r="T1531">
            <v>1026.8900000000001</v>
          </cell>
          <cell r="U1531">
            <v>1010.2216129032256</v>
          </cell>
          <cell r="V1531">
            <v>1036.4325136612022</v>
          </cell>
        </row>
        <row r="1532">
          <cell r="B1532">
            <v>29165</v>
          </cell>
          <cell r="C1532">
            <v>1</v>
          </cell>
          <cell r="D1532">
            <v>1</v>
          </cell>
          <cell r="Q1532">
            <v>1996</v>
          </cell>
          <cell r="R1532" t="str">
            <v>19961</v>
          </cell>
          <cell r="S1532">
            <v>35094</v>
          </cell>
          <cell r="T1532">
            <v>1027.6099999999999</v>
          </cell>
          <cell r="U1532">
            <v>1010.2216129032256</v>
          </cell>
          <cell r="V1532">
            <v>1036.4325136612022</v>
          </cell>
        </row>
        <row r="1533">
          <cell r="B1533">
            <v>29166</v>
          </cell>
          <cell r="C1533">
            <v>1</v>
          </cell>
          <cell r="D1533">
            <v>1</v>
          </cell>
          <cell r="Q1533">
            <v>1996</v>
          </cell>
          <cell r="R1533" t="str">
            <v>19961</v>
          </cell>
          <cell r="S1533">
            <v>35095</v>
          </cell>
          <cell r="T1533">
            <v>1028.1400000000001</v>
          </cell>
          <cell r="U1533">
            <v>1010.2216129032256</v>
          </cell>
          <cell r="V1533">
            <v>1036.4325136612022</v>
          </cell>
        </row>
        <row r="1534">
          <cell r="B1534">
            <v>29167</v>
          </cell>
          <cell r="C1534">
            <v>1</v>
          </cell>
          <cell r="D1534">
            <v>1</v>
          </cell>
          <cell r="Q1534">
            <v>1996</v>
          </cell>
          <cell r="R1534" t="str">
            <v>19962</v>
          </cell>
          <cell r="S1534">
            <v>35096</v>
          </cell>
          <cell r="T1534">
            <v>1026.3</v>
          </cell>
          <cell r="U1534">
            <v>1029.0868965517241</v>
          </cell>
          <cell r="V1534">
            <v>1036.4325136612022</v>
          </cell>
        </row>
        <row r="1535">
          <cell r="B1535">
            <v>29168</v>
          </cell>
          <cell r="C1535">
            <v>1</v>
          </cell>
          <cell r="D1535">
            <v>1</v>
          </cell>
          <cell r="Q1535">
            <v>1996</v>
          </cell>
          <cell r="R1535" t="str">
            <v>19962</v>
          </cell>
          <cell r="S1535">
            <v>35097</v>
          </cell>
          <cell r="T1535">
            <v>1024.8900000000001</v>
          </cell>
          <cell r="U1535">
            <v>1029.0868965517241</v>
          </cell>
          <cell r="V1535">
            <v>1036.4325136612022</v>
          </cell>
        </row>
        <row r="1536">
          <cell r="B1536">
            <v>29169</v>
          </cell>
          <cell r="C1536">
            <v>1</v>
          </cell>
          <cell r="D1536">
            <v>1</v>
          </cell>
          <cell r="Q1536">
            <v>1996</v>
          </cell>
          <cell r="R1536" t="str">
            <v>19962</v>
          </cell>
          <cell r="S1536">
            <v>35098</v>
          </cell>
          <cell r="T1536">
            <v>1021.29</v>
          </cell>
          <cell r="U1536">
            <v>1029.0868965517241</v>
          </cell>
          <cell r="V1536">
            <v>1036.4325136612022</v>
          </cell>
        </row>
        <row r="1537">
          <cell r="B1537">
            <v>29170</v>
          </cell>
          <cell r="C1537">
            <v>1</v>
          </cell>
          <cell r="D1537">
            <v>1</v>
          </cell>
          <cell r="Q1537">
            <v>1996</v>
          </cell>
          <cell r="R1537" t="str">
            <v>19962</v>
          </cell>
          <cell r="S1537">
            <v>35099</v>
          </cell>
          <cell r="T1537">
            <v>1021.29</v>
          </cell>
          <cell r="U1537">
            <v>1029.0868965517241</v>
          </cell>
          <cell r="V1537">
            <v>1036.4325136612022</v>
          </cell>
        </row>
        <row r="1538">
          <cell r="B1538">
            <v>29171</v>
          </cell>
          <cell r="C1538">
            <v>1</v>
          </cell>
          <cell r="D1538">
            <v>1</v>
          </cell>
          <cell r="Q1538">
            <v>1996</v>
          </cell>
          <cell r="R1538" t="str">
            <v>19962</v>
          </cell>
          <cell r="S1538">
            <v>35100</v>
          </cell>
          <cell r="T1538">
            <v>1021.29</v>
          </cell>
          <cell r="U1538">
            <v>1029.0868965517241</v>
          </cell>
          <cell r="V1538">
            <v>1036.4325136612022</v>
          </cell>
        </row>
        <row r="1539">
          <cell r="B1539">
            <v>29172</v>
          </cell>
          <cell r="C1539">
            <v>1</v>
          </cell>
          <cell r="D1539">
            <v>1</v>
          </cell>
          <cell r="Q1539">
            <v>1996</v>
          </cell>
          <cell r="R1539" t="str">
            <v>19962</v>
          </cell>
          <cell r="S1539">
            <v>35101</v>
          </cell>
          <cell r="T1539">
            <v>1022.93</v>
          </cell>
          <cell r="U1539">
            <v>1029.0868965517241</v>
          </cell>
          <cell r="V1539">
            <v>1036.4325136612022</v>
          </cell>
        </row>
        <row r="1540">
          <cell r="B1540">
            <v>29173</v>
          </cell>
          <cell r="C1540">
            <v>1</v>
          </cell>
          <cell r="D1540">
            <v>1</v>
          </cell>
          <cell r="Q1540">
            <v>1996</v>
          </cell>
          <cell r="R1540" t="str">
            <v>19962</v>
          </cell>
          <cell r="S1540">
            <v>35102</v>
          </cell>
          <cell r="T1540">
            <v>1021.3</v>
          </cell>
          <cell r="U1540">
            <v>1029.0868965517241</v>
          </cell>
          <cell r="V1540">
            <v>1036.4325136612022</v>
          </cell>
        </row>
        <row r="1541">
          <cell r="B1541">
            <v>29174</v>
          </cell>
          <cell r="C1541">
            <v>1</v>
          </cell>
          <cell r="D1541">
            <v>1</v>
          </cell>
          <cell r="Q1541">
            <v>1996</v>
          </cell>
          <cell r="R1541" t="str">
            <v>19962</v>
          </cell>
          <cell r="S1541">
            <v>35103</v>
          </cell>
          <cell r="T1541">
            <v>1022.28</v>
          </cell>
          <cell r="U1541">
            <v>1029.0868965517241</v>
          </cell>
          <cell r="V1541">
            <v>1036.4325136612022</v>
          </cell>
        </row>
        <row r="1542">
          <cell r="B1542">
            <v>29175</v>
          </cell>
          <cell r="C1542">
            <v>1</v>
          </cell>
          <cell r="D1542">
            <v>1</v>
          </cell>
          <cell r="Q1542">
            <v>1996</v>
          </cell>
          <cell r="R1542" t="str">
            <v>19962</v>
          </cell>
          <cell r="S1542">
            <v>35104</v>
          </cell>
          <cell r="T1542">
            <v>1024.17</v>
          </cell>
          <cell r="U1542">
            <v>1029.0868965517241</v>
          </cell>
          <cell r="V1542">
            <v>1036.4325136612022</v>
          </cell>
        </row>
        <row r="1543">
          <cell r="B1543">
            <v>29176</v>
          </cell>
          <cell r="C1543">
            <v>1</v>
          </cell>
          <cell r="D1543">
            <v>1</v>
          </cell>
          <cell r="Q1543">
            <v>1996</v>
          </cell>
          <cell r="R1543" t="str">
            <v>19962</v>
          </cell>
          <cell r="S1543">
            <v>35105</v>
          </cell>
          <cell r="T1543">
            <v>1023.07</v>
          </cell>
          <cell r="U1543">
            <v>1029.0868965517241</v>
          </cell>
          <cell r="V1543">
            <v>1036.4325136612022</v>
          </cell>
        </row>
        <row r="1544">
          <cell r="B1544">
            <v>29177</v>
          </cell>
          <cell r="C1544">
            <v>1</v>
          </cell>
          <cell r="D1544">
            <v>1</v>
          </cell>
          <cell r="Q1544">
            <v>1996</v>
          </cell>
          <cell r="R1544" t="str">
            <v>19962</v>
          </cell>
          <cell r="S1544">
            <v>35106</v>
          </cell>
          <cell r="T1544">
            <v>1023.07</v>
          </cell>
          <cell r="U1544">
            <v>1029.0868965517241</v>
          </cell>
          <cell r="V1544">
            <v>1036.4325136612022</v>
          </cell>
        </row>
        <row r="1545">
          <cell r="B1545">
            <v>29178</v>
          </cell>
          <cell r="C1545">
            <v>1</v>
          </cell>
          <cell r="D1545">
            <v>1</v>
          </cell>
          <cell r="Q1545">
            <v>1996</v>
          </cell>
          <cell r="R1545" t="str">
            <v>19962</v>
          </cell>
          <cell r="S1545">
            <v>35107</v>
          </cell>
          <cell r="T1545">
            <v>1023.07</v>
          </cell>
          <cell r="U1545">
            <v>1029.0868965517241</v>
          </cell>
          <cell r="V1545">
            <v>1036.4325136612022</v>
          </cell>
        </row>
        <row r="1546">
          <cell r="B1546">
            <v>29179</v>
          </cell>
          <cell r="C1546">
            <v>1</v>
          </cell>
          <cell r="D1546">
            <v>1</v>
          </cell>
          <cell r="Q1546">
            <v>1996</v>
          </cell>
          <cell r="R1546" t="str">
            <v>19962</v>
          </cell>
          <cell r="S1546">
            <v>35108</v>
          </cell>
          <cell r="T1546">
            <v>1027.54</v>
          </cell>
          <cell r="U1546">
            <v>1029.0868965517241</v>
          </cell>
          <cell r="V1546">
            <v>1036.4325136612022</v>
          </cell>
        </row>
        <row r="1547">
          <cell r="B1547">
            <v>29180</v>
          </cell>
          <cell r="C1547">
            <v>1</v>
          </cell>
          <cell r="D1547">
            <v>1</v>
          </cell>
          <cell r="Q1547">
            <v>1996</v>
          </cell>
          <cell r="R1547" t="str">
            <v>19962</v>
          </cell>
          <cell r="S1547">
            <v>35109</v>
          </cell>
          <cell r="T1547">
            <v>1028.58</v>
          </cell>
          <cell r="U1547">
            <v>1029.0868965517241</v>
          </cell>
          <cell r="V1547">
            <v>1036.4325136612022</v>
          </cell>
        </row>
        <row r="1548">
          <cell r="B1548">
            <v>29181</v>
          </cell>
          <cell r="C1548">
            <v>1</v>
          </cell>
          <cell r="D1548">
            <v>1</v>
          </cell>
          <cell r="Q1548">
            <v>1996</v>
          </cell>
          <cell r="R1548" t="str">
            <v>19962</v>
          </cell>
          <cell r="S1548">
            <v>35110</v>
          </cell>
          <cell r="T1548">
            <v>1027.57</v>
          </cell>
          <cell r="U1548">
            <v>1029.0868965517241</v>
          </cell>
          <cell r="V1548">
            <v>1036.4325136612022</v>
          </cell>
        </row>
        <row r="1549">
          <cell r="B1549">
            <v>29182</v>
          </cell>
          <cell r="C1549">
            <v>1</v>
          </cell>
          <cell r="D1549">
            <v>1</v>
          </cell>
          <cell r="Q1549">
            <v>1996</v>
          </cell>
          <cell r="R1549" t="str">
            <v>19962</v>
          </cell>
          <cell r="S1549">
            <v>35111</v>
          </cell>
          <cell r="T1549">
            <v>1030.67</v>
          </cell>
          <cell r="U1549">
            <v>1029.0868965517241</v>
          </cell>
          <cell r="V1549">
            <v>1036.4325136612022</v>
          </cell>
        </row>
        <row r="1550">
          <cell r="B1550">
            <v>29183</v>
          </cell>
          <cell r="C1550">
            <v>1</v>
          </cell>
          <cell r="D1550">
            <v>1</v>
          </cell>
          <cell r="Q1550">
            <v>1996</v>
          </cell>
          <cell r="R1550" t="str">
            <v>19962</v>
          </cell>
          <cell r="S1550">
            <v>35112</v>
          </cell>
          <cell r="T1550">
            <v>1029.5</v>
          </cell>
          <cell r="U1550">
            <v>1029.0868965517241</v>
          </cell>
          <cell r="V1550">
            <v>1036.4325136612022</v>
          </cell>
        </row>
        <row r="1551">
          <cell r="B1551">
            <v>29184</v>
          </cell>
          <cell r="C1551">
            <v>1</v>
          </cell>
          <cell r="D1551">
            <v>1</v>
          </cell>
          <cell r="Q1551">
            <v>1996</v>
          </cell>
          <cell r="R1551" t="str">
            <v>19962</v>
          </cell>
          <cell r="S1551">
            <v>35113</v>
          </cell>
          <cell r="T1551">
            <v>1029.5</v>
          </cell>
          <cell r="U1551">
            <v>1029.0868965517241</v>
          </cell>
          <cell r="V1551">
            <v>1036.4325136612022</v>
          </cell>
        </row>
        <row r="1552">
          <cell r="B1552">
            <v>29185</v>
          </cell>
          <cell r="C1552">
            <v>1</v>
          </cell>
          <cell r="D1552">
            <v>1</v>
          </cell>
          <cell r="Q1552">
            <v>1996</v>
          </cell>
          <cell r="R1552" t="str">
            <v>19962</v>
          </cell>
          <cell r="S1552">
            <v>35114</v>
          </cell>
          <cell r="T1552">
            <v>1029.5</v>
          </cell>
          <cell r="U1552">
            <v>1029.0868965517241</v>
          </cell>
          <cell r="V1552">
            <v>1036.4325136612022</v>
          </cell>
        </row>
        <row r="1553">
          <cell r="B1553">
            <v>29186</v>
          </cell>
          <cell r="C1553">
            <v>1</v>
          </cell>
          <cell r="D1553">
            <v>1</v>
          </cell>
          <cell r="Q1553">
            <v>1996</v>
          </cell>
          <cell r="R1553" t="str">
            <v>19962</v>
          </cell>
          <cell r="S1553">
            <v>35115</v>
          </cell>
          <cell r="T1553">
            <v>1033.4100000000001</v>
          </cell>
          <cell r="U1553">
            <v>1029.0868965517241</v>
          </cell>
          <cell r="V1553">
            <v>1036.4325136612022</v>
          </cell>
        </row>
        <row r="1554">
          <cell r="B1554">
            <v>29187</v>
          </cell>
          <cell r="C1554">
            <v>1</v>
          </cell>
          <cell r="D1554">
            <v>1</v>
          </cell>
          <cell r="Q1554">
            <v>1996</v>
          </cell>
          <cell r="R1554" t="str">
            <v>19962</v>
          </cell>
          <cell r="S1554">
            <v>35116</v>
          </cell>
          <cell r="T1554">
            <v>1034.3399999999999</v>
          </cell>
          <cell r="U1554">
            <v>1029.0868965517241</v>
          </cell>
          <cell r="V1554">
            <v>1036.4325136612022</v>
          </cell>
        </row>
        <row r="1555">
          <cell r="B1555">
            <v>29188</v>
          </cell>
          <cell r="C1555">
            <v>1</v>
          </cell>
          <cell r="D1555">
            <v>1</v>
          </cell>
          <cell r="Q1555">
            <v>1996</v>
          </cell>
          <cell r="R1555" t="str">
            <v>19962</v>
          </cell>
          <cell r="S1555">
            <v>35117</v>
          </cell>
          <cell r="T1555">
            <v>1035.43</v>
          </cell>
          <cell r="U1555">
            <v>1029.0868965517241</v>
          </cell>
          <cell r="V1555">
            <v>1036.4325136612022</v>
          </cell>
        </row>
        <row r="1556">
          <cell r="B1556">
            <v>29189</v>
          </cell>
          <cell r="C1556">
            <v>1</v>
          </cell>
          <cell r="D1556">
            <v>1</v>
          </cell>
          <cell r="Q1556">
            <v>1996</v>
          </cell>
          <cell r="R1556" t="str">
            <v>19962</v>
          </cell>
          <cell r="S1556">
            <v>35118</v>
          </cell>
          <cell r="T1556">
            <v>1035.04</v>
          </cell>
          <cell r="U1556">
            <v>1029.0868965517241</v>
          </cell>
          <cell r="V1556">
            <v>1036.4325136612022</v>
          </cell>
        </row>
        <row r="1557">
          <cell r="B1557">
            <v>29190</v>
          </cell>
          <cell r="C1557">
            <v>1</v>
          </cell>
          <cell r="D1557">
            <v>1</v>
          </cell>
          <cell r="Q1557">
            <v>1996</v>
          </cell>
          <cell r="R1557" t="str">
            <v>19962</v>
          </cell>
          <cell r="S1557">
            <v>35119</v>
          </cell>
          <cell r="T1557">
            <v>1036.71</v>
          </cell>
          <cell r="U1557">
            <v>1029.0868965517241</v>
          </cell>
          <cell r="V1557">
            <v>1036.4325136612022</v>
          </cell>
        </row>
        <row r="1558">
          <cell r="B1558">
            <v>29191</v>
          </cell>
          <cell r="C1558">
            <v>1</v>
          </cell>
          <cell r="D1558">
            <v>1</v>
          </cell>
          <cell r="Q1558">
            <v>1996</v>
          </cell>
          <cell r="R1558" t="str">
            <v>19962</v>
          </cell>
          <cell r="S1558">
            <v>35120</v>
          </cell>
          <cell r="T1558">
            <v>1036.71</v>
          </cell>
          <cell r="U1558">
            <v>1029.0868965517241</v>
          </cell>
          <cell r="V1558">
            <v>1036.4325136612022</v>
          </cell>
        </row>
        <row r="1559">
          <cell r="B1559">
            <v>29192</v>
          </cell>
          <cell r="C1559">
            <v>1</v>
          </cell>
          <cell r="D1559">
            <v>1</v>
          </cell>
          <cell r="Q1559">
            <v>1996</v>
          </cell>
          <cell r="R1559" t="str">
            <v>19962</v>
          </cell>
          <cell r="S1559">
            <v>35121</v>
          </cell>
          <cell r="T1559">
            <v>1036.71</v>
          </cell>
          <cell r="U1559">
            <v>1029.0868965517241</v>
          </cell>
          <cell r="V1559">
            <v>1036.4325136612022</v>
          </cell>
        </row>
        <row r="1560">
          <cell r="B1560">
            <v>29193</v>
          </cell>
          <cell r="C1560">
            <v>1</v>
          </cell>
          <cell r="D1560">
            <v>1</v>
          </cell>
          <cell r="Q1560">
            <v>1996</v>
          </cell>
          <cell r="R1560" t="str">
            <v>19962</v>
          </cell>
          <cell r="S1560">
            <v>35122</v>
          </cell>
          <cell r="T1560">
            <v>1038.49</v>
          </cell>
          <cell r="U1560">
            <v>1029.0868965517241</v>
          </cell>
          <cell r="V1560">
            <v>1036.4325136612022</v>
          </cell>
        </row>
        <row r="1561">
          <cell r="B1561">
            <v>29194</v>
          </cell>
          <cell r="C1561">
            <v>1</v>
          </cell>
          <cell r="D1561">
            <v>1</v>
          </cell>
          <cell r="Q1561">
            <v>1996</v>
          </cell>
          <cell r="R1561" t="str">
            <v>19962</v>
          </cell>
          <cell r="S1561">
            <v>35123</v>
          </cell>
          <cell r="T1561">
            <v>1039.06</v>
          </cell>
          <cell r="U1561">
            <v>1029.0868965517241</v>
          </cell>
          <cell r="V1561">
            <v>1036.4325136612022</v>
          </cell>
        </row>
        <row r="1562">
          <cell r="B1562">
            <v>29195</v>
          </cell>
          <cell r="C1562">
            <v>1</v>
          </cell>
          <cell r="D1562">
            <v>1</v>
          </cell>
          <cell r="Q1562">
            <v>1996</v>
          </cell>
          <cell r="R1562" t="str">
            <v>19962</v>
          </cell>
          <cell r="S1562">
            <v>35124</v>
          </cell>
          <cell r="T1562">
            <v>1039.81</v>
          </cell>
          <cell r="U1562">
            <v>1029.0868965517241</v>
          </cell>
          <cell r="V1562">
            <v>1036.4325136612022</v>
          </cell>
        </row>
        <row r="1563">
          <cell r="B1563">
            <v>29196</v>
          </cell>
          <cell r="C1563">
            <v>1</v>
          </cell>
          <cell r="D1563">
            <v>1</v>
          </cell>
          <cell r="Q1563">
            <v>1996</v>
          </cell>
          <cell r="R1563" t="str">
            <v>19963</v>
          </cell>
          <cell r="S1563">
            <v>35125</v>
          </cell>
          <cell r="T1563">
            <v>1039.9000000000001</v>
          </cell>
          <cell r="U1563">
            <v>1044.9693548387097</v>
          </cell>
          <cell r="V1563">
            <v>1036.4325136612022</v>
          </cell>
        </row>
        <row r="1564">
          <cell r="B1564">
            <v>29197</v>
          </cell>
          <cell r="C1564">
            <v>1</v>
          </cell>
          <cell r="D1564">
            <v>1</v>
          </cell>
          <cell r="Q1564">
            <v>1996</v>
          </cell>
          <cell r="R1564" t="str">
            <v>19963</v>
          </cell>
          <cell r="S1564">
            <v>35126</v>
          </cell>
          <cell r="T1564">
            <v>1040.7</v>
          </cell>
          <cell r="U1564">
            <v>1044.9693548387097</v>
          </cell>
          <cell r="V1564">
            <v>1036.4325136612022</v>
          </cell>
        </row>
        <row r="1565">
          <cell r="B1565">
            <v>29198</v>
          </cell>
          <cell r="C1565">
            <v>1</v>
          </cell>
          <cell r="D1565">
            <v>1</v>
          </cell>
          <cell r="Q1565">
            <v>1996</v>
          </cell>
          <cell r="R1565" t="str">
            <v>19963</v>
          </cell>
          <cell r="S1565">
            <v>35127</v>
          </cell>
          <cell r="T1565">
            <v>1040.7</v>
          </cell>
          <cell r="U1565">
            <v>1044.9693548387097</v>
          </cell>
          <cell r="V1565">
            <v>1036.4325136612022</v>
          </cell>
        </row>
        <row r="1566">
          <cell r="B1566">
            <v>29199</v>
          </cell>
          <cell r="C1566">
            <v>1</v>
          </cell>
          <cell r="D1566">
            <v>1</v>
          </cell>
          <cell r="Q1566">
            <v>1996</v>
          </cell>
          <cell r="R1566" t="str">
            <v>19963</v>
          </cell>
          <cell r="S1566">
            <v>35128</v>
          </cell>
          <cell r="T1566">
            <v>1040.7</v>
          </cell>
          <cell r="U1566">
            <v>1044.9693548387097</v>
          </cell>
          <cell r="V1566">
            <v>1036.4325136612022</v>
          </cell>
        </row>
        <row r="1567">
          <cell r="B1567">
            <v>29200</v>
          </cell>
          <cell r="C1567">
            <v>1</v>
          </cell>
          <cell r="D1567">
            <v>1</v>
          </cell>
          <cell r="Q1567">
            <v>1996</v>
          </cell>
          <cell r="R1567" t="str">
            <v>19963</v>
          </cell>
          <cell r="S1567">
            <v>35129</v>
          </cell>
          <cell r="T1567">
            <v>1041.28</v>
          </cell>
          <cell r="U1567">
            <v>1044.9693548387097</v>
          </cell>
          <cell r="V1567">
            <v>1036.4325136612022</v>
          </cell>
        </row>
        <row r="1568">
          <cell r="B1568">
            <v>29201</v>
          </cell>
          <cell r="C1568">
            <v>1</v>
          </cell>
          <cell r="D1568">
            <v>1</v>
          </cell>
          <cell r="Q1568">
            <v>1996</v>
          </cell>
          <cell r="R1568" t="str">
            <v>19963</v>
          </cell>
          <cell r="S1568">
            <v>35130</v>
          </cell>
          <cell r="T1568">
            <v>1041.83</v>
          </cell>
          <cell r="U1568">
            <v>1044.9693548387097</v>
          </cell>
          <cell r="V1568">
            <v>1036.4325136612022</v>
          </cell>
        </row>
        <row r="1569">
          <cell r="B1569">
            <v>29202</v>
          </cell>
          <cell r="C1569">
            <v>1</v>
          </cell>
          <cell r="D1569">
            <v>1</v>
          </cell>
          <cell r="Q1569">
            <v>1996</v>
          </cell>
          <cell r="R1569" t="str">
            <v>19963</v>
          </cell>
          <cell r="S1569">
            <v>35131</v>
          </cell>
          <cell r="T1569">
            <v>1042.03</v>
          </cell>
          <cell r="U1569">
            <v>1044.9693548387097</v>
          </cell>
          <cell r="V1569">
            <v>1036.4325136612022</v>
          </cell>
        </row>
        <row r="1570">
          <cell r="B1570">
            <v>29203</v>
          </cell>
          <cell r="C1570">
            <v>1</v>
          </cell>
          <cell r="D1570">
            <v>1</v>
          </cell>
          <cell r="Q1570">
            <v>1996</v>
          </cell>
          <cell r="R1570" t="str">
            <v>19963</v>
          </cell>
          <cell r="S1570">
            <v>35132</v>
          </cell>
          <cell r="T1570">
            <v>1042.6099999999999</v>
          </cell>
          <cell r="U1570">
            <v>1044.9693548387097</v>
          </cell>
          <cell r="V1570">
            <v>1036.4325136612022</v>
          </cell>
        </row>
        <row r="1571">
          <cell r="B1571">
            <v>29204</v>
          </cell>
          <cell r="C1571">
            <v>1</v>
          </cell>
          <cell r="D1571">
            <v>1</v>
          </cell>
          <cell r="Q1571">
            <v>1996</v>
          </cell>
          <cell r="R1571" t="str">
            <v>19963</v>
          </cell>
          <cell r="S1571">
            <v>35133</v>
          </cell>
          <cell r="T1571">
            <v>1042.42</v>
          </cell>
          <cell r="U1571">
            <v>1044.9693548387097</v>
          </cell>
          <cell r="V1571">
            <v>1036.4325136612022</v>
          </cell>
        </row>
        <row r="1572">
          <cell r="B1572">
            <v>29205</v>
          </cell>
          <cell r="C1572">
            <v>1</v>
          </cell>
          <cell r="D1572">
            <v>1</v>
          </cell>
          <cell r="Q1572">
            <v>1996</v>
          </cell>
          <cell r="R1572" t="str">
            <v>19963</v>
          </cell>
          <cell r="S1572">
            <v>35134</v>
          </cell>
          <cell r="T1572">
            <v>1042.42</v>
          </cell>
          <cell r="U1572">
            <v>1044.9693548387097</v>
          </cell>
          <cell r="V1572">
            <v>1036.4325136612022</v>
          </cell>
        </row>
        <row r="1573">
          <cell r="B1573">
            <v>29206</v>
          </cell>
          <cell r="C1573">
            <v>1</v>
          </cell>
          <cell r="D1573">
            <v>1</v>
          </cell>
          <cell r="Q1573">
            <v>1996</v>
          </cell>
          <cell r="R1573" t="str">
            <v>19963</v>
          </cell>
          <cell r="S1573">
            <v>35135</v>
          </cell>
          <cell r="T1573">
            <v>1042.42</v>
          </cell>
          <cell r="U1573">
            <v>1044.9693548387097</v>
          </cell>
          <cell r="V1573">
            <v>1036.4325136612022</v>
          </cell>
        </row>
        <row r="1574">
          <cell r="B1574">
            <v>29207</v>
          </cell>
          <cell r="C1574">
            <v>1</v>
          </cell>
          <cell r="D1574">
            <v>1</v>
          </cell>
          <cell r="Q1574">
            <v>1996</v>
          </cell>
          <cell r="R1574" t="str">
            <v>19963</v>
          </cell>
          <cell r="S1574">
            <v>35136</v>
          </cell>
          <cell r="T1574">
            <v>1043.5</v>
          </cell>
          <cell r="U1574">
            <v>1044.9693548387097</v>
          </cell>
          <cell r="V1574">
            <v>1036.4325136612022</v>
          </cell>
        </row>
        <row r="1575">
          <cell r="B1575">
            <v>29208</v>
          </cell>
          <cell r="C1575">
            <v>1</v>
          </cell>
          <cell r="D1575">
            <v>1</v>
          </cell>
          <cell r="Q1575">
            <v>1996</v>
          </cell>
          <cell r="R1575" t="str">
            <v>19963</v>
          </cell>
          <cell r="S1575">
            <v>35137</v>
          </cell>
          <cell r="T1575">
            <v>1044.07</v>
          </cell>
          <cell r="U1575">
            <v>1044.9693548387097</v>
          </cell>
          <cell r="V1575">
            <v>1036.4325136612022</v>
          </cell>
        </row>
        <row r="1576">
          <cell r="B1576">
            <v>29209</v>
          </cell>
          <cell r="C1576">
            <v>1</v>
          </cell>
          <cell r="D1576">
            <v>1</v>
          </cell>
          <cell r="Q1576">
            <v>1996</v>
          </cell>
          <cell r="R1576" t="str">
            <v>19963</v>
          </cell>
          <cell r="S1576">
            <v>35138</v>
          </cell>
          <cell r="T1576">
            <v>1044.99</v>
          </cell>
          <cell r="U1576">
            <v>1044.9693548387097</v>
          </cell>
          <cell r="V1576">
            <v>1036.4325136612022</v>
          </cell>
        </row>
        <row r="1577">
          <cell r="B1577">
            <v>29210</v>
          </cell>
          <cell r="C1577">
            <v>1</v>
          </cell>
          <cell r="D1577">
            <v>1</v>
          </cell>
          <cell r="Q1577">
            <v>1996</v>
          </cell>
          <cell r="R1577" t="str">
            <v>19963</v>
          </cell>
          <cell r="S1577">
            <v>35139</v>
          </cell>
          <cell r="T1577">
            <v>1045.44</v>
          </cell>
          <cell r="U1577">
            <v>1044.9693548387097</v>
          </cell>
          <cell r="V1577">
            <v>1036.4325136612022</v>
          </cell>
        </row>
        <row r="1578">
          <cell r="B1578">
            <v>29211</v>
          </cell>
          <cell r="C1578">
            <v>1</v>
          </cell>
          <cell r="D1578">
            <v>1</v>
          </cell>
          <cell r="Q1578">
            <v>1996</v>
          </cell>
          <cell r="R1578" t="str">
            <v>19963</v>
          </cell>
          <cell r="S1578">
            <v>35140</v>
          </cell>
          <cell r="T1578">
            <v>1046.0899999999999</v>
          </cell>
          <cell r="U1578">
            <v>1044.9693548387097</v>
          </cell>
          <cell r="V1578">
            <v>1036.4325136612022</v>
          </cell>
        </row>
        <row r="1579">
          <cell r="B1579">
            <v>29212</v>
          </cell>
          <cell r="C1579">
            <v>1</v>
          </cell>
          <cell r="D1579">
            <v>1</v>
          </cell>
          <cell r="Q1579">
            <v>1996</v>
          </cell>
          <cell r="R1579" t="str">
            <v>19963</v>
          </cell>
          <cell r="S1579">
            <v>35141</v>
          </cell>
          <cell r="T1579">
            <v>1046.0899999999999</v>
          </cell>
          <cell r="U1579">
            <v>1044.9693548387097</v>
          </cell>
          <cell r="V1579">
            <v>1036.4325136612022</v>
          </cell>
        </row>
        <row r="1580">
          <cell r="B1580">
            <v>29213</v>
          </cell>
          <cell r="C1580">
            <v>1</v>
          </cell>
          <cell r="D1580">
            <v>1</v>
          </cell>
          <cell r="Q1580">
            <v>1996</v>
          </cell>
          <cell r="R1580" t="str">
            <v>19963</v>
          </cell>
          <cell r="S1580">
            <v>35142</v>
          </cell>
          <cell r="T1580">
            <v>1046.0899999999999</v>
          </cell>
          <cell r="U1580">
            <v>1044.9693548387097</v>
          </cell>
          <cell r="V1580">
            <v>1036.4325136612022</v>
          </cell>
        </row>
        <row r="1581">
          <cell r="B1581">
            <v>29214</v>
          </cell>
          <cell r="C1581">
            <v>1</v>
          </cell>
          <cell r="D1581">
            <v>1</v>
          </cell>
          <cell r="Q1581">
            <v>1996</v>
          </cell>
          <cell r="R1581" t="str">
            <v>19963</v>
          </cell>
          <cell r="S1581">
            <v>35143</v>
          </cell>
          <cell r="T1581">
            <v>1046.76</v>
          </cell>
          <cell r="U1581">
            <v>1044.9693548387097</v>
          </cell>
          <cell r="V1581">
            <v>1036.4325136612022</v>
          </cell>
        </row>
        <row r="1582">
          <cell r="B1582">
            <v>29215</v>
          </cell>
          <cell r="C1582">
            <v>1</v>
          </cell>
          <cell r="D1582">
            <v>1</v>
          </cell>
          <cell r="Q1582">
            <v>1996</v>
          </cell>
          <cell r="R1582" t="str">
            <v>19963</v>
          </cell>
          <cell r="S1582">
            <v>35144</v>
          </cell>
          <cell r="T1582">
            <v>1047.24</v>
          </cell>
          <cell r="U1582">
            <v>1044.9693548387097</v>
          </cell>
          <cell r="V1582">
            <v>1036.4325136612022</v>
          </cell>
        </row>
        <row r="1583">
          <cell r="B1583">
            <v>29216</v>
          </cell>
          <cell r="C1583">
            <v>1</v>
          </cell>
          <cell r="D1583">
            <v>1</v>
          </cell>
          <cell r="Q1583">
            <v>1996</v>
          </cell>
          <cell r="R1583" t="str">
            <v>19963</v>
          </cell>
          <cell r="S1583">
            <v>35145</v>
          </cell>
          <cell r="T1583">
            <v>1047.6500000000001</v>
          </cell>
          <cell r="U1583">
            <v>1044.9693548387097</v>
          </cell>
          <cell r="V1583">
            <v>1036.4325136612022</v>
          </cell>
        </row>
        <row r="1584">
          <cell r="B1584">
            <v>29217</v>
          </cell>
          <cell r="C1584">
            <v>1</v>
          </cell>
          <cell r="D1584">
            <v>1</v>
          </cell>
          <cell r="Q1584">
            <v>1996</v>
          </cell>
          <cell r="R1584" t="str">
            <v>19963</v>
          </cell>
          <cell r="S1584">
            <v>35146</v>
          </cell>
          <cell r="T1584">
            <v>1048.4000000000001</v>
          </cell>
          <cell r="U1584">
            <v>1044.9693548387097</v>
          </cell>
          <cell r="V1584">
            <v>1036.4325136612022</v>
          </cell>
        </row>
        <row r="1585">
          <cell r="B1585">
            <v>29218</v>
          </cell>
          <cell r="C1585">
            <v>1</v>
          </cell>
          <cell r="D1585">
            <v>1</v>
          </cell>
          <cell r="Q1585">
            <v>1996</v>
          </cell>
          <cell r="R1585" t="str">
            <v>19963</v>
          </cell>
          <cell r="S1585">
            <v>35147</v>
          </cell>
          <cell r="T1585">
            <v>1048</v>
          </cell>
          <cell r="U1585">
            <v>1044.9693548387097</v>
          </cell>
          <cell r="V1585">
            <v>1036.4325136612022</v>
          </cell>
        </row>
        <row r="1586">
          <cell r="B1586">
            <v>29219</v>
          </cell>
          <cell r="C1586">
            <v>1</v>
          </cell>
          <cell r="D1586">
            <v>1</v>
          </cell>
          <cell r="Q1586">
            <v>1996</v>
          </cell>
          <cell r="R1586" t="str">
            <v>19963</v>
          </cell>
          <cell r="S1586">
            <v>35148</v>
          </cell>
          <cell r="T1586">
            <v>1048</v>
          </cell>
          <cell r="U1586">
            <v>1044.9693548387097</v>
          </cell>
          <cell r="V1586">
            <v>1036.4325136612022</v>
          </cell>
        </row>
        <row r="1587">
          <cell r="B1587">
            <v>29220</v>
          </cell>
          <cell r="C1587">
            <v>1</v>
          </cell>
          <cell r="D1587">
            <v>1</v>
          </cell>
          <cell r="Q1587">
            <v>1996</v>
          </cell>
          <cell r="R1587" t="str">
            <v>19963</v>
          </cell>
          <cell r="S1587">
            <v>35149</v>
          </cell>
          <cell r="T1587">
            <v>1048</v>
          </cell>
          <cell r="U1587">
            <v>1044.9693548387097</v>
          </cell>
          <cell r="V1587">
            <v>1036.4325136612022</v>
          </cell>
        </row>
        <row r="1588">
          <cell r="B1588">
            <v>29221</v>
          </cell>
          <cell r="C1588">
            <v>1</v>
          </cell>
          <cell r="D1588">
            <v>1</v>
          </cell>
          <cell r="Q1588">
            <v>1996</v>
          </cell>
          <cell r="R1588" t="str">
            <v>19963</v>
          </cell>
          <cell r="S1588">
            <v>35150</v>
          </cell>
          <cell r="T1588">
            <v>1048</v>
          </cell>
          <cell r="U1588">
            <v>1044.9693548387097</v>
          </cell>
          <cell r="V1588">
            <v>1036.4325136612022</v>
          </cell>
        </row>
        <row r="1589">
          <cell r="B1589">
            <v>29222</v>
          </cell>
          <cell r="C1589">
            <v>1</v>
          </cell>
          <cell r="D1589">
            <v>1</v>
          </cell>
          <cell r="Q1589">
            <v>1996</v>
          </cell>
          <cell r="R1589" t="str">
            <v>19963</v>
          </cell>
          <cell r="S1589">
            <v>35151</v>
          </cell>
          <cell r="T1589">
            <v>1049.08</v>
          </cell>
          <cell r="U1589">
            <v>1044.9693548387097</v>
          </cell>
          <cell r="V1589">
            <v>1036.4325136612022</v>
          </cell>
        </row>
        <row r="1590">
          <cell r="B1590">
            <v>29223</v>
          </cell>
          <cell r="C1590">
            <v>1</v>
          </cell>
          <cell r="D1590">
            <v>1</v>
          </cell>
          <cell r="Q1590">
            <v>1996</v>
          </cell>
          <cell r="R1590" t="str">
            <v>19963</v>
          </cell>
          <cell r="S1590">
            <v>35152</v>
          </cell>
          <cell r="T1590">
            <v>1049.22</v>
          </cell>
          <cell r="U1590">
            <v>1044.9693548387097</v>
          </cell>
          <cell r="V1590">
            <v>1036.4325136612022</v>
          </cell>
        </row>
        <row r="1591">
          <cell r="B1591">
            <v>29224</v>
          </cell>
          <cell r="C1591">
            <v>1</v>
          </cell>
          <cell r="D1591">
            <v>1</v>
          </cell>
          <cell r="Q1591">
            <v>1996</v>
          </cell>
          <cell r="R1591" t="str">
            <v>19963</v>
          </cell>
          <cell r="S1591">
            <v>35153</v>
          </cell>
          <cell r="T1591">
            <v>1048.42</v>
          </cell>
          <cell r="U1591">
            <v>1044.9693548387097</v>
          </cell>
          <cell r="V1591">
            <v>1036.4325136612022</v>
          </cell>
        </row>
        <row r="1592">
          <cell r="B1592">
            <v>29225</v>
          </cell>
          <cell r="C1592">
            <v>1</v>
          </cell>
          <cell r="D1592">
            <v>1</v>
          </cell>
          <cell r="Q1592">
            <v>1996</v>
          </cell>
          <cell r="R1592" t="str">
            <v>19963</v>
          </cell>
          <cell r="S1592">
            <v>35154</v>
          </cell>
          <cell r="T1592">
            <v>1046</v>
          </cell>
          <cell r="U1592">
            <v>1044.9693548387097</v>
          </cell>
          <cell r="V1592">
            <v>1036.4325136612022</v>
          </cell>
        </row>
        <row r="1593">
          <cell r="B1593">
            <v>29226</v>
          </cell>
          <cell r="C1593">
            <v>1</v>
          </cell>
          <cell r="D1593">
            <v>1</v>
          </cell>
          <cell r="Q1593">
            <v>1996</v>
          </cell>
          <cell r="R1593" t="str">
            <v>19963</v>
          </cell>
          <cell r="S1593">
            <v>35155</v>
          </cell>
          <cell r="T1593">
            <v>1046</v>
          </cell>
          <cell r="U1593">
            <v>1044.9693548387097</v>
          </cell>
          <cell r="V1593">
            <v>1036.4325136612022</v>
          </cell>
        </row>
        <row r="1594">
          <cell r="B1594">
            <v>29227</v>
          </cell>
          <cell r="C1594">
            <v>1</v>
          </cell>
          <cell r="D1594">
            <v>1</v>
          </cell>
          <cell r="Q1594">
            <v>1996</v>
          </cell>
          <cell r="R1594" t="str">
            <v>19964</v>
          </cell>
          <cell r="S1594">
            <v>35156</v>
          </cell>
          <cell r="T1594">
            <v>1046</v>
          </cell>
          <cell r="U1594">
            <v>1050.6966666666667</v>
          </cell>
          <cell r="V1594">
            <v>1036.4325136612022</v>
          </cell>
        </row>
        <row r="1595">
          <cell r="B1595">
            <v>29228</v>
          </cell>
          <cell r="C1595">
            <v>1</v>
          </cell>
          <cell r="D1595">
            <v>1</v>
          </cell>
          <cell r="Q1595">
            <v>1996</v>
          </cell>
          <cell r="R1595" t="str">
            <v>19964</v>
          </cell>
          <cell r="S1595">
            <v>35157</v>
          </cell>
          <cell r="T1595">
            <v>1042.2</v>
          </cell>
          <cell r="U1595">
            <v>1050.6966666666667</v>
          </cell>
          <cell r="V1595">
            <v>1036.4325136612022</v>
          </cell>
        </row>
        <row r="1596">
          <cell r="B1596">
            <v>29229</v>
          </cell>
          <cell r="C1596">
            <v>1</v>
          </cell>
          <cell r="D1596">
            <v>1</v>
          </cell>
          <cell r="Q1596">
            <v>1996</v>
          </cell>
          <cell r="R1596" t="str">
            <v>19964</v>
          </cell>
          <cell r="S1596">
            <v>35158</v>
          </cell>
          <cell r="T1596">
            <v>1045.23</v>
          </cell>
          <cell r="U1596">
            <v>1050.6966666666667</v>
          </cell>
          <cell r="V1596">
            <v>1036.4325136612022</v>
          </cell>
        </row>
        <row r="1597">
          <cell r="B1597">
            <v>29230</v>
          </cell>
          <cell r="C1597">
            <v>1</v>
          </cell>
          <cell r="D1597">
            <v>1</v>
          </cell>
          <cell r="Q1597">
            <v>1996</v>
          </cell>
          <cell r="R1597" t="str">
            <v>19964</v>
          </cell>
          <cell r="S1597">
            <v>35159</v>
          </cell>
          <cell r="T1597">
            <v>1046.92</v>
          </cell>
          <cell r="U1597">
            <v>1050.6966666666667</v>
          </cell>
          <cell r="V1597">
            <v>1036.4325136612022</v>
          </cell>
        </row>
        <row r="1598">
          <cell r="B1598">
            <v>29231</v>
          </cell>
          <cell r="C1598">
            <v>1</v>
          </cell>
          <cell r="D1598">
            <v>1</v>
          </cell>
          <cell r="Q1598">
            <v>1996</v>
          </cell>
          <cell r="R1598" t="str">
            <v>19964</v>
          </cell>
          <cell r="S1598">
            <v>35160</v>
          </cell>
          <cell r="T1598">
            <v>1046.92</v>
          </cell>
          <cell r="U1598">
            <v>1050.6966666666667</v>
          </cell>
          <cell r="V1598">
            <v>1036.4325136612022</v>
          </cell>
        </row>
        <row r="1599">
          <cell r="B1599">
            <v>29232</v>
          </cell>
          <cell r="C1599">
            <v>1</v>
          </cell>
          <cell r="D1599">
            <v>1</v>
          </cell>
          <cell r="Q1599">
            <v>1996</v>
          </cell>
          <cell r="R1599" t="str">
            <v>19964</v>
          </cell>
          <cell r="S1599">
            <v>35161</v>
          </cell>
          <cell r="T1599">
            <v>1046.92</v>
          </cell>
          <cell r="U1599">
            <v>1050.6966666666667</v>
          </cell>
          <cell r="V1599">
            <v>1036.4325136612022</v>
          </cell>
        </row>
        <row r="1600">
          <cell r="B1600">
            <v>29233</v>
          </cell>
          <cell r="C1600">
            <v>1</v>
          </cell>
          <cell r="D1600">
            <v>1</v>
          </cell>
          <cell r="Q1600">
            <v>1996</v>
          </cell>
          <cell r="R1600" t="str">
            <v>19964</v>
          </cell>
          <cell r="S1600">
            <v>35162</v>
          </cell>
          <cell r="T1600">
            <v>1046.92</v>
          </cell>
          <cell r="U1600">
            <v>1050.6966666666667</v>
          </cell>
          <cell r="V1600">
            <v>1036.4325136612022</v>
          </cell>
        </row>
        <row r="1601">
          <cell r="B1601">
            <v>29234</v>
          </cell>
          <cell r="C1601">
            <v>1</v>
          </cell>
          <cell r="D1601">
            <v>1</v>
          </cell>
          <cell r="Q1601">
            <v>1996</v>
          </cell>
          <cell r="R1601" t="str">
            <v>19964</v>
          </cell>
          <cell r="S1601">
            <v>35163</v>
          </cell>
          <cell r="T1601">
            <v>1046.92</v>
          </cell>
          <cell r="U1601">
            <v>1050.6966666666667</v>
          </cell>
          <cell r="V1601">
            <v>1036.4325136612022</v>
          </cell>
        </row>
        <row r="1602">
          <cell r="B1602">
            <v>29235</v>
          </cell>
          <cell r="C1602">
            <v>1</v>
          </cell>
          <cell r="D1602">
            <v>1</v>
          </cell>
          <cell r="Q1602">
            <v>1996</v>
          </cell>
          <cell r="R1602" t="str">
            <v>19964</v>
          </cell>
          <cell r="S1602">
            <v>35164</v>
          </cell>
          <cell r="T1602">
            <v>1050.1199999999999</v>
          </cell>
          <cell r="U1602">
            <v>1050.6966666666667</v>
          </cell>
          <cell r="V1602">
            <v>1036.4325136612022</v>
          </cell>
        </row>
        <row r="1603">
          <cell r="B1603">
            <v>29236</v>
          </cell>
          <cell r="C1603">
            <v>1</v>
          </cell>
          <cell r="D1603">
            <v>1</v>
          </cell>
          <cell r="Q1603">
            <v>1996</v>
          </cell>
          <cell r="R1603" t="str">
            <v>19964</v>
          </cell>
          <cell r="S1603">
            <v>35165</v>
          </cell>
          <cell r="T1603">
            <v>1047.3499999999999</v>
          </cell>
          <cell r="U1603">
            <v>1050.6966666666667</v>
          </cell>
          <cell r="V1603">
            <v>1036.4325136612022</v>
          </cell>
        </row>
        <row r="1604">
          <cell r="B1604">
            <v>29237</v>
          </cell>
          <cell r="C1604">
            <v>1</v>
          </cell>
          <cell r="D1604">
            <v>1</v>
          </cell>
          <cell r="Q1604">
            <v>1996</v>
          </cell>
          <cell r="R1604" t="str">
            <v>19964</v>
          </cell>
          <cell r="S1604">
            <v>35166</v>
          </cell>
          <cell r="T1604">
            <v>1046.55</v>
          </cell>
          <cell r="U1604">
            <v>1050.6966666666667</v>
          </cell>
          <cell r="V1604">
            <v>1036.4325136612022</v>
          </cell>
        </row>
        <row r="1605">
          <cell r="B1605">
            <v>29238</v>
          </cell>
          <cell r="C1605">
            <v>1</v>
          </cell>
          <cell r="D1605">
            <v>1</v>
          </cell>
          <cell r="Q1605">
            <v>1996</v>
          </cell>
          <cell r="R1605" t="str">
            <v>19964</v>
          </cell>
          <cell r="S1605">
            <v>35167</v>
          </cell>
          <cell r="T1605">
            <v>1047.48</v>
          </cell>
          <cell r="U1605">
            <v>1050.6966666666667</v>
          </cell>
          <cell r="V1605">
            <v>1036.4325136612022</v>
          </cell>
        </row>
        <row r="1606">
          <cell r="B1606">
            <v>29239</v>
          </cell>
          <cell r="C1606">
            <v>1</v>
          </cell>
          <cell r="D1606">
            <v>1</v>
          </cell>
          <cell r="Q1606">
            <v>1996</v>
          </cell>
          <cell r="R1606" t="str">
            <v>19964</v>
          </cell>
          <cell r="S1606">
            <v>35168</v>
          </cell>
          <cell r="T1606">
            <v>1048.8900000000001</v>
          </cell>
          <cell r="U1606">
            <v>1050.6966666666667</v>
          </cell>
          <cell r="V1606">
            <v>1036.4325136612022</v>
          </cell>
        </row>
        <row r="1607">
          <cell r="B1607">
            <v>29240</v>
          </cell>
          <cell r="C1607">
            <v>1</v>
          </cell>
          <cell r="D1607">
            <v>1</v>
          </cell>
          <cell r="Q1607">
            <v>1996</v>
          </cell>
          <cell r="R1607" t="str">
            <v>19964</v>
          </cell>
          <cell r="S1607">
            <v>35169</v>
          </cell>
          <cell r="T1607">
            <v>1048.8900000000001</v>
          </cell>
          <cell r="U1607">
            <v>1050.6966666666667</v>
          </cell>
          <cell r="V1607">
            <v>1036.4325136612022</v>
          </cell>
        </row>
        <row r="1608">
          <cell r="B1608">
            <v>29241</v>
          </cell>
          <cell r="C1608">
            <v>1</v>
          </cell>
          <cell r="D1608">
            <v>1</v>
          </cell>
          <cell r="Q1608">
            <v>1996</v>
          </cell>
          <cell r="R1608" t="str">
            <v>19964</v>
          </cell>
          <cell r="S1608">
            <v>35170</v>
          </cell>
          <cell r="T1608">
            <v>1048.8900000000001</v>
          </cell>
          <cell r="U1608">
            <v>1050.6966666666667</v>
          </cell>
          <cell r="V1608">
            <v>1036.4325136612022</v>
          </cell>
        </row>
        <row r="1609">
          <cell r="B1609">
            <v>29242</v>
          </cell>
          <cell r="C1609">
            <v>1</v>
          </cell>
          <cell r="D1609">
            <v>1</v>
          </cell>
          <cell r="Q1609">
            <v>1996</v>
          </cell>
          <cell r="R1609" t="str">
            <v>19964</v>
          </cell>
          <cell r="S1609">
            <v>35171</v>
          </cell>
          <cell r="T1609">
            <v>1050.73</v>
          </cell>
          <cell r="U1609">
            <v>1050.6966666666667</v>
          </cell>
          <cell r="V1609">
            <v>1036.4325136612022</v>
          </cell>
        </row>
        <row r="1610">
          <cell r="B1610">
            <v>29243</v>
          </cell>
          <cell r="C1610">
            <v>1</v>
          </cell>
          <cell r="D1610">
            <v>1</v>
          </cell>
          <cell r="Q1610">
            <v>1996</v>
          </cell>
          <cell r="R1610" t="str">
            <v>19964</v>
          </cell>
          <cell r="S1610">
            <v>35172</v>
          </cell>
          <cell r="T1610">
            <v>1054.4100000000001</v>
          </cell>
          <cell r="U1610">
            <v>1050.6966666666667</v>
          </cell>
          <cell r="V1610">
            <v>1036.4325136612022</v>
          </cell>
        </row>
        <row r="1611">
          <cell r="B1611">
            <v>29244</v>
          </cell>
          <cell r="C1611">
            <v>1</v>
          </cell>
          <cell r="D1611">
            <v>1</v>
          </cell>
          <cell r="Q1611">
            <v>1996</v>
          </cell>
          <cell r="R1611" t="str">
            <v>19964</v>
          </cell>
          <cell r="S1611">
            <v>35173</v>
          </cell>
          <cell r="T1611">
            <v>1054.03</v>
          </cell>
          <cell r="U1611">
            <v>1050.6966666666667</v>
          </cell>
          <cell r="V1611">
            <v>1036.4325136612022</v>
          </cell>
        </row>
        <row r="1612">
          <cell r="B1612">
            <v>29245</v>
          </cell>
          <cell r="C1612">
            <v>1</v>
          </cell>
          <cell r="D1612">
            <v>1</v>
          </cell>
          <cell r="Q1612">
            <v>1996</v>
          </cell>
          <cell r="R1612" t="str">
            <v>19964</v>
          </cell>
          <cell r="S1612">
            <v>35174</v>
          </cell>
          <cell r="T1612">
            <v>1052.9000000000001</v>
          </cell>
          <cell r="U1612">
            <v>1050.6966666666667</v>
          </cell>
          <cell r="V1612">
            <v>1036.4325136612022</v>
          </cell>
        </row>
        <row r="1613">
          <cell r="B1613">
            <v>29246</v>
          </cell>
          <cell r="C1613">
            <v>1</v>
          </cell>
          <cell r="D1613">
            <v>1</v>
          </cell>
          <cell r="Q1613">
            <v>1996</v>
          </cell>
          <cell r="R1613" t="str">
            <v>19964</v>
          </cell>
          <cell r="S1613">
            <v>35175</v>
          </cell>
          <cell r="T1613">
            <v>1053.5899999999999</v>
          </cell>
          <cell r="U1613">
            <v>1050.6966666666667</v>
          </cell>
          <cell r="V1613">
            <v>1036.4325136612022</v>
          </cell>
        </row>
        <row r="1614">
          <cell r="B1614">
            <v>29247</v>
          </cell>
          <cell r="C1614">
            <v>1</v>
          </cell>
          <cell r="D1614">
            <v>1</v>
          </cell>
          <cell r="Q1614">
            <v>1996</v>
          </cell>
          <cell r="R1614" t="str">
            <v>19964</v>
          </cell>
          <cell r="S1614">
            <v>35176</v>
          </cell>
          <cell r="T1614">
            <v>1053.5899999999999</v>
          </cell>
          <cell r="U1614">
            <v>1050.6966666666667</v>
          </cell>
          <cell r="V1614">
            <v>1036.4325136612022</v>
          </cell>
        </row>
        <row r="1615">
          <cell r="B1615">
            <v>29248</v>
          </cell>
          <cell r="C1615">
            <v>1</v>
          </cell>
          <cell r="D1615">
            <v>1</v>
          </cell>
          <cell r="Q1615">
            <v>1996</v>
          </cell>
          <cell r="R1615" t="str">
            <v>19964</v>
          </cell>
          <cell r="S1615">
            <v>35177</v>
          </cell>
          <cell r="T1615">
            <v>1053.5899999999999</v>
          </cell>
          <cell r="U1615">
            <v>1050.6966666666667</v>
          </cell>
          <cell r="V1615">
            <v>1036.4325136612022</v>
          </cell>
        </row>
        <row r="1616">
          <cell r="B1616">
            <v>29249</v>
          </cell>
          <cell r="C1616">
            <v>1</v>
          </cell>
          <cell r="D1616">
            <v>1</v>
          </cell>
          <cell r="Q1616">
            <v>1996</v>
          </cell>
          <cell r="R1616" t="str">
            <v>19964</v>
          </cell>
          <cell r="S1616">
            <v>35178</v>
          </cell>
          <cell r="T1616">
            <v>1054.43</v>
          </cell>
          <cell r="U1616">
            <v>1050.6966666666667</v>
          </cell>
          <cell r="V1616">
            <v>1036.4325136612022</v>
          </cell>
        </row>
        <row r="1617">
          <cell r="B1617">
            <v>29250</v>
          </cell>
          <cell r="C1617">
            <v>1</v>
          </cell>
          <cell r="D1617">
            <v>1</v>
          </cell>
          <cell r="Q1617">
            <v>1996</v>
          </cell>
          <cell r="R1617" t="str">
            <v>19964</v>
          </cell>
          <cell r="S1617">
            <v>35179</v>
          </cell>
          <cell r="T1617">
            <v>1055.31</v>
          </cell>
          <cell r="U1617">
            <v>1050.6966666666667</v>
          </cell>
          <cell r="V1617">
            <v>1036.4325136612022</v>
          </cell>
        </row>
        <row r="1618">
          <cell r="B1618">
            <v>29251</v>
          </cell>
          <cell r="C1618">
            <v>1</v>
          </cell>
          <cell r="D1618">
            <v>1</v>
          </cell>
          <cell r="Q1618">
            <v>1996</v>
          </cell>
          <cell r="R1618" t="str">
            <v>19964</v>
          </cell>
          <cell r="S1618">
            <v>35180</v>
          </cell>
          <cell r="T1618">
            <v>1054.53</v>
          </cell>
          <cell r="U1618">
            <v>1050.6966666666667</v>
          </cell>
          <cell r="V1618">
            <v>1036.4325136612022</v>
          </cell>
        </row>
        <row r="1619">
          <cell r="B1619">
            <v>29252</v>
          </cell>
          <cell r="C1619">
            <v>1</v>
          </cell>
          <cell r="D1619">
            <v>1</v>
          </cell>
          <cell r="Q1619">
            <v>1996</v>
          </cell>
          <cell r="R1619" t="str">
            <v>19964</v>
          </cell>
          <cell r="S1619">
            <v>35181</v>
          </cell>
          <cell r="T1619">
            <v>1054.29</v>
          </cell>
          <cell r="U1619">
            <v>1050.6966666666667</v>
          </cell>
          <cell r="V1619">
            <v>1036.4325136612022</v>
          </cell>
        </row>
        <row r="1620">
          <cell r="B1620">
            <v>29253</v>
          </cell>
          <cell r="C1620">
            <v>1</v>
          </cell>
          <cell r="D1620">
            <v>1</v>
          </cell>
          <cell r="Q1620">
            <v>1996</v>
          </cell>
          <cell r="R1620" t="str">
            <v>19964</v>
          </cell>
          <cell r="S1620">
            <v>35182</v>
          </cell>
          <cell r="T1620">
            <v>1054.8</v>
          </cell>
          <cell r="U1620">
            <v>1050.6966666666667</v>
          </cell>
          <cell r="V1620">
            <v>1036.4325136612022</v>
          </cell>
        </row>
        <row r="1621">
          <cell r="B1621">
            <v>29254</v>
          </cell>
          <cell r="C1621">
            <v>1</v>
          </cell>
          <cell r="D1621">
            <v>1</v>
          </cell>
          <cell r="Q1621">
            <v>1996</v>
          </cell>
          <cell r="R1621" t="str">
            <v>19964</v>
          </cell>
          <cell r="S1621">
            <v>35183</v>
          </cell>
          <cell r="T1621">
            <v>1054.8</v>
          </cell>
          <cell r="U1621">
            <v>1050.6966666666667</v>
          </cell>
          <cell r="V1621">
            <v>1036.4325136612022</v>
          </cell>
        </row>
        <row r="1622">
          <cell r="B1622">
            <v>29255</v>
          </cell>
          <cell r="C1622">
            <v>1</v>
          </cell>
          <cell r="D1622">
            <v>1</v>
          </cell>
          <cell r="Q1622">
            <v>1996</v>
          </cell>
          <cell r="R1622" t="str">
            <v>19964</v>
          </cell>
          <cell r="S1622">
            <v>35184</v>
          </cell>
          <cell r="T1622">
            <v>1054.8</v>
          </cell>
          <cell r="U1622">
            <v>1050.6966666666667</v>
          </cell>
          <cell r="V1622">
            <v>1036.4325136612022</v>
          </cell>
        </row>
        <row r="1623">
          <cell r="B1623">
            <v>29256</v>
          </cell>
          <cell r="C1623">
            <v>1</v>
          </cell>
          <cell r="D1623">
            <v>1</v>
          </cell>
          <cell r="Q1623">
            <v>1996</v>
          </cell>
          <cell r="R1623" t="str">
            <v>19964</v>
          </cell>
          <cell r="S1623">
            <v>35185</v>
          </cell>
          <cell r="T1623">
            <v>1058.9000000000001</v>
          </cell>
          <cell r="U1623">
            <v>1050.6966666666667</v>
          </cell>
          <cell r="V1623">
            <v>1036.4325136612022</v>
          </cell>
        </row>
        <row r="1624">
          <cell r="B1624">
            <v>29257</v>
          </cell>
          <cell r="C1624">
            <v>1</v>
          </cell>
          <cell r="D1624">
            <v>1</v>
          </cell>
          <cell r="Q1624">
            <v>1996</v>
          </cell>
          <cell r="R1624" t="str">
            <v>19965</v>
          </cell>
          <cell r="S1624">
            <v>35186</v>
          </cell>
          <cell r="T1624">
            <v>1061.55</v>
          </cell>
          <cell r="U1624">
            <v>1065.7687096774193</v>
          </cell>
          <cell r="V1624">
            <v>1036.4325136612022</v>
          </cell>
        </row>
        <row r="1625">
          <cell r="B1625">
            <v>29258</v>
          </cell>
          <cell r="C1625">
            <v>1</v>
          </cell>
          <cell r="D1625">
            <v>1</v>
          </cell>
          <cell r="Q1625">
            <v>1996</v>
          </cell>
          <cell r="R1625" t="str">
            <v>19965</v>
          </cell>
          <cell r="S1625">
            <v>35187</v>
          </cell>
          <cell r="T1625">
            <v>1061.55</v>
          </cell>
          <cell r="U1625">
            <v>1065.7687096774193</v>
          </cell>
          <cell r="V1625">
            <v>1036.4325136612022</v>
          </cell>
        </row>
        <row r="1626">
          <cell r="B1626">
            <v>29259</v>
          </cell>
          <cell r="C1626">
            <v>1</v>
          </cell>
          <cell r="D1626">
            <v>1</v>
          </cell>
          <cell r="Q1626">
            <v>1996</v>
          </cell>
          <cell r="R1626" t="str">
            <v>19965</v>
          </cell>
          <cell r="S1626">
            <v>35188</v>
          </cell>
          <cell r="T1626">
            <v>1062.56</v>
          </cell>
          <cell r="U1626">
            <v>1065.7687096774193</v>
          </cell>
          <cell r="V1626">
            <v>1036.4325136612022</v>
          </cell>
        </row>
        <row r="1627">
          <cell r="B1627">
            <v>29260</v>
          </cell>
          <cell r="C1627">
            <v>1</v>
          </cell>
          <cell r="D1627">
            <v>1</v>
          </cell>
          <cell r="Q1627">
            <v>1996</v>
          </cell>
          <cell r="R1627" t="str">
            <v>19965</v>
          </cell>
          <cell r="S1627">
            <v>35189</v>
          </cell>
          <cell r="T1627">
            <v>1062.4000000000001</v>
          </cell>
          <cell r="U1627">
            <v>1065.7687096774193</v>
          </cell>
          <cell r="V1627">
            <v>1036.4325136612022</v>
          </cell>
        </row>
        <row r="1628">
          <cell r="B1628">
            <v>29261</v>
          </cell>
          <cell r="C1628">
            <v>1</v>
          </cell>
          <cell r="D1628">
            <v>1</v>
          </cell>
          <cell r="Q1628">
            <v>1996</v>
          </cell>
          <cell r="R1628" t="str">
            <v>19965</v>
          </cell>
          <cell r="S1628">
            <v>35190</v>
          </cell>
          <cell r="T1628">
            <v>1062.4000000000001</v>
          </cell>
          <cell r="U1628">
            <v>1065.7687096774193</v>
          </cell>
          <cell r="V1628">
            <v>1036.4325136612022</v>
          </cell>
        </row>
        <row r="1629">
          <cell r="B1629">
            <v>29262</v>
          </cell>
          <cell r="C1629">
            <v>1</v>
          </cell>
          <cell r="D1629">
            <v>1</v>
          </cell>
          <cell r="Q1629">
            <v>1996</v>
          </cell>
          <cell r="R1629" t="str">
            <v>19965</v>
          </cell>
          <cell r="S1629">
            <v>35191</v>
          </cell>
          <cell r="T1629">
            <v>1062.4000000000001</v>
          </cell>
          <cell r="U1629">
            <v>1065.7687096774193</v>
          </cell>
          <cell r="V1629">
            <v>1036.4325136612022</v>
          </cell>
        </row>
        <row r="1630">
          <cell r="B1630">
            <v>29263</v>
          </cell>
          <cell r="C1630">
            <v>1</v>
          </cell>
          <cell r="D1630">
            <v>1</v>
          </cell>
          <cell r="Q1630">
            <v>1996</v>
          </cell>
          <cell r="R1630" t="str">
            <v>19965</v>
          </cell>
          <cell r="S1630">
            <v>35192</v>
          </cell>
          <cell r="T1630">
            <v>1063.4100000000001</v>
          </cell>
          <cell r="U1630">
            <v>1065.7687096774193</v>
          </cell>
          <cell r="V1630">
            <v>1036.4325136612022</v>
          </cell>
        </row>
        <row r="1631">
          <cell r="B1631">
            <v>29264</v>
          </cell>
          <cell r="C1631">
            <v>1</v>
          </cell>
          <cell r="D1631">
            <v>1</v>
          </cell>
          <cell r="Q1631">
            <v>1996</v>
          </cell>
          <cell r="R1631" t="str">
            <v>19965</v>
          </cell>
          <cell r="S1631">
            <v>35193</v>
          </cell>
          <cell r="T1631">
            <v>1063.53</v>
          </cell>
          <cell r="U1631">
            <v>1065.7687096774193</v>
          </cell>
          <cell r="V1631">
            <v>1036.4325136612022</v>
          </cell>
        </row>
        <row r="1632">
          <cell r="B1632">
            <v>29265</v>
          </cell>
          <cell r="C1632">
            <v>1</v>
          </cell>
          <cell r="D1632">
            <v>1</v>
          </cell>
          <cell r="Q1632">
            <v>1996</v>
          </cell>
          <cell r="R1632" t="str">
            <v>19965</v>
          </cell>
          <cell r="S1632">
            <v>35194</v>
          </cell>
          <cell r="T1632">
            <v>1061.6300000000001</v>
          </cell>
          <cell r="U1632">
            <v>1065.7687096774193</v>
          </cell>
          <cell r="V1632">
            <v>1036.4325136612022</v>
          </cell>
        </row>
        <row r="1633">
          <cell r="B1633">
            <v>29266</v>
          </cell>
          <cell r="C1633">
            <v>1</v>
          </cell>
          <cell r="D1633">
            <v>1</v>
          </cell>
          <cell r="Q1633">
            <v>1996</v>
          </cell>
          <cell r="R1633" t="str">
            <v>19965</v>
          </cell>
          <cell r="S1633">
            <v>35195</v>
          </cell>
          <cell r="T1633">
            <v>1061.0999999999999</v>
          </cell>
          <cell r="U1633">
            <v>1065.7687096774193</v>
          </cell>
          <cell r="V1633">
            <v>1036.4325136612022</v>
          </cell>
        </row>
        <row r="1634">
          <cell r="B1634">
            <v>29267</v>
          </cell>
          <cell r="C1634">
            <v>1</v>
          </cell>
          <cell r="D1634">
            <v>1</v>
          </cell>
          <cell r="Q1634">
            <v>1996</v>
          </cell>
          <cell r="R1634" t="str">
            <v>19965</v>
          </cell>
          <cell r="S1634">
            <v>35196</v>
          </cell>
          <cell r="T1634">
            <v>1062.08</v>
          </cell>
          <cell r="U1634">
            <v>1065.7687096774193</v>
          </cell>
          <cell r="V1634">
            <v>1036.4325136612022</v>
          </cell>
        </row>
        <row r="1635">
          <cell r="B1635">
            <v>29268</v>
          </cell>
          <cell r="C1635">
            <v>1</v>
          </cell>
          <cell r="D1635">
            <v>1</v>
          </cell>
          <cell r="Q1635">
            <v>1996</v>
          </cell>
          <cell r="R1635" t="str">
            <v>19965</v>
          </cell>
          <cell r="S1635">
            <v>35197</v>
          </cell>
          <cell r="T1635">
            <v>1062.08</v>
          </cell>
          <cell r="U1635">
            <v>1065.7687096774193</v>
          </cell>
          <cell r="V1635">
            <v>1036.4325136612022</v>
          </cell>
        </row>
        <row r="1636">
          <cell r="B1636">
            <v>29269</v>
          </cell>
          <cell r="C1636">
            <v>1</v>
          </cell>
          <cell r="D1636">
            <v>1</v>
          </cell>
          <cell r="Q1636">
            <v>1996</v>
          </cell>
          <cell r="R1636" t="str">
            <v>19965</v>
          </cell>
          <cell r="S1636">
            <v>35198</v>
          </cell>
          <cell r="T1636">
            <v>1062.08</v>
          </cell>
          <cell r="U1636">
            <v>1065.7687096774193</v>
          </cell>
          <cell r="V1636">
            <v>1036.4325136612022</v>
          </cell>
        </row>
        <row r="1637">
          <cell r="B1637">
            <v>29270</v>
          </cell>
          <cell r="C1637">
            <v>1</v>
          </cell>
          <cell r="D1637">
            <v>1</v>
          </cell>
          <cell r="Q1637">
            <v>1996</v>
          </cell>
          <cell r="R1637" t="str">
            <v>19965</v>
          </cell>
          <cell r="S1637">
            <v>35199</v>
          </cell>
          <cell r="T1637">
            <v>1065.78</v>
          </cell>
          <cell r="U1637">
            <v>1065.7687096774193</v>
          </cell>
          <cell r="V1637">
            <v>1036.4325136612022</v>
          </cell>
        </row>
        <row r="1638">
          <cell r="B1638">
            <v>29271</v>
          </cell>
          <cell r="C1638">
            <v>1</v>
          </cell>
          <cell r="D1638">
            <v>1</v>
          </cell>
          <cell r="Q1638">
            <v>1996</v>
          </cell>
          <cell r="R1638" t="str">
            <v>19965</v>
          </cell>
          <cell r="S1638">
            <v>35200</v>
          </cell>
          <cell r="T1638">
            <v>1066.24</v>
          </cell>
          <cell r="U1638">
            <v>1065.7687096774193</v>
          </cell>
          <cell r="V1638">
            <v>1036.4325136612022</v>
          </cell>
        </row>
        <row r="1639">
          <cell r="B1639">
            <v>29272</v>
          </cell>
          <cell r="C1639">
            <v>1</v>
          </cell>
          <cell r="D1639">
            <v>1</v>
          </cell>
          <cell r="Q1639">
            <v>1996</v>
          </cell>
          <cell r="R1639" t="str">
            <v>19965</v>
          </cell>
          <cell r="S1639">
            <v>35201</v>
          </cell>
          <cell r="T1639">
            <v>1066.6099999999999</v>
          </cell>
          <cell r="U1639">
            <v>1065.7687096774193</v>
          </cell>
          <cell r="V1639">
            <v>1036.4325136612022</v>
          </cell>
        </row>
        <row r="1640">
          <cell r="B1640">
            <v>29273</v>
          </cell>
          <cell r="C1640">
            <v>1</v>
          </cell>
          <cell r="D1640">
            <v>1</v>
          </cell>
          <cell r="Q1640">
            <v>1996</v>
          </cell>
          <cell r="R1640" t="str">
            <v>19965</v>
          </cell>
          <cell r="S1640">
            <v>35202</v>
          </cell>
          <cell r="T1640">
            <v>1065.8800000000001</v>
          </cell>
          <cell r="U1640">
            <v>1065.7687096774193</v>
          </cell>
          <cell r="V1640">
            <v>1036.4325136612022</v>
          </cell>
        </row>
        <row r="1641">
          <cell r="B1641">
            <v>29274</v>
          </cell>
          <cell r="C1641">
            <v>1</v>
          </cell>
          <cell r="D1641">
            <v>1</v>
          </cell>
          <cell r="Q1641">
            <v>1996</v>
          </cell>
          <cell r="R1641" t="str">
            <v>19965</v>
          </cell>
          <cell r="S1641">
            <v>35203</v>
          </cell>
          <cell r="T1641">
            <v>1066.47</v>
          </cell>
          <cell r="U1641">
            <v>1065.7687096774193</v>
          </cell>
          <cell r="V1641">
            <v>1036.4325136612022</v>
          </cell>
        </row>
        <row r="1642">
          <cell r="B1642">
            <v>29275</v>
          </cell>
          <cell r="C1642">
            <v>1</v>
          </cell>
          <cell r="D1642">
            <v>1</v>
          </cell>
          <cell r="Q1642">
            <v>1996</v>
          </cell>
          <cell r="R1642" t="str">
            <v>19965</v>
          </cell>
          <cell r="S1642">
            <v>35204</v>
          </cell>
          <cell r="T1642">
            <v>1066.47</v>
          </cell>
          <cell r="U1642">
            <v>1065.7687096774193</v>
          </cell>
          <cell r="V1642">
            <v>1036.4325136612022</v>
          </cell>
        </row>
        <row r="1643">
          <cell r="B1643">
            <v>29276</v>
          </cell>
          <cell r="C1643">
            <v>1</v>
          </cell>
          <cell r="D1643">
            <v>1</v>
          </cell>
          <cell r="Q1643">
            <v>1996</v>
          </cell>
          <cell r="R1643" t="str">
            <v>19965</v>
          </cell>
          <cell r="S1643">
            <v>35205</v>
          </cell>
          <cell r="T1643">
            <v>1066.47</v>
          </cell>
          <cell r="U1643">
            <v>1065.7687096774193</v>
          </cell>
          <cell r="V1643">
            <v>1036.4325136612022</v>
          </cell>
        </row>
        <row r="1644">
          <cell r="B1644">
            <v>29277</v>
          </cell>
          <cell r="C1644">
            <v>1</v>
          </cell>
          <cell r="D1644">
            <v>1</v>
          </cell>
          <cell r="Q1644">
            <v>1996</v>
          </cell>
          <cell r="R1644" t="str">
            <v>19965</v>
          </cell>
          <cell r="S1644">
            <v>35206</v>
          </cell>
          <cell r="T1644">
            <v>1066.47</v>
          </cell>
          <cell r="U1644">
            <v>1065.7687096774193</v>
          </cell>
          <cell r="V1644">
            <v>1036.4325136612022</v>
          </cell>
        </row>
        <row r="1645">
          <cell r="B1645">
            <v>29278</v>
          </cell>
          <cell r="C1645">
            <v>1</v>
          </cell>
          <cell r="D1645">
            <v>1</v>
          </cell>
          <cell r="Q1645">
            <v>1996</v>
          </cell>
          <cell r="R1645" t="str">
            <v>19965</v>
          </cell>
          <cell r="S1645">
            <v>35207</v>
          </cell>
          <cell r="T1645">
            <v>1068.18</v>
          </cell>
          <cell r="U1645">
            <v>1065.7687096774193</v>
          </cell>
          <cell r="V1645">
            <v>1036.4325136612022</v>
          </cell>
        </row>
        <row r="1646">
          <cell r="B1646">
            <v>29279</v>
          </cell>
          <cell r="C1646">
            <v>1</v>
          </cell>
          <cell r="D1646">
            <v>1</v>
          </cell>
          <cell r="Q1646">
            <v>1996</v>
          </cell>
          <cell r="R1646" t="str">
            <v>19965</v>
          </cell>
          <cell r="S1646">
            <v>35208</v>
          </cell>
          <cell r="T1646">
            <v>1068.9100000000001</v>
          </cell>
          <cell r="U1646">
            <v>1065.7687096774193</v>
          </cell>
          <cell r="V1646">
            <v>1036.4325136612022</v>
          </cell>
        </row>
        <row r="1647">
          <cell r="B1647">
            <v>29280</v>
          </cell>
          <cell r="C1647">
            <v>1</v>
          </cell>
          <cell r="D1647">
            <v>1</v>
          </cell>
          <cell r="Q1647">
            <v>1996</v>
          </cell>
          <cell r="R1647" t="str">
            <v>19965</v>
          </cell>
          <cell r="S1647">
            <v>35209</v>
          </cell>
          <cell r="T1647">
            <v>1069.47</v>
          </cell>
          <cell r="U1647">
            <v>1065.7687096774193</v>
          </cell>
          <cell r="V1647">
            <v>1036.4325136612022</v>
          </cell>
        </row>
        <row r="1648">
          <cell r="B1648">
            <v>29281</v>
          </cell>
          <cell r="C1648">
            <v>1</v>
          </cell>
          <cell r="D1648">
            <v>1</v>
          </cell>
          <cell r="Q1648">
            <v>1996</v>
          </cell>
          <cell r="R1648" t="str">
            <v>19965</v>
          </cell>
          <cell r="S1648">
            <v>35210</v>
          </cell>
          <cell r="T1648">
            <v>1068.94</v>
          </cell>
          <cell r="U1648">
            <v>1065.7687096774193</v>
          </cell>
          <cell r="V1648">
            <v>1036.4325136612022</v>
          </cell>
        </row>
        <row r="1649">
          <cell r="B1649">
            <v>29282</v>
          </cell>
          <cell r="C1649">
            <v>1</v>
          </cell>
          <cell r="D1649">
            <v>1</v>
          </cell>
          <cell r="Q1649">
            <v>1996</v>
          </cell>
          <cell r="R1649" t="str">
            <v>19965</v>
          </cell>
          <cell r="S1649">
            <v>35211</v>
          </cell>
          <cell r="T1649">
            <v>1068.94</v>
          </cell>
          <cell r="U1649">
            <v>1065.7687096774193</v>
          </cell>
          <cell r="V1649">
            <v>1036.4325136612022</v>
          </cell>
        </row>
        <row r="1650">
          <cell r="B1650">
            <v>29283</v>
          </cell>
          <cell r="C1650">
            <v>1</v>
          </cell>
          <cell r="D1650">
            <v>1</v>
          </cell>
          <cell r="Q1650">
            <v>1996</v>
          </cell>
          <cell r="R1650" t="str">
            <v>19965</v>
          </cell>
          <cell r="S1650">
            <v>35212</v>
          </cell>
          <cell r="T1650">
            <v>1068.94</v>
          </cell>
          <cell r="U1650">
            <v>1065.7687096774193</v>
          </cell>
          <cell r="V1650">
            <v>1036.4325136612022</v>
          </cell>
        </row>
        <row r="1651">
          <cell r="B1651">
            <v>29284</v>
          </cell>
          <cell r="C1651">
            <v>1</v>
          </cell>
          <cell r="D1651">
            <v>1</v>
          </cell>
          <cell r="Q1651">
            <v>1996</v>
          </cell>
          <cell r="R1651" t="str">
            <v>19965</v>
          </cell>
          <cell r="S1651">
            <v>35213</v>
          </cell>
          <cell r="T1651">
            <v>1069.8</v>
          </cell>
          <cell r="U1651">
            <v>1065.7687096774193</v>
          </cell>
          <cell r="V1651">
            <v>1036.4325136612022</v>
          </cell>
        </row>
        <row r="1652">
          <cell r="B1652">
            <v>29285</v>
          </cell>
          <cell r="C1652">
            <v>1</v>
          </cell>
          <cell r="D1652">
            <v>1</v>
          </cell>
          <cell r="Q1652">
            <v>1996</v>
          </cell>
          <cell r="R1652" t="str">
            <v>19965</v>
          </cell>
          <cell r="S1652">
            <v>35214</v>
          </cell>
          <cell r="T1652">
            <v>1071.19</v>
          </cell>
          <cell r="U1652">
            <v>1065.7687096774193</v>
          </cell>
          <cell r="V1652">
            <v>1036.4325136612022</v>
          </cell>
        </row>
        <row r="1653">
          <cell r="B1653">
            <v>29286</v>
          </cell>
          <cell r="C1653">
            <v>1</v>
          </cell>
          <cell r="D1653">
            <v>1</v>
          </cell>
          <cell r="Q1653">
            <v>1996</v>
          </cell>
          <cell r="R1653" t="str">
            <v>19965</v>
          </cell>
          <cell r="S1653">
            <v>35215</v>
          </cell>
          <cell r="T1653">
            <v>1072.24</v>
          </cell>
          <cell r="U1653">
            <v>1065.7687096774193</v>
          </cell>
          <cell r="V1653">
            <v>1036.4325136612022</v>
          </cell>
        </row>
        <row r="1654">
          <cell r="B1654">
            <v>29287</v>
          </cell>
          <cell r="C1654">
            <v>1</v>
          </cell>
          <cell r="D1654">
            <v>1</v>
          </cell>
          <cell r="Q1654">
            <v>1996</v>
          </cell>
          <cell r="R1654" t="str">
            <v>19965</v>
          </cell>
          <cell r="S1654">
            <v>35216</v>
          </cell>
          <cell r="T1654">
            <v>1073.06</v>
          </cell>
          <cell r="U1654">
            <v>1065.7687096774193</v>
          </cell>
          <cell r="V1654">
            <v>1036.4325136612022</v>
          </cell>
        </row>
        <row r="1655">
          <cell r="B1655">
            <v>29288</v>
          </cell>
          <cell r="C1655">
            <v>1</v>
          </cell>
          <cell r="D1655">
            <v>1</v>
          </cell>
          <cell r="Q1655">
            <v>1996</v>
          </cell>
          <cell r="R1655" t="str">
            <v>19966</v>
          </cell>
          <cell r="S1655">
            <v>35217</v>
          </cell>
          <cell r="T1655">
            <v>1072.5899999999999</v>
          </cell>
          <cell r="U1655">
            <v>1071.6119999999999</v>
          </cell>
          <cell r="V1655">
            <v>1036.4325136612022</v>
          </cell>
        </row>
        <row r="1656">
          <cell r="B1656">
            <v>29289</v>
          </cell>
          <cell r="C1656">
            <v>1</v>
          </cell>
          <cell r="D1656">
            <v>1</v>
          </cell>
          <cell r="Q1656">
            <v>1996</v>
          </cell>
          <cell r="R1656" t="str">
            <v>19966</v>
          </cell>
          <cell r="S1656">
            <v>35218</v>
          </cell>
          <cell r="T1656">
            <v>1072.5899999999999</v>
          </cell>
          <cell r="U1656">
            <v>1071.6119999999999</v>
          </cell>
          <cell r="V1656">
            <v>1036.4325136612022</v>
          </cell>
        </row>
        <row r="1657">
          <cell r="B1657">
            <v>29290</v>
          </cell>
          <cell r="C1657">
            <v>1</v>
          </cell>
          <cell r="D1657">
            <v>1</v>
          </cell>
          <cell r="Q1657">
            <v>1996</v>
          </cell>
          <cell r="R1657" t="str">
            <v>19966</v>
          </cell>
          <cell r="S1657">
            <v>35219</v>
          </cell>
          <cell r="T1657">
            <v>1072.5899999999999</v>
          </cell>
          <cell r="U1657">
            <v>1071.6119999999999</v>
          </cell>
          <cell r="V1657">
            <v>1036.4325136612022</v>
          </cell>
        </row>
        <row r="1658">
          <cell r="B1658">
            <v>29291</v>
          </cell>
          <cell r="C1658">
            <v>1</v>
          </cell>
          <cell r="D1658">
            <v>1</v>
          </cell>
          <cell r="Q1658">
            <v>1996</v>
          </cell>
          <cell r="R1658" t="str">
            <v>19966</v>
          </cell>
          <cell r="S1658">
            <v>35220</v>
          </cell>
          <cell r="T1658">
            <v>1074.7</v>
          </cell>
          <cell r="U1658">
            <v>1071.6119999999999</v>
          </cell>
          <cell r="V1658">
            <v>1036.4325136612022</v>
          </cell>
        </row>
        <row r="1659">
          <cell r="B1659">
            <v>29292</v>
          </cell>
          <cell r="C1659">
            <v>1</v>
          </cell>
          <cell r="D1659">
            <v>1</v>
          </cell>
          <cell r="Q1659">
            <v>1996</v>
          </cell>
          <cell r="R1659" t="str">
            <v>19966</v>
          </cell>
          <cell r="S1659">
            <v>35221</v>
          </cell>
          <cell r="T1659">
            <v>1074.72</v>
          </cell>
          <cell r="U1659">
            <v>1071.6119999999999</v>
          </cell>
          <cell r="V1659">
            <v>1036.4325136612022</v>
          </cell>
        </row>
        <row r="1660">
          <cell r="B1660">
            <v>29293</v>
          </cell>
          <cell r="C1660">
            <v>1</v>
          </cell>
          <cell r="D1660">
            <v>1</v>
          </cell>
          <cell r="Q1660">
            <v>1996</v>
          </cell>
          <cell r="R1660" t="str">
            <v>19966</v>
          </cell>
          <cell r="S1660">
            <v>35222</v>
          </cell>
          <cell r="T1660">
            <v>1074.27</v>
          </cell>
          <cell r="U1660">
            <v>1071.6119999999999</v>
          </cell>
          <cell r="V1660">
            <v>1036.4325136612022</v>
          </cell>
        </row>
        <row r="1661">
          <cell r="B1661">
            <v>29294</v>
          </cell>
          <cell r="C1661">
            <v>1</v>
          </cell>
          <cell r="D1661">
            <v>1</v>
          </cell>
          <cell r="Q1661">
            <v>1996</v>
          </cell>
          <cell r="R1661" t="str">
            <v>19966</v>
          </cell>
          <cell r="S1661">
            <v>35223</v>
          </cell>
          <cell r="T1661">
            <v>1072.95</v>
          </cell>
          <cell r="U1661">
            <v>1071.6119999999999</v>
          </cell>
          <cell r="V1661">
            <v>1036.4325136612022</v>
          </cell>
        </row>
        <row r="1662">
          <cell r="B1662">
            <v>29295</v>
          </cell>
          <cell r="C1662">
            <v>1</v>
          </cell>
          <cell r="D1662">
            <v>1</v>
          </cell>
          <cell r="Q1662">
            <v>1996</v>
          </cell>
          <cell r="R1662" t="str">
            <v>19966</v>
          </cell>
          <cell r="S1662">
            <v>35224</v>
          </cell>
          <cell r="T1662">
            <v>1073.06</v>
          </cell>
          <cell r="U1662">
            <v>1071.6119999999999</v>
          </cell>
          <cell r="V1662">
            <v>1036.4325136612022</v>
          </cell>
        </row>
        <row r="1663">
          <cell r="B1663">
            <v>29296</v>
          </cell>
          <cell r="C1663">
            <v>1</v>
          </cell>
          <cell r="D1663">
            <v>1</v>
          </cell>
          <cell r="Q1663">
            <v>1996</v>
          </cell>
          <cell r="R1663" t="str">
            <v>19966</v>
          </cell>
          <cell r="S1663">
            <v>35225</v>
          </cell>
          <cell r="T1663">
            <v>1073.06</v>
          </cell>
          <cell r="U1663">
            <v>1071.6119999999999</v>
          </cell>
          <cell r="V1663">
            <v>1036.4325136612022</v>
          </cell>
        </row>
        <row r="1664">
          <cell r="B1664">
            <v>29297</v>
          </cell>
          <cell r="C1664">
            <v>1</v>
          </cell>
          <cell r="D1664">
            <v>1</v>
          </cell>
          <cell r="Q1664">
            <v>1996</v>
          </cell>
          <cell r="R1664" t="str">
            <v>19966</v>
          </cell>
          <cell r="S1664">
            <v>35226</v>
          </cell>
          <cell r="T1664">
            <v>1073.06</v>
          </cell>
          <cell r="U1664">
            <v>1071.6119999999999</v>
          </cell>
          <cell r="V1664">
            <v>1036.4325136612022</v>
          </cell>
        </row>
        <row r="1665">
          <cell r="B1665">
            <v>29298</v>
          </cell>
          <cell r="C1665">
            <v>1</v>
          </cell>
          <cell r="D1665">
            <v>1</v>
          </cell>
          <cell r="Q1665">
            <v>1996</v>
          </cell>
          <cell r="R1665" t="str">
            <v>19966</v>
          </cell>
          <cell r="S1665">
            <v>35227</v>
          </cell>
          <cell r="T1665">
            <v>1073.06</v>
          </cell>
          <cell r="U1665">
            <v>1071.6119999999999</v>
          </cell>
          <cell r="V1665">
            <v>1036.4325136612022</v>
          </cell>
        </row>
        <row r="1666">
          <cell r="B1666">
            <v>29299</v>
          </cell>
          <cell r="C1666">
            <v>1</v>
          </cell>
          <cell r="D1666">
            <v>1</v>
          </cell>
          <cell r="Q1666">
            <v>1996</v>
          </cell>
          <cell r="R1666" t="str">
            <v>19966</v>
          </cell>
          <cell r="S1666">
            <v>35228</v>
          </cell>
          <cell r="T1666">
            <v>1073.6500000000001</v>
          </cell>
          <cell r="U1666">
            <v>1071.6119999999999</v>
          </cell>
          <cell r="V1666">
            <v>1036.4325136612022</v>
          </cell>
        </row>
        <row r="1667">
          <cell r="B1667">
            <v>29300</v>
          </cell>
          <cell r="C1667">
            <v>1</v>
          </cell>
          <cell r="D1667">
            <v>1</v>
          </cell>
          <cell r="Q1667">
            <v>1996</v>
          </cell>
          <cell r="R1667" t="str">
            <v>19966</v>
          </cell>
          <cell r="S1667">
            <v>35229</v>
          </cell>
          <cell r="T1667">
            <v>1070.8</v>
          </cell>
          <cell r="U1667">
            <v>1071.6119999999999</v>
          </cell>
          <cell r="V1667">
            <v>1036.4325136612022</v>
          </cell>
        </row>
        <row r="1668">
          <cell r="B1668">
            <v>29301</v>
          </cell>
          <cell r="C1668">
            <v>1</v>
          </cell>
          <cell r="D1668">
            <v>1</v>
          </cell>
          <cell r="Q1668">
            <v>1996</v>
          </cell>
          <cell r="R1668" t="str">
            <v>19966</v>
          </cell>
          <cell r="S1668">
            <v>35230</v>
          </cell>
          <cell r="T1668">
            <v>1072.3399999999999</v>
          </cell>
          <cell r="U1668">
            <v>1071.6119999999999</v>
          </cell>
          <cell r="V1668">
            <v>1036.4325136612022</v>
          </cell>
        </row>
        <row r="1669">
          <cell r="B1669">
            <v>29302</v>
          </cell>
          <cell r="C1669">
            <v>1</v>
          </cell>
          <cell r="D1669">
            <v>1</v>
          </cell>
          <cell r="Q1669">
            <v>1996</v>
          </cell>
          <cell r="R1669" t="str">
            <v>19966</v>
          </cell>
          <cell r="S1669">
            <v>35231</v>
          </cell>
          <cell r="T1669">
            <v>1071.3499999999999</v>
          </cell>
          <cell r="U1669">
            <v>1071.6119999999999</v>
          </cell>
          <cell r="V1669">
            <v>1036.4325136612022</v>
          </cell>
        </row>
        <row r="1670">
          <cell r="B1670">
            <v>29303</v>
          </cell>
          <cell r="C1670">
            <v>1</v>
          </cell>
          <cell r="D1670">
            <v>1</v>
          </cell>
          <cell r="Q1670">
            <v>1996</v>
          </cell>
          <cell r="R1670" t="str">
            <v>19966</v>
          </cell>
          <cell r="S1670">
            <v>35232</v>
          </cell>
          <cell r="T1670">
            <v>1071.3499999999999</v>
          </cell>
          <cell r="U1670">
            <v>1071.6119999999999</v>
          </cell>
          <cell r="V1670">
            <v>1036.4325136612022</v>
          </cell>
        </row>
        <row r="1671">
          <cell r="B1671">
            <v>29304</v>
          </cell>
          <cell r="C1671">
            <v>1</v>
          </cell>
          <cell r="D1671">
            <v>1</v>
          </cell>
          <cell r="Q1671">
            <v>1996</v>
          </cell>
          <cell r="R1671" t="str">
            <v>19966</v>
          </cell>
          <cell r="S1671">
            <v>35233</v>
          </cell>
          <cell r="T1671">
            <v>1071.3499999999999</v>
          </cell>
          <cell r="U1671">
            <v>1071.6119999999999</v>
          </cell>
          <cell r="V1671">
            <v>1036.4325136612022</v>
          </cell>
        </row>
        <row r="1672">
          <cell r="B1672">
            <v>29305</v>
          </cell>
          <cell r="C1672">
            <v>1</v>
          </cell>
          <cell r="D1672">
            <v>1</v>
          </cell>
          <cell r="Q1672">
            <v>1996</v>
          </cell>
          <cell r="R1672" t="str">
            <v>19966</v>
          </cell>
          <cell r="S1672">
            <v>35234</v>
          </cell>
          <cell r="T1672">
            <v>1071.3499999999999</v>
          </cell>
          <cell r="U1672">
            <v>1071.6119999999999</v>
          </cell>
          <cell r="V1672">
            <v>1036.4325136612022</v>
          </cell>
        </row>
        <row r="1673">
          <cell r="B1673">
            <v>29306</v>
          </cell>
          <cell r="C1673">
            <v>1</v>
          </cell>
          <cell r="D1673">
            <v>1</v>
          </cell>
          <cell r="Q1673">
            <v>1996</v>
          </cell>
          <cell r="R1673" t="str">
            <v>19966</v>
          </cell>
          <cell r="S1673">
            <v>35235</v>
          </cell>
          <cell r="T1673">
            <v>1072.74</v>
          </cell>
          <cell r="U1673">
            <v>1071.6119999999999</v>
          </cell>
          <cell r="V1673">
            <v>1036.4325136612022</v>
          </cell>
        </row>
        <row r="1674">
          <cell r="B1674">
            <v>29307</v>
          </cell>
          <cell r="C1674">
            <v>1</v>
          </cell>
          <cell r="D1674">
            <v>1</v>
          </cell>
          <cell r="Q1674">
            <v>1996</v>
          </cell>
          <cell r="R1674" t="str">
            <v>19966</v>
          </cell>
          <cell r="S1674">
            <v>35236</v>
          </cell>
          <cell r="T1674">
            <v>1070.94</v>
          </cell>
          <cell r="U1674">
            <v>1071.6119999999999</v>
          </cell>
          <cell r="V1674">
            <v>1036.4325136612022</v>
          </cell>
        </row>
        <row r="1675">
          <cell r="B1675">
            <v>29308</v>
          </cell>
          <cell r="C1675">
            <v>1</v>
          </cell>
          <cell r="D1675">
            <v>1</v>
          </cell>
          <cell r="Q1675">
            <v>1996</v>
          </cell>
          <cell r="R1675" t="str">
            <v>19966</v>
          </cell>
          <cell r="S1675">
            <v>35237</v>
          </cell>
          <cell r="T1675">
            <v>1070.8599999999999</v>
          </cell>
          <cell r="U1675">
            <v>1071.6119999999999</v>
          </cell>
          <cell r="V1675">
            <v>1036.4325136612022</v>
          </cell>
        </row>
        <row r="1676">
          <cell r="B1676">
            <v>29309</v>
          </cell>
          <cell r="C1676">
            <v>1</v>
          </cell>
          <cell r="D1676">
            <v>1</v>
          </cell>
          <cell r="Q1676">
            <v>1996</v>
          </cell>
          <cell r="R1676" t="str">
            <v>19966</v>
          </cell>
          <cell r="S1676">
            <v>35238</v>
          </cell>
          <cell r="T1676">
            <v>1068.2</v>
          </cell>
          <cell r="U1676">
            <v>1071.6119999999999</v>
          </cell>
          <cell r="V1676">
            <v>1036.4325136612022</v>
          </cell>
        </row>
        <row r="1677">
          <cell r="B1677">
            <v>29310</v>
          </cell>
          <cell r="C1677">
            <v>1</v>
          </cell>
          <cell r="D1677">
            <v>1</v>
          </cell>
          <cell r="Q1677">
            <v>1996</v>
          </cell>
          <cell r="R1677" t="str">
            <v>19966</v>
          </cell>
          <cell r="S1677">
            <v>35239</v>
          </cell>
          <cell r="T1677">
            <v>1068.2</v>
          </cell>
          <cell r="U1677">
            <v>1071.6119999999999</v>
          </cell>
          <cell r="V1677">
            <v>1036.4325136612022</v>
          </cell>
        </row>
        <row r="1678">
          <cell r="B1678">
            <v>29311</v>
          </cell>
          <cell r="C1678">
            <v>1</v>
          </cell>
          <cell r="D1678">
            <v>1</v>
          </cell>
          <cell r="Q1678">
            <v>1996</v>
          </cell>
          <cell r="R1678" t="str">
            <v>19966</v>
          </cell>
          <cell r="S1678">
            <v>35240</v>
          </cell>
          <cell r="T1678">
            <v>1068.2</v>
          </cell>
          <cell r="U1678">
            <v>1071.6119999999999</v>
          </cell>
          <cell r="V1678">
            <v>1036.4325136612022</v>
          </cell>
        </row>
        <row r="1679">
          <cell r="B1679">
            <v>29312</v>
          </cell>
          <cell r="C1679">
            <v>1</v>
          </cell>
          <cell r="D1679">
            <v>1</v>
          </cell>
          <cell r="Q1679">
            <v>1996</v>
          </cell>
          <cell r="R1679" t="str">
            <v>19966</v>
          </cell>
          <cell r="S1679">
            <v>35241</v>
          </cell>
          <cell r="T1679">
            <v>1070.25</v>
          </cell>
          <cell r="U1679">
            <v>1071.6119999999999</v>
          </cell>
          <cell r="V1679">
            <v>1036.4325136612022</v>
          </cell>
        </row>
        <row r="1680">
          <cell r="B1680">
            <v>29313</v>
          </cell>
          <cell r="C1680">
            <v>1</v>
          </cell>
          <cell r="D1680">
            <v>1</v>
          </cell>
          <cell r="Q1680">
            <v>1996</v>
          </cell>
          <cell r="R1680" t="str">
            <v>19966</v>
          </cell>
          <cell r="S1680">
            <v>35242</v>
          </cell>
          <cell r="T1680">
            <v>1069.81</v>
          </cell>
          <cell r="U1680">
            <v>1071.6119999999999</v>
          </cell>
          <cell r="V1680">
            <v>1036.4325136612022</v>
          </cell>
        </row>
        <row r="1681">
          <cell r="B1681">
            <v>29314</v>
          </cell>
          <cell r="C1681">
            <v>1</v>
          </cell>
          <cell r="D1681">
            <v>1</v>
          </cell>
          <cell r="Q1681">
            <v>1996</v>
          </cell>
          <cell r="R1681" t="str">
            <v>19966</v>
          </cell>
          <cell r="S1681">
            <v>35243</v>
          </cell>
          <cell r="T1681">
            <v>1072.3699999999999</v>
          </cell>
          <cell r="U1681">
            <v>1071.6119999999999</v>
          </cell>
          <cell r="V1681">
            <v>1036.4325136612022</v>
          </cell>
        </row>
        <row r="1682">
          <cell r="B1682">
            <v>29315</v>
          </cell>
          <cell r="C1682">
            <v>1</v>
          </cell>
          <cell r="D1682">
            <v>1</v>
          </cell>
          <cell r="Q1682">
            <v>1996</v>
          </cell>
          <cell r="R1682" t="str">
            <v>19966</v>
          </cell>
          <cell r="S1682">
            <v>35244</v>
          </cell>
          <cell r="T1682">
            <v>1069.73</v>
          </cell>
          <cell r="U1682">
            <v>1071.6119999999999</v>
          </cell>
          <cell r="V1682">
            <v>1036.4325136612022</v>
          </cell>
        </row>
        <row r="1683">
          <cell r="B1683">
            <v>29316</v>
          </cell>
          <cell r="C1683">
            <v>1</v>
          </cell>
          <cell r="D1683">
            <v>1</v>
          </cell>
          <cell r="Q1683">
            <v>1996</v>
          </cell>
          <cell r="R1683" t="str">
            <v>19966</v>
          </cell>
          <cell r="S1683">
            <v>35245</v>
          </cell>
          <cell r="T1683">
            <v>1069.1099999999999</v>
          </cell>
          <cell r="U1683">
            <v>1071.6119999999999</v>
          </cell>
          <cell r="V1683">
            <v>1036.4325136612022</v>
          </cell>
        </row>
        <row r="1684">
          <cell r="B1684">
            <v>29317</v>
          </cell>
          <cell r="C1684">
            <v>1</v>
          </cell>
          <cell r="D1684">
            <v>1</v>
          </cell>
          <cell r="Q1684">
            <v>1996</v>
          </cell>
          <cell r="R1684" t="str">
            <v>19966</v>
          </cell>
          <cell r="S1684">
            <v>35246</v>
          </cell>
          <cell r="T1684">
            <v>1069.1099999999999</v>
          </cell>
          <cell r="U1684">
            <v>1071.6119999999999</v>
          </cell>
          <cell r="V1684">
            <v>1036.4325136612022</v>
          </cell>
        </row>
        <row r="1685">
          <cell r="B1685">
            <v>29318</v>
          </cell>
          <cell r="C1685">
            <v>1</v>
          </cell>
          <cell r="D1685">
            <v>1</v>
          </cell>
          <cell r="Q1685">
            <v>1996</v>
          </cell>
          <cell r="R1685" t="str">
            <v>19967</v>
          </cell>
          <cell r="S1685">
            <v>35247</v>
          </cell>
          <cell r="T1685">
            <v>1069.1099999999999</v>
          </cell>
          <cell r="U1685">
            <v>1063.9667741935484</v>
          </cell>
          <cell r="V1685">
            <v>1036.4325136612022</v>
          </cell>
        </row>
        <row r="1686">
          <cell r="B1686">
            <v>29319</v>
          </cell>
          <cell r="C1686">
            <v>1</v>
          </cell>
          <cell r="D1686">
            <v>1</v>
          </cell>
          <cell r="Q1686">
            <v>1996</v>
          </cell>
          <cell r="R1686" t="str">
            <v>19967</v>
          </cell>
          <cell r="S1686">
            <v>35248</v>
          </cell>
          <cell r="T1686">
            <v>1069.1099999999999</v>
          </cell>
          <cell r="U1686">
            <v>1063.9667741935484</v>
          </cell>
          <cell r="V1686">
            <v>1036.4325136612022</v>
          </cell>
        </row>
        <row r="1687">
          <cell r="B1687">
            <v>29320</v>
          </cell>
          <cell r="C1687">
            <v>1</v>
          </cell>
          <cell r="D1687">
            <v>1</v>
          </cell>
          <cell r="Q1687">
            <v>1996</v>
          </cell>
          <cell r="R1687" t="str">
            <v>19967</v>
          </cell>
          <cell r="S1687">
            <v>35249</v>
          </cell>
          <cell r="T1687">
            <v>1070.55</v>
          </cell>
          <cell r="U1687">
            <v>1063.9667741935484</v>
          </cell>
          <cell r="V1687">
            <v>1036.4325136612022</v>
          </cell>
        </row>
        <row r="1688">
          <cell r="B1688">
            <v>29321</v>
          </cell>
          <cell r="C1688">
            <v>1</v>
          </cell>
          <cell r="D1688">
            <v>1</v>
          </cell>
          <cell r="Q1688">
            <v>1996</v>
          </cell>
          <cell r="R1688" t="str">
            <v>19967</v>
          </cell>
          <cell r="S1688">
            <v>35250</v>
          </cell>
          <cell r="T1688">
            <v>1068.1199999999999</v>
          </cell>
          <cell r="U1688">
            <v>1063.9667741935484</v>
          </cell>
          <cell r="V1688">
            <v>1036.4325136612022</v>
          </cell>
        </row>
        <row r="1689">
          <cell r="B1689">
            <v>29322</v>
          </cell>
          <cell r="C1689">
            <v>1</v>
          </cell>
          <cell r="D1689">
            <v>1</v>
          </cell>
          <cell r="Q1689">
            <v>1996</v>
          </cell>
          <cell r="R1689" t="str">
            <v>19967</v>
          </cell>
          <cell r="S1689">
            <v>35251</v>
          </cell>
          <cell r="T1689">
            <v>1068.3</v>
          </cell>
          <cell r="U1689">
            <v>1063.9667741935484</v>
          </cell>
          <cell r="V1689">
            <v>1036.4325136612022</v>
          </cell>
        </row>
        <row r="1690">
          <cell r="B1690">
            <v>29323</v>
          </cell>
          <cell r="C1690">
            <v>1</v>
          </cell>
          <cell r="D1690">
            <v>1</v>
          </cell>
          <cell r="Q1690">
            <v>1996</v>
          </cell>
          <cell r="R1690" t="str">
            <v>19967</v>
          </cell>
          <cell r="S1690">
            <v>35252</v>
          </cell>
          <cell r="T1690">
            <v>1067.3499999999999</v>
          </cell>
          <cell r="U1690">
            <v>1063.9667741935484</v>
          </cell>
          <cell r="V1690">
            <v>1036.4325136612022</v>
          </cell>
        </row>
        <row r="1691">
          <cell r="B1691">
            <v>29324</v>
          </cell>
          <cell r="C1691">
            <v>1</v>
          </cell>
          <cell r="D1691">
            <v>1</v>
          </cell>
          <cell r="Q1691">
            <v>1996</v>
          </cell>
          <cell r="R1691" t="str">
            <v>19967</v>
          </cell>
          <cell r="S1691">
            <v>35253</v>
          </cell>
          <cell r="T1691">
            <v>1067.3499999999999</v>
          </cell>
          <cell r="U1691">
            <v>1063.9667741935484</v>
          </cell>
          <cell r="V1691">
            <v>1036.4325136612022</v>
          </cell>
        </row>
        <row r="1692">
          <cell r="B1692">
            <v>29325</v>
          </cell>
          <cell r="C1692">
            <v>1</v>
          </cell>
          <cell r="D1692">
            <v>1</v>
          </cell>
          <cell r="Q1692">
            <v>1996</v>
          </cell>
          <cell r="R1692" t="str">
            <v>19967</v>
          </cell>
          <cell r="S1692">
            <v>35254</v>
          </cell>
          <cell r="T1692">
            <v>1067.3499999999999</v>
          </cell>
          <cell r="U1692">
            <v>1063.9667741935484</v>
          </cell>
          <cell r="V1692">
            <v>1036.4325136612022</v>
          </cell>
        </row>
        <row r="1693">
          <cell r="B1693">
            <v>29326</v>
          </cell>
          <cell r="C1693">
            <v>1</v>
          </cell>
          <cell r="D1693">
            <v>1</v>
          </cell>
          <cell r="Q1693">
            <v>1996</v>
          </cell>
          <cell r="R1693" t="str">
            <v>19967</v>
          </cell>
          <cell r="S1693">
            <v>35255</v>
          </cell>
          <cell r="T1693">
            <v>1068.17</v>
          </cell>
          <cell r="U1693">
            <v>1063.9667741935484</v>
          </cell>
          <cell r="V1693">
            <v>1036.4325136612022</v>
          </cell>
        </row>
        <row r="1694">
          <cell r="B1694">
            <v>29327</v>
          </cell>
          <cell r="C1694">
            <v>1</v>
          </cell>
          <cell r="D1694">
            <v>1</v>
          </cell>
          <cell r="Q1694">
            <v>1996</v>
          </cell>
          <cell r="R1694" t="str">
            <v>19967</v>
          </cell>
          <cell r="S1694">
            <v>35256</v>
          </cell>
          <cell r="T1694">
            <v>1067.97</v>
          </cell>
          <cell r="U1694">
            <v>1063.9667741935484</v>
          </cell>
          <cell r="V1694">
            <v>1036.4325136612022</v>
          </cell>
        </row>
        <row r="1695">
          <cell r="B1695">
            <v>29328</v>
          </cell>
          <cell r="C1695">
            <v>1</v>
          </cell>
          <cell r="D1695">
            <v>1</v>
          </cell>
          <cell r="Q1695">
            <v>1996</v>
          </cell>
          <cell r="R1695" t="str">
            <v>19967</v>
          </cell>
          <cell r="S1695">
            <v>35257</v>
          </cell>
          <cell r="T1695">
            <v>1065.6500000000001</v>
          </cell>
          <cell r="U1695">
            <v>1063.9667741935484</v>
          </cell>
          <cell r="V1695">
            <v>1036.4325136612022</v>
          </cell>
        </row>
        <row r="1696">
          <cell r="B1696">
            <v>29329</v>
          </cell>
          <cell r="C1696">
            <v>1</v>
          </cell>
          <cell r="D1696">
            <v>1</v>
          </cell>
          <cell r="Q1696">
            <v>1996</v>
          </cell>
          <cell r="R1696" t="str">
            <v>19967</v>
          </cell>
          <cell r="S1696">
            <v>35258</v>
          </cell>
          <cell r="T1696">
            <v>1061.79</v>
          </cell>
          <cell r="U1696">
            <v>1063.9667741935484</v>
          </cell>
          <cell r="V1696">
            <v>1036.4325136612022</v>
          </cell>
        </row>
        <row r="1697">
          <cell r="B1697">
            <v>29330</v>
          </cell>
          <cell r="C1697">
            <v>1</v>
          </cell>
          <cell r="D1697">
            <v>1</v>
          </cell>
          <cell r="Q1697">
            <v>1996</v>
          </cell>
          <cell r="R1697" t="str">
            <v>19967</v>
          </cell>
          <cell r="S1697">
            <v>35259</v>
          </cell>
          <cell r="T1697">
            <v>1061.99</v>
          </cell>
          <cell r="U1697">
            <v>1063.9667741935484</v>
          </cell>
          <cell r="V1697">
            <v>1036.4325136612022</v>
          </cell>
        </row>
        <row r="1698">
          <cell r="B1698">
            <v>29331</v>
          </cell>
          <cell r="C1698">
            <v>1</v>
          </cell>
          <cell r="D1698">
            <v>1</v>
          </cell>
          <cell r="Q1698">
            <v>1996</v>
          </cell>
          <cell r="R1698" t="str">
            <v>19967</v>
          </cell>
          <cell r="S1698">
            <v>35260</v>
          </cell>
          <cell r="T1698">
            <v>1061.99</v>
          </cell>
          <cell r="U1698">
            <v>1063.9667741935484</v>
          </cell>
          <cell r="V1698">
            <v>1036.4325136612022</v>
          </cell>
        </row>
        <row r="1699">
          <cell r="B1699">
            <v>29332</v>
          </cell>
          <cell r="C1699">
            <v>1</v>
          </cell>
          <cell r="D1699">
            <v>1</v>
          </cell>
          <cell r="Q1699">
            <v>1996</v>
          </cell>
          <cell r="R1699" t="str">
            <v>19967</v>
          </cell>
          <cell r="S1699">
            <v>35261</v>
          </cell>
          <cell r="T1699">
            <v>1061.99</v>
          </cell>
          <cell r="U1699">
            <v>1063.9667741935484</v>
          </cell>
          <cell r="V1699">
            <v>1036.4325136612022</v>
          </cell>
        </row>
        <row r="1700">
          <cell r="B1700">
            <v>29333</v>
          </cell>
          <cell r="C1700">
            <v>1</v>
          </cell>
          <cell r="D1700">
            <v>1</v>
          </cell>
          <cell r="Q1700">
            <v>1996</v>
          </cell>
          <cell r="R1700" t="str">
            <v>19967</v>
          </cell>
          <cell r="S1700">
            <v>35262</v>
          </cell>
          <cell r="T1700">
            <v>1065.58</v>
          </cell>
          <cell r="U1700">
            <v>1063.9667741935484</v>
          </cell>
          <cell r="V1700">
            <v>1036.4325136612022</v>
          </cell>
        </row>
        <row r="1701">
          <cell r="B1701">
            <v>29334</v>
          </cell>
          <cell r="C1701">
            <v>1</v>
          </cell>
          <cell r="D1701">
            <v>1</v>
          </cell>
          <cell r="Q1701">
            <v>1996</v>
          </cell>
          <cell r="R1701" t="str">
            <v>19967</v>
          </cell>
          <cell r="S1701">
            <v>35263</v>
          </cell>
          <cell r="T1701">
            <v>1064.82</v>
          </cell>
          <cell r="U1701">
            <v>1063.9667741935484</v>
          </cell>
          <cell r="V1701">
            <v>1036.4325136612022</v>
          </cell>
        </row>
        <row r="1702">
          <cell r="B1702">
            <v>29335</v>
          </cell>
          <cell r="C1702">
            <v>1</v>
          </cell>
          <cell r="D1702">
            <v>1</v>
          </cell>
          <cell r="Q1702">
            <v>1996</v>
          </cell>
          <cell r="R1702" t="str">
            <v>19967</v>
          </cell>
          <cell r="S1702">
            <v>35264</v>
          </cell>
          <cell r="T1702">
            <v>1062.8599999999999</v>
          </cell>
          <cell r="U1702">
            <v>1063.9667741935484</v>
          </cell>
          <cell r="V1702">
            <v>1036.4325136612022</v>
          </cell>
        </row>
        <row r="1703">
          <cell r="B1703">
            <v>29336</v>
          </cell>
          <cell r="C1703">
            <v>1</v>
          </cell>
          <cell r="D1703">
            <v>1</v>
          </cell>
          <cell r="Q1703">
            <v>1996</v>
          </cell>
          <cell r="R1703" t="str">
            <v>19967</v>
          </cell>
          <cell r="S1703">
            <v>35265</v>
          </cell>
          <cell r="T1703">
            <v>1058.92</v>
          </cell>
          <cell r="U1703">
            <v>1063.9667741935484</v>
          </cell>
          <cell r="V1703">
            <v>1036.4325136612022</v>
          </cell>
        </row>
        <row r="1704">
          <cell r="B1704">
            <v>29337</v>
          </cell>
          <cell r="C1704">
            <v>1</v>
          </cell>
          <cell r="D1704">
            <v>1</v>
          </cell>
          <cell r="Q1704">
            <v>1996</v>
          </cell>
          <cell r="R1704" t="str">
            <v>19967</v>
          </cell>
          <cell r="S1704">
            <v>35266</v>
          </cell>
          <cell r="T1704">
            <v>1061.02</v>
          </cell>
          <cell r="U1704">
            <v>1063.9667741935484</v>
          </cell>
          <cell r="V1704">
            <v>1036.4325136612022</v>
          </cell>
        </row>
        <row r="1705">
          <cell r="B1705">
            <v>29338</v>
          </cell>
          <cell r="C1705">
            <v>1</v>
          </cell>
          <cell r="D1705">
            <v>1</v>
          </cell>
          <cell r="Q1705">
            <v>1996</v>
          </cell>
          <cell r="R1705" t="str">
            <v>19967</v>
          </cell>
          <cell r="S1705">
            <v>35267</v>
          </cell>
          <cell r="T1705">
            <v>1061.02</v>
          </cell>
          <cell r="U1705">
            <v>1063.9667741935484</v>
          </cell>
          <cell r="V1705">
            <v>1036.4325136612022</v>
          </cell>
        </row>
        <row r="1706">
          <cell r="B1706">
            <v>29339</v>
          </cell>
          <cell r="C1706">
            <v>1</v>
          </cell>
          <cell r="D1706">
            <v>1</v>
          </cell>
          <cell r="Q1706">
            <v>1996</v>
          </cell>
          <cell r="R1706" t="str">
            <v>19967</v>
          </cell>
          <cell r="S1706">
            <v>35268</v>
          </cell>
          <cell r="T1706">
            <v>1061.02</v>
          </cell>
          <cell r="U1706">
            <v>1063.9667741935484</v>
          </cell>
          <cell r="V1706">
            <v>1036.4325136612022</v>
          </cell>
        </row>
        <row r="1707">
          <cell r="B1707">
            <v>29340</v>
          </cell>
          <cell r="C1707">
            <v>1</v>
          </cell>
          <cell r="D1707">
            <v>1</v>
          </cell>
          <cell r="Q1707">
            <v>1996</v>
          </cell>
          <cell r="R1707" t="str">
            <v>19967</v>
          </cell>
          <cell r="S1707">
            <v>35269</v>
          </cell>
          <cell r="T1707">
            <v>1063.53</v>
          </cell>
          <cell r="U1707">
            <v>1063.9667741935484</v>
          </cell>
          <cell r="V1707">
            <v>1036.4325136612022</v>
          </cell>
        </row>
        <row r="1708">
          <cell r="B1708">
            <v>29341</v>
          </cell>
          <cell r="C1708">
            <v>1</v>
          </cell>
          <cell r="D1708">
            <v>1</v>
          </cell>
          <cell r="Q1708">
            <v>1996</v>
          </cell>
          <cell r="R1708" t="str">
            <v>19967</v>
          </cell>
          <cell r="S1708">
            <v>35270</v>
          </cell>
          <cell r="T1708">
            <v>1064.56</v>
          </cell>
          <cell r="U1708">
            <v>1063.9667741935484</v>
          </cell>
          <cell r="V1708">
            <v>1036.4325136612022</v>
          </cell>
        </row>
        <row r="1709">
          <cell r="B1709">
            <v>29342</v>
          </cell>
          <cell r="C1709">
            <v>1</v>
          </cell>
          <cell r="D1709">
            <v>1</v>
          </cell>
          <cell r="Q1709">
            <v>1996</v>
          </cell>
          <cell r="R1709" t="str">
            <v>19967</v>
          </cell>
          <cell r="S1709">
            <v>35271</v>
          </cell>
          <cell r="T1709">
            <v>1061.46</v>
          </cell>
          <cell r="U1709">
            <v>1063.9667741935484</v>
          </cell>
          <cell r="V1709">
            <v>1036.4325136612022</v>
          </cell>
        </row>
        <row r="1710">
          <cell r="B1710">
            <v>29343</v>
          </cell>
          <cell r="C1710">
            <v>1</v>
          </cell>
          <cell r="D1710">
            <v>1</v>
          </cell>
          <cell r="Q1710">
            <v>1996</v>
          </cell>
          <cell r="R1710" t="str">
            <v>19967</v>
          </cell>
          <cell r="S1710">
            <v>35272</v>
          </cell>
          <cell r="T1710">
            <v>1061.03</v>
          </cell>
          <cell r="U1710">
            <v>1063.9667741935484</v>
          </cell>
          <cell r="V1710">
            <v>1036.4325136612022</v>
          </cell>
        </row>
        <row r="1711">
          <cell r="B1711">
            <v>29344</v>
          </cell>
          <cell r="C1711">
            <v>1</v>
          </cell>
          <cell r="D1711">
            <v>1</v>
          </cell>
          <cell r="Q1711">
            <v>1996</v>
          </cell>
          <cell r="R1711" t="str">
            <v>19967</v>
          </cell>
          <cell r="S1711">
            <v>35273</v>
          </cell>
          <cell r="T1711">
            <v>1061.48</v>
          </cell>
          <cell r="U1711">
            <v>1063.9667741935484</v>
          </cell>
          <cell r="V1711">
            <v>1036.4325136612022</v>
          </cell>
        </row>
        <row r="1712">
          <cell r="B1712">
            <v>29345</v>
          </cell>
          <cell r="C1712">
            <v>1</v>
          </cell>
          <cell r="D1712">
            <v>1</v>
          </cell>
          <cell r="Q1712">
            <v>1996</v>
          </cell>
          <cell r="R1712" t="str">
            <v>19967</v>
          </cell>
          <cell r="S1712">
            <v>35274</v>
          </cell>
          <cell r="T1712">
            <v>1061.48</v>
          </cell>
          <cell r="U1712">
            <v>1063.9667741935484</v>
          </cell>
          <cell r="V1712">
            <v>1036.4325136612022</v>
          </cell>
        </row>
        <row r="1713">
          <cell r="B1713">
            <v>29346</v>
          </cell>
          <cell r="C1713">
            <v>1</v>
          </cell>
          <cell r="D1713">
            <v>1</v>
          </cell>
          <cell r="Q1713">
            <v>1996</v>
          </cell>
          <cell r="R1713" t="str">
            <v>19967</v>
          </cell>
          <cell r="S1713">
            <v>35275</v>
          </cell>
          <cell r="T1713">
            <v>1061.48</v>
          </cell>
          <cell r="U1713">
            <v>1063.9667741935484</v>
          </cell>
          <cell r="V1713">
            <v>1036.4325136612022</v>
          </cell>
        </row>
        <row r="1714">
          <cell r="B1714">
            <v>29347</v>
          </cell>
          <cell r="C1714">
            <v>1</v>
          </cell>
          <cell r="D1714">
            <v>1</v>
          </cell>
          <cell r="Q1714">
            <v>1996</v>
          </cell>
          <cell r="R1714" t="str">
            <v>19967</v>
          </cell>
          <cell r="S1714">
            <v>35276</v>
          </cell>
          <cell r="T1714">
            <v>1059.18</v>
          </cell>
          <cell r="U1714">
            <v>1063.9667741935484</v>
          </cell>
          <cell r="V1714">
            <v>1036.4325136612022</v>
          </cell>
        </row>
        <row r="1715">
          <cell r="B1715">
            <v>29348</v>
          </cell>
          <cell r="C1715">
            <v>1</v>
          </cell>
          <cell r="D1715">
            <v>1</v>
          </cell>
          <cell r="Q1715">
            <v>1996</v>
          </cell>
          <cell r="R1715" t="str">
            <v>19967</v>
          </cell>
          <cell r="S1715">
            <v>35277</v>
          </cell>
          <cell r="T1715">
            <v>1056.74</v>
          </cell>
          <cell r="U1715">
            <v>1063.9667741935484</v>
          </cell>
          <cell r="V1715">
            <v>1036.4325136612022</v>
          </cell>
        </row>
        <row r="1716">
          <cell r="B1716">
            <v>29349</v>
          </cell>
          <cell r="C1716">
            <v>1</v>
          </cell>
          <cell r="D1716">
            <v>1</v>
          </cell>
          <cell r="Q1716">
            <v>1996</v>
          </cell>
          <cell r="R1716" t="str">
            <v>19968</v>
          </cell>
          <cell r="S1716">
            <v>35278</v>
          </cell>
          <cell r="T1716">
            <v>1057.47</v>
          </cell>
          <cell r="U1716">
            <v>1045.0322580645163</v>
          </cell>
          <cell r="V1716">
            <v>1036.4325136612022</v>
          </cell>
        </row>
        <row r="1717">
          <cell r="B1717">
            <v>29350</v>
          </cell>
          <cell r="C1717">
            <v>1</v>
          </cell>
          <cell r="D1717">
            <v>1</v>
          </cell>
          <cell r="Q1717">
            <v>1996</v>
          </cell>
          <cell r="R1717" t="str">
            <v>19968</v>
          </cell>
          <cell r="S1717">
            <v>35279</v>
          </cell>
          <cell r="T1717">
            <v>1054.8699999999999</v>
          </cell>
          <cell r="U1717">
            <v>1045.0322580645163</v>
          </cell>
          <cell r="V1717">
            <v>1036.4325136612022</v>
          </cell>
        </row>
        <row r="1718">
          <cell r="B1718">
            <v>29351</v>
          </cell>
          <cell r="C1718">
            <v>1</v>
          </cell>
          <cell r="D1718">
            <v>1</v>
          </cell>
          <cell r="Q1718">
            <v>1996</v>
          </cell>
          <cell r="R1718" t="str">
            <v>19968</v>
          </cell>
          <cell r="S1718">
            <v>35280</v>
          </cell>
          <cell r="T1718">
            <v>1054.0999999999999</v>
          </cell>
          <cell r="U1718">
            <v>1045.0322580645163</v>
          </cell>
          <cell r="V1718">
            <v>1036.4325136612022</v>
          </cell>
        </row>
        <row r="1719">
          <cell r="B1719">
            <v>29352</v>
          </cell>
          <cell r="C1719">
            <v>1</v>
          </cell>
          <cell r="D1719">
            <v>1</v>
          </cell>
          <cell r="Q1719">
            <v>1996</v>
          </cell>
          <cell r="R1719" t="str">
            <v>19968</v>
          </cell>
          <cell r="S1719">
            <v>35281</v>
          </cell>
          <cell r="T1719">
            <v>1054.0999999999999</v>
          </cell>
          <cell r="U1719">
            <v>1045.0322580645163</v>
          </cell>
          <cell r="V1719">
            <v>1036.4325136612022</v>
          </cell>
        </row>
        <row r="1720">
          <cell r="B1720">
            <v>29353</v>
          </cell>
          <cell r="C1720">
            <v>1</v>
          </cell>
          <cell r="D1720">
            <v>1</v>
          </cell>
          <cell r="Q1720">
            <v>1996</v>
          </cell>
          <cell r="R1720" t="str">
            <v>19968</v>
          </cell>
          <cell r="S1720">
            <v>35282</v>
          </cell>
          <cell r="T1720">
            <v>1054.0999999999999</v>
          </cell>
          <cell r="U1720">
            <v>1045.0322580645163</v>
          </cell>
          <cell r="V1720">
            <v>1036.4325136612022</v>
          </cell>
        </row>
        <row r="1721">
          <cell r="B1721">
            <v>29354</v>
          </cell>
          <cell r="C1721">
            <v>1</v>
          </cell>
          <cell r="D1721">
            <v>1</v>
          </cell>
          <cell r="Q1721">
            <v>1996</v>
          </cell>
          <cell r="R1721" t="str">
            <v>19968</v>
          </cell>
          <cell r="S1721">
            <v>35283</v>
          </cell>
          <cell r="T1721">
            <v>1051.6099999999999</v>
          </cell>
          <cell r="U1721">
            <v>1045.0322580645163</v>
          </cell>
          <cell r="V1721">
            <v>1036.4325136612022</v>
          </cell>
        </row>
        <row r="1722">
          <cell r="B1722">
            <v>29355</v>
          </cell>
          <cell r="C1722">
            <v>1</v>
          </cell>
          <cell r="D1722">
            <v>1</v>
          </cell>
          <cell r="Q1722">
            <v>1996</v>
          </cell>
          <cell r="R1722" t="str">
            <v>19968</v>
          </cell>
          <cell r="S1722">
            <v>35284</v>
          </cell>
          <cell r="T1722">
            <v>1049.3699999999999</v>
          </cell>
          <cell r="U1722">
            <v>1045.0322580645163</v>
          </cell>
          <cell r="V1722">
            <v>1036.4325136612022</v>
          </cell>
        </row>
        <row r="1723">
          <cell r="B1723">
            <v>29356</v>
          </cell>
          <cell r="C1723">
            <v>1</v>
          </cell>
          <cell r="D1723">
            <v>1</v>
          </cell>
          <cell r="Q1723">
            <v>1996</v>
          </cell>
          <cell r="R1723" t="str">
            <v>19968</v>
          </cell>
          <cell r="S1723">
            <v>35285</v>
          </cell>
          <cell r="T1723">
            <v>1049.3699999999999</v>
          </cell>
          <cell r="U1723">
            <v>1045.0322580645163</v>
          </cell>
          <cell r="V1723">
            <v>1036.4325136612022</v>
          </cell>
        </row>
        <row r="1724">
          <cell r="B1724">
            <v>29357</v>
          </cell>
          <cell r="C1724">
            <v>1</v>
          </cell>
          <cell r="D1724">
            <v>1</v>
          </cell>
          <cell r="Q1724">
            <v>1996</v>
          </cell>
          <cell r="R1724" t="str">
            <v>19968</v>
          </cell>
          <cell r="S1724">
            <v>35286</v>
          </cell>
          <cell r="T1724">
            <v>1044.9000000000001</v>
          </cell>
          <cell r="U1724">
            <v>1045.0322580645163</v>
          </cell>
          <cell r="V1724">
            <v>1036.4325136612022</v>
          </cell>
        </row>
        <row r="1725">
          <cell r="B1725">
            <v>29358</v>
          </cell>
          <cell r="C1725">
            <v>1</v>
          </cell>
          <cell r="D1725">
            <v>1</v>
          </cell>
          <cell r="Q1725">
            <v>1996</v>
          </cell>
          <cell r="R1725" t="str">
            <v>19968</v>
          </cell>
          <cell r="S1725">
            <v>35287</v>
          </cell>
          <cell r="T1725">
            <v>1040.68</v>
          </cell>
          <cell r="U1725">
            <v>1045.0322580645163</v>
          </cell>
          <cell r="V1725">
            <v>1036.4325136612022</v>
          </cell>
        </row>
        <row r="1726">
          <cell r="B1726">
            <v>29359</v>
          </cell>
          <cell r="C1726">
            <v>1</v>
          </cell>
          <cell r="D1726">
            <v>1</v>
          </cell>
          <cell r="Q1726">
            <v>1996</v>
          </cell>
          <cell r="R1726" t="str">
            <v>19968</v>
          </cell>
          <cell r="S1726">
            <v>35288</v>
          </cell>
          <cell r="T1726">
            <v>1040.68</v>
          </cell>
          <cell r="U1726">
            <v>1045.0322580645163</v>
          </cell>
          <cell r="V1726">
            <v>1036.4325136612022</v>
          </cell>
        </row>
        <row r="1727">
          <cell r="B1727">
            <v>29360</v>
          </cell>
          <cell r="C1727">
            <v>1</v>
          </cell>
          <cell r="D1727">
            <v>1</v>
          </cell>
          <cell r="Q1727">
            <v>1996</v>
          </cell>
          <cell r="R1727" t="str">
            <v>19968</v>
          </cell>
          <cell r="S1727">
            <v>35289</v>
          </cell>
          <cell r="T1727">
            <v>1040.68</v>
          </cell>
          <cell r="U1727">
            <v>1045.0322580645163</v>
          </cell>
          <cell r="V1727">
            <v>1036.4325136612022</v>
          </cell>
        </row>
        <row r="1728">
          <cell r="B1728">
            <v>29361</v>
          </cell>
          <cell r="C1728">
            <v>1</v>
          </cell>
          <cell r="D1728">
            <v>1</v>
          </cell>
          <cell r="Q1728">
            <v>1996</v>
          </cell>
          <cell r="R1728" t="str">
            <v>19968</v>
          </cell>
          <cell r="S1728">
            <v>35290</v>
          </cell>
          <cell r="T1728">
            <v>1035.79</v>
          </cell>
          <cell r="U1728">
            <v>1045.0322580645163</v>
          </cell>
          <cell r="V1728">
            <v>1036.4325136612022</v>
          </cell>
        </row>
        <row r="1729">
          <cell r="B1729">
            <v>29362</v>
          </cell>
          <cell r="C1729">
            <v>1</v>
          </cell>
          <cell r="D1729">
            <v>1</v>
          </cell>
          <cell r="Q1729">
            <v>1996</v>
          </cell>
          <cell r="R1729" t="str">
            <v>19968</v>
          </cell>
          <cell r="S1729">
            <v>35291</v>
          </cell>
          <cell r="T1729">
            <v>1029.46</v>
          </cell>
          <cell r="U1729">
            <v>1045.0322580645163</v>
          </cell>
          <cell r="V1729">
            <v>1036.4325136612022</v>
          </cell>
        </row>
        <row r="1730">
          <cell r="B1730">
            <v>29363</v>
          </cell>
          <cell r="C1730">
            <v>1</v>
          </cell>
          <cell r="D1730">
            <v>1</v>
          </cell>
          <cell r="Q1730">
            <v>1996</v>
          </cell>
          <cell r="R1730" t="str">
            <v>19968</v>
          </cell>
          <cell r="S1730">
            <v>35292</v>
          </cell>
          <cell r="T1730">
            <v>1041.76</v>
          </cell>
          <cell r="U1730">
            <v>1045.0322580645163</v>
          </cell>
          <cell r="V1730">
            <v>1036.4325136612022</v>
          </cell>
        </row>
        <row r="1731">
          <cell r="B1731">
            <v>29364</v>
          </cell>
          <cell r="C1731">
            <v>1</v>
          </cell>
          <cell r="D1731">
            <v>1</v>
          </cell>
          <cell r="Q1731">
            <v>1996</v>
          </cell>
          <cell r="R1731" t="str">
            <v>19968</v>
          </cell>
          <cell r="S1731">
            <v>35293</v>
          </cell>
          <cell r="T1731">
            <v>1051.82</v>
          </cell>
          <cell r="U1731">
            <v>1045.0322580645163</v>
          </cell>
          <cell r="V1731">
            <v>1036.4325136612022</v>
          </cell>
        </row>
        <row r="1732">
          <cell r="B1732">
            <v>29365</v>
          </cell>
          <cell r="C1732">
            <v>1</v>
          </cell>
          <cell r="D1732">
            <v>1</v>
          </cell>
          <cell r="Q1732">
            <v>1996</v>
          </cell>
          <cell r="R1732" t="str">
            <v>19968</v>
          </cell>
          <cell r="S1732">
            <v>35294</v>
          </cell>
          <cell r="T1732">
            <v>1047.9000000000001</v>
          </cell>
          <cell r="U1732">
            <v>1045.0322580645163</v>
          </cell>
          <cell r="V1732">
            <v>1036.4325136612022</v>
          </cell>
        </row>
        <row r="1733">
          <cell r="B1733">
            <v>29366</v>
          </cell>
          <cell r="C1733">
            <v>1</v>
          </cell>
          <cell r="D1733">
            <v>1</v>
          </cell>
          <cell r="Q1733">
            <v>1996</v>
          </cell>
          <cell r="R1733" t="str">
            <v>19968</v>
          </cell>
          <cell r="S1733">
            <v>35295</v>
          </cell>
          <cell r="T1733">
            <v>1047.9000000000001</v>
          </cell>
          <cell r="U1733">
            <v>1045.0322580645163</v>
          </cell>
          <cell r="V1733">
            <v>1036.4325136612022</v>
          </cell>
        </row>
        <row r="1734">
          <cell r="B1734">
            <v>29367</v>
          </cell>
          <cell r="C1734">
            <v>1</v>
          </cell>
          <cell r="D1734">
            <v>1</v>
          </cell>
          <cell r="Q1734">
            <v>1996</v>
          </cell>
          <cell r="R1734" t="str">
            <v>19968</v>
          </cell>
          <cell r="S1734">
            <v>35296</v>
          </cell>
          <cell r="T1734">
            <v>1047.9000000000001</v>
          </cell>
          <cell r="U1734">
            <v>1045.0322580645163</v>
          </cell>
          <cell r="V1734">
            <v>1036.4325136612022</v>
          </cell>
        </row>
        <row r="1735">
          <cell r="B1735">
            <v>29368</v>
          </cell>
          <cell r="C1735">
            <v>1</v>
          </cell>
          <cell r="D1735">
            <v>1</v>
          </cell>
          <cell r="Q1735">
            <v>1996</v>
          </cell>
          <cell r="R1735" t="str">
            <v>19968</v>
          </cell>
          <cell r="S1735">
            <v>35297</v>
          </cell>
          <cell r="T1735">
            <v>1047.9000000000001</v>
          </cell>
          <cell r="U1735">
            <v>1045.0322580645163</v>
          </cell>
          <cell r="V1735">
            <v>1036.4325136612022</v>
          </cell>
        </row>
        <row r="1736">
          <cell r="B1736">
            <v>29369</v>
          </cell>
          <cell r="C1736">
            <v>1</v>
          </cell>
          <cell r="D1736">
            <v>1</v>
          </cell>
          <cell r="Q1736">
            <v>1996</v>
          </cell>
          <cell r="R1736" t="str">
            <v>19968</v>
          </cell>
          <cell r="S1736">
            <v>35298</v>
          </cell>
          <cell r="T1736">
            <v>1044.54</v>
          </cell>
          <cell r="U1736">
            <v>1045.0322580645163</v>
          </cell>
          <cell r="V1736">
            <v>1036.4325136612022</v>
          </cell>
        </row>
        <row r="1737">
          <cell r="B1737">
            <v>29370</v>
          </cell>
          <cell r="C1737">
            <v>1</v>
          </cell>
          <cell r="D1737">
            <v>1</v>
          </cell>
          <cell r="Q1737">
            <v>1996</v>
          </cell>
          <cell r="R1737" t="str">
            <v>19968</v>
          </cell>
          <cell r="S1737">
            <v>35299</v>
          </cell>
          <cell r="T1737">
            <v>1037.43</v>
          </cell>
          <cell r="U1737">
            <v>1045.0322580645163</v>
          </cell>
          <cell r="V1737">
            <v>1036.4325136612022</v>
          </cell>
        </row>
        <row r="1738">
          <cell r="B1738">
            <v>29371</v>
          </cell>
          <cell r="C1738">
            <v>1</v>
          </cell>
          <cell r="D1738">
            <v>1</v>
          </cell>
          <cell r="Q1738">
            <v>1996</v>
          </cell>
          <cell r="R1738" t="str">
            <v>19968</v>
          </cell>
          <cell r="S1738">
            <v>35300</v>
          </cell>
          <cell r="T1738">
            <v>1040.1500000000001</v>
          </cell>
          <cell r="U1738">
            <v>1045.0322580645163</v>
          </cell>
          <cell r="V1738">
            <v>1036.4325136612022</v>
          </cell>
        </row>
        <row r="1739">
          <cell r="B1739">
            <v>29372</v>
          </cell>
          <cell r="C1739">
            <v>1</v>
          </cell>
          <cell r="D1739">
            <v>1</v>
          </cell>
          <cell r="Q1739">
            <v>1996</v>
          </cell>
          <cell r="R1739" t="str">
            <v>19968</v>
          </cell>
          <cell r="S1739">
            <v>35301</v>
          </cell>
          <cell r="T1739">
            <v>1037.0999999999999</v>
          </cell>
          <cell r="U1739">
            <v>1045.0322580645163</v>
          </cell>
          <cell r="V1739">
            <v>1036.4325136612022</v>
          </cell>
        </row>
        <row r="1740">
          <cell r="B1740">
            <v>29373</v>
          </cell>
          <cell r="C1740">
            <v>1</v>
          </cell>
          <cell r="D1740">
            <v>1</v>
          </cell>
          <cell r="Q1740">
            <v>1996</v>
          </cell>
          <cell r="R1740" t="str">
            <v>19968</v>
          </cell>
          <cell r="S1740">
            <v>35302</v>
          </cell>
          <cell r="T1740">
            <v>1037.0999999999999</v>
          </cell>
          <cell r="U1740">
            <v>1045.0322580645163</v>
          </cell>
          <cell r="V1740">
            <v>1036.4325136612022</v>
          </cell>
        </row>
        <row r="1741">
          <cell r="B1741">
            <v>29374</v>
          </cell>
          <cell r="C1741">
            <v>1</v>
          </cell>
          <cell r="D1741">
            <v>1</v>
          </cell>
          <cell r="Q1741">
            <v>1996</v>
          </cell>
          <cell r="R1741" t="str">
            <v>19968</v>
          </cell>
          <cell r="S1741">
            <v>35303</v>
          </cell>
          <cell r="T1741">
            <v>1037.0999999999999</v>
          </cell>
          <cell r="U1741">
            <v>1045.0322580645163</v>
          </cell>
          <cell r="V1741">
            <v>1036.4325136612022</v>
          </cell>
        </row>
        <row r="1742">
          <cell r="B1742">
            <v>29375</v>
          </cell>
          <cell r="C1742">
            <v>1</v>
          </cell>
          <cell r="D1742">
            <v>1</v>
          </cell>
          <cell r="Q1742">
            <v>1996</v>
          </cell>
          <cell r="R1742" t="str">
            <v>19968</v>
          </cell>
          <cell r="S1742">
            <v>35304</v>
          </cell>
          <cell r="T1742">
            <v>1041.6400000000001</v>
          </cell>
          <cell r="U1742">
            <v>1045.0322580645163</v>
          </cell>
          <cell r="V1742">
            <v>1036.4325136612022</v>
          </cell>
        </row>
        <row r="1743">
          <cell r="B1743">
            <v>29376</v>
          </cell>
          <cell r="C1743">
            <v>1</v>
          </cell>
          <cell r="D1743">
            <v>1</v>
          </cell>
          <cell r="Q1743">
            <v>1996</v>
          </cell>
          <cell r="R1743" t="str">
            <v>19968</v>
          </cell>
          <cell r="S1743">
            <v>35305</v>
          </cell>
          <cell r="T1743">
            <v>1044.54</v>
          </cell>
          <cell r="U1743">
            <v>1045.0322580645163</v>
          </cell>
          <cell r="V1743">
            <v>1036.4325136612022</v>
          </cell>
        </row>
        <row r="1744">
          <cell r="B1744">
            <v>29377</v>
          </cell>
          <cell r="C1744">
            <v>1</v>
          </cell>
          <cell r="D1744">
            <v>1</v>
          </cell>
          <cell r="Q1744">
            <v>1996</v>
          </cell>
          <cell r="R1744" t="str">
            <v>19968</v>
          </cell>
          <cell r="S1744">
            <v>35306</v>
          </cell>
          <cell r="T1744">
            <v>1046.7</v>
          </cell>
          <cell r="U1744">
            <v>1045.0322580645163</v>
          </cell>
          <cell r="V1744">
            <v>1036.4325136612022</v>
          </cell>
        </row>
        <row r="1745">
          <cell r="B1745">
            <v>29378</v>
          </cell>
          <cell r="C1745">
            <v>1</v>
          </cell>
          <cell r="D1745">
            <v>1</v>
          </cell>
          <cell r="Q1745">
            <v>1996</v>
          </cell>
          <cell r="R1745" t="str">
            <v>19968</v>
          </cell>
          <cell r="S1745">
            <v>35307</v>
          </cell>
          <cell r="T1745">
            <v>1045.02</v>
          </cell>
          <cell r="U1745">
            <v>1045.0322580645163</v>
          </cell>
          <cell r="V1745">
            <v>1036.4325136612022</v>
          </cell>
        </row>
        <row r="1746">
          <cell r="B1746">
            <v>29379</v>
          </cell>
          <cell r="C1746">
            <v>1</v>
          </cell>
          <cell r="D1746">
            <v>1</v>
          </cell>
          <cell r="Q1746">
            <v>1996</v>
          </cell>
          <cell r="R1746" t="str">
            <v>19968</v>
          </cell>
          <cell r="S1746">
            <v>35308</v>
          </cell>
          <cell r="T1746">
            <v>1042.32</v>
          </cell>
          <cell r="U1746">
            <v>1045.0322580645163</v>
          </cell>
          <cell r="V1746">
            <v>1036.4325136612022</v>
          </cell>
        </row>
        <row r="1747">
          <cell r="B1747">
            <v>29380</v>
          </cell>
          <cell r="C1747">
            <v>1</v>
          </cell>
          <cell r="D1747">
            <v>1</v>
          </cell>
          <cell r="Q1747">
            <v>1996</v>
          </cell>
          <cell r="R1747" t="str">
            <v>19969</v>
          </cell>
          <cell r="S1747">
            <v>35309</v>
          </cell>
          <cell r="T1747">
            <v>1042.32</v>
          </cell>
          <cell r="U1747">
            <v>1040.1243333333334</v>
          </cell>
          <cell r="V1747">
            <v>1036.4325136612022</v>
          </cell>
        </row>
        <row r="1748">
          <cell r="B1748">
            <v>29381</v>
          </cell>
          <cell r="C1748">
            <v>1</v>
          </cell>
          <cell r="D1748">
            <v>1</v>
          </cell>
          <cell r="Q1748">
            <v>1996</v>
          </cell>
          <cell r="R1748" t="str">
            <v>19969</v>
          </cell>
          <cell r="S1748">
            <v>35310</v>
          </cell>
          <cell r="T1748">
            <v>1042.32</v>
          </cell>
          <cell r="U1748">
            <v>1040.1243333333334</v>
          </cell>
          <cell r="V1748">
            <v>1036.4325136612022</v>
          </cell>
        </row>
        <row r="1749">
          <cell r="B1749">
            <v>29382</v>
          </cell>
          <cell r="C1749">
            <v>1</v>
          </cell>
          <cell r="D1749">
            <v>1</v>
          </cell>
          <cell r="Q1749">
            <v>1996</v>
          </cell>
          <cell r="R1749" t="str">
            <v>19969</v>
          </cell>
          <cell r="S1749">
            <v>35311</v>
          </cell>
          <cell r="T1749">
            <v>1044.3800000000001</v>
          </cell>
          <cell r="U1749">
            <v>1040.1243333333334</v>
          </cell>
          <cell r="V1749">
            <v>1036.4325136612022</v>
          </cell>
        </row>
        <row r="1750">
          <cell r="B1750">
            <v>29383</v>
          </cell>
          <cell r="C1750">
            <v>1</v>
          </cell>
          <cell r="D1750">
            <v>1</v>
          </cell>
          <cell r="Q1750">
            <v>1996</v>
          </cell>
          <cell r="R1750" t="str">
            <v>19969</v>
          </cell>
          <cell r="S1750">
            <v>35312</v>
          </cell>
          <cell r="T1750">
            <v>1045.27</v>
          </cell>
          <cell r="U1750">
            <v>1040.1243333333334</v>
          </cell>
          <cell r="V1750">
            <v>1036.4325136612022</v>
          </cell>
        </row>
        <row r="1751">
          <cell r="B1751">
            <v>29384</v>
          </cell>
          <cell r="C1751">
            <v>1</v>
          </cell>
          <cell r="D1751">
            <v>1</v>
          </cell>
          <cell r="Q1751">
            <v>1996</v>
          </cell>
          <cell r="R1751" t="str">
            <v>19969</v>
          </cell>
          <cell r="S1751">
            <v>35313</v>
          </cell>
          <cell r="T1751">
            <v>1044.0899999999999</v>
          </cell>
          <cell r="U1751">
            <v>1040.1243333333334</v>
          </cell>
          <cell r="V1751">
            <v>1036.4325136612022</v>
          </cell>
        </row>
        <row r="1752">
          <cell r="B1752">
            <v>29385</v>
          </cell>
          <cell r="C1752">
            <v>1</v>
          </cell>
          <cell r="D1752">
            <v>1</v>
          </cell>
          <cell r="Q1752">
            <v>1996</v>
          </cell>
          <cell r="R1752" t="str">
            <v>19969</v>
          </cell>
          <cell r="S1752">
            <v>35314</v>
          </cell>
          <cell r="T1752">
            <v>1043.93</v>
          </cell>
          <cell r="U1752">
            <v>1040.1243333333334</v>
          </cell>
          <cell r="V1752">
            <v>1036.4325136612022</v>
          </cell>
        </row>
        <row r="1753">
          <cell r="B1753">
            <v>29386</v>
          </cell>
          <cell r="C1753">
            <v>1</v>
          </cell>
          <cell r="D1753">
            <v>1</v>
          </cell>
          <cell r="Q1753">
            <v>1996</v>
          </cell>
          <cell r="R1753" t="str">
            <v>19969</v>
          </cell>
          <cell r="S1753">
            <v>35315</v>
          </cell>
          <cell r="T1753">
            <v>1045.8699999999999</v>
          </cell>
          <cell r="U1753">
            <v>1040.1243333333334</v>
          </cell>
          <cell r="V1753">
            <v>1036.4325136612022</v>
          </cell>
        </row>
        <row r="1754">
          <cell r="B1754">
            <v>29387</v>
          </cell>
          <cell r="C1754">
            <v>1</v>
          </cell>
          <cell r="D1754">
            <v>1</v>
          </cell>
          <cell r="Q1754">
            <v>1996</v>
          </cell>
          <cell r="R1754" t="str">
            <v>19969</v>
          </cell>
          <cell r="S1754">
            <v>35316</v>
          </cell>
          <cell r="T1754">
            <v>1045.8699999999999</v>
          </cell>
          <cell r="U1754">
            <v>1040.1243333333334</v>
          </cell>
          <cell r="V1754">
            <v>1036.4325136612022</v>
          </cell>
        </row>
        <row r="1755">
          <cell r="B1755">
            <v>29388</v>
          </cell>
          <cell r="C1755">
            <v>1</v>
          </cell>
          <cell r="D1755">
            <v>1</v>
          </cell>
          <cell r="Q1755">
            <v>1996</v>
          </cell>
          <cell r="R1755" t="str">
            <v>19969</v>
          </cell>
          <cell r="S1755">
            <v>35317</v>
          </cell>
          <cell r="T1755">
            <v>1045.8699999999999</v>
          </cell>
          <cell r="U1755">
            <v>1040.1243333333334</v>
          </cell>
          <cell r="V1755">
            <v>1036.4325136612022</v>
          </cell>
        </row>
        <row r="1756">
          <cell r="B1756">
            <v>29389</v>
          </cell>
          <cell r="C1756">
            <v>1</v>
          </cell>
          <cell r="D1756">
            <v>1</v>
          </cell>
          <cell r="Q1756">
            <v>1996</v>
          </cell>
          <cell r="R1756" t="str">
            <v>19969</v>
          </cell>
          <cell r="S1756">
            <v>35318</v>
          </cell>
          <cell r="T1756">
            <v>1047.95</v>
          </cell>
          <cell r="U1756">
            <v>1040.1243333333334</v>
          </cell>
          <cell r="V1756">
            <v>1036.4325136612022</v>
          </cell>
        </row>
        <row r="1757">
          <cell r="B1757">
            <v>29390</v>
          </cell>
          <cell r="C1757">
            <v>1</v>
          </cell>
          <cell r="D1757">
            <v>1</v>
          </cell>
          <cell r="Q1757">
            <v>1996</v>
          </cell>
          <cell r="R1757" t="str">
            <v>19969</v>
          </cell>
          <cell r="S1757">
            <v>35319</v>
          </cell>
          <cell r="T1757">
            <v>1051.6400000000001</v>
          </cell>
          <cell r="U1757">
            <v>1040.1243333333334</v>
          </cell>
          <cell r="V1757">
            <v>1036.4325136612022</v>
          </cell>
        </row>
        <row r="1758">
          <cell r="B1758">
            <v>29391</v>
          </cell>
          <cell r="C1758">
            <v>1</v>
          </cell>
          <cell r="D1758">
            <v>1</v>
          </cell>
          <cell r="Q1758">
            <v>1996</v>
          </cell>
          <cell r="R1758" t="str">
            <v>19969</v>
          </cell>
          <cell r="S1758">
            <v>35320</v>
          </cell>
          <cell r="T1758">
            <v>1047.26</v>
          </cell>
          <cell r="U1758">
            <v>1040.1243333333334</v>
          </cell>
          <cell r="V1758">
            <v>1036.4325136612022</v>
          </cell>
        </row>
        <row r="1759">
          <cell r="B1759">
            <v>29392</v>
          </cell>
          <cell r="C1759">
            <v>1</v>
          </cell>
          <cell r="D1759">
            <v>1</v>
          </cell>
          <cell r="Q1759">
            <v>1996</v>
          </cell>
          <cell r="R1759" t="str">
            <v>19969</v>
          </cell>
          <cell r="S1759">
            <v>35321</v>
          </cell>
          <cell r="T1759">
            <v>1047.6600000000001</v>
          </cell>
          <cell r="U1759">
            <v>1040.1243333333334</v>
          </cell>
          <cell r="V1759">
            <v>1036.4325136612022</v>
          </cell>
        </row>
        <row r="1760">
          <cell r="B1760">
            <v>29393</v>
          </cell>
          <cell r="C1760">
            <v>1</v>
          </cell>
          <cell r="D1760">
            <v>1</v>
          </cell>
          <cell r="Q1760">
            <v>1996</v>
          </cell>
          <cell r="R1760" t="str">
            <v>19969</v>
          </cell>
          <cell r="S1760">
            <v>35322</v>
          </cell>
          <cell r="T1760">
            <v>1043.8900000000001</v>
          </cell>
          <cell r="U1760">
            <v>1040.1243333333334</v>
          </cell>
          <cell r="V1760">
            <v>1036.4325136612022</v>
          </cell>
        </row>
        <row r="1761">
          <cell r="B1761">
            <v>29394</v>
          </cell>
          <cell r="C1761">
            <v>1</v>
          </cell>
          <cell r="D1761">
            <v>1</v>
          </cell>
          <cell r="Q1761">
            <v>1996</v>
          </cell>
          <cell r="R1761" t="str">
            <v>19969</v>
          </cell>
          <cell r="S1761">
            <v>35323</v>
          </cell>
          <cell r="T1761">
            <v>1043.8900000000001</v>
          </cell>
          <cell r="U1761">
            <v>1040.1243333333334</v>
          </cell>
          <cell r="V1761">
            <v>1036.4325136612022</v>
          </cell>
        </row>
        <row r="1762">
          <cell r="B1762">
            <v>29395</v>
          </cell>
          <cell r="C1762">
            <v>1</v>
          </cell>
          <cell r="D1762">
            <v>1</v>
          </cell>
          <cell r="Q1762">
            <v>1996</v>
          </cell>
          <cell r="R1762" t="str">
            <v>19969</v>
          </cell>
          <cell r="S1762">
            <v>35324</v>
          </cell>
          <cell r="T1762">
            <v>1043.8900000000001</v>
          </cell>
          <cell r="U1762">
            <v>1040.1243333333334</v>
          </cell>
          <cell r="V1762">
            <v>1036.4325136612022</v>
          </cell>
        </row>
        <row r="1763">
          <cell r="B1763">
            <v>29396</v>
          </cell>
          <cell r="C1763">
            <v>1</v>
          </cell>
          <cell r="D1763">
            <v>1</v>
          </cell>
          <cell r="Q1763">
            <v>1996</v>
          </cell>
          <cell r="R1763" t="str">
            <v>19969</v>
          </cell>
          <cell r="S1763">
            <v>35325</v>
          </cell>
          <cell r="T1763">
            <v>1042.8</v>
          </cell>
          <cell r="U1763">
            <v>1040.1243333333334</v>
          </cell>
          <cell r="V1763">
            <v>1036.4325136612022</v>
          </cell>
        </row>
        <row r="1764">
          <cell r="B1764">
            <v>29397</v>
          </cell>
          <cell r="C1764">
            <v>1</v>
          </cell>
          <cell r="D1764">
            <v>1</v>
          </cell>
          <cell r="Q1764">
            <v>1996</v>
          </cell>
          <cell r="R1764" t="str">
            <v>19969</v>
          </cell>
          <cell r="S1764">
            <v>35326</v>
          </cell>
          <cell r="T1764">
            <v>1038.9000000000001</v>
          </cell>
          <cell r="U1764">
            <v>1040.1243333333334</v>
          </cell>
          <cell r="V1764">
            <v>1036.4325136612022</v>
          </cell>
        </row>
        <row r="1765">
          <cell r="B1765">
            <v>29398</v>
          </cell>
          <cell r="C1765">
            <v>1</v>
          </cell>
          <cell r="D1765">
            <v>1</v>
          </cell>
          <cell r="Q1765">
            <v>1996</v>
          </cell>
          <cell r="R1765" t="str">
            <v>19969</v>
          </cell>
          <cell r="S1765">
            <v>35327</v>
          </cell>
          <cell r="T1765">
            <v>1035.94</v>
          </cell>
          <cell r="U1765">
            <v>1040.1243333333334</v>
          </cell>
          <cell r="V1765">
            <v>1036.4325136612022</v>
          </cell>
        </row>
        <row r="1766">
          <cell r="B1766">
            <v>29399</v>
          </cell>
          <cell r="C1766">
            <v>1</v>
          </cell>
          <cell r="D1766">
            <v>1</v>
          </cell>
          <cell r="Q1766">
            <v>1996</v>
          </cell>
          <cell r="R1766" t="str">
            <v>19969</v>
          </cell>
          <cell r="S1766">
            <v>35328</v>
          </cell>
          <cell r="T1766">
            <v>1037.0999999999999</v>
          </cell>
          <cell r="U1766">
            <v>1040.1243333333334</v>
          </cell>
          <cell r="V1766">
            <v>1036.4325136612022</v>
          </cell>
        </row>
        <row r="1767">
          <cell r="B1767">
            <v>29400</v>
          </cell>
          <cell r="C1767">
            <v>1</v>
          </cell>
          <cell r="D1767">
            <v>1</v>
          </cell>
          <cell r="Q1767">
            <v>1996</v>
          </cell>
          <cell r="R1767" t="str">
            <v>19969</v>
          </cell>
          <cell r="S1767">
            <v>35329</v>
          </cell>
          <cell r="T1767">
            <v>1037.1099999999999</v>
          </cell>
          <cell r="U1767">
            <v>1040.1243333333334</v>
          </cell>
          <cell r="V1767">
            <v>1036.4325136612022</v>
          </cell>
        </row>
        <row r="1768">
          <cell r="B1768">
            <v>29401</v>
          </cell>
          <cell r="C1768">
            <v>1</v>
          </cell>
          <cell r="D1768">
            <v>1</v>
          </cell>
          <cell r="Q1768">
            <v>1996</v>
          </cell>
          <cell r="R1768" t="str">
            <v>19969</v>
          </cell>
          <cell r="S1768">
            <v>35330</v>
          </cell>
          <cell r="T1768">
            <v>1037.1099999999999</v>
          </cell>
          <cell r="U1768">
            <v>1040.1243333333334</v>
          </cell>
          <cell r="V1768">
            <v>1036.4325136612022</v>
          </cell>
        </row>
        <row r="1769">
          <cell r="B1769">
            <v>29402</v>
          </cell>
          <cell r="C1769">
            <v>1</v>
          </cell>
          <cell r="D1769">
            <v>1</v>
          </cell>
          <cell r="Q1769">
            <v>1996</v>
          </cell>
          <cell r="R1769" t="str">
            <v>19969</v>
          </cell>
          <cell r="S1769">
            <v>35331</v>
          </cell>
          <cell r="T1769">
            <v>1037.1099999999999</v>
          </cell>
          <cell r="U1769">
            <v>1040.1243333333334</v>
          </cell>
          <cell r="V1769">
            <v>1036.4325136612022</v>
          </cell>
        </row>
        <row r="1770">
          <cell r="B1770">
            <v>29403</v>
          </cell>
          <cell r="C1770">
            <v>1</v>
          </cell>
          <cell r="D1770">
            <v>1</v>
          </cell>
          <cell r="Q1770">
            <v>1996</v>
          </cell>
          <cell r="R1770" t="str">
            <v>19969</v>
          </cell>
          <cell r="S1770">
            <v>35332</v>
          </cell>
          <cell r="T1770">
            <v>1038.0899999999999</v>
          </cell>
          <cell r="U1770">
            <v>1040.1243333333334</v>
          </cell>
          <cell r="V1770">
            <v>1036.4325136612022</v>
          </cell>
        </row>
        <row r="1771">
          <cell r="B1771">
            <v>29404</v>
          </cell>
          <cell r="C1771">
            <v>1</v>
          </cell>
          <cell r="D1771">
            <v>1</v>
          </cell>
          <cell r="Q1771">
            <v>1996</v>
          </cell>
          <cell r="R1771" t="str">
            <v>19969</v>
          </cell>
          <cell r="S1771">
            <v>35333</v>
          </cell>
          <cell r="T1771">
            <v>1040.3599999999999</v>
          </cell>
          <cell r="U1771">
            <v>1040.1243333333334</v>
          </cell>
          <cell r="V1771">
            <v>1036.4325136612022</v>
          </cell>
        </row>
        <row r="1772">
          <cell r="B1772">
            <v>29405</v>
          </cell>
          <cell r="C1772">
            <v>1</v>
          </cell>
          <cell r="D1772">
            <v>1</v>
          </cell>
          <cell r="Q1772">
            <v>1996</v>
          </cell>
          <cell r="R1772" t="str">
            <v>19969</v>
          </cell>
          <cell r="S1772">
            <v>35334</v>
          </cell>
          <cell r="T1772">
            <v>1030.25</v>
          </cell>
          <cell r="U1772">
            <v>1040.1243333333334</v>
          </cell>
          <cell r="V1772">
            <v>1036.4325136612022</v>
          </cell>
        </row>
        <row r="1773">
          <cell r="B1773">
            <v>29406</v>
          </cell>
          <cell r="C1773">
            <v>1</v>
          </cell>
          <cell r="D1773">
            <v>1</v>
          </cell>
          <cell r="Q1773">
            <v>1996</v>
          </cell>
          <cell r="R1773" t="str">
            <v>19969</v>
          </cell>
          <cell r="S1773">
            <v>35335</v>
          </cell>
          <cell r="T1773">
            <v>1027.68</v>
          </cell>
          <cell r="U1773">
            <v>1040.1243333333334</v>
          </cell>
          <cell r="V1773">
            <v>1036.4325136612022</v>
          </cell>
        </row>
        <row r="1774">
          <cell r="B1774">
            <v>29407</v>
          </cell>
          <cell r="C1774">
            <v>1</v>
          </cell>
          <cell r="D1774">
            <v>1</v>
          </cell>
          <cell r="Q1774">
            <v>1996</v>
          </cell>
          <cell r="R1774" t="str">
            <v>19969</v>
          </cell>
          <cell r="S1774">
            <v>35336</v>
          </cell>
          <cell r="T1774">
            <v>1025.06</v>
          </cell>
          <cell r="U1774">
            <v>1040.1243333333334</v>
          </cell>
          <cell r="V1774">
            <v>1036.4325136612022</v>
          </cell>
        </row>
        <row r="1775">
          <cell r="B1775">
            <v>29408</v>
          </cell>
          <cell r="C1775">
            <v>1</v>
          </cell>
          <cell r="D1775">
            <v>1</v>
          </cell>
          <cell r="Q1775">
            <v>1996</v>
          </cell>
          <cell r="R1775" t="str">
            <v>19969</v>
          </cell>
          <cell r="S1775">
            <v>35337</v>
          </cell>
          <cell r="T1775">
            <v>1025.06</v>
          </cell>
          <cell r="U1775">
            <v>1040.1243333333334</v>
          </cell>
          <cell r="V1775">
            <v>1036.4325136612022</v>
          </cell>
        </row>
        <row r="1776">
          <cell r="B1776">
            <v>29409</v>
          </cell>
          <cell r="C1776">
            <v>1</v>
          </cell>
          <cell r="D1776">
            <v>1</v>
          </cell>
          <cell r="Q1776">
            <v>1996</v>
          </cell>
          <cell r="R1776" t="str">
            <v>19969</v>
          </cell>
          <cell r="S1776">
            <v>35338</v>
          </cell>
          <cell r="T1776">
            <v>1025.06</v>
          </cell>
          <cell r="U1776">
            <v>1040.1243333333334</v>
          </cell>
          <cell r="V1776">
            <v>1036.4325136612022</v>
          </cell>
        </row>
        <row r="1777">
          <cell r="B1777">
            <v>29410</v>
          </cell>
          <cell r="C1777">
            <v>1</v>
          </cell>
          <cell r="D1777">
            <v>1</v>
          </cell>
          <cell r="Q1777">
            <v>1996</v>
          </cell>
          <cell r="R1777" t="str">
            <v>199610</v>
          </cell>
          <cell r="S1777">
            <v>35339</v>
          </cell>
          <cell r="T1777">
            <v>1027.08</v>
          </cell>
          <cell r="U1777">
            <v>1015.4645161290322</v>
          </cell>
          <cell r="V1777">
            <v>1036.4325136612022</v>
          </cell>
        </row>
        <row r="1778">
          <cell r="B1778">
            <v>29411</v>
          </cell>
          <cell r="C1778">
            <v>1</v>
          </cell>
          <cell r="D1778">
            <v>1</v>
          </cell>
          <cell r="Q1778">
            <v>1996</v>
          </cell>
          <cell r="R1778" t="str">
            <v>199610</v>
          </cell>
          <cell r="S1778">
            <v>35340</v>
          </cell>
          <cell r="T1778">
            <v>1030.54</v>
          </cell>
          <cell r="U1778">
            <v>1015.4645161290322</v>
          </cell>
          <cell r="V1778">
            <v>1036.4325136612022</v>
          </cell>
        </row>
        <row r="1779">
          <cell r="B1779">
            <v>29412</v>
          </cell>
          <cell r="C1779">
            <v>1</v>
          </cell>
          <cell r="D1779">
            <v>1</v>
          </cell>
          <cell r="Q1779">
            <v>1996</v>
          </cell>
          <cell r="R1779" t="str">
            <v>199610</v>
          </cell>
          <cell r="S1779">
            <v>35341</v>
          </cell>
          <cell r="T1779">
            <v>1019.17</v>
          </cell>
          <cell r="U1779">
            <v>1015.4645161290322</v>
          </cell>
          <cell r="V1779">
            <v>1036.4325136612022</v>
          </cell>
        </row>
        <row r="1780">
          <cell r="B1780">
            <v>29413</v>
          </cell>
          <cell r="C1780">
            <v>1</v>
          </cell>
          <cell r="D1780">
            <v>1</v>
          </cell>
          <cell r="Q1780">
            <v>1996</v>
          </cell>
          <cell r="R1780" t="str">
            <v>199610</v>
          </cell>
          <cell r="S1780">
            <v>35342</v>
          </cell>
          <cell r="T1780">
            <v>1015.24</v>
          </cell>
          <cell r="U1780">
            <v>1015.4645161290322</v>
          </cell>
          <cell r="V1780">
            <v>1036.4325136612022</v>
          </cell>
        </row>
        <row r="1781">
          <cell r="B1781">
            <v>29414</v>
          </cell>
          <cell r="C1781">
            <v>1</v>
          </cell>
          <cell r="D1781">
            <v>1</v>
          </cell>
          <cell r="Q1781">
            <v>1996</v>
          </cell>
          <cell r="R1781" t="str">
            <v>199610</v>
          </cell>
          <cell r="S1781">
            <v>35343</v>
          </cell>
          <cell r="T1781">
            <v>1014.99</v>
          </cell>
          <cell r="U1781">
            <v>1015.4645161290322</v>
          </cell>
          <cell r="V1781">
            <v>1036.4325136612022</v>
          </cell>
        </row>
        <row r="1782">
          <cell r="B1782">
            <v>29415</v>
          </cell>
          <cell r="C1782">
            <v>1</v>
          </cell>
          <cell r="D1782">
            <v>1</v>
          </cell>
          <cell r="Q1782">
            <v>1996</v>
          </cell>
          <cell r="R1782" t="str">
            <v>199610</v>
          </cell>
          <cell r="S1782">
            <v>35344</v>
          </cell>
          <cell r="T1782">
            <v>1014.99</v>
          </cell>
          <cell r="U1782">
            <v>1015.4645161290322</v>
          </cell>
          <cell r="V1782">
            <v>1036.4325136612022</v>
          </cell>
        </row>
        <row r="1783">
          <cell r="B1783">
            <v>29416</v>
          </cell>
          <cell r="C1783">
            <v>1</v>
          </cell>
          <cell r="D1783">
            <v>1</v>
          </cell>
          <cell r="Q1783">
            <v>1996</v>
          </cell>
          <cell r="R1783" t="str">
            <v>199610</v>
          </cell>
          <cell r="S1783">
            <v>35345</v>
          </cell>
          <cell r="T1783">
            <v>1014.99</v>
          </cell>
          <cell r="U1783">
            <v>1015.4645161290322</v>
          </cell>
          <cell r="V1783">
            <v>1036.4325136612022</v>
          </cell>
        </row>
        <row r="1784">
          <cell r="B1784">
            <v>29417</v>
          </cell>
          <cell r="C1784">
            <v>1</v>
          </cell>
          <cell r="D1784">
            <v>1</v>
          </cell>
          <cell r="Q1784">
            <v>1996</v>
          </cell>
          <cell r="R1784" t="str">
            <v>199610</v>
          </cell>
          <cell r="S1784">
            <v>35346</v>
          </cell>
          <cell r="T1784">
            <v>1012.56</v>
          </cell>
          <cell r="U1784">
            <v>1015.4645161290322</v>
          </cell>
          <cell r="V1784">
            <v>1036.4325136612022</v>
          </cell>
        </row>
        <row r="1785">
          <cell r="B1785">
            <v>29418</v>
          </cell>
          <cell r="C1785">
            <v>1</v>
          </cell>
          <cell r="D1785">
            <v>1</v>
          </cell>
          <cell r="Q1785">
            <v>1996</v>
          </cell>
          <cell r="R1785" t="str">
            <v>199610</v>
          </cell>
          <cell r="S1785">
            <v>35347</v>
          </cell>
          <cell r="T1785">
            <v>1010.32</v>
          </cell>
          <cell r="U1785">
            <v>1015.4645161290322</v>
          </cell>
          <cell r="V1785">
            <v>1036.4325136612022</v>
          </cell>
        </row>
        <row r="1786">
          <cell r="B1786">
            <v>29419</v>
          </cell>
          <cell r="C1786">
            <v>1</v>
          </cell>
          <cell r="D1786">
            <v>1</v>
          </cell>
          <cell r="Q1786">
            <v>1996</v>
          </cell>
          <cell r="R1786" t="str">
            <v>199610</v>
          </cell>
          <cell r="S1786">
            <v>35348</v>
          </cell>
          <cell r="T1786">
            <v>1012.27</v>
          </cell>
          <cell r="U1786">
            <v>1015.4645161290322</v>
          </cell>
          <cell r="V1786">
            <v>1036.4325136612022</v>
          </cell>
        </row>
        <row r="1787">
          <cell r="B1787">
            <v>29420</v>
          </cell>
          <cell r="C1787">
            <v>1</v>
          </cell>
          <cell r="D1787">
            <v>1</v>
          </cell>
          <cell r="Q1787">
            <v>1996</v>
          </cell>
          <cell r="R1787" t="str">
            <v>199610</v>
          </cell>
          <cell r="S1787">
            <v>35349</v>
          </cell>
          <cell r="T1787">
            <v>1013.12</v>
          </cell>
          <cell r="U1787">
            <v>1015.4645161290322</v>
          </cell>
          <cell r="V1787">
            <v>1036.4325136612022</v>
          </cell>
        </row>
        <row r="1788">
          <cell r="B1788">
            <v>29421</v>
          </cell>
          <cell r="C1788">
            <v>1</v>
          </cell>
          <cell r="D1788">
            <v>1</v>
          </cell>
          <cell r="Q1788">
            <v>1996</v>
          </cell>
          <cell r="R1788" t="str">
            <v>199610</v>
          </cell>
          <cell r="S1788">
            <v>35350</v>
          </cell>
          <cell r="T1788">
            <v>1015.07</v>
          </cell>
          <cell r="U1788">
            <v>1015.4645161290322</v>
          </cell>
          <cell r="V1788">
            <v>1036.4325136612022</v>
          </cell>
        </row>
        <row r="1789">
          <cell r="B1789">
            <v>29422</v>
          </cell>
          <cell r="C1789">
            <v>1</v>
          </cell>
          <cell r="D1789">
            <v>1</v>
          </cell>
          <cell r="Q1789">
            <v>1996</v>
          </cell>
          <cell r="R1789" t="str">
            <v>199610</v>
          </cell>
          <cell r="S1789">
            <v>35351</v>
          </cell>
          <cell r="T1789">
            <v>1015.07</v>
          </cell>
          <cell r="U1789">
            <v>1015.4645161290322</v>
          </cell>
          <cell r="V1789">
            <v>1036.4325136612022</v>
          </cell>
        </row>
        <row r="1790">
          <cell r="B1790">
            <v>29423</v>
          </cell>
          <cell r="C1790">
            <v>1</v>
          </cell>
          <cell r="D1790">
            <v>1</v>
          </cell>
          <cell r="Q1790">
            <v>1996</v>
          </cell>
          <cell r="R1790" t="str">
            <v>199610</v>
          </cell>
          <cell r="S1790">
            <v>35352</v>
          </cell>
          <cell r="T1790">
            <v>1015.07</v>
          </cell>
          <cell r="U1790">
            <v>1015.4645161290322</v>
          </cell>
          <cell r="V1790">
            <v>1036.4325136612022</v>
          </cell>
        </row>
        <row r="1791">
          <cell r="B1791">
            <v>29424</v>
          </cell>
          <cell r="C1791">
            <v>1</v>
          </cell>
          <cell r="D1791">
            <v>1</v>
          </cell>
          <cell r="Q1791">
            <v>1996</v>
          </cell>
          <cell r="R1791" t="str">
            <v>199610</v>
          </cell>
          <cell r="S1791">
            <v>35353</v>
          </cell>
          <cell r="T1791">
            <v>1015.07</v>
          </cell>
          <cell r="U1791">
            <v>1015.4645161290322</v>
          </cell>
          <cell r="V1791">
            <v>1036.4325136612022</v>
          </cell>
        </row>
        <row r="1792">
          <cell r="B1792">
            <v>29425</v>
          </cell>
          <cell r="C1792">
            <v>1</v>
          </cell>
          <cell r="D1792">
            <v>1</v>
          </cell>
          <cell r="Q1792">
            <v>1996</v>
          </cell>
          <cell r="R1792" t="str">
            <v>199610</v>
          </cell>
          <cell r="S1792">
            <v>35354</v>
          </cell>
          <cell r="T1792">
            <v>1019.22</v>
          </cell>
          <cell r="U1792">
            <v>1015.4645161290322</v>
          </cell>
          <cell r="V1792">
            <v>1036.4325136612022</v>
          </cell>
        </row>
        <row r="1793">
          <cell r="B1793">
            <v>29426</v>
          </cell>
          <cell r="C1793">
            <v>1</v>
          </cell>
          <cell r="D1793">
            <v>1</v>
          </cell>
          <cell r="Q1793">
            <v>1996</v>
          </cell>
          <cell r="R1793" t="str">
            <v>199610</v>
          </cell>
          <cell r="S1793">
            <v>35355</v>
          </cell>
          <cell r="T1793">
            <v>1018.5</v>
          </cell>
          <cell r="U1793">
            <v>1015.4645161290322</v>
          </cell>
          <cell r="V1793">
            <v>1036.4325136612022</v>
          </cell>
        </row>
        <row r="1794">
          <cell r="B1794">
            <v>29427</v>
          </cell>
          <cell r="C1794">
            <v>1</v>
          </cell>
          <cell r="D1794">
            <v>1</v>
          </cell>
          <cell r="Q1794">
            <v>1996</v>
          </cell>
          <cell r="R1794" t="str">
            <v>199610</v>
          </cell>
          <cell r="S1794">
            <v>35356</v>
          </cell>
          <cell r="T1794">
            <v>1015.24</v>
          </cell>
          <cell r="U1794">
            <v>1015.4645161290322</v>
          </cell>
          <cell r="V1794">
            <v>1036.4325136612022</v>
          </cell>
        </row>
        <row r="1795">
          <cell r="B1795">
            <v>29428</v>
          </cell>
          <cell r="C1795">
            <v>1</v>
          </cell>
          <cell r="D1795">
            <v>1</v>
          </cell>
          <cell r="Q1795">
            <v>1996</v>
          </cell>
          <cell r="R1795" t="str">
            <v>199610</v>
          </cell>
          <cell r="S1795">
            <v>35357</v>
          </cell>
          <cell r="T1795">
            <v>1016.87</v>
          </cell>
          <cell r="U1795">
            <v>1015.4645161290322</v>
          </cell>
          <cell r="V1795">
            <v>1036.4325136612022</v>
          </cell>
        </row>
        <row r="1796">
          <cell r="B1796">
            <v>29429</v>
          </cell>
          <cell r="C1796">
            <v>1</v>
          </cell>
          <cell r="D1796">
            <v>1</v>
          </cell>
          <cell r="Q1796">
            <v>1996</v>
          </cell>
          <cell r="R1796" t="str">
            <v>199610</v>
          </cell>
          <cell r="S1796">
            <v>35358</v>
          </cell>
          <cell r="T1796">
            <v>1016.87</v>
          </cell>
          <cell r="U1796">
            <v>1015.4645161290322</v>
          </cell>
          <cell r="V1796">
            <v>1036.4325136612022</v>
          </cell>
        </row>
        <row r="1797">
          <cell r="B1797">
            <v>29430</v>
          </cell>
          <cell r="C1797">
            <v>1</v>
          </cell>
          <cell r="D1797">
            <v>1</v>
          </cell>
          <cell r="Q1797">
            <v>1996</v>
          </cell>
          <cell r="R1797" t="str">
            <v>199610</v>
          </cell>
          <cell r="S1797">
            <v>35359</v>
          </cell>
          <cell r="T1797">
            <v>1016.87</v>
          </cell>
          <cell r="U1797">
            <v>1015.4645161290322</v>
          </cell>
          <cell r="V1797">
            <v>1036.4325136612022</v>
          </cell>
        </row>
        <row r="1798">
          <cell r="B1798">
            <v>29431</v>
          </cell>
          <cell r="C1798">
            <v>1</v>
          </cell>
          <cell r="D1798">
            <v>1</v>
          </cell>
          <cell r="Q1798">
            <v>1996</v>
          </cell>
          <cell r="R1798" t="str">
            <v>199610</v>
          </cell>
          <cell r="S1798">
            <v>35360</v>
          </cell>
          <cell r="T1798">
            <v>1018.33</v>
          </cell>
          <cell r="U1798">
            <v>1015.4645161290322</v>
          </cell>
          <cell r="V1798">
            <v>1036.4325136612022</v>
          </cell>
        </row>
        <row r="1799">
          <cell r="B1799">
            <v>29432</v>
          </cell>
          <cell r="C1799">
            <v>1</v>
          </cell>
          <cell r="D1799">
            <v>1</v>
          </cell>
          <cell r="Q1799">
            <v>1996</v>
          </cell>
          <cell r="R1799" t="str">
            <v>199610</v>
          </cell>
          <cell r="S1799">
            <v>35361</v>
          </cell>
          <cell r="T1799">
            <v>1018.04</v>
          </cell>
          <cell r="U1799">
            <v>1015.4645161290322</v>
          </cell>
          <cell r="V1799">
            <v>1036.4325136612022</v>
          </cell>
        </row>
        <row r="1800">
          <cell r="B1800">
            <v>29433</v>
          </cell>
          <cell r="C1800">
            <v>1</v>
          </cell>
          <cell r="D1800">
            <v>1</v>
          </cell>
          <cell r="Q1800">
            <v>1996</v>
          </cell>
          <cell r="R1800" t="str">
            <v>199610</v>
          </cell>
          <cell r="S1800">
            <v>35362</v>
          </cell>
          <cell r="T1800">
            <v>1017.52</v>
          </cell>
          <cell r="U1800">
            <v>1015.4645161290322</v>
          </cell>
          <cell r="V1800">
            <v>1036.4325136612022</v>
          </cell>
        </row>
        <row r="1801">
          <cell r="B1801">
            <v>29434</v>
          </cell>
          <cell r="C1801">
            <v>1</v>
          </cell>
          <cell r="D1801">
            <v>1</v>
          </cell>
          <cell r="Q1801">
            <v>1996</v>
          </cell>
          <cell r="R1801" t="str">
            <v>199610</v>
          </cell>
          <cell r="S1801">
            <v>35363</v>
          </cell>
          <cell r="T1801">
            <v>1015.49</v>
          </cell>
          <cell r="U1801">
            <v>1015.4645161290322</v>
          </cell>
          <cell r="V1801">
            <v>1036.4325136612022</v>
          </cell>
        </row>
        <row r="1802">
          <cell r="B1802">
            <v>29435</v>
          </cell>
          <cell r="C1802">
            <v>1</v>
          </cell>
          <cell r="D1802">
            <v>1</v>
          </cell>
          <cell r="Q1802">
            <v>1996</v>
          </cell>
          <cell r="R1802" t="str">
            <v>199610</v>
          </cell>
          <cell r="S1802">
            <v>35364</v>
          </cell>
          <cell r="T1802">
            <v>1011.69</v>
          </cell>
          <cell r="U1802">
            <v>1015.4645161290322</v>
          </cell>
          <cell r="V1802">
            <v>1036.4325136612022</v>
          </cell>
        </row>
        <row r="1803">
          <cell r="B1803">
            <v>29436</v>
          </cell>
          <cell r="C1803">
            <v>1</v>
          </cell>
          <cell r="D1803">
            <v>1</v>
          </cell>
          <cell r="Q1803">
            <v>1996</v>
          </cell>
          <cell r="R1803" t="str">
            <v>199610</v>
          </cell>
          <cell r="S1803">
            <v>35365</v>
          </cell>
          <cell r="T1803">
            <v>1011.69</v>
          </cell>
          <cell r="U1803">
            <v>1015.4645161290322</v>
          </cell>
          <cell r="V1803">
            <v>1036.4325136612022</v>
          </cell>
        </row>
        <row r="1804">
          <cell r="B1804">
            <v>29437</v>
          </cell>
          <cell r="C1804">
            <v>1</v>
          </cell>
          <cell r="D1804">
            <v>1</v>
          </cell>
          <cell r="Q1804">
            <v>1996</v>
          </cell>
          <cell r="R1804" t="str">
            <v>199610</v>
          </cell>
          <cell r="S1804">
            <v>35366</v>
          </cell>
          <cell r="T1804">
            <v>1011.69</v>
          </cell>
          <cell r="U1804">
            <v>1015.4645161290322</v>
          </cell>
          <cell r="V1804">
            <v>1036.4325136612022</v>
          </cell>
        </row>
        <row r="1805">
          <cell r="B1805">
            <v>29438</v>
          </cell>
          <cell r="C1805">
            <v>1</v>
          </cell>
          <cell r="D1805">
            <v>1</v>
          </cell>
          <cell r="Q1805">
            <v>1996</v>
          </cell>
          <cell r="R1805" t="str">
            <v>199610</v>
          </cell>
          <cell r="S1805">
            <v>35367</v>
          </cell>
          <cell r="T1805">
            <v>1012.43</v>
          </cell>
          <cell r="U1805">
            <v>1015.4645161290322</v>
          </cell>
          <cell r="V1805">
            <v>1036.4325136612022</v>
          </cell>
        </row>
        <row r="1806">
          <cell r="B1806">
            <v>29439</v>
          </cell>
          <cell r="C1806">
            <v>1</v>
          </cell>
          <cell r="D1806">
            <v>1</v>
          </cell>
          <cell r="Q1806">
            <v>1996</v>
          </cell>
          <cell r="R1806" t="str">
            <v>199610</v>
          </cell>
          <cell r="S1806">
            <v>35368</v>
          </cell>
          <cell r="T1806">
            <v>1007.57</v>
          </cell>
          <cell r="U1806">
            <v>1015.4645161290322</v>
          </cell>
          <cell r="V1806">
            <v>1036.4325136612022</v>
          </cell>
        </row>
        <row r="1807">
          <cell r="B1807">
            <v>29440</v>
          </cell>
          <cell r="C1807">
            <v>1</v>
          </cell>
          <cell r="D1807">
            <v>1</v>
          </cell>
          <cell r="Q1807">
            <v>1996</v>
          </cell>
          <cell r="R1807" t="str">
            <v>199610</v>
          </cell>
          <cell r="S1807">
            <v>35369</v>
          </cell>
          <cell r="T1807">
            <v>1005.83</v>
          </cell>
          <cell r="U1807">
            <v>1015.4645161290322</v>
          </cell>
          <cell r="V1807">
            <v>1036.4325136612022</v>
          </cell>
        </row>
        <row r="1808">
          <cell r="B1808">
            <v>29441</v>
          </cell>
          <cell r="C1808">
            <v>1</v>
          </cell>
          <cell r="D1808">
            <v>1</v>
          </cell>
          <cell r="Q1808">
            <v>1996</v>
          </cell>
          <cell r="R1808" t="str">
            <v>199611</v>
          </cell>
          <cell r="S1808">
            <v>35370</v>
          </cell>
          <cell r="T1808">
            <v>1000.14</v>
          </cell>
          <cell r="U1808">
            <v>998.66333333333318</v>
          </cell>
          <cell r="V1808">
            <v>1036.4325136612022</v>
          </cell>
        </row>
        <row r="1809">
          <cell r="B1809">
            <v>29442</v>
          </cell>
          <cell r="C1809">
            <v>1</v>
          </cell>
          <cell r="D1809">
            <v>1</v>
          </cell>
          <cell r="Q1809">
            <v>1996</v>
          </cell>
          <cell r="R1809" t="str">
            <v>199611</v>
          </cell>
          <cell r="S1809">
            <v>35371</v>
          </cell>
          <cell r="T1809">
            <v>999.49</v>
          </cell>
          <cell r="U1809">
            <v>998.66333333333318</v>
          </cell>
          <cell r="V1809">
            <v>1036.4325136612022</v>
          </cell>
        </row>
        <row r="1810">
          <cell r="B1810">
            <v>29443</v>
          </cell>
          <cell r="C1810">
            <v>1</v>
          </cell>
          <cell r="D1810">
            <v>1</v>
          </cell>
          <cell r="Q1810">
            <v>1996</v>
          </cell>
          <cell r="R1810" t="str">
            <v>199611</v>
          </cell>
          <cell r="S1810">
            <v>35372</v>
          </cell>
          <cell r="T1810">
            <v>999.49</v>
          </cell>
          <cell r="U1810">
            <v>998.66333333333318</v>
          </cell>
          <cell r="V1810">
            <v>1036.4325136612022</v>
          </cell>
        </row>
        <row r="1811">
          <cell r="B1811">
            <v>29444</v>
          </cell>
          <cell r="C1811">
            <v>1</v>
          </cell>
          <cell r="D1811">
            <v>1</v>
          </cell>
          <cell r="Q1811">
            <v>1996</v>
          </cell>
          <cell r="R1811" t="str">
            <v>199611</v>
          </cell>
          <cell r="S1811">
            <v>35373</v>
          </cell>
          <cell r="T1811">
            <v>999.49</v>
          </cell>
          <cell r="U1811">
            <v>998.66333333333318</v>
          </cell>
          <cell r="V1811">
            <v>1036.4325136612022</v>
          </cell>
        </row>
        <row r="1812">
          <cell r="B1812">
            <v>29445</v>
          </cell>
          <cell r="C1812">
            <v>1</v>
          </cell>
          <cell r="D1812">
            <v>1</v>
          </cell>
          <cell r="Q1812">
            <v>1996</v>
          </cell>
          <cell r="R1812" t="str">
            <v>199611</v>
          </cell>
          <cell r="S1812">
            <v>35374</v>
          </cell>
          <cell r="T1812">
            <v>999.49</v>
          </cell>
          <cell r="U1812">
            <v>998.66333333333318</v>
          </cell>
          <cell r="V1812">
            <v>1036.4325136612022</v>
          </cell>
        </row>
        <row r="1813">
          <cell r="B1813">
            <v>29446</v>
          </cell>
          <cell r="C1813">
            <v>1</v>
          </cell>
          <cell r="D1813">
            <v>1</v>
          </cell>
          <cell r="Q1813">
            <v>1996</v>
          </cell>
          <cell r="R1813" t="str">
            <v>199611</v>
          </cell>
          <cell r="S1813">
            <v>35375</v>
          </cell>
          <cell r="T1813">
            <v>1006.36</v>
          </cell>
          <cell r="U1813">
            <v>998.66333333333318</v>
          </cell>
          <cell r="V1813">
            <v>1036.4325136612022</v>
          </cell>
        </row>
        <row r="1814">
          <cell r="B1814">
            <v>29447</v>
          </cell>
          <cell r="C1814">
            <v>1</v>
          </cell>
          <cell r="D1814">
            <v>1</v>
          </cell>
          <cell r="Q1814">
            <v>1996</v>
          </cell>
          <cell r="R1814" t="str">
            <v>199611</v>
          </cell>
          <cell r="S1814">
            <v>35376</v>
          </cell>
          <cell r="T1814">
            <v>1003.75</v>
          </cell>
          <cell r="U1814">
            <v>998.66333333333318</v>
          </cell>
          <cell r="V1814">
            <v>1036.4325136612022</v>
          </cell>
        </row>
        <row r="1815">
          <cell r="B1815">
            <v>29448</v>
          </cell>
          <cell r="C1815">
            <v>1</v>
          </cell>
          <cell r="D1815">
            <v>1</v>
          </cell>
          <cell r="Q1815">
            <v>1996</v>
          </cell>
          <cell r="R1815" t="str">
            <v>199611</v>
          </cell>
          <cell r="S1815">
            <v>35377</v>
          </cell>
          <cell r="T1815">
            <v>999.59</v>
          </cell>
          <cell r="U1815">
            <v>998.66333333333318</v>
          </cell>
          <cell r="V1815">
            <v>1036.4325136612022</v>
          </cell>
        </row>
        <row r="1816">
          <cell r="B1816">
            <v>29449</v>
          </cell>
          <cell r="C1816">
            <v>1</v>
          </cell>
          <cell r="D1816">
            <v>1</v>
          </cell>
          <cell r="Q1816">
            <v>1996</v>
          </cell>
          <cell r="R1816" t="str">
            <v>199611</v>
          </cell>
          <cell r="S1816">
            <v>35378</v>
          </cell>
          <cell r="T1816">
            <v>1001.24</v>
          </cell>
          <cell r="U1816">
            <v>998.66333333333318</v>
          </cell>
          <cell r="V1816">
            <v>1036.4325136612022</v>
          </cell>
        </row>
        <row r="1817">
          <cell r="B1817">
            <v>29450</v>
          </cell>
          <cell r="C1817">
            <v>1</v>
          </cell>
          <cell r="D1817">
            <v>1</v>
          </cell>
          <cell r="Q1817">
            <v>1996</v>
          </cell>
          <cell r="R1817" t="str">
            <v>199611</v>
          </cell>
          <cell r="S1817">
            <v>35379</v>
          </cell>
          <cell r="T1817">
            <v>1001.24</v>
          </cell>
          <cell r="U1817">
            <v>998.66333333333318</v>
          </cell>
          <cell r="V1817">
            <v>1036.4325136612022</v>
          </cell>
        </row>
        <row r="1818">
          <cell r="B1818">
            <v>29451</v>
          </cell>
          <cell r="C1818">
            <v>1</v>
          </cell>
          <cell r="D1818">
            <v>1</v>
          </cell>
          <cell r="Q1818">
            <v>1996</v>
          </cell>
          <cell r="R1818" t="str">
            <v>199611</v>
          </cell>
          <cell r="S1818">
            <v>35380</v>
          </cell>
          <cell r="T1818">
            <v>1001.24</v>
          </cell>
          <cell r="U1818">
            <v>998.66333333333318</v>
          </cell>
          <cell r="V1818">
            <v>1036.4325136612022</v>
          </cell>
        </row>
        <row r="1819">
          <cell r="B1819">
            <v>29452</v>
          </cell>
          <cell r="C1819">
            <v>1</v>
          </cell>
          <cell r="D1819">
            <v>1</v>
          </cell>
          <cell r="Q1819">
            <v>1996</v>
          </cell>
          <cell r="R1819" t="str">
            <v>199611</v>
          </cell>
          <cell r="S1819">
            <v>35381</v>
          </cell>
          <cell r="T1819">
            <v>1001.24</v>
          </cell>
          <cell r="U1819">
            <v>998.66333333333318</v>
          </cell>
          <cell r="V1819">
            <v>1036.4325136612022</v>
          </cell>
        </row>
        <row r="1820">
          <cell r="B1820">
            <v>29453</v>
          </cell>
          <cell r="C1820">
            <v>1</v>
          </cell>
          <cell r="D1820">
            <v>1</v>
          </cell>
          <cell r="Q1820">
            <v>1996</v>
          </cell>
          <cell r="R1820" t="str">
            <v>199611</v>
          </cell>
          <cell r="S1820">
            <v>35382</v>
          </cell>
          <cell r="T1820">
            <v>1000.22</v>
          </cell>
          <cell r="U1820">
            <v>998.66333333333318</v>
          </cell>
          <cell r="V1820">
            <v>1036.4325136612022</v>
          </cell>
        </row>
        <row r="1821">
          <cell r="B1821">
            <v>29454</v>
          </cell>
          <cell r="C1821">
            <v>1</v>
          </cell>
          <cell r="D1821">
            <v>1</v>
          </cell>
          <cell r="Q1821">
            <v>1996</v>
          </cell>
          <cell r="R1821" t="str">
            <v>199611</v>
          </cell>
          <cell r="S1821">
            <v>35383</v>
          </cell>
          <cell r="T1821">
            <v>997.38</v>
          </cell>
          <cell r="U1821">
            <v>998.66333333333318</v>
          </cell>
          <cell r="V1821">
            <v>1036.4325136612022</v>
          </cell>
        </row>
        <row r="1822">
          <cell r="B1822">
            <v>29455</v>
          </cell>
          <cell r="C1822">
            <v>1</v>
          </cell>
          <cell r="D1822">
            <v>1</v>
          </cell>
          <cell r="Q1822">
            <v>1996</v>
          </cell>
          <cell r="R1822" t="str">
            <v>199611</v>
          </cell>
          <cell r="S1822">
            <v>35384</v>
          </cell>
          <cell r="T1822">
            <v>1001.68</v>
          </cell>
          <cell r="U1822">
            <v>998.66333333333318</v>
          </cell>
          <cell r="V1822">
            <v>1036.4325136612022</v>
          </cell>
        </row>
        <row r="1823">
          <cell r="B1823">
            <v>29456</v>
          </cell>
          <cell r="C1823">
            <v>1</v>
          </cell>
          <cell r="D1823">
            <v>1</v>
          </cell>
          <cell r="Q1823">
            <v>1996</v>
          </cell>
          <cell r="R1823" t="str">
            <v>199611</v>
          </cell>
          <cell r="S1823">
            <v>35385</v>
          </cell>
          <cell r="T1823">
            <v>999.68</v>
          </cell>
          <cell r="U1823">
            <v>998.66333333333318</v>
          </cell>
          <cell r="V1823">
            <v>1036.4325136612022</v>
          </cell>
        </row>
        <row r="1824">
          <cell r="B1824">
            <v>29457</v>
          </cell>
          <cell r="C1824">
            <v>1</v>
          </cell>
          <cell r="D1824">
            <v>1</v>
          </cell>
          <cell r="Q1824">
            <v>1996</v>
          </cell>
          <cell r="R1824" t="str">
            <v>199611</v>
          </cell>
          <cell r="S1824">
            <v>35386</v>
          </cell>
          <cell r="T1824">
            <v>999.68</v>
          </cell>
          <cell r="U1824">
            <v>998.66333333333318</v>
          </cell>
          <cell r="V1824">
            <v>1036.4325136612022</v>
          </cell>
        </row>
        <row r="1825">
          <cell r="B1825">
            <v>29458</v>
          </cell>
          <cell r="C1825">
            <v>1</v>
          </cell>
          <cell r="D1825">
            <v>1</v>
          </cell>
          <cell r="Q1825">
            <v>1996</v>
          </cell>
          <cell r="R1825" t="str">
            <v>199611</v>
          </cell>
          <cell r="S1825">
            <v>35387</v>
          </cell>
          <cell r="T1825">
            <v>999.68</v>
          </cell>
          <cell r="U1825">
            <v>998.66333333333318</v>
          </cell>
          <cell r="V1825">
            <v>1036.4325136612022</v>
          </cell>
        </row>
        <row r="1826">
          <cell r="B1826">
            <v>29459</v>
          </cell>
          <cell r="C1826">
            <v>1</v>
          </cell>
          <cell r="D1826">
            <v>1</v>
          </cell>
          <cell r="Q1826">
            <v>1996</v>
          </cell>
          <cell r="R1826" t="str">
            <v>199611</v>
          </cell>
          <cell r="S1826">
            <v>35388</v>
          </cell>
          <cell r="T1826">
            <v>995.96</v>
          </cell>
          <cell r="U1826">
            <v>998.66333333333318</v>
          </cell>
          <cell r="V1826">
            <v>1036.4325136612022</v>
          </cell>
        </row>
        <row r="1827">
          <cell r="B1827">
            <v>29460</v>
          </cell>
          <cell r="C1827">
            <v>1</v>
          </cell>
          <cell r="D1827">
            <v>1</v>
          </cell>
          <cell r="Q1827">
            <v>1996</v>
          </cell>
          <cell r="R1827" t="str">
            <v>199611</v>
          </cell>
          <cell r="S1827">
            <v>35389</v>
          </cell>
          <cell r="T1827">
            <v>994.02</v>
          </cell>
          <cell r="U1827">
            <v>998.66333333333318</v>
          </cell>
          <cell r="V1827">
            <v>1036.4325136612022</v>
          </cell>
        </row>
        <row r="1828">
          <cell r="B1828">
            <v>29461</v>
          </cell>
          <cell r="C1828">
            <v>1</v>
          </cell>
          <cell r="D1828">
            <v>1</v>
          </cell>
          <cell r="Q1828">
            <v>1996</v>
          </cell>
          <cell r="R1828" t="str">
            <v>199611</v>
          </cell>
          <cell r="S1828">
            <v>35390</v>
          </cell>
          <cell r="T1828">
            <v>995.2</v>
          </cell>
          <cell r="U1828">
            <v>998.66333333333318</v>
          </cell>
          <cell r="V1828">
            <v>1036.4325136612022</v>
          </cell>
        </row>
        <row r="1829">
          <cell r="B1829">
            <v>29462</v>
          </cell>
          <cell r="C1829">
            <v>1</v>
          </cell>
          <cell r="D1829">
            <v>1</v>
          </cell>
          <cell r="Q1829">
            <v>1996</v>
          </cell>
          <cell r="R1829" t="str">
            <v>199611</v>
          </cell>
          <cell r="S1829">
            <v>35391</v>
          </cell>
          <cell r="T1829">
            <v>994.37</v>
          </cell>
          <cell r="U1829">
            <v>998.66333333333318</v>
          </cell>
          <cell r="V1829">
            <v>1036.4325136612022</v>
          </cell>
        </row>
        <row r="1830">
          <cell r="B1830">
            <v>29463</v>
          </cell>
          <cell r="C1830">
            <v>1</v>
          </cell>
          <cell r="D1830">
            <v>1</v>
          </cell>
          <cell r="Q1830">
            <v>1996</v>
          </cell>
          <cell r="R1830" t="str">
            <v>199611</v>
          </cell>
          <cell r="S1830">
            <v>35392</v>
          </cell>
          <cell r="T1830">
            <v>995.34</v>
          </cell>
          <cell r="U1830">
            <v>998.66333333333318</v>
          </cell>
          <cell r="V1830">
            <v>1036.4325136612022</v>
          </cell>
        </row>
        <row r="1831">
          <cell r="B1831">
            <v>29464</v>
          </cell>
          <cell r="C1831">
            <v>1</v>
          </cell>
          <cell r="D1831">
            <v>1</v>
          </cell>
          <cell r="Q1831">
            <v>1996</v>
          </cell>
          <cell r="R1831" t="str">
            <v>199611</v>
          </cell>
          <cell r="S1831">
            <v>35393</v>
          </cell>
          <cell r="T1831">
            <v>995.34</v>
          </cell>
          <cell r="U1831">
            <v>998.66333333333318</v>
          </cell>
          <cell r="V1831">
            <v>1036.4325136612022</v>
          </cell>
        </row>
        <row r="1832">
          <cell r="B1832">
            <v>29465</v>
          </cell>
          <cell r="C1832">
            <v>1</v>
          </cell>
          <cell r="D1832">
            <v>1</v>
          </cell>
          <cell r="Q1832">
            <v>1996</v>
          </cell>
          <cell r="R1832" t="str">
            <v>199611</v>
          </cell>
          <cell r="S1832">
            <v>35394</v>
          </cell>
          <cell r="T1832">
            <v>995.34</v>
          </cell>
          <cell r="U1832">
            <v>998.66333333333318</v>
          </cell>
          <cell r="V1832">
            <v>1036.4325136612022</v>
          </cell>
        </row>
        <row r="1833">
          <cell r="B1833">
            <v>29466</v>
          </cell>
          <cell r="C1833">
            <v>1</v>
          </cell>
          <cell r="D1833">
            <v>1</v>
          </cell>
          <cell r="Q1833">
            <v>1996</v>
          </cell>
          <cell r="R1833" t="str">
            <v>199611</v>
          </cell>
          <cell r="S1833">
            <v>35395</v>
          </cell>
          <cell r="T1833">
            <v>995.05</v>
          </cell>
          <cell r="U1833">
            <v>998.66333333333318</v>
          </cell>
          <cell r="V1833">
            <v>1036.4325136612022</v>
          </cell>
        </row>
        <row r="1834">
          <cell r="B1834">
            <v>29467</v>
          </cell>
          <cell r="C1834">
            <v>1</v>
          </cell>
          <cell r="D1834">
            <v>1</v>
          </cell>
          <cell r="Q1834">
            <v>1996</v>
          </cell>
          <cell r="R1834" t="str">
            <v>199611</v>
          </cell>
          <cell r="S1834">
            <v>35396</v>
          </cell>
          <cell r="T1834">
            <v>995.05</v>
          </cell>
          <cell r="U1834">
            <v>998.66333333333318</v>
          </cell>
          <cell r="V1834">
            <v>1036.4325136612022</v>
          </cell>
        </row>
        <row r="1835">
          <cell r="B1835">
            <v>29468</v>
          </cell>
          <cell r="C1835">
            <v>1</v>
          </cell>
          <cell r="D1835">
            <v>1</v>
          </cell>
          <cell r="Q1835">
            <v>1996</v>
          </cell>
          <cell r="R1835" t="str">
            <v>199611</v>
          </cell>
          <cell r="S1835">
            <v>35397</v>
          </cell>
          <cell r="T1835">
            <v>995.93</v>
          </cell>
          <cell r="U1835">
            <v>998.66333333333318</v>
          </cell>
          <cell r="V1835">
            <v>1036.4325136612022</v>
          </cell>
        </row>
        <row r="1836">
          <cell r="B1836">
            <v>29469</v>
          </cell>
          <cell r="C1836">
            <v>1</v>
          </cell>
          <cell r="D1836">
            <v>1</v>
          </cell>
          <cell r="Q1836">
            <v>1996</v>
          </cell>
          <cell r="R1836" t="str">
            <v>199611</v>
          </cell>
          <cell r="S1836">
            <v>35398</v>
          </cell>
          <cell r="T1836">
            <v>994.94</v>
          </cell>
          <cell r="U1836">
            <v>998.66333333333318</v>
          </cell>
          <cell r="V1836">
            <v>1036.4325136612022</v>
          </cell>
        </row>
        <row r="1837">
          <cell r="B1837">
            <v>29470</v>
          </cell>
          <cell r="C1837">
            <v>1</v>
          </cell>
          <cell r="D1837">
            <v>1</v>
          </cell>
          <cell r="Q1837">
            <v>1996</v>
          </cell>
          <cell r="R1837" t="str">
            <v>199611</v>
          </cell>
          <cell r="S1837">
            <v>35399</v>
          </cell>
          <cell r="T1837">
            <v>1002.28</v>
          </cell>
          <cell r="U1837">
            <v>998.66333333333318</v>
          </cell>
          <cell r="V1837">
            <v>1036.4325136612022</v>
          </cell>
        </row>
        <row r="1838">
          <cell r="B1838">
            <v>29471</v>
          </cell>
          <cell r="C1838">
            <v>1</v>
          </cell>
          <cell r="D1838">
            <v>1</v>
          </cell>
          <cell r="Q1838">
            <v>1996</v>
          </cell>
          <cell r="R1838" t="str">
            <v>199612</v>
          </cell>
          <cell r="S1838">
            <v>35400</v>
          </cell>
          <cell r="T1838">
            <v>1002.28</v>
          </cell>
          <cell r="U1838">
            <v>1001.605483870968</v>
          </cell>
          <cell r="V1838">
            <v>1036.4325136612022</v>
          </cell>
        </row>
        <row r="1839">
          <cell r="B1839">
            <v>29472</v>
          </cell>
          <cell r="C1839">
            <v>1</v>
          </cell>
          <cell r="D1839">
            <v>1</v>
          </cell>
          <cell r="Q1839">
            <v>1996</v>
          </cell>
          <cell r="R1839" t="str">
            <v>199612</v>
          </cell>
          <cell r="S1839">
            <v>35401</v>
          </cell>
          <cell r="T1839">
            <v>1002.28</v>
          </cell>
          <cell r="U1839">
            <v>1001.605483870968</v>
          </cell>
          <cell r="V1839">
            <v>1036.4325136612022</v>
          </cell>
        </row>
        <row r="1840">
          <cell r="B1840">
            <v>29473</v>
          </cell>
          <cell r="C1840">
            <v>1</v>
          </cell>
          <cell r="D1840">
            <v>1</v>
          </cell>
          <cell r="Q1840">
            <v>1996</v>
          </cell>
          <cell r="R1840" t="str">
            <v>199612</v>
          </cell>
          <cell r="S1840">
            <v>35402</v>
          </cell>
          <cell r="T1840">
            <v>1000.09</v>
          </cell>
          <cell r="U1840">
            <v>1001.605483870968</v>
          </cell>
          <cell r="V1840">
            <v>1036.4325136612022</v>
          </cell>
        </row>
        <row r="1841">
          <cell r="B1841">
            <v>29474</v>
          </cell>
          <cell r="C1841">
            <v>1</v>
          </cell>
          <cell r="D1841">
            <v>1</v>
          </cell>
          <cell r="Q1841">
            <v>1996</v>
          </cell>
          <cell r="R1841" t="str">
            <v>199612</v>
          </cell>
          <cell r="S1841">
            <v>35403</v>
          </cell>
          <cell r="T1841">
            <v>995.73</v>
          </cell>
          <cell r="U1841">
            <v>1001.605483870968</v>
          </cell>
          <cell r="V1841">
            <v>1036.4325136612022</v>
          </cell>
        </row>
        <row r="1842">
          <cell r="B1842">
            <v>29475</v>
          </cell>
          <cell r="C1842">
            <v>1</v>
          </cell>
          <cell r="D1842">
            <v>1</v>
          </cell>
          <cell r="Q1842">
            <v>1996</v>
          </cell>
          <cell r="R1842" t="str">
            <v>199612</v>
          </cell>
          <cell r="S1842">
            <v>35404</v>
          </cell>
          <cell r="T1842">
            <v>997.4</v>
          </cell>
          <cell r="U1842">
            <v>1001.605483870968</v>
          </cell>
          <cell r="V1842">
            <v>1036.4325136612022</v>
          </cell>
        </row>
        <row r="1843">
          <cell r="B1843">
            <v>29476</v>
          </cell>
          <cell r="C1843">
            <v>1</v>
          </cell>
          <cell r="D1843">
            <v>1</v>
          </cell>
          <cell r="Q1843">
            <v>1996</v>
          </cell>
          <cell r="R1843" t="str">
            <v>199612</v>
          </cell>
          <cell r="S1843">
            <v>35405</v>
          </cell>
          <cell r="T1843">
            <v>997.48</v>
          </cell>
          <cell r="U1843">
            <v>1001.605483870968</v>
          </cell>
          <cell r="V1843">
            <v>1036.4325136612022</v>
          </cell>
        </row>
        <row r="1844">
          <cell r="B1844">
            <v>29477</v>
          </cell>
          <cell r="C1844">
            <v>1</v>
          </cell>
          <cell r="D1844">
            <v>1</v>
          </cell>
          <cell r="Q1844">
            <v>1996</v>
          </cell>
          <cell r="R1844" t="str">
            <v>199612</v>
          </cell>
          <cell r="S1844">
            <v>35406</v>
          </cell>
          <cell r="T1844">
            <v>1001.82</v>
          </cell>
          <cell r="U1844">
            <v>1001.605483870968</v>
          </cell>
          <cell r="V1844">
            <v>1036.4325136612022</v>
          </cell>
        </row>
        <row r="1845">
          <cell r="B1845">
            <v>29478</v>
          </cell>
          <cell r="C1845">
            <v>1</v>
          </cell>
          <cell r="D1845">
            <v>1</v>
          </cell>
          <cell r="Q1845">
            <v>1996</v>
          </cell>
          <cell r="R1845" t="str">
            <v>199612</v>
          </cell>
          <cell r="S1845">
            <v>35407</v>
          </cell>
          <cell r="T1845">
            <v>1001.82</v>
          </cell>
          <cell r="U1845">
            <v>1001.605483870968</v>
          </cell>
          <cell r="V1845">
            <v>1036.4325136612022</v>
          </cell>
        </row>
        <row r="1846">
          <cell r="B1846">
            <v>29479</v>
          </cell>
          <cell r="C1846">
            <v>1</v>
          </cell>
          <cell r="D1846">
            <v>1</v>
          </cell>
          <cell r="Q1846">
            <v>1996</v>
          </cell>
          <cell r="R1846" t="str">
            <v>199612</v>
          </cell>
          <cell r="S1846">
            <v>35408</v>
          </cell>
          <cell r="T1846">
            <v>1001.82</v>
          </cell>
          <cell r="U1846">
            <v>1001.605483870968</v>
          </cell>
          <cell r="V1846">
            <v>1036.4325136612022</v>
          </cell>
        </row>
        <row r="1847">
          <cell r="B1847">
            <v>29480</v>
          </cell>
          <cell r="C1847">
            <v>1</v>
          </cell>
          <cell r="D1847">
            <v>1</v>
          </cell>
          <cell r="Q1847">
            <v>1996</v>
          </cell>
          <cell r="R1847" t="str">
            <v>199612</v>
          </cell>
          <cell r="S1847">
            <v>35409</v>
          </cell>
          <cell r="T1847">
            <v>997.99</v>
          </cell>
          <cell r="U1847">
            <v>1001.605483870968</v>
          </cell>
          <cell r="V1847">
            <v>1036.4325136612022</v>
          </cell>
        </row>
        <row r="1848">
          <cell r="B1848">
            <v>29481</v>
          </cell>
          <cell r="C1848">
            <v>1</v>
          </cell>
          <cell r="D1848">
            <v>1</v>
          </cell>
          <cell r="Q1848">
            <v>1996</v>
          </cell>
          <cell r="R1848" t="str">
            <v>199612</v>
          </cell>
          <cell r="S1848">
            <v>35410</v>
          </cell>
          <cell r="T1848">
            <v>998.17</v>
          </cell>
          <cell r="U1848">
            <v>1001.605483870968</v>
          </cell>
          <cell r="V1848">
            <v>1036.4325136612022</v>
          </cell>
        </row>
        <row r="1849">
          <cell r="B1849">
            <v>29482</v>
          </cell>
          <cell r="C1849">
            <v>1</v>
          </cell>
          <cell r="D1849">
            <v>1</v>
          </cell>
          <cell r="Q1849">
            <v>1996</v>
          </cell>
          <cell r="R1849" t="str">
            <v>199612</v>
          </cell>
          <cell r="S1849">
            <v>35411</v>
          </cell>
          <cell r="T1849">
            <v>998.31</v>
          </cell>
          <cell r="U1849">
            <v>1001.605483870968</v>
          </cell>
          <cell r="V1849">
            <v>1036.4325136612022</v>
          </cell>
        </row>
        <row r="1850">
          <cell r="B1850">
            <v>29483</v>
          </cell>
          <cell r="C1850">
            <v>1</v>
          </cell>
          <cell r="D1850">
            <v>1</v>
          </cell>
          <cell r="Q1850">
            <v>1996</v>
          </cell>
          <cell r="R1850" t="str">
            <v>199612</v>
          </cell>
          <cell r="S1850">
            <v>35412</v>
          </cell>
          <cell r="T1850">
            <v>999.47</v>
          </cell>
          <cell r="U1850">
            <v>1001.605483870968</v>
          </cell>
          <cell r="V1850">
            <v>1036.4325136612022</v>
          </cell>
        </row>
        <row r="1851">
          <cell r="B1851">
            <v>29484</v>
          </cell>
          <cell r="C1851">
            <v>1</v>
          </cell>
          <cell r="D1851">
            <v>1</v>
          </cell>
          <cell r="Q1851">
            <v>1996</v>
          </cell>
          <cell r="R1851" t="str">
            <v>199612</v>
          </cell>
          <cell r="S1851">
            <v>35413</v>
          </cell>
          <cell r="T1851">
            <v>1002.95</v>
          </cell>
          <cell r="U1851">
            <v>1001.605483870968</v>
          </cell>
          <cell r="V1851">
            <v>1036.4325136612022</v>
          </cell>
        </row>
        <row r="1852">
          <cell r="B1852">
            <v>29485</v>
          </cell>
          <cell r="C1852">
            <v>1</v>
          </cell>
          <cell r="D1852">
            <v>1</v>
          </cell>
          <cell r="Q1852">
            <v>1996</v>
          </cell>
          <cell r="R1852" t="str">
            <v>199612</v>
          </cell>
          <cell r="S1852">
            <v>35414</v>
          </cell>
          <cell r="T1852">
            <v>1002.95</v>
          </cell>
          <cell r="U1852">
            <v>1001.605483870968</v>
          </cell>
          <cell r="V1852">
            <v>1036.4325136612022</v>
          </cell>
        </row>
        <row r="1853">
          <cell r="B1853">
            <v>29486</v>
          </cell>
          <cell r="C1853">
            <v>1</v>
          </cell>
          <cell r="D1853">
            <v>1</v>
          </cell>
          <cell r="Q1853">
            <v>1996</v>
          </cell>
          <cell r="R1853" t="str">
            <v>199612</v>
          </cell>
          <cell r="S1853">
            <v>35415</v>
          </cell>
          <cell r="T1853">
            <v>1002.95</v>
          </cell>
          <cell r="U1853">
            <v>1001.605483870968</v>
          </cell>
          <cell r="V1853">
            <v>1036.4325136612022</v>
          </cell>
        </row>
        <row r="1854">
          <cell r="B1854">
            <v>29487</v>
          </cell>
          <cell r="C1854">
            <v>1</v>
          </cell>
          <cell r="D1854">
            <v>1</v>
          </cell>
          <cell r="Q1854">
            <v>1996</v>
          </cell>
          <cell r="R1854" t="str">
            <v>199612</v>
          </cell>
          <cell r="S1854">
            <v>35416</v>
          </cell>
          <cell r="T1854">
            <v>1001.58</v>
          </cell>
          <cell r="U1854">
            <v>1001.605483870968</v>
          </cell>
          <cell r="V1854">
            <v>1036.4325136612022</v>
          </cell>
        </row>
        <row r="1855">
          <cell r="B1855">
            <v>29488</v>
          </cell>
          <cell r="C1855">
            <v>1</v>
          </cell>
          <cell r="D1855">
            <v>1</v>
          </cell>
          <cell r="Q1855">
            <v>1996</v>
          </cell>
          <cell r="R1855" t="str">
            <v>199612</v>
          </cell>
          <cell r="S1855">
            <v>35417</v>
          </cell>
          <cell r="T1855">
            <v>1000.4</v>
          </cell>
          <cell r="U1855">
            <v>1001.605483870968</v>
          </cell>
          <cell r="V1855">
            <v>1036.4325136612022</v>
          </cell>
        </row>
        <row r="1856">
          <cell r="B1856">
            <v>29489</v>
          </cell>
          <cell r="C1856">
            <v>1</v>
          </cell>
          <cell r="D1856">
            <v>1</v>
          </cell>
          <cell r="Q1856">
            <v>1996</v>
          </cell>
          <cell r="R1856" t="str">
            <v>199612</v>
          </cell>
          <cell r="S1856">
            <v>35418</v>
          </cell>
          <cell r="T1856">
            <v>1001.18</v>
          </cell>
          <cell r="U1856">
            <v>1001.605483870968</v>
          </cell>
          <cell r="V1856">
            <v>1036.4325136612022</v>
          </cell>
        </row>
        <row r="1857">
          <cell r="B1857">
            <v>29490</v>
          </cell>
          <cell r="C1857">
            <v>1</v>
          </cell>
          <cell r="D1857">
            <v>1</v>
          </cell>
          <cell r="Q1857">
            <v>1996</v>
          </cell>
          <cell r="R1857" t="str">
            <v>199612</v>
          </cell>
          <cell r="S1857">
            <v>35419</v>
          </cell>
          <cell r="T1857">
            <v>1001.1</v>
          </cell>
          <cell r="U1857">
            <v>1001.605483870968</v>
          </cell>
          <cell r="V1857">
            <v>1036.4325136612022</v>
          </cell>
        </row>
        <row r="1858">
          <cell r="B1858">
            <v>29491</v>
          </cell>
          <cell r="C1858">
            <v>1</v>
          </cell>
          <cell r="D1858">
            <v>1</v>
          </cell>
          <cell r="Q1858">
            <v>1996</v>
          </cell>
          <cell r="R1858" t="str">
            <v>199612</v>
          </cell>
          <cell r="S1858">
            <v>35420</v>
          </cell>
          <cell r="T1858">
            <v>1003.15</v>
          </cell>
          <cell r="U1858">
            <v>1001.605483870968</v>
          </cell>
          <cell r="V1858">
            <v>1036.4325136612022</v>
          </cell>
        </row>
        <row r="1859">
          <cell r="B1859">
            <v>29492</v>
          </cell>
          <cell r="C1859">
            <v>1</v>
          </cell>
          <cell r="D1859">
            <v>1</v>
          </cell>
          <cell r="Q1859">
            <v>1996</v>
          </cell>
          <cell r="R1859" t="str">
            <v>199612</v>
          </cell>
          <cell r="S1859">
            <v>35421</v>
          </cell>
          <cell r="T1859">
            <v>1003.15</v>
          </cell>
          <cell r="U1859">
            <v>1001.605483870968</v>
          </cell>
          <cell r="V1859">
            <v>1036.4325136612022</v>
          </cell>
        </row>
        <row r="1860">
          <cell r="B1860">
            <v>29493</v>
          </cell>
          <cell r="C1860">
            <v>1</v>
          </cell>
          <cell r="D1860">
            <v>1</v>
          </cell>
          <cell r="Q1860">
            <v>1996</v>
          </cell>
          <cell r="R1860" t="str">
            <v>199612</v>
          </cell>
          <cell r="S1860">
            <v>35422</v>
          </cell>
          <cell r="T1860">
            <v>1003.15</v>
          </cell>
          <cell r="U1860">
            <v>1001.605483870968</v>
          </cell>
          <cell r="V1860">
            <v>1036.4325136612022</v>
          </cell>
        </row>
        <row r="1861">
          <cell r="B1861">
            <v>29494</v>
          </cell>
          <cell r="C1861">
            <v>1</v>
          </cell>
          <cell r="D1861">
            <v>1</v>
          </cell>
          <cell r="Q1861">
            <v>1996</v>
          </cell>
          <cell r="R1861" t="str">
            <v>199612</v>
          </cell>
          <cell r="S1861">
            <v>35423</v>
          </cell>
          <cell r="T1861">
            <v>1002.51</v>
          </cell>
          <cell r="U1861">
            <v>1001.605483870968</v>
          </cell>
          <cell r="V1861">
            <v>1036.4325136612022</v>
          </cell>
        </row>
        <row r="1862">
          <cell r="B1862">
            <v>29495</v>
          </cell>
          <cell r="C1862">
            <v>1</v>
          </cell>
          <cell r="D1862">
            <v>1</v>
          </cell>
          <cell r="Q1862">
            <v>1996</v>
          </cell>
          <cell r="R1862" t="str">
            <v>199612</v>
          </cell>
          <cell r="S1862">
            <v>35424</v>
          </cell>
          <cell r="T1862">
            <v>1002.51</v>
          </cell>
          <cell r="U1862">
            <v>1001.605483870968</v>
          </cell>
          <cell r="V1862">
            <v>1036.4325136612022</v>
          </cell>
        </row>
        <row r="1863">
          <cell r="B1863">
            <v>29496</v>
          </cell>
          <cell r="C1863">
            <v>1</v>
          </cell>
          <cell r="D1863">
            <v>1</v>
          </cell>
          <cell r="Q1863">
            <v>1996</v>
          </cell>
          <cell r="R1863" t="str">
            <v>199612</v>
          </cell>
          <cell r="S1863">
            <v>35425</v>
          </cell>
          <cell r="T1863">
            <v>1002.51</v>
          </cell>
          <cell r="U1863">
            <v>1001.605483870968</v>
          </cell>
          <cell r="V1863">
            <v>1036.4325136612022</v>
          </cell>
        </row>
        <row r="1864">
          <cell r="B1864">
            <v>29497</v>
          </cell>
          <cell r="C1864">
            <v>1</v>
          </cell>
          <cell r="D1864">
            <v>1</v>
          </cell>
          <cell r="Q1864">
            <v>1996</v>
          </cell>
          <cell r="R1864" t="str">
            <v>199612</v>
          </cell>
          <cell r="S1864">
            <v>35426</v>
          </cell>
          <cell r="T1864">
            <v>1003.49</v>
          </cell>
          <cell r="U1864">
            <v>1001.605483870968</v>
          </cell>
          <cell r="V1864">
            <v>1036.4325136612022</v>
          </cell>
        </row>
        <row r="1865">
          <cell r="B1865">
            <v>29498</v>
          </cell>
          <cell r="C1865">
            <v>1</v>
          </cell>
          <cell r="D1865">
            <v>1</v>
          </cell>
          <cell r="Q1865">
            <v>1996</v>
          </cell>
          <cell r="R1865" t="str">
            <v>199612</v>
          </cell>
          <cell r="S1865">
            <v>35427</v>
          </cell>
          <cell r="T1865">
            <v>1005.4</v>
          </cell>
          <cell r="U1865">
            <v>1001.605483870968</v>
          </cell>
          <cell r="V1865">
            <v>1036.4325136612022</v>
          </cell>
        </row>
        <row r="1866">
          <cell r="B1866">
            <v>29499</v>
          </cell>
          <cell r="C1866">
            <v>1</v>
          </cell>
          <cell r="D1866">
            <v>1</v>
          </cell>
          <cell r="Q1866">
            <v>1996</v>
          </cell>
          <cell r="R1866" t="str">
            <v>199612</v>
          </cell>
          <cell r="S1866">
            <v>35428</v>
          </cell>
          <cell r="T1866">
            <v>1005.4</v>
          </cell>
          <cell r="U1866">
            <v>1001.605483870968</v>
          </cell>
          <cell r="V1866">
            <v>1036.4325136612022</v>
          </cell>
        </row>
        <row r="1867">
          <cell r="B1867">
            <v>29500</v>
          </cell>
          <cell r="C1867">
            <v>1</v>
          </cell>
          <cell r="D1867">
            <v>1</v>
          </cell>
          <cell r="Q1867">
            <v>1996</v>
          </cell>
          <cell r="R1867" t="str">
            <v>199612</v>
          </cell>
          <cell r="S1867">
            <v>35429</v>
          </cell>
          <cell r="T1867">
            <v>1005.4</v>
          </cell>
          <cell r="U1867">
            <v>1001.605483870968</v>
          </cell>
          <cell r="V1867">
            <v>1036.4325136612022</v>
          </cell>
        </row>
        <row r="1868">
          <cell r="B1868">
            <v>29501</v>
          </cell>
          <cell r="C1868">
            <v>1</v>
          </cell>
          <cell r="D1868">
            <v>1</v>
          </cell>
          <cell r="Q1868">
            <v>1996</v>
          </cell>
          <cell r="R1868" t="str">
            <v>199612</v>
          </cell>
          <cell r="S1868">
            <v>35430</v>
          </cell>
          <cell r="T1868">
            <v>1005.33</v>
          </cell>
          <cell r="U1868">
            <v>1001.605483870968</v>
          </cell>
          <cell r="V1868">
            <v>1036.4325136612022</v>
          </cell>
        </row>
        <row r="1869">
          <cell r="B1869">
            <v>29502</v>
          </cell>
          <cell r="C1869">
            <v>1</v>
          </cell>
          <cell r="D1869">
            <v>1</v>
          </cell>
          <cell r="Q1869">
            <v>1997</v>
          </cell>
          <cell r="R1869" t="str">
            <v>19971</v>
          </cell>
          <cell r="S1869">
            <v>35431</v>
          </cell>
          <cell r="T1869">
            <v>1005.33</v>
          </cell>
          <cell r="U1869">
            <v>1024.2951612903225</v>
          </cell>
          <cell r="V1869">
            <v>1140.9555342465742</v>
          </cell>
        </row>
        <row r="1870">
          <cell r="B1870">
            <v>29503</v>
          </cell>
          <cell r="C1870">
            <v>1</v>
          </cell>
          <cell r="D1870">
            <v>1</v>
          </cell>
          <cell r="Q1870">
            <v>1997</v>
          </cell>
          <cell r="R1870" t="str">
            <v>19971</v>
          </cell>
          <cell r="S1870">
            <v>35432</v>
          </cell>
          <cell r="T1870">
            <v>1005.33</v>
          </cell>
          <cell r="U1870">
            <v>1024.2951612903225</v>
          </cell>
          <cell r="V1870">
            <v>1140.9555342465742</v>
          </cell>
        </row>
        <row r="1871">
          <cell r="B1871">
            <v>29504</v>
          </cell>
          <cell r="C1871">
            <v>1</v>
          </cell>
          <cell r="D1871">
            <v>1</v>
          </cell>
          <cell r="Q1871">
            <v>1997</v>
          </cell>
          <cell r="R1871" t="str">
            <v>19971</v>
          </cell>
          <cell r="S1871">
            <v>35433</v>
          </cell>
          <cell r="T1871">
            <v>1007.33</v>
          </cell>
          <cell r="U1871">
            <v>1024.2951612903225</v>
          </cell>
          <cell r="V1871">
            <v>1140.9555342465742</v>
          </cell>
        </row>
        <row r="1872">
          <cell r="B1872">
            <v>29505</v>
          </cell>
          <cell r="C1872">
            <v>1</v>
          </cell>
          <cell r="D1872">
            <v>1</v>
          </cell>
          <cell r="Q1872">
            <v>1997</v>
          </cell>
          <cell r="R1872" t="str">
            <v>19971</v>
          </cell>
          <cell r="S1872">
            <v>35434</v>
          </cell>
          <cell r="T1872">
            <v>1016.81</v>
          </cell>
          <cell r="U1872">
            <v>1024.2951612903225</v>
          </cell>
          <cell r="V1872">
            <v>1140.9555342465742</v>
          </cell>
        </row>
        <row r="1873">
          <cell r="B1873">
            <v>29506</v>
          </cell>
          <cell r="C1873">
            <v>1</v>
          </cell>
          <cell r="D1873">
            <v>1</v>
          </cell>
          <cell r="Q1873">
            <v>1997</v>
          </cell>
          <cell r="R1873" t="str">
            <v>19971</v>
          </cell>
          <cell r="S1873">
            <v>35435</v>
          </cell>
          <cell r="T1873">
            <v>1016.81</v>
          </cell>
          <cell r="U1873">
            <v>1024.2951612903225</v>
          </cell>
          <cell r="V1873">
            <v>1140.9555342465742</v>
          </cell>
        </row>
        <row r="1874">
          <cell r="B1874">
            <v>29507</v>
          </cell>
          <cell r="C1874">
            <v>1</v>
          </cell>
          <cell r="D1874">
            <v>1</v>
          </cell>
          <cell r="Q1874">
            <v>1997</v>
          </cell>
          <cell r="R1874" t="str">
            <v>19971</v>
          </cell>
          <cell r="S1874">
            <v>35436</v>
          </cell>
          <cell r="T1874">
            <v>1016.81</v>
          </cell>
          <cell r="U1874">
            <v>1024.2951612903225</v>
          </cell>
          <cell r="V1874">
            <v>1140.9555342465742</v>
          </cell>
        </row>
        <row r="1875">
          <cell r="B1875">
            <v>29508</v>
          </cell>
          <cell r="C1875">
            <v>1</v>
          </cell>
          <cell r="D1875">
            <v>1</v>
          </cell>
          <cell r="Q1875">
            <v>1997</v>
          </cell>
          <cell r="R1875" t="str">
            <v>19971</v>
          </cell>
          <cell r="S1875">
            <v>35437</v>
          </cell>
          <cell r="T1875">
            <v>1016.81</v>
          </cell>
          <cell r="U1875">
            <v>1024.2951612903225</v>
          </cell>
          <cell r="V1875">
            <v>1140.9555342465742</v>
          </cell>
        </row>
        <row r="1876">
          <cell r="B1876">
            <v>29509</v>
          </cell>
          <cell r="C1876">
            <v>1</v>
          </cell>
          <cell r="D1876">
            <v>1</v>
          </cell>
          <cell r="Q1876">
            <v>1997</v>
          </cell>
          <cell r="R1876" t="str">
            <v>19971</v>
          </cell>
          <cell r="S1876">
            <v>35438</v>
          </cell>
          <cell r="T1876">
            <v>1022</v>
          </cell>
          <cell r="U1876">
            <v>1024.2951612903225</v>
          </cell>
          <cell r="V1876">
            <v>1140.9555342465742</v>
          </cell>
        </row>
        <row r="1877">
          <cell r="B1877">
            <v>29510</v>
          </cell>
          <cell r="C1877">
            <v>1</v>
          </cell>
          <cell r="D1877">
            <v>1</v>
          </cell>
          <cell r="Q1877">
            <v>1997</v>
          </cell>
          <cell r="R1877" t="str">
            <v>19971</v>
          </cell>
          <cell r="S1877">
            <v>35439</v>
          </cell>
          <cell r="T1877">
            <v>1020.16</v>
          </cell>
          <cell r="U1877">
            <v>1024.2951612903225</v>
          </cell>
          <cell r="V1877">
            <v>1140.9555342465742</v>
          </cell>
        </row>
        <row r="1878">
          <cell r="B1878">
            <v>29511</v>
          </cell>
          <cell r="C1878">
            <v>1</v>
          </cell>
          <cell r="D1878">
            <v>1</v>
          </cell>
          <cell r="Q1878">
            <v>1997</v>
          </cell>
          <cell r="R1878" t="str">
            <v>19971</v>
          </cell>
          <cell r="S1878">
            <v>35440</v>
          </cell>
          <cell r="T1878">
            <v>1013.68</v>
          </cell>
          <cell r="U1878">
            <v>1024.2951612903225</v>
          </cell>
          <cell r="V1878">
            <v>1140.9555342465742</v>
          </cell>
        </row>
        <row r="1879">
          <cell r="B1879">
            <v>29512</v>
          </cell>
          <cell r="C1879">
            <v>1</v>
          </cell>
          <cell r="D1879">
            <v>1</v>
          </cell>
          <cell r="Q1879">
            <v>1997</v>
          </cell>
          <cell r="R1879" t="str">
            <v>19971</v>
          </cell>
          <cell r="S1879">
            <v>35441</v>
          </cell>
          <cell r="T1879">
            <v>1011.01</v>
          </cell>
          <cell r="U1879">
            <v>1024.2951612903225</v>
          </cell>
          <cell r="V1879">
            <v>1140.9555342465742</v>
          </cell>
        </row>
        <row r="1880">
          <cell r="B1880">
            <v>29513</v>
          </cell>
          <cell r="C1880">
            <v>1</v>
          </cell>
          <cell r="D1880">
            <v>1</v>
          </cell>
          <cell r="Q1880">
            <v>1997</v>
          </cell>
          <cell r="R1880" t="str">
            <v>19971</v>
          </cell>
          <cell r="S1880">
            <v>35442</v>
          </cell>
          <cell r="T1880">
            <v>1011.01</v>
          </cell>
          <cell r="U1880">
            <v>1024.2951612903225</v>
          </cell>
          <cell r="V1880">
            <v>1140.9555342465742</v>
          </cell>
        </row>
        <row r="1881">
          <cell r="B1881">
            <v>29514</v>
          </cell>
          <cell r="C1881">
            <v>1</v>
          </cell>
          <cell r="D1881">
            <v>1</v>
          </cell>
          <cell r="Q1881">
            <v>1997</v>
          </cell>
          <cell r="R1881" t="str">
            <v>19971</v>
          </cell>
          <cell r="S1881">
            <v>35443</v>
          </cell>
          <cell r="T1881">
            <v>1011.01</v>
          </cell>
          <cell r="U1881">
            <v>1024.2951612903225</v>
          </cell>
          <cell r="V1881">
            <v>1140.9555342465742</v>
          </cell>
        </row>
        <row r="1882">
          <cell r="B1882">
            <v>29515</v>
          </cell>
          <cell r="C1882">
            <v>1</v>
          </cell>
          <cell r="D1882">
            <v>1</v>
          </cell>
          <cell r="Q1882">
            <v>1997</v>
          </cell>
          <cell r="R1882" t="str">
            <v>19971</v>
          </cell>
          <cell r="S1882">
            <v>35444</v>
          </cell>
          <cell r="T1882">
            <v>1015.53</v>
          </cell>
          <cell r="U1882">
            <v>1024.2951612903225</v>
          </cell>
          <cell r="V1882">
            <v>1140.9555342465742</v>
          </cell>
        </row>
        <row r="1883">
          <cell r="B1883">
            <v>29516</v>
          </cell>
          <cell r="C1883">
            <v>1</v>
          </cell>
          <cell r="D1883">
            <v>1</v>
          </cell>
          <cell r="Q1883">
            <v>1997</v>
          </cell>
          <cell r="R1883" t="str">
            <v>19971</v>
          </cell>
          <cell r="S1883">
            <v>35445</v>
          </cell>
          <cell r="T1883">
            <v>1026.53</v>
          </cell>
          <cell r="U1883">
            <v>1024.2951612903225</v>
          </cell>
          <cell r="V1883">
            <v>1140.9555342465742</v>
          </cell>
        </row>
        <row r="1884">
          <cell r="B1884">
            <v>29517</v>
          </cell>
          <cell r="C1884">
            <v>1</v>
          </cell>
          <cell r="D1884">
            <v>1</v>
          </cell>
          <cell r="Q1884">
            <v>1997</v>
          </cell>
          <cell r="R1884" t="str">
            <v>19971</v>
          </cell>
          <cell r="S1884">
            <v>35446</v>
          </cell>
          <cell r="T1884">
            <v>1023.47</v>
          </cell>
          <cell r="U1884">
            <v>1024.2951612903225</v>
          </cell>
          <cell r="V1884">
            <v>1140.9555342465742</v>
          </cell>
        </row>
        <row r="1885">
          <cell r="B1885">
            <v>29518</v>
          </cell>
          <cell r="C1885">
            <v>1</v>
          </cell>
          <cell r="D1885">
            <v>1</v>
          </cell>
          <cell r="Q1885">
            <v>1997</v>
          </cell>
          <cell r="R1885" t="str">
            <v>19971</v>
          </cell>
          <cell r="S1885">
            <v>35447</v>
          </cell>
          <cell r="T1885">
            <v>1018.15</v>
          </cell>
          <cell r="U1885">
            <v>1024.2951612903225</v>
          </cell>
          <cell r="V1885">
            <v>1140.9555342465742</v>
          </cell>
        </row>
        <row r="1886">
          <cell r="B1886">
            <v>29519</v>
          </cell>
          <cell r="C1886">
            <v>1</v>
          </cell>
          <cell r="D1886">
            <v>1</v>
          </cell>
          <cell r="Q1886">
            <v>1997</v>
          </cell>
          <cell r="R1886" t="str">
            <v>19971</v>
          </cell>
          <cell r="S1886">
            <v>35448</v>
          </cell>
          <cell r="T1886">
            <v>1020.9</v>
          </cell>
          <cell r="U1886">
            <v>1024.2951612903225</v>
          </cell>
          <cell r="V1886">
            <v>1140.9555342465742</v>
          </cell>
        </row>
        <row r="1887">
          <cell r="B1887">
            <v>29520</v>
          </cell>
          <cell r="C1887">
            <v>1</v>
          </cell>
          <cell r="D1887">
            <v>1</v>
          </cell>
          <cell r="Q1887">
            <v>1997</v>
          </cell>
          <cell r="R1887" t="str">
            <v>19971</v>
          </cell>
          <cell r="S1887">
            <v>35449</v>
          </cell>
          <cell r="T1887">
            <v>1020.9</v>
          </cell>
          <cell r="U1887">
            <v>1024.2951612903225</v>
          </cell>
          <cell r="V1887">
            <v>1140.9555342465742</v>
          </cell>
        </row>
        <row r="1888">
          <cell r="B1888">
            <v>29521</v>
          </cell>
          <cell r="C1888">
            <v>1</v>
          </cell>
          <cell r="D1888">
            <v>1</v>
          </cell>
          <cell r="Q1888">
            <v>1997</v>
          </cell>
          <cell r="R1888" t="str">
            <v>19971</v>
          </cell>
          <cell r="S1888">
            <v>35450</v>
          </cell>
          <cell r="T1888">
            <v>1020.9</v>
          </cell>
          <cell r="U1888">
            <v>1024.2951612903225</v>
          </cell>
          <cell r="V1888">
            <v>1140.9555342465742</v>
          </cell>
        </row>
        <row r="1889">
          <cell r="B1889">
            <v>29522</v>
          </cell>
          <cell r="C1889">
            <v>1</v>
          </cell>
          <cell r="D1889">
            <v>1</v>
          </cell>
          <cell r="Q1889">
            <v>1997</v>
          </cell>
          <cell r="R1889" t="str">
            <v>19971</v>
          </cell>
          <cell r="S1889">
            <v>35451</v>
          </cell>
          <cell r="T1889">
            <v>1022.75</v>
          </cell>
          <cell r="U1889">
            <v>1024.2951612903225</v>
          </cell>
          <cell r="V1889">
            <v>1140.9555342465742</v>
          </cell>
        </row>
        <row r="1890">
          <cell r="B1890">
            <v>29523</v>
          </cell>
          <cell r="C1890">
            <v>1</v>
          </cell>
          <cell r="D1890">
            <v>1</v>
          </cell>
          <cell r="Q1890">
            <v>1997</v>
          </cell>
          <cell r="R1890" t="str">
            <v>19971</v>
          </cell>
          <cell r="S1890">
            <v>35452</v>
          </cell>
          <cell r="T1890">
            <v>1023.67</v>
          </cell>
          <cell r="U1890">
            <v>1024.2951612903225</v>
          </cell>
          <cell r="V1890">
            <v>1140.9555342465742</v>
          </cell>
        </row>
        <row r="1891">
          <cell r="B1891">
            <v>29524</v>
          </cell>
          <cell r="C1891">
            <v>1</v>
          </cell>
          <cell r="D1891">
            <v>1</v>
          </cell>
          <cell r="Q1891">
            <v>1997</v>
          </cell>
          <cell r="R1891" t="str">
            <v>19971</v>
          </cell>
          <cell r="S1891">
            <v>35453</v>
          </cell>
          <cell r="T1891">
            <v>1031.02</v>
          </cell>
          <cell r="U1891">
            <v>1024.2951612903225</v>
          </cell>
          <cell r="V1891">
            <v>1140.9555342465742</v>
          </cell>
        </row>
        <row r="1892">
          <cell r="B1892">
            <v>29525</v>
          </cell>
          <cell r="C1892">
            <v>1</v>
          </cell>
          <cell r="D1892">
            <v>1</v>
          </cell>
          <cell r="Q1892">
            <v>1997</v>
          </cell>
          <cell r="R1892" t="str">
            <v>19971</v>
          </cell>
          <cell r="S1892">
            <v>35454</v>
          </cell>
          <cell r="T1892">
            <v>1031.51</v>
          </cell>
          <cell r="U1892">
            <v>1024.2951612903225</v>
          </cell>
          <cell r="V1892">
            <v>1140.9555342465742</v>
          </cell>
        </row>
        <row r="1893">
          <cell r="B1893">
            <v>29526</v>
          </cell>
          <cell r="C1893">
            <v>1</v>
          </cell>
          <cell r="D1893">
            <v>1</v>
          </cell>
          <cell r="Q1893">
            <v>1997</v>
          </cell>
          <cell r="R1893" t="str">
            <v>19971</v>
          </cell>
          <cell r="S1893">
            <v>35455</v>
          </cell>
          <cell r="T1893">
            <v>1032.6199999999999</v>
          </cell>
          <cell r="U1893">
            <v>1024.2951612903225</v>
          </cell>
          <cell r="V1893">
            <v>1140.9555342465742</v>
          </cell>
        </row>
        <row r="1894">
          <cell r="B1894">
            <v>29527</v>
          </cell>
          <cell r="C1894">
            <v>1</v>
          </cell>
          <cell r="D1894">
            <v>1</v>
          </cell>
          <cell r="Q1894">
            <v>1997</v>
          </cell>
          <cell r="R1894" t="str">
            <v>19971</v>
          </cell>
          <cell r="S1894">
            <v>35456</v>
          </cell>
          <cell r="T1894">
            <v>1032.6199999999999</v>
          </cell>
          <cell r="U1894">
            <v>1024.2951612903225</v>
          </cell>
          <cell r="V1894">
            <v>1140.9555342465742</v>
          </cell>
        </row>
        <row r="1895">
          <cell r="B1895">
            <v>29528</v>
          </cell>
          <cell r="C1895">
            <v>1</v>
          </cell>
          <cell r="D1895">
            <v>1</v>
          </cell>
          <cell r="Q1895">
            <v>1997</v>
          </cell>
          <cell r="R1895" t="str">
            <v>19971</v>
          </cell>
          <cell r="S1895">
            <v>35457</v>
          </cell>
          <cell r="T1895">
            <v>1032.6199999999999</v>
          </cell>
          <cell r="U1895">
            <v>1024.2951612903225</v>
          </cell>
          <cell r="V1895">
            <v>1140.9555342465742</v>
          </cell>
        </row>
        <row r="1896">
          <cell r="B1896">
            <v>29529</v>
          </cell>
          <cell r="C1896">
            <v>1</v>
          </cell>
          <cell r="D1896">
            <v>1</v>
          </cell>
          <cell r="Q1896">
            <v>1997</v>
          </cell>
          <cell r="R1896" t="str">
            <v>19971</v>
          </cell>
          <cell r="S1896">
            <v>35458</v>
          </cell>
          <cell r="T1896">
            <v>1040.07</v>
          </cell>
          <cell r="U1896">
            <v>1024.2951612903225</v>
          </cell>
          <cell r="V1896">
            <v>1140.9555342465742</v>
          </cell>
        </row>
        <row r="1897">
          <cell r="B1897">
            <v>29530</v>
          </cell>
          <cell r="C1897">
            <v>1</v>
          </cell>
          <cell r="D1897">
            <v>1</v>
          </cell>
          <cell r="Q1897">
            <v>1997</v>
          </cell>
          <cell r="R1897" t="str">
            <v>19971</v>
          </cell>
          <cell r="S1897">
            <v>35459</v>
          </cell>
          <cell r="T1897">
            <v>1057</v>
          </cell>
          <cell r="U1897">
            <v>1024.2951612903225</v>
          </cell>
          <cell r="V1897">
            <v>1140.9555342465742</v>
          </cell>
        </row>
        <row r="1898">
          <cell r="B1898">
            <v>29531</v>
          </cell>
          <cell r="C1898">
            <v>1</v>
          </cell>
          <cell r="D1898">
            <v>1</v>
          </cell>
          <cell r="Q1898">
            <v>1997</v>
          </cell>
          <cell r="R1898" t="str">
            <v>19971</v>
          </cell>
          <cell r="S1898">
            <v>35460</v>
          </cell>
          <cell r="T1898">
            <v>1057.82</v>
          </cell>
          <cell r="U1898">
            <v>1024.2951612903225</v>
          </cell>
          <cell r="V1898">
            <v>1140.9555342465742</v>
          </cell>
        </row>
        <row r="1899">
          <cell r="B1899">
            <v>29532</v>
          </cell>
          <cell r="C1899">
            <v>1</v>
          </cell>
          <cell r="D1899">
            <v>1</v>
          </cell>
          <cell r="Q1899">
            <v>1997</v>
          </cell>
          <cell r="R1899" t="str">
            <v>19971</v>
          </cell>
          <cell r="S1899">
            <v>35461</v>
          </cell>
          <cell r="T1899">
            <v>1070.97</v>
          </cell>
          <cell r="U1899">
            <v>1024.2951612903225</v>
          </cell>
          <cell r="V1899">
            <v>1140.9555342465742</v>
          </cell>
        </row>
        <row r="1900">
          <cell r="B1900">
            <v>29533</v>
          </cell>
          <cell r="C1900">
            <v>1</v>
          </cell>
          <cell r="D1900">
            <v>1</v>
          </cell>
          <cell r="Q1900">
            <v>1997</v>
          </cell>
          <cell r="R1900" t="str">
            <v>19972</v>
          </cell>
          <cell r="S1900">
            <v>35462</v>
          </cell>
          <cell r="T1900">
            <v>1064</v>
          </cell>
          <cell r="U1900">
            <v>1072.9489285714285</v>
          </cell>
          <cell r="V1900">
            <v>1140.9555342465742</v>
          </cell>
        </row>
        <row r="1901">
          <cell r="B1901">
            <v>29534</v>
          </cell>
          <cell r="C1901">
            <v>1</v>
          </cell>
          <cell r="D1901">
            <v>1</v>
          </cell>
          <cell r="Q1901">
            <v>1997</v>
          </cell>
          <cell r="R1901" t="str">
            <v>19972</v>
          </cell>
          <cell r="S1901">
            <v>35463</v>
          </cell>
          <cell r="T1901">
            <v>1064</v>
          </cell>
          <cell r="U1901">
            <v>1072.9489285714285</v>
          </cell>
          <cell r="V1901">
            <v>1140.9555342465742</v>
          </cell>
        </row>
        <row r="1902">
          <cell r="B1902">
            <v>29535</v>
          </cell>
          <cell r="C1902">
            <v>1</v>
          </cell>
          <cell r="D1902">
            <v>1</v>
          </cell>
          <cell r="Q1902">
            <v>1997</v>
          </cell>
          <cell r="R1902" t="str">
            <v>19972</v>
          </cell>
          <cell r="S1902">
            <v>35464</v>
          </cell>
          <cell r="T1902">
            <v>1064</v>
          </cell>
          <cell r="U1902">
            <v>1072.9489285714285</v>
          </cell>
          <cell r="V1902">
            <v>1140.9555342465742</v>
          </cell>
        </row>
        <row r="1903">
          <cell r="B1903">
            <v>29536</v>
          </cell>
          <cell r="C1903">
            <v>1</v>
          </cell>
          <cell r="D1903">
            <v>1</v>
          </cell>
          <cell r="Q1903">
            <v>1997</v>
          </cell>
          <cell r="R1903" t="str">
            <v>19972</v>
          </cell>
          <cell r="S1903">
            <v>35465</v>
          </cell>
          <cell r="T1903">
            <v>1065.98</v>
          </cell>
          <cell r="U1903">
            <v>1072.9489285714285</v>
          </cell>
          <cell r="V1903">
            <v>1140.9555342465742</v>
          </cell>
        </row>
        <row r="1904">
          <cell r="B1904">
            <v>29537</v>
          </cell>
          <cell r="C1904">
            <v>1</v>
          </cell>
          <cell r="D1904">
            <v>1</v>
          </cell>
          <cell r="Q1904">
            <v>1997</v>
          </cell>
          <cell r="R1904" t="str">
            <v>19972</v>
          </cell>
          <cell r="S1904">
            <v>35466</v>
          </cell>
          <cell r="T1904">
            <v>1076.25</v>
          </cell>
          <cell r="U1904">
            <v>1072.9489285714285</v>
          </cell>
          <cell r="V1904">
            <v>1140.9555342465742</v>
          </cell>
        </row>
        <row r="1905">
          <cell r="B1905">
            <v>29538</v>
          </cell>
          <cell r="C1905">
            <v>1</v>
          </cell>
          <cell r="D1905">
            <v>1</v>
          </cell>
          <cell r="Q1905">
            <v>1997</v>
          </cell>
          <cell r="R1905" t="str">
            <v>19972</v>
          </cell>
          <cell r="S1905">
            <v>35467</v>
          </cell>
          <cell r="T1905">
            <v>1071.8800000000001</v>
          </cell>
          <cell r="U1905">
            <v>1072.9489285714285</v>
          </cell>
          <cell r="V1905">
            <v>1140.9555342465742</v>
          </cell>
        </row>
        <row r="1906">
          <cell r="B1906">
            <v>29539</v>
          </cell>
          <cell r="C1906">
            <v>1</v>
          </cell>
          <cell r="D1906">
            <v>1</v>
          </cell>
          <cell r="Q1906">
            <v>1997</v>
          </cell>
          <cell r="R1906" t="str">
            <v>19972</v>
          </cell>
          <cell r="S1906">
            <v>35468</v>
          </cell>
          <cell r="T1906">
            <v>1070.08</v>
          </cell>
          <cell r="U1906">
            <v>1072.9489285714285</v>
          </cell>
          <cell r="V1906">
            <v>1140.9555342465742</v>
          </cell>
        </row>
        <row r="1907">
          <cell r="B1907">
            <v>29540</v>
          </cell>
          <cell r="C1907">
            <v>1</v>
          </cell>
          <cell r="D1907">
            <v>1</v>
          </cell>
          <cell r="Q1907">
            <v>1997</v>
          </cell>
          <cell r="R1907" t="str">
            <v>19972</v>
          </cell>
          <cell r="S1907">
            <v>35469</v>
          </cell>
          <cell r="T1907">
            <v>1066.44</v>
          </cell>
          <cell r="U1907">
            <v>1072.9489285714285</v>
          </cell>
          <cell r="V1907">
            <v>1140.9555342465742</v>
          </cell>
        </row>
        <row r="1908">
          <cell r="B1908">
            <v>29541</v>
          </cell>
          <cell r="C1908">
            <v>1</v>
          </cell>
          <cell r="D1908">
            <v>1</v>
          </cell>
          <cell r="Q1908">
            <v>1997</v>
          </cell>
          <cell r="R1908" t="str">
            <v>19972</v>
          </cell>
          <cell r="S1908">
            <v>35470</v>
          </cell>
          <cell r="T1908">
            <v>1066.44</v>
          </cell>
          <cell r="U1908">
            <v>1072.9489285714285</v>
          </cell>
          <cell r="V1908">
            <v>1140.9555342465742</v>
          </cell>
        </row>
        <row r="1909">
          <cell r="B1909">
            <v>29542</v>
          </cell>
          <cell r="C1909">
            <v>1</v>
          </cell>
          <cell r="D1909">
            <v>1</v>
          </cell>
          <cell r="Q1909">
            <v>1997</v>
          </cell>
          <cell r="R1909" t="str">
            <v>19972</v>
          </cell>
          <cell r="S1909">
            <v>35471</v>
          </cell>
          <cell r="T1909">
            <v>1066.44</v>
          </cell>
          <cell r="U1909">
            <v>1072.9489285714285</v>
          </cell>
          <cell r="V1909">
            <v>1140.9555342465742</v>
          </cell>
        </row>
        <row r="1910">
          <cell r="B1910">
            <v>29543</v>
          </cell>
          <cell r="C1910">
            <v>1</v>
          </cell>
          <cell r="D1910">
            <v>1</v>
          </cell>
          <cell r="Q1910">
            <v>1997</v>
          </cell>
          <cell r="R1910" t="str">
            <v>19972</v>
          </cell>
          <cell r="S1910">
            <v>35472</v>
          </cell>
          <cell r="T1910">
            <v>1074.25</v>
          </cell>
          <cell r="U1910">
            <v>1072.9489285714285</v>
          </cell>
          <cell r="V1910">
            <v>1140.9555342465742</v>
          </cell>
        </row>
        <row r="1911">
          <cell r="B1911">
            <v>29544</v>
          </cell>
          <cell r="C1911">
            <v>1</v>
          </cell>
          <cell r="D1911">
            <v>1</v>
          </cell>
          <cell r="Q1911">
            <v>1997</v>
          </cell>
          <cell r="R1911" t="str">
            <v>19972</v>
          </cell>
          <cell r="S1911">
            <v>35473</v>
          </cell>
          <cell r="T1911">
            <v>1075.17</v>
          </cell>
          <cell r="U1911">
            <v>1072.9489285714285</v>
          </cell>
          <cell r="V1911">
            <v>1140.9555342465742</v>
          </cell>
        </row>
        <row r="1912">
          <cell r="B1912">
            <v>29545</v>
          </cell>
          <cell r="C1912">
            <v>1</v>
          </cell>
          <cell r="D1912">
            <v>1</v>
          </cell>
          <cell r="Q1912">
            <v>1997</v>
          </cell>
          <cell r="R1912" t="str">
            <v>19972</v>
          </cell>
          <cell r="S1912">
            <v>35474</v>
          </cell>
          <cell r="T1912">
            <v>1075.51</v>
          </cell>
          <cell r="U1912">
            <v>1072.9489285714285</v>
          </cell>
          <cell r="V1912">
            <v>1140.9555342465742</v>
          </cell>
        </row>
        <row r="1913">
          <cell r="B1913">
            <v>29546</v>
          </cell>
          <cell r="C1913">
            <v>1</v>
          </cell>
          <cell r="D1913">
            <v>1</v>
          </cell>
          <cell r="Q1913">
            <v>1997</v>
          </cell>
          <cell r="R1913" t="str">
            <v>19972</v>
          </cell>
          <cell r="S1913">
            <v>35475</v>
          </cell>
          <cell r="T1913">
            <v>1073.3599999999999</v>
          </cell>
          <cell r="U1913">
            <v>1072.9489285714285</v>
          </cell>
          <cell r="V1913">
            <v>1140.9555342465742</v>
          </cell>
        </row>
        <row r="1914">
          <cell r="B1914">
            <v>29547</v>
          </cell>
          <cell r="C1914">
            <v>1</v>
          </cell>
          <cell r="D1914">
            <v>1</v>
          </cell>
          <cell r="Q1914">
            <v>1997</v>
          </cell>
          <cell r="R1914" t="str">
            <v>19972</v>
          </cell>
          <cell r="S1914">
            <v>35476</v>
          </cell>
          <cell r="T1914">
            <v>1075</v>
          </cell>
          <cell r="U1914">
            <v>1072.9489285714285</v>
          </cell>
          <cell r="V1914">
            <v>1140.9555342465742</v>
          </cell>
        </row>
        <row r="1915">
          <cell r="B1915">
            <v>29548</v>
          </cell>
          <cell r="C1915">
            <v>1</v>
          </cell>
          <cell r="D1915">
            <v>1</v>
          </cell>
          <cell r="Q1915">
            <v>1997</v>
          </cell>
          <cell r="R1915" t="str">
            <v>19972</v>
          </cell>
          <cell r="S1915">
            <v>35477</v>
          </cell>
          <cell r="T1915">
            <v>1075</v>
          </cell>
          <cell r="U1915">
            <v>1072.9489285714285</v>
          </cell>
          <cell r="V1915">
            <v>1140.9555342465742</v>
          </cell>
        </row>
        <row r="1916">
          <cell r="B1916">
            <v>29549</v>
          </cell>
          <cell r="C1916">
            <v>1</v>
          </cell>
          <cell r="D1916">
            <v>1</v>
          </cell>
          <cell r="Q1916">
            <v>1997</v>
          </cell>
          <cell r="R1916" t="str">
            <v>19972</v>
          </cell>
          <cell r="S1916">
            <v>35478</v>
          </cell>
          <cell r="T1916">
            <v>1075</v>
          </cell>
          <cell r="U1916">
            <v>1072.9489285714285</v>
          </cell>
          <cell r="V1916">
            <v>1140.9555342465742</v>
          </cell>
        </row>
        <row r="1917">
          <cell r="B1917">
            <v>29550</v>
          </cell>
          <cell r="C1917">
            <v>1</v>
          </cell>
          <cell r="D1917">
            <v>1</v>
          </cell>
          <cell r="Q1917">
            <v>1997</v>
          </cell>
          <cell r="R1917" t="str">
            <v>19972</v>
          </cell>
          <cell r="S1917">
            <v>35479</v>
          </cell>
          <cell r="T1917">
            <v>1076.04</v>
          </cell>
          <cell r="U1917">
            <v>1072.9489285714285</v>
          </cell>
          <cell r="V1917">
            <v>1140.9555342465742</v>
          </cell>
        </row>
        <row r="1918">
          <cell r="B1918">
            <v>29551</v>
          </cell>
          <cell r="C1918">
            <v>1</v>
          </cell>
          <cell r="D1918">
            <v>1</v>
          </cell>
          <cell r="Q1918">
            <v>1997</v>
          </cell>
          <cell r="R1918" t="str">
            <v>19972</v>
          </cell>
          <cell r="S1918">
            <v>35480</v>
          </cell>
          <cell r="T1918">
            <v>1075.1099999999999</v>
          </cell>
          <cell r="U1918">
            <v>1072.9489285714285</v>
          </cell>
          <cell r="V1918">
            <v>1140.9555342465742</v>
          </cell>
        </row>
        <row r="1919">
          <cell r="B1919">
            <v>29552</v>
          </cell>
          <cell r="C1919">
            <v>1</v>
          </cell>
          <cell r="D1919">
            <v>1</v>
          </cell>
          <cell r="Q1919">
            <v>1997</v>
          </cell>
          <cell r="R1919" t="str">
            <v>19972</v>
          </cell>
          <cell r="S1919">
            <v>35481</v>
          </cell>
          <cell r="T1919">
            <v>1074.5</v>
          </cell>
          <cell r="U1919">
            <v>1072.9489285714285</v>
          </cell>
          <cell r="V1919">
            <v>1140.9555342465742</v>
          </cell>
        </row>
        <row r="1920">
          <cell r="B1920">
            <v>29553</v>
          </cell>
          <cell r="C1920">
            <v>1</v>
          </cell>
          <cell r="D1920">
            <v>1</v>
          </cell>
          <cell r="Q1920">
            <v>1997</v>
          </cell>
          <cell r="R1920" t="str">
            <v>19972</v>
          </cell>
          <cell r="S1920">
            <v>35482</v>
          </cell>
          <cell r="T1920">
            <v>1074.0999999999999</v>
          </cell>
          <cell r="U1920">
            <v>1072.9489285714285</v>
          </cell>
          <cell r="V1920">
            <v>1140.9555342465742</v>
          </cell>
        </row>
        <row r="1921">
          <cell r="B1921">
            <v>29554</v>
          </cell>
          <cell r="C1921">
            <v>1</v>
          </cell>
          <cell r="D1921">
            <v>1</v>
          </cell>
          <cell r="Q1921">
            <v>1997</v>
          </cell>
          <cell r="R1921" t="str">
            <v>19972</v>
          </cell>
          <cell r="S1921">
            <v>35483</v>
          </cell>
          <cell r="T1921">
            <v>1073.42</v>
          </cell>
          <cell r="U1921">
            <v>1072.9489285714285</v>
          </cell>
          <cell r="V1921">
            <v>1140.9555342465742</v>
          </cell>
        </row>
        <row r="1922">
          <cell r="B1922">
            <v>29555</v>
          </cell>
          <cell r="C1922">
            <v>1</v>
          </cell>
          <cell r="D1922">
            <v>1</v>
          </cell>
          <cell r="Q1922">
            <v>1997</v>
          </cell>
          <cell r="R1922" t="str">
            <v>19972</v>
          </cell>
          <cell r="S1922">
            <v>35484</v>
          </cell>
          <cell r="T1922">
            <v>1073.42</v>
          </cell>
          <cell r="U1922">
            <v>1072.9489285714285</v>
          </cell>
          <cell r="V1922">
            <v>1140.9555342465742</v>
          </cell>
        </row>
        <row r="1923">
          <cell r="B1923">
            <v>29556</v>
          </cell>
          <cell r="C1923">
            <v>1</v>
          </cell>
          <cell r="D1923">
            <v>1</v>
          </cell>
          <cell r="Q1923">
            <v>1997</v>
          </cell>
          <cell r="R1923" t="str">
            <v>19972</v>
          </cell>
          <cell r="S1923">
            <v>35485</v>
          </cell>
          <cell r="T1923">
            <v>1073.42</v>
          </cell>
          <cell r="U1923">
            <v>1072.9489285714285</v>
          </cell>
          <cell r="V1923">
            <v>1140.9555342465742</v>
          </cell>
        </row>
        <row r="1924">
          <cell r="B1924">
            <v>29557</v>
          </cell>
          <cell r="C1924">
            <v>1</v>
          </cell>
          <cell r="D1924">
            <v>1</v>
          </cell>
          <cell r="Q1924">
            <v>1997</v>
          </cell>
          <cell r="R1924" t="str">
            <v>19972</v>
          </cell>
          <cell r="S1924">
            <v>35486</v>
          </cell>
          <cell r="T1924">
            <v>1078.23</v>
          </cell>
          <cell r="U1924">
            <v>1072.9489285714285</v>
          </cell>
          <cell r="V1924">
            <v>1140.9555342465742</v>
          </cell>
        </row>
        <row r="1925">
          <cell r="B1925">
            <v>29558</v>
          </cell>
          <cell r="C1925">
            <v>1</v>
          </cell>
          <cell r="D1925">
            <v>1</v>
          </cell>
          <cell r="Q1925">
            <v>1997</v>
          </cell>
          <cell r="R1925" t="str">
            <v>19972</v>
          </cell>
          <cell r="S1925">
            <v>35487</v>
          </cell>
          <cell r="T1925">
            <v>1084.0899999999999</v>
          </cell>
          <cell r="U1925">
            <v>1072.9489285714285</v>
          </cell>
          <cell r="V1925">
            <v>1140.9555342465742</v>
          </cell>
        </row>
        <row r="1926">
          <cell r="B1926">
            <v>29559</v>
          </cell>
          <cell r="C1926">
            <v>1</v>
          </cell>
          <cell r="D1926">
            <v>1</v>
          </cell>
          <cell r="Q1926">
            <v>1997</v>
          </cell>
          <cell r="R1926" t="str">
            <v>19972</v>
          </cell>
          <cell r="S1926">
            <v>35488</v>
          </cell>
          <cell r="T1926">
            <v>1080.93</v>
          </cell>
          <cell r="U1926">
            <v>1072.9489285714285</v>
          </cell>
          <cell r="V1926">
            <v>1140.9555342465742</v>
          </cell>
        </row>
        <row r="1927">
          <cell r="B1927">
            <v>29560</v>
          </cell>
          <cell r="C1927">
            <v>1</v>
          </cell>
          <cell r="D1927">
            <v>1</v>
          </cell>
          <cell r="Q1927">
            <v>1997</v>
          </cell>
          <cell r="R1927" t="str">
            <v>19972</v>
          </cell>
          <cell r="S1927">
            <v>35489</v>
          </cell>
          <cell r="T1927">
            <v>1080.51</v>
          </cell>
          <cell r="U1927">
            <v>1072.9489285714285</v>
          </cell>
          <cell r="V1927">
            <v>1140.9555342465742</v>
          </cell>
        </row>
        <row r="1928">
          <cell r="B1928">
            <v>29561</v>
          </cell>
          <cell r="C1928">
            <v>1</v>
          </cell>
          <cell r="D1928">
            <v>1</v>
          </cell>
          <cell r="Q1928">
            <v>1997</v>
          </cell>
          <cell r="R1928" t="str">
            <v>19973</v>
          </cell>
          <cell r="S1928">
            <v>35490</v>
          </cell>
          <cell r="T1928">
            <v>1077.07</v>
          </cell>
          <cell r="U1928">
            <v>1062.0135483870968</v>
          </cell>
          <cell r="V1928">
            <v>1140.9555342465742</v>
          </cell>
        </row>
        <row r="1929">
          <cell r="B1929">
            <v>29562</v>
          </cell>
          <cell r="C1929">
            <v>1</v>
          </cell>
          <cell r="D1929">
            <v>1</v>
          </cell>
          <cell r="Q1929">
            <v>1997</v>
          </cell>
          <cell r="R1929" t="str">
            <v>19973</v>
          </cell>
          <cell r="S1929">
            <v>35491</v>
          </cell>
          <cell r="T1929">
            <v>1077.07</v>
          </cell>
          <cell r="U1929">
            <v>1062.0135483870968</v>
          </cell>
          <cell r="V1929">
            <v>1140.9555342465742</v>
          </cell>
        </row>
        <row r="1930">
          <cell r="B1930">
            <v>29563</v>
          </cell>
          <cell r="C1930">
            <v>1</v>
          </cell>
          <cell r="D1930">
            <v>1</v>
          </cell>
          <cell r="Q1930">
            <v>1997</v>
          </cell>
          <cell r="R1930" t="str">
            <v>19973</v>
          </cell>
          <cell r="S1930">
            <v>35492</v>
          </cell>
          <cell r="T1930">
            <v>1077.07</v>
          </cell>
          <cell r="U1930">
            <v>1062.0135483870968</v>
          </cell>
          <cell r="V1930">
            <v>1140.9555342465742</v>
          </cell>
        </row>
        <row r="1931">
          <cell r="B1931">
            <v>29564</v>
          </cell>
          <cell r="C1931">
            <v>1</v>
          </cell>
          <cell r="D1931">
            <v>1</v>
          </cell>
          <cell r="Q1931">
            <v>1997</v>
          </cell>
          <cell r="R1931" t="str">
            <v>19973</v>
          </cell>
          <cell r="S1931">
            <v>35493</v>
          </cell>
          <cell r="T1931">
            <v>1075.8599999999999</v>
          </cell>
          <cell r="U1931">
            <v>1062.0135483870968</v>
          </cell>
          <cell r="V1931">
            <v>1140.9555342465742</v>
          </cell>
        </row>
        <row r="1932">
          <cell r="B1932">
            <v>29565</v>
          </cell>
          <cell r="C1932">
            <v>1</v>
          </cell>
          <cell r="D1932">
            <v>1</v>
          </cell>
          <cell r="Q1932">
            <v>1997</v>
          </cell>
          <cell r="R1932" t="str">
            <v>19973</v>
          </cell>
          <cell r="S1932">
            <v>35494</v>
          </cell>
          <cell r="T1932">
            <v>1067.77</v>
          </cell>
          <cell r="U1932">
            <v>1062.0135483870968</v>
          </cell>
          <cell r="V1932">
            <v>1140.9555342465742</v>
          </cell>
        </row>
        <row r="1933">
          <cell r="B1933">
            <v>29566</v>
          </cell>
          <cell r="C1933">
            <v>1</v>
          </cell>
          <cell r="D1933">
            <v>1</v>
          </cell>
          <cell r="Q1933">
            <v>1997</v>
          </cell>
          <cell r="R1933" t="str">
            <v>19973</v>
          </cell>
          <cell r="S1933">
            <v>35495</v>
          </cell>
          <cell r="T1933">
            <v>1063.44</v>
          </cell>
          <cell r="U1933">
            <v>1062.0135483870968</v>
          </cell>
          <cell r="V1933">
            <v>1140.9555342465742</v>
          </cell>
        </row>
        <row r="1934">
          <cell r="B1934">
            <v>29567</v>
          </cell>
          <cell r="C1934">
            <v>1</v>
          </cell>
          <cell r="D1934">
            <v>1</v>
          </cell>
          <cell r="Q1934">
            <v>1997</v>
          </cell>
          <cell r="R1934" t="str">
            <v>19973</v>
          </cell>
          <cell r="S1934">
            <v>35496</v>
          </cell>
          <cell r="T1934">
            <v>1057.58</v>
          </cell>
          <cell r="U1934">
            <v>1062.0135483870968</v>
          </cell>
          <cell r="V1934">
            <v>1140.9555342465742</v>
          </cell>
        </row>
        <row r="1935">
          <cell r="B1935">
            <v>29568</v>
          </cell>
          <cell r="C1935">
            <v>1</v>
          </cell>
          <cell r="D1935">
            <v>1</v>
          </cell>
          <cell r="Q1935">
            <v>1997</v>
          </cell>
          <cell r="R1935" t="str">
            <v>19973</v>
          </cell>
          <cell r="S1935">
            <v>35497</v>
          </cell>
          <cell r="T1935">
            <v>1054.05</v>
          </cell>
          <cell r="U1935">
            <v>1062.0135483870968</v>
          </cell>
          <cell r="V1935">
            <v>1140.9555342465742</v>
          </cell>
        </row>
        <row r="1936">
          <cell r="B1936">
            <v>29569</v>
          </cell>
          <cell r="C1936">
            <v>1</v>
          </cell>
          <cell r="D1936">
            <v>1</v>
          </cell>
          <cell r="Q1936">
            <v>1997</v>
          </cell>
          <cell r="R1936" t="str">
            <v>19973</v>
          </cell>
          <cell r="S1936">
            <v>35498</v>
          </cell>
          <cell r="T1936">
            <v>1054.05</v>
          </cell>
          <cell r="U1936">
            <v>1062.0135483870968</v>
          </cell>
          <cell r="V1936">
            <v>1140.9555342465742</v>
          </cell>
        </row>
        <row r="1937">
          <cell r="B1937">
            <v>29570</v>
          </cell>
          <cell r="C1937">
            <v>1</v>
          </cell>
          <cell r="D1937">
            <v>1</v>
          </cell>
          <cell r="Q1937">
            <v>1997</v>
          </cell>
          <cell r="R1937" t="str">
            <v>19973</v>
          </cell>
          <cell r="S1937">
            <v>35499</v>
          </cell>
          <cell r="T1937">
            <v>1054.05</v>
          </cell>
          <cell r="U1937">
            <v>1062.0135483870968</v>
          </cell>
          <cell r="V1937">
            <v>1140.9555342465742</v>
          </cell>
        </row>
        <row r="1938">
          <cell r="B1938">
            <v>29571</v>
          </cell>
          <cell r="C1938">
            <v>1</v>
          </cell>
          <cell r="D1938">
            <v>1</v>
          </cell>
          <cell r="Q1938">
            <v>1997</v>
          </cell>
          <cell r="R1938" t="str">
            <v>19973</v>
          </cell>
          <cell r="S1938">
            <v>35500</v>
          </cell>
          <cell r="T1938">
            <v>1056.92</v>
          </cell>
          <cell r="U1938">
            <v>1062.0135483870968</v>
          </cell>
          <cell r="V1938">
            <v>1140.9555342465742</v>
          </cell>
        </row>
        <row r="1939">
          <cell r="B1939">
            <v>29572</v>
          </cell>
          <cell r="C1939">
            <v>1</v>
          </cell>
          <cell r="D1939">
            <v>1</v>
          </cell>
          <cell r="Q1939">
            <v>1997</v>
          </cell>
          <cell r="R1939" t="str">
            <v>19973</v>
          </cell>
          <cell r="S1939">
            <v>35501</v>
          </cell>
          <cell r="T1939">
            <v>1062.73</v>
          </cell>
          <cell r="U1939">
            <v>1062.0135483870968</v>
          </cell>
          <cell r="V1939">
            <v>1140.9555342465742</v>
          </cell>
        </row>
        <row r="1940">
          <cell r="B1940">
            <v>29573</v>
          </cell>
          <cell r="C1940">
            <v>1</v>
          </cell>
          <cell r="D1940">
            <v>1</v>
          </cell>
          <cell r="Q1940">
            <v>1997</v>
          </cell>
          <cell r="R1940" t="str">
            <v>19973</v>
          </cell>
          <cell r="S1940">
            <v>35502</v>
          </cell>
          <cell r="T1940">
            <v>1063.33</v>
          </cell>
          <cell r="U1940">
            <v>1062.0135483870968</v>
          </cell>
          <cell r="V1940">
            <v>1140.9555342465742</v>
          </cell>
        </row>
        <row r="1941">
          <cell r="B1941">
            <v>29574</v>
          </cell>
          <cell r="C1941">
            <v>1</v>
          </cell>
          <cell r="D1941">
            <v>1</v>
          </cell>
          <cell r="Q1941">
            <v>1997</v>
          </cell>
          <cell r="R1941" t="str">
            <v>19973</v>
          </cell>
          <cell r="S1941">
            <v>35503</v>
          </cell>
          <cell r="T1941">
            <v>1060.3499999999999</v>
          </cell>
          <cell r="U1941">
            <v>1062.0135483870968</v>
          </cell>
          <cell r="V1941">
            <v>1140.9555342465742</v>
          </cell>
        </row>
        <row r="1942">
          <cell r="B1942">
            <v>29575</v>
          </cell>
          <cell r="C1942">
            <v>1</v>
          </cell>
          <cell r="D1942">
            <v>1</v>
          </cell>
          <cell r="Q1942">
            <v>1997</v>
          </cell>
          <cell r="R1942" t="str">
            <v>19973</v>
          </cell>
          <cell r="S1942">
            <v>35504</v>
          </cell>
          <cell r="T1942">
            <v>1060.8599999999999</v>
          </cell>
          <cell r="U1942">
            <v>1062.0135483870968</v>
          </cell>
          <cell r="V1942">
            <v>1140.9555342465742</v>
          </cell>
        </row>
        <row r="1943">
          <cell r="B1943">
            <v>29576</v>
          </cell>
          <cell r="C1943">
            <v>1</v>
          </cell>
          <cell r="D1943">
            <v>1</v>
          </cell>
          <cell r="Q1943">
            <v>1997</v>
          </cell>
          <cell r="R1943" t="str">
            <v>19973</v>
          </cell>
          <cell r="S1943">
            <v>35505</v>
          </cell>
          <cell r="T1943">
            <v>1060.8599999999999</v>
          </cell>
          <cell r="U1943">
            <v>1062.0135483870968</v>
          </cell>
          <cell r="V1943">
            <v>1140.9555342465742</v>
          </cell>
        </row>
        <row r="1944">
          <cell r="B1944">
            <v>29577</v>
          </cell>
          <cell r="C1944">
            <v>1</v>
          </cell>
          <cell r="D1944">
            <v>1</v>
          </cell>
          <cell r="Q1944">
            <v>1997</v>
          </cell>
          <cell r="R1944" t="str">
            <v>19973</v>
          </cell>
          <cell r="S1944">
            <v>35506</v>
          </cell>
          <cell r="T1944">
            <v>1060.8599999999999</v>
          </cell>
          <cell r="U1944">
            <v>1062.0135483870968</v>
          </cell>
          <cell r="V1944">
            <v>1140.9555342465742</v>
          </cell>
        </row>
        <row r="1945">
          <cell r="B1945">
            <v>29578</v>
          </cell>
          <cell r="C1945">
            <v>1</v>
          </cell>
          <cell r="D1945">
            <v>1</v>
          </cell>
          <cell r="Q1945">
            <v>1997</v>
          </cell>
          <cell r="R1945" t="str">
            <v>19973</v>
          </cell>
          <cell r="S1945">
            <v>35507</v>
          </cell>
          <cell r="T1945">
            <v>1059.8699999999999</v>
          </cell>
          <cell r="U1945">
            <v>1062.0135483870968</v>
          </cell>
          <cell r="V1945">
            <v>1140.9555342465742</v>
          </cell>
        </row>
        <row r="1946">
          <cell r="B1946">
            <v>29579</v>
          </cell>
          <cell r="C1946">
            <v>1</v>
          </cell>
          <cell r="D1946">
            <v>1</v>
          </cell>
          <cell r="Q1946">
            <v>1997</v>
          </cell>
          <cell r="R1946" t="str">
            <v>19973</v>
          </cell>
          <cell r="S1946">
            <v>35508</v>
          </cell>
          <cell r="T1946">
            <v>1058.6099999999999</v>
          </cell>
          <cell r="U1946">
            <v>1062.0135483870968</v>
          </cell>
          <cell r="V1946">
            <v>1140.9555342465742</v>
          </cell>
        </row>
        <row r="1947">
          <cell r="B1947">
            <v>29580</v>
          </cell>
          <cell r="C1947">
            <v>1</v>
          </cell>
          <cell r="D1947">
            <v>1</v>
          </cell>
          <cell r="Q1947">
            <v>1997</v>
          </cell>
          <cell r="R1947" t="str">
            <v>19973</v>
          </cell>
          <cell r="S1947">
            <v>35509</v>
          </cell>
          <cell r="T1947">
            <v>1060.31</v>
          </cell>
          <cell r="U1947">
            <v>1062.0135483870968</v>
          </cell>
          <cell r="V1947">
            <v>1140.9555342465742</v>
          </cell>
        </row>
        <row r="1948">
          <cell r="B1948">
            <v>29581</v>
          </cell>
          <cell r="C1948">
            <v>1</v>
          </cell>
          <cell r="D1948">
            <v>1</v>
          </cell>
          <cell r="Q1948">
            <v>1997</v>
          </cell>
          <cell r="R1948" t="str">
            <v>19973</v>
          </cell>
          <cell r="S1948">
            <v>35510</v>
          </cell>
          <cell r="T1948">
            <v>1060.6600000000001</v>
          </cell>
          <cell r="U1948">
            <v>1062.0135483870968</v>
          </cell>
          <cell r="V1948">
            <v>1140.9555342465742</v>
          </cell>
        </row>
        <row r="1949">
          <cell r="B1949">
            <v>29582</v>
          </cell>
          <cell r="C1949">
            <v>1</v>
          </cell>
          <cell r="D1949">
            <v>1</v>
          </cell>
          <cell r="Q1949">
            <v>1997</v>
          </cell>
          <cell r="R1949" t="str">
            <v>19973</v>
          </cell>
          <cell r="S1949">
            <v>35511</v>
          </cell>
          <cell r="T1949">
            <v>1060.03</v>
          </cell>
          <cell r="U1949">
            <v>1062.0135483870968</v>
          </cell>
          <cell r="V1949">
            <v>1140.9555342465742</v>
          </cell>
        </row>
        <row r="1950">
          <cell r="B1950">
            <v>29583</v>
          </cell>
          <cell r="C1950">
            <v>1</v>
          </cell>
          <cell r="D1950">
            <v>1</v>
          </cell>
          <cell r="Q1950">
            <v>1997</v>
          </cell>
          <cell r="R1950" t="str">
            <v>19973</v>
          </cell>
          <cell r="S1950">
            <v>35512</v>
          </cell>
          <cell r="T1950">
            <v>1060.03</v>
          </cell>
          <cell r="U1950">
            <v>1062.0135483870968</v>
          </cell>
          <cell r="V1950">
            <v>1140.9555342465742</v>
          </cell>
        </row>
        <row r="1951">
          <cell r="B1951">
            <v>29584</v>
          </cell>
          <cell r="C1951">
            <v>1</v>
          </cell>
          <cell r="D1951">
            <v>1</v>
          </cell>
          <cell r="Q1951">
            <v>1997</v>
          </cell>
          <cell r="R1951" t="str">
            <v>19973</v>
          </cell>
          <cell r="S1951">
            <v>35513</v>
          </cell>
          <cell r="T1951">
            <v>1060.03</v>
          </cell>
          <cell r="U1951">
            <v>1062.0135483870968</v>
          </cell>
          <cell r="V1951">
            <v>1140.9555342465742</v>
          </cell>
        </row>
        <row r="1952">
          <cell r="B1952">
            <v>29585</v>
          </cell>
          <cell r="C1952">
            <v>1</v>
          </cell>
          <cell r="D1952">
            <v>1</v>
          </cell>
          <cell r="Q1952">
            <v>1997</v>
          </cell>
          <cell r="R1952" t="str">
            <v>19973</v>
          </cell>
          <cell r="S1952">
            <v>35514</v>
          </cell>
          <cell r="T1952">
            <v>1060.03</v>
          </cell>
          <cell r="U1952">
            <v>1062.0135483870968</v>
          </cell>
          <cell r="V1952">
            <v>1140.9555342465742</v>
          </cell>
        </row>
        <row r="1953">
          <cell r="B1953">
            <v>29586</v>
          </cell>
          <cell r="C1953">
            <v>1</v>
          </cell>
          <cell r="D1953">
            <v>1</v>
          </cell>
          <cell r="Q1953">
            <v>1997</v>
          </cell>
          <cell r="R1953" t="str">
            <v>19973</v>
          </cell>
          <cell r="S1953">
            <v>35515</v>
          </cell>
          <cell r="T1953">
            <v>1059.53</v>
          </cell>
          <cell r="U1953">
            <v>1062.0135483870968</v>
          </cell>
          <cell r="V1953">
            <v>1140.9555342465742</v>
          </cell>
        </row>
        <row r="1954">
          <cell r="B1954">
            <v>29587</v>
          </cell>
          <cell r="C1954">
            <v>1</v>
          </cell>
          <cell r="D1954">
            <v>1</v>
          </cell>
          <cell r="Q1954">
            <v>1997</v>
          </cell>
          <cell r="R1954" t="str">
            <v>19973</v>
          </cell>
          <cell r="S1954">
            <v>35516</v>
          </cell>
          <cell r="T1954">
            <v>1059.8800000000001</v>
          </cell>
          <cell r="U1954">
            <v>1062.0135483870968</v>
          </cell>
          <cell r="V1954">
            <v>1140.9555342465742</v>
          </cell>
        </row>
        <row r="1955">
          <cell r="B1955">
            <v>29588</v>
          </cell>
          <cell r="C1955">
            <v>1</v>
          </cell>
          <cell r="D1955">
            <v>1</v>
          </cell>
          <cell r="Q1955">
            <v>1997</v>
          </cell>
          <cell r="R1955" t="str">
            <v>19973</v>
          </cell>
          <cell r="S1955">
            <v>35517</v>
          </cell>
          <cell r="T1955">
            <v>1059.8800000000001</v>
          </cell>
          <cell r="U1955">
            <v>1062.0135483870968</v>
          </cell>
          <cell r="V1955">
            <v>1140.9555342465742</v>
          </cell>
        </row>
        <row r="1956">
          <cell r="B1956">
            <v>29589</v>
          </cell>
          <cell r="C1956">
            <v>1</v>
          </cell>
          <cell r="D1956">
            <v>1</v>
          </cell>
          <cell r="Q1956">
            <v>1997</v>
          </cell>
          <cell r="R1956" t="str">
            <v>19973</v>
          </cell>
          <cell r="S1956">
            <v>35518</v>
          </cell>
          <cell r="T1956">
            <v>1059.8800000000001</v>
          </cell>
          <cell r="U1956">
            <v>1062.0135483870968</v>
          </cell>
          <cell r="V1956">
            <v>1140.9555342465742</v>
          </cell>
        </row>
        <row r="1957">
          <cell r="B1957">
            <v>29590</v>
          </cell>
          <cell r="C1957">
            <v>1</v>
          </cell>
          <cell r="D1957">
            <v>1</v>
          </cell>
          <cell r="Q1957">
            <v>1997</v>
          </cell>
          <cell r="R1957" t="str">
            <v>19973</v>
          </cell>
          <cell r="S1957">
            <v>35519</v>
          </cell>
          <cell r="T1957">
            <v>1059.8800000000001</v>
          </cell>
          <cell r="U1957">
            <v>1062.0135483870968</v>
          </cell>
          <cell r="V1957">
            <v>1140.9555342465742</v>
          </cell>
        </row>
        <row r="1958">
          <cell r="B1958">
            <v>29591</v>
          </cell>
          <cell r="C1958">
            <v>1</v>
          </cell>
          <cell r="D1958">
            <v>1</v>
          </cell>
          <cell r="Q1958">
            <v>1997</v>
          </cell>
          <cell r="R1958" t="str">
            <v>19973</v>
          </cell>
          <cell r="S1958">
            <v>35520</v>
          </cell>
          <cell r="T1958">
            <v>1059.8800000000001</v>
          </cell>
          <cell r="U1958">
            <v>1062.0135483870968</v>
          </cell>
          <cell r="V1958">
            <v>1140.9555342465742</v>
          </cell>
        </row>
        <row r="1959">
          <cell r="B1959">
            <v>29592</v>
          </cell>
          <cell r="C1959">
            <v>1</v>
          </cell>
          <cell r="D1959">
            <v>1</v>
          </cell>
          <cell r="Q1959">
            <v>1997</v>
          </cell>
          <cell r="R1959" t="str">
            <v>19974</v>
          </cell>
          <cell r="S1959">
            <v>35521</v>
          </cell>
          <cell r="T1959">
            <v>1060.93</v>
          </cell>
          <cell r="U1959">
            <v>1060.2493333333334</v>
          </cell>
          <cell r="V1959">
            <v>1140.9555342465742</v>
          </cell>
        </row>
        <row r="1960">
          <cell r="B1960">
            <v>29593</v>
          </cell>
          <cell r="C1960">
            <v>1</v>
          </cell>
          <cell r="D1960">
            <v>1</v>
          </cell>
          <cell r="Q1960">
            <v>1997</v>
          </cell>
          <cell r="R1960" t="str">
            <v>19974</v>
          </cell>
          <cell r="S1960">
            <v>35522</v>
          </cell>
          <cell r="T1960">
            <v>1061.98</v>
          </cell>
          <cell r="U1960">
            <v>1060.2493333333334</v>
          </cell>
          <cell r="V1960">
            <v>1140.9555342465742</v>
          </cell>
        </row>
        <row r="1961">
          <cell r="B1961">
            <v>29594</v>
          </cell>
          <cell r="C1961">
            <v>1</v>
          </cell>
          <cell r="D1961">
            <v>1</v>
          </cell>
          <cell r="Q1961">
            <v>1997</v>
          </cell>
          <cell r="R1961" t="str">
            <v>19974</v>
          </cell>
          <cell r="S1961">
            <v>35523</v>
          </cell>
          <cell r="T1961">
            <v>1061.95</v>
          </cell>
          <cell r="U1961">
            <v>1060.2493333333334</v>
          </cell>
          <cell r="V1961">
            <v>1140.9555342465742</v>
          </cell>
        </row>
        <row r="1962">
          <cell r="B1962">
            <v>29595</v>
          </cell>
          <cell r="C1962">
            <v>1</v>
          </cell>
          <cell r="D1962">
            <v>1</v>
          </cell>
          <cell r="Q1962">
            <v>1997</v>
          </cell>
          <cell r="R1962" t="str">
            <v>19974</v>
          </cell>
          <cell r="S1962">
            <v>35524</v>
          </cell>
          <cell r="T1962">
            <v>1062.46</v>
          </cell>
          <cell r="U1962">
            <v>1060.2493333333334</v>
          </cell>
          <cell r="V1962">
            <v>1140.9555342465742</v>
          </cell>
        </row>
        <row r="1963">
          <cell r="B1963">
            <v>29596</v>
          </cell>
          <cell r="C1963">
            <v>1</v>
          </cell>
          <cell r="D1963">
            <v>1</v>
          </cell>
          <cell r="Q1963">
            <v>1997</v>
          </cell>
          <cell r="R1963" t="str">
            <v>19974</v>
          </cell>
          <cell r="S1963">
            <v>35525</v>
          </cell>
          <cell r="T1963">
            <v>1062.58</v>
          </cell>
          <cell r="U1963">
            <v>1060.2493333333334</v>
          </cell>
          <cell r="V1963">
            <v>1140.9555342465742</v>
          </cell>
        </row>
        <row r="1964">
          <cell r="B1964">
            <v>29597</v>
          </cell>
          <cell r="C1964">
            <v>1</v>
          </cell>
          <cell r="D1964">
            <v>1</v>
          </cell>
          <cell r="Q1964">
            <v>1997</v>
          </cell>
          <cell r="R1964" t="str">
            <v>19974</v>
          </cell>
          <cell r="S1964">
            <v>35526</v>
          </cell>
          <cell r="T1964">
            <v>1062.58</v>
          </cell>
          <cell r="U1964">
            <v>1060.2493333333334</v>
          </cell>
          <cell r="V1964">
            <v>1140.9555342465742</v>
          </cell>
        </row>
        <row r="1965">
          <cell r="B1965">
            <v>29598</v>
          </cell>
          <cell r="C1965">
            <v>1</v>
          </cell>
          <cell r="D1965">
            <v>1</v>
          </cell>
          <cell r="Q1965">
            <v>1997</v>
          </cell>
          <cell r="R1965" t="str">
            <v>19974</v>
          </cell>
          <cell r="S1965">
            <v>35527</v>
          </cell>
          <cell r="T1965">
            <v>1062.58</v>
          </cell>
          <cell r="U1965">
            <v>1060.2493333333334</v>
          </cell>
          <cell r="V1965">
            <v>1140.9555342465742</v>
          </cell>
        </row>
        <row r="1966">
          <cell r="B1966">
            <v>29599</v>
          </cell>
          <cell r="C1966">
            <v>1</v>
          </cell>
          <cell r="D1966">
            <v>1</v>
          </cell>
          <cell r="Q1966">
            <v>1997</v>
          </cell>
          <cell r="R1966" t="str">
            <v>19974</v>
          </cell>
          <cell r="S1966">
            <v>35528</v>
          </cell>
          <cell r="T1966">
            <v>1063.3</v>
          </cell>
          <cell r="U1966">
            <v>1060.2493333333334</v>
          </cell>
          <cell r="V1966">
            <v>1140.9555342465742</v>
          </cell>
        </row>
        <row r="1967">
          <cell r="B1967">
            <v>29600</v>
          </cell>
          <cell r="C1967">
            <v>1</v>
          </cell>
          <cell r="D1967">
            <v>1</v>
          </cell>
          <cell r="Q1967">
            <v>1997</v>
          </cell>
          <cell r="R1967" t="str">
            <v>19974</v>
          </cell>
          <cell r="S1967">
            <v>35529</v>
          </cell>
          <cell r="T1967">
            <v>1062.67</v>
          </cell>
          <cell r="U1967">
            <v>1060.2493333333334</v>
          </cell>
          <cell r="V1967">
            <v>1140.9555342465742</v>
          </cell>
        </row>
        <row r="1968">
          <cell r="B1968">
            <v>29601</v>
          </cell>
          <cell r="C1968">
            <v>1</v>
          </cell>
          <cell r="D1968">
            <v>1</v>
          </cell>
          <cell r="Q1968">
            <v>1997</v>
          </cell>
          <cell r="R1968" t="str">
            <v>19974</v>
          </cell>
          <cell r="S1968">
            <v>35530</v>
          </cell>
          <cell r="T1968">
            <v>1062.78</v>
          </cell>
          <cell r="U1968">
            <v>1060.2493333333334</v>
          </cell>
          <cell r="V1968">
            <v>1140.9555342465742</v>
          </cell>
        </row>
        <row r="1969">
          <cell r="B1969">
            <v>29602</v>
          </cell>
          <cell r="C1969">
            <v>1</v>
          </cell>
          <cell r="D1969">
            <v>1</v>
          </cell>
          <cell r="Q1969">
            <v>1997</v>
          </cell>
          <cell r="R1969" t="str">
            <v>19974</v>
          </cell>
          <cell r="S1969">
            <v>35531</v>
          </cell>
          <cell r="T1969">
            <v>1060.71</v>
          </cell>
          <cell r="U1969">
            <v>1060.2493333333334</v>
          </cell>
          <cell r="V1969">
            <v>1140.9555342465742</v>
          </cell>
        </row>
        <row r="1970">
          <cell r="B1970">
            <v>29603</v>
          </cell>
          <cell r="C1970">
            <v>1</v>
          </cell>
          <cell r="D1970">
            <v>1</v>
          </cell>
          <cell r="Q1970">
            <v>1997</v>
          </cell>
          <cell r="R1970" t="str">
            <v>19974</v>
          </cell>
          <cell r="S1970">
            <v>35532</v>
          </cell>
          <cell r="T1970">
            <v>1058.76</v>
          </cell>
          <cell r="U1970">
            <v>1060.2493333333334</v>
          </cell>
          <cell r="V1970">
            <v>1140.9555342465742</v>
          </cell>
        </row>
        <row r="1971">
          <cell r="B1971">
            <v>29604</v>
          </cell>
          <cell r="C1971">
            <v>1</v>
          </cell>
          <cell r="D1971">
            <v>1</v>
          </cell>
          <cell r="Q1971">
            <v>1997</v>
          </cell>
          <cell r="R1971" t="str">
            <v>19974</v>
          </cell>
          <cell r="S1971">
            <v>35533</v>
          </cell>
          <cell r="T1971">
            <v>1058.76</v>
          </cell>
          <cell r="U1971">
            <v>1060.2493333333334</v>
          </cell>
          <cell r="V1971">
            <v>1140.9555342465742</v>
          </cell>
        </row>
        <row r="1972">
          <cell r="B1972">
            <v>29605</v>
          </cell>
          <cell r="C1972">
            <v>1</v>
          </cell>
          <cell r="D1972">
            <v>1</v>
          </cell>
          <cell r="Q1972">
            <v>1997</v>
          </cell>
          <cell r="R1972" t="str">
            <v>19974</v>
          </cell>
          <cell r="S1972">
            <v>35534</v>
          </cell>
          <cell r="T1972">
            <v>1058.76</v>
          </cell>
          <cell r="U1972">
            <v>1060.2493333333334</v>
          </cell>
          <cell r="V1972">
            <v>1140.9555342465742</v>
          </cell>
        </row>
        <row r="1973">
          <cell r="B1973">
            <v>29606</v>
          </cell>
          <cell r="C1973">
            <v>1</v>
          </cell>
          <cell r="D1973">
            <v>1</v>
          </cell>
          <cell r="Q1973">
            <v>1997</v>
          </cell>
          <cell r="R1973" t="str">
            <v>19974</v>
          </cell>
          <cell r="S1973">
            <v>35535</v>
          </cell>
          <cell r="T1973">
            <v>1058.73</v>
          </cell>
          <cell r="U1973">
            <v>1060.2493333333334</v>
          </cell>
          <cell r="V1973">
            <v>1140.9555342465742</v>
          </cell>
        </row>
        <row r="1974">
          <cell r="B1974">
            <v>29607</v>
          </cell>
          <cell r="C1974">
            <v>1</v>
          </cell>
          <cell r="D1974">
            <v>1</v>
          </cell>
          <cell r="Q1974">
            <v>1997</v>
          </cell>
          <cell r="R1974" t="str">
            <v>19974</v>
          </cell>
          <cell r="S1974">
            <v>35536</v>
          </cell>
          <cell r="T1974">
            <v>1058.97</v>
          </cell>
          <cell r="U1974">
            <v>1060.2493333333334</v>
          </cell>
          <cell r="V1974">
            <v>1140.9555342465742</v>
          </cell>
        </row>
        <row r="1975">
          <cell r="B1975">
            <v>29608</v>
          </cell>
          <cell r="C1975">
            <v>1</v>
          </cell>
          <cell r="D1975">
            <v>1</v>
          </cell>
          <cell r="Q1975">
            <v>1997</v>
          </cell>
          <cell r="R1975" t="str">
            <v>19974</v>
          </cell>
          <cell r="S1975">
            <v>35537</v>
          </cell>
          <cell r="T1975">
            <v>1056.9100000000001</v>
          </cell>
          <cell r="U1975">
            <v>1060.2493333333334</v>
          </cell>
          <cell r="V1975">
            <v>1140.9555342465742</v>
          </cell>
        </row>
        <row r="1976">
          <cell r="B1976">
            <v>29609</v>
          </cell>
          <cell r="C1976">
            <v>1</v>
          </cell>
          <cell r="D1976">
            <v>1</v>
          </cell>
          <cell r="Q1976">
            <v>1997</v>
          </cell>
          <cell r="R1976" t="str">
            <v>19974</v>
          </cell>
          <cell r="S1976">
            <v>35538</v>
          </cell>
          <cell r="T1976">
            <v>1054.3499999999999</v>
          </cell>
          <cell r="U1976">
            <v>1060.2493333333334</v>
          </cell>
          <cell r="V1976">
            <v>1140.9555342465742</v>
          </cell>
        </row>
        <row r="1977">
          <cell r="B1977">
            <v>29610</v>
          </cell>
          <cell r="C1977">
            <v>1</v>
          </cell>
          <cell r="D1977">
            <v>1</v>
          </cell>
          <cell r="Q1977">
            <v>1997</v>
          </cell>
          <cell r="R1977" t="str">
            <v>19974</v>
          </cell>
          <cell r="S1977">
            <v>35539</v>
          </cell>
          <cell r="T1977">
            <v>1051.43</v>
          </cell>
          <cell r="U1977">
            <v>1060.2493333333334</v>
          </cell>
          <cell r="V1977">
            <v>1140.9555342465742</v>
          </cell>
        </row>
        <row r="1978">
          <cell r="B1978">
            <v>29611</v>
          </cell>
          <cell r="C1978">
            <v>1</v>
          </cell>
          <cell r="D1978">
            <v>1</v>
          </cell>
          <cell r="Q1978">
            <v>1997</v>
          </cell>
          <cell r="R1978" t="str">
            <v>19974</v>
          </cell>
          <cell r="S1978">
            <v>35540</v>
          </cell>
          <cell r="T1978">
            <v>1051.43</v>
          </cell>
          <cell r="U1978">
            <v>1060.2493333333334</v>
          </cell>
          <cell r="V1978">
            <v>1140.9555342465742</v>
          </cell>
        </row>
        <row r="1979">
          <cell r="B1979">
            <v>29612</v>
          </cell>
          <cell r="C1979">
            <v>1</v>
          </cell>
          <cell r="D1979">
            <v>1</v>
          </cell>
          <cell r="Q1979">
            <v>1997</v>
          </cell>
          <cell r="R1979" t="str">
            <v>19974</v>
          </cell>
          <cell r="S1979">
            <v>35541</v>
          </cell>
          <cell r="T1979">
            <v>1051.43</v>
          </cell>
          <cell r="U1979">
            <v>1060.2493333333334</v>
          </cell>
          <cell r="V1979">
            <v>1140.9555342465742</v>
          </cell>
        </row>
        <row r="1980">
          <cell r="B1980">
            <v>29613</v>
          </cell>
          <cell r="C1980">
            <v>1</v>
          </cell>
          <cell r="D1980">
            <v>1</v>
          </cell>
          <cell r="Q1980">
            <v>1997</v>
          </cell>
          <cell r="R1980" t="str">
            <v>19974</v>
          </cell>
          <cell r="S1980">
            <v>35542</v>
          </cell>
          <cell r="T1980">
            <v>1054.94</v>
          </cell>
          <cell r="U1980">
            <v>1060.2493333333334</v>
          </cell>
          <cell r="V1980">
            <v>1140.9555342465742</v>
          </cell>
        </row>
        <row r="1981">
          <cell r="B1981">
            <v>29614</v>
          </cell>
          <cell r="C1981">
            <v>1</v>
          </cell>
          <cell r="D1981">
            <v>1</v>
          </cell>
          <cell r="Q1981">
            <v>1997</v>
          </cell>
          <cell r="R1981" t="str">
            <v>19974</v>
          </cell>
          <cell r="S1981">
            <v>35543</v>
          </cell>
          <cell r="T1981">
            <v>1057.6400000000001</v>
          </cell>
          <cell r="U1981">
            <v>1060.2493333333334</v>
          </cell>
          <cell r="V1981">
            <v>1140.9555342465742</v>
          </cell>
        </row>
        <row r="1982">
          <cell r="B1982">
            <v>29615</v>
          </cell>
          <cell r="C1982">
            <v>1</v>
          </cell>
          <cell r="D1982">
            <v>1</v>
          </cell>
          <cell r="Q1982">
            <v>1997</v>
          </cell>
          <cell r="R1982" t="str">
            <v>19974</v>
          </cell>
          <cell r="S1982">
            <v>35544</v>
          </cell>
          <cell r="T1982">
            <v>1065.48</v>
          </cell>
          <cell r="U1982">
            <v>1060.2493333333334</v>
          </cell>
          <cell r="V1982">
            <v>1140.9555342465742</v>
          </cell>
        </row>
        <row r="1983">
          <cell r="B1983">
            <v>29616</v>
          </cell>
          <cell r="C1983">
            <v>1</v>
          </cell>
          <cell r="D1983">
            <v>1</v>
          </cell>
          <cell r="Q1983">
            <v>1997</v>
          </cell>
          <cell r="R1983" t="str">
            <v>19974</v>
          </cell>
          <cell r="S1983">
            <v>35545</v>
          </cell>
          <cell r="T1983">
            <v>1066.77</v>
          </cell>
          <cell r="U1983">
            <v>1060.2493333333334</v>
          </cell>
          <cell r="V1983">
            <v>1140.9555342465742</v>
          </cell>
        </row>
        <row r="1984">
          <cell r="B1984">
            <v>29617</v>
          </cell>
          <cell r="C1984">
            <v>1</v>
          </cell>
          <cell r="D1984">
            <v>1</v>
          </cell>
          <cell r="Q1984">
            <v>1997</v>
          </cell>
          <cell r="R1984" t="str">
            <v>19974</v>
          </cell>
          <cell r="S1984">
            <v>35546</v>
          </cell>
          <cell r="T1984">
            <v>1063.83</v>
          </cell>
          <cell r="U1984">
            <v>1060.2493333333334</v>
          </cell>
          <cell r="V1984">
            <v>1140.9555342465742</v>
          </cell>
        </row>
        <row r="1985">
          <cell r="B1985">
            <v>29618</v>
          </cell>
          <cell r="C1985">
            <v>1</v>
          </cell>
          <cell r="D1985">
            <v>1</v>
          </cell>
          <cell r="Q1985">
            <v>1997</v>
          </cell>
          <cell r="R1985" t="str">
            <v>19974</v>
          </cell>
          <cell r="S1985">
            <v>35547</v>
          </cell>
          <cell r="T1985">
            <v>1063.83</v>
          </cell>
          <cell r="U1985">
            <v>1060.2493333333334</v>
          </cell>
          <cell r="V1985">
            <v>1140.9555342465742</v>
          </cell>
        </row>
        <row r="1986">
          <cell r="B1986">
            <v>29619</v>
          </cell>
          <cell r="C1986">
            <v>1</v>
          </cell>
          <cell r="D1986">
            <v>1</v>
          </cell>
          <cell r="Q1986">
            <v>1997</v>
          </cell>
          <cell r="R1986" t="str">
            <v>19974</v>
          </cell>
          <cell r="S1986">
            <v>35548</v>
          </cell>
          <cell r="T1986">
            <v>1063.83</v>
          </cell>
          <cell r="U1986">
            <v>1060.2493333333334</v>
          </cell>
          <cell r="V1986">
            <v>1140.9555342465742</v>
          </cell>
        </row>
        <row r="1987">
          <cell r="B1987">
            <v>29620</v>
          </cell>
          <cell r="C1987">
            <v>1</v>
          </cell>
          <cell r="D1987">
            <v>1</v>
          </cell>
          <cell r="Q1987">
            <v>1997</v>
          </cell>
          <cell r="R1987" t="str">
            <v>19974</v>
          </cell>
          <cell r="S1987">
            <v>35549</v>
          </cell>
          <cell r="T1987">
            <v>1064</v>
          </cell>
          <cell r="U1987">
            <v>1060.2493333333334</v>
          </cell>
          <cell r="V1987">
            <v>1140.9555342465742</v>
          </cell>
        </row>
        <row r="1988">
          <cell r="B1988">
            <v>29621</v>
          </cell>
          <cell r="C1988">
            <v>1</v>
          </cell>
          <cell r="D1988">
            <v>1</v>
          </cell>
          <cell r="Q1988">
            <v>1997</v>
          </cell>
          <cell r="R1988" t="str">
            <v>19974</v>
          </cell>
          <cell r="S1988">
            <v>35550</v>
          </cell>
          <cell r="T1988">
            <v>1063.1099999999999</v>
          </cell>
          <cell r="U1988">
            <v>1060.2493333333334</v>
          </cell>
          <cell r="V1988">
            <v>1140.9555342465742</v>
          </cell>
        </row>
        <row r="1989">
          <cell r="B1989">
            <v>29622</v>
          </cell>
          <cell r="C1989">
            <v>1</v>
          </cell>
          <cell r="D1989">
            <v>1</v>
          </cell>
          <cell r="Q1989">
            <v>1997</v>
          </cell>
          <cell r="R1989" t="str">
            <v>19975</v>
          </cell>
          <cell r="S1989">
            <v>35551</v>
          </cell>
          <cell r="T1989">
            <v>1064.01</v>
          </cell>
          <cell r="U1989">
            <v>1074.5312903225806</v>
          </cell>
          <cell r="V1989">
            <v>1140.9555342465742</v>
          </cell>
        </row>
        <row r="1990">
          <cell r="B1990">
            <v>29623</v>
          </cell>
          <cell r="C1990">
            <v>1</v>
          </cell>
          <cell r="D1990">
            <v>1</v>
          </cell>
          <cell r="Q1990">
            <v>1997</v>
          </cell>
          <cell r="R1990" t="str">
            <v>19975</v>
          </cell>
          <cell r="S1990">
            <v>35552</v>
          </cell>
          <cell r="T1990">
            <v>1064.01</v>
          </cell>
          <cell r="U1990">
            <v>1074.5312903225806</v>
          </cell>
          <cell r="V1990">
            <v>1140.9555342465742</v>
          </cell>
        </row>
        <row r="1991">
          <cell r="B1991">
            <v>29624</v>
          </cell>
          <cell r="C1991">
            <v>1</v>
          </cell>
          <cell r="D1991">
            <v>1</v>
          </cell>
          <cell r="Q1991">
            <v>1997</v>
          </cell>
          <cell r="R1991" t="str">
            <v>19975</v>
          </cell>
          <cell r="S1991">
            <v>35553</v>
          </cell>
          <cell r="T1991">
            <v>1068.53</v>
          </cell>
          <cell r="U1991">
            <v>1074.5312903225806</v>
          </cell>
          <cell r="V1991">
            <v>1140.9555342465742</v>
          </cell>
        </row>
        <row r="1992">
          <cell r="B1992">
            <v>29625</v>
          </cell>
          <cell r="C1992">
            <v>1</v>
          </cell>
          <cell r="D1992">
            <v>1</v>
          </cell>
          <cell r="Q1992">
            <v>1997</v>
          </cell>
          <cell r="R1992" t="str">
            <v>19975</v>
          </cell>
          <cell r="S1992">
            <v>35554</v>
          </cell>
          <cell r="T1992">
            <v>1068.53</v>
          </cell>
          <cell r="U1992">
            <v>1074.5312903225806</v>
          </cell>
          <cell r="V1992">
            <v>1140.9555342465742</v>
          </cell>
        </row>
        <row r="1993">
          <cell r="B1993">
            <v>29626</v>
          </cell>
          <cell r="C1993">
            <v>1</v>
          </cell>
          <cell r="D1993">
            <v>1</v>
          </cell>
          <cell r="Q1993">
            <v>1997</v>
          </cell>
          <cell r="R1993" t="str">
            <v>19975</v>
          </cell>
          <cell r="S1993">
            <v>35555</v>
          </cell>
          <cell r="T1993">
            <v>1068.53</v>
          </cell>
          <cell r="U1993">
            <v>1074.5312903225806</v>
          </cell>
          <cell r="V1993">
            <v>1140.9555342465742</v>
          </cell>
        </row>
        <row r="1994">
          <cell r="B1994">
            <v>29627</v>
          </cell>
          <cell r="C1994">
            <v>1</v>
          </cell>
          <cell r="D1994">
            <v>1</v>
          </cell>
          <cell r="Q1994">
            <v>1997</v>
          </cell>
          <cell r="R1994" t="str">
            <v>19975</v>
          </cell>
          <cell r="S1994">
            <v>35556</v>
          </cell>
          <cell r="T1994">
            <v>1076.3900000000001</v>
          </cell>
          <cell r="U1994">
            <v>1074.5312903225806</v>
          </cell>
          <cell r="V1994">
            <v>1140.9555342465742</v>
          </cell>
        </row>
        <row r="1995">
          <cell r="B1995">
            <v>29628</v>
          </cell>
          <cell r="C1995">
            <v>1</v>
          </cell>
          <cell r="D1995">
            <v>1</v>
          </cell>
          <cell r="Q1995">
            <v>1997</v>
          </cell>
          <cell r="R1995" t="str">
            <v>19975</v>
          </cell>
          <cell r="S1995">
            <v>35557</v>
          </cell>
          <cell r="T1995">
            <v>1080.48</v>
          </cell>
          <cell r="U1995">
            <v>1074.5312903225806</v>
          </cell>
          <cell r="V1995">
            <v>1140.9555342465742</v>
          </cell>
        </row>
        <row r="1996">
          <cell r="B1996">
            <v>29629</v>
          </cell>
          <cell r="C1996">
            <v>1</v>
          </cell>
          <cell r="D1996">
            <v>1</v>
          </cell>
          <cell r="Q1996">
            <v>1997</v>
          </cell>
          <cell r="R1996" t="str">
            <v>19975</v>
          </cell>
          <cell r="S1996">
            <v>35558</v>
          </cell>
          <cell r="T1996">
            <v>1075.05</v>
          </cell>
          <cell r="U1996">
            <v>1074.5312903225806</v>
          </cell>
          <cell r="V1996">
            <v>1140.9555342465742</v>
          </cell>
        </row>
        <row r="1997">
          <cell r="B1997">
            <v>29630</v>
          </cell>
          <cell r="C1997">
            <v>1</v>
          </cell>
          <cell r="D1997">
            <v>1</v>
          </cell>
          <cell r="Q1997">
            <v>1997</v>
          </cell>
          <cell r="R1997" t="str">
            <v>19975</v>
          </cell>
          <cell r="S1997">
            <v>35559</v>
          </cell>
          <cell r="T1997">
            <v>1073.77</v>
          </cell>
          <cell r="U1997">
            <v>1074.5312903225806</v>
          </cell>
          <cell r="V1997">
            <v>1140.9555342465742</v>
          </cell>
        </row>
        <row r="1998">
          <cell r="B1998">
            <v>29631</v>
          </cell>
          <cell r="C1998">
            <v>1</v>
          </cell>
          <cell r="D1998">
            <v>1</v>
          </cell>
          <cell r="Q1998">
            <v>1997</v>
          </cell>
          <cell r="R1998" t="str">
            <v>19975</v>
          </cell>
          <cell r="S1998">
            <v>35560</v>
          </cell>
          <cell r="T1998">
            <v>1076.93</v>
          </cell>
          <cell r="U1998">
            <v>1074.5312903225806</v>
          </cell>
          <cell r="V1998">
            <v>1140.9555342465742</v>
          </cell>
        </row>
        <row r="1999">
          <cell r="B1999">
            <v>29632</v>
          </cell>
          <cell r="C1999">
            <v>1</v>
          </cell>
          <cell r="D1999">
            <v>1</v>
          </cell>
          <cell r="Q1999">
            <v>1997</v>
          </cell>
          <cell r="R1999" t="str">
            <v>19975</v>
          </cell>
          <cell r="S1999">
            <v>35561</v>
          </cell>
          <cell r="T1999">
            <v>1076.93</v>
          </cell>
          <cell r="U1999">
            <v>1074.5312903225806</v>
          </cell>
          <cell r="V1999">
            <v>1140.9555342465742</v>
          </cell>
        </row>
        <row r="2000">
          <cell r="B2000">
            <v>29633</v>
          </cell>
          <cell r="C2000">
            <v>1</v>
          </cell>
          <cell r="D2000">
            <v>1</v>
          </cell>
          <cell r="Q2000">
            <v>1997</v>
          </cell>
          <cell r="R2000" t="str">
            <v>19975</v>
          </cell>
          <cell r="S2000">
            <v>35562</v>
          </cell>
          <cell r="T2000">
            <v>1076.93</v>
          </cell>
          <cell r="U2000">
            <v>1074.5312903225806</v>
          </cell>
          <cell r="V2000">
            <v>1140.9555342465742</v>
          </cell>
        </row>
        <row r="2001">
          <cell r="B2001">
            <v>29634</v>
          </cell>
          <cell r="C2001">
            <v>1</v>
          </cell>
          <cell r="D2001">
            <v>1</v>
          </cell>
          <cell r="Q2001">
            <v>1997</v>
          </cell>
          <cell r="R2001" t="str">
            <v>19975</v>
          </cell>
          <cell r="S2001">
            <v>35563</v>
          </cell>
          <cell r="T2001">
            <v>1076.93</v>
          </cell>
          <cell r="U2001">
            <v>1074.5312903225806</v>
          </cell>
          <cell r="V2001">
            <v>1140.9555342465742</v>
          </cell>
        </row>
        <row r="2002">
          <cell r="B2002">
            <v>29635</v>
          </cell>
          <cell r="C2002">
            <v>1</v>
          </cell>
          <cell r="D2002">
            <v>1</v>
          </cell>
          <cell r="Q2002">
            <v>1997</v>
          </cell>
          <cell r="R2002" t="str">
            <v>19975</v>
          </cell>
          <cell r="S2002">
            <v>35564</v>
          </cell>
          <cell r="T2002">
            <v>1077.3599999999999</v>
          </cell>
          <cell r="U2002">
            <v>1074.5312903225806</v>
          </cell>
          <cell r="V2002">
            <v>1140.9555342465742</v>
          </cell>
        </row>
        <row r="2003">
          <cell r="B2003">
            <v>29636</v>
          </cell>
          <cell r="C2003">
            <v>1</v>
          </cell>
          <cell r="D2003">
            <v>1</v>
          </cell>
          <cell r="Q2003">
            <v>1997</v>
          </cell>
          <cell r="R2003" t="str">
            <v>19975</v>
          </cell>
          <cell r="S2003">
            <v>35565</v>
          </cell>
          <cell r="T2003">
            <v>1074.43</v>
          </cell>
          <cell r="U2003">
            <v>1074.5312903225806</v>
          </cell>
          <cell r="V2003">
            <v>1140.9555342465742</v>
          </cell>
        </row>
        <row r="2004">
          <cell r="B2004">
            <v>29637</v>
          </cell>
          <cell r="C2004">
            <v>1</v>
          </cell>
          <cell r="D2004">
            <v>1</v>
          </cell>
          <cell r="Q2004">
            <v>1997</v>
          </cell>
          <cell r="R2004" t="str">
            <v>19975</v>
          </cell>
          <cell r="S2004">
            <v>35566</v>
          </cell>
          <cell r="T2004">
            <v>1074.52</v>
          </cell>
          <cell r="U2004">
            <v>1074.5312903225806</v>
          </cell>
          <cell r="V2004">
            <v>1140.9555342465742</v>
          </cell>
        </row>
        <row r="2005">
          <cell r="B2005">
            <v>29638</v>
          </cell>
          <cell r="C2005">
            <v>1</v>
          </cell>
          <cell r="D2005">
            <v>1</v>
          </cell>
          <cell r="Q2005">
            <v>1997</v>
          </cell>
          <cell r="R2005" t="str">
            <v>19975</v>
          </cell>
          <cell r="S2005">
            <v>35567</v>
          </cell>
          <cell r="T2005">
            <v>1072.24</v>
          </cell>
          <cell r="U2005">
            <v>1074.5312903225806</v>
          </cell>
          <cell r="V2005">
            <v>1140.9555342465742</v>
          </cell>
        </row>
        <row r="2006">
          <cell r="B2006">
            <v>29639</v>
          </cell>
          <cell r="C2006">
            <v>1</v>
          </cell>
          <cell r="D2006">
            <v>1</v>
          </cell>
          <cell r="Q2006">
            <v>1997</v>
          </cell>
          <cell r="R2006" t="str">
            <v>19975</v>
          </cell>
          <cell r="S2006">
            <v>35568</v>
          </cell>
          <cell r="T2006">
            <v>1072.24</v>
          </cell>
          <cell r="U2006">
            <v>1074.5312903225806</v>
          </cell>
          <cell r="V2006">
            <v>1140.9555342465742</v>
          </cell>
        </row>
        <row r="2007">
          <cell r="B2007">
            <v>29640</v>
          </cell>
          <cell r="C2007">
            <v>1</v>
          </cell>
          <cell r="D2007">
            <v>1</v>
          </cell>
          <cell r="Q2007">
            <v>1997</v>
          </cell>
          <cell r="R2007" t="str">
            <v>19975</v>
          </cell>
          <cell r="S2007">
            <v>35569</v>
          </cell>
          <cell r="T2007">
            <v>1072.24</v>
          </cell>
          <cell r="U2007">
            <v>1074.5312903225806</v>
          </cell>
          <cell r="V2007">
            <v>1140.9555342465742</v>
          </cell>
        </row>
        <row r="2008">
          <cell r="B2008">
            <v>29641</v>
          </cell>
          <cell r="C2008">
            <v>1</v>
          </cell>
          <cell r="D2008">
            <v>1</v>
          </cell>
          <cell r="Q2008">
            <v>1997</v>
          </cell>
          <cell r="R2008" t="str">
            <v>19975</v>
          </cell>
          <cell r="S2008">
            <v>35570</v>
          </cell>
          <cell r="T2008">
            <v>1073.54</v>
          </cell>
          <cell r="U2008">
            <v>1074.5312903225806</v>
          </cell>
          <cell r="V2008">
            <v>1140.9555342465742</v>
          </cell>
        </row>
        <row r="2009">
          <cell r="B2009">
            <v>29642</v>
          </cell>
          <cell r="C2009">
            <v>1</v>
          </cell>
          <cell r="D2009">
            <v>1</v>
          </cell>
          <cell r="Q2009">
            <v>1997</v>
          </cell>
          <cell r="R2009" t="str">
            <v>19975</v>
          </cell>
          <cell r="S2009">
            <v>35571</v>
          </cell>
          <cell r="T2009">
            <v>1075.2</v>
          </cell>
          <cell r="U2009">
            <v>1074.5312903225806</v>
          </cell>
          <cell r="V2009">
            <v>1140.9555342465742</v>
          </cell>
        </row>
        <row r="2010">
          <cell r="B2010">
            <v>29643</v>
          </cell>
          <cell r="C2010">
            <v>1</v>
          </cell>
          <cell r="D2010">
            <v>1</v>
          </cell>
          <cell r="Q2010">
            <v>1997</v>
          </cell>
          <cell r="R2010" t="str">
            <v>19975</v>
          </cell>
          <cell r="S2010">
            <v>35572</v>
          </cell>
          <cell r="T2010">
            <v>1080.44</v>
          </cell>
          <cell r="U2010">
            <v>1074.5312903225806</v>
          </cell>
          <cell r="V2010">
            <v>1140.9555342465742</v>
          </cell>
        </row>
        <row r="2011">
          <cell r="B2011">
            <v>29644</v>
          </cell>
          <cell r="C2011">
            <v>1</v>
          </cell>
          <cell r="D2011">
            <v>1</v>
          </cell>
          <cell r="Q2011">
            <v>1997</v>
          </cell>
          <cell r="R2011" t="str">
            <v>19975</v>
          </cell>
          <cell r="S2011">
            <v>35573</v>
          </cell>
          <cell r="T2011">
            <v>1080.43</v>
          </cell>
          <cell r="U2011">
            <v>1074.5312903225806</v>
          </cell>
          <cell r="V2011">
            <v>1140.9555342465742</v>
          </cell>
        </row>
        <row r="2012">
          <cell r="B2012">
            <v>29645</v>
          </cell>
          <cell r="C2012">
            <v>1</v>
          </cell>
          <cell r="D2012">
            <v>1</v>
          </cell>
          <cell r="Q2012">
            <v>1997</v>
          </cell>
          <cell r="R2012" t="str">
            <v>19975</v>
          </cell>
          <cell r="S2012">
            <v>35574</v>
          </cell>
          <cell r="T2012">
            <v>1076.69</v>
          </cell>
          <cell r="U2012">
            <v>1074.5312903225806</v>
          </cell>
          <cell r="V2012">
            <v>1140.9555342465742</v>
          </cell>
        </row>
        <row r="2013">
          <cell r="B2013">
            <v>29646</v>
          </cell>
          <cell r="C2013">
            <v>1</v>
          </cell>
          <cell r="D2013">
            <v>1</v>
          </cell>
          <cell r="Q2013">
            <v>1997</v>
          </cell>
          <cell r="R2013" t="str">
            <v>19975</v>
          </cell>
          <cell r="S2013">
            <v>35575</v>
          </cell>
          <cell r="T2013">
            <v>1076.69</v>
          </cell>
          <cell r="U2013">
            <v>1074.5312903225806</v>
          </cell>
          <cell r="V2013">
            <v>1140.9555342465742</v>
          </cell>
        </row>
        <row r="2014">
          <cell r="B2014">
            <v>29647</v>
          </cell>
          <cell r="C2014">
            <v>1</v>
          </cell>
          <cell r="D2014">
            <v>1</v>
          </cell>
          <cell r="Q2014">
            <v>1997</v>
          </cell>
          <cell r="R2014" t="str">
            <v>19975</v>
          </cell>
          <cell r="S2014">
            <v>35576</v>
          </cell>
          <cell r="T2014">
            <v>1076.69</v>
          </cell>
          <cell r="U2014">
            <v>1074.5312903225806</v>
          </cell>
          <cell r="V2014">
            <v>1140.9555342465742</v>
          </cell>
        </row>
        <row r="2015">
          <cell r="B2015">
            <v>29648</v>
          </cell>
          <cell r="C2015">
            <v>1</v>
          </cell>
          <cell r="D2015">
            <v>1</v>
          </cell>
          <cell r="Q2015">
            <v>1997</v>
          </cell>
          <cell r="R2015" t="str">
            <v>19975</v>
          </cell>
          <cell r="S2015">
            <v>35577</v>
          </cell>
          <cell r="T2015">
            <v>1076.69</v>
          </cell>
          <cell r="U2015">
            <v>1074.5312903225806</v>
          </cell>
          <cell r="V2015">
            <v>1140.9555342465742</v>
          </cell>
        </row>
        <row r="2016">
          <cell r="B2016">
            <v>29649</v>
          </cell>
          <cell r="C2016">
            <v>1</v>
          </cell>
          <cell r="D2016">
            <v>1</v>
          </cell>
          <cell r="Q2016">
            <v>1997</v>
          </cell>
          <cell r="R2016" t="str">
            <v>19975</v>
          </cell>
          <cell r="S2016">
            <v>35578</v>
          </cell>
          <cell r="T2016">
            <v>1076.24</v>
          </cell>
          <cell r="U2016">
            <v>1074.5312903225806</v>
          </cell>
          <cell r="V2016">
            <v>1140.9555342465742</v>
          </cell>
        </row>
        <row r="2017">
          <cell r="B2017">
            <v>29650</v>
          </cell>
          <cell r="C2017">
            <v>1</v>
          </cell>
          <cell r="D2017">
            <v>1</v>
          </cell>
          <cell r="Q2017">
            <v>1997</v>
          </cell>
          <cell r="R2017" t="str">
            <v>19975</v>
          </cell>
          <cell r="S2017">
            <v>35579</v>
          </cell>
          <cell r="T2017">
            <v>1074.32</v>
          </cell>
          <cell r="U2017">
            <v>1074.5312903225806</v>
          </cell>
          <cell r="V2017">
            <v>1140.9555342465742</v>
          </cell>
        </row>
        <row r="2018">
          <cell r="B2018">
            <v>29651</v>
          </cell>
          <cell r="C2018">
            <v>1</v>
          </cell>
          <cell r="D2018">
            <v>1</v>
          </cell>
          <cell r="Q2018">
            <v>1997</v>
          </cell>
          <cell r="R2018" t="str">
            <v>19975</v>
          </cell>
          <cell r="S2018">
            <v>35580</v>
          </cell>
          <cell r="T2018">
            <v>1076.4000000000001</v>
          </cell>
          <cell r="U2018">
            <v>1074.5312903225806</v>
          </cell>
          <cell r="V2018">
            <v>1140.9555342465742</v>
          </cell>
        </row>
        <row r="2019">
          <cell r="B2019">
            <v>29652</v>
          </cell>
          <cell r="C2019">
            <v>1</v>
          </cell>
          <cell r="D2019">
            <v>1</v>
          </cell>
          <cell r="Q2019">
            <v>1997</v>
          </cell>
          <cell r="R2019" t="str">
            <v>19975</v>
          </cell>
          <cell r="S2019">
            <v>35581</v>
          </cell>
          <cell r="T2019">
            <v>1077.0899999999999</v>
          </cell>
          <cell r="U2019">
            <v>1074.5312903225806</v>
          </cell>
          <cell r="V2019">
            <v>1140.9555342465742</v>
          </cell>
        </row>
        <row r="2020">
          <cell r="B2020">
            <v>29653</v>
          </cell>
          <cell r="C2020">
            <v>1</v>
          </cell>
          <cell r="D2020">
            <v>1</v>
          </cell>
          <cell r="Q2020">
            <v>1997</v>
          </cell>
          <cell r="R2020" t="str">
            <v>19976</v>
          </cell>
          <cell r="S2020">
            <v>35582</v>
          </cell>
          <cell r="T2020">
            <v>1077.0899999999999</v>
          </cell>
          <cell r="U2020">
            <v>1082.2126666666668</v>
          </cell>
          <cell r="V2020">
            <v>1140.9555342465742</v>
          </cell>
        </row>
        <row r="2021">
          <cell r="B2021">
            <v>29654</v>
          </cell>
          <cell r="C2021">
            <v>1</v>
          </cell>
          <cell r="D2021">
            <v>1</v>
          </cell>
          <cell r="Q2021">
            <v>1997</v>
          </cell>
          <cell r="R2021" t="str">
            <v>19976</v>
          </cell>
          <cell r="S2021">
            <v>35583</v>
          </cell>
          <cell r="T2021">
            <v>1077.0899999999999</v>
          </cell>
          <cell r="U2021">
            <v>1082.2126666666668</v>
          </cell>
          <cell r="V2021">
            <v>1140.9555342465742</v>
          </cell>
        </row>
        <row r="2022">
          <cell r="B2022">
            <v>29655</v>
          </cell>
          <cell r="C2022">
            <v>1</v>
          </cell>
          <cell r="D2022">
            <v>1</v>
          </cell>
          <cell r="Q2022">
            <v>1997</v>
          </cell>
          <cell r="R2022" t="str">
            <v>19976</v>
          </cell>
          <cell r="S2022">
            <v>35584</v>
          </cell>
          <cell r="T2022">
            <v>1077.0899999999999</v>
          </cell>
          <cell r="U2022">
            <v>1082.2126666666668</v>
          </cell>
          <cell r="V2022">
            <v>1140.9555342465742</v>
          </cell>
        </row>
        <row r="2023">
          <cell r="B2023">
            <v>29656</v>
          </cell>
          <cell r="C2023">
            <v>1</v>
          </cell>
          <cell r="D2023">
            <v>1</v>
          </cell>
          <cell r="Q2023">
            <v>1997</v>
          </cell>
          <cell r="R2023" t="str">
            <v>19976</v>
          </cell>
          <cell r="S2023">
            <v>35585</v>
          </cell>
          <cell r="T2023">
            <v>1079.0999999999999</v>
          </cell>
          <cell r="U2023">
            <v>1082.2126666666668</v>
          </cell>
          <cell r="V2023">
            <v>1140.9555342465742</v>
          </cell>
        </row>
        <row r="2024">
          <cell r="B2024">
            <v>29657</v>
          </cell>
          <cell r="C2024">
            <v>1</v>
          </cell>
          <cell r="D2024">
            <v>1</v>
          </cell>
          <cell r="Q2024">
            <v>1997</v>
          </cell>
          <cell r="R2024" t="str">
            <v>19976</v>
          </cell>
          <cell r="S2024">
            <v>35586</v>
          </cell>
          <cell r="T2024">
            <v>1077.19</v>
          </cell>
          <cell r="U2024">
            <v>1082.2126666666668</v>
          </cell>
          <cell r="V2024">
            <v>1140.9555342465742</v>
          </cell>
        </row>
        <row r="2025">
          <cell r="B2025">
            <v>29658</v>
          </cell>
          <cell r="C2025">
            <v>1</v>
          </cell>
          <cell r="D2025">
            <v>1</v>
          </cell>
          <cell r="Q2025">
            <v>1997</v>
          </cell>
          <cell r="R2025" t="str">
            <v>19976</v>
          </cell>
          <cell r="S2025">
            <v>35587</v>
          </cell>
          <cell r="T2025">
            <v>1076.49</v>
          </cell>
          <cell r="U2025">
            <v>1082.2126666666668</v>
          </cell>
          <cell r="V2025">
            <v>1140.9555342465742</v>
          </cell>
        </row>
        <row r="2026">
          <cell r="B2026">
            <v>29659</v>
          </cell>
          <cell r="C2026">
            <v>1</v>
          </cell>
          <cell r="D2026">
            <v>1</v>
          </cell>
          <cell r="Q2026">
            <v>1997</v>
          </cell>
          <cell r="R2026" t="str">
            <v>19976</v>
          </cell>
          <cell r="S2026">
            <v>35588</v>
          </cell>
          <cell r="T2026">
            <v>1076.18</v>
          </cell>
          <cell r="U2026">
            <v>1082.2126666666668</v>
          </cell>
          <cell r="V2026">
            <v>1140.9555342465742</v>
          </cell>
        </row>
        <row r="2027">
          <cell r="B2027">
            <v>29660</v>
          </cell>
          <cell r="C2027">
            <v>1</v>
          </cell>
          <cell r="D2027">
            <v>1</v>
          </cell>
          <cell r="Q2027">
            <v>1997</v>
          </cell>
          <cell r="R2027" t="str">
            <v>19976</v>
          </cell>
          <cell r="S2027">
            <v>35589</v>
          </cell>
          <cell r="T2027">
            <v>1076.18</v>
          </cell>
          <cell r="U2027">
            <v>1082.2126666666668</v>
          </cell>
          <cell r="V2027">
            <v>1140.9555342465742</v>
          </cell>
        </row>
        <row r="2028">
          <cell r="B2028">
            <v>29661</v>
          </cell>
          <cell r="C2028">
            <v>1</v>
          </cell>
          <cell r="D2028">
            <v>1</v>
          </cell>
          <cell r="Q2028">
            <v>1997</v>
          </cell>
          <cell r="R2028" t="str">
            <v>19976</v>
          </cell>
          <cell r="S2028">
            <v>35590</v>
          </cell>
          <cell r="T2028">
            <v>1076.18</v>
          </cell>
          <cell r="U2028">
            <v>1082.2126666666668</v>
          </cell>
          <cell r="V2028">
            <v>1140.9555342465742</v>
          </cell>
        </row>
        <row r="2029">
          <cell r="B2029">
            <v>29662</v>
          </cell>
          <cell r="C2029">
            <v>1</v>
          </cell>
          <cell r="D2029">
            <v>1</v>
          </cell>
          <cell r="Q2029">
            <v>1997</v>
          </cell>
          <cell r="R2029" t="str">
            <v>19976</v>
          </cell>
          <cell r="S2029">
            <v>35591</v>
          </cell>
          <cell r="T2029">
            <v>1076.18</v>
          </cell>
          <cell r="U2029">
            <v>1082.2126666666668</v>
          </cell>
          <cell r="V2029">
            <v>1140.9555342465742</v>
          </cell>
        </row>
        <row r="2030">
          <cell r="B2030">
            <v>29663</v>
          </cell>
          <cell r="C2030">
            <v>1</v>
          </cell>
          <cell r="D2030">
            <v>1</v>
          </cell>
          <cell r="Q2030">
            <v>1997</v>
          </cell>
          <cell r="R2030" t="str">
            <v>19976</v>
          </cell>
          <cell r="S2030">
            <v>35592</v>
          </cell>
          <cell r="T2030">
            <v>1078.6400000000001</v>
          </cell>
          <cell r="U2030">
            <v>1082.2126666666668</v>
          </cell>
          <cell r="V2030">
            <v>1140.9555342465742</v>
          </cell>
        </row>
        <row r="2031">
          <cell r="B2031">
            <v>29664</v>
          </cell>
          <cell r="C2031">
            <v>1</v>
          </cell>
          <cell r="D2031">
            <v>1</v>
          </cell>
          <cell r="Q2031">
            <v>1997</v>
          </cell>
          <cell r="R2031" t="str">
            <v>19976</v>
          </cell>
          <cell r="S2031">
            <v>35593</v>
          </cell>
          <cell r="T2031">
            <v>1080.6099999999999</v>
          </cell>
          <cell r="U2031">
            <v>1082.2126666666668</v>
          </cell>
          <cell r="V2031">
            <v>1140.9555342465742</v>
          </cell>
        </row>
        <row r="2032">
          <cell r="B2032">
            <v>29665</v>
          </cell>
          <cell r="C2032">
            <v>1</v>
          </cell>
          <cell r="D2032">
            <v>1</v>
          </cell>
          <cell r="Q2032">
            <v>1997</v>
          </cell>
          <cell r="R2032" t="str">
            <v>19976</v>
          </cell>
          <cell r="S2032">
            <v>35594</v>
          </cell>
          <cell r="T2032">
            <v>1080.46</v>
          </cell>
          <cell r="U2032">
            <v>1082.2126666666668</v>
          </cell>
          <cell r="V2032">
            <v>1140.9555342465742</v>
          </cell>
        </row>
        <row r="2033">
          <cell r="B2033">
            <v>29666</v>
          </cell>
          <cell r="C2033">
            <v>1</v>
          </cell>
          <cell r="D2033">
            <v>1</v>
          </cell>
          <cell r="Q2033">
            <v>1997</v>
          </cell>
          <cell r="R2033" t="str">
            <v>19976</v>
          </cell>
          <cell r="S2033">
            <v>35595</v>
          </cell>
          <cell r="T2033">
            <v>1080.5899999999999</v>
          </cell>
          <cell r="U2033">
            <v>1082.2126666666668</v>
          </cell>
          <cell r="V2033">
            <v>1140.9555342465742</v>
          </cell>
        </row>
        <row r="2034">
          <cell r="B2034">
            <v>29667</v>
          </cell>
          <cell r="C2034">
            <v>1</v>
          </cell>
          <cell r="D2034">
            <v>1</v>
          </cell>
          <cell r="Q2034">
            <v>1997</v>
          </cell>
          <cell r="R2034" t="str">
            <v>19976</v>
          </cell>
          <cell r="S2034">
            <v>35596</v>
          </cell>
          <cell r="T2034">
            <v>1080.5899999999999</v>
          </cell>
          <cell r="U2034">
            <v>1082.2126666666668</v>
          </cell>
          <cell r="V2034">
            <v>1140.9555342465742</v>
          </cell>
        </row>
        <row r="2035">
          <cell r="B2035">
            <v>29668</v>
          </cell>
          <cell r="C2035">
            <v>1</v>
          </cell>
          <cell r="D2035">
            <v>1</v>
          </cell>
          <cell r="Q2035">
            <v>1997</v>
          </cell>
          <cell r="R2035" t="str">
            <v>19976</v>
          </cell>
          <cell r="S2035">
            <v>35597</v>
          </cell>
          <cell r="T2035">
            <v>1080.5899999999999</v>
          </cell>
          <cell r="U2035">
            <v>1082.2126666666668</v>
          </cell>
          <cell r="V2035">
            <v>1140.9555342465742</v>
          </cell>
        </row>
        <row r="2036">
          <cell r="B2036">
            <v>29669</v>
          </cell>
          <cell r="C2036">
            <v>1</v>
          </cell>
          <cell r="D2036">
            <v>1</v>
          </cell>
          <cell r="Q2036">
            <v>1997</v>
          </cell>
          <cell r="R2036" t="str">
            <v>19976</v>
          </cell>
          <cell r="S2036">
            <v>35598</v>
          </cell>
          <cell r="T2036">
            <v>1082.43</v>
          </cell>
          <cell r="U2036">
            <v>1082.2126666666668</v>
          </cell>
          <cell r="V2036">
            <v>1140.9555342465742</v>
          </cell>
        </row>
        <row r="2037">
          <cell r="B2037">
            <v>29670</v>
          </cell>
          <cell r="C2037">
            <v>1</v>
          </cell>
          <cell r="D2037">
            <v>1</v>
          </cell>
          <cell r="Q2037">
            <v>1997</v>
          </cell>
          <cell r="R2037" t="str">
            <v>19976</v>
          </cell>
          <cell r="S2037">
            <v>35599</v>
          </cell>
          <cell r="T2037">
            <v>1086</v>
          </cell>
          <cell r="U2037">
            <v>1082.2126666666668</v>
          </cell>
          <cell r="V2037">
            <v>1140.9555342465742</v>
          </cell>
        </row>
        <row r="2038">
          <cell r="B2038">
            <v>29671</v>
          </cell>
          <cell r="C2038">
            <v>1</v>
          </cell>
          <cell r="D2038">
            <v>1</v>
          </cell>
          <cell r="Q2038">
            <v>1997</v>
          </cell>
          <cell r="R2038" t="str">
            <v>19976</v>
          </cell>
          <cell r="S2038">
            <v>35600</v>
          </cell>
          <cell r="T2038">
            <v>1084.3800000000001</v>
          </cell>
          <cell r="U2038">
            <v>1082.2126666666668</v>
          </cell>
          <cell r="V2038">
            <v>1140.9555342465742</v>
          </cell>
        </row>
        <row r="2039">
          <cell r="B2039">
            <v>29672</v>
          </cell>
          <cell r="C2039">
            <v>1</v>
          </cell>
          <cell r="D2039">
            <v>1</v>
          </cell>
          <cell r="Q2039">
            <v>1997</v>
          </cell>
          <cell r="R2039" t="str">
            <v>19976</v>
          </cell>
          <cell r="S2039">
            <v>35601</v>
          </cell>
          <cell r="T2039">
            <v>1084.28</v>
          </cell>
          <cell r="U2039">
            <v>1082.2126666666668</v>
          </cell>
          <cell r="V2039">
            <v>1140.9555342465742</v>
          </cell>
        </row>
        <row r="2040">
          <cell r="B2040">
            <v>29673</v>
          </cell>
          <cell r="C2040">
            <v>1</v>
          </cell>
          <cell r="D2040">
            <v>1</v>
          </cell>
          <cell r="Q2040">
            <v>1997</v>
          </cell>
          <cell r="R2040" t="str">
            <v>19976</v>
          </cell>
          <cell r="S2040">
            <v>35602</v>
          </cell>
          <cell r="T2040">
            <v>1086.3599999999999</v>
          </cell>
          <cell r="U2040">
            <v>1082.2126666666668</v>
          </cell>
          <cell r="V2040">
            <v>1140.9555342465742</v>
          </cell>
        </row>
        <row r="2041">
          <cell r="B2041">
            <v>29674</v>
          </cell>
          <cell r="C2041">
            <v>1</v>
          </cell>
          <cell r="D2041">
            <v>1</v>
          </cell>
          <cell r="Q2041">
            <v>1997</v>
          </cell>
          <cell r="R2041" t="str">
            <v>19976</v>
          </cell>
          <cell r="S2041">
            <v>35603</v>
          </cell>
          <cell r="T2041">
            <v>1086.3599999999999</v>
          </cell>
          <cell r="U2041">
            <v>1082.2126666666668</v>
          </cell>
          <cell r="V2041">
            <v>1140.9555342465742</v>
          </cell>
        </row>
        <row r="2042">
          <cell r="B2042">
            <v>29675</v>
          </cell>
          <cell r="C2042">
            <v>1</v>
          </cell>
          <cell r="D2042">
            <v>1</v>
          </cell>
          <cell r="Q2042">
            <v>1997</v>
          </cell>
          <cell r="R2042" t="str">
            <v>19976</v>
          </cell>
          <cell r="S2042">
            <v>35604</v>
          </cell>
          <cell r="T2042">
            <v>1086.3599999999999</v>
          </cell>
          <cell r="U2042">
            <v>1082.2126666666668</v>
          </cell>
          <cell r="V2042">
            <v>1140.9555342465742</v>
          </cell>
        </row>
        <row r="2043">
          <cell r="B2043">
            <v>29676</v>
          </cell>
          <cell r="C2043">
            <v>1</v>
          </cell>
          <cell r="D2043">
            <v>1</v>
          </cell>
          <cell r="Q2043">
            <v>1997</v>
          </cell>
          <cell r="R2043" t="str">
            <v>19976</v>
          </cell>
          <cell r="S2043">
            <v>35605</v>
          </cell>
          <cell r="T2043">
            <v>1088.1600000000001</v>
          </cell>
          <cell r="U2043">
            <v>1082.2126666666668</v>
          </cell>
          <cell r="V2043">
            <v>1140.9555342465742</v>
          </cell>
        </row>
        <row r="2044">
          <cell r="B2044">
            <v>29677</v>
          </cell>
          <cell r="C2044">
            <v>1</v>
          </cell>
          <cell r="D2044">
            <v>1</v>
          </cell>
          <cell r="Q2044">
            <v>1997</v>
          </cell>
          <cell r="R2044" t="str">
            <v>19976</v>
          </cell>
          <cell r="S2044">
            <v>35606</v>
          </cell>
          <cell r="T2044">
            <v>1086.47</v>
          </cell>
          <cell r="U2044">
            <v>1082.2126666666668</v>
          </cell>
          <cell r="V2044">
            <v>1140.9555342465742</v>
          </cell>
        </row>
        <row r="2045">
          <cell r="B2045">
            <v>29678</v>
          </cell>
          <cell r="C2045">
            <v>1</v>
          </cell>
          <cell r="D2045">
            <v>1</v>
          </cell>
          <cell r="Q2045">
            <v>1997</v>
          </cell>
          <cell r="R2045" t="str">
            <v>19976</v>
          </cell>
          <cell r="S2045">
            <v>35607</v>
          </cell>
          <cell r="T2045">
            <v>1087.72</v>
          </cell>
          <cell r="U2045">
            <v>1082.2126666666668</v>
          </cell>
          <cell r="V2045">
            <v>1140.9555342465742</v>
          </cell>
        </row>
        <row r="2046">
          <cell r="B2046">
            <v>29679</v>
          </cell>
          <cell r="C2046">
            <v>1</v>
          </cell>
          <cell r="D2046">
            <v>1</v>
          </cell>
          <cell r="Q2046">
            <v>1997</v>
          </cell>
          <cell r="R2046" t="str">
            <v>19976</v>
          </cell>
          <cell r="S2046">
            <v>35608</v>
          </cell>
          <cell r="T2046">
            <v>1090.58</v>
          </cell>
          <cell r="U2046">
            <v>1082.2126666666668</v>
          </cell>
          <cell r="V2046">
            <v>1140.9555342465742</v>
          </cell>
        </row>
        <row r="2047">
          <cell r="B2047">
            <v>29680</v>
          </cell>
          <cell r="C2047">
            <v>1</v>
          </cell>
          <cell r="D2047">
            <v>1</v>
          </cell>
          <cell r="Q2047">
            <v>1997</v>
          </cell>
          <cell r="R2047" t="str">
            <v>19976</v>
          </cell>
          <cell r="S2047">
            <v>35609</v>
          </cell>
          <cell r="T2047">
            <v>1089.01</v>
          </cell>
          <cell r="U2047">
            <v>1082.2126666666668</v>
          </cell>
          <cell r="V2047">
            <v>1140.9555342465742</v>
          </cell>
        </row>
        <row r="2048">
          <cell r="B2048">
            <v>29681</v>
          </cell>
          <cell r="C2048">
            <v>1</v>
          </cell>
          <cell r="D2048">
            <v>1</v>
          </cell>
          <cell r="Q2048">
            <v>1997</v>
          </cell>
          <cell r="R2048" t="str">
            <v>19976</v>
          </cell>
          <cell r="S2048">
            <v>35610</v>
          </cell>
          <cell r="T2048">
            <v>1089.01</v>
          </cell>
          <cell r="U2048">
            <v>1082.2126666666668</v>
          </cell>
          <cell r="V2048">
            <v>1140.9555342465742</v>
          </cell>
        </row>
        <row r="2049">
          <cell r="B2049">
            <v>29682</v>
          </cell>
          <cell r="C2049">
            <v>1</v>
          </cell>
          <cell r="D2049">
            <v>1</v>
          </cell>
          <cell r="Q2049">
            <v>1997</v>
          </cell>
          <cell r="R2049" t="str">
            <v>19976</v>
          </cell>
          <cell r="S2049">
            <v>35611</v>
          </cell>
          <cell r="T2049">
            <v>1089.01</v>
          </cell>
          <cell r="U2049">
            <v>1082.2126666666668</v>
          </cell>
          <cell r="V2049">
            <v>1140.9555342465742</v>
          </cell>
        </row>
        <row r="2050">
          <cell r="B2050">
            <v>29683</v>
          </cell>
          <cell r="C2050">
            <v>1</v>
          </cell>
          <cell r="D2050">
            <v>1</v>
          </cell>
          <cell r="Q2050">
            <v>1997</v>
          </cell>
          <cell r="R2050" t="str">
            <v>19977</v>
          </cell>
          <cell r="S2050">
            <v>35612</v>
          </cell>
          <cell r="T2050">
            <v>1089.01</v>
          </cell>
          <cell r="U2050">
            <v>1102.5145161290325</v>
          </cell>
          <cell r="V2050">
            <v>1140.9555342465742</v>
          </cell>
        </row>
        <row r="2051">
          <cell r="B2051">
            <v>29684</v>
          </cell>
          <cell r="C2051">
            <v>1</v>
          </cell>
          <cell r="D2051">
            <v>1</v>
          </cell>
          <cell r="Q2051">
            <v>1997</v>
          </cell>
          <cell r="R2051" t="str">
            <v>19977</v>
          </cell>
          <cell r="S2051">
            <v>35613</v>
          </cell>
          <cell r="T2051">
            <v>1093.25</v>
          </cell>
          <cell r="U2051">
            <v>1102.5145161290325</v>
          </cell>
          <cell r="V2051">
            <v>1140.9555342465742</v>
          </cell>
        </row>
        <row r="2052">
          <cell r="B2052">
            <v>29685</v>
          </cell>
          <cell r="C2052">
            <v>1</v>
          </cell>
          <cell r="D2052">
            <v>1</v>
          </cell>
          <cell r="Q2052">
            <v>1997</v>
          </cell>
          <cell r="R2052" t="str">
            <v>19977</v>
          </cell>
          <cell r="S2052">
            <v>35614</v>
          </cell>
          <cell r="T2052">
            <v>1098.72</v>
          </cell>
          <cell r="U2052">
            <v>1102.5145161290325</v>
          </cell>
          <cell r="V2052">
            <v>1140.9555342465742</v>
          </cell>
        </row>
        <row r="2053">
          <cell r="B2053">
            <v>29686</v>
          </cell>
          <cell r="C2053">
            <v>1</v>
          </cell>
          <cell r="D2053">
            <v>1</v>
          </cell>
          <cell r="Q2053">
            <v>1997</v>
          </cell>
          <cell r="R2053" t="str">
            <v>19977</v>
          </cell>
          <cell r="S2053">
            <v>35615</v>
          </cell>
          <cell r="T2053">
            <v>1102.8399999999999</v>
          </cell>
          <cell r="U2053">
            <v>1102.5145161290325</v>
          </cell>
          <cell r="V2053">
            <v>1140.9555342465742</v>
          </cell>
        </row>
        <row r="2054">
          <cell r="B2054">
            <v>29687</v>
          </cell>
          <cell r="C2054">
            <v>1</v>
          </cell>
          <cell r="D2054">
            <v>1</v>
          </cell>
          <cell r="Q2054">
            <v>1997</v>
          </cell>
          <cell r="R2054" t="str">
            <v>19977</v>
          </cell>
          <cell r="S2054">
            <v>35616</v>
          </cell>
          <cell r="T2054">
            <v>1101.57</v>
          </cell>
          <cell r="U2054">
            <v>1102.5145161290325</v>
          </cell>
          <cell r="V2054">
            <v>1140.9555342465742</v>
          </cell>
        </row>
        <row r="2055">
          <cell r="B2055">
            <v>29688</v>
          </cell>
          <cell r="C2055">
            <v>1</v>
          </cell>
          <cell r="D2055">
            <v>1</v>
          </cell>
          <cell r="Q2055">
            <v>1997</v>
          </cell>
          <cell r="R2055" t="str">
            <v>19977</v>
          </cell>
          <cell r="S2055">
            <v>35617</v>
          </cell>
          <cell r="T2055">
            <v>1101.57</v>
          </cell>
          <cell r="U2055">
            <v>1102.5145161290325</v>
          </cell>
          <cell r="V2055">
            <v>1140.9555342465742</v>
          </cell>
        </row>
        <row r="2056">
          <cell r="B2056">
            <v>29689</v>
          </cell>
          <cell r="C2056">
            <v>1</v>
          </cell>
          <cell r="D2056">
            <v>1</v>
          </cell>
          <cell r="Q2056">
            <v>1997</v>
          </cell>
          <cell r="R2056" t="str">
            <v>19977</v>
          </cell>
          <cell r="S2056">
            <v>35618</v>
          </cell>
          <cell r="T2056">
            <v>1101.57</v>
          </cell>
          <cell r="U2056">
            <v>1102.5145161290325</v>
          </cell>
          <cell r="V2056">
            <v>1140.9555342465742</v>
          </cell>
        </row>
        <row r="2057">
          <cell r="B2057">
            <v>29690</v>
          </cell>
          <cell r="C2057">
            <v>1</v>
          </cell>
          <cell r="D2057">
            <v>1</v>
          </cell>
          <cell r="Q2057">
            <v>1997</v>
          </cell>
          <cell r="R2057" t="str">
            <v>19977</v>
          </cell>
          <cell r="S2057">
            <v>35619</v>
          </cell>
          <cell r="T2057">
            <v>1102.45</v>
          </cell>
          <cell r="U2057">
            <v>1102.5145161290325</v>
          </cell>
          <cell r="V2057">
            <v>1140.9555342465742</v>
          </cell>
        </row>
        <row r="2058">
          <cell r="B2058">
            <v>29691</v>
          </cell>
          <cell r="C2058">
            <v>1</v>
          </cell>
          <cell r="D2058">
            <v>1</v>
          </cell>
          <cell r="Q2058">
            <v>1997</v>
          </cell>
          <cell r="R2058" t="str">
            <v>19977</v>
          </cell>
          <cell r="S2058">
            <v>35620</v>
          </cell>
          <cell r="T2058">
            <v>1101.18</v>
          </cell>
          <cell r="U2058">
            <v>1102.5145161290325</v>
          </cell>
          <cell r="V2058">
            <v>1140.9555342465742</v>
          </cell>
        </row>
        <row r="2059">
          <cell r="B2059">
            <v>29692</v>
          </cell>
          <cell r="C2059">
            <v>1</v>
          </cell>
          <cell r="D2059">
            <v>1</v>
          </cell>
          <cell r="Q2059">
            <v>1997</v>
          </cell>
          <cell r="R2059" t="str">
            <v>19977</v>
          </cell>
          <cell r="S2059">
            <v>35621</v>
          </cell>
          <cell r="T2059">
            <v>1098.6400000000001</v>
          </cell>
          <cell r="U2059">
            <v>1102.5145161290325</v>
          </cell>
          <cell r="V2059">
            <v>1140.9555342465742</v>
          </cell>
        </row>
        <row r="2060">
          <cell r="B2060">
            <v>29693</v>
          </cell>
          <cell r="C2060">
            <v>1</v>
          </cell>
          <cell r="D2060">
            <v>1</v>
          </cell>
          <cell r="Q2060">
            <v>1997</v>
          </cell>
          <cell r="R2060" t="str">
            <v>19977</v>
          </cell>
          <cell r="S2060">
            <v>35622</v>
          </cell>
          <cell r="T2060">
            <v>1097.8800000000001</v>
          </cell>
          <cell r="U2060">
            <v>1102.5145161290325</v>
          </cell>
          <cell r="V2060">
            <v>1140.9555342465742</v>
          </cell>
        </row>
        <row r="2061">
          <cell r="B2061">
            <v>29694</v>
          </cell>
          <cell r="C2061">
            <v>1</v>
          </cell>
          <cell r="D2061">
            <v>1</v>
          </cell>
          <cell r="Q2061">
            <v>1997</v>
          </cell>
          <cell r="R2061" t="str">
            <v>19977</v>
          </cell>
          <cell r="S2061">
            <v>35623</v>
          </cell>
          <cell r="T2061">
            <v>1098.46</v>
          </cell>
          <cell r="U2061">
            <v>1102.5145161290325</v>
          </cell>
          <cell r="V2061">
            <v>1140.9555342465742</v>
          </cell>
        </row>
        <row r="2062">
          <cell r="B2062">
            <v>29695</v>
          </cell>
          <cell r="C2062">
            <v>1</v>
          </cell>
          <cell r="D2062">
            <v>1</v>
          </cell>
          <cell r="Q2062">
            <v>1997</v>
          </cell>
          <cell r="R2062" t="str">
            <v>19977</v>
          </cell>
          <cell r="S2062">
            <v>35624</v>
          </cell>
          <cell r="T2062">
            <v>1098.46</v>
          </cell>
          <cell r="U2062">
            <v>1102.5145161290325</v>
          </cell>
          <cell r="V2062">
            <v>1140.9555342465742</v>
          </cell>
        </row>
        <row r="2063">
          <cell r="B2063">
            <v>29696</v>
          </cell>
          <cell r="C2063">
            <v>1</v>
          </cell>
          <cell r="D2063">
            <v>1</v>
          </cell>
          <cell r="Q2063">
            <v>1997</v>
          </cell>
          <cell r="R2063" t="str">
            <v>19977</v>
          </cell>
          <cell r="S2063">
            <v>35625</v>
          </cell>
          <cell r="T2063">
            <v>1098.46</v>
          </cell>
          <cell r="U2063">
            <v>1102.5145161290325</v>
          </cell>
          <cell r="V2063">
            <v>1140.9555342465742</v>
          </cell>
        </row>
        <row r="2064">
          <cell r="B2064">
            <v>29697</v>
          </cell>
          <cell r="C2064">
            <v>1</v>
          </cell>
          <cell r="D2064">
            <v>1</v>
          </cell>
          <cell r="Q2064">
            <v>1997</v>
          </cell>
          <cell r="R2064" t="str">
            <v>19977</v>
          </cell>
          <cell r="S2064">
            <v>35626</v>
          </cell>
          <cell r="T2064">
            <v>1099.56</v>
          </cell>
          <cell r="U2064">
            <v>1102.5145161290325</v>
          </cell>
          <cell r="V2064">
            <v>1140.9555342465742</v>
          </cell>
        </row>
        <row r="2065">
          <cell r="B2065">
            <v>29698</v>
          </cell>
          <cell r="C2065">
            <v>1</v>
          </cell>
          <cell r="D2065">
            <v>1</v>
          </cell>
          <cell r="Q2065">
            <v>1997</v>
          </cell>
          <cell r="R2065" t="str">
            <v>19977</v>
          </cell>
          <cell r="S2065">
            <v>35627</v>
          </cell>
          <cell r="T2065">
            <v>1099.25</v>
          </cell>
          <cell r="U2065">
            <v>1102.5145161290325</v>
          </cell>
          <cell r="V2065">
            <v>1140.9555342465742</v>
          </cell>
        </row>
        <row r="2066">
          <cell r="B2066">
            <v>29699</v>
          </cell>
          <cell r="C2066">
            <v>1</v>
          </cell>
          <cell r="D2066">
            <v>1</v>
          </cell>
          <cell r="Q2066">
            <v>1997</v>
          </cell>
          <cell r="R2066" t="str">
            <v>19977</v>
          </cell>
          <cell r="S2066">
            <v>35628</v>
          </cell>
          <cell r="T2066">
            <v>1100.83</v>
          </cell>
          <cell r="U2066">
            <v>1102.5145161290325</v>
          </cell>
          <cell r="V2066">
            <v>1140.9555342465742</v>
          </cell>
        </row>
        <row r="2067">
          <cell r="B2067">
            <v>29700</v>
          </cell>
          <cell r="C2067">
            <v>1</v>
          </cell>
          <cell r="D2067">
            <v>1</v>
          </cell>
          <cell r="Q2067">
            <v>1997</v>
          </cell>
          <cell r="R2067" t="str">
            <v>19977</v>
          </cell>
          <cell r="S2067">
            <v>35629</v>
          </cell>
          <cell r="T2067">
            <v>1102.48</v>
          </cell>
          <cell r="U2067">
            <v>1102.5145161290325</v>
          </cell>
          <cell r="V2067">
            <v>1140.9555342465742</v>
          </cell>
        </row>
        <row r="2068">
          <cell r="B2068">
            <v>29701</v>
          </cell>
          <cell r="C2068">
            <v>1</v>
          </cell>
          <cell r="D2068">
            <v>1</v>
          </cell>
          <cell r="Q2068">
            <v>1997</v>
          </cell>
          <cell r="R2068" t="str">
            <v>19977</v>
          </cell>
          <cell r="S2068">
            <v>35630</v>
          </cell>
          <cell r="T2068">
            <v>1105.33</v>
          </cell>
          <cell r="U2068">
            <v>1102.5145161290325</v>
          </cell>
          <cell r="V2068">
            <v>1140.9555342465742</v>
          </cell>
        </row>
        <row r="2069">
          <cell r="B2069">
            <v>29702</v>
          </cell>
          <cell r="C2069">
            <v>1</v>
          </cell>
          <cell r="D2069">
            <v>1</v>
          </cell>
          <cell r="Q2069">
            <v>1997</v>
          </cell>
          <cell r="R2069" t="str">
            <v>19977</v>
          </cell>
          <cell r="S2069">
            <v>35631</v>
          </cell>
          <cell r="T2069">
            <v>1105.33</v>
          </cell>
          <cell r="U2069">
            <v>1102.5145161290325</v>
          </cell>
          <cell r="V2069">
            <v>1140.9555342465742</v>
          </cell>
        </row>
        <row r="2070">
          <cell r="B2070">
            <v>29703</v>
          </cell>
          <cell r="C2070">
            <v>1</v>
          </cell>
          <cell r="D2070">
            <v>1</v>
          </cell>
          <cell r="Q2070">
            <v>1997</v>
          </cell>
          <cell r="R2070" t="str">
            <v>19977</v>
          </cell>
          <cell r="S2070">
            <v>35632</v>
          </cell>
          <cell r="T2070">
            <v>1105.33</v>
          </cell>
          <cell r="U2070">
            <v>1102.5145161290325</v>
          </cell>
          <cell r="V2070">
            <v>1140.9555342465742</v>
          </cell>
        </row>
        <row r="2071">
          <cell r="B2071">
            <v>29704</v>
          </cell>
          <cell r="C2071">
            <v>1</v>
          </cell>
          <cell r="D2071">
            <v>1</v>
          </cell>
          <cell r="Q2071">
            <v>1997</v>
          </cell>
          <cell r="R2071" t="str">
            <v>19977</v>
          </cell>
          <cell r="S2071">
            <v>35633</v>
          </cell>
          <cell r="T2071">
            <v>1109.46</v>
          </cell>
          <cell r="U2071">
            <v>1102.5145161290325</v>
          </cell>
          <cell r="V2071">
            <v>1140.9555342465742</v>
          </cell>
        </row>
        <row r="2072">
          <cell r="B2072">
            <v>29705</v>
          </cell>
          <cell r="C2072">
            <v>1</v>
          </cell>
          <cell r="D2072">
            <v>1</v>
          </cell>
          <cell r="Q2072">
            <v>1997</v>
          </cell>
          <cell r="R2072" t="str">
            <v>19977</v>
          </cell>
          <cell r="S2072">
            <v>35634</v>
          </cell>
          <cell r="T2072">
            <v>1110.32</v>
          </cell>
          <cell r="U2072">
            <v>1102.5145161290325</v>
          </cell>
          <cell r="V2072">
            <v>1140.9555342465742</v>
          </cell>
        </row>
        <row r="2073">
          <cell r="B2073">
            <v>29706</v>
          </cell>
          <cell r="C2073">
            <v>1</v>
          </cell>
          <cell r="D2073">
            <v>1</v>
          </cell>
          <cell r="Q2073">
            <v>1997</v>
          </cell>
          <cell r="R2073" t="str">
            <v>19977</v>
          </cell>
          <cell r="S2073">
            <v>35635</v>
          </cell>
          <cell r="T2073">
            <v>1106.7</v>
          </cell>
          <cell r="U2073">
            <v>1102.5145161290325</v>
          </cell>
          <cell r="V2073">
            <v>1140.9555342465742</v>
          </cell>
        </row>
        <row r="2074">
          <cell r="B2074">
            <v>29707</v>
          </cell>
          <cell r="C2074">
            <v>1</v>
          </cell>
          <cell r="D2074">
            <v>1</v>
          </cell>
          <cell r="Q2074">
            <v>1997</v>
          </cell>
          <cell r="R2074" t="str">
            <v>19977</v>
          </cell>
          <cell r="S2074">
            <v>35636</v>
          </cell>
          <cell r="T2074">
            <v>1106.6400000000001</v>
          </cell>
          <cell r="U2074">
            <v>1102.5145161290325</v>
          </cell>
          <cell r="V2074">
            <v>1140.9555342465742</v>
          </cell>
        </row>
        <row r="2075">
          <cell r="B2075">
            <v>29708</v>
          </cell>
          <cell r="C2075">
            <v>1</v>
          </cell>
          <cell r="D2075">
            <v>1</v>
          </cell>
          <cell r="Q2075">
            <v>1997</v>
          </cell>
          <cell r="R2075" t="str">
            <v>19977</v>
          </cell>
          <cell r="S2075">
            <v>35637</v>
          </cell>
          <cell r="T2075">
            <v>1106.06</v>
          </cell>
          <cell r="U2075">
            <v>1102.5145161290325</v>
          </cell>
          <cell r="V2075">
            <v>1140.9555342465742</v>
          </cell>
        </row>
        <row r="2076">
          <cell r="B2076">
            <v>29709</v>
          </cell>
          <cell r="C2076">
            <v>1</v>
          </cell>
          <cell r="D2076">
            <v>1</v>
          </cell>
          <cell r="Q2076">
            <v>1997</v>
          </cell>
          <cell r="R2076" t="str">
            <v>19977</v>
          </cell>
          <cell r="S2076">
            <v>35638</v>
          </cell>
          <cell r="T2076">
            <v>1106.06</v>
          </cell>
          <cell r="U2076">
            <v>1102.5145161290325</v>
          </cell>
          <cell r="V2076">
            <v>1140.9555342465742</v>
          </cell>
        </row>
        <row r="2077">
          <cell r="B2077">
            <v>29710</v>
          </cell>
          <cell r="C2077">
            <v>1</v>
          </cell>
          <cell r="D2077">
            <v>1</v>
          </cell>
          <cell r="Q2077">
            <v>1997</v>
          </cell>
          <cell r="R2077" t="str">
            <v>19977</v>
          </cell>
          <cell r="S2077">
            <v>35639</v>
          </cell>
          <cell r="T2077">
            <v>1106.06</v>
          </cell>
          <cell r="U2077">
            <v>1102.5145161290325</v>
          </cell>
          <cell r="V2077">
            <v>1140.9555342465742</v>
          </cell>
        </row>
        <row r="2078">
          <cell r="B2078">
            <v>29711</v>
          </cell>
          <cell r="C2078">
            <v>1</v>
          </cell>
          <cell r="D2078">
            <v>1</v>
          </cell>
          <cell r="Q2078">
            <v>1997</v>
          </cell>
          <cell r="R2078" t="str">
            <v>19977</v>
          </cell>
          <cell r="S2078">
            <v>35640</v>
          </cell>
          <cell r="T2078">
            <v>1108.1600000000001</v>
          </cell>
          <cell r="U2078">
            <v>1102.5145161290325</v>
          </cell>
          <cell r="V2078">
            <v>1140.9555342465742</v>
          </cell>
        </row>
        <row r="2079">
          <cell r="B2079">
            <v>29712</v>
          </cell>
          <cell r="C2079">
            <v>1</v>
          </cell>
          <cell r="D2079">
            <v>1</v>
          </cell>
          <cell r="Q2079">
            <v>1997</v>
          </cell>
          <cell r="R2079" t="str">
            <v>19977</v>
          </cell>
          <cell r="S2079">
            <v>35641</v>
          </cell>
          <cell r="T2079">
            <v>1106.67</v>
          </cell>
          <cell r="U2079">
            <v>1102.5145161290325</v>
          </cell>
          <cell r="V2079">
            <v>1140.9555342465742</v>
          </cell>
        </row>
        <row r="2080">
          <cell r="B2080">
            <v>29713</v>
          </cell>
          <cell r="C2080">
            <v>1</v>
          </cell>
          <cell r="D2080">
            <v>1</v>
          </cell>
          <cell r="Q2080">
            <v>1997</v>
          </cell>
          <cell r="R2080" t="str">
            <v>19977</v>
          </cell>
          <cell r="S2080">
            <v>35642</v>
          </cell>
          <cell r="T2080">
            <v>1109.6500000000001</v>
          </cell>
          <cell r="U2080">
            <v>1102.5145161290325</v>
          </cell>
          <cell r="V2080">
            <v>1140.9555342465742</v>
          </cell>
        </row>
        <row r="2081">
          <cell r="B2081">
            <v>29714</v>
          </cell>
          <cell r="C2081">
            <v>1</v>
          </cell>
          <cell r="D2081">
            <v>1</v>
          </cell>
          <cell r="Q2081">
            <v>1997</v>
          </cell>
          <cell r="R2081" t="str">
            <v>19978</v>
          </cell>
          <cell r="S2081">
            <v>35643</v>
          </cell>
          <cell r="T2081">
            <v>1112.53</v>
          </cell>
          <cell r="U2081">
            <v>1133.5967741935483</v>
          </cell>
          <cell r="V2081">
            <v>1140.9555342465742</v>
          </cell>
        </row>
        <row r="2082">
          <cell r="B2082">
            <v>29715</v>
          </cell>
          <cell r="C2082">
            <v>1</v>
          </cell>
          <cell r="D2082">
            <v>1</v>
          </cell>
          <cell r="Q2082">
            <v>1997</v>
          </cell>
          <cell r="R2082" t="str">
            <v>19978</v>
          </cell>
          <cell r="S2082">
            <v>35644</v>
          </cell>
          <cell r="T2082">
            <v>1113.43</v>
          </cell>
          <cell r="U2082">
            <v>1133.5967741935483</v>
          </cell>
          <cell r="V2082">
            <v>1140.9555342465742</v>
          </cell>
        </row>
        <row r="2083">
          <cell r="B2083">
            <v>29716</v>
          </cell>
          <cell r="C2083">
            <v>1</v>
          </cell>
          <cell r="D2083">
            <v>1</v>
          </cell>
          <cell r="Q2083">
            <v>1997</v>
          </cell>
          <cell r="R2083" t="str">
            <v>19978</v>
          </cell>
          <cell r="S2083">
            <v>35645</v>
          </cell>
          <cell r="T2083">
            <v>1113.43</v>
          </cell>
          <cell r="U2083">
            <v>1133.5967741935483</v>
          </cell>
          <cell r="V2083">
            <v>1140.9555342465742</v>
          </cell>
        </row>
        <row r="2084">
          <cell r="B2084">
            <v>29717</v>
          </cell>
          <cell r="C2084">
            <v>1</v>
          </cell>
          <cell r="D2084">
            <v>1</v>
          </cell>
          <cell r="Q2084">
            <v>1997</v>
          </cell>
          <cell r="R2084" t="str">
            <v>19978</v>
          </cell>
          <cell r="S2084">
            <v>35646</v>
          </cell>
          <cell r="T2084">
            <v>1113.43</v>
          </cell>
          <cell r="U2084">
            <v>1133.5967741935483</v>
          </cell>
          <cell r="V2084">
            <v>1140.9555342465742</v>
          </cell>
        </row>
        <row r="2085">
          <cell r="B2085">
            <v>29718</v>
          </cell>
          <cell r="C2085">
            <v>1</v>
          </cell>
          <cell r="D2085">
            <v>1</v>
          </cell>
          <cell r="Q2085">
            <v>1997</v>
          </cell>
          <cell r="R2085" t="str">
            <v>19978</v>
          </cell>
          <cell r="S2085">
            <v>35647</v>
          </cell>
          <cell r="T2085">
            <v>1112.83</v>
          </cell>
          <cell r="U2085">
            <v>1133.5967741935483</v>
          </cell>
          <cell r="V2085">
            <v>1140.9555342465742</v>
          </cell>
        </row>
        <row r="2086">
          <cell r="B2086">
            <v>29719</v>
          </cell>
          <cell r="C2086">
            <v>1</v>
          </cell>
          <cell r="D2086">
            <v>1</v>
          </cell>
          <cell r="Q2086">
            <v>1997</v>
          </cell>
          <cell r="R2086" t="str">
            <v>19978</v>
          </cell>
          <cell r="S2086">
            <v>35648</v>
          </cell>
          <cell r="T2086">
            <v>1115.43</v>
          </cell>
          <cell r="U2086">
            <v>1133.5967741935483</v>
          </cell>
          <cell r="V2086">
            <v>1140.9555342465742</v>
          </cell>
        </row>
        <row r="2087">
          <cell r="B2087">
            <v>29720</v>
          </cell>
          <cell r="C2087">
            <v>1</v>
          </cell>
          <cell r="D2087">
            <v>1</v>
          </cell>
          <cell r="Q2087">
            <v>1997</v>
          </cell>
          <cell r="R2087" t="str">
            <v>19978</v>
          </cell>
          <cell r="S2087">
            <v>35649</v>
          </cell>
          <cell r="T2087">
            <v>1115.2</v>
          </cell>
          <cell r="U2087">
            <v>1133.5967741935483</v>
          </cell>
          <cell r="V2087">
            <v>1140.9555342465742</v>
          </cell>
        </row>
        <row r="2088">
          <cell r="B2088">
            <v>29721</v>
          </cell>
          <cell r="C2088">
            <v>1</v>
          </cell>
          <cell r="D2088">
            <v>1</v>
          </cell>
          <cell r="Q2088">
            <v>1997</v>
          </cell>
          <cell r="R2088" t="str">
            <v>19978</v>
          </cell>
          <cell r="S2088">
            <v>35650</v>
          </cell>
          <cell r="T2088">
            <v>1115.2</v>
          </cell>
          <cell r="U2088">
            <v>1133.5967741935483</v>
          </cell>
          <cell r="V2088">
            <v>1140.9555342465742</v>
          </cell>
        </row>
        <row r="2089">
          <cell r="B2089">
            <v>29722</v>
          </cell>
          <cell r="C2089">
            <v>1</v>
          </cell>
          <cell r="D2089">
            <v>1</v>
          </cell>
          <cell r="Q2089">
            <v>1997</v>
          </cell>
          <cell r="R2089" t="str">
            <v>19978</v>
          </cell>
          <cell r="S2089">
            <v>35651</v>
          </cell>
          <cell r="T2089">
            <v>1118.96</v>
          </cell>
          <cell r="U2089">
            <v>1133.5967741935483</v>
          </cell>
          <cell r="V2089">
            <v>1140.9555342465742</v>
          </cell>
        </row>
        <row r="2090">
          <cell r="B2090">
            <v>29723</v>
          </cell>
          <cell r="C2090">
            <v>1</v>
          </cell>
          <cell r="D2090">
            <v>1</v>
          </cell>
          <cell r="Q2090">
            <v>1997</v>
          </cell>
          <cell r="R2090" t="str">
            <v>19978</v>
          </cell>
          <cell r="S2090">
            <v>35652</v>
          </cell>
          <cell r="T2090">
            <v>1118.96</v>
          </cell>
          <cell r="U2090">
            <v>1133.5967741935483</v>
          </cell>
          <cell r="V2090">
            <v>1140.9555342465742</v>
          </cell>
        </row>
        <row r="2091">
          <cell r="B2091">
            <v>29724</v>
          </cell>
          <cell r="C2091">
            <v>1</v>
          </cell>
          <cell r="D2091">
            <v>1</v>
          </cell>
          <cell r="Q2091">
            <v>1997</v>
          </cell>
          <cell r="R2091" t="str">
            <v>19978</v>
          </cell>
          <cell r="S2091">
            <v>35653</v>
          </cell>
          <cell r="T2091">
            <v>1118.96</v>
          </cell>
          <cell r="U2091">
            <v>1133.5967741935483</v>
          </cell>
          <cell r="V2091">
            <v>1140.9555342465742</v>
          </cell>
        </row>
        <row r="2092">
          <cell r="B2092">
            <v>29725</v>
          </cell>
          <cell r="C2092">
            <v>1</v>
          </cell>
          <cell r="D2092">
            <v>1</v>
          </cell>
          <cell r="Q2092">
            <v>1997</v>
          </cell>
          <cell r="R2092" t="str">
            <v>19978</v>
          </cell>
          <cell r="S2092">
            <v>35654</v>
          </cell>
          <cell r="T2092">
            <v>1119.3800000000001</v>
          </cell>
          <cell r="U2092">
            <v>1133.5967741935483</v>
          </cell>
          <cell r="V2092">
            <v>1140.9555342465742</v>
          </cell>
        </row>
        <row r="2093">
          <cell r="B2093">
            <v>29726</v>
          </cell>
          <cell r="C2093">
            <v>1</v>
          </cell>
          <cell r="D2093">
            <v>1</v>
          </cell>
          <cell r="Q2093">
            <v>1997</v>
          </cell>
          <cell r="R2093" t="str">
            <v>19978</v>
          </cell>
          <cell r="S2093">
            <v>35655</v>
          </cell>
          <cell r="T2093">
            <v>1120.33</v>
          </cell>
          <cell r="U2093">
            <v>1133.5967741935483</v>
          </cell>
          <cell r="V2093">
            <v>1140.9555342465742</v>
          </cell>
        </row>
        <row r="2094">
          <cell r="B2094">
            <v>29727</v>
          </cell>
          <cell r="C2094">
            <v>1</v>
          </cell>
          <cell r="D2094">
            <v>1</v>
          </cell>
          <cell r="Q2094">
            <v>1997</v>
          </cell>
          <cell r="R2094" t="str">
            <v>19978</v>
          </cell>
          <cell r="S2094">
            <v>35656</v>
          </cell>
          <cell r="T2094">
            <v>1125.6199999999999</v>
          </cell>
          <cell r="U2094">
            <v>1133.5967741935483</v>
          </cell>
          <cell r="V2094">
            <v>1140.9555342465742</v>
          </cell>
        </row>
        <row r="2095">
          <cell r="B2095">
            <v>29728</v>
          </cell>
          <cell r="C2095">
            <v>1</v>
          </cell>
          <cell r="D2095">
            <v>1</v>
          </cell>
          <cell r="Q2095">
            <v>1997</v>
          </cell>
          <cell r="R2095" t="str">
            <v>19978</v>
          </cell>
          <cell r="S2095">
            <v>35657</v>
          </cell>
          <cell r="T2095">
            <v>1128.25</v>
          </cell>
          <cell r="U2095">
            <v>1133.5967741935483</v>
          </cell>
          <cell r="V2095">
            <v>1140.9555342465742</v>
          </cell>
        </row>
        <row r="2096">
          <cell r="B2096">
            <v>29729</v>
          </cell>
          <cell r="C2096">
            <v>1</v>
          </cell>
          <cell r="D2096">
            <v>1</v>
          </cell>
          <cell r="Q2096">
            <v>1997</v>
          </cell>
          <cell r="R2096" t="str">
            <v>19978</v>
          </cell>
          <cell r="S2096">
            <v>35658</v>
          </cell>
          <cell r="T2096">
            <v>1129.05</v>
          </cell>
          <cell r="U2096">
            <v>1133.5967741935483</v>
          </cell>
          <cell r="V2096">
            <v>1140.9555342465742</v>
          </cell>
        </row>
        <row r="2097">
          <cell r="B2097">
            <v>29730</v>
          </cell>
          <cell r="C2097">
            <v>1</v>
          </cell>
          <cell r="D2097">
            <v>1</v>
          </cell>
          <cell r="Q2097">
            <v>1997</v>
          </cell>
          <cell r="R2097" t="str">
            <v>19978</v>
          </cell>
          <cell r="S2097">
            <v>35659</v>
          </cell>
          <cell r="T2097">
            <v>1129.05</v>
          </cell>
          <cell r="U2097">
            <v>1133.5967741935483</v>
          </cell>
          <cell r="V2097">
            <v>1140.9555342465742</v>
          </cell>
        </row>
        <row r="2098">
          <cell r="B2098">
            <v>29731</v>
          </cell>
          <cell r="C2098">
            <v>1</v>
          </cell>
          <cell r="D2098">
            <v>1</v>
          </cell>
          <cell r="Q2098">
            <v>1997</v>
          </cell>
          <cell r="R2098" t="str">
            <v>19978</v>
          </cell>
          <cell r="S2098">
            <v>35660</v>
          </cell>
          <cell r="T2098">
            <v>1129.05</v>
          </cell>
          <cell r="U2098">
            <v>1133.5967741935483</v>
          </cell>
          <cell r="V2098">
            <v>1140.9555342465742</v>
          </cell>
        </row>
        <row r="2099">
          <cell r="B2099">
            <v>29732</v>
          </cell>
          <cell r="C2099">
            <v>1</v>
          </cell>
          <cell r="D2099">
            <v>1</v>
          </cell>
          <cell r="Q2099">
            <v>1997</v>
          </cell>
          <cell r="R2099" t="str">
            <v>19978</v>
          </cell>
          <cell r="S2099">
            <v>35661</v>
          </cell>
          <cell r="T2099">
            <v>1129.05</v>
          </cell>
          <cell r="U2099">
            <v>1133.5967741935483</v>
          </cell>
          <cell r="V2099">
            <v>1140.9555342465742</v>
          </cell>
        </row>
        <row r="2100">
          <cell r="B2100">
            <v>29733</v>
          </cell>
          <cell r="C2100">
            <v>1</v>
          </cell>
          <cell r="D2100">
            <v>1</v>
          </cell>
          <cell r="Q2100">
            <v>1997</v>
          </cell>
          <cell r="R2100" t="str">
            <v>19978</v>
          </cell>
          <cell r="S2100">
            <v>35662</v>
          </cell>
          <cell r="T2100">
            <v>1137.54</v>
          </cell>
          <cell r="U2100">
            <v>1133.5967741935483</v>
          </cell>
          <cell r="V2100">
            <v>1140.9555342465742</v>
          </cell>
        </row>
        <row r="2101">
          <cell r="B2101">
            <v>29734</v>
          </cell>
          <cell r="C2101">
            <v>1</v>
          </cell>
          <cell r="D2101">
            <v>1</v>
          </cell>
          <cell r="Q2101">
            <v>1997</v>
          </cell>
          <cell r="R2101" t="str">
            <v>19978</v>
          </cell>
          <cell r="S2101">
            <v>35663</v>
          </cell>
          <cell r="T2101">
            <v>1140.54</v>
          </cell>
          <cell r="U2101">
            <v>1133.5967741935483</v>
          </cell>
          <cell r="V2101">
            <v>1140.9555342465742</v>
          </cell>
        </row>
        <row r="2102">
          <cell r="B2102">
            <v>29735</v>
          </cell>
          <cell r="C2102">
            <v>1</v>
          </cell>
          <cell r="D2102">
            <v>1</v>
          </cell>
          <cell r="Q2102">
            <v>1997</v>
          </cell>
          <cell r="R2102" t="str">
            <v>19978</v>
          </cell>
          <cell r="S2102">
            <v>35664</v>
          </cell>
          <cell r="T2102">
            <v>1149.19</v>
          </cell>
          <cell r="U2102">
            <v>1133.5967741935483</v>
          </cell>
          <cell r="V2102">
            <v>1140.9555342465742</v>
          </cell>
        </row>
        <row r="2103">
          <cell r="B2103">
            <v>29736</v>
          </cell>
          <cell r="C2103">
            <v>1</v>
          </cell>
          <cell r="D2103">
            <v>1</v>
          </cell>
          <cell r="Q2103">
            <v>1997</v>
          </cell>
          <cell r="R2103" t="str">
            <v>19978</v>
          </cell>
          <cell r="S2103">
            <v>35665</v>
          </cell>
          <cell r="T2103">
            <v>1154.23</v>
          </cell>
          <cell r="U2103">
            <v>1133.5967741935483</v>
          </cell>
          <cell r="V2103">
            <v>1140.9555342465742</v>
          </cell>
        </row>
        <row r="2104">
          <cell r="B2104">
            <v>29737</v>
          </cell>
          <cell r="C2104">
            <v>1</v>
          </cell>
          <cell r="D2104">
            <v>1</v>
          </cell>
          <cell r="Q2104">
            <v>1997</v>
          </cell>
          <cell r="R2104" t="str">
            <v>19978</v>
          </cell>
          <cell r="S2104">
            <v>35666</v>
          </cell>
          <cell r="T2104">
            <v>1154.23</v>
          </cell>
          <cell r="U2104">
            <v>1133.5967741935483</v>
          </cell>
          <cell r="V2104">
            <v>1140.9555342465742</v>
          </cell>
        </row>
        <row r="2105">
          <cell r="B2105">
            <v>29738</v>
          </cell>
          <cell r="C2105">
            <v>1</v>
          </cell>
          <cell r="D2105">
            <v>1</v>
          </cell>
          <cell r="Q2105">
            <v>1997</v>
          </cell>
          <cell r="R2105" t="str">
            <v>19978</v>
          </cell>
          <cell r="S2105">
            <v>35667</v>
          </cell>
          <cell r="T2105">
            <v>1154.23</v>
          </cell>
          <cell r="U2105">
            <v>1133.5967741935483</v>
          </cell>
          <cell r="V2105">
            <v>1140.9555342465742</v>
          </cell>
        </row>
        <row r="2106">
          <cell r="B2106">
            <v>29739</v>
          </cell>
          <cell r="C2106">
            <v>1</v>
          </cell>
          <cell r="D2106">
            <v>1</v>
          </cell>
          <cell r="Q2106">
            <v>1997</v>
          </cell>
          <cell r="R2106" t="str">
            <v>19978</v>
          </cell>
          <cell r="S2106">
            <v>35668</v>
          </cell>
          <cell r="T2106">
            <v>1145.52</v>
          </cell>
          <cell r="U2106">
            <v>1133.5967741935483</v>
          </cell>
          <cell r="V2106">
            <v>1140.9555342465742</v>
          </cell>
        </row>
        <row r="2107">
          <cell r="B2107">
            <v>29740</v>
          </cell>
          <cell r="C2107">
            <v>1</v>
          </cell>
          <cell r="D2107">
            <v>1</v>
          </cell>
          <cell r="Q2107">
            <v>1997</v>
          </cell>
          <cell r="R2107" t="str">
            <v>19978</v>
          </cell>
          <cell r="S2107">
            <v>35669</v>
          </cell>
          <cell r="T2107">
            <v>1154.8900000000001</v>
          </cell>
          <cell r="U2107">
            <v>1133.5967741935483</v>
          </cell>
          <cell r="V2107">
            <v>1140.9555342465742</v>
          </cell>
        </row>
        <row r="2108">
          <cell r="B2108">
            <v>29741</v>
          </cell>
          <cell r="C2108">
            <v>1</v>
          </cell>
          <cell r="D2108">
            <v>1</v>
          </cell>
          <cell r="Q2108">
            <v>1997</v>
          </cell>
          <cell r="R2108" t="str">
            <v>19978</v>
          </cell>
          <cell r="S2108">
            <v>35670</v>
          </cell>
          <cell r="T2108">
            <v>1161.1500000000001</v>
          </cell>
          <cell r="U2108">
            <v>1133.5967741935483</v>
          </cell>
          <cell r="V2108">
            <v>1140.9555342465742</v>
          </cell>
        </row>
        <row r="2109">
          <cell r="B2109">
            <v>29742</v>
          </cell>
          <cell r="C2109">
            <v>1</v>
          </cell>
          <cell r="D2109">
            <v>1</v>
          </cell>
          <cell r="Q2109">
            <v>1997</v>
          </cell>
          <cell r="R2109" t="str">
            <v>19978</v>
          </cell>
          <cell r="S2109">
            <v>35671</v>
          </cell>
          <cell r="T2109">
            <v>1167.28</v>
          </cell>
          <cell r="U2109">
            <v>1133.5967741935483</v>
          </cell>
          <cell r="V2109">
            <v>1140.9555342465742</v>
          </cell>
        </row>
        <row r="2110">
          <cell r="B2110">
            <v>29743</v>
          </cell>
          <cell r="C2110">
            <v>1</v>
          </cell>
          <cell r="D2110">
            <v>1</v>
          </cell>
          <cell r="Q2110">
            <v>1997</v>
          </cell>
          <cell r="R2110" t="str">
            <v>19978</v>
          </cell>
          <cell r="S2110">
            <v>35672</v>
          </cell>
          <cell r="T2110">
            <v>1172.28</v>
          </cell>
          <cell r="U2110">
            <v>1133.5967741935483</v>
          </cell>
          <cell r="V2110">
            <v>1140.9555342465742</v>
          </cell>
        </row>
        <row r="2111">
          <cell r="B2111">
            <v>29744</v>
          </cell>
          <cell r="C2111">
            <v>1</v>
          </cell>
          <cell r="D2111">
            <v>1</v>
          </cell>
          <cell r="Q2111">
            <v>1997</v>
          </cell>
          <cell r="R2111" t="str">
            <v>19978</v>
          </cell>
          <cell r="S2111">
            <v>35673</v>
          </cell>
          <cell r="T2111">
            <v>1172.28</v>
          </cell>
          <cell r="U2111">
            <v>1133.5967741935483</v>
          </cell>
          <cell r="V2111">
            <v>1140.9555342465742</v>
          </cell>
        </row>
        <row r="2112">
          <cell r="B2112">
            <v>29745</v>
          </cell>
          <cell r="C2112">
            <v>1</v>
          </cell>
          <cell r="D2112">
            <v>1</v>
          </cell>
          <cell r="Q2112">
            <v>1997</v>
          </cell>
          <cell r="R2112" t="str">
            <v>19979</v>
          </cell>
          <cell r="S2112">
            <v>35674</v>
          </cell>
          <cell r="T2112">
            <v>1172.28</v>
          </cell>
          <cell r="U2112">
            <v>1222.8273333333336</v>
          </cell>
          <cell r="V2112">
            <v>1140.9555342465742</v>
          </cell>
        </row>
        <row r="2113">
          <cell r="B2113">
            <v>29746</v>
          </cell>
          <cell r="C2113">
            <v>1</v>
          </cell>
          <cell r="D2113">
            <v>1</v>
          </cell>
          <cell r="Q2113">
            <v>1997</v>
          </cell>
          <cell r="R2113" t="str">
            <v>19979</v>
          </cell>
          <cell r="S2113">
            <v>35675</v>
          </cell>
          <cell r="T2113">
            <v>1174.01</v>
          </cell>
          <cell r="U2113">
            <v>1222.8273333333336</v>
          </cell>
          <cell r="V2113">
            <v>1140.9555342465742</v>
          </cell>
        </row>
        <row r="2114">
          <cell r="B2114">
            <v>29747</v>
          </cell>
          <cell r="C2114">
            <v>1</v>
          </cell>
          <cell r="D2114">
            <v>1</v>
          </cell>
          <cell r="Q2114">
            <v>1997</v>
          </cell>
          <cell r="R2114" t="str">
            <v>19979</v>
          </cell>
          <cell r="S2114">
            <v>35676</v>
          </cell>
          <cell r="T2114">
            <v>1169.3800000000001</v>
          </cell>
          <cell r="U2114">
            <v>1222.8273333333336</v>
          </cell>
          <cell r="V2114">
            <v>1140.9555342465742</v>
          </cell>
        </row>
        <row r="2115">
          <cell r="B2115">
            <v>29748</v>
          </cell>
          <cell r="C2115">
            <v>1</v>
          </cell>
          <cell r="D2115">
            <v>1</v>
          </cell>
          <cell r="Q2115">
            <v>1997</v>
          </cell>
          <cell r="R2115" t="str">
            <v>19979</v>
          </cell>
          <cell r="S2115">
            <v>35677</v>
          </cell>
          <cell r="T2115">
            <v>1172.82</v>
          </cell>
          <cell r="U2115">
            <v>1222.8273333333336</v>
          </cell>
          <cell r="V2115">
            <v>1140.9555342465742</v>
          </cell>
        </row>
        <row r="2116">
          <cell r="B2116">
            <v>29749</v>
          </cell>
          <cell r="C2116">
            <v>1</v>
          </cell>
          <cell r="D2116">
            <v>1</v>
          </cell>
          <cell r="Q2116">
            <v>1997</v>
          </cell>
          <cell r="R2116" t="str">
            <v>19979</v>
          </cell>
          <cell r="S2116">
            <v>35678</v>
          </cell>
          <cell r="T2116">
            <v>1180.94</v>
          </cell>
          <cell r="U2116">
            <v>1222.8273333333336</v>
          </cell>
          <cell r="V2116">
            <v>1140.9555342465742</v>
          </cell>
        </row>
        <row r="2117">
          <cell r="B2117">
            <v>29750</v>
          </cell>
          <cell r="C2117">
            <v>1</v>
          </cell>
          <cell r="D2117">
            <v>1</v>
          </cell>
          <cell r="Q2117">
            <v>1997</v>
          </cell>
          <cell r="R2117" t="str">
            <v>19979</v>
          </cell>
          <cell r="S2117">
            <v>35679</v>
          </cell>
          <cell r="T2117">
            <v>1186.98</v>
          </cell>
          <cell r="U2117">
            <v>1222.8273333333336</v>
          </cell>
          <cell r="V2117">
            <v>1140.9555342465742</v>
          </cell>
        </row>
        <row r="2118">
          <cell r="B2118">
            <v>29751</v>
          </cell>
          <cell r="C2118">
            <v>1</v>
          </cell>
          <cell r="D2118">
            <v>1</v>
          </cell>
          <cell r="Q2118">
            <v>1997</v>
          </cell>
          <cell r="R2118" t="str">
            <v>19979</v>
          </cell>
          <cell r="S2118">
            <v>35680</v>
          </cell>
          <cell r="T2118">
            <v>1186.98</v>
          </cell>
          <cell r="U2118">
            <v>1222.8273333333336</v>
          </cell>
          <cell r="V2118">
            <v>1140.9555342465742</v>
          </cell>
        </row>
        <row r="2119">
          <cell r="B2119">
            <v>29752</v>
          </cell>
          <cell r="C2119">
            <v>1</v>
          </cell>
          <cell r="D2119">
            <v>1</v>
          </cell>
          <cell r="Q2119">
            <v>1997</v>
          </cell>
          <cell r="R2119" t="str">
            <v>19979</v>
          </cell>
          <cell r="S2119">
            <v>35681</v>
          </cell>
          <cell r="T2119">
            <v>1186.98</v>
          </cell>
          <cell r="U2119">
            <v>1222.8273333333336</v>
          </cell>
          <cell r="V2119">
            <v>1140.9555342465742</v>
          </cell>
        </row>
        <row r="2120">
          <cell r="B2120">
            <v>29753</v>
          </cell>
          <cell r="C2120">
            <v>1</v>
          </cell>
          <cell r="D2120">
            <v>1</v>
          </cell>
          <cell r="Q2120">
            <v>1997</v>
          </cell>
          <cell r="R2120" t="str">
            <v>19979</v>
          </cell>
          <cell r="S2120">
            <v>35682</v>
          </cell>
          <cell r="T2120">
            <v>1204.0899999999999</v>
          </cell>
          <cell r="U2120">
            <v>1222.8273333333336</v>
          </cell>
          <cell r="V2120">
            <v>1140.9555342465742</v>
          </cell>
        </row>
        <row r="2121">
          <cell r="B2121">
            <v>29754</v>
          </cell>
          <cell r="C2121">
            <v>1</v>
          </cell>
          <cell r="D2121">
            <v>1</v>
          </cell>
          <cell r="Q2121">
            <v>1997</v>
          </cell>
          <cell r="R2121" t="str">
            <v>19979</v>
          </cell>
          <cell r="S2121">
            <v>35683</v>
          </cell>
          <cell r="T2121">
            <v>1238.21</v>
          </cell>
          <cell r="U2121">
            <v>1222.8273333333336</v>
          </cell>
          <cell r="V2121">
            <v>1140.9555342465742</v>
          </cell>
        </row>
        <row r="2122">
          <cell r="B2122">
            <v>29755</v>
          </cell>
          <cell r="C2122">
            <v>1</v>
          </cell>
          <cell r="D2122">
            <v>1</v>
          </cell>
          <cell r="Q2122">
            <v>1997</v>
          </cell>
          <cell r="R2122" t="str">
            <v>19979</v>
          </cell>
          <cell r="S2122">
            <v>35684</v>
          </cell>
          <cell r="T2122">
            <v>1250.03</v>
          </cell>
          <cell r="U2122">
            <v>1222.8273333333336</v>
          </cell>
          <cell r="V2122">
            <v>1140.9555342465742</v>
          </cell>
        </row>
        <row r="2123">
          <cell r="B2123">
            <v>29756</v>
          </cell>
          <cell r="C2123">
            <v>1</v>
          </cell>
          <cell r="D2123">
            <v>1</v>
          </cell>
          <cell r="Q2123">
            <v>1997</v>
          </cell>
          <cell r="R2123" t="str">
            <v>19979</v>
          </cell>
          <cell r="S2123">
            <v>35685</v>
          </cell>
          <cell r="T2123">
            <v>1232.1199999999999</v>
          </cell>
          <cell r="U2123">
            <v>1222.8273333333336</v>
          </cell>
          <cell r="V2123">
            <v>1140.9555342465742</v>
          </cell>
        </row>
        <row r="2124">
          <cell r="B2124">
            <v>29757</v>
          </cell>
          <cell r="C2124">
            <v>1</v>
          </cell>
          <cell r="D2124">
            <v>1</v>
          </cell>
          <cell r="Q2124">
            <v>1997</v>
          </cell>
          <cell r="R2124" t="str">
            <v>19979</v>
          </cell>
          <cell r="S2124">
            <v>35686</v>
          </cell>
          <cell r="T2124">
            <v>1228.01</v>
          </cell>
          <cell r="U2124">
            <v>1222.8273333333336</v>
          </cell>
          <cell r="V2124">
            <v>1140.9555342465742</v>
          </cell>
        </row>
        <row r="2125">
          <cell r="B2125">
            <v>29758</v>
          </cell>
          <cell r="C2125">
            <v>1</v>
          </cell>
          <cell r="D2125">
            <v>1</v>
          </cell>
          <cell r="Q2125">
            <v>1997</v>
          </cell>
          <cell r="R2125" t="str">
            <v>19979</v>
          </cell>
          <cell r="S2125">
            <v>35687</v>
          </cell>
          <cell r="T2125">
            <v>1228.01</v>
          </cell>
          <cell r="U2125">
            <v>1222.8273333333336</v>
          </cell>
          <cell r="V2125">
            <v>1140.9555342465742</v>
          </cell>
        </row>
        <row r="2126">
          <cell r="B2126">
            <v>29759</v>
          </cell>
          <cell r="C2126">
            <v>1</v>
          </cell>
          <cell r="D2126">
            <v>1</v>
          </cell>
          <cell r="Q2126">
            <v>1997</v>
          </cell>
          <cell r="R2126" t="str">
            <v>19979</v>
          </cell>
          <cell r="S2126">
            <v>35688</v>
          </cell>
          <cell r="T2126">
            <v>1228.01</v>
          </cell>
          <cell r="U2126">
            <v>1222.8273333333336</v>
          </cell>
          <cell r="V2126">
            <v>1140.9555342465742</v>
          </cell>
        </row>
        <row r="2127">
          <cell r="B2127">
            <v>29760</v>
          </cell>
          <cell r="C2127">
            <v>1</v>
          </cell>
          <cell r="D2127">
            <v>1</v>
          </cell>
          <cell r="Q2127">
            <v>1997</v>
          </cell>
          <cell r="R2127" t="str">
            <v>19979</v>
          </cell>
          <cell r="S2127">
            <v>35689</v>
          </cell>
          <cell r="T2127">
            <v>1245.06</v>
          </cell>
          <cell r="U2127">
            <v>1222.8273333333336</v>
          </cell>
          <cell r="V2127">
            <v>1140.9555342465742</v>
          </cell>
        </row>
        <row r="2128">
          <cell r="B2128">
            <v>29761</v>
          </cell>
          <cell r="C2128">
            <v>1</v>
          </cell>
          <cell r="D2128">
            <v>1</v>
          </cell>
          <cell r="Q2128">
            <v>1997</v>
          </cell>
          <cell r="R2128" t="str">
            <v>19979</v>
          </cell>
          <cell r="S2128">
            <v>35690</v>
          </cell>
          <cell r="T2128">
            <v>1243.58</v>
          </cell>
          <cell r="U2128">
            <v>1222.8273333333336</v>
          </cell>
          <cell r="V2128">
            <v>1140.9555342465742</v>
          </cell>
        </row>
        <row r="2129">
          <cell r="B2129">
            <v>29762</v>
          </cell>
          <cell r="C2129">
            <v>1</v>
          </cell>
          <cell r="D2129">
            <v>1</v>
          </cell>
          <cell r="Q2129">
            <v>1997</v>
          </cell>
          <cell r="R2129" t="str">
            <v>19979</v>
          </cell>
          <cell r="S2129">
            <v>35691</v>
          </cell>
          <cell r="T2129">
            <v>1241.83</v>
          </cell>
          <cell r="U2129">
            <v>1222.8273333333336</v>
          </cell>
          <cell r="V2129">
            <v>1140.9555342465742</v>
          </cell>
        </row>
        <row r="2130">
          <cell r="B2130">
            <v>29763</v>
          </cell>
          <cell r="C2130">
            <v>1</v>
          </cell>
          <cell r="D2130">
            <v>1</v>
          </cell>
          <cell r="Q2130">
            <v>1997</v>
          </cell>
          <cell r="R2130" t="str">
            <v>19979</v>
          </cell>
          <cell r="S2130">
            <v>35692</v>
          </cell>
          <cell r="T2130">
            <v>1236.31</v>
          </cell>
          <cell r="U2130">
            <v>1222.8273333333336</v>
          </cell>
          <cell r="V2130">
            <v>1140.9555342465742</v>
          </cell>
        </row>
        <row r="2131">
          <cell r="B2131">
            <v>29764</v>
          </cell>
          <cell r="C2131">
            <v>1</v>
          </cell>
          <cell r="D2131">
            <v>1</v>
          </cell>
          <cell r="Q2131">
            <v>1997</v>
          </cell>
          <cell r="R2131" t="str">
            <v>19979</v>
          </cell>
          <cell r="S2131">
            <v>35693</v>
          </cell>
          <cell r="T2131">
            <v>1238.29</v>
          </cell>
          <cell r="U2131">
            <v>1222.8273333333336</v>
          </cell>
          <cell r="V2131">
            <v>1140.9555342465742</v>
          </cell>
        </row>
        <row r="2132">
          <cell r="B2132">
            <v>29765</v>
          </cell>
          <cell r="C2132">
            <v>1</v>
          </cell>
          <cell r="D2132">
            <v>1</v>
          </cell>
          <cell r="Q2132">
            <v>1997</v>
          </cell>
          <cell r="R2132" t="str">
            <v>19979</v>
          </cell>
          <cell r="S2132">
            <v>35694</v>
          </cell>
          <cell r="T2132">
            <v>1238.29</v>
          </cell>
          <cell r="U2132">
            <v>1222.8273333333336</v>
          </cell>
          <cell r="V2132">
            <v>1140.9555342465742</v>
          </cell>
        </row>
        <row r="2133">
          <cell r="B2133">
            <v>29766</v>
          </cell>
          <cell r="C2133">
            <v>1</v>
          </cell>
          <cell r="D2133">
            <v>1</v>
          </cell>
          <cell r="Q2133">
            <v>1997</v>
          </cell>
          <cell r="R2133" t="str">
            <v>19979</v>
          </cell>
          <cell r="S2133">
            <v>35695</v>
          </cell>
          <cell r="T2133">
            <v>1238.29</v>
          </cell>
          <cell r="U2133">
            <v>1222.8273333333336</v>
          </cell>
          <cell r="V2133">
            <v>1140.9555342465742</v>
          </cell>
        </row>
        <row r="2134">
          <cell r="B2134">
            <v>29767</v>
          </cell>
          <cell r="C2134">
            <v>1</v>
          </cell>
          <cell r="D2134">
            <v>1</v>
          </cell>
          <cell r="Q2134">
            <v>1997</v>
          </cell>
          <cell r="R2134" t="str">
            <v>19979</v>
          </cell>
          <cell r="S2134">
            <v>35696</v>
          </cell>
          <cell r="T2134">
            <v>1242.45</v>
          </cell>
          <cell r="U2134">
            <v>1222.8273333333336</v>
          </cell>
          <cell r="V2134">
            <v>1140.9555342465742</v>
          </cell>
        </row>
        <row r="2135">
          <cell r="B2135">
            <v>29768</v>
          </cell>
          <cell r="C2135">
            <v>1</v>
          </cell>
          <cell r="D2135">
            <v>1</v>
          </cell>
          <cell r="Q2135">
            <v>1997</v>
          </cell>
          <cell r="R2135" t="str">
            <v>19979</v>
          </cell>
          <cell r="S2135">
            <v>35697</v>
          </cell>
          <cell r="T2135">
            <v>1248.83</v>
          </cell>
          <cell r="U2135">
            <v>1222.8273333333336</v>
          </cell>
          <cell r="V2135">
            <v>1140.9555342465742</v>
          </cell>
        </row>
        <row r="2136">
          <cell r="B2136">
            <v>29769</v>
          </cell>
          <cell r="C2136">
            <v>1</v>
          </cell>
          <cell r="D2136">
            <v>1</v>
          </cell>
          <cell r="Q2136">
            <v>1997</v>
          </cell>
          <cell r="R2136" t="str">
            <v>19979</v>
          </cell>
          <cell r="S2136">
            <v>35698</v>
          </cell>
          <cell r="T2136">
            <v>1251.8800000000001</v>
          </cell>
          <cell r="U2136">
            <v>1222.8273333333336</v>
          </cell>
          <cell r="V2136">
            <v>1140.9555342465742</v>
          </cell>
        </row>
        <row r="2137">
          <cell r="B2137">
            <v>29770</v>
          </cell>
          <cell r="C2137">
            <v>1</v>
          </cell>
          <cell r="D2137">
            <v>1</v>
          </cell>
          <cell r="Q2137">
            <v>1997</v>
          </cell>
          <cell r="R2137" t="str">
            <v>19979</v>
          </cell>
          <cell r="S2137">
            <v>35699</v>
          </cell>
          <cell r="T2137">
            <v>1249.73</v>
          </cell>
          <cell r="U2137">
            <v>1222.8273333333336</v>
          </cell>
          <cell r="V2137">
            <v>1140.9555342465742</v>
          </cell>
        </row>
        <row r="2138">
          <cell r="B2138">
            <v>29771</v>
          </cell>
          <cell r="C2138">
            <v>1</v>
          </cell>
          <cell r="D2138">
            <v>1</v>
          </cell>
          <cell r="Q2138">
            <v>1997</v>
          </cell>
          <cell r="R2138" t="str">
            <v>19979</v>
          </cell>
          <cell r="S2138">
            <v>35700</v>
          </cell>
          <cell r="T2138">
            <v>1241.72</v>
          </cell>
          <cell r="U2138">
            <v>1222.8273333333336</v>
          </cell>
          <cell r="V2138">
            <v>1140.9555342465742</v>
          </cell>
        </row>
        <row r="2139">
          <cell r="B2139">
            <v>29772</v>
          </cell>
          <cell r="C2139">
            <v>1</v>
          </cell>
          <cell r="D2139">
            <v>1</v>
          </cell>
          <cell r="Q2139">
            <v>1997</v>
          </cell>
          <cell r="R2139" t="str">
            <v>19979</v>
          </cell>
          <cell r="S2139">
            <v>35701</v>
          </cell>
          <cell r="T2139">
            <v>1241.72</v>
          </cell>
          <cell r="U2139">
            <v>1222.8273333333336</v>
          </cell>
          <cell r="V2139">
            <v>1140.9555342465742</v>
          </cell>
        </row>
        <row r="2140">
          <cell r="B2140">
            <v>29773</v>
          </cell>
          <cell r="C2140">
            <v>1</v>
          </cell>
          <cell r="D2140">
            <v>1</v>
          </cell>
          <cell r="Q2140">
            <v>1997</v>
          </cell>
          <cell r="R2140" t="str">
            <v>19979</v>
          </cell>
          <cell r="S2140">
            <v>35702</v>
          </cell>
          <cell r="T2140">
            <v>1241.72</v>
          </cell>
          <cell r="U2140">
            <v>1222.8273333333336</v>
          </cell>
          <cell r="V2140">
            <v>1140.9555342465742</v>
          </cell>
        </row>
        <row r="2141">
          <cell r="B2141">
            <v>29774</v>
          </cell>
          <cell r="C2141">
            <v>1</v>
          </cell>
          <cell r="D2141">
            <v>1</v>
          </cell>
          <cell r="Q2141">
            <v>1997</v>
          </cell>
          <cell r="R2141" t="str">
            <v>19979</v>
          </cell>
          <cell r="S2141">
            <v>35703</v>
          </cell>
          <cell r="T2141">
            <v>1246.27</v>
          </cell>
          <cell r="U2141">
            <v>1222.8273333333336</v>
          </cell>
          <cell r="V2141">
            <v>1140.9555342465742</v>
          </cell>
        </row>
        <row r="2142">
          <cell r="B2142">
            <v>29775</v>
          </cell>
          <cell r="C2142">
            <v>1</v>
          </cell>
          <cell r="D2142">
            <v>1</v>
          </cell>
          <cell r="Q2142">
            <v>1997</v>
          </cell>
          <cell r="R2142" t="str">
            <v>199710</v>
          </cell>
          <cell r="S2142">
            <v>35704</v>
          </cell>
          <cell r="T2142">
            <v>1244.6300000000001</v>
          </cell>
          <cell r="U2142">
            <v>1262.6687096774192</v>
          </cell>
          <cell r="V2142">
            <v>1140.9555342465742</v>
          </cell>
        </row>
        <row r="2143">
          <cell r="B2143">
            <v>29776</v>
          </cell>
          <cell r="C2143">
            <v>1</v>
          </cell>
          <cell r="D2143">
            <v>1</v>
          </cell>
          <cell r="Q2143">
            <v>1997</v>
          </cell>
          <cell r="R2143" t="str">
            <v>199710</v>
          </cell>
          <cell r="S2143">
            <v>35705</v>
          </cell>
          <cell r="T2143">
            <v>1243.27</v>
          </cell>
          <cell r="U2143">
            <v>1262.6687096774192</v>
          </cell>
          <cell r="V2143">
            <v>1140.9555342465742</v>
          </cell>
        </row>
        <row r="2144">
          <cell r="B2144">
            <v>29777</v>
          </cell>
          <cell r="C2144">
            <v>1</v>
          </cell>
          <cell r="D2144">
            <v>1</v>
          </cell>
          <cell r="Q2144">
            <v>1997</v>
          </cell>
          <cell r="R2144" t="str">
            <v>199710</v>
          </cell>
          <cell r="S2144">
            <v>35706</v>
          </cell>
          <cell r="T2144">
            <v>1242.1600000000001</v>
          </cell>
          <cell r="U2144">
            <v>1262.6687096774192</v>
          </cell>
          <cell r="V2144">
            <v>1140.9555342465742</v>
          </cell>
        </row>
        <row r="2145">
          <cell r="B2145">
            <v>29778</v>
          </cell>
          <cell r="C2145">
            <v>1</v>
          </cell>
          <cell r="D2145">
            <v>1</v>
          </cell>
          <cell r="Q2145">
            <v>1997</v>
          </cell>
          <cell r="R2145" t="str">
            <v>199710</v>
          </cell>
          <cell r="S2145">
            <v>35707</v>
          </cell>
          <cell r="T2145">
            <v>1244.8399999999999</v>
          </cell>
          <cell r="U2145">
            <v>1262.6687096774192</v>
          </cell>
          <cell r="V2145">
            <v>1140.9555342465742</v>
          </cell>
        </row>
        <row r="2146">
          <cell r="B2146">
            <v>29779</v>
          </cell>
          <cell r="C2146">
            <v>1</v>
          </cell>
          <cell r="D2146">
            <v>1</v>
          </cell>
          <cell r="Q2146">
            <v>1997</v>
          </cell>
          <cell r="R2146" t="str">
            <v>199710</v>
          </cell>
          <cell r="S2146">
            <v>35708</v>
          </cell>
          <cell r="T2146">
            <v>1244.8399999999999</v>
          </cell>
          <cell r="U2146">
            <v>1262.6687096774192</v>
          </cell>
          <cell r="V2146">
            <v>1140.9555342465742</v>
          </cell>
        </row>
        <row r="2147">
          <cell r="B2147">
            <v>29780</v>
          </cell>
          <cell r="C2147">
            <v>1</v>
          </cell>
          <cell r="D2147">
            <v>1</v>
          </cell>
          <cell r="Q2147">
            <v>1997</v>
          </cell>
          <cell r="R2147" t="str">
            <v>199710</v>
          </cell>
          <cell r="S2147">
            <v>35709</v>
          </cell>
          <cell r="T2147">
            <v>1244.8399999999999</v>
          </cell>
          <cell r="U2147">
            <v>1262.6687096774192</v>
          </cell>
          <cell r="V2147">
            <v>1140.9555342465742</v>
          </cell>
        </row>
        <row r="2148">
          <cell r="B2148">
            <v>29781</v>
          </cell>
          <cell r="C2148">
            <v>1</v>
          </cell>
          <cell r="D2148">
            <v>1</v>
          </cell>
          <cell r="Q2148">
            <v>1997</v>
          </cell>
          <cell r="R2148" t="str">
            <v>199710</v>
          </cell>
          <cell r="S2148">
            <v>35710</v>
          </cell>
          <cell r="T2148">
            <v>1250.95</v>
          </cell>
          <cell r="U2148">
            <v>1262.6687096774192</v>
          </cell>
          <cell r="V2148">
            <v>1140.9555342465742</v>
          </cell>
        </row>
        <row r="2149">
          <cell r="B2149">
            <v>29782</v>
          </cell>
          <cell r="C2149">
            <v>1</v>
          </cell>
          <cell r="D2149">
            <v>1</v>
          </cell>
          <cell r="Q2149">
            <v>1997</v>
          </cell>
          <cell r="R2149" t="str">
            <v>199710</v>
          </cell>
          <cell r="S2149">
            <v>35711</v>
          </cell>
          <cell r="T2149">
            <v>1247.51</v>
          </cell>
          <cell r="U2149">
            <v>1262.6687096774192</v>
          </cell>
          <cell r="V2149">
            <v>1140.9555342465742</v>
          </cell>
        </row>
        <row r="2150">
          <cell r="B2150">
            <v>29783</v>
          </cell>
          <cell r="C2150">
            <v>1</v>
          </cell>
          <cell r="D2150">
            <v>1</v>
          </cell>
          <cell r="Q2150">
            <v>1997</v>
          </cell>
          <cell r="R2150" t="str">
            <v>199710</v>
          </cell>
          <cell r="S2150">
            <v>35712</v>
          </cell>
          <cell r="T2150">
            <v>1252.74</v>
          </cell>
          <cell r="U2150">
            <v>1262.6687096774192</v>
          </cell>
          <cell r="V2150">
            <v>1140.9555342465742</v>
          </cell>
        </row>
        <row r="2151">
          <cell r="B2151">
            <v>29784</v>
          </cell>
          <cell r="C2151">
            <v>1</v>
          </cell>
          <cell r="D2151">
            <v>1</v>
          </cell>
          <cell r="Q2151">
            <v>1997</v>
          </cell>
          <cell r="R2151" t="str">
            <v>199710</v>
          </cell>
          <cell r="S2151">
            <v>35713</v>
          </cell>
          <cell r="T2151">
            <v>1258.04</v>
          </cell>
          <cell r="U2151">
            <v>1262.6687096774192</v>
          </cell>
          <cell r="V2151">
            <v>1140.9555342465742</v>
          </cell>
        </row>
        <row r="2152">
          <cell r="B2152">
            <v>29785</v>
          </cell>
          <cell r="C2152">
            <v>1</v>
          </cell>
          <cell r="D2152">
            <v>1</v>
          </cell>
          <cell r="Q2152">
            <v>1997</v>
          </cell>
          <cell r="R2152" t="str">
            <v>199710</v>
          </cell>
          <cell r="S2152">
            <v>35714</v>
          </cell>
          <cell r="T2152">
            <v>1265.3800000000001</v>
          </cell>
          <cell r="U2152">
            <v>1262.6687096774192</v>
          </cell>
          <cell r="V2152">
            <v>1140.9555342465742</v>
          </cell>
        </row>
        <row r="2153">
          <cell r="B2153">
            <v>29786</v>
          </cell>
          <cell r="C2153">
            <v>1</v>
          </cell>
          <cell r="D2153">
            <v>1</v>
          </cell>
          <cell r="Q2153">
            <v>1997</v>
          </cell>
          <cell r="R2153" t="str">
            <v>199710</v>
          </cell>
          <cell r="S2153">
            <v>35715</v>
          </cell>
          <cell r="T2153">
            <v>1265.3800000000001</v>
          </cell>
          <cell r="U2153">
            <v>1262.6687096774192</v>
          </cell>
          <cell r="V2153">
            <v>1140.9555342465742</v>
          </cell>
        </row>
        <row r="2154">
          <cell r="B2154">
            <v>29787</v>
          </cell>
          <cell r="C2154">
            <v>1</v>
          </cell>
          <cell r="D2154">
            <v>1</v>
          </cell>
          <cell r="Q2154">
            <v>1997</v>
          </cell>
          <cell r="R2154" t="str">
            <v>199710</v>
          </cell>
          <cell r="S2154">
            <v>35716</v>
          </cell>
          <cell r="T2154">
            <v>1265.3800000000001</v>
          </cell>
          <cell r="U2154">
            <v>1262.6687096774192</v>
          </cell>
          <cell r="V2154">
            <v>1140.9555342465742</v>
          </cell>
        </row>
        <row r="2155">
          <cell r="B2155">
            <v>29788</v>
          </cell>
          <cell r="C2155">
            <v>1</v>
          </cell>
          <cell r="D2155">
            <v>1</v>
          </cell>
          <cell r="Q2155">
            <v>1997</v>
          </cell>
          <cell r="R2155" t="str">
            <v>199710</v>
          </cell>
          <cell r="S2155">
            <v>35717</v>
          </cell>
          <cell r="T2155">
            <v>1265.3800000000001</v>
          </cell>
          <cell r="U2155">
            <v>1262.6687096774192</v>
          </cell>
          <cell r="V2155">
            <v>1140.9555342465742</v>
          </cell>
        </row>
        <row r="2156">
          <cell r="B2156">
            <v>29789</v>
          </cell>
          <cell r="C2156">
            <v>1</v>
          </cell>
          <cell r="D2156">
            <v>1</v>
          </cell>
          <cell r="Q2156">
            <v>1997</v>
          </cell>
          <cell r="R2156" t="str">
            <v>199710</v>
          </cell>
          <cell r="S2156">
            <v>35718</v>
          </cell>
          <cell r="T2156">
            <v>1272.77</v>
          </cell>
          <cell r="U2156">
            <v>1262.6687096774192</v>
          </cell>
          <cell r="V2156">
            <v>1140.9555342465742</v>
          </cell>
        </row>
        <row r="2157">
          <cell r="B2157">
            <v>29790</v>
          </cell>
          <cell r="C2157">
            <v>1</v>
          </cell>
          <cell r="D2157">
            <v>1</v>
          </cell>
          <cell r="Q2157">
            <v>1997</v>
          </cell>
          <cell r="R2157" t="str">
            <v>199710</v>
          </cell>
          <cell r="S2157">
            <v>35719</v>
          </cell>
          <cell r="T2157">
            <v>1263.79</v>
          </cell>
          <cell r="U2157">
            <v>1262.6687096774192</v>
          </cell>
          <cell r="V2157">
            <v>1140.9555342465742</v>
          </cell>
        </row>
        <row r="2158">
          <cell r="B2158">
            <v>29791</v>
          </cell>
          <cell r="C2158">
            <v>1</v>
          </cell>
          <cell r="D2158">
            <v>1</v>
          </cell>
          <cell r="Q2158">
            <v>1997</v>
          </cell>
          <cell r="R2158" t="str">
            <v>199710</v>
          </cell>
          <cell r="S2158">
            <v>35720</v>
          </cell>
          <cell r="T2158">
            <v>1268.8699999999999</v>
          </cell>
          <cell r="U2158">
            <v>1262.6687096774192</v>
          </cell>
          <cell r="V2158">
            <v>1140.9555342465742</v>
          </cell>
        </row>
        <row r="2159">
          <cell r="B2159">
            <v>29792</v>
          </cell>
          <cell r="C2159">
            <v>1</v>
          </cell>
          <cell r="D2159">
            <v>1</v>
          </cell>
          <cell r="Q2159">
            <v>1997</v>
          </cell>
          <cell r="R2159" t="str">
            <v>199710</v>
          </cell>
          <cell r="S2159">
            <v>35721</v>
          </cell>
          <cell r="T2159">
            <v>1264.7</v>
          </cell>
          <cell r="U2159">
            <v>1262.6687096774192</v>
          </cell>
          <cell r="V2159">
            <v>1140.9555342465742</v>
          </cell>
        </row>
        <row r="2160">
          <cell r="B2160">
            <v>29793</v>
          </cell>
          <cell r="C2160">
            <v>1</v>
          </cell>
          <cell r="D2160">
            <v>1</v>
          </cell>
          <cell r="Q2160">
            <v>1997</v>
          </cell>
          <cell r="R2160" t="str">
            <v>199710</v>
          </cell>
          <cell r="S2160">
            <v>35722</v>
          </cell>
          <cell r="T2160">
            <v>1264.7</v>
          </cell>
          <cell r="U2160">
            <v>1262.6687096774192</v>
          </cell>
          <cell r="V2160">
            <v>1140.9555342465742</v>
          </cell>
        </row>
        <row r="2161">
          <cell r="B2161">
            <v>29794</v>
          </cell>
          <cell r="C2161">
            <v>1</v>
          </cell>
          <cell r="D2161">
            <v>1</v>
          </cell>
          <cell r="Q2161">
            <v>1997</v>
          </cell>
          <cell r="R2161" t="str">
            <v>199710</v>
          </cell>
          <cell r="S2161">
            <v>35723</v>
          </cell>
          <cell r="T2161">
            <v>1264.7</v>
          </cell>
          <cell r="U2161">
            <v>1262.6687096774192</v>
          </cell>
          <cell r="V2161">
            <v>1140.9555342465742</v>
          </cell>
        </row>
        <row r="2162">
          <cell r="B2162">
            <v>29795</v>
          </cell>
          <cell r="C2162">
            <v>1</v>
          </cell>
          <cell r="D2162">
            <v>1</v>
          </cell>
          <cell r="Q2162">
            <v>1997</v>
          </cell>
          <cell r="R2162" t="str">
            <v>199710</v>
          </cell>
          <cell r="S2162">
            <v>35724</v>
          </cell>
          <cell r="T2162">
            <v>1264.5999999999999</v>
          </cell>
          <cell r="U2162">
            <v>1262.6687096774192</v>
          </cell>
          <cell r="V2162">
            <v>1140.9555342465742</v>
          </cell>
        </row>
        <row r="2163">
          <cell r="B2163">
            <v>29796</v>
          </cell>
          <cell r="C2163">
            <v>1</v>
          </cell>
          <cell r="D2163">
            <v>1</v>
          </cell>
          <cell r="Q2163">
            <v>1997</v>
          </cell>
          <cell r="R2163" t="str">
            <v>199710</v>
          </cell>
          <cell r="S2163">
            <v>35725</v>
          </cell>
          <cell r="T2163">
            <v>1264.32</v>
          </cell>
          <cell r="U2163">
            <v>1262.6687096774192</v>
          </cell>
          <cell r="V2163">
            <v>1140.9555342465742</v>
          </cell>
        </row>
        <row r="2164">
          <cell r="B2164">
            <v>29797</v>
          </cell>
          <cell r="C2164">
            <v>1</v>
          </cell>
          <cell r="D2164">
            <v>1</v>
          </cell>
          <cell r="Q2164">
            <v>1997</v>
          </cell>
          <cell r="R2164" t="str">
            <v>199710</v>
          </cell>
          <cell r="S2164">
            <v>35726</v>
          </cell>
          <cell r="T2164">
            <v>1267.8699999999999</v>
          </cell>
          <cell r="U2164">
            <v>1262.6687096774192</v>
          </cell>
          <cell r="V2164">
            <v>1140.9555342465742</v>
          </cell>
        </row>
        <row r="2165">
          <cell r="B2165">
            <v>29798</v>
          </cell>
          <cell r="C2165">
            <v>1</v>
          </cell>
          <cell r="D2165">
            <v>1</v>
          </cell>
          <cell r="Q2165">
            <v>1997</v>
          </cell>
          <cell r="R2165" t="str">
            <v>199710</v>
          </cell>
          <cell r="S2165">
            <v>35727</v>
          </cell>
          <cell r="T2165">
            <v>1267.0999999999999</v>
          </cell>
          <cell r="U2165">
            <v>1262.6687096774192</v>
          </cell>
          <cell r="V2165">
            <v>1140.9555342465742</v>
          </cell>
        </row>
        <row r="2166">
          <cell r="B2166">
            <v>29799</v>
          </cell>
          <cell r="C2166">
            <v>1</v>
          </cell>
          <cell r="D2166">
            <v>1</v>
          </cell>
          <cell r="Q2166">
            <v>1997</v>
          </cell>
          <cell r="R2166" t="str">
            <v>199710</v>
          </cell>
          <cell r="S2166">
            <v>35728</v>
          </cell>
          <cell r="T2166">
            <v>1272.02</v>
          </cell>
          <cell r="U2166">
            <v>1262.6687096774192</v>
          </cell>
          <cell r="V2166">
            <v>1140.9555342465742</v>
          </cell>
        </row>
        <row r="2167">
          <cell r="B2167">
            <v>29800</v>
          </cell>
          <cell r="C2167">
            <v>1</v>
          </cell>
          <cell r="D2167">
            <v>1</v>
          </cell>
          <cell r="Q2167">
            <v>1997</v>
          </cell>
          <cell r="R2167" t="str">
            <v>199710</v>
          </cell>
          <cell r="S2167">
            <v>35729</v>
          </cell>
          <cell r="T2167">
            <v>1272.02</v>
          </cell>
          <cell r="U2167">
            <v>1262.6687096774192</v>
          </cell>
          <cell r="V2167">
            <v>1140.9555342465742</v>
          </cell>
        </row>
        <row r="2168">
          <cell r="B2168">
            <v>29801</v>
          </cell>
          <cell r="C2168">
            <v>1</v>
          </cell>
          <cell r="D2168">
            <v>1</v>
          </cell>
          <cell r="Q2168">
            <v>1997</v>
          </cell>
          <cell r="R2168" t="str">
            <v>199710</v>
          </cell>
          <cell r="S2168">
            <v>35730</v>
          </cell>
          <cell r="T2168">
            <v>1272.02</v>
          </cell>
          <cell r="U2168">
            <v>1262.6687096774192</v>
          </cell>
          <cell r="V2168">
            <v>1140.9555342465742</v>
          </cell>
        </row>
        <row r="2169">
          <cell r="B2169">
            <v>29802</v>
          </cell>
          <cell r="C2169">
            <v>1</v>
          </cell>
          <cell r="D2169">
            <v>1</v>
          </cell>
          <cell r="Q2169">
            <v>1997</v>
          </cell>
          <cell r="R2169" t="str">
            <v>199710</v>
          </cell>
          <cell r="S2169">
            <v>35731</v>
          </cell>
          <cell r="T2169">
            <v>1274.05</v>
          </cell>
          <cell r="U2169">
            <v>1262.6687096774192</v>
          </cell>
          <cell r="V2169">
            <v>1140.9555342465742</v>
          </cell>
        </row>
        <row r="2170">
          <cell r="B2170">
            <v>29803</v>
          </cell>
          <cell r="C2170">
            <v>1</v>
          </cell>
          <cell r="D2170">
            <v>1</v>
          </cell>
          <cell r="Q2170">
            <v>1997</v>
          </cell>
          <cell r="R2170" t="str">
            <v>199710</v>
          </cell>
          <cell r="S2170">
            <v>35732</v>
          </cell>
          <cell r="T2170">
            <v>1289.8399999999999</v>
          </cell>
          <cell r="U2170">
            <v>1262.6687096774192</v>
          </cell>
          <cell r="V2170">
            <v>1140.9555342465742</v>
          </cell>
        </row>
        <row r="2171">
          <cell r="B2171">
            <v>29804</v>
          </cell>
          <cell r="C2171">
            <v>1</v>
          </cell>
          <cell r="D2171">
            <v>1</v>
          </cell>
          <cell r="Q2171">
            <v>1997</v>
          </cell>
          <cell r="R2171" t="str">
            <v>199710</v>
          </cell>
          <cell r="S2171">
            <v>35733</v>
          </cell>
          <cell r="T2171">
            <v>1282.82</v>
          </cell>
          <cell r="U2171">
            <v>1262.6687096774192</v>
          </cell>
          <cell r="V2171">
            <v>1140.9555342465742</v>
          </cell>
        </row>
        <row r="2172">
          <cell r="B2172">
            <v>29805</v>
          </cell>
          <cell r="C2172">
            <v>1</v>
          </cell>
          <cell r="D2172">
            <v>1</v>
          </cell>
          <cell r="Q2172">
            <v>1997</v>
          </cell>
          <cell r="R2172" t="str">
            <v>199710</v>
          </cell>
          <cell r="S2172">
            <v>35734</v>
          </cell>
          <cell r="T2172">
            <v>1281.2</v>
          </cell>
          <cell r="U2172">
            <v>1262.6687096774192</v>
          </cell>
          <cell r="V2172">
            <v>1140.9555342465742</v>
          </cell>
        </row>
        <row r="2173">
          <cell r="B2173">
            <v>29806</v>
          </cell>
          <cell r="C2173">
            <v>1</v>
          </cell>
          <cell r="D2173">
            <v>1</v>
          </cell>
          <cell r="Q2173">
            <v>1997</v>
          </cell>
          <cell r="R2173" t="str">
            <v>199711</v>
          </cell>
          <cell r="S2173">
            <v>35735</v>
          </cell>
          <cell r="T2173">
            <v>1284.6500000000001</v>
          </cell>
          <cell r="U2173">
            <v>1294.5563333333337</v>
          </cell>
          <cell r="V2173">
            <v>1140.9555342465742</v>
          </cell>
        </row>
        <row r="2174">
          <cell r="B2174">
            <v>29807</v>
          </cell>
          <cell r="C2174">
            <v>1</v>
          </cell>
          <cell r="D2174">
            <v>1</v>
          </cell>
          <cell r="Q2174">
            <v>1997</v>
          </cell>
          <cell r="R2174" t="str">
            <v>199711</v>
          </cell>
          <cell r="S2174">
            <v>35736</v>
          </cell>
          <cell r="T2174">
            <v>1284.6500000000001</v>
          </cell>
          <cell r="U2174">
            <v>1294.5563333333337</v>
          </cell>
          <cell r="V2174">
            <v>1140.9555342465742</v>
          </cell>
        </row>
        <row r="2175">
          <cell r="B2175">
            <v>29808</v>
          </cell>
          <cell r="C2175">
            <v>1</v>
          </cell>
          <cell r="D2175">
            <v>1</v>
          </cell>
          <cell r="Q2175">
            <v>1997</v>
          </cell>
          <cell r="R2175" t="str">
            <v>199711</v>
          </cell>
          <cell r="S2175">
            <v>35737</v>
          </cell>
          <cell r="T2175">
            <v>1284.6500000000001</v>
          </cell>
          <cell r="U2175">
            <v>1294.5563333333337</v>
          </cell>
          <cell r="V2175">
            <v>1140.9555342465742</v>
          </cell>
        </row>
        <row r="2176">
          <cell r="B2176">
            <v>29809</v>
          </cell>
          <cell r="C2176">
            <v>1</v>
          </cell>
          <cell r="D2176">
            <v>1</v>
          </cell>
          <cell r="Q2176">
            <v>1997</v>
          </cell>
          <cell r="R2176" t="str">
            <v>199711</v>
          </cell>
          <cell r="S2176">
            <v>35738</v>
          </cell>
          <cell r="T2176">
            <v>1284.6500000000001</v>
          </cell>
          <cell r="U2176">
            <v>1294.5563333333337</v>
          </cell>
          <cell r="V2176">
            <v>1140.9555342465742</v>
          </cell>
        </row>
        <row r="2177">
          <cell r="B2177">
            <v>29810</v>
          </cell>
          <cell r="C2177">
            <v>1</v>
          </cell>
          <cell r="D2177">
            <v>1</v>
          </cell>
          <cell r="Q2177">
            <v>1997</v>
          </cell>
          <cell r="R2177" t="str">
            <v>199711</v>
          </cell>
          <cell r="S2177">
            <v>35739</v>
          </cell>
          <cell r="T2177">
            <v>1284.6300000000001</v>
          </cell>
          <cell r="U2177">
            <v>1294.5563333333337</v>
          </cell>
          <cell r="V2177">
            <v>1140.9555342465742</v>
          </cell>
        </row>
        <row r="2178">
          <cell r="B2178">
            <v>29811</v>
          </cell>
          <cell r="C2178">
            <v>1</v>
          </cell>
          <cell r="D2178">
            <v>1</v>
          </cell>
          <cell r="Q2178">
            <v>1997</v>
          </cell>
          <cell r="R2178" t="str">
            <v>199711</v>
          </cell>
          <cell r="S2178">
            <v>35740</v>
          </cell>
          <cell r="T2178">
            <v>1281.18</v>
          </cell>
          <cell r="U2178">
            <v>1294.5563333333337</v>
          </cell>
          <cell r="V2178">
            <v>1140.9555342465742</v>
          </cell>
        </row>
        <row r="2179">
          <cell r="B2179">
            <v>29812</v>
          </cell>
          <cell r="C2179">
            <v>1</v>
          </cell>
          <cell r="D2179">
            <v>1</v>
          </cell>
          <cell r="Q2179">
            <v>1997</v>
          </cell>
          <cell r="R2179" t="str">
            <v>199711</v>
          </cell>
          <cell r="S2179">
            <v>35741</v>
          </cell>
          <cell r="T2179">
            <v>1286.73</v>
          </cell>
          <cell r="U2179">
            <v>1294.5563333333337</v>
          </cell>
          <cell r="V2179">
            <v>1140.9555342465742</v>
          </cell>
        </row>
        <row r="2180">
          <cell r="B2180">
            <v>29813</v>
          </cell>
          <cell r="C2180">
            <v>1</v>
          </cell>
          <cell r="D2180">
            <v>1</v>
          </cell>
          <cell r="Q2180">
            <v>1997</v>
          </cell>
          <cell r="R2180" t="str">
            <v>199711</v>
          </cell>
          <cell r="S2180">
            <v>35742</v>
          </cell>
          <cell r="T2180">
            <v>1291.3499999999999</v>
          </cell>
          <cell r="U2180">
            <v>1294.5563333333337</v>
          </cell>
          <cell r="V2180">
            <v>1140.9555342465742</v>
          </cell>
        </row>
        <row r="2181">
          <cell r="B2181">
            <v>29814</v>
          </cell>
          <cell r="C2181">
            <v>1</v>
          </cell>
          <cell r="D2181">
            <v>1</v>
          </cell>
          <cell r="Q2181">
            <v>1997</v>
          </cell>
          <cell r="R2181" t="str">
            <v>199711</v>
          </cell>
          <cell r="S2181">
            <v>35743</v>
          </cell>
          <cell r="T2181">
            <v>1291.3499999999999</v>
          </cell>
          <cell r="U2181">
            <v>1294.5563333333337</v>
          </cell>
          <cell r="V2181">
            <v>1140.9555342465742</v>
          </cell>
        </row>
        <row r="2182">
          <cell r="B2182">
            <v>29815</v>
          </cell>
          <cell r="C2182">
            <v>1</v>
          </cell>
          <cell r="D2182">
            <v>1</v>
          </cell>
          <cell r="Q2182">
            <v>1997</v>
          </cell>
          <cell r="R2182" t="str">
            <v>199711</v>
          </cell>
          <cell r="S2182">
            <v>35744</v>
          </cell>
          <cell r="T2182">
            <v>1291.3499999999999</v>
          </cell>
          <cell r="U2182">
            <v>1294.5563333333337</v>
          </cell>
          <cell r="V2182">
            <v>1140.9555342465742</v>
          </cell>
        </row>
        <row r="2183">
          <cell r="B2183">
            <v>29816</v>
          </cell>
          <cell r="C2183">
            <v>1</v>
          </cell>
          <cell r="D2183">
            <v>1</v>
          </cell>
          <cell r="Q2183">
            <v>1997</v>
          </cell>
          <cell r="R2183" t="str">
            <v>199711</v>
          </cell>
          <cell r="S2183">
            <v>35745</v>
          </cell>
          <cell r="T2183">
            <v>1295.52</v>
          </cell>
          <cell r="U2183">
            <v>1294.5563333333337</v>
          </cell>
          <cell r="V2183">
            <v>1140.9555342465742</v>
          </cell>
        </row>
        <row r="2184">
          <cell r="B2184">
            <v>29817</v>
          </cell>
          <cell r="C2184">
            <v>1</v>
          </cell>
          <cell r="D2184">
            <v>1</v>
          </cell>
          <cell r="Q2184">
            <v>1997</v>
          </cell>
          <cell r="R2184" t="str">
            <v>199711</v>
          </cell>
          <cell r="S2184">
            <v>35746</v>
          </cell>
          <cell r="T2184">
            <v>1294.51</v>
          </cell>
          <cell r="U2184">
            <v>1294.5563333333337</v>
          </cell>
          <cell r="V2184">
            <v>1140.9555342465742</v>
          </cell>
        </row>
        <row r="2185">
          <cell r="B2185">
            <v>29818</v>
          </cell>
          <cell r="C2185">
            <v>1</v>
          </cell>
          <cell r="D2185">
            <v>1</v>
          </cell>
          <cell r="Q2185">
            <v>1997</v>
          </cell>
          <cell r="R2185" t="str">
            <v>199711</v>
          </cell>
          <cell r="S2185">
            <v>35747</v>
          </cell>
          <cell r="T2185">
            <v>1296.6600000000001</v>
          </cell>
          <cell r="U2185">
            <v>1294.5563333333337</v>
          </cell>
          <cell r="V2185">
            <v>1140.9555342465742</v>
          </cell>
        </row>
        <row r="2186">
          <cell r="B2186">
            <v>29819</v>
          </cell>
          <cell r="C2186">
            <v>1</v>
          </cell>
          <cell r="D2186">
            <v>1</v>
          </cell>
          <cell r="Q2186">
            <v>1997</v>
          </cell>
          <cell r="R2186" t="str">
            <v>199711</v>
          </cell>
          <cell r="S2186">
            <v>35748</v>
          </cell>
          <cell r="T2186">
            <v>1297.8699999999999</v>
          </cell>
          <cell r="U2186">
            <v>1294.5563333333337</v>
          </cell>
          <cell r="V2186">
            <v>1140.9555342465742</v>
          </cell>
        </row>
        <row r="2187">
          <cell r="B2187">
            <v>29820</v>
          </cell>
          <cell r="C2187">
            <v>1</v>
          </cell>
          <cell r="D2187">
            <v>1</v>
          </cell>
          <cell r="Q2187">
            <v>1997</v>
          </cell>
          <cell r="R2187" t="str">
            <v>199711</v>
          </cell>
          <cell r="S2187">
            <v>35749</v>
          </cell>
          <cell r="T2187">
            <v>1298.04</v>
          </cell>
          <cell r="U2187">
            <v>1294.5563333333337</v>
          </cell>
          <cell r="V2187">
            <v>1140.9555342465742</v>
          </cell>
        </row>
        <row r="2188">
          <cell r="B2188">
            <v>29821</v>
          </cell>
          <cell r="C2188">
            <v>1</v>
          </cell>
          <cell r="D2188">
            <v>1</v>
          </cell>
          <cell r="Q2188">
            <v>1997</v>
          </cell>
          <cell r="R2188" t="str">
            <v>199711</v>
          </cell>
          <cell r="S2188">
            <v>35750</v>
          </cell>
          <cell r="T2188">
            <v>1298.04</v>
          </cell>
          <cell r="U2188">
            <v>1294.5563333333337</v>
          </cell>
          <cell r="V2188">
            <v>1140.9555342465742</v>
          </cell>
        </row>
        <row r="2189">
          <cell r="B2189">
            <v>29822</v>
          </cell>
          <cell r="C2189">
            <v>1</v>
          </cell>
          <cell r="D2189">
            <v>1</v>
          </cell>
          <cell r="Q2189">
            <v>1997</v>
          </cell>
          <cell r="R2189" t="str">
            <v>199711</v>
          </cell>
          <cell r="S2189">
            <v>35751</v>
          </cell>
          <cell r="T2189">
            <v>1298.04</v>
          </cell>
          <cell r="U2189">
            <v>1294.5563333333337</v>
          </cell>
          <cell r="V2189">
            <v>1140.9555342465742</v>
          </cell>
        </row>
        <row r="2190">
          <cell r="B2190">
            <v>29823</v>
          </cell>
          <cell r="C2190">
            <v>1</v>
          </cell>
          <cell r="D2190">
            <v>1</v>
          </cell>
          <cell r="Q2190">
            <v>1997</v>
          </cell>
          <cell r="R2190" t="str">
            <v>199711</v>
          </cell>
          <cell r="S2190">
            <v>35752</v>
          </cell>
          <cell r="T2190">
            <v>1298.04</v>
          </cell>
          <cell r="U2190">
            <v>1294.5563333333337</v>
          </cell>
          <cell r="V2190">
            <v>1140.9555342465742</v>
          </cell>
        </row>
        <row r="2191">
          <cell r="B2191">
            <v>29824</v>
          </cell>
          <cell r="C2191">
            <v>1</v>
          </cell>
          <cell r="D2191">
            <v>1</v>
          </cell>
          <cell r="Q2191">
            <v>1997</v>
          </cell>
          <cell r="R2191" t="str">
            <v>199711</v>
          </cell>
          <cell r="S2191">
            <v>35753</v>
          </cell>
          <cell r="T2191">
            <v>1297.94</v>
          </cell>
          <cell r="U2191">
            <v>1294.5563333333337</v>
          </cell>
          <cell r="V2191">
            <v>1140.9555342465742</v>
          </cell>
        </row>
        <row r="2192">
          <cell r="B2192">
            <v>29825</v>
          </cell>
          <cell r="C2192">
            <v>1</v>
          </cell>
          <cell r="D2192">
            <v>1</v>
          </cell>
          <cell r="Q2192">
            <v>1997</v>
          </cell>
          <cell r="R2192" t="str">
            <v>199711</v>
          </cell>
          <cell r="S2192">
            <v>35754</v>
          </cell>
          <cell r="T2192">
            <v>1296.6199999999999</v>
          </cell>
          <cell r="U2192">
            <v>1294.5563333333337</v>
          </cell>
          <cell r="V2192">
            <v>1140.9555342465742</v>
          </cell>
        </row>
        <row r="2193">
          <cell r="B2193">
            <v>29826</v>
          </cell>
          <cell r="C2193">
            <v>1</v>
          </cell>
          <cell r="D2193">
            <v>1</v>
          </cell>
          <cell r="Q2193">
            <v>1997</v>
          </cell>
          <cell r="R2193" t="str">
            <v>199711</v>
          </cell>
          <cell r="S2193">
            <v>35755</v>
          </cell>
          <cell r="T2193">
            <v>1298.19</v>
          </cell>
          <cell r="U2193">
            <v>1294.5563333333337</v>
          </cell>
          <cell r="V2193">
            <v>1140.9555342465742</v>
          </cell>
        </row>
        <row r="2194">
          <cell r="B2194">
            <v>29827</v>
          </cell>
          <cell r="C2194">
            <v>1</v>
          </cell>
          <cell r="D2194">
            <v>1</v>
          </cell>
          <cell r="Q2194">
            <v>1997</v>
          </cell>
          <cell r="R2194" t="str">
            <v>199711</v>
          </cell>
          <cell r="S2194">
            <v>35756</v>
          </cell>
          <cell r="T2194">
            <v>1296.3</v>
          </cell>
          <cell r="U2194">
            <v>1294.5563333333337</v>
          </cell>
          <cell r="V2194">
            <v>1140.9555342465742</v>
          </cell>
        </row>
        <row r="2195">
          <cell r="B2195">
            <v>29828</v>
          </cell>
          <cell r="C2195">
            <v>1</v>
          </cell>
          <cell r="D2195">
            <v>1</v>
          </cell>
          <cell r="Q2195">
            <v>1997</v>
          </cell>
          <cell r="R2195" t="str">
            <v>199711</v>
          </cell>
          <cell r="S2195">
            <v>35757</v>
          </cell>
          <cell r="T2195">
            <v>1296.3</v>
          </cell>
          <cell r="U2195">
            <v>1294.5563333333337</v>
          </cell>
          <cell r="V2195">
            <v>1140.9555342465742</v>
          </cell>
        </row>
        <row r="2196">
          <cell r="B2196">
            <v>29829</v>
          </cell>
          <cell r="C2196">
            <v>1</v>
          </cell>
          <cell r="D2196">
            <v>1</v>
          </cell>
          <cell r="Q2196">
            <v>1997</v>
          </cell>
          <cell r="R2196" t="str">
            <v>199711</v>
          </cell>
          <cell r="S2196">
            <v>35758</v>
          </cell>
          <cell r="T2196">
            <v>1296.3</v>
          </cell>
          <cell r="U2196">
            <v>1294.5563333333337</v>
          </cell>
          <cell r="V2196">
            <v>1140.9555342465742</v>
          </cell>
        </row>
        <row r="2197">
          <cell r="B2197">
            <v>29830</v>
          </cell>
          <cell r="C2197">
            <v>1</v>
          </cell>
          <cell r="D2197">
            <v>1</v>
          </cell>
          <cell r="Q2197">
            <v>1997</v>
          </cell>
          <cell r="R2197" t="str">
            <v>199711</v>
          </cell>
          <cell r="S2197">
            <v>35759</v>
          </cell>
          <cell r="T2197">
            <v>1296.3699999999999</v>
          </cell>
          <cell r="U2197">
            <v>1294.5563333333337</v>
          </cell>
          <cell r="V2197">
            <v>1140.9555342465742</v>
          </cell>
        </row>
        <row r="2198">
          <cell r="B2198">
            <v>29831</v>
          </cell>
          <cell r="C2198">
            <v>1</v>
          </cell>
          <cell r="D2198">
            <v>1</v>
          </cell>
          <cell r="Q2198">
            <v>1997</v>
          </cell>
          <cell r="R2198" t="str">
            <v>199711</v>
          </cell>
          <cell r="S2198">
            <v>35760</v>
          </cell>
          <cell r="T2198">
            <v>1299.19</v>
          </cell>
          <cell r="U2198">
            <v>1294.5563333333337</v>
          </cell>
          <cell r="V2198">
            <v>1140.9555342465742</v>
          </cell>
        </row>
        <row r="2199">
          <cell r="B2199">
            <v>29832</v>
          </cell>
          <cell r="C2199">
            <v>1</v>
          </cell>
          <cell r="D2199">
            <v>1</v>
          </cell>
          <cell r="Q2199">
            <v>1997</v>
          </cell>
          <cell r="R2199" t="str">
            <v>199711</v>
          </cell>
          <cell r="S2199">
            <v>35761</v>
          </cell>
          <cell r="T2199">
            <v>1303.1500000000001</v>
          </cell>
          <cell r="U2199">
            <v>1294.5563333333337</v>
          </cell>
          <cell r="V2199">
            <v>1140.9555342465742</v>
          </cell>
        </row>
        <row r="2200">
          <cell r="B2200">
            <v>29833</v>
          </cell>
          <cell r="C2200">
            <v>1</v>
          </cell>
          <cell r="D2200">
            <v>1</v>
          </cell>
          <cell r="Q2200">
            <v>1997</v>
          </cell>
          <cell r="R2200" t="str">
            <v>199711</v>
          </cell>
          <cell r="S2200">
            <v>35762</v>
          </cell>
          <cell r="T2200">
            <v>1303.0999999999999</v>
          </cell>
          <cell r="U2200">
            <v>1294.5563333333337</v>
          </cell>
          <cell r="V2200">
            <v>1140.9555342465742</v>
          </cell>
        </row>
        <row r="2201">
          <cell r="B2201">
            <v>29834</v>
          </cell>
          <cell r="C2201">
            <v>1</v>
          </cell>
          <cell r="D2201">
            <v>1</v>
          </cell>
          <cell r="Q2201">
            <v>1997</v>
          </cell>
          <cell r="R2201" t="str">
            <v>199711</v>
          </cell>
          <cell r="S2201">
            <v>35763</v>
          </cell>
          <cell r="T2201">
            <v>1305.6600000000001</v>
          </cell>
          <cell r="U2201">
            <v>1294.5563333333337</v>
          </cell>
          <cell r="V2201">
            <v>1140.9555342465742</v>
          </cell>
        </row>
        <row r="2202">
          <cell r="B2202">
            <v>29835</v>
          </cell>
          <cell r="C2202">
            <v>1</v>
          </cell>
          <cell r="D2202">
            <v>1</v>
          </cell>
          <cell r="Q2202">
            <v>1997</v>
          </cell>
          <cell r="R2202" t="str">
            <v>199711</v>
          </cell>
          <cell r="S2202">
            <v>35764</v>
          </cell>
          <cell r="T2202">
            <v>1305.6600000000001</v>
          </cell>
          <cell r="U2202">
            <v>1294.5563333333337</v>
          </cell>
          <cell r="V2202">
            <v>1140.9555342465742</v>
          </cell>
        </row>
        <row r="2203">
          <cell r="B2203">
            <v>29836</v>
          </cell>
          <cell r="C2203">
            <v>1</v>
          </cell>
          <cell r="D2203">
            <v>1</v>
          </cell>
          <cell r="Q2203">
            <v>1997</v>
          </cell>
          <cell r="R2203" t="str">
            <v>199712</v>
          </cell>
          <cell r="S2203">
            <v>35765</v>
          </cell>
          <cell r="T2203">
            <v>1305.6600000000001</v>
          </cell>
          <cell r="U2203">
            <v>1295.5680645161285</v>
          </cell>
          <cell r="V2203">
            <v>1140.9555342465742</v>
          </cell>
        </row>
        <row r="2204">
          <cell r="B2204">
            <v>29837</v>
          </cell>
          <cell r="C2204">
            <v>1</v>
          </cell>
          <cell r="D2204">
            <v>1</v>
          </cell>
          <cell r="Q2204">
            <v>1997</v>
          </cell>
          <cell r="R2204" t="str">
            <v>199712</v>
          </cell>
          <cell r="S2204">
            <v>35766</v>
          </cell>
          <cell r="T2204">
            <v>1307.54</v>
          </cell>
          <cell r="U2204">
            <v>1295.5680645161285</v>
          </cell>
          <cell r="V2204">
            <v>1140.9555342465742</v>
          </cell>
        </row>
        <row r="2205">
          <cell r="B2205">
            <v>29838</v>
          </cell>
          <cell r="C2205">
            <v>1</v>
          </cell>
          <cell r="D2205">
            <v>1</v>
          </cell>
          <cell r="Q2205">
            <v>1997</v>
          </cell>
          <cell r="R2205" t="str">
            <v>199712</v>
          </cell>
          <cell r="S2205">
            <v>35767</v>
          </cell>
          <cell r="T2205">
            <v>1307.01</v>
          </cell>
          <cell r="U2205">
            <v>1295.5680645161285</v>
          </cell>
          <cell r="V2205">
            <v>1140.9555342465742</v>
          </cell>
        </row>
        <row r="2206">
          <cell r="B2206">
            <v>29839</v>
          </cell>
          <cell r="C2206">
            <v>1</v>
          </cell>
          <cell r="D2206">
            <v>1</v>
          </cell>
          <cell r="Q2206">
            <v>1997</v>
          </cell>
          <cell r="R2206" t="str">
            <v>199712</v>
          </cell>
          <cell r="S2206">
            <v>35768</v>
          </cell>
          <cell r="T2206">
            <v>1299.43</v>
          </cell>
          <cell r="U2206">
            <v>1295.5680645161285</v>
          </cell>
          <cell r="V2206">
            <v>1140.9555342465742</v>
          </cell>
        </row>
        <row r="2207">
          <cell r="B2207">
            <v>29840</v>
          </cell>
          <cell r="C2207">
            <v>1</v>
          </cell>
          <cell r="D2207">
            <v>1</v>
          </cell>
          <cell r="Q2207">
            <v>1997</v>
          </cell>
          <cell r="R2207" t="str">
            <v>199712</v>
          </cell>
          <cell r="S2207">
            <v>35769</v>
          </cell>
          <cell r="T2207">
            <v>1298.6400000000001</v>
          </cell>
          <cell r="U2207">
            <v>1295.5680645161285</v>
          </cell>
          <cell r="V2207">
            <v>1140.9555342465742</v>
          </cell>
        </row>
        <row r="2208">
          <cell r="B2208">
            <v>29841</v>
          </cell>
          <cell r="C2208">
            <v>1</v>
          </cell>
          <cell r="D2208">
            <v>1</v>
          </cell>
          <cell r="Q2208">
            <v>1997</v>
          </cell>
          <cell r="R2208" t="str">
            <v>199712</v>
          </cell>
          <cell r="S2208">
            <v>35770</v>
          </cell>
          <cell r="T2208">
            <v>1300.55</v>
          </cell>
          <cell r="U2208">
            <v>1295.5680645161285</v>
          </cell>
          <cell r="V2208">
            <v>1140.9555342465742</v>
          </cell>
        </row>
        <row r="2209">
          <cell r="B2209">
            <v>29842</v>
          </cell>
          <cell r="C2209">
            <v>1</v>
          </cell>
          <cell r="D2209">
            <v>1</v>
          </cell>
          <cell r="Q2209">
            <v>1997</v>
          </cell>
          <cell r="R2209" t="str">
            <v>199712</v>
          </cell>
          <cell r="S2209">
            <v>35771</v>
          </cell>
          <cell r="T2209">
            <v>1300.55</v>
          </cell>
          <cell r="U2209">
            <v>1295.5680645161285</v>
          </cell>
          <cell r="V2209">
            <v>1140.9555342465742</v>
          </cell>
        </row>
        <row r="2210">
          <cell r="B2210">
            <v>29843</v>
          </cell>
          <cell r="C2210">
            <v>1</v>
          </cell>
          <cell r="D2210">
            <v>1</v>
          </cell>
          <cell r="Q2210">
            <v>1997</v>
          </cell>
          <cell r="R2210" t="str">
            <v>199712</v>
          </cell>
          <cell r="S2210">
            <v>35772</v>
          </cell>
          <cell r="T2210">
            <v>1300.55</v>
          </cell>
          <cell r="U2210">
            <v>1295.5680645161285</v>
          </cell>
          <cell r="V2210">
            <v>1140.9555342465742</v>
          </cell>
        </row>
        <row r="2211">
          <cell r="B2211">
            <v>29844</v>
          </cell>
          <cell r="C2211">
            <v>1</v>
          </cell>
          <cell r="D2211">
            <v>1</v>
          </cell>
          <cell r="Q2211">
            <v>1997</v>
          </cell>
          <cell r="R2211" t="str">
            <v>199712</v>
          </cell>
          <cell r="S2211">
            <v>35773</v>
          </cell>
          <cell r="T2211">
            <v>1300.55</v>
          </cell>
          <cell r="U2211">
            <v>1295.5680645161285</v>
          </cell>
          <cell r="V2211">
            <v>1140.9555342465742</v>
          </cell>
        </row>
        <row r="2212">
          <cell r="B2212">
            <v>29845</v>
          </cell>
          <cell r="C2212">
            <v>1</v>
          </cell>
          <cell r="D2212">
            <v>1</v>
          </cell>
          <cell r="Q2212">
            <v>1997</v>
          </cell>
          <cell r="R2212" t="str">
            <v>199712</v>
          </cell>
          <cell r="S2212">
            <v>35774</v>
          </cell>
          <cell r="T2212">
            <v>1298.78</v>
          </cell>
          <cell r="U2212">
            <v>1295.5680645161285</v>
          </cell>
          <cell r="V2212">
            <v>1140.9555342465742</v>
          </cell>
        </row>
        <row r="2213">
          <cell r="B2213">
            <v>29846</v>
          </cell>
          <cell r="C2213">
            <v>1</v>
          </cell>
          <cell r="D2213">
            <v>1</v>
          </cell>
          <cell r="Q2213">
            <v>1997</v>
          </cell>
          <cell r="R2213" t="str">
            <v>199712</v>
          </cell>
          <cell r="S2213">
            <v>35775</v>
          </cell>
          <cell r="T2213">
            <v>1301.1500000000001</v>
          </cell>
          <cell r="U2213">
            <v>1295.5680645161285</v>
          </cell>
          <cell r="V2213">
            <v>1140.9555342465742</v>
          </cell>
        </row>
        <row r="2214">
          <cell r="B2214">
            <v>29847</v>
          </cell>
          <cell r="C2214">
            <v>1</v>
          </cell>
          <cell r="D2214">
            <v>1</v>
          </cell>
          <cell r="Q2214">
            <v>1997</v>
          </cell>
          <cell r="R2214" t="str">
            <v>199712</v>
          </cell>
          <cell r="S2214">
            <v>35776</v>
          </cell>
          <cell r="T2214">
            <v>1304.8499999999999</v>
          </cell>
          <cell r="U2214">
            <v>1295.5680645161285</v>
          </cell>
          <cell r="V2214">
            <v>1140.9555342465742</v>
          </cell>
        </row>
        <row r="2215">
          <cell r="B2215">
            <v>29848</v>
          </cell>
          <cell r="C2215">
            <v>1</v>
          </cell>
          <cell r="D2215">
            <v>1</v>
          </cell>
          <cell r="Q2215">
            <v>1997</v>
          </cell>
          <cell r="R2215" t="str">
            <v>199712</v>
          </cell>
          <cell r="S2215">
            <v>35777</v>
          </cell>
          <cell r="T2215">
            <v>1307.42</v>
          </cell>
          <cell r="U2215">
            <v>1295.5680645161285</v>
          </cell>
          <cell r="V2215">
            <v>1140.9555342465742</v>
          </cell>
        </row>
        <row r="2216">
          <cell r="B2216">
            <v>29849</v>
          </cell>
          <cell r="C2216">
            <v>1</v>
          </cell>
          <cell r="D2216">
            <v>1</v>
          </cell>
          <cell r="Q2216">
            <v>1997</v>
          </cell>
          <cell r="R2216" t="str">
            <v>199712</v>
          </cell>
          <cell r="S2216">
            <v>35778</v>
          </cell>
          <cell r="T2216">
            <v>1307.42</v>
          </cell>
          <cell r="U2216">
            <v>1295.5680645161285</v>
          </cell>
          <cell r="V2216">
            <v>1140.9555342465742</v>
          </cell>
        </row>
        <row r="2217">
          <cell r="B2217">
            <v>29850</v>
          </cell>
          <cell r="C2217">
            <v>1</v>
          </cell>
          <cell r="D2217">
            <v>1</v>
          </cell>
          <cell r="Q2217">
            <v>1997</v>
          </cell>
          <cell r="R2217" t="str">
            <v>199712</v>
          </cell>
          <cell r="S2217">
            <v>35779</v>
          </cell>
          <cell r="T2217">
            <v>1307.42</v>
          </cell>
          <cell r="U2217">
            <v>1295.5680645161285</v>
          </cell>
          <cell r="V2217">
            <v>1140.9555342465742</v>
          </cell>
        </row>
        <row r="2218">
          <cell r="B2218">
            <v>29851</v>
          </cell>
          <cell r="C2218">
            <v>1</v>
          </cell>
          <cell r="D2218">
            <v>1</v>
          </cell>
          <cell r="Q2218">
            <v>1997</v>
          </cell>
          <cell r="R2218" t="str">
            <v>199712</v>
          </cell>
          <cell r="S2218">
            <v>35780</v>
          </cell>
          <cell r="T2218">
            <v>1304.02</v>
          </cell>
          <cell r="U2218">
            <v>1295.5680645161285</v>
          </cell>
          <cell r="V2218">
            <v>1140.9555342465742</v>
          </cell>
        </row>
        <row r="2219">
          <cell r="B2219">
            <v>29852</v>
          </cell>
          <cell r="C2219">
            <v>1</v>
          </cell>
          <cell r="D2219">
            <v>1</v>
          </cell>
          <cell r="Q2219">
            <v>1997</v>
          </cell>
          <cell r="R2219" t="str">
            <v>199712</v>
          </cell>
          <cell r="S2219">
            <v>35781</v>
          </cell>
          <cell r="T2219">
            <v>1296.3</v>
          </cell>
          <cell r="U2219">
            <v>1295.5680645161285</v>
          </cell>
          <cell r="V2219">
            <v>1140.9555342465742</v>
          </cell>
        </row>
        <row r="2220">
          <cell r="B2220">
            <v>29853</v>
          </cell>
          <cell r="C2220">
            <v>1</v>
          </cell>
          <cell r="D2220">
            <v>1</v>
          </cell>
          <cell r="Q2220">
            <v>1997</v>
          </cell>
          <cell r="R2220" t="str">
            <v>199712</v>
          </cell>
          <cell r="S2220">
            <v>35782</v>
          </cell>
          <cell r="T2220">
            <v>1286.74</v>
          </cell>
          <cell r="U2220">
            <v>1295.5680645161285</v>
          </cell>
          <cell r="V2220">
            <v>1140.9555342465742</v>
          </cell>
        </row>
        <row r="2221">
          <cell r="B2221">
            <v>29854</v>
          </cell>
          <cell r="C2221">
            <v>1</v>
          </cell>
          <cell r="D2221">
            <v>1</v>
          </cell>
          <cell r="Q2221">
            <v>1997</v>
          </cell>
          <cell r="R2221" t="str">
            <v>199712</v>
          </cell>
          <cell r="S2221">
            <v>35783</v>
          </cell>
          <cell r="T2221">
            <v>1286.1199999999999</v>
          </cell>
          <cell r="U2221">
            <v>1295.5680645161285</v>
          </cell>
          <cell r="V2221">
            <v>1140.9555342465742</v>
          </cell>
        </row>
        <row r="2222">
          <cell r="B2222">
            <v>29855</v>
          </cell>
          <cell r="C2222">
            <v>1</v>
          </cell>
          <cell r="D2222">
            <v>1</v>
          </cell>
          <cell r="Q2222">
            <v>1997</v>
          </cell>
          <cell r="R2222" t="str">
            <v>199712</v>
          </cell>
          <cell r="S2222">
            <v>35784</v>
          </cell>
          <cell r="T2222">
            <v>1287.51</v>
          </cell>
          <cell r="U2222">
            <v>1295.5680645161285</v>
          </cell>
          <cell r="V2222">
            <v>1140.9555342465742</v>
          </cell>
        </row>
        <row r="2223">
          <cell r="B2223">
            <v>29856</v>
          </cell>
          <cell r="C2223">
            <v>1</v>
          </cell>
          <cell r="D2223">
            <v>1</v>
          </cell>
          <cell r="Q2223">
            <v>1997</v>
          </cell>
          <cell r="R2223" t="str">
            <v>199712</v>
          </cell>
          <cell r="S2223">
            <v>35785</v>
          </cell>
          <cell r="T2223">
            <v>1287.51</v>
          </cell>
          <cell r="U2223">
            <v>1295.5680645161285</v>
          </cell>
          <cell r="V2223">
            <v>1140.9555342465742</v>
          </cell>
        </row>
        <row r="2224">
          <cell r="B2224">
            <v>29857</v>
          </cell>
          <cell r="C2224">
            <v>1</v>
          </cell>
          <cell r="D2224">
            <v>1</v>
          </cell>
          <cell r="Q2224">
            <v>1997</v>
          </cell>
          <cell r="R2224" t="str">
            <v>199712</v>
          </cell>
          <cell r="S2224">
            <v>35786</v>
          </cell>
          <cell r="T2224">
            <v>1287.51</v>
          </cell>
          <cell r="U2224">
            <v>1295.5680645161285</v>
          </cell>
          <cell r="V2224">
            <v>1140.9555342465742</v>
          </cell>
        </row>
        <row r="2225">
          <cell r="B2225">
            <v>29858</v>
          </cell>
          <cell r="C2225">
            <v>1</v>
          </cell>
          <cell r="D2225">
            <v>1</v>
          </cell>
          <cell r="Q2225">
            <v>1997</v>
          </cell>
          <cell r="R2225" t="str">
            <v>199712</v>
          </cell>
          <cell r="S2225">
            <v>35787</v>
          </cell>
          <cell r="T2225">
            <v>1288.32</v>
          </cell>
          <cell r="U2225">
            <v>1295.5680645161285</v>
          </cell>
          <cell r="V2225">
            <v>1140.9555342465742</v>
          </cell>
        </row>
        <row r="2226">
          <cell r="B2226">
            <v>29859</v>
          </cell>
          <cell r="C2226">
            <v>1</v>
          </cell>
          <cell r="D2226">
            <v>1</v>
          </cell>
          <cell r="Q2226">
            <v>1997</v>
          </cell>
          <cell r="R2226" t="str">
            <v>199712</v>
          </cell>
          <cell r="S2226">
            <v>35788</v>
          </cell>
          <cell r="T2226">
            <v>1281.5999999999999</v>
          </cell>
          <cell r="U2226">
            <v>1295.5680645161285</v>
          </cell>
          <cell r="V2226">
            <v>1140.9555342465742</v>
          </cell>
        </row>
        <row r="2227">
          <cell r="B2227">
            <v>29860</v>
          </cell>
          <cell r="C2227">
            <v>1</v>
          </cell>
          <cell r="D2227">
            <v>1</v>
          </cell>
          <cell r="Q2227">
            <v>1997</v>
          </cell>
          <cell r="R2227" t="str">
            <v>199712</v>
          </cell>
          <cell r="S2227">
            <v>35789</v>
          </cell>
          <cell r="T2227">
            <v>1281.5999999999999</v>
          </cell>
          <cell r="U2227">
            <v>1295.5680645161285</v>
          </cell>
          <cell r="V2227">
            <v>1140.9555342465742</v>
          </cell>
        </row>
        <row r="2228">
          <cell r="B2228">
            <v>29861</v>
          </cell>
          <cell r="C2228">
            <v>1</v>
          </cell>
          <cell r="D2228">
            <v>1</v>
          </cell>
          <cell r="Q2228">
            <v>1997</v>
          </cell>
          <cell r="R2228" t="str">
            <v>199712</v>
          </cell>
          <cell r="S2228">
            <v>35790</v>
          </cell>
          <cell r="T2228">
            <v>1281.5999999999999</v>
          </cell>
          <cell r="U2228">
            <v>1295.5680645161285</v>
          </cell>
          <cell r="V2228">
            <v>1140.9555342465742</v>
          </cell>
        </row>
        <row r="2229">
          <cell r="B2229">
            <v>29862</v>
          </cell>
          <cell r="C2229">
            <v>1</v>
          </cell>
          <cell r="D2229">
            <v>1</v>
          </cell>
          <cell r="Q2229">
            <v>1997</v>
          </cell>
          <cell r="R2229" t="str">
            <v>199712</v>
          </cell>
          <cell r="S2229">
            <v>35791</v>
          </cell>
          <cell r="T2229">
            <v>1286.92</v>
          </cell>
          <cell r="U2229">
            <v>1295.5680645161285</v>
          </cell>
          <cell r="V2229">
            <v>1140.9555342465742</v>
          </cell>
        </row>
        <row r="2230">
          <cell r="B2230">
            <v>29863</v>
          </cell>
          <cell r="C2230">
            <v>1</v>
          </cell>
          <cell r="D2230">
            <v>1</v>
          </cell>
          <cell r="Q2230">
            <v>1997</v>
          </cell>
          <cell r="R2230" t="str">
            <v>199712</v>
          </cell>
          <cell r="S2230">
            <v>35792</v>
          </cell>
          <cell r="T2230">
            <v>1286.92</v>
          </cell>
          <cell r="U2230">
            <v>1295.5680645161285</v>
          </cell>
          <cell r="V2230">
            <v>1140.9555342465742</v>
          </cell>
        </row>
        <row r="2231">
          <cell r="B2231">
            <v>29864</v>
          </cell>
          <cell r="C2231">
            <v>1</v>
          </cell>
          <cell r="D2231">
            <v>1</v>
          </cell>
          <cell r="Q2231">
            <v>1997</v>
          </cell>
          <cell r="R2231" t="str">
            <v>199712</v>
          </cell>
          <cell r="S2231">
            <v>35793</v>
          </cell>
          <cell r="T2231">
            <v>1286.92</v>
          </cell>
          <cell r="U2231">
            <v>1295.5680645161285</v>
          </cell>
          <cell r="V2231">
            <v>1140.9555342465742</v>
          </cell>
        </row>
        <row r="2232">
          <cell r="B2232">
            <v>29865</v>
          </cell>
          <cell r="C2232">
            <v>1</v>
          </cell>
          <cell r="D2232">
            <v>1</v>
          </cell>
          <cell r="Q2232">
            <v>1997</v>
          </cell>
          <cell r="R2232" t="str">
            <v>199712</v>
          </cell>
          <cell r="S2232">
            <v>35794</v>
          </cell>
          <cell r="T2232">
            <v>1291.92</v>
          </cell>
          <cell r="U2232">
            <v>1295.5680645161285</v>
          </cell>
          <cell r="V2232">
            <v>1140.9555342465742</v>
          </cell>
        </row>
        <row r="2233">
          <cell r="B2233">
            <v>29866</v>
          </cell>
          <cell r="C2233">
            <v>1</v>
          </cell>
          <cell r="D2233">
            <v>1</v>
          </cell>
          <cell r="Q2233">
            <v>1997</v>
          </cell>
          <cell r="R2233" t="str">
            <v>199712</v>
          </cell>
          <cell r="S2233">
            <v>35795</v>
          </cell>
          <cell r="T2233">
            <v>1293.58</v>
          </cell>
          <cell r="U2233">
            <v>1295.5680645161285</v>
          </cell>
          <cell r="V2233">
            <v>1140.9555342465742</v>
          </cell>
        </row>
        <row r="2234">
          <cell r="B2234">
            <v>29867</v>
          </cell>
          <cell r="C2234">
            <v>1</v>
          </cell>
          <cell r="D2234">
            <v>1</v>
          </cell>
          <cell r="Q2234">
            <v>1998</v>
          </cell>
          <cell r="R2234" t="str">
            <v>19981</v>
          </cell>
          <cell r="S2234">
            <v>35796</v>
          </cell>
          <cell r="T2234">
            <v>1293.58</v>
          </cell>
          <cell r="U2234">
            <v>1321.4306451612899</v>
          </cell>
          <cell r="V2234">
            <v>1426.2372328767133</v>
          </cell>
        </row>
        <row r="2235">
          <cell r="B2235">
            <v>29868</v>
          </cell>
          <cell r="C2235">
            <v>1</v>
          </cell>
          <cell r="D2235">
            <v>1</v>
          </cell>
          <cell r="Q2235">
            <v>1998</v>
          </cell>
          <cell r="R2235" t="str">
            <v>19981</v>
          </cell>
          <cell r="S2235">
            <v>35797</v>
          </cell>
          <cell r="T2235">
            <v>1293.58</v>
          </cell>
          <cell r="U2235">
            <v>1321.4306451612899</v>
          </cell>
          <cell r="V2235">
            <v>1426.2372328767133</v>
          </cell>
        </row>
        <row r="2236">
          <cell r="B2236">
            <v>29869</v>
          </cell>
          <cell r="C2236">
            <v>1</v>
          </cell>
          <cell r="D2236">
            <v>1</v>
          </cell>
          <cell r="Q2236">
            <v>1998</v>
          </cell>
          <cell r="R2236" t="str">
            <v>19981</v>
          </cell>
          <cell r="S2236">
            <v>35798</v>
          </cell>
          <cell r="T2236">
            <v>1304.33</v>
          </cell>
          <cell r="U2236">
            <v>1321.4306451612899</v>
          </cell>
          <cell r="V2236">
            <v>1426.2372328767133</v>
          </cell>
        </row>
        <row r="2237">
          <cell r="B2237">
            <v>29870</v>
          </cell>
          <cell r="C2237">
            <v>1</v>
          </cell>
          <cell r="D2237">
            <v>1</v>
          </cell>
          <cell r="Q2237">
            <v>1998</v>
          </cell>
          <cell r="R2237" t="str">
            <v>19981</v>
          </cell>
          <cell r="S2237">
            <v>35799</v>
          </cell>
          <cell r="T2237">
            <v>1304.33</v>
          </cell>
          <cell r="U2237">
            <v>1321.4306451612899</v>
          </cell>
          <cell r="V2237">
            <v>1426.2372328767133</v>
          </cell>
        </row>
        <row r="2238">
          <cell r="B2238">
            <v>29871</v>
          </cell>
          <cell r="C2238">
            <v>1</v>
          </cell>
          <cell r="D2238">
            <v>1</v>
          </cell>
          <cell r="Q2238">
            <v>1998</v>
          </cell>
          <cell r="R2238" t="str">
            <v>19981</v>
          </cell>
          <cell r="S2238">
            <v>35800</v>
          </cell>
          <cell r="T2238">
            <v>1304.33</v>
          </cell>
          <cell r="U2238">
            <v>1321.4306451612899</v>
          </cell>
          <cell r="V2238">
            <v>1426.2372328767133</v>
          </cell>
        </row>
        <row r="2239">
          <cell r="B2239">
            <v>29872</v>
          </cell>
          <cell r="C2239">
            <v>1</v>
          </cell>
          <cell r="D2239">
            <v>1</v>
          </cell>
          <cell r="Q2239">
            <v>1998</v>
          </cell>
          <cell r="R2239" t="str">
            <v>19981</v>
          </cell>
          <cell r="S2239">
            <v>35801</v>
          </cell>
          <cell r="T2239">
            <v>1317.15</v>
          </cell>
          <cell r="U2239">
            <v>1321.4306451612899</v>
          </cell>
          <cell r="V2239">
            <v>1426.2372328767133</v>
          </cell>
        </row>
        <row r="2240">
          <cell r="B2240">
            <v>29873</v>
          </cell>
          <cell r="C2240">
            <v>1</v>
          </cell>
          <cell r="D2240">
            <v>1</v>
          </cell>
          <cell r="Q2240">
            <v>1998</v>
          </cell>
          <cell r="R2240" t="str">
            <v>19981</v>
          </cell>
          <cell r="S2240">
            <v>35802</v>
          </cell>
          <cell r="T2240">
            <v>1318.57</v>
          </cell>
          <cell r="U2240">
            <v>1321.4306451612899</v>
          </cell>
          <cell r="V2240">
            <v>1426.2372328767133</v>
          </cell>
        </row>
        <row r="2241">
          <cell r="B2241">
            <v>29874</v>
          </cell>
          <cell r="C2241">
            <v>1</v>
          </cell>
          <cell r="D2241">
            <v>1</v>
          </cell>
          <cell r="Q2241">
            <v>1998</v>
          </cell>
          <cell r="R2241" t="str">
            <v>19981</v>
          </cell>
          <cell r="S2241">
            <v>35803</v>
          </cell>
          <cell r="T2241">
            <v>1315.95</v>
          </cell>
          <cell r="U2241">
            <v>1321.4306451612899</v>
          </cell>
          <cell r="V2241">
            <v>1426.2372328767133</v>
          </cell>
        </row>
        <row r="2242">
          <cell r="B2242">
            <v>29875</v>
          </cell>
          <cell r="C2242">
            <v>1</v>
          </cell>
          <cell r="D2242">
            <v>1</v>
          </cell>
          <cell r="Q2242">
            <v>1998</v>
          </cell>
          <cell r="R2242" t="str">
            <v>19981</v>
          </cell>
          <cell r="S2242">
            <v>35804</v>
          </cell>
          <cell r="T2242">
            <v>1313.56</v>
          </cell>
          <cell r="U2242">
            <v>1321.4306451612899</v>
          </cell>
          <cell r="V2242">
            <v>1426.2372328767133</v>
          </cell>
        </row>
        <row r="2243">
          <cell r="B2243">
            <v>29876</v>
          </cell>
          <cell r="C2243">
            <v>1</v>
          </cell>
          <cell r="D2243">
            <v>1</v>
          </cell>
          <cell r="Q2243">
            <v>1998</v>
          </cell>
          <cell r="R2243" t="str">
            <v>19981</v>
          </cell>
          <cell r="S2243">
            <v>35805</v>
          </cell>
          <cell r="T2243">
            <v>1315.7</v>
          </cell>
          <cell r="U2243">
            <v>1321.4306451612899</v>
          </cell>
          <cell r="V2243">
            <v>1426.2372328767133</v>
          </cell>
        </row>
        <row r="2244">
          <cell r="B2244">
            <v>29877</v>
          </cell>
          <cell r="C2244">
            <v>1</v>
          </cell>
          <cell r="D2244">
            <v>1</v>
          </cell>
          <cell r="Q2244">
            <v>1998</v>
          </cell>
          <cell r="R2244" t="str">
            <v>19981</v>
          </cell>
          <cell r="S2244">
            <v>35806</v>
          </cell>
          <cell r="T2244">
            <v>1315.7</v>
          </cell>
          <cell r="U2244">
            <v>1321.4306451612899</v>
          </cell>
          <cell r="V2244">
            <v>1426.2372328767133</v>
          </cell>
        </row>
        <row r="2245">
          <cell r="B2245">
            <v>29878</v>
          </cell>
          <cell r="C2245">
            <v>1</v>
          </cell>
          <cell r="D2245">
            <v>1</v>
          </cell>
          <cell r="Q2245">
            <v>1998</v>
          </cell>
          <cell r="R2245" t="str">
            <v>19981</v>
          </cell>
          <cell r="S2245">
            <v>35807</v>
          </cell>
          <cell r="T2245">
            <v>1315.7</v>
          </cell>
          <cell r="U2245">
            <v>1321.4306451612899</v>
          </cell>
          <cell r="V2245">
            <v>1426.2372328767133</v>
          </cell>
        </row>
        <row r="2246">
          <cell r="B2246">
            <v>29879</v>
          </cell>
          <cell r="C2246">
            <v>1</v>
          </cell>
          <cell r="D2246">
            <v>1</v>
          </cell>
          <cell r="Q2246">
            <v>1998</v>
          </cell>
          <cell r="R2246" t="str">
            <v>19981</v>
          </cell>
          <cell r="S2246">
            <v>35808</v>
          </cell>
          <cell r="T2246">
            <v>1315.7</v>
          </cell>
          <cell r="U2246">
            <v>1321.4306451612899</v>
          </cell>
          <cell r="V2246">
            <v>1426.2372328767133</v>
          </cell>
        </row>
        <row r="2247">
          <cell r="B2247">
            <v>29880</v>
          </cell>
          <cell r="C2247">
            <v>1</v>
          </cell>
          <cell r="D2247">
            <v>1</v>
          </cell>
          <cell r="Q2247">
            <v>1998</v>
          </cell>
          <cell r="R2247" t="str">
            <v>19981</v>
          </cell>
          <cell r="S2247">
            <v>35809</v>
          </cell>
          <cell r="T2247">
            <v>1318.25</v>
          </cell>
          <cell r="U2247">
            <v>1321.4306451612899</v>
          </cell>
          <cell r="V2247">
            <v>1426.2372328767133</v>
          </cell>
        </row>
        <row r="2248">
          <cell r="B2248">
            <v>29881</v>
          </cell>
          <cell r="C2248">
            <v>1</v>
          </cell>
          <cell r="D2248">
            <v>1</v>
          </cell>
          <cell r="Q2248">
            <v>1998</v>
          </cell>
          <cell r="R2248" t="str">
            <v>19981</v>
          </cell>
          <cell r="S2248">
            <v>35810</v>
          </cell>
          <cell r="T2248">
            <v>1318.53</v>
          </cell>
          <cell r="U2248">
            <v>1321.4306451612899</v>
          </cell>
          <cell r="V2248">
            <v>1426.2372328767133</v>
          </cell>
        </row>
        <row r="2249">
          <cell r="B2249">
            <v>29882</v>
          </cell>
          <cell r="C2249">
            <v>1</v>
          </cell>
          <cell r="D2249">
            <v>1</v>
          </cell>
          <cell r="Q2249">
            <v>1998</v>
          </cell>
          <cell r="R2249" t="str">
            <v>19981</v>
          </cell>
          <cell r="S2249">
            <v>35811</v>
          </cell>
          <cell r="T2249">
            <v>1319.21</v>
          </cell>
          <cell r="U2249">
            <v>1321.4306451612899</v>
          </cell>
          <cell r="V2249">
            <v>1426.2372328767133</v>
          </cell>
        </row>
        <row r="2250">
          <cell r="B2250">
            <v>29883</v>
          </cell>
          <cell r="C2250">
            <v>1</v>
          </cell>
          <cell r="D2250">
            <v>1</v>
          </cell>
          <cell r="Q2250">
            <v>1998</v>
          </cell>
          <cell r="R2250" t="str">
            <v>19981</v>
          </cell>
          <cell r="S2250">
            <v>35812</v>
          </cell>
          <cell r="T2250">
            <v>1322.16</v>
          </cell>
          <cell r="U2250">
            <v>1321.4306451612899</v>
          </cell>
          <cell r="V2250">
            <v>1426.2372328767133</v>
          </cell>
        </row>
        <row r="2251">
          <cell r="B2251">
            <v>29884</v>
          </cell>
          <cell r="C2251">
            <v>1</v>
          </cell>
          <cell r="D2251">
            <v>1</v>
          </cell>
          <cell r="Q2251">
            <v>1998</v>
          </cell>
          <cell r="R2251" t="str">
            <v>19981</v>
          </cell>
          <cell r="S2251">
            <v>35813</v>
          </cell>
          <cell r="T2251">
            <v>1322.16</v>
          </cell>
          <cell r="U2251">
            <v>1321.4306451612899</v>
          </cell>
          <cell r="V2251">
            <v>1426.2372328767133</v>
          </cell>
        </row>
        <row r="2252">
          <cell r="B2252">
            <v>29885</v>
          </cell>
          <cell r="C2252">
            <v>1</v>
          </cell>
          <cell r="D2252">
            <v>1</v>
          </cell>
          <cell r="Q2252">
            <v>1998</v>
          </cell>
          <cell r="R2252" t="str">
            <v>19981</v>
          </cell>
          <cell r="S2252">
            <v>35814</v>
          </cell>
          <cell r="T2252">
            <v>1322.16</v>
          </cell>
          <cell r="U2252">
            <v>1321.4306451612899</v>
          </cell>
          <cell r="V2252">
            <v>1426.2372328767133</v>
          </cell>
        </row>
        <row r="2253">
          <cell r="B2253">
            <v>29886</v>
          </cell>
          <cell r="C2253">
            <v>1</v>
          </cell>
          <cell r="D2253">
            <v>1</v>
          </cell>
          <cell r="Q2253">
            <v>1998</v>
          </cell>
          <cell r="R2253" t="str">
            <v>19981</v>
          </cell>
          <cell r="S2253">
            <v>35815</v>
          </cell>
          <cell r="T2253">
            <v>1325.07</v>
          </cell>
          <cell r="U2253">
            <v>1321.4306451612899</v>
          </cell>
          <cell r="V2253">
            <v>1426.2372328767133</v>
          </cell>
        </row>
        <row r="2254">
          <cell r="B2254">
            <v>29887</v>
          </cell>
          <cell r="C2254">
            <v>1</v>
          </cell>
          <cell r="D2254">
            <v>1</v>
          </cell>
          <cell r="Q2254">
            <v>1998</v>
          </cell>
          <cell r="R2254" t="str">
            <v>19981</v>
          </cell>
          <cell r="S2254">
            <v>35816</v>
          </cell>
          <cell r="T2254">
            <v>1327</v>
          </cell>
          <cell r="U2254">
            <v>1321.4306451612899</v>
          </cell>
          <cell r="V2254">
            <v>1426.2372328767133</v>
          </cell>
        </row>
        <row r="2255">
          <cell r="B2255">
            <v>29888</v>
          </cell>
          <cell r="C2255">
            <v>1</v>
          </cell>
          <cell r="D2255">
            <v>1</v>
          </cell>
          <cell r="Q2255">
            <v>1998</v>
          </cell>
          <cell r="R2255" t="str">
            <v>19981</v>
          </cell>
          <cell r="S2255">
            <v>35817</v>
          </cell>
          <cell r="T2255">
            <v>1331.48</v>
          </cell>
          <cell r="U2255">
            <v>1321.4306451612899</v>
          </cell>
          <cell r="V2255">
            <v>1426.2372328767133</v>
          </cell>
        </row>
        <row r="2256">
          <cell r="B2256">
            <v>29889</v>
          </cell>
          <cell r="C2256">
            <v>1</v>
          </cell>
          <cell r="D2256">
            <v>1</v>
          </cell>
          <cell r="Q2256">
            <v>1998</v>
          </cell>
          <cell r="R2256" t="str">
            <v>19981</v>
          </cell>
          <cell r="S2256">
            <v>35818</v>
          </cell>
          <cell r="T2256">
            <v>1334.71</v>
          </cell>
          <cell r="U2256">
            <v>1321.4306451612899</v>
          </cell>
          <cell r="V2256">
            <v>1426.2372328767133</v>
          </cell>
        </row>
        <row r="2257">
          <cell r="B2257">
            <v>29890</v>
          </cell>
          <cell r="C2257">
            <v>1</v>
          </cell>
          <cell r="D2257">
            <v>1</v>
          </cell>
          <cell r="Q2257">
            <v>1998</v>
          </cell>
          <cell r="R2257" t="str">
            <v>19981</v>
          </cell>
          <cell r="S2257">
            <v>35819</v>
          </cell>
          <cell r="T2257">
            <v>1332.78</v>
          </cell>
          <cell r="U2257">
            <v>1321.4306451612899</v>
          </cell>
          <cell r="V2257">
            <v>1426.2372328767133</v>
          </cell>
        </row>
        <row r="2258">
          <cell r="B2258">
            <v>29891</v>
          </cell>
          <cell r="C2258">
            <v>1</v>
          </cell>
          <cell r="D2258">
            <v>1</v>
          </cell>
          <cell r="Q2258">
            <v>1998</v>
          </cell>
          <cell r="R2258" t="str">
            <v>19981</v>
          </cell>
          <cell r="S2258">
            <v>35820</v>
          </cell>
          <cell r="T2258">
            <v>1332.78</v>
          </cell>
          <cell r="U2258">
            <v>1321.4306451612899</v>
          </cell>
          <cell r="V2258">
            <v>1426.2372328767133</v>
          </cell>
        </row>
        <row r="2259">
          <cell r="B2259">
            <v>29892</v>
          </cell>
          <cell r="C2259">
            <v>1</v>
          </cell>
          <cell r="D2259">
            <v>1</v>
          </cell>
          <cell r="Q2259">
            <v>1998</v>
          </cell>
          <cell r="R2259" t="str">
            <v>19981</v>
          </cell>
          <cell r="S2259">
            <v>35821</v>
          </cell>
          <cell r="T2259">
            <v>1332.78</v>
          </cell>
          <cell r="U2259">
            <v>1321.4306451612899</v>
          </cell>
          <cell r="V2259">
            <v>1426.2372328767133</v>
          </cell>
        </row>
        <row r="2260">
          <cell r="B2260">
            <v>29893</v>
          </cell>
          <cell r="C2260">
            <v>1</v>
          </cell>
          <cell r="D2260">
            <v>1</v>
          </cell>
          <cell r="Q2260">
            <v>1998</v>
          </cell>
          <cell r="R2260" t="str">
            <v>19981</v>
          </cell>
          <cell r="S2260">
            <v>35822</v>
          </cell>
          <cell r="T2260">
            <v>1336.38</v>
          </cell>
          <cell r="U2260">
            <v>1321.4306451612899</v>
          </cell>
          <cell r="V2260">
            <v>1426.2372328767133</v>
          </cell>
        </row>
        <row r="2261">
          <cell r="B2261">
            <v>29894</v>
          </cell>
          <cell r="C2261">
            <v>1</v>
          </cell>
          <cell r="D2261">
            <v>1</v>
          </cell>
          <cell r="Q2261">
            <v>1998</v>
          </cell>
          <cell r="R2261" t="str">
            <v>19981</v>
          </cell>
          <cell r="S2261">
            <v>35823</v>
          </cell>
          <cell r="T2261">
            <v>1337.3</v>
          </cell>
          <cell r="U2261">
            <v>1321.4306451612899</v>
          </cell>
          <cell r="V2261">
            <v>1426.2372328767133</v>
          </cell>
        </row>
        <row r="2262">
          <cell r="B2262">
            <v>29895</v>
          </cell>
          <cell r="C2262">
            <v>1</v>
          </cell>
          <cell r="D2262">
            <v>1</v>
          </cell>
          <cell r="Q2262">
            <v>1998</v>
          </cell>
          <cell r="R2262" t="str">
            <v>19981</v>
          </cell>
          <cell r="S2262">
            <v>35824</v>
          </cell>
          <cell r="T2262">
            <v>1339.57</v>
          </cell>
          <cell r="U2262">
            <v>1321.4306451612899</v>
          </cell>
          <cell r="V2262">
            <v>1426.2372328767133</v>
          </cell>
        </row>
        <row r="2263">
          <cell r="B2263">
            <v>29896</v>
          </cell>
          <cell r="C2263">
            <v>1</v>
          </cell>
          <cell r="D2263">
            <v>1</v>
          </cell>
          <cell r="Q2263">
            <v>1998</v>
          </cell>
          <cell r="R2263" t="str">
            <v>19981</v>
          </cell>
          <cell r="S2263">
            <v>35825</v>
          </cell>
          <cell r="T2263">
            <v>1341.85</v>
          </cell>
          <cell r="U2263">
            <v>1321.4306451612899</v>
          </cell>
          <cell r="V2263">
            <v>1426.2372328767133</v>
          </cell>
        </row>
        <row r="2264">
          <cell r="B2264">
            <v>29897</v>
          </cell>
          <cell r="C2264">
            <v>1</v>
          </cell>
          <cell r="D2264">
            <v>1</v>
          </cell>
          <cell r="Q2264">
            <v>1998</v>
          </cell>
          <cell r="R2264" t="str">
            <v>19981</v>
          </cell>
          <cell r="S2264">
            <v>35826</v>
          </cell>
          <cell r="T2264">
            <v>1342</v>
          </cell>
          <cell r="U2264">
            <v>1321.4306451612899</v>
          </cell>
          <cell r="V2264">
            <v>1426.2372328767133</v>
          </cell>
        </row>
        <row r="2265">
          <cell r="B2265">
            <v>29898</v>
          </cell>
          <cell r="C2265">
            <v>1</v>
          </cell>
          <cell r="D2265">
            <v>1</v>
          </cell>
          <cell r="Q2265">
            <v>1998</v>
          </cell>
          <cell r="R2265" t="str">
            <v>19982</v>
          </cell>
          <cell r="S2265">
            <v>35827</v>
          </cell>
          <cell r="T2265">
            <v>1342</v>
          </cell>
          <cell r="U2265">
            <v>1346.2874999999999</v>
          </cell>
          <cell r="V2265">
            <v>1426.2372328767133</v>
          </cell>
        </row>
        <row r="2266">
          <cell r="B2266">
            <v>29899</v>
          </cell>
          <cell r="C2266">
            <v>1</v>
          </cell>
          <cell r="D2266">
            <v>1</v>
          </cell>
          <cell r="Q2266">
            <v>1998</v>
          </cell>
          <cell r="R2266" t="str">
            <v>19982</v>
          </cell>
          <cell r="S2266">
            <v>35828</v>
          </cell>
          <cell r="T2266">
            <v>1342</v>
          </cell>
          <cell r="U2266">
            <v>1346.2874999999999</v>
          </cell>
          <cell r="V2266">
            <v>1426.2372328767133</v>
          </cell>
        </row>
        <row r="2267">
          <cell r="B2267">
            <v>29900</v>
          </cell>
          <cell r="C2267">
            <v>1</v>
          </cell>
          <cell r="D2267">
            <v>1</v>
          </cell>
          <cell r="Q2267">
            <v>1998</v>
          </cell>
          <cell r="R2267" t="str">
            <v>19982</v>
          </cell>
          <cell r="S2267">
            <v>35829</v>
          </cell>
          <cell r="T2267">
            <v>1343.9</v>
          </cell>
          <cell r="U2267">
            <v>1346.2874999999999</v>
          </cell>
          <cell r="V2267">
            <v>1426.2372328767133</v>
          </cell>
        </row>
        <row r="2268">
          <cell r="B2268">
            <v>29901</v>
          </cell>
          <cell r="C2268">
            <v>1</v>
          </cell>
          <cell r="D2268">
            <v>1</v>
          </cell>
          <cell r="Q2268">
            <v>1998</v>
          </cell>
          <cell r="R2268" t="str">
            <v>19982</v>
          </cell>
          <cell r="S2268">
            <v>35830</v>
          </cell>
          <cell r="T2268">
            <v>1345.01</v>
          </cell>
          <cell r="U2268">
            <v>1346.2874999999999</v>
          </cell>
          <cell r="V2268">
            <v>1426.2372328767133</v>
          </cell>
        </row>
        <row r="2269">
          <cell r="B2269">
            <v>29902</v>
          </cell>
          <cell r="C2269">
            <v>1</v>
          </cell>
          <cell r="D2269">
            <v>1</v>
          </cell>
          <cell r="Q2269">
            <v>1998</v>
          </cell>
          <cell r="R2269" t="str">
            <v>19982</v>
          </cell>
          <cell r="S2269">
            <v>35831</v>
          </cell>
          <cell r="T2269">
            <v>1345.46</v>
          </cell>
          <cell r="U2269">
            <v>1346.2874999999999</v>
          </cell>
          <cell r="V2269">
            <v>1426.2372328767133</v>
          </cell>
        </row>
        <row r="2270">
          <cell r="B2270">
            <v>29903</v>
          </cell>
          <cell r="C2270">
            <v>1</v>
          </cell>
          <cell r="D2270">
            <v>1</v>
          </cell>
          <cell r="Q2270">
            <v>1998</v>
          </cell>
          <cell r="R2270" t="str">
            <v>19982</v>
          </cell>
          <cell r="S2270">
            <v>35832</v>
          </cell>
          <cell r="T2270">
            <v>1346.09</v>
          </cell>
          <cell r="U2270">
            <v>1346.2874999999999</v>
          </cell>
          <cell r="V2270">
            <v>1426.2372328767133</v>
          </cell>
        </row>
        <row r="2271">
          <cell r="B2271">
            <v>29904</v>
          </cell>
          <cell r="C2271">
            <v>1</v>
          </cell>
          <cell r="D2271">
            <v>1</v>
          </cell>
          <cell r="Q2271">
            <v>1998</v>
          </cell>
          <cell r="R2271" t="str">
            <v>19982</v>
          </cell>
          <cell r="S2271">
            <v>35833</v>
          </cell>
          <cell r="T2271">
            <v>1346.42</v>
          </cell>
          <cell r="U2271">
            <v>1346.2874999999999</v>
          </cell>
          <cell r="V2271">
            <v>1426.2372328767133</v>
          </cell>
        </row>
        <row r="2272">
          <cell r="B2272">
            <v>29905</v>
          </cell>
          <cell r="C2272">
            <v>1</v>
          </cell>
          <cell r="D2272">
            <v>1</v>
          </cell>
          <cell r="Q2272">
            <v>1998</v>
          </cell>
          <cell r="R2272" t="str">
            <v>19982</v>
          </cell>
          <cell r="S2272">
            <v>35834</v>
          </cell>
          <cell r="T2272">
            <v>1346.42</v>
          </cell>
          <cell r="U2272">
            <v>1346.2874999999999</v>
          </cell>
          <cell r="V2272">
            <v>1426.2372328767133</v>
          </cell>
        </row>
        <row r="2273">
          <cell r="B2273">
            <v>29906</v>
          </cell>
          <cell r="C2273">
            <v>1</v>
          </cell>
          <cell r="D2273">
            <v>1</v>
          </cell>
          <cell r="Q2273">
            <v>1998</v>
          </cell>
          <cell r="R2273" t="str">
            <v>19982</v>
          </cell>
          <cell r="S2273">
            <v>35835</v>
          </cell>
          <cell r="T2273">
            <v>1346.42</v>
          </cell>
          <cell r="U2273">
            <v>1346.2874999999999</v>
          </cell>
          <cell r="V2273">
            <v>1426.2372328767133</v>
          </cell>
        </row>
        <row r="2274">
          <cell r="B2274">
            <v>29907</v>
          </cell>
          <cell r="C2274">
            <v>1</v>
          </cell>
          <cell r="D2274">
            <v>1</v>
          </cell>
          <cell r="Q2274">
            <v>1998</v>
          </cell>
          <cell r="R2274" t="str">
            <v>19982</v>
          </cell>
          <cell r="S2274">
            <v>35836</v>
          </cell>
          <cell r="T2274">
            <v>1347.72</v>
          </cell>
          <cell r="U2274">
            <v>1346.2874999999999</v>
          </cell>
          <cell r="V2274">
            <v>1426.2372328767133</v>
          </cell>
        </row>
        <row r="2275">
          <cell r="B2275">
            <v>29908</v>
          </cell>
          <cell r="C2275">
            <v>1</v>
          </cell>
          <cell r="D2275">
            <v>1</v>
          </cell>
          <cell r="Q2275">
            <v>1998</v>
          </cell>
          <cell r="R2275" t="str">
            <v>19982</v>
          </cell>
          <cell r="S2275">
            <v>35837</v>
          </cell>
          <cell r="T2275">
            <v>1348.23</v>
          </cell>
          <cell r="U2275">
            <v>1346.2874999999999</v>
          </cell>
          <cell r="V2275">
            <v>1426.2372328767133</v>
          </cell>
        </row>
        <row r="2276">
          <cell r="B2276">
            <v>29909</v>
          </cell>
          <cell r="C2276">
            <v>1</v>
          </cell>
          <cell r="D2276">
            <v>1</v>
          </cell>
          <cell r="Q2276">
            <v>1998</v>
          </cell>
          <cell r="R2276" t="str">
            <v>19982</v>
          </cell>
          <cell r="S2276">
            <v>35838</v>
          </cell>
          <cell r="T2276">
            <v>1348.86</v>
          </cell>
          <cell r="U2276">
            <v>1346.2874999999999</v>
          </cell>
          <cell r="V2276">
            <v>1426.2372328767133</v>
          </cell>
        </row>
        <row r="2277">
          <cell r="B2277">
            <v>29910</v>
          </cell>
          <cell r="C2277">
            <v>1</v>
          </cell>
          <cell r="D2277">
            <v>1</v>
          </cell>
          <cell r="Q2277">
            <v>1998</v>
          </cell>
          <cell r="R2277" t="str">
            <v>19982</v>
          </cell>
          <cell r="S2277">
            <v>35839</v>
          </cell>
          <cell r="T2277">
            <v>1349.34</v>
          </cell>
          <cell r="U2277">
            <v>1346.2874999999999</v>
          </cell>
          <cell r="V2277">
            <v>1426.2372328767133</v>
          </cell>
        </row>
        <row r="2278">
          <cell r="B2278">
            <v>29911</v>
          </cell>
          <cell r="C2278">
            <v>1</v>
          </cell>
          <cell r="D2278">
            <v>1</v>
          </cell>
          <cell r="Q2278">
            <v>1998</v>
          </cell>
          <cell r="R2278" t="str">
            <v>19982</v>
          </cell>
          <cell r="S2278">
            <v>35840</v>
          </cell>
          <cell r="T2278">
            <v>1349.54</v>
          </cell>
          <cell r="U2278">
            <v>1346.2874999999999</v>
          </cell>
          <cell r="V2278">
            <v>1426.2372328767133</v>
          </cell>
        </row>
        <row r="2279">
          <cell r="B2279">
            <v>29912</v>
          </cell>
          <cell r="C2279">
            <v>1</v>
          </cell>
          <cell r="D2279">
            <v>1</v>
          </cell>
          <cell r="Q2279">
            <v>1998</v>
          </cell>
          <cell r="R2279" t="str">
            <v>19982</v>
          </cell>
          <cell r="S2279">
            <v>35841</v>
          </cell>
          <cell r="T2279">
            <v>1349.54</v>
          </cell>
          <cell r="U2279">
            <v>1346.2874999999999</v>
          </cell>
          <cell r="V2279">
            <v>1426.2372328767133</v>
          </cell>
        </row>
        <row r="2280">
          <cell r="B2280">
            <v>29913</v>
          </cell>
          <cell r="C2280">
            <v>1</v>
          </cell>
          <cell r="D2280">
            <v>1</v>
          </cell>
          <cell r="Q2280">
            <v>1998</v>
          </cell>
          <cell r="R2280" t="str">
            <v>19982</v>
          </cell>
          <cell r="S2280">
            <v>35842</v>
          </cell>
          <cell r="T2280">
            <v>1349.54</v>
          </cell>
          <cell r="U2280">
            <v>1346.2874999999999</v>
          </cell>
          <cell r="V2280">
            <v>1426.2372328767133</v>
          </cell>
        </row>
        <row r="2281">
          <cell r="B2281">
            <v>29914</v>
          </cell>
          <cell r="C2281">
            <v>1</v>
          </cell>
          <cell r="D2281">
            <v>1</v>
          </cell>
          <cell r="Q2281">
            <v>1998</v>
          </cell>
          <cell r="R2281" t="str">
            <v>19982</v>
          </cell>
          <cell r="S2281">
            <v>35843</v>
          </cell>
          <cell r="T2281">
            <v>1350.97</v>
          </cell>
          <cell r="U2281">
            <v>1346.2874999999999</v>
          </cell>
          <cell r="V2281">
            <v>1426.2372328767133</v>
          </cell>
        </row>
        <row r="2282">
          <cell r="B2282">
            <v>29915</v>
          </cell>
          <cell r="C2282">
            <v>1</v>
          </cell>
          <cell r="D2282">
            <v>1</v>
          </cell>
          <cell r="Q2282">
            <v>1998</v>
          </cell>
          <cell r="R2282" t="str">
            <v>19982</v>
          </cell>
          <cell r="S2282">
            <v>35844</v>
          </cell>
          <cell r="T2282">
            <v>1350.23</v>
          </cell>
          <cell r="U2282">
            <v>1346.2874999999999</v>
          </cell>
          <cell r="V2282">
            <v>1426.2372328767133</v>
          </cell>
        </row>
        <row r="2283">
          <cell r="B2283">
            <v>29916</v>
          </cell>
          <cell r="C2283">
            <v>1</v>
          </cell>
          <cell r="D2283">
            <v>1</v>
          </cell>
          <cell r="Q2283">
            <v>1998</v>
          </cell>
          <cell r="R2283" t="str">
            <v>19982</v>
          </cell>
          <cell r="S2283">
            <v>35845</v>
          </cell>
          <cell r="T2283">
            <v>1349.95</v>
          </cell>
          <cell r="U2283">
            <v>1346.2874999999999</v>
          </cell>
          <cell r="V2283">
            <v>1426.2372328767133</v>
          </cell>
        </row>
        <row r="2284">
          <cell r="B2284">
            <v>29917</v>
          </cell>
          <cell r="C2284">
            <v>1</v>
          </cell>
          <cell r="D2284">
            <v>1</v>
          </cell>
          <cell r="Q2284">
            <v>1998</v>
          </cell>
          <cell r="R2284" t="str">
            <v>19982</v>
          </cell>
          <cell r="S2284">
            <v>35846</v>
          </cell>
          <cell r="T2284">
            <v>1350.1</v>
          </cell>
          <cell r="U2284">
            <v>1346.2874999999999</v>
          </cell>
          <cell r="V2284">
            <v>1426.2372328767133</v>
          </cell>
        </row>
        <row r="2285">
          <cell r="B2285">
            <v>29918</v>
          </cell>
          <cell r="C2285">
            <v>1</v>
          </cell>
          <cell r="D2285">
            <v>1</v>
          </cell>
          <cell r="Q2285">
            <v>1998</v>
          </cell>
          <cell r="R2285" t="str">
            <v>19982</v>
          </cell>
          <cell r="S2285">
            <v>35847</v>
          </cell>
          <cell r="T2285">
            <v>1347.94</v>
          </cell>
          <cell r="U2285">
            <v>1346.2874999999999</v>
          </cell>
          <cell r="V2285">
            <v>1426.2372328767133</v>
          </cell>
        </row>
        <row r="2286">
          <cell r="B2286">
            <v>29919</v>
          </cell>
          <cell r="C2286">
            <v>1</v>
          </cell>
          <cell r="D2286">
            <v>1</v>
          </cell>
          <cell r="Q2286">
            <v>1998</v>
          </cell>
          <cell r="R2286" t="str">
            <v>19982</v>
          </cell>
          <cell r="S2286">
            <v>35848</v>
          </cell>
          <cell r="T2286">
            <v>1347.94</v>
          </cell>
          <cell r="U2286">
            <v>1346.2874999999999</v>
          </cell>
          <cell r="V2286">
            <v>1426.2372328767133</v>
          </cell>
        </row>
        <row r="2287">
          <cell r="B2287">
            <v>29920</v>
          </cell>
          <cell r="C2287">
            <v>1</v>
          </cell>
          <cell r="D2287">
            <v>1</v>
          </cell>
          <cell r="Q2287">
            <v>1998</v>
          </cell>
          <cell r="R2287" t="str">
            <v>19982</v>
          </cell>
          <cell r="S2287">
            <v>35849</v>
          </cell>
          <cell r="T2287">
            <v>1347.94</v>
          </cell>
          <cell r="U2287">
            <v>1346.2874999999999</v>
          </cell>
          <cell r="V2287">
            <v>1426.2372328767133</v>
          </cell>
        </row>
        <row r="2288">
          <cell r="B2288">
            <v>29921</v>
          </cell>
          <cell r="C2288">
            <v>1</v>
          </cell>
          <cell r="D2288">
            <v>1</v>
          </cell>
          <cell r="Q2288">
            <v>1998</v>
          </cell>
          <cell r="R2288" t="str">
            <v>19982</v>
          </cell>
          <cell r="S2288">
            <v>35850</v>
          </cell>
          <cell r="T2288">
            <v>1340.92</v>
          </cell>
          <cell r="U2288">
            <v>1346.2874999999999</v>
          </cell>
          <cell r="V2288">
            <v>1426.2372328767133</v>
          </cell>
        </row>
        <row r="2289">
          <cell r="B2289">
            <v>29922</v>
          </cell>
          <cell r="C2289">
            <v>1</v>
          </cell>
          <cell r="D2289">
            <v>1</v>
          </cell>
          <cell r="Q2289">
            <v>1998</v>
          </cell>
          <cell r="R2289" t="str">
            <v>19982</v>
          </cell>
          <cell r="S2289">
            <v>35851</v>
          </cell>
          <cell r="T2289">
            <v>1334.72</v>
          </cell>
          <cell r="U2289">
            <v>1346.2874999999999</v>
          </cell>
          <cell r="V2289">
            <v>1426.2372328767133</v>
          </cell>
        </row>
        <row r="2290">
          <cell r="B2290">
            <v>29923</v>
          </cell>
          <cell r="C2290">
            <v>1</v>
          </cell>
          <cell r="D2290">
            <v>1</v>
          </cell>
          <cell r="Q2290">
            <v>1998</v>
          </cell>
          <cell r="R2290" t="str">
            <v>19982</v>
          </cell>
          <cell r="S2290">
            <v>35852</v>
          </cell>
          <cell r="T2290">
            <v>1340.75</v>
          </cell>
          <cell r="U2290">
            <v>1346.2874999999999</v>
          </cell>
          <cell r="V2290">
            <v>1426.2372328767133</v>
          </cell>
        </row>
        <row r="2291">
          <cell r="B2291">
            <v>29924</v>
          </cell>
          <cell r="C2291">
            <v>1</v>
          </cell>
          <cell r="D2291">
            <v>1</v>
          </cell>
          <cell r="Q2291">
            <v>1998</v>
          </cell>
          <cell r="R2291" t="str">
            <v>19982</v>
          </cell>
          <cell r="S2291">
            <v>35853</v>
          </cell>
          <cell r="T2291">
            <v>1344.25</v>
          </cell>
          <cell r="U2291">
            <v>1346.2874999999999</v>
          </cell>
          <cell r="V2291">
            <v>1426.2372328767133</v>
          </cell>
        </row>
        <row r="2292">
          <cell r="B2292">
            <v>29925</v>
          </cell>
          <cell r="C2292">
            <v>1</v>
          </cell>
          <cell r="D2292">
            <v>1</v>
          </cell>
          <cell r="Q2292">
            <v>1998</v>
          </cell>
          <cell r="R2292" t="str">
            <v>19982</v>
          </cell>
          <cell r="S2292">
            <v>35854</v>
          </cell>
          <cell r="T2292">
            <v>1343.85</v>
          </cell>
          <cell r="U2292">
            <v>1346.2874999999999</v>
          </cell>
          <cell r="V2292">
            <v>1426.2372328767133</v>
          </cell>
        </row>
        <row r="2293">
          <cell r="B2293">
            <v>29926</v>
          </cell>
          <cell r="C2293">
            <v>1</v>
          </cell>
          <cell r="D2293">
            <v>1</v>
          </cell>
          <cell r="Q2293">
            <v>1998</v>
          </cell>
          <cell r="R2293" t="str">
            <v>19983</v>
          </cell>
          <cell r="S2293">
            <v>35855</v>
          </cell>
          <cell r="T2293">
            <v>1343.85</v>
          </cell>
          <cell r="U2293">
            <v>1357.1190322580646</v>
          </cell>
          <cell r="V2293">
            <v>1426.2372328767133</v>
          </cell>
        </row>
        <row r="2294">
          <cell r="B2294">
            <v>29927</v>
          </cell>
          <cell r="C2294">
            <v>1</v>
          </cell>
          <cell r="D2294">
            <v>1</v>
          </cell>
          <cell r="Q2294">
            <v>1998</v>
          </cell>
          <cell r="R2294" t="str">
            <v>19983</v>
          </cell>
          <cell r="S2294">
            <v>35856</v>
          </cell>
          <cell r="T2294">
            <v>1343.85</v>
          </cell>
          <cell r="U2294">
            <v>1357.1190322580646</v>
          </cell>
          <cell r="V2294">
            <v>1426.2372328767133</v>
          </cell>
        </row>
        <row r="2295">
          <cell r="B2295">
            <v>29928</v>
          </cell>
          <cell r="C2295">
            <v>1</v>
          </cell>
          <cell r="D2295">
            <v>1</v>
          </cell>
          <cell r="Q2295">
            <v>1998</v>
          </cell>
          <cell r="R2295" t="str">
            <v>19983</v>
          </cell>
          <cell r="S2295">
            <v>35857</v>
          </cell>
          <cell r="T2295">
            <v>1349.04</v>
          </cell>
          <cell r="U2295">
            <v>1357.1190322580646</v>
          </cell>
          <cell r="V2295">
            <v>1426.2372328767133</v>
          </cell>
        </row>
        <row r="2296">
          <cell r="B2296">
            <v>29929</v>
          </cell>
          <cell r="C2296">
            <v>1</v>
          </cell>
          <cell r="D2296">
            <v>1</v>
          </cell>
          <cell r="Q2296">
            <v>1998</v>
          </cell>
          <cell r="R2296" t="str">
            <v>19983</v>
          </cell>
          <cell r="S2296">
            <v>35858</v>
          </cell>
          <cell r="T2296">
            <v>1352.21</v>
          </cell>
          <cell r="U2296">
            <v>1357.1190322580646</v>
          </cell>
          <cell r="V2296">
            <v>1426.2372328767133</v>
          </cell>
        </row>
        <row r="2297">
          <cell r="B2297">
            <v>29930</v>
          </cell>
          <cell r="C2297">
            <v>1</v>
          </cell>
          <cell r="D2297">
            <v>1</v>
          </cell>
          <cell r="Q2297">
            <v>1998</v>
          </cell>
          <cell r="R2297" t="str">
            <v>19983</v>
          </cell>
          <cell r="S2297">
            <v>35859</v>
          </cell>
          <cell r="T2297">
            <v>1349.8</v>
          </cell>
          <cell r="U2297">
            <v>1357.1190322580646</v>
          </cell>
          <cell r="V2297">
            <v>1426.2372328767133</v>
          </cell>
        </row>
        <row r="2298">
          <cell r="B2298">
            <v>29931</v>
          </cell>
          <cell r="C2298">
            <v>1</v>
          </cell>
          <cell r="D2298">
            <v>1</v>
          </cell>
          <cell r="Q2298">
            <v>1998</v>
          </cell>
          <cell r="R2298" t="str">
            <v>19983</v>
          </cell>
          <cell r="S2298">
            <v>35860</v>
          </cell>
          <cell r="T2298">
            <v>1353.19</v>
          </cell>
          <cell r="U2298">
            <v>1357.1190322580646</v>
          </cell>
          <cell r="V2298">
            <v>1426.2372328767133</v>
          </cell>
        </row>
        <row r="2299">
          <cell r="B2299">
            <v>29932</v>
          </cell>
          <cell r="C2299">
            <v>1</v>
          </cell>
          <cell r="D2299">
            <v>1</v>
          </cell>
          <cell r="Q2299">
            <v>1998</v>
          </cell>
          <cell r="R2299" t="str">
            <v>19983</v>
          </cell>
          <cell r="S2299">
            <v>35861</v>
          </cell>
          <cell r="T2299">
            <v>1353.71</v>
          </cell>
          <cell r="U2299">
            <v>1357.1190322580646</v>
          </cell>
          <cell r="V2299">
            <v>1426.2372328767133</v>
          </cell>
        </row>
        <row r="2300">
          <cell r="B2300">
            <v>29933</v>
          </cell>
          <cell r="C2300">
            <v>1</v>
          </cell>
          <cell r="D2300">
            <v>1</v>
          </cell>
          <cell r="Q2300">
            <v>1998</v>
          </cell>
          <cell r="R2300" t="str">
            <v>19983</v>
          </cell>
          <cell r="S2300">
            <v>35862</v>
          </cell>
          <cell r="T2300">
            <v>1353.71</v>
          </cell>
          <cell r="U2300">
            <v>1357.1190322580646</v>
          </cell>
          <cell r="V2300">
            <v>1426.2372328767133</v>
          </cell>
        </row>
        <row r="2301">
          <cell r="B2301">
            <v>29934</v>
          </cell>
          <cell r="C2301">
            <v>1</v>
          </cell>
          <cell r="D2301">
            <v>1</v>
          </cell>
          <cell r="Q2301">
            <v>1998</v>
          </cell>
          <cell r="R2301" t="str">
            <v>19983</v>
          </cell>
          <cell r="S2301">
            <v>35863</v>
          </cell>
          <cell r="T2301">
            <v>1353.71</v>
          </cell>
          <cell r="U2301">
            <v>1357.1190322580646</v>
          </cell>
          <cell r="V2301">
            <v>1426.2372328767133</v>
          </cell>
        </row>
        <row r="2302">
          <cell r="B2302">
            <v>29935</v>
          </cell>
          <cell r="C2302">
            <v>1</v>
          </cell>
          <cell r="D2302">
            <v>1</v>
          </cell>
          <cell r="Q2302">
            <v>1998</v>
          </cell>
          <cell r="R2302" t="str">
            <v>19983</v>
          </cell>
          <cell r="S2302">
            <v>35864</v>
          </cell>
          <cell r="T2302">
            <v>1354.9</v>
          </cell>
          <cell r="U2302">
            <v>1357.1190322580646</v>
          </cell>
          <cell r="V2302">
            <v>1426.2372328767133</v>
          </cell>
        </row>
        <row r="2303">
          <cell r="B2303">
            <v>29936</v>
          </cell>
          <cell r="C2303">
            <v>1</v>
          </cell>
          <cell r="D2303">
            <v>1</v>
          </cell>
          <cell r="Q2303">
            <v>1998</v>
          </cell>
          <cell r="R2303" t="str">
            <v>19983</v>
          </cell>
          <cell r="S2303">
            <v>35865</v>
          </cell>
          <cell r="T2303">
            <v>1355.88</v>
          </cell>
          <cell r="U2303">
            <v>1357.1190322580646</v>
          </cell>
          <cell r="V2303">
            <v>1426.2372328767133</v>
          </cell>
        </row>
        <row r="2304">
          <cell r="B2304">
            <v>29937</v>
          </cell>
          <cell r="C2304">
            <v>1</v>
          </cell>
          <cell r="D2304">
            <v>1</v>
          </cell>
          <cell r="Q2304">
            <v>1998</v>
          </cell>
          <cell r="R2304" t="str">
            <v>19983</v>
          </cell>
          <cell r="S2304">
            <v>35866</v>
          </cell>
          <cell r="T2304">
            <v>1356.63</v>
          </cell>
          <cell r="U2304">
            <v>1357.1190322580646</v>
          </cell>
          <cell r="V2304">
            <v>1426.2372328767133</v>
          </cell>
        </row>
        <row r="2305">
          <cell r="B2305">
            <v>29938</v>
          </cell>
          <cell r="C2305">
            <v>1</v>
          </cell>
          <cell r="D2305">
            <v>1</v>
          </cell>
          <cell r="Q2305">
            <v>1998</v>
          </cell>
          <cell r="R2305" t="str">
            <v>19983</v>
          </cell>
          <cell r="S2305">
            <v>35867</v>
          </cell>
          <cell r="T2305">
            <v>1356.7</v>
          </cell>
          <cell r="U2305">
            <v>1357.1190322580646</v>
          </cell>
          <cell r="V2305">
            <v>1426.2372328767133</v>
          </cell>
        </row>
        <row r="2306">
          <cell r="B2306">
            <v>29939</v>
          </cell>
          <cell r="C2306">
            <v>1</v>
          </cell>
          <cell r="D2306">
            <v>1</v>
          </cell>
          <cell r="Q2306">
            <v>1998</v>
          </cell>
          <cell r="R2306" t="str">
            <v>19983</v>
          </cell>
          <cell r="S2306">
            <v>35868</v>
          </cell>
          <cell r="T2306">
            <v>1355.9</v>
          </cell>
          <cell r="U2306">
            <v>1357.1190322580646</v>
          </cell>
          <cell r="V2306">
            <v>1426.2372328767133</v>
          </cell>
        </row>
        <row r="2307">
          <cell r="B2307">
            <v>29940</v>
          </cell>
          <cell r="C2307">
            <v>1</v>
          </cell>
          <cell r="D2307">
            <v>1</v>
          </cell>
          <cell r="Q2307">
            <v>1998</v>
          </cell>
          <cell r="R2307" t="str">
            <v>19983</v>
          </cell>
          <cell r="S2307">
            <v>35869</v>
          </cell>
          <cell r="T2307">
            <v>1355.9</v>
          </cell>
          <cell r="U2307">
            <v>1357.1190322580646</v>
          </cell>
          <cell r="V2307">
            <v>1426.2372328767133</v>
          </cell>
        </row>
        <row r="2308">
          <cell r="B2308">
            <v>29941</v>
          </cell>
          <cell r="C2308">
            <v>1</v>
          </cell>
          <cell r="D2308">
            <v>1</v>
          </cell>
          <cell r="Q2308">
            <v>1998</v>
          </cell>
          <cell r="R2308" t="str">
            <v>19983</v>
          </cell>
          <cell r="S2308">
            <v>35870</v>
          </cell>
          <cell r="T2308">
            <v>1355.9</v>
          </cell>
          <cell r="U2308">
            <v>1357.1190322580646</v>
          </cell>
          <cell r="V2308">
            <v>1426.2372328767133</v>
          </cell>
        </row>
        <row r="2309">
          <cell r="B2309">
            <v>29942</v>
          </cell>
          <cell r="C2309">
            <v>1</v>
          </cell>
          <cell r="D2309">
            <v>1</v>
          </cell>
          <cell r="Q2309">
            <v>1998</v>
          </cell>
          <cell r="R2309" t="str">
            <v>19983</v>
          </cell>
          <cell r="S2309">
            <v>35871</v>
          </cell>
          <cell r="T2309">
            <v>1358.66</v>
          </cell>
          <cell r="U2309">
            <v>1357.1190322580646</v>
          </cell>
          <cell r="V2309">
            <v>1426.2372328767133</v>
          </cell>
        </row>
        <row r="2310">
          <cell r="B2310">
            <v>29943</v>
          </cell>
          <cell r="C2310">
            <v>1</v>
          </cell>
          <cell r="D2310">
            <v>1</v>
          </cell>
          <cell r="Q2310">
            <v>1998</v>
          </cell>
          <cell r="R2310" t="str">
            <v>19983</v>
          </cell>
          <cell r="S2310">
            <v>35872</v>
          </cell>
          <cell r="T2310">
            <v>1359.96</v>
          </cell>
          <cell r="U2310">
            <v>1357.1190322580646</v>
          </cell>
          <cell r="V2310">
            <v>1426.2372328767133</v>
          </cell>
        </row>
        <row r="2311">
          <cell r="B2311">
            <v>29944</v>
          </cell>
          <cell r="C2311">
            <v>1</v>
          </cell>
          <cell r="D2311">
            <v>1</v>
          </cell>
          <cell r="Q2311">
            <v>1998</v>
          </cell>
          <cell r="R2311" t="str">
            <v>19983</v>
          </cell>
          <cell r="S2311">
            <v>35873</v>
          </cell>
          <cell r="T2311">
            <v>1360.56</v>
          </cell>
          <cell r="U2311">
            <v>1357.1190322580646</v>
          </cell>
          <cell r="V2311">
            <v>1426.2372328767133</v>
          </cell>
        </row>
        <row r="2312">
          <cell r="B2312">
            <v>29945</v>
          </cell>
          <cell r="C2312">
            <v>1</v>
          </cell>
          <cell r="D2312">
            <v>1</v>
          </cell>
          <cell r="Q2312">
            <v>1998</v>
          </cell>
          <cell r="R2312" t="str">
            <v>19983</v>
          </cell>
          <cell r="S2312">
            <v>35874</v>
          </cell>
          <cell r="T2312">
            <v>1361.87</v>
          </cell>
          <cell r="U2312">
            <v>1357.1190322580646</v>
          </cell>
          <cell r="V2312">
            <v>1426.2372328767133</v>
          </cell>
        </row>
        <row r="2313">
          <cell r="B2313">
            <v>29946</v>
          </cell>
          <cell r="C2313">
            <v>1</v>
          </cell>
          <cell r="D2313">
            <v>1</v>
          </cell>
          <cell r="Q2313">
            <v>1998</v>
          </cell>
          <cell r="R2313" t="str">
            <v>19983</v>
          </cell>
          <cell r="S2313">
            <v>35875</v>
          </cell>
          <cell r="T2313">
            <v>1361.86</v>
          </cell>
          <cell r="U2313">
            <v>1357.1190322580646</v>
          </cell>
          <cell r="V2313">
            <v>1426.2372328767133</v>
          </cell>
        </row>
        <row r="2314">
          <cell r="B2314">
            <v>29947</v>
          </cell>
          <cell r="C2314">
            <v>1</v>
          </cell>
          <cell r="D2314">
            <v>1</v>
          </cell>
          <cell r="Q2314">
            <v>1998</v>
          </cell>
          <cell r="R2314" t="str">
            <v>19983</v>
          </cell>
          <cell r="S2314">
            <v>35876</v>
          </cell>
          <cell r="T2314">
            <v>1361.86</v>
          </cell>
          <cell r="U2314">
            <v>1357.1190322580646</v>
          </cell>
          <cell r="V2314">
            <v>1426.2372328767133</v>
          </cell>
        </row>
        <row r="2315">
          <cell r="B2315">
            <v>29948</v>
          </cell>
          <cell r="C2315">
            <v>1</v>
          </cell>
          <cell r="D2315">
            <v>1</v>
          </cell>
          <cell r="Q2315">
            <v>1998</v>
          </cell>
          <cell r="R2315" t="str">
            <v>19983</v>
          </cell>
          <cell r="S2315">
            <v>35877</v>
          </cell>
          <cell r="T2315">
            <v>1361.86</v>
          </cell>
          <cell r="U2315">
            <v>1357.1190322580646</v>
          </cell>
          <cell r="V2315">
            <v>1426.2372328767133</v>
          </cell>
        </row>
        <row r="2316">
          <cell r="B2316">
            <v>29949</v>
          </cell>
          <cell r="C2316">
            <v>1</v>
          </cell>
          <cell r="D2316">
            <v>1</v>
          </cell>
          <cell r="Q2316">
            <v>1998</v>
          </cell>
          <cell r="R2316" t="str">
            <v>19983</v>
          </cell>
          <cell r="S2316">
            <v>35878</v>
          </cell>
          <cell r="T2316">
            <v>1361.86</v>
          </cell>
          <cell r="U2316">
            <v>1357.1190322580646</v>
          </cell>
          <cell r="V2316">
            <v>1426.2372328767133</v>
          </cell>
        </row>
        <row r="2317">
          <cell r="B2317">
            <v>29950</v>
          </cell>
          <cell r="C2317">
            <v>1</v>
          </cell>
          <cell r="D2317">
            <v>1</v>
          </cell>
          <cell r="Q2317">
            <v>1998</v>
          </cell>
          <cell r="R2317" t="str">
            <v>19983</v>
          </cell>
          <cell r="S2317">
            <v>35879</v>
          </cell>
          <cell r="T2317">
            <v>1364.4</v>
          </cell>
          <cell r="U2317">
            <v>1357.1190322580646</v>
          </cell>
          <cell r="V2317">
            <v>1426.2372328767133</v>
          </cell>
        </row>
        <row r="2318">
          <cell r="B2318">
            <v>29951</v>
          </cell>
          <cell r="C2318">
            <v>1</v>
          </cell>
          <cell r="D2318">
            <v>1</v>
          </cell>
          <cell r="Q2318">
            <v>1998</v>
          </cell>
          <cell r="R2318" t="str">
            <v>19983</v>
          </cell>
          <cell r="S2318">
            <v>35880</v>
          </cell>
          <cell r="T2318">
            <v>1364.76</v>
          </cell>
          <cell r="U2318">
            <v>1357.1190322580646</v>
          </cell>
          <cell r="V2318">
            <v>1426.2372328767133</v>
          </cell>
        </row>
        <row r="2319">
          <cell r="B2319">
            <v>29952</v>
          </cell>
          <cell r="C2319">
            <v>1</v>
          </cell>
          <cell r="D2319">
            <v>1</v>
          </cell>
          <cell r="Q2319">
            <v>1998</v>
          </cell>
          <cell r="R2319" t="str">
            <v>19983</v>
          </cell>
          <cell r="S2319">
            <v>35881</v>
          </cell>
          <cell r="T2319">
            <v>1365.66</v>
          </cell>
          <cell r="U2319">
            <v>1357.1190322580646</v>
          </cell>
          <cell r="V2319">
            <v>1426.2372328767133</v>
          </cell>
        </row>
        <row r="2320">
          <cell r="B2320">
            <v>29953</v>
          </cell>
          <cell r="C2320">
            <v>1</v>
          </cell>
          <cell r="D2320">
            <v>1</v>
          </cell>
          <cell r="Q2320">
            <v>1998</v>
          </cell>
          <cell r="R2320" t="str">
            <v>19983</v>
          </cell>
          <cell r="S2320">
            <v>35882</v>
          </cell>
          <cell r="T2320">
            <v>1361.49</v>
          </cell>
          <cell r="U2320">
            <v>1357.1190322580646</v>
          </cell>
          <cell r="V2320">
            <v>1426.2372328767133</v>
          </cell>
        </row>
        <row r="2321">
          <cell r="B2321">
            <v>29954</v>
          </cell>
          <cell r="C2321">
            <v>1</v>
          </cell>
          <cell r="D2321">
            <v>1</v>
          </cell>
          <cell r="Q2321">
            <v>1998</v>
          </cell>
          <cell r="R2321" t="str">
            <v>19983</v>
          </cell>
          <cell r="S2321">
            <v>35883</v>
          </cell>
          <cell r="T2321">
            <v>1361.49</v>
          </cell>
          <cell r="U2321">
            <v>1357.1190322580646</v>
          </cell>
          <cell r="V2321">
            <v>1426.2372328767133</v>
          </cell>
        </row>
        <row r="2322">
          <cell r="B2322">
            <v>29955</v>
          </cell>
          <cell r="C2322">
            <v>1</v>
          </cell>
          <cell r="D2322">
            <v>1</v>
          </cell>
          <cell r="Q2322">
            <v>1998</v>
          </cell>
          <cell r="R2322" t="str">
            <v>19983</v>
          </cell>
          <cell r="S2322">
            <v>35884</v>
          </cell>
          <cell r="T2322">
            <v>1361.49</v>
          </cell>
          <cell r="U2322">
            <v>1357.1190322580646</v>
          </cell>
          <cell r="V2322">
            <v>1426.2372328767133</v>
          </cell>
        </row>
        <row r="2323">
          <cell r="B2323">
            <v>29956</v>
          </cell>
          <cell r="C2323">
            <v>1</v>
          </cell>
          <cell r="D2323">
            <v>1</v>
          </cell>
          <cell r="Q2323">
            <v>1998</v>
          </cell>
          <cell r="R2323" t="str">
            <v>19983</v>
          </cell>
          <cell r="S2323">
            <v>35885</v>
          </cell>
          <cell r="T2323">
            <v>1358.03</v>
          </cell>
          <cell r="U2323">
            <v>1357.1190322580646</v>
          </cell>
          <cell r="V2323">
            <v>1426.2372328767133</v>
          </cell>
        </row>
        <row r="2324">
          <cell r="B2324">
            <v>29957</v>
          </cell>
          <cell r="C2324">
            <v>1</v>
          </cell>
          <cell r="D2324">
            <v>1</v>
          </cell>
          <cell r="Q2324">
            <v>1998</v>
          </cell>
          <cell r="R2324" t="str">
            <v>19984</v>
          </cell>
          <cell r="S2324">
            <v>35886</v>
          </cell>
          <cell r="T2324">
            <v>1360.26</v>
          </cell>
          <cell r="U2324">
            <v>1359.9293333333333</v>
          </cell>
          <cell r="V2324">
            <v>1426.2372328767133</v>
          </cell>
        </row>
        <row r="2325">
          <cell r="B2325">
            <v>29958</v>
          </cell>
          <cell r="C2325">
            <v>1</v>
          </cell>
          <cell r="D2325">
            <v>1</v>
          </cell>
          <cell r="Q2325">
            <v>1998</v>
          </cell>
          <cell r="R2325" t="str">
            <v>19984</v>
          </cell>
          <cell r="S2325">
            <v>35887</v>
          </cell>
          <cell r="T2325">
            <v>1362.54</v>
          </cell>
          <cell r="U2325">
            <v>1359.9293333333333</v>
          </cell>
          <cell r="V2325">
            <v>1426.2372328767133</v>
          </cell>
        </row>
        <row r="2326">
          <cell r="B2326">
            <v>29959</v>
          </cell>
          <cell r="C2326">
            <v>1</v>
          </cell>
          <cell r="D2326">
            <v>1</v>
          </cell>
          <cell r="Q2326">
            <v>1998</v>
          </cell>
          <cell r="R2326" t="str">
            <v>19984</v>
          </cell>
          <cell r="S2326">
            <v>35888</v>
          </cell>
          <cell r="T2326">
            <v>1357.75</v>
          </cell>
          <cell r="U2326">
            <v>1359.9293333333333</v>
          </cell>
          <cell r="V2326">
            <v>1426.2372328767133</v>
          </cell>
        </row>
        <row r="2327">
          <cell r="B2327">
            <v>29960</v>
          </cell>
          <cell r="C2327">
            <v>1</v>
          </cell>
          <cell r="D2327">
            <v>1</v>
          </cell>
          <cell r="Q2327">
            <v>1998</v>
          </cell>
          <cell r="R2327" t="str">
            <v>19984</v>
          </cell>
          <cell r="S2327">
            <v>35889</v>
          </cell>
          <cell r="T2327">
            <v>1357.71</v>
          </cell>
          <cell r="U2327">
            <v>1359.9293333333333</v>
          </cell>
          <cell r="V2327">
            <v>1426.2372328767133</v>
          </cell>
        </row>
        <row r="2328">
          <cell r="B2328">
            <v>29961</v>
          </cell>
          <cell r="C2328">
            <v>1</v>
          </cell>
          <cell r="D2328">
            <v>1</v>
          </cell>
          <cell r="Q2328">
            <v>1998</v>
          </cell>
          <cell r="R2328" t="str">
            <v>19984</v>
          </cell>
          <cell r="S2328">
            <v>35890</v>
          </cell>
          <cell r="T2328">
            <v>1357.71</v>
          </cell>
          <cell r="U2328">
            <v>1359.9293333333333</v>
          </cell>
          <cell r="V2328">
            <v>1426.2372328767133</v>
          </cell>
        </row>
        <row r="2329">
          <cell r="B2329">
            <v>29962</v>
          </cell>
          <cell r="C2329">
            <v>1</v>
          </cell>
          <cell r="D2329">
            <v>1</v>
          </cell>
          <cell r="Q2329">
            <v>1998</v>
          </cell>
          <cell r="R2329" t="str">
            <v>19984</v>
          </cell>
          <cell r="S2329">
            <v>35891</v>
          </cell>
          <cell r="T2329">
            <v>1357.71</v>
          </cell>
          <cell r="U2329">
            <v>1359.9293333333333</v>
          </cell>
          <cell r="V2329">
            <v>1426.2372328767133</v>
          </cell>
        </row>
        <row r="2330">
          <cell r="B2330">
            <v>29963</v>
          </cell>
          <cell r="C2330">
            <v>1</v>
          </cell>
          <cell r="D2330">
            <v>1</v>
          </cell>
          <cell r="Q2330">
            <v>1998</v>
          </cell>
          <cell r="R2330" t="str">
            <v>19984</v>
          </cell>
          <cell r="S2330">
            <v>35892</v>
          </cell>
          <cell r="T2330">
            <v>1355.5</v>
          </cell>
          <cell r="U2330">
            <v>1359.9293333333333</v>
          </cell>
          <cell r="V2330">
            <v>1426.2372328767133</v>
          </cell>
        </row>
        <row r="2331">
          <cell r="B2331">
            <v>29964</v>
          </cell>
          <cell r="C2331">
            <v>1</v>
          </cell>
          <cell r="D2331">
            <v>1</v>
          </cell>
          <cell r="Q2331">
            <v>1998</v>
          </cell>
          <cell r="R2331" t="str">
            <v>19984</v>
          </cell>
          <cell r="S2331">
            <v>35893</v>
          </cell>
          <cell r="T2331">
            <v>1354.15</v>
          </cell>
          <cell r="U2331">
            <v>1359.9293333333333</v>
          </cell>
          <cell r="V2331">
            <v>1426.2372328767133</v>
          </cell>
        </row>
        <row r="2332">
          <cell r="B2332">
            <v>29965</v>
          </cell>
          <cell r="C2332">
            <v>1</v>
          </cell>
          <cell r="D2332">
            <v>1</v>
          </cell>
          <cell r="Q2332">
            <v>1998</v>
          </cell>
          <cell r="R2332" t="str">
            <v>19984</v>
          </cell>
          <cell r="S2332">
            <v>35894</v>
          </cell>
          <cell r="T2332">
            <v>1357.14</v>
          </cell>
          <cell r="U2332">
            <v>1359.9293333333333</v>
          </cell>
          <cell r="V2332">
            <v>1426.2372328767133</v>
          </cell>
        </row>
        <row r="2333">
          <cell r="B2333">
            <v>29966</v>
          </cell>
          <cell r="C2333">
            <v>1</v>
          </cell>
          <cell r="D2333">
            <v>1</v>
          </cell>
          <cell r="Q2333">
            <v>1998</v>
          </cell>
          <cell r="R2333" t="str">
            <v>19984</v>
          </cell>
          <cell r="S2333">
            <v>35895</v>
          </cell>
          <cell r="T2333">
            <v>1357.14</v>
          </cell>
          <cell r="U2333">
            <v>1359.9293333333333</v>
          </cell>
          <cell r="V2333">
            <v>1426.2372328767133</v>
          </cell>
        </row>
        <row r="2334">
          <cell r="B2334">
            <v>29967</v>
          </cell>
          <cell r="C2334">
            <v>1</v>
          </cell>
          <cell r="D2334">
            <v>1</v>
          </cell>
          <cell r="Q2334">
            <v>1998</v>
          </cell>
          <cell r="R2334" t="str">
            <v>19984</v>
          </cell>
          <cell r="S2334">
            <v>35896</v>
          </cell>
          <cell r="T2334">
            <v>1357.14</v>
          </cell>
          <cell r="U2334">
            <v>1359.9293333333333</v>
          </cell>
          <cell r="V2334">
            <v>1426.2372328767133</v>
          </cell>
        </row>
        <row r="2335">
          <cell r="B2335">
            <v>29968</v>
          </cell>
          <cell r="C2335">
            <v>1</v>
          </cell>
          <cell r="D2335">
            <v>1</v>
          </cell>
          <cell r="Q2335">
            <v>1998</v>
          </cell>
          <cell r="R2335" t="str">
            <v>19984</v>
          </cell>
          <cell r="S2335">
            <v>35897</v>
          </cell>
          <cell r="T2335">
            <v>1357.14</v>
          </cell>
          <cell r="U2335">
            <v>1359.9293333333333</v>
          </cell>
          <cell r="V2335">
            <v>1426.2372328767133</v>
          </cell>
        </row>
        <row r="2336">
          <cell r="B2336">
            <v>29969</v>
          </cell>
          <cell r="C2336">
            <v>1</v>
          </cell>
          <cell r="D2336">
            <v>1</v>
          </cell>
          <cell r="Q2336">
            <v>1998</v>
          </cell>
          <cell r="R2336" t="str">
            <v>19984</v>
          </cell>
          <cell r="S2336">
            <v>35898</v>
          </cell>
          <cell r="T2336">
            <v>1357.14</v>
          </cell>
          <cell r="U2336">
            <v>1359.9293333333333</v>
          </cell>
          <cell r="V2336">
            <v>1426.2372328767133</v>
          </cell>
        </row>
        <row r="2337">
          <cell r="B2337">
            <v>29970</v>
          </cell>
          <cell r="C2337">
            <v>1</v>
          </cell>
          <cell r="D2337">
            <v>1</v>
          </cell>
          <cell r="Q2337">
            <v>1998</v>
          </cell>
          <cell r="R2337" t="str">
            <v>19984</v>
          </cell>
          <cell r="S2337">
            <v>35899</v>
          </cell>
          <cell r="T2337">
            <v>1363.38</v>
          </cell>
          <cell r="U2337">
            <v>1359.9293333333333</v>
          </cell>
          <cell r="V2337">
            <v>1426.2372328767133</v>
          </cell>
        </row>
        <row r="2338">
          <cell r="B2338">
            <v>29971</v>
          </cell>
          <cell r="C2338">
            <v>1</v>
          </cell>
          <cell r="D2338">
            <v>1</v>
          </cell>
          <cell r="Q2338">
            <v>1998</v>
          </cell>
          <cell r="R2338" t="str">
            <v>19984</v>
          </cell>
          <cell r="S2338">
            <v>35900</v>
          </cell>
          <cell r="T2338">
            <v>1365.21</v>
          </cell>
          <cell r="U2338">
            <v>1359.9293333333333</v>
          </cell>
          <cell r="V2338">
            <v>1426.2372328767133</v>
          </cell>
        </row>
        <row r="2339">
          <cell r="B2339">
            <v>29972</v>
          </cell>
          <cell r="C2339">
            <v>1</v>
          </cell>
          <cell r="D2339">
            <v>1</v>
          </cell>
          <cell r="Q2339">
            <v>1998</v>
          </cell>
          <cell r="R2339" t="str">
            <v>19984</v>
          </cell>
          <cell r="S2339">
            <v>35901</v>
          </cell>
          <cell r="T2339">
            <v>1364.06</v>
          </cell>
          <cell r="U2339">
            <v>1359.9293333333333</v>
          </cell>
          <cell r="V2339">
            <v>1426.2372328767133</v>
          </cell>
        </row>
        <row r="2340">
          <cell r="B2340">
            <v>29973</v>
          </cell>
          <cell r="C2340">
            <v>1</v>
          </cell>
          <cell r="D2340">
            <v>1</v>
          </cell>
          <cell r="Q2340">
            <v>1998</v>
          </cell>
          <cell r="R2340" t="str">
            <v>19984</v>
          </cell>
          <cell r="S2340">
            <v>35902</v>
          </cell>
          <cell r="T2340">
            <v>1360.74</v>
          </cell>
          <cell r="U2340">
            <v>1359.9293333333333</v>
          </cell>
          <cell r="V2340">
            <v>1426.2372328767133</v>
          </cell>
        </row>
        <row r="2341">
          <cell r="B2341">
            <v>29974</v>
          </cell>
          <cell r="C2341">
            <v>1</v>
          </cell>
          <cell r="D2341">
            <v>1</v>
          </cell>
          <cell r="Q2341">
            <v>1998</v>
          </cell>
          <cell r="R2341" t="str">
            <v>19984</v>
          </cell>
          <cell r="S2341">
            <v>35903</v>
          </cell>
          <cell r="T2341">
            <v>1360.49</v>
          </cell>
          <cell r="U2341">
            <v>1359.9293333333333</v>
          </cell>
          <cell r="V2341">
            <v>1426.2372328767133</v>
          </cell>
        </row>
        <row r="2342">
          <cell r="B2342">
            <v>29975</v>
          </cell>
          <cell r="C2342">
            <v>1</v>
          </cell>
          <cell r="D2342">
            <v>1</v>
          </cell>
          <cell r="Q2342">
            <v>1998</v>
          </cell>
          <cell r="R2342" t="str">
            <v>19984</v>
          </cell>
          <cell r="S2342">
            <v>35904</v>
          </cell>
          <cell r="T2342">
            <v>1360.49</v>
          </cell>
          <cell r="U2342">
            <v>1359.9293333333333</v>
          </cell>
          <cell r="V2342">
            <v>1426.2372328767133</v>
          </cell>
        </row>
        <row r="2343">
          <cell r="B2343">
            <v>29976</v>
          </cell>
          <cell r="C2343">
            <v>1</v>
          </cell>
          <cell r="D2343">
            <v>1</v>
          </cell>
          <cell r="Q2343">
            <v>1998</v>
          </cell>
          <cell r="R2343" t="str">
            <v>19984</v>
          </cell>
          <cell r="S2343">
            <v>35905</v>
          </cell>
          <cell r="T2343">
            <v>1360.49</v>
          </cell>
          <cell r="U2343">
            <v>1359.9293333333333</v>
          </cell>
          <cell r="V2343">
            <v>1426.2372328767133</v>
          </cell>
        </row>
        <row r="2344">
          <cell r="B2344">
            <v>29977</v>
          </cell>
          <cell r="C2344">
            <v>1</v>
          </cell>
          <cell r="D2344">
            <v>1</v>
          </cell>
          <cell r="Q2344">
            <v>1998</v>
          </cell>
          <cell r="R2344" t="str">
            <v>19984</v>
          </cell>
          <cell r="S2344">
            <v>35906</v>
          </cell>
          <cell r="T2344">
            <v>1360.42</v>
          </cell>
          <cell r="U2344">
            <v>1359.9293333333333</v>
          </cell>
          <cell r="V2344">
            <v>1426.2372328767133</v>
          </cell>
        </row>
        <row r="2345">
          <cell r="B2345">
            <v>29978</v>
          </cell>
          <cell r="C2345">
            <v>1</v>
          </cell>
          <cell r="D2345">
            <v>1</v>
          </cell>
          <cell r="Q2345">
            <v>1998</v>
          </cell>
          <cell r="R2345" t="str">
            <v>19984</v>
          </cell>
          <cell r="S2345">
            <v>35907</v>
          </cell>
          <cell r="T2345">
            <v>1357.51</v>
          </cell>
          <cell r="U2345">
            <v>1359.9293333333333</v>
          </cell>
          <cell r="V2345">
            <v>1426.2372328767133</v>
          </cell>
        </row>
        <row r="2346">
          <cell r="B2346">
            <v>29979</v>
          </cell>
          <cell r="C2346">
            <v>1</v>
          </cell>
          <cell r="D2346">
            <v>1</v>
          </cell>
          <cell r="Q2346">
            <v>1998</v>
          </cell>
          <cell r="R2346" t="str">
            <v>19984</v>
          </cell>
          <cell r="S2346">
            <v>35908</v>
          </cell>
          <cell r="T2346">
            <v>1355.94</v>
          </cell>
          <cell r="U2346">
            <v>1359.9293333333333</v>
          </cell>
          <cell r="V2346">
            <v>1426.2372328767133</v>
          </cell>
        </row>
        <row r="2347">
          <cell r="B2347">
            <v>29980</v>
          </cell>
          <cell r="C2347">
            <v>1</v>
          </cell>
          <cell r="D2347">
            <v>1</v>
          </cell>
          <cell r="Q2347">
            <v>1998</v>
          </cell>
          <cell r="R2347" t="str">
            <v>19984</v>
          </cell>
          <cell r="S2347">
            <v>35909</v>
          </cell>
          <cell r="T2347">
            <v>1354.91</v>
          </cell>
          <cell r="U2347">
            <v>1359.9293333333333</v>
          </cell>
          <cell r="V2347">
            <v>1426.2372328767133</v>
          </cell>
        </row>
        <row r="2348">
          <cell r="B2348">
            <v>29981</v>
          </cell>
          <cell r="C2348">
            <v>1</v>
          </cell>
          <cell r="D2348">
            <v>1</v>
          </cell>
          <cell r="Q2348">
            <v>1998</v>
          </cell>
          <cell r="R2348" t="str">
            <v>19984</v>
          </cell>
          <cell r="S2348">
            <v>35910</v>
          </cell>
          <cell r="T2348">
            <v>1359.99</v>
          </cell>
          <cell r="U2348">
            <v>1359.9293333333333</v>
          </cell>
          <cell r="V2348">
            <v>1426.2372328767133</v>
          </cell>
        </row>
        <row r="2349">
          <cell r="B2349">
            <v>29982</v>
          </cell>
          <cell r="C2349">
            <v>1</v>
          </cell>
          <cell r="D2349">
            <v>1</v>
          </cell>
          <cell r="Q2349">
            <v>1998</v>
          </cell>
          <cell r="R2349" t="str">
            <v>19984</v>
          </cell>
          <cell r="S2349">
            <v>35911</v>
          </cell>
          <cell r="T2349">
            <v>1359.99</v>
          </cell>
          <cell r="U2349">
            <v>1359.9293333333333</v>
          </cell>
          <cell r="V2349">
            <v>1426.2372328767133</v>
          </cell>
        </row>
        <row r="2350">
          <cell r="B2350">
            <v>29983</v>
          </cell>
          <cell r="C2350">
            <v>1</v>
          </cell>
          <cell r="D2350">
            <v>1</v>
          </cell>
          <cell r="Q2350">
            <v>1998</v>
          </cell>
          <cell r="R2350" t="str">
            <v>19984</v>
          </cell>
          <cell r="S2350">
            <v>35912</v>
          </cell>
          <cell r="T2350">
            <v>1359.99</v>
          </cell>
          <cell r="U2350">
            <v>1359.9293333333333</v>
          </cell>
          <cell r="V2350">
            <v>1426.2372328767133</v>
          </cell>
        </row>
        <row r="2351">
          <cell r="B2351">
            <v>29984</v>
          </cell>
          <cell r="C2351">
            <v>1</v>
          </cell>
          <cell r="D2351">
            <v>1</v>
          </cell>
          <cell r="Q2351">
            <v>1998</v>
          </cell>
          <cell r="R2351" t="str">
            <v>19984</v>
          </cell>
          <cell r="S2351">
            <v>35913</v>
          </cell>
          <cell r="T2351">
            <v>1368.17</v>
          </cell>
          <cell r="U2351">
            <v>1359.9293333333333</v>
          </cell>
          <cell r="V2351">
            <v>1426.2372328767133</v>
          </cell>
        </row>
        <row r="2352">
          <cell r="B2352">
            <v>29985</v>
          </cell>
          <cell r="C2352">
            <v>1</v>
          </cell>
          <cell r="D2352">
            <v>1</v>
          </cell>
          <cell r="Q2352">
            <v>1998</v>
          </cell>
          <cell r="R2352" t="str">
            <v>19984</v>
          </cell>
          <cell r="S2352">
            <v>35914</v>
          </cell>
          <cell r="T2352">
            <v>1371.35</v>
          </cell>
          <cell r="U2352">
            <v>1359.9293333333333</v>
          </cell>
          <cell r="V2352">
            <v>1426.2372328767133</v>
          </cell>
        </row>
        <row r="2353">
          <cell r="B2353">
            <v>29986</v>
          </cell>
          <cell r="C2353">
            <v>1</v>
          </cell>
          <cell r="D2353">
            <v>1</v>
          </cell>
          <cell r="Q2353">
            <v>1998</v>
          </cell>
          <cell r="R2353" t="str">
            <v>19984</v>
          </cell>
          <cell r="S2353">
            <v>35915</v>
          </cell>
          <cell r="T2353">
            <v>1365.72</v>
          </cell>
          <cell r="U2353">
            <v>1359.9293333333333</v>
          </cell>
          <cell r="V2353">
            <v>1426.2372328767133</v>
          </cell>
        </row>
        <row r="2354">
          <cell r="B2354">
            <v>29987</v>
          </cell>
          <cell r="C2354">
            <v>1</v>
          </cell>
          <cell r="D2354">
            <v>1</v>
          </cell>
          <cell r="Q2354">
            <v>1998</v>
          </cell>
          <cell r="R2354" t="str">
            <v>19985</v>
          </cell>
          <cell r="S2354">
            <v>35916</v>
          </cell>
          <cell r="T2354">
            <v>1364.07</v>
          </cell>
          <cell r="U2354">
            <v>1385.3558064516135</v>
          </cell>
          <cell r="V2354">
            <v>1426.2372328767133</v>
          </cell>
        </row>
        <row r="2355">
          <cell r="B2355">
            <v>29988</v>
          </cell>
          <cell r="C2355">
            <v>1</v>
          </cell>
          <cell r="D2355">
            <v>1</v>
          </cell>
          <cell r="Q2355">
            <v>1998</v>
          </cell>
          <cell r="R2355" t="str">
            <v>19985</v>
          </cell>
          <cell r="S2355">
            <v>35917</v>
          </cell>
          <cell r="T2355">
            <v>1364.07</v>
          </cell>
          <cell r="U2355">
            <v>1385.3558064516135</v>
          </cell>
          <cell r="V2355">
            <v>1426.2372328767133</v>
          </cell>
        </row>
        <row r="2356">
          <cell r="B2356">
            <v>29989</v>
          </cell>
          <cell r="C2356">
            <v>1</v>
          </cell>
          <cell r="D2356">
            <v>1</v>
          </cell>
          <cell r="Q2356">
            <v>1998</v>
          </cell>
          <cell r="R2356" t="str">
            <v>19985</v>
          </cell>
          <cell r="S2356">
            <v>35918</v>
          </cell>
          <cell r="T2356">
            <v>1364.07</v>
          </cell>
          <cell r="U2356">
            <v>1385.3558064516135</v>
          </cell>
          <cell r="V2356">
            <v>1426.2372328767133</v>
          </cell>
        </row>
        <row r="2357">
          <cell r="B2357">
            <v>29990</v>
          </cell>
          <cell r="C2357">
            <v>1</v>
          </cell>
          <cell r="D2357">
            <v>1</v>
          </cell>
          <cell r="Q2357">
            <v>1998</v>
          </cell>
          <cell r="R2357" t="str">
            <v>19985</v>
          </cell>
          <cell r="S2357">
            <v>35919</v>
          </cell>
          <cell r="T2357">
            <v>1364.07</v>
          </cell>
          <cell r="U2357">
            <v>1385.3558064516135</v>
          </cell>
          <cell r="V2357">
            <v>1426.2372328767133</v>
          </cell>
        </row>
        <row r="2358">
          <cell r="B2358">
            <v>29991</v>
          </cell>
          <cell r="C2358">
            <v>1</v>
          </cell>
          <cell r="D2358">
            <v>1</v>
          </cell>
          <cell r="Q2358">
            <v>1998</v>
          </cell>
          <cell r="R2358" t="str">
            <v>19985</v>
          </cell>
          <cell r="S2358">
            <v>35920</v>
          </cell>
          <cell r="T2358">
            <v>1369.31</v>
          </cell>
          <cell r="U2358">
            <v>1385.3558064516135</v>
          </cell>
          <cell r="V2358">
            <v>1426.2372328767133</v>
          </cell>
        </row>
        <row r="2359">
          <cell r="B2359">
            <v>29992</v>
          </cell>
          <cell r="C2359">
            <v>1</v>
          </cell>
          <cell r="D2359">
            <v>1</v>
          </cell>
          <cell r="Q2359">
            <v>1998</v>
          </cell>
          <cell r="R2359" t="str">
            <v>19985</v>
          </cell>
          <cell r="S2359">
            <v>35921</v>
          </cell>
          <cell r="T2359">
            <v>1375.39</v>
          </cell>
          <cell r="U2359">
            <v>1385.3558064516135</v>
          </cell>
          <cell r="V2359">
            <v>1426.2372328767133</v>
          </cell>
        </row>
        <row r="2360">
          <cell r="B2360">
            <v>29993</v>
          </cell>
          <cell r="C2360">
            <v>1</v>
          </cell>
          <cell r="D2360">
            <v>1</v>
          </cell>
          <cell r="Q2360">
            <v>1998</v>
          </cell>
          <cell r="R2360" t="str">
            <v>19985</v>
          </cell>
          <cell r="S2360">
            <v>35922</v>
          </cell>
          <cell r="T2360">
            <v>1382.27</v>
          </cell>
          <cell r="U2360">
            <v>1385.3558064516135</v>
          </cell>
          <cell r="V2360">
            <v>1426.2372328767133</v>
          </cell>
        </row>
        <row r="2361">
          <cell r="B2361">
            <v>29994</v>
          </cell>
          <cell r="C2361">
            <v>1</v>
          </cell>
          <cell r="D2361">
            <v>1</v>
          </cell>
          <cell r="Q2361">
            <v>1998</v>
          </cell>
          <cell r="R2361" t="str">
            <v>19985</v>
          </cell>
          <cell r="S2361">
            <v>35923</v>
          </cell>
          <cell r="T2361">
            <v>1383.04</v>
          </cell>
          <cell r="U2361">
            <v>1385.3558064516135</v>
          </cell>
          <cell r="V2361">
            <v>1426.2372328767133</v>
          </cell>
        </row>
        <row r="2362">
          <cell r="B2362">
            <v>29995</v>
          </cell>
          <cell r="C2362">
            <v>1</v>
          </cell>
          <cell r="D2362">
            <v>1</v>
          </cell>
          <cell r="Q2362">
            <v>1998</v>
          </cell>
          <cell r="R2362" t="str">
            <v>19985</v>
          </cell>
          <cell r="S2362">
            <v>35924</v>
          </cell>
          <cell r="T2362">
            <v>1385.38</v>
          </cell>
          <cell r="U2362">
            <v>1385.3558064516135</v>
          </cell>
          <cell r="V2362">
            <v>1426.2372328767133</v>
          </cell>
        </row>
        <row r="2363">
          <cell r="B2363">
            <v>29996</v>
          </cell>
          <cell r="C2363">
            <v>1</v>
          </cell>
          <cell r="D2363">
            <v>1</v>
          </cell>
          <cell r="Q2363">
            <v>1998</v>
          </cell>
          <cell r="R2363" t="str">
            <v>19985</v>
          </cell>
          <cell r="S2363">
            <v>35925</v>
          </cell>
          <cell r="T2363">
            <v>1385.38</v>
          </cell>
          <cell r="U2363">
            <v>1385.3558064516135</v>
          </cell>
          <cell r="V2363">
            <v>1426.2372328767133</v>
          </cell>
        </row>
        <row r="2364">
          <cell r="B2364">
            <v>29997</v>
          </cell>
          <cell r="C2364">
            <v>1</v>
          </cell>
          <cell r="D2364">
            <v>1</v>
          </cell>
          <cell r="Q2364">
            <v>1998</v>
          </cell>
          <cell r="R2364" t="str">
            <v>19985</v>
          </cell>
          <cell r="S2364">
            <v>35926</v>
          </cell>
          <cell r="T2364">
            <v>1385.38</v>
          </cell>
          <cell r="U2364">
            <v>1385.3558064516135</v>
          </cell>
          <cell r="V2364">
            <v>1426.2372328767133</v>
          </cell>
        </row>
        <row r="2365">
          <cell r="B2365">
            <v>29998</v>
          </cell>
          <cell r="C2365">
            <v>1</v>
          </cell>
          <cell r="D2365">
            <v>1</v>
          </cell>
          <cell r="Q2365">
            <v>1998</v>
          </cell>
          <cell r="R2365" t="str">
            <v>19985</v>
          </cell>
          <cell r="S2365">
            <v>35927</v>
          </cell>
          <cell r="T2365">
            <v>1387.78</v>
          </cell>
          <cell r="U2365">
            <v>1385.3558064516135</v>
          </cell>
          <cell r="V2365">
            <v>1426.2372328767133</v>
          </cell>
        </row>
        <row r="2366">
          <cell r="B2366">
            <v>29999</v>
          </cell>
          <cell r="C2366">
            <v>1</v>
          </cell>
          <cell r="D2366">
            <v>1</v>
          </cell>
          <cell r="Q2366">
            <v>1998</v>
          </cell>
          <cell r="R2366" t="str">
            <v>19985</v>
          </cell>
          <cell r="S2366">
            <v>35928</v>
          </cell>
          <cell r="T2366">
            <v>1388.04</v>
          </cell>
          <cell r="U2366">
            <v>1385.3558064516135</v>
          </cell>
          <cell r="V2366">
            <v>1426.2372328767133</v>
          </cell>
        </row>
        <row r="2367">
          <cell r="B2367">
            <v>30000</v>
          </cell>
          <cell r="C2367">
            <v>1</v>
          </cell>
          <cell r="D2367">
            <v>1</v>
          </cell>
          <cell r="Q2367">
            <v>1998</v>
          </cell>
          <cell r="R2367" t="str">
            <v>19985</v>
          </cell>
          <cell r="S2367">
            <v>35929</v>
          </cell>
          <cell r="T2367">
            <v>1387.15</v>
          </cell>
          <cell r="U2367">
            <v>1385.3558064516135</v>
          </cell>
          <cell r="V2367">
            <v>1426.2372328767133</v>
          </cell>
        </row>
        <row r="2368">
          <cell r="B2368">
            <v>30001</v>
          </cell>
          <cell r="C2368">
            <v>1</v>
          </cell>
          <cell r="D2368">
            <v>1</v>
          </cell>
          <cell r="Q2368">
            <v>1998</v>
          </cell>
          <cell r="R2368" t="str">
            <v>19985</v>
          </cell>
          <cell r="S2368">
            <v>35930</v>
          </cell>
          <cell r="T2368">
            <v>1384.97</v>
          </cell>
          <cell r="U2368">
            <v>1385.3558064516135</v>
          </cell>
          <cell r="V2368">
            <v>1426.2372328767133</v>
          </cell>
        </row>
        <row r="2369">
          <cell r="B2369">
            <v>30002</v>
          </cell>
          <cell r="C2369">
            <v>1</v>
          </cell>
          <cell r="D2369">
            <v>1</v>
          </cell>
          <cell r="Q2369">
            <v>1998</v>
          </cell>
          <cell r="R2369" t="str">
            <v>19985</v>
          </cell>
          <cell r="S2369">
            <v>35931</v>
          </cell>
          <cell r="T2369">
            <v>1383.31</v>
          </cell>
          <cell r="U2369">
            <v>1385.3558064516135</v>
          </cell>
          <cell r="V2369">
            <v>1426.2372328767133</v>
          </cell>
        </row>
        <row r="2370">
          <cell r="B2370">
            <v>30003</v>
          </cell>
          <cell r="C2370">
            <v>1</v>
          </cell>
          <cell r="D2370">
            <v>1</v>
          </cell>
          <cell r="Q2370">
            <v>1998</v>
          </cell>
          <cell r="R2370" t="str">
            <v>19985</v>
          </cell>
          <cell r="S2370">
            <v>35932</v>
          </cell>
          <cell r="T2370">
            <v>1383.31</v>
          </cell>
          <cell r="U2370">
            <v>1385.3558064516135</v>
          </cell>
          <cell r="V2370">
            <v>1426.2372328767133</v>
          </cell>
        </row>
        <row r="2371">
          <cell r="B2371">
            <v>30004</v>
          </cell>
          <cell r="C2371">
            <v>1</v>
          </cell>
          <cell r="D2371">
            <v>1</v>
          </cell>
          <cell r="Q2371">
            <v>1998</v>
          </cell>
          <cell r="R2371" t="str">
            <v>19985</v>
          </cell>
          <cell r="S2371">
            <v>35933</v>
          </cell>
          <cell r="T2371">
            <v>1383.31</v>
          </cell>
          <cell r="U2371">
            <v>1385.3558064516135</v>
          </cell>
          <cell r="V2371">
            <v>1426.2372328767133</v>
          </cell>
        </row>
        <row r="2372">
          <cell r="B2372">
            <v>30005</v>
          </cell>
          <cell r="C2372">
            <v>1</v>
          </cell>
          <cell r="D2372">
            <v>1</v>
          </cell>
          <cell r="Q2372">
            <v>1998</v>
          </cell>
          <cell r="R2372" t="str">
            <v>19985</v>
          </cell>
          <cell r="S2372">
            <v>35934</v>
          </cell>
          <cell r="T2372">
            <v>1387.26</v>
          </cell>
          <cell r="U2372">
            <v>1385.3558064516135</v>
          </cell>
          <cell r="V2372">
            <v>1426.2372328767133</v>
          </cell>
        </row>
        <row r="2373">
          <cell r="B2373">
            <v>30006</v>
          </cell>
          <cell r="C2373">
            <v>1</v>
          </cell>
          <cell r="D2373">
            <v>1</v>
          </cell>
          <cell r="Q2373">
            <v>1998</v>
          </cell>
          <cell r="R2373" t="str">
            <v>19985</v>
          </cell>
          <cell r="S2373">
            <v>35935</v>
          </cell>
          <cell r="T2373">
            <v>1390.89</v>
          </cell>
          <cell r="U2373">
            <v>1385.3558064516135</v>
          </cell>
          <cell r="V2373">
            <v>1426.2372328767133</v>
          </cell>
        </row>
        <row r="2374">
          <cell r="B2374">
            <v>30007</v>
          </cell>
          <cell r="C2374">
            <v>1</v>
          </cell>
          <cell r="D2374">
            <v>1</v>
          </cell>
          <cell r="Q2374">
            <v>1998</v>
          </cell>
          <cell r="R2374" t="str">
            <v>19985</v>
          </cell>
          <cell r="S2374">
            <v>35936</v>
          </cell>
          <cell r="T2374">
            <v>1392.18</v>
          </cell>
          <cell r="U2374">
            <v>1385.3558064516135</v>
          </cell>
          <cell r="V2374">
            <v>1426.2372328767133</v>
          </cell>
        </row>
        <row r="2375">
          <cell r="B2375">
            <v>30008</v>
          </cell>
          <cell r="C2375">
            <v>1</v>
          </cell>
          <cell r="D2375">
            <v>1</v>
          </cell>
          <cell r="Q2375">
            <v>1998</v>
          </cell>
          <cell r="R2375" t="str">
            <v>19985</v>
          </cell>
          <cell r="S2375">
            <v>35937</v>
          </cell>
          <cell r="T2375">
            <v>1393.62</v>
          </cell>
          <cell r="U2375">
            <v>1385.3558064516135</v>
          </cell>
          <cell r="V2375">
            <v>1426.2372328767133</v>
          </cell>
        </row>
        <row r="2376">
          <cell r="B2376">
            <v>30009</v>
          </cell>
          <cell r="C2376">
            <v>1</v>
          </cell>
          <cell r="D2376">
            <v>1</v>
          </cell>
          <cell r="Q2376">
            <v>1998</v>
          </cell>
          <cell r="R2376" t="str">
            <v>19985</v>
          </cell>
          <cell r="S2376">
            <v>35938</v>
          </cell>
          <cell r="T2376">
            <v>1394.33</v>
          </cell>
          <cell r="U2376">
            <v>1385.3558064516135</v>
          </cell>
          <cell r="V2376">
            <v>1426.2372328767133</v>
          </cell>
        </row>
        <row r="2377">
          <cell r="B2377">
            <v>30010</v>
          </cell>
          <cell r="C2377">
            <v>1</v>
          </cell>
          <cell r="D2377">
            <v>1</v>
          </cell>
          <cell r="Q2377">
            <v>1998</v>
          </cell>
          <cell r="R2377" t="str">
            <v>19985</v>
          </cell>
          <cell r="S2377">
            <v>35939</v>
          </cell>
          <cell r="T2377">
            <v>1394.33</v>
          </cell>
          <cell r="U2377">
            <v>1385.3558064516135</v>
          </cell>
          <cell r="V2377">
            <v>1426.2372328767133</v>
          </cell>
        </row>
        <row r="2378">
          <cell r="B2378">
            <v>30011</v>
          </cell>
          <cell r="C2378">
            <v>1</v>
          </cell>
          <cell r="D2378">
            <v>1</v>
          </cell>
          <cell r="Q2378">
            <v>1998</v>
          </cell>
          <cell r="R2378" t="str">
            <v>19985</v>
          </cell>
          <cell r="S2378">
            <v>35940</v>
          </cell>
          <cell r="T2378">
            <v>1394.33</v>
          </cell>
          <cell r="U2378">
            <v>1385.3558064516135</v>
          </cell>
          <cell r="V2378">
            <v>1426.2372328767133</v>
          </cell>
        </row>
        <row r="2379">
          <cell r="B2379">
            <v>30012</v>
          </cell>
          <cell r="C2379">
            <v>1</v>
          </cell>
          <cell r="D2379">
            <v>1</v>
          </cell>
          <cell r="Q2379">
            <v>1998</v>
          </cell>
          <cell r="R2379" t="str">
            <v>19985</v>
          </cell>
          <cell r="S2379">
            <v>35941</v>
          </cell>
          <cell r="T2379">
            <v>1394.33</v>
          </cell>
          <cell r="U2379">
            <v>1385.3558064516135</v>
          </cell>
          <cell r="V2379">
            <v>1426.2372328767133</v>
          </cell>
        </row>
        <row r="2380">
          <cell r="B2380">
            <v>30013</v>
          </cell>
          <cell r="C2380">
            <v>1</v>
          </cell>
          <cell r="D2380">
            <v>1</v>
          </cell>
          <cell r="Q2380">
            <v>1998</v>
          </cell>
          <cell r="R2380" t="str">
            <v>19985</v>
          </cell>
          <cell r="S2380">
            <v>35942</v>
          </cell>
          <cell r="T2380">
            <v>1396.51</v>
          </cell>
          <cell r="U2380">
            <v>1385.3558064516135</v>
          </cell>
          <cell r="V2380">
            <v>1426.2372328767133</v>
          </cell>
        </row>
        <row r="2381">
          <cell r="B2381">
            <v>30014</v>
          </cell>
          <cell r="C2381">
            <v>1</v>
          </cell>
          <cell r="D2381">
            <v>1</v>
          </cell>
          <cell r="Q2381">
            <v>1998</v>
          </cell>
          <cell r="R2381" t="str">
            <v>19985</v>
          </cell>
          <cell r="S2381">
            <v>35943</v>
          </cell>
          <cell r="T2381">
            <v>1397.12</v>
          </cell>
          <cell r="U2381">
            <v>1385.3558064516135</v>
          </cell>
          <cell r="V2381">
            <v>1426.2372328767133</v>
          </cell>
        </row>
        <row r="2382">
          <cell r="B2382">
            <v>30015</v>
          </cell>
          <cell r="C2382">
            <v>1</v>
          </cell>
          <cell r="D2382">
            <v>1</v>
          </cell>
          <cell r="Q2382">
            <v>1998</v>
          </cell>
          <cell r="R2382" t="str">
            <v>19985</v>
          </cell>
          <cell r="S2382">
            <v>35944</v>
          </cell>
          <cell r="T2382">
            <v>1396.69</v>
          </cell>
          <cell r="U2382">
            <v>1385.3558064516135</v>
          </cell>
          <cell r="V2382">
            <v>1426.2372328767133</v>
          </cell>
        </row>
        <row r="2383">
          <cell r="B2383">
            <v>30016</v>
          </cell>
          <cell r="C2383">
            <v>1</v>
          </cell>
          <cell r="D2383">
            <v>1</v>
          </cell>
          <cell r="Q2383">
            <v>1998</v>
          </cell>
          <cell r="R2383" t="str">
            <v>19985</v>
          </cell>
          <cell r="S2383">
            <v>35945</v>
          </cell>
          <cell r="T2383">
            <v>1397.07</v>
          </cell>
          <cell r="U2383">
            <v>1385.3558064516135</v>
          </cell>
          <cell r="V2383">
            <v>1426.2372328767133</v>
          </cell>
        </row>
        <row r="2384">
          <cell r="B2384">
            <v>30017</v>
          </cell>
          <cell r="C2384">
            <v>1</v>
          </cell>
          <cell r="D2384">
            <v>1</v>
          </cell>
          <cell r="Q2384">
            <v>1998</v>
          </cell>
          <cell r="R2384" t="str">
            <v>19985</v>
          </cell>
          <cell r="S2384">
            <v>35946</v>
          </cell>
          <cell r="T2384">
            <v>1397.07</v>
          </cell>
          <cell r="U2384">
            <v>1385.3558064516135</v>
          </cell>
          <cell r="V2384">
            <v>1426.2372328767133</v>
          </cell>
        </row>
        <row r="2385">
          <cell r="B2385">
            <v>30018</v>
          </cell>
          <cell r="C2385">
            <v>1</v>
          </cell>
          <cell r="D2385">
            <v>1</v>
          </cell>
          <cell r="Q2385">
            <v>1998</v>
          </cell>
          <cell r="R2385" t="str">
            <v>19986</v>
          </cell>
          <cell r="S2385">
            <v>35947</v>
          </cell>
          <cell r="T2385">
            <v>1397.07</v>
          </cell>
          <cell r="U2385">
            <v>1384.4959999999994</v>
          </cell>
          <cell r="V2385">
            <v>1426.2372328767133</v>
          </cell>
        </row>
        <row r="2386">
          <cell r="B2386">
            <v>30019</v>
          </cell>
          <cell r="C2386">
            <v>1</v>
          </cell>
          <cell r="D2386">
            <v>1</v>
          </cell>
          <cell r="Q2386">
            <v>1998</v>
          </cell>
          <cell r="R2386" t="str">
            <v>19986</v>
          </cell>
          <cell r="S2386">
            <v>35948</v>
          </cell>
          <cell r="T2386">
            <v>1398.53</v>
          </cell>
          <cell r="U2386">
            <v>1384.4959999999994</v>
          </cell>
          <cell r="V2386">
            <v>1426.2372328767133</v>
          </cell>
        </row>
        <row r="2387">
          <cell r="B2387">
            <v>30020</v>
          </cell>
          <cell r="C2387">
            <v>1</v>
          </cell>
          <cell r="D2387">
            <v>1</v>
          </cell>
          <cell r="Q2387">
            <v>1998</v>
          </cell>
          <cell r="R2387" t="str">
            <v>19986</v>
          </cell>
          <cell r="S2387">
            <v>35949</v>
          </cell>
          <cell r="T2387">
            <v>1399.56</v>
          </cell>
          <cell r="U2387">
            <v>1384.4959999999994</v>
          </cell>
          <cell r="V2387">
            <v>1426.2372328767133</v>
          </cell>
        </row>
        <row r="2388">
          <cell r="B2388">
            <v>30021</v>
          </cell>
          <cell r="C2388">
            <v>1</v>
          </cell>
          <cell r="D2388">
            <v>1</v>
          </cell>
          <cell r="Q2388">
            <v>1998</v>
          </cell>
          <cell r="R2388" t="str">
            <v>19986</v>
          </cell>
          <cell r="S2388">
            <v>35950</v>
          </cell>
          <cell r="T2388">
            <v>1399.02</v>
          </cell>
          <cell r="U2388">
            <v>1384.4959999999994</v>
          </cell>
          <cell r="V2388">
            <v>1426.2372328767133</v>
          </cell>
        </row>
        <row r="2389">
          <cell r="B2389">
            <v>30022</v>
          </cell>
          <cell r="C2389">
            <v>1</v>
          </cell>
          <cell r="D2389">
            <v>1</v>
          </cell>
          <cell r="Q2389">
            <v>1998</v>
          </cell>
          <cell r="R2389" t="str">
            <v>19986</v>
          </cell>
          <cell r="S2389">
            <v>35951</v>
          </cell>
          <cell r="T2389">
            <v>1397.63</v>
          </cell>
          <cell r="U2389">
            <v>1384.4959999999994</v>
          </cell>
          <cell r="V2389">
            <v>1426.2372328767133</v>
          </cell>
        </row>
        <row r="2390">
          <cell r="B2390">
            <v>30023</v>
          </cell>
          <cell r="C2390">
            <v>1</v>
          </cell>
          <cell r="D2390">
            <v>1</v>
          </cell>
          <cell r="Q2390">
            <v>1998</v>
          </cell>
          <cell r="R2390" t="str">
            <v>19986</v>
          </cell>
          <cell r="S2390">
            <v>35952</v>
          </cell>
          <cell r="T2390">
            <v>1387.12</v>
          </cell>
          <cell r="U2390">
            <v>1384.4959999999994</v>
          </cell>
          <cell r="V2390">
            <v>1426.2372328767133</v>
          </cell>
        </row>
        <row r="2391">
          <cell r="B2391">
            <v>30024</v>
          </cell>
          <cell r="C2391">
            <v>1</v>
          </cell>
          <cell r="D2391">
            <v>1</v>
          </cell>
          <cell r="Q2391">
            <v>1998</v>
          </cell>
          <cell r="R2391" t="str">
            <v>19986</v>
          </cell>
          <cell r="S2391">
            <v>35953</v>
          </cell>
          <cell r="T2391">
            <v>1387.12</v>
          </cell>
          <cell r="U2391">
            <v>1384.4959999999994</v>
          </cell>
          <cell r="V2391">
            <v>1426.2372328767133</v>
          </cell>
        </row>
        <row r="2392">
          <cell r="B2392">
            <v>30025</v>
          </cell>
          <cell r="C2392">
            <v>1</v>
          </cell>
          <cell r="D2392">
            <v>1</v>
          </cell>
          <cell r="Q2392">
            <v>1998</v>
          </cell>
          <cell r="R2392" t="str">
            <v>19986</v>
          </cell>
          <cell r="S2392">
            <v>35954</v>
          </cell>
          <cell r="T2392">
            <v>1387.12</v>
          </cell>
          <cell r="U2392">
            <v>1384.4959999999994</v>
          </cell>
          <cell r="V2392">
            <v>1426.2372328767133</v>
          </cell>
        </row>
        <row r="2393">
          <cell r="B2393">
            <v>30026</v>
          </cell>
          <cell r="C2393">
            <v>1</v>
          </cell>
          <cell r="D2393">
            <v>1</v>
          </cell>
          <cell r="Q2393">
            <v>1998</v>
          </cell>
          <cell r="R2393" t="str">
            <v>19986</v>
          </cell>
          <cell r="S2393">
            <v>35955</v>
          </cell>
          <cell r="T2393">
            <v>1386.53</v>
          </cell>
          <cell r="U2393">
            <v>1384.4959999999994</v>
          </cell>
          <cell r="V2393">
            <v>1426.2372328767133</v>
          </cell>
        </row>
        <row r="2394">
          <cell r="B2394">
            <v>30027</v>
          </cell>
          <cell r="C2394">
            <v>1</v>
          </cell>
          <cell r="D2394">
            <v>1</v>
          </cell>
          <cell r="Q2394">
            <v>1998</v>
          </cell>
          <cell r="R2394" t="str">
            <v>19986</v>
          </cell>
          <cell r="S2394">
            <v>35956</v>
          </cell>
          <cell r="T2394">
            <v>1376.25</v>
          </cell>
          <cell r="U2394">
            <v>1384.4959999999994</v>
          </cell>
          <cell r="V2394">
            <v>1426.2372328767133</v>
          </cell>
        </row>
        <row r="2395">
          <cell r="B2395">
            <v>30028</v>
          </cell>
          <cell r="C2395">
            <v>1</v>
          </cell>
          <cell r="D2395">
            <v>1</v>
          </cell>
          <cell r="Q2395">
            <v>1998</v>
          </cell>
          <cell r="R2395" t="str">
            <v>19986</v>
          </cell>
          <cell r="S2395">
            <v>35957</v>
          </cell>
          <cell r="T2395">
            <v>1383.23</v>
          </cell>
          <cell r="U2395">
            <v>1384.4959999999994</v>
          </cell>
          <cell r="V2395">
            <v>1426.2372328767133</v>
          </cell>
        </row>
        <row r="2396">
          <cell r="B2396">
            <v>30029</v>
          </cell>
          <cell r="C2396">
            <v>1</v>
          </cell>
          <cell r="D2396">
            <v>1</v>
          </cell>
          <cell r="Q2396">
            <v>1998</v>
          </cell>
          <cell r="R2396" t="str">
            <v>19986</v>
          </cell>
          <cell r="S2396">
            <v>35958</v>
          </cell>
          <cell r="T2396">
            <v>1388.76</v>
          </cell>
          <cell r="U2396">
            <v>1384.4959999999994</v>
          </cell>
          <cell r="V2396">
            <v>1426.2372328767133</v>
          </cell>
        </row>
        <row r="2397">
          <cell r="B2397">
            <v>30030</v>
          </cell>
          <cell r="C2397">
            <v>1</v>
          </cell>
          <cell r="D2397">
            <v>1</v>
          </cell>
          <cell r="Q2397">
            <v>1998</v>
          </cell>
          <cell r="R2397" t="str">
            <v>19986</v>
          </cell>
          <cell r="S2397">
            <v>35959</v>
          </cell>
          <cell r="T2397">
            <v>1380.51</v>
          </cell>
          <cell r="U2397">
            <v>1384.4959999999994</v>
          </cell>
          <cell r="V2397">
            <v>1426.2372328767133</v>
          </cell>
        </row>
        <row r="2398">
          <cell r="B2398">
            <v>30031</v>
          </cell>
          <cell r="C2398">
            <v>1</v>
          </cell>
          <cell r="D2398">
            <v>1</v>
          </cell>
          <cell r="Q2398">
            <v>1998</v>
          </cell>
          <cell r="R2398" t="str">
            <v>19986</v>
          </cell>
          <cell r="S2398">
            <v>35960</v>
          </cell>
          <cell r="T2398">
            <v>1380.51</v>
          </cell>
          <cell r="U2398">
            <v>1384.4959999999994</v>
          </cell>
          <cell r="V2398">
            <v>1426.2372328767133</v>
          </cell>
        </row>
        <row r="2399">
          <cell r="B2399">
            <v>30032</v>
          </cell>
          <cell r="C2399">
            <v>1</v>
          </cell>
          <cell r="D2399">
            <v>1</v>
          </cell>
          <cell r="Q2399">
            <v>1998</v>
          </cell>
          <cell r="R2399" t="str">
            <v>19986</v>
          </cell>
          <cell r="S2399">
            <v>35961</v>
          </cell>
          <cell r="T2399">
            <v>1380.51</v>
          </cell>
          <cell r="U2399">
            <v>1384.4959999999994</v>
          </cell>
          <cell r="V2399">
            <v>1426.2372328767133</v>
          </cell>
        </row>
        <row r="2400">
          <cell r="B2400">
            <v>30033</v>
          </cell>
          <cell r="C2400">
            <v>1</v>
          </cell>
          <cell r="D2400">
            <v>1</v>
          </cell>
          <cell r="Q2400">
            <v>1998</v>
          </cell>
          <cell r="R2400" t="str">
            <v>19986</v>
          </cell>
          <cell r="S2400">
            <v>35962</v>
          </cell>
          <cell r="T2400">
            <v>1380.51</v>
          </cell>
          <cell r="U2400">
            <v>1384.4959999999994</v>
          </cell>
          <cell r="V2400">
            <v>1426.2372328767133</v>
          </cell>
        </row>
        <row r="2401">
          <cell r="B2401">
            <v>30034</v>
          </cell>
          <cell r="C2401">
            <v>1</v>
          </cell>
          <cell r="D2401">
            <v>1</v>
          </cell>
          <cell r="Q2401">
            <v>1998</v>
          </cell>
          <cell r="R2401" t="str">
            <v>19986</v>
          </cell>
          <cell r="S2401">
            <v>35963</v>
          </cell>
          <cell r="T2401">
            <v>1388.5</v>
          </cell>
          <cell r="U2401">
            <v>1384.4959999999994</v>
          </cell>
          <cell r="V2401">
            <v>1426.2372328767133</v>
          </cell>
        </row>
        <row r="2402">
          <cell r="B2402">
            <v>30035</v>
          </cell>
          <cell r="C2402">
            <v>1</v>
          </cell>
          <cell r="D2402">
            <v>1</v>
          </cell>
          <cell r="Q2402">
            <v>1998</v>
          </cell>
          <cell r="R2402" t="str">
            <v>19986</v>
          </cell>
          <cell r="S2402">
            <v>35964</v>
          </cell>
          <cell r="T2402">
            <v>1394.39</v>
          </cell>
          <cell r="U2402">
            <v>1384.4959999999994</v>
          </cell>
          <cell r="V2402">
            <v>1426.2372328767133</v>
          </cell>
        </row>
        <row r="2403">
          <cell r="B2403">
            <v>30036</v>
          </cell>
          <cell r="C2403">
            <v>1</v>
          </cell>
          <cell r="D2403">
            <v>1</v>
          </cell>
          <cell r="Q2403">
            <v>1998</v>
          </cell>
          <cell r="R2403" t="str">
            <v>19986</v>
          </cell>
          <cell r="S2403">
            <v>35965</v>
          </cell>
          <cell r="T2403">
            <v>1390.85</v>
          </cell>
          <cell r="U2403">
            <v>1384.4959999999994</v>
          </cell>
          <cell r="V2403">
            <v>1426.2372328767133</v>
          </cell>
        </row>
        <row r="2404">
          <cell r="B2404">
            <v>30037</v>
          </cell>
          <cell r="C2404">
            <v>1</v>
          </cell>
          <cell r="D2404">
            <v>1</v>
          </cell>
          <cell r="Q2404">
            <v>1998</v>
          </cell>
          <cell r="R2404" t="str">
            <v>19986</v>
          </cell>
          <cell r="S2404">
            <v>35966</v>
          </cell>
          <cell r="T2404">
            <v>1394.8</v>
          </cell>
          <cell r="U2404">
            <v>1384.4959999999994</v>
          </cell>
          <cell r="V2404">
            <v>1426.2372328767133</v>
          </cell>
        </row>
        <row r="2405">
          <cell r="B2405">
            <v>30038</v>
          </cell>
          <cell r="C2405">
            <v>1</v>
          </cell>
          <cell r="D2405">
            <v>1</v>
          </cell>
          <cell r="Q2405">
            <v>1998</v>
          </cell>
          <cell r="R2405" t="str">
            <v>19986</v>
          </cell>
          <cell r="S2405">
            <v>35967</v>
          </cell>
          <cell r="T2405">
            <v>1394.8</v>
          </cell>
          <cell r="U2405">
            <v>1384.4959999999994</v>
          </cell>
          <cell r="V2405">
            <v>1426.2372328767133</v>
          </cell>
        </row>
        <row r="2406">
          <cell r="B2406">
            <v>30039</v>
          </cell>
          <cell r="C2406">
            <v>1</v>
          </cell>
          <cell r="D2406">
            <v>1</v>
          </cell>
          <cell r="Q2406">
            <v>1998</v>
          </cell>
          <cell r="R2406" t="str">
            <v>19986</v>
          </cell>
          <cell r="S2406">
            <v>35968</v>
          </cell>
          <cell r="T2406">
            <v>1394.8</v>
          </cell>
          <cell r="U2406">
            <v>1384.4959999999994</v>
          </cell>
          <cell r="V2406">
            <v>1426.2372328767133</v>
          </cell>
        </row>
        <row r="2407">
          <cell r="B2407">
            <v>30040</v>
          </cell>
          <cell r="C2407">
            <v>1</v>
          </cell>
          <cell r="D2407">
            <v>1</v>
          </cell>
          <cell r="Q2407">
            <v>1998</v>
          </cell>
          <cell r="R2407" t="str">
            <v>19986</v>
          </cell>
          <cell r="S2407">
            <v>35969</v>
          </cell>
          <cell r="T2407">
            <v>1394.8</v>
          </cell>
          <cell r="U2407">
            <v>1384.4959999999994</v>
          </cell>
          <cell r="V2407">
            <v>1426.2372328767133</v>
          </cell>
        </row>
        <row r="2408">
          <cell r="B2408">
            <v>30041</v>
          </cell>
          <cell r="C2408">
            <v>1</v>
          </cell>
          <cell r="D2408">
            <v>1</v>
          </cell>
          <cell r="Q2408">
            <v>1998</v>
          </cell>
          <cell r="R2408" t="str">
            <v>19986</v>
          </cell>
          <cell r="S2408">
            <v>35970</v>
          </cell>
          <cell r="T2408">
            <v>1381.11</v>
          </cell>
          <cell r="U2408">
            <v>1384.4959999999994</v>
          </cell>
          <cell r="V2408">
            <v>1426.2372328767133</v>
          </cell>
        </row>
        <row r="2409">
          <cell r="B2409">
            <v>30042</v>
          </cell>
          <cell r="C2409">
            <v>1</v>
          </cell>
          <cell r="D2409">
            <v>1</v>
          </cell>
          <cell r="Q2409">
            <v>1998</v>
          </cell>
          <cell r="R2409" t="str">
            <v>19986</v>
          </cell>
          <cell r="S2409">
            <v>35971</v>
          </cell>
          <cell r="T2409">
            <v>1375.02</v>
          </cell>
          <cell r="U2409">
            <v>1384.4959999999994</v>
          </cell>
          <cell r="V2409">
            <v>1426.2372328767133</v>
          </cell>
        </row>
        <row r="2410">
          <cell r="B2410">
            <v>30043</v>
          </cell>
          <cell r="C2410">
            <v>1</v>
          </cell>
          <cell r="D2410">
            <v>1</v>
          </cell>
          <cell r="Q2410">
            <v>1998</v>
          </cell>
          <cell r="R2410" t="str">
            <v>19986</v>
          </cell>
          <cell r="S2410">
            <v>35972</v>
          </cell>
          <cell r="T2410">
            <v>1363.67</v>
          </cell>
          <cell r="U2410">
            <v>1384.4959999999994</v>
          </cell>
          <cell r="V2410">
            <v>1426.2372328767133</v>
          </cell>
        </row>
        <row r="2411">
          <cell r="B2411">
            <v>30044</v>
          </cell>
          <cell r="C2411">
            <v>1</v>
          </cell>
          <cell r="D2411">
            <v>1</v>
          </cell>
          <cell r="Q2411">
            <v>1998</v>
          </cell>
          <cell r="R2411" t="str">
            <v>19986</v>
          </cell>
          <cell r="S2411">
            <v>35973</v>
          </cell>
          <cell r="T2411">
            <v>1363.04</v>
          </cell>
          <cell r="U2411">
            <v>1384.4959999999994</v>
          </cell>
          <cell r="V2411">
            <v>1426.2372328767133</v>
          </cell>
        </row>
        <row r="2412">
          <cell r="B2412">
            <v>30045</v>
          </cell>
          <cell r="C2412">
            <v>1</v>
          </cell>
          <cell r="D2412">
            <v>1</v>
          </cell>
          <cell r="Q2412">
            <v>1998</v>
          </cell>
          <cell r="R2412" t="str">
            <v>19986</v>
          </cell>
          <cell r="S2412">
            <v>35974</v>
          </cell>
          <cell r="T2412">
            <v>1363.04</v>
          </cell>
          <cell r="U2412">
            <v>1384.4959999999994</v>
          </cell>
          <cell r="V2412">
            <v>1426.2372328767133</v>
          </cell>
        </row>
        <row r="2413">
          <cell r="B2413">
            <v>30046</v>
          </cell>
          <cell r="C2413">
            <v>1</v>
          </cell>
          <cell r="D2413">
            <v>1</v>
          </cell>
          <cell r="Q2413">
            <v>1998</v>
          </cell>
          <cell r="R2413" t="str">
            <v>19986</v>
          </cell>
          <cell r="S2413">
            <v>35975</v>
          </cell>
          <cell r="T2413">
            <v>1363.04</v>
          </cell>
          <cell r="U2413">
            <v>1384.4959999999994</v>
          </cell>
          <cell r="V2413">
            <v>1426.2372328767133</v>
          </cell>
        </row>
        <row r="2414">
          <cell r="B2414">
            <v>30047</v>
          </cell>
          <cell r="C2414">
            <v>1</v>
          </cell>
          <cell r="D2414">
            <v>1</v>
          </cell>
          <cell r="Q2414">
            <v>1998</v>
          </cell>
          <cell r="R2414" t="str">
            <v>19986</v>
          </cell>
          <cell r="S2414">
            <v>35976</v>
          </cell>
          <cell r="T2414">
            <v>1363.04</v>
          </cell>
          <cell r="U2414">
            <v>1384.4959999999994</v>
          </cell>
          <cell r="V2414">
            <v>1426.2372328767133</v>
          </cell>
        </row>
        <row r="2415">
          <cell r="B2415">
            <v>30048</v>
          </cell>
          <cell r="C2415">
            <v>1</v>
          </cell>
          <cell r="D2415">
            <v>1</v>
          </cell>
          <cell r="Q2415">
            <v>1998</v>
          </cell>
          <cell r="R2415" t="str">
            <v>19987</v>
          </cell>
          <cell r="S2415">
            <v>35977</v>
          </cell>
          <cell r="T2415">
            <v>1369.88</v>
          </cell>
          <cell r="U2415">
            <v>1371.6903225806454</v>
          </cell>
          <cell r="V2415">
            <v>1426.2372328767133</v>
          </cell>
        </row>
        <row r="2416">
          <cell r="B2416">
            <v>30049</v>
          </cell>
          <cell r="C2416">
            <v>1</v>
          </cell>
          <cell r="D2416">
            <v>1</v>
          </cell>
          <cell r="Q2416">
            <v>1998</v>
          </cell>
          <cell r="R2416" t="str">
            <v>19987</v>
          </cell>
          <cell r="S2416">
            <v>35978</v>
          </cell>
          <cell r="T2416">
            <v>1358.05</v>
          </cell>
          <cell r="U2416">
            <v>1371.6903225806454</v>
          </cell>
          <cell r="V2416">
            <v>1426.2372328767133</v>
          </cell>
        </row>
        <row r="2417">
          <cell r="B2417">
            <v>30050</v>
          </cell>
          <cell r="C2417">
            <v>1</v>
          </cell>
          <cell r="D2417">
            <v>1</v>
          </cell>
          <cell r="Q2417">
            <v>1998</v>
          </cell>
          <cell r="R2417" t="str">
            <v>19987</v>
          </cell>
          <cell r="S2417">
            <v>35979</v>
          </cell>
          <cell r="T2417">
            <v>1345.65</v>
          </cell>
          <cell r="U2417">
            <v>1371.6903225806454</v>
          </cell>
          <cell r="V2417">
            <v>1426.2372328767133</v>
          </cell>
        </row>
        <row r="2418">
          <cell r="B2418">
            <v>30051</v>
          </cell>
          <cell r="C2418">
            <v>1</v>
          </cell>
          <cell r="D2418">
            <v>1</v>
          </cell>
          <cell r="Q2418">
            <v>1998</v>
          </cell>
          <cell r="R2418" t="str">
            <v>19987</v>
          </cell>
          <cell r="S2418">
            <v>35980</v>
          </cell>
          <cell r="T2418">
            <v>1348.06</v>
          </cell>
          <cell r="U2418">
            <v>1371.6903225806454</v>
          </cell>
          <cell r="V2418">
            <v>1426.2372328767133</v>
          </cell>
        </row>
        <row r="2419">
          <cell r="B2419">
            <v>30052</v>
          </cell>
          <cell r="C2419">
            <v>1</v>
          </cell>
          <cell r="D2419">
            <v>1</v>
          </cell>
          <cell r="Q2419">
            <v>1998</v>
          </cell>
          <cell r="R2419" t="str">
            <v>19987</v>
          </cell>
          <cell r="S2419">
            <v>35981</v>
          </cell>
          <cell r="T2419">
            <v>1348.06</v>
          </cell>
          <cell r="U2419">
            <v>1371.6903225806454</v>
          </cell>
          <cell r="V2419">
            <v>1426.2372328767133</v>
          </cell>
        </row>
        <row r="2420">
          <cell r="B2420">
            <v>30053</v>
          </cell>
          <cell r="C2420">
            <v>1</v>
          </cell>
          <cell r="D2420">
            <v>1</v>
          </cell>
          <cell r="Q2420">
            <v>1998</v>
          </cell>
          <cell r="R2420" t="str">
            <v>19987</v>
          </cell>
          <cell r="S2420">
            <v>35982</v>
          </cell>
          <cell r="T2420">
            <v>1348.06</v>
          </cell>
          <cell r="U2420">
            <v>1371.6903225806454</v>
          </cell>
          <cell r="V2420">
            <v>1426.2372328767133</v>
          </cell>
        </row>
        <row r="2421">
          <cell r="B2421">
            <v>30054</v>
          </cell>
          <cell r="C2421">
            <v>1</v>
          </cell>
          <cell r="D2421">
            <v>1</v>
          </cell>
          <cell r="Q2421">
            <v>1998</v>
          </cell>
          <cell r="R2421" t="str">
            <v>19987</v>
          </cell>
          <cell r="S2421">
            <v>35983</v>
          </cell>
          <cell r="T2421">
            <v>1357.78</v>
          </cell>
          <cell r="U2421">
            <v>1371.6903225806454</v>
          </cell>
          <cell r="V2421">
            <v>1426.2372328767133</v>
          </cell>
        </row>
        <row r="2422">
          <cell r="B2422">
            <v>30055</v>
          </cell>
          <cell r="C2422">
            <v>1</v>
          </cell>
          <cell r="D2422">
            <v>1</v>
          </cell>
          <cell r="Q2422">
            <v>1998</v>
          </cell>
          <cell r="R2422" t="str">
            <v>19987</v>
          </cell>
          <cell r="S2422">
            <v>35984</v>
          </cell>
          <cell r="T2422">
            <v>1368.16</v>
          </cell>
          <cell r="U2422">
            <v>1371.6903225806454</v>
          </cell>
          <cell r="V2422">
            <v>1426.2372328767133</v>
          </cell>
        </row>
        <row r="2423">
          <cell r="B2423">
            <v>30056</v>
          </cell>
          <cell r="C2423">
            <v>1</v>
          </cell>
          <cell r="D2423">
            <v>1</v>
          </cell>
          <cell r="Q2423">
            <v>1998</v>
          </cell>
          <cell r="R2423" t="str">
            <v>19987</v>
          </cell>
          <cell r="S2423">
            <v>35985</v>
          </cell>
          <cell r="T2423">
            <v>1369.12</v>
          </cell>
          <cell r="U2423">
            <v>1371.6903225806454</v>
          </cell>
          <cell r="V2423">
            <v>1426.2372328767133</v>
          </cell>
        </row>
        <row r="2424">
          <cell r="B2424">
            <v>30057</v>
          </cell>
          <cell r="C2424">
            <v>1</v>
          </cell>
          <cell r="D2424">
            <v>1</v>
          </cell>
          <cell r="Q2424">
            <v>1998</v>
          </cell>
          <cell r="R2424" t="str">
            <v>19987</v>
          </cell>
          <cell r="S2424">
            <v>35986</v>
          </cell>
          <cell r="T2424">
            <v>1370.45</v>
          </cell>
          <cell r="U2424">
            <v>1371.6903225806454</v>
          </cell>
          <cell r="V2424">
            <v>1426.2372328767133</v>
          </cell>
        </row>
        <row r="2425">
          <cell r="B2425">
            <v>30058</v>
          </cell>
          <cell r="C2425">
            <v>1</v>
          </cell>
          <cell r="D2425">
            <v>1</v>
          </cell>
          <cell r="Q2425">
            <v>1998</v>
          </cell>
          <cell r="R2425" t="str">
            <v>19987</v>
          </cell>
          <cell r="S2425">
            <v>35987</v>
          </cell>
          <cell r="T2425">
            <v>1374.23</v>
          </cell>
          <cell r="U2425">
            <v>1371.6903225806454</v>
          </cell>
          <cell r="V2425">
            <v>1426.2372328767133</v>
          </cell>
        </row>
        <row r="2426">
          <cell r="B2426">
            <v>30059</v>
          </cell>
          <cell r="C2426">
            <v>1</v>
          </cell>
          <cell r="D2426">
            <v>1</v>
          </cell>
          <cell r="Q2426">
            <v>1998</v>
          </cell>
          <cell r="R2426" t="str">
            <v>19987</v>
          </cell>
          <cell r="S2426">
            <v>35988</v>
          </cell>
          <cell r="T2426">
            <v>1374.23</v>
          </cell>
          <cell r="U2426">
            <v>1371.6903225806454</v>
          </cell>
          <cell r="V2426">
            <v>1426.2372328767133</v>
          </cell>
        </row>
        <row r="2427">
          <cell r="B2427">
            <v>30060</v>
          </cell>
          <cell r="C2427">
            <v>1</v>
          </cell>
          <cell r="D2427">
            <v>1</v>
          </cell>
          <cell r="Q2427">
            <v>1998</v>
          </cell>
          <cell r="R2427" t="str">
            <v>19987</v>
          </cell>
          <cell r="S2427">
            <v>35989</v>
          </cell>
          <cell r="T2427">
            <v>1374.23</v>
          </cell>
          <cell r="U2427">
            <v>1371.6903225806454</v>
          </cell>
          <cell r="V2427">
            <v>1426.2372328767133</v>
          </cell>
        </row>
        <row r="2428">
          <cell r="B2428">
            <v>30061</v>
          </cell>
          <cell r="C2428">
            <v>1</v>
          </cell>
          <cell r="D2428">
            <v>1</v>
          </cell>
          <cell r="Q2428">
            <v>1998</v>
          </cell>
          <cell r="R2428" t="str">
            <v>19987</v>
          </cell>
          <cell r="S2428">
            <v>35990</v>
          </cell>
          <cell r="T2428">
            <v>1380.27</v>
          </cell>
          <cell r="U2428">
            <v>1371.6903225806454</v>
          </cell>
          <cell r="V2428">
            <v>1426.2372328767133</v>
          </cell>
        </row>
        <row r="2429">
          <cell r="B2429">
            <v>30062</v>
          </cell>
          <cell r="C2429">
            <v>1</v>
          </cell>
          <cell r="D2429">
            <v>1</v>
          </cell>
          <cell r="Q2429">
            <v>1998</v>
          </cell>
          <cell r="R2429" t="str">
            <v>19987</v>
          </cell>
          <cell r="S2429">
            <v>35991</v>
          </cell>
          <cell r="T2429">
            <v>1381.22</v>
          </cell>
          <cell r="U2429">
            <v>1371.6903225806454</v>
          </cell>
          <cell r="V2429">
            <v>1426.2372328767133</v>
          </cell>
        </row>
        <row r="2430">
          <cell r="B2430">
            <v>30063</v>
          </cell>
          <cell r="C2430">
            <v>1</v>
          </cell>
          <cell r="D2430">
            <v>1</v>
          </cell>
          <cell r="Q2430">
            <v>1998</v>
          </cell>
          <cell r="R2430" t="str">
            <v>19987</v>
          </cell>
          <cell r="S2430">
            <v>35992</v>
          </cell>
          <cell r="T2430">
            <v>1378.01</v>
          </cell>
          <cell r="U2430">
            <v>1371.6903225806454</v>
          </cell>
          <cell r="V2430">
            <v>1426.2372328767133</v>
          </cell>
        </row>
        <row r="2431">
          <cell r="B2431">
            <v>30064</v>
          </cell>
          <cell r="C2431">
            <v>1</v>
          </cell>
          <cell r="D2431">
            <v>1</v>
          </cell>
          <cell r="Q2431">
            <v>1998</v>
          </cell>
          <cell r="R2431" t="str">
            <v>19987</v>
          </cell>
          <cell r="S2431">
            <v>35993</v>
          </cell>
          <cell r="T2431">
            <v>1376.74</v>
          </cell>
          <cell r="U2431">
            <v>1371.6903225806454</v>
          </cell>
          <cell r="V2431">
            <v>1426.2372328767133</v>
          </cell>
        </row>
        <row r="2432">
          <cell r="B2432">
            <v>30065</v>
          </cell>
          <cell r="C2432">
            <v>1</v>
          </cell>
          <cell r="D2432">
            <v>1</v>
          </cell>
          <cell r="Q2432">
            <v>1998</v>
          </cell>
          <cell r="R2432" t="str">
            <v>19987</v>
          </cell>
          <cell r="S2432">
            <v>35994</v>
          </cell>
          <cell r="T2432">
            <v>1381.54</v>
          </cell>
          <cell r="U2432">
            <v>1371.6903225806454</v>
          </cell>
          <cell r="V2432">
            <v>1426.2372328767133</v>
          </cell>
        </row>
        <row r="2433">
          <cell r="B2433">
            <v>30066</v>
          </cell>
          <cell r="C2433">
            <v>1</v>
          </cell>
          <cell r="D2433">
            <v>1</v>
          </cell>
          <cell r="Q2433">
            <v>1998</v>
          </cell>
          <cell r="R2433" t="str">
            <v>19987</v>
          </cell>
          <cell r="S2433">
            <v>35995</v>
          </cell>
          <cell r="T2433">
            <v>1381.54</v>
          </cell>
          <cell r="U2433">
            <v>1371.6903225806454</v>
          </cell>
          <cell r="V2433">
            <v>1426.2372328767133</v>
          </cell>
        </row>
        <row r="2434">
          <cell r="B2434">
            <v>30067</v>
          </cell>
          <cell r="C2434">
            <v>1</v>
          </cell>
          <cell r="D2434">
            <v>1</v>
          </cell>
          <cell r="Q2434">
            <v>1998</v>
          </cell>
          <cell r="R2434" t="str">
            <v>19987</v>
          </cell>
          <cell r="S2434">
            <v>35996</v>
          </cell>
          <cell r="T2434">
            <v>1381.54</v>
          </cell>
          <cell r="U2434">
            <v>1371.6903225806454</v>
          </cell>
          <cell r="V2434">
            <v>1426.2372328767133</v>
          </cell>
        </row>
        <row r="2435">
          <cell r="B2435">
            <v>30068</v>
          </cell>
          <cell r="C2435">
            <v>1</v>
          </cell>
          <cell r="D2435">
            <v>1</v>
          </cell>
          <cell r="Q2435">
            <v>1998</v>
          </cell>
          <cell r="R2435" t="str">
            <v>19987</v>
          </cell>
          <cell r="S2435">
            <v>35997</v>
          </cell>
          <cell r="T2435">
            <v>1381.54</v>
          </cell>
          <cell r="U2435">
            <v>1371.6903225806454</v>
          </cell>
          <cell r="V2435">
            <v>1426.2372328767133</v>
          </cell>
        </row>
        <row r="2436">
          <cell r="B2436">
            <v>30069</v>
          </cell>
          <cell r="C2436">
            <v>1</v>
          </cell>
          <cell r="D2436">
            <v>1</v>
          </cell>
          <cell r="Q2436">
            <v>1998</v>
          </cell>
          <cell r="R2436" t="str">
            <v>19987</v>
          </cell>
          <cell r="S2436">
            <v>35998</v>
          </cell>
          <cell r="T2436">
            <v>1380.87</v>
          </cell>
          <cell r="U2436">
            <v>1371.6903225806454</v>
          </cell>
          <cell r="V2436">
            <v>1426.2372328767133</v>
          </cell>
        </row>
        <row r="2437">
          <cell r="B2437">
            <v>30070</v>
          </cell>
          <cell r="C2437">
            <v>1</v>
          </cell>
          <cell r="D2437">
            <v>1</v>
          </cell>
          <cell r="Q2437">
            <v>1998</v>
          </cell>
          <cell r="R2437" t="str">
            <v>19987</v>
          </cell>
          <cell r="S2437">
            <v>35999</v>
          </cell>
          <cell r="T2437">
            <v>1376.87</v>
          </cell>
          <cell r="U2437">
            <v>1371.6903225806454</v>
          </cell>
          <cell r="V2437">
            <v>1426.2372328767133</v>
          </cell>
        </row>
        <row r="2438">
          <cell r="B2438">
            <v>30071</v>
          </cell>
          <cell r="C2438">
            <v>1</v>
          </cell>
          <cell r="D2438">
            <v>1</v>
          </cell>
          <cell r="Q2438">
            <v>1998</v>
          </cell>
          <cell r="R2438" t="str">
            <v>19987</v>
          </cell>
          <cell r="S2438">
            <v>36000</v>
          </cell>
          <cell r="T2438">
            <v>1378.88</v>
          </cell>
          <cell r="U2438">
            <v>1371.6903225806454</v>
          </cell>
          <cell r="V2438">
            <v>1426.2372328767133</v>
          </cell>
        </row>
        <row r="2439">
          <cell r="B2439">
            <v>30072</v>
          </cell>
          <cell r="C2439">
            <v>1</v>
          </cell>
          <cell r="D2439">
            <v>1</v>
          </cell>
          <cell r="Q2439">
            <v>1998</v>
          </cell>
          <cell r="R2439" t="str">
            <v>19987</v>
          </cell>
          <cell r="S2439">
            <v>36001</v>
          </cell>
          <cell r="T2439">
            <v>1379.61</v>
          </cell>
          <cell r="U2439">
            <v>1371.6903225806454</v>
          </cell>
          <cell r="V2439">
            <v>1426.2372328767133</v>
          </cell>
        </row>
        <row r="2440">
          <cell r="B2440">
            <v>30073</v>
          </cell>
          <cell r="C2440">
            <v>1</v>
          </cell>
          <cell r="D2440">
            <v>1</v>
          </cell>
          <cell r="Q2440">
            <v>1998</v>
          </cell>
          <cell r="R2440" t="str">
            <v>19987</v>
          </cell>
          <cell r="S2440">
            <v>36002</v>
          </cell>
          <cell r="T2440">
            <v>1379.61</v>
          </cell>
          <cell r="U2440">
            <v>1371.6903225806454</v>
          </cell>
          <cell r="V2440">
            <v>1426.2372328767133</v>
          </cell>
        </row>
        <row r="2441">
          <cell r="B2441">
            <v>30074</v>
          </cell>
          <cell r="C2441">
            <v>1</v>
          </cell>
          <cell r="D2441">
            <v>1</v>
          </cell>
          <cell r="Q2441">
            <v>1998</v>
          </cell>
          <cell r="R2441" t="str">
            <v>19987</v>
          </cell>
          <cell r="S2441">
            <v>36003</v>
          </cell>
          <cell r="T2441">
            <v>1379.61</v>
          </cell>
          <cell r="U2441">
            <v>1371.6903225806454</v>
          </cell>
          <cell r="V2441">
            <v>1426.2372328767133</v>
          </cell>
        </row>
        <row r="2442">
          <cell r="B2442">
            <v>30075</v>
          </cell>
          <cell r="C2442">
            <v>1</v>
          </cell>
          <cell r="D2442">
            <v>1</v>
          </cell>
          <cell r="Q2442">
            <v>1998</v>
          </cell>
          <cell r="R2442" t="str">
            <v>19987</v>
          </cell>
          <cell r="S2442">
            <v>36004</v>
          </cell>
          <cell r="T2442">
            <v>1378.33</v>
          </cell>
          <cell r="U2442">
            <v>1371.6903225806454</v>
          </cell>
          <cell r="V2442">
            <v>1426.2372328767133</v>
          </cell>
        </row>
        <row r="2443">
          <cell r="B2443">
            <v>30076</v>
          </cell>
          <cell r="C2443">
            <v>1</v>
          </cell>
          <cell r="D2443">
            <v>1</v>
          </cell>
          <cell r="Q2443">
            <v>1998</v>
          </cell>
          <cell r="R2443" t="str">
            <v>19987</v>
          </cell>
          <cell r="S2443">
            <v>36005</v>
          </cell>
          <cell r="T2443">
            <v>1376.12</v>
          </cell>
          <cell r="U2443">
            <v>1371.6903225806454</v>
          </cell>
          <cell r="V2443">
            <v>1426.2372328767133</v>
          </cell>
        </row>
        <row r="2444">
          <cell r="B2444">
            <v>30077</v>
          </cell>
          <cell r="C2444">
            <v>1</v>
          </cell>
          <cell r="D2444">
            <v>1</v>
          </cell>
          <cell r="Q2444">
            <v>1998</v>
          </cell>
          <cell r="R2444" t="str">
            <v>19987</v>
          </cell>
          <cell r="S2444">
            <v>36006</v>
          </cell>
          <cell r="T2444">
            <v>1373.49</v>
          </cell>
          <cell r="U2444">
            <v>1371.6903225806454</v>
          </cell>
          <cell r="V2444">
            <v>1426.2372328767133</v>
          </cell>
        </row>
        <row r="2445">
          <cell r="B2445">
            <v>30078</v>
          </cell>
          <cell r="C2445">
            <v>1</v>
          </cell>
          <cell r="D2445">
            <v>1</v>
          </cell>
          <cell r="Q2445">
            <v>1998</v>
          </cell>
          <cell r="R2445" t="str">
            <v>19987</v>
          </cell>
          <cell r="S2445">
            <v>36007</v>
          </cell>
          <cell r="T2445">
            <v>1370.65</v>
          </cell>
          <cell r="U2445">
            <v>1371.6903225806454</v>
          </cell>
          <cell r="V2445">
            <v>1426.2372328767133</v>
          </cell>
        </row>
        <row r="2446">
          <cell r="B2446">
            <v>30079</v>
          </cell>
          <cell r="C2446">
            <v>1</v>
          </cell>
          <cell r="D2446">
            <v>1</v>
          </cell>
          <cell r="Q2446">
            <v>1998</v>
          </cell>
          <cell r="R2446" t="str">
            <v>19988</v>
          </cell>
          <cell r="S2446">
            <v>36008</v>
          </cell>
          <cell r="T2446">
            <v>1372.14</v>
          </cell>
          <cell r="U2446">
            <v>1390.7100000000003</v>
          </cell>
          <cell r="V2446">
            <v>1426.2372328767133</v>
          </cell>
        </row>
        <row r="2447">
          <cell r="B2447">
            <v>30080</v>
          </cell>
          <cell r="C2447">
            <v>1</v>
          </cell>
          <cell r="D2447">
            <v>1</v>
          </cell>
          <cell r="Q2447">
            <v>1998</v>
          </cell>
          <cell r="R2447" t="str">
            <v>19988</v>
          </cell>
          <cell r="S2447">
            <v>36009</v>
          </cell>
          <cell r="T2447">
            <v>1372.14</v>
          </cell>
          <cell r="U2447">
            <v>1390.7100000000003</v>
          </cell>
          <cell r="V2447">
            <v>1426.2372328767133</v>
          </cell>
        </row>
        <row r="2448">
          <cell r="B2448">
            <v>30081</v>
          </cell>
          <cell r="C2448">
            <v>1</v>
          </cell>
          <cell r="D2448">
            <v>1</v>
          </cell>
          <cell r="Q2448">
            <v>1998</v>
          </cell>
          <cell r="R2448" t="str">
            <v>19988</v>
          </cell>
          <cell r="S2448">
            <v>36010</v>
          </cell>
          <cell r="T2448">
            <v>1372.14</v>
          </cell>
          <cell r="U2448">
            <v>1390.7100000000003</v>
          </cell>
          <cell r="V2448">
            <v>1426.2372328767133</v>
          </cell>
        </row>
        <row r="2449">
          <cell r="B2449">
            <v>30082</v>
          </cell>
          <cell r="C2449">
            <v>1</v>
          </cell>
          <cell r="D2449">
            <v>1</v>
          </cell>
          <cell r="Q2449">
            <v>1998</v>
          </cell>
          <cell r="R2449" t="str">
            <v>19988</v>
          </cell>
          <cell r="S2449">
            <v>36011</v>
          </cell>
          <cell r="T2449">
            <v>1371.16</v>
          </cell>
          <cell r="U2449">
            <v>1390.7100000000003</v>
          </cell>
          <cell r="V2449">
            <v>1426.2372328767133</v>
          </cell>
        </row>
        <row r="2450">
          <cell r="B2450">
            <v>30083</v>
          </cell>
          <cell r="C2450">
            <v>1</v>
          </cell>
          <cell r="D2450">
            <v>1</v>
          </cell>
          <cell r="Q2450">
            <v>1998</v>
          </cell>
          <cell r="R2450" t="str">
            <v>19988</v>
          </cell>
          <cell r="S2450">
            <v>36012</v>
          </cell>
          <cell r="T2450">
            <v>1368.24</v>
          </cell>
          <cell r="U2450">
            <v>1390.7100000000003</v>
          </cell>
          <cell r="V2450">
            <v>1426.2372328767133</v>
          </cell>
        </row>
        <row r="2451">
          <cell r="B2451">
            <v>30084</v>
          </cell>
          <cell r="C2451">
            <v>1</v>
          </cell>
          <cell r="D2451">
            <v>1</v>
          </cell>
          <cell r="Q2451">
            <v>1998</v>
          </cell>
          <cell r="R2451" t="str">
            <v>19988</v>
          </cell>
          <cell r="S2451">
            <v>36013</v>
          </cell>
          <cell r="T2451">
            <v>1366.44</v>
          </cell>
          <cell r="U2451">
            <v>1390.7100000000003</v>
          </cell>
          <cell r="V2451">
            <v>1426.2372328767133</v>
          </cell>
        </row>
        <row r="2452">
          <cell r="B2452">
            <v>30085</v>
          </cell>
          <cell r="C2452">
            <v>1</v>
          </cell>
          <cell r="D2452">
            <v>1</v>
          </cell>
          <cell r="Q2452">
            <v>1998</v>
          </cell>
          <cell r="R2452" t="str">
            <v>19988</v>
          </cell>
          <cell r="S2452">
            <v>36014</v>
          </cell>
          <cell r="T2452">
            <v>1364.9</v>
          </cell>
          <cell r="U2452">
            <v>1390.7100000000003</v>
          </cell>
          <cell r="V2452">
            <v>1426.2372328767133</v>
          </cell>
        </row>
        <row r="2453">
          <cell r="B2453">
            <v>30086</v>
          </cell>
          <cell r="C2453">
            <v>1</v>
          </cell>
          <cell r="D2453">
            <v>1</v>
          </cell>
          <cell r="Q2453">
            <v>1998</v>
          </cell>
          <cell r="R2453" t="str">
            <v>19988</v>
          </cell>
          <cell r="S2453">
            <v>36015</v>
          </cell>
          <cell r="T2453">
            <v>1364.9</v>
          </cell>
          <cell r="U2453">
            <v>1390.7100000000003</v>
          </cell>
          <cell r="V2453">
            <v>1426.2372328767133</v>
          </cell>
        </row>
        <row r="2454">
          <cell r="B2454">
            <v>30087</v>
          </cell>
          <cell r="C2454">
            <v>1</v>
          </cell>
          <cell r="D2454">
            <v>1</v>
          </cell>
          <cell r="Q2454">
            <v>1998</v>
          </cell>
          <cell r="R2454" t="str">
            <v>19988</v>
          </cell>
          <cell r="S2454">
            <v>36016</v>
          </cell>
          <cell r="T2454">
            <v>1364.9</v>
          </cell>
          <cell r="U2454">
            <v>1390.7100000000003</v>
          </cell>
          <cell r="V2454">
            <v>1426.2372328767133</v>
          </cell>
        </row>
        <row r="2455">
          <cell r="B2455">
            <v>30088</v>
          </cell>
          <cell r="C2455">
            <v>1</v>
          </cell>
          <cell r="D2455">
            <v>1</v>
          </cell>
          <cell r="Q2455">
            <v>1998</v>
          </cell>
          <cell r="R2455" t="str">
            <v>19988</v>
          </cell>
          <cell r="S2455">
            <v>36017</v>
          </cell>
          <cell r="T2455">
            <v>1364.9</v>
          </cell>
          <cell r="U2455">
            <v>1390.7100000000003</v>
          </cell>
          <cell r="V2455">
            <v>1426.2372328767133</v>
          </cell>
        </row>
        <row r="2456">
          <cell r="B2456">
            <v>30089</v>
          </cell>
          <cell r="C2456">
            <v>1</v>
          </cell>
          <cell r="D2456">
            <v>1</v>
          </cell>
          <cell r="Q2456">
            <v>1998</v>
          </cell>
          <cell r="R2456" t="str">
            <v>19988</v>
          </cell>
          <cell r="S2456">
            <v>36018</v>
          </cell>
          <cell r="T2456">
            <v>1359.22</v>
          </cell>
          <cell r="U2456">
            <v>1390.7100000000003</v>
          </cell>
          <cell r="V2456">
            <v>1426.2372328767133</v>
          </cell>
        </row>
        <row r="2457">
          <cell r="B2457">
            <v>30090</v>
          </cell>
          <cell r="C2457">
            <v>1</v>
          </cell>
          <cell r="D2457">
            <v>1</v>
          </cell>
          <cell r="Q2457">
            <v>1998</v>
          </cell>
          <cell r="R2457" t="str">
            <v>19988</v>
          </cell>
          <cell r="S2457">
            <v>36019</v>
          </cell>
          <cell r="T2457">
            <v>1365.58</v>
          </cell>
          <cell r="U2457">
            <v>1390.7100000000003</v>
          </cell>
          <cell r="V2457">
            <v>1426.2372328767133</v>
          </cell>
        </row>
        <row r="2458">
          <cell r="B2458">
            <v>30091</v>
          </cell>
          <cell r="C2458">
            <v>1</v>
          </cell>
          <cell r="D2458">
            <v>1</v>
          </cell>
          <cell r="Q2458">
            <v>1998</v>
          </cell>
          <cell r="R2458" t="str">
            <v>19988</v>
          </cell>
          <cell r="S2458">
            <v>36020</v>
          </cell>
          <cell r="T2458">
            <v>1371.23</v>
          </cell>
          <cell r="U2458">
            <v>1390.7100000000003</v>
          </cell>
          <cell r="V2458">
            <v>1426.2372328767133</v>
          </cell>
        </row>
        <row r="2459">
          <cell r="B2459">
            <v>30092</v>
          </cell>
          <cell r="C2459">
            <v>1</v>
          </cell>
          <cell r="D2459">
            <v>1</v>
          </cell>
          <cell r="Q2459">
            <v>1998</v>
          </cell>
          <cell r="R2459" t="str">
            <v>19988</v>
          </cell>
          <cell r="S2459">
            <v>36021</v>
          </cell>
          <cell r="T2459">
            <v>1377.08</v>
          </cell>
          <cell r="U2459">
            <v>1390.7100000000003</v>
          </cell>
          <cell r="V2459">
            <v>1426.2372328767133</v>
          </cell>
        </row>
        <row r="2460">
          <cell r="B2460">
            <v>30093</v>
          </cell>
          <cell r="C2460">
            <v>1</v>
          </cell>
          <cell r="D2460">
            <v>1</v>
          </cell>
          <cell r="Q2460">
            <v>1998</v>
          </cell>
          <cell r="R2460" t="str">
            <v>19988</v>
          </cell>
          <cell r="S2460">
            <v>36022</v>
          </cell>
          <cell r="T2460">
            <v>1386.02</v>
          </cell>
          <cell r="U2460">
            <v>1390.7100000000003</v>
          </cell>
          <cell r="V2460">
            <v>1426.2372328767133</v>
          </cell>
        </row>
        <row r="2461">
          <cell r="B2461">
            <v>30094</v>
          </cell>
          <cell r="C2461">
            <v>1</v>
          </cell>
          <cell r="D2461">
            <v>1</v>
          </cell>
          <cell r="Q2461">
            <v>1998</v>
          </cell>
          <cell r="R2461" t="str">
            <v>19988</v>
          </cell>
          <cell r="S2461">
            <v>36023</v>
          </cell>
          <cell r="T2461">
            <v>1386.02</v>
          </cell>
          <cell r="U2461">
            <v>1390.7100000000003</v>
          </cell>
          <cell r="V2461">
            <v>1426.2372328767133</v>
          </cell>
        </row>
        <row r="2462">
          <cell r="B2462">
            <v>30095</v>
          </cell>
          <cell r="C2462">
            <v>1</v>
          </cell>
          <cell r="D2462">
            <v>1</v>
          </cell>
          <cell r="Q2462">
            <v>1998</v>
          </cell>
          <cell r="R2462" t="str">
            <v>19988</v>
          </cell>
          <cell r="S2462">
            <v>36024</v>
          </cell>
          <cell r="T2462">
            <v>1386.02</v>
          </cell>
          <cell r="U2462">
            <v>1390.7100000000003</v>
          </cell>
          <cell r="V2462">
            <v>1426.2372328767133</v>
          </cell>
        </row>
        <row r="2463">
          <cell r="B2463">
            <v>30096</v>
          </cell>
          <cell r="C2463">
            <v>1</v>
          </cell>
          <cell r="D2463">
            <v>1</v>
          </cell>
          <cell r="Q2463">
            <v>1998</v>
          </cell>
          <cell r="R2463" t="str">
            <v>19988</v>
          </cell>
          <cell r="S2463">
            <v>36025</v>
          </cell>
          <cell r="T2463">
            <v>1386.02</v>
          </cell>
          <cell r="U2463">
            <v>1390.7100000000003</v>
          </cell>
          <cell r="V2463">
            <v>1426.2372328767133</v>
          </cell>
        </row>
        <row r="2464">
          <cell r="B2464">
            <v>30097</v>
          </cell>
          <cell r="C2464">
            <v>1</v>
          </cell>
          <cell r="D2464">
            <v>1</v>
          </cell>
          <cell r="Q2464">
            <v>1998</v>
          </cell>
          <cell r="R2464" t="str">
            <v>19988</v>
          </cell>
          <cell r="S2464">
            <v>36026</v>
          </cell>
          <cell r="T2464">
            <v>1385.77</v>
          </cell>
          <cell r="U2464">
            <v>1390.7100000000003</v>
          </cell>
          <cell r="V2464">
            <v>1426.2372328767133</v>
          </cell>
        </row>
        <row r="2465">
          <cell r="B2465">
            <v>30098</v>
          </cell>
          <cell r="C2465">
            <v>1</v>
          </cell>
          <cell r="D2465">
            <v>1</v>
          </cell>
          <cell r="Q2465">
            <v>1998</v>
          </cell>
          <cell r="R2465" t="str">
            <v>19988</v>
          </cell>
          <cell r="S2465">
            <v>36027</v>
          </cell>
          <cell r="T2465">
            <v>1384.24</v>
          </cell>
          <cell r="U2465">
            <v>1390.7100000000003</v>
          </cell>
          <cell r="V2465">
            <v>1426.2372328767133</v>
          </cell>
        </row>
        <row r="2466">
          <cell r="B2466">
            <v>30099</v>
          </cell>
          <cell r="C2466">
            <v>1</v>
          </cell>
          <cell r="D2466">
            <v>1</v>
          </cell>
          <cell r="Q2466">
            <v>1998</v>
          </cell>
          <cell r="R2466" t="str">
            <v>19988</v>
          </cell>
          <cell r="S2466">
            <v>36028</v>
          </cell>
          <cell r="T2466">
            <v>1391.55</v>
          </cell>
          <cell r="U2466">
            <v>1390.7100000000003</v>
          </cell>
          <cell r="V2466">
            <v>1426.2372328767133</v>
          </cell>
        </row>
        <row r="2467">
          <cell r="B2467">
            <v>30100</v>
          </cell>
          <cell r="C2467">
            <v>1</v>
          </cell>
          <cell r="D2467">
            <v>1</v>
          </cell>
          <cell r="Q2467">
            <v>1998</v>
          </cell>
          <cell r="R2467" t="str">
            <v>19988</v>
          </cell>
          <cell r="S2467">
            <v>36029</v>
          </cell>
          <cell r="T2467">
            <v>1407.27</v>
          </cell>
          <cell r="U2467">
            <v>1390.7100000000003</v>
          </cell>
          <cell r="V2467">
            <v>1426.2372328767133</v>
          </cell>
        </row>
        <row r="2468">
          <cell r="B2468">
            <v>30101</v>
          </cell>
          <cell r="C2468">
            <v>1</v>
          </cell>
          <cell r="D2468">
            <v>1</v>
          </cell>
          <cell r="Q2468">
            <v>1998</v>
          </cell>
          <cell r="R2468" t="str">
            <v>19988</v>
          </cell>
          <cell r="S2468">
            <v>36030</v>
          </cell>
          <cell r="T2468">
            <v>1407.27</v>
          </cell>
          <cell r="U2468">
            <v>1390.7100000000003</v>
          </cell>
          <cell r="V2468">
            <v>1426.2372328767133</v>
          </cell>
        </row>
        <row r="2469">
          <cell r="B2469">
            <v>30102</v>
          </cell>
          <cell r="C2469">
            <v>1</v>
          </cell>
          <cell r="D2469">
            <v>1</v>
          </cell>
          <cell r="Q2469">
            <v>1998</v>
          </cell>
          <cell r="R2469" t="str">
            <v>19988</v>
          </cell>
          <cell r="S2469">
            <v>36031</v>
          </cell>
          <cell r="T2469">
            <v>1407.27</v>
          </cell>
          <cell r="U2469">
            <v>1390.7100000000003</v>
          </cell>
          <cell r="V2469">
            <v>1426.2372328767133</v>
          </cell>
        </row>
        <row r="2470">
          <cell r="B2470">
            <v>30103</v>
          </cell>
          <cell r="C2470">
            <v>1</v>
          </cell>
          <cell r="D2470">
            <v>1</v>
          </cell>
          <cell r="Q2470">
            <v>1998</v>
          </cell>
          <cell r="R2470" t="str">
            <v>19988</v>
          </cell>
          <cell r="S2470">
            <v>36032</v>
          </cell>
          <cell r="T2470">
            <v>1418.22</v>
          </cell>
          <cell r="U2470">
            <v>1390.7100000000003</v>
          </cell>
          <cell r="V2470">
            <v>1426.2372328767133</v>
          </cell>
        </row>
        <row r="2471">
          <cell r="B2471">
            <v>30104</v>
          </cell>
          <cell r="C2471">
            <v>1</v>
          </cell>
          <cell r="D2471">
            <v>1</v>
          </cell>
          <cell r="Q2471">
            <v>1998</v>
          </cell>
          <cell r="R2471" t="str">
            <v>19988</v>
          </cell>
          <cell r="S2471">
            <v>36033</v>
          </cell>
          <cell r="T2471">
            <v>1420.27</v>
          </cell>
          <cell r="U2471">
            <v>1390.7100000000003</v>
          </cell>
          <cell r="V2471">
            <v>1426.2372328767133</v>
          </cell>
        </row>
        <row r="2472">
          <cell r="B2472">
            <v>30105</v>
          </cell>
          <cell r="C2472">
            <v>1</v>
          </cell>
          <cell r="D2472">
            <v>1</v>
          </cell>
          <cell r="Q2472">
            <v>1998</v>
          </cell>
          <cell r="R2472" t="str">
            <v>19988</v>
          </cell>
          <cell r="S2472">
            <v>36034</v>
          </cell>
          <cell r="T2472">
            <v>1430.33</v>
          </cell>
          <cell r="U2472">
            <v>1390.7100000000003</v>
          </cell>
          <cell r="V2472">
            <v>1426.2372328767133</v>
          </cell>
        </row>
        <row r="2473">
          <cell r="B2473">
            <v>30106</v>
          </cell>
          <cell r="C2473">
            <v>1</v>
          </cell>
          <cell r="D2473">
            <v>1</v>
          </cell>
          <cell r="Q2473">
            <v>1998</v>
          </cell>
          <cell r="R2473" t="str">
            <v>19988</v>
          </cell>
          <cell r="S2473">
            <v>36035</v>
          </cell>
          <cell r="T2473">
            <v>1438.16</v>
          </cell>
          <cell r="U2473">
            <v>1390.7100000000003</v>
          </cell>
          <cell r="V2473">
            <v>1426.2372328767133</v>
          </cell>
        </row>
        <row r="2474">
          <cell r="B2474">
            <v>30107</v>
          </cell>
          <cell r="C2474">
            <v>1</v>
          </cell>
          <cell r="D2474">
            <v>1</v>
          </cell>
          <cell r="Q2474">
            <v>1998</v>
          </cell>
          <cell r="R2474" t="str">
            <v>19988</v>
          </cell>
          <cell r="S2474">
            <v>36036</v>
          </cell>
          <cell r="T2474">
            <v>1440.87</v>
          </cell>
          <cell r="U2474">
            <v>1390.7100000000003</v>
          </cell>
          <cell r="V2474">
            <v>1426.2372328767133</v>
          </cell>
        </row>
        <row r="2475">
          <cell r="B2475">
            <v>30108</v>
          </cell>
          <cell r="C2475">
            <v>1</v>
          </cell>
          <cell r="D2475">
            <v>1</v>
          </cell>
          <cell r="Q2475">
            <v>1998</v>
          </cell>
          <cell r="R2475" t="str">
            <v>19988</v>
          </cell>
          <cell r="S2475">
            <v>36037</v>
          </cell>
          <cell r="T2475">
            <v>1440.87</v>
          </cell>
          <cell r="U2475">
            <v>1390.7100000000003</v>
          </cell>
          <cell r="V2475">
            <v>1426.2372328767133</v>
          </cell>
        </row>
        <row r="2476">
          <cell r="B2476">
            <v>30109</v>
          </cell>
          <cell r="C2476">
            <v>1</v>
          </cell>
          <cell r="D2476">
            <v>1</v>
          </cell>
          <cell r="Q2476">
            <v>1998</v>
          </cell>
          <cell r="R2476" t="str">
            <v>19988</v>
          </cell>
          <cell r="S2476">
            <v>36038</v>
          </cell>
          <cell r="T2476">
            <v>1440.87</v>
          </cell>
          <cell r="U2476">
            <v>1390.7100000000003</v>
          </cell>
          <cell r="V2476">
            <v>1426.2372328767133</v>
          </cell>
        </row>
        <row r="2477">
          <cell r="B2477">
            <v>30110</v>
          </cell>
          <cell r="C2477">
            <v>1</v>
          </cell>
          <cell r="D2477">
            <v>1</v>
          </cell>
          <cell r="Q2477">
            <v>1998</v>
          </cell>
          <cell r="R2477" t="str">
            <v>19989</v>
          </cell>
          <cell r="S2477">
            <v>36039</v>
          </cell>
          <cell r="T2477">
            <v>1441.86</v>
          </cell>
          <cell r="U2477">
            <v>1523.4763333333331</v>
          </cell>
          <cell r="V2477">
            <v>1426.2372328767133</v>
          </cell>
        </row>
        <row r="2478">
          <cell r="B2478">
            <v>30111</v>
          </cell>
          <cell r="C2478">
            <v>1</v>
          </cell>
          <cell r="D2478">
            <v>1</v>
          </cell>
          <cell r="Q2478">
            <v>1998</v>
          </cell>
          <cell r="R2478" t="str">
            <v>19989</v>
          </cell>
          <cell r="S2478">
            <v>36040</v>
          </cell>
          <cell r="T2478">
            <v>1442.95</v>
          </cell>
          <cell r="U2478">
            <v>1523.4763333333331</v>
          </cell>
          <cell r="V2478">
            <v>1426.2372328767133</v>
          </cell>
        </row>
        <row r="2479">
          <cell r="B2479">
            <v>30112</v>
          </cell>
          <cell r="C2479">
            <v>1</v>
          </cell>
          <cell r="D2479">
            <v>1</v>
          </cell>
          <cell r="Q2479">
            <v>1998</v>
          </cell>
          <cell r="R2479" t="str">
            <v>19989</v>
          </cell>
          <cell r="S2479">
            <v>36041</v>
          </cell>
          <cell r="T2479">
            <v>1518.56</v>
          </cell>
          <cell r="U2479">
            <v>1523.4763333333331</v>
          </cell>
          <cell r="V2479">
            <v>1426.2372328767133</v>
          </cell>
        </row>
        <row r="2480">
          <cell r="B2480">
            <v>30113</v>
          </cell>
          <cell r="C2480">
            <v>1</v>
          </cell>
          <cell r="D2480">
            <v>1</v>
          </cell>
          <cell r="Q2480">
            <v>1998</v>
          </cell>
          <cell r="R2480" t="str">
            <v>19989</v>
          </cell>
          <cell r="S2480">
            <v>36042</v>
          </cell>
          <cell r="T2480">
            <v>1532.19</v>
          </cell>
          <cell r="U2480">
            <v>1523.4763333333331</v>
          </cell>
          <cell r="V2480">
            <v>1426.2372328767133</v>
          </cell>
        </row>
        <row r="2481">
          <cell r="B2481">
            <v>30114</v>
          </cell>
          <cell r="C2481">
            <v>1</v>
          </cell>
          <cell r="D2481">
            <v>1</v>
          </cell>
          <cell r="Q2481">
            <v>1998</v>
          </cell>
          <cell r="R2481" t="str">
            <v>19989</v>
          </cell>
          <cell r="S2481">
            <v>36043</v>
          </cell>
          <cell r="T2481">
            <v>1538.84</v>
          </cell>
          <cell r="U2481">
            <v>1523.4763333333331</v>
          </cell>
          <cell r="V2481">
            <v>1426.2372328767133</v>
          </cell>
        </row>
        <row r="2482">
          <cell r="B2482">
            <v>30115</v>
          </cell>
          <cell r="C2482">
            <v>1</v>
          </cell>
          <cell r="D2482">
            <v>1</v>
          </cell>
          <cell r="Q2482">
            <v>1998</v>
          </cell>
          <cell r="R2482" t="str">
            <v>19989</v>
          </cell>
          <cell r="S2482">
            <v>36044</v>
          </cell>
          <cell r="T2482">
            <v>1538.84</v>
          </cell>
          <cell r="U2482">
            <v>1523.4763333333331</v>
          </cell>
          <cell r="V2482">
            <v>1426.2372328767133</v>
          </cell>
        </row>
        <row r="2483">
          <cell r="B2483">
            <v>30116</v>
          </cell>
          <cell r="C2483">
            <v>1</v>
          </cell>
          <cell r="D2483">
            <v>1</v>
          </cell>
          <cell r="Q2483">
            <v>1998</v>
          </cell>
          <cell r="R2483" t="str">
            <v>19989</v>
          </cell>
          <cell r="S2483">
            <v>36045</v>
          </cell>
          <cell r="T2483">
            <v>1538.84</v>
          </cell>
          <cell r="U2483">
            <v>1523.4763333333331</v>
          </cell>
          <cell r="V2483">
            <v>1426.2372328767133</v>
          </cell>
        </row>
        <row r="2484">
          <cell r="B2484">
            <v>30117</v>
          </cell>
          <cell r="C2484">
            <v>1</v>
          </cell>
          <cell r="D2484">
            <v>1</v>
          </cell>
          <cell r="Q2484">
            <v>1998</v>
          </cell>
          <cell r="R2484" t="str">
            <v>19989</v>
          </cell>
          <cell r="S2484">
            <v>36046</v>
          </cell>
          <cell r="T2484">
            <v>1511.55</v>
          </cell>
          <cell r="U2484">
            <v>1523.4763333333331</v>
          </cell>
          <cell r="V2484">
            <v>1426.2372328767133</v>
          </cell>
        </row>
        <row r="2485">
          <cell r="B2485">
            <v>30118</v>
          </cell>
          <cell r="C2485">
            <v>1</v>
          </cell>
          <cell r="D2485">
            <v>1</v>
          </cell>
          <cell r="Q2485">
            <v>1998</v>
          </cell>
          <cell r="R2485" t="str">
            <v>19989</v>
          </cell>
          <cell r="S2485">
            <v>36047</v>
          </cell>
          <cell r="T2485">
            <v>1505.66</v>
          </cell>
          <cell r="U2485">
            <v>1523.4763333333331</v>
          </cell>
          <cell r="V2485">
            <v>1426.2372328767133</v>
          </cell>
        </row>
        <row r="2486">
          <cell r="B2486">
            <v>30119</v>
          </cell>
          <cell r="C2486">
            <v>1</v>
          </cell>
          <cell r="D2486">
            <v>1</v>
          </cell>
          <cell r="Q2486">
            <v>1998</v>
          </cell>
          <cell r="R2486" t="str">
            <v>19989</v>
          </cell>
          <cell r="S2486">
            <v>36048</v>
          </cell>
          <cell r="T2486">
            <v>1493.4</v>
          </cell>
          <cell r="U2486">
            <v>1523.4763333333331</v>
          </cell>
          <cell r="V2486">
            <v>1426.2372328767133</v>
          </cell>
        </row>
        <row r="2487">
          <cell r="B2487">
            <v>30120</v>
          </cell>
          <cell r="C2487">
            <v>1</v>
          </cell>
          <cell r="D2487">
            <v>1</v>
          </cell>
          <cell r="Q2487">
            <v>1998</v>
          </cell>
          <cell r="R2487" t="str">
            <v>19989</v>
          </cell>
          <cell r="S2487">
            <v>36049</v>
          </cell>
          <cell r="T2487">
            <v>1506.27</v>
          </cell>
          <cell r="U2487">
            <v>1523.4763333333331</v>
          </cell>
          <cell r="V2487">
            <v>1426.2372328767133</v>
          </cell>
        </row>
        <row r="2488">
          <cell r="B2488">
            <v>30121</v>
          </cell>
          <cell r="C2488">
            <v>1</v>
          </cell>
          <cell r="D2488">
            <v>1</v>
          </cell>
          <cell r="Q2488">
            <v>1998</v>
          </cell>
          <cell r="R2488" t="str">
            <v>19989</v>
          </cell>
          <cell r="S2488">
            <v>36050</v>
          </cell>
          <cell r="T2488">
            <v>1505.85</v>
          </cell>
          <cell r="U2488">
            <v>1523.4763333333331</v>
          </cell>
          <cell r="V2488">
            <v>1426.2372328767133</v>
          </cell>
        </row>
        <row r="2489">
          <cell r="B2489">
            <v>30122</v>
          </cell>
          <cell r="C2489">
            <v>1</v>
          </cell>
          <cell r="D2489">
            <v>1</v>
          </cell>
          <cell r="Q2489">
            <v>1998</v>
          </cell>
          <cell r="R2489" t="str">
            <v>19989</v>
          </cell>
          <cell r="S2489">
            <v>36051</v>
          </cell>
          <cell r="T2489">
            <v>1505.85</v>
          </cell>
          <cell r="U2489">
            <v>1523.4763333333331</v>
          </cell>
          <cell r="V2489">
            <v>1426.2372328767133</v>
          </cell>
        </row>
        <row r="2490">
          <cell r="B2490">
            <v>30123</v>
          </cell>
          <cell r="C2490">
            <v>1</v>
          </cell>
          <cell r="D2490">
            <v>1</v>
          </cell>
          <cell r="Q2490">
            <v>1998</v>
          </cell>
          <cell r="R2490" t="str">
            <v>19989</v>
          </cell>
          <cell r="S2490">
            <v>36052</v>
          </cell>
          <cell r="T2490">
            <v>1505.85</v>
          </cell>
          <cell r="U2490">
            <v>1523.4763333333331</v>
          </cell>
          <cell r="V2490">
            <v>1426.2372328767133</v>
          </cell>
        </row>
        <row r="2491">
          <cell r="B2491">
            <v>30124</v>
          </cell>
          <cell r="C2491">
            <v>1</v>
          </cell>
          <cell r="D2491">
            <v>1</v>
          </cell>
          <cell r="Q2491">
            <v>1998</v>
          </cell>
          <cell r="R2491" t="str">
            <v>19989</v>
          </cell>
          <cell r="S2491">
            <v>36053</v>
          </cell>
          <cell r="T2491">
            <v>1510.41</v>
          </cell>
          <cell r="U2491">
            <v>1523.4763333333331</v>
          </cell>
          <cell r="V2491">
            <v>1426.2372328767133</v>
          </cell>
        </row>
        <row r="2492">
          <cell r="B2492">
            <v>30125</v>
          </cell>
          <cell r="C2492">
            <v>1</v>
          </cell>
          <cell r="D2492">
            <v>1</v>
          </cell>
          <cell r="Q2492">
            <v>1998</v>
          </cell>
          <cell r="R2492" t="str">
            <v>19989</v>
          </cell>
          <cell r="S2492">
            <v>36054</v>
          </cell>
          <cell r="T2492">
            <v>1516.92</v>
          </cell>
          <cell r="U2492">
            <v>1523.4763333333331</v>
          </cell>
          <cell r="V2492">
            <v>1426.2372328767133</v>
          </cell>
        </row>
        <row r="2493">
          <cell r="B2493">
            <v>30126</v>
          </cell>
          <cell r="C2493">
            <v>1</v>
          </cell>
          <cell r="D2493">
            <v>1</v>
          </cell>
          <cell r="Q2493">
            <v>1998</v>
          </cell>
          <cell r="R2493" t="str">
            <v>19989</v>
          </cell>
          <cell r="S2493">
            <v>36055</v>
          </cell>
          <cell r="T2493">
            <v>1520.63</v>
          </cell>
          <cell r="U2493">
            <v>1523.4763333333331</v>
          </cell>
          <cell r="V2493">
            <v>1426.2372328767133</v>
          </cell>
        </row>
        <row r="2494">
          <cell r="B2494">
            <v>30127</v>
          </cell>
          <cell r="C2494">
            <v>1</v>
          </cell>
          <cell r="D2494">
            <v>1</v>
          </cell>
          <cell r="Q2494">
            <v>1998</v>
          </cell>
          <cell r="R2494" t="str">
            <v>19989</v>
          </cell>
          <cell r="S2494">
            <v>36056</v>
          </cell>
          <cell r="T2494">
            <v>1531.49</v>
          </cell>
          <cell r="U2494">
            <v>1523.4763333333331</v>
          </cell>
          <cell r="V2494">
            <v>1426.2372328767133</v>
          </cell>
        </row>
        <row r="2495">
          <cell r="B2495">
            <v>30128</v>
          </cell>
          <cell r="C2495">
            <v>1</v>
          </cell>
          <cell r="D2495">
            <v>1</v>
          </cell>
          <cell r="Q2495">
            <v>1998</v>
          </cell>
          <cell r="R2495" t="str">
            <v>19989</v>
          </cell>
          <cell r="S2495">
            <v>36057</v>
          </cell>
          <cell r="T2495">
            <v>1533.95</v>
          </cell>
          <cell r="U2495">
            <v>1523.4763333333331</v>
          </cell>
          <cell r="V2495">
            <v>1426.2372328767133</v>
          </cell>
        </row>
        <row r="2496">
          <cell r="B2496">
            <v>30129</v>
          </cell>
          <cell r="C2496">
            <v>1</v>
          </cell>
          <cell r="D2496">
            <v>1</v>
          </cell>
          <cell r="Q2496">
            <v>1998</v>
          </cell>
          <cell r="R2496" t="str">
            <v>19989</v>
          </cell>
          <cell r="S2496">
            <v>36058</v>
          </cell>
          <cell r="T2496">
            <v>1533.95</v>
          </cell>
          <cell r="U2496">
            <v>1523.4763333333331</v>
          </cell>
          <cell r="V2496">
            <v>1426.2372328767133</v>
          </cell>
        </row>
        <row r="2497">
          <cell r="B2497">
            <v>30130</v>
          </cell>
          <cell r="C2497">
            <v>1</v>
          </cell>
          <cell r="D2497">
            <v>1</v>
          </cell>
          <cell r="Q2497">
            <v>1998</v>
          </cell>
          <cell r="R2497" t="str">
            <v>19989</v>
          </cell>
          <cell r="S2497">
            <v>36059</v>
          </cell>
          <cell r="T2497">
            <v>1533.95</v>
          </cell>
          <cell r="U2497">
            <v>1523.4763333333331</v>
          </cell>
          <cell r="V2497">
            <v>1426.2372328767133</v>
          </cell>
        </row>
        <row r="2498">
          <cell r="B2498">
            <v>30131</v>
          </cell>
          <cell r="C2498">
            <v>1</v>
          </cell>
          <cell r="D2498">
            <v>1</v>
          </cell>
          <cell r="Q2498">
            <v>1998</v>
          </cell>
          <cell r="R2498" t="str">
            <v>19989</v>
          </cell>
          <cell r="S2498">
            <v>36060</v>
          </cell>
          <cell r="T2498">
            <v>1529.26</v>
          </cell>
          <cell r="U2498">
            <v>1523.4763333333331</v>
          </cell>
          <cell r="V2498">
            <v>1426.2372328767133</v>
          </cell>
        </row>
        <row r="2499">
          <cell r="B2499">
            <v>30132</v>
          </cell>
          <cell r="C2499">
            <v>1</v>
          </cell>
          <cell r="D2499">
            <v>1</v>
          </cell>
          <cell r="Q2499">
            <v>1998</v>
          </cell>
          <cell r="R2499" t="str">
            <v>19989</v>
          </cell>
          <cell r="S2499">
            <v>36061</v>
          </cell>
          <cell r="T2499">
            <v>1541.16</v>
          </cell>
          <cell r="U2499">
            <v>1523.4763333333331</v>
          </cell>
          <cell r="V2499">
            <v>1426.2372328767133</v>
          </cell>
        </row>
        <row r="2500">
          <cell r="B2500">
            <v>30133</v>
          </cell>
          <cell r="C2500">
            <v>1</v>
          </cell>
          <cell r="D2500">
            <v>1</v>
          </cell>
          <cell r="Q2500">
            <v>1998</v>
          </cell>
          <cell r="R2500" t="str">
            <v>19989</v>
          </cell>
          <cell r="S2500">
            <v>36062</v>
          </cell>
          <cell r="T2500">
            <v>1561.28</v>
          </cell>
          <cell r="U2500">
            <v>1523.4763333333331</v>
          </cell>
          <cell r="V2500">
            <v>1426.2372328767133</v>
          </cell>
        </row>
        <row r="2501">
          <cell r="B2501">
            <v>30134</v>
          </cell>
          <cell r="C2501">
            <v>1</v>
          </cell>
          <cell r="D2501">
            <v>1</v>
          </cell>
          <cell r="Q2501">
            <v>1998</v>
          </cell>
          <cell r="R2501" t="str">
            <v>19989</v>
          </cell>
          <cell r="S2501">
            <v>36063</v>
          </cell>
          <cell r="T2501">
            <v>1548.95</v>
          </cell>
          <cell r="U2501">
            <v>1523.4763333333331</v>
          </cell>
          <cell r="V2501">
            <v>1426.2372328767133</v>
          </cell>
        </row>
        <row r="2502">
          <cell r="B2502">
            <v>30135</v>
          </cell>
          <cell r="C2502">
            <v>1</v>
          </cell>
          <cell r="D2502">
            <v>1</v>
          </cell>
          <cell r="Q2502">
            <v>1998</v>
          </cell>
          <cell r="R2502" t="str">
            <v>19989</v>
          </cell>
          <cell r="S2502">
            <v>36064</v>
          </cell>
          <cell r="T2502">
            <v>1547.81</v>
          </cell>
          <cell r="U2502">
            <v>1523.4763333333331</v>
          </cell>
          <cell r="V2502">
            <v>1426.2372328767133</v>
          </cell>
        </row>
        <row r="2503">
          <cell r="B2503">
            <v>30136</v>
          </cell>
          <cell r="C2503">
            <v>1</v>
          </cell>
          <cell r="D2503">
            <v>1</v>
          </cell>
          <cell r="Q2503">
            <v>1998</v>
          </cell>
          <cell r="R2503" t="str">
            <v>19989</v>
          </cell>
          <cell r="S2503">
            <v>36065</v>
          </cell>
          <cell r="T2503">
            <v>1547.81</v>
          </cell>
          <cell r="U2503">
            <v>1523.4763333333331</v>
          </cell>
          <cell r="V2503">
            <v>1426.2372328767133</v>
          </cell>
        </row>
        <row r="2504">
          <cell r="B2504">
            <v>30137</v>
          </cell>
          <cell r="C2504">
            <v>1</v>
          </cell>
          <cell r="D2504">
            <v>1</v>
          </cell>
          <cell r="Q2504">
            <v>1998</v>
          </cell>
          <cell r="R2504" t="str">
            <v>19989</v>
          </cell>
          <cell r="S2504">
            <v>36066</v>
          </cell>
          <cell r="T2504">
            <v>1547.81</v>
          </cell>
          <cell r="U2504">
            <v>1523.4763333333331</v>
          </cell>
          <cell r="V2504">
            <v>1426.2372328767133</v>
          </cell>
        </row>
        <row r="2505">
          <cell r="B2505">
            <v>30138</v>
          </cell>
          <cell r="C2505">
            <v>1</v>
          </cell>
          <cell r="D2505">
            <v>1</v>
          </cell>
          <cell r="Q2505">
            <v>1998</v>
          </cell>
          <cell r="R2505" t="str">
            <v>19989</v>
          </cell>
          <cell r="S2505">
            <v>36067</v>
          </cell>
          <cell r="T2505">
            <v>1556.25</v>
          </cell>
          <cell r="U2505">
            <v>1523.4763333333331</v>
          </cell>
          <cell r="V2505">
            <v>1426.2372328767133</v>
          </cell>
        </row>
        <row r="2506">
          <cell r="B2506">
            <v>30139</v>
          </cell>
          <cell r="C2506">
            <v>1</v>
          </cell>
          <cell r="D2506">
            <v>1</v>
          </cell>
          <cell r="Q2506">
            <v>1998</v>
          </cell>
          <cell r="R2506" t="str">
            <v>19989</v>
          </cell>
          <cell r="S2506">
            <v>36068</v>
          </cell>
          <cell r="T2506">
            <v>1556.15</v>
          </cell>
          <cell r="U2506">
            <v>1523.4763333333331</v>
          </cell>
          <cell r="V2506">
            <v>1426.2372328767133</v>
          </cell>
        </row>
        <row r="2507">
          <cell r="B2507">
            <v>30140</v>
          </cell>
          <cell r="C2507">
            <v>1</v>
          </cell>
          <cell r="D2507">
            <v>1</v>
          </cell>
          <cell r="Q2507">
            <v>1998</v>
          </cell>
          <cell r="R2507" t="str">
            <v>199810</v>
          </cell>
          <cell r="S2507">
            <v>36069</v>
          </cell>
          <cell r="T2507">
            <v>1556.52</v>
          </cell>
          <cell r="U2507">
            <v>1588.0070967741935</v>
          </cell>
          <cell r="V2507">
            <v>1426.2372328767133</v>
          </cell>
        </row>
        <row r="2508">
          <cell r="B2508">
            <v>30141</v>
          </cell>
          <cell r="C2508">
            <v>1</v>
          </cell>
          <cell r="D2508">
            <v>1</v>
          </cell>
          <cell r="Q2508">
            <v>1998</v>
          </cell>
          <cell r="R2508" t="str">
            <v>199810</v>
          </cell>
          <cell r="S2508">
            <v>36070</v>
          </cell>
          <cell r="T2508">
            <v>1573.22</v>
          </cell>
          <cell r="U2508">
            <v>1588.0070967741935</v>
          </cell>
          <cell r="V2508">
            <v>1426.2372328767133</v>
          </cell>
        </row>
        <row r="2509">
          <cell r="B2509">
            <v>30142</v>
          </cell>
          <cell r="C2509">
            <v>1</v>
          </cell>
          <cell r="D2509">
            <v>1</v>
          </cell>
          <cell r="Q2509">
            <v>1998</v>
          </cell>
          <cell r="R2509" t="str">
            <v>199810</v>
          </cell>
          <cell r="S2509">
            <v>36071</v>
          </cell>
          <cell r="T2509">
            <v>1578.96</v>
          </cell>
          <cell r="U2509">
            <v>1588.0070967741935</v>
          </cell>
          <cell r="V2509">
            <v>1426.2372328767133</v>
          </cell>
        </row>
        <row r="2510">
          <cell r="B2510">
            <v>30143</v>
          </cell>
          <cell r="C2510">
            <v>1</v>
          </cell>
          <cell r="D2510">
            <v>1</v>
          </cell>
          <cell r="Q2510">
            <v>1998</v>
          </cell>
          <cell r="R2510" t="str">
            <v>199810</v>
          </cell>
          <cell r="S2510">
            <v>36072</v>
          </cell>
          <cell r="T2510">
            <v>1578.96</v>
          </cell>
          <cell r="U2510">
            <v>1588.0070967741935</v>
          </cell>
          <cell r="V2510">
            <v>1426.2372328767133</v>
          </cell>
        </row>
        <row r="2511">
          <cell r="B2511">
            <v>30144</v>
          </cell>
          <cell r="C2511">
            <v>1</v>
          </cell>
          <cell r="D2511">
            <v>1</v>
          </cell>
          <cell r="Q2511">
            <v>1998</v>
          </cell>
          <cell r="R2511" t="str">
            <v>199810</v>
          </cell>
          <cell r="S2511">
            <v>36073</v>
          </cell>
          <cell r="T2511">
            <v>1578.96</v>
          </cell>
          <cell r="U2511">
            <v>1588.0070967741935</v>
          </cell>
          <cell r="V2511">
            <v>1426.2372328767133</v>
          </cell>
        </row>
        <row r="2512">
          <cell r="B2512">
            <v>30145</v>
          </cell>
          <cell r="C2512">
            <v>1</v>
          </cell>
          <cell r="D2512">
            <v>1</v>
          </cell>
          <cell r="Q2512">
            <v>1998</v>
          </cell>
          <cell r="R2512" t="str">
            <v>199810</v>
          </cell>
          <cell r="S2512">
            <v>36074</v>
          </cell>
          <cell r="T2512">
            <v>1585.64</v>
          </cell>
          <cell r="U2512">
            <v>1588.0070967741935</v>
          </cell>
          <cell r="V2512">
            <v>1426.2372328767133</v>
          </cell>
        </row>
        <row r="2513">
          <cell r="B2513">
            <v>30146</v>
          </cell>
          <cell r="C2513">
            <v>1</v>
          </cell>
          <cell r="D2513">
            <v>1</v>
          </cell>
          <cell r="Q2513">
            <v>1998</v>
          </cell>
          <cell r="R2513" t="str">
            <v>199810</v>
          </cell>
          <cell r="S2513">
            <v>36075</v>
          </cell>
          <cell r="T2513">
            <v>1588.64</v>
          </cell>
          <cell r="U2513">
            <v>1588.0070967741935</v>
          </cell>
          <cell r="V2513">
            <v>1426.2372328767133</v>
          </cell>
        </row>
        <row r="2514">
          <cell r="B2514">
            <v>30147</v>
          </cell>
          <cell r="C2514">
            <v>1</v>
          </cell>
          <cell r="D2514">
            <v>1</v>
          </cell>
          <cell r="Q2514">
            <v>1998</v>
          </cell>
          <cell r="R2514" t="str">
            <v>199810</v>
          </cell>
          <cell r="S2514">
            <v>36076</v>
          </cell>
          <cell r="T2514">
            <v>1586.53</v>
          </cell>
          <cell r="U2514">
            <v>1588.0070967741935</v>
          </cell>
          <cell r="V2514">
            <v>1426.2372328767133</v>
          </cell>
        </row>
        <row r="2515">
          <cell r="B2515">
            <v>30148</v>
          </cell>
          <cell r="C2515">
            <v>1</v>
          </cell>
          <cell r="D2515">
            <v>1</v>
          </cell>
          <cell r="Q2515">
            <v>1998</v>
          </cell>
          <cell r="R2515" t="str">
            <v>199810</v>
          </cell>
          <cell r="S2515">
            <v>36077</v>
          </cell>
          <cell r="T2515">
            <v>1587.46</v>
          </cell>
          <cell r="U2515">
            <v>1588.0070967741935</v>
          </cell>
          <cell r="V2515">
            <v>1426.2372328767133</v>
          </cell>
        </row>
        <row r="2516">
          <cell r="B2516">
            <v>30149</v>
          </cell>
          <cell r="C2516">
            <v>1</v>
          </cell>
          <cell r="D2516">
            <v>1</v>
          </cell>
          <cell r="Q2516">
            <v>1998</v>
          </cell>
          <cell r="R2516" t="str">
            <v>199810</v>
          </cell>
          <cell r="S2516">
            <v>36078</v>
          </cell>
          <cell r="T2516">
            <v>1590.64</v>
          </cell>
          <cell r="U2516">
            <v>1588.0070967741935</v>
          </cell>
          <cell r="V2516">
            <v>1426.2372328767133</v>
          </cell>
        </row>
        <row r="2517">
          <cell r="B2517">
            <v>30150</v>
          </cell>
          <cell r="C2517">
            <v>1</v>
          </cell>
          <cell r="D2517">
            <v>1</v>
          </cell>
          <cell r="Q2517">
            <v>1998</v>
          </cell>
          <cell r="R2517" t="str">
            <v>199810</v>
          </cell>
          <cell r="S2517">
            <v>36079</v>
          </cell>
          <cell r="T2517">
            <v>1590.64</v>
          </cell>
          <cell r="U2517">
            <v>1588.0070967741935</v>
          </cell>
          <cell r="V2517">
            <v>1426.2372328767133</v>
          </cell>
        </row>
        <row r="2518">
          <cell r="B2518">
            <v>30151</v>
          </cell>
          <cell r="C2518">
            <v>1</v>
          </cell>
          <cell r="D2518">
            <v>1</v>
          </cell>
          <cell r="Q2518">
            <v>1998</v>
          </cell>
          <cell r="R2518" t="str">
            <v>199810</v>
          </cell>
          <cell r="S2518">
            <v>36080</v>
          </cell>
          <cell r="T2518">
            <v>1590.64</v>
          </cell>
          <cell r="U2518">
            <v>1588.0070967741935</v>
          </cell>
          <cell r="V2518">
            <v>1426.2372328767133</v>
          </cell>
        </row>
        <row r="2519">
          <cell r="B2519">
            <v>30152</v>
          </cell>
          <cell r="C2519">
            <v>1</v>
          </cell>
          <cell r="D2519">
            <v>1</v>
          </cell>
          <cell r="Q2519">
            <v>1998</v>
          </cell>
          <cell r="R2519" t="str">
            <v>199810</v>
          </cell>
          <cell r="S2519">
            <v>36081</v>
          </cell>
          <cell r="T2519">
            <v>1590.64</v>
          </cell>
          <cell r="U2519">
            <v>1588.0070967741935</v>
          </cell>
          <cell r="V2519">
            <v>1426.2372328767133</v>
          </cell>
        </row>
        <row r="2520">
          <cell r="B2520">
            <v>30153</v>
          </cell>
          <cell r="C2520">
            <v>1</v>
          </cell>
          <cell r="D2520">
            <v>1</v>
          </cell>
          <cell r="Q2520">
            <v>1998</v>
          </cell>
          <cell r="R2520" t="str">
            <v>199810</v>
          </cell>
          <cell r="S2520">
            <v>36082</v>
          </cell>
          <cell r="T2520">
            <v>1592.11</v>
          </cell>
          <cell r="U2520">
            <v>1588.0070967741935</v>
          </cell>
          <cell r="V2520">
            <v>1426.2372328767133</v>
          </cell>
        </row>
        <row r="2521">
          <cell r="B2521">
            <v>30154</v>
          </cell>
          <cell r="C2521">
            <v>1</v>
          </cell>
          <cell r="D2521">
            <v>1</v>
          </cell>
          <cell r="Q2521">
            <v>1998</v>
          </cell>
          <cell r="R2521" t="str">
            <v>199810</v>
          </cell>
          <cell r="S2521">
            <v>36083</v>
          </cell>
          <cell r="T2521">
            <v>1591.01</v>
          </cell>
          <cell r="U2521">
            <v>1588.0070967741935</v>
          </cell>
          <cell r="V2521">
            <v>1426.2372328767133</v>
          </cell>
        </row>
        <row r="2522">
          <cell r="B2522">
            <v>30155</v>
          </cell>
          <cell r="C2522">
            <v>1</v>
          </cell>
          <cell r="D2522">
            <v>1</v>
          </cell>
          <cell r="Q2522">
            <v>1998</v>
          </cell>
          <cell r="R2522" t="str">
            <v>199810</v>
          </cell>
          <cell r="S2522">
            <v>36084</v>
          </cell>
          <cell r="T2522">
            <v>1594.19</v>
          </cell>
          <cell r="U2522">
            <v>1588.0070967741935</v>
          </cell>
          <cell r="V2522">
            <v>1426.2372328767133</v>
          </cell>
        </row>
        <row r="2523">
          <cell r="B2523">
            <v>30156</v>
          </cell>
          <cell r="C2523">
            <v>1</v>
          </cell>
          <cell r="D2523">
            <v>1</v>
          </cell>
          <cell r="Q2523">
            <v>1998</v>
          </cell>
          <cell r="R2523" t="str">
            <v>199810</v>
          </cell>
          <cell r="S2523">
            <v>36085</v>
          </cell>
          <cell r="T2523">
            <v>1596.21</v>
          </cell>
          <cell r="U2523">
            <v>1588.0070967741935</v>
          </cell>
          <cell r="V2523">
            <v>1426.2372328767133</v>
          </cell>
        </row>
        <row r="2524">
          <cell r="B2524">
            <v>30157</v>
          </cell>
          <cell r="C2524">
            <v>1</v>
          </cell>
          <cell r="D2524">
            <v>1</v>
          </cell>
          <cell r="Q2524">
            <v>1998</v>
          </cell>
          <cell r="R2524" t="str">
            <v>199810</v>
          </cell>
          <cell r="S2524">
            <v>36086</v>
          </cell>
          <cell r="T2524">
            <v>1596.21</v>
          </cell>
          <cell r="U2524">
            <v>1588.0070967741935</v>
          </cell>
          <cell r="V2524">
            <v>1426.2372328767133</v>
          </cell>
        </row>
        <row r="2525">
          <cell r="B2525">
            <v>30158</v>
          </cell>
          <cell r="C2525">
            <v>1</v>
          </cell>
          <cell r="D2525">
            <v>1</v>
          </cell>
          <cell r="Q2525">
            <v>1998</v>
          </cell>
          <cell r="R2525" t="str">
            <v>199810</v>
          </cell>
          <cell r="S2525">
            <v>36087</v>
          </cell>
          <cell r="T2525">
            <v>1596.21</v>
          </cell>
          <cell r="U2525">
            <v>1588.0070967741935</v>
          </cell>
          <cell r="V2525">
            <v>1426.2372328767133</v>
          </cell>
        </row>
        <row r="2526">
          <cell r="B2526">
            <v>30159</v>
          </cell>
          <cell r="C2526">
            <v>1</v>
          </cell>
          <cell r="D2526">
            <v>1</v>
          </cell>
          <cell r="Q2526">
            <v>1998</v>
          </cell>
          <cell r="R2526" t="str">
            <v>199810</v>
          </cell>
          <cell r="S2526">
            <v>36088</v>
          </cell>
          <cell r="T2526">
            <v>1598.18</v>
          </cell>
          <cell r="U2526">
            <v>1588.0070967741935</v>
          </cell>
          <cell r="V2526">
            <v>1426.2372328767133</v>
          </cell>
        </row>
        <row r="2527">
          <cell r="B2527">
            <v>30160</v>
          </cell>
          <cell r="C2527">
            <v>1</v>
          </cell>
          <cell r="D2527">
            <v>1</v>
          </cell>
          <cell r="Q2527">
            <v>1998</v>
          </cell>
          <cell r="R2527" t="str">
            <v>199810</v>
          </cell>
          <cell r="S2527">
            <v>36089</v>
          </cell>
          <cell r="T2527">
            <v>1598.61</v>
          </cell>
          <cell r="U2527">
            <v>1588.0070967741935</v>
          </cell>
          <cell r="V2527">
            <v>1426.2372328767133</v>
          </cell>
        </row>
        <row r="2528">
          <cell r="B2528">
            <v>30161</v>
          </cell>
          <cell r="C2528">
            <v>1</v>
          </cell>
          <cell r="D2528">
            <v>1</v>
          </cell>
          <cell r="Q2528">
            <v>1998</v>
          </cell>
          <cell r="R2528" t="str">
            <v>199810</v>
          </cell>
          <cell r="S2528">
            <v>36090</v>
          </cell>
          <cell r="T2528">
            <v>1597.79</v>
          </cell>
          <cell r="U2528">
            <v>1588.0070967741935</v>
          </cell>
          <cell r="V2528">
            <v>1426.2372328767133</v>
          </cell>
        </row>
        <row r="2529">
          <cell r="B2529">
            <v>30162</v>
          </cell>
          <cell r="C2529">
            <v>1</v>
          </cell>
          <cell r="D2529">
            <v>1</v>
          </cell>
          <cell r="Q2529">
            <v>1998</v>
          </cell>
          <cell r="R2529" t="str">
            <v>199810</v>
          </cell>
          <cell r="S2529">
            <v>36091</v>
          </cell>
          <cell r="T2529">
            <v>1599.15</v>
          </cell>
          <cell r="U2529">
            <v>1588.0070967741935</v>
          </cell>
          <cell r="V2529">
            <v>1426.2372328767133</v>
          </cell>
        </row>
        <row r="2530">
          <cell r="B2530">
            <v>30163</v>
          </cell>
          <cell r="C2530">
            <v>1</v>
          </cell>
          <cell r="D2530">
            <v>1</v>
          </cell>
          <cell r="Q2530">
            <v>1998</v>
          </cell>
          <cell r="R2530" t="str">
            <v>199810</v>
          </cell>
          <cell r="S2530">
            <v>36092</v>
          </cell>
          <cell r="T2530">
            <v>1597.97</v>
          </cell>
          <cell r="U2530">
            <v>1588.0070967741935</v>
          </cell>
          <cell r="V2530">
            <v>1426.2372328767133</v>
          </cell>
        </row>
        <row r="2531">
          <cell r="B2531">
            <v>30164</v>
          </cell>
          <cell r="C2531">
            <v>1</v>
          </cell>
          <cell r="D2531">
            <v>1</v>
          </cell>
          <cell r="Q2531">
            <v>1998</v>
          </cell>
          <cell r="R2531" t="str">
            <v>199810</v>
          </cell>
          <cell r="S2531">
            <v>36093</v>
          </cell>
          <cell r="T2531">
            <v>1597.97</v>
          </cell>
          <cell r="U2531">
            <v>1588.0070967741935</v>
          </cell>
          <cell r="V2531">
            <v>1426.2372328767133</v>
          </cell>
        </row>
        <row r="2532">
          <cell r="B2532">
            <v>30165</v>
          </cell>
          <cell r="C2532">
            <v>1</v>
          </cell>
          <cell r="D2532">
            <v>1</v>
          </cell>
          <cell r="Q2532">
            <v>1998</v>
          </cell>
          <cell r="R2532" t="str">
            <v>199810</v>
          </cell>
          <cell r="S2532">
            <v>36094</v>
          </cell>
          <cell r="T2532">
            <v>1597.97</v>
          </cell>
          <cell r="U2532">
            <v>1588.0070967741935</v>
          </cell>
          <cell r="V2532">
            <v>1426.2372328767133</v>
          </cell>
        </row>
        <row r="2533">
          <cell r="B2533">
            <v>30166</v>
          </cell>
          <cell r="C2533">
            <v>1</v>
          </cell>
          <cell r="D2533">
            <v>1</v>
          </cell>
          <cell r="Q2533">
            <v>1998</v>
          </cell>
          <cell r="R2533" t="str">
            <v>199810</v>
          </cell>
          <cell r="S2533">
            <v>36095</v>
          </cell>
          <cell r="T2533">
            <v>1590.64</v>
          </cell>
          <cell r="U2533">
            <v>1588.0070967741935</v>
          </cell>
          <cell r="V2533">
            <v>1426.2372328767133</v>
          </cell>
        </row>
        <row r="2534">
          <cell r="B2534">
            <v>30167</v>
          </cell>
          <cell r="C2534">
            <v>1</v>
          </cell>
          <cell r="D2534">
            <v>1</v>
          </cell>
          <cell r="Q2534">
            <v>1998</v>
          </cell>
          <cell r="R2534" t="str">
            <v>199810</v>
          </cell>
          <cell r="S2534">
            <v>36096</v>
          </cell>
          <cell r="T2534">
            <v>1576.38</v>
          </cell>
          <cell r="U2534">
            <v>1588.0070967741935</v>
          </cell>
          <cell r="V2534">
            <v>1426.2372328767133</v>
          </cell>
        </row>
        <row r="2535">
          <cell r="B2535">
            <v>30168</v>
          </cell>
          <cell r="C2535">
            <v>1</v>
          </cell>
          <cell r="D2535">
            <v>1</v>
          </cell>
          <cell r="Q2535">
            <v>1998</v>
          </cell>
          <cell r="R2535" t="str">
            <v>199810</v>
          </cell>
          <cell r="S2535">
            <v>36097</v>
          </cell>
          <cell r="T2535">
            <v>1577.9</v>
          </cell>
          <cell r="U2535">
            <v>1588.0070967741935</v>
          </cell>
          <cell r="V2535">
            <v>1426.2372328767133</v>
          </cell>
        </row>
        <row r="2536">
          <cell r="B2536">
            <v>30169</v>
          </cell>
          <cell r="C2536">
            <v>1</v>
          </cell>
          <cell r="D2536">
            <v>1</v>
          </cell>
          <cell r="Q2536">
            <v>1998</v>
          </cell>
          <cell r="R2536" t="str">
            <v>199810</v>
          </cell>
          <cell r="S2536">
            <v>36098</v>
          </cell>
          <cell r="T2536">
            <v>1577.19</v>
          </cell>
          <cell r="U2536">
            <v>1588.0070967741935</v>
          </cell>
          <cell r="V2536">
            <v>1426.2372328767133</v>
          </cell>
        </row>
        <row r="2537">
          <cell r="B2537">
            <v>30170</v>
          </cell>
          <cell r="C2537">
            <v>1</v>
          </cell>
          <cell r="D2537">
            <v>1</v>
          </cell>
          <cell r="Q2537">
            <v>1998</v>
          </cell>
          <cell r="R2537" t="str">
            <v>199810</v>
          </cell>
          <cell r="S2537">
            <v>36099</v>
          </cell>
          <cell r="T2537">
            <v>1575.08</v>
          </cell>
          <cell r="U2537">
            <v>1588.0070967741935</v>
          </cell>
          <cell r="V2537">
            <v>1426.2372328767133</v>
          </cell>
        </row>
        <row r="2538">
          <cell r="B2538">
            <v>30171</v>
          </cell>
          <cell r="C2538">
            <v>1</v>
          </cell>
          <cell r="D2538">
            <v>1</v>
          </cell>
          <cell r="Q2538">
            <v>1998</v>
          </cell>
          <cell r="R2538" t="str">
            <v>199811</v>
          </cell>
          <cell r="S2538">
            <v>36100</v>
          </cell>
          <cell r="T2538">
            <v>1575.08</v>
          </cell>
          <cell r="U2538">
            <v>1562.165</v>
          </cell>
          <cell r="V2538">
            <v>1426.2372328767133</v>
          </cell>
        </row>
        <row r="2539">
          <cell r="B2539">
            <v>30172</v>
          </cell>
          <cell r="C2539">
            <v>1</v>
          </cell>
          <cell r="D2539">
            <v>1</v>
          </cell>
          <cell r="Q2539">
            <v>1998</v>
          </cell>
          <cell r="R2539" t="str">
            <v>199811</v>
          </cell>
          <cell r="S2539">
            <v>36101</v>
          </cell>
          <cell r="T2539">
            <v>1575.08</v>
          </cell>
          <cell r="U2539">
            <v>1562.165</v>
          </cell>
          <cell r="V2539">
            <v>1426.2372328767133</v>
          </cell>
        </row>
        <row r="2540">
          <cell r="B2540">
            <v>30173</v>
          </cell>
          <cell r="C2540">
            <v>1</v>
          </cell>
          <cell r="D2540">
            <v>1</v>
          </cell>
          <cell r="Q2540">
            <v>1998</v>
          </cell>
          <cell r="R2540" t="str">
            <v>199811</v>
          </cell>
          <cell r="S2540">
            <v>36102</v>
          </cell>
          <cell r="T2540">
            <v>1575.08</v>
          </cell>
          <cell r="U2540">
            <v>1562.165</v>
          </cell>
          <cell r="V2540">
            <v>1426.2372328767133</v>
          </cell>
        </row>
        <row r="2541">
          <cell r="B2541">
            <v>30174</v>
          </cell>
          <cell r="C2541">
            <v>1</v>
          </cell>
          <cell r="D2541">
            <v>1</v>
          </cell>
          <cell r="Q2541">
            <v>1998</v>
          </cell>
          <cell r="R2541" t="str">
            <v>199811</v>
          </cell>
          <cell r="S2541">
            <v>36103</v>
          </cell>
          <cell r="T2541">
            <v>1569.93</v>
          </cell>
          <cell r="U2541">
            <v>1562.165</v>
          </cell>
          <cell r="V2541">
            <v>1426.2372328767133</v>
          </cell>
        </row>
        <row r="2542">
          <cell r="B2542">
            <v>30175</v>
          </cell>
          <cell r="C2542">
            <v>1</v>
          </cell>
          <cell r="D2542">
            <v>1</v>
          </cell>
          <cell r="Q2542">
            <v>1998</v>
          </cell>
          <cell r="R2542" t="str">
            <v>199811</v>
          </cell>
          <cell r="S2542">
            <v>36104</v>
          </cell>
          <cell r="T2542">
            <v>1568.54</v>
          </cell>
          <cell r="U2542">
            <v>1562.165</v>
          </cell>
          <cell r="V2542">
            <v>1426.2372328767133</v>
          </cell>
        </row>
        <row r="2543">
          <cell r="B2543">
            <v>30176</v>
          </cell>
          <cell r="C2543">
            <v>1</v>
          </cell>
          <cell r="D2543">
            <v>1</v>
          </cell>
          <cell r="Q2543">
            <v>1998</v>
          </cell>
          <cell r="R2543" t="str">
            <v>199811</v>
          </cell>
          <cell r="S2543">
            <v>36105</v>
          </cell>
          <cell r="T2543">
            <v>1563.32</v>
          </cell>
          <cell r="U2543">
            <v>1562.165</v>
          </cell>
          <cell r="V2543">
            <v>1426.2372328767133</v>
          </cell>
        </row>
        <row r="2544">
          <cell r="B2544">
            <v>30177</v>
          </cell>
          <cell r="C2544">
            <v>1</v>
          </cell>
          <cell r="D2544">
            <v>1</v>
          </cell>
          <cell r="Q2544">
            <v>1998</v>
          </cell>
          <cell r="R2544" t="str">
            <v>199811</v>
          </cell>
          <cell r="S2544">
            <v>36106</v>
          </cell>
          <cell r="T2544">
            <v>1553.71</v>
          </cell>
          <cell r="U2544">
            <v>1562.165</v>
          </cell>
          <cell r="V2544">
            <v>1426.2372328767133</v>
          </cell>
        </row>
        <row r="2545">
          <cell r="B2545">
            <v>30178</v>
          </cell>
          <cell r="C2545">
            <v>1</v>
          </cell>
          <cell r="D2545">
            <v>1</v>
          </cell>
          <cell r="Q2545">
            <v>1998</v>
          </cell>
          <cell r="R2545" t="str">
            <v>199811</v>
          </cell>
          <cell r="S2545">
            <v>36107</v>
          </cell>
          <cell r="T2545">
            <v>1553.71</v>
          </cell>
          <cell r="U2545">
            <v>1562.165</v>
          </cell>
          <cell r="V2545">
            <v>1426.2372328767133</v>
          </cell>
        </row>
        <row r="2546">
          <cell r="B2546">
            <v>30179</v>
          </cell>
          <cell r="C2546">
            <v>1</v>
          </cell>
          <cell r="D2546">
            <v>1</v>
          </cell>
          <cell r="Q2546">
            <v>1998</v>
          </cell>
          <cell r="R2546" t="str">
            <v>199811</v>
          </cell>
          <cell r="S2546">
            <v>36108</v>
          </cell>
          <cell r="T2546">
            <v>1553.71</v>
          </cell>
          <cell r="U2546">
            <v>1562.165</v>
          </cell>
          <cell r="V2546">
            <v>1426.2372328767133</v>
          </cell>
        </row>
        <row r="2547">
          <cell r="B2547">
            <v>30180</v>
          </cell>
          <cell r="C2547">
            <v>1</v>
          </cell>
          <cell r="D2547">
            <v>1</v>
          </cell>
          <cell r="Q2547">
            <v>1998</v>
          </cell>
          <cell r="R2547" t="str">
            <v>199811</v>
          </cell>
          <cell r="S2547">
            <v>36109</v>
          </cell>
          <cell r="T2547">
            <v>1559.35</v>
          </cell>
          <cell r="U2547">
            <v>1562.165</v>
          </cell>
          <cell r="V2547">
            <v>1426.2372328767133</v>
          </cell>
        </row>
        <row r="2548">
          <cell r="B2548">
            <v>30181</v>
          </cell>
          <cell r="C2548">
            <v>1</v>
          </cell>
          <cell r="D2548">
            <v>1</v>
          </cell>
          <cell r="Q2548">
            <v>1998</v>
          </cell>
          <cell r="R2548" t="str">
            <v>199811</v>
          </cell>
          <cell r="S2548">
            <v>36110</v>
          </cell>
          <cell r="T2548">
            <v>1571.76</v>
          </cell>
          <cell r="U2548">
            <v>1562.165</v>
          </cell>
          <cell r="V2548">
            <v>1426.2372328767133</v>
          </cell>
        </row>
        <row r="2549">
          <cell r="B2549">
            <v>30182</v>
          </cell>
          <cell r="C2549">
            <v>1</v>
          </cell>
          <cell r="D2549">
            <v>1</v>
          </cell>
          <cell r="Q2549">
            <v>1998</v>
          </cell>
          <cell r="R2549" t="str">
            <v>199811</v>
          </cell>
          <cell r="S2549">
            <v>36111</v>
          </cell>
          <cell r="T2549">
            <v>1577.61</v>
          </cell>
          <cell r="U2549">
            <v>1562.165</v>
          </cell>
          <cell r="V2549">
            <v>1426.2372328767133</v>
          </cell>
        </row>
        <row r="2550">
          <cell r="B2550">
            <v>30183</v>
          </cell>
          <cell r="C2550">
            <v>1</v>
          </cell>
          <cell r="D2550">
            <v>1</v>
          </cell>
          <cell r="Q2550">
            <v>1998</v>
          </cell>
          <cell r="R2550" t="str">
            <v>199811</v>
          </cell>
          <cell r="S2550">
            <v>36112</v>
          </cell>
          <cell r="T2550">
            <v>1578.79</v>
          </cell>
          <cell r="U2550">
            <v>1562.165</v>
          </cell>
          <cell r="V2550">
            <v>1426.2372328767133</v>
          </cell>
        </row>
        <row r="2551">
          <cell r="B2551">
            <v>30184</v>
          </cell>
          <cell r="C2551">
            <v>1</v>
          </cell>
          <cell r="D2551">
            <v>1</v>
          </cell>
          <cell r="Q2551">
            <v>1998</v>
          </cell>
          <cell r="R2551" t="str">
            <v>199811</v>
          </cell>
          <cell r="S2551">
            <v>36113</v>
          </cell>
          <cell r="T2551">
            <v>1580.99</v>
          </cell>
          <cell r="U2551">
            <v>1562.165</v>
          </cell>
          <cell r="V2551">
            <v>1426.2372328767133</v>
          </cell>
        </row>
        <row r="2552">
          <cell r="B2552">
            <v>30185</v>
          </cell>
          <cell r="C2552">
            <v>1</v>
          </cell>
          <cell r="D2552">
            <v>1</v>
          </cell>
          <cell r="Q2552">
            <v>1998</v>
          </cell>
          <cell r="R2552" t="str">
            <v>199811</v>
          </cell>
          <cell r="S2552">
            <v>36114</v>
          </cell>
          <cell r="T2552">
            <v>1580.99</v>
          </cell>
          <cell r="U2552">
            <v>1562.165</v>
          </cell>
          <cell r="V2552">
            <v>1426.2372328767133</v>
          </cell>
        </row>
        <row r="2553">
          <cell r="B2553">
            <v>30186</v>
          </cell>
          <cell r="C2553">
            <v>1</v>
          </cell>
          <cell r="D2553">
            <v>1</v>
          </cell>
          <cell r="Q2553">
            <v>1998</v>
          </cell>
          <cell r="R2553" t="str">
            <v>199811</v>
          </cell>
          <cell r="S2553">
            <v>36115</v>
          </cell>
          <cell r="T2553">
            <v>1580.99</v>
          </cell>
          <cell r="U2553">
            <v>1562.165</v>
          </cell>
          <cell r="V2553">
            <v>1426.2372328767133</v>
          </cell>
        </row>
        <row r="2554">
          <cell r="B2554">
            <v>30187</v>
          </cell>
          <cell r="C2554">
            <v>1</v>
          </cell>
          <cell r="D2554">
            <v>1</v>
          </cell>
          <cell r="Q2554">
            <v>1998</v>
          </cell>
          <cell r="R2554" t="str">
            <v>199811</v>
          </cell>
          <cell r="S2554">
            <v>36116</v>
          </cell>
          <cell r="T2554">
            <v>1580.99</v>
          </cell>
          <cell r="U2554">
            <v>1562.165</v>
          </cell>
          <cell r="V2554">
            <v>1426.2372328767133</v>
          </cell>
        </row>
        <row r="2555">
          <cell r="B2555">
            <v>30188</v>
          </cell>
          <cell r="C2555">
            <v>1</v>
          </cell>
          <cell r="D2555">
            <v>1</v>
          </cell>
          <cell r="Q2555">
            <v>1998</v>
          </cell>
          <cell r="R2555" t="str">
            <v>199811</v>
          </cell>
          <cell r="S2555">
            <v>36117</v>
          </cell>
          <cell r="T2555">
            <v>1583.29</v>
          </cell>
          <cell r="U2555">
            <v>1562.165</v>
          </cell>
          <cell r="V2555">
            <v>1426.2372328767133</v>
          </cell>
        </row>
        <row r="2556">
          <cell r="B2556">
            <v>30189</v>
          </cell>
          <cell r="C2556">
            <v>1</v>
          </cell>
          <cell r="D2556">
            <v>1</v>
          </cell>
          <cell r="Q2556">
            <v>1998</v>
          </cell>
          <cell r="R2556" t="str">
            <v>199811</v>
          </cell>
          <cell r="S2556">
            <v>36118</v>
          </cell>
          <cell r="T2556">
            <v>1569.6</v>
          </cell>
          <cell r="U2556">
            <v>1562.165</v>
          </cell>
          <cell r="V2556">
            <v>1426.2372328767133</v>
          </cell>
        </row>
        <row r="2557">
          <cell r="B2557">
            <v>30190</v>
          </cell>
          <cell r="C2557">
            <v>1</v>
          </cell>
          <cell r="D2557">
            <v>1</v>
          </cell>
          <cell r="Q2557">
            <v>1998</v>
          </cell>
          <cell r="R2557" t="str">
            <v>199811</v>
          </cell>
          <cell r="S2557">
            <v>36119</v>
          </cell>
          <cell r="T2557">
            <v>1558.49</v>
          </cell>
          <cell r="U2557">
            <v>1562.165</v>
          </cell>
          <cell r="V2557">
            <v>1426.2372328767133</v>
          </cell>
        </row>
        <row r="2558">
          <cell r="B2558">
            <v>30191</v>
          </cell>
          <cell r="C2558">
            <v>1</v>
          </cell>
          <cell r="D2558">
            <v>1</v>
          </cell>
          <cell r="Q2558">
            <v>1998</v>
          </cell>
          <cell r="R2558" t="str">
            <v>199811</v>
          </cell>
          <cell r="S2558">
            <v>36120</v>
          </cell>
          <cell r="T2558">
            <v>1539.38</v>
          </cell>
          <cell r="U2558">
            <v>1562.165</v>
          </cell>
          <cell r="V2558">
            <v>1426.2372328767133</v>
          </cell>
        </row>
        <row r="2559">
          <cell r="B2559">
            <v>30192</v>
          </cell>
          <cell r="C2559">
            <v>1</v>
          </cell>
          <cell r="D2559">
            <v>1</v>
          </cell>
          <cell r="Q2559">
            <v>1998</v>
          </cell>
          <cell r="R2559" t="str">
            <v>199811</v>
          </cell>
          <cell r="S2559">
            <v>36121</v>
          </cell>
          <cell r="T2559">
            <v>1539.38</v>
          </cell>
          <cell r="U2559">
            <v>1562.165</v>
          </cell>
          <cell r="V2559">
            <v>1426.2372328767133</v>
          </cell>
        </row>
        <row r="2560">
          <cell r="B2560">
            <v>30193</v>
          </cell>
          <cell r="C2560">
            <v>1</v>
          </cell>
          <cell r="D2560">
            <v>1</v>
          </cell>
          <cell r="Q2560">
            <v>1998</v>
          </cell>
          <cell r="R2560" t="str">
            <v>199811</v>
          </cell>
          <cell r="S2560">
            <v>36122</v>
          </cell>
          <cell r="T2560">
            <v>1539.38</v>
          </cell>
          <cell r="U2560">
            <v>1562.165</v>
          </cell>
          <cell r="V2560">
            <v>1426.2372328767133</v>
          </cell>
        </row>
        <row r="2561">
          <cell r="B2561">
            <v>30194</v>
          </cell>
          <cell r="C2561">
            <v>1</v>
          </cell>
          <cell r="D2561">
            <v>1</v>
          </cell>
          <cell r="Q2561">
            <v>1998</v>
          </cell>
          <cell r="R2561" t="str">
            <v>199811</v>
          </cell>
          <cell r="S2561">
            <v>36123</v>
          </cell>
          <cell r="T2561">
            <v>1547.92</v>
          </cell>
          <cell r="U2561">
            <v>1562.165</v>
          </cell>
          <cell r="V2561">
            <v>1426.2372328767133</v>
          </cell>
        </row>
        <row r="2562">
          <cell r="B2562">
            <v>30195</v>
          </cell>
          <cell r="C2562">
            <v>1</v>
          </cell>
          <cell r="D2562">
            <v>1</v>
          </cell>
          <cell r="Q2562">
            <v>1998</v>
          </cell>
          <cell r="R2562" t="str">
            <v>199811</v>
          </cell>
          <cell r="S2562">
            <v>36124</v>
          </cell>
          <cell r="T2562">
            <v>1557.57</v>
          </cell>
          <cell r="U2562">
            <v>1562.165</v>
          </cell>
          <cell r="V2562">
            <v>1426.2372328767133</v>
          </cell>
        </row>
        <row r="2563">
          <cell r="B2563">
            <v>30196</v>
          </cell>
          <cell r="C2563">
            <v>1</v>
          </cell>
          <cell r="D2563">
            <v>1</v>
          </cell>
          <cell r="Q2563">
            <v>1998</v>
          </cell>
          <cell r="R2563" t="str">
            <v>199811</v>
          </cell>
          <cell r="S2563">
            <v>36125</v>
          </cell>
          <cell r="T2563">
            <v>1545.53</v>
          </cell>
          <cell r="U2563">
            <v>1562.165</v>
          </cell>
          <cell r="V2563">
            <v>1426.2372328767133</v>
          </cell>
        </row>
        <row r="2564">
          <cell r="B2564">
            <v>30197</v>
          </cell>
          <cell r="C2564">
            <v>1</v>
          </cell>
          <cell r="D2564">
            <v>1</v>
          </cell>
          <cell r="Q2564">
            <v>1998</v>
          </cell>
          <cell r="R2564" t="str">
            <v>199811</v>
          </cell>
          <cell r="S2564">
            <v>36126</v>
          </cell>
          <cell r="T2564">
            <v>1543.45</v>
          </cell>
          <cell r="U2564">
            <v>1562.165</v>
          </cell>
          <cell r="V2564">
            <v>1426.2372328767133</v>
          </cell>
        </row>
        <row r="2565">
          <cell r="B2565">
            <v>30198</v>
          </cell>
          <cell r="C2565">
            <v>1</v>
          </cell>
          <cell r="D2565">
            <v>1</v>
          </cell>
          <cell r="Q2565">
            <v>1998</v>
          </cell>
          <cell r="R2565" t="str">
            <v>199811</v>
          </cell>
          <cell r="S2565">
            <v>36127</v>
          </cell>
          <cell r="T2565">
            <v>1547.11</v>
          </cell>
          <cell r="U2565">
            <v>1562.165</v>
          </cell>
          <cell r="V2565">
            <v>1426.2372328767133</v>
          </cell>
        </row>
        <row r="2566">
          <cell r="B2566">
            <v>30199</v>
          </cell>
          <cell r="C2566">
            <v>1</v>
          </cell>
          <cell r="D2566">
            <v>1</v>
          </cell>
          <cell r="Q2566">
            <v>1998</v>
          </cell>
          <cell r="R2566" t="str">
            <v>199811</v>
          </cell>
          <cell r="S2566">
            <v>36128</v>
          </cell>
          <cell r="T2566">
            <v>1547.11</v>
          </cell>
          <cell r="U2566">
            <v>1562.165</v>
          </cell>
          <cell r="V2566">
            <v>1426.2372328767133</v>
          </cell>
        </row>
        <row r="2567">
          <cell r="B2567">
            <v>30200</v>
          </cell>
          <cell r="C2567">
            <v>1</v>
          </cell>
          <cell r="D2567">
            <v>1</v>
          </cell>
          <cell r="Q2567">
            <v>1998</v>
          </cell>
          <cell r="R2567" t="str">
            <v>199811</v>
          </cell>
          <cell r="S2567">
            <v>36129</v>
          </cell>
          <cell r="T2567">
            <v>1547.11</v>
          </cell>
          <cell r="U2567">
            <v>1562.165</v>
          </cell>
          <cell r="V2567">
            <v>1426.2372328767133</v>
          </cell>
        </row>
        <row r="2568">
          <cell r="B2568">
            <v>30201</v>
          </cell>
          <cell r="C2568">
            <v>1</v>
          </cell>
          <cell r="D2568">
            <v>1</v>
          </cell>
          <cell r="Q2568">
            <v>1998</v>
          </cell>
          <cell r="R2568" t="str">
            <v>199812</v>
          </cell>
          <cell r="S2568">
            <v>36130</v>
          </cell>
          <cell r="T2568">
            <v>1545.88</v>
          </cell>
          <cell r="U2568">
            <v>1520.4787096774189</v>
          </cell>
          <cell r="V2568">
            <v>1426.2372328767133</v>
          </cell>
        </row>
        <row r="2569">
          <cell r="B2569">
            <v>30202</v>
          </cell>
          <cell r="C2569">
            <v>1</v>
          </cell>
          <cell r="D2569">
            <v>1</v>
          </cell>
          <cell r="Q2569">
            <v>1998</v>
          </cell>
          <cell r="R2569" t="str">
            <v>199812</v>
          </cell>
          <cell r="S2569">
            <v>36131</v>
          </cell>
          <cell r="T2569">
            <v>1545.82</v>
          </cell>
          <cell r="U2569">
            <v>1520.4787096774189</v>
          </cell>
          <cell r="V2569">
            <v>1426.2372328767133</v>
          </cell>
        </row>
        <row r="2570">
          <cell r="B2570">
            <v>30203</v>
          </cell>
          <cell r="C2570">
            <v>1</v>
          </cell>
          <cell r="D2570">
            <v>1</v>
          </cell>
          <cell r="Q2570">
            <v>1998</v>
          </cell>
          <cell r="R2570" t="str">
            <v>199812</v>
          </cell>
          <cell r="S2570">
            <v>36132</v>
          </cell>
          <cell r="T2570">
            <v>1539.32</v>
          </cell>
          <cell r="U2570">
            <v>1520.4787096774189</v>
          </cell>
          <cell r="V2570">
            <v>1426.2372328767133</v>
          </cell>
        </row>
        <row r="2571">
          <cell r="B2571">
            <v>30204</v>
          </cell>
          <cell r="C2571">
            <v>1</v>
          </cell>
          <cell r="D2571">
            <v>1</v>
          </cell>
          <cell r="Q2571">
            <v>1998</v>
          </cell>
          <cell r="R2571" t="str">
            <v>199812</v>
          </cell>
          <cell r="S2571">
            <v>36133</v>
          </cell>
          <cell r="T2571">
            <v>1545.89</v>
          </cell>
          <cell r="U2571">
            <v>1520.4787096774189</v>
          </cell>
          <cell r="V2571">
            <v>1426.2372328767133</v>
          </cell>
        </row>
        <row r="2572">
          <cell r="B2572">
            <v>30205</v>
          </cell>
          <cell r="C2572">
            <v>1</v>
          </cell>
          <cell r="D2572">
            <v>1</v>
          </cell>
          <cell r="Q2572">
            <v>1998</v>
          </cell>
          <cell r="R2572" t="str">
            <v>199812</v>
          </cell>
          <cell r="S2572">
            <v>36134</v>
          </cell>
          <cell r="T2572">
            <v>1552.48</v>
          </cell>
          <cell r="U2572">
            <v>1520.4787096774189</v>
          </cell>
          <cell r="V2572">
            <v>1426.2372328767133</v>
          </cell>
        </row>
        <row r="2573">
          <cell r="B2573">
            <v>30206</v>
          </cell>
          <cell r="C2573">
            <v>1</v>
          </cell>
          <cell r="D2573">
            <v>1</v>
          </cell>
          <cell r="Q2573">
            <v>1998</v>
          </cell>
          <cell r="R2573" t="str">
            <v>199812</v>
          </cell>
          <cell r="S2573">
            <v>36135</v>
          </cell>
          <cell r="T2573">
            <v>1552.48</v>
          </cell>
          <cell r="U2573">
            <v>1520.4787096774189</v>
          </cell>
          <cell r="V2573">
            <v>1426.2372328767133</v>
          </cell>
        </row>
        <row r="2574">
          <cell r="B2574">
            <v>30207</v>
          </cell>
          <cell r="C2574">
            <v>1</v>
          </cell>
          <cell r="D2574">
            <v>1</v>
          </cell>
          <cell r="Q2574">
            <v>1998</v>
          </cell>
          <cell r="R2574" t="str">
            <v>199812</v>
          </cell>
          <cell r="S2574">
            <v>36136</v>
          </cell>
          <cell r="T2574">
            <v>1552.48</v>
          </cell>
          <cell r="U2574">
            <v>1520.4787096774189</v>
          </cell>
          <cell r="V2574">
            <v>1426.2372328767133</v>
          </cell>
        </row>
        <row r="2575">
          <cell r="B2575">
            <v>30208</v>
          </cell>
          <cell r="C2575">
            <v>1</v>
          </cell>
          <cell r="D2575">
            <v>1</v>
          </cell>
          <cell r="Q2575">
            <v>1998</v>
          </cell>
          <cell r="R2575" t="str">
            <v>199812</v>
          </cell>
          <cell r="S2575">
            <v>36137</v>
          </cell>
          <cell r="T2575">
            <v>1548.63</v>
          </cell>
          <cell r="U2575">
            <v>1520.4787096774189</v>
          </cell>
          <cell r="V2575">
            <v>1426.2372328767133</v>
          </cell>
        </row>
        <row r="2576">
          <cell r="B2576">
            <v>30209</v>
          </cell>
          <cell r="C2576">
            <v>1</v>
          </cell>
          <cell r="D2576">
            <v>1</v>
          </cell>
          <cell r="Q2576">
            <v>1998</v>
          </cell>
          <cell r="R2576" t="str">
            <v>199812</v>
          </cell>
          <cell r="S2576">
            <v>36138</v>
          </cell>
          <cell r="T2576">
            <v>1548.63</v>
          </cell>
          <cell r="U2576">
            <v>1520.4787096774189</v>
          </cell>
          <cell r="V2576">
            <v>1426.2372328767133</v>
          </cell>
        </row>
        <row r="2577">
          <cell r="B2577">
            <v>30210</v>
          </cell>
          <cell r="C2577">
            <v>1</v>
          </cell>
          <cell r="D2577">
            <v>1</v>
          </cell>
          <cell r="Q2577">
            <v>1998</v>
          </cell>
          <cell r="R2577" t="str">
            <v>199812</v>
          </cell>
          <cell r="S2577">
            <v>36139</v>
          </cell>
          <cell r="T2577">
            <v>1541.14</v>
          </cell>
          <cell r="U2577">
            <v>1520.4787096774189</v>
          </cell>
          <cell r="V2577">
            <v>1426.2372328767133</v>
          </cell>
        </row>
        <row r="2578">
          <cell r="B2578">
            <v>30211</v>
          </cell>
          <cell r="C2578">
            <v>1</v>
          </cell>
          <cell r="D2578">
            <v>1</v>
          </cell>
          <cell r="Q2578">
            <v>1998</v>
          </cell>
          <cell r="R2578" t="str">
            <v>199812</v>
          </cell>
          <cell r="S2578">
            <v>36140</v>
          </cell>
          <cell r="T2578">
            <v>1530.63</v>
          </cell>
          <cell r="U2578">
            <v>1520.4787096774189</v>
          </cell>
          <cell r="V2578">
            <v>1426.2372328767133</v>
          </cell>
        </row>
        <row r="2579">
          <cell r="B2579">
            <v>30212</v>
          </cell>
          <cell r="C2579">
            <v>1</v>
          </cell>
          <cell r="D2579">
            <v>1</v>
          </cell>
          <cell r="Q2579">
            <v>1998</v>
          </cell>
          <cell r="R2579" t="str">
            <v>199812</v>
          </cell>
          <cell r="S2579">
            <v>36141</v>
          </cell>
          <cell r="T2579">
            <v>1531.13</v>
          </cell>
          <cell r="U2579">
            <v>1520.4787096774189</v>
          </cell>
          <cell r="V2579">
            <v>1426.2372328767133</v>
          </cell>
        </row>
        <row r="2580">
          <cell r="B2580">
            <v>30213</v>
          </cell>
          <cell r="C2580">
            <v>1</v>
          </cell>
          <cell r="D2580">
            <v>1</v>
          </cell>
          <cell r="Q2580">
            <v>1998</v>
          </cell>
          <cell r="R2580" t="str">
            <v>199812</v>
          </cell>
          <cell r="S2580">
            <v>36142</v>
          </cell>
          <cell r="T2580">
            <v>1531.13</v>
          </cell>
          <cell r="U2580">
            <v>1520.4787096774189</v>
          </cell>
          <cell r="V2580">
            <v>1426.2372328767133</v>
          </cell>
        </row>
        <row r="2581">
          <cell r="B2581">
            <v>30214</v>
          </cell>
          <cell r="C2581">
            <v>1</v>
          </cell>
          <cell r="D2581">
            <v>1</v>
          </cell>
          <cell r="Q2581">
            <v>1998</v>
          </cell>
          <cell r="R2581" t="str">
            <v>199812</v>
          </cell>
          <cell r="S2581">
            <v>36143</v>
          </cell>
          <cell r="T2581">
            <v>1531.13</v>
          </cell>
          <cell r="U2581">
            <v>1520.4787096774189</v>
          </cell>
          <cell r="V2581">
            <v>1426.2372328767133</v>
          </cell>
        </row>
        <row r="2582">
          <cell r="B2582">
            <v>30215</v>
          </cell>
          <cell r="C2582">
            <v>1</v>
          </cell>
          <cell r="D2582">
            <v>1</v>
          </cell>
          <cell r="Q2582">
            <v>1998</v>
          </cell>
          <cell r="R2582" t="str">
            <v>199812</v>
          </cell>
          <cell r="S2582">
            <v>36144</v>
          </cell>
          <cell r="T2582">
            <v>1532.76</v>
          </cell>
          <cell r="U2582">
            <v>1520.4787096774189</v>
          </cell>
          <cell r="V2582">
            <v>1426.2372328767133</v>
          </cell>
        </row>
        <row r="2583">
          <cell r="B2583">
            <v>30216</v>
          </cell>
          <cell r="C2583">
            <v>1</v>
          </cell>
          <cell r="D2583">
            <v>1</v>
          </cell>
          <cell r="Q2583">
            <v>1998</v>
          </cell>
          <cell r="R2583" t="str">
            <v>199812</v>
          </cell>
          <cell r="S2583">
            <v>36145</v>
          </cell>
          <cell r="T2583">
            <v>1529.07</v>
          </cell>
          <cell r="U2583">
            <v>1520.4787096774189</v>
          </cell>
          <cell r="V2583">
            <v>1426.2372328767133</v>
          </cell>
        </row>
        <row r="2584">
          <cell r="B2584">
            <v>30217</v>
          </cell>
          <cell r="C2584">
            <v>1</v>
          </cell>
          <cell r="D2584">
            <v>1</v>
          </cell>
          <cell r="Q2584">
            <v>1998</v>
          </cell>
          <cell r="R2584" t="str">
            <v>199812</v>
          </cell>
          <cell r="S2584">
            <v>36146</v>
          </cell>
          <cell r="T2584">
            <v>1523.8</v>
          </cell>
          <cell r="U2584">
            <v>1520.4787096774189</v>
          </cell>
          <cell r="V2584">
            <v>1426.2372328767133</v>
          </cell>
        </row>
        <row r="2585">
          <cell r="B2585">
            <v>30218</v>
          </cell>
          <cell r="C2585">
            <v>1</v>
          </cell>
          <cell r="D2585">
            <v>1</v>
          </cell>
          <cell r="Q2585">
            <v>1998</v>
          </cell>
          <cell r="R2585" t="str">
            <v>199812</v>
          </cell>
          <cell r="S2585">
            <v>36147</v>
          </cell>
          <cell r="T2585">
            <v>1515.98</v>
          </cell>
          <cell r="U2585">
            <v>1520.4787096774189</v>
          </cell>
          <cell r="V2585">
            <v>1426.2372328767133</v>
          </cell>
        </row>
        <row r="2586">
          <cell r="B2586">
            <v>30219</v>
          </cell>
          <cell r="C2586">
            <v>1</v>
          </cell>
          <cell r="D2586">
            <v>1</v>
          </cell>
          <cell r="Q2586">
            <v>1998</v>
          </cell>
          <cell r="R2586" t="str">
            <v>199812</v>
          </cell>
          <cell r="S2586">
            <v>36148</v>
          </cell>
          <cell r="T2586">
            <v>1494.11</v>
          </cell>
          <cell r="U2586">
            <v>1520.4787096774189</v>
          </cell>
          <cell r="V2586">
            <v>1426.2372328767133</v>
          </cell>
        </row>
        <row r="2587">
          <cell r="B2587">
            <v>30220</v>
          </cell>
          <cell r="C2587">
            <v>1</v>
          </cell>
          <cell r="D2587">
            <v>1</v>
          </cell>
          <cell r="Q2587">
            <v>1998</v>
          </cell>
          <cell r="R2587" t="str">
            <v>199812</v>
          </cell>
          <cell r="S2587">
            <v>36149</v>
          </cell>
          <cell r="T2587">
            <v>1494.11</v>
          </cell>
          <cell r="U2587">
            <v>1520.4787096774189</v>
          </cell>
          <cell r="V2587">
            <v>1426.2372328767133</v>
          </cell>
        </row>
        <row r="2588">
          <cell r="B2588">
            <v>30221</v>
          </cell>
          <cell r="C2588">
            <v>1</v>
          </cell>
          <cell r="D2588">
            <v>1</v>
          </cell>
          <cell r="Q2588">
            <v>1998</v>
          </cell>
          <cell r="R2588" t="str">
            <v>199812</v>
          </cell>
          <cell r="S2588">
            <v>36150</v>
          </cell>
          <cell r="T2588">
            <v>1494.11</v>
          </cell>
          <cell r="U2588">
            <v>1520.4787096774189</v>
          </cell>
          <cell r="V2588">
            <v>1426.2372328767133</v>
          </cell>
        </row>
        <row r="2589">
          <cell r="B2589">
            <v>30222</v>
          </cell>
          <cell r="C2589">
            <v>1</v>
          </cell>
          <cell r="D2589">
            <v>1</v>
          </cell>
          <cell r="Q2589">
            <v>1998</v>
          </cell>
          <cell r="R2589" t="str">
            <v>199812</v>
          </cell>
          <cell r="S2589">
            <v>36151</v>
          </cell>
          <cell r="T2589">
            <v>1477.51</v>
          </cell>
          <cell r="U2589">
            <v>1520.4787096774189</v>
          </cell>
          <cell r="V2589">
            <v>1426.2372328767133</v>
          </cell>
        </row>
        <row r="2590">
          <cell r="B2590">
            <v>30223</v>
          </cell>
          <cell r="C2590">
            <v>1</v>
          </cell>
          <cell r="D2590">
            <v>1</v>
          </cell>
          <cell r="Q2590">
            <v>1998</v>
          </cell>
          <cell r="R2590" t="str">
            <v>199812</v>
          </cell>
          <cell r="S2590">
            <v>36152</v>
          </cell>
          <cell r="T2590">
            <v>1467.04</v>
          </cell>
          <cell r="U2590">
            <v>1520.4787096774189</v>
          </cell>
          <cell r="V2590">
            <v>1426.2372328767133</v>
          </cell>
        </row>
        <row r="2591">
          <cell r="B2591">
            <v>30224</v>
          </cell>
          <cell r="C2591">
            <v>1</v>
          </cell>
          <cell r="D2591">
            <v>1</v>
          </cell>
          <cell r="Q2591">
            <v>1998</v>
          </cell>
          <cell r="R2591" t="str">
            <v>199812</v>
          </cell>
          <cell r="S2591">
            <v>36153</v>
          </cell>
          <cell r="T2591">
            <v>1484.88</v>
          </cell>
          <cell r="U2591">
            <v>1520.4787096774189</v>
          </cell>
          <cell r="V2591">
            <v>1426.2372328767133</v>
          </cell>
        </row>
        <row r="2592">
          <cell r="B2592">
            <v>30225</v>
          </cell>
          <cell r="C2592">
            <v>1</v>
          </cell>
          <cell r="D2592">
            <v>1</v>
          </cell>
          <cell r="Q2592">
            <v>1998</v>
          </cell>
          <cell r="R2592" t="str">
            <v>199812</v>
          </cell>
          <cell r="S2592">
            <v>36154</v>
          </cell>
          <cell r="T2592">
            <v>1484.88</v>
          </cell>
          <cell r="U2592">
            <v>1520.4787096774189</v>
          </cell>
          <cell r="V2592">
            <v>1426.2372328767133</v>
          </cell>
        </row>
        <row r="2593">
          <cell r="B2593">
            <v>30226</v>
          </cell>
          <cell r="C2593">
            <v>1</v>
          </cell>
          <cell r="D2593">
            <v>1</v>
          </cell>
          <cell r="Q2593">
            <v>1998</v>
          </cell>
          <cell r="R2593" t="str">
            <v>199812</v>
          </cell>
          <cell r="S2593">
            <v>36155</v>
          </cell>
          <cell r="T2593">
            <v>1484.88</v>
          </cell>
          <cell r="U2593">
            <v>1520.4787096774189</v>
          </cell>
          <cell r="V2593">
            <v>1426.2372328767133</v>
          </cell>
        </row>
        <row r="2594">
          <cell r="B2594">
            <v>30227</v>
          </cell>
          <cell r="C2594">
            <v>1</v>
          </cell>
          <cell r="D2594">
            <v>1</v>
          </cell>
          <cell r="Q2594">
            <v>1998</v>
          </cell>
          <cell r="R2594" t="str">
            <v>199812</v>
          </cell>
          <cell r="S2594">
            <v>36156</v>
          </cell>
          <cell r="T2594">
            <v>1484.88</v>
          </cell>
          <cell r="U2594">
            <v>1520.4787096774189</v>
          </cell>
          <cell r="V2594">
            <v>1426.2372328767133</v>
          </cell>
        </row>
        <row r="2595">
          <cell r="B2595">
            <v>30228</v>
          </cell>
          <cell r="C2595">
            <v>1</v>
          </cell>
          <cell r="D2595">
            <v>1</v>
          </cell>
          <cell r="Q2595">
            <v>1998</v>
          </cell>
          <cell r="R2595" t="str">
            <v>199812</v>
          </cell>
          <cell r="S2595">
            <v>36157</v>
          </cell>
          <cell r="T2595">
            <v>1484.88</v>
          </cell>
          <cell r="U2595">
            <v>1520.4787096774189</v>
          </cell>
          <cell r="V2595">
            <v>1426.2372328767133</v>
          </cell>
        </row>
        <row r="2596">
          <cell r="B2596">
            <v>30229</v>
          </cell>
          <cell r="C2596">
            <v>1</v>
          </cell>
          <cell r="D2596">
            <v>1</v>
          </cell>
          <cell r="Q2596">
            <v>1998</v>
          </cell>
          <cell r="R2596" t="str">
            <v>199812</v>
          </cell>
          <cell r="S2596">
            <v>36158</v>
          </cell>
          <cell r="T2596">
            <v>1507.52</v>
          </cell>
          <cell r="U2596">
            <v>1520.4787096774189</v>
          </cell>
          <cell r="V2596">
            <v>1426.2372328767133</v>
          </cell>
        </row>
        <row r="2597">
          <cell r="B2597">
            <v>30230</v>
          </cell>
          <cell r="C2597">
            <v>1</v>
          </cell>
          <cell r="D2597">
            <v>1</v>
          </cell>
          <cell r="Q2597">
            <v>1998</v>
          </cell>
          <cell r="R2597" t="str">
            <v>199812</v>
          </cell>
          <cell r="S2597">
            <v>36159</v>
          </cell>
          <cell r="T2597">
            <v>1535.55</v>
          </cell>
          <cell r="U2597">
            <v>1520.4787096774189</v>
          </cell>
          <cell r="V2597">
            <v>1426.2372328767133</v>
          </cell>
        </row>
        <row r="2598">
          <cell r="B2598">
            <v>30231</v>
          </cell>
          <cell r="C2598">
            <v>1</v>
          </cell>
          <cell r="D2598">
            <v>1</v>
          </cell>
          <cell r="Q2598">
            <v>1998</v>
          </cell>
          <cell r="R2598" t="str">
            <v>199812</v>
          </cell>
          <cell r="S2598">
            <v>36160</v>
          </cell>
          <cell r="T2598">
            <v>1542.11</v>
          </cell>
          <cell r="U2598">
            <v>1520.4787096774189</v>
          </cell>
          <cell r="V2598">
            <v>1426.2372328767133</v>
          </cell>
        </row>
        <row r="2599">
          <cell r="B2599">
            <v>30232</v>
          </cell>
          <cell r="C2599">
            <v>1</v>
          </cell>
          <cell r="D2599">
            <v>1</v>
          </cell>
          <cell r="Q2599">
            <v>1999</v>
          </cell>
          <cell r="R2599" t="str">
            <v>19991</v>
          </cell>
          <cell r="S2599">
            <v>36161</v>
          </cell>
          <cell r="T2599">
            <v>1542.11</v>
          </cell>
          <cell r="U2599">
            <v>1567.9696774193549</v>
          </cell>
          <cell r="V2599">
            <v>1756.9043013698631</v>
          </cell>
        </row>
        <row r="2600">
          <cell r="B2600">
            <v>30233</v>
          </cell>
          <cell r="C2600">
            <v>1</v>
          </cell>
          <cell r="D2600">
            <v>1</v>
          </cell>
          <cell r="Q2600">
            <v>1999</v>
          </cell>
          <cell r="R2600" t="str">
            <v>19991</v>
          </cell>
          <cell r="S2600">
            <v>36162</v>
          </cell>
          <cell r="T2600">
            <v>1542.11</v>
          </cell>
          <cell r="U2600">
            <v>1567.9696774193549</v>
          </cell>
          <cell r="V2600">
            <v>1756.9043013698631</v>
          </cell>
        </row>
        <row r="2601">
          <cell r="B2601">
            <v>30234</v>
          </cell>
          <cell r="C2601">
            <v>1</v>
          </cell>
          <cell r="D2601">
            <v>1</v>
          </cell>
          <cell r="Q2601">
            <v>1999</v>
          </cell>
          <cell r="R2601" t="str">
            <v>19991</v>
          </cell>
          <cell r="S2601">
            <v>36163</v>
          </cell>
          <cell r="T2601">
            <v>1542.11</v>
          </cell>
          <cell r="U2601">
            <v>1567.9696774193549</v>
          </cell>
          <cell r="V2601">
            <v>1756.9043013698631</v>
          </cell>
        </row>
        <row r="2602">
          <cell r="B2602">
            <v>30235</v>
          </cell>
          <cell r="C2602">
            <v>1</v>
          </cell>
          <cell r="D2602">
            <v>1</v>
          </cell>
          <cell r="Q2602">
            <v>1999</v>
          </cell>
          <cell r="R2602" t="str">
            <v>19991</v>
          </cell>
          <cell r="S2602">
            <v>36164</v>
          </cell>
          <cell r="T2602">
            <v>1542.11</v>
          </cell>
          <cell r="U2602">
            <v>1567.9696774193549</v>
          </cell>
          <cell r="V2602">
            <v>1756.9043013698631</v>
          </cell>
        </row>
        <row r="2603">
          <cell r="B2603">
            <v>30236</v>
          </cell>
          <cell r="C2603">
            <v>1</v>
          </cell>
          <cell r="D2603">
            <v>1</v>
          </cell>
          <cell r="Q2603">
            <v>1999</v>
          </cell>
          <cell r="R2603" t="str">
            <v>19991</v>
          </cell>
          <cell r="S2603">
            <v>36165</v>
          </cell>
          <cell r="T2603">
            <v>1545.11</v>
          </cell>
          <cell r="U2603">
            <v>1567.9696774193549</v>
          </cell>
          <cell r="V2603">
            <v>1756.9043013698631</v>
          </cell>
        </row>
        <row r="2604">
          <cell r="B2604">
            <v>30237</v>
          </cell>
          <cell r="C2604">
            <v>1</v>
          </cell>
          <cell r="D2604">
            <v>1</v>
          </cell>
          <cell r="Q2604">
            <v>1999</v>
          </cell>
          <cell r="R2604" t="str">
            <v>19991</v>
          </cell>
          <cell r="S2604">
            <v>36166</v>
          </cell>
          <cell r="T2604">
            <v>1528.28</v>
          </cell>
          <cell r="U2604">
            <v>1567.9696774193549</v>
          </cell>
          <cell r="V2604">
            <v>1756.9043013698631</v>
          </cell>
        </row>
        <row r="2605">
          <cell r="B2605">
            <v>30238</v>
          </cell>
          <cell r="C2605">
            <v>1</v>
          </cell>
          <cell r="D2605">
            <v>1</v>
          </cell>
          <cell r="Q2605">
            <v>1999</v>
          </cell>
          <cell r="R2605" t="str">
            <v>19991</v>
          </cell>
          <cell r="S2605">
            <v>36167</v>
          </cell>
          <cell r="T2605">
            <v>1530.48</v>
          </cell>
          <cell r="U2605">
            <v>1567.9696774193549</v>
          </cell>
          <cell r="V2605">
            <v>1756.9043013698631</v>
          </cell>
        </row>
        <row r="2606">
          <cell r="B2606">
            <v>30239</v>
          </cell>
          <cell r="C2606">
            <v>1</v>
          </cell>
          <cell r="D2606">
            <v>1</v>
          </cell>
          <cell r="Q2606">
            <v>1999</v>
          </cell>
          <cell r="R2606" t="str">
            <v>19991</v>
          </cell>
          <cell r="S2606">
            <v>36168</v>
          </cell>
          <cell r="T2606">
            <v>1543.22</v>
          </cell>
          <cell r="U2606">
            <v>1567.9696774193549</v>
          </cell>
          <cell r="V2606">
            <v>1756.9043013698631</v>
          </cell>
        </row>
        <row r="2607">
          <cell r="B2607">
            <v>30240</v>
          </cell>
          <cell r="C2607">
            <v>1</v>
          </cell>
          <cell r="D2607">
            <v>1</v>
          </cell>
          <cell r="Q2607">
            <v>1999</v>
          </cell>
          <cell r="R2607" t="str">
            <v>19991</v>
          </cell>
          <cell r="S2607">
            <v>36169</v>
          </cell>
          <cell r="T2607">
            <v>1535.96</v>
          </cell>
          <cell r="U2607">
            <v>1567.9696774193549</v>
          </cell>
          <cell r="V2607">
            <v>1756.9043013698631</v>
          </cell>
        </row>
        <row r="2608">
          <cell r="B2608">
            <v>30241</v>
          </cell>
          <cell r="C2608">
            <v>1</v>
          </cell>
          <cell r="D2608">
            <v>1</v>
          </cell>
          <cell r="Q2608">
            <v>1999</v>
          </cell>
          <cell r="R2608" t="str">
            <v>19991</v>
          </cell>
          <cell r="S2608">
            <v>36170</v>
          </cell>
          <cell r="T2608">
            <v>1535.96</v>
          </cell>
          <cell r="U2608">
            <v>1567.9696774193549</v>
          </cell>
          <cell r="V2608">
            <v>1756.9043013698631</v>
          </cell>
        </row>
        <row r="2609">
          <cell r="B2609">
            <v>30242</v>
          </cell>
          <cell r="C2609">
            <v>1</v>
          </cell>
          <cell r="D2609">
            <v>1</v>
          </cell>
          <cell r="Q2609">
            <v>1999</v>
          </cell>
          <cell r="R2609" t="str">
            <v>19991</v>
          </cell>
          <cell r="S2609">
            <v>36171</v>
          </cell>
          <cell r="T2609">
            <v>1535.96</v>
          </cell>
          <cell r="U2609">
            <v>1567.9696774193549</v>
          </cell>
          <cell r="V2609">
            <v>1756.9043013698631</v>
          </cell>
        </row>
        <row r="2610">
          <cell r="B2610">
            <v>30243</v>
          </cell>
          <cell r="C2610">
            <v>1</v>
          </cell>
          <cell r="D2610">
            <v>1</v>
          </cell>
          <cell r="Q2610">
            <v>1999</v>
          </cell>
          <cell r="R2610" t="str">
            <v>19991</v>
          </cell>
          <cell r="S2610">
            <v>36172</v>
          </cell>
          <cell r="T2610">
            <v>1535.96</v>
          </cell>
          <cell r="U2610">
            <v>1567.9696774193549</v>
          </cell>
          <cell r="V2610">
            <v>1756.9043013698631</v>
          </cell>
        </row>
        <row r="2611">
          <cell r="B2611">
            <v>30244</v>
          </cell>
          <cell r="C2611">
            <v>1</v>
          </cell>
          <cell r="D2611">
            <v>1</v>
          </cell>
          <cell r="Q2611">
            <v>1999</v>
          </cell>
          <cell r="R2611" t="str">
            <v>19991</v>
          </cell>
          <cell r="S2611">
            <v>36173</v>
          </cell>
          <cell r="T2611">
            <v>1549.35</v>
          </cell>
          <cell r="U2611">
            <v>1567.9696774193549</v>
          </cell>
          <cell r="V2611">
            <v>1756.9043013698631</v>
          </cell>
        </row>
        <row r="2612">
          <cell r="B2612">
            <v>30245</v>
          </cell>
          <cell r="C2612">
            <v>1</v>
          </cell>
          <cell r="D2612">
            <v>1</v>
          </cell>
          <cell r="Q2612">
            <v>1999</v>
          </cell>
          <cell r="R2612" t="str">
            <v>19991</v>
          </cell>
          <cell r="S2612">
            <v>36174</v>
          </cell>
          <cell r="T2612">
            <v>1588.8</v>
          </cell>
          <cell r="U2612">
            <v>1567.9696774193549</v>
          </cell>
          <cell r="V2612">
            <v>1756.9043013698631</v>
          </cell>
        </row>
        <row r="2613">
          <cell r="B2613">
            <v>30246</v>
          </cell>
          <cell r="C2613">
            <v>1</v>
          </cell>
          <cell r="D2613">
            <v>1</v>
          </cell>
          <cell r="Q2613">
            <v>1999</v>
          </cell>
          <cell r="R2613" t="str">
            <v>19991</v>
          </cell>
          <cell r="S2613">
            <v>36175</v>
          </cell>
          <cell r="T2613">
            <v>1584.42</v>
          </cell>
          <cell r="U2613">
            <v>1567.9696774193549</v>
          </cell>
          <cell r="V2613">
            <v>1756.9043013698631</v>
          </cell>
        </row>
        <row r="2614">
          <cell r="B2614">
            <v>30247</v>
          </cell>
          <cell r="C2614">
            <v>1</v>
          </cell>
          <cell r="D2614">
            <v>1</v>
          </cell>
          <cell r="Q2614">
            <v>1999</v>
          </cell>
          <cell r="R2614" t="str">
            <v>19991</v>
          </cell>
          <cell r="S2614">
            <v>36176</v>
          </cell>
          <cell r="T2614">
            <v>1596.59</v>
          </cell>
          <cell r="U2614">
            <v>1567.9696774193549</v>
          </cell>
          <cell r="V2614">
            <v>1756.9043013698631</v>
          </cell>
        </row>
        <row r="2615">
          <cell r="B2615">
            <v>30248</v>
          </cell>
          <cell r="C2615">
            <v>1</v>
          </cell>
          <cell r="D2615">
            <v>1</v>
          </cell>
          <cell r="Q2615">
            <v>1999</v>
          </cell>
          <cell r="R2615" t="str">
            <v>19991</v>
          </cell>
          <cell r="S2615">
            <v>36177</v>
          </cell>
          <cell r="T2615">
            <v>1596.59</v>
          </cell>
          <cell r="U2615">
            <v>1567.9696774193549</v>
          </cell>
          <cell r="V2615">
            <v>1756.9043013698631</v>
          </cell>
        </row>
        <row r="2616">
          <cell r="B2616">
            <v>30249</v>
          </cell>
          <cell r="C2616">
            <v>1</v>
          </cell>
          <cell r="D2616">
            <v>1</v>
          </cell>
          <cell r="Q2616">
            <v>1999</v>
          </cell>
          <cell r="R2616" t="str">
            <v>19991</v>
          </cell>
          <cell r="S2616">
            <v>36178</v>
          </cell>
          <cell r="T2616">
            <v>1596.59</v>
          </cell>
          <cell r="U2616">
            <v>1567.9696774193549</v>
          </cell>
          <cell r="V2616">
            <v>1756.9043013698631</v>
          </cell>
        </row>
        <row r="2617">
          <cell r="B2617">
            <v>30250</v>
          </cell>
          <cell r="C2617">
            <v>1</v>
          </cell>
          <cell r="D2617">
            <v>1</v>
          </cell>
          <cell r="Q2617">
            <v>1999</v>
          </cell>
          <cell r="R2617" t="str">
            <v>19991</v>
          </cell>
          <cell r="S2617">
            <v>36179</v>
          </cell>
          <cell r="T2617">
            <v>1580.4</v>
          </cell>
          <cell r="U2617">
            <v>1567.9696774193549</v>
          </cell>
          <cell r="V2617">
            <v>1756.9043013698631</v>
          </cell>
        </row>
        <row r="2618">
          <cell r="B2618">
            <v>30251</v>
          </cell>
          <cell r="C2618">
            <v>1</v>
          </cell>
          <cell r="D2618">
            <v>1</v>
          </cell>
          <cell r="Q2618">
            <v>1999</v>
          </cell>
          <cell r="R2618" t="str">
            <v>19991</v>
          </cell>
          <cell r="S2618">
            <v>36180</v>
          </cell>
          <cell r="T2618">
            <v>1587.18</v>
          </cell>
          <cell r="U2618">
            <v>1567.9696774193549</v>
          </cell>
          <cell r="V2618">
            <v>1756.9043013698631</v>
          </cell>
        </row>
        <row r="2619">
          <cell r="B2619">
            <v>30252</v>
          </cell>
          <cell r="C2619">
            <v>1</v>
          </cell>
          <cell r="D2619">
            <v>1</v>
          </cell>
          <cell r="Q2619">
            <v>1999</v>
          </cell>
          <cell r="R2619" t="str">
            <v>19991</v>
          </cell>
          <cell r="S2619">
            <v>36181</v>
          </cell>
          <cell r="T2619">
            <v>1582.57</v>
          </cell>
          <cell r="U2619">
            <v>1567.9696774193549</v>
          </cell>
          <cell r="V2619">
            <v>1756.9043013698631</v>
          </cell>
        </row>
        <row r="2620">
          <cell r="B2620">
            <v>30253</v>
          </cell>
          <cell r="C2620">
            <v>1</v>
          </cell>
          <cell r="D2620">
            <v>1</v>
          </cell>
          <cell r="Q2620">
            <v>1999</v>
          </cell>
          <cell r="R2620" t="str">
            <v>19991</v>
          </cell>
          <cell r="S2620">
            <v>36182</v>
          </cell>
          <cell r="T2620">
            <v>1589.65</v>
          </cell>
          <cell r="U2620">
            <v>1567.9696774193549</v>
          </cell>
          <cell r="V2620">
            <v>1756.9043013698631</v>
          </cell>
        </row>
        <row r="2621">
          <cell r="B2621">
            <v>30254</v>
          </cell>
          <cell r="C2621">
            <v>1</v>
          </cell>
          <cell r="D2621">
            <v>1</v>
          </cell>
          <cell r="Q2621">
            <v>1999</v>
          </cell>
          <cell r="R2621" t="str">
            <v>19991</v>
          </cell>
          <cell r="S2621">
            <v>36183</v>
          </cell>
          <cell r="T2621">
            <v>1591.81</v>
          </cell>
          <cell r="U2621">
            <v>1567.9696774193549</v>
          </cell>
          <cell r="V2621">
            <v>1756.9043013698631</v>
          </cell>
        </row>
        <row r="2622">
          <cell r="B2622">
            <v>30255</v>
          </cell>
          <cell r="C2622">
            <v>1</v>
          </cell>
          <cell r="D2622">
            <v>1</v>
          </cell>
          <cell r="Q2622">
            <v>1999</v>
          </cell>
          <cell r="R2622" t="str">
            <v>19991</v>
          </cell>
          <cell r="S2622">
            <v>36184</v>
          </cell>
          <cell r="T2622">
            <v>1591.81</v>
          </cell>
          <cell r="U2622">
            <v>1567.9696774193549</v>
          </cell>
          <cell r="V2622">
            <v>1756.9043013698631</v>
          </cell>
        </row>
        <row r="2623">
          <cell r="B2623">
            <v>30256</v>
          </cell>
          <cell r="C2623">
            <v>1</v>
          </cell>
          <cell r="D2623">
            <v>1</v>
          </cell>
          <cell r="Q2623">
            <v>1999</v>
          </cell>
          <cell r="R2623" t="str">
            <v>19991</v>
          </cell>
          <cell r="S2623">
            <v>36185</v>
          </cell>
          <cell r="T2623">
            <v>1591.81</v>
          </cell>
          <cell r="U2623">
            <v>1567.9696774193549</v>
          </cell>
          <cell r="V2623">
            <v>1756.9043013698631</v>
          </cell>
        </row>
        <row r="2624">
          <cell r="B2624">
            <v>30257</v>
          </cell>
          <cell r="C2624">
            <v>1</v>
          </cell>
          <cell r="D2624">
            <v>1</v>
          </cell>
          <cell r="Q2624">
            <v>1999</v>
          </cell>
          <cell r="R2624" t="str">
            <v>19991</v>
          </cell>
          <cell r="S2624">
            <v>36186</v>
          </cell>
          <cell r="T2624">
            <v>1591.58</v>
          </cell>
          <cell r="U2624">
            <v>1567.9696774193549</v>
          </cell>
          <cell r="V2624">
            <v>1756.9043013698631</v>
          </cell>
        </row>
        <row r="2625">
          <cell r="B2625">
            <v>30258</v>
          </cell>
          <cell r="C2625">
            <v>1</v>
          </cell>
          <cell r="D2625">
            <v>1</v>
          </cell>
          <cell r="Q2625">
            <v>1999</v>
          </cell>
          <cell r="R2625" t="str">
            <v>19991</v>
          </cell>
          <cell r="S2625">
            <v>36187</v>
          </cell>
          <cell r="T2625">
            <v>1591.69</v>
          </cell>
          <cell r="U2625">
            <v>1567.9696774193549</v>
          </cell>
          <cell r="V2625">
            <v>1756.9043013698631</v>
          </cell>
        </row>
        <row r="2626">
          <cell r="B2626">
            <v>30259</v>
          </cell>
          <cell r="C2626">
            <v>1</v>
          </cell>
          <cell r="D2626">
            <v>1</v>
          </cell>
          <cell r="Q2626">
            <v>1999</v>
          </cell>
          <cell r="R2626" t="str">
            <v>19991</v>
          </cell>
          <cell r="S2626">
            <v>36188</v>
          </cell>
          <cell r="T2626">
            <v>1590.33</v>
          </cell>
          <cell r="U2626">
            <v>1567.9696774193549</v>
          </cell>
          <cell r="V2626">
            <v>1756.9043013698631</v>
          </cell>
        </row>
        <row r="2627">
          <cell r="B2627">
            <v>30260</v>
          </cell>
          <cell r="C2627">
            <v>1</v>
          </cell>
          <cell r="D2627">
            <v>1</v>
          </cell>
          <cell r="Q2627">
            <v>1999</v>
          </cell>
          <cell r="R2627" t="str">
            <v>19991</v>
          </cell>
          <cell r="S2627">
            <v>36189</v>
          </cell>
          <cell r="T2627">
            <v>1580.72</v>
          </cell>
          <cell r="U2627">
            <v>1567.9696774193549</v>
          </cell>
          <cell r="V2627">
            <v>1756.9043013698631</v>
          </cell>
        </row>
        <row r="2628">
          <cell r="B2628">
            <v>30261</v>
          </cell>
          <cell r="C2628">
            <v>1</v>
          </cell>
          <cell r="D2628">
            <v>1</v>
          </cell>
          <cell r="Q2628">
            <v>1999</v>
          </cell>
          <cell r="R2628" t="str">
            <v>19991</v>
          </cell>
          <cell r="S2628">
            <v>36190</v>
          </cell>
          <cell r="T2628">
            <v>1582.9</v>
          </cell>
          <cell r="U2628">
            <v>1567.9696774193549</v>
          </cell>
          <cell r="V2628">
            <v>1756.9043013698631</v>
          </cell>
        </row>
        <row r="2629">
          <cell r="B2629">
            <v>30262</v>
          </cell>
          <cell r="C2629">
            <v>1</v>
          </cell>
          <cell r="D2629">
            <v>1</v>
          </cell>
          <cell r="Q2629">
            <v>1999</v>
          </cell>
          <cell r="R2629" t="str">
            <v>19991</v>
          </cell>
          <cell r="S2629">
            <v>36191</v>
          </cell>
          <cell r="T2629">
            <v>1582.9</v>
          </cell>
          <cell r="U2629">
            <v>1567.9696774193549</v>
          </cell>
          <cell r="V2629">
            <v>1756.9043013698631</v>
          </cell>
        </row>
        <row r="2630">
          <cell r="B2630">
            <v>30263</v>
          </cell>
          <cell r="C2630">
            <v>1</v>
          </cell>
          <cell r="D2630">
            <v>1</v>
          </cell>
          <cell r="Q2630">
            <v>1999</v>
          </cell>
          <cell r="R2630" t="str">
            <v>19992</v>
          </cell>
          <cell r="S2630">
            <v>36192</v>
          </cell>
          <cell r="T2630">
            <v>1582.9</v>
          </cell>
          <cell r="U2630">
            <v>1566.8532142857146</v>
          </cell>
          <cell r="V2630">
            <v>1756.9043013698631</v>
          </cell>
        </row>
        <row r="2631">
          <cell r="B2631">
            <v>30264</v>
          </cell>
          <cell r="C2631">
            <v>1</v>
          </cell>
          <cell r="D2631">
            <v>1</v>
          </cell>
          <cell r="Q2631">
            <v>1999</v>
          </cell>
          <cell r="R2631" t="str">
            <v>19992</v>
          </cell>
          <cell r="S2631">
            <v>36193</v>
          </cell>
          <cell r="T2631">
            <v>1581.27</v>
          </cell>
          <cell r="U2631">
            <v>1566.8532142857146</v>
          </cell>
          <cell r="V2631">
            <v>1756.9043013698631</v>
          </cell>
        </row>
        <row r="2632">
          <cell r="B2632">
            <v>30265</v>
          </cell>
          <cell r="C2632">
            <v>1</v>
          </cell>
          <cell r="D2632">
            <v>1</v>
          </cell>
          <cell r="Q2632">
            <v>1999</v>
          </cell>
          <cell r="R2632" t="str">
            <v>19992</v>
          </cell>
          <cell r="S2632">
            <v>36194</v>
          </cell>
          <cell r="T2632">
            <v>1576.22</v>
          </cell>
          <cell r="U2632">
            <v>1566.8532142857146</v>
          </cell>
          <cell r="V2632">
            <v>1756.9043013698631</v>
          </cell>
        </row>
        <row r="2633">
          <cell r="B2633">
            <v>30266</v>
          </cell>
          <cell r="C2633">
            <v>1</v>
          </cell>
          <cell r="D2633">
            <v>1</v>
          </cell>
          <cell r="Q2633">
            <v>1999</v>
          </cell>
          <cell r="R2633" t="str">
            <v>19992</v>
          </cell>
          <cell r="S2633">
            <v>36195</v>
          </cell>
          <cell r="T2633">
            <v>1574.07</v>
          </cell>
          <cell r="U2633">
            <v>1566.8532142857146</v>
          </cell>
          <cell r="V2633">
            <v>1756.9043013698631</v>
          </cell>
        </row>
        <row r="2634">
          <cell r="B2634">
            <v>30267</v>
          </cell>
          <cell r="C2634">
            <v>1</v>
          </cell>
          <cell r="D2634">
            <v>1</v>
          </cell>
          <cell r="Q2634">
            <v>1999</v>
          </cell>
          <cell r="R2634" t="str">
            <v>19992</v>
          </cell>
          <cell r="S2634">
            <v>36196</v>
          </cell>
          <cell r="T2634">
            <v>1575.69</v>
          </cell>
          <cell r="U2634">
            <v>1566.8532142857146</v>
          </cell>
          <cell r="V2634">
            <v>1756.9043013698631</v>
          </cell>
        </row>
        <row r="2635">
          <cell r="B2635">
            <v>30268</v>
          </cell>
          <cell r="C2635">
            <v>1</v>
          </cell>
          <cell r="D2635">
            <v>1</v>
          </cell>
          <cell r="Q2635">
            <v>1999</v>
          </cell>
          <cell r="R2635" t="str">
            <v>19992</v>
          </cell>
          <cell r="S2635">
            <v>36197</v>
          </cell>
          <cell r="T2635">
            <v>1570.94</v>
          </cell>
          <cell r="U2635">
            <v>1566.8532142857146</v>
          </cell>
          <cell r="V2635">
            <v>1756.9043013698631</v>
          </cell>
        </row>
        <row r="2636">
          <cell r="B2636">
            <v>30269</v>
          </cell>
          <cell r="C2636">
            <v>1</v>
          </cell>
          <cell r="D2636">
            <v>1</v>
          </cell>
          <cell r="Q2636">
            <v>1999</v>
          </cell>
          <cell r="R2636" t="str">
            <v>19992</v>
          </cell>
          <cell r="S2636">
            <v>36198</v>
          </cell>
          <cell r="T2636">
            <v>1570.94</v>
          </cell>
          <cell r="U2636">
            <v>1566.8532142857146</v>
          </cell>
          <cell r="V2636">
            <v>1756.9043013698631</v>
          </cell>
        </row>
        <row r="2637">
          <cell r="B2637">
            <v>30270</v>
          </cell>
          <cell r="C2637">
            <v>1</v>
          </cell>
          <cell r="D2637">
            <v>1</v>
          </cell>
          <cell r="Q2637">
            <v>1999</v>
          </cell>
          <cell r="R2637" t="str">
            <v>19992</v>
          </cell>
          <cell r="S2637">
            <v>36199</v>
          </cell>
          <cell r="T2637">
            <v>1570.94</v>
          </cell>
          <cell r="U2637">
            <v>1566.8532142857146</v>
          </cell>
          <cell r="V2637">
            <v>1756.9043013698631</v>
          </cell>
        </row>
        <row r="2638">
          <cell r="B2638">
            <v>30271</v>
          </cell>
          <cell r="C2638">
            <v>1</v>
          </cell>
          <cell r="D2638">
            <v>1</v>
          </cell>
          <cell r="Q2638">
            <v>1999</v>
          </cell>
          <cell r="R2638" t="str">
            <v>19992</v>
          </cell>
          <cell r="S2638">
            <v>36200</v>
          </cell>
          <cell r="T2638">
            <v>1562.14</v>
          </cell>
          <cell r="U2638">
            <v>1566.8532142857146</v>
          </cell>
          <cell r="V2638">
            <v>1756.9043013698631</v>
          </cell>
        </row>
        <row r="2639">
          <cell r="B2639">
            <v>30272</v>
          </cell>
          <cell r="C2639">
            <v>1</v>
          </cell>
          <cell r="D2639">
            <v>1</v>
          </cell>
          <cell r="Q2639">
            <v>1999</v>
          </cell>
          <cell r="R2639" t="str">
            <v>19992</v>
          </cell>
          <cell r="S2639">
            <v>36201</v>
          </cell>
          <cell r="T2639">
            <v>1563.39</v>
          </cell>
          <cell r="U2639">
            <v>1566.8532142857146</v>
          </cell>
          <cell r="V2639">
            <v>1756.9043013698631</v>
          </cell>
        </row>
        <row r="2640">
          <cell r="B2640">
            <v>30273</v>
          </cell>
          <cell r="C2640">
            <v>1</v>
          </cell>
          <cell r="D2640">
            <v>1</v>
          </cell>
          <cell r="Q2640">
            <v>1999</v>
          </cell>
          <cell r="R2640" t="str">
            <v>19992</v>
          </cell>
          <cell r="S2640">
            <v>36202</v>
          </cell>
          <cell r="T2640">
            <v>1570.81</v>
          </cell>
          <cell r="U2640">
            <v>1566.8532142857146</v>
          </cell>
          <cell r="V2640">
            <v>1756.9043013698631</v>
          </cell>
        </row>
        <row r="2641">
          <cell r="B2641">
            <v>30274</v>
          </cell>
          <cell r="C2641">
            <v>1</v>
          </cell>
          <cell r="D2641">
            <v>1</v>
          </cell>
          <cell r="Q2641">
            <v>1999</v>
          </cell>
          <cell r="R2641" t="str">
            <v>19992</v>
          </cell>
          <cell r="S2641">
            <v>36203</v>
          </cell>
          <cell r="T2641">
            <v>1564.04</v>
          </cell>
          <cell r="U2641">
            <v>1566.8532142857146</v>
          </cell>
          <cell r="V2641">
            <v>1756.9043013698631</v>
          </cell>
        </row>
        <row r="2642">
          <cell r="B2642">
            <v>30275</v>
          </cell>
          <cell r="C2642">
            <v>1</v>
          </cell>
          <cell r="D2642">
            <v>1</v>
          </cell>
          <cell r="Q2642">
            <v>1999</v>
          </cell>
          <cell r="R2642" t="str">
            <v>19992</v>
          </cell>
          <cell r="S2642">
            <v>36204</v>
          </cell>
          <cell r="T2642">
            <v>1565.57</v>
          </cell>
          <cell r="U2642">
            <v>1566.8532142857146</v>
          </cell>
          <cell r="V2642">
            <v>1756.9043013698631</v>
          </cell>
        </row>
        <row r="2643">
          <cell r="B2643">
            <v>30276</v>
          </cell>
          <cell r="C2643">
            <v>1</v>
          </cell>
          <cell r="D2643">
            <v>1</v>
          </cell>
          <cell r="Q2643">
            <v>1999</v>
          </cell>
          <cell r="R2643" t="str">
            <v>19992</v>
          </cell>
          <cell r="S2643">
            <v>36205</v>
          </cell>
          <cell r="T2643">
            <v>1565.57</v>
          </cell>
          <cell r="U2643">
            <v>1566.8532142857146</v>
          </cell>
          <cell r="V2643">
            <v>1756.9043013698631</v>
          </cell>
        </row>
        <row r="2644">
          <cell r="B2644">
            <v>30277</v>
          </cell>
          <cell r="C2644">
            <v>1</v>
          </cell>
          <cell r="D2644">
            <v>1</v>
          </cell>
          <cell r="Q2644">
            <v>1999</v>
          </cell>
          <cell r="R2644" t="str">
            <v>19992</v>
          </cell>
          <cell r="S2644">
            <v>36206</v>
          </cell>
          <cell r="T2644">
            <v>1565.57</v>
          </cell>
          <cell r="U2644">
            <v>1566.8532142857146</v>
          </cell>
          <cell r="V2644">
            <v>1756.9043013698631</v>
          </cell>
        </row>
        <row r="2645">
          <cell r="B2645">
            <v>30278</v>
          </cell>
          <cell r="C2645">
            <v>1</v>
          </cell>
          <cell r="D2645">
            <v>1</v>
          </cell>
          <cell r="Q2645">
            <v>1999</v>
          </cell>
          <cell r="R2645" t="str">
            <v>19992</v>
          </cell>
          <cell r="S2645">
            <v>36207</v>
          </cell>
          <cell r="T2645">
            <v>1557.79</v>
          </cell>
          <cell r="U2645">
            <v>1566.8532142857146</v>
          </cell>
          <cell r="V2645">
            <v>1756.9043013698631</v>
          </cell>
        </row>
        <row r="2646">
          <cell r="B2646">
            <v>30279</v>
          </cell>
          <cell r="C2646">
            <v>1</v>
          </cell>
          <cell r="D2646">
            <v>1</v>
          </cell>
          <cell r="Q2646">
            <v>1999</v>
          </cell>
          <cell r="R2646" t="str">
            <v>19992</v>
          </cell>
          <cell r="S2646">
            <v>36208</v>
          </cell>
          <cell r="T2646">
            <v>1561.53</v>
          </cell>
          <cell r="U2646">
            <v>1566.8532142857146</v>
          </cell>
          <cell r="V2646">
            <v>1756.9043013698631</v>
          </cell>
        </row>
        <row r="2647">
          <cell r="B2647">
            <v>30280</v>
          </cell>
          <cell r="C2647">
            <v>1</v>
          </cell>
          <cell r="D2647">
            <v>1</v>
          </cell>
          <cell r="Q2647">
            <v>1999</v>
          </cell>
          <cell r="R2647" t="str">
            <v>19992</v>
          </cell>
          <cell r="S2647">
            <v>36209</v>
          </cell>
          <cell r="T2647">
            <v>1569.4</v>
          </cell>
          <cell r="U2647">
            <v>1566.8532142857146</v>
          </cell>
          <cell r="V2647">
            <v>1756.9043013698631</v>
          </cell>
        </row>
        <row r="2648">
          <cell r="B2648">
            <v>30281</v>
          </cell>
          <cell r="C2648">
            <v>1</v>
          </cell>
          <cell r="D2648">
            <v>1</v>
          </cell>
          <cell r="Q2648">
            <v>1999</v>
          </cell>
          <cell r="R2648" t="str">
            <v>19992</v>
          </cell>
          <cell r="S2648">
            <v>36210</v>
          </cell>
          <cell r="T2648">
            <v>1567.17</v>
          </cell>
          <cell r="U2648">
            <v>1566.8532142857146</v>
          </cell>
          <cell r="V2648">
            <v>1756.9043013698631</v>
          </cell>
        </row>
        <row r="2649">
          <cell r="B2649">
            <v>30282</v>
          </cell>
          <cell r="C2649">
            <v>1</v>
          </cell>
          <cell r="D2649">
            <v>1</v>
          </cell>
          <cell r="Q2649">
            <v>1999</v>
          </cell>
          <cell r="R2649" t="str">
            <v>19992</v>
          </cell>
          <cell r="S2649">
            <v>36211</v>
          </cell>
          <cell r="T2649">
            <v>1560.46</v>
          </cell>
          <cell r="U2649">
            <v>1566.8532142857146</v>
          </cell>
          <cell r="V2649">
            <v>1756.9043013698631</v>
          </cell>
        </row>
        <row r="2650">
          <cell r="B2650">
            <v>30283</v>
          </cell>
          <cell r="C2650">
            <v>1</v>
          </cell>
          <cell r="D2650">
            <v>1</v>
          </cell>
          <cell r="Q2650">
            <v>1999</v>
          </cell>
          <cell r="R2650" t="str">
            <v>19992</v>
          </cell>
          <cell r="S2650">
            <v>36212</v>
          </cell>
          <cell r="T2650">
            <v>1560.46</v>
          </cell>
          <cell r="U2650">
            <v>1566.8532142857146</v>
          </cell>
          <cell r="V2650">
            <v>1756.9043013698631</v>
          </cell>
        </row>
        <row r="2651">
          <cell r="B2651">
            <v>30284</v>
          </cell>
          <cell r="C2651">
            <v>1</v>
          </cell>
          <cell r="D2651">
            <v>1</v>
          </cell>
          <cell r="Q2651">
            <v>1999</v>
          </cell>
          <cell r="R2651" t="str">
            <v>19992</v>
          </cell>
          <cell r="S2651">
            <v>36213</v>
          </cell>
          <cell r="T2651">
            <v>1560.46</v>
          </cell>
          <cell r="U2651">
            <v>1566.8532142857146</v>
          </cell>
          <cell r="V2651">
            <v>1756.9043013698631</v>
          </cell>
        </row>
        <row r="2652">
          <cell r="B2652">
            <v>30285</v>
          </cell>
          <cell r="C2652">
            <v>1</v>
          </cell>
          <cell r="D2652">
            <v>1</v>
          </cell>
          <cell r="Q2652">
            <v>1999</v>
          </cell>
          <cell r="R2652" t="str">
            <v>19992</v>
          </cell>
          <cell r="S2652">
            <v>36214</v>
          </cell>
          <cell r="T2652">
            <v>1556.65</v>
          </cell>
          <cell r="U2652">
            <v>1566.8532142857146</v>
          </cell>
          <cell r="V2652">
            <v>1756.9043013698631</v>
          </cell>
        </row>
        <row r="2653">
          <cell r="B2653">
            <v>30286</v>
          </cell>
          <cell r="C2653">
            <v>1</v>
          </cell>
          <cell r="D2653">
            <v>1</v>
          </cell>
          <cell r="Q2653">
            <v>1999</v>
          </cell>
          <cell r="R2653" t="str">
            <v>19992</v>
          </cell>
          <cell r="S2653">
            <v>36215</v>
          </cell>
          <cell r="T2653">
            <v>1550.88</v>
          </cell>
          <cell r="U2653">
            <v>1566.8532142857146</v>
          </cell>
          <cell r="V2653">
            <v>1756.9043013698631</v>
          </cell>
        </row>
        <row r="2654">
          <cell r="B2654">
            <v>30287</v>
          </cell>
          <cell r="C2654">
            <v>1</v>
          </cell>
          <cell r="D2654">
            <v>1</v>
          </cell>
          <cell r="Q2654">
            <v>1999</v>
          </cell>
          <cell r="R2654" t="str">
            <v>19992</v>
          </cell>
          <cell r="S2654">
            <v>36216</v>
          </cell>
          <cell r="T2654">
            <v>1557.97</v>
          </cell>
          <cell r="U2654">
            <v>1566.8532142857146</v>
          </cell>
          <cell r="V2654">
            <v>1756.9043013698631</v>
          </cell>
        </row>
        <row r="2655">
          <cell r="B2655">
            <v>30288</v>
          </cell>
          <cell r="C2655">
            <v>1</v>
          </cell>
          <cell r="D2655">
            <v>1</v>
          </cell>
          <cell r="Q2655">
            <v>1999</v>
          </cell>
          <cell r="R2655" t="str">
            <v>19992</v>
          </cell>
          <cell r="S2655">
            <v>36217</v>
          </cell>
          <cell r="T2655">
            <v>1572.46</v>
          </cell>
          <cell r="U2655">
            <v>1566.8532142857146</v>
          </cell>
          <cell r="V2655">
            <v>1756.9043013698631</v>
          </cell>
        </row>
        <row r="2656">
          <cell r="B2656">
            <v>30289</v>
          </cell>
          <cell r="C2656">
            <v>1</v>
          </cell>
          <cell r="D2656">
            <v>1</v>
          </cell>
          <cell r="Q2656">
            <v>1999</v>
          </cell>
          <cell r="R2656" t="str">
            <v>19992</v>
          </cell>
          <cell r="S2656">
            <v>36218</v>
          </cell>
          <cell r="T2656">
            <v>1568.3</v>
          </cell>
          <cell r="U2656">
            <v>1566.8532142857146</v>
          </cell>
          <cell r="V2656">
            <v>1756.9043013698631</v>
          </cell>
        </row>
        <row r="2657">
          <cell r="B2657">
            <v>30290</v>
          </cell>
          <cell r="C2657">
            <v>1</v>
          </cell>
          <cell r="D2657">
            <v>1</v>
          </cell>
          <cell r="Q2657">
            <v>1999</v>
          </cell>
          <cell r="R2657" t="str">
            <v>19992</v>
          </cell>
          <cell r="S2657">
            <v>36219</v>
          </cell>
          <cell r="T2657">
            <v>1568.3</v>
          </cell>
          <cell r="U2657">
            <v>1566.8532142857146</v>
          </cell>
          <cell r="V2657">
            <v>1756.9043013698631</v>
          </cell>
        </row>
        <row r="2658">
          <cell r="B2658">
            <v>30291</v>
          </cell>
          <cell r="C2658">
            <v>1</v>
          </cell>
          <cell r="D2658">
            <v>1</v>
          </cell>
          <cell r="Q2658">
            <v>1999</v>
          </cell>
          <cell r="R2658" t="str">
            <v>19993</v>
          </cell>
          <cell r="S2658">
            <v>36220</v>
          </cell>
          <cell r="T2658">
            <v>1568.3</v>
          </cell>
          <cell r="U2658">
            <v>1549.2025806451607</v>
          </cell>
          <cell r="V2658">
            <v>1756.9043013698631</v>
          </cell>
        </row>
        <row r="2659">
          <cell r="B2659">
            <v>30292</v>
          </cell>
          <cell r="C2659">
            <v>1</v>
          </cell>
          <cell r="D2659">
            <v>1</v>
          </cell>
          <cell r="Q2659">
            <v>1999</v>
          </cell>
          <cell r="R2659" t="str">
            <v>19993</v>
          </cell>
          <cell r="S2659">
            <v>36221</v>
          </cell>
          <cell r="T2659">
            <v>1560.4</v>
          </cell>
          <cell r="U2659">
            <v>1549.2025806451607</v>
          </cell>
          <cell r="V2659">
            <v>1756.9043013698631</v>
          </cell>
        </row>
        <row r="2660">
          <cell r="B2660">
            <v>30293</v>
          </cell>
          <cell r="C2660">
            <v>1</v>
          </cell>
          <cell r="D2660">
            <v>1</v>
          </cell>
          <cell r="Q2660">
            <v>1999</v>
          </cell>
          <cell r="R2660" t="str">
            <v>19993</v>
          </cell>
          <cell r="S2660">
            <v>36222</v>
          </cell>
          <cell r="T2660">
            <v>1557.94</v>
          </cell>
          <cell r="U2660">
            <v>1549.2025806451607</v>
          </cell>
          <cell r="V2660">
            <v>1756.9043013698631</v>
          </cell>
        </row>
        <row r="2661">
          <cell r="B2661">
            <v>30294</v>
          </cell>
          <cell r="C2661">
            <v>1</v>
          </cell>
          <cell r="D2661">
            <v>1</v>
          </cell>
          <cell r="Q2661">
            <v>1999</v>
          </cell>
          <cell r="R2661" t="str">
            <v>19993</v>
          </cell>
          <cell r="S2661">
            <v>36223</v>
          </cell>
          <cell r="T2661">
            <v>1558.66</v>
          </cell>
          <cell r="U2661">
            <v>1549.2025806451607</v>
          </cell>
          <cell r="V2661">
            <v>1756.9043013698631</v>
          </cell>
        </row>
        <row r="2662">
          <cell r="B2662">
            <v>30295</v>
          </cell>
          <cell r="C2662">
            <v>1</v>
          </cell>
          <cell r="D2662">
            <v>1</v>
          </cell>
          <cell r="Q2662">
            <v>1999</v>
          </cell>
          <cell r="R2662" t="str">
            <v>19993</v>
          </cell>
          <cell r="S2662">
            <v>36224</v>
          </cell>
          <cell r="T2662">
            <v>1555.84</v>
          </cell>
          <cell r="U2662">
            <v>1549.2025806451607</v>
          </cell>
          <cell r="V2662">
            <v>1756.9043013698631</v>
          </cell>
        </row>
        <row r="2663">
          <cell r="B2663">
            <v>30296</v>
          </cell>
          <cell r="C2663">
            <v>1</v>
          </cell>
          <cell r="D2663">
            <v>1</v>
          </cell>
          <cell r="Q2663">
            <v>1999</v>
          </cell>
          <cell r="R2663" t="str">
            <v>19993</v>
          </cell>
          <cell r="S2663">
            <v>36225</v>
          </cell>
          <cell r="T2663">
            <v>1552.37</v>
          </cell>
          <cell r="U2663">
            <v>1549.2025806451607</v>
          </cell>
          <cell r="V2663">
            <v>1756.9043013698631</v>
          </cell>
        </row>
        <row r="2664">
          <cell r="B2664">
            <v>30297</v>
          </cell>
          <cell r="C2664">
            <v>1</v>
          </cell>
          <cell r="D2664">
            <v>1</v>
          </cell>
          <cell r="Q2664">
            <v>1999</v>
          </cell>
          <cell r="R2664" t="str">
            <v>19993</v>
          </cell>
          <cell r="S2664">
            <v>36226</v>
          </cell>
          <cell r="T2664">
            <v>1552.37</v>
          </cell>
          <cell r="U2664">
            <v>1549.2025806451607</v>
          </cell>
          <cell r="V2664">
            <v>1756.9043013698631</v>
          </cell>
        </row>
        <row r="2665">
          <cell r="B2665">
            <v>30298</v>
          </cell>
          <cell r="C2665">
            <v>1</v>
          </cell>
          <cell r="D2665">
            <v>1</v>
          </cell>
          <cell r="Q2665">
            <v>1999</v>
          </cell>
          <cell r="R2665" t="str">
            <v>19993</v>
          </cell>
          <cell r="S2665">
            <v>36227</v>
          </cell>
          <cell r="T2665">
            <v>1552.37</v>
          </cell>
          <cell r="U2665">
            <v>1549.2025806451607</v>
          </cell>
          <cell r="V2665">
            <v>1756.9043013698631</v>
          </cell>
        </row>
        <row r="2666">
          <cell r="B2666">
            <v>30299</v>
          </cell>
          <cell r="C2666">
            <v>1</v>
          </cell>
          <cell r="D2666">
            <v>1</v>
          </cell>
          <cell r="Q2666">
            <v>1999</v>
          </cell>
          <cell r="R2666" t="str">
            <v>19993</v>
          </cell>
          <cell r="S2666">
            <v>36228</v>
          </cell>
          <cell r="T2666">
            <v>1552.44</v>
          </cell>
          <cell r="U2666">
            <v>1549.2025806451607</v>
          </cell>
          <cell r="V2666">
            <v>1756.9043013698631</v>
          </cell>
        </row>
        <row r="2667">
          <cell r="B2667">
            <v>30300</v>
          </cell>
          <cell r="C2667">
            <v>1</v>
          </cell>
          <cell r="D2667">
            <v>1</v>
          </cell>
          <cell r="Q2667">
            <v>1999</v>
          </cell>
          <cell r="R2667" t="str">
            <v>19993</v>
          </cell>
          <cell r="S2667">
            <v>36229</v>
          </cell>
          <cell r="T2667">
            <v>1550.33</v>
          </cell>
          <cell r="U2667">
            <v>1549.2025806451607</v>
          </cell>
          <cell r="V2667">
            <v>1756.9043013698631</v>
          </cell>
        </row>
        <row r="2668">
          <cell r="B2668">
            <v>30301</v>
          </cell>
          <cell r="C2668">
            <v>1</v>
          </cell>
          <cell r="D2668">
            <v>1</v>
          </cell>
          <cell r="Q2668">
            <v>1999</v>
          </cell>
          <cell r="R2668" t="str">
            <v>19993</v>
          </cell>
          <cell r="S2668">
            <v>36230</v>
          </cell>
          <cell r="T2668">
            <v>1545.09</v>
          </cell>
          <cell r="U2668">
            <v>1549.2025806451607</v>
          </cell>
          <cell r="V2668">
            <v>1756.9043013698631</v>
          </cell>
        </row>
        <row r="2669">
          <cell r="B2669">
            <v>30302</v>
          </cell>
          <cell r="C2669">
            <v>1</v>
          </cell>
          <cell r="D2669">
            <v>1</v>
          </cell>
          <cell r="Q2669">
            <v>1999</v>
          </cell>
          <cell r="R2669" t="str">
            <v>19993</v>
          </cell>
          <cell r="S2669">
            <v>36231</v>
          </cell>
          <cell r="T2669">
            <v>1552.28</v>
          </cell>
          <cell r="U2669">
            <v>1549.2025806451607</v>
          </cell>
          <cell r="V2669">
            <v>1756.9043013698631</v>
          </cell>
        </row>
        <row r="2670">
          <cell r="B2670">
            <v>30303</v>
          </cell>
          <cell r="C2670">
            <v>1</v>
          </cell>
          <cell r="D2670">
            <v>1</v>
          </cell>
          <cell r="Q2670">
            <v>1999</v>
          </cell>
          <cell r="R2670" t="str">
            <v>19993</v>
          </cell>
          <cell r="S2670">
            <v>36232</v>
          </cell>
          <cell r="T2670">
            <v>1562.91</v>
          </cell>
          <cell r="U2670">
            <v>1549.2025806451607</v>
          </cell>
          <cell r="V2670">
            <v>1756.9043013698631</v>
          </cell>
        </row>
        <row r="2671">
          <cell r="B2671">
            <v>30304</v>
          </cell>
          <cell r="C2671">
            <v>1</v>
          </cell>
          <cell r="D2671">
            <v>1</v>
          </cell>
          <cell r="Q2671">
            <v>1999</v>
          </cell>
          <cell r="R2671" t="str">
            <v>19993</v>
          </cell>
          <cell r="S2671">
            <v>36233</v>
          </cell>
          <cell r="T2671">
            <v>1562.91</v>
          </cell>
          <cell r="U2671">
            <v>1549.2025806451607</v>
          </cell>
          <cell r="V2671">
            <v>1756.9043013698631</v>
          </cell>
        </row>
        <row r="2672">
          <cell r="B2672">
            <v>30305</v>
          </cell>
          <cell r="C2672">
            <v>1</v>
          </cell>
          <cell r="D2672">
            <v>1</v>
          </cell>
          <cell r="Q2672">
            <v>1999</v>
          </cell>
          <cell r="R2672" t="str">
            <v>19993</v>
          </cell>
          <cell r="S2672">
            <v>36234</v>
          </cell>
          <cell r="T2672">
            <v>1562.91</v>
          </cell>
          <cell r="U2672">
            <v>1549.2025806451607</v>
          </cell>
          <cell r="V2672">
            <v>1756.9043013698631</v>
          </cell>
        </row>
        <row r="2673">
          <cell r="B2673">
            <v>30306</v>
          </cell>
          <cell r="C2673">
            <v>1</v>
          </cell>
          <cell r="D2673">
            <v>1</v>
          </cell>
          <cell r="Q2673">
            <v>1999</v>
          </cell>
          <cell r="R2673" t="str">
            <v>19993</v>
          </cell>
          <cell r="S2673">
            <v>36235</v>
          </cell>
          <cell r="T2673">
            <v>1563.97</v>
          </cell>
          <cell r="U2673">
            <v>1549.2025806451607</v>
          </cell>
          <cell r="V2673">
            <v>1756.9043013698631</v>
          </cell>
        </row>
        <row r="2674">
          <cell r="B2674">
            <v>30307</v>
          </cell>
          <cell r="C2674">
            <v>1</v>
          </cell>
          <cell r="D2674">
            <v>1</v>
          </cell>
          <cell r="Q2674">
            <v>1999</v>
          </cell>
          <cell r="R2674" t="str">
            <v>19993</v>
          </cell>
          <cell r="S2674">
            <v>36236</v>
          </cell>
          <cell r="T2674">
            <v>1561.74</v>
          </cell>
          <cell r="U2674">
            <v>1549.2025806451607</v>
          </cell>
          <cell r="V2674">
            <v>1756.9043013698631</v>
          </cell>
        </row>
        <row r="2675">
          <cell r="B2675">
            <v>30308</v>
          </cell>
          <cell r="C2675">
            <v>1</v>
          </cell>
          <cell r="D2675">
            <v>1</v>
          </cell>
          <cell r="Q2675">
            <v>1999</v>
          </cell>
          <cell r="R2675" t="str">
            <v>19993</v>
          </cell>
          <cell r="S2675">
            <v>36237</v>
          </cell>
          <cell r="T2675">
            <v>1554.85</v>
          </cell>
          <cell r="U2675">
            <v>1549.2025806451607</v>
          </cell>
          <cell r="V2675">
            <v>1756.9043013698631</v>
          </cell>
        </row>
        <row r="2676">
          <cell r="B2676">
            <v>30309</v>
          </cell>
          <cell r="C2676">
            <v>1</v>
          </cell>
          <cell r="D2676">
            <v>1</v>
          </cell>
          <cell r="Q2676">
            <v>1999</v>
          </cell>
          <cell r="R2676" t="str">
            <v>19993</v>
          </cell>
          <cell r="S2676">
            <v>36238</v>
          </cell>
          <cell r="T2676">
            <v>1550.03</v>
          </cell>
          <cell r="U2676">
            <v>1549.2025806451607</v>
          </cell>
          <cell r="V2676">
            <v>1756.9043013698631</v>
          </cell>
        </row>
        <row r="2677">
          <cell r="B2677">
            <v>30310</v>
          </cell>
          <cell r="C2677">
            <v>1</v>
          </cell>
          <cell r="D2677">
            <v>1</v>
          </cell>
          <cell r="Q2677">
            <v>1999</v>
          </cell>
          <cell r="R2677" t="str">
            <v>19993</v>
          </cell>
          <cell r="S2677">
            <v>36239</v>
          </cell>
          <cell r="T2677">
            <v>1546.77</v>
          </cell>
          <cell r="U2677">
            <v>1549.2025806451607</v>
          </cell>
          <cell r="V2677">
            <v>1756.9043013698631</v>
          </cell>
        </row>
        <row r="2678">
          <cell r="B2678">
            <v>30311</v>
          </cell>
          <cell r="C2678">
            <v>1</v>
          </cell>
          <cell r="D2678">
            <v>1</v>
          </cell>
          <cell r="Q2678">
            <v>1999</v>
          </cell>
          <cell r="R2678" t="str">
            <v>19993</v>
          </cell>
          <cell r="S2678">
            <v>36240</v>
          </cell>
          <cell r="T2678">
            <v>1546.77</v>
          </cell>
          <cell r="U2678">
            <v>1549.2025806451607</v>
          </cell>
          <cell r="V2678">
            <v>1756.9043013698631</v>
          </cell>
        </row>
        <row r="2679">
          <cell r="B2679">
            <v>30312</v>
          </cell>
          <cell r="C2679">
            <v>1</v>
          </cell>
          <cell r="D2679">
            <v>1</v>
          </cell>
          <cell r="Q2679">
            <v>1999</v>
          </cell>
          <cell r="R2679" t="str">
            <v>19993</v>
          </cell>
          <cell r="S2679">
            <v>36241</v>
          </cell>
          <cell r="T2679">
            <v>1546.77</v>
          </cell>
          <cell r="U2679">
            <v>1549.2025806451607</v>
          </cell>
          <cell r="V2679">
            <v>1756.9043013698631</v>
          </cell>
        </row>
        <row r="2680">
          <cell r="B2680">
            <v>30313</v>
          </cell>
          <cell r="C2680">
            <v>1</v>
          </cell>
          <cell r="D2680">
            <v>1</v>
          </cell>
          <cell r="Q2680">
            <v>1999</v>
          </cell>
          <cell r="R2680" t="str">
            <v>19993</v>
          </cell>
          <cell r="S2680">
            <v>36242</v>
          </cell>
          <cell r="T2680">
            <v>1546.77</v>
          </cell>
          <cell r="U2680">
            <v>1549.2025806451607</v>
          </cell>
          <cell r="V2680">
            <v>1756.9043013698631</v>
          </cell>
        </row>
        <row r="2681">
          <cell r="B2681">
            <v>30314</v>
          </cell>
          <cell r="C2681">
            <v>1</v>
          </cell>
          <cell r="D2681">
            <v>1</v>
          </cell>
          <cell r="Q2681">
            <v>1999</v>
          </cell>
          <cell r="R2681" t="str">
            <v>19993</v>
          </cell>
          <cell r="S2681">
            <v>36243</v>
          </cell>
          <cell r="T2681">
            <v>1544.6</v>
          </cell>
          <cell r="U2681">
            <v>1549.2025806451607</v>
          </cell>
          <cell r="V2681">
            <v>1756.9043013698631</v>
          </cell>
        </row>
        <row r="2682">
          <cell r="B2682">
            <v>30315</v>
          </cell>
          <cell r="C2682">
            <v>1</v>
          </cell>
          <cell r="D2682">
            <v>1</v>
          </cell>
          <cell r="Q2682">
            <v>1999</v>
          </cell>
          <cell r="R2682" t="str">
            <v>19993</v>
          </cell>
          <cell r="S2682">
            <v>36244</v>
          </cell>
          <cell r="T2682">
            <v>1541.74</v>
          </cell>
          <cell r="U2682">
            <v>1549.2025806451607</v>
          </cell>
          <cell r="V2682">
            <v>1756.9043013698631</v>
          </cell>
        </row>
        <row r="2683">
          <cell r="B2683">
            <v>30316</v>
          </cell>
          <cell r="C2683">
            <v>1</v>
          </cell>
          <cell r="D2683">
            <v>1</v>
          </cell>
          <cell r="Q2683">
            <v>1999</v>
          </cell>
          <cell r="R2683" t="str">
            <v>19993</v>
          </cell>
          <cell r="S2683">
            <v>36245</v>
          </cell>
          <cell r="T2683">
            <v>1534.28</v>
          </cell>
          <cell r="U2683">
            <v>1549.2025806451607</v>
          </cell>
          <cell r="V2683">
            <v>1756.9043013698631</v>
          </cell>
        </row>
        <row r="2684">
          <cell r="B2684">
            <v>30317</v>
          </cell>
          <cell r="C2684">
            <v>1</v>
          </cell>
          <cell r="D2684">
            <v>1</v>
          </cell>
          <cell r="Q2684">
            <v>1999</v>
          </cell>
          <cell r="R2684" t="str">
            <v>19993</v>
          </cell>
          <cell r="S2684">
            <v>36246</v>
          </cell>
          <cell r="T2684">
            <v>1525.59</v>
          </cell>
          <cell r="U2684">
            <v>1549.2025806451607</v>
          </cell>
          <cell r="V2684">
            <v>1756.9043013698631</v>
          </cell>
        </row>
        <row r="2685">
          <cell r="B2685">
            <v>30318</v>
          </cell>
          <cell r="C2685">
            <v>1</v>
          </cell>
          <cell r="D2685">
            <v>1</v>
          </cell>
          <cell r="Q2685">
            <v>1999</v>
          </cell>
          <cell r="R2685" t="str">
            <v>19993</v>
          </cell>
          <cell r="S2685">
            <v>36247</v>
          </cell>
          <cell r="T2685">
            <v>1525.59</v>
          </cell>
          <cell r="U2685">
            <v>1549.2025806451607</v>
          </cell>
          <cell r="V2685">
            <v>1756.9043013698631</v>
          </cell>
        </row>
        <row r="2686">
          <cell r="B2686">
            <v>30319</v>
          </cell>
          <cell r="C2686">
            <v>1</v>
          </cell>
          <cell r="D2686">
            <v>1</v>
          </cell>
          <cell r="Q2686">
            <v>1999</v>
          </cell>
          <cell r="R2686" t="str">
            <v>19993</v>
          </cell>
          <cell r="S2686">
            <v>36248</v>
          </cell>
          <cell r="T2686">
            <v>1525.59</v>
          </cell>
          <cell r="U2686">
            <v>1549.2025806451607</v>
          </cell>
          <cell r="V2686">
            <v>1756.9043013698631</v>
          </cell>
        </row>
        <row r="2687">
          <cell r="B2687">
            <v>30320</v>
          </cell>
          <cell r="C2687">
            <v>1</v>
          </cell>
          <cell r="D2687">
            <v>1</v>
          </cell>
          <cell r="Q2687">
            <v>1999</v>
          </cell>
          <cell r="R2687" t="str">
            <v>19993</v>
          </cell>
          <cell r="S2687">
            <v>36249</v>
          </cell>
          <cell r="T2687">
            <v>1529.59</v>
          </cell>
          <cell r="U2687">
            <v>1549.2025806451607</v>
          </cell>
          <cell r="V2687">
            <v>1756.9043013698631</v>
          </cell>
        </row>
        <row r="2688">
          <cell r="B2688">
            <v>30321</v>
          </cell>
          <cell r="C2688">
            <v>1</v>
          </cell>
          <cell r="D2688">
            <v>1</v>
          </cell>
          <cell r="Q2688">
            <v>1999</v>
          </cell>
          <cell r="R2688" t="str">
            <v>19993</v>
          </cell>
          <cell r="S2688">
            <v>36250</v>
          </cell>
          <cell r="T2688">
            <v>1533.51</v>
          </cell>
          <cell r="U2688">
            <v>1549.2025806451607</v>
          </cell>
          <cell r="V2688">
            <v>1756.9043013698631</v>
          </cell>
        </row>
        <row r="2689">
          <cell r="B2689">
            <v>30322</v>
          </cell>
          <cell r="C2689">
            <v>1</v>
          </cell>
          <cell r="D2689">
            <v>1</v>
          </cell>
          <cell r="Q2689">
            <v>1999</v>
          </cell>
          <cell r="R2689" t="str">
            <v>19994</v>
          </cell>
          <cell r="S2689">
            <v>36251</v>
          </cell>
          <cell r="T2689">
            <v>1533.32</v>
          </cell>
          <cell r="U2689">
            <v>1570.6273333333336</v>
          </cell>
          <cell r="V2689">
            <v>1756.9043013698631</v>
          </cell>
        </row>
        <row r="2690">
          <cell r="B2690">
            <v>30323</v>
          </cell>
          <cell r="C2690">
            <v>1</v>
          </cell>
          <cell r="D2690">
            <v>1</v>
          </cell>
          <cell r="Q2690">
            <v>1999</v>
          </cell>
          <cell r="R2690" t="str">
            <v>19994</v>
          </cell>
          <cell r="S2690">
            <v>36252</v>
          </cell>
          <cell r="T2690">
            <v>1533.32</v>
          </cell>
          <cell r="U2690">
            <v>1570.6273333333336</v>
          </cell>
          <cell r="V2690">
            <v>1756.9043013698631</v>
          </cell>
        </row>
        <row r="2691">
          <cell r="B2691">
            <v>30324</v>
          </cell>
          <cell r="C2691">
            <v>1</v>
          </cell>
          <cell r="D2691">
            <v>1</v>
          </cell>
          <cell r="Q2691">
            <v>1999</v>
          </cell>
          <cell r="R2691" t="str">
            <v>19994</v>
          </cell>
          <cell r="S2691">
            <v>36253</v>
          </cell>
          <cell r="T2691">
            <v>1533.32</v>
          </cell>
          <cell r="U2691">
            <v>1570.6273333333336</v>
          </cell>
          <cell r="V2691">
            <v>1756.9043013698631</v>
          </cell>
        </row>
        <row r="2692">
          <cell r="B2692">
            <v>30325</v>
          </cell>
          <cell r="C2692">
            <v>1</v>
          </cell>
          <cell r="D2692">
            <v>1</v>
          </cell>
          <cell r="Q2692">
            <v>1999</v>
          </cell>
          <cell r="R2692" t="str">
            <v>19994</v>
          </cell>
          <cell r="S2692">
            <v>36254</v>
          </cell>
          <cell r="T2692">
            <v>1533.32</v>
          </cell>
          <cell r="U2692">
            <v>1570.6273333333336</v>
          </cell>
          <cell r="V2692">
            <v>1756.9043013698631</v>
          </cell>
        </row>
        <row r="2693">
          <cell r="B2693">
            <v>30326</v>
          </cell>
          <cell r="C2693">
            <v>1</v>
          </cell>
          <cell r="D2693">
            <v>1</v>
          </cell>
          <cell r="Q2693">
            <v>1999</v>
          </cell>
          <cell r="R2693" t="str">
            <v>19994</v>
          </cell>
          <cell r="S2693">
            <v>36255</v>
          </cell>
          <cell r="T2693">
            <v>1533.32</v>
          </cell>
          <cell r="U2693">
            <v>1570.6273333333336</v>
          </cell>
          <cell r="V2693">
            <v>1756.9043013698631</v>
          </cell>
        </row>
        <row r="2694">
          <cell r="B2694">
            <v>30327</v>
          </cell>
          <cell r="C2694">
            <v>1</v>
          </cell>
          <cell r="D2694">
            <v>1</v>
          </cell>
          <cell r="Q2694">
            <v>1999</v>
          </cell>
          <cell r="R2694" t="str">
            <v>19994</v>
          </cell>
          <cell r="S2694">
            <v>36256</v>
          </cell>
          <cell r="T2694">
            <v>1532.48</v>
          </cell>
          <cell r="U2694">
            <v>1570.6273333333336</v>
          </cell>
          <cell r="V2694">
            <v>1756.9043013698631</v>
          </cell>
        </row>
        <row r="2695">
          <cell r="B2695">
            <v>30328</v>
          </cell>
          <cell r="C2695">
            <v>1</v>
          </cell>
          <cell r="D2695">
            <v>1</v>
          </cell>
          <cell r="Q2695">
            <v>1999</v>
          </cell>
          <cell r="R2695" t="str">
            <v>19994</v>
          </cell>
          <cell r="S2695">
            <v>36257</v>
          </cell>
          <cell r="T2695">
            <v>1534.13</v>
          </cell>
          <cell r="U2695">
            <v>1570.6273333333336</v>
          </cell>
          <cell r="V2695">
            <v>1756.9043013698631</v>
          </cell>
        </row>
        <row r="2696">
          <cell r="B2696">
            <v>30329</v>
          </cell>
          <cell r="C2696">
            <v>1</v>
          </cell>
          <cell r="D2696">
            <v>1</v>
          </cell>
          <cell r="Q2696">
            <v>1999</v>
          </cell>
          <cell r="R2696" t="str">
            <v>19994</v>
          </cell>
          <cell r="S2696">
            <v>36258</v>
          </cell>
          <cell r="T2696">
            <v>1548.14</v>
          </cell>
          <cell r="U2696">
            <v>1570.6273333333336</v>
          </cell>
          <cell r="V2696">
            <v>1756.9043013698631</v>
          </cell>
        </row>
        <row r="2697">
          <cell r="B2697">
            <v>30330</v>
          </cell>
          <cell r="C2697">
            <v>1</v>
          </cell>
          <cell r="D2697">
            <v>1</v>
          </cell>
          <cell r="Q2697">
            <v>1999</v>
          </cell>
          <cell r="R2697" t="str">
            <v>19994</v>
          </cell>
          <cell r="S2697">
            <v>36259</v>
          </cell>
          <cell r="T2697">
            <v>1574.77</v>
          </cell>
          <cell r="U2697">
            <v>1570.6273333333336</v>
          </cell>
          <cell r="V2697">
            <v>1756.9043013698631</v>
          </cell>
        </row>
        <row r="2698">
          <cell r="B2698">
            <v>30331</v>
          </cell>
          <cell r="C2698">
            <v>1</v>
          </cell>
          <cell r="D2698">
            <v>1</v>
          </cell>
          <cell r="Q2698">
            <v>1999</v>
          </cell>
          <cell r="R2698" t="str">
            <v>19994</v>
          </cell>
          <cell r="S2698">
            <v>36260</v>
          </cell>
          <cell r="T2698">
            <v>1588.17</v>
          </cell>
          <cell r="U2698">
            <v>1570.6273333333336</v>
          </cell>
          <cell r="V2698">
            <v>1756.9043013698631</v>
          </cell>
        </row>
        <row r="2699">
          <cell r="B2699">
            <v>30332</v>
          </cell>
          <cell r="C2699">
            <v>1</v>
          </cell>
          <cell r="D2699">
            <v>1</v>
          </cell>
          <cell r="Q2699">
            <v>1999</v>
          </cell>
          <cell r="R2699" t="str">
            <v>19994</v>
          </cell>
          <cell r="S2699">
            <v>36261</v>
          </cell>
          <cell r="T2699">
            <v>1588.17</v>
          </cell>
          <cell r="U2699">
            <v>1570.6273333333336</v>
          </cell>
          <cell r="V2699">
            <v>1756.9043013698631</v>
          </cell>
        </row>
        <row r="2700">
          <cell r="B2700">
            <v>30333</v>
          </cell>
          <cell r="C2700">
            <v>1</v>
          </cell>
          <cell r="D2700">
            <v>1</v>
          </cell>
          <cell r="Q2700">
            <v>1999</v>
          </cell>
          <cell r="R2700" t="str">
            <v>19994</v>
          </cell>
          <cell r="S2700">
            <v>36262</v>
          </cell>
          <cell r="T2700">
            <v>1588.17</v>
          </cell>
          <cell r="U2700">
            <v>1570.6273333333336</v>
          </cell>
          <cell r="V2700">
            <v>1756.9043013698631</v>
          </cell>
        </row>
        <row r="2701">
          <cell r="B2701">
            <v>30334</v>
          </cell>
          <cell r="C2701">
            <v>1</v>
          </cell>
          <cell r="D2701">
            <v>1</v>
          </cell>
          <cell r="Q2701">
            <v>1999</v>
          </cell>
          <cell r="R2701" t="str">
            <v>19994</v>
          </cell>
          <cell r="S2701">
            <v>36263</v>
          </cell>
          <cell r="T2701">
            <v>1588.19</v>
          </cell>
          <cell r="U2701">
            <v>1570.6273333333336</v>
          </cell>
          <cell r="V2701">
            <v>1756.9043013698631</v>
          </cell>
        </row>
        <row r="2702">
          <cell r="B2702">
            <v>30335</v>
          </cell>
          <cell r="C2702">
            <v>1</v>
          </cell>
          <cell r="D2702">
            <v>1</v>
          </cell>
          <cell r="Q2702">
            <v>1999</v>
          </cell>
          <cell r="R2702" t="str">
            <v>19994</v>
          </cell>
          <cell r="S2702">
            <v>36264</v>
          </cell>
          <cell r="T2702">
            <v>1603.95</v>
          </cell>
          <cell r="U2702">
            <v>1570.6273333333336</v>
          </cell>
          <cell r="V2702">
            <v>1756.9043013698631</v>
          </cell>
        </row>
        <row r="2703">
          <cell r="B2703">
            <v>30336</v>
          </cell>
          <cell r="C2703">
            <v>1</v>
          </cell>
          <cell r="D2703">
            <v>1</v>
          </cell>
          <cell r="Q2703">
            <v>1999</v>
          </cell>
          <cell r="R2703" t="str">
            <v>19994</v>
          </cell>
          <cell r="S2703">
            <v>36265</v>
          </cell>
          <cell r="T2703">
            <v>1593.17</v>
          </cell>
          <cell r="U2703">
            <v>1570.6273333333336</v>
          </cell>
          <cell r="V2703">
            <v>1756.9043013698631</v>
          </cell>
        </row>
        <row r="2704">
          <cell r="B2704">
            <v>30337</v>
          </cell>
          <cell r="C2704">
            <v>1</v>
          </cell>
          <cell r="D2704">
            <v>1</v>
          </cell>
          <cell r="Q2704">
            <v>1999</v>
          </cell>
          <cell r="R2704" t="str">
            <v>19994</v>
          </cell>
          <cell r="S2704">
            <v>36266</v>
          </cell>
          <cell r="T2704">
            <v>1586.04</v>
          </cell>
          <cell r="U2704">
            <v>1570.6273333333336</v>
          </cell>
          <cell r="V2704">
            <v>1756.9043013698631</v>
          </cell>
        </row>
        <row r="2705">
          <cell r="B2705">
            <v>30338</v>
          </cell>
          <cell r="C2705">
            <v>1</v>
          </cell>
          <cell r="D2705">
            <v>1</v>
          </cell>
          <cell r="Q2705">
            <v>1999</v>
          </cell>
          <cell r="R2705" t="str">
            <v>19994</v>
          </cell>
          <cell r="S2705">
            <v>36267</v>
          </cell>
          <cell r="T2705">
            <v>1578.93</v>
          </cell>
          <cell r="U2705">
            <v>1570.6273333333336</v>
          </cell>
          <cell r="V2705">
            <v>1756.9043013698631</v>
          </cell>
        </row>
        <row r="2706">
          <cell r="B2706">
            <v>30339</v>
          </cell>
          <cell r="C2706">
            <v>1</v>
          </cell>
          <cell r="D2706">
            <v>1</v>
          </cell>
          <cell r="Q2706">
            <v>1999</v>
          </cell>
          <cell r="R2706" t="str">
            <v>19994</v>
          </cell>
          <cell r="S2706">
            <v>36268</v>
          </cell>
          <cell r="T2706">
            <v>1578.93</v>
          </cell>
          <cell r="U2706">
            <v>1570.6273333333336</v>
          </cell>
          <cell r="V2706">
            <v>1756.9043013698631</v>
          </cell>
        </row>
        <row r="2707">
          <cell r="B2707">
            <v>30340</v>
          </cell>
          <cell r="C2707">
            <v>1</v>
          </cell>
          <cell r="D2707">
            <v>1</v>
          </cell>
          <cell r="Q2707">
            <v>1999</v>
          </cell>
          <cell r="R2707" t="str">
            <v>19994</v>
          </cell>
          <cell r="S2707">
            <v>36269</v>
          </cell>
          <cell r="T2707">
            <v>1578.93</v>
          </cell>
          <cell r="U2707">
            <v>1570.6273333333336</v>
          </cell>
          <cell r="V2707">
            <v>1756.9043013698631</v>
          </cell>
        </row>
        <row r="2708">
          <cell r="B2708">
            <v>30341</v>
          </cell>
          <cell r="C2708">
            <v>1</v>
          </cell>
          <cell r="D2708">
            <v>1</v>
          </cell>
          <cell r="Q2708">
            <v>1999</v>
          </cell>
          <cell r="R2708" t="str">
            <v>19994</v>
          </cell>
          <cell r="S2708">
            <v>36270</v>
          </cell>
          <cell r="T2708">
            <v>1570.53</v>
          </cell>
          <cell r="U2708">
            <v>1570.6273333333336</v>
          </cell>
          <cell r="V2708">
            <v>1756.9043013698631</v>
          </cell>
        </row>
        <row r="2709">
          <cell r="B2709">
            <v>30342</v>
          </cell>
          <cell r="C2709">
            <v>1</v>
          </cell>
          <cell r="D2709">
            <v>1</v>
          </cell>
          <cell r="Q2709">
            <v>1999</v>
          </cell>
          <cell r="R2709" t="str">
            <v>19994</v>
          </cell>
          <cell r="S2709">
            <v>36271</v>
          </cell>
          <cell r="T2709">
            <v>1563.94</v>
          </cell>
          <cell r="U2709">
            <v>1570.6273333333336</v>
          </cell>
          <cell r="V2709">
            <v>1756.9043013698631</v>
          </cell>
        </row>
        <row r="2710">
          <cell r="B2710">
            <v>30343</v>
          </cell>
          <cell r="C2710">
            <v>1</v>
          </cell>
          <cell r="D2710">
            <v>1</v>
          </cell>
          <cell r="Q2710">
            <v>1999</v>
          </cell>
          <cell r="R2710" t="str">
            <v>19994</v>
          </cell>
          <cell r="S2710">
            <v>36272</v>
          </cell>
          <cell r="T2710">
            <v>1570.34</v>
          </cell>
          <cell r="U2710">
            <v>1570.6273333333336</v>
          </cell>
          <cell r="V2710">
            <v>1756.9043013698631</v>
          </cell>
        </row>
        <row r="2711">
          <cell r="B2711">
            <v>30344</v>
          </cell>
          <cell r="C2711">
            <v>1</v>
          </cell>
          <cell r="D2711">
            <v>1</v>
          </cell>
          <cell r="Q2711">
            <v>1999</v>
          </cell>
          <cell r="R2711" t="str">
            <v>19994</v>
          </cell>
          <cell r="S2711">
            <v>36273</v>
          </cell>
          <cell r="T2711">
            <v>1573.86</v>
          </cell>
          <cell r="U2711">
            <v>1570.6273333333336</v>
          </cell>
          <cell r="V2711">
            <v>1756.9043013698631</v>
          </cell>
        </row>
        <row r="2712">
          <cell r="B2712">
            <v>30345</v>
          </cell>
          <cell r="C2712">
            <v>1</v>
          </cell>
          <cell r="D2712">
            <v>1</v>
          </cell>
          <cell r="Q2712">
            <v>1999</v>
          </cell>
          <cell r="R2712" t="str">
            <v>19994</v>
          </cell>
          <cell r="S2712">
            <v>36274</v>
          </cell>
          <cell r="T2712">
            <v>1578.98</v>
          </cell>
          <cell r="U2712">
            <v>1570.6273333333336</v>
          </cell>
          <cell r="V2712">
            <v>1756.9043013698631</v>
          </cell>
        </row>
        <row r="2713">
          <cell r="B2713">
            <v>30346</v>
          </cell>
          <cell r="C2713">
            <v>1</v>
          </cell>
          <cell r="D2713">
            <v>1</v>
          </cell>
          <cell r="Q2713">
            <v>1999</v>
          </cell>
          <cell r="R2713" t="str">
            <v>19994</v>
          </cell>
          <cell r="S2713">
            <v>36275</v>
          </cell>
          <cell r="T2713">
            <v>1578.98</v>
          </cell>
          <cell r="U2713">
            <v>1570.6273333333336</v>
          </cell>
          <cell r="V2713">
            <v>1756.9043013698631</v>
          </cell>
        </row>
        <row r="2714">
          <cell r="B2714">
            <v>30347</v>
          </cell>
          <cell r="C2714">
            <v>1</v>
          </cell>
          <cell r="D2714">
            <v>1</v>
          </cell>
          <cell r="Q2714">
            <v>1999</v>
          </cell>
          <cell r="R2714" t="str">
            <v>19994</v>
          </cell>
          <cell r="S2714">
            <v>36276</v>
          </cell>
          <cell r="T2714">
            <v>1578.98</v>
          </cell>
          <cell r="U2714">
            <v>1570.6273333333336</v>
          </cell>
          <cell r="V2714">
            <v>1756.9043013698631</v>
          </cell>
        </row>
        <row r="2715">
          <cell r="B2715">
            <v>30348</v>
          </cell>
          <cell r="C2715">
            <v>1</v>
          </cell>
          <cell r="D2715">
            <v>1</v>
          </cell>
          <cell r="Q2715">
            <v>1999</v>
          </cell>
          <cell r="R2715" t="str">
            <v>19994</v>
          </cell>
          <cell r="S2715">
            <v>36277</v>
          </cell>
          <cell r="T2715">
            <v>1580.78</v>
          </cell>
          <cell r="U2715">
            <v>1570.6273333333336</v>
          </cell>
          <cell r="V2715">
            <v>1756.9043013698631</v>
          </cell>
        </row>
        <row r="2716">
          <cell r="B2716">
            <v>30349</v>
          </cell>
          <cell r="C2716">
            <v>1</v>
          </cell>
          <cell r="D2716">
            <v>1</v>
          </cell>
          <cell r="Q2716">
            <v>1999</v>
          </cell>
          <cell r="R2716" t="str">
            <v>19994</v>
          </cell>
          <cell r="S2716">
            <v>36278</v>
          </cell>
          <cell r="T2716">
            <v>1590.53</v>
          </cell>
          <cell r="U2716">
            <v>1570.6273333333336</v>
          </cell>
          <cell r="V2716">
            <v>1756.9043013698631</v>
          </cell>
        </row>
        <row r="2717">
          <cell r="B2717">
            <v>30350</v>
          </cell>
          <cell r="C2717">
            <v>1</v>
          </cell>
          <cell r="D2717">
            <v>1</v>
          </cell>
          <cell r="Q2717">
            <v>1999</v>
          </cell>
          <cell r="R2717" t="str">
            <v>19994</v>
          </cell>
          <cell r="S2717">
            <v>36279</v>
          </cell>
          <cell r="T2717">
            <v>1598.69</v>
          </cell>
          <cell r="U2717">
            <v>1570.6273333333336</v>
          </cell>
          <cell r="V2717">
            <v>1756.9043013698631</v>
          </cell>
        </row>
        <row r="2718">
          <cell r="B2718">
            <v>30351</v>
          </cell>
          <cell r="C2718">
            <v>1</v>
          </cell>
          <cell r="D2718">
            <v>1</v>
          </cell>
          <cell r="Q2718">
            <v>1999</v>
          </cell>
          <cell r="R2718" t="str">
            <v>19994</v>
          </cell>
          <cell r="S2718">
            <v>36280</v>
          </cell>
          <cell r="T2718">
            <v>1604.44</v>
          </cell>
          <cell r="U2718">
            <v>1570.6273333333336</v>
          </cell>
          <cell r="V2718">
            <v>1756.9043013698631</v>
          </cell>
        </row>
        <row r="2719">
          <cell r="B2719">
            <v>30352</v>
          </cell>
          <cell r="C2719">
            <v>1</v>
          </cell>
          <cell r="D2719">
            <v>1</v>
          </cell>
          <cell r="Q2719">
            <v>1999</v>
          </cell>
          <cell r="R2719" t="str">
            <v>19995</v>
          </cell>
          <cell r="S2719">
            <v>36281</v>
          </cell>
          <cell r="T2719">
            <v>1611.48</v>
          </cell>
          <cell r="U2719">
            <v>1642.1783870967743</v>
          </cell>
          <cell r="V2719">
            <v>1756.9043013698631</v>
          </cell>
        </row>
        <row r="2720">
          <cell r="B2720">
            <v>30353</v>
          </cell>
          <cell r="C2720">
            <v>1</v>
          </cell>
          <cell r="D2720">
            <v>1</v>
          </cell>
          <cell r="Q2720">
            <v>1999</v>
          </cell>
          <cell r="R2720" t="str">
            <v>19995</v>
          </cell>
          <cell r="S2720">
            <v>36282</v>
          </cell>
          <cell r="T2720">
            <v>1611.48</v>
          </cell>
          <cell r="U2720">
            <v>1642.1783870967743</v>
          </cell>
          <cell r="V2720">
            <v>1756.9043013698631</v>
          </cell>
        </row>
        <row r="2721">
          <cell r="B2721">
            <v>30354</v>
          </cell>
          <cell r="C2721">
            <v>1</v>
          </cell>
          <cell r="D2721">
            <v>1</v>
          </cell>
          <cell r="Q2721">
            <v>1999</v>
          </cell>
          <cell r="R2721" t="str">
            <v>19995</v>
          </cell>
          <cell r="S2721">
            <v>36283</v>
          </cell>
          <cell r="T2721">
            <v>1611.48</v>
          </cell>
          <cell r="U2721">
            <v>1642.1783870967743</v>
          </cell>
          <cell r="V2721">
            <v>1756.9043013698631</v>
          </cell>
        </row>
        <row r="2722">
          <cell r="B2722">
            <v>30355</v>
          </cell>
          <cell r="C2722">
            <v>1</v>
          </cell>
          <cell r="D2722">
            <v>1</v>
          </cell>
          <cell r="Q2722">
            <v>1999</v>
          </cell>
          <cell r="R2722" t="str">
            <v>19995</v>
          </cell>
          <cell r="S2722">
            <v>36284</v>
          </cell>
          <cell r="T2722">
            <v>1613.61</v>
          </cell>
          <cell r="U2722">
            <v>1642.1783870967743</v>
          </cell>
          <cell r="V2722">
            <v>1756.9043013698631</v>
          </cell>
        </row>
        <row r="2723">
          <cell r="B2723">
            <v>30356</v>
          </cell>
          <cell r="C2723">
            <v>1</v>
          </cell>
          <cell r="D2723">
            <v>1</v>
          </cell>
          <cell r="Q2723">
            <v>1999</v>
          </cell>
          <cell r="R2723" t="str">
            <v>19995</v>
          </cell>
          <cell r="S2723">
            <v>36285</v>
          </cell>
          <cell r="T2723">
            <v>1603.97</v>
          </cell>
          <cell r="U2723">
            <v>1642.1783870967743</v>
          </cell>
          <cell r="V2723">
            <v>1756.9043013698631</v>
          </cell>
        </row>
        <row r="2724">
          <cell r="B2724">
            <v>30357</v>
          </cell>
          <cell r="C2724">
            <v>1</v>
          </cell>
          <cell r="D2724">
            <v>1</v>
          </cell>
          <cell r="Q2724">
            <v>1999</v>
          </cell>
          <cell r="R2724" t="str">
            <v>19995</v>
          </cell>
          <cell r="S2724">
            <v>36286</v>
          </cell>
          <cell r="T2724">
            <v>1610.66</v>
          </cell>
          <cell r="U2724">
            <v>1642.1783870967743</v>
          </cell>
          <cell r="V2724">
            <v>1756.9043013698631</v>
          </cell>
        </row>
        <row r="2725">
          <cell r="B2725">
            <v>30358</v>
          </cell>
          <cell r="C2725">
            <v>1</v>
          </cell>
          <cell r="D2725">
            <v>1</v>
          </cell>
          <cell r="Q2725">
            <v>1999</v>
          </cell>
          <cell r="R2725" t="str">
            <v>19995</v>
          </cell>
          <cell r="S2725">
            <v>36287</v>
          </cell>
          <cell r="T2725">
            <v>1618</v>
          </cell>
          <cell r="U2725">
            <v>1642.1783870967743</v>
          </cell>
          <cell r="V2725">
            <v>1756.9043013698631</v>
          </cell>
        </row>
        <row r="2726">
          <cell r="B2726">
            <v>30359</v>
          </cell>
          <cell r="C2726">
            <v>1</v>
          </cell>
          <cell r="D2726">
            <v>1</v>
          </cell>
          <cell r="Q2726">
            <v>1999</v>
          </cell>
          <cell r="R2726" t="str">
            <v>19995</v>
          </cell>
          <cell r="S2726">
            <v>36288</v>
          </cell>
          <cell r="T2726">
            <v>1631.71</v>
          </cell>
          <cell r="U2726">
            <v>1642.1783870967743</v>
          </cell>
          <cell r="V2726">
            <v>1756.9043013698631</v>
          </cell>
        </row>
        <row r="2727">
          <cell r="B2727">
            <v>30360</v>
          </cell>
          <cell r="C2727">
            <v>1</v>
          </cell>
          <cell r="D2727">
            <v>1</v>
          </cell>
          <cell r="Q2727">
            <v>1999</v>
          </cell>
          <cell r="R2727" t="str">
            <v>19995</v>
          </cell>
          <cell r="S2727">
            <v>36289</v>
          </cell>
          <cell r="T2727">
            <v>1631.71</v>
          </cell>
          <cell r="U2727">
            <v>1642.1783870967743</v>
          </cell>
          <cell r="V2727">
            <v>1756.9043013698631</v>
          </cell>
        </row>
        <row r="2728">
          <cell r="B2728">
            <v>30361</v>
          </cell>
          <cell r="C2728">
            <v>1</v>
          </cell>
          <cell r="D2728">
            <v>1</v>
          </cell>
          <cell r="Q2728">
            <v>1999</v>
          </cell>
          <cell r="R2728" t="str">
            <v>19995</v>
          </cell>
          <cell r="S2728">
            <v>36290</v>
          </cell>
          <cell r="T2728">
            <v>1631.71</v>
          </cell>
          <cell r="U2728">
            <v>1642.1783870967743</v>
          </cell>
          <cell r="V2728">
            <v>1756.9043013698631</v>
          </cell>
        </row>
        <row r="2729">
          <cell r="B2729">
            <v>30362</v>
          </cell>
          <cell r="C2729">
            <v>1</v>
          </cell>
          <cell r="D2729">
            <v>1</v>
          </cell>
          <cell r="Q2729">
            <v>1999</v>
          </cell>
          <cell r="R2729" t="str">
            <v>19995</v>
          </cell>
          <cell r="S2729">
            <v>36291</v>
          </cell>
          <cell r="T2729">
            <v>1627.3</v>
          </cell>
          <cell r="U2729">
            <v>1642.1783870967743</v>
          </cell>
          <cell r="V2729">
            <v>1756.9043013698631</v>
          </cell>
        </row>
        <row r="2730">
          <cell r="B2730">
            <v>30363</v>
          </cell>
          <cell r="C2730">
            <v>1</v>
          </cell>
          <cell r="D2730">
            <v>1</v>
          </cell>
          <cell r="Q2730">
            <v>1999</v>
          </cell>
          <cell r="R2730" t="str">
            <v>19995</v>
          </cell>
          <cell r="S2730">
            <v>36292</v>
          </cell>
          <cell r="T2730">
            <v>1631.02</v>
          </cell>
          <cell r="U2730">
            <v>1642.1783870967743</v>
          </cell>
          <cell r="V2730">
            <v>1756.9043013698631</v>
          </cell>
        </row>
        <row r="2731">
          <cell r="B2731">
            <v>30364</v>
          </cell>
          <cell r="C2731">
            <v>1</v>
          </cell>
          <cell r="D2731">
            <v>1</v>
          </cell>
          <cell r="Q2731">
            <v>1999</v>
          </cell>
          <cell r="R2731" t="str">
            <v>19995</v>
          </cell>
          <cell r="S2731">
            <v>36293</v>
          </cell>
          <cell r="T2731">
            <v>1631.95</v>
          </cell>
          <cell r="U2731">
            <v>1642.1783870967743</v>
          </cell>
          <cell r="V2731">
            <v>1756.9043013698631</v>
          </cell>
        </row>
        <row r="2732">
          <cell r="B2732">
            <v>30365</v>
          </cell>
          <cell r="C2732">
            <v>1</v>
          </cell>
          <cell r="D2732">
            <v>1</v>
          </cell>
          <cell r="Q2732">
            <v>1999</v>
          </cell>
          <cell r="R2732" t="str">
            <v>19995</v>
          </cell>
          <cell r="S2732">
            <v>36294</v>
          </cell>
          <cell r="T2732">
            <v>1630.08</v>
          </cell>
          <cell r="U2732">
            <v>1642.1783870967743</v>
          </cell>
          <cell r="V2732">
            <v>1756.9043013698631</v>
          </cell>
        </row>
        <row r="2733">
          <cell r="B2733">
            <v>30366</v>
          </cell>
          <cell r="C2733">
            <v>1</v>
          </cell>
          <cell r="D2733">
            <v>1</v>
          </cell>
          <cell r="Q2733">
            <v>1999</v>
          </cell>
          <cell r="R2733" t="str">
            <v>19995</v>
          </cell>
          <cell r="S2733">
            <v>36295</v>
          </cell>
          <cell r="T2733">
            <v>1640.15</v>
          </cell>
          <cell r="U2733">
            <v>1642.1783870967743</v>
          </cell>
          <cell r="V2733">
            <v>1756.9043013698631</v>
          </cell>
        </row>
        <row r="2734">
          <cell r="B2734">
            <v>30367</v>
          </cell>
          <cell r="C2734">
            <v>1</v>
          </cell>
          <cell r="D2734">
            <v>1</v>
          </cell>
          <cell r="Q2734">
            <v>1999</v>
          </cell>
          <cell r="R2734" t="str">
            <v>19995</v>
          </cell>
          <cell r="S2734">
            <v>36296</v>
          </cell>
          <cell r="T2734">
            <v>1640.15</v>
          </cell>
          <cell r="U2734">
            <v>1642.1783870967743</v>
          </cell>
          <cell r="V2734">
            <v>1756.9043013698631</v>
          </cell>
        </row>
        <row r="2735">
          <cell r="B2735">
            <v>30368</v>
          </cell>
          <cell r="C2735">
            <v>1</v>
          </cell>
          <cell r="D2735">
            <v>1</v>
          </cell>
          <cell r="Q2735">
            <v>1999</v>
          </cell>
          <cell r="R2735" t="str">
            <v>19995</v>
          </cell>
          <cell r="S2735">
            <v>36297</v>
          </cell>
          <cell r="T2735">
            <v>1640.15</v>
          </cell>
          <cell r="U2735">
            <v>1642.1783870967743</v>
          </cell>
          <cell r="V2735">
            <v>1756.9043013698631</v>
          </cell>
        </row>
        <row r="2736">
          <cell r="B2736">
            <v>30369</v>
          </cell>
          <cell r="C2736">
            <v>1</v>
          </cell>
          <cell r="D2736">
            <v>1</v>
          </cell>
          <cell r="Q2736">
            <v>1999</v>
          </cell>
          <cell r="R2736" t="str">
            <v>19995</v>
          </cell>
          <cell r="S2736">
            <v>36298</v>
          </cell>
          <cell r="T2736">
            <v>1640.15</v>
          </cell>
          <cell r="U2736">
            <v>1642.1783870967743</v>
          </cell>
          <cell r="V2736">
            <v>1756.9043013698631</v>
          </cell>
        </row>
        <row r="2737">
          <cell r="B2737">
            <v>30370</v>
          </cell>
          <cell r="C2737">
            <v>1</v>
          </cell>
          <cell r="D2737">
            <v>1</v>
          </cell>
          <cell r="Q2737">
            <v>1999</v>
          </cell>
          <cell r="R2737" t="str">
            <v>19995</v>
          </cell>
          <cell r="S2737">
            <v>36299</v>
          </cell>
          <cell r="T2737">
            <v>1644.11</v>
          </cell>
          <cell r="U2737">
            <v>1642.1783870967743</v>
          </cell>
          <cell r="V2737">
            <v>1756.9043013698631</v>
          </cell>
        </row>
        <row r="2738">
          <cell r="B2738">
            <v>30371</v>
          </cell>
          <cell r="C2738">
            <v>1</v>
          </cell>
          <cell r="D2738">
            <v>1</v>
          </cell>
          <cell r="Q2738">
            <v>1999</v>
          </cell>
          <cell r="R2738" t="str">
            <v>19995</v>
          </cell>
          <cell r="S2738">
            <v>36300</v>
          </cell>
          <cell r="T2738">
            <v>1643.05</v>
          </cell>
          <cell r="U2738">
            <v>1642.1783870967743</v>
          </cell>
          <cell r="V2738">
            <v>1756.9043013698631</v>
          </cell>
        </row>
        <row r="2739">
          <cell r="B2739">
            <v>30372</v>
          </cell>
          <cell r="C2739">
            <v>1</v>
          </cell>
          <cell r="D2739">
            <v>1</v>
          </cell>
          <cell r="Q2739">
            <v>1999</v>
          </cell>
          <cell r="R2739" t="str">
            <v>19995</v>
          </cell>
          <cell r="S2739">
            <v>36301</v>
          </cell>
          <cell r="T2739">
            <v>1644.6</v>
          </cell>
          <cell r="U2739">
            <v>1642.1783870967743</v>
          </cell>
          <cell r="V2739">
            <v>1756.9043013698631</v>
          </cell>
        </row>
        <row r="2740">
          <cell r="B2740">
            <v>30373</v>
          </cell>
          <cell r="C2740">
            <v>1</v>
          </cell>
          <cell r="D2740">
            <v>1</v>
          </cell>
          <cell r="Q2740">
            <v>1999</v>
          </cell>
          <cell r="R2740" t="str">
            <v>19995</v>
          </cell>
          <cell r="S2740">
            <v>36302</v>
          </cell>
          <cell r="T2740">
            <v>1665.36</v>
          </cell>
          <cell r="U2740">
            <v>1642.1783870967743</v>
          </cell>
          <cell r="V2740">
            <v>1756.9043013698631</v>
          </cell>
        </row>
        <row r="2741">
          <cell r="B2741">
            <v>30374</v>
          </cell>
          <cell r="C2741">
            <v>1</v>
          </cell>
          <cell r="D2741">
            <v>1</v>
          </cell>
          <cell r="Q2741">
            <v>1999</v>
          </cell>
          <cell r="R2741" t="str">
            <v>19995</v>
          </cell>
          <cell r="S2741">
            <v>36303</v>
          </cell>
          <cell r="T2741">
            <v>1665.36</v>
          </cell>
          <cell r="U2741">
            <v>1642.1783870967743</v>
          </cell>
          <cell r="V2741">
            <v>1756.9043013698631</v>
          </cell>
        </row>
        <row r="2742">
          <cell r="B2742">
            <v>30375</v>
          </cell>
          <cell r="C2742">
            <v>1</v>
          </cell>
          <cell r="D2742">
            <v>1</v>
          </cell>
          <cell r="Q2742">
            <v>1999</v>
          </cell>
          <cell r="R2742" t="str">
            <v>19995</v>
          </cell>
          <cell r="S2742">
            <v>36304</v>
          </cell>
          <cell r="T2742">
            <v>1665.36</v>
          </cell>
          <cell r="U2742">
            <v>1642.1783870967743</v>
          </cell>
          <cell r="V2742">
            <v>1756.9043013698631</v>
          </cell>
        </row>
        <row r="2743">
          <cell r="B2743">
            <v>30376</v>
          </cell>
          <cell r="C2743">
            <v>1</v>
          </cell>
          <cell r="D2743">
            <v>1</v>
          </cell>
          <cell r="Q2743">
            <v>1999</v>
          </cell>
          <cell r="R2743" t="str">
            <v>19995</v>
          </cell>
          <cell r="S2743">
            <v>36305</v>
          </cell>
          <cell r="T2743">
            <v>1671.2</v>
          </cell>
          <cell r="U2743">
            <v>1642.1783870967743</v>
          </cell>
          <cell r="V2743">
            <v>1756.9043013698631</v>
          </cell>
        </row>
        <row r="2744">
          <cell r="B2744">
            <v>30377</v>
          </cell>
          <cell r="C2744">
            <v>1</v>
          </cell>
          <cell r="D2744">
            <v>1</v>
          </cell>
          <cell r="Q2744">
            <v>1999</v>
          </cell>
          <cell r="R2744" t="str">
            <v>19995</v>
          </cell>
          <cell r="S2744">
            <v>36306</v>
          </cell>
          <cell r="T2744">
            <v>1669.27</v>
          </cell>
          <cell r="U2744">
            <v>1642.1783870967743</v>
          </cell>
          <cell r="V2744">
            <v>1756.9043013698631</v>
          </cell>
        </row>
        <row r="2745">
          <cell r="B2745">
            <v>30378</v>
          </cell>
          <cell r="C2745">
            <v>1</v>
          </cell>
          <cell r="D2745">
            <v>1</v>
          </cell>
          <cell r="Q2745">
            <v>1999</v>
          </cell>
          <cell r="R2745" t="str">
            <v>19995</v>
          </cell>
          <cell r="S2745">
            <v>36307</v>
          </cell>
          <cell r="T2745">
            <v>1682.12</v>
          </cell>
          <cell r="U2745">
            <v>1642.1783870967743</v>
          </cell>
          <cell r="V2745">
            <v>1756.9043013698631</v>
          </cell>
        </row>
        <row r="2746">
          <cell r="B2746">
            <v>30379</v>
          </cell>
          <cell r="C2746">
            <v>1</v>
          </cell>
          <cell r="D2746">
            <v>1</v>
          </cell>
          <cell r="Q2746">
            <v>1999</v>
          </cell>
          <cell r="R2746" t="str">
            <v>19995</v>
          </cell>
          <cell r="S2746">
            <v>36308</v>
          </cell>
          <cell r="T2746">
            <v>1685.33</v>
          </cell>
          <cell r="U2746">
            <v>1642.1783870967743</v>
          </cell>
          <cell r="V2746">
            <v>1756.9043013698631</v>
          </cell>
        </row>
        <row r="2747">
          <cell r="B2747">
            <v>30380</v>
          </cell>
          <cell r="C2747">
            <v>1</v>
          </cell>
          <cell r="D2747">
            <v>1</v>
          </cell>
          <cell r="Q2747">
            <v>1999</v>
          </cell>
          <cell r="R2747" t="str">
            <v>19995</v>
          </cell>
          <cell r="S2747">
            <v>36309</v>
          </cell>
          <cell r="T2747">
            <v>1671.67</v>
          </cell>
          <cell r="U2747">
            <v>1642.1783870967743</v>
          </cell>
          <cell r="V2747">
            <v>1756.9043013698631</v>
          </cell>
        </row>
        <row r="2748">
          <cell r="B2748">
            <v>30381</v>
          </cell>
          <cell r="C2748">
            <v>1</v>
          </cell>
          <cell r="D2748">
            <v>1</v>
          </cell>
          <cell r="Q2748">
            <v>1999</v>
          </cell>
          <cell r="R2748" t="str">
            <v>19995</v>
          </cell>
          <cell r="S2748">
            <v>36310</v>
          </cell>
          <cell r="T2748">
            <v>1671.67</v>
          </cell>
          <cell r="U2748">
            <v>1642.1783870967743</v>
          </cell>
          <cell r="V2748">
            <v>1756.9043013698631</v>
          </cell>
        </row>
        <row r="2749">
          <cell r="B2749">
            <v>30382</v>
          </cell>
          <cell r="C2749">
            <v>1</v>
          </cell>
          <cell r="D2749">
            <v>1</v>
          </cell>
          <cell r="Q2749">
            <v>1999</v>
          </cell>
          <cell r="R2749" t="str">
            <v>19995</v>
          </cell>
          <cell r="S2749">
            <v>36311</v>
          </cell>
          <cell r="T2749">
            <v>1671.67</v>
          </cell>
          <cell r="U2749">
            <v>1642.1783870967743</v>
          </cell>
          <cell r="V2749">
            <v>1756.9043013698631</v>
          </cell>
        </row>
        <row r="2750">
          <cell r="B2750">
            <v>30383</v>
          </cell>
          <cell r="C2750">
            <v>1</v>
          </cell>
          <cell r="D2750">
            <v>1</v>
          </cell>
          <cell r="Q2750">
            <v>1999</v>
          </cell>
          <cell r="R2750" t="str">
            <v>19996</v>
          </cell>
          <cell r="S2750">
            <v>36312</v>
          </cell>
          <cell r="T2750">
            <v>1663.55</v>
          </cell>
          <cell r="U2750">
            <v>1691.6146666666673</v>
          </cell>
          <cell r="V2750">
            <v>1756.9043013698631</v>
          </cell>
        </row>
        <row r="2751">
          <cell r="B2751">
            <v>30384</v>
          </cell>
          <cell r="C2751">
            <v>1</v>
          </cell>
          <cell r="D2751">
            <v>1</v>
          </cell>
          <cell r="Q2751">
            <v>1999</v>
          </cell>
          <cell r="R2751" t="str">
            <v>19996</v>
          </cell>
          <cell r="S2751">
            <v>36313</v>
          </cell>
          <cell r="T2751">
            <v>1657.7</v>
          </cell>
          <cell r="U2751">
            <v>1691.6146666666673</v>
          </cell>
          <cell r="V2751">
            <v>1756.9043013698631</v>
          </cell>
        </row>
        <row r="2752">
          <cell r="B2752">
            <v>30385</v>
          </cell>
          <cell r="C2752">
            <v>1</v>
          </cell>
          <cell r="D2752">
            <v>1</v>
          </cell>
          <cell r="Q2752">
            <v>1999</v>
          </cell>
          <cell r="R2752" t="str">
            <v>19996</v>
          </cell>
          <cell r="S2752">
            <v>36314</v>
          </cell>
          <cell r="T2752">
            <v>1667.88</v>
          </cell>
          <cell r="U2752">
            <v>1691.6146666666673</v>
          </cell>
          <cell r="V2752">
            <v>1756.9043013698631</v>
          </cell>
        </row>
        <row r="2753">
          <cell r="B2753">
            <v>30386</v>
          </cell>
          <cell r="C2753">
            <v>1</v>
          </cell>
          <cell r="D2753">
            <v>1</v>
          </cell>
          <cell r="Q2753">
            <v>1999</v>
          </cell>
          <cell r="R2753" t="str">
            <v>19996</v>
          </cell>
          <cell r="S2753">
            <v>36315</v>
          </cell>
          <cell r="T2753">
            <v>1654.75</v>
          </cell>
          <cell r="U2753">
            <v>1691.6146666666673</v>
          </cell>
          <cell r="V2753">
            <v>1756.9043013698631</v>
          </cell>
        </row>
        <row r="2754">
          <cell r="B2754">
            <v>30387</v>
          </cell>
          <cell r="C2754">
            <v>1</v>
          </cell>
          <cell r="D2754">
            <v>1</v>
          </cell>
          <cell r="Q2754">
            <v>1999</v>
          </cell>
          <cell r="R2754" t="str">
            <v>19996</v>
          </cell>
          <cell r="S2754">
            <v>36316</v>
          </cell>
          <cell r="T2754">
            <v>1653.96</v>
          </cell>
          <cell r="U2754">
            <v>1691.6146666666673</v>
          </cell>
          <cell r="V2754">
            <v>1756.9043013698631</v>
          </cell>
        </row>
        <row r="2755">
          <cell r="B2755">
            <v>30388</v>
          </cell>
          <cell r="C2755">
            <v>1</v>
          </cell>
          <cell r="D2755">
            <v>1</v>
          </cell>
          <cell r="Q2755">
            <v>1999</v>
          </cell>
          <cell r="R2755" t="str">
            <v>19996</v>
          </cell>
          <cell r="S2755">
            <v>36317</v>
          </cell>
          <cell r="T2755">
            <v>1653.96</v>
          </cell>
          <cell r="U2755">
            <v>1691.6146666666673</v>
          </cell>
          <cell r="V2755">
            <v>1756.9043013698631</v>
          </cell>
        </row>
        <row r="2756">
          <cell r="B2756">
            <v>30389</v>
          </cell>
          <cell r="C2756">
            <v>1</v>
          </cell>
          <cell r="D2756">
            <v>1</v>
          </cell>
          <cell r="Q2756">
            <v>1999</v>
          </cell>
          <cell r="R2756" t="str">
            <v>19996</v>
          </cell>
          <cell r="S2756">
            <v>36318</v>
          </cell>
          <cell r="T2756">
            <v>1653.96</v>
          </cell>
          <cell r="U2756">
            <v>1691.6146666666673</v>
          </cell>
          <cell r="V2756">
            <v>1756.9043013698631</v>
          </cell>
        </row>
        <row r="2757">
          <cell r="B2757">
            <v>30390</v>
          </cell>
          <cell r="C2757">
            <v>1</v>
          </cell>
          <cell r="D2757">
            <v>1</v>
          </cell>
          <cell r="Q2757">
            <v>1999</v>
          </cell>
          <cell r="R2757" t="str">
            <v>19996</v>
          </cell>
          <cell r="S2757">
            <v>36319</v>
          </cell>
          <cell r="T2757">
            <v>1653.96</v>
          </cell>
          <cell r="U2757">
            <v>1691.6146666666673</v>
          </cell>
          <cell r="V2757">
            <v>1756.9043013698631</v>
          </cell>
        </row>
        <row r="2758">
          <cell r="B2758">
            <v>30391</v>
          </cell>
          <cell r="C2758">
            <v>1</v>
          </cell>
          <cell r="D2758">
            <v>1</v>
          </cell>
          <cell r="Q2758">
            <v>1999</v>
          </cell>
          <cell r="R2758" t="str">
            <v>19996</v>
          </cell>
          <cell r="S2758">
            <v>36320</v>
          </cell>
          <cell r="T2758">
            <v>1672.01</v>
          </cell>
          <cell r="U2758">
            <v>1691.6146666666673</v>
          </cell>
          <cell r="V2758">
            <v>1756.9043013698631</v>
          </cell>
        </row>
        <row r="2759">
          <cell r="B2759">
            <v>30392</v>
          </cell>
          <cell r="C2759">
            <v>1</v>
          </cell>
          <cell r="D2759">
            <v>1</v>
          </cell>
          <cell r="Q2759">
            <v>1999</v>
          </cell>
          <cell r="R2759" t="str">
            <v>19996</v>
          </cell>
          <cell r="S2759">
            <v>36321</v>
          </cell>
          <cell r="T2759">
            <v>1679.12</v>
          </cell>
          <cell r="U2759">
            <v>1691.6146666666673</v>
          </cell>
          <cell r="V2759">
            <v>1756.9043013698631</v>
          </cell>
        </row>
        <row r="2760">
          <cell r="B2760">
            <v>30393</v>
          </cell>
          <cell r="C2760">
            <v>1</v>
          </cell>
          <cell r="D2760">
            <v>1</v>
          </cell>
          <cell r="Q2760">
            <v>1999</v>
          </cell>
          <cell r="R2760" t="str">
            <v>19996</v>
          </cell>
          <cell r="S2760">
            <v>36322</v>
          </cell>
          <cell r="T2760">
            <v>1686.08</v>
          </cell>
          <cell r="U2760">
            <v>1691.6146666666673</v>
          </cell>
          <cell r="V2760">
            <v>1756.9043013698631</v>
          </cell>
        </row>
        <row r="2761">
          <cell r="B2761">
            <v>30394</v>
          </cell>
          <cell r="C2761">
            <v>1</v>
          </cell>
          <cell r="D2761">
            <v>1</v>
          </cell>
          <cell r="Q2761">
            <v>1999</v>
          </cell>
          <cell r="R2761" t="str">
            <v>19996</v>
          </cell>
          <cell r="S2761">
            <v>36323</v>
          </cell>
          <cell r="T2761">
            <v>1682.09</v>
          </cell>
          <cell r="U2761">
            <v>1691.6146666666673</v>
          </cell>
          <cell r="V2761">
            <v>1756.9043013698631</v>
          </cell>
        </row>
        <row r="2762">
          <cell r="B2762">
            <v>30395</v>
          </cell>
          <cell r="C2762">
            <v>1</v>
          </cell>
          <cell r="D2762">
            <v>1</v>
          </cell>
          <cell r="Q2762">
            <v>1999</v>
          </cell>
          <cell r="R2762" t="str">
            <v>19996</v>
          </cell>
          <cell r="S2762">
            <v>36324</v>
          </cell>
          <cell r="T2762">
            <v>1682.09</v>
          </cell>
          <cell r="U2762">
            <v>1691.6146666666673</v>
          </cell>
          <cell r="V2762">
            <v>1756.9043013698631</v>
          </cell>
        </row>
        <row r="2763">
          <cell r="B2763">
            <v>30396</v>
          </cell>
          <cell r="C2763">
            <v>1</v>
          </cell>
          <cell r="D2763">
            <v>1</v>
          </cell>
          <cell r="Q2763">
            <v>1999</v>
          </cell>
          <cell r="R2763" t="str">
            <v>19996</v>
          </cell>
          <cell r="S2763">
            <v>36325</v>
          </cell>
          <cell r="T2763">
            <v>1682.09</v>
          </cell>
          <cell r="U2763">
            <v>1691.6146666666673</v>
          </cell>
          <cell r="V2763">
            <v>1756.9043013698631</v>
          </cell>
        </row>
        <row r="2764">
          <cell r="B2764">
            <v>30397</v>
          </cell>
          <cell r="C2764">
            <v>1</v>
          </cell>
          <cell r="D2764">
            <v>1</v>
          </cell>
          <cell r="Q2764">
            <v>1999</v>
          </cell>
          <cell r="R2764" t="str">
            <v>19996</v>
          </cell>
          <cell r="S2764">
            <v>36326</v>
          </cell>
          <cell r="T2764">
            <v>1682.09</v>
          </cell>
          <cell r="U2764">
            <v>1691.6146666666673</v>
          </cell>
          <cell r="V2764">
            <v>1756.9043013698631</v>
          </cell>
        </row>
        <row r="2765">
          <cell r="B2765">
            <v>30398</v>
          </cell>
          <cell r="C2765">
            <v>1</v>
          </cell>
          <cell r="D2765">
            <v>1</v>
          </cell>
          <cell r="Q2765">
            <v>1999</v>
          </cell>
          <cell r="R2765" t="str">
            <v>19996</v>
          </cell>
          <cell r="S2765">
            <v>36327</v>
          </cell>
          <cell r="T2765">
            <v>1694.56</v>
          </cell>
          <cell r="U2765">
            <v>1691.6146666666673</v>
          </cell>
          <cell r="V2765">
            <v>1756.9043013698631</v>
          </cell>
        </row>
        <row r="2766">
          <cell r="B2766">
            <v>30399</v>
          </cell>
          <cell r="C2766">
            <v>1</v>
          </cell>
          <cell r="D2766">
            <v>1</v>
          </cell>
          <cell r="Q2766">
            <v>1999</v>
          </cell>
          <cell r="R2766" t="str">
            <v>19996</v>
          </cell>
          <cell r="S2766">
            <v>36328</v>
          </cell>
          <cell r="T2766">
            <v>1698.55</v>
          </cell>
          <cell r="U2766">
            <v>1691.6146666666673</v>
          </cell>
          <cell r="V2766">
            <v>1756.9043013698631</v>
          </cell>
        </row>
        <row r="2767">
          <cell r="B2767">
            <v>30400</v>
          </cell>
          <cell r="C2767">
            <v>1</v>
          </cell>
          <cell r="D2767">
            <v>1</v>
          </cell>
          <cell r="Q2767">
            <v>1999</v>
          </cell>
          <cell r="R2767" t="str">
            <v>19996</v>
          </cell>
          <cell r="S2767">
            <v>36329</v>
          </cell>
          <cell r="T2767">
            <v>1693.75</v>
          </cell>
          <cell r="U2767">
            <v>1691.6146666666673</v>
          </cell>
          <cell r="V2767">
            <v>1756.9043013698631</v>
          </cell>
        </row>
        <row r="2768">
          <cell r="B2768">
            <v>30401</v>
          </cell>
          <cell r="C2768">
            <v>1</v>
          </cell>
          <cell r="D2768">
            <v>1</v>
          </cell>
          <cell r="Q2768">
            <v>1999</v>
          </cell>
          <cell r="R2768" t="str">
            <v>19996</v>
          </cell>
          <cell r="S2768">
            <v>36330</v>
          </cell>
          <cell r="T2768">
            <v>1692.36</v>
          </cell>
          <cell r="U2768">
            <v>1691.6146666666673</v>
          </cell>
          <cell r="V2768">
            <v>1756.9043013698631</v>
          </cell>
        </row>
        <row r="2769">
          <cell r="B2769">
            <v>30402</v>
          </cell>
          <cell r="C2769">
            <v>1</v>
          </cell>
          <cell r="D2769">
            <v>1</v>
          </cell>
          <cell r="Q2769">
            <v>1999</v>
          </cell>
          <cell r="R2769" t="str">
            <v>19996</v>
          </cell>
          <cell r="S2769">
            <v>36331</v>
          </cell>
          <cell r="T2769">
            <v>1692.36</v>
          </cell>
          <cell r="U2769">
            <v>1691.6146666666673</v>
          </cell>
          <cell r="V2769">
            <v>1756.9043013698631</v>
          </cell>
        </row>
        <row r="2770">
          <cell r="B2770">
            <v>30403</v>
          </cell>
          <cell r="C2770">
            <v>1</v>
          </cell>
          <cell r="D2770">
            <v>1</v>
          </cell>
          <cell r="Q2770">
            <v>1999</v>
          </cell>
          <cell r="R2770" t="str">
            <v>19996</v>
          </cell>
          <cell r="S2770">
            <v>36332</v>
          </cell>
          <cell r="T2770">
            <v>1692.36</v>
          </cell>
          <cell r="U2770">
            <v>1691.6146666666673</v>
          </cell>
          <cell r="V2770">
            <v>1756.9043013698631</v>
          </cell>
        </row>
        <row r="2771">
          <cell r="B2771">
            <v>30404</v>
          </cell>
          <cell r="C2771">
            <v>1</v>
          </cell>
          <cell r="D2771">
            <v>1</v>
          </cell>
          <cell r="Q2771">
            <v>1999</v>
          </cell>
          <cell r="R2771" t="str">
            <v>19996</v>
          </cell>
          <cell r="S2771">
            <v>36333</v>
          </cell>
          <cell r="T2771">
            <v>1694.26</v>
          </cell>
          <cell r="U2771">
            <v>1691.6146666666673</v>
          </cell>
          <cell r="V2771">
            <v>1756.9043013698631</v>
          </cell>
        </row>
        <row r="2772">
          <cell r="B2772">
            <v>30405</v>
          </cell>
          <cell r="C2772">
            <v>1</v>
          </cell>
          <cell r="D2772">
            <v>1</v>
          </cell>
          <cell r="Q2772">
            <v>1999</v>
          </cell>
          <cell r="R2772" t="str">
            <v>19996</v>
          </cell>
          <cell r="S2772">
            <v>36334</v>
          </cell>
          <cell r="T2772">
            <v>1710.03</v>
          </cell>
          <cell r="U2772">
            <v>1691.6146666666673</v>
          </cell>
          <cell r="V2772">
            <v>1756.9043013698631</v>
          </cell>
        </row>
        <row r="2773">
          <cell r="B2773">
            <v>30406</v>
          </cell>
          <cell r="C2773">
            <v>1</v>
          </cell>
          <cell r="D2773">
            <v>1</v>
          </cell>
          <cell r="Q2773">
            <v>1999</v>
          </cell>
          <cell r="R2773" t="str">
            <v>19996</v>
          </cell>
          <cell r="S2773">
            <v>36335</v>
          </cell>
          <cell r="T2773">
            <v>1723.26</v>
          </cell>
          <cell r="U2773">
            <v>1691.6146666666673</v>
          </cell>
          <cell r="V2773">
            <v>1756.9043013698631</v>
          </cell>
        </row>
        <row r="2774">
          <cell r="B2774">
            <v>30407</v>
          </cell>
          <cell r="C2774">
            <v>1</v>
          </cell>
          <cell r="D2774">
            <v>1</v>
          </cell>
          <cell r="Q2774">
            <v>1999</v>
          </cell>
          <cell r="R2774" t="str">
            <v>19996</v>
          </cell>
          <cell r="S2774">
            <v>36336</v>
          </cell>
          <cell r="T2774">
            <v>1734.83</v>
          </cell>
          <cell r="U2774">
            <v>1691.6146666666673</v>
          </cell>
          <cell r="V2774">
            <v>1756.9043013698631</v>
          </cell>
        </row>
        <row r="2775">
          <cell r="B2775">
            <v>30408</v>
          </cell>
          <cell r="C2775">
            <v>1</v>
          </cell>
          <cell r="D2775">
            <v>1</v>
          </cell>
          <cell r="Q2775">
            <v>1999</v>
          </cell>
          <cell r="R2775" t="str">
            <v>19996</v>
          </cell>
          <cell r="S2775">
            <v>36337</v>
          </cell>
          <cell r="T2775">
            <v>1737.91</v>
          </cell>
          <cell r="U2775">
            <v>1691.6146666666673</v>
          </cell>
          <cell r="V2775">
            <v>1756.9043013698631</v>
          </cell>
        </row>
        <row r="2776">
          <cell r="B2776">
            <v>30409</v>
          </cell>
          <cell r="C2776">
            <v>1</v>
          </cell>
          <cell r="D2776">
            <v>1</v>
          </cell>
          <cell r="Q2776">
            <v>1999</v>
          </cell>
          <cell r="R2776" t="str">
            <v>19996</v>
          </cell>
          <cell r="S2776">
            <v>36338</v>
          </cell>
          <cell r="T2776">
            <v>1737.91</v>
          </cell>
          <cell r="U2776">
            <v>1691.6146666666673</v>
          </cell>
          <cell r="V2776">
            <v>1756.9043013698631</v>
          </cell>
        </row>
        <row r="2777">
          <cell r="B2777">
            <v>30410</v>
          </cell>
          <cell r="C2777">
            <v>1</v>
          </cell>
          <cell r="D2777">
            <v>1</v>
          </cell>
          <cell r="Q2777">
            <v>1999</v>
          </cell>
          <cell r="R2777" t="str">
            <v>19996</v>
          </cell>
          <cell r="S2777">
            <v>36339</v>
          </cell>
          <cell r="T2777">
            <v>1737.91</v>
          </cell>
          <cell r="U2777">
            <v>1691.6146666666673</v>
          </cell>
          <cell r="V2777">
            <v>1756.9043013698631</v>
          </cell>
        </row>
        <row r="2778">
          <cell r="B2778">
            <v>30411</v>
          </cell>
          <cell r="C2778">
            <v>1</v>
          </cell>
          <cell r="D2778">
            <v>1</v>
          </cell>
          <cell r="Q2778">
            <v>1999</v>
          </cell>
          <cell r="R2778" t="str">
            <v>19996</v>
          </cell>
          <cell r="S2778">
            <v>36340</v>
          </cell>
          <cell r="T2778">
            <v>1751</v>
          </cell>
          <cell r="U2778">
            <v>1691.6146666666673</v>
          </cell>
          <cell r="V2778">
            <v>1756.9043013698631</v>
          </cell>
        </row>
        <row r="2779">
          <cell r="B2779">
            <v>30412</v>
          </cell>
          <cell r="C2779">
            <v>1</v>
          </cell>
          <cell r="D2779">
            <v>1</v>
          </cell>
          <cell r="Q2779">
            <v>1999</v>
          </cell>
          <cell r="R2779" t="str">
            <v>19996</v>
          </cell>
          <cell r="S2779">
            <v>36341</v>
          </cell>
          <cell r="T2779">
            <v>1732.1</v>
          </cell>
          <cell r="U2779">
            <v>1691.6146666666673</v>
          </cell>
          <cell r="V2779">
            <v>1756.9043013698631</v>
          </cell>
        </row>
        <row r="2780">
          <cell r="B2780">
            <v>30413</v>
          </cell>
          <cell r="C2780">
            <v>1</v>
          </cell>
          <cell r="D2780">
            <v>1</v>
          </cell>
          <cell r="Q2780">
            <v>1999</v>
          </cell>
          <cell r="R2780" t="str">
            <v>19997</v>
          </cell>
          <cell r="S2780">
            <v>36342</v>
          </cell>
          <cell r="T2780">
            <v>1736.03</v>
          </cell>
          <cell r="U2780">
            <v>1814.6454838709678</v>
          </cell>
          <cell r="V2780">
            <v>1756.9043013698631</v>
          </cell>
        </row>
        <row r="2781">
          <cell r="B2781">
            <v>30414</v>
          </cell>
          <cell r="C2781">
            <v>1</v>
          </cell>
          <cell r="D2781">
            <v>1</v>
          </cell>
          <cell r="Q2781">
            <v>1999</v>
          </cell>
          <cell r="R2781" t="str">
            <v>19997</v>
          </cell>
          <cell r="S2781">
            <v>36343</v>
          </cell>
          <cell r="T2781">
            <v>1751.26</v>
          </cell>
          <cell r="U2781">
            <v>1814.6454838709678</v>
          </cell>
          <cell r="V2781">
            <v>1756.9043013698631</v>
          </cell>
        </row>
        <row r="2782">
          <cell r="B2782">
            <v>30415</v>
          </cell>
          <cell r="C2782">
            <v>1</v>
          </cell>
          <cell r="D2782">
            <v>1</v>
          </cell>
          <cell r="Q2782">
            <v>1999</v>
          </cell>
          <cell r="R2782" t="str">
            <v>19997</v>
          </cell>
          <cell r="S2782">
            <v>36344</v>
          </cell>
          <cell r="T2782">
            <v>1755.31</v>
          </cell>
          <cell r="U2782">
            <v>1814.6454838709678</v>
          </cell>
          <cell r="V2782">
            <v>1756.9043013698631</v>
          </cell>
        </row>
        <row r="2783">
          <cell r="B2783">
            <v>30416</v>
          </cell>
          <cell r="C2783">
            <v>1</v>
          </cell>
          <cell r="D2783">
            <v>1</v>
          </cell>
          <cell r="Q2783">
            <v>1999</v>
          </cell>
          <cell r="R2783" t="str">
            <v>19997</v>
          </cell>
          <cell r="S2783">
            <v>36345</v>
          </cell>
          <cell r="T2783">
            <v>1755.31</v>
          </cell>
          <cell r="U2783">
            <v>1814.6454838709678</v>
          </cell>
          <cell r="V2783">
            <v>1756.9043013698631</v>
          </cell>
        </row>
        <row r="2784">
          <cell r="B2784">
            <v>30417</v>
          </cell>
          <cell r="C2784">
            <v>1</v>
          </cell>
          <cell r="D2784">
            <v>1</v>
          </cell>
          <cell r="Q2784">
            <v>1999</v>
          </cell>
          <cell r="R2784" t="str">
            <v>19997</v>
          </cell>
          <cell r="S2784">
            <v>36346</v>
          </cell>
          <cell r="T2784">
            <v>1755.31</v>
          </cell>
          <cell r="U2784">
            <v>1814.6454838709678</v>
          </cell>
          <cell r="V2784">
            <v>1756.9043013698631</v>
          </cell>
        </row>
        <row r="2785">
          <cell r="B2785">
            <v>30418</v>
          </cell>
          <cell r="C2785">
            <v>1</v>
          </cell>
          <cell r="D2785">
            <v>1</v>
          </cell>
          <cell r="Q2785">
            <v>1999</v>
          </cell>
          <cell r="R2785" t="str">
            <v>19997</v>
          </cell>
          <cell r="S2785">
            <v>36347</v>
          </cell>
          <cell r="T2785">
            <v>1755.31</v>
          </cell>
          <cell r="U2785">
            <v>1814.6454838709678</v>
          </cell>
          <cell r="V2785">
            <v>1756.9043013698631</v>
          </cell>
        </row>
        <row r="2786">
          <cell r="B2786">
            <v>30419</v>
          </cell>
          <cell r="C2786">
            <v>1</v>
          </cell>
          <cell r="D2786">
            <v>1</v>
          </cell>
          <cell r="Q2786">
            <v>1999</v>
          </cell>
          <cell r="R2786" t="str">
            <v>19997</v>
          </cell>
          <cell r="S2786">
            <v>36348</v>
          </cell>
          <cell r="T2786">
            <v>1772.69</v>
          </cell>
          <cell r="U2786">
            <v>1814.6454838709678</v>
          </cell>
          <cell r="V2786">
            <v>1756.9043013698631</v>
          </cell>
        </row>
        <row r="2787">
          <cell r="B2787">
            <v>30420</v>
          </cell>
          <cell r="C2787">
            <v>1</v>
          </cell>
          <cell r="D2787">
            <v>1</v>
          </cell>
          <cell r="Q2787">
            <v>1999</v>
          </cell>
          <cell r="R2787" t="str">
            <v>19997</v>
          </cell>
          <cell r="S2787">
            <v>36349</v>
          </cell>
          <cell r="T2787">
            <v>1795.36</v>
          </cell>
          <cell r="U2787">
            <v>1814.6454838709678</v>
          </cell>
          <cell r="V2787">
            <v>1756.9043013698631</v>
          </cell>
        </row>
        <row r="2788">
          <cell r="B2788">
            <v>30421</v>
          </cell>
          <cell r="C2788">
            <v>1</v>
          </cell>
          <cell r="D2788">
            <v>1</v>
          </cell>
          <cell r="Q2788">
            <v>1999</v>
          </cell>
          <cell r="R2788" t="str">
            <v>19997</v>
          </cell>
          <cell r="S2788">
            <v>36350</v>
          </cell>
          <cell r="T2788">
            <v>1831.1</v>
          </cell>
          <cell r="U2788">
            <v>1814.6454838709678</v>
          </cell>
          <cell r="V2788">
            <v>1756.9043013698631</v>
          </cell>
        </row>
        <row r="2789">
          <cell r="B2789">
            <v>30422</v>
          </cell>
          <cell r="C2789">
            <v>1</v>
          </cell>
          <cell r="D2789">
            <v>1</v>
          </cell>
          <cell r="Q2789">
            <v>1999</v>
          </cell>
          <cell r="R2789" t="str">
            <v>19997</v>
          </cell>
          <cell r="S2789">
            <v>36351</v>
          </cell>
          <cell r="T2789">
            <v>1840.38</v>
          </cell>
          <cell r="U2789">
            <v>1814.6454838709678</v>
          </cell>
          <cell r="V2789">
            <v>1756.9043013698631</v>
          </cell>
        </row>
        <row r="2790">
          <cell r="B2790">
            <v>30423</v>
          </cell>
          <cell r="C2790">
            <v>1</v>
          </cell>
          <cell r="D2790">
            <v>1</v>
          </cell>
          <cell r="Q2790">
            <v>1999</v>
          </cell>
          <cell r="R2790" t="str">
            <v>19997</v>
          </cell>
          <cell r="S2790">
            <v>36352</v>
          </cell>
          <cell r="T2790">
            <v>1840.38</v>
          </cell>
          <cell r="U2790">
            <v>1814.6454838709678</v>
          </cell>
          <cell r="V2790">
            <v>1756.9043013698631</v>
          </cell>
        </row>
        <row r="2791">
          <cell r="B2791">
            <v>30424</v>
          </cell>
          <cell r="C2791">
            <v>1</v>
          </cell>
          <cell r="D2791">
            <v>1</v>
          </cell>
          <cell r="Q2791">
            <v>1999</v>
          </cell>
          <cell r="R2791" t="str">
            <v>19997</v>
          </cell>
          <cell r="S2791">
            <v>36353</v>
          </cell>
          <cell r="T2791">
            <v>1840.38</v>
          </cell>
          <cell r="U2791">
            <v>1814.6454838709678</v>
          </cell>
          <cell r="V2791">
            <v>1756.9043013698631</v>
          </cell>
        </row>
        <row r="2792">
          <cell r="B2792">
            <v>30425</v>
          </cell>
          <cell r="C2792">
            <v>1</v>
          </cell>
          <cell r="D2792">
            <v>1</v>
          </cell>
          <cell r="Q2792">
            <v>1999</v>
          </cell>
          <cell r="R2792" t="str">
            <v>19997</v>
          </cell>
          <cell r="S2792">
            <v>36354</v>
          </cell>
          <cell r="T2792">
            <v>1887.17</v>
          </cell>
          <cell r="U2792">
            <v>1814.6454838709678</v>
          </cell>
          <cell r="V2792">
            <v>1756.9043013698631</v>
          </cell>
        </row>
        <row r="2793">
          <cell r="B2793">
            <v>30426</v>
          </cell>
          <cell r="C2793">
            <v>1</v>
          </cell>
          <cell r="D2793">
            <v>1</v>
          </cell>
          <cell r="Q2793">
            <v>1999</v>
          </cell>
          <cell r="R2793" t="str">
            <v>19997</v>
          </cell>
          <cell r="S2793">
            <v>36355</v>
          </cell>
          <cell r="T2793">
            <v>1926.55</v>
          </cell>
          <cell r="U2793">
            <v>1814.6454838709678</v>
          </cell>
          <cell r="V2793">
            <v>1756.9043013698631</v>
          </cell>
        </row>
        <row r="2794">
          <cell r="B2794">
            <v>30427</v>
          </cell>
          <cell r="C2794">
            <v>1</v>
          </cell>
          <cell r="D2794">
            <v>1</v>
          </cell>
          <cell r="Q2794">
            <v>1999</v>
          </cell>
          <cell r="R2794" t="str">
            <v>19997</v>
          </cell>
          <cell r="S2794">
            <v>36356</v>
          </cell>
          <cell r="T2794">
            <v>1881.42</v>
          </cell>
          <cell r="U2794">
            <v>1814.6454838709678</v>
          </cell>
          <cell r="V2794">
            <v>1756.9043013698631</v>
          </cell>
        </row>
        <row r="2795">
          <cell r="B2795">
            <v>30428</v>
          </cell>
          <cell r="C2795">
            <v>1</v>
          </cell>
          <cell r="D2795">
            <v>1</v>
          </cell>
          <cell r="Q2795">
            <v>1999</v>
          </cell>
          <cell r="R2795" t="str">
            <v>19997</v>
          </cell>
          <cell r="S2795">
            <v>36357</v>
          </cell>
          <cell r="T2795">
            <v>1823.29</v>
          </cell>
          <cell r="U2795">
            <v>1814.6454838709678</v>
          </cell>
          <cell r="V2795">
            <v>1756.9043013698631</v>
          </cell>
        </row>
        <row r="2796">
          <cell r="B2796">
            <v>30429</v>
          </cell>
          <cell r="C2796">
            <v>1</v>
          </cell>
          <cell r="D2796">
            <v>1</v>
          </cell>
          <cell r="Q2796">
            <v>1999</v>
          </cell>
          <cell r="R2796" t="str">
            <v>19997</v>
          </cell>
          <cell r="S2796">
            <v>36358</v>
          </cell>
          <cell r="T2796">
            <v>1821.95</v>
          </cell>
          <cell r="U2796">
            <v>1814.6454838709678</v>
          </cell>
          <cell r="V2796">
            <v>1756.9043013698631</v>
          </cell>
        </row>
        <row r="2797">
          <cell r="B2797">
            <v>30430</v>
          </cell>
          <cell r="C2797">
            <v>1</v>
          </cell>
          <cell r="D2797">
            <v>1</v>
          </cell>
          <cell r="Q2797">
            <v>1999</v>
          </cell>
          <cell r="R2797" t="str">
            <v>19997</v>
          </cell>
          <cell r="S2797">
            <v>36359</v>
          </cell>
          <cell r="T2797">
            <v>1821.95</v>
          </cell>
          <cell r="U2797">
            <v>1814.6454838709678</v>
          </cell>
          <cell r="V2797">
            <v>1756.9043013698631</v>
          </cell>
        </row>
        <row r="2798">
          <cell r="B2798">
            <v>30431</v>
          </cell>
          <cell r="C2798">
            <v>1</v>
          </cell>
          <cell r="D2798">
            <v>1</v>
          </cell>
          <cell r="Q2798">
            <v>1999</v>
          </cell>
          <cell r="R2798" t="str">
            <v>19997</v>
          </cell>
          <cell r="S2798">
            <v>36360</v>
          </cell>
          <cell r="T2798">
            <v>1821.95</v>
          </cell>
          <cell r="U2798">
            <v>1814.6454838709678</v>
          </cell>
          <cell r="V2798">
            <v>1756.9043013698631</v>
          </cell>
        </row>
        <row r="2799">
          <cell r="B2799">
            <v>30432</v>
          </cell>
          <cell r="C2799">
            <v>1</v>
          </cell>
          <cell r="D2799">
            <v>1</v>
          </cell>
          <cell r="Q2799">
            <v>1999</v>
          </cell>
          <cell r="R2799" t="str">
            <v>19997</v>
          </cell>
          <cell r="S2799">
            <v>36361</v>
          </cell>
          <cell r="T2799">
            <v>1819.04</v>
          </cell>
          <cell r="U2799">
            <v>1814.6454838709678</v>
          </cell>
          <cell r="V2799">
            <v>1756.9043013698631</v>
          </cell>
        </row>
        <row r="2800">
          <cell r="B2800">
            <v>30433</v>
          </cell>
          <cell r="C2800">
            <v>1</v>
          </cell>
          <cell r="D2800">
            <v>1</v>
          </cell>
          <cell r="Q2800">
            <v>1999</v>
          </cell>
          <cell r="R2800" t="str">
            <v>19997</v>
          </cell>
          <cell r="S2800">
            <v>36362</v>
          </cell>
          <cell r="T2800">
            <v>1819.04</v>
          </cell>
          <cell r="U2800">
            <v>1814.6454838709678</v>
          </cell>
          <cell r="V2800">
            <v>1756.9043013698631</v>
          </cell>
        </row>
        <row r="2801">
          <cell r="B2801">
            <v>30434</v>
          </cell>
          <cell r="C2801">
            <v>1</v>
          </cell>
          <cell r="D2801">
            <v>1</v>
          </cell>
          <cell r="Q2801">
            <v>1999</v>
          </cell>
          <cell r="R2801" t="str">
            <v>19997</v>
          </cell>
          <cell r="S2801">
            <v>36363</v>
          </cell>
          <cell r="T2801">
            <v>1809.56</v>
          </cell>
          <cell r="U2801">
            <v>1814.6454838709678</v>
          </cell>
          <cell r="V2801">
            <v>1756.9043013698631</v>
          </cell>
        </row>
        <row r="2802">
          <cell r="B2802">
            <v>30435</v>
          </cell>
          <cell r="C2802">
            <v>1</v>
          </cell>
          <cell r="D2802">
            <v>1</v>
          </cell>
          <cell r="Q2802">
            <v>1999</v>
          </cell>
          <cell r="R2802" t="str">
            <v>19997</v>
          </cell>
          <cell r="S2802">
            <v>36364</v>
          </cell>
          <cell r="T2802">
            <v>1807.9</v>
          </cell>
          <cell r="U2802">
            <v>1814.6454838709678</v>
          </cell>
          <cell r="V2802">
            <v>1756.9043013698631</v>
          </cell>
        </row>
        <row r="2803">
          <cell r="B2803">
            <v>30436</v>
          </cell>
          <cell r="C2803">
            <v>1</v>
          </cell>
          <cell r="D2803">
            <v>1</v>
          </cell>
          <cell r="Q2803">
            <v>1999</v>
          </cell>
          <cell r="R2803" t="str">
            <v>19997</v>
          </cell>
          <cell r="S2803">
            <v>36365</v>
          </cell>
          <cell r="T2803">
            <v>1831.19</v>
          </cell>
          <cell r="U2803">
            <v>1814.6454838709678</v>
          </cell>
          <cell r="V2803">
            <v>1756.9043013698631</v>
          </cell>
        </row>
        <row r="2804">
          <cell r="B2804">
            <v>30437</v>
          </cell>
          <cell r="C2804">
            <v>1</v>
          </cell>
          <cell r="D2804">
            <v>1</v>
          </cell>
          <cell r="Q2804">
            <v>1999</v>
          </cell>
          <cell r="R2804" t="str">
            <v>19997</v>
          </cell>
          <cell r="S2804">
            <v>36366</v>
          </cell>
          <cell r="T2804">
            <v>1831.19</v>
          </cell>
          <cell r="U2804">
            <v>1814.6454838709678</v>
          </cell>
          <cell r="V2804">
            <v>1756.9043013698631</v>
          </cell>
        </row>
        <row r="2805">
          <cell r="B2805">
            <v>30438</v>
          </cell>
          <cell r="C2805">
            <v>1</v>
          </cell>
          <cell r="D2805">
            <v>1</v>
          </cell>
          <cell r="Q2805">
            <v>1999</v>
          </cell>
          <cell r="R2805" t="str">
            <v>19997</v>
          </cell>
          <cell r="S2805">
            <v>36367</v>
          </cell>
          <cell r="T2805">
            <v>1831.19</v>
          </cell>
          <cell r="U2805">
            <v>1814.6454838709678</v>
          </cell>
          <cell r="V2805">
            <v>1756.9043013698631</v>
          </cell>
        </row>
        <row r="2806">
          <cell r="B2806">
            <v>30439</v>
          </cell>
          <cell r="C2806">
            <v>1</v>
          </cell>
          <cell r="D2806">
            <v>1</v>
          </cell>
          <cell r="Q2806">
            <v>1999</v>
          </cell>
          <cell r="R2806" t="str">
            <v>19997</v>
          </cell>
          <cell r="S2806">
            <v>36368</v>
          </cell>
          <cell r="T2806">
            <v>1829.63</v>
          </cell>
          <cell r="U2806">
            <v>1814.6454838709678</v>
          </cell>
          <cell r="V2806">
            <v>1756.9043013698631</v>
          </cell>
        </row>
        <row r="2807">
          <cell r="B2807">
            <v>30440</v>
          </cell>
          <cell r="C2807">
            <v>1</v>
          </cell>
          <cell r="D2807">
            <v>1</v>
          </cell>
          <cell r="Q2807">
            <v>1999</v>
          </cell>
          <cell r="R2807" t="str">
            <v>19997</v>
          </cell>
          <cell r="S2807">
            <v>36369</v>
          </cell>
          <cell r="T2807">
            <v>1829.06</v>
          </cell>
          <cell r="U2807">
            <v>1814.6454838709678</v>
          </cell>
          <cell r="V2807">
            <v>1756.9043013698631</v>
          </cell>
        </row>
        <row r="2808">
          <cell r="B2808">
            <v>30441</v>
          </cell>
          <cell r="C2808">
            <v>1</v>
          </cell>
          <cell r="D2808">
            <v>1</v>
          </cell>
          <cell r="Q2808">
            <v>1999</v>
          </cell>
          <cell r="R2808" t="str">
            <v>19997</v>
          </cell>
          <cell r="S2808">
            <v>36370</v>
          </cell>
          <cell r="T2808">
            <v>1817.09</v>
          </cell>
          <cell r="U2808">
            <v>1814.6454838709678</v>
          </cell>
          <cell r="V2808">
            <v>1756.9043013698631</v>
          </cell>
        </row>
        <row r="2809">
          <cell r="B2809">
            <v>30442</v>
          </cell>
          <cell r="C2809">
            <v>1</v>
          </cell>
          <cell r="D2809">
            <v>1</v>
          </cell>
          <cell r="Q2809">
            <v>1999</v>
          </cell>
          <cell r="R2809" t="str">
            <v>19997</v>
          </cell>
          <cell r="S2809">
            <v>36371</v>
          </cell>
          <cell r="T2809">
            <v>1806.52</v>
          </cell>
          <cell r="U2809">
            <v>1814.6454838709678</v>
          </cell>
          <cell r="V2809">
            <v>1756.9043013698631</v>
          </cell>
        </row>
        <row r="2810">
          <cell r="B2810">
            <v>30443</v>
          </cell>
          <cell r="C2810">
            <v>1</v>
          </cell>
          <cell r="D2810">
            <v>1</v>
          </cell>
          <cell r="Q2810">
            <v>1999</v>
          </cell>
          <cell r="R2810" t="str">
            <v>19997</v>
          </cell>
          <cell r="S2810">
            <v>36372</v>
          </cell>
          <cell r="T2810">
            <v>1809.5</v>
          </cell>
          <cell r="U2810">
            <v>1814.6454838709678</v>
          </cell>
          <cell r="V2810">
            <v>1756.9043013698631</v>
          </cell>
        </row>
        <row r="2811">
          <cell r="B2811">
            <v>30444</v>
          </cell>
          <cell r="C2811">
            <v>1</v>
          </cell>
          <cell r="D2811">
            <v>1</v>
          </cell>
          <cell r="Q2811">
            <v>1999</v>
          </cell>
          <cell r="R2811" t="str">
            <v>19998</v>
          </cell>
          <cell r="S2811">
            <v>36373</v>
          </cell>
          <cell r="T2811">
            <v>1809.5</v>
          </cell>
          <cell r="U2811">
            <v>1878.9961290322588</v>
          </cell>
          <cell r="V2811">
            <v>1756.9043013698631</v>
          </cell>
        </row>
        <row r="2812">
          <cell r="B2812">
            <v>30445</v>
          </cell>
          <cell r="C2812">
            <v>1</v>
          </cell>
          <cell r="D2812">
            <v>1</v>
          </cell>
          <cell r="Q2812">
            <v>1999</v>
          </cell>
          <cell r="R2812" t="str">
            <v>19998</v>
          </cell>
          <cell r="S2812">
            <v>36374</v>
          </cell>
          <cell r="T2812">
            <v>1809.5</v>
          </cell>
          <cell r="U2812">
            <v>1878.9961290322588</v>
          </cell>
          <cell r="V2812">
            <v>1756.9043013698631</v>
          </cell>
        </row>
        <row r="2813">
          <cell r="B2813">
            <v>30446</v>
          </cell>
          <cell r="C2813">
            <v>1</v>
          </cell>
          <cell r="D2813">
            <v>1</v>
          </cell>
          <cell r="Q2813">
            <v>1999</v>
          </cell>
          <cell r="R2813" t="str">
            <v>19998</v>
          </cell>
          <cell r="S2813">
            <v>36375</v>
          </cell>
          <cell r="T2813">
            <v>1813.6</v>
          </cell>
          <cell r="U2813">
            <v>1878.9961290322588</v>
          </cell>
          <cell r="V2813">
            <v>1756.9043013698631</v>
          </cell>
        </row>
        <row r="2814">
          <cell r="B2814">
            <v>30447</v>
          </cell>
          <cell r="C2814">
            <v>1</v>
          </cell>
          <cell r="D2814">
            <v>1</v>
          </cell>
          <cell r="Q2814">
            <v>1999</v>
          </cell>
          <cell r="R2814" t="str">
            <v>19998</v>
          </cell>
          <cell r="S2814">
            <v>36376</v>
          </cell>
          <cell r="T2814">
            <v>1800.79</v>
          </cell>
          <cell r="U2814">
            <v>1878.9961290322588</v>
          </cell>
          <cell r="V2814">
            <v>1756.9043013698631</v>
          </cell>
        </row>
        <row r="2815">
          <cell r="B2815">
            <v>30448</v>
          </cell>
          <cell r="C2815">
            <v>1</v>
          </cell>
          <cell r="D2815">
            <v>1</v>
          </cell>
          <cell r="Q2815">
            <v>1999</v>
          </cell>
          <cell r="R2815" t="str">
            <v>19998</v>
          </cell>
          <cell r="S2815">
            <v>36377</v>
          </cell>
          <cell r="T2815">
            <v>1822.84</v>
          </cell>
          <cell r="U2815">
            <v>1878.9961290322588</v>
          </cell>
          <cell r="V2815">
            <v>1756.9043013698631</v>
          </cell>
        </row>
        <row r="2816">
          <cell r="B2816">
            <v>30449</v>
          </cell>
          <cell r="C2816">
            <v>1</v>
          </cell>
          <cell r="D2816">
            <v>1</v>
          </cell>
          <cell r="Q2816">
            <v>1999</v>
          </cell>
          <cell r="R2816" t="str">
            <v>19998</v>
          </cell>
          <cell r="S2816">
            <v>36378</v>
          </cell>
          <cell r="T2816">
            <v>1834.97</v>
          </cell>
          <cell r="U2816">
            <v>1878.9961290322588</v>
          </cell>
          <cell r="V2816">
            <v>1756.9043013698631</v>
          </cell>
        </row>
        <row r="2817">
          <cell r="B2817">
            <v>30450</v>
          </cell>
          <cell r="C2817">
            <v>1</v>
          </cell>
          <cell r="D2817">
            <v>1</v>
          </cell>
          <cell r="Q2817">
            <v>1999</v>
          </cell>
          <cell r="R2817" t="str">
            <v>19998</v>
          </cell>
          <cell r="S2817">
            <v>36379</v>
          </cell>
          <cell r="T2817">
            <v>1849.12</v>
          </cell>
          <cell r="U2817">
            <v>1878.9961290322588</v>
          </cell>
          <cell r="V2817">
            <v>1756.9043013698631</v>
          </cell>
        </row>
        <row r="2818">
          <cell r="B2818">
            <v>30451</v>
          </cell>
          <cell r="C2818">
            <v>1</v>
          </cell>
          <cell r="D2818">
            <v>1</v>
          </cell>
          <cell r="Q2818">
            <v>1999</v>
          </cell>
          <cell r="R2818" t="str">
            <v>19998</v>
          </cell>
          <cell r="S2818">
            <v>36380</v>
          </cell>
          <cell r="T2818">
            <v>1849.12</v>
          </cell>
          <cell r="U2818">
            <v>1878.9961290322588</v>
          </cell>
          <cell r="V2818">
            <v>1756.9043013698631</v>
          </cell>
        </row>
        <row r="2819">
          <cell r="B2819">
            <v>30452</v>
          </cell>
          <cell r="C2819">
            <v>1</v>
          </cell>
          <cell r="D2819">
            <v>1</v>
          </cell>
          <cell r="Q2819">
            <v>1999</v>
          </cell>
          <cell r="R2819" t="str">
            <v>19998</v>
          </cell>
          <cell r="S2819">
            <v>36381</v>
          </cell>
          <cell r="T2819">
            <v>1849.12</v>
          </cell>
          <cell r="U2819">
            <v>1878.9961290322588</v>
          </cell>
          <cell r="V2819">
            <v>1756.9043013698631</v>
          </cell>
        </row>
        <row r="2820">
          <cell r="B2820">
            <v>30453</v>
          </cell>
          <cell r="C2820">
            <v>1</v>
          </cell>
          <cell r="D2820">
            <v>1</v>
          </cell>
          <cell r="Q2820">
            <v>1999</v>
          </cell>
          <cell r="R2820" t="str">
            <v>19998</v>
          </cell>
          <cell r="S2820">
            <v>36382</v>
          </cell>
          <cell r="T2820">
            <v>1852.8</v>
          </cell>
          <cell r="U2820">
            <v>1878.9961290322588</v>
          </cell>
          <cell r="V2820">
            <v>1756.9043013698631</v>
          </cell>
        </row>
        <row r="2821">
          <cell r="B2821">
            <v>30454</v>
          </cell>
          <cell r="C2821">
            <v>1</v>
          </cell>
          <cell r="D2821">
            <v>1</v>
          </cell>
          <cell r="Q2821">
            <v>1999</v>
          </cell>
          <cell r="R2821" t="str">
            <v>19998</v>
          </cell>
          <cell r="S2821">
            <v>36383</v>
          </cell>
          <cell r="T2821">
            <v>1855.03</v>
          </cell>
          <cell r="U2821">
            <v>1878.9961290322588</v>
          </cell>
          <cell r="V2821">
            <v>1756.9043013698631</v>
          </cell>
        </row>
        <row r="2822">
          <cell r="B2822">
            <v>30455</v>
          </cell>
          <cell r="C2822">
            <v>1</v>
          </cell>
          <cell r="D2822">
            <v>1</v>
          </cell>
          <cell r="Q2822">
            <v>1999</v>
          </cell>
          <cell r="R2822" t="str">
            <v>19998</v>
          </cell>
          <cell r="S2822">
            <v>36384</v>
          </cell>
          <cell r="T2822">
            <v>1865.3</v>
          </cell>
          <cell r="U2822">
            <v>1878.9961290322588</v>
          </cell>
          <cell r="V2822">
            <v>1756.9043013698631</v>
          </cell>
        </row>
        <row r="2823">
          <cell r="B2823">
            <v>30456</v>
          </cell>
          <cell r="C2823">
            <v>1</v>
          </cell>
          <cell r="D2823">
            <v>1</v>
          </cell>
          <cell r="Q2823">
            <v>1999</v>
          </cell>
          <cell r="R2823" t="str">
            <v>19998</v>
          </cell>
          <cell r="S2823">
            <v>36385</v>
          </cell>
          <cell r="T2823">
            <v>1893.25</v>
          </cell>
          <cell r="U2823">
            <v>1878.9961290322588</v>
          </cell>
          <cell r="V2823">
            <v>1756.9043013698631</v>
          </cell>
        </row>
        <row r="2824">
          <cell r="B2824">
            <v>30457</v>
          </cell>
          <cell r="C2824">
            <v>1</v>
          </cell>
          <cell r="D2824">
            <v>1</v>
          </cell>
          <cell r="Q2824">
            <v>1999</v>
          </cell>
          <cell r="R2824" t="str">
            <v>19998</v>
          </cell>
          <cell r="S2824">
            <v>36386</v>
          </cell>
          <cell r="T2824">
            <v>1879.15</v>
          </cell>
          <cell r="U2824">
            <v>1878.9961290322588</v>
          </cell>
          <cell r="V2824">
            <v>1756.9043013698631</v>
          </cell>
        </row>
        <row r="2825">
          <cell r="B2825">
            <v>30458</v>
          </cell>
          <cell r="C2825">
            <v>1</v>
          </cell>
          <cell r="D2825">
            <v>1</v>
          </cell>
          <cell r="Q2825">
            <v>1999</v>
          </cell>
          <cell r="R2825" t="str">
            <v>19998</v>
          </cell>
          <cell r="S2825">
            <v>36387</v>
          </cell>
          <cell r="T2825">
            <v>1879.15</v>
          </cell>
          <cell r="U2825">
            <v>1878.9961290322588</v>
          </cell>
          <cell r="V2825">
            <v>1756.9043013698631</v>
          </cell>
        </row>
        <row r="2826">
          <cell r="B2826">
            <v>30459</v>
          </cell>
          <cell r="C2826">
            <v>1</v>
          </cell>
          <cell r="D2826">
            <v>1</v>
          </cell>
          <cell r="Q2826">
            <v>1999</v>
          </cell>
          <cell r="R2826" t="str">
            <v>19998</v>
          </cell>
          <cell r="S2826">
            <v>36388</v>
          </cell>
          <cell r="T2826">
            <v>1879.15</v>
          </cell>
          <cell r="U2826">
            <v>1878.9961290322588</v>
          </cell>
          <cell r="V2826">
            <v>1756.9043013698631</v>
          </cell>
        </row>
        <row r="2827">
          <cell r="B2827">
            <v>30460</v>
          </cell>
          <cell r="C2827">
            <v>1</v>
          </cell>
          <cell r="D2827">
            <v>1</v>
          </cell>
          <cell r="Q2827">
            <v>1999</v>
          </cell>
          <cell r="R2827" t="str">
            <v>19998</v>
          </cell>
          <cell r="S2827">
            <v>36389</v>
          </cell>
          <cell r="T2827">
            <v>1879.15</v>
          </cell>
          <cell r="U2827">
            <v>1878.9961290322588</v>
          </cell>
          <cell r="V2827">
            <v>1756.9043013698631</v>
          </cell>
        </row>
        <row r="2828">
          <cell r="B2828">
            <v>30461</v>
          </cell>
          <cell r="C2828">
            <v>1</v>
          </cell>
          <cell r="D2828">
            <v>1</v>
          </cell>
          <cell r="Q2828">
            <v>1999</v>
          </cell>
          <cell r="R2828" t="str">
            <v>19998</v>
          </cell>
          <cell r="S2828">
            <v>36390</v>
          </cell>
          <cell r="T2828">
            <v>1880.39</v>
          </cell>
          <cell r="U2828">
            <v>1878.9961290322588</v>
          </cell>
          <cell r="V2828">
            <v>1756.9043013698631</v>
          </cell>
        </row>
        <row r="2829">
          <cell r="B2829">
            <v>30462</v>
          </cell>
          <cell r="C2829">
            <v>1</v>
          </cell>
          <cell r="D2829">
            <v>1</v>
          </cell>
          <cell r="Q2829">
            <v>1999</v>
          </cell>
          <cell r="R2829" t="str">
            <v>19998</v>
          </cell>
          <cell r="S2829">
            <v>36391</v>
          </cell>
          <cell r="T2829">
            <v>1898.03</v>
          </cell>
          <cell r="U2829">
            <v>1878.9961290322588</v>
          </cell>
          <cell r="V2829">
            <v>1756.9043013698631</v>
          </cell>
        </row>
        <row r="2830">
          <cell r="B2830">
            <v>30463</v>
          </cell>
          <cell r="C2830">
            <v>1</v>
          </cell>
          <cell r="D2830">
            <v>1</v>
          </cell>
          <cell r="Q2830">
            <v>1999</v>
          </cell>
          <cell r="R2830" t="str">
            <v>19998</v>
          </cell>
          <cell r="S2830">
            <v>36392</v>
          </cell>
          <cell r="T2830">
            <v>1892.5</v>
          </cell>
          <cell r="U2830">
            <v>1878.9961290322588</v>
          </cell>
          <cell r="V2830">
            <v>1756.9043013698631</v>
          </cell>
        </row>
        <row r="2831">
          <cell r="B2831">
            <v>30464</v>
          </cell>
          <cell r="C2831">
            <v>1</v>
          </cell>
          <cell r="D2831">
            <v>1</v>
          </cell>
          <cell r="Q2831">
            <v>1999</v>
          </cell>
          <cell r="R2831" t="str">
            <v>19998</v>
          </cell>
          <cell r="S2831">
            <v>36393</v>
          </cell>
          <cell r="T2831">
            <v>1907.94</v>
          </cell>
          <cell r="U2831">
            <v>1878.9961290322588</v>
          </cell>
          <cell r="V2831">
            <v>1756.9043013698631</v>
          </cell>
        </row>
        <row r="2832">
          <cell r="B2832">
            <v>30465</v>
          </cell>
          <cell r="C2832">
            <v>1</v>
          </cell>
          <cell r="D2832">
            <v>1</v>
          </cell>
          <cell r="Q2832">
            <v>1999</v>
          </cell>
          <cell r="R2832" t="str">
            <v>19998</v>
          </cell>
          <cell r="S2832">
            <v>36394</v>
          </cell>
          <cell r="T2832">
            <v>1907.94</v>
          </cell>
          <cell r="U2832">
            <v>1878.9961290322588</v>
          </cell>
          <cell r="V2832">
            <v>1756.9043013698631</v>
          </cell>
        </row>
        <row r="2833">
          <cell r="B2833">
            <v>30466</v>
          </cell>
          <cell r="C2833">
            <v>1</v>
          </cell>
          <cell r="D2833">
            <v>1</v>
          </cell>
          <cell r="Q2833">
            <v>1999</v>
          </cell>
          <cell r="R2833" t="str">
            <v>19998</v>
          </cell>
          <cell r="S2833">
            <v>36395</v>
          </cell>
          <cell r="T2833">
            <v>1907.94</v>
          </cell>
          <cell r="U2833">
            <v>1878.9961290322588</v>
          </cell>
          <cell r="V2833">
            <v>1756.9043013698631</v>
          </cell>
        </row>
        <row r="2834">
          <cell r="B2834">
            <v>30467</v>
          </cell>
          <cell r="C2834">
            <v>1</v>
          </cell>
          <cell r="D2834">
            <v>1</v>
          </cell>
          <cell r="Q2834">
            <v>1999</v>
          </cell>
          <cell r="R2834" t="str">
            <v>19998</v>
          </cell>
          <cell r="S2834">
            <v>36396</v>
          </cell>
          <cell r="T2834">
            <v>1912.27</v>
          </cell>
          <cell r="U2834">
            <v>1878.9961290322588</v>
          </cell>
          <cell r="V2834">
            <v>1756.9043013698631</v>
          </cell>
        </row>
        <row r="2835">
          <cell r="B2835">
            <v>30468</v>
          </cell>
          <cell r="C2835">
            <v>1</v>
          </cell>
          <cell r="D2835">
            <v>1</v>
          </cell>
          <cell r="Q2835">
            <v>1999</v>
          </cell>
          <cell r="R2835" t="str">
            <v>19998</v>
          </cell>
          <cell r="S2835">
            <v>36397</v>
          </cell>
          <cell r="T2835">
            <v>1921.87</v>
          </cell>
          <cell r="U2835">
            <v>1878.9961290322588</v>
          </cell>
          <cell r="V2835">
            <v>1756.9043013698631</v>
          </cell>
        </row>
        <row r="2836">
          <cell r="B2836">
            <v>30469</v>
          </cell>
          <cell r="C2836">
            <v>1</v>
          </cell>
          <cell r="D2836">
            <v>1</v>
          </cell>
          <cell r="Q2836">
            <v>1999</v>
          </cell>
          <cell r="R2836" t="str">
            <v>19998</v>
          </cell>
          <cell r="S2836">
            <v>36398</v>
          </cell>
          <cell r="T2836">
            <v>1921.16</v>
          </cell>
          <cell r="U2836">
            <v>1878.9961290322588</v>
          </cell>
          <cell r="V2836">
            <v>1756.9043013698631</v>
          </cell>
        </row>
        <row r="2837">
          <cell r="B2837">
            <v>30470</v>
          </cell>
          <cell r="C2837">
            <v>1</v>
          </cell>
          <cell r="D2837">
            <v>1</v>
          </cell>
          <cell r="Q2837">
            <v>1999</v>
          </cell>
          <cell r="R2837" t="str">
            <v>19998</v>
          </cell>
          <cell r="S2837">
            <v>36399</v>
          </cell>
          <cell r="T2837">
            <v>1914.22</v>
          </cell>
          <cell r="U2837">
            <v>1878.9961290322588</v>
          </cell>
          <cell r="V2837">
            <v>1756.9043013698631</v>
          </cell>
        </row>
        <row r="2838">
          <cell r="B2838">
            <v>30471</v>
          </cell>
          <cell r="C2838">
            <v>1</v>
          </cell>
          <cell r="D2838">
            <v>1</v>
          </cell>
          <cell r="Q2838">
            <v>1999</v>
          </cell>
          <cell r="R2838" t="str">
            <v>19998</v>
          </cell>
          <cell r="S2838">
            <v>36400</v>
          </cell>
          <cell r="T2838">
            <v>1936.12</v>
          </cell>
          <cell r="U2838">
            <v>1878.9961290322588</v>
          </cell>
          <cell r="V2838">
            <v>1756.9043013698631</v>
          </cell>
        </row>
        <row r="2839">
          <cell r="B2839">
            <v>30472</v>
          </cell>
          <cell r="C2839">
            <v>1</v>
          </cell>
          <cell r="D2839">
            <v>1</v>
          </cell>
          <cell r="Q2839">
            <v>1999</v>
          </cell>
          <cell r="R2839" t="str">
            <v>19998</v>
          </cell>
          <cell r="S2839">
            <v>36401</v>
          </cell>
          <cell r="T2839">
            <v>1936.12</v>
          </cell>
          <cell r="U2839">
            <v>1878.9961290322588</v>
          </cell>
          <cell r="V2839">
            <v>1756.9043013698631</v>
          </cell>
        </row>
        <row r="2840">
          <cell r="B2840">
            <v>30473</v>
          </cell>
          <cell r="C2840">
            <v>1</v>
          </cell>
          <cell r="D2840">
            <v>1</v>
          </cell>
          <cell r="Q2840">
            <v>1999</v>
          </cell>
          <cell r="R2840" t="str">
            <v>19998</v>
          </cell>
          <cell r="S2840">
            <v>36402</v>
          </cell>
          <cell r="T2840">
            <v>1936.12</v>
          </cell>
          <cell r="U2840">
            <v>1878.9961290322588</v>
          </cell>
          <cell r="V2840">
            <v>1756.9043013698631</v>
          </cell>
        </row>
        <row r="2841">
          <cell r="B2841">
            <v>30474</v>
          </cell>
          <cell r="C2841">
            <v>1</v>
          </cell>
          <cell r="D2841">
            <v>1</v>
          </cell>
          <cell r="Q2841">
            <v>1999</v>
          </cell>
          <cell r="R2841" t="str">
            <v>19998</v>
          </cell>
          <cell r="S2841">
            <v>36403</v>
          </cell>
          <cell r="T2841">
            <v>1954.72</v>
          </cell>
          <cell r="U2841">
            <v>1878.9961290322588</v>
          </cell>
          <cell r="V2841">
            <v>1756.9043013698631</v>
          </cell>
        </row>
        <row r="2842">
          <cell r="B2842">
            <v>30475</v>
          </cell>
          <cell r="C2842">
            <v>1</v>
          </cell>
          <cell r="D2842">
            <v>1</v>
          </cell>
          <cell r="Q2842">
            <v>1999</v>
          </cell>
          <cell r="R2842" t="str">
            <v>19999</v>
          </cell>
          <cell r="S2842">
            <v>36404</v>
          </cell>
          <cell r="T2842">
            <v>1941.25</v>
          </cell>
          <cell r="U2842">
            <v>1975.9579999999996</v>
          </cell>
          <cell r="V2842">
            <v>1756.9043013698631</v>
          </cell>
        </row>
        <row r="2843">
          <cell r="B2843">
            <v>30476</v>
          </cell>
          <cell r="C2843">
            <v>1</v>
          </cell>
          <cell r="D2843">
            <v>1</v>
          </cell>
          <cell r="Q2843">
            <v>1999</v>
          </cell>
          <cell r="R2843" t="str">
            <v>19999</v>
          </cell>
          <cell r="S2843">
            <v>36405</v>
          </cell>
          <cell r="T2843">
            <v>1934.46</v>
          </cell>
          <cell r="U2843">
            <v>1975.9579999999996</v>
          </cell>
          <cell r="V2843">
            <v>1756.9043013698631</v>
          </cell>
        </row>
        <row r="2844">
          <cell r="B2844">
            <v>30477</v>
          </cell>
          <cell r="C2844">
            <v>1</v>
          </cell>
          <cell r="D2844">
            <v>1</v>
          </cell>
          <cell r="Q2844">
            <v>1999</v>
          </cell>
          <cell r="R2844" t="str">
            <v>19999</v>
          </cell>
          <cell r="S2844">
            <v>36406</v>
          </cell>
          <cell r="T2844">
            <v>1943.23</v>
          </cell>
          <cell r="U2844">
            <v>1975.9579999999996</v>
          </cell>
          <cell r="V2844">
            <v>1756.9043013698631</v>
          </cell>
        </row>
        <row r="2845">
          <cell r="B2845">
            <v>30478</v>
          </cell>
          <cell r="C2845">
            <v>1</v>
          </cell>
          <cell r="D2845">
            <v>1</v>
          </cell>
          <cell r="Q2845">
            <v>1999</v>
          </cell>
          <cell r="R2845" t="str">
            <v>19999</v>
          </cell>
          <cell r="S2845">
            <v>36407</v>
          </cell>
          <cell r="T2845">
            <v>1943.24</v>
          </cell>
          <cell r="U2845">
            <v>1975.9579999999996</v>
          </cell>
          <cell r="V2845">
            <v>1756.9043013698631</v>
          </cell>
        </row>
        <row r="2846">
          <cell r="B2846">
            <v>30479</v>
          </cell>
          <cell r="C2846">
            <v>1</v>
          </cell>
          <cell r="D2846">
            <v>1</v>
          </cell>
          <cell r="Q2846">
            <v>1999</v>
          </cell>
          <cell r="R2846" t="str">
            <v>19999</v>
          </cell>
          <cell r="S2846">
            <v>36408</v>
          </cell>
          <cell r="T2846">
            <v>1943.24</v>
          </cell>
          <cell r="U2846">
            <v>1975.9579999999996</v>
          </cell>
          <cell r="V2846">
            <v>1756.9043013698631</v>
          </cell>
        </row>
        <row r="2847">
          <cell r="B2847">
            <v>30480</v>
          </cell>
          <cell r="C2847">
            <v>1</v>
          </cell>
          <cell r="D2847">
            <v>1</v>
          </cell>
          <cell r="Q2847">
            <v>1999</v>
          </cell>
          <cell r="R2847" t="str">
            <v>19999</v>
          </cell>
          <cell r="S2847">
            <v>36409</v>
          </cell>
          <cell r="T2847">
            <v>1943.24</v>
          </cell>
          <cell r="U2847">
            <v>1975.9579999999996</v>
          </cell>
          <cell r="V2847">
            <v>1756.9043013698631</v>
          </cell>
        </row>
        <row r="2848">
          <cell r="B2848">
            <v>30481</v>
          </cell>
          <cell r="C2848">
            <v>1</v>
          </cell>
          <cell r="D2848">
            <v>1</v>
          </cell>
          <cell r="Q2848">
            <v>1999</v>
          </cell>
          <cell r="R2848" t="str">
            <v>19999</v>
          </cell>
          <cell r="S2848">
            <v>36410</v>
          </cell>
          <cell r="T2848">
            <v>1947.31</v>
          </cell>
          <cell r="U2848">
            <v>1975.9579999999996</v>
          </cell>
          <cell r="V2848">
            <v>1756.9043013698631</v>
          </cell>
        </row>
        <row r="2849">
          <cell r="B2849">
            <v>30482</v>
          </cell>
          <cell r="C2849">
            <v>1</v>
          </cell>
          <cell r="D2849">
            <v>1</v>
          </cell>
          <cell r="Q2849">
            <v>1999</v>
          </cell>
          <cell r="R2849" t="str">
            <v>19999</v>
          </cell>
          <cell r="S2849">
            <v>36411</v>
          </cell>
          <cell r="T2849">
            <v>1969.82</v>
          </cell>
          <cell r="U2849">
            <v>1975.9579999999996</v>
          </cell>
          <cell r="V2849">
            <v>1756.9043013698631</v>
          </cell>
        </row>
        <row r="2850">
          <cell r="B2850">
            <v>30483</v>
          </cell>
          <cell r="C2850">
            <v>1</v>
          </cell>
          <cell r="D2850">
            <v>1</v>
          </cell>
          <cell r="Q2850">
            <v>1999</v>
          </cell>
          <cell r="R2850" t="str">
            <v>19999</v>
          </cell>
          <cell r="S2850">
            <v>36412</v>
          </cell>
          <cell r="T2850">
            <v>1972.35</v>
          </cell>
          <cell r="U2850">
            <v>1975.9579999999996</v>
          </cell>
          <cell r="V2850">
            <v>1756.9043013698631</v>
          </cell>
        </row>
        <row r="2851">
          <cell r="B2851">
            <v>30484</v>
          </cell>
          <cell r="C2851">
            <v>1</v>
          </cell>
          <cell r="D2851">
            <v>1</v>
          </cell>
          <cell r="Q2851">
            <v>1999</v>
          </cell>
          <cell r="R2851" t="str">
            <v>19999</v>
          </cell>
          <cell r="S2851">
            <v>36413</v>
          </cell>
          <cell r="T2851">
            <v>1976.07</v>
          </cell>
          <cell r="U2851">
            <v>1975.9579999999996</v>
          </cell>
          <cell r="V2851">
            <v>1756.9043013698631</v>
          </cell>
        </row>
        <row r="2852">
          <cell r="B2852">
            <v>30485</v>
          </cell>
          <cell r="C2852">
            <v>1</v>
          </cell>
          <cell r="D2852">
            <v>1</v>
          </cell>
          <cell r="Q2852">
            <v>1999</v>
          </cell>
          <cell r="R2852" t="str">
            <v>19999</v>
          </cell>
          <cell r="S2852">
            <v>36414</v>
          </cell>
          <cell r="T2852">
            <v>1981.41</v>
          </cell>
          <cell r="U2852">
            <v>1975.9579999999996</v>
          </cell>
          <cell r="V2852">
            <v>1756.9043013698631</v>
          </cell>
        </row>
        <row r="2853">
          <cell r="B2853">
            <v>30486</v>
          </cell>
          <cell r="C2853">
            <v>1</v>
          </cell>
          <cell r="D2853">
            <v>1</v>
          </cell>
          <cell r="Q2853">
            <v>1999</v>
          </cell>
          <cell r="R2853" t="str">
            <v>19999</v>
          </cell>
          <cell r="S2853">
            <v>36415</v>
          </cell>
          <cell r="T2853">
            <v>1981.41</v>
          </cell>
          <cell r="U2853">
            <v>1975.9579999999996</v>
          </cell>
          <cell r="V2853">
            <v>1756.9043013698631</v>
          </cell>
        </row>
        <row r="2854">
          <cell r="B2854">
            <v>30487</v>
          </cell>
          <cell r="C2854">
            <v>1</v>
          </cell>
          <cell r="D2854">
            <v>1</v>
          </cell>
          <cell r="Q2854">
            <v>1999</v>
          </cell>
          <cell r="R2854" t="str">
            <v>19999</v>
          </cell>
          <cell r="S2854">
            <v>36416</v>
          </cell>
          <cell r="T2854">
            <v>1981.41</v>
          </cell>
          <cell r="U2854">
            <v>1975.9579999999996</v>
          </cell>
          <cell r="V2854">
            <v>1756.9043013698631</v>
          </cell>
        </row>
        <row r="2855">
          <cell r="B2855">
            <v>30488</v>
          </cell>
          <cell r="C2855">
            <v>1</v>
          </cell>
          <cell r="D2855">
            <v>1</v>
          </cell>
          <cell r="Q2855">
            <v>1999</v>
          </cell>
          <cell r="R2855" t="str">
            <v>19999</v>
          </cell>
          <cell r="S2855">
            <v>36417</v>
          </cell>
          <cell r="T2855">
            <v>1977.85</v>
          </cell>
          <cell r="U2855">
            <v>1975.9579999999996</v>
          </cell>
          <cell r="V2855">
            <v>1756.9043013698631</v>
          </cell>
        </row>
        <row r="2856">
          <cell r="B2856">
            <v>30489</v>
          </cell>
          <cell r="C2856">
            <v>1</v>
          </cell>
          <cell r="D2856">
            <v>1</v>
          </cell>
          <cell r="Q2856">
            <v>1999</v>
          </cell>
          <cell r="R2856" t="str">
            <v>19999</v>
          </cell>
          <cell r="S2856">
            <v>36418</v>
          </cell>
          <cell r="T2856">
            <v>1970.54</v>
          </cell>
          <cell r="U2856">
            <v>1975.9579999999996</v>
          </cell>
          <cell r="V2856">
            <v>1756.9043013698631</v>
          </cell>
        </row>
        <row r="2857">
          <cell r="B2857">
            <v>30490</v>
          </cell>
          <cell r="C2857">
            <v>1</v>
          </cell>
          <cell r="D2857">
            <v>1</v>
          </cell>
          <cell r="Q2857">
            <v>1999</v>
          </cell>
          <cell r="R2857" t="str">
            <v>19999</v>
          </cell>
          <cell r="S2857">
            <v>36419</v>
          </cell>
          <cell r="T2857">
            <v>1967.58</v>
          </cell>
          <cell r="U2857">
            <v>1975.9579999999996</v>
          </cell>
          <cell r="V2857">
            <v>1756.9043013698631</v>
          </cell>
        </row>
        <row r="2858">
          <cell r="B2858">
            <v>30491</v>
          </cell>
          <cell r="C2858">
            <v>1</v>
          </cell>
          <cell r="D2858">
            <v>1</v>
          </cell>
          <cell r="Q2858">
            <v>1999</v>
          </cell>
          <cell r="R2858" t="str">
            <v>19999</v>
          </cell>
          <cell r="S2858">
            <v>36420</v>
          </cell>
          <cell r="T2858">
            <v>1977.52</v>
          </cell>
          <cell r="U2858">
            <v>1975.9579999999996</v>
          </cell>
          <cell r="V2858">
            <v>1756.9043013698631</v>
          </cell>
        </row>
        <row r="2859">
          <cell r="B2859">
            <v>30492</v>
          </cell>
          <cell r="C2859">
            <v>1</v>
          </cell>
          <cell r="D2859">
            <v>1</v>
          </cell>
          <cell r="Q2859">
            <v>1999</v>
          </cell>
          <cell r="R2859" t="str">
            <v>19999</v>
          </cell>
          <cell r="S2859">
            <v>36421</v>
          </cell>
          <cell r="T2859">
            <v>1987.08</v>
          </cell>
          <cell r="U2859">
            <v>1975.9579999999996</v>
          </cell>
          <cell r="V2859">
            <v>1756.9043013698631</v>
          </cell>
        </row>
        <row r="2860">
          <cell r="B2860">
            <v>30493</v>
          </cell>
          <cell r="C2860">
            <v>1</v>
          </cell>
          <cell r="D2860">
            <v>1</v>
          </cell>
          <cell r="Q2860">
            <v>1999</v>
          </cell>
          <cell r="R2860" t="str">
            <v>19999</v>
          </cell>
          <cell r="S2860">
            <v>36422</v>
          </cell>
          <cell r="T2860">
            <v>1987.08</v>
          </cell>
          <cell r="U2860">
            <v>1975.9579999999996</v>
          </cell>
          <cell r="V2860">
            <v>1756.9043013698631</v>
          </cell>
        </row>
        <row r="2861">
          <cell r="B2861">
            <v>30494</v>
          </cell>
          <cell r="C2861">
            <v>1</v>
          </cell>
          <cell r="D2861">
            <v>1</v>
          </cell>
          <cell r="Q2861">
            <v>1999</v>
          </cell>
          <cell r="R2861" t="str">
            <v>19999</v>
          </cell>
          <cell r="S2861">
            <v>36423</v>
          </cell>
          <cell r="T2861">
            <v>1987.08</v>
          </cell>
          <cell r="U2861">
            <v>1975.9579999999996</v>
          </cell>
          <cell r="V2861">
            <v>1756.9043013698631</v>
          </cell>
        </row>
        <row r="2862">
          <cell r="B2862">
            <v>30495</v>
          </cell>
          <cell r="C2862">
            <v>1</v>
          </cell>
          <cell r="D2862">
            <v>1</v>
          </cell>
          <cell r="Q2862">
            <v>1999</v>
          </cell>
          <cell r="R2862" t="str">
            <v>19999</v>
          </cell>
          <cell r="S2862">
            <v>36424</v>
          </cell>
          <cell r="T2862">
            <v>1981.64</v>
          </cell>
          <cell r="U2862">
            <v>1975.9579999999996</v>
          </cell>
          <cell r="V2862">
            <v>1756.9043013698631</v>
          </cell>
        </row>
        <row r="2863">
          <cell r="B2863">
            <v>30496</v>
          </cell>
          <cell r="C2863">
            <v>1</v>
          </cell>
          <cell r="D2863">
            <v>1</v>
          </cell>
          <cell r="Q2863">
            <v>1999</v>
          </cell>
          <cell r="R2863" t="str">
            <v>19999</v>
          </cell>
          <cell r="S2863">
            <v>36425</v>
          </cell>
          <cell r="T2863">
            <v>1975.46</v>
          </cell>
          <cell r="U2863">
            <v>1975.9579999999996</v>
          </cell>
          <cell r="V2863">
            <v>1756.9043013698631</v>
          </cell>
        </row>
        <row r="2864">
          <cell r="B2864">
            <v>30497</v>
          </cell>
          <cell r="C2864">
            <v>1</v>
          </cell>
          <cell r="D2864">
            <v>1</v>
          </cell>
          <cell r="Q2864">
            <v>1999</v>
          </cell>
          <cell r="R2864" t="str">
            <v>19999</v>
          </cell>
          <cell r="S2864">
            <v>36426</v>
          </cell>
          <cell r="T2864">
            <v>1992.36</v>
          </cell>
          <cell r="U2864">
            <v>1975.9579999999996</v>
          </cell>
          <cell r="V2864">
            <v>1756.9043013698631</v>
          </cell>
        </row>
        <row r="2865">
          <cell r="B2865">
            <v>30498</v>
          </cell>
          <cell r="C2865">
            <v>1</v>
          </cell>
          <cell r="D2865">
            <v>1</v>
          </cell>
          <cell r="Q2865">
            <v>1999</v>
          </cell>
          <cell r="R2865" t="str">
            <v>19999</v>
          </cell>
          <cell r="S2865">
            <v>36427</v>
          </cell>
          <cell r="T2865">
            <v>1994.86</v>
          </cell>
          <cell r="U2865">
            <v>1975.9579999999996</v>
          </cell>
          <cell r="V2865">
            <v>1756.9043013698631</v>
          </cell>
        </row>
        <row r="2866">
          <cell r="B2866">
            <v>30499</v>
          </cell>
          <cell r="C2866">
            <v>1</v>
          </cell>
          <cell r="D2866">
            <v>1</v>
          </cell>
          <cell r="Q2866">
            <v>1999</v>
          </cell>
          <cell r="R2866" t="str">
            <v>19999</v>
          </cell>
          <cell r="S2866">
            <v>36428</v>
          </cell>
          <cell r="T2866">
            <v>1995.64</v>
          </cell>
          <cell r="U2866">
            <v>1975.9579999999996</v>
          </cell>
          <cell r="V2866">
            <v>1756.9043013698631</v>
          </cell>
        </row>
        <row r="2867">
          <cell r="B2867">
            <v>30500</v>
          </cell>
          <cell r="C2867">
            <v>1</v>
          </cell>
          <cell r="D2867">
            <v>1</v>
          </cell>
          <cell r="Q2867">
            <v>1999</v>
          </cell>
          <cell r="R2867" t="str">
            <v>19999</v>
          </cell>
          <cell r="S2867">
            <v>36429</v>
          </cell>
          <cell r="T2867">
            <v>1995.64</v>
          </cell>
          <cell r="U2867">
            <v>1975.9579999999996</v>
          </cell>
          <cell r="V2867">
            <v>1756.9043013698631</v>
          </cell>
        </row>
        <row r="2868">
          <cell r="B2868">
            <v>30501</v>
          </cell>
          <cell r="C2868">
            <v>1</v>
          </cell>
          <cell r="D2868">
            <v>1</v>
          </cell>
          <cell r="Q2868">
            <v>1999</v>
          </cell>
          <cell r="R2868" t="str">
            <v>19999</v>
          </cell>
          <cell r="S2868">
            <v>36430</v>
          </cell>
          <cell r="T2868">
            <v>1995.64</v>
          </cell>
          <cell r="U2868">
            <v>1975.9579999999996</v>
          </cell>
          <cell r="V2868">
            <v>1756.9043013698631</v>
          </cell>
        </row>
        <row r="2869">
          <cell r="B2869">
            <v>30502</v>
          </cell>
          <cell r="C2869">
            <v>1</v>
          </cell>
          <cell r="D2869">
            <v>1</v>
          </cell>
          <cell r="Q2869">
            <v>1999</v>
          </cell>
          <cell r="R2869" t="str">
            <v>19999</v>
          </cell>
          <cell r="S2869">
            <v>36431</v>
          </cell>
          <cell r="T2869">
            <v>2013.24</v>
          </cell>
          <cell r="U2869">
            <v>1975.9579999999996</v>
          </cell>
          <cell r="V2869">
            <v>1756.9043013698631</v>
          </cell>
        </row>
        <row r="2870">
          <cell r="B2870">
            <v>30503</v>
          </cell>
          <cell r="C2870">
            <v>1</v>
          </cell>
          <cell r="D2870">
            <v>1</v>
          </cell>
          <cell r="Q2870">
            <v>1999</v>
          </cell>
          <cell r="R2870" t="str">
            <v>19999</v>
          </cell>
          <cell r="S2870">
            <v>36432</v>
          </cell>
          <cell r="T2870">
            <v>2003.82</v>
          </cell>
          <cell r="U2870">
            <v>1975.9579999999996</v>
          </cell>
          <cell r="V2870">
            <v>1756.9043013698631</v>
          </cell>
        </row>
        <row r="2871">
          <cell r="B2871">
            <v>30504</v>
          </cell>
          <cell r="C2871">
            <v>1</v>
          </cell>
          <cell r="D2871">
            <v>1</v>
          </cell>
          <cell r="Q2871">
            <v>1999</v>
          </cell>
          <cell r="R2871" t="str">
            <v>19999</v>
          </cell>
          <cell r="S2871">
            <v>36433</v>
          </cell>
          <cell r="T2871">
            <v>2017.27</v>
          </cell>
          <cell r="U2871">
            <v>1975.9579999999996</v>
          </cell>
          <cell r="V2871">
            <v>1756.9043013698631</v>
          </cell>
        </row>
        <row r="2872">
          <cell r="B2872">
            <v>30505</v>
          </cell>
          <cell r="C2872">
            <v>1</v>
          </cell>
          <cell r="D2872">
            <v>1</v>
          </cell>
          <cell r="Q2872">
            <v>1999</v>
          </cell>
          <cell r="R2872" t="str">
            <v>199910</v>
          </cell>
          <cell r="S2872">
            <v>36434</v>
          </cell>
          <cell r="T2872">
            <v>2015.15</v>
          </cell>
          <cell r="U2872">
            <v>1978.5474193548384</v>
          </cell>
          <cell r="V2872">
            <v>1756.9043013698631</v>
          </cell>
        </row>
        <row r="2873">
          <cell r="B2873">
            <v>30506</v>
          </cell>
          <cell r="C2873">
            <v>1</v>
          </cell>
          <cell r="D2873">
            <v>1</v>
          </cell>
          <cell r="Q2873">
            <v>1999</v>
          </cell>
          <cell r="R2873" t="str">
            <v>199910</v>
          </cell>
          <cell r="S2873">
            <v>36435</v>
          </cell>
          <cell r="T2873">
            <v>2004.22</v>
          </cell>
          <cell r="U2873">
            <v>1978.5474193548384</v>
          </cell>
          <cell r="V2873">
            <v>1756.9043013698631</v>
          </cell>
        </row>
        <row r="2874">
          <cell r="B2874">
            <v>30507</v>
          </cell>
          <cell r="C2874">
            <v>1</v>
          </cell>
          <cell r="D2874">
            <v>1</v>
          </cell>
          <cell r="Q2874">
            <v>1999</v>
          </cell>
          <cell r="R2874" t="str">
            <v>199910</v>
          </cell>
          <cell r="S2874">
            <v>36436</v>
          </cell>
          <cell r="T2874">
            <v>2004.22</v>
          </cell>
          <cell r="U2874">
            <v>1978.5474193548384</v>
          </cell>
          <cell r="V2874">
            <v>1756.9043013698631</v>
          </cell>
        </row>
        <row r="2875">
          <cell r="B2875">
            <v>30508</v>
          </cell>
          <cell r="C2875">
            <v>1</v>
          </cell>
          <cell r="D2875">
            <v>1</v>
          </cell>
          <cell r="Q2875">
            <v>1999</v>
          </cell>
          <cell r="R2875" t="str">
            <v>199910</v>
          </cell>
          <cell r="S2875">
            <v>36437</v>
          </cell>
          <cell r="T2875">
            <v>2004.22</v>
          </cell>
          <cell r="U2875">
            <v>1978.5474193548384</v>
          </cell>
          <cell r="V2875">
            <v>1756.9043013698631</v>
          </cell>
        </row>
        <row r="2876">
          <cell r="B2876">
            <v>30509</v>
          </cell>
          <cell r="C2876">
            <v>1</v>
          </cell>
          <cell r="D2876">
            <v>1</v>
          </cell>
          <cell r="Q2876">
            <v>1999</v>
          </cell>
          <cell r="R2876" t="str">
            <v>199910</v>
          </cell>
          <cell r="S2876">
            <v>36438</v>
          </cell>
          <cell r="T2876">
            <v>1992.65</v>
          </cell>
          <cell r="U2876">
            <v>1978.5474193548384</v>
          </cell>
          <cell r="V2876">
            <v>1756.9043013698631</v>
          </cell>
        </row>
        <row r="2877">
          <cell r="B2877">
            <v>30510</v>
          </cell>
          <cell r="C2877">
            <v>1</v>
          </cell>
          <cell r="D2877">
            <v>1</v>
          </cell>
          <cell r="Q2877">
            <v>1999</v>
          </cell>
          <cell r="R2877" t="str">
            <v>199910</v>
          </cell>
          <cell r="S2877">
            <v>36439</v>
          </cell>
          <cell r="T2877">
            <v>2000.48</v>
          </cell>
          <cell r="U2877">
            <v>1978.5474193548384</v>
          </cell>
          <cell r="V2877">
            <v>1756.9043013698631</v>
          </cell>
        </row>
        <row r="2878">
          <cell r="B2878">
            <v>30511</v>
          </cell>
          <cell r="C2878">
            <v>1</v>
          </cell>
          <cell r="D2878">
            <v>1</v>
          </cell>
          <cell r="Q2878">
            <v>1999</v>
          </cell>
          <cell r="R2878" t="str">
            <v>199910</v>
          </cell>
          <cell r="S2878">
            <v>36440</v>
          </cell>
          <cell r="T2878">
            <v>1995.71</v>
          </cell>
          <cell r="U2878">
            <v>1978.5474193548384</v>
          </cell>
          <cell r="V2878">
            <v>1756.9043013698631</v>
          </cell>
        </row>
        <row r="2879">
          <cell r="B2879">
            <v>30512</v>
          </cell>
          <cell r="C2879">
            <v>1</v>
          </cell>
          <cell r="D2879">
            <v>1</v>
          </cell>
          <cell r="Q2879">
            <v>1999</v>
          </cell>
          <cell r="R2879" t="str">
            <v>199910</v>
          </cell>
          <cell r="S2879">
            <v>36441</v>
          </cell>
          <cell r="T2879">
            <v>1993.18</v>
          </cell>
          <cell r="U2879">
            <v>1978.5474193548384</v>
          </cell>
          <cell r="V2879">
            <v>1756.9043013698631</v>
          </cell>
        </row>
        <row r="2880">
          <cell r="B2880">
            <v>30513</v>
          </cell>
          <cell r="C2880">
            <v>1</v>
          </cell>
          <cell r="D2880">
            <v>1</v>
          </cell>
          <cell r="Q2880">
            <v>1999</v>
          </cell>
          <cell r="R2880" t="str">
            <v>199910</v>
          </cell>
          <cell r="S2880">
            <v>36442</v>
          </cell>
          <cell r="T2880">
            <v>1992.74</v>
          </cell>
          <cell r="U2880">
            <v>1978.5474193548384</v>
          </cell>
          <cell r="V2880">
            <v>1756.9043013698631</v>
          </cell>
        </row>
        <row r="2881">
          <cell r="B2881">
            <v>30514</v>
          </cell>
          <cell r="C2881">
            <v>1</v>
          </cell>
          <cell r="D2881">
            <v>1</v>
          </cell>
          <cell r="Q2881">
            <v>1999</v>
          </cell>
          <cell r="R2881" t="str">
            <v>199910</v>
          </cell>
          <cell r="S2881">
            <v>36443</v>
          </cell>
          <cell r="T2881">
            <v>1992.74</v>
          </cell>
          <cell r="U2881">
            <v>1978.5474193548384</v>
          </cell>
          <cell r="V2881">
            <v>1756.9043013698631</v>
          </cell>
        </row>
        <row r="2882">
          <cell r="B2882">
            <v>30515</v>
          </cell>
          <cell r="C2882">
            <v>1</v>
          </cell>
          <cell r="D2882">
            <v>1</v>
          </cell>
          <cell r="Q2882">
            <v>1999</v>
          </cell>
          <cell r="R2882" t="str">
            <v>199910</v>
          </cell>
          <cell r="S2882">
            <v>36444</v>
          </cell>
          <cell r="T2882">
            <v>1992.74</v>
          </cell>
          <cell r="U2882">
            <v>1978.5474193548384</v>
          </cell>
          <cell r="V2882">
            <v>1756.9043013698631</v>
          </cell>
        </row>
        <row r="2883">
          <cell r="B2883">
            <v>30516</v>
          </cell>
          <cell r="C2883">
            <v>1</v>
          </cell>
          <cell r="D2883">
            <v>1</v>
          </cell>
          <cell r="Q2883">
            <v>1999</v>
          </cell>
          <cell r="R2883" t="str">
            <v>199910</v>
          </cell>
          <cell r="S2883">
            <v>36445</v>
          </cell>
          <cell r="T2883">
            <v>1992.03</v>
          </cell>
          <cell r="U2883">
            <v>1978.5474193548384</v>
          </cell>
          <cell r="V2883">
            <v>1756.9043013698631</v>
          </cell>
        </row>
        <row r="2884">
          <cell r="B2884">
            <v>30517</v>
          </cell>
          <cell r="C2884">
            <v>1</v>
          </cell>
          <cell r="D2884">
            <v>1</v>
          </cell>
          <cell r="Q2884">
            <v>1999</v>
          </cell>
          <cell r="R2884" t="str">
            <v>199910</v>
          </cell>
          <cell r="S2884">
            <v>36446</v>
          </cell>
          <cell r="T2884">
            <v>1988.7</v>
          </cell>
          <cell r="U2884">
            <v>1978.5474193548384</v>
          </cell>
          <cell r="V2884">
            <v>1756.9043013698631</v>
          </cell>
        </row>
        <row r="2885">
          <cell r="B2885">
            <v>30518</v>
          </cell>
          <cell r="C2885">
            <v>1</v>
          </cell>
          <cell r="D2885">
            <v>1</v>
          </cell>
          <cell r="Q2885">
            <v>1999</v>
          </cell>
          <cell r="R2885" t="str">
            <v>199910</v>
          </cell>
          <cell r="S2885">
            <v>36447</v>
          </cell>
          <cell r="T2885">
            <v>1981.14</v>
          </cell>
          <cell r="U2885">
            <v>1978.5474193548384</v>
          </cell>
          <cell r="V2885">
            <v>1756.9043013698631</v>
          </cell>
        </row>
        <row r="2886">
          <cell r="B2886">
            <v>30519</v>
          </cell>
          <cell r="C2886">
            <v>1</v>
          </cell>
          <cell r="D2886">
            <v>1</v>
          </cell>
          <cell r="Q2886">
            <v>1999</v>
          </cell>
          <cell r="R2886" t="str">
            <v>199910</v>
          </cell>
          <cell r="S2886">
            <v>36448</v>
          </cell>
          <cell r="T2886">
            <v>1975.8</v>
          </cell>
          <cell r="U2886">
            <v>1978.5474193548384</v>
          </cell>
          <cell r="V2886">
            <v>1756.9043013698631</v>
          </cell>
        </row>
        <row r="2887">
          <cell r="B2887">
            <v>30520</v>
          </cell>
          <cell r="C2887">
            <v>1</v>
          </cell>
          <cell r="D2887">
            <v>1</v>
          </cell>
          <cell r="Q2887">
            <v>1999</v>
          </cell>
          <cell r="R2887" t="str">
            <v>199910</v>
          </cell>
          <cell r="S2887">
            <v>36449</v>
          </cell>
          <cell r="T2887">
            <v>1977.04</v>
          </cell>
          <cell r="U2887">
            <v>1978.5474193548384</v>
          </cell>
          <cell r="V2887">
            <v>1756.9043013698631</v>
          </cell>
        </row>
        <row r="2888">
          <cell r="B2888">
            <v>30521</v>
          </cell>
          <cell r="C2888">
            <v>1</v>
          </cell>
          <cell r="D2888">
            <v>1</v>
          </cell>
          <cell r="Q2888">
            <v>1999</v>
          </cell>
          <cell r="R2888" t="str">
            <v>199910</v>
          </cell>
          <cell r="S2888">
            <v>36450</v>
          </cell>
          <cell r="T2888">
            <v>1977.04</v>
          </cell>
          <cell r="U2888">
            <v>1978.5474193548384</v>
          </cell>
          <cell r="V2888">
            <v>1756.9043013698631</v>
          </cell>
        </row>
        <row r="2889">
          <cell r="B2889">
            <v>30522</v>
          </cell>
          <cell r="C2889">
            <v>1</v>
          </cell>
          <cell r="D2889">
            <v>1</v>
          </cell>
          <cell r="Q2889">
            <v>1999</v>
          </cell>
          <cell r="R2889" t="str">
            <v>199910</v>
          </cell>
          <cell r="S2889">
            <v>36451</v>
          </cell>
          <cell r="T2889">
            <v>1977.04</v>
          </cell>
          <cell r="U2889">
            <v>1978.5474193548384</v>
          </cell>
          <cell r="V2889">
            <v>1756.9043013698631</v>
          </cell>
        </row>
        <row r="2890">
          <cell r="B2890">
            <v>30523</v>
          </cell>
          <cell r="C2890">
            <v>1</v>
          </cell>
          <cell r="D2890">
            <v>1</v>
          </cell>
          <cell r="Q2890">
            <v>1999</v>
          </cell>
          <cell r="R2890" t="str">
            <v>199910</v>
          </cell>
          <cell r="S2890">
            <v>36452</v>
          </cell>
          <cell r="T2890">
            <v>1977.04</v>
          </cell>
          <cell r="U2890">
            <v>1978.5474193548384</v>
          </cell>
          <cell r="V2890">
            <v>1756.9043013698631</v>
          </cell>
        </row>
        <row r="2891">
          <cell r="B2891">
            <v>30524</v>
          </cell>
          <cell r="C2891">
            <v>1</v>
          </cell>
          <cell r="D2891">
            <v>1</v>
          </cell>
          <cell r="Q2891">
            <v>1999</v>
          </cell>
          <cell r="R2891" t="str">
            <v>199910</v>
          </cell>
          <cell r="S2891">
            <v>36453</v>
          </cell>
          <cell r="T2891">
            <v>1965.92</v>
          </cell>
          <cell r="U2891">
            <v>1978.5474193548384</v>
          </cell>
          <cell r="V2891">
            <v>1756.9043013698631</v>
          </cell>
        </row>
        <row r="2892">
          <cell r="B2892">
            <v>30525</v>
          </cell>
          <cell r="C2892">
            <v>1</v>
          </cell>
          <cell r="D2892">
            <v>1</v>
          </cell>
          <cell r="Q2892">
            <v>1999</v>
          </cell>
          <cell r="R2892" t="str">
            <v>199910</v>
          </cell>
          <cell r="S2892">
            <v>36454</v>
          </cell>
          <cell r="T2892">
            <v>1957.53</v>
          </cell>
          <cell r="U2892">
            <v>1978.5474193548384</v>
          </cell>
          <cell r="V2892">
            <v>1756.9043013698631</v>
          </cell>
        </row>
        <row r="2893">
          <cell r="B2893">
            <v>30526</v>
          </cell>
          <cell r="C2893">
            <v>1</v>
          </cell>
          <cell r="D2893">
            <v>1</v>
          </cell>
          <cell r="Q2893">
            <v>1999</v>
          </cell>
          <cell r="R2893" t="str">
            <v>199910</v>
          </cell>
          <cell r="S2893">
            <v>36455</v>
          </cell>
          <cell r="T2893">
            <v>1946</v>
          </cell>
          <cell r="U2893">
            <v>1978.5474193548384</v>
          </cell>
          <cell r="V2893">
            <v>1756.9043013698631</v>
          </cell>
        </row>
        <row r="2894">
          <cell r="B2894">
            <v>30527</v>
          </cell>
          <cell r="C2894">
            <v>1</v>
          </cell>
          <cell r="D2894">
            <v>1</v>
          </cell>
          <cell r="Q2894">
            <v>1999</v>
          </cell>
          <cell r="R2894" t="str">
            <v>199910</v>
          </cell>
          <cell r="S2894">
            <v>36456</v>
          </cell>
          <cell r="T2894">
            <v>1946.24</v>
          </cell>
          <cell r="U2894">
            <v>1978.5474193548384</v>
          </cell>
          <cell r="V2894">
            <v>1756.9043013698631</v>
          </cell>
        </row>
        <row r="2895">
          <cell r="B2895">
            <v>30528</v>
          </cell>
          <cell r="C2895">
            <v>1</v>
          </cell>
          <cell r="D2895">
            <v>1</v>
          </cell>
          <cell r="Q2895">
            <v>1999</v>
          </cell>
          <cell r="R2895" t="str">
            <v>199910</v>
          </cell>
          <cell r="S2895">
            <v>36457</v>
          </cell>
          <cell r="T2895">
            <v>1946.24</v>
          </cell>
          <cell r="U2895">
            <v>1978.5474193548384</v>
          </cell>
          <cell r="V2895">
            <v>1756.9043013698631</v>
          </cell>
        </row>
        <row r="2896">
          <cell r="B2896">
            <v>30529</v>
          </cell>
          <cell r="C2896">
            <v>1</v>
          </cell>
          <cell r="D2896">
            <v>1</v>
          </cell>
          <cell r="Q2896">
            <v>1999</v>
          </cell>
          <cell r="R2896" t="str">
            <v>199910</v>
          </cell>
          <cell r="S2896">
            <v>36458</v>
          </cell>
          <cell r="T2896">
            <v>1946.24</v>
          </cell>
          <cell r="U2896">
            <v>1978.5474193548384</v>
          </cell>
          <cell r="V2896">
            <v>1756.9043013698631</v>
          </cell>
        </row>
        <row r="2897">
          <cell r="B2897">
            <v>30530</v>
          </cell>
          <cell r="C2897">
            <v>1</v>
          </cell>
          <cell r="D2897">
            <v>1</v>
          </cell>
          <cell r="Q2897">
            <v>1999</v>
          </cell>
          <cell r="R2897" t="str">
            <v>199910</v>
          </cell>
          <cell r="S2897">
            <v>36459</v>
          </cell>
          <cell r="T2897">
            <v>1949.33</v>
          </cell>
          <cell r="U2897">
            <v>1978.5474193548384</v>
          </cell>
          <cell r="V2897">
            <v>1756.9043013698631</v>
          </cell>
        </row>
        <row r="2898">
          <cell r="B2898">
            <v>30531</v>
          </cell>
          <cell r="C2898">
            <v>1</v>
          </cell>
          <cell r="D2898">
            <v>1</v>
          </cell>
          <cell r="Q2898">
            <v>1999</v>
          </cell>
          <cell r="R2898" t="str">
            <v>199910</v>
          </cell>
          <cell r="S2898">
            <v>36460</v>
          </cell>
          <cell r="T2898">
            <v>1966.07</v>
          </cell>
          <cell r="U2898">
            <v>1978.5474193548384</v>
          </cell>
          <cell r="V2898">
            <v>1756.9043013698631</v>
          </cell>
        </row>
        <row r="2899">
          <cell r="B2899">
            <v>30532</v>
          </cell>
          <cell r="C2899">
            <v>1</v>
          </cell>
          <cell r="D2899">
            <v>1</v>
          </cell>
          <cell r="Q2899">
            <v>1999</v>
          </cell>
          <cell r="R2899" t="str">
            <v>199910</v>
          </cell>
          <cell r="S2899">
            <v>36461</v>
          </cell>
          <cell r="T2899">
            <v>1968.9</v>
          </cell>
          <cell r="U2899">
            <v>1978.5474193548384</v>
          </cell>
          <cell r="V2899">
            <v>1756.9043013698631</v>
          </cell>
        </row>
        <row r="2900">
          <cell r="B2900">
            <v>30533</v>
          </cell>
          <cell r="C2900">
            <v>1</v>
          </cell>
          <cell r="D2900">
            <v>1</v>
          </cell>
          <cell r="Q2900">
            <v>1999</v>
          </cell>
          <cell r="R2900" t="str">
            <v>199910</v>
          </cell>
          <cell r="S2900">
            <v>36462</v>
          </cell>
          <cell r="T2900">
            <v>1965.44</v>
          </cell>
          <cell r="U2900">
            <v>1978.5474193548384</v>
          </cell>
          <cell r="V2900">
            <v>1756.9043013698631</v>
          </cell>
        </row>
        <row r="2901">
          <cell r="B2901">
            <v>30534</v>
          </cell>
          <cell r="C2901">
            <v>1</v>
          </cell>
          <cell r="D2901">
            <v>1</v>
          </cell>
          <cell r="Q2901">
            <v>1999</v>
          </cell>
          <cell r="R2901" t="str">
            <v>199910</v>
          </cell>
          <cell r="S2901">
            <v>36463</v>
          </cell>
          <cell r="T2901">
            <v>1971.59</v>
          </cell>
          <cell r="U2901">
            <v>1978.5474193548384</v>
          </cell>
          <cell r="V2901">
            <v>1756.9043013698631</v>
          </cell>
        </row>
        <row r="2902">
          <cell r="B2902">
            <v>30535</v>
          </cell>
          <cell r="C2902">
            <v>1</v>
          </cell>
          <cell r="D2902">
            <v>1</v>
          </cell>
          <cell r="Q2902">
            <v>1999</v>
          </cell>
          <cell r="R2902" t="str">
            <v>199910</v>
          </cell>
          <cell r="S2902">
            <v>36464</v>
          </cell>
          <cell r="T2902">
            <v>1971.59</v>
          </cell>
          <cell r="U2902">
            <v>1978.5474193548384</v>
          </cell>
          <cell r="V2902">
            <v>1756.9043013698631</v>
          </cell>
        </row>
        <row r="2903">
          <cell r="B2903">
            <v>30536</v>
          </cell>
          <cell r="C2903">
            <v>1</v>
          </cell>
          <cell r="D2903">
            <v>1</v>
          </cell>
          <cell r="Q2903">
            <v>1999</v>
          </cell>
          <cell r="R2903" t="str">
            <v>199911</v>
          </cell>
          <cell r="S2903">
            <v>36465</v>
          </cell>
          <cell r="T2903">
            <v>1971.59</v>
          </cell>
          <cell r="U2903">
            <v>1945.4256666666665</v>
          </cell>
          <cell r="V2903">
            <v>1756.9043013698631</v>
          </cell>
        </row>
        <row r="2904">
          <cell r="B2904">
            <v>30537</v>
          </cell>
          <cell r="C2904">
            <v>1</v>
          </cell>
          <cell r="D2904">
            <v>1</v>
          </cell>
          <cell r="Q2904">
            <v>1999</v>
          </cell>
          <cell r="R2904" t="str">
            <v>199911</v>
          </cell>
          <cell r="S2904">
            <v>36466</v>
          </cell>
          <cell r="T2904">
            <v>1971.59</v>
          </cell>
          <cell r="U2904">
            <v>1945.4256666666665</v>
          </cell>
          <cell r="V2904">
            <v>1756.9043013698631</v>
          </cell>
        </row>
        <row r="2905">
          <cell r="B2905">
            <v>30538</v>
          </cell>
          <cell r="C2905">
            <v>1</v>
          </cell>
          <cell r="D2905">
            <v>1</v>
          </cell>
          <cell r="Q2905">
            <v>1999</v>
          </cell>
          <cell r="R2905" t="str">
            <v>199911</v>
          </cell>
          <cell r="S2905">
            <v>36467</v>
          </cell>
          <cell r="T2905">
            <v>1966.5</v>
          </cell>
          <cell r="U2905">
            <v>1945.4256666666665</v>
          </cell>
          <cell r="V2905">
            <v>1756.9043013698631</v>
          </cell>
        </row>
        <row r="2906">
          <cell r="B2906">
            <v>30539</v>
          </cell>
          <cell r="C2906">
            <v>1</v>
          </cell>
          <cell r="D2906">
            <v>1</v>
          </cell>
          <cell r="Q2906">
            <v>1999</v>
          </cell>
          <cell r="R2906" t="str">
            <v>199911</v>
          </cell>
          <cell r="S2906">
            <v>36468</v>
          </cell>
          <cell r="T2906">
            <v>1960.7</v>
          </cell>
          <cell r="U2906">
            <v>1945.4256666666665</v>
          </cell>
          <cell r="V2906">
            <v>1756.9043013698631</v>
          </cell>
        </row>
        <row r="2907">
          <cell r="B2907">
            <v>30540</v>
          </cell>
          <cell r="C2907">
            <v>1</v>
          </cell>
          <cell r="D2907">
            <v>1</v>
          </cell>
          <cell r="Q2907">
            <v>1999</v>
          </cell>
          <cell r="R2907" t="str">
            <v>199911</v>
          </cell>
          <cell r="S2907">
            <v>36469</v>
          </cell>
          <cell r="T2907">
            <v>1962.16</v>
          </cell>
          <cell r="U2907">
            <v>1945.4256666666665</v>
          </cell>
          <cell r="V2907">
            <v>1756.9043013698631</v>
          </cell>
        </row>
        <row r="2908">
          <cell r="B2908">
            <v>30541</v>
          </cell>
          <cell r="C2908">
            <v>1</v>
          </cell>
          <cell r="D2908">
            <v>1</v>
          </cell>
          <cell r="Q2908">
            <v>1999</v>
          </cell>
          <cell r="R2908" t="str">
            <v>199911</v>
          </cell>
          <cell r="S2908">
            <v>36470</v>
          </cell>
          <cell r="T2908">
            <v>1959.46</v>
          </cell>
          <cell r="U2908">
            <v>1945.4256666666665</v>
          </cell>
          <cell r="V2908">
            <v>1756.9043013698631</v>
          </cell>
        </row>
        <row r="2909">
          <cell r="B2909">
            <v>30542</v>
          </cell>
          <cell r="C2909">
            <v>1</v>
          </cell>
          <cell r="D2909">
            <v>1</v>
          </cell>
          <cell r="Q2909">
            <v>1999</v>
          </cell>
          <cell r="R2909" t="str">
            <v>199911</v>
          </cell>
          <cell r="S2909">
            <v>36471</v>
          </cell>
          <cell r="T2909">
            <v>1959.46</v>
          </cell>
          <cell r="U2909">
            <v>1945.4256666666665</v>
          </cell>
          <cell r="V2909">
            <v>1756.9043013698631</v>
          </cell>
        </row>
        <row r="2910">
          <cell r="B2910">
            <v>30543</v>
          </cell>
          <cell r="C2910">
            <v>1</v>
          </cell>
          <cell r="D2910">
            <v>1</v>
          </cell>
          <cell r="Q2910">
            <v>1999</v>
          </cell>
          <cell r="R2910" t="str">
            <v>199911</v>
          </cell>
          <cell r="S2910">
            <v>36472</v>
          </cell>
          <cell r="T2910">
            <v>1959.46</v>
          </cell>
          <cell r="U2910">
            <v>1945.4256666666665</v>
          </cell>
          <cell r="V2910">
            <v>1756.9043013698631</v>
          </cell>
        </row>
        <row r="2911">
          <cell r="B2911">
            <v>30544</v>
          </cell>
          <cell r="C2911">
            <v>1</v>
          </cell>
          <cell r="D2911">
            <v>1</v>
          </cell>
          <cell r="Q2911">
            <v>1999</v>
          </cell>
          <cell r="R2911" t="str">
            <v>199911</v>
          </cell>
          <cell r="S2911">
            <v>36473</v>
          </cell>
          <cell r="T2911">
            <v>1954.56</v>
          </cell>
          <cell r="U2911">
            <v>1945.4256666666665</v>
          </cell>
          <cell r="V2911">
            <v>1756.9043013698631</v>
          </cell>
        </row>
        <row r="2912">
          <cell r="B2912">
            <v>30545</v>
          </cell>
          <cell r="C2912">
            <v>1</v>
          </cell>
          <cell r="D2912">
            <v>1</v>
          </cell>
          <cell r="Q2912">
            <v>1999</v>
          </cell>
          <cell r="R2912" t="str">
            <v>199911</v>
          </cell>
          <cell r="S2912">
            <v>36474</v>
          </cell>
          <cell r="T2912">
            <v>1948.05</v>
          </cell>
          <cell r="U2912">
            <v>1945.4256666666665</v>
          </cell>
          <cell r="V2912">
            <v>1756.9043013698631</v>
          </cell>
        </row>
        <row r="2913">
          <cell r="B2913">
            <v>30546</v>
          </cell>
          <cell r="C2913">
            <v>1</v>
          </cell>
          <cell r="D2913">
            <v>1</v>
          </cell>
          <cell r="Q2913">
            <v>1999</v>
          </cell>
          <cell r="R2913" t="str">
            <v>199911</v>
          </cell>
          <cell r="S2913">
            <v>36475</v>
          </cell>
          <cell r="T2913">
            <v>1951.11</v>
          </cell>
          <cell r="U2913">
            <v>1945.4256666666665</v>
          </cell>
          <cell r="V2913">
            <v>1756.9043013698631</v>
          </cell>
        </row>
        <row r="2914">
          <cell r="B2914">
            <v>30547</v>
          </cell>
          <cell r="C2914">
            <v>1</v>
          </cell>
          <cell r="D2914">
            <v>1</v>
          </cell>
          <cell r="Q2914">
            <v>1999</v>
          </cell>
          <cell r="R2914" t="str">
            <v>199911</v>
          </cell>
          <cell r="S2914">
            <v>36476</v>
          </cell>
          <cell r="T2914">
            <v>1958.41</v>
          </cell>
          <cell r="U2914">
            <v>1945.4256666666665</v>
          </cell>
          <cell r="V2914">
            <v>1756.9043013698631</v>
          </cell>
        </row>
        <row r="2915">
          <cell r="B2915">
            <v>30548</v>
          </cell>
          <cell r="C2915">
            <v>1</v>
          </cell>
          <cell r="D2915">
            <v>1</v>
          </cell>
          <cell r="Q2915">
            <v>1999</v>
          </cell>
          <cell r="R2915" t="str">
            <v>199911</v>
          </cell>
          <cell r="S2915">
            <v>36477</v>
          </cell>
          <cell r="T2915">
            <v>1961.8</v>
          </cell>
          <cell r="U2915">
            <v>1945.4256666666665</v>
          </cell>
          <cell r="V2915">
            <v>1756.9043013698631</v>
          </cell>
        </row>
        <row r="2916">
          <cell r="B2916">
            <v>30549</v>
          </cell>
          <cell r="C2916">
            <v>1</v>
          </cell>
          <cell r="D2916">
            <v>1</v>
          </cell>
          <cell r="Q2916">
            <v>1999</v>
          </cell>
          <cell r="R2916" t="str">
            <v>199911</v>
          </cell>
          <cell r="S2916">
            <v>36478</v>
          </cell>
          <cell r="T2916">
            <v>1961.8</v>
          </cell>
          <cell r="U2916">
            <v>1945.4256666666665</v>
          </cell>
          <cell r="V2916">
            <v>1756.9043013698631</v>
          </cell>
        </row>
        <row r="2917">
          <cell r="B2917">
            <v>30550</v>
          </cell>
          <cell r="C2917">
            <v>1</v>
          </cell>
          <cell r="D2917">
            <v>1</v>
          </cell>
          <cell r="Q2917">
            <v>1999</v>
          </cell>
          <cell r="R2917" t="str">
            <v>199911</v>
          </cell>
          <cell r="S2917">
            <v>36479</v>
          </cell>
          <cell r="T2917">
            <v>1961.8</v>
          </cell>
          <cell r="U2917">
            <v>1945.4256666666665</v>
          </cell>
          <cell r="V2917">
            <v>1756.9043013698631</v>
          </cell>
        </row>
        <row r="2918">
          <cell r="B2918">
            <v>30551</v>
          </cell>
          <cell r="C2918">
            <v>1</v>
          </cell>
          <cell r="D2918">
            <v>1</v>
          </cell>
          <cell r="Q2918">
            <v>1999</v>
          </cell>
          <cell r="R2918" t="str">
            <v>199911</v>
          </cell>
          <cell r="S2918">
            <v>36480</v>
          </cell>
          <cell r="T2918">
            <v>1961.8</v>
          </cell>
          <cell r="U2918">
            <v>1945.4256666666665</v>
          </cell>
          <cell r="V2918">
            <v>1756.9043013698631</v>
          </cell>
        </row>
        <row r="2919">
          <cell r="B2919">
            <v>30552</v>
          </cell>
          <cell r="C2919">
            <v>1</v>
          </cell>
          <cell r="D2919">
            <v>1</v>
          </cell>
          <cell r="Q2919">
            <v>1999</v>
          </cell>
          <cell r="R2919" t="str">
            <v>199911</v>
          </cell>
          <cell r="S2919">
            <v>36481</v>
          </cell>
          <cell r="T2919">
            <v>1961.7</v>
          </cell>
          <cell r="U2919">
            <v>1945.4256666666665</v>
          </cell>
          <cell r="V2919">
            <v>1756.9043013698631</v>
          </cell>
        </row>
        <row r="2920">
          <cell r="B2920">
            <v>30553</v>
          </cell>
          <cell r="C2920">
            <v>1</v>
          </cell>
          <cell r="D2920">
            <v>1</v>
          </cell>
          <cell r="Q2920">
            <v>1999</v>
          </cell>
          <cell r="R2920" t="str">
            <v>199911</v>
          </cell>
          <cell r="S2920">
            <v>36482</v>
          </cell>
          <cell r="T2920">
            <v>1946.27</v>
          </cell>
          <cell r="U2920">
            <v>1945.4256666666665</v>
          </cell>
          <cell r="V2920">
            <v>1756.9043013698631</v>
          </cell>
        </row>
        <row r="2921">
          <cell r="B2921">
            <v>30554</v>
          </cell>
          <cell r="C2921">
            <v>1</v>
          </cell>
          <cell r="D2921">
            <v>1</v>
          </cell>
          <cell r="Q2921">
            <v>1999</v>
          </cell>
          <cell r="R2921" t="str">
            <v>199911</v>
          </cell>
          <cell r="S2921">
            <v>36483</v>
          </cell>
          <cell r="T2921">
            <v>1927.47</v>
          </cell>
          <cell r="U2921">
            <v>1945.4256666666665</v>
          </cell>
          <cell r="V2921">
            <v>1756.9043013698631</v>
          </cell>
        </row>
        <row r="2922">
          <cell r="B2922">
            <v>30555</v>
          </cell>
          <cell r="C2922">
            <v>1</v>
          </cell>
          <cell r="D2922">
            <v>1</v>
          </cell>
          <cell r="Q2922">
            <v>1999</v>
          </cell>
          <cell r="R2922" t="str">
            <v>199911</v>
          </cell>
          <cell r="S2922">
            <v>36484</v>
          </cell>
          <cell r="T2922">
            <v>1925.11</v>
          </cell>
          <cell r="U2922">
            <v>1945.4256666666665</v>
          </cell>
          <cell r="V2922">
            <v>1756.9043013698631</v>
          </cell>
        </row>
        <row r="2923">
          <cell r="B2923">
            <v>30556</v>
          </cell>
          <cell r="C2923">
            <v>1</v>
          </cell>
          <cell r="D2923">
            <v>1</v>
          </cell>
          <cell r="Q2923">
            <v>1999</v>
          </cell>
          <cell r="R2923" t="str">
            <v>199911</v>
          </cell>
          <cell r="S2923">
            <v>36485</v>
          </cell>
          <cell r="T2923">
            <v>1925.11</v>
          </cell>
          <cell r="U2923">
            <v>1945.4256666666665</v>
          </cell>
          <cell r="V2923">
            <v>1756.9043013698631</v>
          </cell>
        </row>
        <row r="2924">
          <cell r="B2924">
            <v>30557</v>
          </cell>
          <cell r="C2924">
            <v>1</v>
          </cell>
          <cell r="D2924">
            <v>1</v>
          </cell>
          <cell r="Q2924">
            <v>1999</v>
          </cell>
          <cell r="R2924" t="str">
            <v>199911</v>
          </cell>
          <cell r="S2924">
            <v>36486</v>
          </cell>
          <cell r="T2924">
            <v>1925.11</v>
          </cell>
          <cell r="U2924">
            <v>1945.4256666666665</v>
          </cell>
          <cell r="V2924">
            <v>1756.9043013698631</v>
          </cell>
        </row>
        <row r="2925">
          <cell r="B2925">
            <v>30558</v>
          </cell>
          <cell r="C2925">
            <v>1</v>
          </cell>
          <cell r="D2925">
            <v>1</v>
          </cell>
          <cell r="Q2925">
            <v>1999</v>
          </cell>
          <cell r="R2925" t="str">
            <v>199911</v>
          </cell>
          <cell r="S2925">
            <v>36487</v>
          </cell>
          <cell r="T2925">
            <v>1935.48</v>
          </cell>
          <cell r="U2925">
            <v>1945.4256666666665</v>
          </cell>
          <cell r="V2925">
            <v>1756.9043013698631</v>
          </cell>
        </row>
        <row r="2926">
          <cell r="B2926">
            <v>30559</v>
          </cell>
          <cell r="C2926">
            <v>1</v>
          </cell>
          <cell r="D2926">
            <v>1</v>
          </cell>
          <cell r="Q2926">
            <v>1999</v>
          </cell>
          <cell r="R2926" t="str">
            <v>199911</v>
          </cell>
          <cell r="S2926">
            <v>36488</v>
          </cell>
          <cell r="T2926">
            <v>1925</v>
          </cell>
          <cell r="U2926">
            <v>1945.4256666666665</v>
          </cell>
          <cell r="V2926">
            <v>1756.9043013698631</v>
          </cell>
        </row>
        <row r="2927">
          <cell r="B2927">
            <v>30560</v>
          </cell>
          <cell r="C2927">
            <v>1</v>
          </cell>
          <cell r="D2927">
            <v>1</v>
          </cell>
          <cell r="Q2927">
            <v>1999</v>
          </cell>
          <cell r="R2927" t="str">
            <v>199911</v>
          </cell>
          <cell r="S2927">
            <v>36489</v>
          </cell>
          <cell r="T2927">
            <v>1912.86</v>
          </cell>
          <cell r="U2927">
            <v>1945.4256666666665</v>
          </cell>
          <cell r="V2927">
            <v>1756.9043013698631</v>
          </cell>
        </row>
        <row r="2928">
          <cell r="B2928">
            <v>30561</v>
          </cell>
          <cell r="C2928">
            <v>1</v>
          </cell>
          <cell r="D2928">
            <v>1</v>
          </cell>
          <cell r="Q2928">
            <v>1999</v>
          </cell>
          <cell r="R2928" t="str">
            <v>199911</v>
          </cell>
          <cell r="S2928">
            <v>36490</v>
          </cell>
          <cell r="T2928">
            <v>1918.85</v>
          </cell>
          <cell r="U2928">
            <v>1945.4256666666665</v>
          </cell>
          <cell r="V2928">
            <v>1756.9043013698631</v>
          </cell>
        </row>
        <row r="2929">
          <cell r="B2929">
            <v>30562</v>
          </cell>
          <cell r="C2929">
            <v>1</v>
          </cell>
          <cell r="D2929">
            <v>1</v>
          </cell>
          <cell r="Q2929">
            <v>1999</v>
          </cell>
          <cell r="R2929" t="str">
            <v>199911</v>
          </cell>
          <cell r="S2929">
            <v>36491</v>
          </cell>
          <cell r="T2929">
            <v>1921.93</v>
          </cell>
          <cell r="U2929">
            <v>1945.4256666666665</v>
          </cell>
          <cell r="V2929">
            <v>1756.9043013698631</v>
          </cell>
        </row>
        <row r="2930">
          <cell r="B2930">
            <v>30563</v>
          </cell>
          <cell r="C2930">
            <v>1</v>
          </cell>
          <cell r="D2930">
            <v>1</v>
          </cell>
          <cell r="Q2930">
            <v>1999</v>
          </cell>
          <cell r="R2930" t="str">
            <v>199911</v>
          </cell>
          <cell r="S2930">
            <v>36492</v>
          </cell>
          <cell r="T2930">
            <v>1921.93</v>
          </cell>
          <cell r="U2930">
            <v>1945.4256666666665</v>
          </cell>
          <cell r="V2930">
            <v>1756.9043013698631</v>
          </cell>
        </row>
        <row r="2931">
          <cell r="B2931">
            <v>30564</v>
          </cell>
          <cell r="C2931">
            <v>1</v>
          </cell>
          <cell r="D2931">
            <v>1</v>
          </cell>
          <cell r="Q2931">
            <v>1999</v>
          </cell>
          <cell r="R2931" t="str">
            <v>199911</v>
          </cell>
          <cell r="S2931">
            <v>36493</v>
          </cell>
          <cell r="T2931">
            <v>1921.93</v>
          </cell>
          <cell r="U2931">
            <v>1945.4256666666665</v>
          </cell>
          <cell r="V2931">
            <v>1756.9043013698631</v>
          </cell>
        </row>
        <row r="2932">
          <cell r="B2932">
            <v>30565</v>
          </cell>
          <cell r="C2932">
            <v>1</v>
          </cell>
          <cell r="D2932">
            <v>1</v>
          </cell>
          <cell r="Q2932">
            <v>1999</v>
          </cell>
          <cell r="R2932" t="str">
            <v>199911</v>
          </cell>
          <cell r="S2932">
            <v>36494</v>
          </cell>
          <cell r="T2932">
            <v>1923.77</v>
          </cell>
          <cell r="U2932">
            <v>1945.4256666666665</v>
          </cell>
          <cell r="V2932">
            <v>1756.9043013698631</v>
          </cell>
        </row>
        <row r="2933">
          <cell r="B2933">
            <v>30566</v>
          </cell>
          <cell r="C2933">
            <v>1</v>
          </cell>
          <cell r="D2933">
            <v>1</v>
          </cell>
          <cell r="Q2933">
            <v>1999</v>
          </cell>
          <cell r="R2933" t="str">
            <v>199912</v>
          </cell>
          <cell r="S2933">
            <v>36495</v>
          </cell>
          <cell r="T2933">
            <v>1922.47</v>
          </cell>
          <cell r="U2933">
            <v>1887.4735483870966</v>
          </cell>
          <cell r="V2933">
            <v>1756.9043013698631</v>
          </cell>
        </row>
        <row r="2934">
          <cell r="B2934">
            <v>30567</v>
          </cell>
          <cell r="C2934">
            <v>1</v>
          </cell>
          <cell r="D2934">
            <v>1</v>
          </cell>
          <cell r="Q2934">
            <v>1999</v>
          </cell>
          <cell r="R2934" t="str">
            <v>199912</v>
          </cell>
          <cell r="S2934">
            <v>36496</v>
          </cell>
          <cell r="T2934">
            <v>1918.63</v>
          </cell>
          <cell r="U2934">
            <v>1887.4735483870966</v>
          </cell>
          <cell r="V2934">
            <v>1756.9043013698631</v>
          </cell>
        </row>
        <row r="2935">
          <cell r="B2935">
            <v>30568</v>
          </cell>
          <cell r="C2935">
            <v>1</v>
          </cell>
          <cell r="D2935">
            <v>1</v>
          </cell>
          <cell r="Q2935">
            <v>1999</v>
          </cell>
          <cell r="R2935" t="str">
            <v>199912</v>
          </cell>
          <cell r="S2935">
            <v>36497</v>
          </cell>
          <cell r="T2935">
            <v>1911.35</v>
          </cell>
          <cell r="U2935">
            <v>1887.4735483870966</v>
          </cell>
          <cell r="V2935">
            <v>1756.9043013698631</v>
          </cell>
        </row>
        <row r="2936">
          <cell r="B2936">
            <v>30569</v>
          </cell>
          <cell r="C2936">
            <v>1</v>
          </cell>
          <cell r="D2936">
            <v>1</v>
          </cell>
          <cell r="Q2936">
            <v>1999</v>
          </cell>
          <cell r="R2936" t="str">
            <v>199912</v>
          </cell>
          <cell r="S2936">
            <v>36498</v>
          </cell>
          <cell r="T2936">
            <v>1903.8</v>
          </cell>
          <cell r="U2936">
            <v>1887.4735483870966</v>
          </cell>
          <cell r="V2936">
            <v>1756.9043013698631</v>
          </cell>
        </row>
        <row r="2937">
          <cell r="B2937">
            <v>30570</v>
          </cell>
          <cell r="C2937">
            <v>1</v>
          </cell>
          <cell r="D2937">
            <v>1</v>
          </cell>
          <cell r="Q2937">
            <v>1999</v>
          </cell>
          <cell r="R2937" t="str">
            <v>199912</v>
          </cell>
          <cell r="S2937">
            <v>36499</v>
          </cell>
          <cell r="T2937">
            <v>1903.8</v>
          </cell>
          <cell r="U2937">
            <v>1887.4735483870966</v>
          </cell>
          <cell r="V2937">
            <v>1756.9043013698631</v>
          </cell>
        </row>
        <row r="2938">
          <cell r="B2938">
            <v>30571</v>
          </cell>
          <cell r="C2938">
            <v>1</v>
          </cell>
          <cell r="D2938">
            <v>1</v>
          </cell>
          <cell r="Q2938">
            <v>1999</v>
          </cell>
          <cell r="R2938" t="str">
            <v>199912</v>
          </cell>
          <cell r="S2938">
            <v>36500</v>
          </cell>
          <cell r="T2938">
            <v>1903.8</v>
          </cell>
          <cell r="U2938">
            <v>1887.4735483870966</v>
          </cell>
          <cell r="V2938">
            <v>1756.9043013698631</v>
          </cell>
        </row>
        <row r="2939">
          <cell r="B2939">
            <v>30572</v>
          </cell>
          <cell r="C2939">
            <v>1</v>
          </cell>
          <cell r="D2939">
            <v>1</v>
          </cell>
          <cell r="Q2939">
            <v>1999</v>
          </cell>
          <cell r="R2939" t="str">
            <v>199912</v>
          </cell>
          <cell r="S2939">
            <v>36501</v>
          </cell>
          <cell r="T2939">
            <v>1886.46</v>
          </cell>
          <cell r="U2939">
            <v>1887.4735483870966</v>
          </cell>
          <cell r="V2939">
            <v>1756.9043013698631</v>
          </cell>
        </row>
        <row r="2940">
          <cell r="B2940">
            <v>30573</v>
          </cell>
          <cell r="C2940">
            <v>1</v>
          </cell>
          <cell r="D2940">
            <v>1</v>
          </cell>
          <cell r="Q2940">
            <v>1999</v>
          </cell>
          <cell r="R2940" t="str">
            <v>199912</v>
          </cell>
          <cell r="S2940">
            <v>36502</v>
          </cell>
          <cell r="T2940">
            <v>1888.99</v>
          </cell>
          <cell r="U2940">
            <v>1887.4735483870966</v>
          </cell>
          <cell r="V2940">
            <v>1756.9043013698631</v>
          </cell>
        </row>
        <row r="2941">
          <cell r="B2941">
            <v>30574</v>
          </cell>
          <cell r="C2941">
            <v>1</v>
          </cell>
          <cell r="D2941">
            <v>1</v>
          </cell>
          <cell r="Q2941">
            <v>1999</v>
          </cell>
          <cell r="R2941" t="str">
            <v>199912</v>
          </cell>
          <cell r="S2941">
            <v>36503</v>
          </cell>
          <cell r="T2941">
            <v>1888.99</v>
          </cell>
          <cell r="U2941">
            <v>1887.4735483870966</v>
          </cell>
          <cell r="V2941">
            <v>1756.9043013698631</v>
          </cell>
        </row>
        <row r="2942">
          <cell r="B2942">
            <v>30575</v>
          </cell>
          <cell r="C2942">
            <v>1</v>
          </cell>
          <cell r="D2942">
            <v>1</v>
          </cell>
          <cell r="Q2942">
            <v>1999</v>
          </cell>
          <cell r="R2942" t="str">
            <v>199912</v>
          </cell>
          <cell r="S2942">
            <v>36504</v>
          </cell>
          <cell r="T2942">
            <v>1906.91</v>
          </cell>
          <cell r="U2942">
            <v>1887.4735483870966</v>
          </cell>
          <cell r="V2942">
            <v>1756.9043013698631</v>
          </cell>
        </row>
        <row r="2943">
          <cell r="B2943">
            <v>30576</v>
          </cell>
          <cell r="C2943">
            <v>1</v>
          </cell>
          <cell r="D2943">
            <v>1</v>
          </cell>
          <cell r="Q2943">
            <v>1999</v>
          </cell>
          <cell r="R2943" t="str">
            <v>199912</v>
          </cell>
          <cell r="S2943">
            <v>36505</v>
          </cell>
          <cell r="T2943">
            <v>1900.22</v>
          </cell>
          <cell r="U2943">
            <v>1887.4735483870966</v>
          </cell>
          <cell r="V2943">
            <v>1756.9043013698631</v>
          </cell>
        </row>
        <row r="2944">
          <cell r="B2944">
            <v>30577</v>
          </cell>
          <cell r="C2944">
            <v>1</v>
          </cell>
          <cell r="D2944">
            <v>1</v>
          </cell>
          <cell r="Q2944">
            <v>1999</v>
          </cell>
          <cell r="R2944" t="str">
            <v>199912</v>
          </cell>
          <cell r="S2944">
            <v>36506</v>
          </cell>
          <cell r="T2944">
            <v>1900.22</v>
          </cell>
          <cell r="U2944">
            <v>1887.4735483870966</v>
          </cell>
          <cell r="V2944">
            <v>1756.9043013698631</v>
          </cell>
        </row>
        <row r="2945">
          <cell r="B2945">
            <v>30578</v>
          </cell>
          <cell r="C2945">
            <v>1</v>
          </cell>
          <cell r="D2945">
            <v>1</v>
          </cell>
          <cell r="Q2945">
            <v>1999</v>
          </cell>
          <cell r="R2945" t="str">
            <v>199912</v>
          </cell>
          <cell r="S2945">
            <v>36507</v>
          </cell>
          <cell r="T2945">
            <v>1900.22</v>
          </cell>
          <cell r="U2945">
            <v>1887.4735483870966</v>
          </cell>
          <cell r="V2945">
            <v>1756.9043013698631</v>
          </cell>
        </row>
        <row r="2946">
          <cell r="B2946">
            <v>30579</v>
          </cell>
          <cell r="C2946">
            <v>1</v>
          </cell>
          <cell r="D2946">
            <v>1</v>
          </cell>
          <cell r="Q2946">
            <v>1999</v>
          </cell>
          <cell r="R2946" t="str">
            <v>199912</v>
          </cell>
          <cell r="S2946">
            <v>36508</v>
          </cell>
          <cell r="T2946">
            <v>1905.5</v>
          </cell>
          <cell r="U2946">
            <v>1887.4735483870966</v>
          </cell>
          <cell r="V2946">
            <v>1756.9043013698631</v>
          </cell>
        </row>
        <row r="2947">
          <cell r="B2947">
            <v>30580</v>
          </cell>
          <cell r="C2947">
            <v>1</v>
          </cell>
          <cell r="D2947">
            <v>1</v>
          </cell>
          <cell r="Q2947">
            <v>1999</v>
          </cell>
          <cell r="R2947" t="str">
            <v>199912</v>
          </cell>
          <cell r="S2947">
            <v>36509</v>
          </cell>
          <cell r="T2947">
            <v>1891.67</v>
          </cell>
          <cell r="U2947">
            <v>1887.4735483870966</v>
          </cell>
          <cell r="V2947">
            <v>1756.9043013698631</v>
          </cell>
        </row>
        <row r="2948">
          <cell r="B2948">
            <v>30581</v>
          </cell>
          <cell r="C2948">
            <v>1</v>
          </cell>
          <cell r="D2948">
            <v>1</v>
          </cell>
          <cell r="Q2948">
            <v>1999</v>
          </cell>
          <cell r="R2948" t="str">
            <v>199912</v>
          </cell>
          <cell r="S2948">
            <v>36510</v>
          </cell>
          <cell r="T2948">
            <v>1874.14</v>
          </cell>
          <cell r="U2948">
            <v>1887.4735483870966</v>
          </cell>
          <cell r="V2948">
            <v>1756.9043013698631</v>
          </cell>
        </row>
        <row r="2949">
          <cell r="B2949">
            <v>30582</v>
          </cell>
          <cell r="C2949">
            <v>1</v>
          </cell>
          <cell r="D2949">
            <v>1</v>
          </cell>
          <cell r="Q2949">
            <v>1999</v>
          </cell>
          <cell r="R2949" t="str">
            <v>199912</v>
          </cell>
          <cell r="S2949">
            <v>36511</v>
          </cell>
          <cell r="T2949">
            <v>1879.55</v>
          </cell>
          <cell r="U2949">
            <v>1887.4735483870966</v>
          </cell>
          <cell r="V2949">
            <v>1756.9043013698631</v>
          </cell>
        </row>
        <row r="2950">
          <cell r="B2950">
            <v>30583</v>
          </cell>
          <cell r="C2950">
            <v>1</v>
          </cell>
          <cell r="D2950">
            <v>1</v>
          </cell>
          <cell r="Q2950">
            <v>1999</v>
          </cell>
          <cell r="R2950" t="str">
            <v>199912</v>
          </cell>
          <cell r="S2950">
            <v>36512</v>
          </cell>
          <cell r="T2950">
            <v>1867.02</v>
          </cell>
          <cell r="U2950">
            <v>1887.4735483870966</v>
          </cell>
          <cell r="V2950">
            <v>1756.9043013698631</v>
          </cell>
        </row>
        <row r="2951">
          <cell r="B2951">
            <v>30584</v>
          </cell>
          <cell r="C2951">
            <v>1</v>
          </cell>
          <cell r="D2951">
            <v>1</v>
          </cell>
          <cell r="Q2951">
            <v>1999</v>
          </cell>
          <cell r="R2951" t="str">
            <v>199912</v>
          </cell>
          <cell r="S2951">
            <v>36513</v>
          </cell>
          <cell r="T2951">
            <v>1867.02</v>
          </cell>
          <cell r="U2951">
            <v>1887.4735483870966</v>
          </cell>
          <cell r="V2951">
            <v>1756.9043013698631</v>
          </cell>
        </row>
        <row r="2952">
          <cell r="B2952">
            <v>30585</v>
          </cell>
          <cell r="C2952">
            <v>1</v>
          </cell>
          <cell r="D2952">
            <v>1</v>
          </cell>
          <cell r="Q2952">
            <v>1999</v>
          </cell>
          <cell r="R2952" t="str">
            <v>199912</v>
          </cell>
          <cell r="S2952">
            <v>36514</v>
          </cell>
          <cell r="T2952">
            <v>1867.02</v>
          </cell>
          <cell r="U2952">
            <v>1887.4735483870966</v>
          </cell>
          <cell r="V2952">
            <v>1756.9043013698631</v>
          </cell>
        </row>
        <row r="2953">
          <cell r="B2953">
            <v>30586</v>
          </cell>
          <cell r="C2953">
            <v>1</v>
          </cell>
          <cell r="D2953">
            <v>1</v>
          </cell>
          <cell r="Q2953">
            <v>1999</v>
          </cell>
          <cell r="R2953" t="str">
            <v>199912</v>
          </cell>
          <cell r="S2953">
            <v>36515</v>
          </cell>
          <cell r="T2953">
            <v>1868.47</v>
          </cell>
          <cell r="U2953">
            <v>1887.4735483870966</v>
          </cell>
          <cell r="V2953">
            <v>1756.9043013698631</v>
          </cell>
        </row>
        <row r="2954">
          <cell r="B2954">
            <v>30587</v>
          </cell>
          <cell r="C2954">
            <v>1</v>
          </cell>
          <cell r="D2954">
            <v>1</v>
          </cell>
          <cell r="Q2954">
            <v>1999</v>
          </cell>
          <cell r="R2954" t="str">
            <v>199912</v>
          </cell>
          <cell r="S2954">
            <v>36516</v>
          </cell>
          <cell r="T2954">
            <v>1884.64</v>
          </cell>
          <cell r="U2954">
            <v>1887.4735483870966</v>
          </cell>
          <cell r="V2954">
            <v>1756.9043013698631</v>
          </cell>
        </row>
        <row r="2955">
          <cell r="B2955">
            <v>30588</v>
          </cell>
          <cell r="C2955">
            <v>1</v>
          </cell>
          <cell r="D2955">
            <v>1</v>
          </cell>
          <cell r="Q2955">
            <v>1999</v>
          </cell>
          <cell r="R2955" t="str">
            <v>199912</v>
          </cell>
          <cell r="S2955">
            <v>36517</v>
          </cell>
          <cell r="T2955">
            <v>1886.27</v>
          </cell>
          <cell r="U2955">
            <v>1887.4735483870966</v>
          </cell>
          <cell r="V2955">
            <v>1756.9043013698631</v>
          </cell>
        </row>
        <row r="2956">
          <cell r="B2956">
            <v>30589</v>
          </cell>
          <cell r="C2956">
            <v>1</v>
          </cell>
          <cell r="D2956">
            <v>1</v>
          </cell>
          <cell r="Q2956">
            <v>1999</v>
          </cell>
          <cell r="R2956" t="str">
            <v>199912</v>
          </cell>
          <cell r="S2956">
            <v>36518</v>
          </cell>
          <cell r="T2956">
            <v>1874.77</v>
          </cell>
          <cell r="U2956">
            <v>1887.4735483870966</v>
          </cell>
          <cell r="V2956">
            <v>1756.9043013698631</v>
          </cell>
        </row>
        <row r="2957">
          <cell r="B2957">
            <v>30590</v>
          </cell>
          <cell r="C2957">
            <v>1</v>
          </cell>
          <cell r="D2957">
            <v>1</v>
          </cell>
          <cell r="Q2957">
            <v>1999</v>
          </cell>
          <cell r="R2957" t="str">
            <v>199912</v>
          </cell>
          <cell r="S2957">
            <v>36519</v>
          </cell>
          <cell r="T2957">
            <v>1874.58</v>
          </cell>
          <cell r="U2957">
            <v>1887.4735483870966</v>
          </cell>
          <cell r="V2957">
            <v>1756.9043013698631</v>
          </cell>
        </row>
        <row r="2958">
          <cell r="B2958">
            <v>30591</v>
          </cell>
          <cell r="C2958">
            <v>1</v>
          </cell>
          <cell r="D2958">
            <v>1</v>
          </cell>
          <cell r="Q2958">
            <v>1999</v>
          </cell>
          <cell r="R2958" t="str">
            <v>199912</v>
          </cell>
          <cell r="S2958">
            <v>36520</v>
          </cell>
          <cell r="T2958">
            <v>1874.58</v>
          </cell>
          <cell r="U2958">
            <v>1887.4735483870966</v>
          </cell>
          <cell r="V2958">
            <v>1756.9043013698631</v>
          </cell>
        </row>
        <row r="2959">
          <cell r="B2959">
            <v>30592</v>
          </cell>
          <cell r="C2959">
            <v>1</v>
          </cell>
          <cell r="D2959">
            <v>1</v>
          </cell>
          <cell r="Q2959">
            <v>1999</v>
          </cell>
          <cell r="R2959" t="str">
            <v>199912</v>
          </cell>
          <cell r="S2959">
            <v>36521</v>
          </cell>
          <cell r="T2959">
            <v>1874.58</v>
          </cell>
          <cell r="U2959">
            <v>1887.4735483870966</v>
          </cell>
          <cell r="V2959">
            <v>1756.9043013698631</v>
          </cell>
        </row>
        <row r="2960">
          <cell r="B2960">
            <v>30593</v>
          </cell>
          <cell r="C2960">
            <v>1</v>
          </cell>
          <cell r="D2960">
            <v>1</v>
          </cell>
          <cell r="Q2960">
            <v>1999</v>
          </cell>
          <cell r="R2960" t="str">
            <v>199912</v>
          </cell>
          <cell r="S2960">
            <v>36522</v>
          </cell>
          <cell r="T2960">
            <v>1870.65</v>
          </cell>
          <cell r="U2960">
            <v>1887.4735483870966</v>
          </cell>
          <cell r="V2960">
            <v>1756.9043013698631</v>
          </cell>
        </row>
        <row r="2961">
          <cell r="B2961">
            <v>30594</v>
          </cell>
          <cell r="C2961">
            <v>1</v>
          </cell>
          <cell r="D2961">
            <v>1</v>
          </cell>
          <cell r="Q2961">
            <v>1999</v>
          </cell>
          <cell r="R2961" t="str">
            <v>199912</v>
          </cell>
          <cell r="S2961">
            <v>36523</v>
          </cell>
          <cell r="T2961">
            <v>1867.82</v>
          </cell>
          <cell r="U2961">
            <v>1887.4735483870966</v>
          </cell>
          <cell r="V2961">
            <v>1756.9043013698631</v>
          </cell>
        </row>
        <row r="2962">
          <cell r="B2962">
            <v>30595</v>
          </cell>
          <cell r="C2962">
            <v>1</v>
          </cell>
          <cell r="D2962">
            <v>1</v>
          </cell>
          <cell r="Q2962">
            <v>1999</v>
          </cell>
          <cell r="R2962" t="str">
            <v>199912</v>
          </cell>
          <cell r="S2962">
            <v>36524</v>
          </cell>
          <cell r="T2962">
            <v>1873.77</v>
          </cell>
          <cell r="U2962">
            <v>1887.4735483870966</v>
          </cell>
          <cell r="V2962">
            <v>1756.9043013698631</v>
          </cell>
        </row>
        <row r="2963">
          <cell r="B2963">
            <v>30596</v>
          </cell>
          <cell r="C2963">
            <v>1</v>
          </cell>
          <cell r="D2963">
            <v>1</v>
          </cell>
          <cell r="Q2963">
            <v>1999</v>
          </cell>
          <cell r="R2963" t="str">
            <v>199912</v>
          </cell>
          <cell r="S2963">
            <v>36525</v>
          </cell>
          <cell r="T2963">
            <v>1873.77</v>
          </cell>
          <cell r="U2963">
            <v>1887.4735483870966</v>
          </cell>
          <cell r="V2963">
            <v>1756.9043013698631</v>
          </cell>
        </row>
        <row r="2964">
          <cell r="B2964">
            <v>30597</v>
          </cell>
          <cell r="C2964">
            <v>1</v>
          </cell>
          <cell r="D2964">
            <v>1</v>
          </cell>
          <cell r="Q2964">
            <v>2000</v>
          </cell>
          <cell r="R2964" t="str">
            <v>20001</v>
          </cell>
          <cell r="S2964">
            <v>36526</v>
          </cell>
          <cell r="T2964">
            <v>1873.77</v>
          </cell>
          <cell r="U2964">
            <v>1921.8867741935483</v>
          </cell>
          <cell r="V2964">
            <v>2088.1401912568308</v>
          </cell>
        </row>
        <row r="2965">
          <cell r="B2965">
            <v>30598</v>
          </cell>
          <cell r="C2965">
            <v>1</v>
          </cell>
          <cell r="D2965">
            <v>1</v>
          </cell>
          <cell r="Q2965">
            <v>2000</v>
          </cell>
          <cell r="R2965" t="str">
            <v>20001</v>
          </cell>
          <cell r="S2965">
            <v>36527</v>
          </cell>
          <cell r="T2965">
            <v>1873.77</v>
          </cell>
          <cell r="U2965">
            <v>1921.8867741935483</v>
          </cell>
          <cell r="V2965">
            <v>2088.1401912568308</v>
          </cell>
        </row>
        <row r="2966">
          <cell r="B2966">
            <v>30599</v>
          </cell>
          <cell r="C2966">
            <v>1</v>
          </cell>
          <cell r="D2966">
            <v>1</v>
          </cell>
          <cell r="Q2966">
            <v>2000</v>
          </cell>
          <cell r="R2966" t="str">
            <v>20001</v>
          </cell>
          <cell r="S2966">
            <v>36528</v>
          </cell>
          <cell r="T2966">
            <v>1873.77</v>
          </cell>
          <cell r="U2966">
            <v>1921.8867741935483</v>
          </cell>
          <cell r="V2966">
            <v>2088.1401912568308</v>
          </cell>
        </row>
        <row r="2967">
          <cell r="B2967">
            <v>30600</v>
          </cell>
          <cell r="C2967">
            <v>1</v>
          </cell>
          <cell r="D2967">
            <v>1</v>
          </cell>
          <cell r="Q2967">
            <v>2000</v>
          </cell>
          <cell r="R2967" t="str">
            <v>20001</v>
          </cell>
          <cell r="S2967">
            <v>36529</v>
          </cell>
          <cell r="T2967">
            <v>1874.35</v>
          </cell>
          <cell r="U2967">
            <v>1921.8867741935483</v>
          </cell>
          <cell r="V2967">
            <v>2088.1401912568308</v>
          </cell>
        </row>
        <row r="2968">
          <cell r="B2968">
            <v>30601</v>
          </cell>
          <cell r="C2968">
            <v>1</v>
          </cell>
          <cell r="D2968">
            <v>1</v>
          </cell>
          <cell r="Q2968">
            <v>2000</v>
          </cell>
          <cell r="R2968" t="str">
            <v>20001</v>
          </cell>
          <cell r="S2968">
            <v>36530</v>
          </cell>
          <cell r="T2968">
            <v>1895.97</v>
          </cell>
          <cell r="U2968">
            <v>1921.8867741935483</v>
          </cell>
          <cell r="V2968">
            <v>2088.1401912568308</v>
          </cell>
        </row>
        <row r="2969">
          <cell r="B2969">
            <v>30602</v>
          </cell>
          <cell r="C2969">
            <v>1</v>
          </cell>
          <cell r="D2969">
            <v>1</v>
          </cell>
          <cell r="Q2969">
            <v>2000</v>
          </cell>
          <cell r="R2969" t="str">
            <v>20001</v>
          </cell>
          <cell r="S2969">
            <v>36531</v>
          </cell>
          <cell r="T2969">
            <v>1912.69</v>
          </cell>
          <cell r="U2969">
            <v>1921.8867741935483</v>
          </cell>
          <cell r="V2969">
            <v>2088.1401912568308</v>
          </cell>
        </row>
        <row r="2970">
          <cell r="B2970">
            <v>30603</v>
          </cell>
          <cell r="C2970">
            <v>1</v>
          </cell>
          <cell r="D2970">
            <v>1</v>
          </cell>
          <cell r="Q2970">
            <v>2000</v>
          </cell>
          <cell r="R2970" t="str">
            <v>20001</v>
          </cell>
          <cell r="S2970">
            <v>36532</v>
          </cell>
          <cell r="T2970">
            <v>1911.33</v>
          </cell>
          <cell r="U2970">
            <v>1921.8867741935483</v>
          </cell>
          <cell r="V2970">
            <v>2088.1401912568308</v>
          </cell>
        </row>
        <row r="2971">
          <cell r="B2971">
            <v>30604</v>
          </cell>
          <cell r="C2971">
            <v>1</v>
          </cell>
          <cell r="D2971">
            <v>1</v>
          </cell>
          <cell r="Q2971">
            <v>2000</v>
          </cell>
          <cell r="R2971" t="str">
            <v>20001</v>
          </cell>
          <cell r="S2971">
            <v>36533</v>
          </cell>
          <cell r="T2971">
            <v>1900.14</v>
          </cell>
          <cell r="U2971">
            <v>1921.8867741935483</v>
          </cell>
          <cell r="V2971">
            <v>2088.1401912568308</v>
          </cell>
        </row>
        <row r="2972">
          <cell r="B2972">
            <v>30605</v>
          </cell>
          <cell r="C2972">
            <v>1</v>
          </cell>
          <cell r="D2972">
            <v>1</v>
          </cell>
          <cell r="Q2972">
            <v>2000</v>
          </cell>
          <cell r="R2972" t="str">
            <v>20001</v>
          </cell>
          <cell r="S2972">
            <v>36534</v>
          </cell>
          <cell r="T2972">
            <v>1900.14</v>
          </cell>
          <cell r="U2972">
            <v>1921.8867741935483</v>
          </cell>
          <cell r="V2972">
            <v>2088.1401912568308</v>
          </cell>
        </row>
        <row r="2973">
          <cell r="B2973">
            <v>30606</v>
          </cell>
          <cell r="C2973">
            <v>1</v>
          </cell>
          <cell r="D2973">
            <v>1</v>
          </cell>
          <cell r="Q2973">
            <v>2000</v>
          </cell>
          <cell r="R2973" t="str">
            <v>20001</v>
          </cell>
          <cell r="S2973">
            <v>36535</v>
          </cell>
          <cell r="T2973">
            <v>1900.14</v>
          </cell>
          <cell r="U2973">
            <v>1921.8867741935483</v>
          </cell>
          <cell r="V2973">
            <v>2088.1401912568308</v>
          </cell>
        </row>
        <row r="2974">
          <cell r="B2974">
            <v>30607</v>
          </cell>
          <cell r="C2974">
            <v>1</v>
          </cell>
          <cell r="D2974">
            <v>1</v>
          </cell>
          <cell r="Q2974">
            <v>2000</v>
          </cell>
          <cell r="R2974" t="str">
            <v>20001</v>
          </cell>
          <cell r="S2974">
            <v>36536</v>
          </cell>
          <cell r="T2974">
            <v>1900.14</v>
          </cell>
          <cell r="U2974">
            <v>1921.8867741935483</v>
          </cell>
          <cell r="V2974">
            <v>2088.1401912568308</v>
          </cell>
        </row>
        <row r="2975">
          <cell r="B2975">
            <v>30608</v>
          </cell>
          <cell r="C2975">
            <v>1</v>
          </cell>
          <cell r="D2975">
            <v>1</v>
          </cell>
          <cell r="Q2975">
            <v>2000</v>
          </cell>
          <cell r="R2975" t="str">
            <v>20001</v>
          </cell>
          <cell r="S2975">
            <v>36537</v>
          </cell>
          <cell r="T2975">
            <v>1902.25</v>
          </cell>
          <cell r="U2975">
            <v>1921.8867741935483</v>
          </cell>
          <cell r="V2975">
            <v>2088.1401912568308</v>
          </cell>
        </row>
        <row r="2976">
          <cell r="B2976">
            <v>30609</v>
          </cell>
          <cell r="C2976">
            <v>1</v>
          </cell>
          <cell r="D2976">
            <v>1</v>
          </cell>
          <cell r="Q2976">
            <v>2000</v>
          </cell>
          <cell r="R2976" t="str">
            <v>20001</v>
          </cell>
          <cell r="S2976">
            <v>36538</v>
          </cell>
          <cell r="T2976">
            <v>1904.54</v>
          </cell>
          <cell r="U2976">
            <v>1921.8867741935483</v>
          </cell>
          <cell r="V2976">
            <v>2088.1401912568308</v>
          </cell>
        </row>
        <row r="2977">
          <cell r="B2977">
            <v>30610</v>
          </cell>
          <cell r="C2977">
            <v>1</v>
          </cell>
          <cell r="D2977">
            <v>1</v>
          </cell>
          <cell r="Q2977">
            <v>2000</v>
          </cell>
          <cell r="R2977" t="str">
            <v>20001</v>
          </cell>
          <cell r="S2977">
            <v>36539</v>
          </cell>
          <cell r="T2977">
            <v>1917.38</v>
          </cell>
          <cell r="U2977">
            <v>1921.8867741935483</v>
          </cell>
          <cell r="V2977">
            <v>2088.1401912568308</v>
          </cell>
        </row>
        <row r="2978">
          <cell r="B2978">
            <v>30611</v>
          </cell>
          <cell r="C2978">
            <v>1</v>
          </cell>
          <cell r="D2978">
            <v>1</v>
          </cell>
          <cell r="Q2978">
            <v>2000</v>
          </cell>
          <cell r="R2978" t="str">
            <v>20001</v>
          </cell>
          <cell r="S2978">
            <v>36540</v>
          </cell>
          <cell r="T2978">
            <v>1920.83</v>
          </cell>
          <cell r="U2978">
            <v>1921.8867741935483</v>
          </cell>
          <cell r="V2978">
            <v>2088.1401912568308</v>
          </cell>
        </row>
        <row r="2979">
          <cell r="B2979">
            <v>30612</v>
          </cell>
          <cell r="C2979">
            <v>1</v>
          </cell>
          <cell r="D2979">
            <v>1</v>
          </cell>
          <cell r="Q2979">
            <v>2000</v>
          </cell>
          <cell r="R2979" t="str">
            <v>20001</v>
          </cell>
          <cell r="S2979">
            <v>36541</v>
          </cell>
          <cell r="T2979">
            <v>1920.83</v>
          </cell>
          <cell r="U2979">
            <v>1921.8867741935483</v>
          </cell>
          <cell r="V2979">
            <v>2088.1401912568308</v>
          </cell>
        </row>
        <row r="2980">
          <cell r="B2980">
            <v>30613</v>
          </cell>
          <cell r="C2980">
            <v>1</v>
          </cell>
          <cell r="D2980">
            <v>1</v>
          </cell>
          <cell r="Q2980">
            <v>2000</v>
          </cell>
          <cell r="R2980" t="str">
            <v>20001</v>
          </cell>
          <cell r="S2980">
            <v>36542</v>
          </cell>
          <cell r="T2980">
            <v>1920.83</v>
          </cell>
          <cell r="U2980">
            <v>1921.8867741935483</v>
          </cell>
          <cell r="V2980">
            <v>2088.1401912568308</v>
          </cell>
        </row>
        <row r="2981">
          <cell r="B2981">
            <v>30614</v>
          </cell>
          <cell r="C2981">
            <v>1</v>
          </cell>
          <cell r="D2981">
            <v>1</v>
          </cell>
          <cell r="Q2981">
            <v>2000</v>
          </cell>
          <cell r="R2981" t="str">
            <v>20001</v>
          </cell>
          <cell r="S2981">
            <v>36543</v>
          </cell>
          <cell r="T2981">
            <v>1919.21</v>
          </cell>
          <cell r="U2981">
            <v>1921.8867741935483</v>
          </cell>
          <cell r="V2981">
            <v>2088.1401912568308</v>
          </cell>
        </row>
        <row r="2982">
          <cell r="B2982">
            <v>30615</v>
          </cell>
          <cell r="C2982">
            <v>1</v>
          </cell>
          <cell r="D2982">
            <v>1</v>
          </cell>
          <cell r="Q2982">
            <v>2000</v>
          </cell>
          <cell r="R2982" t="str">
            <v>20001</v>
          </cell>
          <cell r="S2982">
            <v>36544</v>
          </cell>
          <cell r="T2982">
            <v>1928.51</v>
          </cell>
          <cell r="U2982">
            <v>1921.8867741935483</v>
          </cell>
          <cell r="V2982">
            <v>2088.1401912568308</v>
          </cell>
        </row>
        <row r="2983">
          <cell r="B2983">
            <v>30616</v>
          </cell>
          <cell r="C2983">
            <v>1</v>
          </cell>
          <cell r="D2983">
            <v>1</v>
          </cell>
          <cell r="Q2983">
            <v>2000</v>
          </cell>
          <cell r="R2983" t="str">
            <v>20001</v>
          </cell>
          <cell r="S2983">
            <v>36545</v>
          </cell>
          <cell r="T2983">
            <v>1945.17</v>
          </cell>
          <cell r="U2983">
            <v>1921.8867741935483</v>
          </cell>
          <cell r="V2983">
            <v>2088.1401912568308</v>
          </cell>
        </row>
        <row r="2984">
          <cell r="B2984">
            <v>30617</v>
          </cell>
          <cell r="C2984">
            <v>1</v>
          </cell>
          <cell r="D2984">
            <v>1</v>
          </cell>
          <cell r="Q2984">
            <v>2000</v>
          </cell>
          <cell r="R2984" t="str">
            <v>20001</v>
          </cell>
          <cell r="S2984">
            <v>36546</v>
          </cell>
          <cell r="T2984">
            <v>1938.84</v>
          </cell>
          <cell r="U2984">
            <v>1921.8867741935483</v>
          </cell>
          <cell r="V2984">
            <v>2088.1401912568308</v>
          </cell>
        </row>
        <row r="2985">
          <cell r="B2985">
            <v>30618</v>
          </cell>
          <cell r="C2985">
            <v>1</v>
          </cell>
          <cell r="D2985">
            <v>1</v>
          </cell>
          <cell r="Q2985">
            <v>2000</v>
          </cell>
          <cell r="R2985" t="str">
            <v>20001</v>
          </cell>
          <cell r="S2985">
            <v>36547</v>
          </cell>
          <cell r="T2985">
            <v>1931.97</v>
          </cell>
          <cell r="U2985">
            <v>1921.8867741935483</v>
          </cell>
          <cell r="V2985">
            <v>2088.1401912568308</v>
          </cell>
        </row>
        <row r="2986">
          <cell r="B2986">
            <v>30619</v>
          </cell>
          <cell r="C2986">
            <v>1</v>
          </cell>
          <cell r="D2986">
            <v>1</v>
          </cell>
          <cell r="Q2986">
            <v>2000</v>
          </cell>
          <cell r="R2986" t="str">
            <v>20001</v>
          </cell>
          <cell r="S2986">
            <v>36548</v>
          </cell>
          <cell r="T2986">
            <v>1931.97</v>
          </cell>
          <cell r="U2986">
            <v>1921.8867741935483</v>
          </cell>
          <cell r="V2986">
            <v>2088.1401912568308</v>
          </cell>
        </row>
        <row r="2987">
          <cell r="B2987">
            <v>30620</v>
          </cell>
          <cell r="C2987">
            <v>1</v>
          </cell>
          <cell r="D2987">
            <v>1</v>
          </cell>
          <cell r="Q2987">
            <v>2000</v>
          </cell>
          <cell r="R2987" t="str">
            <v>20001</v>
          </cell>
          <cell r="S2987">
            <v>36549</v>
          </cell>
          <cell r="T2987">
            <v>1931.97</v>
          </cell>
          <cell r="U2987">
            <v>1921.8867741935483</v>
          </cell>
          <cell r="V2987">
            <v>2088.1401912568308</v>
          </cell>
        </row>
        <row r="2988">
          <cell r="B2988">
            <v>30621</v>
          </cell>
          <cell r="C2988">
            <v>1</v>
          </cell>
          <cell r="D2988">
            <v>1</v>
          </cell>
          <cell r="Q2988">
            <v>2000</v>
          </cell>
          <cell r="R2988" t="str">
            <v>20001</v>
          </cell>
          <cell r="S2988">
            <v>36550</v>
          </cell>
          <cell r="T2988">
            <v>1943.88</v>
          </cell>
          <cell r="U2988">
            <v>1921.8867741935483</v>
          </cell>
          <cell r="V2988">
            <v>2088.1401912568308</v>
          </cell>
        </row>
        <row r="2989">
          <cell r="B2989">
            <v>30622</v>
          </cell>
          <cell r="C2989">
            <v>1</v>
          </cell>
          <cell r="D2989">
            <v>1</v>
          </cell>
          <cell r="Q2989">
            <v>2000</v>
          </cell>
          <cell r="R2989" t="str">
            <v>20001</v>
          </cell>
          <cell r="S2989">
            <v>36551</v>
          </cell>
          <cell r="T2989">
            <v>1939.63</v>
          </cell>
          <cell r="U2989">
            <v>1921.8867741935483</v>
          </cell>
          <cell r="V2989">
            <v>2088.1401912568308</v>
          </cell>
        </row>
        <row r="2990">
          <cell r="B2990">
            <v>30623</v>
          </cell>
          <cell r="C2990">
            <v>1</v>
          </cell>
          <cell r="D2990">
            <v>1</v>
          </cell>
          <cell r="Q2990">
            <v>2000</v>
          </cell>
          <cell r="R2990" t="str">
            <v>20001</v>
          </cell>
          <cell r="S2990">
            <v>36552</v>
          </cell>
          <cell r="T2990">
            <v>1958.17</v>
          </cell>
          <cell r="U2990">
            <v>1921.8867741935483</v>
          </cell>
          <cell r="V2990">
            <v>2088.1401912568308</v>
          </cell>
        </row>
        <row r="2991">
          <cell r="B2991">
            <v>30624</v>
          </cell>
          <cell r="C2991">
            <v>1</v>
          </cell>
          <cell r="D2991">
            <v>1</v>
          </cell>
          <cell r="Q2991">
            <v>2000</v>
          </cell>
          <cell r="R2991" t="str">
            <v>20001</v>
          </cell>
          <cell r="S2991">
            <v>36553</v>
          </cell>
          <cell r="T2991">
            <v>1976.14</v>
          </cell>
          <cell r="U2991">
            <v>1921.8867741935483</v>
          </cell>
          <cell r="V2991">
            <v>2088.1401912568308</v>
          </cell>
        </row>
        <row r="2992">
          <cell r="B2992">
            <v>30625</v>
          </cell>
          <cell r="C2992">
            <v>1</v>
          </cell>
          <cell r="D2992">
            <v>1</v>
          </cell>
          <cell r="Q2992">
            <v>2000</v>
          </cell>
          <cell r="R2992" t="str">
            <v>20001</v>
          </cell>
          <cell r="S2992">
            <v>36554</v>
          </cell>
          <cell r="T2992">
            <v>1976.72</v>
          </cell>
          <cell r="U2992">
            <v>1921.8867741935483</v>
          </cell>
          <cell r="V2992">
            <v>2088.1401912568308</v>
          </cell>
        </row>
        <row r="2993">
          <cell r="B2993">
            <v>30626</v>
          </cell>
          <cell r="C2993">
            <v>1</v>
          </cell>
          <cell r="D2993">
            <v>1</v>
          </cell>
          <cell r="Q2993">
            <v>2000</v>
          </cell>
          <cell r="R2993" t="str">
            <v>20001</v>
          </cell>
          <cell r="S2993">
            <v>36555</v>
          </cell>
          <cell r="T2993">
            <v>1976.72</v>
          </cell>
          <cell r="U2993">
            <v>1921.8867741935483</v>
          </cell>
          <cell r="V2993">
            <v>2088.1401912568308</v>
          </cell>
        </row>
        <row r="2994">
          <cell r="B2994">
            <v>30627</v>
          </cell>
          <cell r="C2994">
            <v>1</v>
          </cell>
          <cell r="D2994">
            <v>1</v>
          </cell>
          <cell r="Q2994">
            <v>2000</v>
          </cell>
          <cell r="R2994" t="str">
            <v>20001</v>
          </cell>
          <cell r="S2994">
            <v>36556</v>
          </cell>
          <cell r="T2994">
            <v>1976.72</v>
          </cell>
          <cell r="U2994">
            <v>1921.8867741935483</v>
          </cell>
          <cell r="V2994">
            <v>2088.1401912568308</v>
          </cell>
        </row>
        <row r="2995">
          <cell r="B2995">
            <v>30628</v>
          </cell>
          <cell r="C2995">
            <v>1</v>
          </cell>
          <cell r="D2995">
            <v>1</v>
          </cell>
          <cell r="Q2995">
            <v>2000</v>
          </cell>
          <cell r="R2995" t="str">
            <v>20002</v>
          </cell>
          <cell r="S2995">
            <v>36557</v>
          </cell>
          <cell r="T2995">
            <v>1973.36</v>
          </cell>
          <cell r="U2995">
            <v>1949.8734482758623</v>
          </cell>
          <cell r="V2995">
            <v>2088.1401912568308</v>
          </cell>
        </row>
        <row r="2996">
          <cell r="B2996">
            <v>30629</v>
          </cell>
          <cell r="C2996">
            <v>1</v>
          </cell>
          <cell r="D2996">
            <v>1</v>
          </cell>
          <cell r="Q2996">
            <v>2000</v>
          </cell>
          <cell r="R2996" t="str">
            <v>20002</v>
          </cell>
          <cell r="S2996">
            <v>36558</v>
          </cell>
          <cell r="T2996">
            <v>1970.61</v>
          </cell>
          <cell r="U2996">
            <v>1949.8734482758623</v>
          </cell>
          <cell r="V2996">
            <v>2088.1401912568308</v>
          </cell>
        </row>
        <row r="2997">
          <cell r="B2997">
            <v>30630</v>
          </cell>
          <cell r="C2997">
            <v>1</v>
          </cell>
          <cell r="D2997">
            <v>1</v>
          </cell>
          <cell r="Q2997">
            <v>2000</v>
          </cell>
          <cell r="R2997" t="str">
            <v>20002</v>
          </cell>
          <cell r="S2997">
            <v>36559</v>
          </cell>
          <cell r="T2997">
            <v>1965.61</v>
          </cell>
          <cell r="U2997">
            <v>1949.8734482758623</v>
          </cell>
          <cell r="V2997">
            <v>2088.1401912568308</v>
          </cell>
        </row>
        <row r="2998">
          <cell r="B2998">
            <v>30631</v>
          </cell>
          <cell r="C2998">
            <v>1</v>
          </cell>
          <cell r="D2998">
            <v>1</v>
          </cell>
          <cell r="Q2998">
            <v>2000</v>
          </cell>
          <cell r="R2998" t="str">
            <v>20002</v>
          </cell>
          <cell r="S2998">
            <v>36560</v>
          </cell>
          <cell r="T2998">
            <v>1947.55</v>
          </cell>
          <cell r="U2998">
            <v>1949.8734482758623</v>
          </cell>
          <cell r="V2998">
            <v>2088.1401912568308</v>
          </cell>
        </row>
        <row r="2999">
          <cell r="B2999">
            <v>30632</v>
          </cell>
          <cell r="C2999">
            <v>1</v>
          </cell>
          <cell r="D2999">
            <v>1</v>
          </cell>
          <cell r="Q2999">
            <v>2000</v>
          </cell>
          <cell r="R2999" t="str">
            <v>20002</v>
          </cell>
          <cell r="S2999">
            <v>36561</v>
          </cell>
          <cell r="T2999">
            <v>1948.6</v>
          </cell>
          <cell r="U2999">
            <v>1949.8734482758623</v>
          </cell>
          <cell r="V2999">
            <v>2088.1401912568308</v>
          </cell>
        </row>
        <row r="3000">
          <cell r="B3000">
            <v>30633</v>
          </cell>
          <cell r="C3000">
            <v>1</v>
          </cell>
          <cell r="D3000">
            <v>1</v>
          </cell>
          <cell r="Q3000">
            <v>2000</v>
          </cell>
          <cell r="R3000" t="str">
            <v>20002</v>
          </cell>
          <cell r="S3000">
            <v>36562</v>
          </cell>
          <cell r="T3000">
            <v>1948.6</v>
          </cell>
          <cell r="U3000">
            <v>1949.8734482758623</v>
          </cell>
          <cell r="V3000">
            <v>2088.1401912568308</v>
          </cell>
        </row>
        <row r="3001">
          <cell r="B3001">
            <v>30634</v>
          </cell>
          <cell r="C3001">
            <v>1</v>
          </cell>
          <cell r="D3001">
            <v>1</v>
          </cell>
          <cell r="Q3001">
            <v>2000</v>
          </cell>
          <cell r="R3001" t="str">
            <v>20002</v>
          </cell>
          <cell r="S3001">
            <v>36563</v>
          </cell>
          <cell r="T3001">
            <v>1948.6</v>
          </cell>
          <cell r="U3001">
            <v>1949.8734482758623</v>
          </cell>
          <cell r="V3001">
            <v>2088.1401912568308</v>
          </cell>
        </row>
        <row r="3002">
          <cell r="B3002">
            <v>30635</v>
          </cell>
          <cell r="C3002">
            <v>1</v>
          </cell>
          <cell r="D3002">
            <v>1</v>
          </cell>
          <cell r="Q3002">
            <v>2000</v>
          </cell>
          <cell r="R3002" t="str">
            <v>20002</v>
          </cell>
          <cell r="S3002">
            <v>36564</v>
          </cell>
          <cell r="T3002">
            <v>1950.59</v>
          </cell>
          <cell r="U3002">
            <v>1949.8734482758623</v>
          </cell>
          <cell r="V3002">
            <v>2088.1401912568308</v>
          </cell>
        </row>
        <row r="3003">
          <cell r="B3003">
            <v>30636</v>
          </cell>
          <cell r="C3003">
            <v>1</v>
          </cell>
          <cell r="D3003">
            <v>1</v>
          </cell>
          <cell r="Q3003">
            <v>2000</v>
          </cell>
          <cell r="R3003" t="str">
            <v>20002</v>
          </cell>
          <cell r="S3003">
            <v>36565</v>
          </cell>
          <cell r="T3003">
            <v>1949.54</v>
          </cell>
          <cell r="U3003">
            <v>1949.8734482758623</v>
          </cell>
          <cell r="V3003">
            <v>2088.1401912568308</v>
          </cell>
        </row>
        <row r="3004">
          <cell r="B3004">
            <v>30637</v>
          </cell>
          <cell r="C3004">
            <v>1</v>
          </cell>
          <cell r="D3004">
            <v>1</v>
          </cell>
          <cell r="Q3004">
            <v>2000</v>
          </cell>
          <cell r="R3004" t="str">
            <v>20002</v>
          </cell>
          <cell r="S3004">
            <v>36566</v>
          </cell>
          <cell r="T3004">
            <v>1946.51</v>
          </cell>
          <cell r="U3004">
            <v>1949.8734482758623</v>
          </cell>
          <cell r="V3004">
            <v>2088.1401912568308</v>
          </cell>
        </row>
        <row r="3005">
          <cell r="B3005">
            <v>30638</v>
          </cell>
          <cell r="C3005">
            <v>1</v>
          </cell>
          <cell r="D3005">
            <v>1</v>
          </cell>
          <cell r="Q3005">
            <v>2000</v>
          </cell>
          <cell r="R3005" t="str">
            <v>20002</v>
          </cell>
          <cell r="S3005">
            <v>36567</v>
          </cell>
          <cell r="T3005">
            <v>1952.29</v>
          </cell>
          <cell r="U3005">
            <v>1949.8734482758623</v>
          </cell>
          <cell r="V3005">
            <v>2088.1401912568308</v>
          </cell>
        </row>
        <row r="3006">
          <cell r="B3006">
            <v>30639</v>
          </cell>
          <cell r="C3006">
            <v>1</v>
          </cell>
          <cell r="D3006">
            <v>1</v>
          </cell>
          <cell r="Q3006">
            <v>2000</v>
          </cell>
          <cell r="R3006" t="str">
            <v>20002</v>
          </cell>
          <cell r="S3006">
            <v>36568</v>
          </cell>
          <cell r="T3006">
            <v>1948.16</v>
          </cell>
          <cell r="U3006">
            <v>1949.8734482758623</v>
          </cell>
          <cell r="V3006">
            <v>2088.1401912568308</v>
          </cell>
        </row>
        <row r="3007">
          <cell r="B3007">
            <v>30640</v>
          </cell>
          <cell r="C3007">
            <v>1</v>
          </cell>
          <cell r="D3007">
            <v>1</v>
          </cell>
          <cell r="Q3007">
            <v>2000</v>
          </cell>
          <cell r="R3007" t="str">
            <v>20002</v>
          </cell>
          <cell r="S3007">
            <v>36569</v>
          </cell>
          <cell r="T3007">
            <v>1948.16</v>
          </cell>
          <cell r="U3007">
            <v>1949.8734482758623</v>
          </cell>
          <cell r="V3007">
            <v>2088.1401912568308</v>
          </cell>
        </row>
        <row r="3008">
          <cell r="B3008">
            <v>30641</v>
          </cell>
          <cell r="C3008">
            <v>1</v>
          </cell>
          <cell r="D3008">
            <v>1</v>
          </cell>
          <cell r="Q3008">
            <v>2000</v>
          </cell>
          <cell r="R3008" t="str">
            <v>20002</v>
          </cell>
          <cell r="S3008">
            <v>36570</v>
          </cell>
          <cell r="T3008">
            <v>1948.16</v>
          </cell>
          <cell r="U3008">
            <v>1949.8734482758623</v>
          </cell>
          <cell r="V3008">
            <v>2088.1401912568308</v>
          </cell>
        </row>
        <row r="3009">
          <cell r="B3009">
            <v>30642</v>
          </cell>
          <cell r="C3009">
            <v>1</v>
          </cell>
          <cell r="D3009">
            <v>1</v>
          </cell>
          <cell r="Q3009">
            <v>2000</v>
          </cell>
          <cell r="R3009" t="str">
            <v>20002</v>
          </cell>
          <cell r="S3009">
            <v>36571</v>
          </cell>
          <cell r="T3009">
            <v>1950.77</v>
          </cell>
          <cell r="U3009">
            <v>1949.8734482758623</v>
          </cell>
          <cell r="V3009">
            <v>2088.1401912568308</v>
          </cell>
        </row>
        <row r="3010">
          <cell r="B3010">
            <v>30643</v>
          </cell>
          <cell r="C3010">
            <v>1</v>
          </cell>
          <cell r="D3010">
            <v>1</v>
          </cell>
          <cell r="Q3010">
            <v>2000</v>
          </cell>
          <cell r="R3010" t="str">
            <v>20002</v>
          </cell>
          <cell r="S3010">
            <v>36572</v>
          </cell>
          <cell r="T3010">
            <v>1949.61</v>
          </cell>
          <cell r="U3010">
            <v>1949.8734482758623</v>
          </cell>
          <cell r="V3010">
            <v>2088.1401912568308</v>
          </cell>
        </row>
        <row r="3011">
          <cell r="B3011">
            <v>30644</v>
          </cell>
          <cell r="C3011">
            <v>1</v>
          </cell>
          <cell r="D3011">
            <v>1</v>
          </cell>
          <cell r="Q3011">
            <v>2000</v>
          </cell>
          <cell r="R3011" t="str">
            <v>20002</v>
          </cell>
          <cell r="S3011">
            <v>36573</v>
          </cell>
          <cell r="T3011">
            <v>1946.79</v>
          </cell>
          <cell r="U3011">
            <v>1949.8734482758623</v>
          </cell>
          <cell r="V3011">
            <v>2088.1401912568308</v>
          </cell>
        </row>
        <row r="3012">
          <cell r="B3012">
            <v>30645</v>
          </cell>
          <cell r="C3012">
            <v>1</v>
          </cell>
          <cell r="D3012">
            <v>1</v>
          </cell>
          <cell r="Q3012">
            <v>2000</v>
          </cell>
          <cell r="R3012" t="str">
            <v>20002</v>
          </cell>
          <cell r="S3012">
            <v>36574</v>
          </cell>
          <cell r="T3012">
            <v>1945.31</v>
          </cell>
          <cell r="U3012">
            <v>1949.8734482758623</v>
          </cell>
          <cell r="V3012">
            <v>2088.1401912568308</v>
          </cell>
        </row>
        <row r="3013">
          <cell r="B3013">
            <v>30646</v>
          </cell>
          <cell r="C3013">
            <v>1</v>
          </cell>
          <cell r="D3013">
            <v>1</v>
          </cell>
          <cell r="Q3013">
            <v>2000</v>
          </cell>
          <cell r="R3013" t="str">
            <v>20002</v>
          </cell>
          <cell r="S3013">
            <v>36575</v>
          </cell>
          <cell r="T3013">
            <v>1947.41</v>
          </cell>
          <cell r="U3013">
            <v>1949.8734482758623</v>
          </cell>
          <cell r="V3013">
            <v>2088.1401912568308</v>
          </cell>
        </row>
        <row r="3014">
          <cell r="B3014">
            <v>30647</v>
          </cell>
          <cell r="C3014">
            <v>1</v>
          </cell>
          <cell r="D3014">
            <v>1</v>
          </cell>
          <cell r="Q3014">
            <v>2000</v>
          </cell>
          <cell r="R3014" t="str">
            <v>20002</v>
          </cell>
          <cell r="S3014">
            <v>36576</v>
          </cell>
          <cell r="T3014">
            <v>1947.41</v>
          </cell>
          <cell r="U3014">
            <v>1949.8734482758623</v>
          </cell>
          <cell r="V3014">
            <v>2088.1401912568308</v>
          </cell>
        </row>
        <row r="3015">
          <cell r="B3015">
            <v>30648</v>
          </cell>
          <cell r="C3015">
            <v>1</v>
          </cell>
          <cell r="D3015">
            <v>1</v>
          </cell>
          <cell r="Q3015">
            <v>2000</v>
          </cell>
          <cell r="R3015" t="str">
            <v>20002</v>
          </cell>
          <cell r="S3015">
            <v>36577</v>
          </cell>
          <cell r="T3015">
            <v>1947.41</v>
          </cell>
          <cell r="U3015">
            <v>1949.8734482758623</v>
          </cell>
          <cell r="V3015">
            <v>2088.1401912568308</v>
          </cell>
        </row>
        <row r="3016">
          <cell r="B3016">
            <v>30649</v>
          </cell>
          <cell r="C3016">
            <v>1</v>
          </cell>
          <cell r="D3016">
            <v>1</v>
          </cell>
          <cell r="Q3016">
            <v>2000</v>
          </cell>
          <cell r="R3016" t="str">
            <v>20002</v>
          </cell>
          <cell r="S3016">
            <v>36578</v>
          </cell>
          <cell r="T3016">
            <v>1943.83</v>
          </cell>
          <cell r="U3016">
            <v>1949.8734482758623</v>
          </cell>
          <cell r="V3016">
            <v>2088.1401912568308</v>
          </cell>
        </row>
        <row r="3017">
          <cell r="B3017">
            <v>30650</v>
          </cell>
          <cell r="C3017">
            <v>1</v>
          </cell>
          <cell r="D3017">
            <v>1</v>
          </cell>
          <cell r="Q3017">
            <v>2000</v>
          </cell>
          <cell r="R3017" t="str">
            <v>20002</v>
          </cell>
          <cell r="S3017">
            <v>36579</v>
          </cell>
          <cell r="T3017">
            <v>1941.54</v>
          </cell>
          <cell r="U3017">
            <v>1949.8734482758623</v>
          </cell>
          <cell r="V3017">
            <v>2088.1401912568308</v>
          </cell>
        </row>
        <row r="3018">
          <cell r="B3018">
            <v>30651</v>
          </cell>
          <cell r="C3018">
            <v>1</v>
          </cell>
          <cell r="D3018">
            <v>1</v>
          </cell>
          <cell r="Q3018">
            <v>2000</v>
          </cell>
          <cell r="R3018" t="str">
            <v>20002</v>
          </cell>
          <cell r="S3018">
            <v>36580</v>
          </cell>
          <cell r="T3018">
            <v>1944.18</v>
          </cell>
          <cell r="U3018">
            <v>1949.8734482758623</v>
          </cell>
          <cell r="V3018">
            <v>2088.1401912568308</v>
          </cell>
        </row>
        <row r="3019">
          <cell r="B3019">
            <v>30652</v>
          </cell>
          <cell r="C3019">
            <v>1</v>
          </cell>
          <cell r="D3019">
            <v>1</v>
          </cell>
          <cell r="Q3019">
            <v>2000</v>
          </cell>
          <cell r="R3019" t="str">
            <v>20002</v>
          </cell>
          <cell r="S3019">
            <v>36581</v>
          </cell>
          <cell r="T3019">
            <v>1947.72</v>
          </cell>
          <cell r="U3019">
            <v>1949.8734482758623</v>
          </cell>
          <cell r="V3019">
            <v>2088.1401912568308</v>
          </cell>
        </row>
        <row r="3020">
          <cell r="B3020">
            <v>30653</v>
          </cell>
          <cell r="C3020">
            <v>1</v>
          </cell>
          <cell r="D3020">
            <v>1</v>
          </cell>
          <cell r="Q3020">
            <v>2000</v>
          </cell>
          <cell r="R3020" t="str">
            <v>20002</v>
          </cell>
          <cell r="S3020">
            <v>36582</v>
          </cell>
          <cell r="T3020">
            <v>1947.28</v>
          </cell>
          <cell r="U3020">
            <v>1949.8734482758623</v>
          </cell>
          <cell r="V3020">
            <v>2088.1401912568308</v>
          </cell>
        </row>
        <row r="3021">
          <cell r="B3021">
            <v>30654</v>
          </cell>
          <cell r="C3021">
            <v>1</v>
          </cell>
          <cell r="D3021">
            <v>1</v>
          </cell>
          <cell r="Q3021">
            <v>2000</v>
          </cell>
          <cell r="R3021" t="str">
            <v>20002</v>
          </cell>
          <cell r="S3021">
            <v>36583</v>
          </cell>
          <cell r="T3021">
            <v>1947.28</v>
          </cell>
          <cell r="U3021">
            <v>1949.8734482758623</v>
          </cell>
          <cell r="V3021">
            <v>2088.1401912568308</v>
          </cell>
        </row>
        <row r="3022">
          <cell r="B3022">
            <v>30655</v>
          </cell>
          <cell r="C3022">
            <v>1</v>
          </cell>
          <cell r="D3022">
            <v>1</v>
          </cell>
          <cell r="Q3022">
            <v>2000</v>
          </cell>
          <cell r="R3022" t="str">
            <v>20002</v>
          </cell>
          <cell r="S3022">
            <v>36584</v>
          </cell>
          <cell r="T3022">
            <v>1947.28</v>
          </cell>
          <cell r="U3022">
            <v>1949.8734482758623</v>
          </cell>
          <cell r="V3022">
            <v>2088.1401912568308</v>
          </cell>
        </row>
        <row r="3023">
          <cell r="B3023">
            <v>30656</v>
          </cell>
          <cell r="C3023">
            <v>1</v>
          </cell>
          <cell r="D3023">
            <v>1</v>
          </cell>
          <cell r="Q3023">
            <v>2000</v>
          </cell>
          <cell r="R3023" t="str">
            <v>20002</v>
          </cell>
          <cell r="S3023">
            <v>36585</v>
          </cell>
          <cell r="T3023">
            <v>1946.17</v>
          </cell>
          <cell r="U3023">
            <v>1949.8734482758623</v>
          </cell>
          <cell r="V3023">
            <v>2088.1401912568308</v>
          </cell>
        </row>
        <row r="3024">
          <cell r="B3024">
            <v>30657</v>
          </cell>
          <cell r="C3024">
            <v>1</v>
          </cell>
          <cell r="D3024">
            <v>1</v>
          </cell>
          <cell r="Q3024">
            <v>2000</v>
          </cell>
          <cell r="R3024" t="str">
            <v>20003</v>
          </cell>
          <cell r="S3024">
            <v>36586</v>
          </cell>
          <cell r="T3024">
            <v>1948.05</v>
          </cell>
          <cell r="U3024">
            <v>1956.3058064516133</v>
          </cell>
          <cell r="V3024">
            <v>2088.1401912568308</v>
          </cell>
        </row>
        <row r="3025">
          <cell r="B3025">
            <v>30658</v>
          </cell>
          <cell r="C3025">
            <v>1</v>
          </cell>
          <cell r="D3025">
            <v>1</v>
          </cell>
          <cell r="Q3025">
            <v>2000</v>
          </cell>
          <cell r="R3025" t="str">
            <v>20003</v>
          </cell>
          <cell r="S3025">
            <v>36587</v>
          </cell>
          <cell r="T3025">
            <v>1950.88</v>
          </cell>
          <cell r="U3025">
            <v>1956.3058064516133</v>
          </cell>
          <cell r="V3025">
            <v>2088.1401912568308</v>
          </cell>
        </row>
        <row r="3026">
          <cell r="B3026">
            <v>30659</v>
          </cell>
          <cell r="C3026">
            <v>1</v>
          </cell>
          <cell r="D3026">
            <v>1</v>
          </cell>
          <cell r="Q3026">
            <v>2000</v>
          </cell>
          <cell r="R3026" t="str">
            <v>20003</v>
          </cell>
          <cell r="S3026">
            <v>36588</v>
          </cell>
          <cell r="T3026">
            <v>1956.8</v>
          </cell>
          <cell r="U3026">
            <v>1956.3058064516133</v>
          </cell>
          <cell r="V3026">
            <v>2088.1401912568308</v>
          </cell>
        </row>
        <row r="3027">
          <cell r="B3027">
            <v>30660</v>
          </cell>
          <cell r="C3027">
            <v>1</v>
          </cell>
          <cell r="D3027">
            <v>1</v>
          </cell>
          <cell r="Q3027">
            <v>2000</v>
          </cell>
          <cell r="R3027" t="str">
            <v>20003</v>
          </cell>
          <cell r="S3027">
            <v>36589</v>
          </cell>
          <cell r="T3027">
            <v>1961.16</v>
          </cell>
          <cell r="U3027">
            <v>1956.3058064516133</v>
          </cell>
          <cell r="V3027">
            <v>2088.1401912568308</v>
          </cell>
        </row>
        <row r="3028">
          <cell r="B3028">
            <v>30661</v>
          </cell>
          <cell r="C3028">
            <v>1</v>
          </cell>
          <cell r="D3028">
            <v>1</v>
          </cell>
          <cell r="Q3028">
            <v>2000</v>
          </cell>
          <cell r="R3028" t="str">
            <v>20003</v>
          </cell>
          <cell r="S3028">
            <v>36590</v>
          </cell>
          <cell r="T3028">
            <v>1961.16</v>
          </cell>
          <cell r="U3028">
            <v>1956.3058064516133</v>
          </cell>
          <cell r="V3028">
            <v>2088.1401912568308</v>
          </cell>
        </row>
        <row r="3029">
          <cell r="B3029">
            <v>30662</v>
          </cell>
          <cell r="C3029">
            <v>1</v>
          </cell>
          <cell r="D3029">
            <v>1</v>
          </cell>
          <cell r="Q3029">
            <v>2000</v>
          </cell>
          <cell r="R3029" t="str">
            <v>20003</v>
          </cell>
          <cell r="S3029">
            <v>36591</v>
          </cell>
          <cell r="T3029">
            <v>1961.16</v>
          </cell>
          <cell r="U3029">
            <v>1956.3058064516133</v>
          </cell>
          <cell r="V3029">
            <v>2088.1401912568308</v>
          </cell>
        </row>
        <row r="3030">
          <cell r="B3030">
            <v>30663</v>
          </cell>
          <cell r="C3030">
            <v>1</v>
          </cell>
          <cell r="D3030">
            <v>1</v>
          </cell>
          <cell r="Q3030">
            <v>2000</v>
          </cell>
          <cell r="R3030" t="str">
            <v>20003</v>
          </cell>
          <cell r="S3030">
            <v>36592</v>
          </cell>
          <cell r="T3030">
            <v>1965.63</v>
          </cell>
          <cell r="U3030">
            <v>1956.3058064516133</v>
          </cell>
          <cell r="V3030">
            <v>2088.1401912568308</v>
          </cell>
        </row>
        <row r="3031">
          <cell r="B3031">
            <v>30664</v>
          </cell>
          <cell r="C3031">
            <v>1</v>
          </cell>
          <cell r="D3031">
            <v>1</v>
          </cell>
          <cell r="Q3031">
            <v>2000</v>
          </cell>
          <cell r="R3031" t="str">
            <v>20003</v>
          </cell>
          <cell r="S3031">
            <v>36593</v>
          </cell>
          <cell r="T3031">
            <v>1964.26</v>
          </cell>
          <cell r="U3031">
            <v>1956.3058064516133</v>
          </cell>
          <cell r="V3031">
            <v>2088.1401912568308</v>
          </cell>
        </row>
        <row r="3032">
          <cell r="B3032">
            <v>30665</v>
          </cell>
          <cell r="C3032">
            <v>1</v>
          </cell>
          <cell r="D3032">
            <v>1</v>
          </cell>
          <cell r="Q3032">
            <v>2000</v>
          </cell>
          <cell r="R3032" t="str">
            <v>20003</v>
          </cell>
          <cell r="S3032">
            <v>36594</v>
          </cell>
          <cell r="T3032">
            <v>1960.47</v>
          </cell>
          <cell r="U3032">
            <v>1956.3058064516133</v>
          </cell>
          <cell r="V3032">
            <v>2088.1401912568308</v>
          </cell>
        </row>
        <row r="3033">
          <cell r="B3033">
            <v>30666</v>
          </cell>
          <cell r="C3033">
            <v>1</v>
          </cell>
          <cell r="D3033">
            <v>1</v>
          </cell>
          <cell r="Q3033">
            <v>2000</v>
          </cell>
          <cell r="R3033" t="str">
            <v>20003</v>
          </cell>
          <cell r="S3033">
            <v>36595</v>
          </cell>
          <cell r="T3033">
            <v>1959.77</v>
          </cell>
          <cell r="U3033">
            <v>1956.3058064516133</v>
          </cell>
          <cell r="V3033">
            <v>2088.1401912568308</v>
          </cell>
        </row>
        <row r="3034">
          <cell r="B3034">
            <v>30667</v>
          </cell>
          <cell r="C3034">
            <v>1</v>
          </cell>
          <cell r="D3034">
            <v>1</v>
          </cell>
          <cell r="Q3034">
            <v>2000</v>
          </cell>
          <cell r="R3034" t="str">
            <v>20003</v>
          </cell>
          <cell r="S3034">
            <v>36596</v>
          </cell>
          <cell r="T3034">
            <v>1958.48</v>
          </cell>
          <cell r="U3034">
            <v>1956.3058064516133</v>
          </cell>
          <cell r="V3034">
            <v>2088.1401912568308</v>
          </cell>
        </row>
        <row r="3035">
          <cell r="B3035">
            <v>30668</v>
          </cell>
          <cell r="C3035">
            <v>1</v>
          </cell>
          <cell r="D3035">
            <v>1</v>
          </cell>
          <cell r="Q3035">
            <v>2000</v>
          </cell>
          <cell r="R3035" t="str">
            <v>20003</v>
          </cell>
          <cell r="S3035">
            <v>36597</v>
          </cell>
          <cell r="T3035">
            <v>1958.48</v>
          </cell>
          <cell r="U3035">
            <v>1956.3058064516133</v>
          </cell>
          <cell r="V3035">
            <v>2088.1401912568308</v>
          </cell>
        </row>
        <row r="3036">
          <cell r="B3036">
            <v>30669</v>
          </cell>
          <cell r="C3036">
            <v>1</v>
          </cell>
          <cell r="D3036">
            <v>1</v>
          </cell>
          <cell r="Q3036">
            <v>2000</v>
          </cell>
          <cell r="R3036" t="str">
            <v>20003</v>
          </cell>
          <cell r="S3036">
            <v>36598</v>
          </cell>
          <cell r="T3036">
            <v>1958.48</v>
          </cell>
          <cell r="U3036">
            <v>1956.3058064516133</v>
          </cell>
          <cell r="V3036">
            <v>2088.1401912568308</v>
          </cell>
        </row>
        <row r="3037">
          <cell r="B3037">
            <v>30670</v>
          </cell>
          <cell r="C3037">
            <v>1</v>
          </cell>
          <cell r="D3037">
            <v>1</v>
          </cell>
          <cell r="Q3037">
            <v>2000</v>
          </cell>
          <cell r="R3037" t="str">
            <v>20003</v>
          </cell>
          <cell r="S3037">
            <v>36599</v>
          </cell>
          <cell r="T3037">
            <v>1957.5</v>
          </cell>
          <cell r="U3037">
            <v>1956.3058064516133</v>
          </cell>
          <cell r="V3037">
            <v>2088.1401912568308</v>
          </cell>
        </row>
        <row r="3038">
          <cell r="B3038">
            <v>30671</v>
          </cell>
          <cell r="C3038">
            <v>1</v>
          </cell>
          <cell r="D3038">
            <v>1</v>
          </cell>
          <cell r="Q3038">
            <v>2000</v>
          </cell>
          <cell r="R3038" t="str">
            <v>20003</v>
          </cell>
          <cell r="S3038">
            <v>36600</v>
          </cell>
          <cell r="T3038">
            <v>1955.75</v>
          </cell>
          <cell r="U3038">
            <v>1956.3058064516133</v>
          </cell>
          <cell r="V3038">
            <v>2088.1401912568308</v>
          </cell>
        </row>
        <row r="3039">
          <cell r="B3039">
            <v>30672</v>
          </cell>
          <cell r="C3039">
            <v>1</v>
          </cell>
          <cell r="D3039">
            <v>1</v>
          </cell>
          <cell r="Q3039">
            <v>2000</v>
          </cell>
          <cell r="R3039" t="str">
            <v>20003</v>
          </cell>
          <cell r="S3039">
            <v>36601</v>
          </cell>
          <cell r="T3039">
            <v>1954.26</v>
          </cell>
          <cell r="U3039">
            <v>1956.3058064516133</v>
          </cell>
          <cell r="V3039">
            <v>2088.1401912568308</v>
          </cell>
        </row>
        <row r="3040">
          <cell r="B3040">
            <v>30673</v>
          </cell>
          <cell r="C3040">
            <v>1</v>
          </cell>
          <cell r="D3040">
            <v>1</v>
          </cell>
          <cell r="Q3040">
            <v>2000</v>
          </cell>
          <cell r="R3040" t="str">
            <v>20003</v>
          </cell>
          <cell r="S3040">
            <v>36602</v>
          </cell>
          <cell r="T3040">
            <v>1950.01</v>
          </cell>
          <cell r="U3040">
            <v>1956.3058064516133</v>
          </cell>
          <cell r="V3040">
            <v>2088.1401912568308</v>
          </cell>
        </row>
        <row r="3041">
          <cell r="B3041">
            <v>30674</v>
          </cell>
          <cell r="C3041">
            <v>1</v>
          </cell>
          <cell r="D3041">
            <v>1</v>
          </cell>
          <cell r="Q3041">
            <v>2000</v>
          </cell>
          <cell r="R3041" t="str">
            <v>20003</v>
          </cell>
          <cell r="S3041">
            <v>36603</v>
          </cell>
          <cell r="T3041">
            <v>1952.98</v>
          </cell>
          <cell r="U3041">
            <v>1956.3058064516133</v>
          </cell>
          <cell r="V3041">
            <v>2088.1401912568308</v>
          </cell>
        </row>
        <row r="3042">
          <cell r="B3042">
            <v>30675</v>
          </cell>
          <cell r="C3042">
            <v>1</v>
          </cell>
          <cell r="D3042">
            <v>1</v>
          </cell>
          <cell r="Q3042">
            <v>2000</v>
          </cell>
          <cell r="R3042" t="str">
            <v>20003</v>
          </cell>
          <cell r="S3042">
            <v>36604</v>
          </cell>
          <cell r="T3042">
            <v>1952.98</v>
          </cell>
          <cell r="U3042">
            <v>1956.3058064516133</v>
          </cell>
          <cell r="V3042">
            <v>2088.1401912568308</v>
          </cell>
        </row>
        <row r="3043">
          <cell r="B3043">
            <v>30676</v>
          </cell>
          <cell r="C3043">
            <v>1</v>
          </cell>
          <cell r="D3043">
            <v>1</v>
          </cell>
          <cell r="Q3043">
            <v>2000</v>
          </cell>
          <cell r="R3043" t="str">
            <v>20003</v>
          </cell>
          <cell r="S3043">
            <v>36605</v>
          </cell>
          <cell r="T3043">
            <v>1952.98</v>
          </cell>
          <cell r="U3043">
            <v>1956.3058064516133</v>
          </cell>
          <cell r="V3043">
            <v>2088.1401912568308</v>
          </cell>
        </row>
        <row r="3044">
          <cell r="B3044">
            <v>30677</v>
          </cell>
          <cell r="C3044">
            <v>1</v>
          </cell>
          <cell r="D3044">
            <v>1</v>
          </cell>
          <cell r="Q3044">
            <v>2000</v>
          </cell>
          <cell r="R3044" t="str">
            <v>20003</v>
          </cell>
          <cell r="S3044">
            <v>36606</v>
          </cell>
          <cell r="T3044">
            <v>1952.98</v>
          </cell>
          <cell r="U3044">
            <v>1956.3058064516133</v>
          </cell>
          <cell r="V3044">
            <v>2088.1401912568308</v>
          </cell>
        </row>
        <row r="3045">
          <cell r="B3045">
            <v>30678</v>
          </cell>
          <cell r="C3045">
            <v>1</v>
          </cell>
          <cell r="D3045">
            <v>1</v>
          </cell>
          <cell r="Q3045">
            <v>2000</v>
          </cell>
          <cell r="R3045" t="str">
            <v>20003</v>
          </cell>
          <cell r="S3045">
            <v>36607</v>
          </cell>
          <cell r="T3045">
            <v>1956.98</v>
          </cell>
          <cell r="U3045">
            <v>1956.3058064516133</v>
          </cell>
          <cell r="V3045">
            <v>2088.1401912568308</v>
          </cell>
        </row>
        <row r="3046">
          <cell r="B3046">
            <v>30679</v>
          </cell>
          <cell r="C3046">
            <v>1</v>
          </cell>
          <cell r="D3046">
            <v>1</v>
          </cell>
          <cell r="Q3046">
            <v>2000</v>
          </cell>
          <cell r="R3046" t="str">
            <v>20003</v>
          </cell>
          <cell r="S3046">
            <v>36608</v>
          </cell>
          <cell r="T3046">
            <v>1959.84</v>
          </cell>
          <cell r="U3046">
            <v>1956.3058064516133</v>
          </cell>
          <cell r="V3046">
            <v>2088.1401912568308</v>
          </cell>
        </row>
        <row r="3047">
          <cell r="B3047">
            <v>30680</v>
          </cell>
          <cell r="C3047">
            <v>1</v>
          </cell>
          <cell r="D3047">
            <v>1</v>
          </cell>
          <cell r="Q3047">
            <v>2000</v>
          </cell>
          <cell r="R3047" t="str">
            <v>20003</v>
          </cell>
          <cell r="S3047">
            <v>36609</v>
          </cell>
          <cell r="T3047">
            <v>1954.57</v>
          </cell>
          <cell r="U3047">
            <v>1956.3058064516133</v>
          </cell>
          <cell r="V3047">
            <v>2088.1401912568308</v>
          </cell>
        </row>
        <row r="3048">
          <cell r="B3048">
            <v>30681</v>
          </cell>
          <cell r="C3048">
            <v>1</v>
          </cell>
          <cell r="D3048">
            <v>1</v>
          </cell>
          <cell r="Q3048">
            <v>2000</v>
          </cell>
          <cell r="R3048" t="str">
            <v>20003</v>
          </cell>
          <cell r="S3048">
            <v>36610</v>
          </cell>
          <cell r="T3048">
            <v>1954.83</v>
          </cell>
          <cell r="U3048">
            <v>1956.3058064516133</v>
          </cell>
          <cell r="V3048">
            <v>2088.1401912568308</v>
          </cell>
        </row>
        <row r="3049">
          <cell r="B3049">
            <v>30682</v>
          </cell>
          <cell r="C3049">
            <v>1</v>
          </cell>
          <cell r="D3049">
            <v>1</v>
          </cell>
          <cell r="Q3049">
            <v>2000</v>
          </cell>
          <cell r="R3049" t="str">
            <v>20003</v>
          </cell>
          <cell r="S3049">
            <v>36611</v>
          </cell>
          <cell r="T3049">
            <v>1954.83</v>
          </cell>
          <cell r="U3049">
            <v>1956.3058064516133</v>
          </cell>
          <cell r="V3049">
            <v>2088.1401912568308</v>
          </cell>
        </row>
        <row r="3050">
          <cell r="B3050">
            <v>30683</v>
          </cell>
          <cell r="C3050">
            <v>1</v>
          </cell>
          <cell r="D3050">
            <v>1</v>
          </cell>
          <cell r="Q3050">
            <v>2000</v>
          </cell>
          <cell r="R3050" t="str">
            <v>20003</v>
          </cell>
          <cell r="S3050">
            <v>36612</v>
          </cell>
          <cell r="T3050">
            <v>1954.83</v>
          </cell>
          <cell r="U3050">
            <v>1956.3058064516133</v>
          </cell>
          <cell r="V3050">
            <v>2088.1401912568308</v>
          </cell>
        </row>
        <row r="3051">
          <cell r="B3051">
            <v>30684</v>
          </cell>
          <cell r="C3051">
            <v>1</v>
          </cell>
          <cell r="D3051">
            <v>1</v>
          </cell>
          <cell r="Q3051">
            <v>2000</v>
          </cell>
          <cell r="R3051" t="str">
            <v>20003</v>
          </cell>
          <cell r="S3051">
            <v>36613</v>
          </cell>
          <cell r="T3051">
            <v>1958.93</v>
          </cell>
          <cell r="U3051">
            <v>1956.3058064516133</v>
          </cell>
          <cell r="V3051">
            <v>2088.1401912568308</v>
          </cell>
        </row>
        <row r="3052">
          <cell r="B3052">
            <v>30685</v>
          </cell>
          <cell r="C3052">
            <v>1</v>
          </cell>
          <cell r="D3052">
            <v>1</v>
          </cell>
          <cell r="Q3052">
            <v>2000</v>
          </cell>
          <cell r="R3052" t="str">
            <v>20003</v>
          </cell>
          <cell r="S3052">
            <v>36614</v>
          </cell>
          <cell r="T3052">
            <v>1955.14</v>
          </cell>
          <cell r="U3052">
            <v>1956.3058064516133</v>
          </cell>
          <cell r="V3052">
            <v>2088.1401912568308</v>
          </cell>
        </row>
        <row r="3053">
          <cell r="B3053">
            <v>30686</v>
          </cell>
          <cell r="C3053">
            <v>1</v>
          </cell>
          <cell r="D3053">
            <v>1</v>
          </cell>
          <cell r="Q3053">
            <v>2000</v>
          </cell>
          <cell r="R3053" t="str">
            <v>20003</v>
          </cell>
          <cell r="S3053">
            <v>36615</v>
          </cell>
          <cell r="T3053">
            <v>1949.75</v>
          </cell>
          <cell r="U3053">
            <v>1956.3058064516133</v>
          </cell>
          <cell r="V3053">
            <v>2088.1401912568308</v>
          </cell>
        </row>
        <row r="3054">
          <cell r="B3054">
            <v>30687</v>
          </cell>
          <cell r="C3054">
            <v>1</v>
          </cell>
          <cell r="D3054">
            <v>1</v>
          </cell>
          <cell r="Q3054">
            <v>2000</v>
          </cell>
          <cell r="R3054" t="str">
            <v>20003</v>
          </cell>
          <cell r="S3054">
            <v>36616</v>
          </cell>
          <cell r="T3054">
            <v>1951.56</v>
          </cell>
          <cell r="U3054">
            <v>1956.3058064516133</v>
          </cell>
          <cell r="V3054">
            <v>2088.1401912568308</v>
          </cell>
        </row>
        <row r="3055">
          <cell r="B3055">
            <v>30688</v>
          </cell>
          <cell r="C3055">
            <v>1</v>
          </cell>
          <cell r="D3055">
            <v>1</v>
          </cell>
          <cell r="Q3055">
            <v>2000</v>
          </cell>
          <cell r="R3055" t="str">
            <v>20004</v>
          </cell>
          <cell r="S3055">
            <v>36617</v>
          </cell>
          <cell r="T3055">
            <v>1958.12</v>
          </cell>
          <cell r="U3055">
            <v>1987.9503333333332</v>
          </cell>
          <cell r="V3055">
            <v>2088.1401912568308</v>
          </cell>
        </row>
        <row r="3056">
          <cell r="B3056">
            <v>30689</v>
          </cell>
          <cell r="C3056">
            <v>1</v>
          </cell>
          <cell r="D3056">
            <v>1</v>
          </cell>
          <cell r="Q3056">
            <v>2000</v>
          </cell>
          <cell r="R3056" t="str">
            <v>20004</v>
          </cell>
          <cell r="S3056">
            <v>36618</v>
          </cell>
          <cell r="T3056">
            <v>1958.12</v>
          </cell>
          <cell r="U3056">
            <v>1987.9503333333332</v>
          </cell>
          <cell r="V3056">
            <v>2088.1401912568308</v>
          </cell>
        </row>
        <row r="3057">
          <cell r="B3057">
            <v>30690</v>
          </cell>
          <cell r="C3057">
            <v>1</v>
          </cell>
          <cell r="D3057">
            <v>1</v>
          </cell>
          <cell r="Q3057">
            <v>2000</v>
          </cell>
          <cell r="R3057" t="str">
            <v>20004</v>
          </cell>
          <cell r="S3057">
            <v>36619</v>
          </cell>
          <cell r="T3057">
            <v>1958.12</v>
          </cell>
          <cell r="U3057">
            <v>1987.9503333333332</v>
          </cell>
          <cell r="V3057">
            <v>2088.1401912568308</v>
          </cell>
        </row>
        <row r="3058">
          <cell r="B3058">
            <v>30691</v>
          </cell>
          <cell r="C3058">
            <v>1</v>
          </cell>
          <cell r="D3058">
            <v>1</v>
          </cell>
          <cell r="Q3058">
            <v>2000</v>
          </cell>
          <cell r="R3058" t="str">
            <v>20004</v>
          </cell>
          <cell r="S3058">
            <v>36620</v>
          </cell>
          <cell r="T3058">
            <v>1963.22</v>
          </cell>
          <cell r="U3058">
            <v>1987.9503333333332</v>
          </cell>
          <cell r="V3058">
            <v>2088.1401912568308</v>
          </cell>
        </row>
        <row r="3059">
          <cell r="B3059">
            <v>30692</v>
          </cell>
          <cell r="C3059">
            <v>1</v>
          </cell>
          <cell r="D3059">
            <v>1</v>
          </cell>
          <cell r="Q3059">
            <v>2000</v>
          </cell>
          <cell r="R3059" t="str">
            <v>20004</v>
          </cell>
          <cell r="S3059">
            <v>36621</v>
          </cell>
          <cell r="T3059">
            <v>1964.1</v>
          </cell>
          <cell r="U3059">
            <v>1987.9503333333332</v>
          </cell>
          <cell r="V3059">
            <v>2088.1401912568308</v>
          </cell>
        </row>
        <row r="3060">
          <cell r="B3060">
            <v>30693</v>
          </cell>
          <cell r="C3060">
            <v>1</v>
          </cell>
          <cell r="D3060">
            <v>1</v>
          </cell>
          <cell r="Q3060">
            <v>2000</v>
          </cell>
          <cell r="R3060" t="str">
            <v>20004</v>
          </cell>
          <cell r="S3060">
            <v>36622</v>
          </cell>
          <cell r="T3060">
            <v>1968.92</v>
          </cell>
          <cell r="U3060">
            <v>1987.9503333333332</v>
          </cell>
          <cell r="V3060">
            <v>2088.1401912568308</v>
          </cell>
        </row>
        <row r="3061">
          <cell r="B3061">
            <v>30694</v>
          </cell>
          <cell r="C3061">
            <v>1</v>
          </cell>
          <cell r="D3061">
            <v>1</v>
          </cell>
          <cell r="Q3061">
            <v>2000</v>
          </cell>
          <cell r="R3061" t="str">
            <v>20004</v>
          </cell>
          <cell r="S3061">
            <v>36623</v>
          </cell>
          <cell r="T3061">
            <v>1986.96</v>
          </cell>
          <cell r="U3061">
            <v>1987.9503333333332</v>
          </cell>
          <cell r="V3061">
            <v>2088.1401912568308</v>
          </cell>
        </row>
        <row r="3062">
          <cell r="B3062">
            <v>30695</v>
          </cell>
          <cell r="C3062">
            <v>1</v>
          </cell>
          <cell r="D3062">
            <v>1</v>
          </cell>
          <cell r="Q3062">
            <v>2000</v>
          </cell>
          <cell r="R3062" t="str">
            <v>20004</v>
          </cell>
          <cell r="S3062">
            <v>36624</v>
          </cell>
          <cell r="T3062">
            <v>1996.24</v>
          </cell>
          <cell r="U3062">
            <v>1987.9503333333332</v>
          </cell>
          <cell r="V3062">
            <v>2088.1401912568308</v>
          </cell>
        </row>
        <row r="3063">
          <cell r="B3063">
            <v>30696</v>
          </cell>
          <cell r="C3063">
            <v>1</v>
          </cell>
          <cell r="D3063">
            <v>1</v>
          </cell>
          <cell r="Q3063">
            <v>2000</v>
          </cell>
          <cell r="R3063" t="str">
            <v>20004</v>
          </cell>
          <cell r="S3063">
            <v>36625</v>
          </cell>
          <cell r="T3063">
            <v>1996.24</v>
          </cell>
          <cell r="U3063">
            <v>1987.9503333333332</v>
          </cell>
          <cell r="V3063">
            <v>2088.1401912568308</v>
          </cell>
        </row>
        <row r="3064">
          <cell r="B3064">
            <v>30697</v>
          </cell>
          <cell r="C3064">
            <v>1</v>
          </cell>
          <cell r="D3064">
            <v>1</v>
          </cell>
          <cell r="Q3064">
            <v>2000</v>
          </cell>
          <cell r="R3064" t="str">
            <v>20004</v>
          </cell>
          <cell r="S3064">
            <v>36626</v>
          </cell>
          <cell r="T3064">
            <v>1996.24</v>
          </cell>
          <cell r="U3064">
            <v>1987.9503333333332</v>
          </cell>
          <cell r="V3064">
            <v>2088.1401912568308</v>
          </cell>
        </row>
        <row r="3065">
          <cell r="B3065">
            <v>30698</v>
          </cell>
          <cell r="C3065">
            <v>1</v>
          </cell>
          <cell r="D3065">
            <v>1</v>
          </cell>
          <cell r="Q3065">
            <v>2000</v>
          </cell>
          <cell r="R3065" t="str">
            <v>20004</v>
          </cell>
          <cell r="S3065">
            <v>36627</v>
          </cell>
          <cell r="T3065">
            <v>1998.25</v>
          </cell>
          <cell r="U3065">
            <v>1987.9503333333332</v>
          </cell>
          <cell r="V3065">
            <v>2088.1401912568308</v>
          </cell>
        </row>
        <row r="3066">
          <cell r="B3066">
            <v>30699</v>
          </cell>
          <cell r="C3066">
            <v>1</v>
          </cell>
          <cell r="D3066">
            <v>1</v>
          </cell>
          <cell r="Q3066">
            <v>2000</v>
          </cell>
          <cell r="R3066" t="str">
            <v>20004</v>
          </cell>
          <cell r="S3066">
            <v>36628</v>
          </cell>
          <cell r="T3066">
            <v>1986.75</v>
          </cell>
          <cell r="U3066">
            <v>1987.9503333333332</v>
          </cell>
          <cell r="V3066">
            <v>2088.1401912568308</v>
          </cell>
        </row>
        <row r="3067">
          <cell r="B3067">
            <v>30700</v>
          </cell>
          <cell r="C3067">
            <v>1</v>
          </cell>
          <cell r="D3067">
            <v>1</v>
          </cell>
          <cell r="Q3067">
            <v>2000</v>
          </cell>
          <cell r="R3067" t="str">
            <v>20004</v>
          </cell>
          <cell r="S3067">
            <v>36629</v>
          </cell>
          <cell r="T3067">
            <v>1987.38</v>
          </cell>
          <cell r="U3067">
            <v>1987.9503333333332</v>
          </cell>
          <cell r="V3067">
            <v>2088.1401912568308</v>
          </cell>
        </row>
        <row r="3068">
          <cell r="B3068">
            <v>30701</v>
          </cell>
          <cell r="C3068">
            <v>1</v>
          </cell>
          <cell r="D3068">
            <v>1</v>
          </cell>
          <cell r="Q3068">
            <v>2000</v>
          </cell>
          <cell r="R3068" t="str">
            <v>20004</v>
          </cell>
          <cell r="S3068">
            <v>36630</v>
          </cell>
          <cell r="T3068">
            <v>1987.36</v>
          </cell>
          <cell r="U3068">
            <v>1987.9503333333332</v>
          </cell>
          <cell r="V3068">
            <v>2088.1401912568308</v>
          </cell>
        </row>
        <row r="3069">
          <cell r="B3069">
            <v>30702</v>
          </cell>
          <cell r="C3069">
            <v>1</v>
          </cell>
          <cell r="D3069">
            <v>1</v>
          </cell>
          <cell r="Q3069">
            <v>2000</v>
          </cell>
          <cell r="R3069" t="str">
            <v>20004</v>
          </cell>
          <cell r="S3069">
            <v>36631</v>
          </cell>
          <cell r="T3069">
            <v>1987.39</v>
          </cell>
          <cell r="U3069">
            <v>1987.9503333333332</v>
          </cell>
          <cell r="V3069">
            <v>2088.1401912568308</v>
          </cell>
        </row>
        <row r="3070">
          <cell r="B3070">
            <v>30703</v>
          </cell>
          <cell r="C3070">
            <v>1</v>
          </cell>
          <cell r="D3070">
            <v>1</v>
          </cell>
          <cell r="Q3070">
            <v>2000</v>
          </cell>
          <cell r="R3070" t="str">
            <v>20004</v>
          </cell>
          <cell r="S3070">
            <v>36632</v>
          </cell>
          <cell r="T3070">
            <v>1987.39</v>
          </cell>
          <cell r="U3070">
            <v>1987.9503333333332</v>
          </cell>
          <cell r="V3070">
            <v>2088.1401912568308</v>
          </cell>
        </row>
        <row r="3071">
          <cell r="B3071">
            <v>30704</v>
          </cell>
          <cell r="C3071">
            <v>1</v>
          </cell>
          <cell r="D3071">
            <v>1</v>
          </cell>
          <cell r="Q3071">
            <v>2000</v>
          </cell>
          <cell r="R3071" t="str">
            <v>20004</v>
          </cell>
          <cell r="S3071">
            <v>36633</v>
          </cell>
          <cell r="T3071">
            <v>1987.39</v>
          </cell>
          <cell r="U3071">
            <v>1987.9503333333332</v>
          </cell>
          <cell r="V3071">
            <v>2088.1401912568308</v>
          </cell>
        </row>
        <row r="3072">
          <cell r="B3072">
            <v>30705</v>
          </cell>
          <cell r="C3072">
            <v>1</v>
          </cell>
          <cell r="D3072">
            <v>1</v>
          </cell>
          <cell r="Q3072">
            <v>2000</v>
          </cell>
          <cell r="R3072" t="str">
            <v>20004</v>
          </cell>
          <cell r="S3072">
            <v>36634</v>
          </cell>
          <cell r="T3072">
            <v>1996.29</v>
          </cell>
          <cell r="U3072">
            <v>1987.9503333333332</v>
          </cell>
          <cell r="V3072">
            <v>2088.1401912568308</v>
          </cell>
        </row>
        <row r="3073">
          <cell r="B3073">
            <v>30706</v>
          </cell>
          <cell r="C3073">
            <v>1</v>
          </cell>
          <cell r="D3073">
            <v>1</v>
          </cell>
          <cell r="Q3073">
            <v>2000</v>
          </cell>
          <cell r="R3073" t="str">
            <v>20004</v>
          </cell>
          <cell r="S3073">
            <v>36635</v>
          </cell>
          <cell r="T3073">
            <v>2003.02</v>
          </cell>
          <cell r="U3073">
            <v>1987.9503333333332</v>
          </cell>
          <cell r="V3073">
            <v>2088.1401912568308</v>
          </cell>
        </row>
        <row r="3074">
          <cell r="B3074">
            <v>30707</v>
          </cell>
          <cell r="C3074">
            <v>1</v>
          </cell>
          <cell r="D3074">
            <v>1</v>
          </cell>
          <cell r="Q3074">
            <v>2000</v>
          </cell>
          <cell r="R3074" t="str">
            <v>20004</v>
          </cell>
          <cell r="S3074">
            <v>36636</v>
          </cell>
          <cell r="T3074">
            <v>1996.07</v>
          </cell>
          <cell r="U3074">
            <v>1987.9503333333332</v>
          </cell>
          <cell r="V3074">
            <v>2088.1401912568308</v>
          </cell>
        </row>
        <row r="3075">
          <cell r="B3075">
            <v>30708</v>
          </cell>
          <cell r="C3075">
            <v>1</v>
          </cell>
          <cell r="D3075">
            <v>1</v>
          </cell>
          <cell r="Q3075">
            <v>2000</v>
          </cell>
          <cell r="R3075" t="str">
            <v>20004</v>
          </cell>
          <cell r="S3075">
            <v>36637</v>
          </cell>
          <cell r="T3075">
            <v>1996.07</v>
          </cell>
          <cell r="U3075">
            <v>1987.9503333333332</v>
          </cell>
          <cell r="V3075">
            <v>2088.1401912568308</v>
          </cell>
        </row>
        <row r="3076">
          <cell r="B3076">
            <v>30709</v>
          </cell>
          <cell r="C3076">
            <v>1</v>
          </cell>
          <cell r="D3076">
            <v>1</v>
          </cell>
          <cell r="Q3076">
            <v>2000</v>
          </cell>
          <cell r="R3076" t="str">
            <v>20004</v>
          </cell>
          <cell r="S3076">
            <v>36638</v>
          </cell>
          <cell r="T3076">
            <v>1996.07</v>
          </cell>
          <cell r="U3076">
            <v>1987.9503333333332</v>
          </cell>
          <cell r="V3076">
            <v>2088.1401912568308</v>
          </cell>
        </row>
        <row r="3077">
          <cell r="B3077">
            <v>30710</v>
          </cell>
          <cell r="C3077">
            <v>1</v>
          </cell>
          <cell r="D3077">
            <v>1</v>
          </cell>
          <cell r="Q3077">
            <v>2000</v>
          </cell>
          <cell r="R3077" t="str">
            <v>20004</v>
          </cell>
          <cell r="S3077">
            <v>36639</v>
          </cell>
          <cell r="T3077">
            <v>1996.07</v>
          </cell>
          <cell r="U3077">
            <v>1987.9503333333332</v>
          </cell>
          <cell r="V3077">
            <v>2088.1401912568308</v>
          </cell>
        </row>
        <row r="3078">
          <cell r="B3078">
            <v>30711</v>
          </cell>
          <cell r="C3078">
            <v>1</v>
          </cell>
          <cell r="D3078">
            <v>1</v>
          </cell>
          <cell r="Q3078">
            <v>2000</v>
          </cell>
          <cell r="R3078" t="str">
            <v>20004</v>
          </cell>
          <cell r="S3078">
            <v>36640</v>
          </cell>
          <cell r="T3078">
            <v>1996.07</v>
          </cell>
          <cell r="U3078">
            <v>1987.9503333333332</v>
          </cell>
          <cell r="V3078">
            <v>2088.1401912568308</v>
          </cell>
        </row>
        <row r="3079">
          <cell r="B3079">
            <v>30712</v>
          </cell>
          <cell r="C3079">
            <v>1</v>
          </cell>
          <cell r="D3079">
            <v>1</v>
          </cell>
          <cell r="Q3079">
            <v>2000</v>
          </cell>
          <cell r="R3079" t="str">
            <v>20004</v>
          </cell>
          <cell r="S3079">
            <v>36641</v>
          </cell>
          <cell r="T3079">
            <v>1991.17</v>
          </cell>
          <cell r="U3079">
            <v>1987.9503333333332</v>
          </cell>
          <cell r="V3079">
            <v>2088.1401912568308</v>
          </cell>
        </row>
        <row r="3080">
          <cell r="B3080">
            <v>30713</v>
          </cell>
          <cell r="C3080">
            <v>1</v>
          </cell>
          <cell r="D3080">
            <v>1</v>
          </cell>
          <cell r="Q3080">
            <v>2000</v>
          </cell>
          <cell r="R3080" t="str">
            <v>20004</v>
          </cell>
          <cell r="S3080">
            <v>36642</v>
          </cell>
          <cell r="T3080">
            <v>1988.65</v>
          </cell>
          <cell r="U3080">
            <v>1987.9503333333332</v>
          </cell>
          <cell r="V3080">
            <v>2088.1401912568308</v>
          </cell>
        </row>
        <row r="3081">
          <cell r="B3081">
            <v>30714</v>
          </cell>
          <cell r="C3081">
            <v>1</v>
          </cell>
          <cell r="D3081">
            <v>1</v>
          </cell>
          <cell r="Q3081">
            <v>2000</v>
          </cell>
          <cell r="R3081" t="str">
            <v>20004</v>
          </cell>
          <cell r="S3081">
            <v>36643</v>
          </cell>
          <cell r="T3081">
            <v>1998.95</v>
          </cell>
          <cell r="U3081">
            <v>1987.9503333333332</v>
          </cell>
          <cell r="V3081">
            <v>2088.1401912568308</v>
          </cell>
        </row>
        <row r="3082">
          <cell r="B3082">
            <v>30715</v>
          </cell>
          <cell r="C3082">
            <v>1</v>
          </cell>
          <cell r="D3082">
            <v>1</v>
          </cell>
          <cell r="Q3082">
            <v>2000</v>
          </cell>
          <cell r="R3082" t="str">
            <v>20004</v>
          </cell>
          <cell r="S3082">
            <v>36644</v>
          </cell>
          <cell r="T3082">
            <v>2002.95</v>
          </cell>
          <cell r="U3082">
            <v>1987.9503333333332</v>
          </cell>
          <cell r="V3082">
            <v>2088.1401912568308</v>
          </cell>
        </row>
        <row r="3083">
          <cell r="B3083">
            <v>30716</v>
          </cell>
          <cell r="C3083">
            <v>1</v>
          </cell>
          <cell r="D3083">
            <v>1</v>
          </cell>
          <cell r="Q3083">
            <v>2000</v>
          </cell>
          <cell r="R3083" t="str">
            <v>20004</v>
          </cell>
          <cell r="S3083">
            <v>36645</v>
          </cell>
          <cell r="T3083">
            <v>2004.47</v>
          </cell>
          <cell r="U3083">
            <v>1987.9503333333332</v>
          </cell>
          <cell r="V3083">
            <v>2088.1401912568308</v>
          </cell>
        </row>
        <row r="3084">
          <cell r="B3084">
            <v>30717</v>
          </cell>
          <cell r="C3084">
            <v>1</v>
          </cell>
          <cell r="D3084">
            <v>1</v>
          </cell>
          <cell r="Q3084">
            <v>2000</v>
          </cell>
          <cell r="R3084" t="str">
            <v>20004</v>
          </cell>
          <cell r="S3084">
            <v>36646</v>
          </cell>
          <cell r="T3084">
            <v>2004.47</v>
          </cell>
          <cell r="U3084">
            <v>1987.9503333333332</v>
          </cell>
          <cell r="V3084">
            <v>2088.1401912568308</v>
          </cell>
        </row>
        <row r="3085">
          <cell r="B3085">
            <v>30718</v>
          </cell>
          <cell r="C3085">
            <v>1</v>
          </cell>
          <cell r="D3085">
            <v>1</v>
          </cell>
          <cell r="Q3085">
            <v>2000</v>
          </cell>
          <cell r="R3085" t="str">
            <v>20005</v>
          </cell>
          <cell r="S3085">
            <v>36647</v>
          </cell>
          <cell r="T3085">
            <v>2004.47</v>
          </cell>
          <cell r="U3085">
            <v>2055.5287096774191</v>
          </cell>
          <cell r="V3085">
            <v>2088.1401912568308</v>
          </cell>
        </row>
        <row r="3086">
          <cell r="B3086">
            <v>30719</v>
          </cell>
          <cell r="C3086">
            <v>1</v>
          </cell>
          <cell r="D3086">
            <v>1</v>
          </cell>
          <cell r="Q3086">
            <v>2000</v>
          </cell>
          <cell r="R3086" t="str">
            <v>20005</v>
          </cell>
          <cell r="S3086">
            <v>36648</v>
          </cell>
          <cell r="T3086">
            <v>2004.47</v>
          </cell>
          <cell r="U3086">
            <v>2055.5287096774191</v>
          </cell>
          <cell r="V3086">
            <v>2088.1401912568308</v>
          </cell>
        </row>
        <row r="3087">
          <cell r="B3087">
            <v>30720</v>
          </cell>
          <cell r="C3087">
            <v>1</v>
          </cell>
          <cell r="D3087">
            <v>1</v>
          </cell>
          <cell r="Q3087">
            <v>2000</v>
          </cell>
          <cell r="R3087" t="str">
            <v>20005</v>
          </cell>
          <cell r="S3087">
            <v>36649</v>
          </cell>
          <cell r="T3087">
            <v>2001.62</v>
          </cell>
          <cell r="U3087">
            <v>2055.5287096774191</v>
          </cell>
          <cell r="V3087">
            <v>2088.1401912568308</v>
          </cell>
        </row>
        <row r="3088">
          <cell r="B3088">
            <v>30721</v>
          </cell>
          <cell r="C3088">
            <v>1</v>
          </cell>
          <cell r="D3088">
            <v>1</v>
          </cell>
          <cell r="Q3088">
            <v>2000</v>
          </cell>
          <cell r="R3088" t="str">
            <v>20005</v>
          </cell>
          <cell r="S3088">
            <v>36650</v>
          </cell>
          <cell r="T3088">
            <v>2015.92</v>
          </cell>
          <cell r="U3088">
            <v>2055.5287096774191</v>
          </cell>
          <cell r="V3088">
            <v>2088.1401912568308</v>
          </cell>
        </row>
        <row r="3089">
          <cell r="B3089">
            <v>30722</v>
          </cell>
          <cell r="C3089">
            <v>1</v>
          </cell>
          <cell r="D3089">
            <v>1</v>
          </cell>
          <cell r="Q3089">
            <v>2000</v>
          </cell>
          <cell r="R3089" t="str">
            <v>20005</v>
          </cell>
          <cell r="S3089">
            <v>36651</v>
          </cell>
          <cell r="T3089">
            <v>2027.26</v>
          </cell>
          <cell r="U3089">
            <v>2055.5287096774191</v>
          </cell>
          <cell r="V3089">
            <v>2088.1401912568308</v>
          </cell>
        </row>
        <row r="3090">
          <cell r="B3090">
            <v>30723</v>
          </cell>
          <cell r="C3090">
            <v>1</v>
          </cell>
          <cell r="D3090">
            <v>1</v>
          </cell>
          <cell r="Q3090">
            <v>2000</v>
          </cell>
          <cell r="R3090" t="str">
            <v>20005</v>
          </cell>
          <cell r="S3090">
            <v>36652</v>
          </cell>
          <cell r="T3090">
            <v>2033.17</v>
          </cell>
          <cell r="U3090">
            <v>2055.5287096774191</v>
          </cell>
          <cell r="V3090">
            <v>2088.1401912568308</v>
          </cell>
        </row>
        <row r="3091">
          <cell r="B3091">
            <v>30724</v>
          </cell>
          <cell r="C3091">
            <v>1</v>
          </cell>
          <cell r="D3091">
            <v>1</v>
          </cell>
          <cell r="Q3091">
            <v>2000</v>
          </cell>
          <cell r="R3091" t="str">
            <v>20005</v>
          </cell>
          <cell r="S3091">
            <v>36653</v>
          </cell>
          <cell r="T3091">
            <v>2033.17</v>
          </cell>
          <cell r="U3091">
            <v>2055.5287096774191</v>
          </cell>
          <cell r="V3091">
            <v>2088.1401912568308</v>
          </cell>
        </row>
        <row r="3092">
          <cell r="B3092">
            <v>30725</v>
          </cell>
          <cell r="C3092">
            <v>1</v>
          </cell>
          <cell r="D3092">
            <v>1</v>
          </cell>
          <cell r="Q3092">
            <v>2000</v>
          </cell>
          <cell r="R3092" t="str">
            <v>20005</v>
          </cell>
          <cell r="S3092">
            <v>36654</v>
          </cell>
          <cell r="T3092">
            <v>2033.17</v>
          </cell>
          <cell r="U3092">
            <v>2055.5287096774191</v>
          </cell>
          <cell r="V3092">
            <v>2088.1401912568308</v>
          </cell>
        </row>
        <row r="3093">
          <cell r="B3093">
            <v>30726</v>
          </cell>
          <cell r="C3093">
            <v>1</v>
          </cell>
          <cell r="D3093">
            <v>1</v>
          </cell>
          <cell r="Q3093">
            <v>2000</v>
          </cell>
          <cell r="R3093" t="str">
            <v>20005</v>
          </cell>
          <cell r="S3093">
            <v>36655</v>
          </cell>
          <cell r="T3093">
            <v>2044.59</v>
          </cell>
          <cell r="U3093">
            <v>2055.5287096774191</v>
          </cell>
          <cell r="V3093">
            <v>2088.1401912568308</v>
          </cell>
        </row>
        <row r="3094">
          <cell r="B3094">
            <v>30727</v>
          </cell>
          <cell r="C3094">
            <v>1</v>
          </cell>
          <cell r="D3094">
            <v>1</v>
          </cell>
          <cell r="Q3094">
            <v>2000</v>
          </cell>
          <cell r="R3094" t="str">
            <v>20005</v>
          </cell>
          <cell r="S3094">
            <v>36656</v>
          </cell>
          <cell r="T3094">
            <v>2031.86</v>
          </cell>
          <cell r="U3094">
            <v>2055.5287096774191</v>
          </cell>
          <cell r="V3094">
            <v>2088.1401912568308</v>
          </cell>
        </row>
        <row r="3095">
          <cell r="B3095">
            <v>30728</v>
          </cell>
          <cell r="C3095">
            <v>1</v>
          </cell>
          <cell r="D3095">
            <v>1</v>
          </cell>
          <cell r="Q3095">
            <v>2000</v>
          </cell>
          <cell r="R3095" t="str">
            <v>20005</v>
          </cell>
          <cell r="S3095">
            <v>36657</v>
          </cell>
          <cell r="T3095">
            <v>2021.68</v>
          </cell>
          <cell r="U3095">
            <v>2055.5287096774191</v>
          </cell>
          <cell r="V3095">
            <v>2088.1401912568308</v>
          </cell>
        </row>
        <row r="3096">
          <cell r="B3096">
            <v>30729</v>
          </cell>
          <cell r="C3096">
            <v>1</v>
          </cell>
          <cell r="D3096">
            <v>1</v>
          </cell>
          <cell r="Q3096">
            <v>2000</v>
          </cell>
          <cell r="R3096" t="str">
            <v>20005</v>
          </cell>
          <cell r="S3096">
            <v>36658</v>
          </cell>
          <cell r="T3096">
            <v>2031.96</v>
          </cell>
          <cell r="U3096">
            <v>2055.5287096774191</v>
          </cell>
          <cell r="V3096">
            <v>2088.1401912568308</v>
          </cell>
        </row>
        <row r="3097">
          <cell r="B3097">
            <v>30730</v>
          </cell>
          <cell r="C3097">
            <v>1</v>
          </cell>
          <cell r="D3097">
            <v>1</v>
          </cell>
          <cell r="Q3097">
            <v>2000</v>
          </cell>
          <cell r="R3097" t="str">
            <v>20005</v>
          </cell>
          <cell r="S3097">
            <v>36659</v>
          </cell>
          <cell r="T3097">
            <v>2039.29</v>
          </cell>
          <cell r="U3097">
            <v>2055.5287096774191</v>
          </cell>
          <cell r="V3097">
            <v>2088.1401912568308</v>
          </cell>
        </row>
        <row r="3098">
          <cell r="B3098">
            <v>30731</v>
          </cell>
          <cell r="C3098">
            <v>1</v>
          </cell>
          <cell r="D3098">
            <v>1</v>
          </cell>
          <cell r="Q3098">
            <v>2000</v>
          </cell>
          <cell r="R3098" t="str">
            <v>20005</v>
          </cell>
          <cell r="S3098">
            <v>36660</v>
          </cell>
          <cell r="T3098">
            <v>2039.29</v>
          </cell>
          <cell r="U3098">
            <v>2055.5287096774191</v>
          </cell>
          <cell r="V3098">
            <v>2088.1401912568308</v>
          </cell>
        </row>
        <row r="3099">
          <cell r="B3099">
            <v>30732</v>
          </cell>
          <cell r="C3099">
            <v>1</v>
          </cell>
          <cell r="D3099">
            <v>1</v>
          </cell>
          <cell r="Q3099">
            <v>2000</v>
          </cell>
          <cell r="R3099" t="str">
            <v>20005</v>
          </cell>
          <cell r="S3099">
            <v>36661</v>
          </cell>
          <cell r="T3099">
            <v>2039.29</v>
          </cell>
          <cell r="U3099">
            <v>2055.5287096774191</v>
          </cell>
          <cell r="V3099">
            <v>2088.1401912568308</v>
          </cell>
        </row>
        <row r="3100">
          <cell r="B3100">
            <v>30733</v>
          </cell>
          <cell r="C3100">
            <v>1</v>
          </cell>
          <cell r="D3100">
            <v>1</v>
          </cell>
          <cell r="Q3100">
            <v>2000</v>
          </cell>
          <cell r="R3100" t="str">
            <v>20005</v>
          </cell>
          <cell r="S3100">
            <v>36662</v>
          </cell>
          <cell r="T3100">
            <v>2035.54</v>
          </cell>
          <cell r="U3100">
            <v>2055.5287096774191</v>
          </cell>
          <cell r="V3100">
            <v>2088.1401912568308</v>
          </cell>
        </row>
        <row r="3101">
          <cell r="B3101">
            <v>30734</v>
          </cell>
          <cell r="C3101">
            <v>1</v>
          </cell>
          <cell r="D3101">
            <v>1</v>
          </cell>
          <cell r="Q3101">
            <v>2000</v>
          </cell>
          <cell r="R3101" t="str">
            <v>20005</v>
          </cell>
          <cell r="S3101">
            <v>36663</v>
          </cell>
          <cell r="T3101">
            <v>2037.1</v>
          </cell>
          <cell r="U3101">
            <v>2055.5287096774191</v>
          </cell>
          <cell r="V3101">
            <v>2088.1401912568308</v>
          </cell>
        </row>
        <row r="3102">
          <cell r="B3102">
            <v>30735</v>
          </cell>
          <cell r="C3102">
            <v>1</v>
          </cell>
          <cell r="D3102">
            <v>1</v>
          </cell>
          <cell r="Q3102">
            <v>2000</v>
          </cell>
          <cell r="R3102" t="str">
            <v>20005</v>
          </cell>
          <cell r="S3102">
            <v>36664</v>
          </cell>
          <cell r="T3102">
            <v>2047.79</v>
          </cell>
          <cell r="U3102">
            <v>2055.5287096774191</v>
          </cell>
          <cell r="V3102">
            <v>2088.1401912568308</v>
          </cell>
        </row>
        <row r="3103">
          <cell r="B3103">
            <v>30736</v>
          </cell>
          <cell r="C3103">
            <v>1</v>
          </cell>
          <cell r="D3103">
            <v>1</v>
          </cell>
          <cell r="Q3103">
            <v>2000</v>
          </cell>
          <cell r="R3103" t="str">
            <v>20005</v>
          </cell>
          <cell r="S3103">
            <v>36665</v>
          </cell>
          <cell r="T3103">
            <v>2055.35</v>
          </cell>
          <cell r="U3103">
            <v>2055.5287096774191</v>
          </cell>
          <cell r="V3103">
            <v>2088.1401912568308</v>
          </cell>
        </row>
        <row r="3104">
          <cell r="B3104">
            <v>30737</v>
          </cell>
          <cell r="C3104">
            <v>1</v>
          </cell>
          <cell r="D3104">
            <v>1</v>
          </cell>
          <cell r="Q3104">
            <v>2000</v>
          </cell>
          <cell r="R3104" t="str">
            <v>20005</v>
          </cell>
          <cell r="S3104">
            <v>36666</v>
          </cell>
          <cell r="T3104">
            <v>2076.85</v>
          </cell>
          <cell r="U3104">
            <v>2055.5287096774191</v>
          </cell>
          <cell r="V3104">
            <v>2088.1401912568308</v>
          </cell>
        </row>
        <row r="3105">
          <cell r="B3105">
            <v>30738</v>
          </cell>
          <cell r="C3105">
            <v>1</v>
          </cell>
          <cell r="D3105">
            <v>1</v>
          </cell>
          <cell r="Q3105">
            <v>2000</v>
          </cell>
          <cell r="R3105" t="str">
            <v>20005</v>
          </cell>
          <cell r="S3105">
            <v>36667</v>
          </cell>
          <cell r="T3105">
            <v>2076.85</v>
          </cell>
          <cell r="U3105">
            <v>2055.5287096774191</v>
          </cell>
          <cell r="V3105">
            <v>2088.1401912568308</v>
          </cell>
        </row>
        <row r="3106">
          <cell r="B3106">
            <v>30739</v>
          </cell>
          <cell r="C3106">
            <v>1</v>
          </cell>
          <cell r="D3106">
            <v>1</v>
          </cell>
          <cell r="Q3106">
            <v>2000</v>
          </cell>
          <cell r="R3106" t="str">
            <v>20005</v>
          </cell>
          <cell r="S3106">
            <v>36668</v>
          </cell>
          <cell r="T3106">
            <v>2076.85</v>
          </cell>
          <cell r="U3106">
            <v>2055.5287096774191</v>
          </cell>
          <cell r="V3106">
            <v>2088.1401912568308</v>
          </cell>
        </row>
        <row r="3107">
          <cell r="B3107">
            <v>30740</v>
          </cell>
          <cell r="C3107">
            <v>1</v>
          </cell>
          <cell r="D3107">
            <v>1</v>
          </cell>
          <cell r="Q3107">
            <v>2000</v>
          </cell>
          <cell r="R3107" t="str">
            <v>20005</v>
          </cell>
          <cell r="S3107">
            <v>36669</v>
          </cell>
          <cell r="T3107">
            <v>2094.73</v>
          </cell>
          <cell r="U3107">
            <v>2055.5287096774191</v>
          </cell>
          <cell r="V3107">
            <v>2088.1401912568308</v>
          </cell>
        </row>
        <row r="3108">
          <cell r="B3108">
            <v>30741</v>
          </cell>
          <cell r="C3108">
            <v>1</v>
          </cell>
          <cell r="D3108">
            <v>1</v>
          </cell>
          <cell r="Q3108">
            <v>2000</v>
          </cell>
          <cell r="R3108" t="str">
            <v>20005</v>
          </cell>
          <cell r="S3108">
            <v>36670</v>
          </cell>
          <cell r="T3108">
            <v>2111.94</v>
          </cell>
          <cell r="U3108">
            <v>2055.5287096774191</v>
          </cell>
          <cell r="V3108">
            <v>2088.1401912568308</v>
          </cell>
        </row>
        <row r="3109">
          <cell r="B3109">
            <v>30742</v>
          </cell>
          <cell r="C3109">
            <v>1</v>
          </cell>
          <cell r="D3109">
            <v>1</v>
          </cell>
          <cell r="Q3109">
            <v>2000</v>
          </cell>
          <cell r="R3109" t="str">
            <v>20005</v>
          </cell>
          <cell r="S3109">
            <v>36671</v>
          </cell>
          <cell r="T3109">
            <v>2142.14</v>
          </cell>
          <cell r="U3109">
            <v>2055.5287096774191</v>
          </cell>
          <cell r="V3109">
            <v>2088.1401912568308</v>
          </cell>
        </row>
        <row r="3110">
          <cell r="B3110">
            <v>30743</v>
          </cell>
          <cell r="C3110">
            <v>1</v>
          </cell>
          <cell r="D3110">
            <v>1</v>
          </cell>
          <cell r="Q3110">
            <v>2000</v>
          </cell>
          <cell r="R3110" t="str">
            <v>20005</v>
          </cell>
          <cell r="S3110">
            <v>36672</v>
          </cell>
          <cell r="T3110">
            <v>2113.2800000000002</v>
          </cell>
          <cell r="U3110">
            <v>2055.5287096774191</v>
          </cell>
          <cell r="V3110">
            <v>2088.1401912568308</v>
          </cell>
        </row>
        <row r="3111">
          <cell r="B3111">
            <v>30744</v>
          </cell>
          <cell r="C3111">
            <v>1</v>
          </cell>
          <cell r="D3111">
            <v>1</v>
          </cell>
          <cell r="Q3111">
            <v>2000</v>
          </cell>
          <cell r="R3111" t="str">
            <v>20005</v>
          </cell>
          <cell r="S3111">
            <v>36673</v>
          </cell>
          <cell r="T3111">
            <v>2096.52</v>
          </cell>
          <cell r="U3111">
            <v>2055.5287096774191</v>
          </cell>
          <cell r="V3111">
            <v>2088.1401912568308</v>
          </cell>
        </row>
        <row r="3112">
          <cell r="B3112">
            <v>30745</v>
          </cell>
          <cell r="C3112">
            <v>1</v>
          </cell>
          <cell r="D3112">
            <v>1</v>
          </cell>
          <cell r="Q3112">
            <v>2000</v>
          </cell>
          <cell r="R3112" t="str">
            <v>20005</v>
          </cell>
          <cell r="S3112">
            <v>36674</v>
          </cell>
          <cell r="T3112">
            <v>2096.52</v>
          </cell>
          <cell r="U3112">
            <v>2055.5287096774191</v>
          </cell>
          <cell r="V3112">
            <v>2088.1401912568308</v>
          </cell>
        </row>
        <row r="3113">
          <cell r="B3113">
            <v>30746</v>
          </cell>
          <cell r="C3113">
            <v>1</v>
          </cell>
          <cell r="D3113">
            <v>1</v>
          </cell>
          <cell r="Q3113">
            <v>2000</v>
          </cell>
          <cell r="R3113" t="str">
            <v>20005</v>
          </cell>
          <cell r="S3113">
            <v>36675</v>
          </cell>
          <cell r="T3113">
            <v>2096.52</v>
          </cell>
          <cell r="U3113">
            <v>2055.5287096774191</v>
          </cell>
          <cell r="V3113">
            <v>2088.1401912568308</v>
          </cell>
        </row>
        <row r="3114">
          <cell r="B3114">
            <v>30747</v>
          </cell>
          <cell r="C3114">
            <v>1</v>
          </cell>
          <cell r="D3114">
            <v>1</v>
          </cell>
          <cell r="Q3114">
            <v>2000</v>
          </cell>
          <cell r="R3114" t="str">
            <v>20005</v>
          </cell>
          <cell r="S3114">
            <v>36676</v>
          </cell>
          <cell r="T3114">
            <v>2077.2800000000002</v>
          </cell>
          <cell r="U3114">
            <v>2055.5287096774191</v>
          </cell>
          <cell r="V3114">
            <v>2088.1401912568308</v>
          </cell>
        </row>
        <row r="3115">
          <cell r="B3115">
            <v>30748</v>
          </cell>
          <cell r="C3115">
            <v>1</v>
          </cell>
          <cell r="D3115">
            <v>1</v>
          </cell>
          <cell r="Q3115">
            <v>2000</v>
          </cell>
          <cell r="R3115" t="str">
            <v>20005</v>
          </cell>
          <cell r="S3115">
            <v>36677</v>
          </cell>
          <cell r="T3115">
            <v>2084.92</v>
          </cell>
          <cell r="U3115">
            <v>2055.5287096774191</v>
          </cell>
          <cell r="V3115">
            <v>2088.1401912568308</v>
          </cell>
        </row>
        <row r="3116">
          <cell r="B3116">
            <v>30749</v>
          </cell>
          <cell r="C3116">
            <v>1</v>
          </cell>
          <cell r="D3116">
            <v>1</v>
          </cell>
          <cell r="Q3116">
            <v>2000</v>
          </cell>
          <cell r="R3116" t="str">
            <v>20006</v>
          </cell>
          <cell r="S3116">
            <v>36678</v>
          </cell>
          <cell r="T3116">
            <v>2096.96</v>
          </cell>
          <cell r="U3116">
            <v>2119.746333333334</v>
          </cell>
          <cell r="V3116">
            <v>2088.1401912568308</v>
          </cell>
        </row>
        <row r="3117">
          <cell r="B3117">
            <v>30750</v>
          </cell>
          <cell r="C3117">
            <v>1</v>
          </cell>
          <cell r="D3117">
            <v>1</v>
          </cell>
          <cell r="Q3117">
            <v>2000</v>
          </cell>
          <cell r="R3117" t="str">
            <v>20006</v>
          </cell>
          <cell r="S3117">
            <v>36679</v>
          </cell>
          <cell r="T3117">
            <v>2095.1</v>
          </cell>
          <cell r="U3117">
            <v>2119.746333333334</v>
          </cell>
          <cell r="V3117">
            <v>2088.1401912568308</v>
          </cell>
        </row>
        <row r="3118">
          <cell r="B3118">
            <v>30751</v>
          </cell>
          <cell r="C3118">
            <v>1</v>
          </cell>
          <cell r="D3118">
            <v>1</v>
          </cell>
          <cell r="Q3118">
            <v>2000</v>
          </cell>
          <cell r="R3118" t="str">
            <v>20006</v>
          </cell>
          <cell r="S3118">
            <v>36680</v>
          </cell>
          <cell r="T3118">
            <v>2118.5700000000002</v>
          </cell>
          <cell r="U3118">
            <v>2119.746333333334</v>
          </cell>
          <cell r="V3118">
            <v>2088.1401912568308</v>
          </cell>
        </row>
        <row r="3119">
          <cell r="B3119">
            <v>30752</v>
          </cell>
          <cell r="C3119">
            <v>1</v>
          </cell>
          <cell r="D3119">
            <v>1</v>
          </cell>
          <cell r="Q3119">
            <v>2000</v>
          </cell>
          <cell r="R3119" t="str">
            <v>20006</v>
          </cell>
          <cell r="S3119">
            <v>36681</v>
          </cell>
          <cell r="T3119">
            <v>2118.5700000000002</v>
          </cell>
          <cell r="U3119">
            <v>2119.746333333334</v>
          </cell>
          <cell r="V3119">
            <v>2088.1401912568308</v>
          </cell>
        </row>
        <row r="3120">
          <cell r="B3120">
            <v>30753</v>
          </cell>
          <cell r="C3120">
            <v>1</v>
          </cell>
          <cell r="D3120">
            <v>1</v>
          </cell>
          <cell r="Q3120">
            <v>2000</v>
          </cell>
          <cell r="R3120" t="str">
            <v>20006</v>
          </cell>
          <cell r="S3120">
            <v>36682</v>
          </cell>
          <cell r="T3120">
            <v>2118.5700000000002</v>
          </cell>
          <cell r="U3120">
            <v>2119.746333333334</v>
          </cell>
          <cell r="V3120">
            <v>2088.1401912568308</v>
          </cell>
        </row>
        <row r="3121">
          <cell r="B3121">
            <v>30754</v>
          </cell>
          <cell r="C3121">
            <v>1</v>
          </cell>
          <cell r="D3121">
            <v>1</v>
          </cell>
          <cell r="Q3121">
            <v>2000</v>
          </cell>
          <cell r="R3121" t="str">
            <v>20006</v>
          </cell>
          <cell r="S3121">
            <v>36683</v>
          </cell>
          <cell r="T3121">
            <v>2118.5700000000002</v>
          </cell>
          <cell r="U3121">
            <v>2119.746333333334</v>
          </cell>
          <cell r="V3121">
            <v>2088.1401912568308</v>
          </cell>
        </row>
        <row r="3122">
          <cell r="B3122">
            <v>30755</v>
          </cell>
          <cell r="C3122">
            <v>1</v>
          </cell>
          <cell r="D3122">
            <v>1</v>
          </cell>
          <cell r="Q3122">
            <v>2000</v>
          </cell>
          <cell r="R3122" t="str">
            <v>20006</v>
          </cell>
          <cell r="S3122">
            <v>36684</v>
          </cell>
          <cell r="T3122">
            <v>2121.73</v>
          </cell>
          <cell r="U3122">
            <v>2119.746333333334</v>
          </cell>
          <cell r="V3122">
            <v>2088.1401912568308</v>
          </cell>
        </row>
        <row r="3123">
          <cell r="B3123">
            <v>30756</v>
          </cell>
          <cell r="C3123">
            <v>1</v>
          </cell>
          <cell r="D3123">
            <v>1</v>
          </cell>
          <cell r="Q3123">
            <v>2000</v>
          </cell>
          <cell r="R3123" t="str">
            <v>20006</v>
          </cell>
          <cell r="S3123">
            <v>36685</v>
          </cell>
          <cell r="T3123">
            <v>2127.0300000000002</v>
          </cell>
          <cell r="U3123">
            <v>2119.746333333334</v>
          </cell>
          <cell r="V3123">
            <v>2088.1401912568308</v>
          </cell>
        </row>
        <row r="3124">
          <cell r="B3124">
            <v>30757</v>
          </cell>
          <cell r="C3124">
            <v>1</v>
          </cell>
          <cell r="D3124">
            <v>1</v>
          </cell>
          <cell r="Q3124">
            <v>2000</v>
          </cell>
          <cell r="R3124" t="str">
            <v>20006</v>
          </cell>
          <cell r="S3124">
            <v>36686</v>
          </cell>
          <cell r="T3124">
            <v>2125.3000000000002</v>
          </cell>
          <cell r="U3124">
            <v>2119.746333333334</v>
          </cell>
          <cell r="V3124">
            <v>2088.1401912568308</v>
          </cell>
        </row>
        <row r="3125">
          <cell r="B3125">
            <v>30758</v>
          </cell>
          <cell r="C3125">
            <v>1</v>
          </cell>
          <cell r="D3125">
            <v>1</v>
          </cell>
          <cell r="Q3125">
            <v>2000</v>
          </cell>
          <cell r="R3125" t="str">
            <v>20006</v>
          </cell>
          <cell r="S3125">
            <v>36687</v>
          </cell>
          <cell r="T3125">
            <v>2115.86</v>
          </cell>
          <cell r="U3125">
            <v>2119.746333333334</v>
          </cell>
          <cell r="V3125">
            <v>2088.1401912568308</v>
          </cell>
        </row>
        <row r="3126">
          <cell r="B3126">
            <v>30759</v>
          </cell>
          <cell r="C3126">
            <v>1</v>
          </cell>
          <cell r="D3126">
            <v>1</v>
          </cell>
          <cell r="Q3126">
            <v>2000</v>
          </cell>
          <cell r="R3126" t="str">
            <v>20006</v>
          </cell>
          <cell r="S3126">
            <v>36688</v>
          </cell>
          <cell r="T3126">
            <v>2115.86</v>
          </cell>
          <cell r="U3126">
            <v>2119.746333333334</v>
          </cell>
          <cell r="V3126">
            <v>2088.1401912568308</v>
          </cell>
        </row>
        <row r="3127">
          <cell r="B3127">
            <v>30760</v>
          </cell>
          <cell r="C3127">
            <v>1</v>
          </cell>
          <cell r="D3127">
            <v>1</v>
          </cell>
          <cell r="Q3127">
            <v>2000</v>
          </cell>
          <cell r="R3127" t="str">
            <v>20006</v>
          </cell>
          <cell r="S3127">
            <v>36689</v>
          </cell>
          <cell r="T3127">
            <v>2115.86</v>
          </cell>
          <cell r="U3127">
            <v>2119.746333333334</v>
          </cell>
          <cell r="V3127">
            <v>2088.1401912568308</v>
          </cell>
        </row>
        <row r="3128">
          <cell r="B3128">
            <v>30761</v>
          </cell>
          <cell r="C3128">
            <v>1</v>
          </cell>
          <cell r="D3128">
            <v>1</v>
          </cell>
          <cell r="Q3128">
            <v>2000</v>
          </cell>
          <cell r="R3128" t="str">
            <v>20006</v>
          </cell>
          <cell r="S3128">
            <v>36690</v>
          </cell>
          <cell r="T3128">
            <v>2106.9699999999998</v>
          </cell>
          <cell r="U3128">
            <v>2119.746333333334</v>
          </cell>
          <cell r="V3128">
            <v>2088.1401912568308</v>
          </cell>
        </row>
        <row r="3129">
          <cell r="B3129">
            <v>30762</v>
          </cell>
          <cell r="C3129">
            <v>1</v>
          </cell>
          <cell r="D3129">
            <v>1</v>
          </cell>
          <cell r="Q3129">
            <v>2000</v>
          </cell>
          <cell r="R3129" t="str">
            <v>20006</v>
          </cell>
          <cell r="S3129">
            <v>36691</v>
          </cell>
          <cell r="T3129">
            <v>2122.2399999999998</v>
          </cell>
          <cell r="U3129">
            <v>2119.746333333334</v>
          </cell>
          <cell r="V3129">
            <v>2088.1401912568308</v>
          </cell>
        </row>
        <row r="3130">
          <cell r="B3130">
            <v>30763</v>
          </cell>
          <cell r="C3130">
            <v>1</v>
          </cell>
          <cell r="D3130">
            <v>1</v>
          </cell>
          <cell r="Q3130">
            <v>2000</v>
          </cell>
          <cell r="R3130" t="str">
            <v>20006</v>
          </cell>
          <cell r="S3130">
            <v>36692</v>
          </cell>
          <cell r="T3130">
            <v>2111.09</v>
          </cell>
          <cell r="U3130">
            <v>2119.746333333334</v>
          </cell>
          <cell r="V3130">
            <v>2088.1401912568308</v>
          </cell>
        </row>
        <row r="3131">
          <cell r="B3131">
            <v>30764</v>
          </cell>
          <cell r="C3131">
            <v>1</v>
          </cell>
          <cell r="D3131">
            <v>1</v>
          </cell>
          <cell r="Q3131">
            <v>2000</v>
          </cell>
          <cell r="R3131" t="str">
            <v>20006</v>
          </cell>
          <cell r="S3131">
            <v>36693</v>
          </cell>
          <cell r="T3131">
            <v>2110.5700000000002</v>
          </cell>
          <cell r="U3131">
            <v>2119.746333333334</v>
          </cell>
          <cell r="V3131">
            <v>2088.1401912568308</v>
          </cell>
        </row>
        <row r="3132">
          <cell r="B3132">
            <v>30765</v>
          </cell>
          <cell r="C3132">
            <v>1</v>
          </cell>
          <cell r="D3132">
            <v>1</v>
          </cell>
          <cell r="Q3132">
            <v>2000</v>
          </cell>
          <cell r="R3132" t="str">
            <v>20006</v>
          </cell>
          <cell r="S3132">
            <v>36694</v>
          </cell>
          <cell r="T3132">
            <v>2114.8000000000002</v>
          </cell>
          <cell r="U3132">
            <v>2119.746333333334</v>
          </cell>
          <cell r="V3132">
            <v>2088.1401912568308</v>
          </cell>
        </row>
        <row r="3133">
          <cell r="B3133">
            <v>30766</v>
          </cell>
          <cell r="C3133">
            <v>1</v>
          </cell>
          <cell r="D3133">
            <v>1</v>
          </cell>
          <cell r="Q3133">
            <v>2000</v>
          </cell>
          <cell r="R3133" t="str">
            <v>20006</v>
          </cell>
          <cell r="S3133">
            <v>36695</v>
          </cell>
          <cell r="T3133">
            <v>2114.8000000000002</v>
          </cell>
          <cell r="U3133">
            <v>2119.746333333334</v>
          </cell>
          <cell r="V3133">
            <v>2088.1401912568308</v>
          </cell>
        </row>
        <row r="3134">
          <cell r="B3134">
            <v>30767</v>
          </cell>
          <cell r="C3134">
            <v>1</v>
          </cell>
          <cell r="D3134">
            <v>1</v>
          </cell>
          <cell r="Q3134">
            <v>2000</v>
          </cell>
          <cell r="R3134" t="str">
            <v>20006</v>
          </cell>
          <cell r="S3134">
            <v>36696</v>
          </cell>
          <cell r="T3134">
            <v>2114.8000000000002</v>
          </cell>
          <cell r="U3134">
            <v>2119.746333333334</v>
          </cell>
          <cell r="V3134">
            <v>2088.1401912568308</v>
          </cell>
        </row>
        <row r="3135">
          <cell r="B3135">
            <v>30768</v>
          </cell>
          <cell r="C3135">
            <v>1</v>
          </cell>
          <cell r="D3135">
            <v>1</v>
          </cell>
          <cell r="Q3135">
            <v>2000</v>
          </cell>
          <cell r="R3135" t="str">
            <v>20006</v>
          </cell>
          <cell r="S3135">
            <v>36697</v>
          </cell>
          <cell r="T3135">
            <v>2115.15</v>
          </cell>
          <cell r="U3135">
            <v>2119.746333333334</v>
          </cell>
          <cell r="V3135">
            <v>2088.1401912568308</v>
          </cell>
        </row>
        <row r="3136">
          <cell r="B3136">
            <v>30769</v>
          </cell>
          <cell r="C3136">
            <v>1</v>
          </cell>
          <cell r="D3136">
            <v>1</v>
          </cell>
          <cell r="Q3136">
            <v>2000</v>
          </cell>
          <cell r="R3136" t="str">
            <v>20006</v>
          </cell>
          <cell r="S3136">
            <v>36698</v>
          </cell>
          <cell r="T3136">
            <v>2123.58</v>
          </cell>
          <cell r="U3136">
            <v>2119.746333333334</v>
          </cell>
          <cell r="V3136">
            <v>2088.1401912568308</v>
          </cell>
        </row>
        <row r="3137">
          <cell r="B3137">
            <v>30770</v>
          </cell>
          <cell r="C3137">
            <v>1</v>
          </cell>
          <cell r="D3137">
            <v>1</v>
          </cell>
          <cell r="Q3137">
            <v>2000</v>
          </cell>
          <cell r="R3137" t="str">
            <v>20006</v>
          </cell>
          <cell r="S3137">
            <v>36699</v>
          </cell>
          <cell r="T3137">
            <v>2134.34</v>
          </cell>
          <cell r="U3137">
            <v>2119.746333333334</v>
          </cell>
          <cell r="V3137">
            <v>2088.1401912568308</v>
          </cell>
        </row>
        <row r="3138">
          <cell r="B3138">
            <v>30771</v>
          </cell>
          <cell r="C3138">
            <v>1</v>
          </cell>
          <cell r="D3138">
            <v>1</v>
          </cell>
          <cell r="Q3138">
            <v>2000</v>
          </cell>
          <cell r="R3138" t="str">
            <v>20006</v>
          </cell>
          <cell r="S3138">
            <v>36700</v>
          </cell>
          <cell r="T3138">
            <v>2129.13</v>
          </cell>
          <cell r="U3138">
            <v>2119.746333333334</v>
          </cell>
          <cell r="V3138">
            <v>2088.1401912568308</v>
          </cell>
        </row>
        <row r="3139">
          <cell r="B3139">
            <v>30772</v>
          </cell>
          <cell r="C3139">
            <v>1</v>
          </cell>
          <cell r="D3139">
            <v>1</v>
          </cell>
          <cell r="Q3139">
            <v>2000</v>
          </cell>
          <cell r="R3139" t="str">
            <v>20006</v>
          </cell>
          <cell r="S3139">
            <v>36701</v>
          </cell>
          <cell r="T3139">
            <v>2123.9899999999998</v>
          </cell>
          <cell r="U3139">
            <v>2119.746333333334</v>
          </cell>
          <cell r="V3139">
            <v>2088.1401912568308</v>
          </cell>
        </row>
        <row r="3140">
          <cell r="B3140">
            <v>30773</v>
          </cell>
          <cell r="C3140">
            <v>1</v>
          </cell>
          <cell r="D3140">
            <v>1</v>
          </cell>
          <cell r="Q3140">
            <v>2000</v>
          </cell>
          <cell r="R3140" t="str">
            <v>20006</v>
          </cell>
          <cell r="S3140">
            <v>36702</v>
          </cell>
          <cell r="T3140">
            <v>2123.9899999999998</v>
          </cell>
          <cell r="U3140">
            <v>2119.746333333334</v>
          </cell>
          <cell r="V3140">
            <v>2088.1401912568308</v>
          </cell>
        </row>
        <row r="3141">
          <cell r="B3141">
            <v>30774</v>
          </cell>
          <cell r="C3141">
            <v>1</v>
          </cell>
          <cell r="D3141">
            <v>1</v>
          </cell>
          <cell r="Q3141">
            <v>2000</v>
          </cell>
          <cell r="R3141" t="str">
            <v>20006</v>
          </cell>
          <cell r="S3141">
            <v>36703</v>
          </cell>
          <cell r="T3141">
            <v>2123.9899999999998</v>
          </cell>
          <cell r="U3141">
            <v>2119.746333333334</v>
          </cell>
          <cell r="V3141">
            <v>2088.1401912568308</v>
          </cell>
        </row>
        <row r="3142">
          <cell r="B3142">
            <v>30775</v>
          </cell>
          <cell r="C3142">
            <v>1</v>
          </cell>
          <cell r="D3142">
            <v>1</v>
          </cell>
          <cell r="Q3142">
            <v>2000</v>
          </cell>
          <cell r="R3142" t="str">
            <v>20006</v>
          </cell>
          <cell r="S3142">
            <v>36704</v>
          </cell>
          <cell r="T3142">
            <v>2123.9899999999998</v>
          </cell>
          <cell r="U3142">
            <v>2119.746333333334</v>
          </cell>
          <cell r="V3142">
            <v>2088.1401912568308</v>
          </cell>
        </row>
        <row r="3143">
          <cell r="B3143">
            <v>30776</v>
          </cell>
          <cell r="C3143">
            <v>1</v>
          </cell>
          <cell r="D3143">
            <v>1</v>
          </cell>
          <cell r="Q3143">
            <v>2000</v>
          </cell>
          <cell r="R3143" t="str">
            <v>20006</v>
          </cell>
          <cell r="S3143">
            <v>36705</v>
          </cell>
          <cell r="T3143">
            <v>2135.65</v>
          </cell>
          <cell r="U3143">
            <v>2119.746333333334</v>
          </cell>
          <cell r="V3143">
            <v>2088.1401912568308</v>
          </cell>
        </row>
        <row r="3144">
          <cell r="B3144">
            <v>30777</v>
          </cell>
          <cell r="C3144">
            <v>1</v>
          </cell>
          <cell r="D3144">
            <v>1</v>
          </cell>
          <cell r="Q3144">
            <v>2000</v>
          </cell>
          <cell r="R3144" t="str">
            <v>20006</v>
          </cell>
          <cell r="S3144">
            <v>36706</v>
          </cell>
          <cell r="T3144">
            <v>2136.2199999999998</v>
          </cell>
          <cell r="U3144">
            <v>2119.746333333334</v>
          </cell>
          <cell r="V3144">
            <v>2088.1401912568308</v>
          </cell>
        </row>
        <row r="3145">
          <cell r="B3145">
            <v>30778</v>
          </cell>
          <cell r="C3145">
            <v>1</v>
          </cell>
          <cell r="D3145">
            <v>1</v>
          </cell>
          <cell r="Q3145">
            <v>2000</v>
          </cell>
          <cell r="R3145" t="str">
            <v>20006</v>
          </cell>
          <cell r="S3145">
            <v>36707</v>
          </cell>
          <cell r="T3145">
            <v>2139.11</v>
          </cell>
          <cell r="U3145">
            <v>2119.746333333334</v>
          </cell>
          <cell r="V3145">
            <v>2088.1401912568308</v>
          </cell>
        </row>
        <row r="3146">
          <cell r="B3146">
            <v>30779</v>
          </cell>
          <cell r="C3146">
            <v>1</v>
          </cell>
          <cell r="D3146">
            <v>1</v>
          </cell>
          <cell r="Q3146">
            <v>2000</v>
          </cell>
          <cell r="R3146" t="str">
            <v>20007</v>
          </cell>
          <cell r="S3146">
            <v>36708</v>
          </cell>
          <cell r="T3146">
            <v>2150.7600000000002</v>
          </cell>
          <cell r="U3146">
            <v>2160.239032258065</v>
          </cell>
          <cell r="V3146">
            <v>2088.1401912568308</v>
          </cell>
        </row>
        <row r="3147">
          <cell r="B3147">
            <v>30780</v>
          </cell>
          <cell r="C3147">
            <v>1</v>
          </cell>
          <cell r="D3147">
            <v>1</v>
          </cell>
          <cell r="Q3147">
            <v>2000</v>
          </cell>
          <cell r="R3147" t="str">
            <v>20007</v>
          </cell>
          <cell r="S3147">
            <v>36709</v>
          </cell>
          <cell r="T3147">
            <v>2150.7600000000002</v>
          </cell>
          <cell r="U3147">
            <v>2160.239032258065</v>
          </cell>
          <cell r="V3147">
            <v>2088.1401912568308</v>
          </cell>
        </row>
        <row r="3148">
          <cell r="B3148">
            <v>30781</v>
          </cell>
          <cell r="C3148">
            <v>1</v>
          </cell>
          <cell r="D3148">
            <v>1</v>
          </cell>
          <cell r="Q3148">
            <v>2000</v>
          </cell>
          <cell r="R3148" t="str">
            <v>20007</v>
          </cell>
          <cell r="S3148">
            <v>36710</v>
          </cell>
          <cell r="T3148">
            <v>2150.7600000000002</v>
          </cell>
          <cell r="U3148">
            <v>2160.239032258065</v>
          </cell>
          <cell r="V3148">
            <v>2088.1401912568308</v>
          </cell>
        </row>
        <row r="3149">
          <cell r="B3149">
            <v>30782</v>
          </cell>
          <cell r="C3149">
            <v>1</v>
          </cell>
          <cell r="D3149">
            <v>1</v>
          </cell>
          <cell r="Q3149">
            <v>2000</v>
          </cell>
          <cell r="R3149" t="str">
            <v>20007</v>
          </cell>
          <cell r="S3149">
            <v>36711</v>
          </cell>
          <cell r="T3149">
            <v>2150.7600000000002</v>
          </cell>
          <cell r="U3149">
            <v>2160.239032258065</v>
          </cell>
          <cell r="V3149">
            <v>2088.1401912568308</v>
          </cell>
        </row>
        <row r="3150">
          <cell r="B3150">
            <v>30783</v>
          </cell>
          <cell r="C3150">
            <v>1</v>
          </cell>
          <cell r="D3150">
            <v>1</v>
          </cell>
          <cell r="Q3150">
            <v>2000</v>
          </cell>
          <cell r="R3150" t="str">
            <v>20007</v>
          </cell>
          <cell r="S3150">
            <v>36712</v>
          </cell>
          <cell r="T3150">
            <v>2151.0500000000002</v>
          </cell>
          <cell r="U3150">
            <v>2160.239032258065</v>
          </cell>
          <cell r="V3150">
            <v>2088.1401912568308</v>
          </cell>
        </row>
        <row r="3151">
          <cell r="B3151">
            <v>30784</v>
          </cell>
          <cell r="C3151">
            <v>1</v>
          </cell>
          <cell r="D3151">
            <v>1</v>
          </cell>
          <cell r="Q3151">
            <v>2000</v>
          </cell>
          <cell r="R3151" t="str">
            <v>20007</v>
          </cell>
          <cell r="S3151">
            <v>36713</v>
          </cell>
          <cell r="T3151">
            <v>2163.44</v>
          </cell>
          <cell r="U3151">
            <v>2160.239032258065</v>
          </cell>
          <cell r="V3151">
            <v>2088.1401912568308</v>
          </cell>
        </row>
        <row r="3152">
          <cell r="B3152">
            <v>30785</v>
          </cell>
          <cell r="C3152">
            <v>1</v>
          </cell>
          <cell r="D3152">
            <v>1</v>
          </cell>
          <cell r="Q3152">
            <v>2000</v>
          </cell>
          <cell r="R3152" t="str">
            <v>20007</v>
          </cell>
          <cell r="S3152">
            <v>36714</v>
          </cell>
          <cell r="T3152">
            <v>2168.65</v>
          </cell>
          <cell r="U3152">
            <v>2160.239032258065</v>
          </cell>
          <cell r="V3152">
            <v>2088.1401912568308</v>
          </cell>
        </row>
        <row r="3153">
          <cell r="B3153">
            <v>30786</v>
          </cell>
          <cell r="C3153">
            <v>1</v>
          </cell>
          <cell r="D3153">
            <v>1</v>
          </cell>
          <cell r="Q3153">
            <v>2000</v>
          </cell>
          <cell r="R3153" t="str">
            <v>20007</v>
          </cell>
          <cell r="S3153">
            <v>36715</v>
          </cell>
          <cell r="T3153">
            <v>2165.5100000000002</v>
          </cell>
          <cell r="U3153">
            <v>2160.239032258065</v>
          </cell>
          <cell r="V3153">
            <v>2088.1401912568308</v>
          </cell>
        </row>
        <row r="3154">
          <cell r="B3154">
            <v>30787</v>
          </cell>
          <cell r="C3154">
            <v>1</v>
          </cell>
          <cell r="D3154">
            <v>1</v>
          </cell>
          <cell r="Q3154">
            <v>2000</v>
          </cell>
          <cell r="R3154" t="str">
            <v>20007</v>
          </cell>
          <cell r="S3154">
            <v>36716</v>
          </cell>
          <cell r="T3154">
            <v>2165.5100000000002</v>
          </cell>
          <cell r="U3154">
            <v>2160.239032258065</v>
          </cell>
          <cell r="V3154">
            <v>2088.1401912568308</v>
          </cell>
        </row>
        <row r="3155">
          <cell r="B3155">
            <v>30788</v>
          </cell>
          <cell r="C3155">
            <v>1</v>
          </cell>
          <cell r="D3155">
            <v>1</v>
          </cell>
          <cell r="Q3155">
            <v>2000</v>
          </cell>
          <cell r="R3155" t="str">
            <v>20007</v>
          </cell>
          <cell r="S3155">
            <v>36717</v>
          </cell>
          <cell r="T3155">
            <v>2165.5100000000002</v>
          </cell>
          <cell r="U3155">
            <v>2160.239032258065</v>
          </cell>
          <cell r="V3155">
            <v>2088.1401912568308</v>
          </cell>
        </row>
        <row r="3156">
          <cell r="B3156">
            <v>30789</v>
          </cell>
          <cell r="C3156">
            <v>1</v>
          </cell>
          <cell r="D3156">
            <v>1</v>
          </cell>
          <cell r="Q3156">
            <v>2000</v>
          </cell>
          <cell r="R3156" t="str">
            <v>20007</v>
          </cell>
          <cell r="S3156">
            <v>36718</v>
          </cell>
          <cell r="T3156">
            <v>2171.63</v>
          </cell>
          <cell r="U3156">
            <v>2160.239032258065</v>
          </cell>
          <cell r="V3156">
            <v>2088.1401912568308</v>
          </cell>
        </row>
        <row r="3157">
          <cell r="B3157">
            <v>30790</v>
          </cell>
          <cell r="C3157">
            <v>1</v>
          </cell>
          <cell r="D3157">
            <v>1</v>
          </cell>
          <cell r="Q3157">
            <v>2000</v>
          </cell>
          <cell r="R3157" t="str">
            <v>20007</v>
          </cell>
          <cell r="S3157">
            <v>36719</v>
          </cell>
          <cell r="T3157">
            <v>2182.56</v>
          </cell>
          <cell r="U3157">
            <v>2160.239032258065</v>
          </cell>
          <cell r="V3157">
            <v>2088.1401912568308</v>
          </cell>
        </row>
        <row r="3158">
          <cell r="B3158">
            <v>30791</v>
          </cell>
          <cell r="C3158">
            <v>1</v>
          </cell>
          <cell r="D3158">
            <v>1</v>
          </cell>
          <cell r="Q3158">
            <v>2000</v>
          </cell>
          <cell r="R3158" t="str">
            <v>20007</v>
          </cell>
          <cell r="S3158">
            <v>36720</v>
          </cell>
          <cell r="T3158">
            <v>2172.16</v>
          </cell>
          <cell r="U3158">
            <v>2160.239032258065</v>
          </cell>
          <cell r="V3158">
            <v>2088.1401912568308</v>
          </cell>
        </row>
        <row r="3159">
          <cell r="B3159">
            <v>30792</v>
          </cell>
          <cell r="C3159">
            <v>1</v>
          </cell>
          <cell r="D3159">
            <v>1</v>
          </cell>
          <cell r="Q3159">
            <v>2000</v>
          </cell>
          <cell r="R3159" t="str">
            <v>20007</v>
          </cell>
          <cell r="S3159">
            <v>36721</v>
          </cell>
          <cell r="T3159">
            <v>2166.2199999999998</v>
          </cell>
          <cell r="U3159">
            <v>2160.239032258065</v>
          </cell>
          <cell r="V3159">
            <v>2088.1401912568308</v>
          </cell>
        </row>
        <row r="3160">
          <cell r="B3160">
            <v>30793</v>
          </cell>
          <cell r="C3160">
            <v>1</v>
          </cell>
          <cell r="D3160">
            <v>1</v>
          </cell>
          <cell r="Q3160">
            <v>2000</v>
          </cell>
          <cell r="R3160" t="str">
            <v>20007</v>
          </cell>
          <cell r="S3160">
            <v>36722</v>
          </cell>
          <cell r="T3160">
            <v>2156.3200000000002</v>
          </cell>
          <cell r="U3160">
            <v>2160.239032258065</v>
          </cell>
          <cell r="V3160">
            <v>2088.1401912568308</v>
          </cell>
        </row>
        <row r="3161">
          <cell r="B3161">
            <v>30794</v>
          </cell>
          <cell r="C3161">
            <v>1</v>
          </cell>
          <cell r="D3161">
            <v>1</v>
          </cell>
          <cell r="Q3161">
            <v>2000</v>
          </cell>
          <cell r="R3161" t="str">
            <v>20007</v>
          </cell>
          <cell r="S3161">
            <v>36723</v>
          </cell>
          <cell r="T3161">
            <v>2156.3200000000002</v>
          </cell>
          <cell r="U3161">
            <v>2160.239032258065</v>
          </cell>
          <cell r="V3161">
            <v>2088.1401912568308</v>
          </cell>
        </row>
        <row r="3162">
          <cell r="B3162">
            <v>30795</v>
          </cell>
          <cell r="C3162">
            <v>1</v>
          </cell>
          <cell r="D3162">
            <v>1</v>
          </cell>
          <cell r="Q3162">
            <v>2000</v>
          </cell>
          <cell r="R3162" t="str">
            <v>20007</v>
          </cell>
          <cell r="S3162">
            <v>36724</v>
          </cell>
          <cell r="T3162">
            <v>2156.3200000000002</v>
          </cell>
          <cell r="U3162">
            <v>2160.239032258065</v>
          </cell>
          <cell r="V3162">
            <v>2088.1401912568308</v>
          </cell>
        </row>
        <row r="3163">
          <cell r="B3163">
            <v>30796</v>
          </cell>
          <cell r="C3163">
            <v>1</v>
          </cell>
          <cell r="D3163">
            <v>1</v>
          </cell>
          <cell r="Q3163">
            <v>2000</v>
          </cell>
          <cell r="R3163" t="str">
            <v>20007</v>
          </cell>
          <cell r="S3163">
            <v>36725</v>
          </cell>
          <cell r="T3163">
            <v>2144.0100000000002</v>
          </cell>
          <cell r="U3163">
            <v>2160.239032258065</v>
          </cell>
          <cell r="V3163">
            <v>2088.1401912568308</v>
          </cell>
        </row>
        <row r="3164">
          <cell r="B3164">
            <v>30797</v>
          </cell>
          <cell r="C3164">
            <v>1</v>
          </cell>
          <cell r="D3164">
            <v>1</v>
          </cell>
          <cell r="Q3164">
            <v>2000</v>
          </cell>
          <cell r="R3164" t="str">
            <v>20007</v>
          </cell>
          <cell r="S3164">
            <v>36726</v>
          </cell>
          <cell r="T3164">
            <v>2151.56</v>
          </cell>
          <cell r="U3164">
            <v>2160.239032258065</v>
          </cell>
          <cell r="V3164">
            <v>2088.1401912568308</v>
          </cell>
        </row>
        <row r="3165">
          <cell r="B3165">
            <v>30798</v>
          </cell>
          <cell r="C3165">
            <v>1</v>
          </cell>
          <cell r="D3165">
            <v>1</v>
          </cell>
          <cell r="Q3165">
            <v>2000</v>
          </cell>
          <cell r="R3165" t="str">
            <v>20007</v>
          </cell>
          <cell r="S3165">
            <v>36727</v>
          </cell>
          <cell r="T3165">
            <v>2155.81</v>
          </cell>
          <cell r="U3165">
            <v>2160.239032258065</v>
          </cell>
          <cell r="V3165">
            <v>2088.1401912568308</v>
          </cell>
        </row>
        <row r="3166">
          <cell r="B3166">
            <v>30799</v>
          </cell>
          <cell r="C3166">
            <v>1</v>
          </cell>
          <cell r="D3166">
            <v>1</v>
          </cell>
          <cell r="Q3166">
            <v>2000</v>
          </cell>
          <cell r="R3166" t="str">
            <v>20007</v>
          </cell>
          <cell r="S3166">
            <v>36728</v>
          </cell>
          <cell r="T3166">
            <v>2155.81</v>
          </cell>
          <cell r="U3166">
            <v>2160.239032258065</v>
          </cell>
          <cell r="V3166">
            <v>2088.1401912568308</v>
          </cell>
        </row>
        <row r="3167">
          <cell r="B3167">
            <v>30800</v>
          </cell>
          <cell r="C3167">
            <v>1</v>
          </cell>
          <cell r="D3167">
            <v>1</v>
          </cell>
          <cell r="Q3167">
            <v>2000</v>
          </cell>
          <cell r="R3167" t="str">
            <v>20007</v>
          </cell>
          <cell r="S3167">
            <v>36729</v>
          </cell>
          <cell r="T3167">
            <v>2152.3000000000002</v>
          </cell>
          <cell r="U3167">
            <v>2160.239032258065</v>
          </cell>
          <cell r="V3167">
            <v>2088.1401912568308</v>
          </cell>
        </row>
        <row r="3168">
          <cell r="B3168">
            <v>30801</v>
          </cell>
          <cell r="C3168">
            <v>1</v>
          </cell>
          <cell r="D3168">
            <v>1</v>
          </cell>
          <cell r="Q3168">
            <v>2000</v>
          </cell>
          <cell r="R3168" t="str">
            <v>20007</v>
          </cell>
          <cell r="S3168">
            <v>36730</v>
          </cell>
          <cell r="T3168">
            <v>2152.3000000000002</v>
          </cell>
          <cell r="U3168">
            <v>2160.239032258065</v>
          </cell>
          <cell r="V3168">
            <v>2088.1401912568308</v>
          </cell>
        </row>
        <row r="3169">
          <cell r="B3169">
            <v>30802</v>
          </cell>
          <cell r="C3169">
            <v>1</v>
          </cell>
          <cell r="D3169">
            <v>1</v>
          </cell>
          <cell r="Q3169">
            <v>2000</v>
          </cell>
          <cell r="R3169" t="str">
            <v>20007</v>
          </cell>
          <cell r="S3169">
            <v>36731</v>
          </cell>
          <cell r="T3169">
            <v>2152.3000000000002</v>
          </cell>
          <cell r="U3169">
            <v>2160.239032258065</v>
          </cell>
          <cell r="V3169">
            <v>2088.1401912568308</v>
          </cell>
        </row>
        <row r="3170">
          <cell r="B3170">
            <v>30803</v>
          </cell>
          <cell r="C3170">
            <v>1</v>
          </cell>
          <cell r="D3170">
            <v>1</v>
          </cell>
          <cell r="Q3170">
            <v>2000</v>
          </cell>
          <cell r="R3170" t="str">
            <v>20007</v>
          </cell>
          <cell r="S3170">
            <v>36732</v>
          </cell>
          <cell r="T3170">
            <v>2147.65</v>
          </cell>
          <cell r="U3170">
            <v>2160.239032258065</v>
          </cell>
          <cell r="V3170">
            <v>2088.1401912568308</v>
          </cell>
        </row>
        <row r="3171">
          <cell r="B3171">
            <v>30804</v>
          </cell>
          <cell r="C3171">
            <v>1</v>
          </cell>
          <cell r="D3171">
            <v>1</v>
          </cell>
          <cell r="Q3171">
            <v>2000</v>
          </cell>
          <cell r="R3171" t="str">
            <v>20007</v>
          </cell>
          <cell r="S3171">
            <v>36733</v>
          </cell>
          <cell r="T3171">
            <v>2153.91</v>
          </cell>
          <cell r="U3171">
            <v>2160.239032258065</v>
          </cell>
          <cell r="V3171">
            <v>2088.1401912568308</v>
          </cell>
        </row>
        <row r="3172">
          <cell r="B3172">
            <v>30805</v>
          </cell>
          <cell r="C3172">
            <v>1</v>
          </cell>
          <cell r="D3172">
            <v>1</v>
          </cell>
          <cell r="Q3172">
            <v>2000</v>
          </cell>
          <cell r="R3172" t="str">
            <v>20007</v>
          </cell>
          <cell r="S3172">
            <v>36734</v>
          </cell>
          <cell r="T3172">
            <v>2165.37</v>
          </cell>
          <cell r="U3172">
            <v>2160.239032258065</v>
          </cell>
          <cell r="V3172">
            <v>2088.1401912568308</v>
          </cell>
        </row>
        <row r="3173">
          <cell r="B3173">
            <v>30806</v>
          </cell>
          <cell r="C3173">
            <v>1</v>
          </cell>
          <cell r="D3173">
            <v>1</v>
          </cell>
          <cell r="Q3173">
            <v>2000</v>
          </cell>
          <cell r="R3173" t="str">
            <v>20007</v>
          </cell>
          <cell r="S3173">
            <v>36735</v>
          </cell>
          <cell r="T3173">
            <v>2173.7800000000002</v>
          </cell>
          <cell r="U3173">
            <v>2160.239032258065</v>
          </cell>
          <cell r="V3173">
            <v>2088.1401912568308</v>
          </cell>
        </row>
        <row r="3174">
          <cell r="B3174">
            <v>30807</v>
          </cell>
          <cell r="C3174">
            <v>1</v>
          </cell>
          <cell r="D3174">
            <v>1</v>
          </cell>
          <cell r="Q3174">
            <v>2000</v>
          </cell>
          <cell r="R3174" t="str">
            <v>20007</v>
          </cell>
          <cell r="S3174">
            <v>36736</v>
          </cell>
          <cell r="T3174">
            <v>2172.79</v>
          </cell>
          <cell r="U3174">
            <v>2160.239032258065</v>
          </cell>
          <cell r="V3174">
            <v>2088.1401912568308</v>
          </cell>
        </row>
        <row r="3175">
          <cell r="B3175">
            <v>30808</v>
          </cell>
          <cell r="C3175">
            <v>1</v>
          </cell>
          <cell r="D3175">
            <v>1</v>
          </cell>
          <cell r="Q3175">
            <v>2000</v>
          </cell>
          <cell r="R3175" t="str">
            <v>20007</v>
          </cell>
          <cell r="S3175">
            <v>36737</v>
          </cell>
          <cell r="T3175">
            <v>2172.79</v>
          </cell>
          <cell r="U3175">
            <v>2160.239032258065</v>
          </cell>
          <cell r="V3175">
            <v>2088.1401912568308</v>
          </cell>
        </row>
        <row r="3176">
          <cell r="B3176">
            <v>30809</v>
          </cell>
          <cell r="C3176">
            <v>1</v>
          </cell>
          <cell r="D3176">
            <v>1</v>
          </cell>
          <cell r="Q3176">
            <v>2000</v>
          </cell>
          <cell r="R3176" t="str">
            <v>20007</v>
          </cell>
          <cell r="S3176">
            <v>36738</v>
          </cell>
          <cell r="T3176">
            <v>2172.79</v>
          </cell>
          <cell r="U3176">
            <v>2160.239032258065</v>
          </cell>
          <cell r="V3176">
            <v>2088.1401912568308</v>
          </cell>
        </row>
        <row r="3177">
          <cell r="B3177">
            <v>30810</v>
          </cell>
          <cell r="C3177">
            <v>1</v>
          </cell>
          <cell r="D3177">
            <v>1</v>
          </cell>
          <cell r="Q3177">
            <v>2000</v>
          </cell>
          <cell r="R3177" t="str">
            <v>20008</v>
          </cell>
          <cell r="S3177">
            <v>36739</v>
          </cell>
          <cell r="T3177">
            <v>2174.5500000000002</v>
          </cell>
          <cell r="U3177">
            <v>2187.2670967741933</v>
          </cell>
          <cell r="V3177">
            <v>2088.1401912568308</v>
          </cell>
        </row>
        <row r="3178">
          <cell r="B3178">
            <v>30811</v>
          </cell>
          <cell r="C3178">
            <v>1</v>
          </cell>
          <cell r="D3178">
            <v>1</v>
          </cell>
          <cell r="Q3178">
            <v>2000</v>
          </cell>
          <cell r="R3178" t="str">
            <v>20008</v>
          </cell>
          <cell r="S3178">
            <v>36740</v>
          </cell>
          <cell r="T3178">
            <v>2175.02</v>
          </cell>
          <cell r="U3178">
            <v>2187.2670967741933</v>
          </cell>
          <cell r="V3178">
            <v>2088.1401912568308</v>
          </cell>
        </row>
        <row r="3179">
          <cell r="B3179">
            <v>30812</v>
          </cell>
          <cell r="C3179">
            <v>1</v>
          </cell>
          <cell r="D3179">
            <v>1</v>
          </cell>
          <cell r="Q3179">
            <v>2000</v>
          </cell>
          <cell r="R3179" t="str">
            <v>20008</v>
          </cell>
          <cell r="S3179">
            <v>36741</v>
          </cell>
          <cell r="T3179">
            <v>2173.62</v>
          </cell>
          <cell r="U3179">
            <v>2187.2670967741933</v>
          </cell>
          <cell r="V3179">
            <v>2088.1401912568308</v>
          </cell>
        </row>
        <row r="3180">
          <cell r="B3180">
            <v>30813</v>
          </cell>
          <cell r="C3180">
            <v>1</v>
          </cell>
          <cell r="D3180">
            <v>1</v>
          </cell>
          <cell r="Q3180">
            <v>2000</v>
          </cell>
          <cell r="R3180" t="str">
            <v>20008</v>
          </cell>
          <cell r="S3180">
            <v>36742</v>
          </cell>
          <cell r="T3180">
            <v>2177.67</v>
          </cell>
          <cell r="U3180">
            <v>2187.2670967741933</v>
          </cell>
          <cell r="V3180">
            <v>2088.1401912568308</v>
          </cell>
        </row>
        <row r="3181">
          <cell r="B3181">
            <v>30814</v>
          </cell>
          <cell r="C3181">
            <v>1</v>
          </cell>
          <cell r="D3181">
            <v>1</v>
          </cell>
          <cell r="Q3181">
            <v>2000</v>
          </cell>
          <cell r="R3181" t="str">
            <v>20008</v>
          </cell>
          <cell r="S3181">
            <v>36743</v>
          </cell>
          <cell r="T3181">
            <v>2180.64</v>
          </cell>
          <cell r="U3181">
            <v>2187.2670967741933</v>
          </cell>
          <cell r="V3181">
            <v>2088.1401912568308</v>
          </cell>
        </row>
        <row r="3182">
          <cell r="B3182">
            <v>30815</v>
          </cell>
          <cell r="C3182">
            <v>1</v>
          </cell>
          <cell r="D3182">
            <v>1</v>
          </cell>
          <cell r="Q3182">
            <v>2000</v>
          </cell>
          <cell r="R3182" t="str">
            <v>20008</v>
          </cell>
          <cell r="S3182">
            <v>36744</v>
          </cell>
          <cell r="T3182">
            <v>2180.64</v>
          </cell>
          <cell r="U3182">
            <v>2187.2670967741933</v>
          </cell>
          <cell r="V3182">
            <v>2088.1401912568308</v>
          </cell>
        </row>
        <row r="3183">
          <cell r="B3183">
            <v>30816</v>
          </cell>
          <cell r="C3183">
            <v>1</v>
          </cell>
          <cell r="D3183">
            <v>1</v>
          </cell>
          <cell r="Q3183">
            <v>2000</v>
          </cell>
          <cell r="R3183" t="str">
            <v>20008</v>
          </cell>
          <cell r="S3183">
            <v>36745</v>
          </cell>
          <cell r="T3183">
            <v>2180.64</v>
          </cell>
          <cell r="U3183">
            <v>2187.2670967741933</v>
          </cell>
          <cell r="V3183">
            <v>2088.1401912568308</v>
          </cell>
        </row>
        <row r="3184">
          <cell r="B3184">
            <v>30817</v>
          </cell>
          <cell r="C3184">
            <v>1</v>
          </cell>
          <cell r="D3184">
            <v>1</v>
          </cell>
          <cell r="Q3184">
            <v>2000</v>
          </cell>
          <cell r="R3184" t="str">
            <v>20008</v>
          </cell>
          <cell r="S3184">
            <v>36746</v>
          </cell>
          <cell r="T3184">
            <v>2180.64</v>
          </cell>
          <cell r="U3184">
            <v>2187.2670967741933</v>
          </cell>
          <cell r="V3184">
            <v>2088.1401912568308</v>
          </cell>
        </row>
        <row r="3185">
          <cell r="B3185">
            <v>30818</v>
          </cell>
          <cell r="C3185">
            <v>1</v>
          </cell>
          <cell r="D3185">
            <v>1</v>
          </cell>
          <cell r="Q3185">
            <v>2000</v>
          </cell>
          <cell r="R3185" t="str">
            <v>20008</v>
          </cell>
          <cell r="S3185">
            <v>36747</v>
          </cell>
          <cell r="T3185">
            <v>2176.52</v>
          </cell>
          <cell r="U3185">
            <v>2187.2670967741933</v>
          </cell>
          <cell r="V3185">
            <v>2088.1401912568308</v>
          </cell>
        </row>
        <row r="3186">
          <cell r="B3186">
            <v>30819</v>
          </cell>
          <cell r="C3186">
            <v>1</v>
          </cell>
          <cell r="D3186">
            <v>1</v>
          </cell>
          <cell r="Q3186">
            <v>2000</v>
          </cell>
          <cell r="R3186" t="str">
            <v>20008</v>
          </cell>
          <cell r="S3186">
            <v>36748</v>
          </cell>
          <cell r="T3186">
            <v>2176.17</v>
          </cell>
          <cell r="U3186">
            <v>2187.2670967741933</v>
          </cell>
          <cell r="V3186">
            <v>2088.1401912568308</v>
          </cell>
        </row>
        <row r="3187">
          <cell r="B3187">
            <v>30820</v>
          </cell>
          <cell r="C3187">
            <v>1</v>
          </cell>
          <cell r="D3187">
            <v>1</v>
          </cell>
          <cell r="Q3187">
            <v>2000</v>
          </cell>
          <cell r="R3187" t="str">
            <v>20008</v>
          </cell>
          <cell r="S3187">
            <v>36749</v>
          </cell>
          <cell r="T3187">
            <v>2179.6</v>
          </cell>
          <cell r="U3187">
            <v>2187.2670967741933</v>
          </cell>
          <cell r="V3187">
            <v>2088.1401912568308</v>
          </cell>
        </row>
        <row r="3188">
          <cell r="B3188">
            <v>30821</v>
          </cell>
          <cell r="C3188">
            <v>1</v>
          </cell>
          <cell r="D3188">
            <v>1</v>
          </cell>
          <cell r="Q3188">
            <v>2000</v>
          </cell>
          <cell r="R3188" t="str">
            <v>20008</v>
          </cell>
          <cell r="S3188">
            <v>36750</v>
          </cell>
          <cell r="T3188">
            <v>2180.89</v>
          </cell>
          <cell r="U3188">
            <v>2187.2670967741933</v>
          </cell>
          <cell r="V3188">
            <v>2088.1401912568308</v>
          </cell>
        </row>
        <row r="3189">
          <cell r="B3189">
            <v>30822</v>
          </cell>
          <cell r="C3189">
            <v>1</v>
          </cell>
          <cell r="D3189">
            <v>1</v>
          </cell>
          <cell r="Q3189">
            <v>2000</v>
          </cell>
          <cell r="R3189" t="str">
            <v>20008</v>
          </cell>
          <cell r="S3189">
            <v>36751</v>
          </cell>
          <cell r="T3189">
            <v>2180.89</v>
          </cell>
          <cell r="U3189">
            <v>2187.2670967741933</v>
          </cell>
          <cell r="V3189">
            <v>2088.1401912568308</v>
          </cell>
        </row>
        <row r="3190">
          <cell r="B3190">
            <v>30823</v>
          </cell>
          <cell r="C3190">
            <v>1</v>
          </cell>
          <cell r="D3190">
            <v>1</v>
          </cell>
          <cell r="Q3190">
            <v>2000</v>
          </cell>
          <cell r="R3190" t="str">
            <v>20008</v>
          </cell>
          <cell r="S3190">
            <v>36752</v>
          </cell>
          <cell r="T3190">
            <v>2180.89</v>
          </cell>
          <cell r="U3190">
            <v>2187.2670967741933</v>
          </cell>
          <cell r="V3190">
            <v>2088.1401912568308</v>
          </cell>
        </row>
        <row r="3191">
          <cell r="B3191">
            <v>30824</v>
          </cell>
          <cell r="C3191">
            <v>1</v>
          </cell>
          <cell r="D3191">
            <v>1</v>
          </cell>
          <cell r="Q3191">
            <v>2000</v>
          </cell>
          <cell r="R3191" t="str">
            <v>20008</v>
          </cell>
          <cell r="S3191">
            <v>36753</v>
          </cell>
          <cell r="T3191">
            <v>2180.9899999999998</v>
          </cell>
          <cell r="U3191">
            <v>2187.2670967741933</v>
          </cell>
          <cell r="V3191">
            <v>2088.1401912568308</v>
          </cell>
        </row>
        <row r="3192">
          <cell r="B3192">
            <v>30825</v>
          </cell>
          <cell r="C3192">
            <v>1</v>
          </cell>
          <cell r="D3192">
            <v>1</v>
          </cell>
          <cell r="Q3192">
            <v>2000</v>
          </cell>
          <cell r="R3192" t="str">
            <v>20008</v>
          </cell>
          <cell r="S3192">
            <v>36754</v>
          </cell>
          <cell r="T3192">
            <v>2185.4499999999998</v>
          </cell>
          <cell r="U3192">
            <v>2187.2670967741933</v>
          </cell>
          <cell r="V3192">
            <v>2088.1401912568308</v>
          </cell>
        </row>
        <row r="3193">
          <cell r="B3193">
            <v>30826</v>
          </cell>
          <cell r="C3193">
            <v>1</v>
          </cell>
          <cell r="D3193">
            <v>1</v>
          </cell>
          <cell r="Q3193">
            <v>2000</v>
          </cell>
          <cell r="R3193" t="str">
            <v>20008</v>
          </cell>
          <cell r="S3193">
            <v>36755</v>
          </cell>
          <cell r="T3193">
            <v>2185.46</v>
          </cell>
          <cell r="U3193">
            <v>2187.2670967741933</v>
          </cell>
          <cell r="V3193">
            <v>2088.1401912568308</v>
          </cell>
        </row>
        <row r="3194">
          <cell r="B3194">
            <v>30827</v>
          </cell>
          <cell r="C3194">
            <v>1</v>
          </cell>
          <cell r="D3194">
            <v>1</v>
          </cell>
          <cell r="Q3194">
            <v>2000</v>
          </cell>
          <cell r="R3194" t="str">
            <v>20008</v>
          </cell>
          <cell r="S3194">
            <v>36756</v>
          </cell>
          <cell r="T3194">
            <v>2185.75</v>
          </cell>
          <cell r="U3194">
            <v>2187.2670967741933</v>
          </cell>
          <cell r="V3194">
            <v>2088.1401912568308</v>
          </cell>
        </row>
        <row r="3195">
          <cell r="B3195">
            <v>30828</v>
          </cell>
          <cell r="C3195">
            <v>1</v>
          </cell>
          <cell r="D3195">
            <v>1</v>
          </cell>
          <cell r="Q3195">
            <v>2000</v>
          </cell>
          <cell r="R3195" t="str">
            <v>20008</v>
          </cell>
          <cell r="S3195">
            <v>36757</v>
          </cell>
          <cell r="T3195">
            <v>2183.0100000000002</v>
          </cell>
          <cell r="U3195">
            <v>2187.2670967741933</v>
          </cell>
          <cell r="V3195">
            <v>2088.1401912568308</v>
          </cell>
        </row>
        <row r="3196">
          <cell r="B3196">
            <v>30829</v>
          </cell>
          <cell r="C3196">
            <v>1</v>
          </cell>
          <cell r="D3196">
            <v>1</v>
          </cell>
          <cell r="Q3196">
            <v>2000</v>
          </cell>
          <cell r="R3196" t="str">
            <v>20008</v>
          </cell>
          <cell r="S3196">
            <v>36758</v>
          </cell>
          <cell r="T3196">
            <v>2183.0100000000002</v>
          </cell>
          <cell r="U3196">
            <v>2187.2670967741933</v>
          </cell>
          <cell r="V3196">
            <v>2088.1401912568308</v>
          </cell>
        </row>
        <row r="3197">
          <cell r="B3197">
            <v>30830</v>
          </cell>
          <cell r="C3197">
            <v>1</v>
          </cell>
          <cell r="D3197">
            <v>1</v>
          </cell>
          <cell r="Q3197">
            <v>2000</v>
          </cell>
          <cell r="R3197" t="str">
            <v>20008</v>
          </cell>
          <cell r="S3197">
            <v>36759</v>
          </cell>
          <cell r="T3197">
            <v>2183.0100000000002</v>
          </cell>
          <cell r="U3197">
            <v>2187.2670967741933</v>
          </cell>
          <cell r="V3197">
            <v>2088.1401912568308</v>
          </cell>
        </row>
        <row r="3198">
          <cell r="B3198">
            <v>30831</v>
          </cell>
          <cell r="C3198">
            <v>1</v>
          </cell>
          <cell r="D3198">
            <v>1</v>
          </cell>
          <cell r="Q3198">
            <v>2000</v>
          </cell>
          <cell r="R3198" t="str">
            <v>20008</v>
          </cell>
          <cell r="S3198">
            <v>36760</v>
          </cell>
          <cell r="T3198">
            <v>2183.0100000000002</v>
          </cell>
          <cell r="U3198">
            <v>2187.2670967741933</v>
          </cell>
          <cell r="V3198">
            <v>2088.1401912568308</v>
          </cell>
        </row>
        <row r="3199">
          <cell r="B3199">
            <v>30832</v>
          </cell>
          <cell r="C3199">
            <v>1</v>
          </cell>
          <cell r="D3199">
            <v>1</v>
          </cell>
          <cell r="Q3199">
            <v>2000</v>
          </cell>
          <cell r="R3199" t="str">
            <v>20008</v>
          </cell>
          <cell r="S3199">
            <v>36761</v>
          </cell>
          <cell r="T3199">
            <v>2187.83</v>
          </cell>
          <cell r="U3199">
            <v>2187.2670967741933</v>
          </cell>
          <cell r="V3199">
            <v>2088.1401912568308</v>
          </cell>
        </row>
        <row r="3200">
          <cell r="B3200">
            <v>30833</v>
          </cell>
          <cell r="C3200">
            <v>1</v>
          </cell>
          <cell r="D3200">
            <v>1</v>
          </cell>
          <cell r="Q3200">
            <v>2000</v>
          </cell>
          <cell r="R3200" t="str">
            <v>20008</v>
          </cell>
          <cell r="S3200">
            <v>36762</v>
          </cell>
          <cell r="T3200">
            <v>2196.7199999999998</v>
          </cell>
          <cell r="U3200">
            <v>2187.2670967741933</v>
          </cell>
          <cell r="V3200">
            <v>2088.1401912568308</v>
          </cell>
        </row>
        <row r="3201">
          <cell r="B3201">
            <v>30834</v>
          </cell>
          <cell r="C3201">
            <v>1</v>
          </cell>
          <cell r="D3201">
            <v>1</v>
          </cell>
          <cell r="Q3201">
            <v>2000</v>
          </cell>
          <cell r="R3201" t="str">
            <v>20008</v>
          </cell>
          <cell r="S3201">
            <v>36763</v>
          </cell>
          <cell r="T3201">
            <v>2205.6</v>
          </cell>
          <cell r="U3201">
            <v>2187.2670967741933</v>
          </cell>
          <cell r="V3201">
            <v>2088.1401912568308</v>
          </cell>
        </row>
        <row r="3202">
          <cell r="B3202">
            <v>30835</v>
          </cell>
          <cell r="C3202">
            <v>1</v>
          </cell>
          <cell r="D3202">
            <v>1</v>
          </cell>
          <cell r="Q3202">
            <v>2000</v>
          </cell>
          <cell r="R3202" t="str">
            <v>20008</v>
          </cell>
          <cell r="S3202">
            <v>36764</v>
          </cell>
          <cell r="T3202">
            <v>2208.8200000000002</v>
          </cell>
          <cell r="U3202">
            <v>2187.2670967741933</v>
          </cell>
          <cell r="V3202">
            <v>2088.1401912568308</v>
          </cell>
        </row>
        <row r="3203">
          <cell r="B3203">
            <v>30836</v>
          </cell>
          <cell r="C3203">
            <v>1</v>
          </cell>
          <cell r="D3203">
            <v>1</v>
          </cell>
          <cell r="Q3203">
            <v>2000</v>
          </cell>
          <cell r="R3203" t="str">
            <v>20008</v>
          </cell>
          <cell r="S3203">
            <v>36765</v>
          </cell>
          <cell r="T3203">
            <v>2208.8200000000002</v>
          </cell>
          <cell r="U3203">
            <v>2187.2670967741933</v>
          </cell>
          <cell r="V3203">
            <v>2088.1401912568308</v>
          </cell>
        </row>
        <row r="3204">
          <cell r="B3204">
            <v>30837</v>
          </cell>
          <cell r="C3204">
            <v>1</v>
          </cell>
          <cell r="D3204">
            <v>1</v>
          </cell>
          <cell r="Q3204">
            <v>2000</v>
          </cell>
          <cell r="R3204" t="str">
            <v>20008</v>
          </cell>
          <cell r="S3204">
            <v>36766</v>
          </cell>
          <cell r="T3204">
            <v>2208.8200000000002</v>
          </cell>
          <cell r="U3204">
            <v>2187.2670967741933</v>
          </cell>
          <cell r="V3204">
            <v>2088.1401912568308</v>
          </cell>
        </row>
        <row r="3205">
          <cell r="B3205">
            <v>30838</v>
          </cell>
          <cell r="C3205">
            <v>1</v>
          </cell>
          <cell r="D3205">
            <v>1</v>
          </cell>
          <cell r="Q3205">
            <v>2000</v>
          </cell>
          <cell r="R3205" t="str">
            <v>20008</v>
          </cell>
          <cell r="S3205">
            <v>36767</v>
          </cell>
          <cell r="T3205">
            <v>2208.17</v>
          </cell>
          <cell r="U3205">
            <v>2187.2670967741933</v>
          </cell>
          <cell r="V3205">
            <v>2088.1401912568308</v>
          </cell>
        </row>
        <row r="3206">
          <cell r="B3206">
            <v>30839</v>
          </cell>
          <cell r="C3206">
            <v>1</v>
          </cell>
          <cell r="D3206">
            <v>1</v>
          </cell>
          <cell r="Q3206">
            <v>2000</v>
          </cell>
          <cell r="R3206" t="str">
            <v>20008</v>
          </cell>
          <cell r="S3206">
            <v>36768</v>
          </cell>
          <cell r="T3206">
            <v>2204.2199999999998</v>
          </cell>
          <cell r="U3206">
            <v>2187.2670967741933</v>
          </cell>
          <cell r="V3206">
            <v>2088.1401912568308</v>
          </cell>
        </row>
        <row r="3207">
          <cell r="B3207">
            <v>30840</v>
          </cell>
          <cell r="C3207">
            <v>1</v>
          </cell>
          <cell r="D3207">
            <v>1</v>
          </cell>
          <cell r="Q3207">
            <v>2000</v>
          </cell>
          <cell r="R3207" t="str">
            <v>20008</v>
          </cell>
          <cell r="S3207">
            <v>36769</v>
          </cell>
          <cell r="T3207">
            <v>2208.21</v>
          </cell>
          <cell r="U3207">
            <v>2187.2670967741933</v>
          </cell>
          <cell r="V3207">
            <v>2088.1401912568308</v>
          </cell>
        </row>
        <row r="3208">
          <cell r="B3208">
            <v>30841</v>
          </cell>
          <cell r="C3208">
            <v>1</v>
          </cell>
          <cell r="D3208">
            <v>1</v>
          </cell>
          <cell r="Q3208">
            <v>2000</v>
          </cell>
          <cell r="R3208" t="str">
            <v>20009</v>
          </cell>
          <cell r="S3208">
            <v>36770</v>
          </cell>
          <cell r="T3208">
            <v>2212.9699999999998</v>
          </cell>
          <cell r="U3208">
            <v>2214.1366666666659</v>
          </cell>
          <cell r="V3208">
            <v>2088.1401912568308</v>
          </cell>
        </row>
        <row r="3209">
          <cell r="B3209">
            <v>30842</v>
          </cell>
          <cell r="C3209">
            <v>1</v>
          </cell>
          <cell r="D3209">
            <v>1</v>
          </cell>
          <cell r="Q3209">
            <v>2000</v>
          </cell>
          <cell r="R3209" t="str">
            <v>20009</v>
          </cell>
          <cell r="S3209">
            <v>36771</v>
          </cell>
          <cell r="T3209">
            <v>2214</v>
          </cell>
          <cell r="U3209">
            <v>2214.1366666666659</v>
          </cell>
          <cell r="V3209">
            <v>2088.1401912568308</v>
          </cell>
        </row>
        <row r="3210">
          <cell r="B3210">
            <v>30843</v>
          </cell>
          <cell r="C3210">
            <v>1</v>
          </cell>
          <cell r="D3210">
            <v>1</v>
          </cell>
          <cell r="Q3210">
            <v>2000</v>
          </cell>
          <cell r="R3210" t="str">
            <v>20009</v>
          </cell>
          <cell r="S3210">
            <v>36772</v>
          </cell>
          <cell r="T3210">
            <v>2214</v>
          </cell>
          <cell r="U3210">
            <v>2214.1366666666659</v>
          </cell>
          <cell r="V3210">
            <v>2088.1401912568308</v>
          </cell>
        </row>
        <row r="3211">
          <cell r="B3211">
            <v>30844</v>
          </cell>
          <cell r="C3211">
            <v>1</v>
          </cell>
          <cell r="D3211">
            <v>1</v>
          </cell>
          <cell r="Q3211">
            <v>2000</v>
          </cell>
          <cell r="R3211" t="str">
            <v>20009</v>
          </cell>
          <cell r="S3211">
            <v>36773</v>
          </cell>
          <cell r="T3211">
            <v>2214</v>
          </cell>
          <cell r="U3211">
            <v>2214.1366666666659</v>
          </cell>
          <cell r="V3211">
            <v>2088.1401912568308</v>
          </cell>
        </row>
        <row r="3212">
          <cell r="B3212">
            <v>30845</v>
          </cell>
          <cell r="C3212">
            <v>1</v>
          </cell>
          <cell r="D3212">
            <v>1</v>
          </cell>
          <cell r="Q3212">
            <v>2000</v>
          </cell>
          <cell r="R3212" t="str">
            <v>20009</v>
          </cell>
          <cell r="S3212">
            <v>36774</v>
          </cell>
          <cell r="T3212">
            <v>2210.3200000000002</v>
          </cell>
          <cell r="U3212">
            <v>2214.1366666666659</v>
          </cell>
          <cell r="V3212">
            <v>2088.1401912568308</v>
          </cell>
        </row>
        <row r="3213">
          <cell r="B3213">
            <v>30846</v>
          </cell>
          <cell r="C3213">
            <v>1</v>
          </cell>
          <cell r="D3213">
            <v>1</v>
          </cell>
          <cell r="Q3213">
            <v>2000</v>
          </cell>
          <cell r="R3213" t="str">
            <v>20009</v>
          </cell>
          <cell r="S3213">
            <v>36775</v>
          </cell>
          <cell r="T3213">
            <v>2211.13</v>
          </cell>
          <cell r="U3213">
            <v>2214.1366666666659</v>
          </cell>
          <cell r="V3213">
            <v>2088.1401912568308</v>
          </cell>
        </row>
        <row r="3214">
          <cell r="B3214">
            <v>30847</v>
          </cell>
          <cell r="C3214">
            <v>1</v>
          </cell>
          <cell r="D3214">
            <v>1</v>
          </cell>
          <cell r="Q3214">
            <v>2000</v>
          </cell>
          <cell r="R3214" t="str">
            <v>20009</v>
          </cell>
          <cell r="S3214">
            <v>36776</v>
          </cell>
          <cell r="T3214">
            <v>2211.11</v>
          </cell>
          <cell r="U3214">
            <v>2214.1366666666659</v>
          </cell>
          <cell r="V3214">
            <v>2088.1401912568308</v>
          </cell>
        </row>
        <row r="3215">
          <cell r="B3215">
            <v>30848</v>
          </cell>
          <cell r="C3215">
            <v>1</v>
          </cell>
          <cell r="D3215">
            <v>1</v>
          </cell>
          <cell r="Q3215">
            <v>2000</v>
          </cell>
          <cell r="R3215" t="str">
            <v>20009</v>
          </cell>
          <cell r="S3215">
            <v>36777</v>
          </cell>
          <cell r="T3215">
            <v>2209.1799999999998</v>
          </cell>
          <cell r="U3215">
            <v>2214.1366666666659</v>
          </cell>
          <cell r="V3215">
            <v>2088.1401912568308</v>
          </cell>
        </row>
        <row r="3216">
          <cell r="B3216">
            <v>30849</v>
          </cell>
          <cell r="C3216">
            <v>1</v>
          </cell>
          <cell r="D3216">
            <v>1</v>
          </cell>
          <cell r="Q3216">
            <v>2000</v>
          </cell>
          <cell r="R3216" t="str">
            <v>20009</v>
          </cell>
          <cell r="S3216">
            <v>36778</v>
          </cell>
          <cell r="T3216">
            <v>2204.85</v>
          </cell>
          <cell r="U3216">
            <v>2214.1366666666659</v>
          </cell>
          <cell r="V3216">
            <v>2088.1401912568308</v>
          </cell>
        </row>
        <row r="3217">
          <cell r="B3217">
            <v>30850</v>
          </cell>
          <cell r="C3217">
            <v>1</v>
          </cell>
          <cell r="D3217">
            <v>1</v>
          </cell>
          <cell r="Q3217">
            <v>2000</v>
          </cell>
          <cell r="R3217" t="str">
            <v>20009</v>
          </cell>
          <cell r="S3217">
            <v>36779</v>
          </cell>
          <cell r="T3217">
            <v>2204.85</v>
          </cell>
          <cell r="U3217">
            <v>2214.1366666666659</v>
          </cell>
          <cell r="V3217">
            <v>2088.1401912568308</v>
          </cell>
        </row>
        <row r="3218">
          <cell r="B3218">
            <v>30851</v>
          </cell>
          <cell r="C3218">
            <v>1</v>
          </cell>
          <cell r="D3218">
            <v>1</v>
          </cell>
          <cell r="Q3218">
            <v>2000</v>
          </cell>
          <cell r="R3218" t="str">
            <v>20009</v>
          </cell>
          <cell r="S3218">
            <v>36780</v>
          </cell>
          <cell r="T3218">
            <v>2204.85</v>
          </cell>
          <cell r="U3218">
            <v>2214.1366666666659</v>
          </cell>
          <cell r="V3218">
            <v>2088.1401912568308</v>
          </cell>
        </row>
        <row r="3219">
          <cell r="B3219">
            <v>30852</v>
          </cell>
          <cell r="C3219">
            <v>1</v>
          </cell>
          <cell r="D3219">
            <v>1</v>
          </cell>
          <cell r="Q3219">
            <v>2000</v>
          </cell>
          <cell r="R3219" t="str">
            <v>20009</v>
          </cell>
          <cell r="S3219">
            <v>36781</v>
          </cell>
          <cell r="T3219">
            <v>2206.39</v>
          </cell>
          <cell r="U3219">
            <v>2214.1366666666659</v>
          </cell>
          <cell r="V3219">
            <v>2088.1401912568308</v>
          </cell>
        </row>
        <row r="3220">
          <cell r="B3220">
            <v>30853</v>
          </cell>
          <cell r="C3220">
            <v>1</v>
          </cell>
          <cell r="D3220">
            <v>1</v>
          </cell>
          <cell r="Q3220">
            <v>2000</v>
          </cell>
          <cell r="R3220" t="str">
            <v>20009</v>
          </cell>
          <cell r="S3220">
            <v>36782</v>
          </cell>
          <cell r="T3220">
            <v>2206.9299999999998</v>
          </cell>
          <cell r="U3220">
            <v>2214.1366666666659</v>
          </cell>
          <cell r="V3220">
            <v>2088.1401912568308</v>
          </cell>
        </row>
        <row r="3221">
          <cell r="B3221">
            <v>30854</v>
          </cell>
          <cell r="C3221">
            <v>1</v>
          </cell>
          <cell r="D3221">
            <v>1</v>
          </cell>
          <cell r="Q3221">
            <v>2000</v>
          </cell>
          <cell r="R3221" t="str">
            <v>20009</v>
          </cell>
          <cell r="S3221">
            <v>36783</v>
          </cell>
          <cell r="T3221">
            <v>2208.64</v>
          </cell>
          <cell r="U3221">
            <v>2214.1366666666659</v>
          </cell>
          <cell r="V3221">
            <v>2088.1401912568308</v>
          </cell>
        </row>
        <row r="3222">
          <cell r="B3222">
            <v>30855</v>
          </cell>
          <cell r="C3222">
            <v>1</v>
          </cell>
          <cell r="D3222">
            <v>1</v>
          </cell>
          <cell r="Q3222">
            <v>2000</v>
          </cell>
          <cell r="R3222" t="str">
            <v>20009</v>
          </cell>
          <cell r="S3222">
            <v>36784</v>
          </cell>
          <cell r="T3222">
            <v>2212.73</v>
          </cell>
          <cell r="U3222">
            <v>2214.1366666666659</v>
          </cell>
          <cell r="V3222">
            <v>2088.1401912568308</v>
          </cell>
        </row>
        <row r="3223">
          <cell r="B3223">
            <v>30856</v>
          </cell>
          <cell r="C3223">
            <v>1</v>
          </cell>
          <cell r="D3223">
            <v>1</v>
          </cell>
          <cell r="Q3223">
            <v>2000</v>
          </cell>
          <cell r="R3223" t="str">
            <v>20009</v>
          </cell>
          <cell r="S3223">
            <v>36785</v>
          </cell>
          <cell r="T3223">
            <v>2210.34</v>
          </cell>
          <cell r="U3223">
            <v>2214.1366666666659</v>
          </cell>
          <cell r="V3223">
            <v>2088.1401912568308</v>
          </cell>
        </row>
        <row r="3224">
          <cell r="B3224">
            <v>30857</v>
          </cell>
          <cell r="C3224">
            <v>1</v>
          </cell>
          <cell r="D3224">
            <v>1</v>
          </cell>
          <cell r="Q3224">
            <v>2000</v>
          </cell>
          <cell r="R3224" t="str">
            <v>20009</v>
          </cell>
          <cell r="S3224">
            <v>36786</v>
          </cell>
          <cell r="T3224">
            <v>2210.34</v>
          </cell>
          <cell r="U3224">
            <v>2214.1366666666659</v>
          </cell>
          <cell r="V3224">
            <v>2088.1401912568308</v>
          </cell>
        </row>
        <row r="3225">
          <cell r="B3225">
            <v>30858</v>
          </cell>
          <cell r="C3225">
            <v>1</v>
          </cell>
          <cell r="D3225">
            <v>1</v>
          </cell>
          <cell r="Q3225">
            <v>2000</v>
          </cell>
          <cell r="R3225" t="str">
            <v>20009</v>
          </cell>
          <cell r="S3225">
            <v>36787</v>
          </cell>
          <cell r="T3225">
            <v>2210.34</v>
          </cell>
          <cell r="U3225">
            <v>2214.1366666666659</v>
          </cell>
          <cell r="V3225">
            <v>2088.1401912568308</v>
          </cell>
        </row>
        <row r="3226">
          <cell r="B3226">
            <v>30859</v>
          </cell>
          <cell r="C3226">
            <v>1</v>
          </cell>
          <cell r="D3226">
            <v>1</v>
          </cell>
          <cell r="Q3226">
            <v>2000</v>
          </cell>
          <cell r="R3226" t="str">
            <v>20009</v>
          </cell>
          <cell r="S3226">
            <v>36788</v>
          </cell>
          <cell r="T3226">
            <v>2211.36</v>
          </cell>
          <cell r="U3226">
            <v>2214.1366666666659</v>
          </cell>
          <cell r="V3226">
            <v>2088.1401912568308</v>
          </cell>
        </row>
        <row r="3227">
          <cell r="B3227">
            <v>30860</v>
          </cell>
          <cell r="C3227">
            <v>1</v>
          </cell>
          <cell r="D3227">
            <v>1</v>
          </cell>
          <cell r="Q3227">
            <v>2000</v>
          </cell>
          <cell r="R3227" t="str">
            <v>20009</v>
          </cell>
          <cell r="S3227">
            <v>36789</v>
          </cell>
          <cell r="T3227">
            <v>2210.81</v>
          </cell>
          <cell r="U3227">
            <v>2214.1366666666659</v>
          </cell>
          <cell r="V3227">
            <v>2088.1401912568308</v>
          </cell>
        </row>
        <row r="3228">
          <cell r="B3228">
            <v>30861</v>
          </cell>
          <cell r="C3228">
            <v>1</v>
          </cell>
          <cell r="D3228">
            <v>1</v>
          </cell>
          <cell r="Q3228">
            <v>2000</v>
          </cell>
          <cell r="R3228" t="str">
            <v>20009</v>
          </cell>
          <cell r="S3228">
            <v>36790</v>
          </cell>
          <cell r="T3228">
            <v>2212.9299999999998</v>
          </cell>
          <cell r="U3228">
            <v>2214.1366666666659</v>
          </cell>
          <cell r="V3228">
            <v>2088.1401912568308</v>
          </cell>
        </row>
        <row r="3229">
          <cell r="B3229">
            <v>30862</v>
          </cell>
          <cell r="C3229">
            <v>1</v>
          </cell>
          <cell r="D3229">
            <v>1</v>
          </cell>
          <cell r="Q3229">
            <v>2000</v>
          </cell>
          <cell r="R3229" t="str">
            <v>20009</v>
          </cell>
          <cell r="S3229">
            <v>36791</v>
          </cell>
          <cell r="T3229">
            <v>2223.46</v>
          </cell>
          <cell r="U3229">
            <v>2214.1366666666659</v>
          </cell>
          <cell r="V3229">
            <v>2088.1401912568308</v>
          </cell>
        </row>
        <row r="3230">
          <cell r="B3230">
            <v>30863</v>
          </cell>
          <cell r="C3230">
            <v>1</v>
          </cell>
          <cell r="D3230">
            <v>1</v>
          </cell>
          <cell r="Q3230">
            <v>2000</v>
          </cell>
          <cell r="R3230" t="str">
            <v>20009</v>
          </cell>
          <cell r="S3230">
            <v>36792</v>
          </cell>
          <cell r="T3230">
            <v>2232.2399999999998</v>
          </cell>
          <cell r="U3230">
            <v>2214.1366666666659</v>
          </cell>
          <cell r="V3230">
            <v>2088.1401912568308</v>
          </cell>
        </row>
        <row r="3231">
          <cell r="B3231">
            <v>30864</v>
          </cell>
          <cell r="C3231">
            <v>1</v>
          </cell>
          <cell r="D3231">
            <v>1</v>
          </cell>
          <cell r="Q3231">
            <v>2000</v>
          </cell>
          <cell r="R3231" t="str">
            <v>20009</v>
          </cell>
          <cell r="S3231">
            <v>36793</v>
          </cell>
          <cell r="T3231">
            <v>2232.2399999999998</v>
          </cell>
          <cell r="U3231">
            <v>2214.1366666666659</v>
          </cell>
          <cell r="V3231">
            <v>2088.1401912568308</v>
          </cell>
        </row>
        <row r="3232">
          <cell r="B3232">
            <v>30865</v>
          </cell>
          <cell r="C3232">
            <v>1</v>
          </cell>
          <cell r="D3232">
            <v>1</v>
          </cell>
          <cell r="Q3232">
            <v>2000</v>
          </cell>
          <cell r="R3232" t="str">
            <v>20009</v>
          </cell>
          <cell r="S3232">
            <v>36794</v>
          </cell>
          <cell r="T3232">
            <v>2232.2399999999998</v>
          </cell>
          <cell r="U3232">
            <v>2214.1366666666659</v>
          </cell>
          <cell r="V3232">
            <v>2088.1401912568308</v>
          </cell>
        </row>
        <row r="3233">
          <cell r="B3233">
            <v>30866</v>
          </cell>
          <cell r="C3233">
            <v>1</v>
          </cell>
          <cell r="D3233">
            <v>1</v>
          </cell>
          <cell r="Q3233">
            <v>2000</v>
          </cell>
          <cell r="R3233" t="str">
            <v>20009</v>
          </cell>
          <cell r="S3233">
            <v>36795</v>
          </cell>
          <cell r="T3233">
            <v>2228.0500000000002</v>
          </cell>
          <cell r="U3233">
            <v>2214.1366666666659</v>
          </cell>
          <cell r="V3233">
            <v>2088.1401912568308</v>
          </cell>
        </row>
        <row r="3234">
          <cell r="B3234">
            <v>30867</v>
          </cell>
          <cell r="C3234">
            <v>1</v>
          </cell>
          <cell r="D3234">
            <v>1</v>
          </cell>
          <cell r="Q3234">
            <v>2000</v>
          </cell>
          <cell r="R3234" t="str">
            <v>20009</v>
          </cell>
          <cell r="S3234">
            <v>36796</v>
          </cell>
          <cell r="T3234">
            <v>2222.67</v>
          </cell>
          <cell r="U3234">
            <v>2214.1366666666659</v>
          </cell>
          <cell r="V3234">
            <v>2088.1401912568308</v>
          </cell>
        </row>
        <row r="3235">
          <cell r="B3235">
            <v>30868</v>
          </cell>
          <cell r="C3235">
            <v>1</v>
          </cell>
          <cell r="D3235">
            <v>1</v>
          </cell>
          <cell r="Q3235">
            <v>2000</v>
          </cell>
          <cell r="R3235" t="str">
            <v>20009</v>
          </cell>
          <cell r="S3235">
            <v>36797</v>
          </cell>
          <cell r="T3235">
            <v>2216.9299999999998</v>
          </cell>
          <cell r="U3235">
            <v>2214.1366666666659</v>
          </cell>
          <cell r="V3235">
            <v>2088.1401912568308</v>
          </cell>
        </row>
        <row r="3236">
          <cell r="B3236">
            <v>30869</v>
          </cell>
          <cell r="C3236">
            <v>1</v>
          </cell>
          <cell r="D3236">
            <v>1</v>
          </cell>
          <cell r="Q3236">
            <v>2000</v>
          </cell>
          <cell r="R3236" t="str">
            <v>20009</v>
          </cell>
          <cell r="S3236">
            <v>36798</v>
          </cell>
          <cell r="T3236">
            <v>2211.94</v>
          </cell>
          <cell r="U3236">
            <v>2214.1366666666659</v>
          </cell>
          <cell r="V3236">
            <v>2088.1401912568308</v>
          </cell>
        </row>
        <row r="3237">
          <cell r="B3237">
            <v>30870</v>
          </cell>
          <cell r="C3237">
            <v>1</v>
          </cell>
          <cell r="D3237">
            <v>1</v>
          </cell>
          <cell r="Q3237">
            <v>2000</v>
          </cell>
          <cell r="R3237" t="str">
            <v>20009</v>
          </cell>
          <cell r="S3237">
            <v>36799</v>
          </cell>
          <cell r="T3237">
            <v>2212.2600000000002</v>
          </cell>
          <cell r="U3237">
            <v>2214.1366666666659</v>
          </cell>
          <cell r="V3237">
            <v>2088.1401912568308</v>
          </cell>
        </row>
        <row r="3238">
          <cell r="B3238">
            <v>30871</v>
          </cell>
          <cell r="C3238">
            <v>1</v>
          </cell>
          <cell r="D3238">
            <v>1</v>
          </cell>
          <cell r="Q3238">
            <v>2000</v>
          </cell>
          <cell r="R3238" t="str">
            <v>200010</v>
          </cell>
          <cell r="S3238">
            <v>36800</v>
          </cell>
          <cell r="T3238">
            <v>2212.2600000000002</v>
          </cell>
          <cell r="U3238">
            <v>2176.5735483870967</v>
          </cell>
          <cell r="V3238">
            <v>2088.1401912568308</v>
          </cell>
        </row>
        <row r="3239">
          <cell r="B3239">
            <v>30872</v>
          </cell>
          <cell r="C3239">
            <v>1</v>
          </cell>
          <cell r="D3239">
            <v>1</v>
          </cell>
          <cell r="Q3239">
            <v>2000</v>
          </cell>
          <cell r="R3239" t="str">
            <v>200010</v>
          </cell>
          <cell r="S3239">
            <v>36801</v>
          </cell>
          <cell r="T3239">
            <v>2212.2600000000002</v>
          </cell>
          <cell r="U3239">
            <v>2176.5735483870967</v>
          </cell>
          <cell r="V3239">
            <v>2088.1401912568308</v>
          </cell>
        </row>
        <row r="3240">
          <cell r="B3240">
            <v>30873</v>
          </cell>
          <cell r="C3240">
            <v>1</v>
          </cell>
          <cell r="D3240">
            <v>1</v>
          </cell>
          <cell r="Q3240">
            <v>2000</v>
          </cell>
          <cell r="R3240" t="str">
            <v>200010</v>
          </cell>
          <cell r="S3240">
            <v>36802</v>
          </cell>
          <cell r="T3240">
            <v>2210.4</v>
          </cell>
          <cell r="U3240">
            <v>2176.5735483870967</v>
          </cell>
          <cell r="V3240">
            <v>2088.1401912568308</v>
          </cell>
        </row>
        <row r="3241">
          <cell r="B3241">
            <v>30874</v>
          </cell>
          <cell r="C3241">
            <v>1</v>
          </cell>
          <cell r="D3241">
            <v>1</v>
          </cell>
          <cell r="Q3241">
            <v>2000</v>
          </cell>
          <cell r="R3241" t="str">
            <v>200010</v>
          </cell>
          <cell r="S3241">
            <v>36803</v>
          </cell>
          <cell r="T3241">
            <v>2201.5100000000002</v>
          </cell>
          <cell r="U3241">
            <v>2176.5735483870967</v>
          </cell>
          <cell r="V3241">
            <v>2088.1401912568308</v>
          </cell>
        </row>
        <row r="3242">
          <cell r="B3242">
            <v>30875</v>
          </cell>
          <cell r="C3242">
            <v>1</v>
          </cell>
          <cell r="D3242">
            <v>1</v>
          </cell>
          <cell r="Q3242">
            <v>2000</v>
          </cell>
          <cell r="R3242" t="str">
            <v>200010</v>
          </cell>
          <cell r="S3242">
            <v>36804</v>
          </cell>
          <cell r="T3242">
            <v>2194.98</v>
          </cell>
          <cell r="U3242">
            <v>2176.5735483870967</v>
          </cell>
          <cell r="V3242">
            <v>2088.1401912568308</v>
          </cell>
        </row>
        <row r="3243">
          <cell r="B3243">
            <v>30876</v>
          </cell>
          <cell r="C3243">
            <v>1</v>
          </cell>
          <cell r="D3243">
            <v>1</v>
          </cell>
          <cell r="Q3243">
            <v>2000</v>
          </cell>
          <cell r="R3243" t="str">
            <v>200010</v>
          </cell>
          <cell r="S3243">
            <v>36805</v>
          </cell>
          <cell r="T3243">
            <v>2185.06</v>
          </cell>
          <cell r="U3243">
            <v>2176.5735483870967</v>
          </cell>
          <cell r="V3243">
            <v>2088.1401912568308</v>
          </cell>
        </row>
        <row r="3244">
          <cell r="B3244">
            <v>30877</v>
          </cell>
          <cell r="C3244">
            <v>1</v>
          </cell>
          <cell r="D3244">
            <v>1</v>
          </cell>
          <cell r="Q3244">
            <v>2000</v>
          </cell>
          <cell r="R3244" t="str">
            <v>200010</v>
          </cell>
          <cell r="S3244">
            <v>36806</v>
          </cell>
          <cell r="T3244">
            <v>2187.38</v>
          </cell>
          <cell r="U3244">
            <v>2176.5735483870967</v>
          </cell>
          <cell r="V3244">
            <v>2088.1401912568308</v>
          </cell>
        </row>
        <row r="3245">
          <cell r="B3245">
            <v>30878</v>
          </cell>
          <cell r="C3245">
            <v>1</v>
          </cell>
          <cell r="D3245">
            <v>1</v>
          </cell>
          <cell r="Q3245">
            <v>2000</v>
          </cell>
          <cell r="R3245" t="str">
            <v>200010</v>
          </cell>
          <cell r="S3245">
            <v>36807</v>
          </cell>
          <cell r="T3245">
            <v>2187.38</v>
          </cell>
          <cell r="U3245">
            <v>2176.5735483870967</v>
          </cell>
          <cell r="V3245">
            <v>2088.1401912568308</v>
          </cell>
        </row>
        <row r="3246">
          <cell r="B3246">
            <v>30879</v>
          </cell>
          <cell r="C3246">
            <v>1</v>
          </cell>
          <cell r="D3246">
            <v>1</v>
          </cell>
          <cell r="Q3246">
            <v>2000</v>
          </cell>
          <cell r="R3246" t="str">
            <v>200010</v>
          </cell>
          <cell r="S3246">
            <v>36808</v>
          </cell>
          <cell r="T3246">
            <v>2187.38</v>
          </cell>
          <cell r="U3246">
            <v>2176.5735483870967</v>
          </cell>
          <cell r="V3246">
            <v>2088.1401912568308</v>
          </cell>
        </row>
        <row r="3247">
          <cell r="B3247">
            <v>30880</v>
          </cell>
          <cell r="C3247">
            <v>1</v>
          </cell>
          <cell r="D3247">
            <v>1</v>
          </cell>
          <cell r="Q3247">
            <v>2000</v>
          </cell>
          <cell r="R3247" t="str">
            <v>200010</v>
          </cell>
          <cell r="S3247">
            <v>36809</v>
          </cell>
          <cell r="T3247">
            <v>2184.2600000000002</v>
          </cell>
          <cell r="U3247">
            <v>2176.5735483870967</v>
          </cell>
          <cell r="V3247">
            <v>2088.1401912568308</v>
          </cell>
        </row>
        <row r="3248">
          <cell r="B3248">
            <v>30881</v>
          </cell>
          <cell r="C3248">
            <v>1</v>
          </cell>
          <cell r="D3248">
            <v>1</v>
          </cell>
          <cell r="Q3248">
            <v>2000</v>
          </cell>
          <cell r="R3248" t="str">
            <v>200010</v>
          </cell>
          <cell r="S3248">
            <v>36810</v>
          </cell>
          <cell r="T3248">
            <v>2182.17</v>
          </cell>
          <cell r="U3248">
            <v>2176.5735483870967</v>
          </cell>
          <cell r="V3248">
            <v>2088.1401912568308</v>
          </cell>
        </row>
        <row r="3249">
          <cell r="B3249">
            <v>30882</v>
          </cell>
          <cell r="C3249">
            <v>1</v>
          </cell>
          <cell r="D3249">
            <v>1</v>
          </cell>
          <cell r="Q3249">
            <v>2000</v>
          </cell>
          <cell r="R3249" t="str">
            <v>200010</v>
          </cell>
          <cell r="S3249">
            <v>36811</v>
          </cell>
          <cell r="T3249">
            <v>2175.9699999999998</v>
          </cell>
          <cell r="U3249">
            <v>2176.5735483870967</v>
          </cell>
          <cell r="V3249">
            <v>2088.1401912568308</v>
          </cell>
        </row>
        <row r="3250">
          <cell r="B3250">
            <v>30883</v>
          </cell>
          <cell r="C3250">
            <v>1</v>
          </cell>
          <cell r="D3250">
            <v>1</v>
          </cell>
          <cell r="Q3250">
            <v>2000</v>
          </cell>
          <cell r="R3250" t="str">
            <v>200010</v>
          </cell>
          <cell r="S3250">
            <v>36812</v>
          </cell>
          <cell r="T3250">
            <v>2175.96</v>
          </cell>
          <cell r="U3250">
            <v>2176.5735483870967</v>
          </cell>
          <cell r="V3250">
            <v>2088.1401912568308</v>
          </cell>
        </row>
        <row r="3251">
          <cell r="B3251">
            <v>30884</v>
          </cell>
          <cell r="C3251">
            <v>1</v>
          </cell>
          <cell r="D3251">
            <v>1</v>
          </cell>
          <cell r="Q3251">
            <v>2000</v>
          </cell>
          <cell r="R3251" t="str">
            <v>200010</v>
          </cell>
          <cell r="S3251">
            <v>36813</v>
          </cell>
          <cell r="T3251">
            <v>2180.69</v>
          </cell>
          <cell r="U3251">
            <v>2176.5735483870967</v>
          </cell>
          <cell r="V3251">
            <v>2088.1401912568308</v>
          </cell>
        </row>
        <row r="3252">
          <cell r="B3252">
            <v>30885</v>
          </cell>
          <cell r="C3252">
            <v>1</v>
          </cell>
          <cell r="D3252">
            <v>1</v>
          </cell>
          <cell r="Q3252">
            <v>2000</v>
          </cell>
          <cell r="R3252" t="str">
            <v>200010</v>
          </cell>
          <cell r="S3252">
            <v>36814</v>
          </cell>
          <cell r="T3252">
            <v>2180.69</v>
          </cell>
          <cell r="U3252">
            <v>2176.5735483870967</v>
          </cell>
          <cell r="V3252">
            <v>2088.1401912568308</v>
          </cell>
        </row>
        <row r="3253">
          <cell r="B3253">
            <v>30886</v>
          </cell>
          <cell r="C3253">
            <v>1</v>
          </cell>
          <cell r="D3253">
            <v>1</v>
          </cell>
          <cell r="Q3253">
            <v>2000</v>
          </cell>
          <cell r="R3253" t="str">
            <v>200010</v>
          </cell>
          <cell r="S3253">
            <v>36815</v>
          </cell>
          <cell r="T3253">
            <v>2180.69</v>
          </cell>
          <cell r="U3253">
            <v>2176.5735483870967</v>
          </cell>
          <cell r="V3253">
            <v>2088.1401912568308</v>
          </cell>
        </row>
        <row r="3254">
          <cell r="B3254">
            <v>30887</v>
          </cell>
          <cell r="C3254">
            <v>1</v>
          </cell>
          <cell r="D3254">
            <v>1</v>
          </cell>
          <cell r="Q3254">
            <v>2000</v>
          </cell>
          <cell r="R3254" t="str">
            <v>200010</v>
          </cell>
          <cell r="S3254">
            <v>36816</v>
          </cell>
          <cell r="T3254">
            <v>2180.69</v>
          </cell>
          <cell r="U3254">
            <v>2176.5735483870967</v>
          </cell>
          <cell r="V3254">
            <v>2088.1401912568308</v>
          </cell>
        </row>
        <row r="3255">
          <cell r="B3255">
            <v>30888</v>
          </cell>
          <cell r="C3255">
            <v>1</v>
          </cell>
          <cell r="D3255">
            <v>1</v>
          </cell>
          <cell r="Q3255">
            <v>2000</v>
          </cell>
          <cell r="R3255" t="str">
            <v>200010</v>
          </cell>
          <cell r="S3255">
            <v>36817</v>
          </cell>
          <cell r="T3255">
            <v>2178.13</v>
          </cell>
          <cell r="U3255">
            <v>2176.5735483870967</v>
          </cell>
          <cell r="V3255">
            <v>2088.1401912568308</v>
          </cell>
        </row>
        <row r="3256">
          <cell r="B3256">
            <v>30889</v>
          </cell>
          <cell r="C3256">
            <v>1</v>
          </cell>
          <cell r="D3256">
            <v>1</v>
          </cell>
          <cell r="Q3256">
            <v>2000</v>
          </cell>
          <cell r="R3256" t="str">
            <v>200010</v>
          </cell>
          <cell r="S3256">
            <v>36818</v>
          </cell>
          <cell r="T3256">
            <v>2162.86</v>
          </cell>
          <cell r="U3256">
            <v>2176.5735483870967</v>
          </cell>
          <cell r="V3256">
            <v>2088.1401912568308</v>
          </cell>
        </row>
        <row r="3257">
          <cell r="B3257">
            <v>30890</v>
          </cell>
          <cell r="C3257">
            <v>1</v>
          </cell>
          <cell r="D3257">
            <v>1</v>
          </cell>
          <cell r="Q3257">
            <v>2000</v>
          </cell>
          <cell r="R3257" t="str">
            <v>200010</v>
          </cell>
          <cell r="S3257">
            <v>36819</v>
          </cell>
          <cell r="T3257">
            <v>2152.31</v>
          </cell>
          <cell r="U3257">
            <v>2176.5735483870967</v>
          </cell>
          <cell r="V3257">
            <v>2088.1401912568308</v>
          </cell>
        </row>
        <row r="3258">
          <cell r="B3258">
            <v>30891</v>
          </cell>
          <cell r="C3258">
            <v>1</v>
          </cell>
          <cell r="D3258">
            <v>1</v>
          </cell>
          <cell r="Q3258">
            <v>2000</v>
          </cell>
          <cell r="R3258" t="str">
            <v>200010</v>
          </cell>
          <cell r="S3258">
            <v>36820</v>
          </cell>
          <cell r="T3258">
            <v>2159.79</v>
          </cell>
          <cell r="U3258">
            <v>2176.5735483870967</v>
          </cell>
          <cell r="V3258">
            <v>2088.1401912568308</v>
          </cell>
        </row>
        <row r="3259">
          <cell r="B3259">
            <v>30892</v>
          </cell>
          <cell r="C3259">
            <v>1</v>
          </cell>
          <cell r="D3259">
            <v>1</v>
          </cell>
          <cell r="Q3259">
            <v>2000</v>
          </cell>
          <cell r="R3259" t="str">
            <v>200010</v>
          </cell>
          <cell r="S3259">
            <v>36821</v>
          </cell>
          <cell r="T3259">
            <v>2159.79</v>
          </cell>
          <cell r="U3259">
            <v>2176.5735483870967</v>
          </cell>
          <cell r="V3259">
            <v>2088.1401912568308</v>
          </cell>
        </row>
        <row r="3260">
          <cell r="B3260">
            <v>30893</v>
          </cell>
          <cell r="C3260">
            <v>1</v>
          </cell>
          <cell r="D3260">
            <v>1</v>
          </cell>
          <cell r="Q3260">
            <v>2000</v>
          </cell>
          <cell r="R3260" t="str">
            <v>200010</v>
          </cell>
          <cell r="S3260">
            <v>36822</v>
          </cell>
          <cell r="T3260">
            <v>2159.79</v>
          </cell>
          <cell r="U3260">
            <v>2176.5735483870967</v>
          </cell>
          <cell r="V3260">
            <v>2088.1401912568308</v>
          </cell>
        </row>
        <row r="3261">
          <cell r="B3261">
            <v>30894</v>
          </cell>
          <cell r="C3261">
            <v>1</v>
          </cell>
          <cell r="D3261">
            <v>1</v>
          </cell>
          <cell r="Q3261">
            <v>2000</v>
          </cell>
          <cell r="R3261" t="str">
            <v>200010</v>
          </cell>
          <cell r="S3261">
            <v>36823</v>
          </cell>
          <cell r="T3261">
            <v>2157.84</v>
          </cell>
          <cell r="U3261">
            <v>2176.5735483870967</v>
          </cell>
          <cell r="V3261">
            <v>2088.1401912568308</v>
          </cell>
        </row>
        <row r="3262">
          <cell r="B3262">
            <v>30895</v>
          </cell>
          <cell r="C3262">
            <v>1</v>
          </cell>
          <cell r="D3262">
            <v>1</v>
          </cell>
          <cell r="Q3262">
            <v>2000</v>
          </cell>
          <cell r="R3262" t="str">
            <v>200010</v>
          </cell>
          <cell r="S3262">
            <v>36824</v>
          </cell>
          <cell r="T3262">
            <v>2153.1799999999998</v>
          </cell>
          <cell r="U3262">
            <v>2176.5735483870967</v>
          </cell>
          <cell r="V3262">
            <v>2088.1401912568308</v>
          </cell>
        </row>
        <row r="3263">
          <cell r="B3263">
            <v>30896</v>
          </cell>
          <cell r="C3263">
            <v>1</v>
          </cell>
          <cell r="D3263">
            <v>1</v>
          </cell>
          <cell r="Q3263">
            <v>2000</v>
          </cell>
          <cell r="R3263" t="str">
            <v>200010</v>
          </cell>
          <cell r="S3263">
            <v>36825</v>
          </cell>
          <cell r="T3263">
            <v>2170.3200000000002</v>
          </cell>
          <cell r="U3263">
            <v>2176.5735483870967</v>
          </cell>
          <cell r="V3263">
            <v>2088.1401912568308</v>
          </cell>
        </row>
        <row r="3264">
          <cell r="B3264">
            <v>30897</v>
          </cell>
          <cell r="C3264">
            <v>1</v>
          </cell>
          <cell r="D3264">
            <v>1</v>
          </cell>
          <cell r="Q3264">
            <v>2000</v>
          </cell>
          <cell r="R3264" t="str">
            <v>200010</v>
          </cell>
          <cell r="S3264">
            <v>36826</v>
          </cell>
          <cell r="T3264">
            <v>2167.2600000000002</v>
          </cell>
          <cell r="U3264">
            <v>2176.5735483870967</v>
          </cell>
          <cell r="V3264">
            <v>2088.1401912568308</v>
          </cell>
        </row>
        <row r="3265">
          <cell r="B3265">
            <v>30898</v>
          </cell>
          <cell r="C3265">
            <v>1</v>
          </cell>
          <cell r="D3265">
            <v>1</v>
          </cell>
          <cell r="Q3265">
            <v>2000</v>
          </cell>
          <cell r="R3265" t="str">
            <v>200010</v>
          </cell>
          <cell r="S3265">
            <v>36827</v>
          </cell>
          <cell r="T3265">
            <v>2158.14</v>
          </cell>
          <cell r="U3265">
            <v>2176.5735483870967</v>
          </cell>
          <cell r="V3265">
            <v>2088.1401912568308</v>
          </cell>
        </row>
        <row r="3266">
          <cell r="B3266">
            <v>30899</v>
          </cell>
          <cell r="C3266">
            <v>1</v>
          </cell>
          <cell r="D3266">
            <v>1</v>
          </cell>
          <cell r="Q3266">
            <v>2000</v>
          </cell>
          <cell r="R3266" t="str">
            <v>200010</v>
          </cell>
          <cell r="S3266">
            <v>36828</v>
          </cell>
          <cell r="T3266">
            <v>2158.14</v>
          </cell>
          <cell r="U3266">
            <v>2176.5735483870967</v>
          </cell>
          <cell r="V3266">
            <v>2088.1401912568308</v>
          </cell>
        </row>
        <row r="3267">
          <cell r="B3267">
            <v>30900</v>
          </cell>
          <cell r="C3267">
            <v>1</v>
          </cell>
          <cell r="D3267">
            <v>1</v>
          </cell>
          <cell r="Q3267">
            <v>2000</v>
          </cell>
          <cell r="R3267" t="str">
            <v>200010</v>
          </cell>
          <cell r="S3267">
            <v>36829</v>
          </cell>
          <cell r="T3267">
            <v>2158.14</v>
          </cell>
          <cell r="U3267">
            <v>2176.5735483870967</v>
          </cell>
          <cell r="V3267">
            <v>2088.1401912568308</v>
          </cell>
        </row>
        <row r="3268">
          <cell r="B3268">
            <v>30901</v>
          </cell>
          <cell r="C3268">
            <v>1</v>
          </cell>
          <cell r="D3268">
            <v>1</v>
          </cell>
          <cell r="Q3268">
            <v>2000</v>
          </cell>
          <cell r="R3268" t="str">
            <v>200010</v>
          </cell>
          <cell r="S3268">
            <v>36830</v>
          </cell>
          <cell r="T3268">
            <v>2158.36</v>
          </cell>
          <cell r="U3268">
            <v>2176.5735483870967</v>
          </cell>
          <cell r="V3268">
            <v>2088.1401912568308</v>
          </cell>
        </row>
        <row r="3269">
          <cell r="B3269">
            <v>30902</v>
          </cell>
          <cell r="C3269">
            <v>1</v>
          </cell>
          <cell r="D3269">
            <v>1</v>
          </cell>
          <cell r="Q3269">
            <v>2000</v>
          </cell>
          <cell r="R3269" t="str">
            <v>200011</v>
          </cell>
          <cell r="S3269">
            <v>36831</v>
          </cell>
          <cell r="T3269">
            <v>2147.89</v>
          </cell>
          <cell r="U3269">
            <v>2135.2866666666664</v>
          </cell>
          <cell r="V3269">
            <v>2088.1401912568308</v>
          </cell>
        </row>
        <row r="3270">
          <cell r="B3270">
            <v>30903</v>
          </cell>
          <cell r="C3270">
            <v>1</v>
          </cell>
          <cell r="D3270">
            <v>1</v>
          </cell>
          <cell r="Q3270">
            <v>2000</v>
          </cell>
          <cell r="R3270" t="str">
            <v>200011</v>
          </cell>
          <cell r="S3270">
            <v>36832</v>
          </cell>
          <cell r="T3270">
            <v>2138.9499999999998</v>
          </cell>
          <cell r="U3270">
            <v>2135.2866666666664</v>
          </cell>
          <cell r="V3270">
            <v>2088.1401912568308</v>
          </cell>
        </row>
        <row r="3271">
          <cell r="B3271">
            <v>30904</v>
          </cell>
          <cell r="C3271">
            <v>1</v>
          </cell>
          <cell r="D3271">
            <v>1</v>
          </cell>
          <cell r="Q3271">
            <v>2000</v>
          </cell>
          <cell r="R3271" t="str">
            <v>200011</v>
          </cell>
          <cell r="S3271">
            <v>36833</v>
          </cell>
          <cell r="T3271">
            <v>2136.73</v>
          </cell>
          <cell r="U3271">
            <v>2135.2866666666664</v>
          </cell>
          <cell r="V3271">
            <v>2088.1401912568308</v>
          </cell>
        </row>
        <row r="3272">
          <cell r="B3272">
            <v>30905</v>
          </cell>
          <cell r="C3272">
            <v>1</v>
          </cell>
          <cell r="D3272">
            <v>1</v>
          </cell>
          <cell r="Q3272">
            <v>2000</v>
          </cell>
          <cell r="R3272" t="str">
            <v>200011</v>
          </cell>
          <cell r="S3272">
            <v>36834</v>
          </cell>
          <cell r="T3272">
            <v>2139.21</v>
          </cell>
          <cell r="U3272">
            <v>2135.2866666666664</v>
          </cell>
          <cell r="V3272">
            <v>2088.1401912568308</v>
          </cell>
        </row>
        <row r="3273">
          <cell r="B3273">
            <v>30906</v>
          </cell>
          <cell r="C3273">
            <v>1</v>
          </cell>
          <cell r="D3273">
            <v>1</v>
          </cell>
          <cell r="Q3273">
            <v>2000</v>
          </cell>
          <cell r="R3273" t="str">
            <v>200011</v>
          </cell>
          <cell r="S3273">
            <v>36835</v>
          </cell>
          <cell r="T3273">
            <v>2139.21</v>
          </cell>
          <cell r="U3273">
            <v>2135.2866666666664</v>
          </cell>
          <cell r="V3273">
            <v>2088.1401912568308</v>
          </cell>
        </row>
        <row r="3274">
          <cell r="B3274">
            <v>30907</v>
          </cell>
          <cell r="C3274">
            <v>1</v>
          </cell>
          <cell r="D3274">
            <v>1</v>
          </cell>
          <cell r="Q3274">
            <v>2000</v>
          </cell>
          <cell r="R3274" t="str">
            <v>200011</v>
          </cell>
          <cell r="S3274">
            <v>36836</v>
          </cell>
          <cell r="T3274">
            <v>2139.21</v>
          </cell>
          <cell r="U3274">
            <v>2135.2866666666664</v>
          </cell>
          <cell r="V3274">
            <v>2088.1401912568308</v>
          </cell>
        </row>
        <row r="3275">
          <cell r="B3275">
            <v>30908</v>
          </cell>
          <cell r="C3275">
            <v>1</v>
          </cell>
          <cell r="D3275">
            <v>1</v>
          </cell>
          <cell r="Q3275">
            <v>2000</v>
          </cell>
          <cell r="R3275" t="str">
            <v>200011</v>
          </cell>
          <cell r="S3275">
            <v>36837</v>
          </cell>
          <cell r="T3275">
            <v>2139.21</v>
          </cell>
          <cell r="U3275">
            <v>2135.2866666666664</v>
          </cell>
          <cell r="V3275">
            <v>2088.1401912568308</v>
          </cell>
        </row>
        <row r="3276">
          <cell r="B3276">
            <v>30909</v>
          </cell>
          <cell r="C3276">
            <v>1</v>
          </cell>
          <cell r="D3276">
            <v>1</v>
          </cell>
          <cell r="Q3276">
            <v>2000</v>
          </cell>
          <cell r="R3276" t="str">
            <v>200011</v>
          </cell>
          <cell r="S3276">
            <v>36838</v>
          </cell>
          <cell r="T3276">
            <v>2134.08</v>
          </cell>
          <cell r="U3276">
            <v>2135.2866666666664</v>
          </cell>
          <cell r="V3276">
            <v>2088.1401912568308</v>
          </cell>
        </row>
        <row r="3277">
          <cell r="B3277">
            <v>30910</v>
          </cell>
          <cell r="C3277">
            <v>1</v>
          </cell>
          <cell r="D3277">
            <v>1</v>
          </cell>
          <cell r="Q3277">
            <v>2000</v>
          </cell>
          <cell r="R3277" t="str">
            <v>200011</v>
          </cell>
          <cell r="S3277">
            <v>36839</v>
          </cell>
          <cell r="T3277">
            <v>2124.84</v>
          </cell>
          <cell r="U3277">
            <v>2135.2866666666664</v>
          </cell>
          <cell r="V3277">
            <v>2088.1401912568308</v>
          </cell>
        </row>
        <row r="3278">
          <cell r="B3278">
            <v>30911</v>
          </cell>
          <cell r="C3278">
            <v>1</v>
          </cell>
          <cell r="D3278">
            <v>1</v>
          </cell>
          <cell r="Q3278">
            <v>2000</v>
          </cell>
          <cell r="R3278" t="str">
            <v>200011</v>
          </cell>
          <cell r="S3278">
            <v>36840</v>
          </cell>
          <cell r="T3278">
            <v>2127.5100000000002</v>
          </cell>
          <cell r="U3278">
            <v>2135.2866666666664</v>
          </cell>
          <cell r="V3278">
            <v>2088.1401912568308</v>
          </cell>
        </row>
        <row r="3279">
          <cell r="B3279">
            <v>30912</v>
          </cell>
          <cell r="C3279">
            <v>1</v>
          </cell>
          <cell r="D3279">
            <v>1</v>
          </cell>
          <cell r="Q3279">
            <v>2000</v>
          </cell>
          <cell r="R3279" t="str">
            <v>200011</v>
          </cell>
          <cell r="S3279">
            <v>36841</v>
          </cell>
          <cell r="T3279">
            <v>2126.41</v>
          </cell>
          <cell r="U3279">
            <v>2135.2866666666664</v>
          </cell>
          <cell r="V3279">
            <v>2088.1401912568308</v>
          </cell>
        </row>
        <row r="3280">
          <cell r="B3280">
            <v>30913</v>
          </cell>
          <cell r="C3280">
            <v>1</v>
          </cell>
          <cell r="D3280">
            <v>1</v>
          </cell>
          <cell r="Q3280">
            <v>2000</v>
          </cell>
          <cell r="R3280" t="str">
            <v>200011</v>
          </cell>
          <cell r="S3280">
            <v>36842</v>
          </cell>
          <cell r="T3280">
            <v>2126.41</v>
          </cell>
          <cell r="U3280">
            <v>2135.2866666666664</v>
          </cell>
          <cell r="V3280">
            <v>2088.1401912568308</v>
          </cell>
        </row>
        <row r="3281">
          <cell r="B3281">
            <v>30914</v>
          </cell>
          <cell r="C3281">
            <v>1</v>
          </cell>
          <cell r="D3281">
            <v>1</v>
          </cell>
          <cell r="Q3281">
            <v>2000</v>
          </cell>
          <cell r="R3281" t="str">
            <v>200011</v>
          </cell>
          <cell r="S3281">
            <v>36843</v>
          </cell>
          <cell r="T3281">
            <v>2126.41</v>
          </cell>
          <cell r="U3281">
            <v>2135.2866666666664</v>
          </cell>
          <cell r="V3281">
            <v>2088.1401912568308</v>
          </cell>
        </row>
        <row r="3282">
          <cell r="B3282">
            <v>30915</v>
          </cell>
          <cell r="C3282">
            <v>1</v>
          </cell>
          <cell r="D3282">
            <v>1</v>
          </cell>
          <cell r="Q3282">
            <v>2000</v>
          </cell>
          <cell r="R3282" t="str">
            <v>200011</v>
          </cell>
          <cell r="S3282">
            <v>36844</v>
          </cell>
          <cell r="T3282">
            <v>2126.41</v>
          </cell>
          <cell r="U3282">
            <v>2135.2866666666664</v>
          </cell>
          <cell r="V3282">
            <v>2088.1401912568308</v>
          </cell>
        </row>
        <row r="3283">
          <cell r="B3283">
            <v>30916</v>
          </cell>
          <cell r="C3283">
            <v>1</v>
          </cell>
          <cell r="D3283">
            <v>1</v>
          </cell>
          <cell r="Q3283">
            <v>2000</v>
          </cell>
          <cell r="R3283" t="str">
            <v>200011</v>
          </cell>
          <cell r="S3283">
            <v>36845</v>
          </cell>
          <cell r="T3283">
            <v>2125.17</v>
          </cell>
          <cell r="U3283">
            <v>2135.2866666666664</v>
          </cell>
          <cell r="V3283">
            <v>2088.1401912568308</v>
          </cell>
        </row>
        <row r="3284">
          <cell r="B3284">
            <v>30917</v>
          </cell>
          <cell r="C3284">
            <v>1</v>
          </cell>
          <cell r="D3284">
            <v>1</v>
          </cell>
          <cell r="Q3284">
            <v>2000</v>
          </cell>
          <cell r="R3284" t="str">
            <v>200011</v>
          </cell>
          <cell r="S3284">
            <v>36846</v>
          </cell>
          <cell r="T3284">
            <v>2125.31</v>
          </cell>
          <cell r="U3284">
            <v>2135.2866666666664</v>
          </cell>
          <cell r="V3284">
            <v>2088.1401912568308</v>
          </cell>
        </row>
        <row r="3285">
          <cell r="B3285">
            <v>30918</v>
          </cell>
          <cell r="C3285">
            <v>1</v>
          </cell>
          <cell r="D3285">
            <v>1</v>
          </cell>
          <cell r="Q3285">
            <v>2000</v>
          </cell>
          <cell r="R3285" t="str">
            <v>200011</v>
          </cell>
          <cell r="S3285">
            <v>36847</v>
          </cell>
          <cell r="T3285">
            <v>2121.64</v>
          </cell>
          <cell r="U3285">
            <v>2135.2866666666664</v>
          </cell>
          <cell r="V3285">
            <v>2088.1401912568308</v>
          </cell>
        </row>
        <row r="3286">
          <cell r="B3286">
            <v>30919</v>
          </cell>
          <cell r="C3286">
            <v>1</v>
          </cell>
          <cell r="D3286">
            <v>1</v>
          </cell>
          <cell r="Q3286">
            <v>2000</v>
          </cell>
          <cell r="R3286" t="str">
            <v>200011</v>
          </cell>
          <cell r="S3286">
            <v>36848</v>
          </cell>
          <cell r="T3286">
            <v>2122.63</v>
          </cell>
          <cell r="U3286">
            <v>2135.2866666666664</v>
          </cell>
          <cell r="V3286">
            <v>2088.1401912568308</v>
          </cell>
        </row>
        <row r="3287">
          <cell r="B3287">
            <v>30920</v>
          </cell>
          <cell r="C3287">
            <v>1</v>
          </cell>
          <cell r="D3287">
            <v>1</v>
          </cell>
          <cell r="Q3287">
            <v>2000</v>
          </cell>
          <cell r="R3287" t="str">
            <v>200011</v>
          </cell>
          <cell r="S3287">
            <v>36849</v>
          </cell>
          <cell r="T3287">
            <v>2122.63</v>
          </cell>
          <cell r="U3287">
            <v>2135.2866666666664</v>
          </cell>
          <cell r="V3287">
            <v>2088.1401912568308</v>
          </cell>
        </row>
        <row r="3288">
          <cell r="B3288">
            <v>30921</v>
          </cell>
          <cell r="C3288">
            <v>1</v>
          </cell>
          <cell r="D3288">
            <v>1</v>
          </cell>
          <cell r="Q3288">
            <v>2000</v>
          </cell>
          <cell r="R3288" t="str">
            <v>200011</v>
          </cell>
          <cell r="S3288">
            <v>36850</v>
          </cell>
          <cell r="T3288">
            <v>2122.63</v>
          </cell>
          <cell r="U3288">
            <v>2135.2866666666664</v>
          </cell>
          <cell r="V3288">
            <v>2088.1401912568308</v>
          </cell>
        </row>
        <row r="3289">
          <cell r="B3289">
            <v>30922</v>
          </cell>
          <cell r="C3289">
            <v>1</v>
          </cell>
          <cell r="D3289">
            <v>1</v>
          </cell>
          <cell r="Q3289">
            <v>2000</v>
          </cell>
          <cell r="R3289" t="str">
            <v>200011</v>
          </cell>
          <cell r="S3289">
            <v>36851</v>
          </cell>
          <cell r="T3289">
            <v>2122.61</v>
          </cell>
          <cell r="U3289">
            <v>2135.2866666666664</v>
          </cell>
          <cell r="V3289">
            <v>2088.1401912568308</v>
          </cell>
        </row>
        <row r="3290">
          <cell r="B3290">
            <v>30923</v>
          </cell>
          <cell r="C3290">
            <v>1</v>
          </cell>
          <cell r="D3290">
            <v>1</v>
          </cell>
          <cell r="Q3290">
            <v>2000</v>
          </cell>
          <cell r="R3290" t="str">
            <v>200011</v>
          </cell>
          <cell r="S3290">
            <v>36852</v>
          </cell>
          <cell r="T3290">
            <v>2124.16</v>
          </cell>
          <cell r="U3290">
            <v>2135.2866666666664</v>
          </cell>
          <cell r="V3290">
            <v>2088.1401912568308</v>
          </cell>
        </row>
        <row r="3291">
          <cell r="B3291">
            <v>30924</v>
          </cell>
          <cell r="C3291">
            <v>1</v>
          </cell>
          <cell r="D3291">
            <v>1</v>
          </cell>
          <cell r="Q3291">
            <v>2000</v>
          </cell>
          <cell r="R3291" t="str">
            <v>200011</v>
          </cell>
          <cell r="S3291">
            <v>36853</v>
          </cell>
          <cell r="T3291">
            <v>2131.7600000000002</v>
          </cell>
          <cell r="U3291">
            <v>2135.2866666666664</v>
          </cell>
          <cell r="V3291">
            <v>2088.1401912568308</v>
          </cell>
        </row>
        <row r="3292">
          <cell r="B3292">
            <v>30925</v>
          </cell>
          <cell r="C3292">
            <v>1</v>
          </cell>
          <cell r="D3292">
            <v>1</v>
          </cell>
          <cell r="Q3292">
            <v>2000</v>
          </cell>
          <cell r="R3292" t="str">
            <v>200011</v>
          </cell>
          <cell r="S3292">
            <v>36854</v>
          </cell>
          <cell r="T3292">
            <v>2141.14</v>
          </cell>
          <cell r="U3292">
            <v>2135.2866666666664</v>
          </cell>
          <cell r="V3292">
            <v>2088.1401912568308</v>
          </cell>
        </row>
        <row r="3293">
          <cell r="B3293">
            <v>30926</v>
          </cell>
          <cell r="C3293">
            <v>1</v>
          </cell>
          <cell r="D3293">
            <v>1</v>
          </cell>
          <cell r="Q3293">
            <v>2000</v>
          </cell>
          <cell r="R3293" t="str">
            <v>200011</v>
          </cell>
          <cell r="S3293">
            <v>36855</v>
          </cell>
          <cell r="T3293">
            <v>2141.91</v>
          </cell>
          <cell r="U3293">
            <v>2135.2866666666664</v>
          </cell>
          <cell r="V3293">
            <v>2088.1401912568308</v>
          </cell>
        </row>
        <row r="3294">
          <cell r="B3294">
            <v>30927</v>
          </cell>
          <cell r="C3294">
            <v>1</v>
          </cell>
          <cell r="D3294">
            <v>1</v>
          </cell>
          <cell r="Q3294">
            <v>2000</v>
          </cell>
          <cell r="R3294" t="str">
            <v>200011</v>
          </cell>
          <cell r="S3294">
            <v>36856</v>
          </cell>
          <cell r="T3294">
            <v>2141.91</v>
          </cell>
          <cell r="U3294">
            <v>2135.2866666666664</v>
          </cell>
          <cell r="V3294">
            <v>2088.1401912568308</v>
          </cell>
        </row>
        <row r="3295">
          <cell r="B3295">
            <v>30928</v>
          </cell>
          <cell r="C3295">
            <v>1</v>
          </cell>
          <cell r="D3295">
            <v>1</v>
          </cell>
          <cell r="Q3295">
            <v>2000</v>
          </cell>
          <cell r="R3295" t="str">
            <v>200011</v>
          </cell>
          <cell r="S3295">
            <v>36857</v>
          </cell>
          <cell r="T3295">
            <v>2141.91</v>
          </cell>
          <cell r="U3295">
            <v>2135.2866666666664</v>
          </cell>
          <cell r="V3295">
            <v>2088.1401912568308</v>
          </cell>
        </row>
        <row r="3296">
          <cell r="B3296">
            <v>30929</v>
          </cell>
          <cell r="C3296">
            <v>1</v>
          </cell>
          <cell r="D3296">
            <v>1</v>
          </cell>
          <cell r="Q3296">
            <v>2000</v>
          </cell>
          <cell r="R3296" t="str">
            <v>200011</v>
          </cell>
          <cell r="S3296">
            <v>36858</v>
          </cell>
          <cell r="T3296">
            <v>2158.0500000000002</v>
          </cell>
          <cell r="U3296">
            <v>2135.2866666666664</v>
          </cell>
          <cell r="V3296">
            <v>2088.1401912568308</v>
          </cell>
        </row>
        <row r="3297">
          <cell r="B3297">
            <v>30930</v>
          </cell>
          <cell r="C3297">
            <v>1</v>
          </cell>
          <cell r="D3297">
            <v>1</v>
          </cell>
          <cell r="Q3297">
            <v>2000</v>
          </cell>
          <cell r="R3297" t="str">
            <v>200011</v>
          </cell>
          <cell r="S3297">
            <v>36859</v>
          </cell>
          <cell r="T3297">
            <v>2169.8200000000002</v>
          </cell>
          <cell r="U3297">
            <v>2135.2866666666664</v>
          </cell>
          <cell r="V3297">
            <v>2088.1401912568308</v>
          </cell>
        </row>
        <row r="3298">
          <cell r="B3298">
            <v>30931</v>
          </cell>
          <cell r="C3298">
            <v>1</v>
          </cell>
          <cell r="D3298">
            <v>1</v>
          </cell>
          <cell r="Q3298">
            <v>2000</v>
          </cell>
          <cell r="R3298" t="str">
            <v>200011</v>
          </cell>
          <cell r="S3298">
            <v>36860</v>
          </cell>
          <cell r="T3298">
            <v>2172.84</v>
          </cell>
          <cell r="U3298">
            <v>2135.2866666666664</v>
          </cell>
          <cell r="V3298">
            <v>2088.1401912568308</v>
          </cell>
        </row>
        <row r="3299">
          <cell r="B3299">
            <v>30932</v>
          </cell>
          <cell r="C3299">
            <v>1</v>
          </cell>
          <cell r="D3299">
            <v>1</v>
          </cell>
          <cell r="Q3299">
            <v>2000</v>
          </cell>
          <cell r="R3299" t="str">
            <v>200012</v>
          </cell>
          <cell r="S3299">
            <v>36861</v>
          </cell>
          <cell r="T3299">
            <v>2168.6</v>
          </cell>
          <cell r="U3299">
            <v>2187.3403225806451</v>
          </cell>
          <cell r="V3299">
            <v>2088.1401912568308</v>
          </cell>
        </row>
        <row r="3300">
          <cell r="B3300">
            <v>30933</v>
          </cell>
          <cell r="C3300">
            <v>1</v>
          </cell>
          <cell r="D3300">
            <v>1</v>
          </cell>
          <cell r="Q3300">
            <v>2000</v>
          </cell>
          <cell r="R3300" t="str">
            <v>200012</v>
          </cell>
          <cell r="S3300">
            <v>36862</v>
          </cell>
          <cell r="T3300">
            <v>2174.85</v>
          </cell>
          <cell r="U3300">
            <v>2187.3403225806451</v>
          </cell>
          <cell r="V3300">
            <v>2088.1401912568308</v>
          </cell>
        </row>
        <row r="3301">
          <cell r="B3301">
            <v>30934</v>
          </cell>
          <cell r="C3301">
            <v>1</v>
          </cell>
          <cell r="D3301">
            <v>1</v>
          </cell>
          <cell r="Q3301">
            <v>2000</v>
          </cell>
          <cell r="R3301" t="str">
            <v>200012</v>
          </cell>
          <cell r="S3301">
            <v>36863</v>
          </cell>
          <cell r="T3301">
            <v>2174.85</v>
          </cell>
          <cell r="U3301">
            <v>2187.3403225806451</v>
          </cell>
          <cell r="V3301">
            <v>2088.1401912568308</v>
          </cell>
        </row>
        <row r="3302">
          <cell r="B3302">
            <v>30935</v>
          </cell>
          <cell r="C3302">
            <v>1</v>
          </cell>
          <cell r="D3302">
            <v>1</v>
          </cell>
          <cell r="Q3302">
            <v>2000</v>
          </cell>
          <cell r="R3302" t="str">
            <v>200012</v>
          </cell>
          <cell r="S3302">
            <v>36864</v>
          </cell>
          <cell r="T3302">
            <v>2174.85</v>
          </cell>
          <cell r="U3302">
            <v>2187.3403225806451</v>
          </cell>
          <cell r="V3302">
            <v>2088.1401912568308</v>
          </cell>
        </row>
        <row r="3303">
          <cell r="B3303">
            <v>30936</v>
          </cell>
          <cell r="C3303">
            <v>1</v>
          </cell>
          <cell r="D3303">
            <v>1</v>
          </cell>
          <cell r="Q3303">
            <v>2000</v>
          </cell>
          <cell r="R3303" t="str">
            <v>200012</v>
          </cell>
          <cell r="S3303">
            <v>36865</v>
          </cell>
          <cell r="T3303">
            <v>2180.3000000000002</v>
          </cell>
          <cell r="U3303">
            <v>2187.3403225806451</v>
          </cell>
          <cell r="V3303">
            <v>2088.1401912568308</v>
          </cell>
        </row>
        <row r="3304">
          <cell r="B3304">
            <v>30937</v>
          </cell>
          <cell r="C3304">
            <v>1</v>
          </cell>
          <cell r="D3304">
            <v>1</v>
          </cell>
          <cell r="Q3304">
            <v>2000</v>
          </cell>
          <cell r="R3304" t="str">
            <v>200012</v>
          </cell>
          <cell r="S3304">
            <v>36866</v>
          </cell>
          <cell r="T3304">
            <v>2184.1799999999998</v>
          </cell>
          <cell r="U3304">
            <v>2187.3403225806451</v>
          </cell>
          <cell r="V3304">
            <v>2088.1401912568308</v>
          </cell>
        </row>
        <row r="3305">
          <cell r="B3305">
            <v>30938</v>
          </cell>
          <cell r="C3305">
            <v>1</v>
          </cell>
          <cell r="D3305">
            <v>1</v>
          </cell>
          <cell r="Q3305">
            <v>2000</v>
          </cell>
          <cell r="R3305" t="str">
            <v>200012</v>
          </cell>
          <cell r="S3305">
            <v>36867</v>
          </cell>
          <cell r="T3305">
            <v>2174.29</v>
          </cell>
          <cell r="U3305">
            <v>2187.3403225806451</v>
          </cell>
          <cell r="V3305">
            <v>2088.1401912568308</v>
          </cell>
        </row>
        <row r="3306">
          <cell r="B3306">
            <v>30939</v>
          </cell>
          <cell r="C3306">
            <v>1</v>
          </cell>
          <cell r="D3306">
            <v>1</v>
          </cell>
          <cell r="Q3306">
            <v>2000</v>
          </cell>
          <cell r="R3306" t="str">
            <v>200012</v>
          </cell>
          <cell r="S3306">
            <v>36868</v>
          </cell>
          <cell r="T3306">
            <v>2176.33</v>
          </cell>
          <cell r="U3306">
            <v>2187.3403225806451</v>
          </cell>
          <cell r="V3306">
            <v>2088.1401912568308</v>
          </cell>
        </row>
        <row r="3307">
          <cell r="B3307">
            <v>30940</v>
          </cell>
          <cell r="C3307">
            <v>1</v>
          </cell>
          <cell r="D3307">
            <v>1</v>
          </cell>
          <cell r="Q3307">
            <v>2000</v>
          </cell>
          <cell r="R3307" t="str">
            <v>200012</v>
          </cell>
          <cell r="S3307">
            <v>36869</v>
          </cell>
          <cell r="T3307">
            <v>2176.33</v>
          </cell>
          <cell r="U3307">
            <v>2187.3403225806451</v>
          </cell>
          <cell r="V3307">
            <v>2088.1401912568308</v>
          </cell>
        </row>
        <row r="3308">
          <cell r="B3308">
            <v>30941</v>
          </cell>
          <cell r="C3308">
            <v>1</v>
          </cell>
          <cell r="D3308">
            <v>1</v>
          </cell>
          <cell r="Q3308">
            <v>2000</v>
          </cell>
          <cell r="R3308" t="str">
            <v>200012</v>
          </cell>
          <cell r="S3308">
            <v>36870</v>
          </cell>
          <cell r="T3308">
            <v>2176.33</v>
          </cell>
          <cell r="U3308">
            <v>2187.3403225806451</v>
          </cell>
          <cell r="V3308">
            <v>2088.1401912568308</v>
          </cell>
        </row>
        <row r="3309">
          <cell r="B3309">
            <v>30942</v>
          </cell>
          <cell r="C3309">
            <v>1</v>
          </cell>
          <cell r="D3309">
            <v>1</v>
          </cell>
          <cell r="Q3309">
            <v>2000</v>
          </cell>
          <cell r="R3309" t="str">
            <v>200012</v>
          </cell>
          <cell r="S3309">
            <v>36871</v>
          </cell>
          <cell r="T3309">
            <v>2176.33</v>
          </cell>
          <cell r="U3309">
            <v>2187.3403225806451</v>
          </cell>
          <cell r="V3309">
            <v>2088.1401912568308</v>
          </cell>
        </row>
        <row r="3310">
          <cell r="B3310">
            <v>30943</v>
          </cell>
          <cell r="C3310">
            <v>1</v>
          </cell>
          <cell r="D3310">
            <v>1</v>
          </cell>
          <cell r="Q3310">
            <v>2000</v>
          </cell>
          <cell r="R3310" t="str">
            <v>200012</v>
          </cell>
          <cell r="S3310">
            <v>36872</v>
          </cell>
          <cell r="T3310">
            <v>2175.5700000000002</v>
          </cell>
          <cell r="U3310">
            <v>2187.3403225806451</v>
          </cell>
          <cell r="V3310">
            <v>2088.1401912568308</v>
          </cell>
        </row>
        <row r="3311">
          <cell r="B3311">
            <v>30944</v>
          </cell>
          <cell r="C3311">
            <v>1</v>
          </cell>
          <cell r="D3311">
            <v>1</v>
          </cell>
          <cell r="Q3311">
            <v>2000</v>
          </cell>
          <cell r="R3311" t="str">
            <v>200012</v>
          </cell>
          <cell r="S3311">
            <v>36873</v>
          </cell>
          <cell r="T3311">
            <v>2183.08</v>
          </cell>
          <cell r="U3311">
            <v>2187.3403225806451</v>
          </cell>
          <cell r="V3311">
            <v>2088.1401912568308</v>
          </cell>
        </row>
        <row r="3312">
          <cell r="B3312">
            <v>30945</v>
          </cell>
          <cell r="C3312">
            <v>1</v>
          </cell>
          <cell r="D3312">
            <v>1</v>
          </cell>
          <cell r="Q3312">
            <v>2000</v>
          </cell>
          <cell r="R3312" t="str">
            <v>200012</v>
          </cell>
          <cell r="S3312">
            <v>36874</v>
          </cell>
          <cell r="T3312">
            <v>2186.87</v>
          </cell>
          <cell r="U3312">
            <v>2187.3403225806451</v>
          </cell>
          <cell r="V3312">
            <v>2088.1401912568308</v>
          </cell>
        </row>
        <row r="3313">
          <cell r="B3313">
            <v>30946</v>
          </cell>
          <cell r="C3313">
            <v>1</v>
          </cell>
          <cell r="D3313">
            <v>1</v>
          </cell>
          <cell r="Q3313">
            <v>2000</v>
          </cell>
          <cell r="R3313" t="str">
            <v>200012</v>
          </cell>
          <cell r="S3313">
            <v>36875</v>
          </cell>
          <cell r="T3313">
            <v>2184.7600000000002</v>
          </cell>
          <cell r="U3313">
            <v>2187.3403225806451</v>
          </cell>
          <cell r="V3313">
            <v>2088.1401912568308</v>
          </cell>
        </row>
        <row r="3314">
          <cell r="B3314">
            <v>30947</v>
          </cell>
          <cell r="C3314">
            <v>1</v>
          </cell>
          <cell r="D3314">
            <v>1</v>
          </cell>
          <cell r="Q3314">
            <v>2000</v>
          </cell>
          <cell r="R3314" t="str">
            <v>200012</v>
          </cell>
          <cell r="S3314">
            <v>36876</v>
          </cell>
          <cell r="T3314">
            <v>2175.91</v>
          </cell>
          <cell r="U3314">
            <v>2187.3403225806451</v>
          </cell>
          <cell r="V3314">
            <v>2088.1401912568308</v>
          </cell>
        </row>
        <row r="3315">
          <cell r="B3315">
            <v>30948</v>
          </cell>
          <cell r="C3315">
            <v>1</v>
          </cell>
          <cell r="D3315">
            <v>1</v>
          </cell>
          <cell r="Q3315">
            <v>2000</v>
          </cell>
          <cell r="R3315" t="str">
            <v>200012</v>
          </cell>
          <cell r="S3315">
            <v>36877</v>
          </cell>
          <cell r="T3315">
            <v>2175.91</v>
          </cell>
          <cell r="U3315">
            <v>2187.3403225806451</v>
          </cell>
          <cell r="V3315">
            <v>2088.1401912568308</v>
          </cell>
        </row>
        <row r="3316">
          <cell r="B3316">
            <v>30949</v>
          </cell>
          <cell r="C3316">
            <v>1</v>
          </cell>
          <cell r="D3316">
            <v>1</v>
          </cell>
          <cell r="Q3316">
            <v>2000</v>
          </cell>
          <cell r="R3316" t="str">
            <v>200012</v>
          </cell>
          <cell r="S3316">
            <v>36878</v>
          </cell>
          <cell r="T3316">
            <v>2175.91</v>
          </cell>
          <cell r="U3316">
            <v>2187.3403225806451</v>
          </cell>
          <cell r="V3316">
            <v>2088.1401912568308</v>
          </cell>
        </row>
        <row r="3317">
          <cell r="B3317">
            <v>30950</v>
          </cell>
          <cell r="C3317">
            <v>1</v>
          </cell>
          <cell r="D3317">
            <v>1</v>
          </cell>
          <cell r="Q3317">
            <v>2000</v>
          </cell>
          <cell r="R3317" t="str">
            <v>200012</v>
          </cell>
          <cell r="S3317">
            <v>36879</v>
          </cell>
          <cell r="T3317">
            <v>2179.13</v>
          </cell>
          <cell r="U3317">
            <v>2187.3403225806451</v>
          </cell>
          <cell r="V3317">
            <v>2088.1401912568308</v>
          </cell>
        </row>
        <row r="3318">
          <cell r="B3318">
            <v>30951</v>
          </cell>
          <cell r="C3318">
            <v>1</v>
          </cell>
          <cell r="D3318">
            <v>1</v>
          </cell>
          <cell r="Q3318">
            <v>2000</v>
          </cell>
          <cell r="R3318" t="str">
            <v>200012</v>
          </cell>
          <cell r="S3318">
            <v>36880</v>
          </cell>
          <cell r="T3318">
            <v>2187.17</v>
          </cell>
          <cell r="U3318">
            <v>2187.3403225806451</v>
          </cell>
          <cell r="V3318">
            <v>2088.1401912568308</v>
          </cell>
        </row>
        <row r="3319">
          <cell r="B3319">
            <v>30952</v>
          </cell>
          <cell r="C3319">
            <v>1</v>
          </cell>
          <cell r="D3319">
            <v>1</v>
          </cell>
          <cell r="Q3319">
            <v>2000</v>
          </cell>
          <cell r="R3319" t="str">
            <v>200012</v>
          </cell>
          <cell r="S3319">
            <v>36881</v>
          </cell>
          <cell r="T3319">
            <v>2185.0500000000002</v>
          </cell>
          <cell r="U3319">
            <v>2187.3403225806451</v>
          </cell>
          <cell r="V3319">
            <v>2088.1401912568308</v>
          </cell>
        </row>
        <row r="3320">
          <cell r="B3320">
            <v>30953</v>
          </cell>
          <cell r="C3320">
            <v>1</v>
          </cell>
          <cell r="D3320">
            <v>1</v>
          </cell>
          <cell r="Q3320">
            <v>2000</v>
          </cell>
          <cell r="R3320" t="str">
            <v>200012</v>
          </cell>
          <cell r="S3320">
            <v>36882</v>
          </cell>
          <cell r="T3320">
            <v>2187.02</v>
          </cell>
          <cell r="U3320">
            <v>2187.3403225806451</v>
          </cell>
          <cell r="V3320">
            <v>2088.1401912568308</v>
          </cell>
        </row>
        <row r="3321">
          <cell r="B3321">
            <v>30954</v>
          </cell>
          <cell r="C3321">
            <v>1</v>
          </cell>
          <cell r="D3321">
            <v>1</v>
          </cell>
          <cell r="Q3321">
            <v>2000</v>
          </cell>
          <cell r="R3321" t="str">
            <v>200012</v>
          </cell>
          <cell r="S3321">
            <v>36883</v>
          </cell>
          <cell r="T3321">
            <v>2193.5700000000002</v>
          </cell>
          <cell r="U3321">
            <v>2187.3403225806451</v>
          </cell>
          <cell r="V3321">
            <v>2088.1401912568308</v>
          </cell>
        </row>
        <row r="3322">
          <cell r="B3322">
            <v>30955</v>
          </cell>
          <cell r="C3322">
            <v>1</v>
          </cell>
          <cell r="D3322">
            <v>1</v>
          </cell>
          <cell r="Q3322">
            <v>2000</v>
          </cell>
          <cell r="R3322" t="str">
            <v>200012</v>
          </cell>
          <cell r="S3322">
            <v>36884</v>
          </cell>
          <cell r="T3322">
            <v>2193.5700000000002</v>
          </cell>
          <cell r="U3322">
            <v>2187.3403225806451</v>
          </cell>
          <cell r="V3322">
            <v>2088.1401912568308</v>
          </cell>
        </row>
        <row r="3323">
          <cell r="B3323">
            <v>30956</v>
          </cell>
          <cell r="C3323">
            <v>1</v>
          </cell>
          <cell r="D3323">
            <v>1</v>
          </cell>
          <cell r="Q3323">
            <v>2000</v>
          </cell>
          <cell r="R3323" t="str">
            <v>200012</v>
          </cell>
          <cell r="S3323">
            <v>36885</v>
          </cell>
          <cell r="T3323">
            <v>2193.5700000000002</v>
          </cell>
          <cell r="U3323">
            <v>2187.3403225806451</v>
          </cell>
          <cell r="V3323">
            <v>2088.1401912568308</v>
          </cell>
        </row>
        <row r="3324">
          <cell r="B3324">
            <v>30957</v>
          </cell>
          <cell r="C3324">
            <v>1</v>
          </cell>
          <cell r="D3324">
            <v>1</v>
          </cell>
          <cell r="Q3324">
            <v>2000</v>
          </cell>
          <cell r="R3324" t="str">
            <v>200012</v>
          </cell>
          <cell r="S3324">
            <v>36886</v>
          </cell>
          <cell r="T3324">
            <v>2193.5700000000002</v>
          </cell>
          <cell r="U3324">
            <v>2187.3403225806451</v>
          </cell>
          <cell r="V3324">
            <v>2088.1401912568308</v>
          </cell>
        </row>
        <row r="3325">
          <cell r="B3325">
            <v>30958</v>
          </cell>
          <cell r="C3325">
            <v>1</v>
          </cell>
          <cell r="D3325">
            <v>1</v>
          </cell>
          <cell r="Q3325">
            <v>2000</v>
          </cell>
          <cell r="R3325" t="str">
            <v>200012</v>
          </cell>
          <cell r="S3325">
            <v>36887</v>
          </cell>
          <cell r="T3325">
            <v>2196.7600000000002</v>
          </cell>
          <cell r="U3325">
            <v>2187.3403225806451</v>
          </cell>
          <cell r="V3325">
            <v>2088.1401912568308</v>
          </cell>
        </row>
        <row r="3326">
          <cell r="B3326">
            <v>30959</v>
          </cell>
          <cell r="C3326">
            <v>1</v>
          </cell>
          <cell r="D3326">
            <v>1</v>
          </cell>
          <cell r="Q3326">
            <v>2000</v>
          </cell>
          <cell r="R3326" t="str">
            <v>200012</v>
          </cell>
          <cell r="S3326">
            <v>36888</v>
          </cell>
          <cell r="T3326">
            <v>2215.35</v>
          </cell>
          <cell r="U3326">
            <v>2187.3403225806451</v>
          </cell>
          <cell r="V3326">
            <v>2088.1401912568308</v>
          </cell>
        </row>
        <row r="3327">
          <cell r="B3327">
            <v>30960</v>
          </cell>
          <cell r="C3327">
            <v>1</v>
          </cell>
          <cell r="D3327">
            <v>1</v>
          </cell>
          <cell r="Q3327">
            <v>2000</v>
          </cell>
          <cell r="R3327" t="str">
            <v>200012</v>
          </cell>
          <cell r="S3327">
            <v>36889</v>
          </cell>
          <cell r="T3327">
            <v>2229.1799999999998</v>
          </cell>
          <cell r="U3327">
            <v>2187.3403225806451</v>
          </cell>
          <cell r="V3327">
            <v>2088.1401912568308</v>
          </cell>
        </row>
        <row r="3328">
          <cell r="B3328">
            <v>30961</v>
          </cell>
          <cell r="C3328">
            <v>1</v>
          </cell>
          <cell r="D3328">
            <v>1</v>
          </cell>
          <cell r="Q3328">
            <v>2000</v>
          </cell>
          <cell r="R3328" t="str">
            <v>200012</v>
          </cell>
          <cell r="S3328">
            <v>36890</v>
          </cell>
          <cell r="T3328">
            <v>2229.1799999999998</v>
          </cell>
          <cell r="U3328">
            <v>2187.3403225806451</v>
          </cell>
          <cell r="V3328">
            <v>2088.1401912568308</v>
          </cell>
        </row>
        <row r="3329">
          <cell r="B3329">
            <v>30962</v>
          </cell>
          <cell r="C3329">
            <v>1</v>
          </cell>
          <cell r="D3329">
            <v>1</v>
          </cell>
          <cell r="Q3329">
            <v>2000</v>
          </cell>
          <cell r="R3329" t="str">
            <v>200012</v>
          </cell>
          <cell r="S3329">
            <v>36891</v>
          </cell>
          <cell r="T3329">
            <v>2229.1799999999998</v>
          </cell>
          <cell r="U3329">
            <v>2187.3403225806451</v>
          </cell>
          <cell r="V3329">
            <v>2088.1401912568308</v>
          </cell>
        </row>
        <row r="3330">
          <cell r="B3330">
            <v>30963</v>
          </cell>
          <cell r="C3330">
            <v>1</v>
          </cell>
          <cell r="D3330">
            <v>1</v>
          </cell>
          <cell r="Q3330">
            <v>2001</v>
          </cell>
          <cell r="R3330" t="str">
            <v>20011</v>
          </cell>
          <cell r="S3330">
            <v>36892</v>
          </cell>
          <cell r="T3330">
            <v>2229.1799999999998</v>
          </cell>
          <cell r="U3330">
            <v>2242.3129032258057</v>
          </cell>
          <cell r="V3330">
            <v>2300.1046849315071</v>
          </cell>
        </row>
        <row r="3331">
          <cell r="B3331">
            <v>30964</v>
          </cell>
          <cell r="C3331">
            <v>1</v>
          </cell>
          <cell r="D3331">
            <v>1</v>
          </cell>
          <cell r="Q3331">
            <v>2001</v>
          </cell>
          <cell r="R3331" t="str">
            <v>20011</v>
          </cell>
          <cell r="S3331">
            <v>36893</v>
          </cell>
          <cell r="T3331">
            <v>2229.1799999999998</v>
          </cell>
          <cell r="U3331">
            <v>2242.3129032258057</v>
          </cell>
          <cell r="V3331">
            <v>2300.1046849315071</v>
          </cell>
        </row>
        <row r="3332">
          <cell r="B3332">
            <v>30965</v>
          </cell>
          <cell r="C3332">
            <v>1</v>
          </cell>
          <cell r="D3332">
            <v>1</v>
          </cell>
          <cell r="Q3332">
            <v>2001</v>
          </cell>
          <cell r="R3332" t="str">
            <v>20011</v>
          </cell>
          <cell r="S3332">
            <v>36894</v>
          </cell>
          <cell r="T3332">
            <v>2219.6</v>
          </cell>
          <cell r="U3332">
            <v>2242.3129032258057</v>
          </cell>
          <cell r="V3332">
            <v>2300.1046849315071</v>
          </cell>
        </row>
        <row r="3333">
          <cell r="B3333">
            <v>30966</v>
          </cell>
          <cell r="C3333">
            <v>1</v>
          </cell>
          <cell r="D3333">
            <v>1</v>
          </cell>
          <cell r="Q3333">
            <v>2001</v>
          </cell>
          <cell r="R3333" t="str">
            <v>20011</v>
          </cell>
          <cell r="S3333">
            <v>36895</v>
          </cell>
          <cell r="T3333">
            <v>2224.38</v>
          </cell>
          <cell r="U3333">
            <v>2242.3129032258057</v>
          </cell>
          <cell r="V3333">
            <v>2300.1046849315071</v>
          </cell>
        </row>
        <row r="3334">
          <cell r="B3334">
            <v>30967</v>
          </cell>
          <cell r="C3334">
            <v>1</v>
          </cell>
          <cell r="D3334">
            <v>1</v>
          </cell>
          <cell r="Q3334">
            <v>2001</v>
          </cell>
          <cell r="R3334" t="str">
            <v>20011</v>
          </cell>
          <cell r="S3334">
            <v>36896</v>
          </cell>
          <cell r="T3334">
            <v>2239.89</v>
          </cell>
          <cell r="U3334">
            <v>2242.3129032258057</v>
          </cell>
          <cell r="V3334">
            <v>2300.1046849315071</v>
          </cell>
        </row>
        <row r="3335">
          <cell r="B3335">
            <v>30968</v>
          </cell>
          <cell r="C3335">
            <v>1</v>
          </cell>
          <cell r="D3335">
            <v>1</v>
          </cell>
          <cell r="Q3335">
            <v>2001</v>
          </cell>
          <cell r="R3335" t="str">
            <v>20011</v>
          </cell>
          <cell r="S3335">
            <v>36897</v>
          </cell>
          <cell r="T3335">
            <v>2243.16</v>
          </cell>
          <cell r="U3335">
            <v>2242.3129032258057</v>
          </cell>
          <cell r="V3335">
            <v>2300.1046849315071</v>
          </cell>
        </row>
        <row r="3336">
          <cell r="B3336">
            <v>30969</v>
          </cell>
          <cell r="C3336">
            <v>1</v>
          </cell>
          <cell r="D3336">
            <v>1</v>
          </cell>
          <cell r="Q3336">
            <v>2001</v>
          </cell>
          <cell r="R3336" t="str">
            <v>20011</v>
          </cell>
          <cell r="S3336">
            <v>36898</v>
          </cell>
          <cell r="T3336">
            <v>2243.16</v>
          </cell>
          <cell r="U3336">
            <v>2242.3129032258057</v>
          </cell>
          <cell r="V3336">
            <v>2300.1046849315071</v>
          </cell>
        </row>
        <row r="3337">
          <cell r="B3337">
            <v>30970</v>
          </cell>
          <cell r="C3337">
            <v>1</v>
          </cell>
          <cell r="D3337">
            <v>1</v>
          </cell>
          <cell r="Q3337">
            <v>2001</v>
          </cell>
          <cell r="R3337" t="str">
            <v>20011</v>
          </cell>
          <cell r="S3337">
            <v>36899</v>
          </cell>
          <cell r="T3337">
            <v>2243.16</v>
          </cell>
          <cell r="U3337">
            <v>2242.3129032258057</v>
          </cell>
          <cell r="V3337">
            <v>2300.1046849315071</v>
          </cell>
        </row>
        <row r="3338">
          <cell r="B3338">
            <v>30971</v>
          </cell>
          <cell r="C3338">
            <v>1</v>
          </cell>
          <cell r="D3338">
            <v>1</v>
          </cell>
          <cell r="Q3338">
            <v>2001</v>
          </cell>
          <cell r="R3338" t="str">
            <v>20011</v>
          </cell>
          <cell r="S3338">
            <v>36900</v>
          </cell>
          <cell r="T3338">
            <v>2243.16</v>
          </cell>
          <cell r="U3338">
            <v>2242.3129032258057</v>
          </cell>
          <cell r="V3338">
            <v>2300.1046849315071</v>
          </cell>
        </row>
        <row r="3339">
          <cell r="B3339">
            <v>30972</v>
          </cell>
          <cell r="C3339">
            <v>1</v>
          </cell>
          <cell r="D3339">
            <v>1</v>
          </cell>
          <cell r="Q3339">
            <v>2001</v>
          </cell>
          <cell r="R3339" t="str">
            <v>20011</v>
          </cell>
          <cell r="S3339">
            <v>36901</v>
          </cell>
          <cell r="T3339">
            <v>2235.4299999999998</v>
          </cell>
          <cell r="U3339">
            <v>2242.3129032258057</v>
          </cell>
          <cell r="V3339">
            <v>2300.1046849315071</v>
          </cell>
        </row>
        <row r="3340">
          <cell r="B3340">
            <v>30973</v>
          </cell>
          <cell r="C3340">
            <v>1</v>
          </cell>
          <cell r="D3340">
            <v>1</v>
          </cell>
          <cell r="Q3340">
            <v>2001</v>
          </cell>
          <cell r="R3340" t="str">
            <v>20011</v>
          </cell>
          <cell r="S3340">
            <v>36902</v>
          </cell>
          <cell r="T3340">
            <v>2230.14</v>
          </cell>
          <cell r="U3340">
            <v>2242.3129032258057</v>
          </cell>
          <cell r="V3340">
            <v>2300.1046849315071</v>
          </cell>
        </row>
        <row r="3341">
          <cell r="B3341">
            <v>30974</v>
          </cell>
          <cell r="C3341">
            <v>1</v>
          </cell>
          <cell r="D3341">
            <v>1</v>
          </cell>
          <cell r="Q3341">
            <v>2001</v>
          </cell>
          <cell r="R3341" t="str">
            <v>20011</v>
          </cell>
          <cell r="S3341">
            <v>36903</v>
          </cell>
          <cell r="T3341">
            <v>2246.58</v>
          </cell>
          <cell r="U3341">
            <v>2242.3129032258057</v>
          </cell>
          <cell r="V3341">
            <v>2300.1046849315071</v>
          </cell>
        </row>
        <row r="3342">
          <cell r="B3342">
            <v>30975</v>
          </cell>
          <cell r="C3342">
            <v>1</v>
          </cell>
          <cell r="D3342">
            <v>1</v>
          </cell>
          <cell r="Q3342">
            <v>2001</v>
          </cell>
          <cell r="R3342" t="str">
            <v>20011</v>
          </cell>
          <cell r="S3342">
            <v>36904</v>
          </cell>
          <cell r="T3342">
            <v>2251.75</v>
          </cell>
          <cell r="U3342">
            <v>2242.3129032258057</v>
          </cell>
          <cell r="V3342">
            <v>2300.1046849315071</v>
          </cell>
        </row>
        <row r="3343">
          <cell r="B3343">
            <v>30976</v>
          </cell>
          <cell r="C3343">
            <v>1</v>
          </cell>
          <cell r="D3343">
            <v>1</v>
          </cell>
          <cell r="Q3343">
            <v>2001</v>
          </cell>
          <cell r="R3343" t="str">
            <v>20011</v>
          </cell>
          <cell r="S3343">
            <v>36905</v>
          </cell>
          <cell r="T3343">
            <v>2251.75</v>
          </cell>
          <cell r="U3343">
            <v>2242.3129032258057</v>
          </cell>
          <cell r="V3343">
            <v>2300.1046849315071</v>
          </cell>
        </row>
        <row r="3344">
          <cell r="B3344">
            <v>30977</v>
          </cell>
          <cell r="C3344">
            <v>1</v>
          </cell>
          <cell r="D3344">
            <v>1</v>
          </cell>
          <cell r="Q3344">
            <v>2001</v>
          </cell>
          <cell r="R3344" t="str">
            <v>20011</v>
          </cell>
          <cell r="S3344">
            <v>36906</v>
          </cell>
          <cell r="T3344">
            <v>2251.75</v>
          </cell>
          <cell r="U3344">
            <v>2242.3129032258057</v>
          </cell>
          <cell r="V3344">
            <v>2300.1046849315071</v>
          </cell>
        </row>
        <row r="3345">
          <cell r="B3345">
            <v>30978</v>
          </cell>
          <cell r="C3345">
            <v>1</v>
          </cell>
          <cell r="D3345">
            <v>1</v>
          </cell>
          <cell r="Q3345">
            <v>2001</v>
          </cell>
          <cell r="R3345" t="str">
            <v>20011</v>
          </cell>
          <cell r="S3345">
            <v>36907</v>
          </cell>
          <cell r="T3345">
            <v>2248.61</v>
          </cell>
          <cell r="U3345">
            <v>2242.3129032258057</v>
          </cell>
          <cell r="V3345">
            <v>2300.1046849315071</v>
          </cell>
        </row>
        <row r="3346">
          <cell r="B3346">
            <v>30979</v>
          </cell>
          <cell r="C3346">
            <v>1</v>
          </cell>
          <cell r="D3346">
            <v>1</v>
          </cell>
          <cell r="Q3346">
            <v>2001</v>
          </cell>
          <cell r="R3346" t="str">
            <v>20011</v>
          </cell>
          <cell r="S3346">
            <v>36908</v>
          </cell>
          <cell r="T3346">
            <v>2245.89</v>
          </cell>
          <cell r="U3346">
            <v>2242.3129032258057</v>
          </cell>
          <cell r="V3346">
            <v>2300.1046849315071</v>
          </cell>
        </row>
        <row r="3347">
          <cell r="B3347">
            <v>30980</v>
          </cell>
          <cell r="C3347">
            <v>1</v>
          </cell>
          <cell r="D3347">
            <v>1</v>
          </cell>
          <cell r="Q3347">
            <v>2001</v>
          </cell>
          <cell r="R3347" t="str">
            <v>20011</v>
          </cell>
          <cell r="S3347">
            <v>36909</v>
          </cell>
          <cell r="T3347">
            <v>2236.46</v>
          </cell>
          <cell r="U3347">
            <v>2242.3129032258057</v>
          </cell>
          <cell r="V3347">
            <v>2300.1046849315071</v>
          </cell>
        </row>
        <row r="3348">
          <cell r="B3348">
            <v>30981</v>
          </cell>
          <cell r="C3348">
            <v>1</v>
          </cell>
          <cell r="D3348">
            <v>1</v>
          </cell>
          <cell r="Q3348">
            <v>2001</v>
          </cell>
          <cell r="R3348" t="str">
            <v>20011</v>
          </cell>
          <cell r="S3348">
            <v>36910</v>
          </cell>
          <cell r="T3348">
            <v>2246.7399999999998</v>
          </cell>
          <cell r="U3348">
            <v>2242.3129032258057</v>
          </cell>
          <cell r="V3348">
            <v>2300.1046849315071</v>
          </cell>
        </row>
        <row r="3349">
          <cell r="B3349">
            <v>30982</v>
          </cell>
          <cell r="C3349">
            <v>1</v>
          </cell>
          <cell r="D3349">
            <v>1</v>
          </cell>
          <cell r="Q3349">
            <v>2001</v>
          </cell>
          <cell r="R3349" t="str">
            <v>20011</v>
          </cell>
          <cell r="S3349">
            <v>36911</v>
          </cell>
          <cell r="T3349">
            <v>2244.59</v>
          </cell>
          <cell r="U3349">
            <v>2242.3129032258057</v>
          </cell>
          <cell r="V3349">
            <v>2300.1046849315071</v>
          </cell>
        </row>
        <row r="3350">
          <cell r="B3350">
            <v>30983</v>
          </cell>
          <cell r="C3350">
            <v>1</v>
          </cell>
          <cell r="D3350">
            <v>1</v>
          </cell>
          <cell r="Q3350">
            <v>2001</v>
          </cell>
          <cell r="R3350" t="str">
            <v>20011</v>
          </cell>
          <cell r="S3350">
            <v>36912</v>
          </cell>
          <cell r="T3350">
            <v>2244.59</v>
          </cell>
          <cell r="U3350">
            <v>2242.3129032258057</v>
          </cell>
          <cell r="V3350">
            <v>2300.1046849315071</v>
          </cell>
        </row>
        <row r="3351">
          <cell r="B3351">
            <v>30984</v>
          </cell>
          <cell r="C3351">
            <v>1</v>
          </cell>
          <cell r="D3351">
            <v>1</v>
          </cell>
          <cell r="Q3351">
            <v>2001</v>
          </cell>
          <cell r="R3351" t="str">
            <v>20011</v>
          </cell>
          <cell r="S3351">
            <v>36913</v>
          </cell>
          <cell r="T3351">
            <v>2244.59</v>
          </cell>
          <cell r="U3351">
            <v>2242.3129032258057</v>
          </cell>
          <cell r="V3351">
            <v>2300.1046849315071</v>
          </cell>
        </row>
        <row r="3352">
          <cell r="B3352">
            <v>30985</v>
          </cell>
          <cell r="C3352">
            <v>1</v>
          </cell>
          <cell r="D3352">
            <v>1</v>
          </cell>
          <cell r="Q3352">
            <v>2001</v>
          </cell>
          <cell r="R3352" t="str">
            <v>20011</v>
          </cell>
          <cell r="S3352">
            <v>36914</v>
          </cell>
          <cell r="T3352">
            <v>2240.02</v>
          </cell>
          <cell r="U3352">
            <v>2242.3129032258057</v>
          </cell>
          <cell r="V3352">
            <v>2300.1046849315071</v>
          </cell>
        </row>
        <row r="3353">
          <cell r="B3353">
            <v>30986</v>
          </cell>
          <cell r="C3353">
            <v>1</v>
          </cell>
          <cell r="D3353">
            <v>1</v>
          </cell>
          <cell r="Q3353">
            <v>2001</v>
          </cell>
          <cell r="R3353" t="str">
            <v>20011</v>
          </cell>
          <cell r="S3353">
            <v>36915</v>
          </cell>
          <cell r="T3353">
            <v>2255.8200000000002</v>
          </cell>
          <cell r="U3353">
            <v>2242.3129032258057</v>
          </cell>
          <cell r="V3353">
            <v>2300.1046849315071</v>
          </cell>
        </row>
        <row r="3354">
          <cell r="B3354">
            <v>30987</v>
          </cell>
          <cell r="C3354">
            <v>1</v>
          </cell>
          <cell r="D3354">
            <v>1</v>
          </cell>
          <cell r="Q3354">
            <v>2001</v>
          </cell>
          <cell r="R3354" t="str">
            <v>20011</v>
          </cell>
          <cell r="S3354">
            <v>36916</v>
          </cell>
          <cell r="T3354">
            <v>2254.35</v>
          </cell>
          <cell r="U3354">
            <v>2242.3129032258057</v>
          </cell>
          <cell r="V3354">
            <v>2300.1046849315071</v>
          </cell>
        </row>
        <row r="3355">
          <cell r="B3355">
            <v>30988</v>
          </cell>
          <cell r="C3355">
            <v>1</v>
          </cell>
          <cell r="D3355">
            <v>1</v>
          </cell>
          <cell r="Q3355">
            <v>2001</v>
          </cell>
          <cell r="R3355" t="str">
            <v>20011</v>
          </cell>
          <cell r="S3355">
            <v>36917</v>
          </cell>
          <cell r="T3355">
            <v>2250.0300000000002</v>
          </cell>
          <cell r="U3355">
            <v>2242.3129032258057</v>
          </cell>
          <cell r="V3355">
            <v>2300.1046849315071</v>
          </cell>
        </row>
        <row r="3356">
          <cell r="B3356">
            <v>30989</v>
          </cell>
          <cell r="C3356">
            <v>1</v>
          </cell>
          <cell r="D3356">
            <v>1</v>
          </cell>
          <cell r="Q3356">
            <v>2001</v>
          </cell>
          <cell r="R3356" t="str">
            <v>20011</v>
          </cell>
          <cell r="S3356">
            <v>36918</v>
          </cell>
          <cell r="T3356">
            <v>2245.46</v>
          </cell>
          <cell r="U3356">
            <v>2242.3129032258057</v>
          </cell>
          <cell r="V3356">
            <v>2300.1046849315071</v>
          </cell>
        </row>
        <row r="3357">
          <cell r="B3357">
            <v>30990</v>
          </cell>
          <cell r="C3357">
            <v>1</v>
          </cell>
          <cell r="D3357">
            <v>1</v>
          </cell>
          <cell r="Q3357">
            <v>2001</v>
          </cell>
          <cell r="R3357" t="str">
            <v>20011</v>
          </cell>
          <cell r="S3357">
            <v>36919</v>
          </cell>
          <cell r="T3357">
            <v>2245.46</v>
          </cell>
          <cell r="U3357">
            <v>2242.3129032258057</v>
          </cell>
          <cell r="V3357">
            <v>2300.1046849315071</v>
          </cell>
        </row>
        <row r="3358">
          <cell r="B3358">
            <v>30991</v>
          </cell>
          <cell r="C3358">
            <v>1</v>
          </cell>
          <cell r="D3358">
            <v>1</v>
          </cell>
          <cell r="Q3358">
            <v>2001</v>
          </cell>
          <cell r="R3358" t="str">
            <v>20011</v>
          </cell>
          <cell r="S3358">
            <v>36920</v>
          </cell>
          <cell r="T3358">
            <v>2245.46</v>
          </cell>
          <cell r="U3358">
            <v>2242.3129032258057</v>
          </cell>
          <cell r="V3358">
            <v>2300.1046849315071</v>
          </cell>
        </row>
        <row r="3359">
          <cell r="B3359">
            <v>30992</v>
          </cell>
          <cell r="C3359">
            <v>1</v>
          </cell>
          <cell r="D3359">
            <v>1</v>
          </cell>
          <cell r="Q3359">
            <v>2001</v>
          </cell>
          <cell r="R3359" t="str">
            <v>20011</v>
          </cell>
          <cell r="S3359">
            <v>36921</v>
          </cell>
          <cell r="T3359">
            <v>2240.56</v>
          </cell>
          <cell r="U3359">
            <v>2242.3129032258057</v>
          </cell>
          <cell r="V3359">
            <v>2300.1046849315071</v>
          </cell>
        </row>
        <row r="3360">
          <cell r="B3360">
            <v>30993</v>
          </cell>
          <cell r="C3360">
            <v>1</v>
          </cell>
          <cell r="D3360">
            <v>1</v>
          </cell>
          <cell r="Q3360">
            <v>2001</v>
          </cell>
          <cell r="R3360" t="str">
            <v>20011</v>
          </cell>
          <cell r="S3360">
            <v>36922</v>
          </cell>
          <cell r="T3360">
            <v>2240.8000000000002</v>
          </cell>
          <cell r="U3360">
            <v>2242.3129032258057</v>
          </cell>
          <cell r="V3360">
            <v>2300.1046849315071</v>
          </cell>
        </row>
        <row r="3361">
          <cell r="B3361">
            <v>30994</v>
          </cell>
          <cell r="C3361">
            <v>1</v>
          </cell>
          <cell r="D3361">
            <v>1</v>
          </cell>
          <cell r="Q3361">
            <v>2001</v>
          </cell>
          <cell r="R3361" t="str">
            <v>20012</v>
          </cell>
          <cell r="S3361">
            <v>36923</v>
          </cell>
          <cell r="T3361">
            <v>2242.08</v>
          </cell>
          <cell r="U3361">
            <v>2243.588214285714</v>
          </cell>
          <cell r="V3361">
            <v>2300.1046849315071</v>
          </cell>
        </row>
        <row r="3362">
          <cell r="B3362">
            <v>30995</v>
          </cell>
          <cell r="C3362">
            <v>1</v>
          </cell>
          <cell r="D3362">
            <v>1</v>
          </cell>
          <cell r="Q3362">
            <v>2001</v>
          </cell>
          <cell r="R3362" t="str">
            <v>20012</v>
          </cell>
          <cell r="S3362">
            <v>36924</v>
          </cell>
          <cell r="T3362">
            <v>2240.04</v>
          </cell>
          <cell r="U3362">
            <v>2243.588214285714</v>
          </cell>
          <cell r="V3362">
            <v>2300.1046849315071</v>
          </cell>
        </row>
        <row r="3363">
          <cell r="B3363">
            <v>30996</v>
          </cell>
          <cell r="C3363">
            <v>1</v>
          </cell>
          <cell r="D3363">
            <v>1</v>
          </cell>
          <cell r="Q3363">
            <v>2001</v>
          </cell>
          <cell r="R3363" t="str">
            <v>20012</v>
          </cell>
          <cell r="S3363">
            <v>36925</v>
          </cell>
          <cell r="T3363">
            <v>2242.1999999999998</v>
          </cell>
          <cell r="U3363">
            <v>2243.588214285714</v>
          </cell>
          <cell r="V3363">
            <v>2300.1046849315071</v>
          </cell>
        </row>
        <row r="3364">
          <cell r="B3364">
            <v>30997</v>
          </cell>
          <cell r="C3364">
            <v>1</v>
          </cell>
          <cell r="D3364">
            <v>1</v>
          </cell>
          <cell r="Q3364">
            <v>2001</v>
          </cell>
          <cell r="R3364" t="str">
            <v>20012</v>
          </cell>
          <cell r="S3364">
            <v>36926</v>
          </cell>
          <cell r="T3364">
            <v>2242.1999999999998</v>
          </cell>
          <cell r="U3364">
            <v>2243.588214285714</v>
          </cell>
          <cell r="V3364">
            <v>2300.1046849315071</v>
          </cell>
        </row>
        <row r="3365">
          <cell r="B3365">
            <v>30998</v>
          </cell>
          <cell r="C3365">
            <v>1</v>
          </cell>
          <cell r="D3365">
            <v>1</v>
          </cell>
          <cell r="Q3365">
            <v>2001</v>
          </cell>
          <cell r="R3365" t="str">
            <v>20012</v>
          </cell>
          <cell r="S3365">
            <v>36927</v>
          </cell>
          <cell r="T3365">
            <v>2242.1999999999998</v>
          </cell>
          <cell r="U3365">
            <v>2243.588214285714</v>
          </cell>
          <cell r="V3365">
            <v>2300.1046849315071</v>
          </cell>
        </row>
        <row r="3366">
          <cell r="B3366">
            <v>30999</v>
          </cell>
          <cell r="C3366">
            <v>1</v>
          </cell>
          <cell r="D3366">
            <v>1</v>
          </cell>
          <cell r="Q3366">
            <v>2001</v>
          </cell>
          <cell r="R3366" t="str">
            <v>20012</v>
          </cell>
          <cell r="S3366">
            <v>36928</v>
          </cell>
          <cell r="T3366">
            <v>2238.35</v>
          </cell>
          <cell r="U3366">
            <v>2243.588214285714</v>
          </cell>
          <cell r="V3366">
            <v>2300.1046849315071</v>
          </cell>
        </row>
        <row r="3367">
          <cell r="B3367">
            <v>31000</v>
          </cell>
          <cell r="C3367">
            <v>1</v>
          </cell>
          <cell r="D3367">
            <v>1</v>
          </cell>
          <cell r="Q3367">
            <v>2001</v>
          </cell>
          <cell r="R3367" t="str">
            <v>20012</v>
          </cell>
          <cell r="S3367">
            <v>36929</v>
          </cell>
          <cell r="T3367">
            <v>2235.0300000000002</v>
          </cell>
          <cell r="U3367">
            <v>2243.588214285714</v>
          </cell>
          <cell r="V3367">
            <v>2300.1046849315071</v>
          </cell>
        </row>
        <row r="3368">
          <cell r="B3368">
            <v>31001</v>
          </cell>
          <cell r="C3368">
            <v>1</v>
          </cell>
          <cell r="D3368">
            <v>1</v>
          </cell>
          <cell r="Q3368">
            <v>2001</v>
          </cell>
          <cell r="R3368" t="str">
            <v>20012</v>
          </cell>
          <cell r="S3368">
            <v>36930</v>
          </cell>
          <cell r="T3368">
            <v>2238.09</v>
          </cell>
          <cell r="U3368">
            <v>2243.588214285714</v>
          </cell>
          <cell r="V3368">
            <v>2300.1046849315071</v>
          </cell>
        </row>
        <row r="3369">
          <cell r="B3369">
            <v>31002</v>
          </cell>
          <cell r="C3369">
            <v>1</v>
          </cell>
          <cell r="D3369">
            <v>1</v>
          </cell>
          <cell r="Q3369">
            <v>2001</v>
          </cell>
          <cell r="R3369" t="str">
            <v>20012</v>
          </cell>
          <cell r="S3369">
            <v>36931</v>
          </cell>
          <cell r="T3369">
            <v>2242.6799999999998</v>
          </cell>
          <cell r="U3369">
            <v>2243.588214285714</v>
          </cell>
          <cell r="V3369">
            <v>2300.1046849315071</v>
          </cell>
        </row>
        <row r="3370">
          <cell r="B3370">
            <v>31003</v>
          </cell>
          <cell r="C3370">
            <v>1</v>
          </cell>
          <cell r="D3370">
            <v>1</v>
          </cell>
          <cell r="Q3370">
            <v>2001</v>
          </cell>
          <cell r="R3370" t="str">
            <v>20012</v>
          </cell>
          <cell r="S3370">
            <v>36932</v>
          </cell>
          <cell r="T3370">
            <v>2237.58</v>
          </cell>
          <cell r="U3370">
            <v>2243.588214285714</v>
          </cell>
          <cell r="V3370">
            <v>2300.1046849315071</v>
          </cell>
        </row>
        <row r="3371">
          <cell r="B3371">
            <v>31004</v>
          </cell>
          <cell r="C3371">
            <v>1</v>
          </cell>
          <cell r="D3371">
            <v>1</v>
          </cell>
          <cell r="Q3371">
            <v>2001</v>
          </cell>
          <cell r="R3371" t="str">
            <v>20012</v>
          </cell>
          <cell r="S3371">
            <v>36933</v>
          </cell>
          <cell r="T3371">
            <v>2237.58</v>
          </cell>
          <cell r="U3371">
            <v>2243.588214285714</v>
          </cell>
          <cell r="V3371">
            <v>2300.1046849315071</v>
          </cell>
        </row>
        <row r="3372">
          <cell r="B3372">
            <v>31005</v>
          </cell>
          <cell r="C3372">
            <v>1</v>
          </cell>
          <cell r="D3372">
            <v>1</v>
          </cell>
          <cell r="Q3372">
            <v>2001</v>
          </cell>
          <cell r="R3372" t="str">
            <v>20012</v>
          </cell>
          <cell r="S3372">
            <v>36934</v>
          </cell>
          <cell r="T3372">
            <v>2237.58</v>
          </cell>
          <cell r="U3372">
            <v>2243.588214285714</v>
          </cell>
          <cell r="V3372">
            <v>2300.1046849315071</v>
          </cell>
        </row>
        <row r="3373">
          <cell r="B3373">
            <v>31006</v>
          </cell>
          <cell r="C3373">
            <v>1</v>
          </cell>
          <cell r="D3373">
            <v>1</v>
          </cell>
          <cell r="Q3373">
            <v>2001</v>
          </cell>
          <cell r="R3373" t="str">
            <v>20012</v>
          </cell>
          <cell r="S3373">
            <v>36935</v>
          </cell>
          <cell r="T3373">
            <v>2229.59</v>
          </cell>
          <cell r="U3373">
            <v>2243.588214285714</v>
          </cell>
          <cell r="V3373">
            <v>2300.1046849315071</v>
          </cell>
        </row>
        <row r="3374">
          <cell r="B3374">
            <v>31007</v>
          </cell>
          <cell r="C3374">
            <v>1</v>
          </cell>
          <cell r="D3374">
            <v>1</v>
          </cell>
          <cell r="Q3374">
            <v>2001</v>
          </cell>
          <cell r="R3374" t="str">
            <v>20012</v>
          </cell>
          <cell r="S3374">
            <v>36936</v>
          </cell>
          <cell r="T3374">
            <v>2237.37</v>
          </cell>
          <cell r="U3374">
            <v>2243.588214285714</v>
          </cell>
          <cell r="V3374">
            <v>2300.1046849315071</v>
          </cell>
        </row>
        <row r="3375">
          <cell r="B3375">
            <v>31008</v>
          </cell>
          <cell r="C3375">
            <v>1</v>
          </cell>
          <cell r="D3375">
            <v>1</v>
          </cell>
          <cell r="Q3375">
            <v>2001</v>
          </cell>
          <cell r="R3375" t="str">
            <v>20012</v>
          </cell>
          <cell r="S3375">
            <v>36937</v>
          </cell>
          <cell r="T3375">
            <v>2239.0300000000002</v>
          </cell>
          <cell r="U3375">
            <v>2243.588214285714</v>
          </cell>
          <cell r="V3375">
            <v>2300.1046849315071</v>
          </cell>
        </row>
        <row r="3376">
          <cell r="B3376">
            <v>31009</v>
          </cell>
          <cell r="C3376">
            <v>1</v>
          </cell>
          <cell r="D3376">
            <v>1</v>
          </cell>
          <cell r="Q3376">
            <v>2001</v>
          </cell>
          <cell r="R3376" t="str">
            <v>20012</v>
          </cell>
          <cell r="S3376">
            <v>36938</v>
          </cell>
          <cell r="T3376">
            <v>2238.61</v>
          </cell>
          <cell r="U3376">
            <v>2243.588214285714</v>
          </cell>
          <cell r="V3376">
            <v>2300.1046849315071</v>
          </cell>
        </row>
        <row r="3377">
          <cell r="B3377">
            <v>31010</v>
          </cell>
          <cell r="C3377">
            <v>1</v>
          </cell>
          <cell r="D3377">
            <v>1</v>
          </cell>
          <cell r="Q3377">
            <v>2001</v>
          </cell>
          <cell r="R3377" t="str">
            <v>20012</v>
          </cell>
          <cell r="S3377">
            <v>36939</v>
          </cell>
          <cell r="T3377">
            <v>2238.5100000000002</v>
          </cell>
          <cell r="U3377">
            <v>2243.588214285714</v>
          </cell>
          <cell r="V3377">
            <v>2300.1046849315071</v>
          </cell>
        </row>
        <row r="3378">
          <cell r="B3378">
            <v>31011</v>
          </cell>
          <cell r="C3378">
            <v>1</v>
          </cell>
          <cell r="D3378">
            <v>1</v>
          </cell>
          <cell r="Q3378">
            <v>2001</v>
          </cell>
          <cell r="R3378" t="str">
            <v>20012</v>
          </cell>
          <cell r="S3378">
            <v>36940</v>
          </cell>
          <cell r="T3378">
            <v>2238.5100000000002</v>
          </cell>
          <cell r="U3378">
            <v>2243.588214285714</v>
          </cell>
          <cell r="V3378">
            <v>2300.1046849315071</v>
          </cell>
        </row>
        <row r="3379">
          <cell r="B3379">
            <v>31012</v>
          </cell>
          <cell r="C3379">
            <v>1</v>
          </cell>
          <cell r="D3379">
            <v>1</v>
          </cell>
          <cell r="Q3379">
            <v>2001</v>
          </cell>
          <cell r="R3379" t="str">
            <v>20012</v>
          </cell>
          <cell r="S3379">
            <v>36941</v>
          </cell>
          <cell r="T3379">
            <v>2238.5100000000002</v>
          </cell>
          <cell r="U3379">
            <v>2243.588214285714</v>
          </cell>
          <cell r="V3379">
            <v>2300.1046849315071</v>
          </cell>
        </row>
        <row r="3380">
          <cell r="B3380">
            <v>31013</v>
          </cell>
          <cell r="C3380">
            <v>1</v>
          </cell>
          <cell r="D3380">
            <v>1</v>
          </cell>
          <cell r="Q3380">
            <v>2001</v>
          </cell>
          <cell r="R3380" t="str">
            <v>20012</v>
          </cell>
          <cell r="S3380">
            <v>36942</v>
          </cell>
          <cell r="T3380">
            <v>2245.16</v>
          </cell>
          <cell r="U3380">
            <v>2243.588214285714</v>
          </cell>
          <cell r="V3380">
            <v>2300.1046849315071</v>
          </cell>
        </row>
        <row r="3381">
          <cell r="B3381">
            <v>31014</v>
          </cell>
          <cell r="C3381">
            <v>1</v>
          </cell>
          <cell r="D3381">
            <v>1</v>
          </cell>
          <cell r="Q3381">
            <v>2001</v>
          </cell>
          <cell r="R3381" t="str">
            <v>20012</v>
          </cell>
          <cell r="S3381">
            <v>36943</v>
          </cell>
          <cell r="T3381">
            <v>2247.09</v>
          </cell>
          <cell r="U3381">
            <v>2243.588214285714</v>
          </cell>
          <cell r="V3381">
            <v>2300.1046849315071</v>
          </cell>
        </row>
        <row r="3382">
          <cell r="B3382">
            <v>31015</v>
          </cell>
          <cell r="C3382">
            <v>1</v>
          </cell>
          <cell r="D3382">
            <v>1</v>
          </cell>
          <cell r="Q3382">
            <v>2001</v>
          </cell>
          <cell r="R3382" t="str">
            <v>20012</v>
          </cell>
          <cell r="S3382">
            <v>36944</v>
          </cell>
          <cell r="T3382">
            <v>2252.65</v>
          </cell>
          <cell r="U3382">
            <v>2243.588214285714</v>
          </cell>
          <cell r="V3382">
            <v>2300.1046849315071</v>
          </cell>
        </row>
        <row r="3383">
          <cell r="B3383">
            <v>31016</v>
          </cell>
          <cell r="C3383">
            <v>1</v>
          </cell>
          <cell r="D3383">
            <v>1</v>
          </cell>
          <cell r="Q3383">
            <v>2001</v>
          </cell>
          <cell r="R3383" t="str">
            <v>20012</v>
          </cell>
          <cell r="S3383">
            <v>36945</v>
          </cell>
          <cell r="T3383">
            <v>2252.86</v>
          </cell>
          <cell r="U3383">
            <v>2243.588214285714</v>
          </cell>
          <cell r="V3383">
            <v>2300.1046849315071</v>
          </cell>
        </row>
        <row r="3384">
          <cell r="B3384">
            <v>31017</v>
          </cell>
          <cell r="C3384">
            <v>1</v>
          </cell>
          <cell r="D3384">
            <v>1</v>
          </cell>
          <cell r="Q3384">
            <v>2001</v>
          </cell>
          <cell r="R3384" t="str">
            <v>20012</v>
          </cell>
          <cell r="S3384">
            <v>36946</v>
          </cell>
          <cell r="T3384">
            <v>2257.6999999999998</v>
          </cell>
          <cell r="U3384">
            <v>2243.588214285714</v>
          </cell>
          <cell r="V3384">
            <v>2300.1046849315071</v>
          </cell>
        </row>
        <row r="3385">
          <cell r="B3385">
            <v>31018</v>
          </cell>
          <cell r="C3385">
            <v>1</v>
          </cell>
          <cell r="D3385">
            <v>1</v>
          </cell>
          <cell r="Q3385">
            <v>2001</v>
          </cell>
          <cell r="R3385" t="str">
            <v>20012</v>
          </cell>
          <cell r="S3385">
            <v>36947</v>
          </cell>
          <cell r="T3385">
            <v>2257.6999999999998</v>
          </cell>
          <cell r="U3385">
            <v>2243.588214285714</v>
          </cell>
          <cell r="V3385">
            <v>2300.1046849315071</v>
          </cell>
        </row>
        <row r="3386">
          <cell r="B3386">
            <v>31019</v>
          </cell>
          <cell r="C3386">
            <v>1</v>
          </cell>
          <cell r="D3386">
            <v>1</v>
          </cell>
          <cell r="Q3386">
            <v>2001</v>
          </cell>
          <cell r="R3386" t="str">
            <v>20012</v>
          </cell>
          <cell r="S3386">
            <v>36948</v>
          </cell>
          <cell r="T3386">
            <v>2257.6999999999998</v>
          </cell>
          <cell r="U3386">
            <v>2243.588214285714</v>
          </cell>
          <cell r="V3386">
            <v>2300.1046849315071</v>
          </cell>
        </row>
        <row r="3387">
          <cell r="B3387">
            <v>31020</v>
          </cell>
          <cell r="C3387">
            <v>1</v>
          </cell>
          <cell r="D3387">
            <v>1</v>
          </cell>
          <cell r="Q3387">
            <v>2001</v>
          </cell>
          <cell r="R3387" t="str">
            <v>20012</v>
          </cell>
          <cell r="S3387">
            <v>36949</v>
          </cell>
          <cell r="T3387">
            <v>2256.42</v>
          </cell>
          <cell r="U3387">
            <v>2243.588214285714</v>
          </cell>
          <cell r="V3387">
            <v>2300.1046849315071</v>
          </cell>
        </row>
        <row r="3388">
          <cell r="B3388">
            <v>31021</v>
          </cell>
          <cell r="C3388">
            <v>1</v>
          </cell>
          <cell r="D3388">
            <v>1</v>
          </cell>
          <cell r="Q3388">
            <v>2001</v>
          </cell>
          <cell r="R3388" t="str">
            <v>20012</v>
          </cell>
          <cell r="S3388">
            <v>36950</v>
          </cell>
          <cell r="T3388">
            <v>2257.4499999999998</v>
          </cell>
          <cell r="U3388">
            <v>2243.588214285714</v>
          </cell>
          <cell r="V3388">
            <v>2300.1046849315071</v>
          </cell>
        </row>
        <row r="3389">
          <cell r="B3389">
            <v>31022</v>
          </cell>
          <cell r="C3389">
            <v>1</v>
          </cell>
          <cell r="D3389">
            <v>1</v>
          </cell>
          <cell r="Q3389">
            <v>2001</v>
          </cell>
          <cell r="R3389" t="str">
            <v>20013</v>
          </cell>
          <cell r="S3389">
            <v>36951</v>
          </cell>
          <cell r="T3389">
            <v>2259.64</v>
          </cell>
          <cell r="U3389">
            <v>2279.4045161290319</v>
          </cell>
          <cell r="V3389">
            <v>2300.1046849315071</v>
          </cell>
        </row>
        <row r="3390">
          <cell r="B3390">
            <v>31023</v>
          </cell>
          <cell r="C3390">
            <v>1</v>
          </cell>
          <cell r="D3390">
            <v>1</v>
          </cell>
          <cell r="Q3390">
            <v>2001</v>
          </cell>
          <cell r="R3390" t="str">
            <v>20013</v>
          </cell>
          <cell r="S3390">
            <v>36952</v>
          </cell>
          <cell r="T3390">
            <v>2265.44</v>
          </cell>
          <cell r="U3390">
            <v>2279.4045161290319</v>
          </cell>
          <cell r="V3390">
            <v>2300.1046849315071</v>
          </cell>
        </row>
        <row r="3391">
          <cell r="B3391">
            <v>31024</v>
          </cell>
          <cell r="C3391">
            <v>1</v>
          </cell>
          <cell r="D3391">
            <v>1</v>
          </cell>
          <cell r="Q3391">
            <v>2001</v>
          </cell>
          <cell r="R3391" t="str">
            <v>20013</v>
          </cell>
          <cell r="S3391">
            <v>36953</v>
          </cell>
          <cell r="T3391">
            <v>2264.09</v>
          </cell>
          <cell r="U3391">
            <v>2279.4045161290319</v>
          </cell>
          <cell r="V3391">
            <v>2300.1046849315071</v>
          </cell>
        </row>
        <row r="3392">
          <cell r="B3392">
            <v>31025</v>
          </cell>
          <cell r="C3392">
            <v>1</v>
          </cell>
          <cell r="D3392">
            <v>1</v>
          </cell>
          <cell r="Q3392">
            <v>2001</v>
          </cell>
          <cell r="R3392" t="str">
            <v>20013</v>
          </cell>
          <cell r="S3392">
            <v>36954</v>
          </cell>
          <cell r="T3392">
            <v>2264.09</v>
          </cell>
          <cell r="U3392">
            <v>2279.4045161290319</v>
          </cell>
          <cell r="V3392">
            <v>2300.1046849315071</v>
          </cell>
        </row>
        <row r="3393">
          <cell r="B3393">
            <v>31026</v>
          </cell>
          <cell r="C3393">
            <v>1</v>
          </cell>
          <cell r="D3393">
            <v>1</v>
          </cell>
          <cell r="Q3393">
            <v>2001</v>
          </cell>
          <cell r="R3393" t="str">
            <v>20013</v>
          </cell>
          <cell r="S3393">
            <v>36955</v>
          </cell>
          <cell r="T3393">
            <v>2264.09</v>
          </cell>
          <cell r="U3393">
            <v>2279.4045161290319</v>
          </cell>
          <cell r="V3393">
            <v>2300.1046849315071</v>
          </cell>
        </row>
        <row r="3394">
          <cell r="B3394">
            <v>31027</v>
          </cell>
          <cell r="C3394">
            <v>1</v>
          </cell>
          <cell r="D3394">
            <v>1</v>
          </cell>
          <cell r="Q3394">
            <v>2001</v>
          </cell>
          <cell r="R3394" t="str">
            <v>20013</v>
          </cell>
          <cell r="S3394">
            <v>36956</v>
          </cell>
          <cell r="T3394">
            <v>2259.0700000000002</v>
          </cell>
          <cell r="U3394">
            <v>2279.4045161290319</v>
          </cell>
          <cell r="V3394">
            <v>2300.1046849315071</v>
          </cell>
        </row>
        <row r="3395">
          <cell r="B3395">
            <v>31028</v>
          </cell>
          <cell r="C3395">
            <v>1</v>
          </cell>
          <cell r="D3395">
            <v>1</v>
          </cell>
          <cell r="Q3395">
            <v>2001</v>
          </cell>
          <cell r="R3395" t="str">
            <v>20013</v>
          </cell>
          <cell r="S3395">
            <v>36957</v>
          </cell>
          <cell r="T3395">
            <v>2260.33</v>
          </cell>
          <cell r="U3395">
            <v>2279.4045161290319</v>
          </cell>
          <cell r="V3395">
            <v>2300.1046849315071</v>
          </cell>
        </row>
        <row r="3396">
          <cell r="B3396">
            <v>31029</v>
          </cell>
          <cell r="C3396">
            <v>1</v>
          </cell>
          <cell r="D3396">
            <v>1</v>
          </cell>
          <cell r="Q3396">
            <v>2001</v>
          </cell>
          <cell r="R3396" t="str">
            <v>20013</v>
          </cell>
          <cell r="S3396">
            <v>36958</v>
          </cell>
          <cell r="T3396">
            <v>2262.06</v>
          </cell>
          <cell r="U3396">
            <v>2279.4045161290319</v>
          </cell>
          <cell r="V3396">
            <v>2300.1046849315071</v>
          </cell>
        </row>
        <row r="3397">
          <cell r="B3397">
            <v>31030</v>
          </cell>
          <cell r="C3397">
            <v>1</v>
          </cell>
          <cell r="D3397">
            <v>1</v>
          </cell>
          <cell r="Q3397">
            <v>2001</v>
          </cell>
          <cell r="R3397" t="str">
            <v>20013</v>
          </cell>
          <cell r="S3397">
            <v>36959</v>
          </cell>
          <cell r="T3397">
            <v>2262.5500000000002</v>
          </cell>
          <cell r="U3397">
            <v>2279.4045161290319</v>
          </cell>
          <cell r="V3397">
            <v>2300.1046849315071</v>
          </cell>
        </row>
        <row r="3398">
          <cell r="B3398">
            <v>31031</v>
          </cell>
          <cell r="C3398">
            <v>1</v>
          </cell>
          <cell r="D3398">
            <v>1</v>
          </cell>
          <cell r="Q3398">
            <v>2001</v>
          </cell>
          <cell r="R3398" t="str">
            <v>20013</v>
          </cell>
          <cell r="S3398">
            <v>36960</v>
          </cell>
          <cell r="T3398">
            <v>2264.0100000000002</v>
          </cell>
          <cell r="U3398">
            <v>2279.4045161290319</v>
          </cell>
          <cell r="V3398">
            <v>2300.1046849315071</v>
          </cell>
        </row>
        <row r="3399">
          <cell r="B3399">
            <v>31032</v>
          </cell>
          <cell r="C3399">
            <v>1</v>
          </cell>
          <cell r="D3399">
            <v>1</v>
          </cell>
          <cell r="Q3399">
            <v>2001</v>
          </cell>
          <cell r="R3399" t="str">
            <v>20013</v>
          </cell>
          <cell r="S3399">
            <v>36961</v>
          </cell>
          <cell r="T3399">
            <v>2264.0100000000002</v>
          </cell>
          <cell r="U3399">
            <v>2279.4045161290319</v>
          </cell>
          <cell r="V3399">
            <v>2300.1046849315071</v>
          </cell>
        </row>
        <row r="3400">
          <cell r="B3400">
            <v>31033</v>
          </cell>
          <cell r="C3400">
            <v>1</v>
          </cell>
          <cell r="D3400">
            <v>1</v>
          </cell>
          <cell r="Q3400">
            <v>2001</v>
          </cell>
          <cell r="R3400" t="str">
            <v>20013</v>
          </cell>
          <cell r="S3400">
            <v>36962</v>
          </cell>
          <cell r="T3400">
            <v>2264.0100000000002</v>
          </cell>
          <cell r="U3400">
            <v>2279.4045161290319</v>
          </cell>
          <cell r="V3400">
            <v>2300.1046849315071</v>
          </cell>
        </row>
        <row r="3401">
          <cell r="B3401">
            <v>31034</v>
          </cell>
          <cell r="C3401">
            <v>1</v>
          </cell>
          <cell r="D3401">
            <v>1</v>
          </cell>
          <cell r="Q3401">
            <v>2001</v>
          </cell>
          <cell r="R3401" t="str">
            <v>20013</v>
          </cell>
          <cell r="S3401">
            <v>36963</v>
          </cell>
          <cell r="T3401">
            <v>2275.98</v>
          </cell>
          <cell r="U3401">
            <v>2279.4045161290319</v>
          </cell>
          <cell r="V3401">
            <v>2300.1046849315071</v>
          </cell>
        </row>
        <row r="3402">
          <cell r="B3402">
            <v>31035</v>
          </cell>
          <cell r="C3402">
            <v>1</v>
          </cell>
          <cell r="D3402">
            <v>1</v>
          </cell>
          <cell r="Q3402">
            <v>2001</v>
          </cell>
          <cell r="R3402" t="str">
            <v>20013</v>
          </cell>
          <cell r="S3402">
            <v>36964</v>
          </cell>
          <cell r="T3402">
            <v>2275.92</v>
          </cell>
          <cell r="U3402">
            <v>2279.4045161290319</v>
          </cell>
          <cell r="V3402">
            <v>2300.1046849315071</v>
          </cell>
        </row>
        <row r="3403">
          <cell r="B3403">
            <v>31036</v>
          </cell>
          <cell r="C3403">
            <v>1</v>
          </cell>
          <cell r="D3403">
            <v>1</v>
          </cell>
          <cell r="Q3403">
            <v>2001</v>
          </cell>
          <cell r="R3403" t="str">
            <v>20013</v>
          </cell>
          <cell r="S3403">
            <v>36965</v>
          </cell>
          <cell r="T3403">
            <v>2282.0100000000002</v>
          </cell>
          <cell r="U3403">
            <v>2279.4045161290319</v>
          </cell>
          <cell r="V3403">
            <v>2300.1046849315071</v>
          </cell>
        </row>
        <row r="3404">
          <cell r="B3404">
            <v>31037</v>
          </cell>
          <cell r="C3404">
            <v>1</v>
          </cell>
          <cell r="D3404">
            <v>1</v>
          </cell>
          <cell r="Q3404">
            <v>2001</v>
          </cell>
          <cell r="R3404" t="str">
            <v>20013</v>
          </cell>
          <cell r="S3404">
            <v>36966</v>
          </cell>
          <cell r="T3404">
            <v>2281.02</v>
          </cell>
          <cell r="U3404">
            <v>2279.4045161290319</v>
          </cell>
          <cell r="V3404">
            <v>2300.1046849315071</v>
          </cell>
        </row>
        <row r="3405">
          <cell r="B3405">
            <v>31038</v>
          </cell>
          <cell r="C3405">
            <v>1</v>
          </cell>
          <cell r="D3405">
            <v>1</v>
          </cell>
          <cell r="Q3405">
            <v>2001</v>
          </cell>
          <cell r="R3405" t="str">
            <v>20013</v>
          </cell>
          <cell r="S3405">
            <v>36967</v>
          </cell>
          <cell r="T3405">
            <v>2282.96</v>
          </cell>
          <cell r="U3405">
            <v>2279.4045161290319</v>
          </cell>
          <cell r="V3405">
            <v>2300.1046849315071</v>
          </cell>
        </row>
        <row r="3406">
          <cell r="B3406">
            <v>31039</v>
          </cell>
          <cell r="C3406">
            <v>1</v>
          </cell>
          <cell r="D3406">
            <v>1</v>
          </cell>
          <cell r="Q3406">
            <v>2001</v>
          </cell>
          <cell r="R3406" t="str">
            <v>20013</v>
          </cell>
          <cell r="S3406">
            <v>36968</v>
          </cell>
          <cell r="T3406">
            <v>2282.96</v>
          </cell>
          <cell r="U3406">
            <v>2279.4045161290319</v>
          </cell>
          <cell r="V3406">
            <v>2300.1046849315071</v>
          </cell>
        </row>
        <row r="3407">
          <cell r="B3407">
            <v>31040</v>
          </cell>
          <cell r="C3407">
            <v>1</v>
          </cell>
          <cell r="D3407">
            <v>1</v>
          </cell>
          <cell r="Q3407">
            <v>2001</v>
          </cell>
          <cell r="R3407" t="str">
            <v>20013</v>
          </cell>
          <cell r="S3407">
            <v>36969</v>
          </cell>
          <cell r="T3407">
            <v>2282.96</v>
          </cell>
          <cell r="U3407">
            <v>2279.4045161290319</v>
          </cell>
          <cell r="V3407">
            <v>2300.1046849315071</v>
          </cell>
        </row>
        <row r="3408">
          <cell r="B3408">
            <v>31041</v>
          </cell>
          <cell r="C3408">
            <v>1</v>
          </cell>
          <cell r="D3408">
            <v>1</v>
          </cell>
          <cell r="Q3408">
            <v>2001</v>
          </cell>
          <cell r="R3408" t="str">
            <v>20013</v>
          </cell>
          <cell r="S3408">
            <v>36970</v>
          </cell>
          <cell r="T3408">
            <v>2282.96</v>
          </cell>
          <cell r="U3408">
            <v>2279.4045161290319</v>
          </cell>
          <cell r="V3408">
            <v>2300.1046849315071</v>
          </cell>
        </row>
        <row r="3409">
          <cell r="B3409">
            <v>31042</v>
          </cell>
          <cell r="C3409">
            <v>1</v>
          </cell>
          <cell r="D3409">
            <v>1</v>
          </cell>
          <cell r="Q3409">
            <v>2001</v>
          </cell>
          <cell r="R3409" t="str">
            <v>20013</v>
          </cell>
          <cell r="S3409">
            <v>36971</v>
          </cell>
          <cell r="T3409">
            <v>2282.17</v>
          </cell>
          <cell r="U3409">
            <v>2279.4045161290319</v>
          </cell>
          <cell r="V3409">
            <v>2300.1046849315071</v>
          </cell>
        </row>
        <row r="3410">
          <cell r="B3410">
            <v>31043</v>
          </cell>
          <cell r="C3410">
            <v>1</v>
          </cell>
          <cell r="D3410">
            <v>1</v>
          </cell>
          <cell r="Q3410">
            <v>2001</v>
          </cell>
          <cell r="R3410" t="str">
            <v>20013</v>
          </cell>
          <cell r="S3410">
            <v>36972</v>
          </cell>
          <cell r="T3410">
            <v>2284.04</v>
          </cell>
          <cell r="U3410">
            <v>2279.4045161290319</v>
          </cell>
          <cell r="V3410">
            <v>2300.1046849315071</v>
          </cell>
        </row>
        <row r="3411">
          <cell r="B3411">
            <v>31044</v>
          </cell>
          <cell r="C3411">
            <v>1</v>
          </cell>
          <cell r="D3411">
            <v>1</v>
          </cell>
          <cell r="Q3411">
            <v>2001</v>
          </cell>
          <cell r="R3411" t="str">
            <v>20013</v>
          </cell>
          <cell r="S3411">
            <v>36973</v>
          </cell>
          <cell r="T3411">
            <v>2290.02</v>
          </cell>
          <cell r="U3411">
            <v>2279.4045161290319</v>
          </cell>
          <cell r="V3411">
            <v>2300.1046849315071</v>
          </cell>
        </row>
        <row r="3412">
          <cell r="B3412">
            <v>31045</v>
          </cell>
          <cell r="C3412">
            <v>1</v>
          </cell>
          <cell r="D3412">
            <v>1</v>
          </cell>
          <cell r="Q3412">
            <v>2001</v>
          </cell>
          <cell r="R3412" t="str">
            <v>20013</v>
          </cell>
          <cell r="S3412">
            <v>36974</v>
          </cell>
          <cell r="T3412">
            <v>2295.7399999999998</v>
          </cell>
          <cell r="U3412">
            <v>2279.4045161290319</v>
          </cell>
          <cell r="V3412">
            <v>2300.1046849315071</v>
          </cell>
        </row>
        <row r="3413">
          <cell r="B3413">
            <v>31046</v>
          </cell>
          <cell r="C3413">
            <v>1</v>
          </cell>
          <cell r="D3413">
            <v>1</v>
          </cell>
          <cell r="Q3413">
            <v>2001</v>
          </cell>
          <cell r="R3413" t="str">
            <v>20013</v>
          </cell>
          <cell r="S3413">
            <v>36975</v>
          </cell>
          <cell r="T3413">
            <v>2295.7399999999998</v>
          </cell>
          <cell r="U3413">
            <v>2279.4045161290319</v>
          </cell>
          <cell r="V3413">
            <v>2300.1046849315071</v>
          </cell>
        </row>
        <row r="3414">
          <cell r="B3414">
            <v>31047</v>
          </cell>
          <cell r="C3414">
            <v>1</v>
          </cell>
          <cell r="D3414">
            <v>1</v>
          </cell>
          <cell r="Q3414">
            <v>2001</v>
          </cell>
          <cell r="R3414" t="str">
            <v>20013</v>
          </cell>
          <cell r="S3414">
            <v>36976</v>
          </cell>
          <cell r="T3414">
            <v>2295.7399999999998</v>
          </cell>
          <cell r="U3414">
            <v>2279.4045161290319</v>
          </cell>
          <cell r="V3414">
            <v>2300.1046849315071</v>
          </cell>
        </row>
        <row r="3415">
          <cell r="B3415">
            <v>31048</v>
          </cell>
          <cell r="C3415">
            <v>1</v>
          </cell>
          <cell r="D3415">
            <v>1</v>
          </cell>
          <cell r="Q3415">
            <v>2001</v>
          </cell>
          <cell r="R3415" t="str">
            <v>20013</v>
          </cell>
          <cell r="S3415">
            <v>36977</v>
          </cell>
          <cell r="T3415">
            <v>2293.9899999999998</v>
          </cell>
          <cell r="U3415">
            <v>2279.4045161290319</v>
          </cell>
          <cell r="V3415">
            <v>2300.1046849315071</v>
          </cell>
        </row>
        <row r="3416">
          <cell r="B3416">
            <v>31049</v>
          </cell>
          <cell r="C3416">
            <v>1</v>
          </cell>
          <cell r="D3416">
            <v>1</v>
          </cell>
          <cell r="Q3416">
            <v>2001</v>
          </cell>
          <cell r="R3416" t="str">
            <v>20013</v>
          </cell>
          <cell r="S3416">
            <v>36978</v>
          </cell>
          <cell r="T3416">
            <v>2299.6799999999998</v>
          </cell>
          <cell r="U3416">
            <v>2279.4045161290319</v>
          </cell>
          <cell r="V3416">
            <v>2300.1046849315071</v>
          </cell>
        </row>
        <row r="3417">
          <cell r="B3417">
            <v>31050</v>
          </cell>
          <cell r="C3417">
            <v>1</v>
          </cell>
          <cell r="D3417">
            <v>1</v>
          </cell>
          <cell r="Q3417">
            <v>2001</v>
          </cell>
          <cell r="R3417" t="str">
            <v>20013</v>
          </cell>
          <cell r="S3417">
            <v>36979</v>
          </cell>
          <cell r="T3417">
            <v>2303.86</v>
          </cell>
          <cell r="U3417">
            <v>2279.4045161290319</v>
          </cell>
          <cell r="V3417">
            <v>2300.1046849315071</v>
          </cell>
        </row>
        <row r="3418">
          <cell r="B3418">
            <v>31051</v>
          </cell>
          <cell r="C3418">
            <v>1</v>
          </cell>
          <cell r="D3418">
            <v>1</v>
          </cell>
          <cell r="Q3418">
            <v>2001</v>
          </cell>
          <cell r="R3418" t="str">
            <v>20013</v>
          </cell>
          <cell r="S3418">
            <v>36980</v>
          </cell>
          <cell r="T3418">
            <v>2309.83</v>
          </cell>
          <cell r="U3418">
            <v>2279.4045161290319</v>
          </cell>
          <cell r="V3418">
            <v>2300.1046849315071</v>
          </cell>
        </row>
        <row r="3419">
          <cell r="B3419">
            <v>31052</v>
          </cell>
          <cell r="C3419">
            <v>1</v>
          </cell>
          <cell r="D3419">
            <v>1</v>
          </cell>
          <cell r="Q3419">
            <v>2001</v>
          </cell>
          <cell r="R3419" t="str">
            <v>20013</v>
          </cell>
          <cell r="S3419">
            <v>36981</v>
          </cell>
          <cell r="T3419">
            <v>2310.5700000000002</v>
          </cell>
          <cell r="U3419">
            <v>2279.4045161290319</v>
          </cell>
          <cell r="V3419">
            <v>2300.1046849315071</v>
          </cell>
        </row>
        <row r="3420">
          <cell r="B3420">
            <v>31053</v>
          </cell>
          <cell r="C3420">
            <v>1</v>
          </cell>
          <cell r="D3420">
            <v>1</v>
          </cell>
          <cell r="Q3420">
            <v>2001</v>
          </cell>
          <cell r="R3420" t="str">
            <v>20014</v>
          </cell>
          <cell r="S3420">
            <v>36982</v>
          </cell>
          <cell r="T3420">
            <v>2310.5700000000002</v>
          </cell>
          <cell r="U3420">
            <v>2323.1940000000004</v>
          </cell>
          <cell r="V3420">
            <v>2300.1046849315071</v>
          </cell>
        </row>
        <row r="3421">
          <cell r="B3421">
            <v>31054</v>
          </cell>
          <cell r="C3421">
            <v>1</v>
          </cell>
          <cell r="D3421">
            <v>1</v>
          </cell>
          <cell r="Q3421">
            <v>2001</v>
          </cell>
          <cell r="R3421" t="str">
            <v>20014</v>
          </cell>
          <cell r="S3421">
            <v>36983</v>
          </cell>
          <cell r="T3421">
            <v>2310.5700000000002</v>
          </cell>
          <cell r="U3421">
            <v>2323.1940000000004</v>
          </cell>
          <cell r="V3421">
            <v>2300.1046849315071</v>
          </cell>
        </row>
        <row r="3422">
          <cell r="B3422">
            <v>31055</v>
          </cell>
          <cell r="C3422">
            <v>1</v>
          </cell>
          <cell r="D3422">
            <v>1</v>
          </cell>
          <cell r="Q3422">
            <v>2001</v>
          </cell>
          <cell r="R3422" t="str">
            <v>20014</v>
          </cell>
          <cell r="S3422">
            <v>36984</v>
          </cell>
          <cell r="T3422">
            <v>2304.19</v>
          </cell>
          <cell r="U3422">
            <v>2323.1940000000004</v>
          </cell>
          <cell r="V3422">
            <v>2300.1046849315071</v>
          </cell>
        </row>
        <row r="3423">
          <cell r="B3423">
            <v>31056</v>
          </cell>
          <cell r="C3423">
            <v>1</v>
          </cell>
          <cell r="D3423">
            <v>1</v>
          </cell>
          <cell r="Q3423">
            <v>2001</v>
          </cell>
          <cell r="R3423" t="str">
            <v>20014</v>
          </cell>
          <cell r="S3423">
            <v>36985</v>
          </cell>
          <cell r="T3423">
            <v>2308.64</v>
          </cell>
          <cell r="U3423">
            <v>2323.1940000000004</v>
          </cell>
          <cell r="V3423">
            <v>2300.1046849315071</v>
          </cell>
        </row>
        <row r="3424">
          <cell r="B3424">
            <v>31057</v>
          </cell>
          <cell r="C3424">
            <v>1</v>
          </cell>
          <cell r="D3424">
            <v>1</v>
          </cell>
          <cell r="Q3424">
            <v>2001</v>
          </cell>
          <cell r="R3424" t="str">
            <v>20014</v>
          </cell>
          <cell r="S3424">
            <v>36986</v>
          </cell>
          <cell r="T3424">
            <v>2315.81</v>
          </cell>
          <cell r="U3424">
            <v>2323.1940000000004</v>
          </cell>
          <cell r="V3424">
            <v>2300.1046849315071</v>
          </cell>
        </row>
        <row r="3425">
          <cell r="B3425">
            <v>31058</v>
          </cell>
          <cell r="C3425">
            <v>1</v>
          </cell>
          <cell r="D3425">
            <v>1</v>
          </cell>
          <cell r="Q3425">
            <v>2001</v>
          </cell>
          <cell r="R3425" t="str">
            <v>20014</v>
          </cell>
          <cell r="S3425">
            <v>36987</v>
          </cell>
          <cell r="T3425">
            <v>2317.46</v>
          </cell>
          <cell r="U3425">
            <v>2323.1940000000004</v>
          </cell>
          <cell r="V3425">
            <v>2300.1046849315071</v>
          </cell>
        </row>
        <row r="3426">
          <cell r="B3426">
            <v>31059</v>
          </cell>
          <cell r="C3426">
            <v>1</v>
          </cell>
          <cell r="D3426">
            <v>1</v>
          </cell>
          <cell r="Q3426">
            <v>2001</v>
          </cell>
          <cell r="R3426" t="str">
            <v>20014</v>
          </cell>
          <cell r="S3426">
            <v>36988</v>
          </cell>
          <cell r="T3426">
            <v>2318.58</v>
          </cell>
          <cell r="U3426">
            <v>2323.1940000000004</v>
          </cell>
          <cell r="V3426">
            <v>2300.1046849315071</v>
          </cell>
        </row>
        <row r="3427">
          <cell r="B3427">
            <v>31060</v>
          </cell>
          <cell r="C3427">
            <v>1</v>
          </cell>
          <cell r="D3427">
            <v>1</v>
          </cell>
          <cell r="Q3427">
            <v>2001</v>
          </cell>
          <cell r="R3427" t="str">
            <v>20014</v>
          </cell>
          <cell r="S3427">
            <v>36989</v>
          </cell>
          <cell r="T3427">
            <v>2318.58</v>
          </cell>
          <cell r="U3427">
            <v>2323.1940000000004</v>
          </cell>
          <cell r="V3427">
            <v>2300.1046849315071</v>
          </cell>
        </row>
        <row r="3428">
          <cell r="B3428">
            <v>31061</v>
          </cell>
          <cell r="C3428">
            <v>1</v>
          </cell>
          <cell r="D3428">
            <v>1</v>
          </cell>
          <cell r="Q3428">
            <v>2001</v>
          </cell>
          <cell r="R3428" t="str">
            <v>20014</v>
          </cell>
          <cell r="S3428">
            <v>36990</v>
          </cell>
          <cell r="T3428">
            <v>2318.58</v>
          </cell>
          <cell r="U3428">
            <v>2323.1940000000004</v>
          </cell>
          <cell r="V3428">
            <v>2300.1046849315071</v>
          </cell>
        </row>
        <row r="3429">
          <cell r="B3429">
            <v>31062</v>
          </cell>
          <cell r="C3429">
            <v>1</v>
          </cell>
          <cell r="D3429">
            <v>1</v>
          </cell>
          <cell r="Q3429">
            <v>2001</v>
          </cell>
          <cell r="R3429" t="str">
            <v>20014</v>
          </cell>
          <cell r="S3429">
            <v>36991</v>
          </cell>
          <cell r="T3429">
            <v>2315.21</v>
          </cell>
          <cell r="U3429">
            <v>2323.1940000000004</v>
          </cell>
          <cell r="V3429">
            <v>2300.1046849315071</v>
          </cell>
        </row>
        <row r="3430">
          <cell r="B3430">
            <v>31063</v>
          </cell>
          <cell r="C3430">
            <v>1</v>
          </cell>
          <cell r="D3430">
            <v>1</v>
          </cell>
          <cell r="Q3430">
            <v>2001</v>
          </cell>
          <cell r="R3430" t="str">
            <v>20014</v>
          </cell>
          <cell r="S3430">
            <v>36992</v>
          </cell>
          <cell r="T3430">
            <v>2309.84</v>
          </cell>
          <cell r="U3430">
            <v>2323.1940000000004</v>
          </cell>
          <cell r="V3430">
            <v>2300.1046849315071</v>
          </cell>
        </row>
        <row r="3431">
          <cell r="B3431">
            <v>31064</v>
          </cell>
          <cell r="C3431">
            <v>1</v>
          </cell>
          <cell r="D3431">
            <v>1</v>
          </cell>
          <cell r="Q3431">
            <v>2001</v>
          </cell>
          <cell r="R3431" t="str">
            <v>20014</v>
          </cell>
          <cell r="S3431">
            <v>36993</v>
          </cell>
          <cell r="T3431">
            <v>2314.0700000000002</v>
          </cell>
          <cell r="U3431">
            <v>2323.1940000000004</v>
          </cell>
          <cell r="V3431">
            <v>2300.1046849315071</v>
          </cell>
        </row>
        <row r="3432">
          <cell r="B3432">
            <v>31065</v>
          </cell>
          <cell r="C3432">
            <v>1</v>
          </cell>
          <cell r="D3432">
            <v>1</v>
          </cell>
          <cell r="Q3432">
            <v>2001</v>
          </cell>
          <cell r="R3432" t="str">
            <v>20014</v>
          </cell>
          <cell r="S3432">
            <v>36994</v>
          </cell>
          <cell r="T3432">
            <v>2314.0700000000002</v>
          </cell>
          <cell r="U3432">
            <v>2323.1940000000004</v>
          </cell>
          <cell r="V3432">
            <v>2300.1046849315071</v>
          </cell>
        </row>
        <row r="3433">
          <cell r="B3433">
            <v>31066</v>
          </cell>
          <cell r="C3433">
            <v>1</v>
          </cell>
          <cell r="D3433">
            <v>1</v>
          </cell>
          <cell r="Q3433">
            <v>2001</v>
          </cell>
          <cell r="R3433" t="str">
            <v>20014</v>
          </cell>
          <cell r="S3433">
            <v>36995</v>
          </cell>
          <cell r="T3433">
            <v>2314.0700000000002</v>
          </cell>
          <cell r="U3433">
            <v>2323.1940000000004</v>
          </cell>
          <cell r="V3433">
            <v>2300.1046849315071</v>
          </cell>
        </row>
        <row r="3434">
          <cell r="B3434">
            <v>31067</v>
          </cell>
          <cell r="C3434">
            <v>1</v>
          </cell>
          <cell r="D3434">
            <v>1</v>
          </cell>
          <cell r="Q3434">
            <v>2001</v>
          </cell>
          <cell r="R3434" t="str">
            <v>20014</v>
          </cell>
          <cell r="S3434">
            <v>36996</v>
          </cell>
          <cell r="T3434">
            <v>2314.0700000000002</v>
          </cell>
          <cell r="U3434">
            <v>2323.1940000000004</v>
          </cell>
          <cell r="V3434">
            <v>2300.1046849315071</v>
          </cell>
        </row>
        <row r="3435">
          <cell r="B3435">
            <v>31068</v>
          </cell>
          <cell r="C3435">
            <v>1</v>
          </cell>
          <cell r="D3435">
            <v>1</v>
          </cell>
          <cell r="Q3435">
            <v>2001</v>
          </cell>
          <cell r="R3435" t="str">
            <v>20014</v>
          </cell>
          <cell r="S3435">
            <v>36997</v>
          </cell>
          <cell r="T3435">
            <v>2314.0700000000002</v>
          </cell>
          <cell r="U3435">
            <v>2323.1940000000004</v>
          </cell>
          <cell r="V3435">
            <v>2300.1046849315071</v>
          </cell>
        </row>
        <row r="3436">
          <cell r="B3436">
            <v>31069</v>
          </cell>
          <cell r="C3436">
            <v>1</v>
          </cell>
          <cell r="D3436">
            <v>1</v>
          </cell>
          <cell r="Q3436">
            <v>2001</v>
          </cell>
          <cell r="R3436" t="str">
            <v>20014</v>
          </cell>
          <cell r="S3436">
            <v>36998</v>
          </cell>
          <cell r="T3436">
            <v>2320.1799999999998</v>
          </cell>
          <cell r="U3436">
            <v>2323.1940000000004</v>
          </cell>
          <cell r="V3436">
            <v>2300.1046849315071</v>
          </cell>
        </row>
        <row r="3437">
          <cell r="B3437">
            <v>31070</v>
          </cell>
          <cell r="C3437">
            <v>1</v>
          </cell>
          <cell r="D3437">
            <v>1</v>
          </cell>
          <cell r="Q3437">
            <v>2001</v>
          </cell>
          <cell r="R3437" t="str">
            <v>20014</v>
          </cell>
          <cell r="S3437">
            <v>36999</v>
          </cell>
          <cell r="T3437">
            <v>2319.5700000000002</v>
          </cell>
          <cell r="U3437">
            <v>2323.1940000000004</v>
          </cell>
          <cell r="V3437">
            <v>2300.1046849315071</v>
          </cell>
        </row>
        <row r="3438">
          <cell r="B3438">
            <v>31071</v>
          </cell>
          <cell r="C3438">
            <v>1</v>
          </cell>
          <cell r="D3438">
            <v>1</v>
          </cell>
          <cell r="Q3438">
            <v>2001</v>
          </cell>
          <cell r="R3438" t="str">
            <v>20014</v>
          </cell>
          <cell r="S3438">
            <v>37000</v>
          </cell>
          <cell r="T3438">
            <v>2316.91</v>
          </cell>
          <cell r="U3438">
            <v>2323.1940000000004</v>
          </cell>
          <cell r="V3438">
            <v>2300.1046849315071</v>
          </cell>
        </row>
        <row r="3439">
          <cell r="B3439">
            <v>31072</v>
          </cell>
          <cell r="C3439">
            <v>1</v>
          </cell>
          <cell r="D3439">
            <v>1</v>
          </cell>
          <cell r="Q3439">
            <v>2001</v>
          </cell>
          <cell r="R3439" t="str">
            <v>20014</v>
          </cell>
          <cell r="S3439">
            <v>37001</v>
          </cell>
          <cell r="T3439">
            <v>2327.08</v>
          </cell>
          <cell r="U3439">
            <v>2323.1940000000004</v>
          </cell>
          <cell r="V3439">
            <v>2300.1046849315071</v>
          </cell>
        </row>
        <row r="3440">
          <cell r="B3440">
            <v>31073</v>
          </cell>
          <cell r="C3440">
            <v>1</v>
          </cell>
          <cell r="D3440">
            <v>1</v>
          </cell>
          <cell r="Q3440">
            <v>2001</v>
          </cell>
          <cell r="R3440" t="str">
            <v>20014</v>
          </cell>
          <cell r="S3440">
            <v>37002</v>
          </cell>
          <cell r="T3440">
            <v>2329.73</v>
          </cell>
          <cell r="U3440">
            <v>2323.1940000000004</v>
          </cell>
          <cell r="V3440">
            <v>2300.1046849315071</v>
          </cell>
        </row>
        <row r="3441">
          <cell r="B3441">
            <v>31074</v>
          </cell>
          <cell r="C3441">
            <v>1</v>
          </cell>
          <cell r="D3441">
            <v>1</v>
          </cell>
          <cell r="Q3441">
            <v>2001</v>
          </cell>
          <cell r="R3441" t="str">
            <v>20014</v>
          </cell>
          <cell r="S3441">
            <v>37003</v>
          </cell>
          <cell r="T3441">
            <v>2329.73</v>
          </cell>
          <cell r="U3441">
            <v>2323.1940000000004</v>
          </cell>
          <cell r="V3441">
            <v>2300.1046849315071</v>
          </cell>
        </row>
        <row r="3442">
          <cell r="B3442">
            <v>31075</v>
          </cell>
          <cell r="C3442">
            <v>1</v>
          </cell>
          <cell r="D3442">
            <v>1</v>
          </cell>
          <cell r="Q3442">
            <v>2001</v>
          </cell>
          <cell r="R3442" t="str">
            <v>20014</v>
          </cell>
          <cell r="S3442">
            <v>37004</v>
          </cell>
          <cell r="T3442">
            <v>2329.73</v>
          </cell>
          <cell r="U3442">
            <v>2323.1940000000004</v>
          </cell>
          <cell r="V3442">
            <v>2300.1046849315071</v>
          </cell>
        </row>
        <row r="3443">
          <cell r="B3443">
            <v>31076</v>
          </cell>
          <cell r="C3443">
            <v>1</v>
          </cell>
          <cell r="D3443">
            <v>1</v>
          </cell>
          <cell r="Q3443">
            <v>2001</v>
          </cell>
          <cell r="R3443" t="str">
            <v>20014</v>
          </cell>
          <cell r="S3443">
            <v>37005</v>
          </cell>
          <cell r="T3443">
            <v>2334.38</v>
          </cell>
          <cell r="U3443">
            <v>2323.1940000000004</v>
          </cell>
          <cell r="V3443">
            <v>2300.1046849315071</v>
          </cell>
        </row>
        <row r="3444">
          <cell r="B3444">
            <v>31077</v>
          </cell>
          <cell r="C3444">
            <v>1</v>
          </cell>
          <cell r="D3444">
            <v>1</v>
          </cell>
          <cell r="Q3444">
            <v>2001</v>
          </cell>
          <cell r="R3444" t="str">
            <v>20014</v>
          </cell>
          <cell r="S3444">
            <v>37006</v>
          </cell>
          <cell r="T3444">
            <v>2339.16</v>
          </cell>
          <cell r="U3444">
            <v>2323.1940000000004</v>
          </cell>
          <cell r="V3444">
            <v>2300.1046849315071</v>
          </cell>
        </row>
        <row r="3445">
          <cell r="B3445">
            <v>31078</v>
          </cell>
          <cell r="C3445">
            <v>1</v>
          </cell>
          <cell r="D3445">
            <v>1</v>
          </cell>
          <cell r="Q3445">
            <v>2001</v>
          </cell>
          <cell r="R3445" t="str">
            <v>20014</v>
          </cell>
          <cell r="S3445">
            <v>37007</v>
          </cell>
          <cell r="T3445">
            <v>2345.21</v>
          </cell>
          <cell r="U3445">
            <v>2323.1940000000004</v>
          </cell>
          <cell r="V3445">
            <v>2300.1046849315071</v>
          </cell>
        </row>
        <row r="3446">
          <cell r="B3446">
            <v>31079</v>
          </cell>
          <cell r="C3446">
            <v>1</v>
          </cell>
          <cell r="D3446">
            <v>1</v>
          </cell>
          <cell r="Q3446">
            <v>2001</v>
          </cell>
          <cell r="R3446" t="str">
            <v>20014</v>
          </cell>
          <cell r="S3446">
            <v>37008</v>
          </cell>
          <cell r="T3446">
            <v>2345.5700000000002</v>
          </cell>
          <cell r="U3446">
            <v>2323.1940000000004</v>
          </cell>
          <cell r="V3446">
            <v>2300.1046849315071</v>
          </cell>
        </row>
        <row r="3447">
          <cell r="B3447">
            <v>31080</v>
          </cell>
          <cell r="C3447">
            <v>1</v>
          </cell>
          <cell r="D3447">
            <v>1</v>
          </cell>
          <cell r="Q3447">
            <v>2001</v>
          </cell>
          <cell r="R3447" t="str">
            <v>20014</v>
          </cell>
          <cell r="S3447">
            <v>37009</v>
          </cell>
          <cell r="T3447">
            <v>2346.73</v>
          </cell>
          <cell r="U3447">
            <v>2323.1940000000004</v>
          </cell>
          <cell r="V3447">
            <v>2300.1046849315071</v>
          </cell>
        </row>
        <row r="3448">
          <cell r="B3448">
            <v>31081</v>
          </cell>
          <cell r="C3448">
            <v>1</v>
          </cell>
          <cell r="D3448">
            <v>1</v>
          </cell>
          <cell r="Q3448">
            <v>2001</v>
          </cell>
          <cell r="R3448" t="str">
            <v>20014</v>
          </cell>
          <cell r="S3448">
            <v>37010</v>
          </cell>
          <cell r="T3448">
            <v>2346.73</v>
          </cell>
          <cell r="U3448">
            <v>2323.1940000000004</v>
          </cell>
          <cell r="V3448">
            <v>2300.1046849315071</v>
          </cell>
        </row>
        <row r="3449">
          <cell r="B3449">
            <v>31082</v>
          </cell>
          <cell r="C3449">
            <v>1</v>
          </cell>
          <cell r="D3449">
            <v>1</v>
          </cell>
          <cell r="Q3449">
            <v>2001</v>
          </cell>
          <cell r="R3449" t="str">
            <v>20014</v>
          </cell>
          <cell r="S3449">
            <v>37011</v>
          </cell>
          <cell r="T3449">
            <v>2346.73</v>
          </cell>
          <cell r="U3449">
            <v>2323.1940000000004</v>
          </cell>
          <cell r="V3449">
            <v>2300.1046849315071</v>
          </cell>
        </row>
        <row r="3450">
          <cell r="B3450">
            <v>31083</v>
          </cell>
          <cell r="C3450">
            <v>1</v>
          </cell>
          <cell r="D3450">
            <v>1</v>
          </cell>
          <cell r="Q3450">
            <v>2001</v>
          </cell>
          <cell r="R3450" t="str">
            <v>20015</v>
          </cell>
          <cell r="S3450">
            <v>37012</v>
          </cell>
          <cell r="T3450">
            <v>2341.09</v>
          </cell>
          <cell r="U3450">
            <v>2347.9951612903224</v>
          </cell>
          <cell r="V3450">
            <v>2300.1046849315071</v>
          </cell>
        </row>
        <row r="3451">
          <cell r="B3451">
            <v>31084</v>
          </cell>
          <cell r="C3451">
            <v>1</v>
          </cell>
          <cell r="D3451">
            <v>1</v>
          </cell>
          <cell r="Q3451">
            <v>2001</v>
          </cell>
          <cell r="R3451" t="str">
            <v>20015</v>
          </cell>
          <cell r="S3451">
            <v>37013</v>
          </cell>
          <cell r="T3451">
            <v>2341.09</v>
          </cell>
          <cell r="U3451">
            <v>2347.9951612903224</v>
          </cell>
          <cell r="V3451">
            <v>2300.1046849315071</v>
          </cell>
        </row>
        <row r="3452">
          <cell r="B3452">
            <v>31085</v>
          </cell>
          <cell r="C3452">
            <v>1</v>
          </cell>
          <cell r="D3452">
            <v>1</v>
          </cell>
          <cell r="Q3452">
            <v>2001</v>
          </cell>
          <cell r="R3452" t="str">
            <v>20015</v>
          </cell>
          <cell r="S3452">
            <v>37014</v>
          </cell>
          <cell r="T3452">
            <v>2345.96</v>
          </cell>
          <cell r="U3452">
            <v>2347.9951612903224</v>
          </cell>
          <cell r="V3452">
            <v>2300.1046849315071</v>
          </cell>
        </row>
        <row r="3453">
          <cell r="B3453">
            <v>31086</v>
          </cell>
          <cell r="C3453">
            <v>1</v>
          </cell>
          <cell r="D3453">
            <v>1</v>
          </cell>
          <cell r="Q3453">
            <v>2001</v>
          </cell>
          <cell r="R3453" t="str">
            <v>20015</v>
          </cell>
          <cell r="S3453">
            <v>37015</v>
          </cell>
          <cell r="T3453">
            <v>2349.9499999999998</v>
          </cell>
          <cell r="U3453">
            <v>2347.9951612903224</v>
          </cell>
          <cell r="V3453">
            <v>2300.1046849315071</v>
          </cell>
        </row>
        <row r="3454">
          <cell r="B3454">
            <v>31087</v>
          </cell>
          <cell r="C3454">
            <v>1</v>
          </cell>
          <cell r="D3454">
            <v>1</v>
          </cell>
          <cell r="Q3454">
            <v>2001</v>
          </cell>
          <cell r="R3454" t="str">
            <v>20015</v>
          </cell>
          <cell r="S3454">
            <v>37016</v>
          </cell>
          <cell r="T3454">
            <v>2354.4699999999998</v>
          </cell>
          <cell r="U3454">
            <v>2347.9951612903224</v>
          </cell>
          <cell r="V3454">
            <v>2300.1046849315071</v>
          </cell>
        </row>
        <row r="3455">
          <cell r="B3455">
            <v>31088</v>
          </cell>
          <cell r="C3455">
            <v>1</v>
          </cell>
          <cell r="D3455">
            <v>1</v>
          </cell>
          <cell r="Q3455">
            <v>2001</v>
          </cell>
          <cell r="R3455" t="str">
            <v>20015</v>
          </cell>
          <cell r="S3455">
            <v>37017</v>
          </cell>
          <cell r="T3455">
            <v>2354.4699999999998</v>
          </cell>
          <cell r="U3455">
            <v>2347.9951612903224</v>
          </cell>
          <cell r="V3455">
            <v>2300.1046849315071</v>
          </cell>
        </row>
        <row r="3456">
          <cell r="B3456">
            <v>31089</v>
          </cell>
          <cell r="C3456">
            <v>1</v>
          </cell>
          <cell r="D3456">
            <v>1</v>
          </cell>
          <cell r="Q3456">
            <v>2001</v>
          </cell>
          <cell r="R3456" t="str">
            <v>20015</v>
          </cell>
          <cell r="S3456">
            <v>37018</v>
          </cell>
          <cell r="T3456">
            <v>2354.4699999999998</v>
          </cell>
          <cell r="U3456">
            <v>2347.9951612903224</v>
          </cell>
          <cell r="V3456">
            <v>2300.1046849315071</v>
          </cell>
        </row>
        <row r="3457">
          <cell r="B3457">
            <v>31090</v>
          </cell>
          <cell r="C3457">
            <v>1</v>
          </cell>
          <cell r="D3457">
            <v>1</v>
          </cell>
          <cell r="Q3457">
            <v>2001</v>
          </cell>
          <cell r="R3457" t="str">
            <v>20015</v>
          </cell>
          <cell r="S3457">
            <v>37019</v>
          </cell>
          <cell r="T3457">
            <v>2359.54</v>
          </cell>
          <cell r="U3457">
            <v>2347.9951612903224</v>
          </cell>
          <cell r="V3457">
            <v>2300.1046849315071</v>
          </cell>
        </row>
        <row r="3458">
          <cell r="B3458">
            <v>31091</v>
          </cell>
          <cell r="C3458">
            <v>1</v>
          </cell>
          <cell r="D3458">
            <v>1</v>
          </cell>
          <cell r="Q3458">
            <v>2001</v>
          </cell>
          <cell r="R3458" t="str">
            <v>20015</v>
          </cell>
          <cell r="S3458">
            <v>37020</v>
          </cell>
          <cell r="T3458">
            <v>2359.2199999999998</v>
          </cell>
          <cell r="U3458">
            <v>2347.9951612903224</v>
          </cell>
          <cell r="V3458">
            <v>2300.1046849315071</v>
          </cell>
        </row>
        <row r="3459">
          <cell r="B3459">
            <v>31092</v>
          </cell>
          <cell r="C3459">
            <v>1</v>
          </cell>
          <cell r="D3459">
            <v>1</v>
          </cell>
          <cell r="Q3459">
            <v>2001</v>
          </cell>
          <cell r="R3459" t="str">
            <v>20015</v>
          </cell>
          <cell r="S3459">
            <v>37021</v>
          </cell>
          <cell r="T3459">
            <v>2359.98</v>
          </cell>
          <cell r="U3459">
            <v>2347.9951612903224</v>
          </cell>
          <cell r="V3459">
            <v>2300.1046849315071</v>
          </cell>
        </row>
        <row r="3460">
          <cell r="B3460">
            <v>31093</v>
          </cell>
          <cell r="C3460">
            <v>1</v>
          </cell>
          <cell r="D3460">
            <v>1</v>
          </cell>
          <cell r="Q3460">
            <v>2001</v>
          </cell>
          <cell r="R3460" t="str">
            <v>20015</v>
          </cell>
          <cell r="S3460">
            <v>37022</v>
          </cell>
          <cell r="T3460">
            <v>2359.79</v>
          </cell>
          <cell r="U3460">
            <v>2347.9951612903224</v>
          </cell>
          <cell r="V3460">
            <v>2300.1046849315071</v>
          </cell>
        </row>
        <row r="3461">
          <cell r="B3461">
            <v>31094</v>
          </cell>
          <cell r="C3461">
            <v>1</v>
          </cell>
          <cell r="D3461">
            <v>1</v>
          </cell>
          <cell r="Q3461">
            <v>2001</v>
          </cell>
          <cell r="R3461" t="str">
            <v>20015</v>
          </cell>
          <cell r="S3461">
            <v>37023</v>
          </cell>
          <cell r="T3461">
            <v>2367.3000000000002</v>
          </cell>
          <cell r="U3461">
            <v>2347.9951612903224</v>
          </cell>
          <cell r="V3461">
            <v>2300.1046849315071</v>
          </cell>
        </row>
        <row r="3462">
          <cell r="B3462">
            <v>31095</v>
          </cell>
          <cell r="C3462">
            <v>1</v>
          </cell>
          <cell r="D3462">
            <v>1</v>
          </cell>
          <cell r="Q3462">
            <v>2001</v>
          </cell>
          <cell r="R3462" t="str">
            <v>20015</v>
          </cell>
          <cell r="S3462">
            <v>37024</v>
          </cell>
          <cell r="T3462">
            <v>2367.3000000000002</v>
          </cell>
          <cell r="U3462">
            <v>2347.9951612903224</v>
          </cell>
          <cell r="V3462">
            <v>2300.1046849315071</v>
          </cell>
        </row>
        <row r="3463">
          <cell r="B3463">
            <v>31096</v>
          </cell>
          <cell r="C3463">
            <v>1</v>
          </cell>
          <cell r="D3463">
            <v>1</v>
          </cell>
          <cell r="Q3463">
            <v>2001</v>
          </cell>
          <cell r="R3463" t="str">
            <v>20015</v>
          </cell>
          <cell r="S3463">
            <v>37025</v>
          </cell>
          <cell r="T3463">
            <v>2367.3000000000002</v>
          </cell>
          <cell r="U3463">
            <v>2347.9951612903224</v>
          </cell>
          <cell r="V3463">
            <v>2300.1046849315071</v>
          </cell>
        </row>
        <row r="3464">
          <cell r="B3464">
            <v>31097</v>
          </cell>
          <cell r="C3464">
            <v>1</v>
          </cell>
          <cell r="D3464">
            <v>1</v>
          </cell>
          <cell r="Q3464">
            <v>2001</v>
          </cell>
          <cell r="R3464" t="str">
            <v>20015</v>
          </cell>
          <cell r="S3464">
            <v>37026</v>
          </cell>
          <cell r="T3464">
            <v>2371.58</v>
          </cell>
          <cell r="U3464">
            <v>2347.9951612903224</v>
          </cell>
          <cell r="V3464">
            <v>2300.1046849315071</v>
          </cell>
        </row>
        <row r="3465">
          <cell r="B3465">
            <v>31098</v>
          </cell>
          <cell r="C3465">
            <v>1</v>
          </cell>
          <cell r="D3465">
            <v>1</v>
          </cell>
          <cell r="Q3465">
            <v>2001</v>
          </cell>
          <cell r="R3465" t="str">
            <v>20015</v>
          </cell>
          <cell r="S3465">
            <v>37027</v>
          </cell>
          <cell r="T3465">
            <v>2376.9299999999998</v>
          </cell>
          <cell r="U3465">
            <v>2347.9951612903224</v>
          </cell>
          <cell r="V3465">
            <v>2300.1046849315071</v>
          </cell>
        </row>
        <row r="3466">
          <cell r="B3466">
            <v>31099</v>
          </cell>
          <cell r="C3466">
            <v>1</v>
          </cell>
          <cell r="D3466">
            <v>1</v>
          </cell>
          <cell r="Q3466">
            <v>2001</v>
          </cell>
          <cell r="R3466" t="str">
            <v>20015</v>
          </cell>
          <cell r="S3466">
            <v>37028</v>
          </cell>
          <cell r="T3466">
            <v>2378.21</v>
          </cell>
          <cell r="U3466">
            <v>2347.9951612903224</v>
          </cell>
          <cell r="V3466">
            <v>2300.1046849315071</v>
          </cell>
        </row>
        <row r="3467">
          <cell r="B3467">
            <v>31100</v>
          </cell>
          <cell r="C3467">
            <v>1</v>
          </cell>
          <cell r="D3467">
            <v>1</v>
          </cell>
          <cell r="Q3467">
            <v>2001</v>
          </cell>
          <cell r="R3467" t="str">
            <v>20015</v>
          </cell>
          <cell r="S3467">
            <v>37029</v>
          </cell>
          <cell r="T3467">
            <v>2378.41</v>
          </cell>
          <cell r="U3467">
            <v>2347.9951612903224</v>
          </cell>
          <cell r="V3467">
            <v>2300.1046849315071</v>
          </cell>
        </row>
        <row r="3468">
          <cell r="B3468">
            <v>31101</v>
          </cell>
          <cell r="C3468">
            <v>1</v>
          </cell>
          <cell r="D3468">
            <v>1</v>
          </cell>
          <cell r="Q3468">
            <v>2001</v>
          </cell>
          <cell r="R3468" t="str">
            <v>20015</v>
          </cell>
          <cell r="S3468">
            <v>37030</v>
          </cell>
          <cell r="T3468">
            <v>2348.88</v>
          </cell>
          <cell r="U3468">
            <v>2347.9951612903224</v>
          </cell>
          <cell r="V3468">
            <v>2300.1046849315071</v>
          </cell>
        </row>
        <row r="3469">
          <cell r="B3469">
            <v>31102</v>
          </cell>
          <cell r="C3469">
            <v>1</v>
          </cell>
          <cell r="D3469">
            <v>1</v>
          </cell>
          <cell r="Q3469">
            <v>2001</v>
          </cell>
          <cell r="R3469" t="str">
            <v>20015</v>
          </cell>
          <cell r="S3469">
            <v>37031</v>
          </cell>
          <cell r="T3469">
            <v>2348.88</v>
          </cell>
          <cell r="U3469">
            <v>2347.9951612903224</v>
          </cell>
          <cell r="V3469">
            <v>2300.1046849315071</v>
          </cell>
        </row>
        <row r="3470">
          <cell r="B3470">
            <v>31103</v>
          </cell>
          <cell r="C3470">
            <v>1</v>
          </cell>
          <cell r="D3470">
            <v>1</v>
          </cell>
          <cell r="Q3470">
            <v>2001</v>
          </cell>
          <cell r="R3470" t="str">
            <v>20015</v>
          </cell>
          <cell r="S3470">
            <v>37032</v>
          </cell>
          <cell r="T3470">
            <v>2348.88</v>
          </cell>
          <cell r="U3470">
            <v>2347.9951612903224</v>
          </cell>
          <cell r="V3470">
            <v>2300.1046849315071</v>
          </cell>
        </row>
        <row r="3471">
          <cell r="B3471">
            <v>31104</v>
          </cell>
          <cell r="C3471">
            <v>1</v>
          </cell>
          <cell r="D3471">
            <v>1</v>
          </cell>
          <cell r="Q3471">
            <v>2001</v>
          </cell>
          <cell r="R3471" t="str">
            <v>20015</v>
          </cell>
          <cell r="S3471">
            <v>37033</v>
          </cell>
          <cell r="T3471">
            <v>2314.75</v>
          </cell>
          <cell r="U3471">
            <v>2347.9951612903224</v>
          </cell>
          <cell r="V3471">
            <v>2300.1046849315071</v>
          </cell>
        </row>
        <row r="3472">
          <cell r="B3472">
            <v>31105</v>
          </cell>
          <cell r="C3472">
            <v>1</v>
          </cell>
          <cell r="D3472">
            <v>1</v>
          </cell>
          <cell r="Q3472">
            <v>2001</v>
          </cell>
          <cell r="R3472" t="str">
            <v>20015</v>
          </cell>
          <cell r="S3472">
            <v>37034</v>
          </cell>
          <cell r="T3472">
            <v>2316.7199999999998</v>
          </cell>
          <cell r="U3472">
            <v>2347.9951612903224</v>
          </cell>
          <cell r="V3472">
            <v>2300.1046849315071</v>
          </cell>
        </row>
        <row r="3473">
          <cell r="B3473">
            <v>31106</v>
          </cell>
          <cell r="C3473">
            <v>1</v>
          </cell>
          <cell r="D3473">
            <v>1</v>
          </cell>
          <cell r="Q3473">
            <v>2001</v>
          </cell>
          <cell r="R3473" t="str">
            <v>20015</v>
          </cell>
          <cell r="S3473">
            <v>37035</v>
          </cell>
          <cell r="T3473">
            <v>2295.23</v>
          </cell>
          <cell r="U3473">
            <v>2347.9951612903224</v>
          </cell>
          <cell r="V3473">
            <v>2300.1046849315071</v>
          </cell>
        </row>
        <row r="3474">
          <cell r="B3474">
            <v>31107</v>
          </cell>
          <cell r="C3474">
            <v>1</v>
          </cell>
          <cell r="D3474">
            <v>1</v>
          </cell>
          <cell r="Q3474">
            <v>2001</v>
          </cell>
          <cell r="R3474" t="str">
            <v>20015</v>
          </cell>
          <cell r="S3474">
            <v>37036</v>
          </cell>
          <cell r="T3474">
            <v>2310.64</v>
          </cell>
          <cell r="U3474">
            <v>2347.9951612903224</v>
          </cell>
          <cell r="V3474">
            <v>2300.1046849315071</v>
          </cell>
        </row>
        <row r="3475">
          <cell r="B3475">
            <v>31108</v>
          </cell>
          <cell r="C3475">
            <v>1</v>
          </cell>
          <cell r="D3475">
            <v>1</v>
          </cell>
          <cell r="Q3475">
            <v>2001</v>
          </cell>
          <cell r="R3475" t="str">
            <v>20015</v>
          </cell>
          <cell r="S3475">
            <v>37037</v>
          </cell>
          <cell r="T3475">
            <v>2339.98</v>
          </cell>
          <cell r="U3475">
            <v>2347.9951612903224</v>
          </cell>
          <cell r="V3475">
            <v>2300.1046849315071</v>
          </cell>
        </row>
        <row r="3476">
          <cell r="B3476">
            <v>31109</v>
          </cell>
          <cell r="C3476">
            <v>1</v>
          </cell>
          <cell r="D3476">
            <v>1</v>
          </cell>
          <cell r="Q3476">
            <v>2001</v>
          </cell>
          <cell r="R3476" t="str">
            <v>20015</v>
          </cell>
          <cell r="S3476">
            <v>37038</v>
          </cell>
          <cell r="T3476">
            <v>2339.98</v>
          </cell>
          <cell r="U3476">
            <v>2347.9951612903224</v>
          </cell>
          <cell r="V3476">
            <v>2300.1046849315071</v>
          </cell>
        </row>
        <row r="3477">
          <cell r="B3477">
            <v>31110</v>
          </cell>
          <cell r="C3477">
            <v>1</v>
          </cell>
          <cell r="D3477">
            <v>1</v>
          </cell>
          <cell r="Q3477">
            <v>2001</v>
          </cell>
          <cell r="R3477" t="str">
            <v>20015</v>
          </cell>
          <cell r="S3477">
            <v>37039</v>
          </cell>
          <cell r="T3477">
            <v>2339.98</v>
          </cell>
          <cell r="U3477">
            <v>2347.9951612903224</v>
          </cell>
          <cell r="V3477">
            <v>2300.1046849315071</v>
          </cell>
        </row>
        <row r="3478">
          <cell r="B3478">
            <v>31111</v>
          </cell>
          <cell r="C3478">
            <v>1</v>
          </cell>
          <cell r="D3478">
            <v>1</v>
          </cell>
          <cell r="Q3478">
            <v>2001</v>
          </cell>
          <cell r="R3478" t="str">
            <v>20015</v>
          </cell>
          <cell r="S3478">
            <v>37040</v>
          </cell>
          <cell r="T3478">
            <v>2339.98</v>
          </cell>
          <cell r="U3478">
            <v>2347.9951612903224</v>
          </cell>
          <cell r="V3478">
            <v>2300.1046849315071</v>
          </cell>
        </row>
        <row r="3479">
          <cell r="B3479">
            <v>31112</v>
          </cell>
          <cell r="C3479">
            <v>1</v>
          </cell>
          <cell r="D3479">
            <v>1</v>
          </cell>
          <cell r="Q3479">
            <v>2001</v>
          </cell>
          <cell r="R3479" t="str">
            <v>20015</v>
          </cell>
          <cell r="S3479">
            <v>37041</v>
          </cell>
          <cell r="T3479">
            <v>2331.91</v>
          </cell>
          <cell r="U3479">
            <v>2347.9951612903224</v>
          </cell>
          <cell r="V3479">
            <v>2300.1046849315071</v>
          </cell>
        </row>
        <row r="3480">
          <cell r="B3480">
            <v>31113</v>
          </cell>
          <cell r="C3480">
            <v>1</v>
          </cell>
          <cell r="D3480">
            <v>1</v>
          </cell>
          <cell r="Q3480">
            <v>2001</v>
          </cell>
          <cell r="R3480" t="str">
            <v>20015</v>
          </cell>
          <cell r="S3480">
            <v>37042</v>
          </cell>
          <cell r="T3480">
            <v>2324.98</v>
          </cell>
          <cell r="U3480">
            <v>2347.9951612903224</v>
          </cell>
          <cell r="V3480">
            <v>2300.1046849315071</v>
          </cell>
        </row>
        <row r="3481">
          <cell r="B3481">
            <v>31114</v>
          </cell>
          <cell r="C3481">
            <v>1</v>
          </cell>
          <cell r="D3481">
            <v>1</v>
          </cell>
          <cell r="Q3481">
            <v>2001</v>
          </cell>
          <cell r="R3481" t="str">
            <v>20016</v>
          </cell>
          <cell r="S3481">
            <v>37043</v>
          </cell>
          <cell r="T3481">
            <v>2327.25</v>
          </cell>
          <cell r="U3481">
            <v>2304.7786666666661</v>
          </cell>
          <cell r="V3481">
            <v>2300.1046849315071</v>
          </cell>
        </row>
        <row r="3482">
          <cell r="B3482">
            <v>31115</v>
          </cell>
          <cell r="C3482">
            <v>1</v>
          </cell>
          <cell r="D3482">
            <v>1</v>
          </cell>
          <cell r="Q3482">
            <v>2001</v>
          </cell>
          <cell r="R3482" t="str">
            <v>20016</v>
          </cell>
          <cell r="S3482">
            <v>37044</v>
          </cell>
          <cell r="T3482">
            <v>2319.16</v>
          </cell>
          <cell r="U3482">
            <v>2304.7786666666661</v>
          </cell>
          <cell r="V3482">
            <v>2300.1046849315071</v>
          </cell>
        </row>
        <row r="3483">
          <cell r="B3483">
            <v>31116</v>
          </cell>
          <cell r="C3483">
            <v>1</v>
          </cell>
          <cell r="D3483">
            <v>1</v>
          </cell>
          <cell r="Q3483">
            <v>2001</v>
          </cell>
          <cell r="R3483" t="str">
            <v>20016</v>
          </cell>
          <cell r="S3483">
            <v>37045</v>
          </cell>
          <cell r="T3483">
            <v>2319.16</v>
          </cell>
          <cell r="U3483">
            <v>2304.7786666666661</v>
          </cell>
          <cell r="V3483">
            <v>2300.1046849315071</v>
          </cell>
        </row>
        <row r="3484">
          <cell r="B3484">
            <v>31117</v>
          </cell>
          <cell r="C3484">
            <v>1</v>
          </cell>
          <cell r="D3484">
            <v>1</v>
          </cell>
          <cell r="Q3484">
            <v>2001</v>
          </cell>
          <cell r="R3484" t="str">
            <v>20016</v>
          </cell>
          <cell r="S3484">
            <v>37046</v>
          </cell>
          <cell r="T3484">
            <v>2319.16</v>
          </cell>
          <cell r="U3484">
            <v>2304.7786666666661</v>
          </cell>
          <cell r="V3484">
            <v>2300.1046849315071</v>
          </cell>
        </row>
        <row r="3485">
          <cell r="B3485">
            <v>31118</v>
          </cell>
          <cell r="C3485">
            <v>1</v>
          </cell>
          <cell r="D3485">
            <v>1</v>
          </cell>
          <cell r="Q3485">
            <v>2001</v>
          </cell>
          <cell r="R3485" t="str">
            <v>20016</v>
          </cell>
          <cell r="S3485">
            <v>37047</v>
          </cell>
          <cell r="T3485">
            <v>2296.88</v>
          </cell>
          <cell r="U3485">
            <v>2304.7786666666661</v>
          </cell>
          <cell r="V3485">
            <v>2300.1046849315071</v>
          </cell>
        </row>
        <row r="3486">
          <cell r="B3486">
            <v>31119</v>
          </cell>
          <cell r="C3486">
            <v>1</v>
          </cell>
          <cell r="D3486">
            <v>1</v>
          </cell>
          <cell r="Q3486">
            <v>2001</v>
          </cell>
          <cell r="R3486" t="str">
            <v>20016</v>
          </cell>
          <cell r="S3486">
            <v>37048</v>
          </cell>
          <cell r="T3486">
            <v>2303.37</v>
          </cell>
          <cell r="U3486">
            <v>2304.7786666666661</v>
          </cell>
          <cell r="V3486">
            <v>2300.1046849315071</v>
          </cell>
        </row>
        <row r="3487">
          <cell r="B3487">
            <v>31120</v>
          </cell>
          <cell r="C3487">
            <v>1</v>
          </cell>
          <cell r="D3487">
            <v>1</v>
          </cell>
          <cell r="Q3487">
            <v>2001</v>
          </cell>
          <cell r="R3487" t="str">
            <v>20016</v>
          </cell>
          <cell r="S3487">
            <v>37049</v>
          </cell>
          <cell r="T3487">
            <v>2303.38</v>
          </cell>
          <cell r="U3487">
            <v>2304.7786666666661</v>
          </cell>
          <cell r="V3487">
            <v>2300.1046849315071</v>
          </cell>
        </row>
        <row r="3488">
          <cell r="B3488">
            <v>31121</v>
          </cell>
          <cell r="C3488">
            <v>1</v>
          </cell>
          <cell r="D3488">
            <v>1</v>
          </cell>
          <cell r="Q3488">
            <v>2001</v>
          </cell>
          <cell r="R3488" t="str">
            <v>20016</v>
          </cell>
          <cell r="S3488">
            <v>37050</v>
          </cell>
          <cell r="T3488">
            <v>2303.41</v>
          </cell>
          <cell r="U3488">
            <v>2304.7786666666661</v>
          </cell>
          <cell r="V3488">
            <v>2300.1046849315071</v>
          </cell>
        </row>
        <row r="3489">
          <cell r="B3489">
            <v>31122</v>
          </cell>
          <cell r="C3489">
            <v>1</v>
          </cell>
          <cell r="D3489">
            <v>1</v>
          </cell>
          <cell r="Q3489">
            <v>2001</v>
          </cell>
          <cell r="R3489" t="str">
            <v>20016</v>
          </cell>
          <cell r="S3489">
            <v>37051</v>
          </cell>
          <cell r="T3489">
            <v>2296.31</v>
          </cell>
          <cell r="U3489">
            <v>2304.7786666666661</v>
          </cell>
          <cell r="V3489">
            <v>2300.1046849315071</v>
          </cell>
        </row>
        <row r="3490">
          <cell r="B3490">
            <v>31123</v>
          </cell>
          <cell r="C3490">
            <v>1</v>
          </cell>
          <cell r="D3490">
            <v>1</v>
          </cell>
          <cell r="Q3490">
            <v>2001</v>
          </cell>
          <cell r="R3490" t="str">
            <v>20016</v>
          </cell>
          <cell r="S3490">
            <v>37052</v>
          </cell>
          <cell r="T3490">
            <v>2296.31</v>
          </cell>
          <cell r="U3490">
            <v>2304.7786666666661</v>
          </cell>
          <cell r="V3490">
            <v>2300.1046849315071</v>
          </cell>
        </row>
        <row r="3491">
          <cell r="B3491">
            <v>31124</v>
          </cell>
          <cell r="C3491">
            <v>1</v>
          </cell>
          <cell r="D3491">
            <v>1</v>
          </cell>
          <cell r="Q3491">
            <v>2001</v>
          </cell>
          <cell r="R3491" t="str">
            <v>20016</v>
          </cell>
          <cell r="S3491">
            <v>37053</v>
          </cell>
          <cell r="T3491">
            <v>2296.31</v>
          </cell>
          <cell r="U3491">
            <v>2304.7786666666661</v>
          </cell>
          <cell r="V3491">
            <v>2300.1046849315071</v>
          </cell>
        </row>
        <row r="3492">
          <cell r="B3492">
            <v>31125</v>
          </cell>
          <cell r="C3492">
            <v>1</v>
          </cell>
          <cell r="D3492">
            <v>1</v>
          </cell>
          <cell r="Q3492">
            <v>2001</v>
          </cell>
          <cell r="R3492" t="str">
            <v>20016</v>
          </cell>
          <cell r="S3492">
            <v>37054</v>
          </cell>
          <cell r="T3492">
            <v>2309.06</v>
          </cell>
          <cell r="U3492">
            <v>2304.7786666666661</v>
          </cell>
          <cell r="V3492">
            <v>2300.1046849315071</v>
          </cell>
        </row>
        <row r="3493">
          <cell r="B3493">
            <v>31126</v>
          </cell>
          <cell r="C3493">
            <v>1</v>
          </cell>
          <cell r="D3493">
            <v>1</v>
          </cell>
          <cell r="Q3493">
            <v>2001</v>
          </cell>
          <cell r="R3493" t="str">
            <v>20016</v>
          </cell>
          <cell r="S3493">
            <v>37055</v>
          </cell>
          <cell r="T3493">
            <v>2313.7399999999998</v>
          </cell>
          <cell r="U3493">
            <v>2304.7786666666661</v>
          </cell>
          <cell r="V3493">
            <v>2300.1046849315071</v>
          </cell>
        </row>
        <row r="3494">
          <cell r="B3494">
            <v>31127</v>
          </cell>
          <cell r="C3494">
            <v>1</v>
          </cell>
          <cell r="D3494">
            <v>1</v>
          </cell>
          <cell r="Q3494">
            <v>2001</v>
          </cell>
          <cell r="R3494" t="str">
            <v>20016</v>
          </cell>
          <cell r="S3494">
            <v>37056</v>
          </cell>
          <cell r="T3494">
            <v>2302.16</v>
          </cell>
          <cell r="U3494">
            <v>2304.7786666666661</v>
          </cell>
          <cell r="V3494">
            <v>2300.1046849315071</v>
          </cell>
        </row>
        <row r="3495">
          <cell r="B3495">
            <v>31128</v>
          </cell>
          <cell r="C3495">
            <v>1</v>
          </cell>
          <cell r="D3495">
            <v>1</v>
          </cell>
          <cell r="Q3495">
            <v>2001</v>
          </cell>
          <cell r="R3495" t="str">
            <v>20016</v>
          </cell>
          <cell r="S3495">
            <v>37057</v>
          </cell>
          <cell r="T3495">
            <v>2300.1799999999998</v>
          </cell>
          <cell r="U3495">
            <v>2304.7786666666661</v>
          </cell>
          <cell r="V3495">
            <v>2300.1046849315071</v>
          </cell>
        </row>
        <row r="3496">
          <cell r="B3496">
            <v>31129</v>
          </cell>
          <cell r="C3496">
            <v>1</v>
          </cell>
          <cell r="D3496">
            <v>1</v>
          </cell>
          <cell r="Q3496">
            <v>2001</v>
          </cell>
          <cell r="R3496" t="str">
            <v>20016</v>
          </cell>
          <cell r="S3496">
            <v>37058</v>
          </cell>
          <cell r="T3496">
            <v>2303.13</v>
          </cell>
          <cell r="U3496">
            <v>2304.7786666666661</v>
          </cell>
          <cell r="V3496">
            <v>2300.1046849315071</v>
          </cell>
        </row>
        <row r="3497">
          <cell r="B3497">
            <v>31130</v>
          </cell>
          <cell r="C3497">
            <v>1</v>
          </cell>
          <cell r="D3497">
            <v>1</v>
          </cell>
          <cell r="Q3497">
            <v>2001</v>
          </cell>
          <cell r="R3497" t="str">
            <v>20016</v>
          </cell>
          <cell r="S3497">
            <v>37059</v>
          </cell>
          <cell r="T3497">
            <v>2303.13</v>
          </cell>
          <cell r="U3497">
            <v>2304.7786666666661</v>
          </cell>
          <cell r="V3497">
            <v>2300.1046849315071</v>
          </cell>
        </row>
        <row r="3498">
          <cell r="B3498">
            <v>31131</v>
          </cell>
          <cell r="C3498">
            <v>1</v>
          </cell>
          <cell r="D3498">
            <v>1</v>
          </cell>
          <cell r="Q3498">
            <v>2001</v>
          </cell>
          <cell r="R3498" t="str">
            <v>20016</v>
          </cell>
          <cell r="S3498">
            <v>37060</v>
          </cell>
          <cell r="T3498">
            <v>2303.13</v>
          </cell>
          <cell r="U3498">
            <v>2304.7786666666661</v>
          </cell>
          <cell r="V3498">
            <v>2300.1046849315071</v>
          </cell>
        </row>
        <row r="3499">
          <cell r="B3499">
            <v>31132</v>
          </cell>
          <cell r="C3499">
            <v>1</v>
          </cell>
          <cell r="D3499">
            <v>1</v>
          </cell>
          <cell r="Q3499">
            <v>2001</v>
          </cell>
          <cell r="R3499" t="str">
            <v>20016</v>
          </cell>
          <cell r="S3499">
            <v>37061</v>
          </cell>
          <cell r="T3499">
            <v>2303.13</v>
          </cell>
          <cell r="U3499">
            <v>2304.7786666666661</v>
          </cell>
          <cell r="V3499">
            <v>2300.1046849315071</v>
          </cell>
        </row>
        <row r="3500">
          <cell r="B3500">
            <v>31133</v>
          </cell>
          <cell r="C3500">
            <v>1</v>
          </cell>
          <cell r="D3500">
            <v>1</v>
          </cell>
          <cell r="Q3500">
            <v>2001</v>
          </cell>
          <cell r="R3500" t="str">
            <v>20016</v>
          </cell>
          <cell r="S3500">
            <v>37062</v>
          </cell>
          <cell r="T3500">
            <v>2307.7800000000002</v>
          </cell>
          <cell r="U3500">
            <v>2304.7786666666661</v>
          </cell>
          <cell r="V3500">
            <v>2300.1046849315071</v>
          </cell>
        </row>
        <row r="3501">
          <cell r="B3501">
            <v>31134</v>
          </cell>
          <cell r="C3501">
            <v>1</v>
          </cell>
          <cell r="D3501">
            <v>1</v>
          </cell>
          <cell r="Q3501">
            <v>2001</v>
          </cell>
          <cell r="R3501" t="str">
            <v>20016</v>
          </cell>
          <cell r="S3501">
            <v>37063</v>
          </cell>
          <cell r="T3501">
            <v>2305.35</v>
          </cell>
          <cell r="U3501">
            <v>2304.7786666666661</v>
          </cell>
          <cell r="V3501">
            <v>2300.1046849315071</v>
          </cell>
        </row>
        <row r="3502">
          <cell r="B3502">
            <v>31135</v>
          </cell>
          <cell r="C3502">
            <v>1</v>
          </cell>
          <cell r="D3502">
            <v>1</v>
          </cell>
          <cell r="Q3502">
            <v>2001</v>
          </cell>
          <cell r="R3502" t="str">
            <v>20016</v>
          </cell>
          <cell r="S3502">
            <v>37064</v>
          </cell>
          <cell r="T3502">
            <v>2300.46</v>
          </cell>
          <cell r="U3502">
            <v>2304.7786666666661</v>
          </cell>
          <cell r="V3502">
            <v>2300.1046849315071</v>
          </cell>
        </row>
        <row r="3503">
          <cell r="B3503">
            <v>31136</v>
          </cell>
          <cell r="C3503">
            <v>1</v>
          </cell>
          <cell r="D3503">
            <v>1</v>
          </cell>
          <cell r="Q3503">
            <v>2001</v>
          </cell>
          <cell r="R3503" t="str">
            <v>20016</v>
          </cell>
          <cell r="S3503">
            <v>37065</v>
          </cell>
          <cell r="T3503">
            <v>2298.88</v>
          </cell>
          <cell r="U3503">
            <v>2304.7786666666661</v>
          </cell>
          <cell r="V3503">
            <v>2300.1046849315071</v>
          </cell>
        </row>
        <row r="3504">
          <cell r="B3504">
            <v>31137</v>
          </cell>
          <cell r="C3504">
            <v>1</v>
          </cell>
          <cell r="D3504">
            <v>1</v>
          </cell>
          <cell r="Q3504">
            <v>2001</v>
          </cell>
          <cell r="R3504" t="str">
            <v>20016</v>
          </cell>
          <cell r="S3504">
            <v>37066</v>
          </cell>
          <cell r="T3504">
            <v>2298.88</v>
          </cell>
          <cell r="U3504">
            <v>2304.7786666666661</v>
          </cell>
          <cell r="V3504">
            <v>2300.1046849315071</v>
          </cell>
        </row>
        <row r="3505">
          <cell r="B3505">
            <v>31138</v>
          </cell>
          <cell r="C3505">
            <v>1</v>
          </cell>
          <cell r="D3505">
            <v>1</v>
          </cell>
          <cell r="Q3505">
            <v>2001</v>
          </cell>
          <cell r="R3505" t="str">
            <v>20016</v>
          </cell>
          <cell r="S3505">
            <v>37067</v>
          </cell>
          <cell r="T3505">
            <v>2298.88</v>
          </cell>
          <cell r="U3505">
            <v>2304.7786666666661</v>
          </cell>
          <cell r="V3505">
            <v>2300.1046849315071</v>
          </cell>
        </row>
        <row r="3506">
          <cell r="B3506">
            <v>31139</v>
          </cell>
          <cell r="C3506">
            <v>1</v>
          </cell>
          <cell r="D3506">
            <v>1</v>
          </cell>
          <cell r="Q3506">
            <v>2001</v>
          </cell>
          <cell r="R3506" t="str">
            <v>20016</v>
          </cell>
          <cell r="S3506">
            <v>37068</v>
          </cell>
          <cell r="T3506">
            <v>2298.88</v>
          </cell>
          <cell r="U3506">
            <v>2304.7786666666661</v>
          </cell>
          <cell r="V3506">
            <v>2300.1046849315071</v>
          </cell>
        </row>
        <row r="3507">
          <cell r="B3507">
            <v>31140</v>
          </cell>
          <cell r="C3507">
            <v>1</v>
          </cell>
          <cell r="D3507">
            <v>1</v>
          </cell>
          <cell r="Q3507">
            <v>2001</v>
          </cell>
          <cell r="R3507" t="str">
            <v>20016</v>
          </cell>
          <cell r="S3507">
            <v>37069</v>
          </cell>
          <cell r="T3507">
            <v>2304.6799999999998</v>
          </cell>
          <cell r="U3507">
            <v>2304.7786666666661</v>
          </cell>
          <cell r="V3507">
            <v>2300.1046849315071</v>
          </cell>
        </row>
        <row r="3508">
          <cell r="B3508">
            <v>31141</v>
          </cell>
          <cell r="C3508">
            <v>1</v>
          </cell>
          <cell r="D3508">
            <v>1</v>
          </cell>
          <cell r="Q3508">
            <v>2001</v>
          </cell>
          <cell r="R3508" t="str">
            <v>20016</v>
          </cell>
          <cell r="S3508">
            <v>37070</v>
          </cell>
          <cell r="T3508">
            <v>2307.0300000000002</v>
          </cell>
          <cell r="U3508">
            <v>2304.7786666666661</v>
          </cell>
          <cell r="V3508">
            <v>2300.1046849315071</v>
          </cell>
        </row>
        <row r="3509">
          <cell r="B3509">
            <v>31142</v>
          </cell>
          <cell r="C3509">
            <v>1</v>
          </cell>
          <cell r="D3509">
            <v>1</v>
          </cell>
          <cell r="Q3509">
            <v>2001</v>
          </cell>
          <cell r="R3509" t="str">
            <v>20016</v>
          </cell>
          <cell r="S3509">
            <v>37071</v>
          </cell>
          <cell r="T3509">
            <v>2305.33</v>
          </cell>
          <cell r="U3509">
            <v>2304.7786666666661</v>
          </cell>
          <cell r="V3509">
            <v>2300.1046849315071</v>
          </cell>
        </row>
        <row r="3510">
          <cell r="B3510">
            <v>31143</v>
          </cell>
          <cell r="C3510">
            <v>1</v>
          </cell>
          <cell r="D3510">
            <v>1</v>
          </cell>
          <cell r="Q3510">
            <v>2001</v>
          </cell>
          <cell r="R3510" t="str">
            <v>20016</v>
          </cell>
          <cell r="S3510">
            <v>37072</v>
          </cell>
          <cell r="T3510">
            <v>2298.85</v>
          </cell>
          <cell r="U3510">
            <v>2304.7786666666661</v>
          </cell>
          <cell r="V3510">
            <v>2300.1046849315071</v>
          </cell>
        </row>
        <row r="3511">
          <cell r="B3511">
            <v>31144</v>
          </cell>
          <cell r="C3511">
            <v>1</v>
          </cell>
          <cell r="D3511">
            <v>1</v>
          </cell>
          <cell r="Q3511">
            <v>2001</v>
          </cell>
          <cell r="R3511" t="str">
            <v>20017</v>
          </cell>
          <cell r="S3511">
            <v>37073</v>
          </cell>
          <cell r="T3511">
            <v>2298.85</v>
          </cell>
          <cell r="U3511">
            <v>2304.418709677419</v>
          </cell>
          <cell r="V3511">
            <v>2300.1046849315071</v>
          </cell>
        </row>
        <row r="3512">
          <cell r="B3512">
            <v>31145</v>
          </cell>
          <cell r="C3512">
            <v>1</v>
          </cell>
          <cell r="D3512">
            <v>1</v>
          </cell>
          <cell r="Q3512">
            <v>2001</v>
          </cell>
          <cell r="R3512" t="str">
            <v>20017</v>
          </cell>
          <cell r="S3512">
            <v>37074</v>
          </cell>
          <cell r="T3512">
            <v>2298.85</v>
          </cell>
          <cell r="U3512">
            <v>2304.418709677419</v>
          </cell>
          <cell r="V3512">
            <v>2300.1046849315071</v>
          </cell>
        </row>
        <row r="3513">
          <cell r="B3513">
            <v>31146</v>
          </cell>
          <cell r="C3513">
            <v>1</v>
          </cell>
          <cell r="D3513">
            <v>1</v>
          </cell>
          <cell r="Q3513">
            <v>2001</v>
          </cell>
          <cell r="R3513" t="str">
            <v>20017</v>
          </cell>
          <cell r="S3513">
            <v>37075</v>
          </cell>
          <cell r="T3513">
            <v>2298.85</v>
          </cell>
          <cell r="U3513">
            <v>2304.418709677419</v>
          </cell>
          <cell r="V3513">
            <v>2300.1046849315071</v>
          </cell>
        </row>
        <row r="3514">
          <cell r="B3514">
            <v>31147</v>
          </cell>
          <cell r="C3514">
            <v>1</v>
          </cell>
          <cell r="D3514">
            <v>1</v>
          </cell>
          <cell r="Q3514">
            <v>2001</v>
          </cell>
          <cell r="R3514" t="str">
            <v>20017</v>
          </cell>
          <cell r="S3514">
            <v>37076</v>
          </cell>
          <cell r="T3514">
            <v>2300.02</v>
          </cell>
          <cell r="U3514">
            <v>2304.418709677419</v>
          </cell>
          <cell r="V3514">
            <v>2300.1046849315071</v>
          </cell>
        </row>
        <row r="3515">
          <cell r="B3515">
            <v>31148</v>
          </cell>
          <cell r="C3515">
            <v>1</v>
          </cell>
          <cell r="D3515">
            <v>1</v>
          </cell>
          <cell r="Q3515">
            <v>2001</v>
          </cell>
          <cell r="R3515" t="str">
            <v>20017</v>
          </cell>
          <cell r="S3515">
            <v>37077</v>
          </cell>
          <cell r="T3515">
            <v>2303.2600000000002</v>
          </cell>
          <cell r="U3515">
            <v>2304.418709677419</v>
          </cell>
          <cell r="V3515">
            <v>2300.1046849315071</v>
          </cell>
        </row>
        <row r="3516">
          <cell r="B3516">
            <v>31149</v>
          </cell>
          <cell r="C3516">
            <v>1</v>
          </cell>
          <cell r="D3516">
            <v>1</v>
          </cell>
          <cell r="Q3516">
            <v>2001</v>
          </cell>
          <cell r="R3516" t="str">
            <v>20017</v>
          </cell>
          <cell r="S3516">
            <v>37078</v>
          </cell>
          <cell r="T3516">
            <v>2303.36</v>
          </cell>
          <cell r="U3516">
            <v>2304.418709677419</v>
          </cell>
          <cell r="V3516">
            <v>2300.1046849315071</v>
          </cell>
        </row>
        <row r="3517">
          <cell r="B3517">
            <v>31150</v>
          </cell>
          <cell r="C3517">
            <v>1</v>
          </cell>
          <cell r="D3517">
            <v>1</v>
          </cell>
          <cell r="Q3517">
            <v>2001</v>
          </cell>
          <cell r="R3517" t="str">
            <v>20017</v>
          </cell>
          <cell r="S3517">
            <v>37079</v>
          </cell>
          <cell r="T3517">
            <v>2304.75</v>
          </cell>
          <cell r="U3517">
            <v>2304.418709677419</v>
          </cell>
          <cell r="V3517">
            <v>2300.1046849315071</v>
          </cell>
        </row>
        <row r="3518">
          <cell r="B3518">
            <v>31151</v>
          </cell>
          <cell r="C3518">
            <v>1</v>
          </cell>
          <cell r="D3518">
            <v>1</v>
          </cell>
          <cell r="Q3518">
            <v>2001</v>
          </cell>
          <cell r="R3518" t="str">
            <v>20017</v>
          </cell>
          <cell r="S3518">
            <v>37080</v>
          </cell>
          <cell r="T3518">
            <v>2304.75</v>
          </cell>
          <cell r="U3518">
            <v>2304.418709677419</v>
          </cell>
          <cell r="V3518">
            <v>2300.1046849315071</v>
          </cell>
        </row>
        <row r="3519">
          <cell r="B3519">
            <v>31152</v>
          </cell>
          <cell r="C3519">
            <v>1</v>
          </cell>
          <cell r="D3519">
            <v>1</v>
          </cell>
          <cell r="Q3519">
            <v>2001</v>
          </cell>
          <cell r="R3519" t="str">
            <v>20017</v>
          </cell>
          <cell r="S3519">
            <v>37081</v>
          </cell>
          <cell r="T3519">
            <v>2304.75</v>
          </cell>
          <cell r="U3519">
            <v>2304.418709677419</v>
          </cell>
          <cell r="V3519">
            <v>2300.1046849315071</v>
          </cell>
        </row>
        <row r="3520">
          <cell r="B3520">
            <v>31153</v>
          </cell>
          <cell r="C3520">
            <v>1</v>
          </cell>
          <cell r="D3520">
            <v>1</v>
          </cell>
          <cell r="Q3520">
            <v>2001</v>
          </cell>
          <cell r="R3520" t="str">
            <v>20017</v>
          </cell>
          <cell r="S3520">
            <v>37082</v>
          </cell>
          <cell r="T3520">
            <v>2305.37</v>
          </cell>
          <cell r="U3520">
            <v>2304.418709677419</v>
          </cell>
          <cell r="V3520">
            <v>2300.1046849315071</v>
          </cell>
        </row>
        <row r="3521">
          <cell r="B3521">
            <v>31154</v>
          </cell>
          <cell r="C3521">
            <v>1</v>
          </cell>
          <cell r="D3521">
            <v>1</v>
          </cell>
          <cell r="Q3521">
            <v>2001</v>
          </cell>
          <cell r="R3521" t="str">
            <v>20017</v>
          </cell>
          <cell r="S3521">
            <v>37083</v>
          </cell>
          <cell r="T3521">
            <v>2306.16</v>
          </cell>
          <cell r="U3521">
            <v>2304.418709677419</v>
          </cell>
          <cell r="V3521">
            <v>2300.1046849315071</v>
          </cell>
        </row>
        <row r="3522">
          <cell r="B3522">
            <v>31155</v>
          </cell>
          <cell r="C3522">
            <v>1</v>
          </cell>
          <cell r="D3522">
            <v>1</v>
          </cell>
          <cell r="Q3522">
            <v>2001</v>
          </cell>
          <cell r="R3522" t="str">
            <v>20017</v>
          </cell>
          <cell r="S3522">
            <v>37084</v>
          </cell>
          <cell r="T3522">
            <v>2312.21</v>
          </cell>
          <cell r="U3522">
            <v>2304.418709677419</v>
          </cell>
          <cell r="V3522">
            <v>2300.1046849315071</v>
          </cell>
        </row>
        <row r="3523">
          <cell r="B3523">
            <v>31156</v>
          </cell>
          <cell r="C3523">
            <v>1</v>
          </cell>
          <cell r="D3523">
            <v>1</v>
          </cell>
          <cell r="Q3523">
            <v>2001</v>
          </cell>
          <cell r="R3523" t="str">
            <v>20017</v>
          </cell>
          <cell r="S3523">
            <v>37085</v>
          </cell>
          <cell r="T3523">
            <v>2323.9899999999998</v>
          </cell>
          <cell r="U3523">
            <v>2304.418709677419</v>
          </cell>
          <cell r="V3523">
            <v>2300.1046849315071</v>
          </cell>
        </row>
        <row r="3524">
          <cell r="B3524">
            <v>31157</v>
          </cell>
          <cell r="C3524">
            <v>1</v>
          </cell>
          <cell r="D3524">
            <v>1</v>
          </cell>
          <cell r="Q3524">
            <v>2001</v>
          </cell>
          <cell r="R3524" t="str">
            <v>20017</v>
          </cell>
          <cell r="S3524">
            <v>37086</v>
          </cell>
          <cell r="T3524">
            <v>2317.92</v>
          </cell>
          <cell r="U3524">
            <v>2304.418709677419</v>
          </cell>
          <cell r="V3524">
            <v>2300.1046849315071</v>
          </cell>
        </row>
        <row r="3525">
          <cell r="B3525">
            <v>31158</v>
          </cell>
          <cell r="C3525">
            <v>1</v>
          </cell>
          <cell r="D3525">
            <v>1</v>
          </cell>
          <cell r="Q3525">
            <v>2001</v>
          </cell>
          <cell r="R3525" t="str">
            <v>20017</v>
          </cell>
          <cell r="S3525">
            <v>37087</v>
          </cell>
          <cell r="T3525">
            <v>2317.92</v>
          </cell>
          <cell r="U3525">
            <v>2304.418709677419</v>
          </cell>
          <cell r="V3525">
            <v>2300.1046849315071</v>
          </cell>
        </row>
        <row r="3526">
          <cell r="B3526">
            <v>31159</v>
          </cell>
          <cell r="C3526">
            <v>1</v>
          </cell>
          <cell r="D3526">
            <v>1</v>
          </cell>
          <cell r="Q3526">
            <v>2001</v>
          </cell>
          <cell r="R3526" t="str">
            <v>20017</v>
          </cell>
          <cell r="S3526">
            <v>37088</v>
          </cell>
          <cell r="T3526">
            <v>2317.92</v>
          </cell>
          <cell r="U3526">
            <v>2304.418709677419</v>
          </cell>
          <cell r="V3526">
            <v>2300.1046849315071</v>
          </cell>
        </row>
        <row r="3527">
          <cell r="B3527">
            <v>31160</v>
          </cell>
          <cell r="C3527">
            <v>1</v>
          </cell>
          <cell r="D3527">
            <v>1</v>
          </cell>
          <cell r="Q3527">
            <v>2001</v>
          </cell>
          <cell r="R3527" t="str">
            <v>20017</v>
          </cell>
          <cell r="S3527">
            <v>37089</v>
          </cell>
          <cell r="T3527">
            <v>2302.56</v>
          </cell>
          <cell r="U3527">
            <v>2304.418709677419</v>
          </cell>
          <cell r="V3527">
            <v>2300.1046849315071</v>
          </cell>
        </row>
        <row r="3528">
          <cell r="B3528">
            <v>31161</v>
          </cell>
          <cell r="C3528">
            <v>1</v>
          </cell>
          <cell r="D3528">
            <v>1</v>
          </cell>
          <cell r="Q3528">
            <v>2001</v>
          </cell>
          <cell r="R3528" t="str">
            <v>20017</v>
          </cell>
          <cell r="S3528">
            <v>37090</v>
          </cell>
          <cell r="T3528">
            <v>2298.7600000000002</v>
          </cell>
          <cell r="U3528">
            <v>2304.418709677419</v>
          </cell>
          <cell r="V3528">
            <v>2300.1046849315071</v>
          </cell>
        </row>
        <row r="3529">
          <cell r="B3529">
            <v>31162</v>
          </cell>
          <cell r="C3529">
            <v>1</v>
          </cell>
          <cell r="D3529">
            <v>1</v>
          </cell>
          <cell r="Q3529">
            <v>2001</v>
          </cell>
          <cell r="R3529" t="str">
            <v>20017</v>
          </cell>
          <cell r="S3529">
            <v>37091</v>
          </cell>
          <cell r="T3529">
            <v>2298.63</v>
          </cell>
          <cell r="U3529">
            <v>2304.418709677419</v>
          </cell>
          <cell r="V3529">
            <v>2300.1046849315071</v>
          </cell>
        </row>
        <row r="3530">
          <cell r="B3530">
            <v>31163</v>
          </cell>
          <cell r="C3530">
            <v>1</v>
          </cell>
          <cell r="D3530">
            <v>1</v>
          </cell>
          <cell r="Q3530">
            <v>2001</v>
          </cell>
          <cell r="R3530" t="str">
            <v>20017</v>
          </cell>
          <cell r="S3530">
            <v>37092</v>
          </cell>
          <cell r="T3530">
            <v>2301.67</v>
          </cell>
          <cell r="U3530">
            <v>2304.418709677419</v>
          </cell>
          <cell r="V3530">
            <v>2300.1046849315071</v>
          </cell>
        </row>
        <row r="3531">
          <cell r="B3531">
            <v>31164</v>
          </cell>
          <cell r="C3531">
            <v>1</v>
          </cell>
          <cell r="D3531">
            <v>1</v>
          </cell>
          <cell r="Q3531">
            <v>2001</v>
          </cell>
          <cell r="R3531" t="str">
            <v>20017</v>
          </cell>
          <cell r="S3531">
            <v>37093</v>
          </cell>
          <cell r="T3531">
            <v>2301.67</v>
          </cell>
          <cell r="U3531">
            <v>2304.418709677419</v>
          </cell>
          <cell r="V3531">
            <v>2300.1046849315071</v>
          </cell>
        </row>
        <row r="3532">
          <cell r="B3532">
            <v>31165</v>
          </cell>
          <cell r="C3532">
            <v>1</v>
          </cell>
          <cell r="D3532">
            <v>1</v>
          </cell>
          <cell r="Q3532">
            <v>2001</v>
          </cell>
          <cell r="R3532" t="str">
            <v>20017</v>
          </cell>
          <cell r="S3532">
            <v>37094</v>
          </cell>
          <cell r="T3532">
            <v>2301.67</v>
          </cell>
          <cell r="U3532">
            <v>2304.418709677419</v>
          </cell>
          <cell r="V3532">
            <v>2300.1046849315071</v>
          </cell>
        </row>
        <row r="3533">
          <cell r="B3533">
            <v>31166</v>
          </cell>
          <cell r="C3533">
            <v>1</v>
          </cell>
          <cell r="D3533">
            <v>1</v>
          </cell>
          <cell r="Q3533">
            <v>2001</v>
          </cell>
          <cell r="R3533" t="str">
            <v>20017</v>
          </cell>
          <cell r="S3533">
            <v>37095</v>
          </cell>
          <cell r="T3533">
            <v>2301.67</v>
          </cell>
          <cell r="U3533">
            <v>2304.418709677419</v>
          </cell>
          <cell r="V3533">
            <v>2300.1046849315071</v>
          </cell>
        </row>
        <row r="3534">
          <cell r="B3534">
            <v>31167</v>
          </cell>
          <cell r="C3534">
            <v>1</v>
          </cell>
          <cell r="D3534">
            <v>1</v>
          </cell>
          <cell r="Q3534">
            <v>2001</v>
          </cell>
          <cell r="R3534" t="str">
            <v>20017</v>
          </cell>
          <cell r="S3534">
            <v>37096</v>
          </cell>
          <cell r="T3534">
            <v>2302.2600000000002</v>
          </cell>
          <cell r="U3534">
            <v>2304.418709677419</v>
          </cell>
          <cell r="V3534">
            <v>2300.1046849315071</v>
          </cell>
        </row>
        <row r="3535">
          <cell r="B3535">
            <v>31168</v>
          </cell>
          <cell r="C3535">
            <v>1</v>
          </cell>
          <cell r="D3535">
            <v>1</v>
          </cell>
          <cell r="Q3535">
            <v>2001</v>
          </cell>
          <cell r="R3535" t="str">
            <v>20017</v>
          </cell>
          <cell r="S3535">
            <v>37097</v>
          </cell>
          <cell r="T3535">
            <v>2301.56</v>
          </cell>
          <cell r="U3535">
            <v>2304.418709677419</v>
          </cell>
          <cell r="V3535">
            <v>2300.1046849315071</v>
          </cell>
        </row>
        <row r="3536">
          <cell r="B3536">
            <v>31169</v>
          </cell>
          <cell r="C3536">
            <v>1</v>
          </cell>
          <cell r="D3536">
            <v>1</v>
          </cell>
          <cell r="Q3536">
            <v>2001</v>
          </cell>
          <cell r="R3536" t="str">
            <v>20017</v>
          </cell>
          <cell r="S3536">
            <v>37098</v>
          </cell>
          <cell r="T3536">
            <v>2302.6999999999998</v>
          </cell>
          <cell r="U3536">
            <v>2304.418709677419</v>
          </cell>
          <cell r="V3536">
            <v>2300.1046849315071</v>
          </cell>
        </row>
        <row r="3537">
          <cell r="B3537">
            <v>31170</v>
          </cell>
          <cell r="C3537">
            <v>1</v>
          </cell>
          <cell r="D3537">
            <v>1</v>
          </cell>
          <cell r="Q3537">
            <v>2001</v>
          </cell>
          <cell r="R3537" t="str">
            <v>20017</v>
          </cell>
          <cell r="S3537">
            <v>37099</v>
          </cell>
          <cell r="T3537">
            <v>2301.5300000000002</v>
          </cell>
          <cell r="U3537">
            <v>2304.418709677419</v>
          </cell>
          <cell r="V3537">
            <v>2300.1046849315071</v>
          </cell>
        </row>
        <row r="3538">
          <cell r="B3538">
            <v>31171</v>
          </cell>
          <cell r="C3538">
            <v>1</v>
          </cell>
          <cell r="D3538">
            <v>1</v>
          </cell>
          <cell r="Q3538">
            <v>2001</v>
          </cell>
          <cell r="R3538" t="str">
            <v>20017</v>
          </cell>
          <cell r="S3538">
            <v>37100</v>
          </cell>
          <cell r="T3538">
            <v>2301.6999999999998</v>
          </cell>
          <cell r="U3538">
            <v>2304.418709677419</v>
          </cell>
          <cell r="V3538">
            <v>2300.1046849315071</v>
          </cell>
        </row>
        <row r="3539">
          <cell r="B3539">
            <v>31172</v>
          </cell>
          <cell r="C3539">
            <v>1</v>
          </cell>
          <cell r="D3539">
            <v>1</v>
          </cell>
          <cell r="Q3539">
            <v>2001</v>
          </cell>
          <cell r="R3539" t="str">
            <v>20017</v>
          </cell>
          <cell r="S3539">
            <v>37101</v>
          </cell>
          <cell r="T3539">
            <v>2301.6999999999998</v>
          </cell>
          <cell r="U3539">
            <v>2304.418709677419</v>
          </cell>
          <cell r="V3539">
            <v>2300.1046849315071</v>
          </cell>
        </row>
        <row r="3540">
          <cell r="B3540">
            <v>31173</v>
          </cell>
          <cell r="C3540">
            <v>1</v>
          </cell>
          <cell r="D3540">
            <v>1</v>
          </cell>
          <cell r="Q3540">
            <v>2001</v>
          </cell>
          <cell r="R3540" t="str">
            <v>20017</v>
          </cell>
          <cell r="S3540">
            <v>37102</v>
          </cell>
          <cell r="T3540">
            <v>2301.6999999999998</v>
          </cell>
          <cell r="U3540">
            <v>2304.418709677419</v>
          </cell>
          <cell r="V3540">
            <v>2300.1046849315071</v>
          </cell>
        </row>
        <row r="3541">
          <cell r="B3541">
            <v>31174</v>
          </cell>
          <cell r="C3541">
            <v>1</v>
          </cell>
          <cell r="D3541">
            <v>1</v>
          </cell>
          <cell r="Q3541">
            <v>2001</v>
          </cell>
          <cell r="R3541" t="str">
            <v>20017</v>
          </cell>
          <cell r="S3541">
            <v>37103</v>
          </cell>
          <cell r="T3541">
            <v>2298.27</v>
          </cell>
          <cell r="U3541">
            <v>2304.418709677419</v>
          </cell>
          <cell r="V3541">
            <v>2300.1046849315071</v>
          </cell>
        </row>
        <row r="3542">
          <cell r="B3542">
            <v>31175</v>
          </cell>
          <cell r="C3542">
            <v>1</v>
          </cell>
          <cell r="D3542">
            <v>1</v>
          </cell>
          <cell r="Q3542">
            <v>2001</v>
          </cell>
          <cell r="R3542" t="str">
            <v>20018</v>
          </cell>
          <cell r="S3542">
            <v>37104</v>
          </cell>
          <cell r="T3542">
            <v>2293.25</v>
          </cell>
          <cell r="U3542">
            <v>2288.001935483871</v>
          </cell>
          <cell r="V3542">
            <v>2300.1046849315071</v>
          </cell>
        </row>
        <row r="3543">
          <cell r="B3543">
            <v>31176</v>
          </cell>
          <cell r="C3543">
            <v>1</v>
          </cell>
          <cell r="D3543">
            <v>1</v>
          </cell>
          <cell r="Q3543">
            <v>2001</v>
          </cell>
          <cell r="R3543" t="str">
            <v>20018</v>
          </cell>
          <cell r="S3543">
            <v>37105</v>
          </cell>
          <cell r="T3543">
            <v>2295.19</v>
          </cell>
          <cell r="U3543">
            <v>2288.001935483871</v>
          </cell>
          <cell r="V3543">
            <v>2300.1046849315071</v>
          </cell>
        </row>
        <row r="3544">
          <cell r="B3544">
            <v>31177</v>
          </cell>
          <cell r="C3544">
            <v>1</v>
          </cell>
          <cell r="D3544">
            <v>1</v>
          </cell>
          <cell r="Q3544">
            <v>2001</v>
          </cell>
          <cell r="R3544" t="str">
            <v>20018</v>
          </cell>
          <cell r="S3544">
            <v>37106</v>
          </cell>
          <cell r="T3544">
            <v>2298.91</v>
          </cell>
          <cell r="U3544">
            <v>2288.001935483871</v>
          </cell>
          <cell r="V3544">
            <v>2300.1046849315071</v>
          </cell>
        </row>
        <row r="3545">
          <cell r="B3545">
            <v>31178</v>
          </cell>
          <cell r="C3545">
            <v>1</v>
          </cell>
          <cell r="D3545">
            <v>1</v>
          </cell>
          <cell r="Q3545">
            <v>2001</v>
          </cell>
          <cell r="R3545" t="str">
            <v>20018</v>
          </cell>
          <cell r="S3545">
            <v>37107</v>
          </cell>
          <cell r="T3545">
            <v>2295.7199999999998</v>
          </cell>
          <cell r="U3545">
            <v>2288.001935483871</v>
          </cell>
          <cell r="V3545">
            <v>2300.1046849315071</v>
          </cell>
        </row>
        <row r="3546">
          <cell r="B3546">
            <v>31179</v>
          </cell>
          <cell r="C3546">
            <v>1</v>
          </cell>
          <cell r="D3546">
            <v>1</v>
          </cell>
          <cell r="Q3546">
            <v>2001</v>
          </cell>
          <cell r="R3546" t="str">
            <v>20018</v>
          </cell>
          <cell r="S3546">
            <v>37108</v>
          </cell>
          <cell r="T3546">
            <v>2295.7199999999998</v>
          </cell>
          <cell r="U3546">
            <v>2288.001935483871</v>
          </cell>
          <cell r="V3546">
            <v>2300.1046849315071</v>
          </cell>
        </row>
        <row r="3547">
          <cell r="B3547">
            <v>31180</v>
          </cell>
          <cell r="C3547">
            <v>1</v>
          </cell>
          <cell r="D3547">
            <v>1</v>
          </cell>
          <cell r="Q3547">
            <v>2001</v>
          </cell>
          <cell r="R3547" t="str">
            <v>20018</v>
          </cell>
          <cell r="S3547">
            <v>37109</v>
          </cell>
          <cell r="T3547">
            <v>2295.7199999999998</v>
          </cell>
          <cell r="U3547">
            <v>2288.001935483871</v>
          </cell>
          <cell r="V3547">
            <v>2300.1046849315071</v>
          </cell>
        </row>
        <row r="3548">
          <cell r="B3548">
            <v>31181</v>
          </cell>
          <cell r="C3548">
            <v>1</v>
          </cell>
          <cell r="D3548">
            <v>1</v>
          </cell>
          <cell r="Q3548">
            <v>2001</v>
          </cell>
          <cell r="R3548" t="str">
            <v>20018</v>
          </cell>
          <cell r="S3548">
            <v>37110</v>
          </cell>
          <cell r="T3548">
            <v>2291.46</v>
          </cell>
          <cell r="U3548">
            <v>2288.001935483871</v>
          </cell>
          <cell r="V3548">
            <v>2300.1046849315071</v>
          </cell>
        </row>
        <row r="3549">
          <cell r="B3549">
            <v>31182</v>
          </cell>
          <cell r="C3549">
            <v>1</v>
          </cell>
          <cell r="D3549">
            <v>1</v>
          </cell>
          <cell r="Q3549">
            <v>2001</v>
          </cell>
          <cell r="R3549" t="str">
            <v>20018</v>
          </cell>
          <cell r="S3549">
            <v>37111</v>
          </cell>
          <cell r="T3549">
            <v>2291.46</v>
          </cell>
          <cell r="U3549">
            <v>2288.001935483871</v>
          </cell>
          <cell r="V3549">
            <v>2300.1046849315071</v>
          </cell>
        </row>
        <row r="3550">
          <cell r="B3550">
            <v>31183</v>
          </cell>
          <cell r="C3550">
            <v>1</v>
          </cell>
          <cell r="D3550">
            <v>1</v>
          </cell>
          <cell r="Q3550">
            <v>2001</v>
          </cell>
          <cell r="R3550" t="str">
            <v>20018</v>
          </cell>
          <cell r="S3550">
            <v>37112</v>
          </cell>
          <cell r="T3550">
            <v>2295.0500000000002</v>
          </cell>
          <cell r="U3550">
            <v>2288.001935483871</v>
          </cell>
          <cell r="V3550">
            <v>2300.1046849315071</v>
          </cell>
        </row>
        <row r="3551">
          <cell r="B3551">
            <v>31184</v>
          </cell>
          <cell r="C3551">
            <v>1</v>
          </cell>
          <cell r="D3551">
            <v>1</v>
          </cell>
          <cell r="Q3551">
            <v>2001</v>
          </cell>
          <cell r="R3551" t="str">
            <v>20018</v>
          </cell>
          <cell r="S3551">
            <v>37113</v>
          </cell>
          <cell r="T3551">
            <v>2291.5</v>
          </cell>
          <cell r="U3551">
            <v>2288.001935483871</v>
          </cell>
          <cell r="V3551">
            <v>2300.1046849315071</v>
          </cell>
        </row>
        <row r="3552">
          <cell r="B3552">
            <v>31185</v>
          </cell>
          <cell r="C3552">
            <v>1</v>
          </cell>
          <cell r="D3552">
            <v>1</v>
          </cell>
          <cell r="Q3552">
            <v>2001</v>
          </cell>
          <cell r="R3552" t="str">
            <v>20018</v>
          </cell>
          <cell r="S3552">
            <v>37114</v>
          </cell>
          <cell r="T3552">
            <v>2288.0300000000002</v>
          </cell>
          <cell r="U3552">
            <v>2288.001935483871</v>
          </cell>
          <cell r="V3552">
            <v>2300.1046849315071</v>
          </cell>
        </row>
        <row r="3553">
          <cell r="B3553">
            <v>31186</v>
          </cell>
          <cell r="C3553">
            <v>1</v>
          </cell>
          <cell r="D3553">
            <v>1</v>
          </cell>
          <cell r="Q3553">
            <v>2001</v>
          </cell>
          <cell r="R3553" t="str">
            <v>20018</v>
          </cell>
          <cell r="S3553">
            <v>37115</v>
          </cell>
          <cell r="T3553">
            <v>2288.0300000000002</v>
          </cell>
          <cell r="U3553">
            <v>2288.001935483871</v>
          </cell>
          <cell r="V3553">
            <v>2300.1046849315071</v>
          </cell>
        </row>
        <row r="3554">
          <cell r="B3554">
            <v>31187</v>
          </cell>
          <cell r="C3554">
            <v>1</v>
          </cell>
          <cell r="D3554">
            <v>1</v>
          </cell>
          <cell r="Q3554">
            <v>2001</v>
          </cell>
          <cell r="R3554" t="str">
            <v>20018</v>
          </cell>
          <cell r="S3554">
            <v>37116</v>
          </cell>
          <cell r="T3554">
            <v>2288.0300000000002</v>
          </cell>
          <cell r="U3554">
            <v>2288.001935483871</v>
          </cell>
          <cell r="V3554">
            <v>2300.1046849315071</v>
          </cell>
        </row>
        <row r="3555">
          <cell r="B3555">
            <v>31188</v>
          </cell>
          <cell r="C3555">
            <v>1</v>
          </cell>
          <cell r="D3555">
            <v>1</v>
          </cell>
          <cell r="Q3555">
            <v>2001</v>
          </cell>
          <cell r="R3555" t="str">
            <v>20018</v>
          </cell>
          <cell r="S3555">
            <v>37117</v>
          </cell>
          <cell r="T3555">
            <v>2284.9</v>
          </cell>
          <cell r="U3555">
            <v>2288.001935483871</v>
          </cell>
          <cell r="V3555">
            <v>2300.1046849315071</v>
          </cell>
        </row>
        <row r="3556">
          <cell r="B3556">
            <v>31189</v>
          </cell>
          <cell r="C3556">
            <v>1</v>
          </cell>
          <cell r="D3556">
            <v>1</v>
          </cell>
          <cell r="Q3556">
            <v>2001</v>
          </cell>
          <cell r="R3556" t="str">
            <v>20018</v>
          </cell>
          <cell r="S3556">
            <v>37118</v>
          </cell>
          <cell r="T3556">
            <v>2284.98</v>
          </cell>
          <cell r="U3556">
            <v>2288.001935483871</v>
          </cell>
          <cell r="V3556">
            <v>2300.1046849315071</v>
          </cell>
        </row>
        <row r="3557">
          <cell r="B3557">
            <v>31190</v>
          </cell>
          <cell r="C3557">
            <v>1</v>
          </cell>
          <cell r="D3557">
            <v>1</v>
          </cell>
          <cell r="Q3557">
            <v>2001</v>
          </cell>
          <cell r="R3557" t="str">
            <v>20018</v>
          </cell>
          <cell r="S3557">
            <v>37119</v>
          </cell>
          <cell r="T3557">
            <v>2291.41</v>
          </cell>
          <cell r="U3557">
            <v>2288.001935483871</v>
          </cell>
          <cell r="V3557">
            <v>2300.1046849315071</v>
          </cell>
        </row>
        <row r="3558">
          <cell r="B3558">
            <v>31191</v>
          </cell>
          <cell r="C3558">
            <v>1</v>
          </cell>
          <cell r="D3558">
            <v>1</v>
          </cell>
          <cell r="Q3558">
            <v>2001</v>
          </cell>
          <cell r="R3558" t="str">
            <v>20018</v>
          </cell>
          <cell r="S3558">
            <v>37120</v>
          </cell>
          <cell r="T3558">
            <v>2288.1799999999998</v>
          </cell>
          <cell r="U3558">
            <v>2288.001935483871</v>
          </cell>
          <cell r="V3558">
            <v>2300.1046849315071</v>
          </cell>
        </row>
        <row r="3559">
          <cell r="B3559">
            <v>31192</v>
          </cell>
          <cell r="C3559">
            <v>1</v>
          </cell>
          <cell r="D3559">
            <v>1</v>
          </cell>
          <cell r="Q3559">
            <v>2001</v>
          </cell>
          <cell r="R3559" t="str">
            <v>20018</v>
          </cell>
          <cell r="S3559">
            <v>37121</v>
          </cell>
          <cell r="T3559">
            <v>2285.06</v>
          </cell>
          <cell r="U3559">
            <v>2288.001935483871</v>
          </cell>
          <cell r="V3559">
            <v>2300.1046849315071</v>
          </cell>
        </row>
        <row r="3560">
          <cell r="B3560">
            <v>31193</v>
          </cell>
          <cell r="C3560">
            <v>1</v>
          </cell>
          <cell r="D3560">
            <v>1</v>
          </cell>
          <cell r="Q3560">
            <v>2001</v>
          </cell>
          <cell r="R3560" t="str">
            <v>20018</v>
          </cell>
          <cell r="S3560">
            <v>37122</v>
          </cell>
          <cell r="T3560">
            <v>2285.06</v>
          </cell>
          <cell r="U3560">
            <v>2288.001935483871</v>
          </cell>
          <cell r="V3560">
            <v>2300.1046849315071</v>
          </cell>
        </row>
        <row r="3561">
          <cell r="B3561">
            <v>31194</v>
          </cell>
          <cell r="C3561">
            <v>1</v>
          </cell>
          <cell r="D3561">
            <v>1</v>
          </cell>
          <cell r="Q3561">
            <v>2001</v>
          </cell>
          <cell r="R3561" t="str">
            <v>20018</v>
          </cell>
          <cell r="S3561">
            <v>37123</v>
          </cell>
          <cell r="T3561">
            <v>2285.06</v>
          </cell>
          <cell r="U3561">
            <v>2288.001935483871</v>
          </cell>
          <cell r="V3561">
            <v>2300.1046849315071</v>
          </cell>
        </row>
        <row r="3562">
          <cell r="B3562">
            <v>31195</v>
          </cell>
          <cell r="C3562">
            <v>1</v>
          </cell>
          <cell r="D3562">
            <v>1</v>
          </cell>
          <cell r="Q3562">
            <v>2001</v>
          </cell>
          <cell r="R3562" t="str">
            <v>20018</v>
          </cell>
          <cell r="S3562">
            <v>37124</v>
          </cell>
          <cell r="T3562">
            <v>2285.06</v>
          </cell>
          <cell r="U3562">
            <v>2288.001935483871</v>
          </cell>
          <cell r="V3562">
            <v>2300.1046849315071</v>
          </cell>
        </row>
        <row r="3563">
          <cell r="B3563">
            <v>31196</v>
          </cell>
          <cell r="C3563">
            <v>1</v>
          </cell>
          <cell r="D3563">
            <v>1</v>
          </cell>
          <cell r="Q3563">
            <v>2001</v>
          </cell>
          <cell r="R3563" t="str">
            <v>20018</v>
          </cell>
          <cell r="S3563">
            <v>37125</v>
          </cell>
          <cell r="T3563">
            <v>2283.86</v>
          </cell>
          <cell r="U3563">
            <v>2288.001935483871</v>
          </cell>
          <cell r="V3563">
            <v>2300.1046849315071</v>
          </cell>
        </row>
        <row r="3564">
          <cell r="B3564">
            <v>31197</v>
          </cell>
          <cell r="C3564">
            <v>1</v>
          </cell>
          <cell r="D3564">
            <v>1</v>
          </cell>
          <cell r="Q3564">
            <v>2001</v>
          </cell>
          <cell r="R3564" t="str">
            <v>20018</v>
          </cell>
          <cell r="S3564">
            <v>37126</v>
          </cell>
          <cell r="T3564">
            <v>2279.25</v>
          </cell>
          <cell r="U3564">
            <v>2288.001935483871</v>
          </cell>
          <cell r="V3564">
            <v>2300.1046849315071</v>
          </cell>
        </row>
        <row r="3565">
          <cell r="B3565">
            <v>31198</v>
          </cell>
          <cell r="C3565">
            <v>1</v>
          </cell>
          <cell r="D3565">
            <v>1</v>
          </cell>
          <cell r="Q3565">
            <v>2001</v>
          </cell>
          <cell r="R3565" t="str">
            <v>20018</v>
          </cell>
          <cell r="S3565">
            <v>37127</v>
          </cell>
          <cell r="T3565">
            <v>2275.0700000000002</v>
          </cell>
          <cell r="U3565">
            <v>2288.001935483871</v>
          </cell>
          <cell r="V3565">
            <v>2300.1046849315071</v>
          </cell>
        </row>
        <row r="3566">
          <cell r="B3566">
            <v>31199</v>
          </cell>
          <cell r="C3566">
            <v>1</v>
          </cell>
          <cell r="D3566">
            <v>1</v>
          </cell>
          <cell r="Q3566">
            <v>2001</v>
          </cell>
          <cell r="R3566" t="str">
            <v>20018</v>
          </cell>
          <cell r="S3566">
            <v>37128</v>
          </cell>
          <cell r="T3566">
            <v>2273.5</v>
          </cell>
          <cell r="U3566">
            <v>2288.001935483871</v>
          </cell>
          <cell r="V3566">
            <v>2300.1046849315071</v>
          </cell>
        </row>
        <row r="3567">
          <cell r="B3567">
            <v>31200</v>
          </cell>
          <cell r="C3567">
            <v>1</v>
          </cell>
          <cell r="D3567">
            <v>1</v>
          </cell>
          <cell r="Q3567">
            <v>2001</v>
          </cell>
          <cell r="R3567" t="str">
            <v>20018</v>
          </cell>
          <cell r="S3567">
            <v>37129</v>
          </cell>
          <cell r="T3567">
            <v>2273.5</v>
          </cell>
          <cell r="U3567">
            <v>2288.001935483871</v>
          </cell>
          <cell r="V3567">
            <v>2300.1046849315071</v>
          </cell>
        </row>
        <row r="3568">
          <cell r="B3568">
            <v>31201</v>
          </cell>
          <cell r="C3568">
            <v>1</v>
          </cell>
          <cell r="D3568">
            <v>1</v>
          </cell>
          <cell r="Q3568">
            <v>2001</v>
          </cell>
          <cell r="R3568" t="str">
            <v>20018</v>
          </cell>
          <cell r="S3568">
            <v>37130</v>
          </cell>
          <cell r="T3568">
            <v>2273.5</v>
          </cell>
          <cell r="U3568">
            <v>2288.001935483871</v>
          </cell>
          <cell r="V3568">
            <v>2300.1046849315071</v>
          </cell>
        </row>
        <row r="3569">
          <cell r="B3569">
            <v>31202</v>
          </cell>
          <cell r="C3569">
            <v>1</v>
          </cell>
          <cell r="D3569">
            <v>1</v>
          </cell>
          <cell r="Q3569">
            <v>2001</v>
          </cell>
          <cell r="R3569" t="str">
            <v>20018</v>
          </cell>
          <cell r="S3569">
            <v>37131</v>
          </cell>
          <cell r="T3569">
            <v>2282.56</v>
          </cell>
          <cell r="U3569">
            <v>2288.001935483871</v>
          </cell>
          <cell r="V3569">
            <v>2300.1046849315071</v>
          </cell>
        </row>
        <row r="3570">
          <cell r="B3570">
            <v>31203</v>
          </cell>
          <cell r="C3570">
            <v>1</v>
          </cell>
          <cell r="D3570">
            <v>1</v>
          </cell>
          <cell r="Q3570">
            <v>2001</v>
          </cell>
          <cell r="R3570" t="str">
            <v>20018</v>
          </cell>
          <cell r="S3570">
            <v>37132</v>
          </cell>
          <cell r="T3570">
            <v>2290.5700000000002</v>
          </cell>
          <cell r="U3570">
            <v>2288.001935483871</v>
          </cell>
          <cell r="V3570">
            <v>2300.1046849315071</v>
          </cell>
        </row>
        <row r="3571">
          <cell r="B3571">
            <v>31204</v>
          </cell>
          <cell r="C3571">
            <v>1</v>
          </cell>
          <cell r="D3571">
            <v>1</v>
          </cell>
          <cell r="Q3571">
            <v>2001</v>
          </cell>
          <cell r="R3571" t="str">
            <v>20018</v>
          </cell>
          <cell r="S3571">
            <v>37133</v>
          </cell>
          <cell r="T3571">
            <v>2297.2399999999998</v>
          </cell>
          <cell r="U3571">
            <v>2288.001935483871</v>
          </cell>
          <cell r="V3571">
            <v>2300.1046849315071</v>
          </cell>
        </row>
        <row r="3572">
          <cell r="B3572">
            <v>31205</v>
          </cell>
          <cell r="C3572">
            <v>1</v>
          </cell>
          <cell r="D3572">
            <v>1</v>
          </cell>
          <cell r="Q3572">
            <v>2001</v>
          </cell>
          <cell r="R3572" t="str">
            <v>20018</v>
          </cell>
          <cell r="S3572">
            <v>37134</v>
          </cell>
          <cell r="T3572">
            <v>2301.23</v>
          </cell>
          <cell r="U3572">
            <v>2288.001935483871</v>
          </cell>
          <cell r="V3572">
            <v>2300.1046849315071</v>
          </cell>
        </row>
        <row r="3573">
          <cell r="B3573">
            <v>31206</v>
          </cell>
          <cell r="C3573">
            <v>1</v>
          </cell>
          <cell r="D3573">
            <v>1</v>
          </cell>
          <cell r="Q3573">
            <v>2001</v>
          </cell>
          <cell r="R3573" t="str">
            <v>20019</v>
          </cell>
          <cell r="S3573">
            <v>37135</v>
          </cell>
          <cell r="T3573">
            <v>2296.85</v>
          </cell>
          <cell r="U3573">
            <v>2327.7383333333332</v>
          </cell>
          <cell r="V3573">
            <v>2300.1046849315071</v>
          </cell>
        </row>
        <row r="3574">
          <cell r="B3574">
            <v>31207</v>
          </cell>
          <cell r="C3574">
            <v>1</v>
          </cell>
          <cell r="D3574">
            <v>1</v>
          </cell>
          <cell r="Q3574">
            <v>2001</v>
          </cell>
          <cell r="R3574" t="str">
            <v>20019</v>
          </cell>
          <cell r="S3574">
            <v>37136</v>
          </cell>
          <cell r="T3574">
            <v>2296.85</v>
          </cell>
          <cell r="U3574">
            <v>2327.7383333333332</v>
          </cell>
          <cell r="V3574">
            <v>2300.1046849315071</v>
          </cell>
        </row>
        <row r="3575">
          <cell r="B3575">
            <v>31208</v>
          </cell>
          <cell r="C3575">
            <v>1</v>
          </cell>
          <cell r="D3575">
            <v>1</v>
          </cell>
          <cell r="Q3575">
            <v>2001</v>
          </cell>
          <cell r="R3575" t="str">
            <v>20019</v>
          </cell>
          <cell r="S3575">
            <v>37137</v>
          </cell>
          <cell r="T3575">
            <v>2296.85</v>
          </cell>
          <cell r="U3575">
            <v>2327.7383333333332</v>
          </cell>
          <cell r="V3575">
            <v>2300.1046849315071</v>
          </cell>
        </row>
        <row r="3576">
          <cell r="B3576">
            <v>31209</v>
          </cell>
          <cell r="C3576">
            <v>1</v>
          </cell>
          <cell r="D3576">
            <v>1</v>
          </cell>
          <cell r="Q3576">
            <v>2001</v>
          </cell>
          <cell r="R3576" t="str">
            <v>20019</v>
          </cell>
          <cell r="S3576">
            <v>37138</v>
          </cell>
          <cell r="T3576">
            <v>2305.15</v>
          </cell>
          <cell r="U3576">
            <v>2327.7383333333332</v>
          </cell>
          <cell r="V3576">
            <v>2300.1046849315071</v>
          </cell>
        </row>
        <row r="3577">
          <cell r="B3577">
            <v>31210</v>
          </cell>
          <cell r="C3577">
            <v>1</v>
          </cell>
          <cell r="D3577">
            <v>1</v>
          </cell>
          <cell r="Q3577">
            <v>2001</v>
          </cell>
          <cell r="R3577" t="str">
            <v>20019</v>
          </cell>
          <cell r="S3577">
            <v>37139</v>
          </cell>
          <cell r="T3577">
            <v>2305.2800000000002</v>
          </cell>
          <cell r="U3577">
            <v>2327.7383333333332</v>
          </cell>
          <cell r="V3577">
            <v>2300.1046849315071</v>
          </cell>
        </row>
        <row r="3578">
          <cell r="B3578">
            <v>31211</v>
          </cell>
          <cell r="C3578">
            <v>1</v>
          </cell>
          <cell r="D3578">
            <v>1</v>
          </cell>
          <cell r="Q3578">
            <v>2001</v>
          </cell>
          <cell r="R3578" t="str">
            <v>20019</v>
          </cell>
          <cell r="S3578">
            <v>37140</v>
          </cell>
          <cell r="T3578">
            <v>2312.87</v>
          </cell>
          <cell r="U3578">
            <v>2327.7383333333332</v>
          </cell>
          <cell r="V3578">
            <v>2300.1046849315071</v>
          </cell>
        </row>
        <row r="3579">
          <cell r="B3579">
            <v>31212</v>
          </cell>
          <cell r="C3579">
            <v>1</v>
          </cell>
          <cell r="D3579">
            <v>1</v>
          </cell>
          <cell r="Q3579">
            <v>2001</v>
          </cell>
          <cell r="R3579" t="str">
            <v>20019</v>
          </cell>
          <cell r="S3579">
            <v>37141</v>
          </cell>
          <cell r="T3579">
            <v>2317.02</v>
          </cell>
          <cell r="U3579">
            <v>2327.7383333333332</v>
          </cell>
          <cell r="V3579">
            <v>2300.1046849315071</v>
          </cell>
        </row>
        <row r="3580">
          <cell r="B3580">
            <v>31213</v>
          </cell>
          <cell r="C3580">
            <v>1</v>
          </cell>
          <cell r="D3580">
            <v>1</v>
          </cell>
          <cell r="Q3580">
            <v>2001</v>
          </cell>
          <cell r="R3580" t="str">
            <v>20019</v>
          </cell>
          <cell r="S3580">
            <v>37142</v>
          </cell>
          <cell r="T3580">
            <v>2320.09</v>
          </cell>
          <cell r="U3580">
            <v>2327.7383333333332</v>
          </cell>
          <cell r="V3580">
            <v>2300.1046849315071</v>
          </cell>
        </row>
        <row r="3581">
          <cell r="B3581">
            <v>31214</v>
          </cell>
          <cell r="C3581">
            <v>1</v>
          </cell>
          <cell r="D3581">
            <v>1</v>
          </cell>
          <cell r="Q3581">
            <v>2001</v>
          </cell>
          <cell r="R3581" t="str">
            <v>20019</v>
          </cell>
          <cell r="S3581">
            <v>37143</v>
          </cell>
          <cell r="T3581">
            <v>2320.09</v>
          </cell>
          <cell r="U3581">
            <v>2327.7383333333332</v>
          </cell>
          <cell r="V3581">
            <v>2300.1046849315071</v>
          </cell>
        </row>
        <row r="3582">
          <cell r="B3582">
            <v>31215</v>
          </cell>
          <cell r="C3582">
            <v>1</v>
          </cell>
          <cell r="D3582">
            <v>1</v>
          </cell>
          <cell r="Q3582">
            <v>2001</v>
          </cell>
          <cell r="R3582" t="str">
            <v>20019</v>
          </cell>
          <cell r="S3582">
            <v>37144</v>
          </cell>
          <cell r="T3582">
            <v>2320.09</v>
          </cell>
          <cell r="U3582">
            <v>2327.7383333333332</v>
          </cell>
          <cell r="V3582">
            <v>2300.1046849315071</v>
          </cell>
        </row>
        <row r="3583">
          <cell r="B3583">
            <v>31216</v>
          </cell>
          <cell r="C3583">
            <v>1</v>
          </cell>
          <cell r="D3583">
            <v>1</v>
          </cell>
          <cell r="Q3583">
            <v>2001</v>
          </cell>
          <cell r="R3583" t="str">
            <v>20019</v>
          </cell>
          <cell r="S3583">
            <v>37145</v>
          </cell>
          <cell r="T3583">
            <v>2324.7800000000002</v>
          </cell>
          <cell r="U3583">
            <v>2327.7383333333332</v>
          </cell>
          <cell r="V3583">
            <v>2300.1046849315071</v>
          </cell>
        </row>
        <row r="3584">
          <cell r="B3584">
            <v>31217</v>
          </cell>
          <cell r="C3584">
            <v>1</v>
          </cell>
          <cell r="D3584">
            <v>1</v>
          </cell>
          <cell r="Q3584">
            <v>2001</v>
          </cell>
          <cell r="R3584" t="str">
            <v>20019</v>
          </cell>
          <cell r="S3584">
            <v>37146</v>
          </cell>
          <cell r="T3584">
            <v>2341.2800000000002</v>
          </cell>
          <cell r="U3584">
            <v>2327.7383333333332</v>
          </cell>
          <cell r="V3584">
            <v>2300.1046849315071</v>
          </cell>
        </row>
        <row r="3585">
          <cell r="B3585">
            <v>31218</v>
          </cell>
          <cell r="C3585">
            <v>1</v>
          </cell>
          <cell r="D3585">
            <v>1</v>
          </cell>
          <cell r="Q3585">
            <v>2001</v>
          </cell>
          <cell r="R3585" t="str">
            <v>20019</v>
          </cell>
          <cell r="S3585">
            <v>37147</v>
          </cell>
          <cell r="T3585">
            <v>2341.14</v>
          </cell>
          <cell r="U3585">
            <v>2327.7383333333332</v>
          </cell>
          <cell r="V3585">
            <v>2300.1046849315071</v>
          </cell>
        </row>
        <row r="3586">
          <cell r="B3586">
            <v>31219</v>
          </cell>
          <cell r="C3586">
            <v>1</v>
          </cell>
          <cell r="D3586">
            <v>1</v>
          </cell>
          <cell r="Q3586">
            <v>2001</v>
          </cell>
          <cell r="R3586" t="str">
            <v>20019</v>
          </cell>
          <cell r="S3586">
            <v>37148</v>
          </cell>
          <cell r="T3586">
            <v>2337.25</v>
          </cell>
          <cell r="U3586">
            <v>2327.7383333333332</v>
          </cell>
          <cell r="V3586">
            <v>2300.1046849315071</v>
          </cell>
        </row>
        <row r="3587">
          <cell r="B3587">
            <v>31220</v>
          </cell>
          <cell r="C3587">
            <v>1</v>
          </cell>
          <cell r="D3587">
            <v>1</v>
          </cell>
          <cell r="Q3587">
            <v>2001</v>
          </cell>
          <cell r="R3587" t="str">
            <v>20019</v>
          </cell>
          <cell r="S3587">
            <v>37149</v>
          </cell>
          <cell r="T3587">
            <v>2342.44</v>
          </cell>
          <cell r="U3587">
            <v>2327.7383333333332</v>
          </cell>
          <cell r="V3587">
            <v>2300.1046849315071</v>
          </cell>
        </row>
        <row r="3588">
          <cell r="B3588">
            <v>31221</v>
          </cell>
          <cell r="C3588">
            <v>1</v>
          </cell>
          <cell r="D3588">
            <v>1</v>
          </cell>
          <cell r="Q3588">
            <v>2001</v>
          </cell>
          <cell r="R3588" t="str">
            <v>20019</v>
          </cell>
          <cell r="S3588">
            <v>37150</v>
          </cell>
          <cell r="T3588">
            <v>2342.44</v>
          </cell>
          <cell r="U3588">
            <v>2327.7383333333332</v>
          </cell>
          <cell r="V3588">
            <v>2300.1046849315071</v>
          </cell>
        </row>
        <row r="3589">
          <cell r="B3589">
            <v>31222</v>
          </cell>
          <cell r="C3589">
            <v>1</v>
          </cell>
          <cell r="D3589">
            <v>1</v>
          </cell>
          <cell r="Q3589">
            <v>2001</v>
          </cell>
          <cell r="R3589" t="str">
            <v>20019</v>
          </cell>
          <cell r="S3589">
            <v>37151</v>
          </cell>
          <cell r="T3589">
            <v>2342.44</v>
          </cell>
          <cell r="U3589">
            <v>2327.7383333333332</v>
          </cell>
          <cell r="V3589">
            <v>2300.1046849315071</v>
          </cell>
        </row>
        <row r="3590">
          <cell r="B3590">
            <v>31223</v>
          </cell>
          <cell r="C3590">
            <v>1</v>
          </cell>
          <cell r="D3590">
            <v>1</v>
          </cell>
          <cell r="Q3590">
            <v>2001</v>
          </cell>
          <cell r="R3590" t="str">
            <v>20019</v>
          </cell>
          <cell r="S3590">
            <v>37152</v>
          </cell>
          <cell r="T3590">
            <v>2342.1799999999998</v>
          </cell>
          <cell r="U3590">
            <v>2327.7383333333332</v>
          </cell>
          <cell r="V3590">
            <v>2300.1046849315071</v>
          </cell>
        </row>
        <row r="3591">
          <cell r="B3591">
            <v>31224</v>
          </cell>
          <cell r="C3591">
            <v>1</v>
          </cell>
          <cell r="D3591">
            <v>1</v>
          </cell>
          <cell r="Q3591">
            <v>2001</v>
          </cell>
          <cell r="R3591" t="str">
            <v>20019</v>
          </cell>
          <cell r="S3591">
            <v>37153</v>
          </cell>
          <cell r="T3591">
            <v>2338.39</v>
          </cell>
          <cell r="U3591">
            <v>2327.7383333333332</v>
          </cell>
          <cell r="V3591">
            <v>2300.1046849315071</v>
          </cell>
        </row>
        <row r="3592">
          <cell r="B3592">
            <v>31225</v>
          </cell>
          <cell r="C3592">
            <v>1</v>
          </cell>
          <cell r="D3592">
            <v>1</v>
          </cell>
          <cell r="Q3592">
            <v>2001</v>
          </cell>
          <cell r="R3592" t="str">
            <v>20019</v>
          </cell>
          <cell r="S3592">
            <v>37154</v>
          </cell>
          <cell r="T3592">
            <v>2342.04</v>
          </cell>
          <cell r="U3592">
            <v>2327.7383333333332</v>
          </cell>
          <cell r="V3592">
            <v>2300.1046849315071</v>
          </cell>
        </row>
        <row r="3593">
          <cell r="B3593">
            <v>31226</v>
          </cell>
          <cell r="C3593">
            <v>1</v>
          </cell>
          <cell r="D3593">
            <v>1</v>
          </cell>
          <cell r="Q3593">
            <v>2001</v>
          </cell>
          <cell r="R3593" t="str">
            <v>20019</v>
          </cell>
          <cell r="S3593">
            <v>37155</v>
          </cell>
          <cell r="T3593">
            <v>2341.6799999999998</v>
          </cell>
          <cell r="U3593">
            <v>2327.7383333333332</v>
          </cell>
          <cell r="V3593">
            <v>2300.1046849315071</v>
          </cell>
        </row>
        <row r="3594">
          <cell r="B3594">
            <v>31227</v>
          </cell>
          <cell r="C3594">
            <v>1</v>
          </cell>
          <cell r="D3594">
            <v>1</v>
          </cell>
          <cell r="Q3594">
            <v>2001</v>
          </cell>
          <cell r="R3594" t="str">
            <v>20019</v>
          </cell>
          <cell r="S3594">
            <v>37156</v>
          </cell>
          <cell r="T3594">
            <v>2342.1799999999998</v>
          </cell>
          <cell r="U3594">
            <v>2327.7383333333332</v>
          </cell>
          <cell r="V3594">
            <v>2300.1046849315071</v>
          </cell>
        </row>
        <row r="3595">
          <cell r="B3595">
            <v>31228</v>
          </cell>
          <cell r="C3595">
            <v>1</v>
          </cell>
          <cell r="D3595">
            <v>1</v>
          </cell>
          <cell r="Q3595">
            <v>2001</v>
          </cell>
          <cell r="R3595" t="str">
            <v>20019</v>
          </cell>
          <cell r="S3595">
            <v>37157</v>
          </cell>
          <cell r="T3595">
            <v>2342.1799999999998</v>
          </cell>
          <cell r="U3595">
            <v>2327.7383333333332</v>
          </cell>
          <cell r="V3595">
            <v>2300.1046849315071</v>
          </cell>
        </row>
        <row r="3596">
          <cell r="B3596">
            <v>31229</v>
          </cell>
          <cell r="C3596">
            <v>1</v>
          </cell>
          <cell r="D3596">
            <v>1</v>
          </cell>
          <cell r="Q3596">
            <v>2001</v>
          </cell>
          <cell r="R3596" t="str">
            <v>20019</v>
          </cell>
          <cell r="S3596">
            <v>37158</v>
          </cell>
          <cell r="T3596">
            <v>2342.1799999999998</v>
          </cell>
          <cell r="U3596">
            <v>2327.7383333333332</v>
          </cell>
          <cell r="V3596">
            <v>2300.1046849315071</v>
          </cell>
        </row>
        <row r="3597">
          <cell r="B3597">
            <v>31230</v>
          </cell>
          <cell r="C3597">
            <v>1</v>
          </cell>
          <cell r="D3597">
            <v>1</v>
          </cell>
          <cell r="Q3597">
            <v>2001</v>
          </cell>
          <cell r="R3597" t="str">
            <v>20019</v>
          </cell>
          <cell r="S3597">
            <v>37159</v>
          </cell>
          <cell r="T3597">
            <v>2329.6999999999998</v>
          </cell>
          <cell r="U3597">
            <v>2327.7383333333332</v>
          </cell>
          <cell r="V3597">
            <v>2300.1046849315071</v>
          </cell>
        </row>
        <row r="3598">
          <cell r="B3598">
            <v>31231</v>
          </cell>
          <cell r="C3598">
            <v>1</v>
          </cell>
          <cell r="D3598">
            <v>1</v>
          </cell>
          <cell r="Q3598">
            <v>2001</v>
          </cell>
          <cell r="R3598" t="str">
            <v>20019</v>
          </cell>
          <cell r="S3598">
            <v>37160</v>
          </cell>
          <cell r="T3598">
            <v>2327.09</v>
          </cell>
          <cell r="U3598">
            <v>2327.7383333333332</v>
          </cell>
          <cell r="V3598">
            <v>2300.1046849315071</v>
          </cell>
        </row>
        <row r="3599">
          <cell r="B3599">
            <v>31232</v>
          </cell>
          <cell r="C3599">
            <v>1</v>
          </cell>
          <cell r="D3599">
            <v>1</v>
          </cell>
          <cell r="Q3599">
            <v>2001</v>
          </cell>
          <cell r="R3599" t="str">
            <v>20019</v>
          </cell>
          <cell r="S3599">
            <v>37161</v>
          </cell>
          <cell r="T3599">
            <v>2328.4899999999998</v>
          </cell>
          <cell r="U3599">
            <v>2327.7383333333332</v>
          </cell>
          <cell r="V3599">
            <v>2300.1046849315071</v>
          </cell>
        </row>
        <row r="3600">
          <cell r="B3600">
            <v>31233</v>
          </cell>
          <cell r="C3600">
            <v>1</v>
          </cell>
          <cell r="D3600">
            <v>1</v>
          </cell>
          <cell r="Q3600">
            <v>2001</v>
          </cell>
          <cell r="R3600" t="str">
            <v>20019</v>
          </cell>
          <cell r="S3600">
            <v>37162</v>
          </cell>
          <cell r="T3600">
            <v>2328.75</v>
          </cell>
          <cell r="U3600">
            <v>2327.7383333333332</v>
          </cell>
          <cell r="V3600">
            <v>2300.1046849315071</v>
          </cell>
        </row>
        <row r="3601">
          <cell r="B3601">
            <v>31234</v>
          </cell>
          <cell r="C3601">
            <v>1</v>
          </cell>
          <cell r="D3601">
            <v>1</v>
          </cell>
          <cell r="Q3601">
            <v>2001</v>
          </cell>
          <cell r="R3601" t="str">
            <v>20019</v>
          </cell>
          <cell r="S3601">
            <v>37163</v>
          </cell>
          <cell r="T3601">
            <v>2332.19</v>
          </cell>
          <cell r="U3601">
            <v>2327.7383333333332</v>
          </cell>
          <cell r="V3601">
            <v>2300.1046849315071</v>
          </cell>
        </row>
        <row r="3602">
          <cell r="B3602">
            <v>31235</v>
          </cell>
          <cell r="C3602">
            <v>1</v>
          </cell>
          <cell r="D3602">
            <v>1</v>
          </cell>
          <cell r="Q3602">
            <v>2001</v>
          </cell>
          <cell r="R3602" t="str">
            <v>20019</v>
          </cell>
          <cell r="S3602">
            <v>37164</v>
          </cell>
          <cell r="T3602">
            <v>2332.19</v>
          </cell>
          <cell r="U3602">
            <v>2327.7383333333332</v>
          </cell>
          <cell r="V3602">
            <v>2300.1046849315071</v>
          </cell>
        </row>
        <row r="3603">
          <cell r="B3603">
            <v>31236</v>
          </cell>
          <cell r="C3603">
            <v>1</v>
          </cell>
          <cell r="D3603">
            <v>1</v>
          </cell>
          <cell r="Q3603">
            <v>2001</v>
          </cell>
          <cell r="R3603" t="str">
            <v>200110</v>
          </cell>
          <cell r="S3603">
            <v>37165</v>
          </cell>
          <cell r="T3603">
            <v>2332.19</v>
          </cell>
          <cell r="U3603">
            <v>2320.0048387096772</v>
          </cell>
          <cell r="V3603">
            <v>2300.1046849315071</v>
          </cell>
        </row>
        <row r="3604">
          <cell r="B3604">
            <v>31237</v>
          </cell>
          <cell r="C3604">
            <v>1</v>
          </cell>
          <cell r="D3604">
            <v>1</v>
          </cell>
          <cell r="Q3604">
            <v>2001</v>
          </cell>
          <cell r="R3604" t="str">
            <v>200110</v>
          </cell>
          <cell r="S3604">
            <v>37166</v>
          </cell>
          <cell r="T3604">
            <v>2338.4499999999998</v>
          </cell>
          <cell r="U3604">
            <v>2320.0048387096772</v>
          </cell>
          <cell r="V3604">
            <v>2300.1046849315071</v>
          </cell>
        </row>
        <row r="3605">
          <cell r="B3605">
            <v>31238</v>
          </cell>
          <cell r="C3605">
            <v>1</v>
          </cell>
          <cell r="D3605">
            <v>1</v>
          </cell>
          <cell r="Q3605">
            <v>2001</v>
          </cell>
          <cell r="R3605" t="str">
            <v>200110</v>
          </cell>
          <cell r="S3605">
            <v>37167</v>
          </cell>
          <cell r="T3605">
            <v>2334.2399999999998</v>
          </cell>
          <cell r="U3605">
            <v>2320.0048387096772</v>
          </cell>
          <cell r="V3605">
            <v>2300.1046849315071</v>
          </cell>
        </row>
        <row r="3606">
          <cell r="B3606">
            <v>31239</v>
          </cell>
          <cell r="C3606">
            <v>1</v>
          </cell>
          <cell r="D3606">
            <v>1</v>
          </cell>
          <cell r="Q3606">
            <v>2001</v>
          </cell>
          <cell r="R3606" t="str">
            <v>200110</v>
          </cell>
          <cell r="S3606">
            <v>37168</v>
          </cell>
          <cell r="T3606">
            <v>2336.1799999999998</v>
          </cell>
          <cell r="U3606">
            <v>2320.0048387096772</v>
          </cell>
          <cell r="V3606">
            <v>2300.1046849315071</v>
          </cell>
        </row>
        <row r="3607">
          <cell r="B3607">
            <v>31240</v>
          </cell>
          <cell r="C3607">
            <v>1</v>
          </cell>
          <cell r="D3607">
            <v>1</v>
          </cell>
          <cell r="Q3607">
            <v>2001</v>
          </cell>
          <cell r="R3607" t="str">
            <v>200110</v>
          </cell>
          <cell r="S3607">
            <v>37169</v>
          </cell>
          <cell r="T3607">
            <v>2336.2800000000002</v>
          </cell>
          <cell r="U3607">
            <v>2320.0048387096772</v>
          </cell>
          <cell r="V3607">
            <v>2300.1046849315071</v>
          </cell>
        </row>
        <row r="3608">
          <cell r="B3608">
            <v>31241</v>
          </cell>
          <cell r="C3608">
            <v>1</v>
          </cell>
          <cell r="D3608">
            <v>1</v>
          </cell>
          <cell r="Q3608">
            <v>2001</v>
          </cell>
          <cell r="R3608" t="str">
            <v>200110</v>
          </cell>
          <cell r="S3608">
            <v>37170</v>
          </cell>
          <cell r="T3608">
            <v>2331.0300000000002</v>
          </cell>
          <cell r="U3608">
            <v>2320.0048387096772</v>
          </cell>
          <cell r="V3608">
            <v>2300.1046849315071</v>
          </cell>
        </row>
        <row r="3609">
          <cell r="B3609">
            <v>31242</v>
          </cell>
          <cell r="C3609">
            <v>1</v>
          </cell>
          <cell r="D3609">
            <v>1</v>
          </cell>
          <cell r="Q3609">
            <v>2001</v>
          </cell>
          <cell r="R3609" t="str">
            <v>200110</v>
          </cell>
          <cell r="S3609">
            <v>37171</v>
          </cell>
          <cell r="T3609">
            <v>2331.0300000000002</v>
          </cell>
          <cell r="U3609">
            <v>2320.0048387096772</v>
          </cell>
          <cell r="V3609">
            <v>2300.1046849315071</v>
          </cell>
        </row>
        <row r="3610">
          <cell r="B3610">
            <v>31243</v>
          </cell>
          <cell r="C3610">
            <v>1</v>
          </cell>
          <cell r="D3610">
            <v>1</v>
          </cell>
          <cell r="Q3610">
            <v>2001</v>
          </cell>
          <cell r="R3610" t="str">
            <v>200110</v>
          </cell>
          <cell r="S3610">
            <v>37172</v>
          </cell>
          <cell r="T3610">
            <v>2331.0300000000002</v>
          </cell>
          <cell r="U3610">
            <v>2320.0048387096772</v>
          </cell>
          <cell r="V3610">
            <v>2300.1046849315071</v>
          </cell>
        </row>
        <row r="3611">
          <cell r="B3611">
            <v>31244</v>
          </cell>
          <cell r="C3611">
            <v>1</v>
          </cell>
          <cell r="D3611">
            <v>1</v>
          </cell>
          <cell r="Q3611">
            <v>2001</v>
          </cell>
          <cell r="R3611" t="str">
            <v>200110</v>
          </cell>
          <cell r="S3611">
            <v>37173</v>
          </cell>
          <cell r="T3611">
            <v>2331.02</v>
          </cell>
          <cell r="U3611">
            <v>2320.0048387096772</v>
          </cell>
          <cell r="V3611">
            <v>2300.1046849315071</v>
          </cell>
        </row>
        <row r="3612">
          <cell r="B3612">
            <v>31245</v>
          </cell>
          <cell r="C3612">
            <v>1</v>
          </cell>
          <cell r="D3612">
            <v>1</v>
          </cell>
          <cell r="Q3612">
            <v>2001</v>
          </cell>
          <cell r="R3612" t="str">
            <v>200110</v>
          </cell>
          <cell r="S3612">
            <v>37174</v>
          </cell>
          <cell r="T3612">
            <v>2328.91</v>
          </cell>
          <cell r="U3612">
            <v>2320.0048387096772</v>
          </cell>
          <cell r="V3612">
            <v>2300.1046849315071</v>
          </cell>
        </row>
        <row r="3613">
          <cell r="B3613">
            <v>31246</v>
          </cell>
          <cell r="C3613">
            <v>1</v>
          </cell>
          <cell r="D3613">
            <v>1</v>
          </cell>
          <cell r="Q3613">
            <v>2001</v>
          </cell>
          <cell r="R3613" t="str">
            <v>200110</v>
          </cell>
          <cell r="S3613">
            <v>37175</v>
          </cell>
          <cell r="T3613">
            <v>2320.41</v>
          </cell>
          <cell r="U3613">
            <v>2320.0048387096772</v>
          </cell>
          <cell r="V3613">
            <v>2300.1046849315071</v>
          </cell>
        </row>
        <row r="3614">
          <cell r="B3614">
            <v>31247</v>
          </cell>
          <cell r="C3614">
            <v>1</v>
          </cell>
          <cell r="D3614">
            <v>1</v>
          </cell>
          <cell r="Q3614">
            <v>2001</v>
          </cell>
          <cell r="R3614" t="str">
            <v>200110</v>
          </cell>
          <cell r="S3614">
            <v>37176</v>
          </cell>
          <cell r="T3614">
            <v>2312.33</v>
          </cell>
          <cell r="U3614">
            <v>2320.0048387096772</v>
          </cell>
          <cell r="V3614">
            <v>2300.1046849315071</v>
          </cell>
        </row>
        <row r="3615">
          <cell r="B3615">
            <v>31248</v>
          </cell>
          <cell r="C3615">
            <v>1</v>
          </cell>
          <cell r="D3615">
            <v>1</v>
          </cell>
          <cell r="Q3615">
            <v>2001</v>
          </cell>
          <cell r="R3615" t="str">
            <v>200110</v>
          </cell>
          <cell r="S3615">
            <v>37177</v>
          </cell>
          <cell r="T3615">
            <v>2314.7399999999998</v>
          </cell>
          <cell r="U3615">
            <v>2320.0048387096772</v>
          </cell>
          <cell r="V3615">
            <v>2300.1046849315071</v>
          </cell>
        </row>
        <row r="3616">
          <cell r="B3616">
            <v>31249</v>
          </cell>
          <cell r="C3616">
            <v>1</v>
          </cell>
          <cell r="D3616">
            <v>1</v>
          </cell>
          <cell r="Q3616">
            <v>2001</v>
          </cell>
          <cell r="R3616" t="str">
            <v>200110</v>
          </cell>
          <cell r="S3616">
            <v>37178</v>
          </cell>
          <cell r="T3616">
            <v>2314.7399999999998</v>
          </cell>
          <cell r="U3616">
            <v>2320.0048387096772</v>
          </cell>
          <cell r="V3616">
            <v>2300.1046849315071</v>
          </cell>
        </row>
        <row r="3617">
          <cell r="B3617">
            <v>31250</v>
          </cell>
          <cell r="C3617">
            <v>1</v>
          </cell>
          <cell r="D3617">
            <v>1</v>
          </cell>
          <cell r="Q3617">
            <v>2001</v>
          </cell>
          <cell r="R3617" t="str">
            <v>200110</v>
          </cell>
          <cell r="S3617">
            <v>37179</v>
          </cell>
          <cell r="T3617">
            <v>2314.7399999999998</v>
          </cell>
          <cell r="U3617">
            <v>2320.0048387096772</v>
          </cell>
          <cell r="V3617">
            <v>2300.1046849315071</v>
          </cell>
        </row>
        <row r="3618">
          <cell r="B3618">
            <v>31251</v>
          </cell>
          <cell r="C3618">
            <v>1</v>
          </cell>
          <cell r="D3618">
            <v>1</v>
          </cell>
          <cell r="Q3618">
            <v>2001</v>
          </cell>
          <cell r="R3618" t="str">
            <v>200110</v>
          </cell>
          <cell r="S3618">
            <v>37180</v>
          </cell>
          <cell r="T3618">
            <v>2314.7399999999998</v>
          </cell>
          <cell r="U3618">
            <v>2320.0048387096772</v>
          </cell>
          <cell r="V3618">
            <v>2300.1046849315071</v>
          </cell>
        </row>
        <row r="3619">
          <cell r="B3619">
            <v>31252</v>
          </cell>
          <cell r="C3619">
            <v>1</v>
          </cell>
          <cell r="D3619">
            <v>1</v>
          </cell>
          <cell r="Q3619">
            <v>2001</v>
          </cell>
          <cell r="R3619" t="str">
            <v>200110</v>
          </cell>
          <cell r="S3619">
            <v>37181</v>
          </cell>
          <cell r="T3619">
            <v>2303.3000000000002</v>
          </cell>
          <cell r="U3619">
            <v>2320.0048387096772</v>
          </cell>
          <cell r="V3619">
            <v>2300.1046849315071</v>
          </cell>
        </row>
        <row r="3620">
          <cell r="B3620">
            <v>31253</v>
          </cell>
          <cell r="C3620">
            <v>1</v>
          </cell>
          <cell r="D3620">
            <v>1</v>
          </cell>
          <cell r="Q3620">
            <v>2001</v>
          </cell>
          <cell r="R3620" t="str">
            <v>200110</v>
          </cell>
          <cell r="S3620">
            <v>37182</v>
          </cell>
          <cell r="T3620">
            <v>2300.0100000000002</v>
          </cell>
          <cell r="U3620">
            <v>2320.0048387096772</v>
          </cell>
          <cell r="V3620">
            <v>2300.1046849315071</v>
          </cell>
        </row>
        <row r="3621">
          <cell r="B3621">
            <v>31254</v>
          </cell>
          <cell r="C3621">
            <v>1</v>
          </cell>
          <cell r="D3621">
            <v>1</v>
          </cell>
          <cell r="Q3621">
            <v>2001</v>
          </cell>
          <cell r="R3621" t="str">
            <v>200110</v>
          </cell>
          <cell r="S3621">
            <v>37183</v>
          </cell>
          <cell r="T3621">
            <v>2313.2399999999998</v>
          </cell>
          <cell r="U3621">
            <v>2320.0048387096772</v>
          </cell>
          <cell r="V3621">
            <v>2300.1046849315071</v>
          </cell>
        </row>
        <row r="3622">
          <cell r="B3622">
            <v>31255</v>
          </cell>
          <cell r="C3622">
            <v>1</v>
          </cell>
          <cell r="D3622">
            <v>1</v>
          </cell>
          <cell r="Q3622">
            <v>2001</v>
          </cell>
          <cell r="R3622" t="str">
            <v>200110</v>
          </cell>
          <cell r="S3622">
            <v>37184</v>
          </cell>
          <cell r="T3622">
            <v>2315.2600000000002</v>
          </cell>
          <cell r="U3622">
            <v>2320.0048387096772</v>
          </cell>
          <cell r="V3622">
            <v>2300.1046849315071</v>
          </cell>
        </row>
        <row r="3623">
          <cell r="B3623">
            <v>31256</v>
          </cell>
          <cell r="C3623">
            <v>1</v>
          </cell>
          <cell r="D3623">
            <v>1</v>
          </cell>
          <cell r="Q3623">
            <v>2001</v>
          </cell>
          <cell r="R3623" t="str">
            <v>200110</v>
          </cell>
          <cell r="S3623">
            <v>37185</v>
          </cell>
          <cell r="T3623">
            <v>2315.2600000000002</v>
          </cell>
          <cell r="U3623">
            <v>2320.0048387096772</v>
          </cell>
          <cell r="V3623">
            <v>2300.1046849315071</v>
          </cell>
        </row>
        <row r="3624">
          <cell r="B3624">
            <v>31257</v>
          </cell>
          <cell r="C3624">
            <v>1</v>
          </cell>
          <cell r="D3624">
            <v>1</v>
          </cell>
          <cell r="Q3624">
            <v>2001</v>
          </cell>
          <cell r="R3624" t="str">
            <v>200110</v>
          </cell>
          <cell r="S3624">
            <v>37186</v>
          </cell>
          <cell r="T3624">
            <v>2315.2600000000002</v>
          </cell>
          <cell r="U3624">
            <v>2320.0048387096772</v>
          </cell>
          <cell r="V3624">
            <v>2300.1046849315071</v>
          </cell>
        </row>
        <row r="3625">
          <cell r="B3625">
            <v>31258</v>
          </cell>
          <cell r="C3625">
            <v>1</v>
          </cell>
          <cell r="D3625">
            <v>1</v>
          </cell>
          <cell r="Q3625">
            <v>2001</v>
          </cell>
          <cell r="R3625" t="str">
            <v>200110</v>
          </cell>
          <cell r="S3625">
            <v>37187</v>
          </cell>
          <cell r="T3625">
            <v>2318.4699999999998</v>
          </cell>
          <cell r="U3625">
            <v>2320.0048387096772</v>
          </cell>
          <cell r="V3625">
            <v>2300.1046849315071</v>
          </cell>
        </row>
        <row r="3626">
          <cell r="B3626">
            <v>31259</v>
          </cell>
          <cell r="C3626">
            <v>1</v>
          </cell>
          <cell r="D3626">
            <v>1</v>
          </cell>
          <cell r="Q3626">
            <v>2001</v>
          </cell>
          <cell r="R3626" t="str">
            <v>200110</v>
          </cell>
          <cell r="S3626">
            <v>37188</v>
          </cell>
          <cell r="T3626">
            <v>2316.14</v>
          </cell>
          <cell r="U3626">
            <v>2320.0048387096772</v>
          </cell>
          <cell r="V3626">
            <v>2300.1046849315071</v>
          </cell>
        </row>
        <row r="3627">
          <cell r="B3627">
            <v>31260</v>
          </cell>
          <cell r="C3627">
            <v>1</v>
          </cell>
          <cell r="D3627">
            <v>1</v>
          </cell>
          <cell r="Q3627">
            <v>2001</v>
          </cell>
          <cell r="R3627" t="str">
            <v>200110</v>
          </cell>
          <cell r="S3627">
            <v>37189</v>
          </cell>
          <cell r="T3627">
            <v>2319.5300000000002</v>
          </cell>
          <cell r="U3627">
            <v>2320.0048387096772</v>
          </cell>
          <cell r="V3627">
            <v>2300.1046849315071</v>
          </cell>
        </row>
        <row r="3628">
          <cell r="B3628">
            <v>31261</v>
          </cell>
          <cell r="C3628">
            <v>1</v>
          </cell>
          <cell r="D3628">
            <v>1</v>
          </cell>
          <cell r="Q3628">
            <v>2001</v>
          </cell>
          <cell r="R3628" t="str">
            <v>200110</v>
          </cell>
          <cell r="S3628">
            <v>37190</v>
          </cell>
          <cell r="T3628">
            <v>2316.6799999999998</v>
          </cell>
          <cell r="U3628">
            <v>2320.0048387096772</v>
          </cell>
          <cell r="V3628">
            <v>2300.1046849315071</v>
          </cell>
        </row>
        <row r="3629">
          <cell r="B3629">
            <v>31262</v>
          </cell>
          <cell r="C3629">
            <v>1</v>
          </cell>
          <cell r="D3629">
            <v>1</v>
          </cell>
          <cell r="Q3629">
            <v>2001</v>
          </cell>
          <cell r="R3629" t="str">
            <v>200110</v>
          </cell>
          <cell r="S3629">
            <v>37191</v>
          </cell>
          <cell r="T3629">
            <v>2314.5</v>
          </cell>
          <cell r="U3629">
            <v>2320.0048387096772</v>
          </cell>
          <cell r="V3629">
            <v>2300.1046849315071</v>
          </cell>
        </row>
        <row r="3630">
          <cell r="B3630">
            <v>31263</v>
          </cell>
          <cell r="C3630">
            <v>1</v>
          </cell>
          <cell r="D3630">
            <v>1</v>
          </cell>
          <cell r="Q3630">
            <v>2001</v>
          </cell>
          <cell r="R3630" t="str">
            <v>200110</v>
          </cell>
          <cell r="S3630">
            <v>37192</v>
          </cell>
          <cell r="T3630">
            <v>2314.5</v>
          </cell>
          <cell r="U3630">
            <v>2320.0048387096772</v>
          </cell>
          <cell r="V3630">
            <v>2300.1046849315071</v>
          </cell>
        </row>
        <row r="3631">
          <cell r="B3631">
            <v>31264</v>
          </cell>
          <cell r="C3631">
            <v>1</v>
          </cell>
          <cell r="D3631">
            <v>1</v>
          </cell>
          <cell r="Q3631">
            <v>2001</v>
          </cell>
          <cell r="R3631" t="str">
            <v>200110</v>
          </cell>
          <cell r="S3631">
            <v>37193</v>
          </cell>
          <cell r="T3631">
            <v>2314.5</v>
          </cell>
          <cell r="U3631">
            <v>2320.0048387096772</v>
          </cell>
          <cell r="V3631">
            <v>2300.1046849315071</v>
          </cell>
        </row>
        <row r="3632">
          <cell r="B3632">
            <v>31265</v>
          </cell>
          <cell r="C3632">
            <v>1</v>
          </cell>
          <cell r="D3632">
            <v>1</v>
          </cell>
          <cell r="Q3632">
            <v>2001</v>
          </cell>
          <cell r="R3632" t="str">
            <v>200110</v>
          </cell>
          <cell r="S3632">
            <v>37194</v>
          </cell>
          <cell r="T3632">
            <v>2311.42</v>
          </cell>
          <cell r="U3632">
            <v>2320.0048387096772</v>
          </cell>
          <cell r="V3632">
            <v>2300.1046849315071</v>
          </cell>
        </row>
        <row r="3633">
          <cell r="B3633">
            <v>31266</v>
          </cell>
          <cell r="C3633">
            <v>1</v>
          </cell>
          <cell r="D3633">
            <v>1</v>
          </cell>
          <cell r="Q3633">
            <v>2001</v>
          </cell>
          <cell r="R3633" t="str">
            <v>200110</v>
          </cell>
          <cell r="S3633">
            <v>37195</v>
          </cell>
          <cell r="T3633">
            <v>2310.02</v>
          </cell>
          <cell r="U3633">
            <v>2320.0048387096772</v>
          </cell>
          <cell r="V3633">
            <v>2300.1046849315071</v>
          </cell>
        </row>
        <row r="3634">
          <cell r="B3634">
            <v>31267</v>
          </cell>
          <cell r="C3634">
            <v>1</v>
          </cell>
          <cell r="D3634">
            <v>1</v>
          </cell>
          <cell r="Q3634">
            <v>2001</v>
          </cell>
          <cell r="R3634" t="str">
            <v>200111</v>
          </cell>
          <cell r="S3634">
            <v>37196</v>
          </cell>
          <cell r="T3634">
            <v>2309.12</v>
          </cell>
          <cell r="U3634">
            <v>2310.3363333333336</v>
          </cell>
          <cell r="V3634">
            <v>2300.1046849315071</v>
          </cell>
        </row>
        <row r="3635">
          <cell r="B3635">
            <v>31268</v>
          </cell>
          <cell r="C3635">
            <v>1</v>
          </cell>
          <cell r="D3635">
            <v>1</v>
          </cell>
          <cell r="Q3635">
            <v>2001</v>
          </cell>
          <cell r="R3635" t="str">
            <v>200111</v>
          </cell>
          <cell r="S3635">
            <v>37197</v>
          </cell>
          <cell r="T3635">
            <v>2309.89</v>
          </cell>
          <cell r="U3635">
            <v>2310.3363333333336</v>
          </cell>
          <cell r="V3635">
            <v>2300.1046849315071</v>
          </cell>
        </row>
        <row r="3636">
          <cell r="B3636">
            <v>31269</v>
          </cell>
          <cell r="C3636">
            <v>1</v>
          </cell>
          <cell r="D3636">
            <v>1</v>
          </cell>
          <cell r="Q3636">
            <v>2001</v>
          </cell>
          <cell r="R3636" t="str">
            <v>200111</v>
          </cell>
          <cell r="S3636">
            <v>37198</v>
          </cell>
          <cell r="T3636">
            <v>2309.42</v>
          </cell>
          <cell r="U3636">
            <v>2310.3363333333336</v>
          </cell>
          <cell r="V3636">
            <v>2300.1046849315071</v>
          </cell>
        </row>
        <row r="3637">
          <cell r="B3637">
            <v>31270</v>
          </cell>
          <cell r="C3637">
            <v>1</v>
          </cell>
          <cell r="D3637">
            <v>1</v>
          </cell>
          <cell r="Q3637">
            <v>2001</v>
          </cell>
          <cell r="R3637" t="str">
            <v>200111</v>
          </cell>
          <cell r="S3637">
            <v>37199</v>
          </cell>
          <cell r="T3637">
            <v>2309.42</v>
          </cell>
          <cell r="U3637">
            <v>2310.3363333333336</v>
          </cell>
          <cell r="V3637">
            <v>2300.1046849315071</v>
          </cell>
        </row>
        <row r="3638">
          <cell r="B3638">
            <v>31271</v>
          </cell>
          <cell r="C3638">
            <v>1</v>
          </cell>
          <cell r="D3638">
            <v>1</v>
          </cell>
          <cell r="Q3638">
            <v>2001</v>
          </cell>
          <cell r="R3638" t="str">
            <v>200111</v>
          </cell>
          <cell r="S3638">
            <v>37200</v>
          </cell>
          <cell r="T3638">
            <v>2309.42</v>
          </cell>
          <cell r="U3638">
            <v>2310.3363333333336</v>
          </cell>
          <cell r="V3638">
            <v>2300.1046849315071</v>
          </cell>
        </row>
        <row r="3639">
          <cell r="B3639">
            <v>31272</v>
          </cell>
          <cell r="C3639">
            <v>1</v>
          </cell>
          <cell r="D3639">
            <v>1</v>
          </cell>
          <cell r="Q3639">
            <v>2001</v>
          </cell>
          <cell r="R3639" t="str">
            <v>200111</v>
          </cell>
          <cell r="S3639">
            <v>37201</v>
          </cell>
          <cell r="T3639">
            <v>2309.42</v>
          </cell>
          <cell r="U3639">
            <v>2310.3363333333336</v>
          </cell>
          <cell r="V3639">
            <v>2300.1046849315071</v>
          </cell>
        </row>
        <row r="3640">
          <cell r="B3640">
            <v>31273</v>
          </cell>
          <cell r="C3640">
            <v>1</v>
          </cell>
          <cell r="D3640">
            <v>1</v>
          </cell>
          <cell r="Q3640">
            <v>2001</v>
          </cell>
          <cell r="R3640" t="str">
            <v>200111</v>
          </cell>
          <cell r="S3640">
            <v>37202</v>
          </cell>
          <cell r="T3640">
            <v>2309.2199999999998</v>
          </cell>
          <cell r="U3640">
            <v>2310.3363333333336</v>
          </cell>
          <cell r="V3640">
            <v>2300.1046849315071</v>
          </cell>
        </row>
        <row r="3641">
          <cell r="B3641">
            <v>31274</v>
          </cell>
          <cell r="C3641">
            <v>1</v>
          </cell>
          <cell r="D3641">
            <v>1</v>
          </cell>
          <cell r="Q3641">
            <v>2001</v>
          </cell>
          <cell r="R3641" t="str">
            <v>200111</v>
          </cell>
          <cell r="S3641">
            <v>37203</v>
          </cell>
          <cell r="T3641">
            <v>2306.5700000000002</v>
          </cell>
          <cell r="U3641">
            <v>2310.3363333333336</v>
          </cell>
          <cell r="V3641">
            <v>2300.1046849315071</v>
          </cell>
        </row>
        <row r="3642">
          <cell r="B3642">
            <v>31275</v>
          </cell>
          <cell r="C3642">
            <v>1</v>
          </cell>
          <cell r="D3642">
            <v>1</v>
          </cell>
          <cell r="Q3642">
            <v>2001</v>
          </cell>
          <cell r="R3642" t="str">
            <v>200111</v>
          </cell>
          <cell r="S3642">
            <v>37204</v>
          </cell>
          <cell r="T3642">
            <v>2307.2399999999998</v>
          </cell>
          <cell r="U3642">
            <v>2310.3363333333336</v>
          </cell>
          <cell r="V3642">
            <v>2300.1046849315071</v>
          </cell>
        </row>
        <row r="3643">
          <cell r="B3643">
            <v>31276</v>
          </cell>
          <cell r="C3643">
            <v>1</v>
          </cell>
          <cell r="D3643">
            <v>1</v>
          </cell>
          <cell r="Q3643">
            <v>2001</v>
          </cell>
          <cell r="R3643" t="str">
            <v>200111</v>
          </cell>
          <cell r="S3643">
            <v>37205</v>
          </cell>
          <cell r="T3643">
            <v>2303.6799999999998</v>
          </cell>
          <cell r="U3643">
            <v>2310.3363333333336</v>
          </cell>
          <cell r="V3643">
            <v>2300.1046849315071</v>
          </cell>
        </row>
        <row r="3644">
          <cell r="B3644">
            <v>31277</v>
          </cell>
          <cell r="C3644">
            <v>1</v>
          </cell>
          <cell r="D3644">
            <v>1</v>
          </cell>
          <cell r="Q3644">
            <v>2001</v>
          </cell>
          <cell r="R3644" t="str">
            <v>200111</v>
          </cell>
          <cell r="S3644">
            <v>37206</v>
          </cell>
          <cell r="T3644">
            <v>2303.6799999999998</v>
          </cell>
          <cell r="U3644">
            <v>2310.3363333333336</v>
          </cell>
          <cell r="V3644">
            <v>2300.1046849315071</v>
          </cell>
        </row>
        <row r="3645">
          <cell r="B3645">
            <v>31278</v>
          </cell>
          <cell r="C3645">
            <v>1</v>
          </cell>
          <cell r="D3645">
            <v>1</v>
          </cell>
          <cell r="Q3645">
            <v>2001</v>
          </cell>
          <cell r="R3645" t="str">
            <v>200111</v>
          </cell>
          <cell r="S3645">
            <v>37207</v>
          </cell>
          <cell r="T3645">
            <v>2303.6799999999998</v>
          </cell>
          <cell r="U3645">
            <v>2310.3363333333336</v>
          </cell>
          <cell r="V3645">
            <v>2300.1046849315071</v>
          </cell>
        </row>
        <row r="3646">
          <cell r="B3646">
            <v>31279</v>
          </cell>
          <cell r="C3646">
            <v>1</v>
          </cell>
          <cell r="D3646">
            <v>1</v>
          </cell>
          <cell r="Q3646">
            <v>2001</v>
          </cell>
          <cell r="R3646" t="str">
            <v>200111</v>
          </cell>
          <cell r="S3646">
            <v>37208</v>
          </cell>
          <cell r="T3646">
            <v>2303.6799999999998</v>
          </cell>
          <cell r="U3646">
            <v>2310.3363333333336</v>
          </cell>
          <cell r="V3646">
            <v>2300.1046849315071</v>
          </cell>
        </row>
        <row r="3647">
          <cell r="B3647">
            <v>31280</v>
          </cell>
          <cell r="C3647">
            <v>1</v>
          </cell>
          <cell r="D3647">
            <v>1</v>
          </cell>
          <cell r="Q3647">
            <v>2001</v>
          </cell>
          <cell r="R3647" t="str">
            <v>200111</v>
          </cell>
          <cell r="S3647">
            <v>37209</v>
          </cell>
          <cell r="T3647">
            <v>2300.69</v>
          </cell>
          <cell r="U3647">
            <v>2310.3363333333336</v>
          </cell>
          <cell r="V3647">
            <v>2300.1046849315071</v>
          </cell>
        </row>
        <row r="3648">
          <cell r="B3648">
            <v>31281</v>
          </cell>
          <cell r="C3648">
            <v>1</v>
          </cell>
          <cell r="D3648">
            <v>1</v>
          </cell>
          <cell r="Q3648">
            <v>2001</v>
          </cell>
          <cell r="R3648" t="str">
            <v>200111</v>
          </cell>
          <cell r="S3648">
            <v>37210</v>
          </cell>
          <cell r="T3648">
            <v>2302.81</v>
          </cell>
          <cell r="U3648">
            <v>2310.3363333333336</v>
          </cell>
          <cell r="V3648">
            <v>2300.1046849315071</v>
          </cell>
        </row>
        <row r="3649">
          <cell r="B3649">
            <v>31282</v>
          </cell>
          <cell r="C3649">
            <v>1</v>
          </cell>
          <cell r="D3649">
            <v>1</v>
          </cell>
          <cell r="Q3649">
            <v>2001</v>
          </cell>
          <cell r="R3649" t="str">
            <v>200111</v>
          </cell>
          <cell r="S3649">
            <v>37211</v>
          </cell>
          <cell r="T3649">
            <v>2311.5700000000002</v>
          </cell>
          <cell r="U3649">
            <v>2310.3363333333336</v>
          </cell>
          <cell r="V3649">
            <v>2300.1046849315071</v>
          </cell>
        </row>
        <row r="3650">
          <cell r="B3650">
            <v>31283</v>
          </cell>
          <cell r="C3650">
            <v>1</v>
          </cell>
          <cell r="D3650">
            <v>1</v>
          </cell>
          <cell r="Q3650">
            <v>2001</v>
          </cell>
          <cell r="R3650" t="str">
            <v>200111</v>
          </cell>
          <cell r="S3650">
            <v>37212</v>
          </cell>
          <cell r="T3650">
            <v>2314.33</v>
          </cell>
          <cell r="U3650">
            <v>2310.3363333333336</v>
          </cell>
          <cell r="V3650">
            <v>2300.1046849315071</v>
          </cell>
        </row>
        <row r="3651">
          <cell r="B3651">
            <v>31284</v>
          </cell>
          <cell r="C3651">
            <v>1</v>
          </cell>
          <cell r="D3651">
            <v>1</v>
          </cell>
          <cell r="Q3651">
            <v>2001</v>
          </cell>
          <cell r="R3651" t="str">
            <v>200111</v>
          </cell>
          <cell r="S3651">
            <v>37213</v>
          </cell>
          <cell r="T3651">
            <v>2314.33</v>
          </cell>
          <cell r="U3651">
            <v>2310.3363333333336</v>
          </cell>
          <cell r="V3651">
            <v>2300.1046849315071</v>
          </cell>
        </row>
        <row r="3652">
          <cell r="B3652">
            <v>31285</v>
          </cell>
          <cell r="C3652">
            <v>1</v>
          </cell>
          <cell r="D3652">
            <v>1</v>
          </cell>
          <cell r="Q3652">
            <v>2001</v>
          </cell>
          <cell r="R3652" t="str">
            <v>200111</v>
          </cell>
          <cell r="S3652">
            <v>37214</v>
          </cell>
          <cell r="T3652">
            <v>2314.33</v>
          </cell>
          <cell r="U3652">
            <v>2310.3363333333336</v>
          </cell>
          <cell r="V3652">
            <v>2300.1046849315071</v>
          </cell>
        </row>
        <row r="3653">
          <cell r="B3653">
            <v>31286</v>
          </cell>
          <cell r="C3653">
            <v>1</v>
          </cell>
          <cell r="D3653">
            <v>1</v>
          </cell>
          <cell r="Q3653">
            <v>2001</v>
          </cell>
          <cell r="R3653" t="str">
            <v>200111</v>
          </cell>
          <cell r="S3653">
            <v>37215</v>
          </cell>
          <cell r="T3653">
            <v>2310.9</v>
          </cell>
          <cell r="U3653">
            <v>2310.3363333333336</v>
          </cell>
          <cell r="V3653">
            <v>2300.1046849315071</v>
          </cell>
        </row>
        <row r="3654">
          <cell r="B3654">
            <v>31287</v>
          </cell>
          <cell r="C3654">
            <v>1</v>
          </cell>
          <cell r="D3654">
            <v>1</v>
          </cell>
          <cell r="Q3654">
            <v>2001</v>
          </cell>
          <cell r="R3654" t="str">
            <v>200111</v>
          </cell>
          <cell r="S3654">
            <v>37216</v>
          </cell>
          <cell r="T3654">
            <v>2314.86</v>
          </cell>
          <cell r="U3654">
            <v>2310.3363333333336</v>
          </cell>
          <cell r="V3654">
            <v>2300.1046849315071</v>
          </cell>
        </row>
        <row r="3655">
          <cell r="B3655">
            <v>31288</v>
          </cell>
          <cell r="C3655">
            <v>1</v>
          </cell>
          <cell r="D3655">
            <v>1</v>
          </cell>
          <cell r="Q3655">
            <v>2001</v>
          </cell>
          <cell r="R3655" t="str">
            <v>200111</v>
          </cell>
          <cell r="S3655">
            <v>37217</v>
          </cell>
          <cell r="T3655">
            <v>2319.34</v>
          </cell>
          <cell r="U3655">
            <v>2310.3363333333336</v>
          </cell>
          <cell r="V3655">
            <v>2300.1046849315071</v>
          </cell>
        </row>
        <row r="3656">
          <cell r="B3656">
            <v>31289</v>
          </cell>
          <cell r="C3656">
            <v>1</v>
          </cell>
          <cell r="D3656">
            <v>1</v>
          </cell>
          <cell r="Q3656">
            <v>2001</v>
          </cell>
          <cell r="R3656" t="str">
            <v>200111</v>
          </cell>
          <cell r="S3656">
            <v>37218</v>
          </cell>
          <cell r="T3656">
            <v>2317.5700000000002</v>
          </cell>
          <cell r="U3656">
            <v>2310.3363333333336</v>
          </cell>
          <cell r="V3656">
            <v>2300.1046849315071</v>
          </cell>
        </row>
        <row r="3657">
          <cell r="B3657">
            <v>31290</v>
          </cell>
          <cell r="C3657">
            <v>1</v>
          </cell>
          <cell r="D3657">
            <v>1</v>
          </cell>
          <cell r="Q3657">
            <v>2001</v>
          </cell>
          <cell r="R3657" t="str">
            <v>200111</v>
          </cell>
          <cell r="S3657">
            <v>37219</v>
          </cell>
          <cell r="T3657">
            <v>2316.4</v>
          </cell>
          <cell r="U3657">
            <v>2310.3363333333336</v>
          </cell>
          <cell r="V3657">
            <v>2300.1046849315071</v>
          </cell>
        </row>
        <row r="3658">
          <cell r="B3658">
            <v>31291</v>
          </cell>
          <cell r="C3658">
            <v>1</v>
          </cell>
          <cell r="D3658">
            <v>1</v>
          </cell>
          <cell r="Q3658">
            <v>2001</v>
          </cell>
          <cell r="R3658" t="str">
            <v>200111</v>
          </cell>
          <cell r="S3658">
            <v>37220</v>
          </cell>
          <cell r="T3658">
            <v>2316.4</v>
          </cell>
          <cell r="U3658">
            <v>2310.3363333333336</v>
          </cell>
          <cell r="V3658">
            <v>2300.1046849315071</v>
          </cell>
        </row>
        <row r="3659">
          <cell r="B3659">
            <v>31292</v>
          </cell>
          <cell r="C3659">
            <v>1</v>
          </cell>
          <cell r="D3659">
            <v>1</v>
          </cell>
          <cell r="Q3659">
            <v>2001</v>
          </cell>
          <cell r="R3659" t="str">
            <v>200111</v>
          </cell>
          <cell r="S3659">
            <v>37221</v>
          </cell>
          <cell r="T3659">
            <v>2316.4</v>
          </cell>
          <cell r="U3659">
            <v>2310.3363333333336</v>
          </cell>
          <cell r="V3659">
            <v>2300.1046849315071</v>
          </cell>
        </row>
        <row r="3660">
          <cell r="B3660">
            <v>31293</v>
          </cell>
          <cell r="C3660">
            <v>1</v>
          </cell>
          <cell r="D3660">
            <v>1</v>
          </cell>
          <cell r="Q3660">
            <v>2001</v>
          </cell>
          <cell r="R3660" t="str">
            <v>200111</v>
          </cell>
          <cell r="S3660">
            <v>37222</v>
          </cell>
          <cell r="T3660">
            <v>2313.2600000000002</v>
          </cell>
          <cell r="U3660">
            <v>2310.3363333333336</v>
          </cell>
          <cell r="V3660">
            <v>2300.1046849315071</v>
          </cell>
        </row>
        <row r="3661">
          <cell r="B3661">
            <v>31294</v>
          </cell>
          <cell r="C3661">
            <v>1</v>
          </cell>
          <cell r="D3661">
            <v>1</v>
          </cell>
          <cell r="Q3661">
            <v>2001</v>
          </cell>
          <cell r="R3661" t="str">
            <v>200111</v>
          </cell>
          <cell r="S3661">
            <v>37223</v>
          </cell>
          <cell r="T3661">
            <v>2312.9</v>
          </cell>
          <cell r="U3661">
            <v>2310.3363333333336</v>
          </cell>
          <cell r="V3661">
            <v>2300.1046849315071</v>
          </cell>
        </row>
        <row r="3662">
          <cell r="B3662">
            <v>31295</v>
          </cell>
          <cell r="C3662">
            <v>1</v>
          </cell>
          <cell r="D3662">
            <v>1</v>
          </cell>
          <cell r="Q3662">
            <v>2001</v>
          </cell>
          <cell r="R3662" t="str">
            <v>200111</v>
          </cell>
          <cell r="S3662">
            <v>37224</v>
          </cell>
          <cell r="T3662">
            <v>2310.9699999999998</v>
          </cell>
          <cell r="U3662">
            <v>2310.3363333333336</v>
          </cell>
          <cell r="V3662">
            <v>2300.1046849315071</v>
          </cell>
        </row>
        <row r="3663">
          <cell r="B3663">
            <v>31296</v>
          </cell>
          <cell r="C3663">
            <v>1</v>
          </cell>
          <cell r="D3663">
            <v>1</v>
          </cell>
          <cell r="Q3663">
            <v>2001</v>
          </cell>
          <cell r="R3663" t="str">
            <v>200111</v>
          </cell>
          <cell r="S3663">
            <v>37225</v>
          </cell>
          <cell r="T3663">
            <v>2308.59</v>
          </cell>
          <cell r="U3663">
            <v>2310.3363333333336</v>
          </cell>
          <cell r="V3663">
            <v>2300.1046849315071</v>
          </cell>
        </row>
        <row r="3664">
          <cell r="B3664">
            <v>31297</v>
          </cell>
          <cell r="C3664">
            <v>1</v>
          </cell>
          <cell r="D3664">
            <v>1</v>
          </cell>
          <cell r="Q3664">
            <v>2001</v>
          </cell>
          <cell r="R3664" t="str">
            <v>200112</v>
          </cell>
          <cell r="S3664">
            <v>37226</v>
          </cell>
          <cell r="T3664">
            <v>2303.35</v>
          </cell>
          <cell r="U3664">
            <v>2306.1303225806446</v>
          </cell>
          <cell r="V3664">
            <v>2300.1046849315071</v>
          </cell>
        </row>
        <row r="3665">
          <cell r="B3665">
            <v>31298</v>
          </cell>
          <cell r="C3665">
            <v>1</v>
          </cell>
          <cell r="D3665">
            <v>1</v>
          </cell>
          <cell r="Q3665">
            <v>2001</v>
          </cell>
          <cell r="R3665" t="str">
            <v>200112</v>
          </cell>
          <cell r="S3665">
            <v>37227</v>
          </cell>
          <cell r="T3665">
            <v>2303.35</v>
          </cell>
          <cell r="U3665">
            <v>2306.1303225806446</v>
          </cell>
          <cell r="V3665">
            <v>2300.1046849315071</v>
          </cell>
        </row>
        <row r="3666">
          <cell r="B3666">
            <v>31299</v>
          </cell>
          <cell r="C3666">
            <v>1</v>
          </cell>
          <cell r="D3666">
            <v>1</v>
          </cell>
          <cell r="Q3666">
            <v>2001</v>
          </cell>
          <cell r="R3666" t="str">
            <v>200112</v>
          </cell>
          <cell r="S3666">
            <v>37228</v>
          </cell>
          <cell r="T3666">
            <v>2303.35</v>
          </cell>
          <cell r="U3666">
            <v>2306.1303225806446</v>
          </cell>
          <cell r="V3666">
            <v>2300.1046849315071</v>
          </cell>
        </row>
        <row r="3667">
          <cell r="B3667">
            <v>31300</v>
          </cell>
          <cell r="C3667">
            <v>1</v>
          </cell>
          <cell r="D3667">
            <v>1</v>
          </cell>
          <cell r="Q3667">
            <v>2001</v>
          </cell>
          <cell r="R3667" t="str">
            <v>200112</v>
          </cell>
          <cell r="S3667">
            <v>37229</v>
          </cell>
          <cell r="T3667">
            <v>2304.13</v>
          </cell>
          <cell r="U3667">
            <v>2306.1303225806446</v>
          </cell>
          <cell r="V3667">
            <v>2300.1046849315071</v>
          </cell>
        </row>
        <row r="3668">
          <cell r="B3668">
            <v>31301</v>
          </cell>
          <cell r="C3668">
            <v>1</v>
          </cell>
          <cell r="D3668">
            <v>1</v>
          </cell>
          <cell r="Q3668">
            <v>2001</v>
          </cell>
          <cell r="R3668" t="str">
            <v>200112</v>
          </cell>
          <cell r="S3668">
            <v>37230</v>
          </cell>
          <cell r="T3668">
            <v>2314.7600000000002</v>
          </cell>
          <cell r="U3668">
            <v>2306.1303225806446</v>
          </cell>
          <cell r="V3668">
            <v>2300.1046849315071</v>
          </cell>
        </row>
        <row r="3669">
          <cell r="B3669">
            <v>31302</v>
          </cell>
          <cell r="C3669">
            <v>1</v>
          </cell>
          <cell r="D3669">
            <v>1</v>
          </cell>
          <cell r="Q3669">
            <v>2001</v>
          </cell>
          <cell r="R3669" t="str">
            <v>200112</v>
          </cell>
          <cell r="S3669">
            <v>37231</v>
          </cell>
          <cell r="T3669">
            <v>2315.36</v>
          </cell>
          <cell r="U3669">
            <v>2306.1303225806446</v>
          </cell>
          <cell r="V3669">
            <v>2300.1046849315071</v>
          </cell>
        </row>
        <row r="3670">
          <cell r="B3670">
            <v>31303</v>
          </cell>
          <cell r="C3670">
            <v>1</v>
          </cell>
          <cell r="D3670">
            <v>1</v>
          </cell>
          <cell r="Q3670">
            <v>2001</v>
          </cell>
          <cell r="R3670" t="str">
            <v>200112</v>
          </cell>
          <cell r="S3670">
            <v>37232</v>
          </cell>
          <cell r="T3670">
            <v>2314.89</v>
          </cell>
          <cell r="U3670">
            <v>2306.1303225806446</v>
          </cell>
          <cell r="V3670">
            <v>2300.1046849315071</v>
          </cell>
        </row>
        <row r="3671">
          <cell r="B3671">
            <v>31304</v>
          </cell>
          <cell r="C3671">
            <v>1</v>
          </cell>
          <cell r="D3671">
            <v>1</v>
          </cell>
          <cell r="Q3671">
            <v>2001</v>
          </cell>
          <cell r="R3671" t="str">
            <v>200112</v>
          </cell>
          <cell r="S3671">
            <v>37233</v>
          </cell>
          <cell r="T3671">
            <v>2310.9</v>
          </cell>
          <cell r="U3671">
            <v>2306.1303225806446</v>
          </cell>
          <cell r="V3671">
            <v>2300.1046849315071</v>
          </cell>
        </row>
        <row r="3672">
          <cell r="B3672">
            <v>31305</v>
          </cell>
          <cell r="C3672">
            <v>1</v>
          </cell>
          <cell r="D3672">
            <v>1</v>
          </cell>
          <cell r="Q3672">
            <v>2001</v>
          </cell>
          <cell r="R3672" t="str">
            <v>200112</v>
          </cell>
          <cell r="S3672">
            <v>37234</v>
          </cell>
          <cell r="T3672">
            <v>2310.9</v>
          </cell>
          <cell r="U3672">
            <v>2306.1303225806446</v>
          </cell>
          <cell r="V3672">
            <v>2300.1046849315071</v>
          </cell>
        </row>
        <row r="3673">
          <cell r="B3673">
            <v>31306</v>
          </cell>
          <cell r="C3673">
            <v>1</v>
          </cell>
          <cell r="D3673">
            <v>1</v>
          </cell>
          <cell r="Q3673">
            <v>2001</v>
          </cell>
          <cell r="R3673" t="str">
            <v>200112</v>
          </cell>
          <cell r="S3673">
            <v>37235</v>
          </cell>
          <cell r="T3673">
            <v>2310.9</v>
          </cell>
          <cell r="U3673">
            <v>2306.1303225806446</v>
          </cell>
          <cell r="V3673">
            <v>2300.1046849315071</v>
          </cell>
        </row>
        <row r="3674">
          <cell r="B3674">
            <v>31307</v>
          </cell>
          <cell r="C3674">
            <v>1</v>
          </cell>
          <cell r="D3674">
            <v>1</v>
          </cell>
          <cell r="Q3674">
            <v>2001</v>
          </cell>
          <cell r="R3674" t="str">
            <v>200112</v>
          </cell>
          <cell r="S3674">
            <v>37236</v>
          </cell>
          <cell r="T3674">
            <v>2308.41</v>
          </cell>
          <cell r="U3674">
            <v>2306.1303225806446</v>
          </cell>
          <cell r="V3674">
            <v>2300.1046849315071</v>
          </cell>
        </row>
        <row r="3675">
          <cell r="B3675">
            <v>31308</v>
          </cell>
          <cell r="C3675">
            <v>1</v>
          </cell>
          <cell r="D3675">
            <v>1</v>
          </cell>
          <cell r="Q3675">
            <v>2001</v>
          </cell>
          <cell r="R3675" t="str">
            <v>200112</v>
          </cell>
          <cell r="S3675">
            <v>37237</v>
          </cell>
          <cell r="T3675">
            <v>2306.56</v>
          </cell>
          <cell r="U3675">
            <v>2306.1303225806446</v>
          </cell>
          <cell r="V3675">
            <v>2300.1046849315071</v>
          </cell>
        </row>
        <row r="3676">
          <cell r="B3676">
            <v>31309</v>
          </cell>
          <cell r="C3676">
            <v>1</v>
          </cell>
          <cell r="D3676">
            <v>1</v>
          </cell>
          <cell r="Q3676">
            <v>2001</v>
          </cell>
          <cell r="R3676" t="str">
            <v>200112</v>
          </cell>
          <cell r="S3676">
            <v>37238</v>
          </cell>
          <cell r="T3676">
            <v>2307.12</v>
          </cell>
          <cell r="U3676">
            <v>2306.1303225806446</v>
          </cell>
          <cell r="V3676">
            <v>2300.1046849315071</v>
          </cell>
        </row>
        <row r="3677">
          <cell r="B3677">
            <v>31310</v>
          </cell>
          <cell r="C3677">
            <v>1</v>
          </cell>
          <cell r="D3677">
            <v>1</v>
          </cell>
          <cell r="Q3677">
            <v>2001</v>
          </cell>
          <cell r="R3677" t="str">
            <v>200112</v>
          </cell>
          <cell r="S3677">
            <v>37239</v>
          </cell>
          <cell r="T3677">
            <v>2312</v>
          </cell>
          <cell r="U3677">
            <v>2306.1303225806446</v>
          </cell>
          <cell r="V3677">
            <v>2300.1046849315071</v>
          </cell>
        </row>
        <row r="3678">
          <cell r="B3678">
            <v>31311</v>
          </cell>
          <cell r="C3678">
            <v>1</v>
          </cell>
          <cell r="D3678">
            <v>1</v>
          </cell>
          <cell r="Q3678">
            <v>2001</v>
          </cell>
          <cell r="R3678" t="str">
            <v>200112</v>
          </cell>
          <cell r="S3678">
            <v>37240</v>
          </cell>
          <cell r="T3678">
            <v>2318.67</v>
          </cell>
          <cell r="U3678">
            <v>2306.1303225806446</v>
          </cell>
          <cell r="V3678">
            <v>2300.1046849315071</v>
          </cell>
        </row>
        <row r="3679">
          <cell r="B3679">
            <v>31312</v>
          </cell>
          <cell r="C3679">
            <v>1</v>
          </cell>
          <cell r="D3679">
            <v>1</v>
          </cell>
          <cell r="Q3679">
            <v>2001</v>
          </cell>
          <cell r="R3679" t="str">
            <v>200112</v>
          </cell>
          <cell r="S3679">
            <v>37241</v>
          </cell>
          <cell r="T3679">
            <v>2318.67</v>
          </cell>
          <cell r="U3679">
            <v>2306.1303225806446</v>
          </cell>
          <cell r="V3679">
            <v>2300.1046849315071</v>
          </cell>
        </row>
        <row r="3680">
          <cell r="B3680">
            <v>31313</v>
          </cell>
          <cell r="C3680">
            <v>1</v>
          </cell>
          <cell r="D3680">
            <v>1</v>
          </cell>
          <cell r="Q3680">
            <v>2001</v>
          </cell>
          <cell r="R3680" t="str">
            <v>200112</v>
          </cell>
          <cell r="S3680">
            <v>37242</v>
          </cell>
          <cell r="T3680">
            <v>2318.67</v>
          </cell>
          <cell r="U3680">
            <v>2306.1303225806446</v>
          </cell>
          <cell r="V3680">
            <v>2300.1046849315071</v>
          </cell>
        </row>
        <row r="3681">
          <cell r="B3681">
            <v>31314</v>
          </cell>
          <cell r="C3681">
            <v>1</v>
          </cell>
          <cell r="D3681">
            <v>1</v>
          </cell>
          <cell r="Q3681">
            <v>2001</v>
          </cell>
          <cell r="R3681" t="str">
            <v>200112</v>
          </cell>
          <cell r="S3681">
            <v>37243</v>
          </cell>
          <cell r="T3681">
            <v>2310.58</v>
          </cell>
          <cell r="U3681">
            <v>2306.1303225806446</v>
          </cell>
          <cell r="V3681">
            <v>2300.1046849315071</v>
          </cell>
        </row>
        <row r="3682">
          <cell r="B3682">
            <v>31315</v>
          </cell>
          <cell r="C3682">
            <v>1</v>
          </cell>
          <cell r="D3682">
            <v>1</v>
          </cell>
          <cell r="Q3682">
            <v>2001</v>
          </cell>
          <cell r="R3682" t="str">
            <v>200112</v>
          </cell>
          <cell r="S3682">
            <v>37244</v>
          </cell>
          <cell r="T3682">
            <v>2306.8200000000002</v>
          </cell>
          <cell r="U3682">
            <v>2306.1303225806446</v>
          </cell>
          <cell r="V3682">
            <v>2300.1046849315071</v>
          </cell>
        </row>
        <row r="3683">
          <cell r="B3683">
            <v>31316</v>
          </cell>
          <cell r="C3683">
            <v>1</v>
          </cell>
          <cell r="D3683">
            <v>1</v>
          </cell>
          <cell r="Q3683">
            <v>2001</v>
          </cell>
          <cell r="R3683" t="str">
            <v>200112</v>
          </cell>
          <cell r="S3683">
            <v>37245</v>
          </cell>
          <cell r="T3683">
            <v>2307.1</v>
          </cell>
          <cell r="U3683">
            <v>2306.1303225806446</v>
          </cell>
          <cell r="V3683">
            <v>2300.1046849315071</v>
          </cell>
        </row>
        <row r="3684">
          <cell r="B3684">
            <v>31317</v>
          </cell>
          <cell r="C3684">
            <v>1</v>
          </cell>
          <cell r="D3684">
            <v>1</v>
          </cell>
          <cell r="Q3684">
            <v>2001</v>
          </cell>
          <cell r="R3684" t="str">
            <v>200112</v>
          </cell>
          <cell r="S3684">
            <v>37246</v>
          </cell>
          <cell r="T3684">
            <v>2306.88</v>
          </cell>
          <cell r="U3684">
            <v>2306.1303225806446</v>
          </cell>
          <cell r="V3684">
            <v>2300.1046849315071</v>
          </cell>
        </row>
        <row r="3685">
          <cell r="B3685">
            <v>31318</v>
          </cell>
          <cell r="C3685">
            <v>1</v>
          </cell>
          <cell r="D3685">
            <v>1</v>
          </cell>
          <cell r="Q3685">
            <v>2001</v>
          </cell>
          <cell r="R3685" t="str">
            <v>200112</v>
          </cell>
          <cell r="S3685">
            <v>37247</v>
          </cell>
          <cell r="T3685">
            <v>2303.15</v>
          </cell>
          <cell r="U3685">
            <v>2306.1303225806446</v>
          </cell>
          <cell r="V3685">
            <v>2300.1046849315071</v>
          </cell>
        </row>
        <row r="3686">
          <cell r="B3686">
            <v>31319</v>
          </cell>
          <cell r="C3686">
            <v>1</v>
          </cell>
          <cell r="D3686">
            <v>1</v>
          </cell>
          <cell r="Q3686">
            <v>2001</v>
          </cell>
          <cell r="R3686" t="str">
            <v>200112</v>
          </cell>
          <cell r="S3686">
            <v>37248</v>
          </cell>
          <cell r="T3686">
            <v>2303.15</v>
          </cell>
          <cell r="U3686">
            <v>2306.1303225806446</v>
          </cell>
          <cell r="V3686">
            <v>2300.1046849315071</v>
          </cell>
        </row>
        <row r="3687">
          <cell r="B3687">
            <v>31320</v>
          </cell>
          <cell r="C3687">
            <v>1</v>
          </cell>
          <cell r="D3687">
            <v>1</v>
          </cell>
          <cell r="Q3687">
            <v>2001</v>
          </cell>
          <cell r="R3687" t="str">
            <v>200112</v>
          </cell>
          <cell r="S3687">
            <v>37249</v>
          </cell>
          <cell r="T3687">
            <v>2303.15</v>
          </cell>
          <cell r="U3687">
            <v>2306.1303225806446</v>
          </cell>
          <cell r="V3687">
            <v>2300.1046849315071</v>
          </cell>
        </row>
        <row r="3688">
          <cell r="B3688">
            <v>31321</v>
          </cell>
          <cell r="C3688">
            <v>1</v>
          </cell>
          <cell r="D3688">
            <v>1</v>
          </cell>
          <cell r="Q3688">
            <v>2001</v>
          </cell>
          <cell r="R3688" t="str">
            <v>200112</v>
          </cell>
          <cell r="S3688">
            <v>37250</v>
          </cell>
          <cell r="T3688">
            <v>2297.59</v>
          </cell>
          <cell r="U3688">
            <v>2306.1303225806446</v>
          </cell>
          <cell r="V3688">
            <v>2300.1046849315071</v>
          </cell>
        </row>
        <row r="3689">
          <cell r="B3689">
            <v>31322</v>
          </cell>
          <cell r="C3689">
            <v>1</v>
          </cell>
          <cell r="D3689">
            <v>1</v>
          </cell>
          <cell r="Q3689">
            <v>2001</v>
          </cell>
          <cell r="R3689" t="str">
            <v>200112</v>
          </cell>
          <cell r="S3689">
            <v>37251</v>
          </cell>
          <cell r="T3689">
            <v>2297.59</v>
          </cell>
          <cell r="U3689">
            <v>2306.1303225806446</v>
          </cell>
          <cell r="V3689">
            <v>2300.1046849315071</v>
          </cell>
        </row>
        <row r="3690">
          <cell r="B3690">
            <v>31323</v>
          </cell>
          <cell r="C3690">
            <v>1</v>
          </cell>
          <cell r="D3690">
            <v>1</v>
          </cell>
          <cell r="Q3690">
            <v>2001</v>
          </cell>
          <cell r="R3690" t="str">
            <v>200112</v>
          </cell>
          <cell r="S3690">
            <v>37252</v>
          </cell>
          <cell r="T3690">
            <v>2297.17</v>
          </cell>
          <cell r="U3690">
            <v>2306.1303225806446</v>
          </cell>
          <cell r="V3690">
            <v>2300.1046849315071</v>
          </cell>
        </row>
        <row r="3691">
          <cell r="B3691">
            <v>31324</v>
          </cell>
          <cell r="C3691">
            <v>1</v>
          </cell>
          <cell r="D3691">
            <v>1</v>
          </cell>
          <cell r="Q3691">
            <v>2001</v>
          </cell>
          <cell r="R3691" t="str">
            <v>200112</v>
          </cell>
          <cell r="S3691">
            <v>37253</v>
          </cell>
          <cell r="T3691">
            <v>2301.33</v>
          </cell>
          <cell r="U3691">
            <v>2306.1303225806446</v>
          </cell>
          <cell r="V3691">
            <v>2300.1046849315071</v>
          </cell>
        </row>
        <row r="3692">
          <cell r="B3692">
            <v>31325</v>
          </cell>
          <cell r="C3692">
            <v>1</v>
          </cell>
          <cell r="D3692">
            <v>1</v>
          </cell>
          <cell r="Q3692">
            <v>2001</v>
          </cell>
          <cell r="R3692" t="str">
            <v>200112</v>
          </cell>
          <cell r="S3692">
            <v>37254</v>
          </cell>
          <cell r="T3692">
            <v>2291.1799999999998</v>
          </cell>
          <cell r="U3692">
            <v>2306.1303225806446</v>
          </cell>
          <cell r="V3692">
            <v>2300.1046849315071</v>
          </cell>
        </row>
        <row r="3693">
          <cell r="B3693">
            <v>31326</v>
          </cell>
          <cell r="C3693">
            <v>1</v>
          </cell>
          <cell r="D3693">
            <v>1</v>
          </cell>
          <cell r="Q3693">
            <v>2001</v>
          </cell>
          <cell r="R3693" t="str">
            <v>200112</v>
          </cell>
          <cell r="S3693">
            <v>37255</v>
          </cell>
          <cell r="T3693">
            <v>2291.1799999999998</v>
          </cell>
          <cell r="U3693">
            <v>2306.1303225806446</v>
          </cell>
          <cell r="V3693">
            <v>2300.1046849315071</v>
          </cell>
        </row>
        <row r="3694">
          <cell r="B3694">
            <v>31327</v>
          </cell>
          <cell r="C3694">
            <v>1</v>
          </cell>
          <cell r="D3694">
            <v>1</v>
          </cell>
          <cell r="Q3694">
            <v>2001</v>
          </cell>
          <cell r="R3694" t="str">
            <v>200112</v>
          </cell>
          <cell r="S3694">
            <v>37256</v>
          </cell>
          <cell r="T3694">
            <v>2291.1799999999998</v>
          </cell>
          <cell r="U3694">
            <v>2306.1303225806446</v>
          </cell>
          <cell r="V3694">
            <v>2300.1046849315071</v>
          </cell>
        </row>
        <row r="3695">
          <cell r="B3695">
            <v>31328</v>
          </cell>
          <cell r="C3695">
            <v>1</v>
          </cell>
          <cell r="D3695">
            <v>1</v>
          </cell>
          <cell r="Q3695">
            <v>2002</v>
          </cell>
          <cell r="R3695" t="str">
            <v>20021</v>
          </cell>
          <cell r="S3695">
            <v>37257</v>
          </cell>
          <cell r="T3695">
            <v>2291.1799999999998</v>
          </cell>
          <cell r="U3695">
            <v>2276.9667741935491</v>
          </cell>
          <cell r="V3695">
            <v>2506.5472328767123</v>
          </cell>
        </row>
        <row r="3696">
          <cell r="B3696">
            <v>31329</v>
          </cell>
          <cell r="C3696">
            <v>1</v>
          </cell>
          <cell r="D3696">
            <v>1</v>
          </cell>
          <cell r="Q3696">
            <v>2002</v>
          </cell>
          <cell r="R3696" t="str">
            <v>20021</v>
          </cell>
          <cell r="S3696">
            <v>37258</v>
          </cell>
          <cell r="T3696">
            <v>2291.1799999999998</v>
          </cell>
          <cell r="U3696">
            <v>2276.9667741935491</v>
          </cell>
          <cell r="V3696">
            <v>2506.5472328767123</v>
          </cell>
        </row>
        <row r="3697">
          <cell r="B3697">
            <v>31330</v>
          </cell>
          <cell r="C3697">
            <v>1</v>
          </cell>
          <cell r="D3697">
            <v>1</v>
          </cell>
          <cell r="Q3697">
            <v>2002</v>
          </cell>
          <cell r="R3697" t="str">
            <v>20021</v>
          </cell>
          <cell r="S3697">
            <v>37259</v>
          </cell>
          <cell r="T3697">
            <v>2289.42</v>
          </cell>
          <cell r="U3697">
            <v>2276.9667741935491</v>
          </cell>
          <cell r="V3697">
            <v>2506.5472328767123</v>
          </cell>
        </row>
        <row r="3698">
          <cell r="B3698">
            <v>31331</v>
          </cell>
          <cell r="C3698">
            <v>1</v>
          </cell>
          <cell r="D3698">
            <v>1</v>
          </cell>
          <cell r="Q3698">
            <v>2002</v>
          </cell>
          <cell r="R3698" t="str">
            <v>20021</v>
          </cell>
          <cell r="S3698">
            <v>37260</v>
          </cell>
          <cell r="T3698">
            <v>2289.91</v>
          </cell>
          <cell r="U3698">
            <v>2276.9667741935491</v>
          </cell>
          <cell r="V3698">
            <v>2506.5472328767123</v>
          </cell>
        </row>
        <row r="3699">
          <cell r="B3699">
            <v>31332</v>
          </cell>
          <cell r="C3699">
            <v>1</v>
          </cell>
          <cell r="D3699">
            <v>1</v>
          </cell>
          <cell r="Q3699">
            <v>2002</v>
          </cell>
          <cell r="R3699" t="str">
            <v>20021</v>
          </cell>
          <cell r="S3699">
            <v>37261</v>
          </cell>
          <cell r="T3699">
            <v>2295.59</v>
          </cell>
          <cell r="U3699">
            <v>2276.9667741935491</v>
          </cell>
          <cell r="V3699">
            <v>2506.5472328767123</v>
          </cell>
        </row>
        <row r="3700">
          <cell r="B3700">
            <v>31333</v>
          </cell>
          <cell r="C3700">
            <v>1</v>
          </cell>
          <cell r="D3700">
            <v>1</v>
          </cell>
          <cell r="Q3700">
            <v>2002</v>
          </cell>
          <cell r="R3700" t="str">
            <v>20021</v>
          </cell>
          <cell r="S3700">
            <v>37262</v>
          </cell>
          <cell r="T3700">
            <v>2295.59</v>
          </cell>
          <cell r="U3700">
            <v>2276.9667741935491</v>
          </cell>
          <cell r="V3700">
            <v>2506.5472328767123</v>
          </cell>
        </row>
        <row r="3701">
          <cell r="B3701">
            <v>31334</v>
          </cell>
          <cell r="C3701">
            <v>1</v>
          </cell>
          <cell r="D3701">
            <v>1</v>
          </cell>
          <cell r="Q3701">
            <v>2002</v>
          </cell>
          <cell r="R3701" t="str">
            <v>20021</v>
          </cell>
          <cell r="S3701">
            <v>37263</v>
          </cell>
          <cell r="T3701">
            <v>2295.59</v>
          </cell>
          <cell r="U3701">
            <v>2276.9667741935491</v>
          </cell>
          <cell r="V3701">
            <v>2506.5472328767123</v>
          </cell>
        </row>
        <row r="3702">
          <cell r="B3702">
            <v>31335</v>
          </cell>
          <cell r="C3702">
            <v>1</v>
          </cell>
          <cell r="D3702">
            <v>1</v>
          </cell>
          <cell r="Q3702">
            <v>2002</v>
          </cell>
          <cell r="R3702" t="str">
            <v>20021</v>
          </cell>
          <cell r="S3702">
            <v>37264</v>
          </cell>
          <cell r="T3702">
            <v>2295.59</v>
          </cell>
          <cell r="U3702">
            <v>2276.9667741935491</v>
          </cell>
          <cell r="V3702">
            <v>2506.5472328767123</v>
          </cell>
        </row>
        <row r="3703">
          <cell r="B3703">
            <v>31336</v>
          </cell>
          <cell r="C3703">
            <v>1</v>
          </cell>
          <cell r="D3703">
            <v>1</v>
          </cell>
          <cell r="Q3703">
            <v>2002</v>
          </cell>
          <cell r="R3703" t="str">
            <v>20021</v>
          </cell>
          <cell r="S3703">
            <v>37265</v>
          </cell>
          <cell r="T3703">
            <v>2306.31</v>
          </cell>
          <cell r="U3703">
            <v>2276.9667741935491</v>
          </cell>
          <cell r="V3703">
            <v>2506.5472328767123</v>
          </cell>
        </row>
        <row r="3704">
          <cell r="B3704">
            <v>31337</v>
          </cell>
          <cell r="C3704">
            <v>1</v>
          </cell>
          <cell r="D3704">
            <v>1</v>
          </cell>
          <cell r="Q3704">
            <v>2002</v>
          </cell>
          <cell r="R3704" t="str">
            <v>20021</v>
          </cell>
          <cell r="S3704">
            <v>37266</v>
          </cell>
          <cell r="T3704">
            <v>2306.35</v>
          </cell>
          <cell r="U3704">
            <v>2276.9667741935491</v>
          </cell>
          <cell r="V3704">
            <v>2506.5472328767123</v>
          </cell>
        </row>
        <row r="3705">
          <cell r="B3705">
            <v>31338</v>
          </cell>
          <cell r="C3705">
            <v>1</v>
          </cell>
          <cell r="D3705">
            <v>1</v>
          </cell>
          <cell r="Q3705">
            <v>2002</v>
          </cell>
          <cell r="R3705" t="str">
            <v>20021</v>
          </cell>
          <cell r="S3705">
            <v>37267</v>
          </cell>
          <cell r="T3705">
            <v>2311.5700000000002</v>
          </cell>
          <cell r="U3705">
            <v>2276.9667741935491</v>
          </cell>
          <cell r="V3705">
            <v>2506.5472328767123</v>
          </cell>
        </row>
        <row r="3706">
          <cell r="B3706">
            <v>31339</v>
          </cell>
          <cell r="C3706">
            <v>1</v>
          </cell>
          <cell r="D3706">
            <v>1</v>
          </cell>
          <cell r="Q3706">
            <v>2002</v>
          </cell>
          <cell r="R3706" t="str">
            <v>20021</v>
          </cell>
          <cell r="S3706">
            <v>37268</v>
          </cell>
          <cell r="T3706">
            <v>2304.54</v>
          </cell>
          <cell r="U3706">
            <v>2276.9667741935491</v>
          </cell>
          <cell r="V3706">
            <v>2506.5472328767123</v>
          </cell>
        </row>
        <row r="3707">
          <cell r="B3707">
            <v>31340</v>
          </cell>
          <cell r="C3707">
            <v>1</v>
          </cell>
          <cell r="D3707">
            <v>1</v>
          </cell>
          <cell r="Q3707">
            <v>2002</v>
          </cell>
          <cell r="R3707" t="str">
            <v>20021</v>
          </cell>
          <cell r="S3707">
            <v>37269</v>
          </cell>
          <cell r="T3707">
            <v>2304.54</v>
          </cell>
          <cell r="U3707">
            <v>2276.9667741935491</v>
          </cell>
          <cell r="V3707">
            <v>2506.5472328767123</v>
          </cell>
        </row>
        <row r="3708">
          <cell r="B3708">
            <v>31341</v>
          </cell>
          <cell r="C3708">
            <v>1</v>
          </cell>
          <cell r="D3708">
            <v>1</v>
          </cell>
          <cell r="Q3708">
            <v>2002</v>
          </cell>
          <cell r="R3708" t="str">
            <v>20021</v>
          </cell>
          <cell r="S3708">
            <v>37270</v>
          </cell>
          <cell r="T3708">
            <v>2304.54</v>
          </cell>
          <cell r="U3708">
            <v>2276.9667741935491</v>
          </cell>
          <cell r="V3708">
            <v>2506.5472328767123</v>
          </cell>
        </row>
        <row r="3709">
          <cell r="B3709">
            <v>31342</v>
          </cell>
          <cell r="C3709">
            <v>1</v>
          </cell>
          <cell r="D3709">
            <v>1</v>
          </cell>
          <cell r="Q3709">
            <v>2002</v>
          </cell>
          <cell r="R3709" t="str">
            <v>20021</v>
          </cell>
          <cell r="S3709">
            <v>37271</v>
          </cell>
          <cell r="T3709">
            <v>2297.31</v>
          </cell>
          <cell r="U3709">
            <v>2276.9667741935491</v>
          </cell>
          <cell r="V3709">
            <v>2506.5472328767123</v>
          </cell>
        </row>
        <row r="3710">
          <cell r="B3710">
            <v>31343</v>
          </cell>
          <cell r="C3710">
            <v>1</v>
          </cell>
          <cell r="D3710">
            <v>1</v>
          </cell>
          <cell r="Q3710">
            <v>2002</v>
          </cell>
          <cell r="R3710" t="str">
            <v>20021</v>
          </cell>
          <cell r="S3710">
            <v>37272</v>
          </cell>
          <cell r="T3710">
            <v>2280.73</v>
          </cell>
          <cell r="U3710">
            <v>2276.9667741935491</v>
          </cell>
          <cell r="V3710">
            <v>2506.5472328767123</v>
          </cell>
        </row>
        <row r="3711">
          <cell r="B3711">
            <v>31344</v>
          </cell>
          <cell r="C3711">
            <v>1</v>
          </cell>
          <cell r="D3711">
            <v>1</v>
          </cell>
          <cell r="Q3711">
            <v>2002</v>
          </cell>
          <cell r="R3711" t="str">
            <v>20021</v>
          </cell>
          <cell r="S3711">
            <v>37273</v>
          </cell>
          <cell r="T3711">
            <v>2265.66</v>
          </cell>
          <cell r="U3711">
            <v>2276.9667741935491</v>
          </cell>
          <cell r="V3711">
            <v>2506.5472328767123</v>
          </cell>
        </row>
        <row r="3712">
          <cell r="B3712">
            <v>31345</v>
          </cell>
          <cell r="C3712">
            <v>1</v>
          </cell>
          <cell r="D3712">
            <v>1</v>
          </cell>
          <cell r="Q3712">
            <v>2002</v>
          </cell>
          <cell r="R3712" t="str">
            <v>20021</v>
          </cell>
          <cell r="S3712">
            <v>37274</v>
          </cell>
          <cell r="T3712">
            <v>2265.0100000000002</v>
          </cell>
          <cell r="U3712">
            <v>2276.9667741935491</v>
          </cell>
          <cell r="V3712">
            <v>2506.5472328767123</v>
          </cell>
        </row>
        <row r="3713">
          <cell r="B3713">
            <v>31346</v>
          </cell>
          <cell r="C3713">
            <v>1</v>
          </cell>
          <cell r="D3713">
            <v>1</v>
          </cell>
          <cell r="Q3713">
            <v>2002</v>
          </cell>
          <cell r="R3713" t="str">
            <v>20021</v>
          </cell>
          <cell r="S3713">
            <v>37275</v>
          </cell>
          <cell r="T3713">
            <v>2269.7600000000002</v>
          </cell>
          <cell r="U3713">
            <v>2276.9667741935491</v>
          </cell>
          <cell r="V3713">
            <v>2506.5472328767123</v>
          </cell>
        </row>
        <row r="3714">
          <cell r="B3714">
            <v>31347</v>
          </cell>
          <cell r="C3714">
            <v>1</v>
          </cell>
          <cell r="D3714">
            <v>1</v>
          </cell>
          <cell r="Q3714">
            <v>2002</v>
          </cell>
          <cell r="R3714" t="str">
            <v>20021</v>
          </cell>
          <cell r="S3714">
            <v>37276</v>
          </cell>
          <cell r="T3714">
            <v>2269.7600000000002</v>
          </cell>
          <cell r="U3714">
            <v>2276.9667741935491</v>
          </cell>
          <cell r="V3714">
            <v>2506.5472328767123</v>
          </cell>
        </row>
        <row r="3715">
          <cell r="B3715">
            <v>31348</v>
          </cell>
          <cell r="C3715">
            <v>1</v>
          </cell>
          <cell r="D3715">
            <v>1</v>
          </cell>
          <cell r="Q3715">
            <v>2002</v>
          </cell>
          <cell r="R3715" t="str">
            <v>20021</v>
          </cell>
          <cell r="S3715">
            <v>37277</v>
          </cell>
          <cell r="T3715">
            <v>2269.7600000000002</v>
          </cell>
          <cell r="U3715">
            <v>2276.9667741935491</v>
          </cell>
          <cell r="V3715">
            <v>2506.5472328767123</v>
          </cell>
        </row>
        <row r="3716">
          <cell r="B3716">
            <v>31349</v>
          </cell>
          <cell r="C3716">
            <v>1</v>
          </cell>
          <cell r="D3716">
            <v>1</v>
          </cell>
          <cell r="Q3716">
            <v>2002</v>
          </cell>
          <cell r="R3716" t="str">
            <v>20021</v>
          </cell>
          <cell r="S3716">
            <v>37278</v>
          </cell>
          <cell r="T3716">
            <v>2259.2399999999998</v>
          </cell>
          <cell r="U3716">
            <v>2276.9667741935491</v>
          </cell>
          <cell r="V3716">
            <v>2506.5472328767123</v>
          </cell>
        </row>
        <row r="3717">
          <cell r="B3717">
            <v>31350</v>
          </cell>
          <cell r="C3717">
            <v>1</v>
          </cell>
          <cell r="D3717">
            <v>1</v>
          </cell>
          <cell r="Q3717">
            <v>2002</v>
          </cell>
          <cell r="R3717" t="str">
            <v>20021</v>
          </cell>
          <cell r="S3717">
            <v>37279</v>
          </cell>
          <cell r="T3717">
            <v>2247.29</v>
          </cell>
          <cell r="U3717">
            <v>2276.9667741935491</v>
          </cell>
          <cell r="V3717">
            <v>2506.5472328767123</v>
          </cell>
        </row>
        <row r="3718">
          <cell r="B3718">
            <v>31351</v>
          </cell>
          <cell r="C3718">
            <v>1</v>
          </cell>
          <cell r="D3718">
            <v>1</v>
          </cell>
          <cell r="Q3718">
            <v>2002</v>
          </cell>
          <cell r="R3718" t="str">
            <v>20021</v>
          </cell>
          <cell r="S3718">
            <v>37280</v>
          </cell>
          <cell r="T3718">
            <v>2239.92</v>
          </cell>
          <cell r="U3718">
            <v>2276.9667741935491</v>
          </cell>
          <cell r="V3718">
            <v>2506.5472328767123</v>
          </cell>
        </row>
        <row r="3719">
          <cell r="B3719">
            <v>31352</v>
          </cell>
          <cell r="C3719">
            <v>1</v>
          </cell>
          <cell r="D3719">
            <v>1</v>
          </cell>
          <cell r="Q3719">
            <v>2002</v>
          </cell>
          <cell r="R3719" t="str">
            <v>20021</v>
          </cell>
          <cell r="S3719">
            <v>37281</v>
          </cell>
          <cell r="T3719">
            <v>2231.98</v>
          </cell>
          <cell r="U3719">
            <v>2276.9667741935491</v>
          </cell>
          <cell r="V3719">
            <v>2506.5472328767123</v>
          </cell>
        </row>
        <row r="3720">
          <cell r="B3720">
            <v>31353</v>
          </cell>
          <cell r="C3720">
            <v>1</v>
          </cell>
          <cell r="D3720">
            <v>1</v>
          </cell>
          <cell r="Q3720">
            <v>2002</v>
          </cell>
          <cell r="R3720" t="str">
            <v>20021</v>
          </cell>
          <cell r="S3720">
            <v>37282</v>
          </cell>
          <cell r="T3720">
            <v>2242.67</v>
          </cell>
          <cell r="U3720">
            <v>2276.9667741935491</v>
          </cell>
          <cell r="V3720">
            <v>2506.5472328767123</v>
          </cell>
        </row>
        <row r="3721">
          <cell r="B3721">
            <v>31354</v>
          </cell>
          <cell r="C3721">
            <v>1</v>
          </cell>
          <cell r="D3721">
            <v>1</v>
          </cell>
          <cell r="Q3721">
            <v>2002</v>
          </cell>
          <cell r="R3721" t="str">
            <v>20021</v>
          </cell>
          <cell r="S3721">
            <v>37283</v>
          </cell>
          <cell r="T3721">
            <v>2242.67</v>
          </cell>
          <cell r="U3721">
            <v>2276.9667741935491</v>
          </cell>
          <cell r="V3721">
            <v>2506.5472328767123</v>
          </cell>
        </row>
        <row r="3722">
          <cell r="B3722">
            <v>31355</v>
          </cell>
          <cell r="C3722">
            <v>1</v>
          </cell>
          <cell r="D3722">
            <v>1</v>
          </cell>
          <cell r="Q3722">
            <v>2002</v>
          </cell>
          <cell r="R3722" t="str">
            <v>20021</v>
          </cell>
          <cell r="S3722">
            <v>37284</v>
          </cell>
          <cell r="T3722">
            <v>2242.67</v>
          </cell>
          <cell r="U3722">
            <v>2276.9667741935491</v>
          </cell>
          <cell r="V3722">
            <v>2506.5472328767123</v>
          </cell>
        </row>
        <row r="3723">
          <cell r="B3723">
            <v>31356</v>
          </cell>
          <cell r="C3723">
            <v>1</v>
          </cell>
          <cell r="D3723">
            <v>1</v>
          </cell>
          <cell r="Q3723">
            <v>2002</v>
          </cell>
          <cell r="R3723" t="str">
            <v>20021</v>
          </cell>
          <cell r="S3723">
            <v>37285</v>
          </cell>
          <cell r="T3723">
            <v>2252.37</v>
          </cell>
          <cell r="U3723">
            <v>2276.9667741935491</v>
          </cell>
          <cell r="V3723">
            <v>2506.5472328767123</v>
          </cell>
        </row>
        <row r="3724">
          <cell r="B3724">
            <v>31357</v>
          </cell>
          <cell r="C3724">
            <v>1</v>
          </cell>
          <cell r="D3724">
            <v>1</v>
          </cell>
          <cell r="Q3724">
            <v>2002</v>
          </cell>
          <cell r="R3724" t="str">
            <v>20021</v>
          </cell>
          <cell r="S3724">
            <v>37286</v>
          </cell>
          <cell r="T3724">
            <v>2262.4499999999998</v>
          </cell>
          <cell r="U3724">
            <v>2276.9667741935491</v>
          </cell>
          <cell r="V3724">
            <v>2506.5472328767123</v>
          </cell>
        </row>
        <row r="3725">
          <cell r="B3725">
            <v>31358</v>
          </cell>
          <cell r="C3725">
            <v>1</v>
          </cell>
          <cell r="D3725">
            <v>1</v>
          </cell>
          <cell r="Q3725">
            <v>2002</v>
          </cell>
          <cell r="R3725" t="str">
            <v>20021</v>
          </cell>
          <cell r="S3725">
            <v>37287</v>
          </cell>
          <cell r="T3725">
            <v>2264.8200000000002</v>
          </cell>
          <cell r="U3725">
            <v>2276.9667741935491</v>
          </cell>
          <cell r="V3725">
            <v>2506.5472328767123</v>
          </cell>
        </row>
        <row r="3726">
          <cell r="B3726">
            <v>31359</v>
          </cell>
          <cell r="C3726">
            <v>1</v>
          </cell>
          <cell r="D3726">
            <v>1</v>
          </cell>
          <cell r="Q3726">
            <v>2002</v>
          </cell>
          <cell r="R3726" t="str">
            <v>20022</v>
          </cell>
          <cell r="S3726">
            <v>37288</v>
          </cell>
          <cell r="T3726">
            <v>2265.9899999999998</v>
          </cell>
          <cell r="U3726">
            <v>2285.9585714285718</v>
          </cell>
          <cell r="V3726">
            <v>2506.5472328767123</v>
          </cell>
        </row>
        <row r="3727">
          <cell r="B3727">
            <v>31360</v>
          </cell>
          <cell r="C3727">
            <v>1</v>
          </cell>
          <cell r="D3727">
            <v>1</v>
          </cell>
          <cell r="Q3727">
            <v>2002</v>
          </cell>
          <cell r="R3727" t="str">
            <v>20022</v>
          </cell>
          <cell r="S3727">
            <v>37289</v>
          </cell>
          <cell r="T3727">
            <v>2267.33</v>
          </cell>
          <cell r="U3727">
            <v>2285.9585714285718</v>
          </cell>
          <cell r="V3727">
            <v>2506.5472328767123</v>
          </cell>
        </row>
        <row r="3728">
          <cell r="B3728">
            <v>31361</v>
          </cell>
          <cell r="C3728">
            <v>1</v>
          </cell>
          <cell r="D3728">
            <v>1</v>
          </cell>
          <cell r="Q3728">
            <v>2002</v>
          </cell>
          <cell r="R3728" t="str">
            <v>20022</v>
          </cell>
          <cell r="S3728">
            <v>37290</v>
          </cell>
          <cell r="T3728">
            <v>2267.33</v>
          </cell>
          <cell r="U3728">
            <v>2285.9585714285718</v>
          </cell>
          <cell r="V3728">
            <v>2506.5472328767123</v>
          </cell>
        </row>
        <row r="3729">
          <cell r="B3729">
            <v>31362</v>
          </cell>
          <cell r="C3729">
            <v>1</v>
          </cell>
          <cell r="D3729">
            <v>1</v>
          </cell>
          <cell r="Q3729">
            <v>2002</v>
          </cell>
          <cell r="R3729" t="str">
            <v>20022</v>
          </cell>
          <cell r="S3729">
            <v>37291</v>
          </cell>
          <cell r="T3729">
            <v>2267.33</v>
          </cell>
          <cell r="U3729">
            <v>2285.9585714285718</v>
          </cell>
          <cell r="V3729">
            <v>2506.5472328767123</v>
          </cell>
        </row>
        <row r="3730">
          <cell r="B3730">
            <v>31363</v>
          </cell>
          <cell r="C3730">
            <v>1</v>
          </cell>
          <cell r="D3730">
            <v>1</v>
          </cell>
          <cell r="Q3730">
            <v>2002</v>
          </cell>
          <cell r="R3730" t="str">
            <v>20022</v>
          </cell>
          <cell r="S3730">
            <v>37292</v>
          </cell>
          <cell r="T3730">
            <v>2266.61</v>
          </cell>
          <cell r="U3730">
            <v>2285.9585714285718</v>
          </cell>
          <cell r="V3730">
            <v>2506.5472328767123</v>
          </cell>
        </row>
        <row r="3731">
          <cell r="B3731">
            <v>31364</v>
          </cell>
          <cell r="C3731">
            <v>1</v>
          </cell>
          <cell r="D3731">
            <v>1</v>
          </cell>
          <cell r="Q3731">
            <v>2002</v>
          </cell>
          <cell r="R3731" t="str">
            <v>20022</v>
          </cell>
          <cell r="S3731">
            <v>37293</v>
          </cell>
          <cell r="T3731">
            <v>2259.81</v>
          </cell>
          <cell r="U3731">
            <v>2285.9585714285718</v>
          </cell>
          <cell r="V3731">
            <v>2506.5472328767123</v>
          </cell>
        </row>
        <row r="3732">
          <cell r="B3732">
            <v>31365</v>
          </cell>
          <cell r="C3732">
            <v>1</v>
          </cell>
          <cell r="D3732">
            <v>1</v>
          </cell>
          <cell r="Q3732">
            <v>2002</v>
          </cell>
          <cell r="R3732" t="str">
            <v>20022</v>
          </cell>
          <cell r="S3732">
            <v>37294</v>
          </cell>
          <cell r="T3732">
            <v>2254.98</v>
          </cell>
          <cell r="U3732">
            <v>2285.9585714285718</v>
          </cell>
          <cell r="V3732">
            <v>2506.5472328767123</v>
          </cell>
        </row>
        <row r="3733">
          <cell r="B3733">
            <v>31366</v>
          </cell>
          <cell r="C3733">
            <v>1</v>
          </cell>
          <cell r="D3733">
            <v>1</v>
          </cell>
          <cell r="Q3733">
            <v>2002</v>
          </cell>
          <cell r="R3733" t="str">
            <v>20022</v>
          </cell>
          <cell r="S3733">
            <v>37295</v>
          </cell>
          <cell r="T3733">
            <v>2260.17</v>
          </cell>
          <cell r="U3733">
            <v>2285.9585714285718</v>
          </cell>
          <cell r="V3733">
            <v>2506.5472328767123</v>
          </cell>
        </row>
        <row r="3734">
          <cell r="B3734">
            <v>31367</v>
          </cell>
          <cell r="C3734">
            <v>1</v>
          </cell>
          <cell r="D3734">
            <v>1</v>
          </cell>
          <cell r="Q3734">
            <v>2002</v>
          </cell>
          <cell r="R3734" t="str">
            <v>20022</v>
          </cell>
          <cell r="S3734">
            <v>37296</v>
          </cell>
          <cell r="T3734">
            <v>2272.7600000000002</v>
          </cell>
          <cell r="U3734">
            <v>2285.9585714285718</v>
          </cell>
          <cell r="V3734">
            <v>2506.5472328767123</v>
          </cell>
        </row>
        <row r="3735">
          <cell r="B3735">
            <v>31368</v>
          </cell>
          <cell r="C3735">
            <v>1</v>
          </cell>
          <cell r="D3735">
            <v>1</v>
          </cell>
          <cell r="Q3735">
            <v>2002</v>
          </cell>
          <cell r="R3735" t="str">
            <v>20022</v>
          </cell>
          <cell r="S3735">
            <v>37297</v>
          </cell>
          <cell r="T3735">
            <v>2272.7600000000002</v>
          </cell>
          <cell r="U3735">
            <v>2285.9585714285718</v>
          </cell>
          <cell r="V3735">
            <v>2506.5472328767123</v>
          </cell>
        </row>
        <row r="3736">
          <cell r="B3736">
            <v>31369</v>
          </cell>
          <cell r="C3736">
            <v>1</v>
          </cell>
          <cell r="D3736">
            <v>1</v>
          </cell>
          <cell r="Q3736">
            <v>2002</v>
          </cell>
          <cell r="R3736" t="str">
            <v>20022</v>
          </cell>
          <cell r="S3736">
            <v>37298</v>
          </cell>
          <cell r="T3736">
            <v>2272.7600000000002</v>
          </cell>
          <cell r="U3736">
            <v>2285.9585714285718</v>
          </cell>
          <cell r="V3736">
            <v>2506.5472328767123</v>
          </cell>
        </row>
        <row r="3737">
          <cell r="B3737">
            <v>31370</v>
          </cell>
          <cell r="C3737">
            <v>1</v>
          </cell>
          <cell r="D3737">
            <v>1</v>
          </cell>
          <cell r="Q3737">
            <v>2002</v>
          </cell>
          <cell r="R3737" t="str">
            <v>20022</v>
          </cell>
          <cell r="S3737">
            <v>37299</v>
          </cell>
          <cell r="T3737">
            <v>2283.14</v>
          </cell>
          <cell r="U3737">
            <v>2285.9585714285718</v>
          </cell>
          <cell r="V3737">
            <v>2506.5472328767123</v>
          </cell>
        </row>
        <row r="3738">
          <cell r="B3738">
            <v>31371</v>
          </cell>
          <cell r="C3738">
            <v>1</v>
          </cell>
          <cell r="D3738">
            <v>1</v>
          </cell>
          <cell r="Q3738">
            <v>2002</v>
          </cell>
          <cell r="R3738" t="str">
            <v>20022</v>
          </cell>
          <cell r="S3738">
            <v>37300</v>
          </cell>
          <cell r="T3738">
            <v>2290.19</v>
          </cell>
          <cell r="U3738">
            <v>2285.9585714285718</v>
          </cell>
          <cell r="V3738">
            <v>2506.5472328767123</v>
          </cell>
        </row>
        <row r="3739">
          <cell r="B3739">
            <v>31372</v>
          </cell>
          <cell r="C3739">
            <v>1</v>
          </cell>
          <cell r="D3739">
            <v>1</v>
          </cell>
          <cell r="Q3739">
            <v>2002</v>
          </cell>
          <cell r="R3739" t="str">
            <v>20022</v>
          </cell>
          <cell r="S3739">
            <v>37301</v>
          </cell>
          <cell r="T3739">
            <v>2309.27</v>
          </cell>
          <cell r="U3739">
            <v>2285.9585714285718</v>
          </cell>
          <cell r="V3739">
            <v>2506.5472328767123</v>
          </cell>
        </row>
        <row r="3740">
          <cell r="B3740">
            <v>31373</v>
          </cell>
          <cell r="C3740">
            <v>1</v>
          </cell>
          <cell r="D3740">
            <v>1</v>
          </cell>
          <cell r="Q3740">
            <v>2002</v>
          </cell>
          <cell r="R3740" t="str">
            <v>20022</v>
          </cell>
          <cell r="S3740">
            <v>37302</v>
          </cell>
          <cell r="T3740">
            <v>2312.0300000000002</v>
          </cell>
          <cell r="U3740">
            <v>2285.9585714285718</v>
          </cell>
          <cell r="V3740">
            <v>2506.5472328767123</v>
          </cell>
        </row>
        <row r="3741">
          <cell r="B3741">
            <v>31374</v>
          </cell>
          <cell r="C3741">
            <v>1</v>
          </cell>
          <cell r="D3741">
            <v>1</v>
          </cell>
          <cell r="Q3741">
            <v>2002</v>
          </cell>
          <cell r="R3741" t="str">
            <v>20022</v>
          </cell>
          <cell r="S3741">
            <v>37303</v>
          </cell>
          <cell r="T3741">
            <v>2288.54</v>
          </cell>
          <cell r="U3741">
            <v>2285.9585714285718</v>
          </cell>
          <cell r="V3741">
            <v>2506.5472328767123</v>
          </cell>
        </row>
        <row r="3742">
          <cell r="B3742">
            <v>31375</v>
          </cell>
          <cell r="C3742">
            <v>1</v>
          </cell>
          <cell r="D3742">
            <v>1</v>
          </cell>
          <cell r="Q3742">
            <v>2002</v>
          </cell>
          <cell r="R3742" t="str">
            <v>20022</v>
          </cell>
          <cell r="S3742">
            <v>37304</v>
          </cell>
          <cell r="T3742">
            <v>2288.54</v>
          </cell>
          <cell r="U3742">
            <v>2285.9585714285718</v>
          </cell>
          <cell r="V3742">
            <v>2506.5472328767123</v>
          </cell>
        </row>
        <row r="3743">
          <cell r="B3743">
            <v>31376</v>
          </cell>
          <cell r="C3743">
            <v>1</v>
          </cell>
          <cell r="D3743">
            <v>1</v>
          </cell>
          <cell r="Q3743">
            <v>2002</v>
          </cell>
          <cell r="R3743" t="str">
            <v>20022</v>
          </cell>
          <cell r="S3743">
            <v>37305</v>
          </cell>
          <cell r="T3743">
            <v>2288.54</v>
          </cell>
          <cell r="U3743">
            <v>2285.9585714285718</v>
          </cell>
          <cell r="V3743">
            <v>2506.5472328767123</v>
          </cell>
        </row>
        <row r="3744">
          <cell r="B3744">
            <v>31377</v>
          </cell>
          <cell r="C3744">
            <v>1</v>
          </cell>
          <cell r="D3744">
            <v>1</v>
          </cell>
          <cell r="Q3744">
            <v>2002</v>
          </cell>
          <cell r="R3744" t="str">
            <v>20022</v>
          </cell>
          <cell r="S3744">
            <v>37306</v>
          </cell>
          <cell r="T3744">
            <v>2288.98</v>
          </cell>
          <cell r="U3744">
            <v>2285.9585714285718</v>
          </cell>
          <cell r="V3744">
            <v>2506.5472328767123</v>
          </cell>
        </row>
        <row r="3745">
          <cell r="B3745">
            <v>31378</v>
          </cell>
          <cell r="C3745">
            <v>1</v>
          </cell>
          <cell r="D3745">
            <v>1</v>
          </cell>
          <cell r="Q3745">
            <v>2002</v>
          </cell>
          <cell r="R3745" t="str">
            <v>20022</v>
          </cell>
          <cell r="S3745">
            <v>37307</v>
          </cell>
          <cell r="T3745">
            <v>2280.98</v>
          </cell>
          <cell r="U3745">
            <v>2285.9585714285718</v>
          </cell>
          <cell r="V3745">
            <v>2506.5472328767123</v>
          </cell>
        </row>
        <row r="3746">
          <cell r="B3746">
            <v>31379</v>
          </cell>
          <cell r="C3746">
            <v>1</v>
          </cell>
          <cell r="D3746">
            <v>1</v>
          </cell>
          <cell r="Q3746">
            <v>2002</v>
          </cell>
          <cell r="R3746" t="str">
            <v>20022</v>
          </cell>
          <cell r="S3746">
            <v>37308</v>
          </cell>
          <cell r="T3746">
            <v>2282.94</v>
          </cell>
          <cell r="U3746">
            <v>2285.9585714285718</v>
          </cell>
          <cell r="V3746">
            <v>2506.5472328767123</v>
          </cell>
        </row>
        <row r="3747">
          <cell r="B3747">
            <v>31380</v>
          </cell>
          <cell r="C3747">
            <v>1</v>
          </cell>
          <cell r="D3747">
            <v>1</v>
          </cell>
          <cell r="Q3747">
            <v>2002</v>
          </cell>
          <cell r="R3747" t="str">
            <v>20022</v>
          </cell>
          <cell r="S3747">
            <v>37309</v>
          </cell>
          <cell r="T3747">
            <v>2309.4499999999998</v>
          </cell>
          <cell r="U3747">
            <v>2285.9585714285718</v>
          </cell>
          <cell r="V3747">
            <v>2506.5472328767123</v>
          </cell>
        </row>
        <row r="3748">
          <cell r="B3748">
            <v>31381</v>
          </cell>
          <cell r="C3748">
            <v>1</v>
          </cell>
          <cell r="D3748">
            <v>1</v>
          </cell>
          <cell r="Q3748">
            <v>2002</v>
          </cell>
          <cell r="R3748" t="str">
            <v>20022</v>
          </cell>
          <cell r="S3748">
            <v>37310</v>
          </cell>
          <cell r="T3748">
            <v>2307.75</v>
          </cell>
          <cell r="U3748">
            <v>2285.9585714285718</v>
          </cell>
          <cell r="V3748">
            <v>2506.5472328767123</v>
          </cell>
        </row>
        <row r="3749">
          <cell r="B3749">
            <v>31382</v>
          </cell>
          <cell r="C3749">
            <v>1</v>
          </cell>
          <cell r="D3749">
            <v>1</v>
          </cell>
          <cell r="Q3749">
            <v>2002</v>
          </cell>
          <cell r="R3749" t="str">
            <v>20022</v>
          </cell>
          <cell r="S3749">
            <v>37311</v>
          </cell>
          <cell r="T3749">
            <v>2307.75</v>
          </cell>
          <cell r="U3749">
            <v>2285.9585714285718</v>
          </cell>
          <cell r="V3749">
            <v>2506.5472328767123</v>
          </cell>
        </row>
        <row r="3750">
          <cell r="B3750">
            <v>31383</v>
          </cell>
          <cell r="C3750">
            <v>1</v>
          </cell>
          <cell r="D3750">
            <v>1</v>
          </cell>
          <cell r="Q3750">
            <v>2002</v>
          </cell>
          <cell r="R3750" t="str">
            <v>20022</v>
          </cell>
          <cell r="S3750">
            <v>37312</v>
          </cell>
          <cell r="T3750">
            <v>2307.75</v>
          </cell>
          <cell r="U3750">
            <v>2285.9585714285718</v>
          </cell>
          <cell r="V3750">
            <v>2506.5472328767123</v>
          </cell>
        </row>
        <row r="3751">
          <cell r="B3751">
            <v>31384</v>
          </cell>
          <cell r="C3751">
            <v>1</v>
          </cell>
          <cell r="D3751">
            <v>1</v>
          </cell>
          <cell r="Q3751">
            <v>2002</v>
          </cell>
          <cell r="R3751" t="str">
            <v>20022</v>
          </cell>
          <cell r="S3751">
            <v>37313</v>
          </cell>
          <cell r="T3751">
            <v>2310.21</v>
          </cell>
          <cell r="U3751">
            <v>2285.9585714285718</v>
          </cell>
          <cell r="V3751">
            <v>2506.5472328767123</v>
          </cell>
        </row>
        <row r="3752">
          <cell r="B3752">
            <v>31385</v>
          </cell>
          <cell r="C3752">
            <v>1</v>
          </cell>
          <cell r="D3752">
            <v>1</v>
          </cell>
          <cell r="Q3752">
            <v>2002</v>
          </cell>
          <cell r="R3752" t="str">
            <v>20022</v>
          </cell>
          <cell r="S3752">
            <v>37314</v>
          </cell>
          <cell r="T3752">
            <v>2313.13</v>
          </cell>
          <cell r="U3752">
            <v>2285.9585714285718</v>
          </cell>
          <cell r="V3752">
            <v>2506.5472328767123</v>
          </cell>
        </row>
        <row r="3753">
          <cell r="B3753">
            <v>31386</v>
          </cell>
          <cell r="C3753">
            <v>1</v>
          </cell>
          <cell r="D3753">
            <v>1</v>
          </cell>
          <cell r="Q3753">
            <v>2002</v>
          </cell>
          <cell r="R3753" t="str">
            <v>20022</v>
          </cell>
          <cell r="S3753">
            <v>37315</v>
          </cell>
          <cell r="T3753">
            <v>2309.8200000000002</v>
          </cell>
          <cell r="U3753">
            <v>2285.9585714285718</v>
          </cell>
          <cell r="V3753">
            <v>2506.5472328767123</v>
          </cell>
        </row>
        <row r="3754">
          <cell r="B3754">
            <v>31387</v>
          </cell>
          <cell r="C3754">
            <v>1</v>
          </cell>
          <cell r="D3754">
            <v>1</v>
          </cell>
          <cell r="Q3754">
            <v>2002</v>
          </cell>
          <cell r="R3754" t="str">
            <v>20023</v>
          </cell>
          <cell r="S3754">
            <v>37316</v>
          </cell>
          <cell r="T3754">
            <v>2306.4499999999998</v>
          </cell>
          <cell r="U3754">
            <v>2280.2490322580647</v>
          </cell>
          <cell r="V3754">
            <v>2506.5472328767123</v>
          </cell>
        </row>
        <row r="3755">
          <cell r="B3755">
            <v>31388</v>
          </cell>
          <cell r="C3755">
            <v>1</v>
          </cell>
          <cell r="D3755">
            <v>1</v>
          </cell>
          <cell r="Q3755">
            <v>2002</v>
          </cell>
          <cell r="R3755" t="str">
            <v>20023</v>
          </cell>
          <cell r="S3755">
            <v>37317</v>
          </cell>
          <cell r="T3755">
            <v>2306.33</v>
          </cell>
          <cell r="U3755">
            <v>2280.2490322580647</v>
          </cell>
          <cell r="V3755">
            <v>2506.5472328767123</v>
          </cell>
        </row>
        <row r="3756">
          <cell r="B3756">
            <v>31389</v>
          </cell>
          <cell r="C3756">
            <v>1</v>
          </cell>
          <cell r="D3756">
            <v>1</v>
          </cell>
          <cell r="Q3756">
            <v>2002</v>
          </cell>
          <cell r="R3756" t="str">
            <v>20023</v>
          </cell>
          <cell r="S3756">
            <v>37318</v>
          </cell>
          <cell r="T3756">
            <v>2306.33</v>
          </cell>
          <cell r="U3756">
            <v>2280.2490322580647</v>
          </cell>
          <cell r="V3756">
            <v>2506.5472328767123</v>
          </cell>
        </row>
        <row r="3757">
          <cell r="B3757">
            <v>31390</v>
          </cell>
          <cell r="C3757">
            <v>1</v>
          </cell>
          <cell r="D3757">
            <v>1</v>
          </cell>
          <cell r="Q3757">
            <v>2002</v>
          </cell>
          <cell r="R3757" t="str">
            <v>20023</v>
          </cell>
          <cell r="S3757">
            <v>37319</v>
          </cell>
          <cell r="T3757">
            <v>2306.33</v>
          </cell>
          <cell r="U3757">
            <v>2280.2490322580647</v>
          </cell>
          <cell r="V3757">
            <v>2506.5472328767123</v>
          </cell>
        </row>
        <row r="3758">
          <cell r="B3758">
            <v>31391</v>
          </cell>
          <cell r="C3758">
            <v>1</v>
          </cell>
          <cell r="D3758">
            <v>1</v>
          </cell>
          <cell r="Q3758">
            <v>2002</v>
          </cell>
          <cell r="R3758" t="str">
            <v>20023</v>
          </cell>
          <cell r="S3758">
            <v>37320</v>
          </cell>
          <cell r="T3758">
            <v>2299.15</v>
          </cell>
          <cell r="U3758">
            <v>2280.2490322580647</v>
          </cell>
          <cell r="V3758">
            <v>2506.5472328767123</v>
          </cell>
        </row>
        <row r="3759">
          <cell r="B3759">
            <v>31392</v>
          </cell>
          <cell r="C3759">
            <v>1</v>
          </cell>
          <cell r="D3759">
            <v>1</v>
          </cell>
          <cell r="Q3759">
            <v>2002</v>
          </cell>
          <cell r="R3759" t="str">
            <v>20023</v>
          </cell>
          <cell r="S3759">
            <v>37321</v>
          </cell>
          <cell r="T3759">
            <v>2293.6</v>
          </cell>
          <cell r="U3759">
            <v>2280.2490322580647</v>
          </cell>
          <cell r="V3759">
            <v>2506.5472328767123</v>
          </cell>
        </row>
        <row r="3760">
          <cell r="B3760">
            <v>31393</v>
          </cell>
          <cell r="C3760">
            <v>1</v>
          </cell>
          <cell r="D3760">
            <v>1</v>
          </cell>
          <cell r="Q3760">
            <v>2002</v>
          </cell>
          <cell r="R3760" t="str">
            <v>20023</v>
          </cell>
          <cell r="S3760">
            <v>37322</v>
          </cell>
          <cell r="T3760">
            <v>2290</v>
          </cell>
          <cell r="U3760">
            <v>2280.2490322580647</v>
          </cell>
          <cell r="V3760">
            <v>2506.5472328767123</v>
          </cell>
        </row>
        <row r="3761">
          <cell r="B3761">
            <v>31394</v>
          </cell>
          <cell r="C3761">
            <v>1</v>
          </cell>
          <cell r="D3761">
            <v>1</v>
          </cell>
          <cell r="Q3761">
            <v>2002</v>
          </cell>
          <cell r="R3761" t="str">
            <v>20023</v>
          </cell>
          <cell r="S3761">
            <v>37323</v>
          </cell>
          <cell r="T3761">
            <v>2289.83</v>
          </cell>
          <cell r="U3761">
            <v>2280.2490322580647</v>
          </cell>
          <cell r="V3761">
            <v>2506.5472328767123</v>
          </cell>
        </row>
        <row r="3762">
          <cell r="B3762">
            <v>31395</v>
          </cell>
          <cell r="C3762">
            <v>1</v>
          </cell>
          <cell r="D3762">
            <v>1</v>
          </cell>
          <cell r="Q3762">
            <v>2002</v>
          </cell>
          <cell r="R3762" t="str">
            <v>20023</v>
          </cell>
          <cell r="S3762">
            <v>37324</v>
          </cell>
          <cell r="T3762">
            <v>2283.83</v>
          </cell>
          <cell r="U3762">
            <v>2280.2490322580647</v>
          </cell>
          <cell r="V3762">
            <v>2506.5472328767123</v>
          </cell>
        </row>
        <row r="3763">
          <cell r="B3763">
            <v>31396</v>
          </cell>
          <cell r="C3763">
            <v>1</v>
          </cell>
          <cell r="D3763">
            <v>1</v>
          </cell>
          <cell r="Q3763">
            <v>2002</v>
          </cell>
          <cell r="R3763" t="str">
            <v>20023</v>
          </cell>
          <cell r="S3763">
            <v>37325</v>
          </cell>
          <cell r="T3763">
            <v>2283.83</v>
          </cell>
          <cell r="U3763">
            <v>2280.2490322580647</v>
          </cell>
          <cell r="V3763">
            <v>2506.5472328767123</v>
          </cell>
        </row>
        <row r="3764">
          <cell r="B3764">
            <v>31397</v>
          </cell>
          <cell r="C3764">
            <v>1</v>
          </cell>
          <cell r="D3764">
            <v>1</v>
          </cell>
          <cell r="Q3764">
            <v>2002</v>
          </cell>
          <cell r="R3764" t="str">
            <v>20023</v>
          </cell>
          <cell r="S3764">
            <v>37326</v>
          </cell>
          <cell r="T3764">
            <v>2283.83</v>
          </cell>
          <cell r="U3764">
            <v>2280.2490322580647</v>
          </cell>
          <cell r="V3764">
            <v>2506.5472328767123</v>
          </cell>
        </row>
        <row r="3765">
          <cell r="B3765">
            <v>31398</v>
          </cell>
          <cell r="C3765">
            <v>1</v>
          </cell>
          <cell r="D3765">
            <v>1</v>
          </cell>
          <cell r="Q3765">
            <v>2002</v>
          </cell>
          <cell r="R3765" t="str">
            <v>20023</v>
          </cell>
          <cell r="S3765">
            <v>37327</v>
          </cell>
          <cell r="T3765">
            <v>2269.88</v>
          </cell>
          <cell r="U3765">
            <v>2280.2490322580647</v>
          </cell>
          <cell r="V3765">
            <v>2506.5472328767123</v>
          </cell>
        </row>
        <row r="3766">
          <cell r="B3766">
            <v>31399</v>
          </cell>
          <cell r="C3766">
            <v>1</v>
          </cell>
          <cell r="D3766">
            <v>1</v>
          </cell>
          <cell r="Q3766">
            <v>2002</v>
          </cell>
          <cell r="R3766" t="str">
            <v>20023</v>
          </cell>
          <cell r="S3766">
            <v>37328</v>
          </cell>
          <cell r="T3766">
            <v>2269.17</v>
          </cell>
          <cell r="U3766">
            <v>2280.2490322580647</v>
          </cell>
          <cell r="V3766">
            <v>2506.5472328767123</v>
          </cell>
        </row>
        <row r="3767">
          <cell r="B3767">
            <v>31400</v>
          </cell>
          <cell r="C3767">
            <v>1</v>
          </cell>
          <cell r="D3767">
            <v>1</v>
          </cell>
          <cell r="Q3767">
            <v>2002</v>
          </cell>
          <cell r="R3767" t="str">
            <v>20023</v>
          </cell>
          <cell r="S3767">
            <v>37329</v>
          </cell>
          <cell r="T3767">
            <v>2270.66</v>
          </cell>
          <cell r="U3767">
            <v>2280.2490322580647</v>
          </cell>
          <cell r="V3767">
            <v>2506.5472328767123</v>
          </cell>
        </row>
        <row r="3768">
          <cell r="B3768">
            <v>31401</v>
          </cell>
          <cell r="C3768">
            <v>1</v>
          </cell>
          <cell r="D3768">
            <v>1</v>
          </cell>
          <cell r="Q3768">
            <v>2002</v>
          </cell>
          <cell r="R3768" t="str">
            <v>20023</v>
          </cell>
          <cell r="S3768">
            <v>37330</v>
          </cell>
          <cell r="T3768">
            <v>2272.27</v>
          </cell>
          <cell r="U3768">
            <v>2280.2490322580647</v>
          </cell>
          <cell r="V3768">
            <v>2506.5472328767123</v>
          </cell>
        </row>
        <row r="3769">
          <cell r="B3769">
            <v>31402</v>
          </cell>
          <cell r="C3769">
            <v>1</v>
          </cell>
          <cell r="D3769">
            <v>1</v>
          </cell>
          <cell r="Q3769">
            <v>2002</v>
          </cell>
          <cell r="R3769" t="str">
            <v>20023</v>
          </cell>
          <cell r="S3769">
            <v>37331</v>
          </cell>
          <cell r="T3769">
            <v>2278.56</v>
          </cell>
          <cell r="U3769">
            <v>2280.2490322580647</v>
          </cell>
          <cell r="V3769">
            <v>2506.5472328767123</v>
          </cell>
        </row>
        <row r="3770">
          <cell r="B3770">
            <v>31403</v>
          </cell>
          <cell r="C3770">
            <v>1</v>
          </cell>
          <cell r="D3770">
            <v>1</v>
          </cell>
          <cell r="Q3770">
            <v>2002</v>
          </cell>
          <cell r="R3770" t="str">
            <v>20023</v>
          </cell>
          <cell r="S3770">
            <v>37332</v>
          </cell>
          <cell r="T3770">
            <v>2278.56</v>
          </cell>
          <cell r="U3770">
            <v>2280.2490322580647</v>
          </cell>
          <cell r="V3770">
            <v>2506.5472328767123</v>
          </cell>
        </row>
        <row r="3771">
          <cell r="B3771">
            <v>31404</v>
          </cell>
          <cell r="C3771">
            <v>1</v>
          </cell>
          <cell r="D3771">
            <v>1</v>
          </cell>
          <cell r="Q3771">
            <v>2002</v>
          </cell>
          <cell r="R3771" t="str">
            <v>20023</v>
          </cell>
          <cell r="S3771">
            <v>37333</v>
          </cell>
          <cell r="T3771">
            <v>2278.56</v>
          </cell>
          <cell r="U3771">
            <v>2280.2490322580647</v>
          </cell>
          <cell r="V3771">
            <v>2506.5472328767123</v>
          </cell>
        </row>
        <row r="3772">
          <cell r="B3772">
            <v>31405</v>
          </cell>
          <cell r="C3772">
            <v>1</v>
          </cell>
          <cell r="D3772">
            <v>1</v>
          </cell>
          <cell r="Q3772">
            <v>2002</v>
          </cell>
          <cell r="R3772" t="str">
            <v>20023</v>
          </cell>
          <cell r="S3772">
            <v>37334</v>
          </cell>
          <cell r="T3772">
            <v>2282.25</v>
          </cell>
          <cell r="U3772">
            <v>2280.2490322580647</v>
          </cell>
          <cell r="V3772">
            <v>2506.5472328767123</v>
          </cell>
        </row>
        <row r="3773">
          <cell r="B3773">
            <v>31406</v>
          </cell>
          <cell r="C3773">
            <v>1</v>
          </cell>
          <cell r="D3773">
            <v>1</v>
          </cell>
          <cell r="Q3773">
            <v>2002</v>
          </cell>
          <cell r="R3773" t="str">
            <v>20023</v>
          </cell>
          <cell r="S3773">
            <v>37335</v>
          </cell>
          <cell r="T3773">
            <v>2274.5300000000002</v>
          </cell>
          <cell r="U3773">
            <v>2280.2490322580647</v>
          </cell>
          <cell r="V3773">
            <v>2506.5472328767123</v>
          </cell>
        </row>
        <row r="3774">
          <cell r="B3774">
            <v>31407</v>
          </cell>
          <cell r="C3774">
            <v>1</v>
          </cell>
          <cell r="D3774">
            <v>1</v>
          </cell>
          <cell r="Q3774">
            <v>2002</v>
          </cell>
          <cell r="R3774" t="str">
            <v>20023</v>
          </cell>
          <cell r="S3774">
            <v>37336</v>
          </cell>
          <cell r="T3774">
            <v>2279.6</v>
          </cell>
          <cell r="U3774">
            <v>2280.2490322580647</v>
          </cell>
          <cell r="V3774">
            <v>2506.5472328767123</v>
          </cell>
        </row>
        <row r="3775">
          <cell r="B3775">
            <v>31408</v>
          </cell>
          <cell r="C3775">
            <v>1</v>
          </cell>
          <cell r="D3775">
            <v>1</v>
          </cell>
          <cell r="Q3775">
            <v>2002</v>
          </cell>
          <cell r="R3775" t="str">
            <v>20023</v>
          </cell>
          <cell r="S3775">
            <v>37337</v>
          </cell>
          <cell r="T3775">
            <v>2280</v>
          </cell>
          <cell r="U3775">
            <v>2280.2490322580647</v>
          </cell>
          <cell r="V3775">
            <v>2506.5472328767123</v>
          </cell>
        </row>
        <row r="3776">
          <cell r="B3776">
            <v>31409</v>
          </cell>
          <cell r="C3776">
            <v>1</v>
          </cell>
          <cell r="D3776">
            <v>1</v>
          </cell>
          <cell r="Q3776">
            <v>2002</v>
          </cell>
          <cell r="R3776" t="str">
            <v>20023</v>
          </cell>
          <cell r="S3776">
            <v>37338</v>
          </cell>
          <cell r="T3776">
            <v>2274.4699999999998</v>
          </cell>
          <cell r="U3776">
            <v>2280.2490322580647</v>
          </cell>
          <cell r="V3776">
            <v>2506.5472328767123</v>
          </cell>
        </row>
        <row r="3777">
          <cell r="B3777">
            <v>31410</v>
          </cell>
          <cell r="C3777">
            <v>1</v>
          </cell>
          <cell r="D3777">
            <v>1</v>
          </cell>
          <cell r="Q3777">
            <v>2002</v>
          </cell>
          <cell r="R3777" t="str">
            <v>20023</v>
          </cell>
          <cell r="S3777">
            <v>37339</v>
          </cell>
          <cell r="T3777">
            <v>2274.4699999999998</v>
          </cell>
          <cell r="U3777">
            <v>2280.2490322580647</v>
          </cell>
          <cell r="V3777">
            <v>2506.5472328767123</v>
          </cell>
        </row>
        <row r="3778">
          <cell r="B3778">
            <v>31411</v>
          </cell>
          <cell r="C3778">
            <v>1</v>
          </cell>
          <cell r="D3778">
            <v>1</v>
          </cell>
          <cell r="Q3778">
            <v>2002</v>
          </cell>
          <cell r="R3778" t="str">
            <v>20023</v>
          </cell>
          <cell r="S3778">
            <v>37340</v>
          </cell>
          <cell r="T3778">
            <v>2274.4699999999998</v>
          </cell>
          <cell r="U3778">
            <v>2280.2490322580647</v>
          </cell>
          <cell r="V3778">
            <v>2506.5472328767123</v>
          </cell>
        </row>
        <row r="3779">
          <cell r="B3779">
            <v>31412</v>
          </cell>
          <cell r="C3779">
            <v>1</v>
          </cell>
          <cell r="D3779">
            <v>1</v>
          </cell>
          <cell r="Q3779">
            <v>2002</v>
          </cell>
          <cell r="R3779" t="str">
            <v>20023</v>
          </cell>
          <cell r="S3779">
            <v>37341</v>
          </cell>
          <cell r="T3779">
            <v>2274.4699999999998</v>
          </cell>
          <cell r="U3779">
            <v>2280.2490322580647</v>
          </cell>
          <cell r="V3779">
            <v>2506.5472328767123</v>
          </cell>
        </row>
        <row r="3780">
          <cell r="B3780">
            <v>31413</v>
          </cell>
          <cell r="C3780">
            <v>1</v>
          </cell>
          <cell r="D3780">
            <v>1</v>
          </cell>
          <cell r="Q3780">
            <v>2002</v>
          </cell>
          <cell r="R3780" t="str">
            <v>20023</v>
          </cell>
          <cell r="S3780">
            <v>37342</v>
          </cell>
          <cell r="T3780">
            <v>2261.37</v>
          </cell>
          <cell r="U3780">
            <v>2280.2490322580647</v>
          </cell>
          <cell r="V3780">
            <v>2506.5472328767123</v>
          </cell>
        </row>
        <row r="3781">
          <cell r="B3781">
            <v>31414</v>
          </cell>
          <cell r="C3781">
            <v>1</v>
          </cell>
          <cell r="D3781">
            <v>1</v>
          </cell>
          <cell r="Q3781">
            <v>2002</v>
          </cell>
          <cell r="R3781" t="str">
            <v>20023</v>
          </cell>
          <cell r="S3781">
            <v>37343</v>
          </cell>
          <cell r="T3781">
            <v>2261.23</v>
          </cell>
          <cell r="U3781">
            <v>2280.2490322580647</v>
          </cell>
          <cell r="V3781">
            <v>2506.5472328767123</v>
          </cell>
        </row>
        <row r="3782">
          <cell r="B3782">
            <v>31415</v>
          </cell>
          <cell r="C3782">
            <v>1</v>
          </cell>
          <cell r="D3782">
            <v>1</v>
          </cell>
          <cell r="Q3782">
            <v>2002</v>
          </cell>
          <cell r="R3782" t="str">
            <v>20023</v>
          </cell>
          <cell r="S3782">
            <v>37344</v>
          </cell>
          <cell r="T3782">
            <v>2261.23</v>
          </cell>
          <cell r="U3782">
            <v>2280.2490322580647</v>
          </cell>
          <cell r="V3782">
            <v>2506.5472328767123</v>
          </cell>
        </row>
        <row r="3783">
          <cell r="B3783">
            <v>31416</v>
          </cell>
          <cell r="C3783">
            <v>1</v>
          </cell>
          <cell r="D3783">
            <v>1</v>
          </cell>
          <cell r="Q3783">
            <v>2002</v>
          </cell>
          <cell r="R3783" t="str">
            <v>20023</v>
          </cell>
          <cell r="S3783">
            <v>37345</v>
          </cell>
          <cell r="T3783">
            <v>2261.23</v>
          </cell>
          <cell r="U3783">
            <v>2280.2490322580647</v>
          </cell>
          <cell r="V3783">
            <v>2506.5472328767123</v>
          </cell>
        </row>
        <row r="3784">
          <cell r="B3784">
            <v>31417</v>
          </cell>
          <cell r="C3784">
            <v>1</v>
          </cell>
          <cell r="D3784">
            <v>1</v>
          </cell>
          <cell r="Q3784">
            <v>2002</v>
          </cell>
          <cell r="R3784" t="str">
            <v>20023</v>
          </cell>
          <cell r="S3784">
            <v>37346</v>
          </cell>
          <cell r="T3784">
            <v>2261.23</v>
          </cell>
          <cell r="U3784">
            <v>2280.2490322580647</v>
          </cell>
          <cell r="V3784">
            <v>2506.5472328767123</v>
          </cell>
        </row>
        <row r="3785">
          <cell r="B3785">
            <v>31418</v>
          </cell>
          <cell r="C3785">
            <v>1</v>
          </cell>
          <cell r="D3785">
            <v>1</v>
          </cell>
          <cell r="Q3785">
            <v>2002</v>
          </cell>
          <cell r="R3785" t="str">
            <v>20024</v>
          </cell>
          <cell r="S3785">
            <v>37347</v>
          </cell>
          <cell r="T3785">
            <v>2261.23</v>
          </cell>
          <cell r="U3785">
            <v>2263.5990000000002</v>
          </cell>
          <cell r="V3785">
            <v>2506.5472328767123</v>
          </cell>
        </row>
        <row r="3786">
          <cell r="B3786">
            <v>31419</v>
          </cell>
          <cell r="C3786">
            <v>1</v>
          </cell>
          <cell r="D3786">
            <v>1</v>
          </cell>
          <cell r="Q3786">
            <v>2002</v>
          </cell>
          <cell r="R3786" t="str">
            <v>20024</v>
          </cell>
          <cell r="S3786">
            <v>37348</v>
          </cell>
          <cell r="T3786">
            <v>2264.5700000000002</v>
          </cell>
          <cell r="U3786">
            <v>2263.5990000000002</v>
          </cell>
          <cell r="V3786">
            <v>2506.5472328767123</v>
          </cell>
        </row>
        <row r="3787">
          <cell r="B3787">
            <v>31420</v>
          </cell>
          <cell r="C3787">
            <v>1</v>
          </cell>
          <cell r="D3787">
            <v>1</v>
          </cell>
          <cell r="Q3787">
            <v>2002</v>
          </cell>
          <cell r="R3787" t="str">
            <v>20024</v>
          </cell>
          <cell r="S3787">
            <v>37349</v>
          </cell>
          <cell r="T3787">
            <v>2257.16</v>
          </cell>
          <cell r="U3787">
            <v>2263.5990000000002</v>
          </cell>
          <cell r="V3787">
            <v>2506.5472328767123</v>
          </cell>
        </row>
        <row r="3788">
          <cell r="B3788">
            <v>31421</v>
          </cell>
          <cell r="C3788">
            <v>1</v>
          </cell>
          <cell r="D3788">
            <v>1</v>
          </cell>
          <cell r="Q3788">
            <v>2002</v>
          </cell>
          <cell r="R3788" t="str">
            <v>20024</v>
          </cell>
          <cell r="S3788">
            <v>37350</v>
          </cell>
          <cell r="T3788">
            <v>2267.9899999999998</v>
          </cell>
          <cell r="U3788">
            <v>2263.5990000000002</v>
          </cell>
          <cell r="V3788">
            <v>2506.5472328767123</v>
          </cell>
        </row>
        <row r="3789">
          <cell r="B3789">
            <v>31422</v>
          </cell>
          <cell r="C3789">
            <v>1</v>
          </cell>
          <cell r="D3789">
            <v>1</v>
          </cell>
          <cell r="Q3789">
            <v>2002</v>
          </cell>
          <cell r="R3789" t="str">
            <v>20024</v>
          </cell>
          <cell r="S3789">
            <v>37351</v>
          </cell>
          <cell r="T3789">
            <v>2269.35</v>
          </cell>
          <cell r="U3789">
            <v>2263.5990000000002</v>
          </cell>
          <cell r="V3789">
            <v>2506.5472328767123</v>
          </cell>
        </row>
        <row r="3790">
          <cell r="B3790">
            <v>31423</v>
          </cell>
          <cell r="C3790">
            <v>1</v>
          </cell>
          <cell r="D3790">
            <v>1</v>
          </cell>
          <cell r="Q3790">
            <v>2002</v>
          </cell>
          <cell r="R3790" t="str">
            <v>20024</v>
          </cell>
          <cell r="S3790">
            <v>37352</v>
          </cell>
          <cell r="T3790">
            <v>2263.0300000000002</v>
          </cell>
          <cell r="U3790">
            <v>2263.5990000000002</v>
          </cell>
          <cell r="V3790">
            <v>2506.5472328767123</v>
          </cell>
        </row>
        <row r="3791">
          <cell r="B3791">
            <v>31424</v>
          </cell>
          <cell r="C3791">
            <v>1</v>
          </cell>
          <cell r="D3791">
            <v>1</v>
          </cell>
          <cell r="Q3791">
            <v>2002</v>
          </cell>
          <cell r="R3791" t="str">
            <v>20024</v>
          </cell>
          <cell r="S3791">
            <v>37353</v>
          </cell>
          <cell r="T3791">
            <v>2263.0300000000002</v>
          </cell>
          <cell r="U3791">
            <v>2263.5990000000002</v>
          </cell>
          <cell r="V3791">
            <v>2506.5472328767123</v>
          </cell>
        </row>
        <row r="3792">
          <cell r="B3792">
            <v>31425</v>
          </cell>
          <cell r="C3792">
            <v>1</v>
          </cell>
          <cell r="D3792">
            <v>1</v>
          </cell>
          <cell r="Q3792">
            <v>2002</v>
          </cell>
          <cell r="R3792" t="str">
            <v>20024</v>
          </cell>
          <cell r="S3792">
            <v>37354</v>
          </cell>
          <cell r="T3792">
            <v>2263.0300000000002</v>
          </cell>
          <cell r="U3792">
            <v>2263.5990000000002</v>
          </cell>
          <cell r="V3792">
            <v>2506.5472328767123</v>
          </cell>
        </row>
        <row r="3793">
          <cell r="B3793">
            <v>31426</v>
          </cell>
          <cell r="C3793">
            <v>1</v>
          </cell>
          <cell r="D3793">
            <v>1</v>
          </cell>
          <cell r="Q3793">
            <v>2002</v>
          </cell>
          <cell r="R3793" t="str">
            <v>20024</v>
          </cell>
          <cell r="S3793">
            <v>37355</v>
          </cell>
          <cell r="T3793">
            <v>2255.02</v>
          </cell>
          <cell r="U3793">
            <v>2263.5990000000002</v>
          </cell>
          <cell r="V3793">
            <v>2506.5472328767123</v>
          </cell>
        </row>
        <row r="3794">
          <cell r="B3794">
            <v>31427</v>
          </cell>
          <cell r="C3794">
            <v>1</v>
          </cell>
          <cell r="D3794">
            <v>1</v>
          </cell>
          <cell r="Q3794">
            <v>2002</v>
          </cell>
          <cell r="R3794" t="str">
            <v>20024</v>
          </cell>
          <cell r="S3794">
            <v>37356</v>
          </cell>
          <cell r="T3794">
            <v>2254.4499999999998</v>
          </cell>
          <cell r="U3794">
            <v>2263.5990000000002</v>
          </cell>
          <cell r="V3794">
            <v>2506.5472328767123</v>
          </cell>
        </row>
        <row r="3795">
          <cell r="B3795">
            <v>31428</v>
          </cell>
          <cell r="C3795">
            <v>1</v>
          </cell>
          <cell r="D3795">
            <v>1</v>
          </cell>
          <cell r="Q3795">
            <v>2002</v>
          </cell>
          <cell r="R3795" t="str">
            <v>20024</v>
          </cell>
          <cell r="S3795">
            <v>37357</v>
          </cell>
          <cell r="T3795">
            <v>2257.7800000000002</v>
          </cell>
          <cell r="U3795">
            <v>2263.5990000000002</v>
          </cell>
          <cell r="V3795">
            <v>2506.5472328767123</v>
          </cell>
        </row>
        <row r="3796">
          <cell r="B3796">
            <v>31429</v>
          </cell>
          <cell r="C3796">
            <v>1</v>
          </cell>
          <cell r="D3796">
            <v>1</v>
          </cell>
          <cell r="Q3796">
            <v>2002</v>
          </cell>
          <cell r="R3796" t="str">
            <v>20024</v>
          </cell>
          <cell r="S3796">
            <v>37358</v>
          </cell>
          <cell r="T3796">
            <v>2261.66</v>
          </cell>
          <cell r="U3796">
            <v>2263.5990000000002</v>
          </cell>
          <cell r="V3796">
            <v>2506.5472328767123</v>
          </cell>
        </row>
        <row r="3797">
          <cell r="B3797">
            <v>31430</v>
          </cell>
          <cell r="C3797">
            <v>1</v>
          </cell>
          <cell r="D3797">
            <v>1</v>
          </cell>
          <cell r="Q3797">
            <v>2002</v>
          </cell>
          <cell r="R3797" t="str">
            <v>20024</v>
          </cell>
          <cell r="S3797">
            <v>37359</v>
          </cell>
          <cell r="T3797">
            <v>2264.98</v>
          </cell>
          <cell r="U3797">
            <v>2263.5990000000002</v>
          </cell>
          <cell r="V3797">
            <v>2506.5472328767123</v>
          </cell>
        </row>
        <row r="3798">
          <cell r="B3798">
            <v>31431</v>
          </cell>
          <cell r="C3798">
            <v>1</v>
          </cell>
          <cell r="D3798">
            <v>1</v>
          </cell>
          <cell r="Q3798">
            <v>2002</v>
          </cell>
          <cell r="R3798" t="str">
            <v>20024</v>
          </cell>
          <cell r="S3798">
            <v>37360</v>
          </cell>
          <cell r="T3798">
            <v>2264.98</v>
          </cell>
          <cell r="U3798">
            <v>2263.5990000000002</v>
          </cell>
          <cell r="V3798">
            <v>2506.5472328767123</v>
          </cell>
        </row>
        <row r="3799">
          <cell r="B3799">
            <v>31432</v>
          </cell>
          <cell r="C3799">
            <v>1</v>
          </cell>
          <cell r="D3799">
            <v>1</v>
          </cell>
          <cell r="Q3799">
            <v>2002</v>
          </cell>
          <cell r="R3799" t="str">
            <v>20024</v>
          </cell>
          <cell r="S3799">
            <v>37361</v>
          </cell>
          <cell r="T3799">
            <v>2264.98</v>
          </cell>
          <cell r="U3799">
            <v>2263.5990000000002</v>
          </cell>
          <cell r="V3799">
            <v>2506.5472328767123</v>
          </cell>
        </row>
        <row r="3800">
          <cell r="B3800">
            <v>31433</v>
          </cell>
          <cell r="C3800">
            <v>1</v>
          </cell>
          <cell r="D3800">
            <v>1</v>
          </cell>
          <cell r="Q3800">
            <v>2002</v>
          </cell>
          <cell r="R3800" t="str">
            <v>20024</v>
          </cell>
          <cell r="S3800">
            <v>37362</v>
          </cell>
          <cell r="T3800">
            <v>2266.92</v>
          </cell>
          <cell r="U3800">
            <v>2263.5990000000002</v>
          </cell>
          <cell r="V3800">
            <v>2506.5472328767123</v>
          </cell>
        </row>
        <row r="3801">
          <cell r="B3801">
            <v>31434</v>
          </cell>
          <cell r="C3801">
            <v>1</v>
          </cell>
          <cell r="D3801">
            <v>1</v>
          </cell>
          <cell r="Q3801">
            <v>2002</v>
          </cell>
          <cell r="R3801" t="str">
            <v>20024</v>
          </cell>
          <cell r="S3801">
            <v>37363</v>
          </cell>
          <cell r="T3801">
            <v>2262.56</v>
          </cell>
          <cell r="U3801">
            <v>2263.5990000000002</v>
          </cell>
          <cell r="V3801">
            <v>2506.5472328767123</v>
          </cell>
        </row>
        <row r="3802">
          <cell r="B3802">
            <v>31435</v>
          </cell>
          <cell r="C3802">
            <v>1</v>
          </cell>
          <cell r="D3802">
            <v>1</v>
          </cell>
          <cell r="Q3802">
            <v>2002</v>
          </cell>
          <cell r="R3802" t="str">
            <v>20024</v>
          </cell>
          <cell r="S3802">
            <v>37364</v>
          </cell>
          <cell r="T3802">
            <v>2261.12</v>
          </cell>
          <cell r="U3802">
            <v>2263.5990000000002</v>
          </cell>
          <cell r="V3802">
            <v>2506.5472328767123</v>
          </cell>
        </row>
        <row r="3803">
          <cell r="B3803">
            <v>31436</v>
          </cell>
          <cell r="C3803">
            <v>1</v>
          </cell>
          <cell r="D3803">
            <v>1</v>
          </cell>
          <cell r="Q3803">
            <v>2002</v>
          </cell>
          <cell r="R3803" t="str">
            <v>20024</v>
          </cell>
          <cell r="S3803">
            <v>37365</v>
          </cell>
          <cell r="T3803">
            <v>2256.66</v>
          </cell>
          <cell r="U3803">
            <v>2263.5990000000002</v>
          </cell>
          <cell r="V3803">
            <v>2506.5472328767123</v>
          </cell>
        </row>
        <row r="3804">
          <cell r="B3804">
            <v>31437</v>
          </cell>
          <cell r="C3804">
            <v>1</v>
          </cell>
          <cell r="D3804">
            <v>1</v>
          </cell>
          <cell r="Q3804">
            <v>2002</v>
          </cell>
          <cell r="R3804" t="str">
            <v>20024</v>
          </cell>
          <cell r="S3804">
            <v>37366</v>
          </cell>
          <cell r="T3804">
            <v>2260.9</v>
          </cell>
          <cell r="U3804">
            <v>2263.5990000000002</v>
          </cell>
          <cell r="V3804">
            <v>2506.5472328767123</v>
          </cell>
        </row>
        <row r="3805">
          <cell r="B3805">
            <v>31438</v>
          </cell>
          <cell r="C3805">
            <v>1</v>
          </cell>
          <cell r="D3805">
            <v>1</v>
          </cell>
          <cell r="Q3805">
            <v>2002</v>
          </cell>
          <cell r="R3805" t="str">
            <v>20024</v>
          </cell>
          <cell r="S3805">
            <v>37367</v>
          </cell>
          <cell r="T3805">
            <v>2260.9</v>
          </cell>
          <cell r="U3805">
            <v>2263.5990000000002</v>
          </cell>
          <cell r="V3805">
            <v>2506.5472328767123</v>
          </cell>
        </row>
        <row r="3806">
          <cell r="B3806">
            <v>31439</v>
          </cell>
          <cell r="C3806">
            <v>1</v>
          </cell>
          <cell r="D3806">
            <v>1</v>
          </cell>
          <cell r="Q3806">
            <v>2002</v>
          </cell>
          <cell r="R3806" t="str">
            <v>20024</v>
          </cell>
          <cell r="S3806">
            <v>37368</v>
          </cell>
          <cell r="T3806">
            <v>2260.9</v>
          </cell>
          <cell r="U3806">
            <v>2263.5990000000002</v>
          </cell>
          <cell r="V3806">
            <v>2506.5472328767123</v>
          </cell>
        </row>
        <row r="3807">
          <cell r="B3807">
            <v>31440</v>
          </cell>
          <cell r="C3807">
            <v>1</v>
          </cell>
          <cell r="D3807">
            <v>1</v>
          </cell>
          <cell r="Q3807">
            <v>2002</v>
          </cell>
          <cell r="R3807" t="str">
            <v>20024</v>
          </cell>
          <cell r="S3807">
            <v>37369</v>
          </cell>
          <cell r="T3807">
            <v>2259.88</v>
          </cell>
          <cell r="U3807">
            <v>2263.5990000000002</v>
          </cell>
          <cell r="V3807">
            <v>2506.5472328767123</v>
          </cell>
        </row>
        <row r="3808">
          <cell r="B3808">
            <v>31441</v>
          </cell>
          <cell r="C3808">
            <v>1</v>
          </cell>
          <cell r="D3808">
            <v>1</v>
          </cell>
          <cell r="Q3808">
            <v>2002</v>
          </cell>
          <cell r="R3808" t="str">
            <v>20024</v>
          </cell>
          <cell r="S3808">
            <v>37370</v>
          </cell>
          <cell r="T3808">
            <v>2263.6799999999998</v>
          </cell>
          <cell r="U3808">
            <v>2263.5990000000002</v>
          </cell>
          <cell r="V3808">
            <v>2506.5472328767123</v>
          </cell>
        </row>
        <row r="3809">
          <cell r="B3809">
            <v>31442</v>
          </cell>
          <cell r="C3809">
            <v>1</v>
          </cell>
          <cell r="D3809">
            <v>1</v>
          </cell>
          <cell r="Q3809">
            <v>2002</v>
          </cell>
          <cell r="R3809" t="str">
            <v>20024</v>
          </cell>
          <cell r="S3809">
            <v>37371</v>
          </cell>
          <cell r="T3809">
            <v>2265.6999999999998</v>
          </cell>
          <cell r="U3809">
            <v>2263.5990000000002</v>
          </cell>
          <cell r="V3809">
            <v>2506.5472328767123</v>
          </cell>
        </row>
        <row r="3810">
          <cell r="B3810">
            <v>31443</v>
          </cell>
          <cell r="C3810">
            <v>1</v>
          </cell>
          <cell r="D3810">
            <v>1</v>
          </cell>
          <cell r="Q3810">
            <v>2002</v>
          </cell>
          <cell r="R3810" t="str">
            <v>20024</v>
          </cell>
          <cell r="S3810">
            <v>37372</v>
          </cell>
          <cell r="T3810">
            <v>2267.4</v>
          </cell>
          <cell r="U3810">
            <v>2263.5990000000002</v>
          </cell>
          <cell r="V3810">
            <v>2506.5472328767123</v>
          </cell>
        </row>
        <row r="3811">
          <cell r="B3811">
            <v>31444</v>
          </cell>
          <cell r="C3811">
            <v>1</v>
          </cell>
          <cell r="D3811">
            <v>1</v>
          </cell>
          <cell r="Q3811">
            <v>2002</v>
          </cell>
          <cell r="R3811" t="str">
            <v>20024</v>
          </cell>
          <cell r="S3811">
            <v>37373</v>
          </cell>
          <cell r="T3811">
            <v>2270.92</v>
          </cell>
          <cell r="U3811">
            <v>2263.5990000000002</v>
          </cell>
          <cell r="V3811">
            <v>2506.5472328767123</v>
          </cell>
        </row>
        <row r="3812">
          <cell r="B3812">
            <v>31445</v>
          </cell>
          <cell r="C3812">
            <v>1</v>
          </cell>
          <cell r="D3812">
            <v>1</v>
          </cell>
          <cell r="Q3812">
            <v>2002</v>
          </cell>
          <cell r="R3812" t="str">
            <v>20024</v>
          </cell>
          <cell r="S3812">
            <v>37374</v>
          </cell>
          <cell r="T3812">
            <v>2270.92</v>
          </cell>
          <cell r="U3812">
            <v>2263.5990000000002</v>
          </cell>
          <cell r="V3812">
            <v>2506.5472328767123</v>
          </cell>
        </row>
        <row r="3813">
          <cell r="B3813">
            <v>31446</v>
          </cell>
          <cell r="C3813">
            <v>1</v>
          </cell>
          <cell r="D3813">
            <v>1</v>
          </cell>
          <cell r="Q3813">
            <v>2002</v>
          </cell>
          <cell r="R3813" t="str">
            <v>20024</v>
          </cell>
          <cell r="S3813">
            <v>37375</v>
          </cell>
          <cell r="T3813">
            <v>2270.92</v>
          </cell>
          <cell r="U3813">
            <v>2263.5990000000002</v>
          </cell>
          <cell r="V3813">
            <v>2506.5472328767123</v>
          </cell>
        </row>
        <row r="3814">
          <cell r="B3814">
            <v>31447</v>
          </cell>
          <cell r="C3814">
            <v>1</v>
          </cell>
          <cell r="D3814">
            <v>1</v>
          </cell>
          <cell r="Q3814">
            <v>2002</v>
          </cell>
          <cell r="R3814" t="str">
            <v>20024</v>
          </cell>
          <cell r="S3814">
            <v>37376</v>
          </cell>
          <cell r="T3814">
            <v>2275.35</v>
          </cell>
          <cell r="U3814">
            <v>2263.5990000000002</v>
          </cell>
          <cell r="V3814">
            <v>2506.5472328767123</v>
          </cell>
        </row>
        <row r="3815">
          <cell r="B3815">
            <v>31448</v>
          </cell>
          <cell r="C3815">
            <v>1</v>
          </cell>
          <cell r="D3815">
            <v>1</v>
          </cell>
          <cell r="Q3815">
            <v>2002</v>
          </cell>
          <cell r="R3815" t="str">
            <v>20025</v>
          </cell>
          <cell r="S3815">
            <v>37377</v>
          </cell>
          <cell r="T3815">
            <v>2275.4299999999998</v>
          </cell>
          <cell r="U3815">
            <v>2308.6022580645163</v>
          </cell>
          <cell r="V3815">
            <v>2506.5472328767123</v>
          </cell>
        </row>
        <row r="3816">
          <cell r="B3816">
            <v>31449</v>
          </cell>
          <cell r="C3816">
            <v>1</v>
          </cell>
          <cell r="D3816">
            <v>1</v>
          </cell>
          <cell r="Q3816">
            <v>2002</v>
          </cell>
          <cell r="R3816" t="str">
            <v>20025</v>
          </cell>
          <cell r="S3816">
            <v>37378</v>
          </cell>
          <cell r="T3816">
            <v>2275.4299999999998</v>
          </cell>
          <cell r="U3816">
            <v>2308.6022580645163</v>
          </cell>
          <cell r="V3816">
            <v>2506.5472328767123</v>
          </cell>
        </row>
        <row r="3817">
          <cell r="B3817">
            <v>31450</v>
          </cell>
          <cell r="C3817">
            <v>1</v>
          </cell>
          <cell r="D3817">
            <v>1</v>
          </cell>
          <cell r="Q3817">
            <v>2002</v>
          </cell>
          <cell r="R3817" t="str">
            <v>20025</v>
          </cell>
          <cell r="S3817">
            <v>37379</v>
          </cell>
          <cell r="T3817">
            <v>2279.56</v>
          </cell>
          <cell r="U3817">
            <v>2308.6022580645163</v>
          </cell>
          <cell r="V3817">
            <v>2506.5472328767123</v>
          </cell>
        </row>
        <row r="3818">
          <cell r="B3818">
            <v>31451</v>
          </cell>
          <cell r="C3818">
            <v>1</v>
          </cell>
          <cell r="D3818">
            <v>1</v>
          </cell>
          <cell r="Q3818">
            <v>2002</v>
          </cell>
          <cell r="R3818" t="str">
            <v>20025</v>
          </cell>
          <cell r="S3818">
            <v>37380</v>
          </cell>
          <cell r="T3818">
            <v>2286.39</v>
          </cell>
          <cell r="U3818">
            <v>2308.6022580645163</v>
          </cell>
          <cell r="V3818">
            <v>2506.5472328767123</v>
          </cell>
        </row>
        <row r="3819">
          <cell r="B3819">
            <v>31452</v>
          </cell>
          <cell r="C3819">
            <v>1</v>
          </cell>
          <cell r="D3819">
            <v>1</v>
          </cell>
          <cell r="Q3819">
            <v>2002</v>
          </cell>
          <cell r="R3819" t="str">
            <v>20025</v>
          </cell>
          <cell r="S3819">
            <v>37381</v>
          </cell>
          <cell r="T3819">
            <v>2286.39</v>
          </cell>
          <cell r="U3819">
            <v>2308.6022580645163</v>
          </cell>
          <cell r="V3819">
            <v>2506.5472328767123</v>
          </cell>
        </row>
        <row r="3820">
          <cell r="B3820">
            <v>31453</v>
          </cell>
          <cell r="C3820">
            <v>1</v>
          </cell>
          <cell r="D3820">
            <v>1</v>
          </cell>
          <cell r="Q3820">
            <v>2002</v>
          </cell>
          <cell r="R3820" t="str">
            <v>20025</v>
          </cell>
          <cell r="S3820">
            <v>37382</v>
          </cell>
          <cell r="T3820">
            <v>2286.39</v>
          </cell>
          <cell r="U3820">
            <v>2308.6022580645163</v>
          </cell>
          <cell r="V3820">
            <v>2506.5472328767123</v>
          </cell>
        </row>
        <row r="3821">
          <cell r="B3821">
            <v>31454</v>
          </cell>
          <cell r="C3821">
            <v>1</v>
          </cell>
          <cell r="D3821">
            <v>1</v>
          </cell>
          <cell r="Q3821">
            <v>2002</v>
          </cell>
          <cell r="R3821" t="str">
            <v>20025</v>
          </cell>
          <cell r="S3821">
            <v>37383</v>
          </cell>
          <cell r="T3821">
            <v>2285.64</v>
          </cell>
          <cell r="U3821">
            <v>2308.6022580645163</v>
          </cell>
          <cell r="V3821">
            <v>2506.5472328767123</v>
          </cell>
        </row>
        <row r="3822">
          <cell r="B3822">
            <v>31455</v>
          </cell>
          <cell r="C3822">
            <v>1</v>
          </cell>
          <cell r="D3822">
            <v>1</v>
          </cell>
          <cell r="Q3822">
            <v>2002</v>
          </cell>
          <cell r="R3822" t="str">
            <v>20025</v>
          </cell>
          <cell r="S3822">
            <v>37384</v>
          </cell>
          <cell r="T3822">
            <v>2286.6</v>
          </cell>
          <cell r="U3822">
            <v>2308.6022580645163</v>
          </cell>
          <cell r="V3822">
            <v>2506.5472328767123</v>
          </cell>
        </row>
        <row r="3823">
          <cell r="B3823">
            <v>31456</v>
          </cell>
          <cell r="C3823">
            <v>1</v>
          </cell>
          <cell r="D3823">
            <v>1</v>
          </cell>
          <cell r="Q3823">
            <v>2002</v>
          </cell>
          <cell r="R3823" t="str">
            <v>20025</v>
          </cell>
          <cell r="S3823">
            <v>37385</v>
          </cell>
          <cell r="T3823">
            <v>2284.9299999999998</v>
          </cell>
          <cell r="U3823">
            <v>2308.6022580645163</v>
          </cell>
          <cell r="V3823">
            <v>2506.5472328767123</v>
          </cell>
        </row>
        <row r="3824">
          <cell r="B3824">
            <v>31457</v>
          </cell>
          <cell r="C3824">
            <v>1</v>
          </cell>
          <cell r="D3824">
            <v>1</v>
          </cell>
          <cell r="Q3824">
            <v>2002</v>
          </cell>
          <cell r="R3824" t="str">
            <v>20025</v>
          </cell>
          <cell r="S3824">
            <v>37386</v>
          </cell>
          <cell r="T3824">
            <v>2289.17</v>
          </cell>
          <cell r="U3824">
            <v>2308.6022580645163</v>
          </cell>
          <cell r="V3824">
            <v>2506.5472328767123</v>
          </cell>
        </row>
        <row r="3825">
          <cell r="B3825">
            <v>31458</v>
          </cell>
          <cell r="C3825">
            <v>1</v>
          </cell>
          <cell r="D3825">
            <v>1</v>
          </cell>
          <cell r="Q3825">
            <v>2002</v>
          </cell>
          <cell r="R3825" t="str">
            <v>20025</v>
          </cell>
          <cell r="S3825">
            <v>37387</v>
          </cell>
          <cell r="T3825">
            <v>2292</v>
          </cell>
          <cell r="U3825">
            <v>2308.6022580645163</v>
          </cell>
          <cell r="V3825">
            <v>2506.5472328767123</v>
          </cell>
        </row>
        <row r="3826">
          <cell r="B3826">
            <v>31459</v>
          </cell>
          <cell r="C3826">
            <v>1</v>
          </cell>
          <cell r="D3826">
            <v>1</v>
          </cell>
          <cell r="Q3826">
            <v>2002</v>
          </cell>
          <cell r="R3826" t="str">
            <v>20025</v>
          </cell>
          <cell r="S3826">
            <v>37388</v>
          </cell>
          <cell r="T3826">
            <v>2292</v>
          </cell>
          <cell r="U3826">
            <v>2308.6022580645163</v>
          </cell>
          <cell r="V3826">
            <v>2506.5472328767123</v>
          </cell>
        </row>
        <row r="3827">
          <cell r="B3827">
            <v>31460</v>
          </cell>
          <cell r="C3827">
            <v>1</v>
          </cell>
          <cell r="D3827">
            <v>1</v>
          </cell>
          <cell r="Q3827">
            <v>2002</v>
          </cell>
          <cell r="R3827" t="str">
            <v>20025</v>
          </cell>
          <cell r="S3827">
            <v>37389</v>
          </cell>
          <cell r="T3827">
            <v>2292</v>
          </cell>
          <cell r="U3827">
            <v>2308.6022580645163</v>
          </cell>
          <cell r="V3827">
            <v>2506.5472328767123</v>
          </cell>
        </row>
        <row r="3828">
          <cell r="B3828">
            <v>31461</v>
          </cell>
          <cell r="C3828">
            <v>1</v>
          </cell>
          <cell r="D3828">
            <v>1</v>
          </cell>
          <cell r="Q3828">
            <v>2002</v>
          </cell>
          <cell r="R3828" t="str">
            <v>20025</v>
          </cell>
          <cell r="S3828">
            <v>37390</v>
          </cell>
          <cell r="T3828">
            <v>2292</v>
          </cell>
          <cell r="U3828">
            <v>2308.6022580645163</v>
          </cell>
          <cell r="V3828">
            <v>2506.5472328767123</v>
          </cell>
        </row>
        <row r="3829">
          <cell r="B3829">
            <v>31462</v>
          </cell>
          <cell r="C3829">
            <v>1</v>
          </cell>
          <cell r="D3829">
            <v>1</v>
          </cell>
          <cell r="Q3829">
            <v>2002</v>
          </cell>
          <cell r="R3829" t="str">
            <v>20025</v>
          </cell>
          <cell r="S3829">
            <v>37391</v>
          </cell>
          <cell r="T3829">
            <v>2293</v>
          </cell>
          <cell r="U3829">
            <v>2308.6022580645163</v>
          </cell>
          <cell r="V3829">
            <v>2506.5472328767123</v>
          </cell>
        </row>
        <row r="3830">
          <cell r="B3830">
            <v>31463</v>
          </cell>
          <cell r="C3830">
            <v>1</v>
          </cell>
          <cell r="D3830">
            <v>1</v>
          </cell>
          <cell r="Q3830">
            <v>2002</v>
          </cell>
          <cell r="R3830" t="str">
            <v>20025</v>
          </cell>
          <cell r="S3830">
            <v>37392</v>
          </cell>
          <cell r="T3830">
            <v>2300.02</v>
          </cell>
          <cell r="U3830">
            <v>2308.6022580645163</v>
          </cell>
          <cell r="V3830">
            <v>2506.5472328767123</v>
          </cell>
        </row>
        <row r="3831">
          <cell r="B3831">
            <v>31464</v>
          </cell>
          <cell r="C3831">
            <v>1</v>
          </cell>
          <cell r="D3831">
            <v>1</v>
          </cell>
          <cell r="Q3831">
            <v>2002</v>
          </cell>
          <cell r="R3831" t="str">
            <v>20025</v>
          </cell>
          <cell r="S3831">
            <v>37393</v>
          </cell>
          <cell r="T3831">
            <v>2314.21</v>
          </cell>
          <cell r="U3831">
            <v>2308.6022580645163</v>
          </cell>
          <cell r="V3831">
            <v>2506.5472328767123</v>
          </cell>
        </row>
        <row r="3832">
          <cell r="B3832">
            <v>31465</v>
          </cell>
          <cell r="C3832">
            <v>1</v>
          </cell>
          <cell r="D3832">
            <v>1</v>
          </cell>
          <cell r="Q3832">
            <v>2002</v>
          </cell>
          <cell r="R3832" t="str">
            <v>20025</v>
          </cell>
          <cell r="S3832">
            <v>37394</v>
          </cell>
          <cell r="T3832">
            <v>2332.6799999999998</v>
          </cell>
          <cell r="U3832">
            <v>2308.6022580645163</v>
          </cell>
          <cell r="V3832">
            <v>2506.5472328767123</v>
          </cell>
        </row>
        <row r="3833">
          <cell r="B3833">
            <v>31466</v>
          </cell>
          <cell r="C3833">
            <v>1</v>
          </cell>
          <cell r="D3833">
            <v>1</v>
          </cell>
          <cell r="Q3833">
            <v>2002</v>
          </cell>
          <cell r="R3833" t="str">
            <v>20025</v>
          </cell>
          <cell r="S3833">
            <v>37395</v>
          </cell>
          <cell r="T3833">
            <v>2332.6799999999998</v>
          </cell>
          <cell r="U3833">
            <v>2308.6022580645163</v>
          </cell>
          <cell r="V3833">
            <v>2506.5472328767123</v>
          </cell>
        </row>
        <row r="3834">
          <cell r="B3834">
            <v>31467</v>
          </cell>
          <cell r="C3834">
            <v>1</v>
          </cell>
          <cell r="D3834">
            <v>1</v>
          </cell>
          <cell r="Q3834">
            <v>2002</v>
          </cell>
          <cell r="R3834" t="str">
            <v>20025</v>
          </cell>
          <cell r="S3834">
            <v>37396</v>
          </cell>
          <cell r="T3834">
            <v>2332.6799999999998</v>
          </cell>
          <cell r="U3834">
            <v>2308.6022580645163</v>
          </cell>
          <cell r="V3834">
            <v>2506.5472328767123</v>
          </cell>
        </row>
        <row r="3835">
          <cell r="B3835">
            <v>31468</v>
          </cell>
          <cell r="C3835">
            <v>1</v>
          </cell>
          <cell r="D3835">
            <v>1</v>
          </cell>
          <cell r="Q3835">
            <v>2002</v>
          </cell>
          <cell r="R3835" t="str">
            <v>20025</v>
          </cell>
          <cell r="S3835">
            <v>37397</v>
          </cell>
          <cell r="T3835">
            <v>2350.1999999999998</v>
          </cell>
          <cell r="U3835">
            <v>2308.6022580645163</v>
          </cell>
          <cell r="V3835">
            <v>2506.5472328767123</v>
          </cell>
        </row>
        <row r="3836">
          <cell r="B3836">
            <v>31469</v>
          </cell>
          <cell r="C3836">
            <v>1</v>
          </cell>
          <cell r="D3836">
            <v>1</v>
          </cell>
          <cell r="Q3836">
            <v>2002</v>
          </cell>
          <cell r="R3836" t="str">
            <v>20025</v>
          </cell>
          <cell r="S3836">
            <v>37398</v>
          </cell>
          <cell r="T3836">
            <v>2363.2800000000002</v>
          </cell>
          <cell r="U3836">
            <v>2308.6022580645163</v>
          </cell>
          <cell r="V3836">
            <v>2506.5472328767123</v>
          </cell>
        </row>
        <row r="3837">
          <cell r="B3837">
            <v>31470</v>
          </cell>
          <cell r="C3837">
            <v>1</v>
          </cell>
          <cell r="D3837">
            <v>1</v>
          </cell>
          <cell r="Q3837">
            <v>2002</v>
          </cell>
          <cell r="R3837" t="str">
            <v>20025</v>
          </cell>
          <cell r="S3837">
            <v>37399</v>
          </cell>
          <cell r="T3837">
            <v>2349.8000000000002</v>
          </cell>
          <cell r="U3837">
            <v>2308.6022580645163</v>
          </cell>
          <cell r="V3837">
            <v>2506.5472328767123</v>
          </cell>
        </row>
        <row r="3838">
          <cell r="B3838">
            <v>31471</v>
          </cell>
          <cell r="C3838">
            <v>1</v>
          </cell>
          <cell r="D3838">
            <v>1</v>
          </cell>
          <cell r="Q3838">
            <v>2002</v>
          </cell>
          <cell r="R3838" t="str">
            <v>20025</v>
          </cell>
          <cell r="S3838">
            <v>37400</v>
          </cell>
          <cell r="T3838">
            <v>2338.5500000000002</v>
          </cell>
          <cell r="U3838">
            <v>2308.6022580645163</v>
          </cell>
          <cell r="V3838">
            <v>2506.5472328767123</v>
          </cell>
        </row>
        <row r="3839">
          <cell r="B3839">
            <v>31472</v>
          </cell>
          <cell r="C3839">
            <v>1</v>
          </cell>
          <cell r="D3839">
            <v>1</v>
          </cell>
          <cell r="Q3839">
            <v>2002</v>
          </cell>
          <cell r="R3839" t="str">
            <v>20025</v>
          </cell>
          <cell r="S3839">
            <v>37401</v>
          </cell>
          <cell r="T3839">
            <v>2331.0700000000002</v>
          </cell>
          <cell r="U3839">
            <v>2308.6022580645163</v>
          </cell>
          <cell r="V3839">
            <v>2506.5472328767123</v>
          </cell>
        </row>
        <row r="3840">
          <cell r="B3840">
            <v>31473</v>
          </cell>
          <cell r="C3840">
            <v>1</v>
          </cell>
          <cell r="D3840">
            <v>1</v>
          </cell>
          <cell r="Q3840">
            <v>2002</v>
          </cell>
          <cell r="R3840" t="str">
            <v>20025</v>
          </cell>
          <cell r="S3840">
            <v>37402</v>
          </cell>
          <cell r="T3840">
            <v>2331.0700000000002</v>
          </cell>
          <cell r="U3840">
            <v>2308.6022580645163</v>
          </cell>
          <cell r="V3840">
            <v>2506.5472328767123</v>
          </cell>
        </row>
        <row r="3841">
          <cell r="B3841">
            <v>31474</v>
          </cell>
          <cell r="C3841">
            <v>1</v>
          </cell>
          <cell r="D3841">
            <v>1</v>
          </cell>
          <cell r="Q3841">
            <v>2002</v>
          </cell>
          <cell r="R3841" t="str">
            <v>20025</v>
          </cell>
          <cell r="S3841">
            <v>37403</v>
          </cell>
          <cell r="T3841">
            <v>2331.0700000000002</v>
          </cell>
          <cell r="U3841">
            <v>2308.6022580645163</v>
          </cell>
          <cell r="V3841">
            <v>2506.5472328767123</v>
          </cell>
        </row>
        <row r="3842">
          <cell r="B3842">
            <v>31475</v>
          </cell>
          <cell r="C3842">
            <v>1</v>
          </cell>
          <cell r="D3842">
            <v>1</v>
          </cell>
          <cell r="Q3842">
            <v>2002</v>
          </cell>
          <cell r="R3842" t="str">
            <v>20025</v>
          </cell>
          <cell r="S3842">
            <v>37404</v>
          </cell>
          <cell r="T3842">
            <v>2309.85</v>
          </cell>
          <cell r="U3842">
            <v>2308.6022580645163</v>
          </cell>
          <cell r="V3842">
            <v>2506.5472328767123</v>
          </cell>
        </row>
        <row r="3843">
          <cell r="B3843">
            <v>31476</v>
          </cell>
          <cell r="C3843">
            <v>1</v>
          </cell>
          <cell r="D3843">
            <v>1</v>
          </cell>
          <cell r="Q3843">
            <v>2002</v>
          </cell>
          <cell r="R3843" t="str">
            <v>20025</v>
          </cell>
          <cell r="S3843">
            <v>37405</v>
          </cell>
          <cell r="T3843">
            <v>2314.3000000000002</v>
          </cell>
          <cell r="U3843">
            <v>2308.6022580645163</v>
          </cell>
          <cell r="V3843">
            <v>2506.5472328767123</v>
          </cell>
        </row>
        <row r="3844">
          <cell r="B3844">
            <v>31477</v>
          </cell>
          <cell r="C3844">
            <v>1</v>
          </cell>
          <cell r="D3844">
            <v>1</v>
          </cell>
          <cell r="Q3844">
            <v>2002</v>
          </cell>
          <cell r="R3844" t="str">
            <v>20025</v>
          </cell>
          <cell r="S3844">
            <v>37406</v>
          </cell>
          <cell r="T3844">
            <v>2317.12</v>
          </cell>
          <cell r="U3844">
            <v>2308.6022580645163</v>
          </cell>
          <cell r="V3844">
            <v>2506.5472328767123</v>
          </cell>
        </row>
        <row r="3845">
          <cell r="B3845">
            <v>31478</v>
          </cell>
          <cell r="C3845">
            <v>1</v>
          </cell>
          <cell r="D3845">
            <v>1</v>
          </cell>
          <cell r="Q3845">
            <v>2002</v>
          </cell>
          <cell r="R3845" t="str">
            <v>20025</v>
          </cell>
          <cell r="S3845">
            <v>37407</v>
          </cell>
          <cell r="T3845">
            <v>2321.16</v>
          </cell>
          <cell r="U3845">
            <v>2308.6022580645163</v>
          </cell>
          <cell r="V3845">
            <v>2506.5472328767123</v>
          </cell>
        </row>
        <row r="3846">
          <cell r="B3846">
            <v>31479</v>
          </cell>
          <cell r="C3846">
            <v>1</v>
          </cell>
          <cell r="D3846">
            <v>1</v>
          </cell>
          <cell r="Q3846">
            <v>2002</v>
          </cell>
          <cell r="R3846" t="str">
            <v>20026</v>
          </cell>
          <cell r="S3846">
            <v>37408</v>
          </cell>
          <cell r="T3846">
            <v>2321.6799999999998</v>
          </cell>
          <cell r="U3846">
            <v>2361.1380000000008</v>
          </cell>
          <cell r="V3846">
            <v>2506.5472328767123</v>
          </cell>
        </row>
        <row r="3847">
          <cell r="B3847">
            <v>31480</v>
          </cell>
          <cell r="C3847">
            <v>1</v>
          </cell>
          <cell r="D3847">
            <v>1</v>
          </cell>
          <cell r="Q3847">
            <v>2002</v>
          </cell>
          <cell r="R3847" t="str">
            <v>20026</v>
          </cell>
          <cell r="S3847">
            <v>37409</v>
          </cell>
          <cell r="T3847">
            <v>2321.6799999999998</v>
          </cell>
          <cell r="U3847">
            <v>2361.1380000000008</v>
          </cell>
          <cell r="V3847">
            <v>2506.5472328767123</v>
          </cell>
        </row>
        <row r="3848">
          <cell r="B3848">
            <v>31481</v>
          </cell>
          <cell r="C3848">
            <v>1</v>
          </cell>
          <cell r="D3848">
            <v>1</v>
          </cell>
          <cell r="Q3848">
            <v>2002</v>
          </cell>
          <cell r="R3848" t="str">
            <v>20026</v>
          </cell>
          <cell r="S3848">
            <v>37410</v>
          </cell>
          <cell r="T3848">
            <v>2321.6799999999998</v>
          </cell>
          <cell r="U3848">
            <v>2361.1380000000008</v>
          </cell>
          <cell r="V3848">
            <v>2506.5472328767123</v>
          </cell>
        </row>
        <row r="3849">
          <cell r="B3849">
            <v>31482</v>
          </cell>
          <cell r="C3849">
            <v>1</v>
          </cell>
          <cell r="D3849">
            <v>1</v>
          </cell>
          <cell r="Q3849">
            <v>2002</v>
          </cell>
          <cell r="R3849" t="str">
            <v>20026</v>
          </cell>
          <cell r="S3849">
            <v>37411</v>
          </cell>
          <cell r="T3849">
            <v>2321.6799999999998</v>
          </cell>
          <cell r="U3849">
            <v>2361.1380000000008</v>
          </cell>
          <cell r="V3849">
            <v>2506.5472328767123</v>
          </cell>
        </row>
        <row r="3850">
          <cell r="B3850">
            <v>31483</v>
          </cell>
          <cell r="C3850">
            <v>1</v>
          </cell>
          <cell r="D3850">
            <v>1</v>
          </cell>
          <cell r="Q3850">
            <v>2002</v>
          </cell>
          <cell r="R3850" t="str">
            <v>20026</v>
          </cell>
          <cell r="S3850">
            <v>37412</v>
          </cell>
          <cell r="T3850">
            <v>2324.54</v>
          </cell>
          <cell r="U3850">
            <v>2361.1380000000008</v>
          </cell>
          <cell r="V3850">
            <v>2506.5472328767123</v>
          </cell>
        </row>
        <row r="3851">
          <cell r="B3851">
            <v>31484</v>
          </cell>
          <cell r="C3851">
            <v>1</v>
          </cell>
          <cell r="D3851">
            <v>1</v>
          </cell>
          <cell r="Q3851">
            <v>2002</v>
          </cell>
          <cell r="R3851" t="str">
            <v>20026</v>
          </cell>
          <cell r="S3851">
            <v>37413</v>
          </cell>
          <cell r="T3851">
            <v>2331.69</v>
          </cell>
          <cell r="U3851">
            <v>2361.1380000000008</v>
          </cell>
          <cell r="V3851">
            <v>2506.5472328767123</v>
          </cell>
        </row>
        <row r="3852">
          <cell r="B3852">
            <v>31485</v>
          </cell>
          <cell r="C3852">
            <v>1</v>
          </cell>
          <cell r="D3852">
            <v>1</v>
          </cell>
          <cell r="Q3852">
            <v>2002</v>
          </cell>
          <cell r="R3852" t="str">
            <v>20026</v>
          </cell>
          <cell r="S3852">
            <v>37414</v>
          </cell>
          <cell r="T3852">
            <v>2335.3000000000002</v>
          </cell>
          <cell r="U3852">
            <v>2361.1380000000008</v>
          </cell>
          <cell r="V3852">
            <v>2506.5472328767123</v>
          </cell>
        </row>
        <row r="3853">
          <cell r="B3853">
            <v>31486</v>
          </cell>
          <cell r="C3853">
            <v>1</v>
          </cell>
          <cell r="D3853">
            <v>1</v>
          </cell>
          <cell r="Q3853">
            <v>2002</v>
          </cell>
          <cell r="R3853" t="str">
            <v>20026</v>
          </cell>
          <cell r="S3853">
            <v>37415</v>
          </cell>
          <cell r="T3853">
            <v>2336.11</v>
          </cell>
          <cell r="U3853">
            <v>2361.1380000000008</v>
          </cell>
          <cell r="V3853">
            <v>2506.5472328767123</v>
          </cell>
        </row>
        <row r="3854">
          <cell r="B3854">
            <v>31487</v>
          </cell>
          <cell r="C3854">
            <v>1</v>
          </cell>
          <cell r="D3854">
            <v>1</v>
          </cell>
          <cell r="Q3854">
            <v>2002</v>
          </cell>
          <cell r="R3854" t="str">
            <v>20026</v>
          </cell>
          <cell r="S3854">
            <v>37416</v>
          </cell>
          <cell r="T3854">
            <v>2336.11</v>
          </cell>
          <cell r="U3854">
            <v>2361.1380000000008</v>
          </cell>
          <cell r="V3854">
            <v>2506.5472328767123</v>
          </cell>
        </row>
        <row r="3855">
          <cell r="B3855">
            <v>31488</v>
          </cell>
          <cell r="C3855">
            <v>1</v>
          </cell>
          <cell r="D3855">
            <v>1</v>
          </cell>
          <cell r="Q3855">
            <v>2002</v>
          </cell>
          <cell r="R3855" t="str">
            <v>20026</v>
          </cell>
          <cell r="S3855">
            <v>37417</v>
          </cell>
          <cell r="T3855">
            <v>2336.11</v>
          </cell>
          <cell r="U3855">
            <v>2361.1380000000008</v>
          </cell>
          <cell r="V3855">
            <v>2506.5472328767123</v>
          </cell>
        </row>
        <row r="3856">
          <cell r="B3856">
            <v>31489</v>
          </cell>
          <cell r="C3856">
            <v>1</v>
          </cell>
          <cell r="D3856">
            <v>1</v>
          </cell>
          <cell r="Q3856">
            <v>2002</v>
          </cell>
          <cell r="R3856" t="str">
            <v>20026</v>
          </cell>
          <cell r="S3856">
            <v>37418</v>
          </cell>
          <cell r="T3856">
            <v>2336.11</v>
          </cell>
          <cell r="U3856">
            <v>2361.1380000000008</v>
          </cell>
          <cell r="V3856">
            <v>2506.5472328767123</v>
          </cell>
        </row>
        <row r="3857">
          <cell r="B3857">
            <v>31490</v>
          </cell>
          <cell r="C3857">
            <v>1</v>
          </cell>
          <cell r="D3857">
            <v>1</v>
          </cell>
          <cell r="Q3857">
            <v>2002</v>
          </cell>
          <cell r="R3857" t="str">
            <v>20026</v>
          </cell>
          <cell r="S3857">
            <v>37419</v>
          </cell>
          <cell r="T3857">
            <v>2340.36</v>
          </cell>
          <cell r="U3857">
            <v>2361.1380000000008</v>
          </cell>
          <cell r="V3857">
            <v>2506.5472328767123</v>
          </cell>
        </row>
        <row r="3858">
          <cell r="B3858">
            <v>31491</v>
          </cell>
          <cell r="C3858">
            <v>1</v>
          </cell>
          <cell r="D3858">
            <v>1</v>
          </cell>
          <cell r="Q3858">
            <v>2002</v>
          </cell>
          <cell r="R3858" t="str">
            <v>20026</v>
          </cell>
          <cell r="S3858">
            <v>37420</v>
          </cell>
          <cell r="T3858">
            <v>2347.6799999999998</v>
          </cell>
          <cell r="U3858">
            <v>2361.1380000000008</v>
          </cell>
          <cell r="V3858">
            <v>2506.5472328767123</v>
          </cell>
        </row>
        <row r="3859">
          <cell r="B3859">
            <v>31492</v>
          </cell>
          <cell r="C3859">
            <v>1</v>
          </cell>
          <cell r="D3859">
            <v>1</v>
          </cell>
          <cell r="Q3859">
            <v>2002</v>
          </cell>
          <cell r="R3859" t="str">
            <v>20026</v>
          </cell>
          <cell r="S3859">
            <v>37421</v>
          </cell>
          <cell r="T3859">
            <v>2357.14</v>
          </cell>
          <cell r="U3859">
            <v>2361.1380000000008</v>
          </cell>
          <cell r="V3859">
            <v>2506.5472328767123</v>
          </cell>
        </row>
        <row r="3860">
          <cell r="B3860">
            <v>31493</v>
          </cell>
          <cell r="C3860">
            <v>1</v>
          </cell>
          <cell r="D3860">
            <v>1</v>
          </cell>
          <cell r="Q3860">
            <v>2002</v>
          </cell>
          <cell r="R3860" t="str">
            <v>20026</v>
          </cell>
          <cell r="S3860">
            <v>37422</v>
          </cell>
          <cell r="T3860">
            <v>2369.12</v>
          </cell>
          <cell r="U3860">
            <v>2361.1380000000008</v>
          </cell>
          <cell r="V3860">
            <v>2506.5472328767123</v>
          </cell>
        </row>
        <row r="3861">
          <cell r="B3861">
            <v>31494</v>
          </cell>
          <cell r="C3861">
            <v>1</v>
          </cell>
          <cell r="D3861">
            <v>1</v>
          </cell>
          <cell r="Q3861">
            <v>2002</v>
          </cell>
          <cell r="R3861" t="str">
            <v>20026</v>
          </cell>
          <cell r="S3861">
            <v>37423</v>
          </cell>
          <cell r="T3861">
            <v>2369.12</v>
          </cell>
          <cell r="U3861">
            <v>2361.1380000000008</v>
          </cell>
          <cell r="V3861">
            <v>2506.5472328767123</v>
          </cell>
        </row>
        <row r="3862">
          <cell r="B3862">
            <v>31495</v>
          </cell>
          <cell r="C3862">
            <v>1</v>
          </cell>
          <cell r="D3862">
            <v>1</v>
          </cell>
          <cell r="Q3862">
            <v>2002</v>
          </cell>
          <cell r="R3862" t="str">
            <v>20026</v>
          </cell>
          <cell r="S3862">
            <v>37424</v>
          </cell>
          <cell r="T3862">
            <v>2369.12</v>
          </cell>
          <cell r="U3862">
            <v>2361.1380000000008</v>
          </cell>
          <cell r="V3862">
            <v>2506.5472328767123</v>
          </cell>
        </row>
        <row r="3863">
          <cell r="B3863">
            <v>31496</v>
          </cell>
          <cell r="C3863">
            <v>1</v>
          </cell>
          <cell r="D3863">
            <v>1</v>
          </cell>
          <cell r="Q3863">
            <v>2002</v>
          </cell>
          <cell r="R3863" t="str">
            <v>20026</v>
          </cell>
          <cell r="S3863">
            <v>37425</v>
          </cell>
          <cell r="T3863">
            <v>2379.92</v>
          </cell>
          <cell r="U3863">
            <v>2361.1380000000008</v>
          </cell>
          <cell r="V3863">
            <v>2506.5472328767123</v>
          </cell>
        </row>
        <row r="3864">
          <cell r="B3864">
            <v>31497</v>
          </cell>
          <cell r="C3864">
            <v>1</v>
          </cell>
          <cell r="D3864">
            <v>1</v>
          </cell>
          <cell r="Q3864">
            <v>2002</v>
          </cell>
          <cell r="R3864" t="str">
            <v>20026</v>
          </cell>
          <cell r="S3864">
            <v>37426</v>
          </cell>
          <cell r="T3864">
            <v>2383.31</v>
          </cell>
          <cell r="U3864">
            <v>2361.1380000000008</v>
          </cell>
          <cell r="V3864">
            <v>2506.5472328767123</v>
          </cell>
        </row>
        <row r="3865">
          <cell r="B3865">
            <v>31498</v>
          </cell>
          <cell r="C3865">
            <v>1</v>
          </cell>
          <cell r="D3865">
            <v>1</v>
          </cell>
          <cell r="Q3865">
            <v>2002</v>
          </cell>
          <cell r="R3865" t="str">
            <v>20026</v>
          </cell>
          <cell r="S3865">
            <v>37427</v>
          </cell>
          <cell r="T3865">
            <v>2393.87</v>
          </cell>
          <cell r="U3865">
            <v>2361.1380000000008</v>
          </cell>
          <cell r="V3865">
            <v>2506.5472328767123</v>
          </cell>
        </row>
        <row r="3866">
          <cell r="B3866">
            <v>31499</v>
          </cell>
          <cell r="C3866">
            <v>1</v>
          </cell>
          <cell r="D3866">
            <v>1</v>
          </cell>
          <cell r="Q3866">
            <v>2002</v>
          </cell>
          <cell r="R3866" t="str">
            <v>20026</v>
          </cell>
          <cell r="S3866">
            <v>37428</v>
          </cell>
          <cell r="T3866">
            <v>2391.65</v>
          </cell>
          <cell r="U3866">
            <v>2361.1380000000008</v>
          </cell>
          <cell r="V3866">
            <v>2506.5472328767123</v>
          </cell>
        </row>
        <row r="3867">
          <cell r="B3867">
            <v>31500</v>
          </cell>
          <cell r="C3867">
            <v>1</v>
          </cell>
          <cell r="D3867">
            <v>1</v>
          </cell>
          <cell r="Q3867">
            <v>2002</v>
          </cell>
          <cell r="R3867" t="str">
            <v>20026</v>
          </cell>
          <cell r="S3867">
            <v>37429</v>
          </cell>
          <cell r="T3867">
            <v>2384.2199999999998</v>
          </cell>
          <cell r="U3867">
            <v>2361.1380000000008</v>
          </cell>
          <cell r="V3867">
            <v>2506.5472328767123</v>
          </cell>
        </row>
        <row r="3868">
          <cell r="B3868">
            <v>31501</v>
          </cell>
          <cell r="C3868">
            <v>1</v>
          </cell>
          <cell r="D3868">
            <v>1</v>
          </cell>
          <cell r="Q3868">
            <v>2002</v>
          </cell>
          <cell r="R3868" t="str">
            <v>20026</v>
          </cell>
          <cell r="S3868">
            <v>37430</v>
          </cell>
          <cell r="T3868">
            <v>2384.2199999999998</v>
          </cell>
          <cell r="U3868">
            <v>2361.1380000000008</v>
          </cell>
          <cell r="V3868">
            <v>2506.5472328767123</v>
          </cell>
        </row>
        <row r="3869">
          <cell r="B3869">
            <v>31502</v>
          </cell>
          <cell r="C3869">
            <v>1</v>
          </cell>
          <cell r="D3869">
            <v>1</v>
          </cell>
          <cell r="Q3869">
            <v>2002</v>
          </cell>
          <cell r="R3869" t="str">
            <v>20026</v>
          </cell>
          <cell r="S3869">
            <v>37431</v>
          </cell>
          <cell r="T3869">
            <v>2384.2199999999998</v>
          </cell>
          <cell r="U3869">
            <v>2361.1380000000008</v>
          </cell>
          <cell r="V3869">
            <v>2506.5472328767123</v>
          </cell>
        </row>
        <row r="3870">
          <cell r="B3870">
            <v>31503</v>
          </cell>
          <cell r="C3870">
            <v>1</v>
          </cell>
          <cell r="D3870">
            <v>1</v>
          </cell>
          <cell r="Q3870">
            <v>2002</v>
          </cell>
          <cell r="R3870" t="str">
            <v>20026</v>
          </cell>
          <cell r="S3870">
            <v>37432</v>
          </cell>
          <cell r="T3870">
            <v>2383.41</v>
          </cell>
          <cell r="U3870">
            <v>2361.1380000000008</v>
          </cell>
          <cell r="V3870">
            <v>2506.5472328767123</v>
          </cell>
        </row>
        <row r="3871">
          <cell r="B3871">
            <v>31504</v>
          </cell>
          <cell r="C3871">
            <v>1</v>
          </cell>
          <cell r="D3871">
            <v>1</v>
          </cell>
          <cell r="Q3871">
            <v>2002</v>
          </cell>
          <cell r="R3871" t="str">
            <v>20026</v>
          </cell>
          <cell r="S3871">
            <v>37433</v>
          </cell>
          <cell r="T3871">
            <v>2386.1799999999998</v>
          </cell>
          <cell r="U3871">
            <v>2361.1380000000008</v>
          </cell>
          <cell r="V3871">
            <v>2506.5472328767123</v>
          </cell>
        </row>
        <row r="3872">
          <cell r="B3872">
            <v>31505</v>
          </cell>
          <cell r="C3872">
            <v>1</v>
          </cell>
          <cell r="D3872">
            <v>1</v>
          </cell>
          <cell r="Q3872">
            <v>2002</v>
          </cell>
          <cell r="R3872" t="str">
            <v>20026</v>
          </cell>
          <cell r="S3872">
            <v>37434</v>
          </cell>
          <cell r="T3872">
            <v>2392.13</v>
          </cell>
          <cell r="U3872">
            <v>2361.1380000000008</v>
          </cell>
          <cell r="V3872">
            <v>2506.5472328767123</v>
          </cell>
        </row>
        <row r="3873">
          <cell r="B3873">
            <v>31506</v>
          </cell>
          <cell r="C3873">
            <v>1</v>
          </cell>
          <cell r="D3873">
            <v>1</v>
          </cell>
          <cell r="Q3873">
            <v>2002</v>
          </cell>
          <cell r="R3873" t="str">
            <v>20026</v>
          </cell>
          <cell r="S3873">
            <v>37435</v>
          </cell>
          <cell r="T3873">
            <v>2398.14</v>
          </cell>
          <cell r="U3873">
            <v>2361.1380000000008</v>
          </cell>
          <cell r="V3873">
            <v>2506.5472328767123</v>
          </cell>
        </row>
        <row r="3874">
          <cell r="B3874">
            <v>31507</v>
          </cell>
          <cell r="C3874">
            <v>1</v>
          </cell>
          <cell r="D3874">
            <v>1</v>
          </cell>
          <cell r="Q3874">
            <v>2002</v>
          </cell>
          <cell r="R3874" t="str">
            <v>20026</v>
          </cell>
          <cell r="S3874">
            <v>37436</v>
          </cell>
          <cell r="T3874">
            <v>2398.8200000000002</v>
          </cell>
          <cell r="U3874">
            <v>2361.1380000000008</v>
          </cell>
          <cell r="V3874">
            <v>2506.5472328767123</v>
          </cell>
        </row>
        <row r="3875">
          <cell r="B3875">
            <v>31508</v>
          </cell>
          <cell r="C3875">
            <v>1</v>
          </cell>
          <cell r="D3875">
            <v>1</v>
          </cell>
          <cell r="Q3875">
            <v>2002</v>
          </cell>
          <cell r="R3875" t="str">
            <v>20026</v>
          </cell>
          <cell r="S3875">
            <v>37437</v>
          </cell>
          <cell r="T3875">
            <v>2398.8200000000002</v>
          </cell>
          <cell r="U3875">
            <v>2361.1380000000008</v>
          </cell>
          <cell r="V3875">
            <v>2506.5472328767123</v>
          </cell>
        </row>
        <row r="3876">
          <cell r="B3876">
            <v>31509</v>
          </cell>
          <cell r="C3876">
            <v>1</v>
          </cell>
          <cell r="D3876">
            <v>1</v>
          </cell>
          <cell r="Q3876">
            <v>2002</v>
          </cell>
          <cell r="R3876" t="str">
            <v>20027</v>
          </cell>
          <cell r="S3876">
            <v>37438</v>
          </cell>
          <cell r="T3876">
            <v>2398.8200000000002</v>
          </cell>
          <cell r="U3876">
            <v>2506.2909677419352</v>
          </cell>
          <cell r="V3876">
            <v>2506.5472328767123</v>
          </cell>
        </row>
        <row r="3877">
          <cell r="B3877">
            <v>31510</v>
          </cell>
          <cell r="C3877">
            <v>1</v>
          </cell>
          <cell r="D3877">
            <v>1</v>
          </cell>
          <cell r="Q3877">
            <v>2002</v>
          </cell>
          <cell r="R3877" t="str">
            <v>20027</v>
          </cell>
          <cell r="S3877">
            <v>37439</v>
          </cell>
          <cell r="T3877">
            <v>2398.8200000000002</v>
          </cell>
          <cell r="U3877">
            <v>2506.2909677419352</v>
          </cell>
          <cell r="V3877">
            <v>2506.5472328767123</v>
          </cell>
        </row>
        <row r="3878">
          <cell r="B3878">
            <v>31511</v>
          </cell>
          <cell r="C3878">
            <v>1</v>
          </cell>
          <cell r="D3878">
            <v>1</v>
          </cell>
          <cell r="Q3878">
            <v>2002</v>
          </cell>
          <cell r="R3878" t="str">
            <v>20027</v>
          </cell>
          <cell r="S3878">
            <v>37440</v>
          </cell>
          <cell r="T3878">
            <v>2410.54</v>
          </cell>
          <cell r="U3878">
            <v>2506.2909677419352</v>
          </cell>
          <cell r="V3878">
            <v>2506.5472328767123</v>
          </cell>
        </row>
        <row r="3879">
          <cell r="B3879">
            <v>31512</v>
          </cell>
          <cell r="C3879">
            <v>1</v>
          </cell>
          <cell r="D3879">
            <v>1</v>
          </cell>
          <cell r="Q3879">
            <v>2002</v>
          </cell>
          <cell r="R3879" t="str">
            <v>20027</v>
          </cell>
          <cell r="S3879">
            <v>37441</v>
          </cell>
          <cell r="T3879">
            <v>2425.42</v>
          </cell>
          <cell r="U3879">
            <v>2506.2909677419352</v>
          </cell>
          <cell r="V3879">
            <v>2506.5472328767123</v>
          </cell>
        </row>
        <row r="3880">
          <cell r="B3880">
            <v>31513</v>
          </cell>
          <cell r="C3880">
            <v>1</v>
          </cell>
          <cell r="D3880">
            <v>1</v>
          </cell>
          <cell r="Q3880">
            <v>2002</v>
          </cell>
          <cell r="R3880" t="str">
            <v>20027</v>
          </cell>
          <cell r="S3880">
            <v>37442</v>
          </cell>
          <cell r="T3880">
            <v>2426.4</v>
          </cell>
          <cell r="U3880">
            <v>2506.2909677419352</v>
          </cell>
          <cell r="V3880">
            <v>2506.5472328767123</v>
          </cell>
        </row>
        <row r="3881">
          <cell r="B3881">
            <v>31514</v>
          </cell>
          <cell r="C3881">
            <v>1</v>
          </cell>
          <cell r="D3881">
            <v>1</v>
          </cell>
          <cell r="Q3881">
            <v>2002</v>
          </cell>
          <cell r="R3881" t="str">
            <v>20027</v>
          </cell>
          <cell r="S3881">
            <v>37443</v>
          </cell>
          <cell r="T3881">
            <v>2434.3200000000002</v>
          </cell>
          <cell r="U3881">
            <v>2506.2909677419352</v>
          </cell>
          <cell r="V3881">
            <v>2506.5472328767123</v>
          </cell>
        </row>
        <row r="3882">
          <cell r="B3882">
            <v>31515</v>
          </cell>
          <cell r="C3882">
            <v>1</v>
          </cell>
          <cell r="D3882">
            <v>1</v>
          </cell>
          <cell r="Q3882">
            <v>2002</v>
          </cell>
          <cell r="R3882" t="str">
            <v>20027</v>
          </cell>
          <cell r="S3882">
            <v>37444</v>
          </cell>
          <cell r="T3882">
            <v>2434.3200000000002</v>
          </cell>
          <cell r="U3882">
            <v>2506.2909677419352</v>
          </cell>
          <cell r="V3882">
            <v>2506.5472328767123</v>
          </cell>
        </row>
        <row r="3883">
          <cell r="B3883">
            <v>31516</v>
          </cell>
          <cell r="C3883">
            <v>1</v>
          </cell>
          <cell r="D3883">
            <v>1</v>
          </cell>
          <cell r="Q3883">
            <v>2002</v>
          </cell>
          <cell r="R3883" t="str">
            <v>20027</v>
          </cell>
          <cell r="S3883">
            <v>37445</v>
          </cell>
          <cell r="T3883">
            <v>2434.3200000000002</v>
          </cell>
          <cell r="U3883">
            <v>2506.2909677419352</v>
          </cell>
          <cell r="V3883">
            <v>2506.5472328767123</v>
          </cell>
        </row>
        <row r="3884">
          <cell r="B3884">
            <v>31517</v>
          </cell>
          <cell r="C3884">
            <v>1</v>
          </cell>
          <cell r="D3884">
            <v>1</v>
          </cell>
          <cell r="Q3884">
            <v>2002</v>
          </cell>
          <cell r="R3884" t="str">
            <v>20027</v>
          </cell>
          <cell r="S3884">
            <v>37446</v>
          </cell>
          <cell r="T3884">
            <v>2457.39</v>
          </cell>
          <cell r="U3884">
            <v>2506.2909677419352</v>
          </cell>
          <cell r="V3884">
            <v>2506.5472328767123</v>
          </cell>
        </row>
        <row r="3885">
          <cell r="B3885">
            <v>31518</v>
          </cell>
          <cell r="C3885">
            <v>1</v>
          </cell>
          <cell r="D3885">
            <v>1</v>
          </cell>
          <cell r="Q3885">
            <v>2002</v>
          </cell>
          <cell r="R3885" t="str">
            <v>20027</v>
          </cell>
          <cell r="S3885">
            <v>37447</v>
          </cell>
          <cell r="T3885">
            <v>2462.1799999999998</v>
          </cell>
          <cell r="U3885">
            <v>2506.2909677419352</v>
          </cell>
          <cell r="V3885">
            <v>2506.5472328767123</v>
          </cell>
        </row>
        <row r="3886">
          <cell r="B3886">
            <v>31519</v>
          </cell>
          <cell r="C3886">
            <v>1</v>
          </cell>
          <cell r="D3886">
            <v>1</v>
          </cell>
          <cell r="Q3886">
            <v>2002</v>
          </cell>
          <cell r="R3886" t="str">
            <v>20027</v>
          </cell>
          <cell r="S3886">
            <v>37448</v>
          </cell>
          <cell r="T3886">
            <v>2482.21</v>
          </cell>
          <cell r="U3886">
            <v>2506.2909677419352</v>
          </cell>
          <cell r="V3886">
            <v>2506.5472328767123</v>
          </cell>
        </row>
        <row r="3887">
          <cell r="B3887">
            <v>31520</v>
          </cell>
          <cell r="C3887">
            <v>1</v>
          </cell>
          <cell r="D3887">
            <v>1</v>
          </cell>
          <cell r="Q3887">
            <v>2002</v>
          </cell>
          <cell r="R3887" t="str">
            <v>20027</v>
          </cell>
          <cell r="S3887">
            <v>37449</v>
          </cell>
          <cell r="T3887">
            <v>2506.84</v>
          </cell>
          <cell r="U3887">
            <v>2506.2909677419352</v>
          </cell>
          <cell r="V3887">
            <v>2506.5472328767123</v>
          </cell>
        </row>
        <row r="3888">
          <cell r="B3888">
            <v>31521</v>
          </cell>
          <cell r="C3888">
            <v>1</v>
          </cell>
          <cell r="D3888">
            <v>1</v>
          </cell>
          <cell r="Q3888">
            <v>2002</v>
          </cell>
          <cell r="R3888" t="str">
            <v>20027</v>
          </cell>
          <cell r="S3888">
            <v>37450</v>
          </cell>
          <cell r="T3888">
            <v>2513.9899999999998</v>
          </cell>
          <cell r="U3888">
            <v>2506.2909677419352</v>
          </cell>
          <cell r="V3888">
            <v>2506.5472328767123</v>
          </cell>
        </row>
        <row r="3889">
          <cell r="B3889">
            <v>31522</v>
          </cell>
          <cell r="C3889">
            <v>1</v>
          </cell>
          <cell r="D3889">
            <v>1</v>
          </cell>
          <cell r="Q3889">
            <v>2002</v>
          </cell>
          <cell r="R3889" t="str">
            <v>20027</v>
          </cell>
          <cell r="S3889">
            <v>37451</v>
          </cell>
          <cell r="T3889">
            <v>2513.9899999999998</v>
          </cell>
          <cell r="U3889">
            <v>2506.2909677419352</v>
          </cell>
          <cell r="V3889">
            <v>2506.5472328767123</v>
          </cell>
        </row>
        <row r="3890">
          <cell r="B3890">
            <v>31523</v>
          </cell>
          <cell r="C3890">
            <v>1</v>
          </cell>
          <cell r="D3890">
            <v>1</v>
          </cell>
          <cell r="Q3890">
            <v>2002</v>
          </cell>
          <cell r="R3890" t="str">
            <v>20027</v>
          </cell>
          <cell r="S3890">
            <v>37452</v>
          </cell>
          <cell r="T3890">
            <v>2513.9899999999998</v>
          </cell>
          <cell r="U3890">
            <v>2506.2909677419352</v>
          </cell>
          <cell r="V3890">
            <v>2506.5472328767123</v>
          </cell>
        </row>
        <row r="3891">
          <cell r="B3891">
            <v>31524</v>
          </cell>
          <cell r="C3891">
            <v>1</v>
          </cell>
          <cell r="D3891">
            <v>1</v>
          </cell>
          <cell r="Q3891">
            <v>2002</v>
          </cell>
          <cell r="R3891" t="str">
            <v>20027</v>
          </cell>
          <cell r="S3891">
            <v>37453</v>
          </cell>
          <cell r="T3891">
            <v>2507.21</v>
          </cell>
          <cell r="U3891">
            <v>2506.2909677419352</v>
          </cell>
          <cell r="V3891">
            <v>2506.5472328767123</v>
          </cell>
        </row>
        <row r="3892">
          <cell r="B3892">
            <v>31525</v>
          </cell>
          <cell r="C3892">
            <v>1</v>
          </cell>
          <cell r="D3892">
            <v>1</v>
          </cell>
          <cell r="Q3892">
            <v>2002</v>
          </cell>
          <cell r="R3892" t="str">
            <v>20027</v>
          </cell>
          <cell r="S3892">
            <v>37454</v>
          </cell>
          <cell r="T3892">
            <v>2499.92</v>
          </cell>
          <cell r="U3892">
            <v>2506.2909677419352</v>
          </cell>
          <cell r="V3892">
            <v>2506.5472328767123</v>
          </cell>
        </row>
        <row r="3893">
          <cell r="B3893">
            <v>31526</v>
          </cell>
          <cell r="C3893">
            <v>1</v>
          </cell>
          <cell r="D3893">
            <v>1</v>
          </cell>
          <cell r="Q3893">
            <v>2002</v>
          </cell>
          <cell r="R3893" t="str">
            <v>20027</v>
          </cell>
          <cell r="S3893">
            <v>37455</v>
          </cell>
          <cell r="T3893">
            <v>2524.7600000000002</v>
          </cell>
          <cell r="U3893">
            <v>2506.2909677419352</v>
          </cell>
          <cell r="V3893">
            <v>2506.5472328767123</v>
          </cell>
        </row>
        <row r="3894">
          <cell r="B3894">
            <v>31527</v>
          </cell>
          <cell r="C3894">
            <v>1</v>
          </cell>
          <cell r="D3894">
            <v>1</v>
          </cell>
          <cell r="Q3894">
            <v>2002</v>
          </cell>
          <cell r="R3894" t="str">
            <v>20027</v>
          </cell>
          <cell r="S3894">
            <v>37456</v>
          </cell>
          <cell r="T3894">
            <v>2538.4699999999998</v>
          </cell>
          <cell r="U3894">
            <v>2506.2909677419352</v>
          </cell>
          <cell r="V3894">
            <v>2506.5472328767123</v>
          </cell>
        </row>
        <row r="3895">
          <cell r="B3895">
            <v>31528</v>
          </cell>
          <cell r="C3895">
            <v>1</v>
          </cell>
          <cell r="D3895">
            <v>1</v>
          </cell>
          <cell r="Q3895">
            <v>2002</v>
          </cell>
          <cell r="R3895" t="str">
            <v>20027</v>
          </cell>
          <cell r="S3895">
            <v>37457</v>
          </cell>
          <cell r="T3895">
            <v>2529.5700000000002</v>
          </cell>
          <cell r="U3895">
            <v>2506.2909677419352</v>
          </cell>
          <cell r="V3895">
            <v>2506.5472328767123</v>
          </cell>
        </row>
        <row r="3896">
          <cell r="B3896">
            <v>31529</v>
          </cell>
          <cell r="C3896">
            <v>1</v>
          </cell>
          <cell r="D3896">
            <v>1</v>
          </cell>
          <cell r="Q3896">
            <v>2002</v>
          </cell>
          <cell r="R3896" t="str">
            <v>20027</v>
          </cell>
          <cell r="S3896">
            <v>37458</v>
          </cell>
          <cell r="T3896">
            <v>2529.5700000000002</v>
          </cell>
          <cell r="U3896">
            <v>2506.2909677419352</v>
          </cell>
          <cell r="V3896">
            <v>2506.5472328767123</v>
          </cell>
        </row>
        <row r="3897">
          <cell r="B3897">
            <v>31530</v>
          </cell>
          <cell r="C3897">
            <v>1</v>
          </cell>
          <cell r="D3897">
            <v>1</v>
          </cell>
          <cell r="Q3897">
            <v>2002</v>
          </cell>
          <cell r="R3897" t="str">
            <v>20027</v>
          </cell>
          <cell r="S3897">
            <v>37459</v>
          </cell>
          <cell r="T3897">
            <v>2529.5700000000002</v>
          </cell>
          <cell r="U3897">
            <v>2506.2909677419352</v>
          </cell>
          <cell r="V3897">
            <v>2506.5472328767123</v>
          </cell>
        </row>
        <row r="3898">
          <cell r="B3898">
            <v>31531</v>
          </cell>
          <cell r="C3898">
            <v>1</v>
          </cell>
          <cell r="D3898">
            <v>1</v>
          </cell>
          <cell r="Q3898">
            <v>2002</v>
          </cell>
          <cell r="R3898" t="str">
            <v>20027</v>
          </cell>
          <cell r="S3898">
            <v>37460</v>
          </cell>
          <cell r="T3898">
            <v>2517.42</v>
          </cell>
          <cell r="U3898">
            <v>2506.2909677419352</v>
          </cell>
          <cell r="V3898">
            <v>2506.5472328767123</v>
          </cell>
        </row>
        <row r="3899">
          <cell r="B3899">
            <v>31532</v>
          </cell>
          <cell r="C3899">
            <v>1</v>
          </cell>
          <cell r="D3899">
            <v>1</v>
          </cell>
          <cell r="Q3899">
            <v>2002</v>
          </cell>
          <cell r="R3899" t="str">
            <v>20027</v>
          </cell>
          <cell r="S3899">
            <v>37461</v>
          </cell>
          <cell r="T3899">
            <v>2539</v>
          </cell>
          <cell r="U3899">
            <v>2506.2909677419352</v>
          </cell>
          <cell r="V3899">
            <v>2506.5472328767123</v>
          </cell>
        </row>
        <row r="3900">
          <cell r="B3900">
            <v>31533</v>
          </cell>
          <cell r="C3900">
            <v>1</v>
          </cell>
          <cell r="D3900">
            <v>1</v>
          </cell>
          <cell r="Q3900">
            <v>2002</v>
          </cell>
          <cell r="R3900" t="str">
            <v>20027</v>
          </cell>
          <cell r="S3900">
            <v>37462</v>
          </cell>
          <cell r="T3900">
            <v>2572.42</v>
          </cell>
          <cell r="U3900">
            <v>2506.2909677419352</v>
          </cell>
          <cell r="V3900">
            <v>2506.5472328767123</v>
          </cell>
        </row>
        <row r="3901">
          <cell r="B3901">
            <v>31534</v>
          </cell>
          <cell r="C3901">
            <v>1</v>
          </cell>
          <cell r="D3901">
            <v>1</v>
          </cell>
          <cell r="Q3901">
            <v>2002</v>
          </cell>
          <cell r="R3901" t="str">
            <v>20027</v>
          </cell>
          <cell r="S3901">
            <v>37463</v>
          </cell>
          <cell r="T3901">
            <v>2580.15</v>
          </cell>
          <cell r="U3901">
            <v>2506.2909677419352</v>
          </cell>
          <cell r="V3901">
            <v>2506.5472328767123</v>
          </cell>
        </row>
        <row r="3902">
          <cell r="B3902">
            <v>31535</v>
          </cell>
          <cell r="C3902">
            <v>1</v>
          </cell>
          <cell r="D3902">
            <v>1</v>
          </cell>
          <cell r="Q3902">
            <v>2002</v>
          </cell>
          <cell r="R3902" t="str">
            <v>20027</v>
          </cell>
          <cell r="S3902">
            <v>37464</v>
          </cell>
          <cell r="T3902">
            <v>2596.2600000000002</v>
          </cell>
          <cell r="U3902">
            <v>2506.2909677419352</v>
          </cell>
          <cell r="V3902">
            <v>2506.5472328767123</v>
          </cell>
        </row>
        <row r="3903">
          <cell r="B3903">
            <v>31536</v>
          </cell>
          <cell r="C3903">
            <v>1</v>
          </cell>
          <cell r="D3903">
            <v>1</v>
          </cell>
          <cell r="Q3903">
            <v>2002</v>
          </cell>
          <cell r="R3903" t="str">
            <v>20027</v>
          </cell>
          <cell r="S3903">
            <v>37465</v>
          </cell>
          <cell r="T3903">
            <v>2596.2600000000002</v>
          </cell>
          <cell r="U3903">
            <v>2506.2909677419352</v>
          </cell>
          <cell r="V3903">
            <v>2506.5472328767123</v>
          </cell>
        </row>
        <row r="3904">
          <cell r="B3904">
            <v>31537</v>
          </cell>
          <cell r="C3904">
            <v>1</v>
          </cell>
          <cell r="D3904">
            <v>1</v>
          </cell>
          <cell r="Q3904">
            <v>2002</v>
          </cell>
          <cell r="R3904" t="str">
            <v>20027</v>
          </cell>
          <cell r="S3904">
            <v>37466</v>
          </cell>
          <cell r="T3904">
            <v>2596.2600000000002</v>
          </cell>
          <cell r="U3904">
            <v>2506.2909677419352</v>
          </cell>
          <cell r="V3904">
            <v>2506.5472328767123</v>
          </cell>
        </row>
        <row r="3905">
          <cell r="B3905">
            <v>31538</v>
          </cell>
          <cell r="C3905">
            <v>1</v>
          </cell>
          <cell r="D3905">
            <v>1</v>
          </cell>
          <cell r="Q3905">
            <v>2002</v>
          </cell>
          <cell r="R3905" t="str">
            <v>20027</v>
          </cell>
          <cell r="S3905">
            <v>37467</v>
          </cell>
          <cell r="T3905">
            <v>2599.5700000000002</v>
          </cell>
          <cell r="U3905">
            <v>2506.2909677419352</v>
          </cell>
          <cell r="V3905">
            <v>2506.5472328767123</v>
          </cell>
        </row>
        <row r="3906">
          <cell r="B3906">
            <v>31539</v>
          </cell>
          <cell r="C3906">
            <v>1</v>
          </cell>
          <cell r="D3906">
            <v>1</v>
          </cell>
          <cell r="Q3906">
            <v>2002</v>
          </cell>
          <cell r="R3906" t="str">
            <v>20027</v>
          </cell>
          <cell r="S3906">
            <v>37468</v>
          </cell>
          <cell r="T3906">
            <v>2625.06</v>
          </cell>
          <cell r="U3906">
            <v>2506.2909677419352</v>
          </cell>
          <cell r="V3906">
            <v>2506.5472328767123</v>
          </cell>
        </row>
        <row r="3907">
          <cell r="B3907">
            <v>31540</v>
          </cell>
          <cell r="C3907">
            <v>1</v>
          </cell>
          <cell r="D3907">
            <v>1</v>
          </cell>
          <cell r="Q3907">
            <v>2002</v>
          </cell>
          <cell r="R3907" t="str">
            <v>20028</v>
          </cell>
          <cell r="S3907">
            <v>37469</v>
          </cell>
          <cell r="T3907">
            <v>2636.3</v>
          </cell>
          <cell r="U3907">
            <v>2645.7964516129032</v>
          </cell>
          <cell r="V3907">
            <v>2506.5472328767123</v>
          </cell>
        </row>
        <row r="3908">
          <cell r="B3908">
            <v>31541</v>
          </cell>
          <cell r="C3908">
            <v>1</v>
          </cell>
          <cell r="D3908">
            <v>1</v>
          </cell>
          <cell r="Q3908">
            <v>2002</v>
          </cell>
          <cell r="R3908" t="str">
            <v>20028</v>
          </cell>
          <cell r="S3908">
            <v>37470</v>
          </cell>
          <cell r="T3908">
            <v>2640.35</v>
          </cell>
          <cell r="U3908">
            <v>2645.7964516129032</v>
          </cell>
          <cell r="V3908">
            <v>2506.5472328767123</v>
          </cell>
        </row>
        <row r="3909">
          <cell r="B3909">
            <v>31542</v>
          </cell>
          <cell r="C3909">
            <v>1</v>
          </cell>
          <cell r="D3909">
            <v>1</v>
          </cell>
          <cell r="Q3909">
            <v>2002</v>
          </cell>
          <cell r="R3909" t="str">
            <v>20028</v>
          </cell>
          <cell r="S3909">
            <v>37471</v>
          </cell>
          <cell r="T3909">
            <v>2643.03</v>
          </cell>
          <cell r="U3909">
            <v>2645.7964516129032</v>
          </cell>
          <cell r="V3909">
            <v>2506.5472328767123</v>
          </cell>
        </row>
        <row r="3910">
          <cell r="B3910">
            <v>31543</v>
          </cell>
          <cell r="C3910">
            <v>1</v>
          </cell>
          <cell r="D3910">
            <v>1</v>
          </cell>
          <cell r="Q3910">
            <v>2002</v>
          </cell>
          <cell r="R3910" t="str">
            <v>20028</v>
          </cell>
          <cell r="S3910">
            <v>37472</v>
          </cell>
          <cell r="T3910">
            <v>2643.03</v>
          </cell>
          <cell r="U3910">
            <v>2645.7964516129032</v>
          </cell>
          <cell r="V3910">
            <v>2506.5472328767123</v>
          </cell>
        </row>
        <row r="3911">
          <cell r="B3911">
            <v>31544</v>
          </cell>
          <cell r="C3911">
            <v>1</v>
          </cell>
          <cell r="D3911">
            <v>1</v>
          </cell>
          <cell r="Q3911">
            <v>2002</v>
          </cell>
          <cell r="R3911" t="str">
            <v>20028</v>
          </cell>
          <cell r="S3911">
            <v>37473</v>
          </cell>
          <cell r="T3911">
            <v>2643.03</v>
          </cell>
          <cell r="U3911">
            <v>2645.7964516129032</v>
          </cell>
          <cell r="V3911">
            <v>2506.5472328767123</v>
          </cell>
        </row>
        <row r="3912">
          <cell r="B3912">
            <v>31545</v>
          </cell>
          <cell r="C3912">
            <v>1</v>
          </cell>
          <cell r="D3912">
            <v>1</v>
          </cell>
          <cell r="Q3912">
            <v>2002</v>
          </cell>
          <cell r="R3912" t="str">
            <v>20028</v>
          </cell>
          <cell r="S3912">
            <v>37474</v>
          </cell>
          <cell r="T3912">
            <v>2663.81</v>
          </cell>
          <cell r="U3912">
            <v>2645.7964516129032</v>
          </cell>
          <cell r="V3912">
            <v>2506.5472328767123</v>
          </cell>
        </row>
        <row r="3913">
          <cell r="B3913">
            <v>31546</v>
          </cell>
          <cell r="C3913">
            <v>1</v>
          </cell>
          <cell r="D3913">
            <v>1</v>
          </cell>
          <cell r="Q3913">
            <v>2002</v>
          </cell>
          <cell r="R3913" t="str">
            <v>20028</v>
          </cell>
          <cell r="S3913">
            <v>37475</v>
          </cell>
          <cell r="T3913">
            <v>2670.61</v>
          </cell>
          <cell r="U3913">
            <v>2645.7964516129032</v>
          </cell>
          <cell r="V3913">
            <v>2506.5472328767123</v>
          </cell>
        </row>
        <row r="3914">
          <cell r="B3914">
            <v>31547</v>
          </cell>
          <cell r="C3914">
            <v>1</v>
          </cell>
          <cell r="D3914">
            <v>1</v>
          </cell>
          <cell r="Q3914">
            <v>2002</v>
          </cell>
          <cell r="R3914" t="str">
            <v>20028</v>
          </cell>
          <cell r="S3914">
            <v>37476</v>
          </cell>
          <cell r="T3914">
            <v>2670.61</v>
          </cell>
          <cell r="U3914">
            <v>2645.7964516129032</v>
          </cell>
          <cell r="V3914">
            <v>2506.5472328767123</v>
          </cell>
        </row>
        <row r="3915">
          <cell r="B3915">
            <v>31548</v>
          </cell>
          <cell r="C3915">
            <v>1</v>
          </cell>
          <cell r="D3915">
            <v>1</v>
          </cell>
          <cell r="Q3915">
            <v>2002</v>
          </cell>
          <cell r="R3915" t="str">
            <v>20028</v>
          </cell>
          <cell r="S3915">
            <v>37477</v>
          </cell>
          <cell r="T3915">
            <v>2649.32</v>
          </cell>
          <cell r="U3915">
            <v>2645.7964516129032</v>
          </cell>
          <cell r="V3915">
            <v>2506.5472328767123</v>
          </cell>
        </row>
        <row r="3916">
          <cell r="B3916">
            <v>31549</v>
          </cell>
          <cell r="C3916">
            <v>1</v>
          </cell>
          <cell r="D3916">
            <v>1</v>
          </cell>
          <cell r="Q3916">
            <v>2002</v>
          </cell>
          <cell r="R3916" t="str">
            <v>20028</v>
          </cell>
          <cell r="S3916">
            <v>37478</v>
          </cell>
          <cell r="T3916">
            <v>2568.8000000000002</v>
          </cell>
          <cell r="U3916">
            <v>2645.7964516129032</v>
          </cell>
          <cell r="V3916">
            <v>2506.5472328767123</v>
          </cell>
        </row>
        <row r="3917">
          <cell r="B3917">
            <v>31550</v>
          </cell>
          <cell r="C3917">
            <v>1</v>
          </cell>
          <cell r="D3917">
            <v>1</v>
          </cell>
          <cell r="Q3917">
            <v>2002</v>
          </cell>
          <cell r="R3917" t="str">
            <v>20028</v>
          </cell>
          <cell r="S3917">
            <v>37479</v>
          </cell>
          <cell r="T3917">
            <v>2568.8000000000002</v>
          </cell>
          <cell r="U3917">
            <v>2645.7964516129032</v>
          </cell>
          <cell r="V3917">
            <v>2506.5472328767123</v>
          </cell>
        </row>
        <row r="3918">
          <cell r="B3918">
            <v>31551</v>
          </cell>
          <cell r="C3918">
            <v>1</v>
          </cell>
          <cell r="D3918">
            <v>1</v>
          </cell>
          <cell r="Q3918">
            <v>2002</v>
          </cell>
          <cell r="R3918" t="str">
            <v>20028</v>
          </cell>
          <cell r="S3918">
            <v>37480</v>
          </cell>
          <cell r="T3918">
            <v>2568.8000000000002</v>
          </cell>
          <cell r="U3918">
            <v>2645.7964516129032</v>
          </cell>
          <cell r="V3918">
            <v>2506.5472328767123</v>
          </cell>
        </row>
        <row r="3919">
          <cell r="B3919">
            <v>31552</v>
          </cell>
          <cell r="C3919">
            <v>1</v>
          </cell>
          <cell r="D3919">
            <v>1</v>
          </cell>
          <cell r="Q3919">
            <v>2002</v>
          </cell>
          <cell r="R3919" t="str">
            <v>20028</v>
          </cell>
          <cell r="S3919">
            <v>37481</v>
          </cell>
          <cell r="T3919">
            <v>2595.8000000000002</v>
          </cell>
          <cell r="U3919">
            <v>2645.7964516129032</v>
          </cell>
          <cell r="V3919">
            <v>2506.5472328767123</v>
          </cell>
        </row>
        <row r="3920">
          <cell r="B3920">
            <v>31553</v>
          </cell>
          <cell r="C3920">
            <v>1</v>
          </cell>
          <cell r="D3920">
            <v>1</v>
          </cell>
          <cell r="Q3920">
            <v>2002</v>
          </cell>
          <cell r="R3920" t="str">
            <v>20028</v>
          </cell>
          <cell r="S3920">
            <v>37482</v>
          </cell>
          <cell r="T3920">
            <v>2657.98</v>
          </cell>
          <cell r="U3920">
            <v>2645.7964516129032</v>
          </cell>
          <cell r="V3920">
            <v>2506.5472328767123</v>
          </cell>
        </row>
        <row r="3921">
          <cell r="B3921">
            <v>31554</v>
          </cell>
          <cell r="C3921">
            <v>1</v>
          </cell>
          <cell r="D3921">
            <v>1</v>
          </cell>
          <cell r="Q3921">
            <v>2002</v>
          </cell>
          <cell r="R3921" t="str">
            <v>20028</v>
          </cell>
          <cell r="S3921">
            <v>37483</v>
          </cell>
          <cell r="T3921">
            <v>2635.87</v>
          </cell>
          <cell r="U3921">
            <v>2645.7964516129032</v>
          </cell>
          <cell r="V3921">
            <v>2506.5472328767123</v>
          </cell>
        </row>
        <row r="3922">
          <cell r="B3922">
            <v>31555</v>
          </cell>
          <cell r="C3922">
            <v>1</v>
          </cell>
          <cell r="D3922">
            <v>1</v>
          </cell>
          <cell r="Q3922">
            <v>2002</v>
          </cell>
          <cell r="R3922" t="str">
            <v>20028</v>
          </cell>
          <cell r="S3922">
            <v>37484</v>
          </cell>
          <cell r="T3922">
            <v>2648.77</v>
          </cell>
          <cell r="U3922">
            <v>2645.7964516129032</v>
          </cell>
          <cell r="V3922">
            <v>2506.5472328767123</v>
          </cell>
        </row>
        <row r="3923">
          <cell r="B3923">
            <v>31556</v>
          </cell>
          <cell r="C3923">
            <v>1</v>
          </cell>
          <cell r="D3923">
            <v>1</v>
          </cell>
          <cell r="Q3923">
            <v>2002</v>
          </cell>
          <cell r="R3923" t="str">
            <v>20028</v>
          </cell>
          <cell r="S3923">
            <v>37485</v>
          </cell>
          <cell r="T3923">
            <v>2663.61</v>
          </cell>
          <cell r="U3923">
            <v>2645.7964516129032</v>
          </cell>
          <cell r="V3923">
            <v>2506.5472328767123</v>
          </cell>
        </row>
        <row r="3924">
          <cell r="B3924">
            <v>31557</v>
          </cell>
          <cell r="C3924">
            <v>1</v>
          </cell>
          <cell r="D3924">
            <v>1</v>
          </cell>
          <cell r="Q3924">
            <v>2002</v>
          </cell>
          <cell r="R3924" t="str">
            <v>20028</v>
          </cell>
          <cell r="S3924">
            <v>37486</v>
          </cell>
          <cell r="T3924">
            <v>2663.61</v>
          </cell>
          <cell r="U3924">
            <v>2645.7964516129032</v>
          </cell>
          <cell r="V3924">
            <v>2506.5472328767123</v>
          </cell>
        </row>
        <row r="3925">
          <cell r="B3925">
            <v>31558</v>
          </cell>
          <cell r="C3925">
            <v>1</v>
          </cell>
          <cell r="D3925">
            <v>1</v>
          </cell>
          <cell r="Q3925">
            <v>2002</v>
          </cell>
          <cell r="R3925" t="str">
            <v>20028</v>
          </cell>
          <cell r="S3925">
            <v>37487</v>
          </cell>
          <cell r="T3925">
            <v>2663.61</v>
          </cell>
          <cell r="U3925">
            <v>2645.7964516129032</v>
          </cell>
          <cell r="V3925">
            <v>2506.5472328767123</v>
          </cell>
        </row>
        <row r="3926">
          <cell r="B3926">
            <v>31559</v>
          </cell>
          <cell r="C3926">
            <v>1</v>
          </cell>
          <cell r="D3926">
            <v>1</v>
          </cell>
          <cell r="Q3926">
            <v>2002</v>
          </cell>
          <cell r="R3926" t="str">
            <v>20028</v>
          </cell>
          <cell r="S3926">
            <v>37488</v>
          </cell>
          <cell r="T3926">
            <v>2663.61</v>
          </cell>
          <cell r="U3926">
            <v>2645.7964516129032</v>
          </cell>
          <cell r="V3926">
            <v>2506.5472328767123</v>
          </cell>
        </row>
        <row r="3927">
          <cell r="B3927">
            <v>31560</v>
          </cell>
          <cell r="C3927">
            <v>1</v>
          </cell>
          <cell r="D3927">
            <v>1</v>
          </cell>
          <cell r="Q3927">
            <v>2002</v>
          </cell>
          <cell r="R3927" t="str">
            <v>20028</v>
          </cell>
          <cell r="S3927">
            <v>37489</v>
          </cell>
          <cell r="T3927">
            <v>2620.91</v>
          </cell>
          <cell r="U3927">
            <v>2645.7964516129032</v>
          </cell>
          <cell r="V3927">
            <v>2506.5472328767123</v>
          </cell>
        </row>
        <row r="3928">
          <cell r="B3928">
            <v>31561</v>
          </cell>
          <cell r="C3928">
            <v>1</v>
          </cell>
          <cell r="D3928">
            <v>1</v>
          </cell>
          <cell r="Q3928">
            <v>2002</v>
          </cell>
          <cell r="R3928" t="str">
            <v>20028</v>
          </cell>
          <cell r="S3928">
            <v>37490</v>
          </cell>
          <cell r="T3928">
            <v>2626.17</v>
          </cell>
          <cell r="U3928">
            <v>2645.7964516129032</v>
          </cell>
          <cell r="V3928">
            <v>2506.5472328767123</v>
          </cell>
        </row>
        <row r="3929">
          <cell r="B3929">
            <v>31562</v>
          </cell>
          <cell r="C3929">
            <v>1</v>
          </cell>
          <cell r="D3929">
            <v>1</v>
          </cell>
          <cell r="Q3929">
            <v>2002</v>
          </cell>
          <cell r="R3929" t="str">
            <v>20028</v>
          </cell>
          <cell r="S3929">
            <v>37491</v>
          </cell>
          <cell r="T3929">
            <v>2652.96</v>
          </cell>
          <cell r="U3929">
            <v>2645.7964516129032</v>
          </cell>
          <cell r="V3929">
            <v>2506.5472328767123</v>
          </cell>
        </row>
        <row r="3930">
          <cell r="B3930">
            <v>31563</v>
          </cell>
          <cell r="C3930">
            <v>1</v>
          </cell>
          <cell r="D3930">
            <v>1</v>
          </cell>
          <cell r="Q3930">
            <v>2002</v>
          </cell>
          <cell r="R3930" t="str">
            <v>20028</v>
          </cell>
          <cell r="S3930">
            <v>37492</v>
          </cell>
          <cell r="T3930">
            <v>2643.37</v>
          </cell>
          <cell r="U3930">
            <v>2645.7964516129032</v>
          </cell>
          <cell r="V3930">
            <v>2506.5472328767123</v>
          </cell>
        </row>
        <row r="3931">
          <cell r="B3931">
            <v>31564</v>
          </cell>
          <cell r="C3931">
            <v>1</v>
          </cell>
          <cell r="D3931">
            <v>1</v>
          </cell>
          <cell r="Q3931">
            <v>2002</v>
          </cell>
          <cell r="R3931" t="str">
            <v>20028</v>
          </cell>
          <cell r="S3931">
            <v>37493</v>
          </cell>
          <cell r="T3931">
            <v>2643.37</v>
          </cell>
          <cell r="U3931">
            <v>2645.7964516129032</v>
          </cell>
          <cell r="V3931">
            <v>2506.5472328767123</v>
          </cell>
        </row>
        <row r="3932">
          <cell r="B3932">
            <v>31565</v>
          </cell>
          <cell r="C3932">
            <v>1</v>
          </cell>
          <cell r="D3932">
            <v>1</v>
          </cell>
          <cell r="Q3932">
            <v>2002</v>
          </cell>
          <cell r="R3932" t="str">
            <v>20028</v>
          </cell>
          <cell r="S3932">
            <v>37494</v>
          </cell>
          <cell r="T3932">
            <v>2643.37</v>
          </cell>
          <cell r="U3932">
            <v>2645.7964516129032</v>
          </cell>
          <cell r="V3932">
            <v>2506.5472328767123</v>
          </cell>
        </row>
        <row r="3933">
          <cell r="B3933">
            <v>31566</v>
          </cell>
          <cell r="C3933">
            <v>1</v>
          </cell>
          <cell r="D3933">
            <v>1</v>
          </cell>
          <cell r="Q3933">
            <v>2002</v>
          </cell>
          <cell r="R3933" t="str">
            <v>20028</v>
          </cell>
          <cell r="S3933">
            <v>37495</v>
          </cell>
          <cell r="T3933">
            <v>2653.29</v>
          </cell>
          <cell r="U3933">
            <v>2645.7964516129032</v>
          </cell>
          <cell r="V3933">
            <v>2506.5472328767123</v>
          </cell>
        </row>
        <row r="3934">
          <cell r="B3934">
            <v>31567</v>
          </cell>
          <cell r="C3934">
            <v>1</v>
          </cell>
          <cell r="D3934">
            <v>1</v>
          </cell>
          <cell r="Q3934">
            <v>2002</v>
          </cell>
          <cell r="R3934" t="str">
            <v>20028</v>
          </cell>
          <cell r="S3934">
            <v>37496</v>
          </cell>
          <cell r="T3934">
            <v>2672.25</v>
          </cell>
          <cell r="U3934">
            <v>2645.7964516129032</v>
          </cell>
          <cell r="V3934">
            <v>2506.5472328767123</v>
          </cell>
        </row>
        <row r="3935">
          <cell r="B3935">
            <v>31568</v>
          </cell>
          <cell r="C3935">
            <v>1</v>
          </cell>
          <cell r="D3935">
            <v>1</v>
          </cell>
          <cell r="Q3935">
            <v>2002</v>
          </cell>
          <cell r="R3935" t="str">
            <v>20028</v>
          </cell>
          <cell r="S3935">
            <v>37497</v>
          </cell>
          <cell r="T3935">
            <v>2688.64</v>
          </cell>
          <cell r="U3935">
            <v>2645.7964516129032</v>
          </cell>
          <cell r="V3935">
            <v>2506.5472328767123</v>
          </cell>
        </row>
        <row r="3936">
          <cell r="B3936">
            <v>31569</v>
          </cell>
          <cell r="C3936">
            <v>1</v>
          </cell>
          <cell r="D3936">
            <v>1</v>
          </cell>
          <cell r="Q3936">
            <v>2002</v>
          </cell>
          <cell r="R3936" t="str">
            <v>20028</v>
          </cell>
          <cell r="S3936">
            <v>37498</v>
          </cell>
          <cell r="T3936">
            <v>2712.46</v>
          </cell>
          <cell r="U3936">
            <v>2645.7964516129032</v>
          </cell>
          <cell r="V3936">
            <v>2506.5472328767123</v>
          </cell>
        </row>
        <row r="3937">
          <cell r="B3937">
            <v>31570</v>
          </cell>
          <cell r="C3937">
            <v>1</v>
          </cell>
          <cell r="D3937">
            <v>1</v>
          </cell>
          <cell r="Q3937">
            <v>2002</v>
          </cell>
          <cell r="R3937" t="str">
            <v>20028</v>
          </cell>
          <cell r="S3937">
            <v>37499</v>
          </cell>
          <cell r="T3937">
            <v>2703.55</v>
          </cell>
          <cell r="U3937">
            <v>2645.7964516129032</v>
          </cell>
          <cell r="V3937">
            <v>2506.5472328767123</v>
          </cell>
        </row>
        <row r="3938">
          <cell r="B3938">
            <v>31571</v>
          </cell>
          <cell r="C3938">
            <v>1</v>
          </cell>
          <cell r="D3938">
            <v>1</v>
          </cell>
          <cell r="Q3938">
            <v>2002</v>
          </cell>
          <cell r="R3938" t="str">
            <v>20029</v>
          </cell>
          <cell r="S3938">
            <v>37500</v>
          </cell>
          <cell r="T3938">
            <v>2703.55</v>
          </cell>
          <cell r="U3938">
            <v>2755.7533333333345</v>
          </cell>
          <cell r="V3938">
            <v>2506.5472328767123</v>
          </cell>
        </row>
        <row r="3939">
          <cell r="B3939">
            <v>31572</v>
          </cell>
          <cell r="C3939">
            <v>1</v>
          </cell>
          <cell r="D3939">
            <v>1</v>
          </cell>
          <cell r="Q3939">
            <v>2002</v>
          </cell>
          <cell r="R3939" t="str">
            <v>20029</v>
          </cell>
          <cell r="S3939">
            <v>37501</v>
          </cell>
          <cell r="T3939">
            <v>2703.55</v>
          </cell>
          <cell r="U3939">
            <v>2755.7533333333345</v>
          </cell>
          <cell r="V3939">
            <v>2506.5472328767123</v>
          </cell>
        </row>
        <row r="3940">
          <cell r="B3940">
            <v>31573</v>
          </cell>
          <cell r="C3940">
            <v>1</v>
          </cell>
          <cell r="D3940">
            <v>1</v>
          </cell>
          <cell r="Q3940">
            <v>2002</v>
          </cell>
          <cell r="R3940" t="str">
            <v>20029</v>
          </cell>
          <cell r="S3940">
            <v>37502</v>
          </cell>
          <cell r="T3940">
            <v>2679.51</v>
          </cell>
          <cell r="U3940">
            <v>2755.7533333333345</v>
          </cell>
          <cell r="V3940">
            <v>2506.5472328767123</v>
          </cell>
        </row>
        <row r="3941">
          <cell r="B3941">
            <v>31574</v>
          </cell>
          <cell r="C3941">
            <v>1</v>
          </cell>
          <cell r="D3941">
            <v>1</v>
          </cell>
          <cell r="Q3941">
            <v>2002</v>
          </cell>
          <cell r="R3941" t="str">
            <v>20029</v>
          </cell>
          <cell r="S3941">
            <v>37503</v>
          </cell>
          <cell r="T3941">
            <v>2677.39</v>
          </cell>
          <cell r="U3941">
            <v>2755.7533333333345</v>
          </cell>
          <cell r="V3941">
            <v>2506.5472328767123</v>
          </cell>
        </row>
        <row r="3942">
          <cell r="B3942">
            <v>31575</v>
          </cell>
          <cell r="C3942">
            <v>1</v>
          </cell>
          <cell r="D3942">
            <v>1</v>
          </cell>
          <cell r="Q3942">
            <v>2002</v>
          </cell>
          <cell r="R3942" t="str">
            <v>20029</v>
          </cell>
          <cell r="S3942">
            <v>37504</v>
          </cell>
          <cell r="T3942">
            <v>2694.51</v>
          </cell>
          <cell r="U3942">
            <v>2755.7533333333345</v>
          </cell>
          <cell r="V3942">
            <v>2506.5472328767123</v>
          </cell>
        </row>
        <row r="3943">
          <cell r="B3943">
            <v>31576</v>
          </cell>
          <cell r="C3943">
            <v>1</v>
          </cell>
          <cell r="D3943">
            <v>1</v>
          </cell>
          <cell r="Q3943">
            <v>2002</v>
          </cell>
          <cell r="R3943" t="str">
            <v>20029</v>
          </cell>
          <cell r="S3943">
            <v>37505</v>
          </cell>
          <cell r="T3943">
            <v>2714.77</v>
          </cell>
          <cell r="U3943">
            <v>2755.7533333333345</v>
          </cell>
          <cell r="V3943">
            <v>2506.5472328767123</v>
          </cell>
        </row>
        <row r="3944">
          <cell r="B3944">
            <v>31577</v>
          </cell>
          <cell r="C3944">
            <v>1</v>
          </cell>
          <cell r="D3944">
            <v>1</v>
          </cell>
          <cell r="Q3944">
            <v>2002</v>
          </cell>
          <cell r="R3944" t="str">
            <v>20029</v>
          </cell>
          <cell r="S3944">
            <v>37506</v>
          </cell>
          <cell r="T3944">
            <v>2712.14</v>
          </cell>
          <cell r="U3944">
            <v>2755.7533333333345</v>
          </cell>
          <cell r="V3944">
            <v>2506.5472328767123</v>
          </cell>
        </row>
        <row r="3945">
          <cell r="B3945">
            <v>31578</v>
          </cell>
          <cell r="C3945">
            <v>1</v>
          </cell>
          <cell r="D3945">
            <v>1</v>
          </cell>
          <cell r="Q3945">
            <v>2002</v>
          </cell>
          <cell r="R3945" t="str">
            <v>20029</v>
          </cell>
          <cell r="S3945">
            <v>37507</v>
          </cell>
          <cell r="T3945">
            <v>2712.14</v>
          </cell>
          <cell r="U3945">
            <v>2755.7533333333345</v>
          </cell>
          <cell r="V3945">
            <v>2506.5472328767123</v>
          </cell>
        </row>
        <row r="3946">
          <cell r="B3946">
            <v>31579</v>
          </cell>
          <cell r="C3946">
            <v>1</v>
          </cell>
          <cell r="D3946">
            <v>1</v>
          </cell>
          <cell r="Q3946">
            <v>2002</v>
          </cell>
          <cell r="R3946" t="str">
            <v>20029</v>
          </cell>
          <cell r="S3946">
            <v>37508</v>
          </cell>
          <cell r="T3946">
            <v>2712.14</v>
          </cell>
          <cell r="U3946">
            <v>2755.7533333333345</v>
          </cell>
          <cell r="V3946">
            <v>2506.5472328767123</v>
          </cell>
        </row>
        <row r="3947">
          <cell r="B3947">
            <v>31580</v>
          </cell>
          <cell r="C3947">
            <v>1</v>
          </cell>
          <cell r="D3947">
            <v>1</v>
          </cell>
          <cell r="Q3947">
            <v>2002</v>
          </cell>
          <cell r="R3947" t="str">
            <v>20029</v>
          </cell>
          <cell r="S3947">
            <v>37509</v>
          </cell>
          <cell r="T3947">
            <v>2703.63</v>
          </cell>
          <cell r="U3947">
            <v>2755.7533333333345</v>
          </cell>
          <cell r="V3947">
            <v>2506.5472328767123</v>
          </cell>
        </row>
        <row r="3948">
          <cell r="B3948">
            <v>31581</v>
          </cell>
          <cell r="C3948">
            <v>1</v>
          </cell>
          <cell r="D3948">
            <v>1</v>
          </cell>
          <cell r="Q3948">
            <v>2002</v>
          </cell>
          <cell r="R3948" t="str">
            <v>20029</v>
          </cell>
          <cell r="S3948">
            <v>37510</v>
          </cell>
          <cell r="T3948">
            <v>2707.58</v>
          </cell>
          <cell r="U3948">
            <v>2755.7533333333345</v>
          </cell>
          <cell r="V3948">
            <v>2506.5472328767123</v>
          </cell>
        </row>
        <row r="3949">
          <cell r="B3949">
            <v>31582</v>
          </cell>
          <cell r="C3949">
            <v>1</v>
          </cell>
          <cell r="D3949">
            <v>1</v>
          </cell>
          <cell r="Q3949">
            <v>2002</v>
          </cell>
          <cell r="R3949" t="str">
            <v>20029</v>
          </cell>
          <cell r="S3949">
            <v>37511</v>
          </cell>
          <cell r="T3949">
            <v>2718.85</v>
          </cell>
          <cell r="U3949">
            <v>2755.7533333333345</v>
          </cell>
          <cell r="V3949">
            <v>2506.5472328767123</v>
          </cell>
        </row>
        <row r="3950">
          <cell r="B3950">
            <v>31583</v>
          </cell>
          <cell r="C3950">
            <v>1</v>
          </cell>
          <cell r="D3950">
            <v>1</v>
          </cell>
          <cell r="Q3950">
            <v>2002</v>
          </cell>
          <cell r="R3950" t="str">
            <v>20029</v>
          </cell>
          <cell r="S3950">
            <v>37512</v>
          </cell>
          <cell r="T3950">
            <v>2730.91</v>
          </cell>
          <cell r="U3950">
            <v>2755.7533333333345</v>
          </cell>
          <cell r="V3950">
            <v>2506.5472328767123</v>
          </cell>
        </row>
        <row r="3951">
          <cell r="B3951">
            <v>31584</v>
          </cell>
          <cell r="C3951">
            <v>1</v>
          </cell>
          <cell r="D3951">
            <v>1</v>
          </cell>
          <cell r="Q3951">
            <v>2002</v>
          </cell>
          <cell r="R3951" t="str">
            <v>20029</v>
          </cell>
          <cell r="S3951">
            <v>37513</v>
          </cell>
          <cell r="T3951">
            <v>2741.29</v>
          </cell>
          <cell r="U3951">
            <v>2755.7533333333345</v>
          </cell>
          <cell r="V3951">
            <v>2506.5472328767123</v>
          </cell>
        </row>
        <row r="3952">
          <cell r="B3952">
            <v>31585</v>
          </cell>
          <cell r="C3952">
            <v>1</v>
          </cell>
          <cell r="D3952">
            <v>1</v>
          </cell>
          <cell r="Q3952">
            <v>2002</v>
          </cell>
          <cell r="R3952" t="str">
            <v>20029</v>
          </cell>
          <cell r="S3952">
            <v>37514</v>
          </cell>
          <cell r="T3952">
            <v>2741.29</v>
          </cell>
          <cell r="U3952">
            <v>2755.7533333333345</v>
          </cell>
          <cell r="V3952">
            <v>2506.5472328767123</v>
          </cell>
        </row>
        <row r="3953">
          <cell r="B3953">
            <v>31586</v>
          </cell>
          <cell r="C3953">
            <v>1</v>
          </cell>
          <cell r="D3953">
            <v>1</v>
          </cell>
          <cell r="Q3953">
            <v>2002</v>
          </cell>
          <cell r="R3953" t="str">
            <v>20029</v>
          </cell>
          <cell r="S3953">
            <v>37515</v>
          </cell>
          <cell r="T3953">
            <v>2741.29</v>
          </cell>
          <cell r="U3953">
            <v>2755.7533333333345</v>
          </cell>
          <cell r="V3953">
            <v>2506.5472328767123</v>
          </cell>
        </row>
        <row r="3954">
          <cell r="B3954">
            <v>31587</v>
          </cell>
          <cell r="C3954">
            <v>1</v>
          </cell>
          <cell r="D3954">
            <v>1</v>
          </cell>
          <cell r="Q3954">
            <v>2002</v>
          </cell>
          <cell r="R3954" t="str">
            <v>20029</v>
          </cell>
          <cell r="S3954">
            <v>37516</v>
          </cell>
          <cell r="T3954">
            <v>2758.95</v>
          </cell>
          <cell r="U3954">
            <v>2755.7533333333345</v>
          </cell>
          <cell r="V3954">
            <v>2506.5472328767123</v>
          </cell>
        </row>
        <row r="3955">
          <cell r="B3955">
            <v>31588</v>
          </cell>
          <cell r="C3955">
            <v>1</v>
          </cell>
          <cell r="D3955">
            <v>1</v>
          </cell>
          <cell r="Q3955">
            <v>2002</v>
          </cell>
          <cell r="R3955" t="str">
            <v>20029</v>
          </cell>
          <cell r="S3955">
            <v>37517</v>
          </cell>
          <cell r="T3955">
            <v>2783.44</v>
          </cell>
          <cell r="U3955">
            <v>2755.7533333333345</v>
          </cell>
          <cell r="V3955">
            <v>2506.5472328767123</v>
          </cell>
        </row>
        <row r="3956">
          <cell r="B3956">
            <v>31589</v>
          </cell>
          <cell r="C3956">
            <v>1</v>
          </cell>
          <cell r="D3956">
            <v>1</v>
          </cell>
          <cell r="Q3956">
            <v>2002</v>
          </cell>
          <cell r="R3956" t="str">
            <v>20029</v>
          </cell>
          <cell r="S3956">
            <v>37518</v>
          </cell>
          <cell r="T3956">
            <v>2785.81</v>
          </cell>
          <cell r="U3956">
            <v>2755.7533333333345</v>
          </cell>
          <cell r="V3956">
            <v>2506.5472328767123</v>
          </cell>
        </row>
        <row r="3957">
          <cell r="B3957">
            <v>31590</v>
          </cell>
          <cell r="C3957">
            <v>1</v>
          </cell>
          <cell r="D3957">
            <v>1</v>
          </cell>
          <cell r="Q3957">
            <v>2002</v>
          </cell>
          <cell r="R3957" t="str">
            <v>20029</v>
          </cell>
          <cell r="S3957">
            <v>37519</v>
          </cell>
          <cell r="T3957">
            <v>2789.01</v>
          </cell>
          <cell r="U3957">
            <v>2755.7533333333345</v>
          </cell>
          <cell r="V3957">
            <v>2506.5472328767123</v>
          </cell>
        </row>
        <row r="3958">
          <cell r="B3958">
            <v>31591</v>
          </cell>
          <cell r="C3958">
            <v>1</v>
          </cell>
          <cell r="D3958">
            <v>1</v>
          </cell>
          <cell r="Q3958">
            <v>2002</v>
          </cell>
          <cell r="R3958" t="str">
            <v>20029</v>
          </cell>
          <cell r="S3958">
            <v>37520</v>
          </cell>
          <cell r="T3958">
            <v>2815.05</v>
          </cell>
          <cell r="U3958">
            <v>2755.7533333333345</v>
          </cell>
          <cell r="V3958">
            <v>2506.5472328767123</v>
          </cell>
        </row>
        <row r="3959">
          <cell r="B3959">
            <v>31592</v>
          </cell>
          <cell r="C3959">
            <v>1</v>
          </cell>
          <cell r="D3959">
            <v>1</v>
          </cell>
          <cell r="Q3959">
            <v>2002</v>
          </cell>
          <cell r="R3959" t="str">
            <v>20029</v>
          </cell>
          <cell r="S3959">
            <v>37521</v>
          </cell>
          <cell r="T3959">
            <v>2815.05</v>
          </cell>
          <cell r="U3959">
            <v>2755.7533333333345</v>
          </cell>
          <cell r="V3959">
            <v>2506.5472328767123</v>
          </cell>
        </row>
        <row r="3960">
          <cell r="B3960">
            <v>31593</v>
          </cell>
          <cell r="C3960">
            <v>1</v>
          </cell>
          <cell r="D3960">
            <v>1</v>
          </cell>
          <cell r="Q3960">
            <v>2002</v>
          </cell>
          <cell r="R3960" t="str">
            <v>20029</v>
          </cell>
          <cell r="S3960">
            <v>37522</v>
          </cell>
          <cell r="T3960">
            <v>2815.05</v>
          </cell>
          <cell r="U3960">
            <v>2755.7533333333345</v>
          </cell>
          <cell r="V3960">
            <v>2506.5472328767123</v>
          </cell>
        </row>
        <row r="3961">
          <cell r="B3961">
            <v>31594</v>
          </cell>
          <cell r="C3961">
            <v>1</v>
          </cell>
          <cell r="D3961">
            <v>1</v>
          </cell>
          <cell r="Q3961">
            <v>2002</v>
          </cell>
          <cell r="R3961" t="str">
            <v>20029</v>
          </cell>
          <cell r="S3961">
            <v>37523</v>
          </cell>
          <cell r="T3961">
            <v>2793.36</v>
          </cell>
          <cell r="U3961">
            <v>2755.7533333333345</v>
          </cell>
          <cell r="V3961">
            <v>2506.5472328767123</v>
          </cell>
        </row>
        <row r="3962">
          <cell r="B3962">
            <v>31595</v>
          </cell>
          <cell r="C3962">
            <v>1</v>
          </cell>
          <cell r="D3962">
            <v>1</v>
          </cell>
          <cell r="Q3962">
            <v>2002</v>
          </cell>
          <cell r="R3962" t="str">
            <v>20029</v>
          </cell>
          <cell r="S3962">
            <v>37524</v>
          </cell>
          <cell r="T3962">
            <v>2810.46</v>
          </cell>
          <cell r="U3962">
            <v>2755.7533333333345</v>
          </cell>
          <cell r="V3962">
            <v>2506.5472328767123</v>
          </cell>
        </row>
        <row r="3963">
          <cell r="B3963">
            <v>31596</v>
          </cell>
          <cell r="C3963">
            <v>1</v>
          </cell>
          <cell r="D3963">
            <v>1</v>
          </cell>
          <cell r="Q3963">
            <v>2002</v>
          </cell>
          <cell r="R3963" t="str">
            <v>20029</v>
          </cell>
          <cell r="S3963">
            <v>37525</v>
          </cell>
          <cell r="T3963">
            <v>2802.32</v>
          </cell>
          <cell r="U3963">
            <v>2755.7533333333345</v>
          </cell>
          <cell r="V3963">
            <v>2506.5472328767123</v>
          </cell>
        </row>
        <row r="3964">
          <cell r="B3964">
            <v>31597</v>
          </cell>
          <cell r="C3964">
            <v>1</v>
          </cell>
          <cell r="D3964">
            <v>1</v>
          </cell>
          <cell r="Q3964">
            <v>2002</v>
          </cell>
          <cell r="R3964" t="str">
            <v>20029</v>
          </cell>
          <cell r="S3964">
            <v>37526</v>
          </cell>
          <cell r="T3964">
            <v>2825.32</v>
          </cell>
          <cell r="U3964">
            <v>2755.7533333333345</v>
          </cell>
          <cell r="V3964">
            <v>2506.5472328767123</v>
          </cell>
        </row>
        <row r="3965">
          <cell r="B3965">
            <v>31598</v>
          </cell>
          <cell r="C3965">
            <v>1</v>
          </cell>
          <cell r="D3965">
            <v>1</v>
          </cell>
          <cell r="Q3965">
            <v>2002</v>
          </cell>
          <cell r="R3965" t="str">
            <v>20029</v>
          </cell>
          <cell r="S3965">
            <v>37527</v>
          </cell>
          <cell r="T3965">
            <v>2828.08</v>
          </cell>
          <cell r="U3965">
            <v>2755.7533333333345</v>
          </cell>
          <cell r="V3965">
            <v>2506.5472328767123</v>
          </cell>
        </row>
        <row r="3966">
          <cell r="B3966">
            <v>31599</v>
          </cell>
          <cell r="C3966">
            <v>1</v>
          </cell>
          <cell r="D3966">
            <v>1</v>
          </cell>
          <cell r="Q3966">
            <v>2002</v>
          </cell>
          <cell r="R3966" t="str">
            <v>20029</v>
          </cell>
          <cell r="S3966">
            <v>37528</v>
          </cell>
          <cell r="T3966">
            <v>2828.08</v>
          </cell>
          <cell r="U3966">
            <v>2755.7533333333345</v>
          </cell>
          <cell r="V3966">
            <v>2506.5472328767123</v>
          </cell>
        </row>
        <row r="3967">
          <cell r="B3967">
            <v>31600</v>
          </cell>
          <cell r="C3967">
            <v>1</v>
          </cell>
          <cell r="D3967">
            <v>1</v>
          </cell>
          <cell r="Q3967">
            <v>2002</v>
          </cell>
          <cell r="R3967" t="str">
            <v>20029</v>
          </cell>
          <cell r="S3967">
            <v>37529</v>
          </cell>
          <cell r="T3967">
            <v>2828.08</v>
          </cell>
          <cell r="U3967">
            <v>2755.7533333333345</v>
          </cell>
          <cell r="V3967">
            <v>2506.5472328767123</v>
          </cell>
        </row>
        <row r="3968">
          <cell r="B3968">
            <v>31601</v>
          </cell>
          <cell r="C3968">
            <v>1</v>
          </cell>
          <cell r="D3968">
            <v>1</v>
          </cell>
          <cell r="Q3968">
            <v>2002</v>
          </cell>
          <cell r="R3968" t="str">
            <v>200210</v>
          </cell>
          <cell r="S3968">
            <v>37530</v>
          </cell>
          <cell r="T3968">
            <v>2850.65</v>
          </cell>
          <cell r="U3968">
            <v>2830.1051612903234</v>
          </cell>
          <cell r="V3968">
            <v>2506.5472328767123</v>
          </cell>
        </row>
        <row r="3969">
          <cell r="B3969">
            <v>31602</v>
          </cell>
          <cell r="C3969">
            <v>1</v>
          </cell>
          <cell r="D3969">
            <v>1</v>
          </cell>
          <cell r="Q3969">
            <v>2002</v>
          </cell>
          <cell r="R3969" t="str">
            <v>200210</v>
          </cell>
          <cell r="S3969">
            <v>37531</v>
          </cell>
          <cell r="T3969">
            <v>2885.48</v>
          </cell>
          <cell r="U3969">
            <v>2830.1051612903234</v>
          </cell>
          <cell r="V3969">
            <v>2506.5472328767123</v>
          </cell>
        </row>
        <row r="3970">
          <cell r="B3970">
            <v>31603</v>
          </cell>
          <cell r="C3970">
            <v>1</v>
          </cell>
          <cell r="D3970">
            <v>1</v>
          </cell>
          <cell r="Q3970">
            <v>2002</v>
          </cell>
          <cell r="R3970" t="str">
            <v>200210</v>
          </cell>
          <cell r="S3970">
            <v>37532</v>
          </cell>
          <cell r="T3970">
            <v>2888.23</v>
          </cell>
          <cell r="U3970">
            <v>2830.1051612903234</v>
          </cell>
          <cell r="V3970">
            <v>2506.5472328767123</v>
          </cell>
        </row>
        <row r="3971">
          <cell r="B3971">
            <v>31604</v>
          </cell>
          <cell r="C3971">
            <v>1</v>
          </cell>
          <cell r="D3971">
            <v>1</v>
          </cell>
          <cell r="Q3971">
            <v>2002</v>
          </cell>
          <cell r="R3971" t="str">
            <v>200210</v>
          </cell>
          <cell r="S3971">
            <v>37533</v>
          </cell>
          <cell r="T3971">
            <v>2881.78</v>
          </cell>
          <cell r="U3971">
            <v>2830.1051612903234</v>
          </cell>
          <cell r="V3971">
            <v>2506.5472328767123</v>
          </cell>
        </row>
        <row r="3972">
          <cell r="B3972">
            <v>31605</v>
          </cell>
          <cell r="C3972">
            <v>1</v>
          </cell>
          <cell r="D3972">
            <v>1</v>
          </cell>
          <cell r="Q3972">
            <v>2002</v>
          </cell>
          <cell r="R3972" t="str">
            <v>200210</v>
          </cell>
          <cell r="S3972">
            <v>37534</v>
          </cell>
          <cell r="T3972">
            <v>2876.4</v>
          </cell>
          <cell r="U3972">
            <v>2830.1051612903234</v>
          </cell>
          <cell r="V3972">
            <v>2506.5472328767123</v>
          </cell>
        </row>
        <row r="3973">
          <cell r="B3973">
            <v>31606</v>
          </cell>
          <cell r="C3973">
            <v>1</v>
          </cell>
          <cell r="D3973">
            <v>1</v>
          </cell>
          <cell r="Q3973">
            <v>2002</v>
          </cell>
          <cell r="R3973" t="str">
            <v>200210</v>
          </cell>
          <cell r="S3973">
            <v>37535</v>
          </cell>
          <cell r="T3973">
            <v>2876.4</v>
          </cell>
          <cell r="U3973">
            <v>2830.1051612903234</v>
          </cell>
          <cell r="V3973">
            <v>2506.5472328767123</v>
          </cell>
        </row>
        <row r="3974">
          <cell r="B3974">
            <v>31607</v>
          </cell>
          <cell r="C3974">
            <v>1</v>
          </cell>
          <cell r="D3974">
            <v>1</v>
          </cell>
          <cell r="Q3974">
            <v>2002</v>
          </cell>
          <cell r="R3974" t="str">
            <v>200210</v>
          </cell>
          <cell r="S3974">
            <v>37536</v>
          </cell>
          <cell r="T3974">
            <v>2876.4</v>
          </cell>
          <cell r="U3974">
            <v>2830.1051612903234</v>
          </cell>
          <cell r="V3974">
            <v>2506.5472328767123</v>
          </cell>
        </row>
        <row r="3975">
          <cell r="B3975">
            <v>31608</v>
          </cell>
          <cell r="C3975">
            <v>1</v>
          </cell>
          <cell r="D3975">
            <v>1</v>
          </cell>
          <cell r="Q3975">
            <v>2002</v>
          </cell>
          <cell r="R3975" t="str">
            <v>200210</v>
          </cell>
          <cell r="S3975">
            <v>37537</v>
          </cell>
          <cell r="T3975">
            <v>2869.73</v>
          </cell>
          <cell r="U3975">
            <v>2830.1051612903234</v>
          </cell>
          <cell r="V3975">
            <v>2506.5472328767123</v>
          </cell>
        </row>
        <row r="3976">
          <cell r="B3976">
            <v>31609</v>
          </cell>
          <cell r="C3976">
            <v>1</v>
          </cell>
          <cell r="D3976">
            <v>1</v>
          </cell>
          <cell r="Q3976">
            <v>2002</v>
          </cell>
          <cell r="R3976" t="str">
            <v>200210</v>
          </cell>
          <cell r="S3976">
            <v>37538</v>
          </cell>
          <cell r="T3976">
            <v>2850.98</v>
          </cell>
          <cell r="U3976">
            <v>2830.1051612903234</v>
          </cell>
          <cell r="V3976">
            <v>2506.5472328767123</v>
          </cell>
        </row>
        <row r="3977">
          <cell r="B3977">
            <v>31610</v>
          </cell>
          <cell r="C3977">
            <v>1</v>
          </cell>
          <cell r="D3977">
            <v>1</v>
          </cell>
          <cell r="Q3977">
            <v>2002</v>
          </cell>
          <cell r="R3977" t="str">
            <v>200210</v>
          </cell>
          <cell r="S3977">
            <v>37539</v>
          </cell>
          <cell r="T3977">
            <v>2854.04</v>
          </cell>
          <cell r="U3977">
            <v>2830.1051612903234</v>
          </cell>
          <cell r="V3977">
            <v>2506.5472328767123</v>
          </cell>
        </row>
        <row r="3978">
          <cell r="B3978">
            <v>31611</v>
          </cell>
          <cell r="C3978">
            <v>1</v>
          </cell>
          <cell r="D3978">
            <v>1</v>
          </cell>
          <cell r="Q3978">
            <v>2002</v>
          </cell>
          <cell r="R3978" t="str">
            <v>200210</v>
          </cell>
          <cell r="S3978">
            <v>37540</v>
          </cell>
          <cell r="T3978">
            <v>2870.63</v>
          </cell>
          <cell r="U3978">
            <v>2830.1051612903234</v>
          </cell>
          <cell r="V3978">
            <v>2506.5472328767123</v>
          </cell>
        </row>
        <row r="3979">
          <cell r="B3979">
            <v>31612</v>
          </cell>
          <cell r="C3979">
            <v>1</v>
          </cell>
          <cell r="D3979">
            <v>1</v>
          </cell>
          <cell r="Q3979">
            <v>2002</v>
          </cell>
          <cell r="R3979" t="str">
            <v>200210</v>
          </cell>
          <cell r="S3979">
            <v>37541</v>
          </cell>
          <cell r="T3979">
            <v>2861.16</v>
          </cell>
          <cell r="U3979">
            <v>2830.1051612903234</v>
          </cell>
          <cell r="V3979">
            <v>2506.5472328767123</v>
          </cell>
        </row>
        <row r="3980">
          <cell r="B3980">
            <v>31613</v>
          </cell>
          <cell r="C3980">
            <v>1</v>
          </cell>
          <cell r="D3980">
            <v>1</v>
          </cell>
          <cell r="Q3980">
            <v>2002</v>
          </cell>
          <cell r="R3980" t="str">
            <v>200210</v>
          </cell>
          <cell r="S3980">
            <v>37542</v>
          </cell>
          <cell r="T3980">
            <v>2861.16</v>
          </cell>
          <cell r="U3980">
            <v>2830.1051612903234</v>
          </cell>
          <cell r="V3980">
            <v>2506.5472328767123</v>
          </cell>
        </row>
        <row r="3981">
          <cell r="B3981">
            <v>31614</v>
          </cell>
          <cell r="C3981">
            <v>1</v>
          </cell>
          <cell r="D3981">
            <v>1</v>
          </cell>
          <cell r="Q3981">
            <v>2002</v>
          </cell>
          <cell r="R3981" t="str">
            <v>200210</v>
          </cell>
          <cell r="S3981">
            <v>37543</v>
          </cell>
          <cell r="T3981">
            <v>2861.16</v>
          </cell>
          <cell r="U3981">
            <v>2830.1051612903234</v>
          </cell>
          <cell r="V3981">
            <v>2506.5472328767123</v>
          </cell>
        </row>
        <row r="3982">
          <cell r="B3982">
            <v>31615</v>
          </cell>
          <cell r="C3982">
            <v>1</v>
          </cell>
          <cell r="D3982">
            <v>1</v>
          </cell>
          <cell r="Q3982">
            <v>2002</v>
          </cell>
          <cell r="R3982" t="str">
            <v>200210</v>
          </cell>
          <cell r="S3982">
            <v>37544</v>
          </cell>
          <cell r="T3982">
            <v>2861.16</v>
          </cell>
          <cell r="U3982">
            <v>2830.1051612903234</v>
          </cell>
          <cell r="V3982">
            <v>2506.5472328767123</v>
          </cell>
        </row>
        <row r="3983">
          <cell r="B3983">
            <v>31616</v>
          </cell>
          <cell r="C3983">
            <v>1</v>
          </cell>
          <cell r="D3983">
            <v>1</v>
          </cell>
          <cell r="Q3983">
            <v>2002</v>
          </cell>
          <cell r="R3983" t="str">
            <v>200210</v>
          </cell>
          <cell r="S3983">
            <v>37545</v>
          </cell>
          <cell r="T3983">
            <v>2852.99</v>
          </cell>
          <cell r="U3983">
            <v>2830.1051612903234</v>
          </cell>
          <cell r="V3983">
            <v>2506.5472328767123</v>
          </cell>
        </row>
        <row r="3984">
          <cell r="B3984">
            <v>31617</v>
          </cell>
          <cell r="C3984">
            <v>1</v>
          </cell>
          <cell r="D3984">
            <v>1</v>
          </cell>
          <cell r="Q3984">
            <v>2002</v>
          </cell>
          <cell r="R3984" t="str">
            <v>200210</v>
          </cell>
          <cell r="S3984">
            <v>37546</v>
          </cell>
          <cell r="T3984">
            <v>2857.13</v>
          </cell>
          <cell r="U3984">
            <v>2830.1051612903234</v>
          </cell>
          <cell r="V3984">
            <v>2506.5472328767123</v>
          </cell>
        </row>
        <row r="3985">
          <cell r="B3985">
            <v>31618</v>
          </cell>
          <cell r="C3985">
            <v>1</v>
          </cell>
          <cell r="D3985">
            <v>1</v>
          </cell>
          <cell r="Q3985">
            <v>2002</v>
          </cell>
          <cell r="R3985" t="str">
            <v>200210</v>
          </cell>
          <cell r="S3985">
            <v>37547</v>
          </cell>
          <cell r="T3985">
            <v>2853.9</v>
          </cell>
          <cell r="U3985">
            <v>2830.1051612903234</v>
          </cell>
          <cell r="V3985">
            <v>2506.5472328767123</v>
          </cell>
        </row>
        <row r="3986">
          <cell r="B3986">
            <v>31619</v>
          </cell>
          <cell r="C3986">
            <v>1</v>
          </cell>
          <cell r="D3986">
            <v>1</v>
          </cell>
          <cell r="Q3986">
            <v>2002</v>
          </cell>
          <cell r="R3986" t="str">
            <v>200210</v>
          </cell>
          <cell r="S3986">
            <v>37548</v>
          </cell>
          <cell r="T3986">
            <v>2836.34</v>
          </cell>
          <cell r="U3986">
            <v>2830.1051612903234</v>
          </cell>
          <cell r="V3986">
            <v>2506.5472328767123</v>
          </cell>
        </row>
        <row r="3987">
          <cell r="B3987">
            <v>31620</v>
          </cell>
          <cell r="C3987">
            <v>1</v>
          </cell>
          <cell r="D3987">
            <v>1</v>
          </cell>
          <cell r="Q3987">
            <v>2002</v>
          </cell>
          <cell r="R3987" t="str">
            <v>200210</v>
          </cell>
          <cell r="S3987">
            <v>37549</v>
          </cell>
          <cell r="T3987">
            <v>2836.34</v>
          </cell>
          <cell r="U3987">
            <v>2830.1051612903234</v>
          </cell>
          <cell r="V3987">
            <v>2506.5472328767123</v>
          </cell>
        </row>
        <row r="3988">
          <cell r="B3988">
            <v>31621</v>
          </cell>
          <cell r="C3988">
            <v>1</v>
          </cell>
          <cell r="D3988">
            <v>1</v>
          </cell>
          <cell r="Q3988">
            <v>2002</v>
          </cell>
          <cell r="R3988" t="str">
            <v>200210</v>
          </cell>
          <cell r="S3988">
            <v>37550</v>
          </cell>
          <cell r="T3988">
            <v>2836.34</v>
          </cell>
          <cell r="U3988">
            <v>2830.1051612903234</v>
          </cell>
          <cell r="V3988">
            <v>2506.5472328767123</v>
          </cell>
        </row>
        <row r="3989">
          <cell r="B3989">
            <v>31622</v>
          </cell>
          <cell r="C3989">
            <v>1</v>
          </cell>
          <cell r="D3989">
            <v>1</v>
          </cell>
          <cell r="Q3989">
            <v>2002</v>
          </cell>
          <cell r="R3989" t="str">
            <v>200210</v>
          </cell>
          <cell r="S3989">
            <v>37551</v>
          </cell>
          <cell r="T3989">
            <v>2791.46</v>
          </cell>
          <cell r="U3989">
            <v>2830.1051612903234</v>
          </cell>
          <cell r="V3989">
            <v>2506.5472328767123</v>
          </cell>
        </row>
        <row r="3990">
          <cell r="B3990">
            <v>31623</v>
          </cell>
          <cell r="C3990">
            <v>1</v>
          </cell>
          <cell r="D3990">
            <v>1</v>
          </cell>
          <cell r="Q3990">
            <v>2002</v>
          </cell>
          <cell r="R3990" t="str">
            <v>200210</v>
          </cell>
          <cell r="S3990">
            <v>37552</v>
          </cell>
          <cell r="T3990">
            <v>2758.76</v>
          </cell>
          <cell r="U3990">
            <v>2830.1051612903234</v>
          </cell>
          <cell r="V3990">
            <v>2506.5472328767123</v>
          </cell>
        </row>
        <row r="3991">
          <cell r="B3991">
            <v>31624</v>
          </cell>
          <cell r="C3991">
            <v>1</v>
          </cell>
          <cell r="D3991">
            <v>1</v>
          </cell>
          <cell r="Q3991">
            <v>2002</v>
          </cell>
          <cell r="R3991" t="str">
            <v>200210</v>
          </cell>
          <cell r="S3991">
            <v>37553</v>
          </cell>
          <cell r="T3991">
            <v>2744.32</v>
          </cell>
          <cell r="U3991">
            <v>2830.1051612903234</v>
          </cell>
          <cell r="V3991">
            <v>2506.5472328767123</v>
          </cell>
        </row>
        <row r="3992">
          <cell r="B3992">
            <v>31625</v>
          </cell>
          <cell r="C3992">
            <v>1</v>
          </cell>
          <cell r="D3992">
            <v>1</v>
          </cell>
          <cell r="Q3992">
            <v>2002</v>
          </cell>
          <cell r="R3992" t="str">
            <v>200210</v>
          </cell>
          <cell r="S3992">
            <v>37554</v>
          </cell>
          <cell r="T3992">
            <v>2747.07</v>
          </cell>
          <cell r="U3992">
            <v>2830.1051612903234</v>
          </cell>
          <cell r="V3992">
            <v>2506.5472328767123</v>
          </cell>
        </row>
        <row r="3993">
          <cell r="B3993">
            <v>31626</v>
          </cell>
          <cell r="C3993">
            <v>1</v>
          </cell>
          <cell r="D3993">
            <v>1</v>
          </cell>
          <cell r="Q3993">
            <v>2002</v>
          </cell>
          <cell r="R3993" t="str">
            <v>200210</v>
          </cell>
          <cell r="S3993">
            <v>37555</v>
          </cell>
          <cell r="T3993">
            <v>2755.69</v>
          </cell>
          <cell r="U3993">
            <v>2830.1051612903234</v>
          </cell>
          <cell r="V3993">
            <v>2506.5472328767123</v>
          </cell>
        </row>
        <row r="3994">
          <cell r="B3994">
            <v>31627</v>
          </cell>
          <cell r="C3994">
            <v>1</v>
          </cell>
          <cell r="D3994">
            <v>1</v>
          </cell>
          <cell r="Q3994">
            <v>2002</v>
          </cell>
          <cell r="R3994" t="str">
            <v>200210</v>
          </cell>
          <cell r="S3994">
            <v>37556</v>
          </cell>
          <cell r="T3994">
            <v>2755.69</v>
          </cell>
          <cell r="U3994">
            <v>2830.1051612903234</v>
          </cell>
          <cell r="V3994">
            <v>2506.5472328767123</v>
          </cell>
        </row>
        <row r="3995">
          <cell r="B3995">
            <v>31628</v>
          </cell>
          <cell r="C3995">
            <v>1</v>
          </cell>
          <cell r="D3995">
            <v>1</v>
          </cell>
          <cell r="Q3995">
            <v>2002</v>
          </cell>
          <cell r="R3995" t="str">
            <v>200210</v>
          </cell>
          <cell r="S3995">
            <v>37557</v>
          </cell>
          <cell r="T3995">
            <v>2755.69</v>
          </cell>
          <cell r="U3995">
            <v>2830.1051612903234</v>
          </cell>
          <cell r="V3995">
            <v>2506.5472328767123</v>
          </cell>
        </row>
        <row r="3996">
          <cell r="B3996">
            <v>31629</v>
          </cell>
          <cell r="C3996">
            <v>1</v>
          </cell>
          <cell r="D3996">
            <v>1</v>
          </cell>
          <cell r="Q3996">
            <v>2002</v>
          </cell>
          <cell r="R3996" t="str">
            <v>200210</v>
          </cell>
          <cell r="S3996">
            <v>37558</v>
          </cell>
          <cell r="T3996">
            <v>2770.73</v>
          </cell>
          <cell r="U3996">
            <v>2830.1051612903234</v>
          </cell>
          <cell r="V3996">
            <v>2506.5472328767123</v>
          </cell>
        </row>
        <row r="3997">
          <cell r="B3997">
            <v>31630</v>
          </cell>
          <cell r="C3997">
            <v>1</v>
          </cell>
          <cell r="D3997">
            <v>1</v>
          </cell>
          <cell r="Q3997">
            <v>2002</v>
          </cell>
          <cell r="R3997" t="str">
            <v>200210</v>
          </cell>
          <cell r="S3997">
            <v>37559</v>
          </cell>
          <cell r="T3997">
            <v>2781.72</v>
          </cell>
          <cell r="U3997">
            <v>2830.1051612903234</v>
          </cell>
          <cell r="V3997">
            <v>2506.5472328767123</v>
          </cell>
        </row>
        <row r="3998">
          <cell r="B3998">
            <v>31631</v>
          </cell>
          <cell r="C3998">
            <v>1</v>
          </cell>
          <cell r="D3998">
            <v>1</v>
          </cell>
          <cell r="Q3998">
            <v>2002</v>
          </cell>
          <cell r="R3998" t="str">
            <v>200210</v>
          </cell>
          <cell r="S3998">
            <v>37560</v>
          </cell>
          <cell r="T3998">
            <v>2773.73</v>
          </cell>
          <cell r="U3998">
            <v>2830.1051612903234</v>
          </cell>
          <cell r="V3998">
            <v>2506.5472328767123</v>
          </cell>
        </row>
        <row r="3999">
          <cell r="B3999">
            <v>31632</v>
          </cell>
          <cell r="C3999">
            <v>1</v>
          </cell>
          <cell r="D3999">
            <v>1</v>
          </cell>
          <cell r="Q3999">
            <v>2002</v>
          </cell>
          <cell r="R3999" t="str">
            <v>200211</v>
          </cell>
          <cell r="S3999">
            <v>37561</v>
          </cell>
          <cell r="T3999">
            <v>2778.6</v>
          </cell>
          <cell r="U3999">
            <v>2731.3323333333328</v>
          </cell>
          <cell r="V3999">
            <v>2506.5472328767123</v>
          </cell>
        </row>
        <row r="4000">
          <cell r="B4000">
            <v>31633</v>
          </cell>
          <cell r="C4000">
            <v>1</v>
          </cell>
          <cell r="D4000">
            <v>1</v>
          </cell>
          <cell r="Q4000">
            <v>2002</v>
          </cell>
          <cell r="R4000" t="str">
            <v>200211</v>
          </cell>
          <cell r="S4000">
            <v>37562</v>
          </cell>
          <cell r="T4000">
            <v>2778.47</v>
          </cell>
          <cell r="U4000">
            <v>2731.3323333333328</v>
          </cell>
          <cell r="V4000">
            <v>2506.5472328767123</v>
          </cell>
        </row>
        <row r="4001">
          <cell r="B4001">
            <v>31634</v>
          </cell>
          <cell r="C4001">
            <v>1</v>
          </cell>
          <cell r="D4001">
            <v>1</v>
          </cell>
          <cell r="Q4001">
            <v>2002</v>
          </cell>
          <cell r="R4001" t="str">
            <v>200211</v>
          </cell>
          <cell r="S4001">
            <v>37563</v>
          </cell>
          <cell r="T4001">
            <v>2778.47</v>
          </cell>
          <cell r="U4001">
            <v>2731.3323333333328</v>
          </cell>
          <cell r="V4001">
            <v>2506.5472328767123</v>
          </cell>
        </row>
        <row r="4002">
          <cell r="B4002">
            <v>31635</v>
          </cell>
          <cell r="C4002">
            <v>1</v>
          </cell>
          <cell r="D4002">
            <v>1</v>
          </cell>
          <cell r="Q4002">
            <v>2002</v>
          </cell>
          <cell r="R4002" t="str">
            <v>200211</v>
          </cell>
          <cell r="S4002">
            <v>37564</v>
          </cell>
          <cell r="T4002">
            <v>2778.47</v>
          </cell>
          <cell r="U4002">
            <v>2731.3323333333328</v>
          </cell>
          <cell r="V4002">
            <v>2506.5472328767123</v>
          </cell>
        </row>
        <row r="4003">
          <cell r="B4003">
            <v>31636</v>
          </cell>
          <cell r="C4003">
            <v>1</v>
          </cell>
          <cell r="D4003">
            <v>1</v>
          </cell>
          <cell r="Q4003">
            <v>2002</v>
          </cell>
          <cell r="R4003" t="str">
            <v>200211</v>
          </cell>
          <cell r="S4003">
            <v>37565</v>
          </cell>
          <cell r="T4003">
            <v>2778.47</v>
          </cell>
          <cell r="U4003">
            <v>2731.3323333333328</v>
          </cell>
          <cell r="V4003">
            <v>2506.5472328767123</v>
          </cell>
        </row>
        <row r="4004">
          <cell r="B4004">
            <v>31637</v>
          </cell>
          <cell r="C4004">
            <v>1</v>
          </cell>
          <cell r="D4004">
            <v>1</v>
          </cell>
          <cell r="Q4004">
            <v>2002</v>
          </cell>
          <cell r="R4004" t="str">
            <v>200211</v>
          </cell>
          <cell r="S4004">
            <v>37566</v>
          </cell>
          <cell r="T4004">
            <v>2774.58</v>
          </cell>
          <cell r="U4004">
            <v>2731.3323333333328</v>
          </cell>
          <cell r="V4004">
            <v>2506.5472328767123</v>
          </cell>
        </row>
        <row r="4005">
          <cell r="B4005">
            <v>31638</v>
          </cell>
          <cell r="C4005">
            <v>1</v>
          </cell>
          <cell r="D4005">
            <v>1</v>
          </cell>
          <cell r="Q4005">
            <v>2002</v>
          </cell>
          <cell r="R4005" t="str">
            <v>200211</v>
          </cell>
          <cell r="S4005">
            <v>37567</v>
          </cell>
          <cell r="T4005">
            <v>2761.99</v>
          </cell>
          <cell r="U4005">
            <v>2731.3323333333328</v>
          </cell>
          <cell r="V4005">
            <v>2506.5472328767123</v>
          </cell>
        </row>
        <row r="4006">
          <cell r="B4006">
            <v>31639</v>
          </cell>
          <cell r="C4006">
            <v>1</v>
          </cell>
          <cell r="D4006">
            <v>1</v>
          </cell>
          <cell r="Q4006">
            <v>2002</v>
          </cell>
          <cell r="R4006" t="str">
            <v>200211</v>
          </cell>
          <cell r="S4006">
            <v>37568</v>
          </cell>
          <cell r="T4006">
            <v>2743</v>
          </cell>
          <cell r="U4006">
            <v>2731.3323333333328</v>
          </cell>
          <cell r="V4006">
            <v>2506.5472328767123</v>
          </cell>
        </row>
        <row r="4007">
          <cell r="B4007">
            <v>31640</v>
          </cell>
          <cell r="C4007">
            <v>1</v>
          </cell>
          <cell r="D4007">
            <v>1</v>
          </cell>
          <cell r="Q4007">
            <v>2002</v>
          </cell>
          <cell r="R4007" t="str">
            <v>200211</v>
          </cell>
          <cell r="S4007">
            <v>37569</v>
          </cell>
          <cell r="T4007">
            <v>2743.92</v>
          </cell>
          <cell r="U4007">
            <v>2731.3323333333328</v>
          </cell>
          <cell r="V4007">
            <v>2506.5472328767123</v>
          </cell>
        </row>
        <row r="4008">
          <cell r="B4008">
            <v>31641</v>
          </cell>
          <cell r="C4008">
            <v>1</v>
          </cell>
          <cell r="D4008">
            <v>1</v>
          </cell>
          <cell r="Q4008">
            <v>2002</v>
          </cell>
          <cell r="R4008" t="str">
            <v>200211</v>
          </cell>
          <cell r="S4008">
            <v>37570</v>
          </cell>
          <cell r="T4008">
            <v>2743.92</v>
          </cell>
          <cell r="U4008">
            <v>2731.3323333333328</v>
          </cell>
          <cell r="V4008">
            <v>2506.5472328767123</v>
          </cell>
        </row>
        <row r="4009">
          <cell r="B4009">
            <v>31642</v>
          </cell>
          <cell r="C4009">
            <v>1</v>
          </cell>
          <cell r="D4009">
            <v>1</v>
          </cell>
          <cell r="Q4009">
            <v>2002</v>
          </cell>
          <cell r="R4009" t="str">
            <v>200211</v>
          </cell>
          <cell r="S4009">
            <v>37571</v>
          </cell>
          <cell r="T4009">
            <v>2743.92</v>
          </cell>
          <cell r="U4009">
            <v>2731.3323333333328</v>
          </cell>
          <cell r="V4009">
            <v>2506.5472328767123</v>
          </cell>
        </row>
        <row r="4010">
          <cell r="B4010">
            <v>31643</v>
          </cell>
          <cell r="C4010">
            <v>1</v>
          </cell>
          <cell r="D4010">
            <v>1</v>
          </cell>
          <cell r="Q4010">
            <v>2002</v>
          </cell>
          <cell r="R4010" t="str">
            <v>200211</v>
          </cell>
          <cell r="S4010">
            <v>37572</v>
          </cell>
          <cell r="T4010">
            <v>2743.92</v>
          </cell>
          <cell r="U4010">
            <v>2731.3323333333328</v>
          </cell>
          <cell r="V4010">
            <v>2506.5472328767123</v>
          </cell>
        </row>
        <row r="4011">
          <cell r="B4011">
            <v>31644</v>
          </cell>
          <cell r="C4011">
            <v>1</v>
          </cell>
          <cell r="D4011">
            <v>1</v>
          </cell>
          <cell r="Q4011">
            <v>2002</v>
          </cell>
          <cell r="R4011" t="str">
            <v>200211</v>
          </cell>
          <cell r="S4011">
            <v>37573</v>
          </cell>
          <cell r="T4011">
            <v>2727.05</v>
          </cell>
          <cell r="U4011">
            <v>2731.3323333333328</v>
          </cell>
          <cell r="V4011">
            <v>2506.5472328767123</v>
          </cell>
        </row>
        <row r="4012">
          <cell r="B4012">
            <v>31645</v>
          </cell>
          <cell r="C4012">
            <v>1</v>
          </cell>
          <cell r="D4012">
            <v>1</v>
          </cell>
          <cell r="Q4012">
            <v>2002</v>
          </cell>
          <cell r="R4012" t="str">
            <v>200211</v>
          </cell>
          <cell r="S4012">
            <v>37574</v>
          </cell>
          <cell r="T4012">
            <v>2717.89</v>
          </cell>
          <cell r="U4012">
            <v>2731.3323333333328</v>
          </cell>
          <cell r="V4012">
            <v>2506.5472328767123</v>
          </cell>
        </row>
        <row r="4013">
          <cell r="B4013">
            <v>31646</v>
          </cell>
          <cell r="C4013">
            <v>1</v>
          </cell>
          <cell r="D4013">
            <v>1</v>
          </cell>
          <cell r="Q4013">
            <v>2002</v>
          </cell>
          <cell r="R4013" t="str">
            <v>200211</v>
          </cell>
          <cell r="S4013">
            <v>37575</v>
          </cell>
          <cell r="T4013">
            <v>2724.04</v>
          </cell>
          <cell r="U4013">
            <v>2731.3323333333328</v>
          </cell>
          <cell r="V4013">
            <v>2506.5472328767123</v>
          </cell>
        </row>
        <row r="4014">
          <cell r="B4014">
            <v>31647</v>
          </cell>
          <cell r="C4014">
            <v>1</v>
          </cell>
          <cell r="D4014">
            <v>1</v>
          </cell>
          <cell r="Q4014">
            <v>2002</v>
          </cell>
          <cell r="R4014" t="str">
            <v>200211</v>
          </cell>
          <cell r="S4014">
            <v>37576</v>
          </cell>
          <cell r="T4014">
            <v>2703.75</v>
          </cell>
          <cell r="U4014">
            <v>2731.3323333333328</v>
          </cell>
          <cell r="V4014">
            <v>2506.5472328767123</v>
          </cell>
        </row>
        <row r="4015">
          <cell r="B4015">
            <v>31648</v>
          </cell>
          <cell r="C4015">
            <v>1</v>
          </cell>
          <cell r="D4015">
            <v>1</v>
          </cell>
          <cell r="Q4015">
            <v>2002</v>
          </cell>
          <cell r="R4015" t="str">
            <v>200211</v>
          </cell>
          <cell r="S4015">
            <v>37577</v>
          </cell>
          <cell r="T4015">
            <v>2703.75</v>
          </cell>
          <cell r="U4015">
            <v>2731.3323333333328</v>
          </cell>
          <cell r="V4015">
            <v>2506.5472328767123</v>
          </cell>
        </row>
        <row r="4016">
          <cell r="B4016">
            <v>31649</v>
          </cell>
          <cell r="C4016">
            <v>1</v>
          </cell>
          <cell r="D4016">
            <v>1</v>
          </cell>
          <cell r="Q4016">
            <v>2002</v>
          </cell>
          <cell r="R4016" t="str">
            <v>200211</v>
          </cell>
          <cell r="S4016">
            <v>37578</v>
          </cell>
          <cell r="T4016">
            <v>2703.75</v>
          </cell>
          <cell r="U4016">
            <v>2731.3323333333328</v>
          </cell>
          <cell r="V4016">
            <v>2506.5472328767123</v>
          </cell>
        </row>
        <row r="4017">
          <cell r="B4017">
            <v>31650</v>
          </cell>
          <cell r="C4017">
            <v>1</v>
          </cell>
          <cell r="D4017">
            <v>1</v>
          </cell>
          <cell r="Q4017">
            <v>2002</v>
          </cell>
          <cell r="R4017" t="str">
            <v>200211</v>
          </cell>
          <cell r="S4017">
            <v>37579</v>
          </cell>
          <cell r="T4017">
            <v>2679.96</v>
          </cell>
          <cell r="U4017">
            <v>2731.3323333333328</v>
          </cell>
          <cell r="V4017">
            <v>2506.5472328767123</v>
          </cell>
        </row>
        <row r="4018">
          <cell r="B4018">
            <v>31651</v>
          </cell>
          <cell r="C4018">
            <v>1</v>
          </cell>
          <cell r="D4018">
            <v>1</v>
          </cell>
          <cell r="Q4018">
            <v>2002</v>
          </cell>
          <cell r="R4018" t="str">
            <v>200211</v>
          </cell>
          <cell r="S4018">
            <v>37580</v>
          </cell>
          <cell r="T4018">
            <v>2683.04</v>
          </cell>
          <cell r="U4018">
            <v>2731.3323333333328</v>
          </cell>
          <cell r="V4018">
            <v>2506.5472328767123</v>
          </cell>
        </row>
        <row r="4019">
          <cell r="B4019">
            <v>31652</v>
          </cell>
          <cell r="C4019">
            <v>1</v>
          </cell>
          <cell r="D4019">
            <v>1</v>
          </cell>
          <cell r="Q4019">
            <v>2002</v>
          </cell>
          <cell r="R4019" t="str">
            <v>200211</v>
          </cell>
          <cell r="S4019">
            <v>37581</v>
          </cell>
          <cell r="T4019">
            <v>2671.7</v>
          </cell>
          <cell r="U4019">
            <v>2731.3323333333328</v>
          </cell>
          <cell r="V4019">
            <v>2506.5472328767123</v>
          </cell>
        </row>
        <row r="4020">
          <cell r="B4020">
            <v>31653</v>
          </cell>
          <cell r="C4020">
            <v>1</v>
          </cell>
          <cell r="D4020">
            <v>1</v>
          </cell>
          <cell r="Q4020">
            <v>2002</v>
          </cell>
          <cell r="R4020" t="str">
            <v>200211</v>
          </cell>
          <cell r="S4020">
            <v>37582</v>
          </cell>
          <cell r="T4020">
            <v>2666.41</v>
          </cell>
          <cell r="U4020">
            <v>2731.3323333333328</v>
          </cell>
          <cell r="V4020">
            <v>2506.5472328767123</v>
          </cell>
        </row>
        <row r="4021">
          <cell r="B4021">
            <v>31654</v>
          </cell>
          <cell r="C4021">
            <v>1</v>
          </cell>
          <cell r="D4021">
            <v>1</v>
          </cell>
          <cell r="Q4021">
            <v>2002</v>
          </cell>
          <cell r="R4021" t="str">
            <v>200211</v>
          </cell>
          <cell r="S4021">
            <v>37583</v>
          </cell>
          <cell r="T4021">
            <v>2687.25</v>
          </cell>
          <cell r="U4021">
            <v>2731.3323333333328</v>
          </cell>
          <cell r="V4021">
            <v>2506.5472328767123</v>
          </cell>
        </row>
        <row r="4022">
          <cell r="B4022">
            <v>31655</v>
          </cell>
          <cell r="C4022">
            <v>1</v>
          </cell>
          <cell r="D4022">
            <v>1</v>
          </cell>
          <cell r="Q4022">
            <v>2002</v>
          </cell>
          <cell r="R4022" t="str">
            <v>200211</v>
          </cell>
          <cell r="S4022">
            <v>37584</v>
          </cell>
          <cell r="T4022">
            <v>2687.25</v>
          </cell>
          <cell r="U4022">
            <v>2731.3323333333328</v>
          </cell>
          <cell r="V4022">
            <v>2506.5472328767123</v>
          </cell>
        </row>
        <row r="4023">
          <cell r="B4023">
            <v>31656</v>
          </cell>
          <cell r="C4023">
            <v>1</v>
          </cell>
          <cell r="D4023">
            <v>1</v>
          </cell>
          <cell r="Q4023">
            <v>2002</v>
          </cell>
          <cell r="R4023" t="str">
            <v>200211</v>
          </cell>
          <cell r="S4023">
            <v>37585</v>
          </cell>
          <cell r="T4023">
            <v>2687.25</v>
          </cell>
          <cell r="U4023">
            <v>2731.3323333333328</v>
          </cell>
          <cell r="V4023">
            <v>2506.5472328767123</v>
          </cell>
        </row>
        <row r="4024">
          <cell r="B4024">
            <v>31657</v>
          </cell>
          <cell r="C4024">
            <v>1</v>
          </cell>
          <cell r="D4024">
            <v>1</v>
          </cell>
          <cell r="Q4024">
            <v>2002</v>
          </cell>
          <cell r="R4024" t="str">
            <v>200211</v>
          </cell>
          <cell r="S4024">
            <v>37586</v>
          </cell>
          <cell r="T4024">
            <v>2716.95</v>
          </cell>
          <cell r="U4024">
            <v>2731.3323333333328</v>
          </cell>
          <cell r="V4024">
            <v>2506.5472328767123</v>
          </cell>
        </row>
        <row r="4025">
          <cell r="B4025">
            <v>31658</v>
          </cell>
          <cell r="C4025">
            <v>1</v>
          </cell>
          <cell r="D4025">
            <v>1</v>
          </cell>
          <cell r="Q4025">
            <v>2002</v>
          </cell>
          <cell r="R4025" t="str">
            <v>200211</v>
          </cell>
          <cell r="S4025">
            <v>37587</v>
          </cell>
          <cell r="T4025">
            <v>2735.04</v>
          </cell>
          <cell r="U4025">
            <v>2731.3323333333328</v>
          </cell>
          <cell r="V4025">
            <v>2506.5472328767123</v>
          </cell>
        </row>
        <row r="4026">
          <cell r="B4026">
            <v>31659</v>
          </cell>
          <cell r="C4026">
            <v>1</v>
          </cell>
          <cell r="D4026">
            <v>1</v>
          </cell>
          <cell r="Q4026">
            <v>2002</v>
          </cell>
          <cell r="R4026" t="str">
            <v>200211</v>
          </cell>
          <cell r="S4026">
            <v>37588</v>
          </cell>
          <cell r="T4026">
            <v>2754.67</v>
          </cell>
          <cell r="U4026">
            <v>2731.3323333333328</v>
          </cell>
          <cell r="V4026">
            <v>2506.5472328767123</v>
          </cell>
        </row>
        <row r="4027">
          <cell r="B4027">
            <v>31660</v>
          </cell>
          <cell r="C4027">
            <v>1</v>
          </cell>
          <cell r="D4027">
            <v>1</v>
          </cell>
          <cell r="Q4027">
            <v>2002</v>
          </cell>
          <cell r="R4027" t="str">
            <v>200211</v>
          </cell>
          <cell r="S4027">
            <v>37589</v>
          </cell>
          <cell r="T4027">
            <v>2758.28</v>
          </cell>
          <cell r="U4027">
            <v>2731.3323333333328</v>
          </cell>
          <cell r="V4027">
            <v>2506.5472328767123</v>
          </cell>
        </row>
        <row r="4028">
          <cell r="B4028">
            <v>31661</v>
          </cell>
          <cell r="C4028">
            <v>1</v>
          </cell>
          <cell r="D4028">
            <v>1</v>
          </cell>
          <cell r="Q4028">
            <v>2002</v>
          </cell>
          <cell r="R4028" t="str">
            <v>200211</v>
          </cell>
          <cell r="S4028">
            <v>37590</v>
          </cell>
          <cell r="T4028">
            <v>2784.21</v>
          </cell>
          <cell r="U4028">
            <v>2731.3323333333328</v>
          </cell>
          <cell r="V4028">
            <v>2506.5472328767123</v>
          </cell>
        </row>
        <row r="4029">
          <cell r="B4029">
            <v>31662</v>
          </cell>
          <cell r="C4029">
            <v>1</v>
          </cell>
          <cell r="D4029">
            <v>1</v>
          </cell>
          <cell r="Q4029">
            <v>2002</v>
          </cell>
          <cell r="R4029" t="str">
            <v>200212</v>
          </cell>
          <cell r="S4029">
            <v>37591</v>
          </cell>
          <cell r="T4029">
            <v>2784.21</v>
          </cell>
          <cell r="U4029">
            <v>2814.1899999999996</v>
          </cell>
          <cell r="V4029">
            <v>2506.5472328767123</v>
          </cell>
        </row>
        <row r="4030">
          <cell r="B4030">
            <v>31663</v>
          </cell>
          <cell r="C4030">
            <v>1</v>
          </cell>
          <cell r="D4030">
            <v>1</v>
          </cell>
          <cell r="Q4030">
            <v>2002</v>
          </cell>
          <cell r="R4030" t="str">
            <v>200212</v>
          </cell>
          <cell r="S4030">
            <v>37592</v>
          </cell>
          <cell r="T4030">
            <v>2784.21</v>
          </cell>
          <cell r="U4030">
            <v>2814.1899999999996</v>
          </cell>
          <cell r="V4030">
            <v>2506.5472328767123</v>
          </cell>
        </row>
        <row r="4031">
          <cell r="B4031">
            <v>31664</v>
          </cell>
          <cell r="C4031">
            <v>1</v>
          </cell>
          <cell r="D4031">
            <v>1</v>
          </cell>
          <cell r="Q4031">
            <v>2002</v>
          </cell>
          <cell r="R4031" t="str">
            <v>200212</v>
          </cell>
          <cell r="S4031">
            <v>37593</v>
          </cell>
          <cell r="T4031">
            <v>2812.94</v>
          </cell>
          <cell r="U4031">
            <v>2814.1899999999996</v>
          </cell>
          <cell r="V4031">
            <v>2506.5472328767123</v>
          </cell>
        </row>
        <row r="4032">
          <cell r="B4032">
            <v>31665</v>
          </cell>
          <cell r="C4032">
            <v>1</v>
          </cell>
          <cell r="D4032">
            <v>1</v>
          </cell>
          <cell r="Q4032">
            <v>2002</v>
          </cell>
          <cell r="R4032" t="str">
            <v>200212</v>
          </cell>
          <cell r="S4032">
            <v>37594</v>
          </cell>
          <cell r="T4032">
            <v>2826.1</v>
          </cell>
          <cell r="U4032">
            <v>2814.1899999999996</v>
          </cell>
          <cell r="V4032">
            <v>2506.5472328767123</v>
          </cell>
        </row>
        <row r="4033">
          <cell r="B4033">
            <v>31666</v>
          </cell>
          <cell r="C4033">
            <v>1</v>
          </cell>
          <cell r="D4033">
            <v>1</v>
          </cell>
          <cell r="Q4033">
            <v>2002</v>
          </cell>
          <cell r="R4033" t="str">
            <v>200212</v>
          </cell>
          <cell r="S4033">
            <v>37595</v>
          </cell>
          <cell r="T4033">
            <v>2806.63</v>
          </cell>
          <cell r="U4033">
            <v>2814.1899999999996</v>
          </cell>
          <cell r="V4033">
            <v>2506.5472328767123</v>
          </cell>
        </row>
        <row r="4034">
          <cell r="B4034">
            <v>31667</v>
          </cell>
          <cell r="C4034">
            <v>1</v>
          </cell>
          <cell r="D4034">
            <v>1</v>
          </cell>
          <cell r="Q4034">
            <v>2002</v>
          </cell>
          <cell r="R4034" t="str">
            <v>200212</v>
          </cell>
          <cell r="S4034">
            <v>37596</v>
          </cell>
          <cell r="T4034">
            <v>2788.72</v>
          </cell>
          <cell r="U4034">
            <v>2814.1899999999996</v>
          </cell>
          <cell r="V4034">
            <v>2506.5472328767123</v>
          </cell>
        </row>
        <row r="4035">
          <cell r="B4035">
            <v>31668</v>
          </cell>
          <cell r="C4035">
            <v>1</v>
          </cell>
          <cell r="D4035">
            <v>1</v>
          </cell>
          <cell r="Q4035">
            <v>2002</v>
          </cell>
          <cell r="R4035" t="str">
            <v>200212</v>
          </cell>
          <cell r="S4035">
            <v>37597</v>
          </cell>
          <cell r="T4035">
            <v>2782.4</v>
          </cell>
          <cell r="U4035">
            <v>2814.1899999999996</v>
          </cell>
          <cell r="V4035">
            <v>2506.5472328767123</v>
          </cell>
        </row>
        <row r="4036">
          <cell r="B4036">
            <v>31669</v>
          </cell>
          <cell r="C4036">
            <v>1</v>
          </cell>
          <cell r="D4036">
            <v>1</v>
          </cell>
          <cell r="Q4036">
            <v>2002</v>
          </cell>
          <cell r="R4036" t="str">
            <v>200212</v>
          </cell>
          <cell r="S4036">
            <v>37598</v>
          </cell>
          <cell r="T4036">
            <v>2782.4</v>
          </cell>
          <cell r="U4036">
            <v>2814.1899999999996</v>
          </cell>
          <cell r="V4036">
            <v>2506.5472328767123</v>
          </cell>
        </row>
        <row r="4037">
          <cell r="B4037">
            <v>31670</v>
          </cell>
          <cell r="C4037">
            <v>1</v>
          </cell>
          <cell r="D4037">
            <v>1</v>
          </cell>
          <cell r="Q4037">
            <v>2002</v>
          </cell>
          <cell r="R4037" t="str">
            <v>200212</v>
          </cell>
          <cell r="S4037">
            <v>37599</v>
          </cell>
          <cell r="T4037">
            <v>2782.4</v>
          </cell>
          <cell r="U4037">
            <v>2814.1899999999996</v>
          </cell>
          <cell r="V4037">
            <v>2506.5472328767123</v>
          </cell>
        </row>
        <row r="4038">
          <cell r="B4038">
            <v>31671</v>
          </cell>
          <cell r="C4038">
            <v>1</v>
          </cell>
          <cell r="D4038">
            <v>1</v>
          </cell>
          <cell r="Q4038">
            <v>2002</v>
          </cell>
          <cell r="R4038" t="str">
            <v>200212</v>
          </cell>
          <cell r="S4038">
            <v>37600</v>
          </cell>
          <cell r="T4038">
            <v>2815</v>
          </cell>
          <cell r="U4038">
            <v>2814.1899999999996</v>
          </cell>
          <cell r="V4038">
            <v>2506.5472328767123</v>
          </cell>
        </row>
        <row r="4039">
          <cell r="B4039">
            <v>31672</v>
          </cell>
          <cell r="C4039">
            <v>1</v>
          </cell>
          <cell r="D4039">
            <v>1</v>
          </cell>
          <cell r="Q4039">
            <v>2002</v>
          </cell>
          <cell r="R4039" t="str">
            <v>200212</v>
          </cell>
          <cell r="S4039">
            <v>37601</v>
          </cell>
          <cell r="T4039">
            <v>2816.42</v>
          </cell>
          <cell r="U4039">
            <v>2814.1899999999996</v>
          </cell>
          <cell r="V4039">
            <v>2506.5472328767123</v>
          </cell>
        </row>
        <row r="4040">
          <cell r="B4040">
            <v>31673</v>
          </cell>
          <cell r="C4040">
            <v>1</v>
          </cell>
          <cell r="D4040">
            <v>1</v>
          </cell>
          <cell r="Q4040">
            <v>2002</v>
          </cell>
          <cell r="R4040" t="str">
            <v>200212</v>
          </cell>
          <cell r="S4040">
            <v>37602</v>
          </cell>
          <cell r="T4040">
            <v>2801.01</v>
          </cell>
          <cell r="U4040">
            <v>2814.1899999999996</v>
          </cell>
          <cell r="V4040">
            <v>2506.5472328767123</v>
          </cell>
        </row>
        <row r="4041">
          <cell r="B4041">
            <v>31674</v>
          </cell>
          <cell r="C4041">
            <v>1</v>
          </cell>
          <cell r="D4041">
            <v>1</v>
          </cell>
          <cell r="Q4041">
            <v>2002</v>
          </cell>
          <cell r="R4041" t="str">
            <v>200212</v>
          </cell>
          <cell r="S4041">
            <v>37603</v>
          </cell>
          <cell r="T4041">
            <v>2793.16</v>
          </cell>
          <cell r="U4041">
            <v>2814.1899999999996</v>
          </cell>
          <cell r="V4041">
            <v>2506.5472328767123</v>
          </cell>
        </row>
        <row r="4042">
          <cell r="B4042">
            <v>31675</v>
          </cell>
          <cell r="C4042">
            <v>1</v>
          </cell>
          <cell r="D4042">
            <v>1</v>
          </cell>
          <cell r="Q4042">
            <v>2002</v>
          </cell>
          <cell r="R4042" t="str">
            <v>200212</v>
          </cell>
          <cell r="S4042">
            <v>37604</v>
          </cell>
          <cell r="T4042">
            <v>2808.16</v>
          </cell>
          <cell r="U4042">
            <v>2814.1899999999996</v>
          </cell>
          <cell r="V4042">
            <v>2506.5472328767123</v>
          </cell>
        </row>
        <row r="4043">
          <cell r="B4043">
            <v>31676</v>
          </cell>
          <cell r="C4043">
            <v>1</v>
          </cell>
          <cell r="D4043">
            <v>1</v>
          </cell>
          <cell r="Q4043">
            <v>2002</v>
          </cell>
          <cell r="R4043" t="str">
            <v>200212</v>
          </cell>
          <cell r="S4043">
            <v>37605</v>
          </cell>
          <cell r="T4043">
            <v>2808.16</v>
          </cell>
          <cell r="U4043">
            <v>2814.1899999999996</v>
          </cell>
          <cell r="V4043">
            <v>2506.5472328767123</v>
          </cell>
        </row>
        <row r="4044">
          <cell r="B4044">
            <v>31677</v>
          </cell>
          <cell r="C4044">
            <v>1</v>
          </cell>
          <cell r="D4044">
            <v>1</v>
          </cell>
          <cell r="Q4044">
            <v>2002</v>
          </cell>
          <cell r="R4044" t="str">
            <v>200212</v>
          </cell>
          <cell r="S4044">
            <v>37606</v>
          </cell>
          <cell r="T4044">
            <v>2808.16</v>
          </cell>
          <cell r="U4044">
            <v>2814.1899999999996</v>
          </cell>
          <cell r="V4044">
            <v>2506.5472328767123</v>
          </cell>
        </row>
        <row r="4045">
          <cell r="B4045">
            <v>31678</v>
          </cell>
          <cell r="C4045">
            <v>1</v>
          </cell>
          <cell r="D4045">
            <v>1</v>
          </cell>
          <cell r="Q4045">
            <v>2002</v>
          </cell>
          <cell r="R4045" t="str">
            <v>200212</v>
          </cell>
          <cell r="S4045">
            <v>37607</v>
          </cell>
          <cell r="T4045">
            <v>2807.61</v>
          </cell>
          <cell r="U4045">
            <v>2814.1899999999996</v>
          </cell>
          <cell r="V4045">
            <v>2506.5472328767123</v>
          </cell>
        </row>
        <row r="4046">
          <cell r="B4046">
            <v>31679</v>
          </cell>
          <cell r="C4046">
            <v>1</v>
          </cell>
          <cell r="D4046">
            <v>1</v>
          </cell>
          <cell r="Q4046">
            <v>2002</v>
          </cell>
          <cell r="R4046" t="str">
            <v>200212</v>
          </cell>
          <cell r="S4046">
            <v>37608</v>
          </cell>
          <cell r="T4046">
            <v>2805.55</v>
          </cell>
          <cell r="U4046">
            <v>2814.1899999999996</v>
          </cell>
          <cell r="V4046">
            <v>2506.5472328767123</v>
          </cell>
        </row>
        <row r="4047">
          <cell r="B4047">
            <v>31680</v>
          </cell>
          <cell r="C4047">
            <v>1</v>
          </cell>
          <cell r="D4047">
            <v>1</v>
          </cell>
          <cell r="Q4047">
            <v>2002</v>
          </cell>
          <cell r="R4047" t="str">
            <v>200212</v>
          </cell>
          <cell r="S4047">
            <v>37609</v>
          </cell>
          <cell r="T4047">
            <v>2818.81</v>
          </cell>
          <cell r="U4047">
            <v>2814.1899999999996</v>
          </cell>
          <cell r="V4047">
            <v>2506.5472328767123</v>
          </cell>
        </row>
        <row r="4048">
          <cell r="B4048">
            <v>31681</v>
          </cell>
          <cell r="C4048">
            <v>1</v>
          </cell>
          <cell r="D4048">
            <v>1</v>
          </cell>
          <cell r="Q4048">
            <v>2002</v>
          </cell>
          <cell r="R4048" t="str">
            <v>200212</v>
          </cell>
          <cell r="S4048">
            <v>37610</v>
          </cell>
          <cell r="T4048">
            <v>2818.54</v>
          </cell>
          <cell r="U4048">
            <v>2814.1899999999996</v>
          </cell>
          <cell r="V4048">
            <v>2506.5472328767123</v>
          </cell>
        </row>
        <row r="4049">
          <cell r="B4049">
            <v>31682</v>
          </cell>
          <cell r="C4049">
            <v>1</v>
          </cell>
          <cell r="D4049">
            <v>1</v>
          </cell>
          <cell r="Q4049">
            <v>2002</v>
          </cell>
          <cell r="R4049" t="str">
            <v>200212</v>
          </cell>
          <cell r="S4049">
            <v>37611</v>
          </cell>
          <cell r="T4049">
            <v>2814.71</v>
          </cell>
          <cell r="U4049">
            <v>2814.1899999999996</v>
          </cell>
          <cell r="V4049">
            <v>2506.5472328767123</v>
          </cell>
        </row>
        <row r="4050">
          <cell r="B4050">
            <v>31683</v>
          </cell>
          <cell r="C4050">
            <v>1</v>
          </cell>
          <cell r="D4050">
            <v>1</v>
          </cell>
          <cell r="Q4050">
            <v>2002</v>
          </cell>
          <cell r="R4050" t="str">
            <v>200212</v>
          </cell>
          <cell r="S4050">
            <v>37612</v>
          </cell>
          <cell r="T4050">
            <v>2814.71</v>
          </cell>
          <cell r="U4050">
            <v>2814.1899999999996</v>
          </cell>
          <cell r="V4050">
            <v>2506.5472328767123</v>
          </cell>
        </row>
        <row r="4051">
          <cell r="B4051">
            <v>31684</v>
          </cell>
          <cell r="C4051">
            <v>1</v>
          </cell>
          <cell r="D4051">
            <v>1</v>
          </cell>
          <cell r="Q4051">
            <v>2002</v>
          </cell>
          <cell r="R4051" t="str">
            <v>200212</v>
          </cell>
          <cell r="S4051">
            <v>37613</v>
          </cell>
          <cell r="T4051">
            <v>2814.71</v>
          </cell>
          <cell r="U4051">
            <v>2814.1899999999996</v>
          </cell>
          <cell r="V4051">
            <v>2506.5472328767123</v>
          </cell>
        </row>
        <row r="4052">
          <cell r="B4052">
            <v>31685</v>
          </cell>
          <cell r="C4052">
            <v>1</v>
          </cell>
          <cell r="D4052">
            <v>1</v>
          </cell>
          <cell r="Q4052">
            <v>2002</v>
          </cell>
          <cell r="R4052" t="str">
            <v>200212</v>
          </cell>
          <cell r="S4052">
            <v>37614</v>
          </cell>
          <cell r="T4052">
            <v>2826.04</v>
          </cell>
          <cell r="U4052">
            <v>2814.1899999999996</v>
          </cell>
          <cell r="V4052">
            <v>2506.5472328767123</v>
          </cell>
        </row>
        <row r="4053">
          <cell r="B4053">
            <v>31686</v>
          </cell>
          <cell r="C4053">
            <v>1</v>
          </cell>
          <cell r="D4053">
            <v>1</v>
          </cell>
          <cell r="Q4053">
            <v>2002</v>
          </cell>
          <cell r="R4053" t="str">
            <v>200212</v>
          </cell>
          <cell r="S4053">
            <v>37615</v>
          </cell>
          <cell r="T4053">
            <v>2823.95</v>
          </cell>
          <cell r="U4053">
            <v>2814.1899999999996</v>
          </cell>
          <cell r="V4053">
            <v>2506.5472328767123</v>
          </cell>
        </row>
        <row r="4054">
          <cell r="B4054">
            <v>31687</v>
          </cell>
          <cell r="C4054">
            <v>1</v>
          </cell>
          <cell r="D4054">
            <v>1</v>
          </cell>
          <cell r="Q4054">
            <v>2002</v>
          </cell>
          <cell r="R4054" t="str">
            <v>200212</v>
          </cell>
          <cell r="S4054">
            <v>37616</v>
          </cell>
          <cell r="T4054">
            <v>2823.95</v>
          </cell>
          <cell r="U4054">
            <v>2814.1899999999996</v>
          </cell>
          <cell r="V4054">
            <v>2506.5472328767123</v>
          </cell>
        </row>
        <row r="4055">
          <cell r="B4055">
            <v>31688</v>
          </cell>
          <cell r="C4055">
            <v>1</v>
          </cell>
          <cell r="D4055">
            <v>1</v>
          </cell>
          <cell r="Q4055">
            <v>2002</v>
          </cell>
          <cell r="R4055" t="str">
            <v>200212</v>
          </cell>
          <cell r="S4055">
            <v>37617</v>
          </cell>
          <cell r="T4055">
            <v>2843.57</v>
          </cell>
          <cell r="U4055">
            <v>2814.1899999999996</v>
          </cell>
          <cell r="V4055">
            <v>2506.5472328767123</v>
          </cell>
        </row>
        <row r="4056">
          <cell r="B4056">
            <v>31689</v>
          </cell>
          <cell r="C4056">
            <v>1</v>
          </cell>
          <cell r="D4056">
            <v>1</v>
          </cell>
          <cell r="Q4056">
            <v>2002</v>
          </cell>
          <cell r="R4056" t="str">
            <v>200212</v>
          </cell>
          <cell r="S4056">
            <v>37618</v>
          </cell>
          <cell r="T4056">
            <v>2854.29</v>
          </cell>
          <cell r="U4056">
            <v>2814.1899999999996</v>
          </cell>
          <cell r="V4056">
            <v>2506.5472328767123</v>
          </cell>
        </row>
        <row r="4057">
          <cell r="B4057">
            <v>31690</v>
          </cell>
          <cell r="C4057">
            <v>1</v>
          </cell>
          <cell r="D4057">
            <v>1</v>
          </cell>
          <cell r="Q4057">
            <v>2002</v>
          </cell>
          <cell r="R4057" t="str">
            <v>200212</v>
          </cell>
          <cell r="S4057">
            <v>37619</v>
          </cell>
          <cell r="T4057">
            <v>2854.29</v>
          </cell>
          <cell r="U4057">
            <v>2814.1899999999996</v>
          </cell>
          <cell r="V4057">
            <v>2506.5472328767123</v>
          </cell>
        </row>
        <row r="4058">
          <cell r="B4058">
            <v>31691</v>
          </cell>
          <cell r="C4058">
            <v>1</v>
          </cell>
          <cell r="D4058">
            <v>1</v>
          </cell>
          <cell r="Q4058">
            <v>2002</v>
          </cell>
          <cell r="R4058" t="str">
            <v>200212</v>
          </cell>
          <cell r="S4058">
            <v>37620</v>
          </cell>
          <cell r="T4058">
            <v>2854.29</v>
          </cell>
          <cell r="U4058">
            <v>2814.1899999999996</v>
          </cell>
          <cell r="V4058">
            <v>2506.5472328767123</v>
          </cell>
        </row>
        <row r="4059">
          <cell r="B4059">
            <v>31692</v>
          </cell>
          <cell r="C4059">
            <v>1</v>
          </cell>
          <cell r="D4059">
            <v>1</v>
          </cell>
          <cell r="Q4059">
            <v>2002</v>
          </cell>
          <cell r="R4059" t="str">
            <v>200212</v>
          </cell>
          <cell r="S4059">
            <v>37621</v>
          </cell>
          <cell r="T4059">
            <v>2864.79</v>
          </cell>
          <cell r="U4059">
            <v>2814.1899999999996</v>
          </cell>
          <cell r="V4059">
            <v>2506.5472328767123</v>
          </cell>
        </row>
        <row r="4060">
          <cell r="B4060">
            <v>31693</v>
          </cell>
          <cell r="C4060">
            <v>1</v>
          </cell>
          <cell r="D4060">
            <v>1</v>
          </cell>
          <cell r="Q4060">
            <v>2003</v>
          </cell>
          <cell r="R4060" t="str">
            <v>20031</v>
          </cell>
          <cell r="S4060">
            <v>37622</v>
          </cell>
          <cell r="T4060">
            <v>2864.79</v>
          </cell>
          <cell r="U4060">
            <v>2905.5048387096781</v>
          </cell>
          <cell r="V4060">
            <v>2875.9078356164382</v>
          </cell>
        </row>
        <row r="4061">
          <cell r="B4061">
            <v>31694</v>
          </cell>
          <cell r="C4061">
            <v>1</v>
          </cell>
          <cell r="D4061">
            <v>1</v>
          </cell>
          <cell r="Q4061">
            <v>2003</v>
          </cell>
          <cell r="R4061" t="str">
            <v>20031</v>
          </cell>
          <cell r="S4061">
            <v>37623</v>
          </cell>
          <cell r="T4061">
            <v>2864.79</v>
          </cell>
          <cell r="U4061">
            <v>2905.5048387096781</v>
          </cell>
          <cell r="V4061">
            <v>2875.9078356164382</v>
          </cell>
        </row>
        <row r="4062">
          <cell r="B4062">
            <v>31695</v>
          </cell>
          <cell r="C4062">
            <v>1</v>
          </cell>
          <cell r="D4062">
            <v>1</v>
          </cell>
          <cell r="Q4062">
            <v>2003</v>
          </cell>
          <cell r="R4062" t="str">
            <v>20031</v>
          </cell>
          <cell r="S4062">
            <v>37624</v>
          </cell>
          <cell r="T4062">
            <v>2844.82</v>
          </cell>
          <cell r="U4062">
            <v>2905.5048387096781</v>
          </cell>
          <cell r="V4062">
            <v>2875.9078356164382</v>
          </cell>
        </row>
        <row r="4063">
          <cell r="B4063">
            <v>31696</v>
          </cell>
          <cell r="C4063">
            <v>1</v>
          </cell>
          <cell r="D4063">
            <v>1</v>
          </cell>
          <cell r="Q4063">
            <v>2003</v>
          </cell>
          <cell r="R4063" t="str">
            <v>20031</v>
          </cell>
          <cell r="S4063">
            <v>37625</v>
          </cell>
          <cell r="T4063">
            <v>2841.56</v>
          </cell>
          <cell r="U4063">
            <v>2905.5048387096781</v>
          </cell>
          <cell r="V4063">
            <v>2875.9078356164382</v>
          </cell>
        </row>
        <row r="4064">
          <cell r="B4064">
            <v>31697</v>
          </cell>
          <cell r="C4064">
            <v>1</v>
          </cell>
          <cell r="D4064">
            <v>1</v>
          </cell>
          <cell r="Q4064">
            <v>2003</v>
          </cell>
          <cell r="R4064" t="str">
            <v>20031</v>
          </cell>
          <cell r="S4064">
            <v>37626</v>
          </cell>
          <cell r="T4064">
            <v>2841.56</v>
          </cell>
          <cell r="U4064">
            <v>2905.5048387096781</v>
          </cell>
          <cell r="V4064">
            <v>2875.9078356164382</v>
          </cell>
        </row>
        <row r="4065">
          <cell r="B4065">
            <v>31698</v>
          </cell>
          <cell r="C4065">
            <v>1</v>
          </cell>
          <cell r="D4065">
            <v>1</v>
          </cell>
          <cell r="Q4065">
            <v>2003</v>
          </cell>
          <cell r="R4065" t="str">
            <v>20031</v>
          </cell>
          <cell r="S4065">
            <v>37627</v>
          </cell>
          <cell r="T4065">
            <v>2841.56</v>
          </cell>
          <cell r="U4065">
            <v>2905.5048387096781</v>
          </cell>
          <cell r="V4065">
            <v>2875.9078356164382</v>
          </cell>
        </row>
        <row r="4066">
          <cell r="B4066">
            <v>31699</v>
          </cell>
          <cell r="C4066">
            <v>1</v>
          </cell>
          <cell r="D4066">
            <v>1</v>
          </cell>
          <cell r="Q4066">
            <v>2003</v>
          </cell>
          <cell r="R4066" t="str">
            <v>20031</v>
          </cell>
          <cell r="S4066">
            <v>37628</v>
          </cell>
          <cell r="T4066">
            <v>2841.56</v>
          </cell>
          <cell r="U4066">
            <v>2905.5048387096781</v>
          </cell>
          <cell r="V4066">
            <v>2875.9078356164382</v>
          </cell>
        </row>
        <row r="4067">
          <cell r="B4067">
            <v>31700</v>
          </cell>
          <cell r="C4067">
            <v>1</v>
          </cell>
          <cell r="D4067">
            <v>1</v>
          </cell>
          <cell r="Q4067">
            <v>2003</v>
          </cell>
          <cell r="R4067" t="str">
            <v>20031</v>
          </cell>
          <cell r="S4067">
            <v>37629</v>
          </cell>
          <cell r="T4067">
            <v>2881.83</v>
          </cell>
          <cell r="U4067">
            <v>2905.5048387096781</v>
          </cell>
          <cell r="V4067">
            <v>2875.9078356164382</v>
          </cell>
        </row>
        <row r="4068">
          <cell r="B4068">
            <v>31701</v>
          </cell>
          <cell r="C4068">
            <v>1</v>
          </cell>
          <cell r="D4068">
            <v>1</v>
          </cell>
          <cell r="Q4068">
            <v>2003</v>
          </cell>
          <cell r="R4068" t="str">
            <v>20031</v>
          </cell>
          <cell r="S4068">
            <v>37630</v>
          </cell>
          <cell r="T4068">
            <v>2902.92</v>
          </cell>
          <cell r="U4068">
            <v>2905.5048387096781</v>
          </cell>
          <cell r="V4068">
            <v>2875.9078356164382</v>
          </cell>
        </row>
        <row r="4069">
          <cell r="B4069">
            <v>31702</v>
          </cell>
          <cell r="C4069">
            <v>1</v>
          </cell>
          <cell r="D4069">
            <v>1</v>
          </cell>
          <cell r="Q4069">
            <v>2003</v>
          </cell>
          <cell r="R4069" t="str">
            <v>20031</v>
          </cell>
          <cell r="S4069">
            <v>37631</v>
          </cell>
          <cell r="T4069">
            <v>2915.01</v>
          </cell>
          <cell r="U4069">
            <v>2905.5048387096781</v>
          </cell>
          <cell r="V4069">
            <v>2875.9078356164382</v>
          </cell>
        </row>
        <row r="4070">
          <cell r="B4070">
            <v>31703</v>
          </cell>
          <cell r="C4070">
            <v>1</v>
          </cell>
          <cell r="D4070">
            <v>1</v>
          </cell>
          <cell r="Q4070">
            <v>2003</v>
          </cell>
          <cell r="R4070" t="str">
            <v>20031</v>
          </cell>
          <cell r="S4070">
            <v>37632</v>
          </cell>
          <cell r="T4070">
            <v>2905.77</v>
          </cell>
          <cell r="U4070">
            <v>2905.5048387096781</v>
          </cell>
          <cell r="V4070">
            <v>2875.9078356164382</v>
          </cell>
        </row>
        <row r="4071">
          <cell r="B4071">
            <v>31704</v>
          </cell>
          <cell r="C4071">
            <v>1</v>
          </cell>
          <cell r="D4071">
            <v>1</v>
          </cell>
          <cell r="Q4071">
            <v>2003</v>
          </cell>
          <cell r="R4071" t="str">
            <v>20031</v>
          </cell>
          <cell r="S4071">
            <v>37633</v>
          </cell>
          <cell r="T4071">
            <v>2905.77</v>
          </cell>
          <cell r="U4071">
            <v>2905.5048387096781</v>
          </cell>
          <cell r="V4071">
            <v>2875.9078356164382</v>
          </cell>
        </row>
        <row r="4072">
          <cell r="B4072">
            <v>31705</v>
          </cell>
          <cell r="C4072">
            <v>1</v>
          </cell>
          <cell r="D4072">
            <v>1</v>
          </cell>
          <cell r="Q4072">
            <v>2003</v>
          </cell>
          <cell r="R4072" t="str">
            <v>20031</v>
          </cell>
          <cell r="S4072">
            <v>37634</v>
          </cell>
          <cell r="T4072">
            <v>2905.77</v>
          </cell>
          <cell r="U4072">
            <v>2905.5048387096781</v>
          </cell>
          <cell r="V4072">
            <v>2875.9078356164382</v>
          </cell>
        </row>
        <row r="4073">
          <cell r="B4073">
            <v>31706</v>
          </cell>
          <cell r="C4073">
            <v>1</v>
          </cell>
          <cell r="D4073">
            <v>1</v>
          </cell>
          <cell r="Q4073">
            <v>2003</v>
          </cell>
          <cell r="R4073" t="str">
            <v>20031</v>
          </cell>
          <cell r="S4073">
            <v>37635</v>
          </cell>
          <cell r="T4073">
            <v>2906.49</v>
          </cell>
          <cell r="U4073">
            <v>2905.5048387096781</v>
          </cell>
          <cell r="V4073">
            <v>2875.9078356164382</v>
          </cell>
        </row>
        <row r="4074">
          <cell r="B4074">
            <v>31707</v>
          </cell>
          <cell r="C4074">
            <v>1</v>
          </cell>
          <cell r="D4074">
            <v>1</v>
          </cell>
          <cell r="Q4074">
            <v>2003</v>
          </cell>
          <cell r="R4074" t="str">
            <v>20031</v>
          </cell>
          <cell r="S4074">
            <v>37636</v>
          </cell>
          <cell r="T4074">
            <v>2903.05</v>
          </cell>
          <cell r="U4074">
            <v>2905.5048387096781</v>
          </cell>
          <cell r="V4074">
            <v>2875.9078356164382</v>
          </cell>
        </row>
        <row r="4075">
          <cell r="B4075">
            <v>31708</v>
          </cell>
          <cell r="C4075">
            <v>1</v>
          </cell>
          <cell r="D4075">
            <v>1</v>
          </cell>
          <cell r="Q4075">
            <v>2003</v>
          </cell>
          <cell r="R4075" t="str">
            <v>20031</v>
          </cell>
          <cell r="S4075">
            <v>37637</v>
          </cell>
          <cell r="T4075">
            <v>2905.41</v>
          </cell>
          <cell r="U4075">
            <v>2905.5048387096781</v>
          </cell>
          <cell r="V4075">
            <v>2875.9078356164382</v>
          </cell>
        </row>
        <row r="4076">
          <cell r="B4076">
            <v>31709</v>
          </cell>
          <cell r="C4076">
            <v>1</v>
          </cell>
          <cell r="D4076">
            <v>1</v>
          </cell>
          <cell r="Q4076">
            <v>2003</v>
          </cell>
          <cell r="R4076" t="str">
            <v>20031</v>
          </cell>
          <cell r="S4076">
            <v>37638</v>
          </cell>
          <cell r="T4076">
            <v>2928.19</v>
          </cell>
          <cell r="U4076">
            <v>2905.5048387096781</v>
          </cell>
          <cell r="V4076">
            <v>2875.9078356164382</v>
          </cell>
        </row>
        <row r="4077">
          <cell r="B4077">
            <v>31710</v>
          </cell>
          <cell r="C4077">
            <v>1</v>
          </cell>
          <cell r="D4077">
            <v>1</v>
          </cell>
          <cell r="Q4077">
            <v>2003</v>
          </cell>
          <cell r="R4077" t="str">
            <v>20031</v>
          </cell>
          <cell r="S4077">
            <v>37639</v>
          </cell>
          <cell r="T4077">
            <v>2923.58</v>
          </cell>
          <cell r="U4077">
            <v>2905.5048387096781</v>
          </cell>
          <cell r="V4077">
            <v>2875.9078356164382</v>
          </cell>
        </row>
        <row r="4078">
          <cell r="B4078">
            <v>31711</v>
          </cell>
          <cell r="C4078">
            <v>1</v>
          </cell>
          <cell r="D4078">
            <v>1</v>
          </cell>
          <cell r="Q4078">
            <v>2003</v>
          </cell>
          <cell r="R4078" t="str">
            <v>20031</v>
          </cell>
          <cell r="S4078">
            <v>37640</v>
          </cell>
          <cell r="T4078">
            <v>2923.58</v>
          </cell>
          <cell r="U4078">
            <v>2905.5048387096781</v>
          </cell>
          <cell r="V4078">
            <v>2875.9078356164382</v>
          </cell>
        </row>
        <row r="4079">
          <cell r="B4079">
            <v>31712</v>
          </cell>
          <cell r="C4079">
            <v>1</v>
          </cell>
          <cell r="D4079">
            <v>1</v>
          </cell>
          <cell r="Q4079">
            <v>2003</v>
          </cell>
          <cell r="R4079" t="str">
            <v>20031</v>
          </cell>
          <cell r="S4079">
            <v>37641</v>
          </cell>
          <cell r="T4079">
            <v>2923.58</v>
          </cell>
          <cell r="U4079">
            <v>2905.5048387096781</v>
          </cell>
          <cell r="V4079">
            <v>2875.9078356164382</v>
          </cell>
        </row>
        <row r="4080">
          <cell r="B4080">
            <v>31713</v>
          </cell>
          <cell r="C4080">
            <v>1</v>
          </cell>
          <cell r="D4080">
            <v>1</v>
          </cell>
          <cell r="Q4080">
            <v>2003</v>
          </cell>
          <cell r="R4080" t="str">
            <v>20031</v>
          </cell>
          <cell r="S4080">
            <v>37642</v>
          </cell>
          <cell r="T4080">
            <v>2926.06</v>
          </cell>
          <cell r="U4080">
            <v>2905.5048387096781</v>
          </cell>
          <cell r="V4080">
            <v>2875.9078356164382</v>
          </cell>
        </row>
        <row r="4081">
          <cell r="B4081">
            <v>31714</v>
          </cell>
          <cell r="C4081">
            <v>1</v>
          </cell>
          <cell r="D4081">
            <v>1</v>
          </cell>
          <cell r="Q4081">
            <v>2003</v>
          </cell>
          <cell r="R4081" t="str">
            <v>20031</v>
          </cell>
          <cell r="S4081">
            <v>37643</v>
          </cell>
          <cell r="T4081">
            <v>2933.81</v>
          </cell>
          <cell r="U4081">
            <v>2905.5048387096781</v>
          </cell>
          <cell r="V4081">
            <v>2875.9078356164382</v>
          </cell>
        </row>
        <row r="4082">
          <cell r="B4082">
            <v>31715</v>
          </cell>
          <cell r="C4082">
            <v>1</v>
          </cell>
          <cell r="D4082">
            <v>1</v>
          </cell>
          <cell r="Q4082">
            <v>2003</v>
          </cell>
          <cell r="R4082" t="str">
            <v>20031</v>
          </cell>
          <cell r="S4082">
            <v>37644</v>
          </cell>
          <cell r="T4082">
            <v>2947.05</v>
          </cell>
          <cell r="U4082">
            <v>2905.5048387096781</v>
          </cell>
          <cell r="V4082">
            <v>2875.9078356164382</v>
          </cell>
        </row>
        <row r="4083">
          <cell r="B4083">
            <v>31716</v>
          </cell>
          <cell r="C4083">
            <v>1</v>
          </cell>
          <cell r="D4083">
            <v>1</v>
          </cell>
          <cell r="Q4083">
            <v>2003</v>
          </cell>
          <cell r="R4083" t="str">
            <v>20031</v>
          </cell>
          <cell r="S4083">
            <v>37645</v>
          </cell>
          <cell r="T4083">
            <v>2926.88</v>
          </cell>
          <cell r="U4083">
            <v>2905.5048387096781</v>
          </cell>
          <cell r="V4083">
            <v>2875.9078356164382</v>
          </cell>
        </row>
        <row r="4084">
          <cell r="B4084">
            <v>31717</v>
          </cell>
          <cell r="C4084">
            <v>1</v>
          </cell>
          <cell r="D4084">
            <v>1</v>
          </cell>
          <cell r="Q4084">
            <v>2003</v>
          </cell>
          <cell r="R4084" t="str">
            <v>20031</v>
          </cell>
          <cell r="S4084">
            <v>37646</v>
          </cell>
          <cell r="T4084">
            <v>2924.73</v>
          </cell>
          <cell r="U4084">
            <v>2905.5048387096781</v>
          </cell>
          <cell r="V4084">
            <v>2875.9078356164382</v>
          </cell>
        </row>
        <row r="4085">
          <cell r="B4085">
            <v>31718</v>
          </cell>
          <cell r="C4085">
            <v>1</v>
          </cell>
          <cell r="D4085">
            <v>1</v>
          </cell>
          <cell r="Q4085">
            <v>2003</v>
          </cell>
          <cell r="R4085" t="str">
            <v>20031</v>
          </cell>
          <cell r="S4085">
            <v>37647</v>
          </cell>
          <cell r="T4085">
            <v>2924.73</v>
          </cell>
          <cell r="U4085">
            <v>2905.5048387096781</v>
          </cell>
          <cell r="V4085">
            <v>2875.9078356164382</v>
          </cell>
        </row>
        <row r="4086">
          <cell r="B4086">
            <v>31719</v>
          </cell>
          <cell r="C4086">
            <v>1</v>
          </cell>
          <cell r="D4086">
            <v>1</v>
          </cell>
          <cell r="Q4086">
            <v>2003</v>
          </cell>
          <cell r="R4086" t="str">
            <v>20031</v>
          </cell>
          <cell r="S4086">
            <v>37648</v>
          </cell>
          <cell r="T4086">
            <v>2924.73</v>
          </cell>
          <cell r="U4086">
            <v>2905.5048387096781</v>
          </cell>
          <cell r="V4086">
            <v>2875.9078356164382</v>
          </cell>
        </row>
        <row r="4087">
          <cell r="B4087">
            <v>31720</v>
          </cell>
          <cell r="C4087">
            <v>1</v>
          </cell>
          <cell r="D4087">
            <v>1</v>
          </cell>
          <cell r="Q4087">
            <v>2003</v>
          </cell>
          <cell r="R4087" t="str">
            <v>20031</v>
          </cell>
          <cell r="S4087">
            <v>37649</v>
          </cell>
          <cell r="T4087">
            <v>2948.3</v>
          </cell>
          <cell r="U4087">
            <v>2905.5048387096781</v>
          </cell>
          <cell r="V4087">
            <v>2875.9078356164382</v>
          </cell>
        </row>
        <row r="4088">
          <cell r="B4088">
            <v>31721</v>
          </cell>
          <cell r="C4088">
            <v>1</v>
          </cell>
          <cell r="D4088">
            <v>1</v>
          </cell>
          <cell r="Q4088">
            <v>2003</v>
          </cell>
          <cell r="R4088" t="str">
            <v>20031</v>
          </cell>
          <cell r="S4088">
            <v>37650</v>
          </cell>
          <cell r="T4088">
            <v>2965.6</v>
          </cell>
          <cell r="U4088">
            <v>2905.5048387096781</v>
          </cell>
          <cell r="V4088">
            <v>2875.9078356164382</v>
          </cell>
        </row>
        <row r="4089">
          <cell r="B4089">
            <v>31722</v>
          </cell>
          <cell r="C4089">
            <v>1</v>
          </cell>
          <cell r="D4089">
            <v>1</v>
          </cell>
          <cell r="Q4089">
            <v>2003</v>
          </cell>
          <cell r="R4089" t="str">
            <v>20031</v>
          </cell>
          <cell r="S4089">
            <v>37651</v>
          </cell>
          <cell r="T4089">
            <v>2950.71</v>
          </cell>
          <cell r="U4089">
            <v>2905.5048387096781</v>
          </cell>
          <cell r="V4089">
            <v>2875.9078356164382</v>
          </cell>
        </row>
        <row r="4090">
          <cell r="B4090">
            <v>31723</v>
          </cell>
          <cell r="C4090">
            <v>1</v>
          </cell>
          <cell r="D4090">
            <v>1</v>
          </cell>
          <cell r="Q4090">
            <v>2003</v>
          </cell>
          <cell r="R4090" t="str">
            <v>20031</v>
          </cell>
          <cell r="S4090">
            <v>37652</v>
          </cell>
          <cell r="T4090">
            <v>2926.46</v>
          </cell>
          <cell r="U4090">
            <v>2905.5048387096781</v>
          </cell>
          <cell r="V4090">
            <v>2875.9078356164382</v>
          </cell>
        </row>
        <row r="4091">
          <cell r="B4091">
            <v>31724</v>
          </cell>
          <cell r="C4091">
            <v>1</v>
          </cell>
          <cell r="D4091">
            <v>1</v>
          </cell>
          <cell r="Q4091">
            <v>2003</v>
          </cell>
          <cell r="R4091" t="str">
            <v>20032</v>
          </cell>
          <cell r="S4091">
            <v>37653</v>
          </cell>
          <cell r="T4091">
            <v>2940.26</v>
          </cell>
          <cell r="U4091">
            <v>2950.5421428571431</v>
          </cell>
          <cell r="V4091">
            <v>2875.9078356164382</v>
          </cell>
        </row>
        <row r="4092">
          <cell r="B4092">
            <v>31725</v>
          </cell>
          <cell r="C4092">
            <v>1</v>
          </cell>
          <cell r="D4092">
            <v>1</v>
          </cell>
          <cell r="Q4092">
            <v>2003</v>
          </cell>
          <cell r="R4092" t="str">
            <v>20032</v>
          </cell>
          <cell r="S4092">
            <v>37654</v>
          </cell>
          <cell r="T4092">
            <v>2940.26</v>
          </cell>
          <cell r="U4092">
            <v>2950.5421428571431</v>
          </cell>
          <cell r="V4092">
            <v>2875.9078356164382</v>
          </cell>
        </row>
        <row r="4093">
          <cell r="B4093">
            <v>31726</v>
          </cell>
          <cell r="C4093">
            <v>1</v>
          </cell>
          <cell r="D4093">
            <v>1</v>
          </cell>
          <cell r="Q4093">
            <v>2003</v>
          </cell>
          <cell r="R4093" t="str">
            <v>20032</v>
          </cell>
          <cell r="S4093">
            <v>37655</v>
          </cell>
          <cell r="T4093">
            <v>2940.26</v>
          </cell>
          <cell r="U4093">
            <v>2950.5421428571431</v>
          </cell>
          <cell r="V4093">
            <v>2875.9078356164382</v>
          </cell>
        </row>
        <row r="4094">
          <cell r="B4094">
            <v>31727</v>
          </cell>
          <cell r="C4094">
            <v>1</v>
          </cell>
          <cell r="D4094">
            <v>1</v>
          </cell>
          <cell r="Q4094">
            <v>2003</v>
          </cell>
          <cell r="R4094" t="str">
            <v>20032</v>
          </cell>
          <cell r="S4094">
            <v>37656</v>
          </cell>
          <cell r="T4094">
            <v>2957.4</v>
          </cell>
          <cell r="U4094">
            <v>2950.5421428571431</v>
          </cell>
          <cell r="V4094">
            <v>2875.9078356164382</v>
          </cell>
        </row>
        <row r="4095">
          <cell r="B4095">
            <v>31728</v>
          </cell>
          <cell r="C4095">
            <v>1</v>
          </cell>
          <cell r="D4095">
            <v>1</v>
          </cell>
          <cell r="Q4095">
            <v>2003</v>
          </cell>
          <cell r="R4095" t="str">
            <v>20032</v>
          </cell>
          <cell r="S4095">
            <v>37657</v>
          </cell>
          <cell r="T4095">
            <v>2966.78</v>
          </cell>
          <cell r="U4095">
            <v>2950.5421428571431</v>
          </cell>
          <cell r="V4095">
            <v>2875.9078356164382</v>
          </cell>
        </row>
        <row r="4096">
          <cell r="B4096">
            <v>31729</v>
          </cell>
          <cell r="C4096">
            <v>1</v>
          </cell>
          <cell r="D4096">
            <v>1</v>
          </cell>
          <cell r="Q4096">
            <v>2003</v>
          </cell>
          <cell r="R4096" t="str">
            <v>20032</v>
          </cell>
          <cell r="S4096">
            <v>37658</v>
          </cell>
          <cell r="T4096">
            <v>2961.29</v>
          </cell>
          <cell r="U4096">
            <v>2950.5421428571431</v>
          </cell>
          <cell r="V4096">
            <v>2875.9078356164382</v>
          </cell>
        </row>
        <row r="4097">
          <cell r="B4097">
            <v>31730</v>
          </cell>
          <cell r="C4097">
            <v>1</v>
          </cell>
          <cell r="D4097">
            <v>1</v>
          </cell>
          <cell r="Q4097">
            <v>2003</v>
          </cell>
          <cell r="R4097" t="str">
            <v>20032</v>
          </cell>
          <cell r="S4097">
            <v>37659</v>
          </cell>
          <cell r="T4097">
            <v>2963.28</v>
          </cell>
          <cell r="U4097">
            <v>2950.5421428571431</v>
          </cell>
          <cell r="V4097">
            <v>2875.9078356164382</v>
          </cell>
        </row>
        <row r="4098">
          <cell r="B4098">
            <v>31731</v>
          </cell>
          <cell r="C4098">
            <v>1</v>
          </cell>
          <cell r="D4098">
            <v>1</v>
          </cell>
          <cell r="Q4098">
            <v>2003</v>
          </cell>
          <cell r="R4098" t="str">
            <v>20032</v>
          </cell>
          <cell r="S4098">
            <v>37660</v>
          </cell>
          <cell r="T4098">
            <v>2954.03</v>
          </cell>
          <cell r="U4098">
            <v>2950.5421428571431</v>
          </cell>
          <cell r="V4098">
            <v>2875.9078356164382</v>
          </cell>
        </row>
        <row r="4099">
          <cell r="B4099">
            <v>31732</v>
          </cell>
          <cell r="C4099">
            <v>1</v>
          </cell>
          <cell r="D4099">
            <v>1</v>
          </cell>
          <cell r="Q4099">
            <v>2003</v>
          </cell>
          <cell r="R4099" t="str">
            <v>20032</v>
          </cell>
          <cell r="S4099">
            <v>37661</v>
          </cell>
          <cell r="T4099">
            <v>2954.03</v>
          </cell>
          <cell r="U4099">
            <v>2950.5421428571431</v>
          </cell>
          <cell r="V4099">
            <v>2875.9078356164382</v>
          </cell>
        </row>
        <row r="4100">
          <cell r="B4100">
            <v>31733</v>
          </cell>
          <cell r="C4100">
            <v>1</v>
          </cell>
          <cell r="D4100">
            <v>1</v>
          </cell>
          <cell r="Q4100">
            <v>2003</v>
          </cell>
          <cell r="R4100" t="str">
            <v>20032</v>
          </cell>
          <cell r="S4100">
            <v>37662</v>
          </cell>
          <cell r="T4100">
            <v>2954.03</v>
          </cell>
          <cell r="U4100">
            <v>2950.5421428571431</v>
          </cell>
          <cell r="V4100">
            <v>2875.9078356164382</v>
          </cell>
        </row>
        <row r="4101">
          <cell r="B4101">
            <v>31734</v>
          </cell>
          <cell r="C4101">
            <v>1</v>
          </cell>
          <cell r="D4101">
            <v>1</v>
          </cell>
          <cell r="Q4101">
            <v>2003</v>
          </cell>
          <cell r="R4101" t="str">
            <v>20032</v>
          </cell>
          <cell r="S4101">
            <v>37663</v>
          </cell>
          <cell r="T4101">
            <v>2968.88</v>
          </cell>
          <cell r="U4101">
            <v>2950.5421428571431</v>
          </cell>
          <cell r="V4101">
            <v>2875.9078356164382</v>
          </cell>
        </row>
        <row r="4102">
          <cell r="B4102">
            <v>31735</v>
          </cell>
          <cell r="C4102">
            <v>1</v>
          </cell>
          <cell r="D4102">
            <v>1</v>
          </cell>
          <cell r="Q4102">
            <v>2003</v>
          </cell>
          <cell r="R4102" t="str">
            <v>20032</v>
          </cell>
          <cell r="S4102">
            <v>37664</v>
          </cell>
          <cell r="T4102">
            <v>2963.21</v>
          </cell>
          <cell r="U4102">
            <v>2950.5421428571431</v>
          </cell>
          <cell r="V4102">
            <v>2875.9078356164382</v>
          </cell>
        </row>
        <row r="4103">
          <cell r="B4103">
            <v>31736</v>
          </cell>
          <cell r="C4103">
            <v>1</v>
          </cell>
          <cell r="D4103">
            <v>1</v>
          </cell>
          <cell r="Q4103">
            <v>2003</v>
          </cell>
          <cell r="R4103" t="str">
            <v>20032</v>
          </cell>
          <cell r="S4103">
            <v>37665</v>
          </cell>
          <cell r="T4103">
            <v>2960.77</v>
          </cell>
          <cell r="U4103">
            <v>2950.5421428571431</v>
          </cell>
          <cell r="V4103">
            <v>2875.9078356164382</v>
          </cell>
        </row>
        <row r="4104">
          <cell r="B4104">
            <v>31737</v>
          </cell>
          <cell r="C4104">
            <v>1</v>
          </cell>
          <cell r="D4104">
            <v>1</v>
          </cell>
          <cell r="Q4104">
            <v>2003</v>
          </cell>
          <cell r="R4104" t="str">
            <v>20032</v>
          </cell>
          <cell r="S4104">
            <v>37666</v>
          </cell>
          <cell r="T4104">
            <v>2959.75</v>
          </cell>
          <cell r="U4104">
            <v>2950.5421428571431</v>
          </cell>
          <cell r="V4104">
            <v>2875.9078356164382</v>
          </cell>
        </row>
        <row r="4105">
          <cell r="B4105">
            <v>31738</v>
          </cell>
          <cell r="C4105">
            <v>1</v>
          </cell>
          <cell r="D4105">
            <v>1</v>
          </cell>
          <cell r="Q4105">
            <v>2003</v>
          </cell>
          <cell r="R4105" t="str">
            <v>20032</v>
          </cell>
          <cell r="S4105">
            <v>37667</v>
          </cell>
          <cell r="T4105">
            <v>2954.76</v>
          </cell>
          <cell r="U4105">
            <v>2950.5421428571431</v>
          </cell>
          <cell r="V4105">
            <v>2875.9078356164382</v>
          </cell>
        </row>
        <row r="4106">
          <cell r="B4106">
            <v>31739</v>
          </cell>
          <cell r="C4106">
            <v>1</v>
          </cell>
          <cell r="D4106">
            <v>1</v>
          </cell>
          <cell r="Q4106">
            <v>2003</v>
          </cell>
          <cell r="R4106" t="str">
            <v>20032</v>
          </cell>
          <cell r="S4106">
            <v>37668</v>
          </cell>
          <cell r="T4106">
            <v>2954.76</v>
          </cell>
          <cell r="U4106">
            <v>2950.5421428571431</v>
          </cell>
          <cell r="V4106">
            <v>2875.9078356164382</v>
          </cell>
        </row>
        <row r="4107">
          <cell r="B4107">
            <v>31740</v>
          </cell>
          <cell r="C4107">
            <v>1</v>
          </cell>
          <cell r="D4107">
            <v>1</v>
          </cell>
          <cell r="Q4107">
            <v>2003</v>
          </cell>
          <cell r="R4107" t="str">
            <v>20032</v>
          </cell>
          <cell r="S4107">
            <v>37669</v>
          </cell>
          <cell r="T4107">
            <v>2954.76</v>
          </cell>
          <cell r="U4107">
            <v>2950.5421428571431</v>
          </cell>
          <cell r="V4107">
            <v>2875.9078356164382</v>
          </cell>
        </row>
        <row r="4108">
          <cell r="B4108">
            <v>31741</v>
          </cell>
          <cell r="C4108">
            <v>1</v>
          </cell>
          <cell r="D4108">
            <v>1</v>
          </cell>
          <cell r="Q4108">
            <v>2003</v>
          </cell>
          <cell r="R4108" t="str">
            <v>20032</v>
          </cell>
          <cell r="S4108">
            <v>37670</v>
          </cell>
          <cell r="T4108">
            <v>2934.58</v>
          </cell>
          <cell r="U4108">
            <v>2950.5421428571431</v>
          </cell>
          <cell r="V4108">
            <v>2875.9078356164382</v>
          </cell>
        </row>
        <row r="4109">
          <cell r="B4109">
            <v>31742</v>
          </cell>
          <cell r="C4109">
            <v>1</v>
          </cell>
          <cell r="D4109">
            <v>1</v>
          </cell>
          <cell r="Q4109">
            <v>2003</v>
          </cell>
          <cell r="R4109" t="str">
            <v>20032</v>
          </cell>
          <cell r="S4109">
            <v>37671</v>
          </cell>
          <cell r="T4109">
            <v>2929.64</v>
          </cell>
          <cell r="U4109">
            <v>2950.5421428571431</v>
          </cell>
          <cell r="V4109">
            <v>2875.9078356164382</v>
          </cell>
        </row>
        <row r="4110">
          <cell r="B4110">
            <v>31743</v>
          </cell>
          <cell r="C4110">
            <v>1</v>
          </cell>
          <cell r="D4110">
            <v>1</v>
          </cell>
          <cell r="Q4110">
            <v>2003</v>
          </cell>
          <cell r="R4110" t="str">
            <v>20032</v>
          </cell>
          <cell r="S4110">
            <v>37672</v>
          </cell>
          <cell r="T4110">
            <v>2937.44</v>
          </cell>
          <cell r="U4110">
            <v>2950.5421428571431</v>
          </cell>
          <cell r="V4110">
            <v>2875.9078356164382</v>
          </cell>
        </row>
        <row r="4111">
          <cell r="B4111">
            <v>31744</v>
          </cell>
          <cell r="C4111">
            <v>1</v>
          </cell>
          <cell r="D4111">
            <v>1</v>
          </cell>
          <cell r="Q4111">
            <v>2003</v>
          </cell>
          <cell r="R4111" t="str">
            <v>20032</v>
          </cell>
          <cell r="S4111">
            <v>37673</v>
          </cell>
          <cell r="T4111">
            <v>2938.23</v>
          </cell>
          <cell r="U4111">
            <v>2950.5421428571431</v>
          </cell>
          <cell r="V4111">
            <v>2875.9078356164382</v>
          </cell>
        </row>
        <row r="4112">
          <cell r="B4112">
            <v>31745</v>
          </cell>
          <cell r="C4112">
            <v>1</v>
          </cell>
          <cell r="D4112">
            <v>1</v>
          </cell>
          <cell r="Q4112">
            <v>2003</v>
          </cell>
          <cell r="R4112" t="str">
            <v>20032</v>
          </cell>
          <cell r="S4112">
            <v>37674</v>
          </cell>
          <cell r="T4112">
            <v>2939.92</v>
          </cell>
          <cell r="U4112">
            <v>2950.5421428571431</v>
          </cell>
          <cell r="V4112">
            <v>2875.9078356164382</v>
          </cell>
        </row>
        <row r="4113">
          <cell r="B4113">
            <v>31746</v>
          </cell>
          <cell r="C4113">
            <v>1</v>
          </cell>
          <cell r="D4113">
            <v>1</v>
          </cell>
          <cell r="Q4113">
            <v>2003</v>
          </cell>
          <cell r="R4113" t="str">
            <v>20032</v>
          </cell>
          <cell r="S4113">
            <v>37675</v>
          </cell>
          <cell r="T4113">
            <v>2939.92</v>
          </cell>
          <cell r="U4113">
            <v>2950.5421428571431</v>
          </cell>
          <cell r="V4113">
            <v>2875.9078356164382</v>
          </cell>
        </row>
        <row r="4114">
          <cell r="B4114">
            <v>31747</v>
          </cell>
          <cell r="C4114">
            <v>1</v>
          </cell>
          <cell r="D4114">
            <v>1</v>
          </cell>
          <cell r="Q4114">
            <v>2003</v>
          </cell>
          <cell r="R4114" t="str">
            <v>20032</v>
          </cell>
          <cell r="S4114">
            <v>37676</v>
          </cell>
          <cell r="T4114">
            <v>2939.92</v>
          </cell>
          <cell r="U4114">
            <v>2950.5421428571431</v>
          </cell>
          <cell r="V4114">
            <v>2875.9078356164382</v>
          </cell>
        </row>
        <row r="4115">
          <cell r="B4115">
            <v>31748</v>
          </cell>
          <cell r="C4115">
            <v>1</v>
          </cell>
          <cell r="D4115">
            <v>1</v>
          </cell>
          <cell r="Q4115">
            <v>2003</v>
          </cell>
          <cell r="R4115" t="str">
            <v>20032</v>
          </cell>
          <cell r="S4115">
            <v>37677</v>
          </cell>
          <cell r="T4115">
            <v>2949.05</v>
          </cell>
          <cell r="U4115">
            <v>2950.5421428571431</v>
          </cell>
          <cell r="V4115">
            <v>2875.9078356164382</v>
          </cell>
        </row>
        <row r="4116">
          <cell r="B4116">
            <v>31749</v>
          </cell>
          <cell r="C4116">
            <v>1</v>
          </cell>
          <cell r="D4116">
            <v>1</v>
          </cell>
          <cell r="Q4116">
            <v>2003</v>
          </cell>
          <cell r="R4116" t="str">
            <v>20032</v>
          </cell>
          <cell r="S4116">
            <v>37678</v>
          </cell>
          <cell r="T4116">
            <v>2951.81</v>
          </cell>
          <cell r="U4116">
            <v>2950.5421428571431</v>
          </cell>
          <cell r="V4116">
            <v>2875.9078356164382</v>
          </cell>
        </row>
        <row r="4117">
          <cell r="B4117">
            <v>31750</v>
          </cell>
          <cell r="C4117">
            <v>1</v>
          </cell>
          <cell r="D4117">
            <v>1</v>
          </cell>
          <cell r="Q4117">
            <v>2003</v>
          </cell>
          <cell r="R4117" t="str">
            <v>20032</v>
          </cell>
          <cell r="S4117">
            <v>37679</v>
          </cell>
          <cell r="T4117">
            <v>2949.85</v>
          </cell>
          <cell r="U4117">
            <v>2950.5421428571431</v>
          </cell>
          <cell r="V4117">
            <v>2875.9078356164382</v>
          </cell>
        </row>
        <row r="4118">
          <cell r="B4118">
            <v>31751</v>
          </cell>
          <cell r="C4118">
            <v>1</v>
          </cell>
          <cell r="D4118">
            <v>1</v>
          </cell>
          <cell r="Q4118">
            <v>2003</v>
          </cell>
          <cell r="R4118" t="str">
            <v>20032</v>
          </cell>
          <cell r="S4118">
            <v>37680</v>
          </cell>
          <cell r="T4118">
            <v>2956.31</v>
          </cell>
          <cell r="U4118">
            <v>2950.5421428571431</v>
          </cell>
          <cell r="V4118">
            <v>2875.9078356164382</v>
          </cell>
        </row>
        <row r="4119">
          <cell r="B4119">
            <v>31752</v>
          </cell>
          <cell r="C4119">
            <v>1</v>
          </cell>
          <cell r="D4119">
            <v>1</v>
          </cell>
          <cell r="Q4119">
            <v>2003</v>
          </cell>
          <cell r="R4119" t="str">
            <v>20033</v>
          </cell>
          <cell r="S4119">
            <v>37681</v>
          </cell>
          <cell r="T4119">
            <v>2957.87</v>
          </cell>
          <cell r="U4119">
            <v>2958.6390322580642</v>
          </cell>
          <cell r="V4119">
            <v>2875.9078356164382</v>
          </cell>
        </row>
        <row r="4120">
          <cell r="B4120">
            <v>31753</v>
          </cell>
          <cell r="C4120">
            <v>1</v>
          </cell>
          <cell r="D4120">
            <v>1</v>
          </cell>
          <cell r="Q4120">
            <v>2003</v>
          </cell>
          <cell r="R4120" t="str">
            <v>20033</v>
          </cell>
          <cell r="S4120">
            <v>37682</v>
          </cell>
          <cell r="T4120">
            <v>2957.87</v>
          </cell>
          <cell r="U4120">
            <v>2958.6390322580642</v>
          </cell>
          <cell r="V4120">
            <v>2875.9078356164382</v>
          </cell>
        </row>
        <row r="4121">
          <cell r="B4121">
            <v>31754</v>
          </cell>
          <cell r="C4121">
            <v>1</v>
          </cell>
          <cell r="D4121">
            <v>1</v>
          </cell>
          <cell r="Q4121">
            <v>2003</v>
          </cell>
          <cell r="R4121" t="str">
            <v>20033</v>
          </cell>
          <cell r="S4121">
            <v>37683</v>
          </cell>
          <cell r="T4121">
            <v>2957.87</v>
          </cell>
          <cell r="U4121">
            <v>2958.6390322580642</v>
          </cell>
          <cell r="V4121">
            <v>2875.9078356164382</v>
          </cell>
        </row>
        <row r="4122">
          <cell r="B4122">
            <v>31755</v>
          </cell>
          <cell r="C4122">
            <v>1</v>
          </cell>
          <cell r="D4122">
            <v>1</v>
          </cell>
          <cell r="Q4122">
            <v>2003</v>
          </cell>
          <cell r="R4122" t="str">
            <v>20033</v>
          </cell>
          <cell r="S4122">
            <v>37684</v>
          </cell>
          <cell r="T4122">
            <v>2959.97</v>
          </cell>
          <cell r="U4122">
            <v>2958.6390322580642</v>
          </cell>
          <cell r="V4122">
            <v>2875.9078356164382</v>
          </cell>
        </row>
        <row r="4123">
          <cell r="B4123">
            <v>31756</v>
          </cell>
          <cell r="C4123">
            <v>1</v>
          </cell>
          <cell r="D4123">
            <v>1</v>
          </cell>
          <cell r="Q4123">
            <v>2003</v>
          </cell>
          <cell r="R4123" t="str">
            <v>20033</v>
          </cell>
          <cell r="S4123">
            <v>37685</v>
          </cell>
          <cell r="T4123">
            <v>2962.06</v>
          </cell>
          <cell r="U4123">
            <v>2958.6390322580642</v>
          </cell>
          <cell r="V4123">
            <v>2875.9078356164382</v>
          </cell>
        </row>
        <row r="4124">
          <cell r="B4124">
            <v>31757</v>
          </cell>
          <cell r="C4124">
            <v>1</v>
          </cell>
          <cell r="D4124">
            <v>1</v>
          </cell>
          <cell r="Q4124">
            <v>2003</v>
          </cell>
          <cell r="R4124" t="str">
            <v>20033</v>
          </cell>
          <cell r="S4124">
            <v>37686</v>
          </cell>
          <cell r="T4124">
            <v>2960.77</v>
          </cell>
          <cell r="U4124">
            <v>2958.6390322580642</v>
          </cell>
          <cell r="V4124">
            <v>2875.9078356164382</v>
          </cell>
        </row>
        <row r="4125">
          <cell r="B4125">
            <v>31758</v>
          </cell>
          <cell r="C4125">
            <v>1</v>
          </cell>
          <cell r="D4125">
            <v>1</v>
          </cell>
          <cell r="Q4125">
            <v>2003</v>
          </cell>
          <cell r="R4125" t="str">
            <v>20033</v>
          </cell>
          <cell r="S4125">
            <v>37687</v>
          </cell>
          <cell r="T4125">
            <v>2960.11</v>
          </cell>
          <cell r="U4125">
            <v>2958.6390322580642</v>
          </cell>
          <cell r="V4125">
            <v>2875.9078356164382</v>
          </cell>
        </row>
        <row r="4126">
          <cell r="B4126">
            <v>31759</v>
          </cell>
          <cell r="C4126">
            <v>1</v>
          </cell>
          <cell r="D4126">
            <v>1</v>
          </cell>
          <cell r="Q4126">
            <v>2003</v>
          </cell>
          <cell r="R4126" t="str">
            <v>20033</v>
          </cell>
          <cell r="S4126">
            <v>37688</v>
          </cell>
          <cell r="T4126">
            <v>2959.75</v>
          </cell>
          <cell r="U4126">
            <v>2958.6390322580642</v>
          </cell>
          <cell r="V4126">
            <v>2875.9078356164382</v>
          </cell>
        </row>
        <row r="4127">
          <cell r="B4127">
            <v>31760</v>
          </cell>
          <cell r="C4127">
            <v>1</v>
          </cell>
          <cell r="D4127">
            <v>1</v>
          </cell>
          <cell r="Q4127">
            <v>2003</v>
          </cell>
          <cell r="R4127" t="str">
            <v>20033</v>
          </cell>
          <cell r="S4127">
            <v>37689</v>
          </cell>
          <cell r="T4127">
            <v>2959.75</v>
          </cell>
          <cell r="U4127">
            <v>2958.6390322580642</v>
          </cell>
          <cell r="V4127">
            <v>2875.9078356164382</v>
          </cell>
        </row>
        <row r="4128">
          <cell r="B4128">
            <v>31761</v>
          </cell>
          <cell r="C4128">
            <v>1</v>
          </cell>
          <cell r="D4128">
            <v>1</v>
          </cell>
          <cell r="Q4128">
            <v>2003</v>
          </cell>
          <cell r="R4128" t="str">
            <v>20033</v>
          </cell>
          <cell r="S4128">
            <v>37690</v>
          </cell>
          <cell r="T4128">
            <v>2959.75</v>
          </cell>
          <cell r="U4128">
            <v>2958.6390322580642</v>
          </cell>
          <cell r="V4128">
            <v>2875.9078356164382</v>
          </cell>
        </row>
        <row r="4129">
          <cell r="B4129">
            <v>31762</v>
          </cell>
          <cell r="C4129">
            <v>1</v>
          </cell>
          <cell r="D4129">
            <v>1</v>
          </cell>
          <cell r="Q4129">
            <v>2003</v>
          </cell>
          <cell r="R4129" t="str">
            <v>20033</v>
          </cell>
          <cell r="S4129">
            <v>37691</v>
          </cell>
          <cell r="T4129">
            <v>2961.93</v>
          </cell>
          <cell r="U4129">
            <v>2958.6390322580642</v>
          </cell>
          <cell r="V4129">
            <v>2875.9078356164382</v>
          </cell>
        </row>
        <row r="4130">
          <cell r="B4130">
            <v>31763</v>
          </cell>
          <cell r="C4130">
            <v>1</v>
          </cell>
          <cell r="D4130">
            <v>1</v>
          </cell>
          <cell r="Q4130">
            <v>2003</v>
          </cell>
          <cell r="R4130" t="str">
            <v>20033</v>
          </cell>
          <cell r="S4130">
            <v>37692</v>
          </cell>
          <cell r="T4130">
            <v>2962.76</v>
          </cell>
          <cell r="U4130">
            <v>2958.6390322580642</v>
          </cell>
          <cell r="V4130">
            <v>2875.9078356164382</v>
          </cell>
        </row>
        <row r="4131">
          <cell r="B4131">
            <v>31764</v>
          </cell>
          <cell r="C4131">
            <v>1</v>
          </cell>
          <cell r="D4131">
            <v>1</v>
          </cell>
          <cell r="Q4131">
            <v>2003</v>
          </cell>
          <cell r="R4131" t="str">
            <v>20033</v>
          </cell>
          <cell r="S4131">
            <v>37693</v>
          </cell>
          <cell r="T4131">
            <v>2961.99</v>
          </cell>
          <cell r="U4131">
            <v>2958.6390322580642</v>
          </cell>
          <cell r="V4131">
            <v>2875.9078356164382</v>
          </cell>
        </row>
        <row r="4132">
          <cell r="B4132">
            <v>31765</v>
          </cell>
          <cell r="C4132">
            <v>1</v>
          </cell>
          <cell r="D4132">
            <v>1</v>
          </cell>
          <cell r="Q4132">
            <v>2003</v>
          </cell>
          <cell r="R4132" t="str">
            <v>20033</v>
          </cell>
          <cell r="S4132">
            <v>37694</v>
          </cell>
          <cell r="T4132">
            <v>2959.39</v>
          </cell>
          <cell r="U4132">
            <v>2958.6390322580642</v>
          </cell>
          <cell r="V4132">
            <v>2875.9078356164382</v>
          </cell>
        </row>
        <row r="4133">
          <cell r="B4133">
            <v>31766</v>
          </cell>
          <cell r="C4133">
            <v>1</v>
          </cell>
          <cell r="D4133">
            <v>1</v>
          </cell>
          <cell r="Q4133">
            <v>2003</v>
          </cell>
          <cell r="R4133" t="str">
            <v>20033</v>
          </cell>
          <cell r="S4133">
            <v>37695</v>
          </cell>
          <cell r="T4133">
            <v>2958.86</v>
          </cell>
          <cell r="U4133">
            <v>2958.6390322580642</v>
          </cell>
          <cell r="V4133">
            <v>2875.9078356164382</v>
          </cell>
        </row>
        <row r="4134">
          <cell r="B4134">
            <v>31767</v>
          </cell>
          <cell r="C4134">
            <v>1</v>
          </cell>
          <cell r="D4134">
            <v>1</v>
          </cell>
          <cell r="Q4134">
            <v>2003</v>
          </cell>
          <cell r="R4134" t="str">
            <v>20033</v>
          </cell>
          <cell r="S4134">
            <v>37696</v>
          </cell>
          <cell r="T4134">
            <v>2958.86</v>
          </cell>
          <cell r="U4134">
            <v>2958.6390322580642</v>
          </cell>
          <cell r="V4134">
            <v>2875.9078356164382</v>
          </cell>
        </row>
        <row r="4135">
          <cell r="B4135">
            <v>31768</v>
          </cell>
          <cell r="C4135">
            <v>1</v>
          </cell>
          <cell r="D4135">
            <v>1</v>
          </cell>
          <cell r="Q4135">
            <v>2003</v>
          </cell>
          <cell r="R4135" t="str">
            <v>20033</v>
          </cell>
          <cell r="S4135">
            <v>37697</v>
          </cell>
          <cell r="T4135">
            <v>2958.86</v>
          </cell>
          <cell r="U4135">
            <v>2958.6390322580642</v>
          </cell>
          <cell r="V4135">
            <v>2875.9078356164382</v>
          </cell>
        </row>
        <row r="4136">
          <cell r="B4136">
            <v>31769</v>
          </cell>
          <cell r="C4136">
            <v>1</v>
          </cell>
          <cell r="D4136">
            <v>1</v>
          </cell>
          <cell r="Q4136">
            <v>2003</v>
          </cell>
          <cell r="R4136" t="str">
            <v>20033</v>
          </cell>
          <cell r="S4136">
            <v>37698</v>
          </cell>
          <cell r="T4136">
            <v>2956.47</v>
          </cell>
          <cell r="U4136">
            <v>2958.6390322580642</v>
          </cell>
          <cell r="V4136">
            <v>2875.9078356164382</v>
          </cell>
        </row>
        <row r="4137">
          <cell r="B4137">
            <v>31770</v>
          </cell>
          <cell r="C4137">
            <v>1</v>
          </cell>
          <cell r="D4137">
            <v>1</v>
          </cell>
          <cell r="Q4137">
            <v>2003</v>
          </cell>
          <cell r="R4137" t="str">
            <v>20033</v>
          </cell>
          <cell r="S4137">
            <v>37699</v>
          </cell>
          <cell r="T4137">
            <v>2955.84</v>
          </cell>
          <cell r="U4137">
            <v>2958.6390322580642</v>
          </cell>
          <cell r="V4137">
            <v>2875.9078356164382</v>
          </cell>
        </row>
        <row r="4138">
          <cell r="B4138">
            <v>31771</v>
          </cell>
          <cell r="C4138">
            <v>1</v>
          </cell>
          <cell r="D4138">
            <v>1</v>
          </cell>
          <cell r="Q4138">
            <v>2003</v>
          </cell>
          <cell r="R4138" t="str">
            <v>20033</v>
          </cell>
          <cell r="S4138">
            <v>37700</v>
          </cell>
          <cell r="T4138">
            <v>2955.64</v>
          </cell>
          <cell r="U4138">
            <v>2958.6390322580642</v>
          </cell>
          <cell r="V4138">
            <v>2875.9078356164382</v>
          </cell>
        </row>
        <row r="4139">
          <cell r="B4139">
            <v>31772</v>
          </cell>
          <cell r="C4139">
            <v>1</v>
          </cell>
          <cell r="D4139">
            <v>1</v>
          </cell>
          <cell r="Q4139">
            <v>2003</v>
          </cell>
          <cell r="R4139" t="str">
            <v>20033</v>
          </cell>
          <cell r="S4139">
            <v>37701</v>
          </cell>
          <cell r="T4139">
            <v>2954.62</v>
          </cell>
          <cell r="U4139">
            <v>2958.6390322580642</v>
          </cell>
          <cell r="V4139">
            <v>2875.9078356164382</v>
          </cell>
        </row>
        <row r="4140">
          <cell r="B4140">
            <v>31773</v>
          </cell>
          <cell r="C4140">
            <v>1</v>
          </cell>
          <cell r="D4140">
            <v>1</v>
          </cell>
          <cell r="Q4140">
            <v>2003</v>
          </cell>
          <cell r="R4140" t="str">
            <v>20033</v>
          </cell>
          <cell r="S4140">
            <v>37702</v>
          </cell>
          <cell r="T4140">
            <v>2956.06</v>
          </cell>
          <cell r="U4140">
            <v>2958.6390322580642</v>
          </cell>
          <cell r="V4140">
            <v>2875.9078356164382</v>
          </cell>
        </row>
        <row r="4141">
          <cell r="B4141">
            <v>31774</v>
          </cell>
          <cell r="C4141">
            <v>1</v>
          </cell>
          <cell r="D4141">
            <v>1</v>
          </cell>
          <cell r="Q4141">
            <v>2003</v>
          </cell>
          <cell r="R4141" t="str">
            <v>20033</v>
          </cell>
          <cell r="S4141">
            <v>37703</v>
          </cell>
          <cell r="T4141">
            <v>2956.06</v>
          </cell>
          <cell r="U4141">
            <v>2958.6390322580642</v>
          </cell>
          <cell r="V4141">
            <v>2875.9078356164382</v>
          </cell>
        </row>
        <row r="4142">
          <cell r="B4142">
            <v>31775</v>
          </cell>
          <cell r="C4142">
            <v>1</v>
          </cell>
          <cell r="D4142">
            <v>1</v>
          </cell>
          <cell r="Q4142">
            <v>2003</v>
          </cell>
          <cell r="R4142" t="str">
            <v>20033</v>
          </cell>
          <cell r="S4142">
            <v>37704</v>
          </cell>
          <cell r="T4142">
            <v>2956.06</v>
          </cell>
          <cell r="U4142">
            <v>2958.6390322580642</v>
          </cell>
          <cell r="V4142">
            <v>2875.9078356164382</v>
          </cell>
        </row>
        <row r="4143">
          <cell r="B4143">
            <v>31776</v>
          </cell>
          <cell r="C4143">
            <v>1</v>
          </cell>
          <cell r="D4143">
            <v>1</v>
          </cell>
          <cell r="Q4143">
            <v>2003</v>
          </cell>
          <cell r="R4143" t="str">
            <v>20033</v>
          </cell>
          <cell r="S4143">
            <v>37705</v>
          </cell>
          <cell r="T4143">
            <v>2956.06</v>
          </cell>
          <cell r="U4143">
            <v>2958.6390322580642</v>
          </cell>
          <cell r="V4143">
            <v>2875.9078356164382</v>
          </cell>
        </row>
        <row r="4144">
          <cell r="B4144">
            <v>31777</v>
          </cell>
          <cell r="C4144">
            <v>1</v>
          </cell>
          <cell r="D4144">
            <v>1</v>
          </cell>
          <cell r="Q4144">
            <v>2003</v>
          </cell>
          <cell r="R4144" t="str">
            <v>20033</v>
          </cell>
          <cell r="S4144">
            <v>37706</v>
          </cell>
          <cell r="T4144">
            <v>2959.26</v>
          </cell>
          <cell r="U4144">
            <v>2958.6390322580642</v>
          </cell>
          <cell r="V4144">
            <v>2875.9078356164382</v>
          </cell>
        </row>
        <row r="4145">
          <cell r="B4145">
            <v>31778</v>
          </cell>
          <cell r="C4145">
            <v>1</v>
          </cell>
          <cell r="D4145">
            <v>1</v>
          </cell>
          <cell r="Q4145">
            <v>2003</v>
          </cell>
          <cell r="R4145" t="str">
            <v>20033</v>
          </cell>
          <cell r="S4145">
            <v>37707</v>
          </cell>
          <cell r="T4145">
            <v>2959.84</v>
          </cell>
          <cell r="U4145">
            <v>2958.6390322580642</v>
          </cell>
          <cell r="V4145">
            <v>2875.9078356164382</v>
          </cell>
        </row>
        <row r="4146">
          <cell r="B4146">
            <v>31779</v>
          </cell>
          <cell r="C4146">
            <v>1</v>
          </cell>
          <cell r="D4146">
            <v>1</v>
          </cell>
          <cell r="Q4146">
            <v>2003</v>
          </cell>
          <cell r="R4146" t="str">
            <v>20033</v>
          </cell>
          <cell r="S4146">
            <v>37708</v>
          </cell>
          <cell r="T4146">
            <v>2958.73</v>
          </cell>
          <cell r="U4146">
            <v>2958.6390322580642</v>
          </cell>
          <cell r="V4146">
            <v>2875.9078356164382</v>
          </cell>
        </row>
        <row r="4147">
          <cell r="B4147">
            <v>31780</v>
          </cell>
          <cell r="C4147">
            <v>1</v>
          </cell>
          <cell r="D4147">
            <v>1</v>
          </cell>
          <cell r="Q4147">
            <v>2003</v>
          </cell>
          <cell r="R4147" t="str">
            <v>20033</v>
          </cell>
          <cell r="S4147">
            <v>37709</v>
          </cell>
          <cell r="T4147">
            <v>2958.25</v>
          </cell>
          <cell r="U4147">
            <v>2958.6390322580642</v>
          </cell>
          <cell r="V4147">
            <v>2875.9078356164382</v>
          </cell>
        </row>
        <row r="4148">
          <cell r="B4148">
            <v>31781</v>
          </cell>
          <cell r="C4148">
            <v>1</v>
          </cell>
          <cell r="D4148">
            <v>1</v>
          </cell>
          <cell r="Q4148">
            <v>2003</v>
          </cell>
          <cell r="R4148" t="str">
            <v>20033</v>
          </cell>
          <cell r="S4148">
            <v>37710</v>
          </cell>
          <cell r="T4148">
            <v>2958.25</v>
          </cell>
          <cell r="U4148">
            <v>2958.6390322580642</v>
          </cell>
          <cell r="V4148">
            <v>2875.9078356164382</v>
          </cell>
        </row>
        <row r="4149">
          <cell r="B4149">
            <v>31782</v>
          </cell>
          <cell r="C4149">
            <v>1</v>
          </cell>
          <cell r="D4149">
            <v>1</v>
          </cell>
          <cell r="Q4149">
            <v>2003</v>
          </cell>
          <cell r="R4149" t="str">
            <v>20033</v>
          </cell>
          <cell r="S4149">
            <v>37711</v>
          </cell>
          <cell r="T4149">
            <v>2958.25</v>
          </cell>
          <cell r="U4149">
            <v>2958.6390322580642</v>
          </cell>
          <cell r="V4149">
            <v>2875.9078356164382</v>
          </cell>
        </row>
        <row r="4150">
          <cell r="B4150">
            <v>31783</v>
          </cell>
          <cell r="C4150">
            <v>1</v>
          </cell>
          <cell r="D4150">
            <v>1</v>
          </cell>
          <cell r="Q4150">
            <v>2003</v>
          </cell>
          <cell r="R4150" t="str">
            <v>20034</v>
          </cell>
          <cell r="S4150">
            <v>37712</v>
          </cell>
          <cell r="T4150">
            <v>2958.15</v>
          </cell>
          <cell r="U4150">
            <v>2925.6583333333342</v>
          </cell>
          <cell r="V4150">
            <v>2875.9078356164382</v>
          </cell>
        </row>
        <row r="4151">
          <cell r="B4151">
            <v>31784</v>
          </cell>
          <cell r="C4151">
            <v>1</v>
          </cell>
          <cell r="D4151">
            <v>1</v>
          </cell>
          <cell r="Q4151">
            <v>2003</v>
          </cell>
          <cell r="R4151" t="str">
            <v>20034</v>
          </cell>
          <cell r="S4151">
            <v>37713</v>
          </cell>
          <cell r="T4151">
            <v>2958.56</v>
          </cell>
          <cell r="U4151">
            <v>2925.6583333333342</v>
          </cell>
          <cell r="V4151">
            <v>2875.9078356164382</v>
          </cell>
        </row>
        <row r="4152">
          <cell r="B4152">
            <v>31785</v>
          </cell>
          <cell r="C4152">
            <v>1</v>
          </cell>
          <cell r="D4152">
            <v>1</v>
          </cell>
          <cell r="Q4152">
            <v>2003</v>
          </cell>
          <cell r="R4152" t="str">
            <v>20034</v>
          </cell>
          <cell r="S4152">
            <v>37714</v>
          </cell>
          <cell r="T4152">
            <v>2956.5</v>
          </cell>
          <cell r="U4152">
            <v>2925.6583333333342</v>
          </cell>
          <cell r="V4152">
            <v>2875.9078356164382</v>
          </cell>
        </row>
        <row r="4153">
          <cell r="B4153">
            <v>31786</v>
          </cell>
          <cell r="C4153">
            <v>1</v>
          </cell>
          <cell r="D4153">
            <v>1</v>
          </cell>
          <cell r="Q4153">
            <v>2003</v>
          </cell>
          <cell r="R4153" t="str">
            <v>20034</v>
          </cell>
          <cell r="S4153">
            <v>37715</v>
          </cell>
          <cell r="T4153">
            <v>2951.14</v>
          </cell>
          <cell r="U4153">
            <v>2925.6583333333342</v>
          </cell>
          <cell r="V4153">
            <v>2875.9078356164382</v>
          </cell>
        </row>
        <row r="4154">
          <cell r="B4154">
            <v>31787</v>
          </cell>
          <cell r="C4154">
            <v>1</v>
          </cell>
          <cell r="D4154">
            <v>1</v>
          </cell>
          <cell r="Q4154">
            <v>2003</v>
          </cell>
          <cell r="R4154" t="str">
            <v>20034</v>
          </cell>
          <cell r="S4154">
            <v>37716</v>
          </cell>
          <cell r="T4154">
            <v>2946.79</v>
          </cell>
          <cell r="U4154">
            <v>2925.6583333333342</v>
          </cell>
          <cell r="V4154">
            <v>2875.9078356164382</v>
          </cell>
        </row>
        <row r="4155">
          <cell r="B4155">
            <v>31788</v>
          </cell>
          <cell r="C4155">
            <v>1</v>
          </cell>
          <cell r="D4155">
            <v>1</v>
          </cell>
          <cell r="Q4155">
            <v>2003</v>
          </cell>
          <cell r="R4155" t="str">
            <v>20034</v>
          </cell>
          <cell r="S4155">
            <v>37717</v>
          </cell>
          <cell r="T4155">
            <v>2946.79</v>
          </cell>
          <cell r="U4155">
            <v>2925.6583333333342</v>
          </cell>
          <cell r="V4155">
            <v>2875.9078356164382</v>
          </cell>
        </row>
        <row r="4156">
          <cell r="B4156">
            <v>31789</v>
          </cell>
          <cell r="C4156">
            <v>1</v>
          </cell>
          <cell r="D4156">
            <v>1</v>
          </cell>
          <cell r="Q4156">
            <v>2003</v>
          </cell>
          <cell r="R4156" t="str">
            <v>20034</v>
          </cell>
          <cell r="S4156">
            <v>37718</v>
          </cell>
          <cell r="T4156">
            <v>2946.79</v>
          </cell>
          <cell r="U4156">
            <v>2925.6583333333342</v>
          </cell>
          <cell r="V4156">
            <v>2875.9078356164382</v>
          </cell>
        </row>
        <row r="4157">
          <cell r="B4157">
            <v>31790</v>
          </cell>
          <cell r="C4157">
            <v>1</v>
          </cell>
          <cell r="D4157">
            <v>1</v>
          </cell>
          <cell r="Q4157">
            <v>2003</v>
          </cell>
          <cell r="R4157" t="str">
            <v>20034</v>
          </cell>
          <cell r="S4157">
            <v>37719</v>
          </cell>
          <cell r="T4157">
            <v>2942.41</v>
          </cell>
          <cell r="U4157">
            <v>2925.6583333333342</v>
          </cell>
          <cell r="V4157">
            <v>2875.9078356164382</v>
          </cell>
        </row>
        <row r="4158">
          <cell r="B4158">
            <v>31791</v>
          </cell>
          <cell r="C4158">
            <v>1</v>
          </cell>
          <cell r="D4158">
            <v>1</v>
          </cell>
          <cell r="Q4158">
            <v>2003</v>
          </cell>
          <cell r="R4158" t="str">
            <v>20034</v>
          </cell>
          <cell r="S4158">
            <v>37720</v>
          </cell>
          <cell r="T4158">
            <v>2938.32</v>
          </cell>
          <cell r="U4158">
            <v>2925.6583333333342</v>
          </cell>
          <cell r="V4158">
            <v>2875.9078356164382</v>
          </cell>
        </row>
        <row r="4159">
          <cell r="B4159">
            <v>31792</v>
          </cell>
          <cell r="C4159">
            <v>1</v>
          </cell>
          <cell r="D4159">
            <v>1</v>
          </cell>
          <cell r="Q4159">
            <v>2003</v>
          </cell>
          <cell r="R4159" t="str">
            <v>20034</v>
          </cell>
          <cell r="S4159">
            <v>37721</v>
          </cell>
          <cell r="T4159">
            <v>2920.4</v>
          </cell>
          <cell r="U4159">
            <v>2925.6583333333342</v>
          </cell>
          <cell r="V4159">
            <v>2875.9078356164382</v>
          </cell>
        </row>
        <row r="4160">
          <cell r="B4160">
            <v>31793</v>
          </cell>
          <cell r="C4160">
            <v>1</v>
          </cell>
          <cell r="D4160">
            <v>1</v>
          </cell>
          <cell r="Q4160">
            <v>2003</v>
          </cell>
          <cell r="R4160" t="str">
            <v>20034</v>
          </cell>
          <cell r="S4160">
            <v>37722</v>
          </cell>
          <cell r="T4160">
            <v>2911.74</v>
          </cell>
          <cell r="U4160">
            <v>2925.6583333333342</v>
          </cell>
          <cell r="V4160">
            <v>2875.9078356164382</v>
          </cell>
        </row>
        <row r="4161">
          <cell r="B4161">
            <v>31794</v>
          </cell>
          <cell r="C4161">
            <v>1</v>
          </cell>
          <cell r="D4161">
            <v>1</v>
          </cell>
          <cell r="Q4161">
            <v>2003</v>
          </cell>
          <cell r="R4161" t="str">
            <v>20034</v>
          </cell>
          <cell r="S4161">
            <v>37723</v>
          </cell>
          <cell r="T4161">
            <v>2923.07</v>
          </cell>
          <cell r="U4161">
            <v>2925.6583333333342</v>
          </cell>
          <cell r="V4161">
            <v>2875.9078356164382</v>
          </cell>
        </row>
        <row r="4162">
          <cell r="B4162">
            <v>31795</v>
          </cell>
          <cell r="C4162">
            <v>1</v>
          </cell>
          <cell r="D4162">
            <v>1</v>
          </cell>
          <cell r="Q4162">
            <v>2003</v>
          </cell>
          <cell r="R4162" t="str">
            <v>20034</v>
          </cell>
          <cell r="S4162">
            <v>37724</v>
          </cell>
          <cell r="T4162">
            <v>2923.07</v>
          </cell>
          <cell r="U4162">
            <v>2925.6583333333342</v>
          </cell>
          <cell r="V4162">
            <v>2875.9078356164382</v>
          </cell>
        </row>
        <row r="4163">
          <cell r="B4163">
            <v>31796</v>
          </cell>
          <cell r="C4163">
            <v>1</v>
          </cell>
          <cell r="D4163">
            <v>1</v>
          </cell>
          <cell r="Q4163">
            <v>2003</v>
          </cell>
          <cell r="R4163" t="str">
            <v>20034</v>
          </cell>
          <cell r="S4163">
            <v>37725</v>
          </cell>
          <cell r="T4163">
            <v>2923.07</v>
          </cell>
          <cell r="U4163">
            <v>2925.6583333333342</v>
          </cell>
          <cell r="V4163">
            <v>2875.9078356164382</v>
          </cell>
        </row>
        <row r="4164">
          <cell r="B4164">
            <v>31797</v>
          </cell>
          <cell r="C4164">
            <v>1</v>
          </cell>
          <cell r="D4164">
            <v>1</v>
          </cell>
          <cell r="Q4164">
            <v>2003</v>
          </cell>
          <cell r="R4164" t="str">
            <v>20034</v>
          </cell>
          <cell r="S4164">
            <v>37726</v>
          </cell>
          <cell r="T4164">
            <v>2931.69</v>
          </cell>
          <cell r="U4164">
            <v>2925.6583333333342</v>
          </cell>
          <cell r="V4164">
            <v>2875.9078356164382</v>
          </cell>
        </row>
        <row r="4165">
          <cell r="B4165">
            <v>31798</v>
          </cell>
          <cell r="C4165">
            <v>1</v>
          </cell>
          <cell r="D4165">
            <v>1</v>
          </cell>
          <cell r="Q4165">
            <v>2003</v>
          </cell>
          <cell r="R4165" t="str">
            <v>20034</v>
          </cell>
          <cell r="S4165">
            <v>37727</v>
          </cell>
          <cell r="T4165">
            <v>2919.58</v>
          </cell>
          <cell r="U4165">
            <v>2925.6583333333342</v>
          </cell>
          <cell r="V4165">
            <v>2875.9078356164382</v>
          </cell>
        </row>
        <row r="4166">
          <cell r="B4166">
            <v>31799</v>
          </cell>
          <cell r="C4166">
            <v>1</v>
          </cell>
          <cell r="D4166">
            <v>1</v>
          </cell>
          <cell r="Q4166">
            <v>2003</v>
          </cell>
          <cell r="R4166" t="str">
            <v>20034</v>
          </cell>
          <cell r="S4166">
            <v>37728</v>
          </cell>
          <cell r="T4166">
            <v>2918.01</v>
          </cell>
          <cell r="U4166">
            <v>2925.6583333333342</v>
          </cell>
          <cell r="V4166">
            <v>2875.9078356164382</v>
          </cell>
        </row>
        <row r="4167">
          <cell r="B4167">
            <v>31800</v>
          </cell>
          <cell r="C4167">
            <v>1</v>
          </cell>
          <cell r="D4167">
            <v>1</v>
          </cell>
          <cell r="Q4167">
            <v>2003</v>
          </cell>
          <cell r="R4167" t="str">
            <v>20034</v>
          </cell>
          <cell r="S4167">
            <v>37729</v>
          </cell>
          <cell r="T4167">
            <v>2918.01</v>
          </cell>
          <cell r="U4167">
            <v>2925.6583333333342</v>
          </cell>
          <cell r="V4167">
            <v>2875.9078356164382</v>
          </cell>
        </row>
        <row r="4168">
          <cell r="B4168">
            <v>31801</v>
          </cell>
          <cell r="C4168">
            <v>1</v>
          </cell>
          <cell r="D4168">
            <v>1</v>
          </cell>
          <cell r="Q4168">
            <v>2003</v>
          </cell>
          <cell r="R4168" t="str">
            <v>20034</v>
          </cell>
          <cell r="S4168">
            <v>37730</v>
          </cell>
          <cell r="T4168">
            <v>2918.01</v>
          </cell>
          <cell r="U4168">
            <v>2925.6583333333342</v>
          </cell>
          <cell r="V4168">
            <v>2875.9078356164382</v>
          </cell>
        </row>
        <row r="4169">
          <cell r="B4169">
            <v>31802</v>
          </cell>
          <cell r="C4169">
            <v>1</v>
          </cell>
          <cell r="D4169">
            <v>1</v>
          </cell>
          <cell r="Q4169">
            <v>2003</v>
          </cell>
          <cell r="R4169" t="str">
            <v>20034</v>
          </cell>
          <cell r="S4169">
            <v>37731</v>
          </cell>
          <cell r="T4169">
            <v>2918.01</v>
          </cell>
          <cell r="U4169">
            <v>2925.6583333333342</v>
          </cell>
          <cell r="V4169">
            <v>2875.9078356164382</v>
          </cell>
        </row>
        <row r="4170">
          <cell r="B4170">
            <v>31803</v>
          </cell>
          <cell r="C4170">
            <v>1</v>
          </cell>
          <cell r="D4170">
            <v>1</v>
          </cell>
          <cell r="Q4170">
            <v>2003</v>
          </cell>
          <cell r="R4170" t="str">
            <v>20034</v>
          </cell>
          <cell r="S4170">
            <v>37732</v>
          </cell>
          <cell r="T4170">
            <v>2918.01</v>
          </cell>
          <cell r="U4170">
            <v>2925.6583333333342</v>
          </cell>
          <cell r="V4170">
            <v>2875.9078356164382</v>
          </cell>
        </row>
        <row r="4171">
          <cell r="B4171">
            <v>31804</v>
          </cell>
          <cell r="C4171">
            <v>1</v>
          </cell>
          <cell r="D4171">
            <v>1</v>
          </cell>
          <cell r="Q4171">
            <v>2003</v>
          </cell>
          <cell r="R4171" t="str">
            <v>20034</v>
          </cell>
          <cell r="S4171">
            <v>37733</v>
          </cell>
          <cell r="T4171">
            <v>2920.04</v>
          </cell>
          <cell r="U4171">
            <v>2925.6583333333342</v>
          </cell>
          <cell r="V4171">
            <v>2875.9078356164382</v>
          </cell>
        </row>
        <row r="4172">
          <cell r="B4172">
            <v>31805</v>
          </cell>
          <cell r="C4172">
            <v>1</v>
          </cell>
          <cell r="D4172">
            <v>1</v>
          </cell>
          <cell r="Q4172">
            <v>2003</v>
          </cell>
          <cell r="R4172" t="str">
            <v>20034</v>
          </cell>
          <cell r="S4172">
            <v>37734</v>
          </cell>
          <cell r="T4172">
            <v>2916.03</v>
          </cell>
          <cell r="U4172">
            <v>2925.6583333333342</v>
          </cell>
          <cell r="V4172">
            <v>2875.9078356164382</v>
          </cell>
        </row>
        <row r="4173">
          <cell r="B4173">
            <v>31806</v>
          </cell>
          <cell r="C4173">
            <v>1</v>
          </cell>
          <cell r="D4173">
            <v>1</v>
          </cell>
          <cell r="Q4173">
            <v>2003</v>
          </cell>
          <cell r="R4173" t="str">
            <v>20034</v>
          </cell>
          <cell r="S4173">
            <v>37735</v>
          </cell>
          <cell r="T4173">
            <v>2911</v>
          </cell>
          <cell r="U4173">
            <v>2925.6583333333342</v>
          </cell>
          <cell r="V4173">
            <v>2875.9078356164382</v>
          </cell>
        </row>
        <row r="4174">
          <cell r="B4174">
            <v>31807</v>
          </cell>
          <cell r="C4174">
            <v>1</v>
          </cell>
          <cell r="D4174">
            <v>1</v>
          </cell>
          <cell r="Q4174">
            <v>2003</v>
          </cell>
          <cell r="R4174" t="str">
            <v>20034</v>
          </cell>
          <cell r="S4174">
            <v>37736</v>
          </cell>
          <cell r="T4174">
            <v>2908.25</v>
          </cell>
          <cell r="U4174">
            <v>2925.6583333333342</v>
          </cell>
          <cell r="V4174">
            <v>2875.9078356164382</v>
          </cell>
        </row>
        <row r="4175">
          <cell r="B4175">
            <v>31808</v>
          </cell>
          <cell r="C4175">
            <v>1</v>
          </cell>
          <cell r="D4175">
            <v>1</v>
          </cell>
          <cell r="Q4175">
            <v>2003</v>
          </cell>
          <cell r="R4175" t="str">
            <v>20034</v>
          </cell>
          <cell r="S4175">
            <v>37737</v>
          </cell>
          <cell r="T4175">
            <v>2912.83</v>
          </cell>
          <cell r="U4175">
            <v>2925.6583333333342</v>
          </cell>
          <cell r="V4175">
            <v>2875.9078356164382</v>
          </cell>
        </row>
        <row r="4176">
          <cell r="B4176">
            <v>31809</v>
          </cell>
          <cell r="C4176">
            <v>1</v>
          </cell>
          <cell r="D4176">
            <v>1</v>
          </cell>
          <cell r="Q4176">
            <v>2003</v>
          </cell>
          <cell r="R4176" t="str">
            <v>20034</v>
          </cell>
          <cell r="S4176">
            <v>37738</v>
          </cell>
          <cell r="T4176">
            <v>2912.83</v>
          </cell>
          <cell r="U4176">
            <v>2925.6583333333342</v>
          </cell>
          <cell r="V4176">
            <v>2875.9078356164382</v>
          </cell>
        </row>
        <row r="4177">
          <cell r="B4177">
            <v>31810</v>
          </cell>
          <cell r="C4177">
            <v>1</v>
          </cell>
          <cell r="D4177">
            <v>1</v>
          </cell>
          <cell r="Q4177">
            <v>2003</v>
          </cell>
          <cell r="R4177" t="str">
            <v>20034</v>
          </cell>
          <cell r="S4177">
            <v>37739</v>
          </cell>
          <cell r="T4177">
            <v>2912.83</v>
          </cell>
          <cell r="U4177">
            <v>2925.6583333333342</v>
          </cell>
          <cell r="V4177">
            <v>2875.9078356164382</v>
          </cell>
        </row>
        <row r="4178">
          <cell r="B4178">
            <v>31811</v>
          </cell>
          <cell r="C4178">
            <v>1</v>
          </cell>
          <cell r="D4178">
            <v>1</v>
          </cell>
          <cell r="Q4178">
            <v>2003</v>
          </cell>
          <cell r="R4178" t="str">
            <v>20034</v>
          </cell>
          <cell r="S4178">
            <v>37740</v>
          </cell>
          <cell r="T4178">
            <v>2900</v>
          </cell>
          <cell r="U4178">
            <v>2925.6583333333342</v>
          </cell>
          <cell r="V4178">
            <v>2875.9078356164382</v>
          </cell>
        </row>
        <row r="4179">
          <cell r="B4179">
            <v>31812</v>
          </cell>
          <cell r="C4179">
            <v>1</v>
          </cell>
          <cell r="D4179">
            <v>1</v>
          </cell>
          <cell r="Q4179">
            <v>2003</v>
          </cell>
          <cell r="R4179" t="str">
            <v>20034</v>
          </cell>
          <cell r="S4179">
            <v>37741</v>
          </cell>
          <cell r="T4179">
            <v>2887.82</v>
          </cell>
          <cell r="U4179">
            <v>2925.6583333333342</v>
          </cell>
          <cell r="V4179">
            <v>2875.9078356164382</v>
          </cell>
        </row>
        <row r="4180">
          <cell r="B4180">
            <v>31813</v>
          </cell>
          <cell r="C4180">
            <v>1</v>
          </cell>
          <cell r="D4180">
            <v>1</v>
          </cell>
          <cell r="Q4180">
            <v>2003</v>
          </cell>
          <cell r="R4180" t="str">
            <v>20035</v>
          </cell>
          <cell r="S4180">
            <v>37742</v>
          </cell>
          <cell r="T4180">
            <v>2868.43</v>
          </cell>
          <cell r="U4180">
            <v>2856.1654838709674</v>
          </cell>
          <cell r="V4180">
            <v>2875.9078356164382</v>
          </cell>
        </row>
        <row r="4181">
          <cell r="B4181">
            <v>31814</v>
          </cell>
          <cell r="C4181">
            <v>1</v>
          </cell>
          <cell r="D4181">
            <v>1</v>
          </cell>
          <cell r="Q4181">
            <v>2003</v>
          </cell>
          <cell r="R4181" t="str">
            <v>20035</v>
          </cell>
          <cell r="S4181">
            <v>37743</v>
          </cell>
          <cell r="T4181">
            <v>2868.43</v>
          </cell>
          <cell r="U4181">
            <v>2856.1654838709674</v>
          </cell>
          <cell r="V4181">
            <v>2875.9078356164382</v>
          </cell>
        </row>
        <row r="4182">
          <cell r="B4182">
            <v>31815</v>
          </cell>
          <cell r="C4182">
            <v>1</v>
          </cell>
          <cell r="D4182">
            <v>1</v>
          </cell>
          <cell r="Q4182">
            <v>2003</v>
          </cell>
          <cell r="R4182" t="str">
            <v>20035</v>
          </cell>
          <cell r="S4182">
            <v>37744</v>
          </cell>
          <cell r="T4182">
            <v>2865.94</v>
          </cell>
          <cell r="U4182">
            <v>2856.1654838709674</v>
          </cell>
          <cell r="V4182">
            <v>2875.9078356164382</v>
          </cell>
        </row>
        <row r="4183">
          <cell r="B4183">
            <v>31816</v>
          </cell>
          <cell r="C4183">
            <v>1</v>
          </cell>
          <cell r="D4183">
            <v>1</v>
          </cell>
          <cell r="Q4183">
            <v>2003</v>
          </cell>
          <cell r="R4183" t="str">
            <v>20035</v>
          </cell>
          <cell r="S4183">
            <v>37745</v>
          </cell>
          <cell r="T4183">
            <v>2865.94</v>
          </cell>
          <cell r="U4183">
            <v>2856.1654838709674</v>
          </cell>
          <cell r="V4183">
            <v>2875.9078356164382</v>
          </cell>
        </row>
        <row r="4184">
          <cell r="B4184">
            <v>31817</v>
          </cell>
          <cell r="C4184">
            <v>1</v>
          </cell>
          <cell r="D4184">
            <v>1</v>
          </cell>
          <cell r="Q4184">
            <v>2003</v>
          </cell>
          <cell r="R4184" t="str">
            <v>20035</v>
          </cell>
          <cell r="S4184">
            <v>37746</v>
          </cell>
          <cell r="T4184">
            <v>2865.94</v>
          </cell>
          <cell r="U4184">
            <v>2856.1654838709674</v>
          </cell>
          <cell r="V4184">
            <v>2875.9078356164382</v>
          </cell>
        </row>
        <row r="4185">
          <cell r="B4185">
            <v>31818</v>
          </cell>
          <cell r="C4185">
            <v>1</v>
          </cell>
          <cell r="D4185">
            <v>1</v>
          </cell>
          <cell r="Q4185">
            <v>2003</v>
          </cell>
          <cell r="R4185" t="str">
            <v>20035</v>
          </cell>
          <cell r="S4185">
            <v>37747</v>
          </cell>
          <cell r="T4185">
            <v>2858.37</v>
          </cell>
          <cell r="U4185">
            <v>2856.1654838709674</v>
          </cell>
          <cell r="V4185">
            <v>2875.9078356164382</v>
          </cell>
        </row>
        <row r="4186">
          <cell r="B4186">
            <v>31819</v>
          </cell>
          <cell r="C4186">
            <v>1</v>
          </cell>
          <cell r="D4186">
            <v>1</v>
          </cell>
          <cell r="Q4186">
            <v>2003</v>
          </cell>
          <cell r="R4186" t="str">
            <v>20035</v>
          </cell>
          <cell r="S4186">
            <v>37748</v>
          </cell>
          <cell r="T4186">
            <v>2856.98</v>
          </cell>
          <cell r="U4186">
            <v>2856.1654838709674</v>
          </cell>
          <cell r="V4186">
            <v>2875.9078356164382</v>
          </cell>
        </row>
        <row r="4187">
          <cell r="B4187">
            <v>31820</v>
          </cell>
          <cell r="C4187">
            <v>1</v>
          </cell>
          <cell r="D4187">
            <v>1</v>
          </cell>
          <cell r="Q4187">
            <v>2003</v>
          </cell>
          <cell r="R4187" t="str">
            <v>20035</v>
          </cell>
          <cell r="S4187">
            <v>37749</v>
          </cell>
          <cell r="T4187">
            <v>2866.06</v>
          </cell>
          <cell r="U4187">
            <v>2856.1654838709674</v>
          </cell>
          <cell r="V4187">
            <v>2875.9078356164382</v>
          </cell>
        </row>
        <row r="4188">
          <cell r="B4188">
            <v>31821</v>
          </cell>
          <cell r="C4188">
            <v>1</v>
          </cell>
          <cell r="D4188">
            <v>1</v>
          </cell>
          <cell r="Q4188">
            <v>2003</v>
          </cell>
          <cell r="R4188" t="str">
            <v>20035</v>
          </cell>
          <cell r="S4188">
            <v>37750</v>
          </cell>
          <cell r="T4188">
            <v>2848.41</v>
          </cell>
          <cell r="U4188">
            <v>2856.1654838709674</v>
          </cell>
          <cell r="V4188">
            <v>2875.9078356164382</v>
          </cell>
        </row>
        <row r="4189">
          <cell r="B4189">
            <v>31822</v>
          </cell>
          <cell r="C4189">
            <v>1</v>
          </cell>
          <cell r="D4189">
            <v>1</v>
          </cell>
          <cell r="Q4189">
            <v>2003</v>
          </cell>
          <cell r="R4189" t="str">
            <v>20035</v>
          </cell>
          <cell r="S4189">
            <v>37751</v>
          </cell>
          <cell r="T4189">
            <v>2840.04</v>
          </cell>
          <cell r="U4189">
            <v>2856.1654838709674</v>
          </cell>
          <cell r="V4189">
            <v>2875.9078356164382</v>
          </cell>
        </row>
        <row r="4190">
          <cell r="B4190">
            <v>31823</v>
          </cell>
          <cell r="C4190">
            <v>1</v>
          </cell>
          <cell r="D4190">
            <v>1</v>
          </cell>
          <cell r="Q4190">
            <v>2003</v>
          </cell>
          <cell r="R4190" t="str">
            <v>20035</v>
          </cell>
          <cell r="S4190">
            <v>37752</v>
          </cell>
          <cell r="T4190">
            <v>2840.04</v>
          </cell>
          <cell r="U4190">
            <v>2856.1654838709674</v>
          </cell>
          <cell r="V4190">
            <v>2875.9078356164382</v>
          </cell>
        </row>
        <row r="4191">
          <cell r="B4191">
            <v>31824</v>
          </cell>
          <cell r="C4191">
            <v>1</v>
          </cell>
          <cell r="D4191">
            <v>1</v>
          </cell>
          <cell r="Q4191">
            <v>2003</v>
          </cell>
          <cell r="R4191" t="str">
            <v>20035</v>
          </cell>
          <cell r="S4191">
            <v>37753</v>
          </cell>
          <cell r="T4191">
            <v>2840.04</v>
          </cell>
          <cell r="U4191">
            <v>2856.1654838709674</v>
          </cell>
          <cell r="V4191">
            <v>2875.9078356164382</v>
          </cell>
        </row>
        <row r="4192">
          <cell r="B4192">
            <v>31825</v>
          </cell>
          <cell r="C4192">
            <v>1</v>
          </cell>
          <cell r="D4192">
            <v>1</v>
          </cell>
          <cell r="Q4192">
            <v>2003</v>
          </cell>
          <cell r="R4192" t="str">
            <v>20035</v>
          </cell>
          <cell r="S4192">
            <v>37754</v>
          </cell>
          <cell r="T4192">
            <v>2833.86</v>
          </cell>
          <cell r="U4192">
            <v>2856.1654838709674</v>
          </cell>
          <cell r="V4192">
            <v>2875.9078356164382</v>
          </cell>
        </row>
        <row r="4193">
          <cell r="B4193">
            <v>31826</v>
          </cell>
          <cell r="C4193">
            <v>1</v>
          </cell>
          <cell r="D4193">
            <v>1</v>
          </cell>
          <cell r="Q4193">
            <v>2003</v>
          </cell>
          <cell r="R4193" t="str">
            <v>20035</v>
          </cell>
          <cell r="S4193">
            <v>37755</v>
          </cell>
          <cell r="T4193">
            <v>2813.6</v>
          </cell>
          <cell r="U4193">
            <v>2856.1654838709674</v>
          </cell>
          <cell r="V4193">
            <v>2875.9078356164382</v>
          </cell>
        </row>
        <row r="4194">
          <cell r="B4194">
            <v>31827</v>
          </cell>
          <cell r="C4194">
            <v>1</v>
          </cell>
          <cell r="D4194">
            <v>1</v>
          </cell>
          <cell r="Q4194">
            <v>2003</v>
          </cell>
          <cell r="R4194" t="str">
            <v>20035</v>
          </cell>
          <cell r="S4194">
            <v>37756</v>
          </cell>
          <cell r="T4194">
            <v>2821.08</v>
          </cell>
          <cell r="U4194">
            <v>2856.1654838709674</v>
          </cell>
          <cell r="V4194">
            <v>2875.9078356164382</v>
          </cell>
        </row>
        <row r="4195">
          <cell r="B4195">
            <v>31828</v>
          </cell>
          <cell r="C4195">
            <v>1</v>
          </cell>
          <cell r="D4195">
            <v>1</v>
          </cell>
          <cell r="Q4195">
            <v>2003</v>
          </cell>
          <cell r="R4195" t="str">
            <v>20035</v>
          </cell>
          <cell r="S4195">
            <v>37757</v>
          </cell>
          <cell r="T4195">
            <v>2827.99</v>
          </cell>
          <cell r="U4195">
            <v>2856.1654838709674</v>
          </cell>
          <cell r="V4195">
            <v>2875.9078356164382</v>
          </cell>
        </row>
        <row r="4196">
          <cell r="B4196">
            <v>31829</v>
          </cell>
          <cell r="C4196">
            <v>1</v>
          </cell>
          <cell r="D4196">
            <v>1</v>
          </cell>
          <cell r="Q4196">
            <v>2003</v>
          </cell>
          <cell r="R4196" t="str">
            <v>20035</v>
          </cell>
          <cell r="S4196">
            <v>37758</v>
          </cell>
          <cell r="T4196">
            <v>2816.46</v>
          </cell>
          <cell r="U4196">
            <v>2856.1654838709674</v>
          </cell>
          <cell r="V4196">
            <v>2875.9078356164382</v>
          </cell>
        </row>
        <row r="4197">
          <cell r="B4197">
            <v>31830</v>
          </cell>
          <cell r="C4197">
            <v>1</v>
          </cell>
          <cell r="D4197">
            <v>1</v>
          </cell>
          <cell r="Q4197">
            <v>2003</v>
          </cell>
          <cell r="R4197" t="str">
            <v>20035</v>
          </cell>
          <cell r="S4197">
            <v>37759</v>
          </cell>
          <cell r="T4197">
            <v>2816.46</v>
          </cell>
          <cell r="U4197">
            <v>2856.1654838709674</v>
          </cell>
          <cell r="V4197">
            <v>2875.9078356164382</v>
          </cell>
        </row>
        <row r="4198">
          <cell r="B4198">
            <v>31831</v>
          </cell>
          <cell r="C4198">
            <v>1</v>
          </cell>
          <cell r="D4198">
            <v>1</v>
          </cell>
          <cell r="Q4198">
            <v>2003</v>
          </cell>
          <cell r="R4198" t="str">
            <v>20035</v>
          </cell>
          <cell r="S4198">
            <v>37760</v>
          </cell>
          <cell r="T4198">
            <v>2816.46</v>
          </cell>
          <cell r="U4198">
            <v>2856.1654838709674</v>
          </cell>
          <cell r="V4198">
            <v>2875.9078356164382</v>
          </cell>
        </row>
        <row r="4199">
          <cell r="B4199">
            <v>31832</v>
          </cell>
          <cell r="C4199">
            <v>1</v>
          </cell>
          <cell r="D4199">
            <v>1</v>
          </cell>
          <cell r="Q4199">
            <v>2003</v>
          </cell>
          <cell r="R4199" t="str">
            <v>20035</v>
          </cell>
          <cell r="S4199">
            <v>37761</v>
          </cell>
          <cell r="T4199">
            <v>2874.77</v>
          </cell>
          <cell r="U4199">
            <v>2856.1654838709674</v>
          </cell>
          <cell r="V4199">
            <v>2875.9078356164382</v>
          </cell>
        </row>
        <row r="4200">
          <cell r="B4200">
            <v>31833</v>
          </cell>
          <cell r="C4200">
            <v>1</v>
          </cell>
          <cell r="D4200">
            <v>1</v>
          </cell>
          <cell r="Q4200">
            <v>2003</v>
          </cell>
          <cell r="R4200" t="str">
            <v>20035</v>
          </cell>
          <cell r="S4200">
            <v>37762</v>
          </cell>
          <cell r="T4200">
            <v>2909.83</v>
          </cell>
          <cell r="U4200">
            <v>2856.1654838709674</v>
          </cell>
          <cell r="V4200">
            <v>2875.9078356164382</v>
          </cell>
        </row>
        <row r="4201">
          <cell r="B4201">
            <v>31834</v>
          </cell>
          <cell r="C4201">
            <v>1</v>
          </cell>
          <cell r="D4201">
            <v>1</v>
          </cell>
          <cell r="Q4201">
            <v>2003</v>
          </cell>
          <cell r="R4201" t="str">
            <v>20035</v>
          </cell>
          <cell r="S4201">
            <v>37763</v>
          </cell>
          <cell r="T4201">
            <v>2912.46</v>
          </cell>
          <cell r="U4201">
            <v>2856.1654838709674</v>
          </cell>
          <cell r="V4201">
            <v>2875.9078356164382</v>
          </cell>
        </row>
        <row r="4202">
          <cell r="B4202">
            <v>31835</v>
          </cell>
          <cell r="C4202">
            <v>1</v>
          </cell>
          <cell r="D4202">
            <v>1</v>
          </cell>
          <cell r="Q4202">
            <v>2003</v>
          </cell>
          <cell r="R4202" t="str">
            <v>20035</v>
          </cell>
          <cell r="S4202">
            <v>37764</v>
          </cell>
          <cell r="T4202">
            <v>2905.91</v>
          </cell>
          <cell r="U4202">
            <v>2856.1654838709674</v>
          </cell>
          <cell r="V4202">
            <v>2875.9078356164382</v>
          </cell>
        </row>
        <row r="4203">
          <cell r="B4203">
            <v>31836</v>
          </cell>
          <cell r="C4203">
            <v>1</v>
          </cell>
          <cell r="D4203">
            <v>1</v>
          </cell>
          <cell r="Q4203">
            <v>2003</v>
          </cell>
          <cell r="R4203" t="str">
            <v>20035</v>
          </cell>
          <cell r="S4203">
            <v>37765</v>
          </cell>
          <cell r="T4203">
            <v>2868.37</v>
          </cell>
          <cell r="U4203">
            <v>2856.1654838709674</v>
          </cell>
          <cell r="V4203">
            <v>2875.9078356164382</v>
          </cell>
        </row>
        <row r="4204">
          <cell r="B4204">
            <v>31837</v>
          </cell>
          <cell r="C4204">
            <v>1</v>
          </cell>
          <cell r="D4204">
            <v>1</v>
          </cell>
          <cell r="Q4204">
            <v>2003</v>
          </cell>
          <cell r="R4204" t="str">
            <v>20035</v>
          </cell>
          <cell r="S4204">
            <v>37766</v>
          </cell>
          <cell r="T4204">
            <v>2868.37</v>
          </cell>
          <cell r="U4204">
            <v>2856.1654838709674</v>
          </cell>
          <cell r="V4204">
            <v>2875.9078356164382</v>
          </cell>
        </row>
        <row r="4205">
          <cell r="B4205">
            <v>31838</v>
          </cell>
          <cell r="C4205">
            <v>1</v>
          </cell>
          <cell r="D4205">
            <v>1</v>
          </cell>
          <cell r="Q4205">
            <v>2003</v>
          </cell>
          <cell r="R4205" t="str">
            <v>20035</v>
          </cell>
          <cell r="S4205">
            <v>37767</v>
          </cell>
          <cell r="T4205">
            <v>2868.37</v>
          </cell>
          <cell r="U4205">
            <v>2856.1654838709674</v>
          </cell>
          <cell r="V4205">
            <v>2875.9078356164382</v>
          </cell>
        </row>
        <row r="4206">
          <cell r="B4206">
            <v>31839</v>
          </cell>
          <cell r="C4206">
            <v>1</v>
          </cell>
          <cell r="D4206">
            <v>1</v>
          </cell>
          <cell r="Q4206">
            <v>2003</v>
          </cell>
          <cell r="R4206" t="str">
            <v>20035</v>
          </cell>
          <cell r="S4206">
            <v>37768</v>
          </cell>
          <cell r="T4206">
            <v>2868.37</v>
          </cell>
          <cell r="U4206">
            <v>2856.1654838709674</v>
          </cell>
          <cell r="V4206">
            <v>2875.9078356164382</v>
          </cell>
        </row>
        <row r="4207">
          <cell r="B4207">
            <v>31840</v>
          </cell>
          <cell r="C4207">
            <v>1</v>
          </cell>
          <cell r="D4207">
            <v>1</v>
          </cell>
          <cell r="Q4207">
            <v>2003</v>
          </cell>
          <cell r="R4207" t="str">
            <v>20035</v>
          </cell>
          <cell r="S4207">
            <v>37769</v>
          </cell>
          <cell r="T4207">
            <v>2850.03</v>
          </cell>
          <cell r="U4207">
            <v>2856.1654838709674</v>
          </cell>
          <cell r="V4207">
            <v>2875.9078356164382</v>
          </cell>
        </row>
        <row r="4208">
          <cell r="B4208">
            <v>31841</v>
          </cell>
          <cell r="C4208">
            <v>1</v>
          </cell>
          <cell r="D4208">
            <v>1</v>
          </cell>
          <cell r="Q4208">
            <v>2003</v>
          </cell>
          <cell r="R4208" t="str">
            <v>20035</v>
          </cell>
          <cell r="S4208">
            <v>37770</v>
          </cell>
          <cell r="T4208">
            <v>2874.91</v>
          </cell>
          <cell r="U4208">
            <v>2856.1654838709674</v>
          </cell>
          <cell r="V4208">
            <v>2875.9078356164382</v>
          </cell>
        </row>
        <row r="4209">
          <cell r="B4209">
            <v>31842</v>
          </cell>
          <cell r="C4209">
            <v>1</v>
          </cell>
          <cell r="D4209">
            <v>1</v>
          </cell>
          <cell r="Q4209">
            <v>2003</v>
          </cell>
          <cell r="R4209" t="str">
            <v>20035</v>
          </cell>
          <cell r="S4209">
            <v>37771</v>
          </cell>
          <cell r="T4209">
            <v>2855.88</v>
          </cell>
          <cell r="U4209">
            <v>2856.1654838709674</v>
          </cell>
          <cell r="V4209">
            <v>2875.9078356164382</v>
          </cell>
        </row>
        <row r="4210">
          <cell r="B4210">
            <v>31843</v>
          </cell>
          <cell r="C4210">
            <v>1</v>
          </cell>
          <cell r="D4210">
            <v>1</v>
          </cell>
          <cell r="Q4210">
            <v>2003</v>
          </cell>
          <cell r="R4210" t="str">
            <v>20035</v>
          </cell>
          <cell r="S4210">
            <v>37772</v>
          </cell>
          <cell r="T4210">
            <v>2853.33</v>
          </cell>
          <cell r="U4210">
            <v>2856.1654838709674</v>
          </cell>
          <cell r="V4210">
            <v>2875.9078356164382</v>
          </cell>
        </row>
        <row r="4211">
          <cell r="B4211">
            <v>31844</v>
          </cell>
          <cell r="C4211">
            <v>1</v>
          </cell>
          <cell r="D4211">
            <v>1</v>
          </cell>
          <cell r="Q4211">
            <v>2003</v>
          </cell>
          <cell r="R4211" t="str">
            <v>20036</v>
          </cell>
          <cell r="S4211">
            <v>37773</v>
          </cell>
          <cell r="T4211">
            <v>2853.33</v>
          </cell>
          <cell r="U4211">
            <v>2827.4133333333343</v>
          </cell>
          <cell r="V4211">
            <v>2875.9078356164382</v>
          </cell>
        </row>
        <row r="4212">
          <cell r="B4212">
            <v>31845</v>
          </cell>
          <cell r="C4212">
            <v>1</v>
          </cell>
          <cell r="D4212">
            <v>1</v>
          </cell>
          <cell r="Q4212">
            <v>2003</v>
          </cell>
          <cell r="R4212" t="str">
            <v>20036</v>
          </cell>
          <cell r="S4212">
            <v>37774</v>
          </cell>
          <cell r="T4212">
            <v>2853.33</v>
          </cell>
          <cell r="U4212">
            <v>2827.4133333333343</v>
          </cell>
          <cell r="V4212">
            <v>2875.9078356164382</v>
          </cell>
        </row>
        <row r="4213">
          <cell r="B4213">
            <v>31846</v>
          </cell>
          <cell r="C4213">
            <v>1</v>
          </cell>
          <cell r="D4213">
            <v>1</v>
          </cell>
          <cell r="Q4213">
            <v>2003</v>
          </cell>
          <cell r="R4213" t="str">
            <v>20036</v>
          </cell>
          <cell r="S4213">
            <v>37775</v>
          </cell>
          <cell r="T4213">
            <v>2853.33</v>
          </cell>
          <cell r="U4213">
            <v>2827.4133333333343</v>
          </cell>
          <cell r="V4213">
            <v>2875.9078356164382</v>
          </cell>
        </row>
        <row r="4214">
          <cell r="B4214">
            <v>31847</v>
          </cell>
          <cell r="C4214">
            <v>1</v>
          </cell>
          <cell r="D4214">
            <v>1</v>
          </cell>
          <cell r="Q4214">
            <v>2003</v>
          </cell>
          <cell r="R4214" t="str">
            <v>20036</v>
          </cell>
          <cell r="S4214">
            <v>37776</v>
          </cell>
          <cell r="T4214">
            <v>2846.16</v>
          </cell>
          <cell r="U4214">
            <v>2827.4133333333343</v>
          </cell>
          <cell r="V4214">
            <v>2875.9078356164382</v>
          </cell>
        </row>
        <row r="4215">
          <cell r="B4215">
            <v>31848</v>
          </cell>
          <cell r="C4215">
            <v>1</v>
          </cell>
          <cell r="D4215">
            <v>1</v>
          </cell>
          <cell r="Q4215">
            <v>2003</v>
          </cell>
          <cell r="R4215" t="str">
            <v>20036</v>
          </cell>
          <cell r="S4215">
            <v>37777</v>
          </cell>
          <cell r="T4215">
            <v>2849.71</v>
          </cell>
          <cell r="U4215">
            <v>2827.4133333333343</v>
          </cell>
          <cell r="V4215">
            <v>2875.9078356164382</v>
          </cell>
        </row>
        <row r="4216">
          <cell r="B4216">
            <v>31849</v>
          </cell>
          <cell r="C4216">
            <v>1</v>
          </cell>
          <cell r="D4216">
            <v>1</v>
          </cell>
          <cell r="Q4216">
            <v>2003</v>
          </cell>
          <cell r="R4216" t="str">
            <v>20036</v>
          </cell>
          <cell r="S4216">
            <v>37778</v>
          </cell>
          <cell r="T4216">
            <v>2839.21</v>
          </cell>
          <cell r="U4216">
            <v>2827.4133333333343</v>
          </cell>
          <cell r="V4216">
            <v>2875.9078356164382</v>
          </cell>
        </row>
        <row r="4217">
          <cell r="B4217">
            <v>31850</v>
          </cell>
          <cell r="C4217">
            <v>1</v>
          </cell>
          <cell r="D4217">
            <v>1</v>
          </cell>
          <cell r="Q4217">
            <v>2003</v>
          </cell>
          <cell r="R4217" t="str">
            <v>20036</v>
          </cell>
          <cell r="S4217">
            <v>37779</v>
          </cell>
          <cell r="T4217">
            <v>2828.2</v>
          </cell>
          <cell r="U4217">
            <v>2827.4133333333343</v>
          </cell>
          <cell r="V4217">
            <v>2875.9078356164382</v>
          </cell>
        </row>
        <row r="4218">
          <cell r="B4218">
            <v>31851</v>
          </cell>
          <cell r="C4218">
            <v>1</v>
          </cell>
          <cell r="D4218">
            <v>1</v>
          </cell>
          <cell r="Q4218">
            <v>2003</v>
          </cell>
          <cell r="R4218" t="str">
            <v>20036</v>
          </cell>
          <cell r="S4218">
            <v>37780</v>
          </cell>
          <cell r="T4218">
            <v>2828.2</v>
          </cell>
          <cell r="U4218">
            <v>2827.4133333333343</v>
          </cell>
          <cell r="V4218">
            <v>2875.9078356164382</v>
          </cell>
        </row>
        <row r="4219">
          <cell r="B4219">
            <v>31852</v>
          </cell>
          <cell r="C4219">
            <v>1</v>
          </cell>
          <cell r="D4219">
            <v>1</v>
          </cell>
          <cell r="Q4219">
            <v>2003</v>
          </cell>
          <cell r="R4219" t="str">
            <v>20036</v>
          </cell>
          <cell r="S4219">
            <v>37781</v>
          </cell>
          <cell r="T4219">
            <v>2828.2</v>
          </cell>
          <cell r="U4219">
            <v>2827.4133333333343</v>
          </cell>
          <cell r="V4219">
            <v>2875.9078356164382</v>
          </cell>
        </row>
        <row r="4220">
          <cell r="B4220">
            <v>31853</v>
          </cell>
          <cell r="C4220">
            <v>1</v>
          </cell>
          <cell r="D4220">
            <v>1</v>
          </cell>
          <cell r="Q4220">
            <v>2003</v>
          </cell>
          <cell r="R4220" t="str">
            <v>20036</v>
          </cell>
          <cell r="S4220">
            <v>37782</v>
          </cell>
          <cell r="T4220">
            <v>2818.5</v>
          </cell>
          <cell r="U4220">
            <v>2827.4133333333343</v>
          </cell>
          <cell r="V4220">
            <v>2875.9078356164382</v>
          </cell>
        </row>
        <row r="4221">
          <cell r="B4221">
            <v>31854</v>
          </cell>
          <cell r="C4221">
            <v>1</v>
          </cell>
          <cell r="D4221">
            <v>1</v>
          </cell>
          <cell r="Q4221">
            <v>2003</v>
          </cell>
          <cell r="R4221" t="str">
            <v>20036</v>
          </cell>
          <cell r="S4221">
            <v>37783</v>
          </cell>
          <cell r="T4221">
            <v>2809.63</v>
          </cell>
          <cell r="U4221">
            <v>2827.4133333333343</v>
          </cell>
          <cell r="V4221">
            <v>2875.9078356164382</v>
          </cell>
        </row>
        <row r="4222">
          <cell r="B4222">
            <v>31855</v>
          </cell>
          <cell r="C4222">
            <v>1</v>
          </cell>
          <cell r="D4222">
            <v>1</v>
          </cell>
          <cell r="Q4222">
            <v>2003</v>
          </cell>
          <cell r="R4222" t="str">
            <v>20036</v>
          </cell>
          <cell r="S4222">
            <v>37784</v>
          </cell>
          <cell r="T4222">
            <v>2821.27</v>
          </cell>
          <cell r="U4222">
            <v>2827.4133333333343</v>
          </cell>
          <cell r="V4222">
            <v>2875.9078356164382</v>
          </cell>
        </row>
        <row r="4223">
          <cell r="B4223">
            <v>31856</v>
          </cell>
          <cell r="C4223">
            <v>1</v>
          </cell>
          <cell r="D4223">
            <v>1</v>
          </cell>
          <cell r="Q4223">
            <v>2003</v>
          </cell>
          <cell r="R4223" t="str">
            <v>20036</v>
          </cell>
          <cell r="S4223">
            <v>37785</v>
          </cell>
          <cell r="T4223">
            <v>2832.2</v>
          </cell>
          <cell r="U4223">
            <v>2827.4133333333343</v>
          </cell>
          <cell r="V4223">
            <v>2875.9078356164382</v>
          </cell>
        </row>
        <row r="4224">
          <cell r="B4224">
            <v>31857</v>
          </cell>
          <cell r="C4224">
            <v>1</v>
          </cell>
          <cell r="D4224">
            <v>1</v>
          </cell>
          <cell r="Q4224">
            <v>2003</v>
          </cell>
          <cell r="R4224" t="str">
            <v>20036</v>
          </cell>
          <cell r="S4224">
            <v>37786</v>
          </cell>
          <cell r="T4224">
            <v>2821.61</v>
          </cell>
          <cell r="U4224">
            <v>2827.4133333333343</v>
          </cell>
          <cell r="V4224">
            <v>2875.9078356164382</v>
          </cell>
        </row>
        <row r="4225">
          <cell r="B4225">
            <v>31858</v>
          </cell>
          <cell r="C4225">
            <v>1</v>
          </cell>
          <cell r="D4225">
            <v>1</v>
          </cell>
          <cell r="Q4225">
            <v>2003</v>
          </cell>
          <cell r="R4225" t="str">
            <v>20036</v>
          </cell>
          <cell r="S4225">
            <v>37787</v>
          </cell>
          <cell r="T4225">
            <v>2821.61</v>
          </cell>
          <cell r="U4225">
            <v>2827.4133333333343</v>
          </cell>
          <cell r="V4225">
            <v>2875.9078356164382</v>
          </cell>
        </row>
        <row r="4226">
          <cell r="B4226">
            <v>31859</v>
          </cell>
          <cell r="C4226">
            <v>1</v>
          </cell>
          <cell r="D4226">
            <v>1</v>
          </cell>
          <cell r="Q4226">
            <v>2003</v>
          </cell>
          <cell r="R4226" t="str">
            <v>20036</v>
          </cell>
          <cell r="S4226">
            <v>37788</v>
          </cell>
          <cell r="T4226">
            <v>2821.61</v>
          </cell>
          <cell r="U4226">
            <v>2827.4133333333343</v>
          </cell>
          <cell r="V4226">
            <v>2875.9078356164382</v>
          </cell>
        </row>
        <row r="4227">
          <cell r="B4227">
            <v>31860</v>
          </cell>
          <cell r="C4227">
            <v>1</v>
          </cell>
          <cell r="D4227">
            <v>1</v>
          </cell>
          <cell r="Q4227">
            <v>2003</v>
          </cell>
          <cell r="R4227" t="str">
            <v>20036</v>
          </cell>
          <cell r="S4227">
            <v>37789</v>
          </cell>
          <cell r="T4227">
            <v>2818.62</v>
          </cell>
          <cell r="U4227">
            <v>2827.4133333333343</v>
          </cell>
          <cell r="V4227">
            <v>2875.9078356164382</v>
          </cell>
        </row>
        <row r="4228">
          <cell r="B4228">
            <v>31861</v>
          </cell>
          <cell r="C4228">
            <v>1</v>
          </cell>
          <cell r="D4228">
            <v>1</v>
          </cell>
          <cell r="Q4228">
            <v>2003</v>
          </cell>
          <cell r="R4228" t="str">
            <v>20036</v>
          </cell>
          <cell r="S4228">
            <v>37790</v>
          </cell>
          <cell r="T4228">
            <v>2828.96</v>
          </cell>
          <cell r="U4228">
            <v>2827.4133333333343</v>
          </cell>
          <cell r="V4228">
            <v>2875.9078356164382</v>
          </cell>
        </row>
        <row r="4229">
          <cell r="B4229">
            <v>31862</v>
          </cell>
          <cell r="C4229">
            <v>1</v>
          </cell>
          <cell r="D4229">
            <v>1</v>
          </cell>
          <cell r="Q4229">
            <v>2003</v>
          </cell>
          <cell r="R4229" t="str">
            <v>20036</v>
          </cell>
          <cell r="S4229">
            <v>37791</v>
          </cell>
          <cell r="T4229">
            <v>2829.42</v>
          </cell>
          <cell r="U4229">
            <v>2827.4133333333343</v>
          </cell>
          <cell r="V4229">
            <v>2875.9078356164382</v>
          </cell>
        </row>
        <row r="4230">
          <cell r="B4230">
            <v>31863</v>
          </cell>
          <cell r="C4230">
            <v>1</v>
          </cell>
          <cell r="D4230">
            <v>1</v>
          </cell>
          <cell r="Q4230">
            <v>2003</v>
          </cell>
          <cell r="R4230" t="str">
            <v>20036</v>
          </cell>
          <cell r="S4230">
            <v>37792</v>
          </cell>
          <cell r="T4230">
            <v>2827.4</v>
          </cell>
          <cell r="U4230">
            <v>2827.4133333333343</v>
          </cell>
          <cell r="V4230">
            <v>2875.9078356164382</v>
          </cell>
        </row>
        <row r="4231">
          <cell r="B4231">
            <v>31864</v>
          </cell>
          <cell r="C4231">
            <v>1</v>
          </cell>
          <cell r="D4231">
            <v>1</v>
          </cell>
          <cell r="Q4231">
            <v>2003</v>
          </cell>
          <cell r="R4231" t="str">
            <v>20036</v>
          </cell>
          <cell r="S4231">
            <v>37793</v>
          </cell>
          <cell r="T4231">
            <v>2826.36</v>
          </cell>
          <cell r="U4231">
            <v>2827.4133333333343</v>
          </cell>
          <cell r="V4231">
            <v>2875.9078356164382</v>
          </cell>
        </row>
        <row r="4232">
          <cell r="B4232">
            <v>31865</v>
          </cell>
          <cell r="C4232">
            <v>1</v>
          </cell>
          <cell r="D4232">
            <v>1</v>
          </cell>
          <cell r="Q4232">
            <v>2003</v>
          </cell>
          <cell r="R4232" t="str">
            <v>20036</v>
          </cell>
          <cell r="S4232">
            <v>37794</v>
          </cell>
          <cell r="T4232">
            <v>2826.36</v>
          </cell>
          <cell r="U4232">
            <v>2827.4133333333343</v>
          </cell>
          <cell r="V4232">
            <v>2875.9078356164382</v>
          </cell>
        </row>
        <row r="4233">
          <cell r="B4233">
            <v>31866</v>
          </cell>
          <cell r="C4233">
            <v>1</v>
          </cell>
          <cell r="D4233">
            <v>1</v>
          </cell>
          <cell r="Q4233">
            <v>2003</v>
          </cell>
          <cell r="R4233" t="str">
            <v>20036</v>
          </cell>
          <cell r="S4233">
            <v>37795</v>
          </cell>
          <cell r="T4233">
            <v>2826.36</v>
          </cell>
          <cell r="U4233">
            <v>2827.4133333333343</v>
          </cell>
          <cell r="V4233">
            <v>2875.9078356164382</v>
          </cell>
        </row>
        <row r="4234">
          <cell r="B4234">
            <v>31867</v>
          </cell>
          <cell r="C4234">
            <v>1</v>
          </cell>
          <cell r="D4234">
            <v>1</v>
          </cell>
          <cell r="Q4234">
            <v>2003</v>
          </cell>
          <cell r="R4234" t="str">
            <v>20036</v>
          </cell>
          <cell r="S4234">
            <v>37796</v>
          </cell>
          <cell r="T4234">
            <v>2826.36</v>
          </cell>
          <cell r="U4234">
            <v>2827.4133333333343</v>
          </cell>
          <cell r="V4234">
            <v>2875.9078356164382</v>
          </cell>
        </row>
        <row r="4235">
          <cell r="B4235">
            <v>31868</v>
          </cell>
          <cell r="C4235">
            <v>1</v>
          </cell>
          <cell r="D4235">
            <v>1</v>
          </cell>
          <cell r="Q4235">
            <v>2003</v>
          </cell>
          <cell r="R4235" t="str">
            <v>20036</v>
          </cell>
          <cell r="S4235">
            <v>37797</v>
          </cell>
          <cell r="T4235">
            <v>2815.26</v>
          </cell>
          <cell r="U4235">
            <v>2827.4133333333343</v>
          </cell>
          <cell r="V4235">
            <v>2875.9078356164382</v>
          </cell>
        </row>
        <row r="4236">
          <cell r="B4236">
            <v>31869</v>
          </cell>
          <cell r="C4236">
            <v>1</v>
          </cell>
          <cell r="D4236">
            <v>1</v>
          </cell>
          <cell r="Q4236">
            <v>2003</v>
          </cell>
          <cell r="R4236" t="str">
            <v>20036</v>
          </cell>
          <cell r="S4236">
            <v>37798</v>
          </cell>
          <cell r="T4236">
            <v>2806.96</v>
          </cell>
          <cell r="U4236">
            <v>2827.4133333333343</v>
          </cell>
          <cell r="V4236">
            <v>2875.9078356164382</v>
          </cell>
        </row>
        <row r="4237">
          <cell r="B4237">
            <v>31870</v>
          </cell>
          <cell r="C4237">
            <v>1</v>
          </cell>
          <cell r="D4237">
            <v>1</v>
          </cell>
          <cell r="Q4237">
            <v>2003</v>
          </cell>
          <cell r="R4237" t="str">
            <v>20036</v>
          </cell>
          <cell r="S4237">
            <v>37799</v>
          </cell>
          <cell r="T4237">
            <v>2812.28</v>
          </cell>
          <cell r="U4237">
            <v>2827.4133333333343</v>
          </cell>
          <cell r="V4237">
            <v>2875.9078356164382</v>
          </cell>
        </row>
        <row r="4238">
          <cell r="B4238">
            <v>31871</v>
          </cell>
          <cell r="C4238">
            <v>1</v>
          </cell>
          <cell r="D4238">
            <v>1</v>
          </cell>
          <cell r="Q4238">
            <v>2003</v>
          </cell>
          <cell r="R4238" t="str">
            <v>20036</v>
          </cell>
          <cell r="S4238">
            <v>37800</v>
          </cell>
          <cell r="T4238">
            <v>2817.32</v>
          </cell>
          <cell r="U4238">
            <v>2827.4133333333343</v>
          </cell>
          <cell r="V4238">
            <v>2875.9078356164382</v>
          </cell>
        </row>
        <row r="4239">
          <cell r="B4239">
            <v>31872</v>
          </cell>
          <cell r="C4239">
            <v>1</v>
          </cell>
          <cell r="D4239">
            <v>1</v>
          </cell>
          <cell r="Q4239">
            <v>2003</v>
          </cell>
          <cell r="R4239" t="str">
            <v>20036</v>
          </cell>
          <cell r="S4239">
            <v>37801</v>
          </cell>
          <cell r="T4239">
            <v>2817.32</v>
          </cell>
          <cell r="U4239">
            <v>2827.4133333333343</v>
          </cell>
          <cell r="V4239">
            <v>2875.9078356164382</v>
          </cell>
        </row>
        <row r="4240">
          <cell r="B4240">
            <v>31873</v>
          </cell>
          <cell r="C4240">
            <v>1</v>
          </cell>
          <cell r="D4240">
            <v>1</v>
          </cell>
          <cell r="Q4240">
            <v>2003</v>
          </cell>
          <cell r="R4240" t="str">
            <v>20036</v>
          </cell>
          <cell r="S4240">
            <v>37802</v>
          </cell>
          <cell r="T4240">
            <v>2817.32</v>
          </cell>
          <cell r="U4240">
            <v>2827.4133333333343</v>
          </cell>
          <cell r="V4240">
            <v>2875.9078356164382</v>
          </cell>
        </row>
        <row r="4241">
          <cell r="B4241">
            <v>31874</v>
          </cell>
          <cell r="C4241">
            <v>1</v>
          </cell>
          <cell r="D4241">
            <v>1</v>
          </cell>
          <cell r="Q4241">
            <v>2003</v>
          </cell>
          <cell r="R4241" t="str">
            <v>20037</v>
          </cell>
          <cell r="S4241">
            <v>37803</v>
          </cell>
          <cell r="T4241">
            <v>2817.32</v>
          </cell>
          <cell r="U4241">
            <v>2859.1996774193553</v>
          </cell>
          <cell r="V4241">
            <v>2875.9078356164382</v>
          </cell>
        </row>
        <row r="4242">
          <cell r="B4242">
            <v>31875</v>
          </cell>
          <cell r="C4242">
            <v>1</v>
          </cell>
          <cell r="D4242">
            <v>1</v>
          </cell>
          <cell r="Q4242">
            <v>2003</v>
          </cell>
          <cell r="R4242" t="str">
            <v>20037</v>
          </cell>
          <cell r="S4242">
            <v>37804</v>
          </cell>
          <cell r="T4242">
            <v>2817.63</v>
          </cell>
          <cell r="U4242">
            <v>2859.1996774193553</v>
          </cell>
          <cell r="V4242">
            <v>2875.9078356164382</v>
          </cell>
        </row>
        <row r="4243">
          <cell r="B4243">
            <v>31876</v>
          </cell>
          <cell r="C4243">
            <v>1</v>
          </cell>
          <cell r="D4243">
            <v>1</v>
          </cell>
          <cell r="Q4243">
            <v>2003</v>
          </cell>
          <cell r="R4243" t="str">
            <v>20037</v>
          </cell>
          <cell r="S4243">
            <v>37805</v>
          </cell>
          <cell r="T4243">
            <v>2812.4</v>
          </cell>
          <cell r="U4243">
            <v>2859.1996774193553</v>
          </cell>
          <cell r="V4243">
            <v>2875.9078356164382</v>
          </cell>
        </row>
        <row r="4244">
          <cell r="B4244">
            <v>31877</v>
          </cell>
          <cell r="C4244">
            <v>1</v>
          </cell>
          <cell r="D4244">
            <v>1</v>
          </cell>
          <cell r="Q4244">
            <v>2003</v>
          </cell>
          <cell r="R4244" t="str">
            <v>20037</v>
          </cell>
          <cell r="S4244">
            <v>37806</v>
          </cell>
          <cell r="T4244">
            <v>2815.14</v>
          </cell>
          <cell r="U4244">
            <v>2859.1996774193553</v>
          </cell>
          <cell r="V4244">
            <v>2875.9078356164382</v>
          </cell>
        </row>
        <row r="4245">
          <cell r="B4245">
            <v>31878</v>
          </cell>
          <cell r="C4245">
            <v>1</v>
          </cell>
          <cell r="D4245">
            <v>1</v>
          </cell>
          <cell r="Q4245">
            <v>2003</v>
          </cell>
          <cell r="R4245" t="str">
            <v>20037</v>
          </cell>
          <cell r="S4245">
            <v>37807</v>
          </cell>
          <cell r="T4245">
            <v>2815.14</v>
          </cell>
          <cell r="U4245">
            <v>2859.1996774193553</v>
          </cell>
          <cell r="V4245">
            <v>2875.9078356164382</v>
          </cell>
        </row>
        <row r="4246">
          <cell r="B4246">
            <v>31879</v>
          </cell>
          <cell r="C4246">
            <v>1</v>
          </cell>
          <cell r="D4246">
            <v>1</v>
          </cell>
          <cell r="Q4246">
            <v>2003</v>
          </cell>
          <cell r="R4246" t="str">
            <v>20037</v>
          </cell>
          <cell r="S4246">
            <v>37808</v>
          </cell>
          <cell r="T4246">
            <v>2815.14</v>
          </cell>
          <cell r="U4246">
            <v>2859.1996774193553</v>
          </cell>
          <cell r="V4246">
            <v>2875.9078356164382</v>
          </cell>
        </row>
        <row r="4247">
          <cell r="B4247">
            <v>31880</v>
          </cell>
          <cell r="C4247">
            <v>1</v>
          </cell>
          <cell r="D4247">
            <v>1</v>
          </cell>
          <cell r="Q4247">
            <v>2003</v>
          </cell>
          <cell r="R4247" t="str">
            <v>20037</v>
          </cell>
          <cell r="S4247">
            <v>37809</v>
          </cell>
          <cell r="T4247">
            <v>2815.14</v>
          </cell>
          <cell r="U4247">
            <v>2859.1996774193553</v>
          </cell>
          <cell r="V4247">
            <v>2875.9078356164382</v>
          </cell>
        </row>
        <row r="4248">
          <cell r="B4248">
            <v>31881</v>
          </cell>
          <cell r="C4248">
            <v>1</v>
          </cell>
          <cell r="D4248">
            <v>1</v>
          </cell>
          <cell r="Q4248">
            <v>2003</v>
          </cell>
          <cell r="R4248" t="str">
            <v>20037</v>
          </cell>
          <cell r="S4248">
            <v>37810</v>
          </cell>
          <cell r="T4248">
            <v>2820.85</v>
          </cell>
          <cell r="U4248">
            <v>2859.1996774193553</v>
          </cell>
          <cell r="V4248">
            <v>2875.9078356164382</v>
          </cell>
        </row>
        <row r="4249">
          <cell r="B4249">
            <v>31882</v>
          </cell>
          <cell r="C4249">
            <v>1</v>
          </cell>
          <cell r="D4249">
            <v>1</v>
          </cell>
          <cell r="Q4249">
            <v>2003</v>
          </cell>
          <cell r="R4249" t="str">
            <v>20037</v>
          </cell>
          <cell r="S4249">
            <v>37811</v>
          </cell>
          <cell r="T4249">
            <v>2838.88</v>
          </cell>
          <cell r="U4249">
            <v>2859.1996774193553</v>
          </cell>
          <cell r="V4249">
            <v>2875.9078356164382</v>
          </cell>
        </row>
        <row r="4250">
          <cell r="B4250">
            <v>31883</v>
          </cell>
          <cell r="C4250">
            <v>1</v>
          </cell>
          <cell r="D4250">
            <v>1</v>
          </cell>
          <cell r="Q4250">
            <v>2003</v>
          </cell>
          <cell r="R4250" t="str">
            <v>20037</v>
          </cell>
          <cell r="S4250">
            <v>37812</v>
          </cell>
          <cell r="T4250">
            <v>2846.89</v>
          </cell>
          <cell r="U4250">
            <v>2859.1996774193553</v>
          </cell>
          <cell r="V4250">
            <v>2875.9078356164382</v>
          </cell>
        </row>
        <row r="4251">
          <cell r="B4251">
            <v>31884</v>
          </cell>
          <cell r="C4251">
            <v>1</v>
          </cell>
          <cell r="D4251">
            <v>1</v>
          </cell>
          <cell r="Q4251">
            <v>2003</v>
          </cell>
          <cell r="R4251" t="str">
            <v>20037</v>
          </cell>
          <cell r="S4251">
            <v>37813</v>
          </cell>
          <cell r="T4251">
            <v>2855.41</v>
          </cell>
          <cell r="U4251">
            <v>2859.1996774193553</v>
          </cell>
          <cell r="V4251">
            <v>2875.9078356164382</v>
          </cell>
        </row>
        <row r="4252">
          <cell r="B4252">
            <v>31885</v>
          </cell>
          <cell r="C4252">
            <v>1</v>
          </cell>
          <cell r="D4252">
            <v>1</v>
          </cell>
          <cell r="Q4252">
            <v>2003</v>
          </cell>
          <cell r="R4252" t="str">
            <v>20037</v>
          </cell>
          <cell r="S4252">
            <v>37814</v>
          </cell>
          <cell r="T4252">
            <v>2856.96</v>
          </cell>
          <cell r="U4252">
            <v>2859.1996774193553</v>
          </cell>
          <cell r="V4252">
            <v>2875.9078356164382</v>
          </cell>
        </row>
        <row r="4253">
          <cell r="B4253">
            <v>31886</v>
          </cell>
          <cell r="C4253">
            <v>1</v>
          </cell>
          <cell r="D4253">
            <v>1</v>
          </cell>
          <cell r="Q4253">
            <v>2003</v>
          </cell>
          <cell r="R4253" t="str">
            <v>20037</v>
          </cell>
          <cell r="S4253">
            <v>37815</v>
          </cell>
          <cell r="T4253">
            <v>2856.96</v>
          </cell>
          <cell r="U4253">
            <v>2859.1996774193553</v>
          </cell>
          <cell r="V4253">
            <v>2875.9078356164382</v>
          </cell>
        </row>
        <row r="4254">
          <cell r="B4254">
            <v>31887</v>
          </cell>
          <cell r="C4254">
            <v>1</v>
          </cell>
          <cell r="D4254">
            <v>1</v>
          </cell>
          <cell r="Q4254">
            <v>2003</v>
          </cell>
          <cell r="R4254" t="str">
            <v>20037</v>
          </cell>
          <cell r="S4254">
            <v>37816</v>
          </cell>
          <cell r="T4254">
            <v>2856.96</v>
          </cell>
          <cell r="U4254">
            <v>2859.1996774193553</v>
          </cell>
          <cell r="V4254">
            <v>2875.9078356164382</v>
          </cell>
        </row>
        <row r="4255">
          <cell r="B4255">
            <v>31888</v>
          </cell>
          <cell r="C4255">
            <v>1</v>
          </cell>
          <cell r="D4255">
            <v>1</v>
          </cell>
          <cell r="Q4255">
            <v>2003</v>
          </cell>
          <cell r="R4255" t="str">
            <v>20037</v>
          </cell>
          <cell r="S4255">
            <v>37817</v>
          </cell>
          <cell r="T4255">
            <v>2871.88</v>
          </cell>
          <cell r="U4255">
            <v>2859.1996774193553</v>
          </cell>
          <cell r="V4255">
            <v>2875.9078356164382</v>
          </cell>
        </row>
        <row r="4256">
          <cell r="B4256">
            <v>31889</v>
          </cell>
          <cell r="C4256">
            <v>1</v>
          </cell>
          <cell r="D4256">
            <v>1</v>
          </cell>
          <cell r="Q4256">
            <v>2003</v>
          </cell>
          <cell r="R4256" t="str">
            <v>20037</v>
          </cell>
          <cell r="S4256">
            <v>37818</v>
          </cell>
          <cell r="T4256">
            <v>2879.37</v>
          </cell>
          <cell r="U4256">
            <v>2859.1996774193553</v>
          </cell>
          <cell r="V4256">
            <v>2875.9078356164382</v>
          </cell>
        </row>
        <row r="4257">
          <cell r="B4257">
            <v>31890</v>
          </cell>
          <cell r="C4257">
            <v>1</v>
          </cell>
          <cell r="D4257">
            <v>1</v>
          </cell>
          <cell r="Q4257">
            <v>2003</v>
          </cell>
          <cell r="R4257" t="str">
            <v>20037</v>
          </cell>
          <cell r="S4257">
            <v>37819</v>
          </cell>
          <cell r="T4257">
            <v>2888.57</v>
          </cell>
          <cell r="U4257">
            <v>2859.1996774193553</v>
          </cell>
          <cell r="V4257">
            <v>2875.9078356164382</v>
          </cell>
        </row>
        <row r="4258">
          <cell r="B4258">
            <v>31891</v>
          </cell>
          <cell r="C4258">
            <v>1</v>
          </cell>
          <cell r="D4258">
            <v>1</v>
          </cell>
          <cell r="Q4258">
            <v>2003</v>
          </cell>
          <cell r="R4258" t="str">
            <v>20037</v>
          </cell>
          <cell r="S4258">
            <v>37820</v>
          </cell>
          <cell r="T4258">
            <v>2883.9</v>
          </cell>
          <cell r="U4258">
            <v>2859.1996774193553</v>
          </cell>
          <cell r="V4258">
            <v>2875.9078356164382</v>
          </cell>
        </row>
        <row r="4259">
          <cell r="B4259">
            <v>31892</v>
          </cell>
          <cell r="C4259">
            <v>1</v>
          </cell>
          <cell r="D4259">
            <v>1</v>
          </cell>
          <cell r="Q4259">
            <v>2003</v>
          </cell>
          <cell r="R4259" t="str">
            <v>20037</v>
          </cell>
          <cell r="S4259">
            <v>37821</v>
          </cell>
          <cell r="T4259">
            <v>2880.69</v>
          </cell>
          <cell r="U4259">
            <v>2859.1996774193553</v>
          </cell>
          <cell r="V4259">
            <v>2875.9078356164382</v>
          </cell>
        </row>
        <row r="4260">
          <cell r="B4260">
            <v>31893</v>
          </cell>
          <cell r="C4260">
            <v>1</v>
          </cell>
          <cell r="D4260">
            <v>1</v>
          </cell>
          <cell r="Q4260">
            <v>2003</v>
          </cell>
          <cell r="R4260" t="str">
            <v>20037</v>
          </cell>
          <cell r="S4260">
            <v>37822</v>
          </cell>
          <cell r="T4260">
            <v>2880.69</v>
          </cell>
          <cell r="U4260">
            <v>2859.1996774193553</v>
          </cell>
          <cell r="V4260">
            <v>2875.9078356164382</v>
          </cell>
        </row>
        <row r="4261">
          <cell r="B4261">
            <v>31894</v>
          </cell>
          <cell r="C4261">
            <v>1</v>
          </cell>
          <cell r="D4261">
            <v>1</v>
          </cell>
          <cell r="Q4261">
            <v>2003</v>
          </cell>
          <cell r="R4261" t="str">
            <v>20037</v>
          </cell>
          <cell r="S4261">
            <v>37823</v>
          </cell>
          <cell r="T4261">
            <v>2880.69</v>
          </cell>
          <cell r="U4261">
            <v>2859.1996774193553</v>
          </cell>
          <cell r="V4261">
            <v>2875.9078356164382</v>
          </cell>
        </row>
        <row r="4262">
          <cell r="B4262">
            <v>31895</v>
          </cell>
          <cell r="C4262">
            <v>1</v>
          </cell>
          <cell r="D4262">
            <v>1</v>
          </cell>
          <cell r="Q4262">
            <v>2003</v>
          </cell>
          <cell r="R4262" t="str">
            <v>20037</v>
          </cell>
          <cell r="S4262">
            <v>37824</v>
          </cell>
          <cell r="T4262">
            <v>2878.33</v>
          </cell>
          <cell r="U4262">
            <v>2859.1996774193553</v>
          </cell>
          <cell r="V4262">
            <v>2875.9078356164382</v>
          </cell>
        </row>
        <row r="4263">
          <cell r="B4263">
            <v>31896</v>
          </cell>
          <cell r="C4263">
            <v>1</v>
          </cell>
          <cell r="D4263">
            <v>1</v>
          </cell>
          <cell r="Q4263">
            <v>2003</v>
          </cell>
          <cell r="R4263" t="str">
            <v>20037</v>
          </cell>
          <cell r="S4263">
            <v>37825</v>
          </cell>
          <cell r="T4263">
            <v>2878.56</v>
          </cell>
          <cell r="U4263">
            <v>2859.1996774193553</v>
          </cell>
          <cell r="V4263">
            <v>2875.9078356164382</v>
          </cell>
        </row>
        <row r="4264">
          <cell r="B4264">
            <v>31897</v>
          </cell>
          <cell r="C4264">
            <v>1</v>
          </cell>
          <cell r="D4264">
            <v>1</v>
          </cell>
          <cell r="Q4264">
            <v>2003</v>
          </cell>
          <cell r="R4264" t="str">
            <v>20037</v>
          </cell>
          <cell r="S4264">
            <v>37826</v>
          </cell>
          <cell r="T4264">
            <v>2882.7</v>
          </cell>
          <cell r="U4264">
            <v>2859.1996774193553</v>
          </cell>
          <cell r="V4264">
            <v>2875.9078356164382</v>
          </cell>
        </row>
        <row r="4265">
          <cell r="B4265">
            <v>31898</v>
          </cell>
          <cell r="C4265">
            <v>1</v>
          </cell>
          <cell r="D4265">
            <v>1</v>
          </cell>
          <cell r="Q4265">
            <v>2003</v>
          </cell>
          <cell r="R4265" t="str">
            <v>20037</v>
          </cell>
          <cell r="S4265">
            <v>37827</v>
          </cell>
          <cell r="T4265">
            <v>2887.31</v>
          </cell>
          <cell r="U4265">
            <v>2859.1996774193553</v>
          </cell>
          <cell r="V4265">
            <v>2875.9078356164382</v>
          </cell>
        </row>
        <row r="4266">
          <cell r="B4266">
            <v>31899</v>
          </cell>
          <cell r="C4266">
            <v>1</v>
          </cell>
          <cell r="D4266">
            <v>1</v>
          </cell>
          <cell r="Q4266">
            <v>2003</v>
          </cell>
          <cell r="R4266" t="str">
            <v>20037</v>
          </cell>
          <cell r="S4266">
            <v>37828</v>
          </cell>
          <cell r="T4266">
            <v>2888.32</v>
          </cell>
          <cell r="U4266">
            <v>2859.1996774193553</v>
          </cell>
          <cell r="V4266">
            <v>2875.9078356164382</v>
          </cell>
        </row>
        <row r="4267">
          <cell r="B4267">
            <v>31900</v>
          </cell>
          <cell r="C4267">
            <v>1</v>
          </cell>
          <cell r="D4267">
            <v>1</v>
          </cell>
          <cell r="Q4267">
            <v>2003</v>
          </cell>
          <cell r="R4267" t="str">
            <v>20037</v>
          </cell>
          <cell r="S4267">
            <v>37829</v>
          </cell>
          <cell r="T4267">
            <v>2888.32</v>
          </cell>
          <cell r="U4267">
            <v>2859.1996774193553</v>
          </cell>
          <cell r="V4267">
            <v>2875.9078356164382</v>
          </cell>
        </row>
        <row r="4268">
          <cell r="B4268">
            <v>31901</v>
          </cell>
          <cell r="C4268">
            <v>1</v>
          </cell>
          <cell r="D4268">
            <v>1</v>
          </cell>
          <cell r="Q4268">
            <v>2003</v>
          </cell>
          <cell r="R4268" t="str">
            <v>20037</v>
          </cell>
          <cell r="S4268">
            <v>37830</v>
          </cell>
          <cell r="T4268">
            <v>2888.32</v>
          </cell>
          <cell r="U4268">
            <v>2859.1996774193553</v>
          </cell>
          <cell r="V4268">
            <v>2875.9078356164382</v>
          </cell>
        </row>
        <row r="4269">
          <cell r="B4269">
            <v>31902</v>
          </cell>
          <cell r="C4269">
            <v>1</v>
          </cell>
          <cell r="D4269">
            <v>1</v>
          </cell>
          <cell r="Q4269">
            <v>2003</v>
          </cell>
          <cell r="R4269" t="str">
            <v>20037</v>
          </cell>
          <cell r="S4269">
            <v>37831</v>
          </cell>
          <cell r="T4269">
            <v>2883.15</v>
          </cell>
          <cell r="U4269">
            <v>2859.1996774193553</v>
          </cell>
          <cell r="V4269">
            <v>2875.9078356164382</v>
          </cell>
        </row>
        <row r="4270">
          <cell r="B4270">
            <v>31903</v>
          </cell>
          <cell r="C4270">
            <v>1</v>
          </cell>
          <cell r="D4270">
            <v>1</v>
          </cell>
          <cell r="Q4270">
            <v>2003</v>
          </cell>
          <cell r="R4270" t="str">
            <v>20037</v>
          </cell>
          <cell r="S4270">
            <v>37832</v>
          </cell>
          <cell r="T4270">
            <v>2873.17</v>
          </cell>
          <cell r="U4270">
            <v>2859.1996774193553</v>
          </cell>
          <cell r="V4270">
            <v>2875.9078356164382</v>
          </cell>
        </row>
        <row r="4271">
          <cell r="B4271">
            <v>31904</v>
          </cell>
          <cell r="C4271">
            <v>1</v>
          </cell>
          <cell r="D4271">
            <v>1</v>
          </cell>
          <cell r="Q4271">
            <v>2003</v>
          </cell>
          <cell r="R4271" t="str">
            <v>20037</v>
          </cell>
          <cell r="S4271">
            <v>37833</v>
          </cell>
          <cell r="T4271">
            <v>2880.4</v>
          </cell>
          <cell r="U4271">
            <v>2859.1996774193553</v>
          </cell>
          <cell r="V4271">
            <v>2875.9078356164382</v>
          </cell>
        </row>
        <row r="4272">
          <cell r="B4272">
            <v>31905</v>
          </cell>
          <cell r="C4272">
            <v>1</v>
          </cell>
          <cell r="D4272">
            <v>1</v>
          </cell>
          <cell r="Q4272">
            <v>2003</v>
          </cell>
          <cell r="R4272" t="str">
            <v>20038</v>
          </cell>
          <cell r="S4272">
            <v>37834</v>
          </cell>
          <cell r="T4272">
            <v>2879.6</v>
          </cell>
          <cell r="U4272">
            <v>2865.2306451612899</v>
          </cell>
          <cell r="V4272">
            <v>2875.9078356164382</v>
          </cell>
        </row>
        <row r="4273">
          <cell r="B4273">
            <v>31906</v>
          </cell>
          <cell r="C4273">
            <v>1</v>
          </cell>
          <cell r="D4273">
            <v>1</v>
          </cell>
          <cell r="Q4273">
            <v>2003</v>
          </cell>
          <cell r="R4273" t="str">
            <v>20038</v>
          </cell>
          <cell r="S4273">
            <v>37835</v>
          </cell>
          <cell r="T4273">
            <v>2886.87</v>
          </cell>
          <cell r="U4273">
            <v>2865.2306451612899</v>
          </cell>
          <cell r="V4273">
            <v>2875.9078356164382</v>
          </cell>
        </row>
        <row r="4274">
          <cell r="B4274">
            <v>31907</v>
          </cell>
          <cell r="C4274">
            <v>1</v>
          </cell>
          <cell r="D4274">
            <v>1</v>
          </cell>
          <cell r="Q4274">
            <v>2003</v>
          </cell>
          <cell r="R4274" t="str">
            <v>20038</v>
          </cell>
          <cell r="S4274">
            <v>37836</v>
          </cell>
          <cell r="T4274">
            <v>2886.87</v>
          </cell>
          <cell r="U4274">
            <v>2865.2306451612899</v>
          </cell>
          <cell r="V4274">
            <v>2875.9078356164382</v>
          </cell>
        </row>
        <row r="4275">
          <cell r="B4275">
            <v>31908</v>
          </cell>
          <cell r="C4275">
            <v>1</v>
          </cell>
          <cell r="D4275">
            <v>1</v>
          </cell>
          <cell r="Q4275">
            <v>2003</v>
          </cell>
          <cell r="R4275" t="str">
            <v>20038</v>
          </cell>
          <cell r="S4275">
            <v>37837</v>
          </cell>
          <cell r="T4275">
            <v>2886.87</v>
          </cell>
          <cell r="U4275">
            <v>2865.2306451612899</v>
          </cell>
          <cell r="V4275">
            <v>2875.9078356164382</v>
          </cell>
        </row>
        <row r="4276">
          <cell r="B4276">
            <v>31909</v>
          </cell>
          <cell r="C4276">
            <v>1</v>
          </cell>
          <cell r="D4276">
            <v>1</v>
          </cell>
          <cell r="Q4276">
            <v>2003</v>
          </cell>
          <cell r="R4276" t="str">
            <v>20038</v>
          </cell>
          <cell r="S4276">
            <v>37838</v>
          </cell>
          <cell r="T4276">
            <v>2894.58</v>
          </cell>
          <cell r="U4276">
            <v>2865.2306451612899</v>
          </cell>
          <cell r="V4276">
            <v>2875.9078356164382</v>
          </cell>
        </row>
        <row r="4277">
          <cell r="B4277">
            <v>31910</v>
          </cell>
          <cell r="C4277">
            <v>1</v>
          </cell>
          <cell r="D4277">
            <v>1</v>
          </cell>
          <cell r="Q4277">
            <v>2003</v>
          </cell>
          <cell r="R4277" t="str">
            <v>20038</v>
          </cell>
          <cell r="S4277">
            <v>37839</v>
          </cell>
          <cell r="T4277">
            <v>2901.09</v>
          </cell>
          <cell r="U4277">
            <v>2865.2306451612899</v>
          </cell>
          <cell r="V4277">
            <v>2875.9078356164382</v>
          </cell>
        </row>
        <row r="4278">
          <cell r="B4278">
            <v>31911</v>
          </cell>
          <cell r="C4278">
            <v>1</v>
          </cell>
          <cell r="D4278">
            <v>1</v>
          </cell>
          <cell r="Q4278">
            <v>2003</v>
          </cell>
          <cell r="R4278" t="str">
            <v>20038</v>
          </cell>
          <cell r="S4278">
            <v>37840</v>
          </cell>
          <cell r="T4278">
            <v>2887.05</v>
          </cell>
          <cell r="U4278">
            <v>2865.2306451612899</v>
          </cell>
          <cell r="V4278">
            <v>2875.9078356164382</v>
          </cell>
        </row>
        <row r="4279">
          <cell r="B4279">
            <v>31912</v>
          </cell>
          <cell r="C4279">
            <v>1</v>
          </cell>
          <cell r="D4279">
            <v>1</v>
          </cell>
          <cell r="Q4279">
            <v>2003</v>
          </cell>
          <cell r="R4279" t="str">
            <v>20038</v>
          </cell>
          <cell r="S4279">
            <v>37841</v>
          </cell>
          <cell r="T4279">
            <v>2887.05</v>
          </cell>
          <cell r="U4279">
            <v>2865.2306451612899</v>
          </cell>
          <cell r="V4279">
            <v>2875.9078356164382</v>
          </cell>
        </row>
        <row r="4280">
          <cell r="B4280">
            <v>31913</v>
          </cell>
          <cell r="C4280">
            <v>1</v>
          </cell>
          <cell r="D4280">
            <v>1</v>
          </cell>
          <cell r="Q4280">
            <v>2003</v>
          </cell>
          <cell r="R4280" t="str">
            <v>20038</v>
          </cell>
          <cell r="S4280">
            <v>37842</v>
          </cell>
          <cell r="T4280">
            <v>2875.18</v>
          </cell>
          <cell r="U4280">
            <v>2865.2306451612899</v>
          </cell>
          <cell r="V4280">
            <v>2875.9078356164382</v>
          </cell>
        </row>
        <row r="4281">
          <cell r="B4281">
            <v>31914</v>
          </cell>
          <cell r="C4281">
            <v>1</v>
          </cell>
          <cell r="D4281">
            <v>1</v>
          </cell>
          <cell r="Q4281">
            <v>2003</v>
          </cell>
          <cell r="R4281" t="str">
            <v>20038</v>
          </cell>
          <cell r="S4281">
            <v>37843</v>
          </cell>
          <cell r="T4281">
            <v>2875.18</v>
          </cell>
          <cell r="U4281">
            <v>2865.2306451612899</v>
          </cell>
          <cell r="V4281">
            <v>2875.9078356164382</v>
          </cell>
        </row>
        <row r="4282">
          <cell r="B4282">
            <v>31915</v>
          </cell>
          <cell r="C4282">
            <v>1</v>
          </cell>
          <cell r="D4282">
            <v>1</v>
          </cell>
          <cell r="Q4282">
            <v>2003</v>
          </cell>
          <cell r="R4282" t="str">
            <v>20038</v>
          </cell>
          <cell r="S4282">
            <v>37844</v>
          </cell>
          <cell r="T4282">
            <v>2875.18</v>
          </cell>
          <cell r="U4282">
            <v>2865.2306451612899</v>
          </cell>
          <cell r="V4282">
            <v>2875.9078356164382</v>
          </cell>
        </row>
        <row r="4283">
          <cell r="B4283">
            <v>31916</v>
          </cell>
          <cell r="C4283">
            <v>1</v>
          </cell>
          <cell r="D4283">
            <v>1</v>
          </cell>
          <cell r="Q4283">
            <v>2003</v>
          </cell>
          <cell r="R4283" t="str">
            <v>20038</v>
          </cell>
          <cell r="S4283">
            <v>37845</v>
          </cell>
          <cell r="T4283">
            <v>2873.51</v>
          </cell>
          <cell r="U4283">
            <v>2865.2306451612899</v>
          </cell>
          <cell r="V4283">
            <v>2875.9078356164382</v>
          </cell>
        </row>
        <row r="4284">
          <cell r="B4284">
            <v>31917</v>
          </cell>
          <cell r="C4284">
            <v>1</v>
          </cell>
          <cell r="D4284">
            <v>1</v>
          </cell>
          <cell r="Q4284">
            <v>2003</v>
          </cell>
          <cell r="R4284" t="str">
            <v>20038</v>
          </cell>
          <cell r="S4284">
            <v>37846</v>
          </cell>
          <cell r="T4284">
            <v>2868.5</v>
          </cell>
          <cell r="U4284">
            <v>2865.2306451612899</v>
          </cell>
          <cell r="V4284">
            <v>2875.9078356164382</v>
          </cell>
        </row>
        <row r="4285">
          <cell r="B4285">
            <v>31918</v>
          </cell>
          <cell r="C4285">
            <v>1</v>
          </cell>
          <cell r="D4285">
            <v>1</v>
          </cell>
          <cell r="Q4285">
            <v>2003</v>
          </cell>
          <cell r="R4285" t="str">
            <v>20038</v>
          </cell>
          <cell r="S4285">
            <v>37847</v>
          </cell>
          <cell r="T4285">
            <v>2870.67</v>
          </cell>
          <cell r="U4285">
            <v>2865.2306451612899</v>
          </cell>
          <cell r="V4285">
            <v>2875.9078356164382</v>
          </cell>
        </row>
        <row r="4286">
          <cell r="B4286">
            <v>31919</v>
          </cell>
          <cell r="C4286">
            <v>1</v>
          </cell>
          <cell r="D4286">
            <v>1</v>
          </cell>
          <cell r="Q4286">
            <v>2003</v>
          </cell>
          <cell r="R4286" t="str">
            <v>20038</v>
          </cell>
          <cell r="S4286">
            <v>37848</v>
          </cell>
          <cell r="T4286">
            <v>2864.81</v>
          </cell>
          <cell r="U4286">
            <v>2865.2306451612899</v>
          </cell>
          <cell r="V4286">
            <v>2875.9078356164382</v>
          </cell>
        </row>
        <row r="4287">
          <cell r="B4287">
            <v>31920</v>
          </cell>
          <cell r="C4287">
            <v>1</v>
          </cell>
          <cell r="D4287">
            <v>1</v>
          </cell>
          <cell r="Q4287">
            <v>2003</v>
          </cell>
          <cell r="R4287" t="str">
            <v>20038</v>
          </cell>
          <cell r="S4287">
            <v>37849</v>
          </cell>
          <cell r="T4287">
            <v>2861.34</v>
          </cell>
          <cell r="U4287">
            <v>2865.2306451612899</v>
          </cell>
          <cell r="V4287">
            <v>2875.9078356164382</v>
          </cell>
        </row>
        <row r="4288">
          <cell r="B4288">
            <v>31921</v>
          </cell>
          <cell r="C4288">
            <v>1</v>
          </cell>
          <cell r="D4288">
            <v>1</v>
          </cell>
          <cell r="Q4288">
            <v>2003</v>
          </cell>
          <cell r="R4288" t="str">
            <v>20038</v>
          </cell>
          <cell r="S4288">
            <v>37850</v>
          </cell>
          <cell r="T4288">
            <v>2861.34</v>
          </cell>
          <cell r="U4288">
            <v>2865.2306451612899</v>
          </cell>
          <cell r="V4288">
            <v>2875.9078356164382</v>
          </cell>
        </row>
        <row r="4289">
          <cell r="B4289">
            <v>31922</v>
          </cell>
          <cell r="C4289">
            <v>1</v>
          </cell>
          <cell r="D4289">
            <v>1</v>
          </cell>
          <cell r="Q4289">
            <v>2003</v>
          </cell>
          <cell r="R4289" t="str">
            <v>20038</v>
          </cell>
          <cell r="S4289">
            <v>37851</v>
          </cell>
          <cell r="T4289">
            <v>2861.34</v>
          </cell>
          <cell r="U4289">
            <v>2865.2306451612899</v>
          </cell>
          <cell r="V4289">
            <v>2875.9078356164382</v>
          </cell>
        </row>
        <row r="4290">
          <cell r="B4290">
            <v>31923</v>
          </cell>
          <cell r="C4290">
            <v>1</v>
          </cell>
          <cell r="D4290">
            <v>1</v>
          </cell>
          <cell r="Q4290">
            <v>2003</v>
          </cell>
          <cell r="R4290" t="str">
            <v>20038</v>
          </cell>
          <cell r="S4290">
            <v>37852</v>
          </cell>
          <cell r="T4290">
            <v>2861.34</v>
          </cell>
          <cell r="U4290">
            <v>2865.2306451612899</v>
          </cell>
          <cell r="V4290">
            <v>2875.9078356164382</v>
          </cell>
        </row>
        <row r="4291">
          <cell r="B4291">
            <v>31924</v>
          </cell>
          <cell r="C4291">
            <v>1</v>
          </cell>
          <cell r="D4291">
            <v>1</v>
          </cell>
          <cell r="Q4291">
            <v>2003</v>
          </cell>
          <cell r="R4291" t="str">
            <v>20038</v>
          </cell>
          <cell r="S4291">
            <v>37853</v>
          </cell>
          <cell r="T4291">
            <v>2869.29</v>
          </cell>
          <cell r="U4291">
            <v>2865.2306451612899</v>
          </cell>
          <cell r="V4291">
            <v>2875.9078356164382</v>
          </cell>
        </row>
        <row r="4292">
          <cell r="B4292">
            <v>31925</v>
          </cell>
          <cell r="C4292">
            <v>1</v>
          </cell>
          <cell r="D4292">
            <v>1</v>
          </cell>
          <cell r="Q4292">
            <v>2003</v>
          </cell>
          <cell r="R4292" t="str">
            <v>20038</v>
          </cell>
          <cell r="S4292">
            <v>37854</v>
          </cell>
          <cell r="T4292">
            <v>2861.63</v>
          </cell>
          <cell r="U4292">
            <v>2865.2306451612899</v>
          </cell>
          <cell r="V4292">
            <v>2875.9078356164382</v>
          </cell>
        </row>
        <row r="4293">
          <cell r="B4293">
            <v>31926</v>
          </cell>
          <cell r="C4293">
            <v>1</v>
          </cell>
          <cell r="D4293">
            <v>1</v>
          </cell>
          <cell r="Q4293">
            <v>2003</v>
          </cell>
          <cell r="R4293" t="str">
            <v>20038</v>
          </cell>
          <cell r="S4293">
            <v>37855</v>
          </cell>
          <cell r="T4293">
            <v>2853.56</v>
          </cell>
          <cell r="U4293">
            <v>2865.2306451612899</v>
          </cell>
          <cell r="V4293">
            <v>2875.9078356164382</v>
          </cell>
        </row>
        <row r="4294">
          <cell r="B4294">
            <v>31927</v>
          </cell>
          <cell r="C4294">
            <v>1</v>
          </cell>
          <cell r="D4294">
            <v>1</v>
          </cell>
          <cell r="Q4294">
            <v>2003</v>
          </cell>
          <cell r="R4294" t="str">
            <v>20038</v>
          </cell>
          <cell r="S4294">
            <v>37856</v>
          </cell>
          <cell r="T4294">
            <v>2841.25</v>
          </cell>
          <cell r="U4294">
            <v>2865.2306451612899</v>
          </cell>
          <cell r="V4294">
            <v>2875.9078356164382</v>
          </cell>
        </row>
        <row r="4295">
          <cell r="B4295">
            <v>31928</v>
          </cell>
          <cell r="C4295">
            <v>1</v>
          </cell>
          <cell r="D4295">
            <v>1</v>
          </cell>
          <cell r="Q4295">
            <v>2003</v>
          </cell>
          <cell r="R4295" t="str">
            <v>20038</v>
          </cell>
          <cell r="S4295">
            <v>37857</v>
          </cell>
          <cell r="T4295">
            <v>2841.25</v>
          </cell>
          <cell r="U4295">
            <v>2865.2306451612899</v>
          </cell>
          <cell r="V4295">
            <v>2875.9078356164382</v>
          </cell>
        </row>
        <row r="4296">
          <cell r="B4296">
            <v>31929</v>
          </cell>
          <cell r="C4296">
            <v>1</v>
          </cell>
          <cell r="D4296">
            <v>1</v>
          </cell>
          <cell r="Q4296">
            <v>2003</v>
          </cell>
          <cell r="R4296" t="str">
            <v>20038</v>
          </cell>
          <cell r="S4296">
            <v>37858</v>
          </cell>
          <cell r="T4296">
            <v>2841.25</v>
          </cell>
          <cell r="U4296">
            <v>2865.2306451612899</v>
          </cell>
          <cell r="V4296">
            <v>2875.9078356164382</v>
          </cell>
        </row>
        <row r="4297">
          <cell r="B4297">
            <v>31930</v>
          </cell>
          <cell r="C4297">
            <v>1</v>
          </cell>
          <cell r="D4297">
            <v>1</v>
          </cell>
          <cell r="Q4297">
            <v>2003</v>
          </cell>
          <cell r="R4297" t="str">
            <v>20038</v>
          </cell>
          <cell r="S4297">
            <v>37859</v>
          </cell>
          <cell r="T4297">
            <v>2843.66</v>
          </cell>
          <cell r="U4297">
            <v>2865.2306451612899</v>
          </cell>
          <cell r="V4297">
            <v>2875.9078356164382</v>
          </cell>
        </row>
        <row r="4298">
          <cell r="B4298">
            <v>31931</v>
          </cell>
          <cell r="C4298">
            <v>1</v>
          </cell>
          <cell r="D4298">
            <v>1</v>
          </cell>
          <cell r="Q4298">
            <v>2003</v>
          </cell>
          <cell r="R4298" t="str">
            <v>20038</v>
          </cell>
          <cell r="S4298">
            <v>37860</v>
          </cell>
          <cell r="T4298">
            <v>2848.86</v>
          </cell>
          <cell r="U4298">
            <v>2865.2306451612899</v>
          </cell>
          <cell r="V4298">
            <v>2875.9078356164382</v>
          </cell>
        </row>
        <row r="4299">
          <cell r="B4299">
            <v>31932</v>
          </cell>
          <cell r="C4299">
            <v>1</v>
          </cell>
          <cell r="D4299">
            <v>1</v>
          </cell>
          <cell r="Q4299">
            <v>2003</v>
          </cell>
          <cell r="R4299" t="str">
            <v>20038</v>
          </cell>
          <cell r="S4299">
            <v>37861</v>
          </cell>
          <cell r="T4299">
            <v>2850.89</v>
          </cell>
          <cell r="U4299">
            <v>2865.2306451612899</v>
          </cell>
          <cell r="V4299">
            <v>2875.9078356164382</v>
          </cell>
        </row>
        <row r="4300">
          <cell r="B4300">
            <v>31933</v>
          </cell>
          <cell r="C4300">
            <v>1</v>
          </cell>
          <cell r="D4300">
            <v>1</v>
          </cell>
          <cell r="Q4300">
            <v>2003</v>
          </cell>
          <cell r="R4300" t="str">
            <v>20038</v>
          </cell>
          <cell r="S4300">
            <v>37862</v>
          </cell>
          <cell r="T4300">
            <v>2846.26</v>
          </cell>
          <cell r="U4300">
            <v>2865.2306451612899</v>
          </cell>
          <cell r="V4300">
            <v>2875.9078356164382</v>
          </cell>
        </row>
        <row r="4301">
          <cell r="B4301">
            <v>31934</v>
          </cell>
          <cell r="C4301">
            <v>1</v>
          </cell>
          <cell r="D4301">
            <v>1</v>
          </cell>
          <cell r="Q4301">
            <v>2003</v>
          </cell>
          <cell r="R4301" t="str">
            <v>20038</v>
          </cell>
          <cell r="S4301">
            <v>37863</v>
          </cell>
          <cell r="T4301">
            <v>2832.94</v>
          </cell>
          <cell r="U4301">
            <v>2865.2306451612899</v>
          </cell>
          <cell r="V4301">
            <v>2875.9078356164382</v>
          </cell>
        </row>
        <row r="4302">
          <cell r="B4302">
            <v>31935</v>
          </cell>
          <cell r="C4302">
            <v>1</v>
          </cell>
          <cell r="D4302">
            <v>1</v>
          </cell>
          <cell r="Q4302">
            <v>2003</v>
          </cell>
          <cell r="R4302" t="str">
            <v>20038</v>
          </cell>
          <cell r="S4302">
            <v>37864</v>
          </cell>
          <cell r="T4302">
            <v>2832.94</v>
          </cell>
          <cell r="U4302">
            <v>2865.2306451612899</v>
          </cell>
          <cell r="V4302">
            <v>2875.9078356164382</v>
          </cell>
        </row>
        <row r="4303">
          <cell r="B4303">
            <v>31936</v>
          </cell>
          <cell r="C4303">
            <v>1</v>
          </cell>
          <cell r="D4303">
            <v>1</v>
          </cell>
          <cell r="Q4303">
            <v>2003</v>
          </cell>
          <cell r="R4303" t="str">
            <v>20039</v>
          </cell>
          <cell r="S4303">
            <v>37865</v>
          </cell>
          <cell r="T4303">
            <v>2832.94</v>
          </cell>
          <cell r="U4303">
            <v>2840.6753333333336</v>
          </cell>
          <cell r="V4303">
            <v>2875.9078356164382</v>
          </cell>
        </row>
        <row r="4304">
          <cell r="B4304">
            <v>31937</v>
          </cell>
          <cell r="C4304">
            <v>1</v>
          </cell>
          <cell r="D4304">
            <v>1</v>
          </cell>
          <cell r="Q4304">
            <v>2003</v>
          </cell>
          <cell r="R4304" t="str">
            <v>20039</v>
          </cell>
          <cell r="S4304">
            <v>37866</v>
          </cell>
          <cell r="T4304">
            <v>2832.94</v>
          </cell>
          <cell r="U4304">
            <v>2840.6753333333336</v>
          </cell>
          <cell r="V4304">
            <v>2875.9078356164382</v>
          </cell>
        </row>
        <row r="4305">
          <cell r="B4305">
            <v>31938</v>
          </cell>
          <cell r="C4305">
            <v>1</v>
          </cell>
          <cell r="D4305">
            <v>1</v>
          </cell>
          <cell r="Q4305">
            <v>2003</v>
          </cell>
          <cell r="R4305" t="str">
            <v>20039</v>
          </cell>
          <cell r="S4305">
            <v>37867</v>
          </cell>
          <cell r="T4305">
            <v>2841.02</v>
          </cell>
          <cell r="U4305">
            <v>2840.6753333333336</v>
          </cell>
          <cell r="V4305">
            <v>2875.9078356164382</v>
          </cell>
        </row>
        <row r="4306">
          <cell r="B4306">
            <v>31939</v>
          </cell>
          <cell r="C4306">
            <v>1</v>
          </cell>
          <cell r="D4306">
            <v>1</v>
          </cell>
          <cell r="Q4306">
            <v>2003</v>
          </cell>
          <cell r="R4306" t="str">
            <v>20039</v>
          </cell>
          <cell r="S4306">
            <v>37868</v>
          </cell>
          <cell r="T4306">
            <v>2826.46</v>
          </cell>
          <cell r="U4306">
            <v>2840.6753333333336</v>
          </cell>
          <cell r="V4306">
            <v>2875.9078356164382</v>
          </cell>
        </row>
        <row r="4307">
          <cell r="B4307">
            <v>31940</v>
          </cell>
          <cell r="C4307">
            <v>1</v>
          </cell>
          <cell r="D4307">
            <v>1</v>
          </cell>
          <cell r="Q4307">
            <v>2003</v>
          </cell>
          <cell r="R4307" t="str">
            <v>20039</v>
          </cell>
          <cell r="S4307">
            <v>37869</v>
          </cell>
          <cell r="T4307">
            <v>2816.74</v>
          </cell>
          <cell r="U4307">
            <v>2840.6753333333336</v>
          </cell>
          <cell r="V4307">
            <v>2875.9078356164382</v>
          </cell>
        </row>
        <row r="4308">
          <cell r="B4308">
            <v>31941</v>
          </cell>
          <cell r="C4308">
            <v>1</v>
          </cell>
          <cell r="D4308">
            <v>1</v>
          </cell>
          <cell r="Q4308">
            <v>2003</v>
          </cell>
          <cell r="R4308" t="str">
            <v>20039</v>
          </cell>
          <cell r="S4308">
            <v>37870</v>
          </cell>
          <cell r="T4308">
            <v>2820.46</v>
          </cell>
          <cell r="U4308">
            <v>2840.6753333333336</v>
          </cell>
          <cell r="V4308">
            <v>2875.9078356164382</v>
          </cell>
        </row>
        <row r="4309">
          <cell r="B4309">
            <v>31942</v>
          </cell>
          <cell r="C4309">
            <v>1</v>
          </cell>
          <cell r="D4309">
            <v>1</v>
          </cell>
          <cell r="Q4309">
            <v>2003</v>
          </cell>
          <cell r="R4309" t="str">
            <v>20039</v>
          </cell>
          <cell r="S4309">
            <v>37871</v>
          </cell>
          <cell r="T4309">
            <v>2820.46</v>
          </cell>
          <cell r="U4309">
            <v>2840.6753333333336</v>
          </cell>
          <cell r="V4309">
            <v>2875.9078356164382</v>
          </cell>
        </row>
        <row r="4310">
          <cell r="B4310">
            <v>31943</v>
          </cell>
          <cell r="C4310">
            <v>1</v>
          </cell>
          <cell r="D4310">
            <v>1</v>
          </cell>
          <cell r="Q4310">
            <v>2003</v>
          </cell>
          <cell r="R4310" t="str">
            <v>20039</v>
          </cell>
          <cell r="S4310">
            <v>37872</v>
          </cell>
          <cell r="T4310">
            <v>2820.46</v>
          </cell>
          <cell r="U4310">
            <v>2840.6753333333336</v>
          </cell>
          <cell r="V4310">
            <v>2875.9078356164382</v>
          </cell>
        </row>
        <row r="4311">
          <cell r="B4311">
            <v>31944</v>
          </cell>
          <cell r="C4311">
            <v>1</v>
          </cell>
          <cell r="D4311">
            <v>1</v>
          </cell>
          <cell r="Q4311">
            <v>2003</v>
          </cell>
          <cell r="R4311" t="str">
            <v>20039</v>
          </cell>
          <cell r="S4311">
            <v>37873</v>
          </cell>
          <cell r="T4311">
            <v>2822.85</v>
          </cell>
          <cell r="U4311">
            <v>2840.6753333333336</v>
          </cell>
          <cell r="V4311">
            <v>2875.9078356164382</v>
          </cell>
        </row>
        <row r="4312">
          <cell r="B4312">
            <v>31945</v>
          </cell>
          <cell r="C4312">
            <v>1</v>
          </cell>
          <cell r="D4312">
            <v>1</v>
          </cell>
          <cell r="Q4312">
            <v>2003</v>
          </cell>
          <cell r="R4312" t="str">
            <v>20039</v>
          </cell>
          <cell r="S4312">
            <v>37874</v>
          </cell>
          <cell r="T4312">
            <v>2820.2</v>
          </cell>
          <cell r="U4312">
            <v>2840.6753333333336</v>
          </cell>
          <cell r="V4312">
            <v>2875.9078356164382</v>
          </cell>
        </row>
        <row r="4313">
          <cell r="B4313">
            <v>31946</v>
          </cell>
          <cell r="C4313">
            <v>1</v>
          </cell>
          <cell r="D4313">
            <v>1</v>
          </cell>
          <cell r="Q4313">
            <v>2003</v>
          </cell>
          <cell r="R4313" t="str">
            <v>20039</v>
          </cell>
          <cell r="S4313">
            <v>37875</v>
          </cell>
          <cell r="T4313">
            <v>2825.28</v>
          </cell>
          <cell r="U4313">
            <v>2840.6753333333336</v>
          </cell>
          <cell r="V4313">
            <v>2875.9078356164382</v>
          </cell>
        </row>
        <row r="4314">
          <cell r="B4314">
            <v>31947</v>
          </cell>
          <cell r="C4314">
            <v>1</v>
          </cell>
          <cell r="D4314">
            <v>1</v>
          </cell>
          <cell r="Q4314">
            <v>2003</v>
          </cell>
          <cell r="R4314" t="str">
            <v>20039</v>
          </cell>
          <cell r="S4314">
            <v>37876</v>
          </cell>
          <cell r="T4314">
            <v>2829.82</v>
          </cell>
          <cell r="U4314">
            <v>2840.6753333333336</v>
          </cell>
          <cell r="V4314">
            <v>2875.9078356164382</v>
          </cell>
        </row>
        <row r="4315">
          <cell r="B4315">
            <v>31948</v>
          </cell>
          <cell r="C4315">
            <v>1</v>
          </cell>
          <cell r="D4315">
            <v>1</v>
          </cell>
          <cell r="Q4315">
            <v>2003</v>
          </cell>
          <cell r="R4315" t="str">
            <v>20039</v>
          </cell>
          <cell r="S4315">
            <v>37877</v>
          </cell>
          <cell r="T4315">
            <v>2824.88</v>
          </cell>
          <cell r="U4315">
            <v>2840.6753333333336</v>
          </cell>
          <cell r="V4315">
            <v>2875.9078356164382</v>
          </cell>
        </row>
        <row r="4316">
          <cell r="B4316">
            <v>31949</v>
          </cell>
          <cell r="C4316">
            <v>1</v>
          </cell>
          <cell r="D4316">
            <v>1</v>
          </cell>
          <cell r="Q4316">
            <v>2003</v>
          </cell>
          <cell r="R4316" t="str">
            <v>20039</v>
          </cell>
          <cell r="S4316">
            <v>37878</v>
          </cell>
          <cell r="T4316">
            <v>2824.88</v>
          </cell>
          <cell r="U4316">
            <v>2840.6753333333336</v>
          </cell>
          <cell r="V4316">
            <v>2875.9078356164382</v>
          </cell>
        </row>
        <row r="4317">
          <cell r="B4317">
            <v>31950</v>
          </cell>
          <cell r="C4317">
            <v>1</v>
          </cell>
          <cell r="D4317">
            <v>1</v>
          </cell>
          <cell r="Q4317">
            <v>2003</v>
          </cell>
          <cell r="R4317" t="str">
            <v>20039</v>
          </cell>
          <cell r="S4317">
            <v>37879</v>
          </cell>
          <cell r="T4317">
            <v>2824.88</v>
          </cell>
          <cell r="U4317">
            <v>2840.6753333333336</v>
          </cell>
          <cell r="V4317">
            <v>2875.9078356164382</v>
          </cell>
        </row>
        <row r="4318">
          <cell r="B4318">
            <v>31951</v>
          </cell>
          <cell r="C4318">
            <v>1</v>
          </cell>
          <cell r="D4318">
            <v>1</v>
          </cell>
          <cell r="Q4318">
            <v>2003</v>
          </cell>
          <cell r="R4318" t="str">
            <v>20039</v>
          </cell>
          <cell r="S4318">
            <v>37880</v>
          </cell>
          <cell r="T4318">
            <v>2824.53</v>
          </cell>
          <cell r="U4318">
            <v>2840.6753333333336</v>
          </cell>
          <cell r="V4318">
            <v>2875.9078356164382</v>
          </cell>
        </row>
        <row r="4319">
          <cell r="B4319">
            <v>31952</v>
          </cell>
          <cell r="C4319">
            <v>1</v>
          </cell>
          <cell r="D4319">
            <v>1</v>
          </cell>
          <cell r="Q4319">
            <v>2003</v>
          </cell>
          <cell r="R4319" t="str">
            <v>20039</v>
          </cell>
          <cell r="S4319">
            <v>37881</v>
          </cell>
          <cell r="T4319">
            <v>2823.79</v>
          </cell>
          <cell r="U4319">
            <v>2840.6753333333336</v>
          </cell>
          <cell r="V4319">
            <v>2875.9078356164382</v>
          </cell>
        </row>
        <row r="4320">
          <cell r="B4320">
            <v>31953</v>
          </cell>
          <cell r="C4320">
            <v>1</v>
          </cell>
          <cell r="D4320">
            <v>1</v>
          </cell>
          <cell r="Q4320">
            <v>2003</v>
          </cell>
          <cell r="R4320" t="str">
            <v>20039</v>
          </cell>
          <cell r="S4320">
            <v>37882</v>
          </cell>
          <cell r="T4320">
            <v>2823.28</v>
          </cell>
          <cell r="U4320">
            <v>2840.6753333333336</v>
          </cell>
          <cell r="V4320">
            <v>2875.9078356164382</v>
          </cell>
        </row>
        <row r="4321">
          <cell r="B4321">
            <v>31954</v>
          </cell>
          <cell r="C4321">
            <v>1</v>
          </cell>
          <cell r="D4321">
            <v>1</v>
          </cell>
          <cell r="Q4321">
            <v>2003</v>
          </cell>
          <cell r="R4321" t="str">
            <v>20039</v>
          </cell>
          <cell r="S4321">
            <v>37883</v>
          </cell>
          <cell r="T4321">
            <v>2833.64</v>
          </cell>
          <cell r="U4321">
            <v>2840.6753333333336</v>
          </cell>
          <cell r="V4321">
            <v>2875.9078356164382</v>
          </cell>
        </row>
        <row r="4322">
          <cell r="B4322">
            <v>31955</v>
          </cell>
          <cell r="C4322">
            <v>1</v>
          </cell>
          <cell r="D4322">
            <v>1</v>
          </cell>
          <cell r="Q4322">
            <v>2003</v>
          </cell>
          <cell r="R4322" t="str">
            <v>20039</v>
          </cell>
          <cell r="S4322">
            <v>37884</v>
          </cell>
          <cell r="T4322">
            <v>2844.64</v>
          </cell>
          <cell r="U4322">
            <v>2840.6753333333336</v>
          </cell>
          <cell r="V4322">
            <v>2875.9078356164382</v>
          </cell>
        </row>
        <row r="4323">
          <cell r="B4323">
            <v>31956</v>
          </cell>
          <cell r="C4323">
            <v>1</v>
          </cell>
          <cell r="D4323">
            <v>1</v>
          </cell>
          <cell r="Q4323">
            <v>2003</v>
          </cell>
          <cell r="R4323" t="str">
            <v>20039</v>
          </cell>
          <cell r="S4323">
            <v>37885</v>
          </cell>
          <cell r="T4323">
            <v>2844.64</v>
          </cell>
          <cell r="U4323">
            <v>2840.6753333333336</v>
          </cell>
          <cell r="V4323">
            <v>2875.9078356164382</v>
          </cell>
        </row>
        <row r="4324">
          <cell r="B4324">
            <v>31957</v>
          </cell>
          <cell r="C4324">
            <v>1</v>
          </cell>
          <cell r="D4324">
            <v>1</v>
          </cell>
          <cell r="Q4324">
            <v>2003</v>
          </cell>
          <cell r="R4324" t="str">
            <v>20039</v>
          </cell>
          <cell r="S4324">
            <v>37886</v>
          </cell>
          <cell r="T4324">
            <v>2844.64</v>
          </cell>
          <cell r="U4324">
            <v>2840.6753333333336</v>
          </cell>
          <cell r="V4324">
            <v>2875.9078356164382</v>
          </cell>
        </row>
        <row r="4325">
          <cell r="B4325">
            <v>31958</v>
          </cell>
          <cell r="C4325">
            <v>1</v>
          </cell>
          <cell r="D4325">
            <v>1</v>
          </cell>
          <cell r="Q4325">
            <v>2003</v>
          </cell>
          <cell r="R4325" t="str">
            <v>20039</v>
          </cell>
          <cell r="S4325">
            <v>37887</v>
          </cell>
          <cell r="T4325">
            <v>2859.37</v>
          </cell>
          <cell r="U4325">
            <v>2840.6753333333336</v>
          </cell>
          <cell r="V4325">
            <v>2875.9078356164382</v>
          </cell>
        </row>
        <row r="4326">
          <cell r="B4326">
            <v>31959</v>
          </cell>
          <cell r="C4326">
            <v>1</v>
          </cell>
          <cell r="D4326">
            <v>1</v>
          </cell>
          <cell r="Q4326">
            <v>2003</v>
          </cell>
          <cell r="R4326" t="str">
            <v>20039</v>
          </cell>
          <cell r="S4326">
            <v>37888</v>
          </cell>
          <cell r="T4326">
            <v>2866.42</v>
          </cell>
          <cell r="U4326">
            <v>2840.6753333333336</v>
          </cell>
          <cell r="V4326">
            <v>2875.9078356164382</v>
          </cell>
        </row>
        <row r="4327">
          <cell r="B4327">
            <v>31960</v>
          </cell>
          <cell r="C4327">
            <v>1</v>
          </cell>
          <cell r="D4327">
            <v>1</v>
          </cell>
          <cell r="Q4327">
            <v>2003</v>
          </cell>
          <cell r="R4327" t="str">
            <v>20039</v>
          </cell>
          <cell r="S4327">
            <v>37889</v>
          </cell>
          <cell r="T4327">
            <v>2872.3</v>
          </cell>
          <cell r="U4327">
            <v>2840.6753333333336</v>
          </cell>
          <cell r="V4327">
            <v>2875.9078356164382</v>
          </cell>
        </row>
        <row r="4328">
          <cell r="B4328">
            <v>31961</v>
          </cell>
          <cell r="C4328">
            <v>1</v>
          </cell>
          <cell r="D4328">
            <v>1</v>
          </cell>
          <cell r="Q4328">
            <v>2003</v>
          </cell>
          <cell r="R4328" t="str">
            <v>20039</v>
          </cell>
          <cell r="S4328">
            <v>37890</v>
          </cell>
          <cell r="T4328">
            <v>2871.39</v>
          </cell>
          <cell r="U4328">
            <v>2840.6753333333336</v>
          </cell>
          <cell r="V4328">
            <v>2875.9078356164382</v>
          </cell>
        </row>
        <row r="4329">
          <cell r="B4329">
            <v>31962</v>
          </cell>
          <cell r="C4329">
            <v>1</v>
          </cell>
          <cell r="D4329">
            <v>1</v>
          </cell>
          <cell r="Q4329">
            <v>2003</v>
          </cell>
          <cell r="R4329" t="str">
            <v>20039</v>
          </cell>
          <cell r="S4329">
            <v>37891</v>
          </cell>
          <cell r="T4329">
            <v>2879.32</v>
          </cell>
          <cell r="U4329">
            <v>2840.6753333333336</v>
          </cell>
          <cell r="V4329">
            <v>2875.9078356164382</v>
          </cell>
        </row>
        <row r="4330">
          <cell r="B4330">
            <v>31963</v>
          </cell>
          <cell r="C4330">
            <v>1</v>
          </cell>
          <cell r="D4330">
            <v>1</v>
          </cell>
          <cell r="Q4330">
            <v>2003</v>
          </cell>
          <cell r="R4330" t="str">
            <v>20039</v>
          </cell>
          <cell r="S4330">
            <v>37892</v>
          </cell>
          <cell r="T4330">
            <v>2879.32</v>
          </cell>
          <cell r="U4330">
            <v>2840.6753333333336</v>
          </cell>
          <cell r="V4330">
            <v>2875.9078356164382</v>
          </cell>
        </row>
        <row r="4331">
          <cell r="B4331">
            <v>31964</v>
          </cell>
          <cell r="C4331">
            <v>1</v>
          </cell>
          <cell r="D4331">
            <v>1</v>
          </cell>
          <cell r="Q4331">
            <v>2003</v>
          </cell>
          <cell r="R4331" t="str">
            <v>20039</v>
          </cell>
          <cell r="S4331">
            <v>37893</v>
          </cell>
          <cell r="T4331">
            <v>2879.32</v>
          </cell>
          <cell r="U4331">
            <v>2840.6753333333336</v>
          </cell>
          <cell r="V4331">
            <v>2875.9078356164382</v>
          </cell>
        </row>
        <row r="4332">
          <cell r="B4332">
            <v>31965</v>
          </cell>
          <cell r="C4332">
            <v>1</v>
          </cell>
          <cell r="D4332">
            <v>1</v>
          </cell>
          <cell r="Q4332">
            <v>2003</v>
          </cell>
          <cell r="R4332" t="str">
            <v>20039</v>
          </cell>
          <cell r="S4332">
            <v>37894</v>
          </cell>
          <cell r="T4332">
            <v>2889.39</v>
          </cell>
          <cell r="U4332">
            <v>2840.6753333333336</v>
          </cell>
          <cell r="V4332">
            <v>2875.9078356164382</v>
          </cell>
        </row>
        <row r="4333">
          <cell r="B4333">
            <v>31966</v>
          </cell>
          <cell r="C4333">
            <v>1</v>
          </cell>
          <cell r="D4333">
            <v>1</v>
          </cell>
          <cell r="Q4333">
            <v>2003</v>
          </cell>
          <cell r="R4333" t="str">
            <v>200310</v>
          </cell>
          <cell r="S4333">
            <v>37895</v>
          </cell>
          <cell r="T4333">
            <v>2888.21</v>
          </cell>
          <cell r="U4333">
            <v>2873.9496774193549</v>
          </cell>
          <cell r="V4333">
            <v>2875.9078356164382</v>
          </cell>
        </row>
        <row r="4334">
          <cell r="B4334">
            <v>31967</v>
          </cell>
          <cell r="C4334">
            <v>1</v>
          </cell>
          <cell r="D4334">
            <v>1</v>
          </cell>
          <cell r="Q4334">
            <v>2003</v>
          </cell>
          <cell r="R4334" t="str">
            <v>200310</v>
          </cell>
          <cell r="S4334">
            <v>37896</v>
          </cell>
          <cell r="T4334">
            <v>2907.41</v>
          </cell>
          <cell r="U4334">
            <v>2873.9496774193549</v>
          </cell>
          <cell r="V4334">
            <v>2875.9078356164382</v>
          </cell>
        </row>
        <row r="4335">
          <cell r="B4335">
            <v>31968</v>
          </cell>
          <cell r="C4335">
            <v>1</v>
          </cell>
          <cell r="D4335">
            <v>1</v>
          </cell>
          <cell r="Q4335">
            <v>2003</v>
          </cell>
          <cell r="R4335" t="str">
            <v>200310</v>
          </cell>
          <cell r="S4335">
            <v>37897</v>
          </cell>
          <cell r="T4335">
            <v>2905.12</v>
          </cell>
          <cell r="U4335">
            <v>2873.9496774193549</v>
          </cell>
          <cell r="V4335">
            <v>2875.9078356164382</v>
          </cell>
        </row>
        <row r="4336">
          <cell r="B4336">
            <v>31969</v>
          </cell>
          <cell r="C4336">
            <v>1</v>
          </cell>
          <cell r="D4336">
            <v>1</v>
          </cell>
          <cell r="Q4336">
            <v>2003</v>
          </cell>
          <cell r="R4336" t="str">
            <v>200310</v>
          </cell>
          <cell r="S4336">
            <v>37898</v>
          </cell>
          <cell r="T4336">
            <v>2881.88</v>
          </cell>
          <cell r="U4336">
            <v>2873.9496774193549</v>
          </cell>
          <cell r="V4336">
            <v>2875.9078356164382</v>
          </cell>
        </row>
        <row r="4337">
          <cell r="B4337">
            <v>31970</v>
          </cell>
          <cell r="C4337">
            <v>1</v>
          </cell>
          <cell r="D4337">
            <v>1</v>
          </cell>
          <cell r="Q4337">
            <v>2003</v>
          </cell>
          <cell r="R4337" t="str">
            <v>200310</v>
          </cell>
          <cell r="S4337">
            <v>37899</v>
          </cell>
          <cell r="T4337">
            <v>2881.88</v>
          </cell>
          <cell r="U4337">
            <v>2873.9496774193549</v>
          </cell>
          <cell r="V4337">
            <v>2875.9078356164382</v>
          </cell>
        </row>
        <row r="4338">
          <cell r="B4338">
            <v>31971</v>
          </cell>
          <cell r="C4338">
            <v>1</v>
          </cell>
          <cell r="D4338">
            <v>1</v>
          </cell>
          <cell r="Q4338">
            <v>2003</v>
          </cell>
          <cell r="R4338" t="str">
            <v>200310</v>
          </cell>
          <cell r="S4338">
            <v>37900</v>
          </cell>
          <cell r="T4338">
            <v>2881.88</v>
          </cell>
          <cell r="U4338">
            <v>2873.9496774193549</v>
          </cell>
          <cell r="V4338">
            <v>2875.9078356164382</v>
          </cell>
        </row>
        <row r="4339">
          <cell r="B4339">
            <v>31972</v>
          </cell>
          <cell r="C4339">
            <v>1</v>
          </cell>
          <cell r="D4339">
            <v>1</v>
          </cell>
          <cell r="Q4339">
            <v>2003</v>
          </cell>
          <cell r="R4339" t="str">
            <v>200310</v>
          </cell>
          <cell r="S4339">
            <v>37901</v>
          </cell>
          <cell r="T4339">
            <v>2872.7</v>
          </cell>
          <cell r="U4339">
            <v>2873.9496774193549</v>
          </cell>
          <cell r="V4339">
            <v>2875.9078356164382</v>
          </cell>
        </row>
        <row r="4340">
          <cell r="B4340">
            <v>31973</v>
          </cell>
          <cell r="C4340">
            <v>1</v>
          </cell>
          <cell r="D4340">
            <v>1</v>
          </cell>
          <cell r="Q4340">
            <v>2003</v>
          </cell>
          <cell r="R4340" t="str">
            <v>200310</v>
          </cell>
          <cell r="S4340">
            <v>37902</v>
          </cell>
          <cell r="T4340">
            <v>2868.91</v>
          </cell>
          <cell r="U4340">
            <v>2873.9496774193549</v>
          </cell>
          <cell r="V4340">
            <v>2875.9078356164382</v>
          </cell>
        </row>
        <row r="4341">
          <cell r="B4341">
            <v>31974</v>
          </cell>
          <cell r="C4341">
            <v>1</v>
          </cell>
          <cell r="D4341">
            <v>1</v>
          </cell>
          <cell r="Q4341">
            <v>2003</v>
          </cell>
          <cell r="R4341" t="str">
            <v>200310</v>
          </cell>
          <cell r="S4341">
            <v>37903</v>
          </cell>
          <cell r="T4341">
            <v>2887.59</v>
          </cell>
          <cell r="U4341">
            <v>2873.9496774193549</v>
          </cell>
          <cell r="V4341">
            <v>2875.9078356164382</v>
          </cell>
        </row>
        <row r="4342">
          <cell r="B4342">
            <v>31975</v>
          </cell>
          <cell r="C4342">
            <v>1</v>
          </cell>
          <cell r="D4342">
            <v>1</v>
          </cell>
          <cell r="Q4342">
            <v>2003</v>
          </cell>
          <cell r="R4342" t="str">
            <v>200310</v>
          </cell>
          <cell r="S4342">
            <v>37904</v>
          </cell>
          <cell r="T4342">
            <v>2878.39</v>
          </cell>
          <cell r="U4342">
            <v>2873.9496774193549</v>
          </cell>
          <cell r="V4342">
            <v>2875.9078356164382</v>
          </cell>
        </row>
        <row r="4343">
          <cell r="B4343">
            <v>31976</v>
          </cell>
          <cell r="C4343">
            <v>1</v>
          </cell>
          <cell r="D4343">
            <v>1</v>
          </cell>
          <cell r="Q4343">
            <v>2003</v>
          </cell>
          <cell r="R4343" t="str">
            <v>200310</v>
          </cell>
          <cell r="S4343">
            <v>37905</v>
          </cell>
          <cell r="T4343">
            <v>2868.85</v>
          </cell>
          <cell r="U4343">
            <v>2873.9496774193549</v>
          </cell>
          <cell r="V4343">
            <v>2875.9078356164382</v>
          </cell>
        </row>
        <row r="4344">
          <cell r="B4344">
            <v>31977</v>
          </cell>
          <cell r="C4344">
            <v>1</v>
          </cell>
          <cell r="D4344">
            <v>1</v>
          </cell>
          <cell r="Q4344">
            <v>2003</v>
          </cell>
          <cell r="R4344" t="str">
            <v>200310</v>
          </cell>
          <cell r="S4344">
            <v>37906</v>
          </cell>
          <cell r="T4344">
            <v>2868.85</v>
          </cell>
          <cell r="U4344">
            <v>2873.9496774193549</v>
          </cell>
          <cell r="V4344">
            <v>2875.9078356164382</v>
          </cell>
        </row>
        <row r="4345">
          <cell r="B4345">
            <v>31978</v>
          </cell>
          <cell r="C4345">
            <v>1</v>
          </cell>
          <cell r="D4345">
            <v>1</v>
          </cell>
          <cell r="Q4345">
            <v>2003</v>
          </cell>
          <cell r="R4345" t="str">
            <v>200310</v>
          </cell>
          <cell r="S4345">
            <v>37907</v>
          </cell>
          <cell r="T4345">
            <v>2868.85</v>
          </cell>
          <cell r="U4345">
            <v>2873.9496774193549</v>
          </cell>
          <cell r="V4345">
            <v>2875.9078356164382</v>
          </cell>
        </row>
        <row r="4346">
          <cell r="B4346">
            <v>31979</v>
          </cell>
          <cell r="C4346">
            <v>1</v>
          </cell>
          <cell r="D4346">
            <v>1</v>
          </cell>
          <cell r="Q4346">
            <v>2003</v>
          </cell>
          <cell r="R4346" t="str">
            <v>200310</v>
          </cell>
          <cell r="S4346">
            <v>37908</v>
          </cell>
          <cell r="T4346">
            <v>2868.85</v>
          </cell>
          <cell r="U4346">
            <v>2873.9496774193549</v>
          </cell>
          <cell r="V4346">
            <v>2875.9078356164382</v>
          </cell>
        </row>
        <row r="4347">
          <cell r="B4347">
            <v>31980</v>
          </cell>
          <cell r="C4347">
            <v>1</v>
          </cell>
          <cell r="D4347">
            <v>1</v>
          </cell>
          <cell r="Q4347">
            <v>2003</v>
          </cell>
          <cell r="R4347" t="str">
            <v>200310</v>
          </cell>
          <cell r="S4347">
            <v>37909</v>
          </cell>
          <cell r="T4347">
            <v>2865.32</v>
          </cell>
          <cell r="U4347">
            <v>2873.9496774193549</v>
          </cell>
          <cell r="V4347">
            <v>2875.9078356164382</v>
          </cell>
        </row>
        <row r="4348">
          <cell r="B4348">
            <v>31981</v>
          </cell>
          <cell r="C4348">
            <v>1</v>
          </cell>
          <cell r="D4348">
            <v>1</v>
          </cell>
          <cell r="Q4348">
            <v>2003</v>
          </cell>
          <cell r="R4348" t="str">
            <v>200310</v>
          </cell>
          <cell r="S4348">
            <v>37910</v>
          </cell>
          <cell r="T4348">
            <v>2873.7</v>
          </cell>
          <cell r="U4348">
            <v>2873.9496774193549</v>
          </cell>
          <cell r="V4348">
            <v>2875.9078356164382</v>
          </cell>
        </row>
        <row r="4349">
          <cell r="B4349">
            <v>31982</v>
          </cell>
          <cell r="C4349">
            <v>1</v>
          </cell>
          <cell r="D4349">
            <v>1</v>
          </cell>
          <cell r="Q4349">
            <v>2003</v>
          </cell>
          <cell r="R4349" t="str">
            <v>200310</v>
          </cell>
          <cell r="S4349">
            <v>37911</v>
          </cell>
          <cell r="T4349">
            <v>2867.75</v>
          </cell>
          <cell r="U4349">
            <v>2873.9496774193549</v>
          </cell>
          <cell r="V4349">
            <v>2875.9078356164382</v>
          </cell>
        </row>
        <row r="4350">
          <cell r="B4350">
            <v>31983</v>
          </cell>
          <cell r="C4350">
            <v>1</v>
          </cell>
          <cell r="D4350">
            <v>1</v>
          </cell>
          <cell r="Q4350">
            <v>2003</v>
          </cell>
          <cell r="R4350" t="str">
            <v>200310</v>
          </cell>
          <cell r="S4350">
            <v>37912</v>
          </cell>
          <cell r="T4350">
            <v>2865.04</v>
          </cell>
          <cell r="U4350">
            <v>2873.9496774193549</v>
          </cell>
          <cell r="V4350">
            <v>2875.9078356164382</v>
          </cell>
        </row>
        <row r="4351">
          <cell r="B4351">
            <v>31984</v>
          </cell>
          <cell r="C4351">
            <v>1</v>
          </cell>
          <cell r="D4351">
            <v>1</v>
          </cell>
          <cell r="Q4351">
            <v>2003</v>
          </cell>
          <cell r="R4351" t="str">
            <v>200310</v>
          </cell>
          <cell r="S4351">
            <v>37913</v>
          </cell>
          <cell r="T4351">
            <v>2865.04</v>
          </cell>
          <cell r="U4351">
            <v>2873.9496774193549</v>
          </cell>
          <cell r="V4351">
            <v>2875.9078356164382</v>
          </cell>
        </row>
        <row r="4352">
          <cell r="B4352">
            <v>31985</v>
          </cell>
          <cell r="C4352">
            <v>1</v>
          </cell>
          <cell r="D4352">
            <v>1</v>
          </cell>
          <cell r="Q4352">
            <v>2003</v>
          </cell>
          <cell r="R4352" t="str">
            <v>200310</v>
          </cell>
          <cell r="S4352">
            <v>37914</v>
          </cell>
          <cell r="T4352">
            <v>2865.04</v>
          </cell>
          <cell r="U4352">
            <v>2873.9496774193549</v>
          </cell>
          <cell r="V4352">
            <v>2875.9078356164382</v>
          </cell>
        </row>
        <row r="4353">
          <cell r="B4353">
            <v>31986</v>
          </cell>
          <cell r="C4353">
            <v>1</v>
          </cell>
          <cell r="D4353">
            <v>1</v>
          </cell>
          <cell r="Q4353">
            <v>2003</v>
          </cell>
          <cell r="R4353" t="str">
            <v>200310</v>
          </cell>
          <cell r="S4353">
            <v>37915</v>
          </cell>
          <cell r="T4353">
            <v>2864.34</v>
          </cell>
          <cell r="U4353">
            <v>2873.9496774193549</v>
          </cell>
          <cell r="V4353">
            <v>2875.9078356164382</v>
          </cell>
        </row>
        <row r="4354">
          <cell r="B4354">
            <v>31987</v>
          </cell>
          <cell r="C4354">
            <v>1</v>
          </cell>
          <cell r="D4354">
            <v>1</v>
          </cell>
          <cell r="Q4354">
            <v>2003</v>
          </cell>
          <cell r="R4354" t="str">
            <v>200310</v>
          </cell>
          <cell r="S4354">
            <v>37916</v>
          </cell>
          <cell r="T4354">
            <v>2864.25</v>
          </cell>
          <cell r="U4354">
            <v>2873.9496774193549</v>
          </cell>
          <cell r="V4354">
            <v>2875.9078356164382</v>
          </cell>
        </row>
        <row r="4355">
          <cell r="B4355">
            <v>31988</v>
          </cell>
          <cell r="C4355">
            <v>1</v>
          </cell>
          <cell r="D4355">
            <v>1</v>
          </cell>
          <cell r="Q4355">
            <v>2003</v>
          </cell>
          <cell r="R4355" t="str">
            <v>200310</v>
          </cell>
          <cell r="S4355">
            <v>37917</v>
          </cell>
          <cell r="T4355">
            <v>2870.01</v>
          </cell>
          <cell r="U4355">
            <v>2873.9496774193549</v>
          </cell>
          <cell r="V4355">
            <v>2875.9078356164382</v>
          </cell>
        </row>
        <row r="4356">
          <cell r="B4356">
            <v>31989</v>
          </cell>
          <cell r="C4356">
            <v>1</v>
          </cell>
          <cell r="D4356">
            <v>1</v>
          </cell>
          <cell r="Q4356">
            <v>2003</v>
          </cell>
          <cell r="R4356" t="str">
            <v>200310</v>
          </cell>
          <cell r="S4356">
            <v>37918</v>
          </cell>
          <cell r="T4356">
            <v>2872.55</v>
          </cell>
          <cell r="U4356">
            <v>2873.9496774193549</v>
          </cell>
          <cell r="V4356">
            <v>2875.9078356164382</v>
          </cell>
        </row>
        <row r="4357">
          <cell r="B4357">
            <v>31990</v>
          </cell>
          <cell r="C4357">
            <v>1</v>
          </cell>
          <cell r="D4357">
            <v>1</v>
          </cell>
          <cell r="Q4357">
            <v>2003</v>
          </cell>
          <cell r="R4357" t="str">
            <v>200310</v>
          </cell>
          <cell r="S4357">
            <v>37919</v>
          </cell>
          <cell r="T4357">
            <v>2857.88</v>
          </cell>
          <cell r="U4357">
            <v>2873.9496774193549</v>
          </cell>
          <cell r="V4357">
            <v>2875.9078356164382</v>
          </cell>
        </row>
        <row r="4358">
          <cell r="B4358">
            <v>31991</v>
          </cell>
          <cell r="C4358">
            <v>1</v>
          </cell>
          <cell r="D4358">
            <v>1</v>
          </cell>
          <cell r="Q4358">
            <v>2003</v>
          </cell>
          <cell r="R4358" t="str">
            <v>200310</v>
          </cell>
          <cell r="S4358">
            <v>37920</v>
          </cell>
          <cell r="T4358">
            <v>2857.88</v>
          </cell>
          <cell r="U4358">
            <v>2873.9496774193549</v>
          </cell>
          <cell r="V4358">
            <v>2875.9078356164382</v>
          </cell>
        </row>
        <row r="4359">
          <cell r="B4359">
            <v>31992</v>
          </cell>
          <cell r="C4359">
            <v>1</v>
          </cell>
          <cell r="D4359">
            <v>1</v>
          </cell>
          <cell r="Q4359">
            <v>2003</v>
          </cell>
          <cell r="R4359" t="str">
            <v>200310</v>
          </cell>
          <cell r="S4359">
            <v>37921</v>
          </cell>
          <cell r="T4359">
            <v>2857.88</v>
          </cell>
          <cell r="U4359">
            <v>2873.9496774193549</v>
          </cell>
          <cell r="V4359">
            <v>2875.9078356164382</v>
          </cell>
        </row>
        <row r="4360">
          <cell r="B4360">
            <v>31993</v>
          </cell>
          <cell r="C4360">
            <v>1</v>
          </cell>
          <cell r="D4360">
            <v>1</v>
          </cell>
          <cell r="Q4360">
            <v>2003</v>
          </cell>
          <cell r="R4360" t="str">
            <v>200310</v>
          </cell>
          <cell r="S4360">
            <v>37922</v>
          </cell>
          <cell r="T4360">
            <v>2882.77</v>
          </cell>
          <cell r="U4360">
            <v>2873.9496774193549</v>
          </cell>
          <cell r="V4360">
            <v>2875.9078356164382</v>
          </cell>
        </row>
        <row r="4361">
          <cell r="B4361">
            <v>31994</v>
          </cell>
          <cell r="C4361">
            <v>1</v>
          </cell>
          <cell r="D4361">
            <v>1</v>
          </cell>
          <cell r="Q4361">
            <v>2003</v>
          </cell>
          <cell r="R4361" t="str">
            <v>200310</v>
          </cell>
          <cell r="S4361">
            <v>37923</v>
          </cell>
          <cell r="T4361">
            <v>2879.34</v>
          </cell>
          <cell r="U4361">
            <v>2873.9496774193549</v>
          </cell>
          <cell r="V4361">
            <v>2875.9078356164382</v>
          </cell>
        </row>
        <row r="4362">
          <cell r="B4362">
            <v>31995</v>
          </cell>
          <cell r="C4362">
            <v>1</v>
          </cell>
          <cell r="D4362">
            <v>1</v>
          </cell>
          <cell r="Q4362">
            <v>2003</v>
          </cell>
          <cell r="R4362" t="str">
            <v>200310</v>
          </cell>
          <cell r="S4362">
            <v>37924</v>
          </cell>
          <cell r="T4362">
            <v>2870.11</v>
          </cell>
          <cell r="U4362">
            <v>2873.9496774193549</v>
          </cell>
          <cell r="V4362">
            <v>2875.9078356164382</v>
          </cell>
        </row>
        <row r="4363">
          <cell r="B4363">
            <v>31996</v>
          </cell>
          <cell r="C4363">
            <v>1</v>
          </cell>
          <cell r="D4363">
            <v>1</v>
          </cell>
          <cell r="Q4363">
            <v>2003</v>
          </cell>
          <cell r="R4363" t="str">
            <v>200310</v>
          </cell>
          <cell r="S4363">
            <v>37925</v>
          </cell>
          <cell r="T4363">
            <v>2884.17</v>
          </cell>
          <cell r="U4363">
            <v>2873.9496774193549</v>
          </cell>
          <cell r="V4363">
            <v>2875.9078356164382</v>
          </cell>
        </row>
        <row r="4364">
          <cell r="B4364">
            <v>31997</v>
          </cell>
          <cell r="C4364">
            <v>1</v>
          </cell>
          <cell r="D4364">
            <v>1</v>
          </cell>
          <cell r="Q4364">
            <v>2003</v>
          </cell>
          <cell r="R4364" t="str">
            <v>200311</v>
          </cell>
          <cell r="S4364">
            <v>37926</v>
          </cell>
          <cell r="T4364">
            <v>2878.05</v>
          </cell>
          <cell r="U4364">
            <v>2846.5413333333331</v>
          </cell>
          <cell r="V4364">
            <v>2875.9078356164382</v>
          </cell>
        </row>
        <row r="4365">
          <cell r="B4365">
            <v>31998</v>
          </cell>
          <cell r="C4365">
            <v>1</v>
          </cell>
          <cell r="D4365">
            <v>1</v>
          </cell>
          <cell r="Q4365">
            <v>2003</v>
          </cell>
          <cell r="R4365" t="str">
            <v>200311</v>
          </cell>
          <cell r="S4365">
            <v>37927</v>
          </cell>
          <cell r="T4365">
            <v>2878.05</v>
          </cell>
          <cell r="U4365">
            <v>2846.5413333333331</v>
          </cell>
          <cell r="V4365">
            <v>2875.9078356164382</v>
          </cell>
        </row>
        <row r="4366">
          <cell r="B4366">
            <v>31999</v>
          </cell>
          <cell r="C4366">
            <v>1</v>
          </cell>
          <cell r="D4366">
            <v>1</v>
          </cell>
          <cell r="Q4366">
            <v>2003</v>
          </cell>
          <cell r="R4366" t="str">
            <v>200311</v>
          </cell>
          <cell r="S4366">
            <v>37928</v>
          </cell>
          <cell r="T4366">
            <v>2878.05</v>
          </cell>
          <cell r="U4366">
            <v>2846.5413333333331</v>
          </cell>
          <cell r="V4366">
            <v>2875.9078356164382</v>
          </cell>
        </row>
        <row r="4367">
          <cell r="B4367">
            <v>32000</v>
          </cell>
          <cell r="C4367">
            <v>1</v>
          </cell>
          <cell r="D4367">
            <v>1</v>
          </cell>
          <cell r="Q4367">
            <v>2003</v>
          </cell>
          <cell r="R4367" t="str">
            <v>200311</v>
          </cell>
          <cell r="S4367">
            <v>37929</v>
          </cell>
          <cell r="T4367">
            <v>2878.05</v>
          </cell>
          <cell r="U4367">
            <v>2846.5413333333331</v>
          </cell>
          <cell r="V4367">
            <v>2875.9078356164382</v>
          </cell>
        </row>
        <row r="4368">
          <cell r="B4368">
            <v>32001</v>
          </cell>
          <cell r="C4368">
            <v>1</v>
          </cell>
          <cell r="D4368">
            <v>1</v>
          </cell>
          <cell r="Q4368">
            <v>2003</v>
          </cell>
          <cell r="R4368" t="str">
            <v>200311</v>
          </cell>
          <cell r="S4368">
            <v>37930</v>
          </cell>
          <cell r="T4368">
            <v>2869.46</v>
          </cell>
          <cell r="U4368">
            <v>2846.5413333333331</v>
          </cell>
          <cell r="V4368">
            <v>2875.9078356164382</v>
          </cell>
        </row>
        <row r="4369">
          <cell r="B4369">
            <v>32002</v>
          </cell>
          <cell r="C4369">
            <v>1</v>
          </cell>
          <cell r="D4369">
            <v>1</v>
          </cell>
          <cell r="Q4369">
            <v>2003</v>
          </cell>
          <cell r="R4369" t="str">
            <v>200311</v>
          </cell>
          <cell r="S4369">
            <v>37931</v>
          </cell>
          <cell r="T4369">
            <v>2856.34</v>
          </cell>
          <cell r="U4369">
            <v>2846.5413333333331</v>
          </cell>
          <cell r="V4369">
            <v>2875.9078356164382</v>
          </cell>
        </row>
        <row r="4370">
          <cell r="B4370">
            <v>32003</v>
          </cell>
          <cell r="C4370">
            <v>1</v>
          </cell>
          <cell r="D4370">
            <v>1</v>
          </cell>
          <cell r="Q4370">
            <v>2003</v>
          </cell>
          <cell r="R4370" t="str">
            <v>200311</v>
          </cell>
          <cell r="S4370">
            <v>37932</v>
          </cell>
          <cell r="T4370">
            <v>2854.17</v>
          </cell>
          <cell r="U4370">
            <v>2846.5413333333331</v>
          </cell>
          <cell r="V4370">
            <v>2875.9078356164382</v>
          </cell>
        </row>
        <row r="4371">
          <cell r="B4371">
            <v>32004</v>
          </cell>
          <cell r="C4371">
            <v>1</v>
          </cell>
          <cell r="D4371">
            <v>1</v>
          </cell>
          <cell r="Q4371">
            <v>2003</v>
          </cell>
          <cell r="R4371" t="str">
            <v>200311</v>
          </cell>
          <cell r="S4371">
            <v>37933</v>
          </cell>
          <cell r="T4371">
            <v>2843.82</v>
          </cell>
          <cell r="U4371">
            <v>2846.5413333333331</v>
          </cell>
          <cell r="V4371">
            <v>2875.9078356164382</v>
          </cell>
        </row>
        <row r="4372">
          <cell r="B4372">
            <v>32005</v>
          </cell>
          <cell r="C4372">
            <v>1</v>
          </cell>
          <cell r="D4372">
            <v>1</v>
          </cell>
          <cell r="Q4372">
            <v>2003</v>
          </cell>
          <cell r="R4372" t="str">
            <v>200311</v>
          </cell>
          <cell r="S4372">
            <v>37934</v>
          </cell>
          <cell r="T4372">
            <v>2843.82</v>
          </cell>
          <cell r="U4372">
            <v>2846.5413333333331</v>
          </cell>
          <cell r="V4372">
            <v>2875.9078356164382</v>
          </cell>
        </row>
        <row r="4373">
          <cell r="B4373">
            <v>32006</v>
          </cell>
          <cell r="C4373">
            <v>1</v>
          </cell>
          <cell r="D4373">
            <v>1</v>
          </cell>
          <cell r="Q4373">
            <v>2003</v>
          </cell>
          <cell r="R4373" t="str">
            <v>200311</v>
          </cell>
          <cell r="S4373">
            <v>37935</v>
          </cell>
          <cell r="T4373">
            <v>2843.82</v>
          </cell>
          <cell r="U4373">
            <v>2846.5413333333331</v>
          </cell>
          <cell r="V4373">
            <v>2875.9078356164382</v>
          </cell>
        </row>
        <row r="4374">
          <cell r="B4374">
            <v>32007</v>
          </cell>
          <cell r="C4374">
            <v>1</v>
          </cell>
          <cell r="D4374">
            <v>1</v>
          </cell>
          <cell r="Q4374">
            <v>2003</v>
          </cell>
          <cell r="R4374" t="str">
            <v>200311</v>
          </cell>
          <cell r="S4374">
            <v>37936</v>
          </cell>
          <cell r="T4374">
            <v>2840.41</v>
          </cell>
          <cell r="U4374">
            <v>2846.5413333333331</v>
          </cell>
          <cell r="V4374">
            <v>2875.9078356164382</v>
          </cell>
        </row>
        <row r="4375">
          <cell r="B4375">
            <v>32008</v>
          </cell>
          <cell r="C4375">
            <v>1</v>
          </cell>
          <cell r="D4375">
            <v>1</v>
          </cell>
          <cell r="Q4375">
            <v>2003</v>
          </cell>
          <cell r="R4375" t="str">
            <v>200311</v>
          </cell>
          <cell r="S4375">
            <v>37937</v>
          </cell>
          <cell r="T4375">
            <v>2840.41</v>
          </cell>
          <cell r="U4375">
            <v>2846.5413333333331</v>
          </cell>
          <cell r="V4375">
            <v>2875.9078356164382</v>
          </cell>
        </row>
        <row r="4376">
          <cell r="B4376">
            <v>32009</v>
          </cell>
          <cell r="C4376">
            <v>1</v>
          </cell>
          <cell r="D4376">
            <v>1</v>
          </cell>
          <cell r="Q4376">
            <v>2003</v>
          </cell>
          <cell r="R4376" t="str">
            <v>200311</v>
          </cell>
          <cell r="S4376">
            <v>37938</v>
          </cell>
          <cell r="T4376">
            <v>2845.69</v>
          </cell>
          <cell r="U4376">
            <v>2846.5413333333331</v>
          </cell>
          <cell r="V4376">
            <v>2875.9078356164382</v>
          </cell>
        </row>
        <row r="4377">
          <cell r="B4377">
            <v>32010</v>
          </cell>
          <cell r="C4377">
            <v>1</v>
          </cell>
          <cell r="D4377">
            <v>1</v>
          </cell>
          <cell r="Q4377">
            <v>2003</v>
          </cell>
          <cell r="R4377" t="str">
            <v>200311</v>
          </cell>
          <cell r="S4377">
            <v>37939</v>
          </cell>
          <cell r="T4377">
            <v>2850.24</v>
          </cell>
          <cell r="U4377">
            <v>2846.5413333333331</v>
          </cell>
          <cell r="V4377">
            <v>2875.9078356164382</v>
          </cell>
        </row>
        <row r="4378">
          <cell r="B4378">
            <v>32011</v>
          </cell>
          <cell r="C4378">
            <v>1</v>
          </cell>
          <cell r="D4378">
            <v>1</v>
          </cell>
          <cell r="Q4378">
            <v>2003</v>
          </cell>
          <cell r="R4378" t="str">
            <v>200311</v>
          </cell>
          <cell r="S4378">
            <v>37940</v>
          </cell>
          <cell r="T4378">
            <v>2842.53</v>
          </cell>
          <cell r="U4378">
            <v>2846.5413333333331</v>
          </cell>
          <cell r="V4378">
            <v>2875.9078356164382</v>
          </cell>
        </row>
        <row r="4379">
          <cell r="B4379">
            <v>32012</v>
          </cell>
          <cell r="C4379">
            <v>1</v>
          </cell>
          <cell r="D4379">
            <v>1</v>
          </cell>
          <cell r="Q4379">
            <v>2003</v>
          </cell>
          <cell r="R4379" t="str">
            <v>200311</v>
          </cell>
          <cell r="S4379">
            <v>37941</v>
          </cell>
          <cell r="T4379">
            <v>2842.53</v>
          </cell>
          <cell r="U4379">
            <v>2846.5413333333331</v>
          </cell>
          <cell r="V4379">
            <v>2875.9078356164382</v>
          </cell>
        </row>
        <row r="4380">
          <cell r="B4380">
            <v>32013</v>
          </cell>
          <cell r="C4380">
            <v>1</v>
          </cell>
          <cell r="D4380">
            <v>1</v>
          </cell>
          <cell r="Q4380">
            <v>2003</v>
          </cell>
          <cell r="R4380" t="str">
            <v>200311</v>
          </cell>
          <cell r="S4380">
            <v>37942</v>
          </cell>
          <cell r="T4380">
            <v>2842.53</v>
          </cell>
          <cell r="U4380">
            <v>2846.5413333333331</v>
          </cell>
          <cell r="V4380">
            <v>2875.9078356164382</v>
          </cell>
        </row>
        <row r="4381">
          <cell r="B4381">
            <v>32014</v>
          </cell>
          <cell r="C4381">
            <v>1</v>
          </cell>
          <cell r="D4381">
            <v>1</v>
          </cell>
          <cell r="Q4381">
            <v>2003</v>
          </cell>
          <cell r="R4381" t="str">
            <v>200311</v>
          </cell>
          <cell r="S4381">
            <v>37943</v>
          </cell>
          <cell r="T4381">
            <v>2842.53</v>
          </cell>
          <cell r="U4381">
            <v>2846.5413333333331</v>
          </cell>
          <cell r="V4381">
            <v>2875.9078356164382</v>
          </cell>
        </row>
        <row r="4382">
          <cell r="B4382">
            <v>32015</v>
          </cell>
          <cell r="C4382">
            <v>1</v>
          </cell>
          <cell r="D4382">
            <v>1</v>
          </cell>
          <cell r="Q4382">
            <v>2003</v>
          </cell>
          <cell r="R4382" t="str">
            <v>200311</v>
          </cell>
          <cell r="S4382">
            <v>37944</v>
          </cell>
          <cell r="T4382">
            <v>2831.97</v>
          </cell>
          <cell r="U4382">
            <v>2846.5413333333331</v>
          </cell>
          <cell r="V4382">
            <v>2875.9078356164382</v>
          </cell>
        </row>
        <row r="4383">
          <cell r="B4383">
            <v>32016</v>
          </cell>
          <cell r="C4383">
            <v>1</v>
          </cell>
          <cell r="D4383">
            <v>1</v>
          </cell>
          <cell r="Q4383">
            <v>2003</v>
          </cell>
          <cell r="R4383" t="str">
            <v>200311</v>
          </cell>
          <cell r="S4383">
            <v>37945</v>
          </cell>
          <cell r="T4383">
            <v>2826.6</v>
          </cell>
          <cell r="U4383">
            <v>2846.5413333333331</v>
          </cell>
          <cell r="V4383">
            <v>2875.9078356164382</v>
          </cell>
        </row>
        <row r="4384">
          <cell r="B4384">
            <v>32017</v>
          </cell>
          <cell r="C4384">
            <v>1</v>
          </cell>
          <cell r="D4384">
            <v>1</v>
          </cell>
          <cell r="Q4384">
            <v>2003</v>
          </cell>
          <cell r="R4384" t="str">
            <v>200311</v>
          </cell>
          <cell r="S4384">
            <v>37946</v>
          </cell>
          <cell r="T4384">
            <v>2831.1</v>
          </cell>
          <cell r="U4384">
            <v>2846.5413333333331</v>
          </cell>
          <cell r="V4384">
            <v>2875.9078356164382</v>
          </cell>
        </row>
        <row r="4385">
          <cell r="B4385">
            <v>32018</v>
          </cell>
          <cell r="C4385">
            <v>1</v>
          </cell>
          <cell r="D4385">
            <v>1</v>
          </cell>
          <cell r="Q4385">
            <v>2003</v>
          </cell>
          <cell r="R4385" t="str">
            <v>200311</v>
          </cell>
          <cell r="S4385">
            <v>37947</v>
          </cell>
          <cell r="T4385">
            <v>2836.45</v>
          </cell>
          <cell r="U4385">
            <v>2846.5413333333331</v>
          </cell>
          <cell r="V4385">
            <v>2875.9078356164382</v>
          </cell>
        </row>
        <row r="4386">
          <cell r="B4386">
            <v>32019</v>
          </cell>
          <cell r="C4386">
            <v>1</v>
          </cell>
          <cell r="D4386">
            <v>1</v>
          </cell>
          <cell r="Q4386">
            <v>2003</v>
          </cell>
          <cell r="R4386" t="str">
            <v>200311</v>
          </cell>
          <cell r="S4386">
            <v>37948</v>
          </cell>
          <cell r="T4386">
            <v>2836.45</v>
          </cell>
          <cell r="U4386">
            <v>2846.5413333333331</v>
          </cell>
          <cell r="V4386">
            <v>2875.9078356164382</v>
          </cell>
        </row>
        <row r="4387">
          <cell r="B4387">
            <v>32020</v>
          </cell>
          <cell r="C4387">
            <v>1</v>
          </cell>
          <cell r="D4387">
            <v>1</v>
          </cell>
          <cell r="Q4387">
            <v>2003</v>
          </cell>
          <cell r="R4387" t="str">
            <v>200311</v>
          </cell>
          <cell r="S4387">
            <v>37949</v>
          </cell>
          <cell r="T4387">
            <v>2836.45</v>
          </cell>
          <cell r="U4387">
            <v>2846.5413333333331</v>
          </cell>
          <cell r="V4387">
            <v>2875.9078356164382</v>
          </cell>
        </row>
        <row r="4388">
          <cell r="B4388">
            <v>32021</v>
          </cell>
          <cell r="C4388">
            <v>1</v>
          </cell>
          <cell r="D4388">
            <v>1</v>
          </cell>
          <cell r="Q4388">
            <v>2003</v>
          </cell>
          <cell r="R4388" t="str">
            <v>200311</v>
          </cell>
          <cell r="S4388">
            <v>37950</v>
          </cell>
          <cell r="T4388">
            <v>2838.02</v>
          </cell>
          <cell r="U4388">
            <v>2846.5413333333331</v>
          </cell>
          <cell r="V4388">
            <v>2875.9078356164382</v>
          </cell>
        </row>
        <row r="4389">
          <cell r="B4389">
            <v>32022</v>
          </cell>
          <cell r="C4389">
            <v>1</v>
          </cell>
          <cell r="D4389">
            <v>1</v>
          </cell>
          <cell r="Q4389">
            <v>2003</v>
          </cell>
          <cell r="R4389" t="str">
            <v>200311</v>
          </cell>
          <cell r="S4389">
            <v>37951</v>
          </cell>
          <cell r="T4389">
            <v>2839.2</v>
          </cell>
          <cell r="U4389">
            <v>2846.5413333333331</v>
          </cell>
          <cell r="V4389">
            <v>2875.9078356164382</v>
          </cell>
        </row>
        <row r="4390">
          <cell r="B4390">
            <v>32023</v>
          </cell>
          <cell r="C4390">
            <v>1</v>
          </cell>
          <cell r="D4390">
            <v>1</v>
          </cell>
          <cell r="Q4390">
            <v>2003</v>
          </cell>
          <cell r="R4390" t="str">
            <v>200311</v>
          </cell>
          <cell r="S4390">
            <v>37952</v>
          </cell>
          <cell r="T4390">
            <v>2838.7</v>
          </cell>
          <cell r="U4390">
            <v>2846.5413333333331</v>
          </cell>
          <cell r="V4390">
            <v>2875.9078356164382</v>
          </cell>
        </row>
        <row r="4391">
          <cell r="B4391">
            <v>32024</v>
          </cell>
          <cell r="C4391">
            <v>1</v>
          </cell>
          <cell r="D4391">
            <v>1</v>
          </cell>
          <cell r="Q4391">
            <v>2003</v>
          </cell>
          <cell r="R4391" t="str">
            <v>200311</v>
          </cell>
          <cell r="S4391">
            <v>37953</v>
          </cell>
          <cell r="T4391">
            <v>2838.7</v>
          </cell>
          <cell r="U4391">
            <v>2846.5413333333331</v>
          </cell>
          <cell r="V4391">
            <v>2875.9078356164382</v>
          </cell>
        </row>
        <row r="4392">
          <cell r="B4392">
            <v>32025</v>
          </cell>
          <cell r="C4392">
            <v>1</v>
          </cell>
          <cell r="D4392">
            <v>1</v>
          </cell>
          <cell r="Q4392">
            <v>2003</v>
          </cell>
          <cell r="R4392" t="str">
            <v>200311</v>
          </cell>
          <cell r="S4392">
            <v>37954</v>
          </cell>
          <cell r="T4392">
            <v>2836.05</v>
          </cell>
          <cell r="U4392">
            <v>2846.5413333333331</v>
          </cell>
          <cell r="V4392">
            <v>2875.9078356164382</v>
          </cell>
        </row>
        <row r="4393">
          <cell r="B4393">
            <v>32026</v>
          </cell>
          <cell r="C4393">
            <v>1</v>
          </cell>
          <cell r="D4393">
            <v>1</v>
          </cell>
          <cell r="Q4393">
            <v>2003</v>
          </cell>
          <cell r="R4393" t="str">
            <v>200311</v>
          </cell>
          <cell r="S4393">
            <v>37955</v>
          </cell>
          <cell r="T4393">
            <v>2836.05</v>
          </cell>
          <cell r="U4393">
            <v>2846.5413333333331</v>
          </cell>
          <cell r="V4393">
            <v>2875.9078356164382</v>
          </cell>
        </row>
        <row r="4394">
          <cell r="B4394">
            <v>32027</v>
          </cell>
          <cell r="C4394">
            <v>1</v>
          </cell>
          <cell r="D4394">
            <v>1</v>
          </cell>
          <cell r="Q4394">
            <v>2003</v>
          </cell>
          <cell r="R4394" t="str">
            <v>200312</v>
          </cell>
          <cell r="S4394">
            <v>37956</v>
          </cell>
          <cell r="T4394">
            <v>2836.05</v>
          </cell>
          <cell r="U4394">
            <v>2806.5535483870972</v>
          </cell>
          <cell r="V4394">
            <v>2875.9078356164382</v>
          </cell>
        </row>
        <row r="4395">
          <cell r="B4395">
            <v>32028</v>
          </cell>
          <cell r="C4395">
            <v>1</v>
          </cell>
          <cell r="D4395">
            <v>1</v>
          </cell>
          <cell r="Q4395">
            <v>2003</v>
          </cell>
          <cell r="R4395" t="str">
            <v>200312</v>
          </cell>
          <cell r="S4395">
            <v>37957</v>
          </cell>
          <cell r="T4395">
            <v>2829.08</v>
          </cell>
          <cell r="U4395">
            <v>2806.5535483870972</v>
          </cell>
          <cell r="V4395">
            <v>2875.9078356164382</v>
          </cell>
        </row>
        <row r="4396">
          <cell r="B4396">
            <v>32029</v>
          </cell>
          <cell r="C4396">
            <v>1</v>
          </cell>
          <cell r="D4396">
            <v>1</v>
          </cell>
          <cell r="Q4396">
            <v>2003</v>
          </cell>
          <cell r="R4396" t="str">
            <v>200312</v>
          </cell>
          <cell r="S4396">
            <v>37958</v>
          </cell>
          <cell r="T4396">
            <v>2817.14</v>
          </cell>
          <cell r="U4396">
            <v>2806.5535483870972</v>
          </cell>
          <cell r="V4396">
            <v>2875.9078356164382</v>
          </cell>
        </row>
        <row r="4397">
          <cell r="B4397">
            <v>32030</v>
          </cell>
          <cell r="C4397">
            <v>1</v>
          </cell>
          <cell r="D4397">
            <v>1</v>
          </cell>
          <cell r="Q4397">
            <v>2003</v>
          </cell>
          <cell r="R4397" t="str">
            <v>200312</v>
          </cell>
          <cell r="S4397">
            <v>37959</v>
          </cell>
          <cell r="T4397">
            <v>2815.19</v>
          </cell>
          <cell r="U4397">
            <v>2806.5535483870972</v>
          </cell>
          <cell r="V4397">
            <v>2875.9078356164382</v>
          </cell>
        </row>
        <row r="4398">
          <cell r="B4398">
            <v>32031</v>
          </cell>
          <cell r="C4398">
            <v>1</v>
          </cell>
          <cell r="D4398">
            <v>1</v>
          </cell>
          <cell r="Q4398">
            <v>2003</v>
          </cell>
          <cell r="R4398" t="str">
            <v>200312</v>
          </cell>
          <cell r="S4398">
            <v>37960</v>
          </cell>
          <cell r="T4398">
            <v>2815.33</v>
          </cell>
          <cell r="U4398">
            <v>2806.5535483870972</v>
          </cell>
          <cell r="V4398">
            <v>2875.9078356164382</v>
          </cell>
        </row>
        <row r="4399">
          <cell r="B4399">
            <v>32032</v>
          </cell>
          <cell r="C4399">
            <v>1</v>
          </cell>
          <cell r="D4399">
            <v>1</v>
          </cell>
          <cell r="Q4399">
            <v>2003</v>
          </cell>
          <cell r="R4399" t="str">
            <v>200312</v>
          </cell>
          <cell r="S4399">
            <v>37961</v>
          </cell>
          <cell r="T4399">
            <v>2808.42</v>
          </cell>
          <cell r="U4399">
            <v>2806.5535483870972</v>
          </cell>
          <cell r="V4399">
            <v>2875.9078356164382</v>
          </cell>
        </row>
        <row r="4400">
          <cell r="B4400">
            <v>32033</v>
          </cell>
          <cell r="C4400">
            <v>1</v>
          </cell>
          <cell r="D4400">
            <v>1</v>
          </cell>
          <cell r="Q4400">
            <v>2003</v>
          </cell>
          <cell r="R4400" t="str">
            <v>200312</v>
          </cell>
          <cell r="S4400">
            <v>37962</v>
          </cell>
          <cell r="T4400">
            <v>2808.42</v>
          </cell>
          <cell r="U4400">
            <v>2806.5535483870972</v>
          </cell>
          <cell r="V4400">
            <v>2875.9078356164382</v>
          </cell>
        </row>
        <row r="4401">
          <cell r="B4401">
            <v>32034</v>
          </cell>
          <cell r="C4401">
            <v>1</v>
          </cell>
          <cell r="D4401">
            <v>1</v>
          </cell>
          <cell r="Q4401">
            <v>2003</v>
          </cell>
          <cell r="R4401" t="str">
            <v>200312</v>
          </cell>
          <cell r="S4401">
            <v>37963</v>
          </cell>
          <cell r="T4401">
            <v>2808.42</v>
          </cell>
          <cell r="U4401">
            <v>2806.5535483870972</v>
          </cell>
          <cell r="V4401">
            <v>2875.9078356164382</v>
          </cell>
        </row>
        <row r="4402">
          <cell r="B4402">
            <v>32035</v>
          </cell>
          <cell r="C4402">
            <v>1</v>
          </cell>
          <cell r="D4402">
            <v>1</v>
          </cell>
          <cell r="Q4402">
            <v>2003</v>
          </cell>
          <cell r="R4402" t="str">
            <v>200312</v>
          </cell>
          <cell r="S4402">
            <v>37964</v>
          </cell>
          <cell r="T4402">
            <v>2808.42</v>
          </cell>
          <cell r="U4402">
            <v>2806.5535483870972</v>
          </cell>
          <cell r="V4402">
            <v>2875.9078356164382</v>
          </cell>
        </row>
        <row r="4403">
          <cell r="B4403">
            <v>32036</v>
          </cell>
          <cell r="C4403">
            <v>1</v>
          </cell>
          <cell r="D4403">
            <v>1</v>
          </cell>
          <cell r="Q4403">
            <v>2003</v>
          </cell>
          <cell r="R4403" t="str">
            <v>200312</v>
          </cell>
          <cell r="S4403">
            <v>37965</v>
          </cell>
          <cell r="T4403">
            <v>2822.78</v>
          </cell>
          <cell r="U4403">
            <v>2806.5535483870972</v>
          </cell>
          <cell r="V4403">
            <v>2875.9078356164382</v>
          </cell>
        </row>
        <row r="4404">
          <cell r="B4404">
            <v>32037</v>
          </cell>
          <cell r="C4404">
            <v>1</v>
          </cell>
          <cell r="D4404">
            <v>1</v>
          </cell>
          <cell r="Q4404">
            <v>2003</v>
          </cell>
          <cell r="R4404" t="str">
            <v>200312</v>
          </cell>
          <cell r="S4404">
            <v>37966</v>
          </cell>
          <cell r="T4404">
            <v>2815.45</v>
          </cell>
          <cell r="U4404">
            <v>2806.5535483870972</v>
          </cell>
          <cell r="V4404">
            <v>2875.9078356164382</v>
          </cell>
        </row>
        <row r="4405">
          <cell r="B4405">
            <v>32038</v>
          </cell>
          <cell r="C4405">
            <v>1</v>
          </cell>
          <cell r="D4405">
            <v>1</v>
          </cell>
          <cell r="Q4405">
            <v>2003</v>
          </cell>
          <cell r="R4405" t="str">
            <v>200312</v>
          </cell>
          <cell r="S4405">
            <v>37967</v>
          </cell>
          <cell r="T4405">
            <v>2808.31</v>
          </cell>
          <cell r="U4405">
            <v>2806.5535483870972</v>
          </cell>
          <cell r="V4405">
            <v>2875.9078356164382</v>
          </cell>
        </row>
        <row r="4406">
          <cell r="B4406">
            <v>32039</v>
          </cell>
          <cell r="C4406">
            <v>1</v>
          </cell>
          <cell r="D4406">
            <v>1</v>
          </cell>
          <cell r="Q4406">
            <v>2003</v>
          </cell>
          <cell r="R4406" t="str">
            <v>200312</v>
          </cell>
          <cell r="S4406">
            <v>37968</v>
          </cell>
          <cell r="T4406">
            <v>2812.81</v>
          </cell>
          <cell r="U4406">
            <v>2806.5535483870972</v>
          </cell>
          <cell r="V4406">
            <v>2875.9078356164382</v>
          </cell>
        </row>
        <row r="4407">
          <cell r="B4407">
            <v>32040</v>
          </cell>
          <cell r="C4407">
            <v>1</v>
          </cell>
          <cell r="D4407">
            <v>1</v>
          </cell>
          <cell r="Q4407">
            <v>2003</v>
          </cell>
          <cell r="R4407" t="str">
            <v>200312</v>
          </cell>
          <cell r="S4407">
            <v>37969</v>
          </cell>
          <cell r="T4407">
            <v>2812.81</v>
          </cell>
          <cell r="U4407">
            <v>2806.5535483870972</v>
          </cell>
          <cell r="V4407">
            <v>2875.9078356164382</v>
          </cell>
        </row>
        <row r="4408">
          <cell r="B4408">
            <v>32041</v>
          </cell>
          <cell r="C4408">
            <v>1</v>
          </cell>
          <cell r="D4408">
            <v>1</v>
          </cell>
          <cell r="Q4408">
            <v>2003</v>
          </cell>
          <cell r="R4408" t="str">
            <v>200312</v>
          </cell>
          <cell r="S4408">
            <v>37970</v>
          </cell>
          <cell r="T4408">
            <v>2812.81</v>
          </cell>
          <cell r="U4408">
            <v>2806.5535483870972</v>
          </cell>
          <cell r="V4408">
            <v>2875.9078356164382</v>
          </cell>
        </row>
        <row r="4409">
          <cell r="B4409">
            <v>32042</v>
          </cell>
          <cell r="C4409">
            <v>1</v>
          </cell>
          <cell r="D4409">
            <v>1</v>
          </cell>
          <cell r="Q4409">
            <v>2003</v>
          </cell>
          <cell r="R4409" t="str">
            <v>200312</v>
          </cell>
          <cell r="S4409">
            <v>37971</v>
          </cell>
          <cell r="T4409">
            <v>2807.25</v>
          </cell>
          <cell r="U4409">
            <v>2806.5535483870972</v>
          </cell>
          <cell r="V4409">
            <v>2875.9078356164382</v>
          </cell>
        </row>
        <row r="4410">
          <cell r="B4410">
            <v>32043</v>
          </cell>
          <cell r="C4410">
            <v>1</v>
          </cell>
          <cell r="D4410">
            <v>1</v>
          </cell>
          <cell r="Q4410">
            <v>2003</v>
          </cell>
          <cell r="R4410" t="str">
            <v>200312</v>
          </cell>
          <cell r="S4410">
            <v>37972</v>
          </cell>
          <cell r="T4410">
            <v>2793.06</v>
          </cell>
          <cell r="U4410">
            <v>2806.5535483870972</v>
          </cell>
          <cell r="V4410">
            <v>2875.9078356164382</v>
          </cell>
        </row>
        <row r="4411">
          <cell r="B4411">
            <v>32044</v>
          </cell>
          <cell r="C4411">
            <v>1</v>
          </cell>
          <cell r="D4411">
            <v>1</v>
          </cell>
          <cell r="Q4411">
            <v>2003</v>
          </cell>
          <cell r="R4411" t="str">
            <v>200312</v>
          </cell>
          <cell r="S4411">
            <v>37973</v>
          </cell>
          <cell r="T4411">
            <v>2795.21</v>
          </cell>
          <cell r="U4411">
            <v>2806.5535483870972</v>
          </cell>
          <cell r="V4411">
            <v>2875.9078356164382</v>
          </cell>
        </row>
        <row r="4412">
          <cell r="B4412">
            <v>32045</v>
          </cell>
          <cell r="C4412">
            <v>1</v>
          </cell>
          <cell r="D4412">
            <v>1</v>
          </cell>
          <cell r="Q4412">
            <v>2003</v>
          </cell>
          <cell r="R4412" t="str">
            <v>200312</v>
          </cell>
          <cell r="S4412">
            <v>37974</v>
          </cell>
          <cell r="T4412">
            <v>2801.67</v>
          </cell>
          <cell r="U4412">
            <v>2806.5535483870972</v>
          </cell>
          <cell r="V4412">
            <v>2875.9078356164382</v>
          </cell>
        </row>
        <row r="4413">
          <cell r="B4413">
            <v>32046</v>
          </cell>
          <cell r="C4413">
            <v>1</v>
          </cell>
          <cell r="D4413">
            <v>1</v>
          </cell>
          <cell r="Q4413">
            <v>2003</v>
          </cell>
          <cell r="R4413" t="str">
            <v>200312</v>
          </cell>
          <cell r="S4413">
            <v>37975</v>
          </cell>
          <cell r="T4413">
            <v>2806.89</v>
          </cell>
          <cell r="U4413">
            <v>2806.5535483870972</v>
          </cell>
          <cell r="V4413">
            <v>2875.9078356164382</v>
          </cell>
        </row>
        <row r="4414">
          <cell r="B4414">
            <v>32047</v>
          </cell>
          <cell r="C4414">
            <v>1</v>
          </cell>
          <cell r="D4414">
            <v>1</v>
          </cell>
          <cell r="Q4414">
            <v>2003</v>
          </cell>
          <cell r="R4414" t="str">
            <v>200312</v>
          </cell>
          <cell r="S4414">
            <v>37976</v>
          </cell>
          <cell r="T4414">
            <v>2806.89</v>
          </cell>
          <cell r="U4414">
            <v>2806.5535483870972</v>
          </cell>
          <cell r="V4414">
            <v>2875.9078356164382</v>
          </cell>
        </row>
        <row r="4415">
          <cell r="B4415">
            <v>32048</v>
          </cell>
          <cell r="C4415">
            <v>1</v>
          </cell>
          <cell r="D4415">
            <v>1</v>
          </cell>
          <cell r="Q4415">
            <v>2003</v>
          </cell>
          <cell r="R4415" t="str">
            <v>200312</v>
          </cell>
          <cell r="S4415">
            <v>37977</v>
          </cell>
          <cell r="T4415">
            <v>2806.89</v>
          </cell>
          <cell r="U4415">
            <v>2806.5535483870972</v>
          </cell>
          <cell r="V4415">
            <v>2875.9078356164382</v>
          </cell>
        </row>
        <row r="4416">
          <cell r="B4416">
            <v>32049</v>
          </cell>
          <cell r="C4416">
            <v>1</v>
          </cell>
          <cell r="D4416">
            <v>1</v>
          </cell>
          <cell r="Q4416">
            <v>2003</v>
          </cell>
          <cell r="R4416" t="str">
            <v>200312</v>
          </cell>
          <cell r="S4416">
            <v>37978</v>
          </cell>
          <cell r="T4416">
            <v>2809.09</v>
          </cell>
          <cell r="U4416">
            <v>2806.5535483870972</v>
          </cell>
          <cell r="V4416">
            <v>2875.9078356164382</v>
          </cell>
        </row>
        <row r="4417">
          <cell r="B4417">
            <v>32050</v>
          </cell>
          <cell r="C4417">
            <v>1</v>
          </cell>
          <cell r="D4417">
            <v>1</v>
          </cell>
          <cell r="Q4417">
            <v>2003</v>
          </cell>
          <cell r="R4417" t="str">
            <v>200312</v>
          </cell>
          <cell r="S4417">
            <v>37979</v>
          </cell>
          <cell r="T4417">
            <v>2806.33</v>
          </cell>
          <cell r="U4417">
            <v>2806.5535483870972</v>
          </cell>
          <cell r="V4417">
            <v>2875.9078356164382</v>
          </cell>
        </row>
        <row r="4418">
          <cell r="B4418">
            <v>32051</v>
          </cell>
          <cell r="C4418">
            <v>1</v>
          </cell>
          <cell r="D4418">
            <v>1</v>
          </cell>
          <cell r="Q4418">
            <v>2003</v>
          </cell>
          <cell r="R4418" t="str">
            <v>200312</v>
          </cell>
          <cell r="S4418">
            <v>37980</v>
          </cell>
          <cell r="T4418">
            <v>2796.89</v>
          </cell>
          <cell r="U4418">
            <v>2806.5535483870972</v>
          </cell>
          <cell r="V4418">
            <v>2875.9078356164382</v>
          </cell>
        </row>
        <row r="4419">
          <cell r="B4419">
            <v>32052</v>
          </cell>
          <cell r="C4419">
            <v>1</v>
          </cell>
          <cell r="D4419">
            <v>1</v>
          </cell>
          <cell r="Q4419">
            <v>2003</v>
          </cell>
          <cell r="R4419" t="str">
            <v>200312</v>
          </cell>
          <cell r="S4419">
            <v>37981</v>
          </cell>
          <cell r="T4419">
            <v>2796.89</v>
          </cell>
          <cell r="U4419">
            <v>2806.5535483870972</v>
          </cell>
          <cell r="V4419">
            <v>2875.9078356164382</v>
          </cell>
        </row>
        <row r="4420">
          <cell r="B4420">
            <v>32053</v>
          </cell>
          <cell r="C4420">
            <v>1</v>
          </cell>
          <cell r="D4420">
            <v>1</v>
          </cell>
          <cell r="Q4420">
            <v>2003</v>
          </cell>
          <cell r="R4420" t="str">
            <v>200312</v>
          </cell>
          <cell r="S4420">
            <v>37982</v>
          </cell>
          <cell r="T4420">
            <v>2795.21</v>
          </cell>
          <cell r="U4420">
            <v>2806.5535483870972</v>
          </cell>
          <cell r="V4420">
            <v>2875.9078356164382</v>
          </cell>
        </row>
        <row r="4421">
          <cell r="B4421">
            <v>32054</v>
          </cell>
          <cell r="C4421">
            <v>1</v>
          </cell>
          <cell r="D4421">
            <v>1</v>
          </cell>
          <cell r="Q4421">
            <v>2003</v>
          </cell>
          <cell r="R4421" t="str">
            <v>200312</v>
          </cell>
          <cell r="S4421">
            <v>37983</v>
          </cell>
          <cell r="T4421">
            <v>2795.21</v>
          </cell>
          <cell r="U4421">
            <v>2806.5535483870972</v>
          </cell>
          <cell r="V4421">
            <v>2875.9078356164382</v>
          </cell>
        </row>
        <row r="4422">
          <cell r="B4422">
            <v>32055</v>
          </cell>
          <cell r="C4422">
            <v>1</v>
          </cell>
          <cell r="D4422">
            <v>1</v>
          </cell>
          <cell r="Q4422">
            <v>2003</v>
          </cell>
          <cell r="R4422" t="str">
            <v>200312</v>
          </cell>
          <cell r="S4422">
            <v>37984</v>
          </cell>
          <cell r="T4422">
            <v>2795.21</v>
          </cell>
          <cell r="U4422">
            <v>2806.5535483870972</v>
          </cell>
          <cell r="V4422">
            <v>2875.9078356164382</v>
          </cell>
        </row>
        <row r="4423">
          <cell r="B4423">
            <v>32056</v>
          </cell>
          <cell r="C4423">
            <v>1</v>
          </cell>
          <cell r="D4423">
            <v>1</v>
          </cell>
          <cell r="Q4423">
            <v>2003</v>
          </cell>
          <cell r="R4423" t="str">
            <v>200312</v>
          </cell>
          <cell r="S4423">
            <v>37985</v>
          </cell>
          <cell r="T4423">
            <v>2780.82</v>
          </cell>
          <cell r="U4423">
            <v>2806.5535483870972</v>
          </cell>
          <cell r="V4423">
            <v>2875.9078356164382</v>
          </cell>
        </row>
        <row r="4424">
          <cell r="B4424">
            <v>32057</v>
          </cell>
          <cell r="C4424">
            <v>1</v>
          </cell>
          <cell r="D4424">
            <v>1</v>
          </cell>
          <cell r="Q4424">
            <v>2003</v>
          </cell>
          <cell r="R4424" t="str">
            <v>200312</v>
          </cell>
          <cell r="S4424">
            <v>37986</v>
          </cell>
          <cell r="T4424">
            <v>2778.21</v>
          </cell>
          <cell r="U4424">
            <v>2806.5535483870972</v>
          </cell>
          <cell r="V4424">
            <v>2875.9078356164382</v>
          </cell>
        </row>
        <row r="4425">
          <cell r="B4425">
            <v>32058</v>
          </cell>
          <cell r="C4425">
            <v>1</v>
          </cell>
          <cell r="D4425">
            <v>1</v>
          </cell>
          <cell r="Q4425">
            <v>2004</v>
          </cell>
          <cell r="R4425" t="str">
            <v>20041</v>
          </cell>
          <cell r="S4425">
            <v>37987</v>
          </cell>
          <cell r="T4425">
            <v>2778.21</v>
          </cell>
          <cell r="U4425">
            <v>2750.8167741935481</v>
          </cell>
          <cell r="V4425">
            <v>2628.4739890710371</v>
          </cell>
        </row>
        <row r="4426">
          <cell r="B4426">
            <v>32059</v>
          </cell>
          <cell r="C4426">
            <v>1</v>
          </cell>
          <cell r="D4426">
            <v>1</v>
          </cell>
          <cell r="Q4426">
            <v>2004</v>
          </cell>
          <cell r="R4426" t="str">
            <v>20041</v>
          </cell>
          <cell r="S4426">
            <v>37988</v>
          </cell>
          <cell r="T4426">
            <v>2778.21</v>
          </cell>
          <cell r="U4426">
            <v>2750.8167741935481</v>
          </cell>
          <cell r="V4426">
            <v>2628.4739890710371</v>
          </cell>
        </row>
        <row r="4427">
          <cell r="B4427">
            <v>32060</v>
          </cell>
          <cell r="C4427">
            <v>1</v>
          </cell>
          <cell r="D4427">
            <v>1</v>
          </cell>
          <cell r="Q4427">
            <v>2004</v>
          </cell>
          <cell r="R4427" t="str">
            <v>20041</v>
          </cell>
          <cell r="S4427">
            <v>37989</v>
          </cell>
          <cell r="T4427">
            <v>2777.96</v>
          </cell>
          <cell r="U4427">
            <v>2750.8167741935481</v>
          </cell>
          <cell r="V4427">
            <v>2628.4739890710371</v>
          </cell>
        </row>
        <row r="4428">
          <cell r="B4428">
            <v>32061</v>
          </cell>
          <cell r="C4428">
            <v>1</v>
          </cell>
          <cell r="D4428">
            <v>1</v>
          </cell>
          <cell r="Q4428">
            <v>2004</v>
          </cell>
          <cell r="R4428" t="str">
            <v>20041</v>
          </cell>
          <cell r="S4428">
            <v>37990</v>
          </cell>
          <cell r="T4428">
            <v>2777.96</v>
          </cell>
          <cell r="U4428">
            <v>2750.8167741935481</v>
          </cell>
          <cell r="V4428">
            <v>2628.4739890710371</v>
          </cell>
        </row>
        <row r="4429">
          <cell r="B4429">
            <v>32062</v>
          </cell>
          <cell r="C4429">
            <v>1</v>
          </cell>
          <cell r="D4429">
            <v>1</v>
          </cell>
          <cell r="Q4429">
            <v>2004</v>
          </cell>
          <cell r="R4429" t="str">
            <v>20041</v>
          </cell>
          <cell r="S4429">
            <v>37991</v>
          </cell>
          <cell r="T4429">
            <v>2777.96</v>
          </cell>
          <cell r="U4429">
            <v>2750.8167741935481</v>
          </cell>
          <cell r="V4429">
            <v>2628.4739890710371</v>
          </cell>
        </row>
        <row r="4430">
          <cell r="B4430">
            <v>32063</v>
          </cell>
          <cell r="C4430">
            <v>1</v>
          </cell>
          <cell r="D4430">
            <v>1</v>
          </cell>
          <cell r="Q4430">
            <v>2004</v>
          </cell>
          <cell r="R4430" t="str">
            <v>20041</v>
          </cell>
          <cell r="S4430">
            <v>37992</v>
          </cell>
          <cell r="T4430">
            <v>2778.92</v>
          </cell>
          <cell r="U4430">
            <v>2750.8167741935481</v>
          </cell>
          <cell r="V4430">
            <v>2628.4739890710371</v>
          </cell>
        </row>
        <row r="4431">
          <cell r="B4431">
            <v>32064</v>
          </cell>
          <cell r="C4431">
            <v>1</v>
          </cell>
          <cell r="D4431">
            <v>1</v>
          </cell>
          <cell r="Q4431">
            <v>2004</v>
          </cell>
          <cell r="R4431" t="str">
            <v>20041</v>
          </cell>
          <cell r="S4431">
            <v>37993</v>
          </cell>
          <cell r="T4431">
            <v>2765.76</v>
          </cell>
          <cell r="U4431">
            <v>2750.8167741935481</v>
          </cell>
          <cell r="V4431">
            <v>2628.4739890710371</v>
          </cell>
        </row>
        <row r="4432">
          <cell r="B4432">
            <v>32065</v>
          </cell>
          <cell r="C4432">
            <v>1</v>
          </cell>
          <cell r="D4432">
            <v>1</v>
          </cell>
          <cell r="Q4432">
            <v>2004</v>
          </cell>
          <cell r="R4432" t="str">
            <v>20041</v>
          </cell>
          <cell r="S4432">
            <v>37994</v>
          </cell>
          <cell r="T4432">
            <v>2758.83</v>
          </cell>
          <cell r="U4432">
            <v>2750.8167741935481</v>
          </cell>
          <cell r="V4432">
            <v>2628.4739890710371</v>
          </cell>
        </row>
        <row r="4433">
          <cell r="B4433">
            <v>32066</v>
          </cell>
          <cell r="C4433">
            <v>1</v>
          </cell>
          <cell r="D4433">
            <v>1</v>
          </cell>
          <cell r="Q4433">
            <v>2004</v>
          </cell>
          <cell r="R4433" t="str">
            <v>20041</v>
          </cell>
          <cell r="S4433">
            <v>37995</v>
          </cell>
          <cell r="T4433">
            <v>2750.89</v>
          </cell>
          <cell r="U4433">
            <v>2750.8167741935481</v>
          </cell>
          <cell r="V4433">
            <v>2628.4739890710371</v>
          </cell>
        </row>
        <row r="4434">
          <cell r="B4434">
            <v>32067</v>
          </cell>
          <cell r="C4434">
            <v>1</v>
          </cell>
          <cell r="D4434">
            <v>1</v>
          </cell>
          <cell r="Q4434">
            <v>2004</v>
          </cell>
          <cell r="R4434" t="str">
            <v>20041</v>
          </cell>
          <cell r="S4434">
            <v>37996</v>
          </cell>
          <cell r="T4434">
            <v>2754.33</v>
          </cell>
          <cell r="U4434">
            <v>2750.8167741935481</v>
          </cell>
          <cell r="V4434">
            <v>2628.4739890710371</v>
          </cell>
        </row>
        <row r="4435">
          <cell r="B4435">
            <v>32068</v>
          </cell>
          <cell r="C4435">
            <v>1</v>
          </cell>
          <cell r="D4435">
            <v>1</v>
          </cell>
          <cell r="Q4435">
            <v>2004</v>
          </cell>
          <cell r="R4435" t="str">
            <v>20041</v>
          </cell>
          <cell r="S4435">
            <v>37997</v>
          </cell>
          <cell r="T4435">
            <v>2754.33</v>
          </cell>
          <cell r="U4435">
            <v>2750.8167741935481</v>
          </cell>
          <cell r="V4435">
            <v>2628.4739890710371</v>
          </cell>
        </row>
        <row r="4436">
          <cell r="B4436">
            <v>32069</v>
          </cell>
          <cell r="C4436">
            <v>1</v>
          </cell>
          <cell r="D4436">
            <v>1</v>
          </cell>
          <cell r="Q4436">
            <v>2004</v>
          </cell>
          <cell r="R4436" t="str">
            <v>20041</v>
          </cell>
          <cell r="S4436">
            <v>37998</v>
          </cell>
          <cell r="T4436">
            <v>2754.33</v>
          </cell>
          <cell r="U4436">
            <v>2750.8167741935481</v>
          </cell>
          <cell r="V4436">
            <v>2628.4739890710371</v>
          </cell>
        </row>
        <row r="4437">
          <cell r="B4437">
            <v>32070</v>
          </cell>
          <cell r="C4437">
            <v>1</v>
          </cell>
          <cell r="D4437">
            <v>1</v>
          </cell>
          <cell r="Q4437">
            <v>2004</v>
          </cell>
          <cell r="R4437" t="str">
            <v>20041</v>
          </cell>
          <cell r="S4437">
            <v>37999</v>
          </cell>
          <cell r="T4437">
            <v>2754.33</v>
          </cell>
          <cell r="U4437">
            <v>2750.8167741935481</v>
          </cell>
          <cell r="V4437">
            <v>2628.4739890710371</v>
          </cell>
        </row>
        <row r="4438">
          <cell r="B4438">
            <v>32071</v>
          </cell>
          <cell r="C4438">
            <v>1</v>
          </cell>
          <cell r="D4438">
            <v>1</v>
          </cell>
          <cell r="Q4438">
            <v>2004</v>
          </cell>
          <cell r="R4438" t="str">
            <v>20041</v>
          </cell>
          <cell r="S4438">
            <v>38000</v>
          </cell>
          <cell r="T4438">
            <v>2762.31</v>
          </cell>
          <cell r="U4438">
            <v>2750.8167741935481</v>
          </cell>
          <cell r="V4438">
            <v>2628.4739890710371</v>
          </cell>
        </row>
        <row r="4439">
          <cell r="B4439">
            <v>32072</v>
          </cell>
          <cell r="C4439">
            <v>1</v>
          </cell>
          <cell r="D4439">
            <v>1</v>
          </cell>
          <cell r="Q4439">
            <v>2004</v>
          </cell>
          <cell r="R4439" t="str">
            <v>20041</v>
          </cell>
          <cell r="S4439">
            <v>38001</v>
          </cell>
          <cell r="T4439">
            <v>2747.06</v>
          </cell>
          <cell r="U4439">
            <v>2750.8167741935481</v>
          </cell>
          <cell r="V4439">
            <v>2628.4739890710371</v>
          </cell>
        </row>
        <row r="4440">
          <cell r="B4440">
            <v>32073</v>
          </cell>
          <cell r="C4440">
            <v>1</v>
          </cell>
          <cell r="D4440">
            <v>1</v>
          </cell>
          <cell r="Q4440">
            <v>2004</v>
          </cell>
          <cell r="R4440" t="str">
            <v>20041</v>
          </cell>
          <cell r="S4440">
            <v>38002</v>
          </cell>
          <cell r="T4440">
            <v>2723.83</v>
          </cell>
          <cell r="U4440">
            <v>2750.8167741935481</v>
          </cell>
          <cell r="V4440">
            <v>2628.4739890710371</v>
          </cell>
        </row>
        <row r="4441">
          <cell r="B4441">
            <v>32074</v>
          </cell>
          <cell r="C4441">
            <v>1</v>
          </cell>
          <cell r="D4441">
            <v>1</v>
          </cell>
          <cell r="Q4441">
            <v>2004</v>
          </cell>
          <cell r="R4441" t="str">
            <v>20041</v>
          </cell>
          <cell r="S4441">
            <v>38003</v>
          </cell>
          <cell r="T4441">
            <v>2728.7</v>
          </cell>
          <cell r="U4441">
            <v>2750.8167741935481</v>
          </cell>
          <cell r="V4441">
            <v>2628.4739890710371</v>
          </cell>
        </row>
        <row r="4442">
          <cell r="B4442">
            <v>32075</v>
          </cell>
          <cell r="C4442">
            <v>1</v>
          </cell>
          <cell r="D4442">
            <v>1</v>
          </cell>
          <cell r="Q4442">
            <v>2004</v>
          </cell>
          <cell r="R4442" t="str">
            <v>20041</v>
          </cell>
          <cell r="S4442">
            <v>38004</v>
          </cell>
          <cell r="T4442">
            <v>2728.7</v>
          </cell>
          <cell r="U4442">
            <v>2750.8167741935481</v>
          </cell>
          <cell r="V4442">
            <v>2628.4739890710371</v>
          </cell>
        </row>
        <row r="4443">
          <cell r="B4443">
            <v>32076</v>
          </cell>
          <cell r="C4443">
            <v>1</v>
          </cell>
          <cell r="D4443">
            <v>1</v>
          </cell>
          <cell r="Q4443">
            <v>2004</v>
          </cell>
          <cell r="R4443" t="str">
            <v>20041</v>
          </cell>
          <cell r="S4443">
            <v>38005</v>
          </cell>
          <cell r="T4443">
            <v>2728.7</v>
          </cell>
          <cell r="U4443">
            <v>2750.8167741935481</v>
          </cell>
          <cell r="V4443">
            <v>2628.4739890710371</v>
          </cell>
        </row>
        <row r="4444">
          <cell r="B4444">
            <v>32077</v>
          </cell>
          <cell r="C4444">
            <v>1</v>
          </cell>
          <cell r="D4444">
            <v>1</v>
          </cell>
          <cell r="Q4444">
            <v>2004</v>
          </cell>
          <cell r="R4444" t="str">
            <v>20041</v>
          </cell>
          <cell r="S4444">
            <v>38006</v>
          </cell>
          <cell r="T4444">
            <v>2728.7</v>
          </cell>
          <cell r="U4444">
            <v>2750.8167741935481</v>
          </cell>
          <cell r="V4444">
            <v>2628.4739890710371</v>
          </cell>
        </row>
        <row r="4445">
          <cell r="B4445">
            <v>32078</v>
          </cell>
          <cell r="C4445">
            <v>1</v>
          </cell>
          <cell r="D4445">
            <v>1</v>
          </cell>
          <cell r="Q4445">
            <v>2004</v>
          </cell>
          <cell r="R4445" t="str">
            <v>20041</v>
          </cell>
          <cell r="S4445">
            <v>38007</v>
          </cell>
          <cell r="T4445">
            <v>2730.75</v>
          </cell>
          <cell r="U4445">
            <v>2750.8167741935481</v>
          </cell>
          <cell r="V4445">
            <v>2628.4739890710371</v>
          </cell>
        </row>
        <row r="4446">
          <cell r="B4446">
            <v>32079</v>
          </cell>
          <cell r="C4446">
            <v>1</v>
          </cell>
          <cell r="D4446">
            <v>1</v>
          </cell>
          <cell r="Q4446">
            <v>2004</v>
          </cell>
          <cell r="R4446" t="str">
            <v>20041</v>
          </cell>
          <cell r="S4446">
            <v>38008</v>
          </cell>
          <cell r="T4446">
            <v>2740.76</v>
          </cell>
          <cell r="U4446">
            <v>2750.8167741935481</v>
          </cell>
          <cell r="V4446">
            <v>2628.4739890710371</v>
          </cell>
        </row>
        <row r="4447">
          <cell r="B4447">
            <v>32080</v>
          </cell>
          <cell r="C4447">
            <v>1</v>
          </cell>
          <cell r="D4447">
            <v>1</v>
          </cell>
          <cell r="Q4447">
            <v>2004</v>
          </cell>
          <cell r="R4447" t="str">
            <v>20041</v>
          </cell>
          <cell r="S4447">
            <v>38009</v>
          </cell>
          <cell r="T4447">
            <v>2742.88</v>
          </cell>
          <cell r="U4447">
            <v>2750.8167741935481</v>
          </cell>
          <cell r="V4447">
            <v>2628.4739890710371</v>
          </cell>
        </row>
        <row r="4448">
          <cell r="B4448">
            <v>32081</v>
          </cell>
          <cell r="C4448">
            <v>1</v>
          </cell>
          <cell r="D4448">
            <v>1</v>
          </cell>
          <cell r="Q4448">
            <v>2004</v>
          </cell>
          <cell r="R4448" t="str">
            <v>20041</v>
          </cell>
          <cell r="S4448">
            <v>38010</v>
          </cell>
          <cell r="T4448">
            <v>2747.72</v>
          </cell>
          <cell r="U4448">
            <v>2750.8167741935481</v>
          </cell>
          <cell r="V4448">
            <v>2628.4739890710371</v>
          </cell>
        </row>
        <row r="4449">
          <cell r="B4449">
            <v>32082</v>
          </cell>
          <cell r="C4449">
            <v>1</v>
          </cell>
          <cell r="D4449">
            <v>1</v>
          </cell>
          <cell r="Q4449">
            <v>2004</v>
          </cell>
          <cell r="R4449" t="str">
            <v>20041</v>
          </cell>
          <cell r="S4449">
            <v>38011</v>
          </cell>
          <cell r="T4449">
            <v>2747.72</v>
          </cell>
          <cell r="U4449">
            <v>2750.8167741935481</v>
          </cell>
          <cell r="V4449">
            <v>2628.4739890710371</v>
          </cell>
        </row>
        <row r="4450">
          <cell r="B4450">
            <v>32083</v>
          </cell>
          <cell r="C4450">
            <v>1</v>
          </cell>
          <cell r="D4450">
            <v>1</v>
          </cell>
          <cell r="Q4450">
            <v>2004</v>
          </cell>
          <cell r="R4450" t="str">
            <v>20041</v>
          </cell>
          <cell r="S4450">
            <v>38012</v>
          </cell>
          <cell r="T4450">
            <v>2747.72</v>
          </cell>
          <cell r="U4450">
            <v>2750.8167741935481</v>
          </cell>
          <cell r="V4450">
            <v>2628.4739890710371</v>
          </cell>
        </row>
        <row r="4451">
          <cell r="B4451">
            <v>32084</v>
          </cell>
          <cell r="C4451">
            <v>1</v>
          </cell>
          <cell r="D4451">
            <v>1</v>
          </cell>
          <cell r="Q4451">
            <v>2004</v>
          </cell>
          <cell r="R4451" t="str">
            <v>20041</v>
          </cell>
          <cell r="S4451">
            <v>38013</v>
          </cell>
          <cell r="T4451">
            <v>2766.89</v>
          </cell>
          <cell r="U4451">
            <v>2750.8167741935481</v>
          </cell>
          <cell r="V4451">
            <v>2628.4739890710371</v>
          </cell>
        </row>
        <row r="4452">
          <cell r="B4452">
            <v>32085</v>
          </cell>
          <cell r="C4452">
            <v>1</v>
          </cell>
          <cell r="D4452">
            <v>1</v>
          </cell>
          <cell r="Q4452">
            <v>2004</v>
          </cell>
          <cell r="R4452" t="str">
            <v>20041</v>
          </cell>
          <cell r="S4452">
            <v>38014</v>
          </cell>
          <cell r="T4452">
            <v>2736.28</v>
          </cell>
          <cell r="U4452">
            <v>2750.8167741935481</v>
          </cell>
          <cell r="V4452">
            <v>2628.4739890710371</v>
          </cell>
        </row>
        <row r="4453">
          <cell r="B4453">
            <v>32086</v>
          </cell>
          <cell r="C4453">
            <v>1</v>
          </cell>
          <cell r="D4453">
            <v>1</v>
          </cell>
          <cell r="Q4453">
            <v>2004</v>
          </cell>
          <cell r="R4453" t="str">
            <v>20041</v>
          </cell>
          <cell r="S4453">
            <v>38015</v>
          </cell>
          <cell r="T4453">
            <v>2721.56</v>
          </cell>
          <cell r="U4453">
            <v>2750.8167741935481</v>
          </cell>
          <cell r="V4453">
            <v>2628.4739890710371</v>
          </cell>
        </row>
        <row r="4454">
          <cell r="B4454">
            <v>32087</v>
          </cell>
          <cell r="C4454">
            <v>1</v>
          </cell>
          <cell r="D4454">
            <v>1</v>
          </cell>
          <cell r="Q4454">
            <v>2004</v>
          </cell>
          <cell r="R4454" t="str">
            <v>20041</v>
          </cell>
          <cell r="S4454">
            <v>38016</v>
          </cell>
          <cell r="T4454">
            <v>2740.55</v>
          </cell>
          <cell r="U4454">
            <v>2750.8167741935481</v>
          </cell>
          <cell r="V4454">
            <v>2628.4739890710371</v>
          </cell>
        </row>
        <row r="4455">
          <cell r="B4455">
            <v>32088</v>
          </cell>
          <cell r="C4455">
            <v>1</v>
          </cell>
          <cell r="D4455">
            <v>1</v>
          </cell>
          <cell r="Q4455">
            <v>2004</v>
          </cell>
          <cell r="R4455" t="str">
            <v>20041</v>
          </cell>
          <cell r="S4455">
            <v>38017</v>
          </cell>
          <cell r="T4455">
            <v>2742.47</v>
          </cell>
          <cell r="U4455">
            <v>2750.8167741935481</v>
          </cell>
          <cell r="V4455">
            <v>2628.4739890710371</v>
          </cell>
        </row>
        <row r="4456">
          <cell r="B4456">
            <v>32089</v>
          </cell>
          <cell r="C4456">
            <v>1</v>
          </cell>
          <cell r="D4456">
            <v>1</v>
          </cell>
          <cell r="Q4456">
            <v>2004</v>
          </cell>
          <cell r="R4456" t="str">
            <v>20042</v>
          </cell>
          <cell r="S4456">
            <v>38018</v>
          </cell>
          <cell r="T4456">
            <v>2742.47</v>
          </cell>
          <cell r="U4456">
            <v>2718.2548275862068</v>
          </cell>
          <cell r="V4456">
            <v>2628.4739890710371</v>
          </cell>
        </row>
        <row r="4457">
          <cell r="B4457">
            <v>32090</v>
          </cell>
          <cell r="C4457">
            <v>1</v>
          </cell>
          <cell r="D4457">
            <v>1</v>
          </cell>
          <cell r="Q4457">
            <v>2004</v>
          </cell>
          <cell r="R4457" t="str">
            <v>20042</v>
          </cell>
          <cell r="S4457">
            <v>38019</v>
          </cell>
          <cell r="T4457">
            <v>2742.47</v>
          </cell>
          <cell r="U4457">
            <v>2718.2548275862068</v>
          </cell>
          <cell r="V4457">
            <v>2628.4739890710371</v>
          </cell>
        </row>
        <row r="4458">
          <cell r="B4458">
            <v>32091</v>
          </cell>
          <cell r="C4458">
            <v>1</v>
          </cell>
          <cell r="D4458">
            <v>1</v>
          </cell>
          <cell r="Q4458">
            <v>2004</v>
          </cell>
          <cell r="R4458" t="str">
            <v>20042</v>
          </cell>
          <cell r="S4458">
            <v>38020</v>
          </cell>
          <cell r="T4458">
            <v>2738.15</v>
          </cell>
          <cell r="U4458">
            <v>2718.2548275862068</v>
          </cell>
          <cell r="V4458">
            <v>2628.4739890710371</v>
          </cell>
        </row>
        <row r="4459">
          <cell r="B4459">
            <v>32092</v>
          </cell>
          <cell r="C4459">
            <v>1</v>
          </cell>
          <cell r="D4459">
            <v>1</v>
          </cell>
          <cell r="Q4459">
            <v>2004</v>
          </cell>
          <cell r="R4459" t="str">
            <v>20042</v>
          </cell>
          <cell r="S4459">
            <v>38021</v>
          </cell>
          <cell r="T4459">
            <v>2747.28</v>
          </cell>
          <cell r="U4459">
            <v>2718.2548275862068</v>
          </cell>
          <cell r="V4459">
            <v>2628.4739890710371</v>
          </cell>
        </row>
        <row r="4460">
          <cell r="B4460">
            <v>32093</v>
          </cell>
          <cell r="C4460">
            <v>1</v>
          </cell>
          <cell r="D4460">
            <v>1</v>
          </cell>
          <cell r="Q4460">
            <v>2004</v>
          </cell>
          <cell r="R4460" t="str">
            <v>20042</v>
          </cell>
          <cell r="S4460">
            <v>38022</v>
          </cell>
          <cell r="T4460">
            <v>2750.67</v>
          </cell>
          <cell r="U4460">
            <v>2718.2548275862068</v>
          </cell>
          <cell r="V4460">
            <v>2628.4739890710371</v>
          </cell>
        </row>
        <row r="4461">
          <cell r="B4461">
            <v>32094</v>
          </cell>
          <cell r="C4461">
            <v>1</v>
          </cell>
          <cell r="D4461">
            <v>1</v>
          </cell>
          <cell r="Q4461">
            <v>2004</v>
          </cell>
          <cell r="R4461" t="str">
            <v>20042</v>
          </cell>
          <cell r="S4461">
            <v>38023</v>
          </cell>
          <cell r="T4461">
            <v>2748.9</v>
          </cell>
          <cell r="U4461">
            <v>2718.2548275862068</v>
          </cell>
          <cell r="V4461">
            <v>2628.4739890710371</v>
          </cell>
        </row>
        <row r="4462">
          <cell r="B4462">
            <v>32095</v>
          </cell>
          <cell r="C4462">
            <v>1</v>
          </cell>
          <cell r="D4462">
            <v>1</v>
          </cell>
          <cell r="Q4462">
            <v>2004</v>
          </cell>
          <cell r="R4462" t="str">
            <v>20042</v>
          </cell>
          <cell r="S4462">
            <v>38024</v>
          </cell>
          <cell r="T4462">
            <v>2757.14</v>
          </cell>
          <cell r="U4462">
            <v>2718.2548275862068</v>
          </cell>
          <cell r="V4462">
            <v>2628.4739890710371</v>
          </cell>
        </row>
        <row r="4463">
          <cell r="B4463">
            <v>32096</v>
          </cell>
          <cell r="C4463">
            <v>1</v>
          </cell>
          <cell r="D4463">
            <v>1</v>
          </cell>
          <cell r="Q4463">
            <v>2004</v>
          </cell>
          <cell r="R4463" t="str">
            <v>20042</v>
          </cell>
          <cell r="S4463">
            <v>38025</v>
          </cell>
          <cell r="T4463">
            <v>2757.14</v>
          </cell>
          <cell r="U4463">
            <v>2718.2548275862068</v>
          </cell>
          <cell r="V4463">
            <v>2628.4739890710371</v>
          </cell>
        </row>
        <row r="4464">
          <cell r="B4464">
            <v>32097</v>
          </cell>
          <cell r="C4464">
            <v>1</v>
          </cell>
          <cell r="D4464">
            <v>1</v>
          </cell>
          <cell r="Q4464">
            <v>2004</v>
          </cell>
          <cell r="R4464" t="str">
            <v>20042</v>
          </cell>
          <cell r="S4464">
            <v>38026</v>
          </cell>
          <cell r="T4464">
            <v>2757.14</v>
          </cell>
          <cell r="U4464">
            <v>2718.2548275862068</v>
          </cell>
          <cell r="V4464">
            <v>2628.4739890710371</v>
          </cell>
        </row>
        <row r="4465">
          <cell r="B4465">
            <v>32098</v>
          </cell>
          <cell r="C4465">
            <v>1</v>
          </cell>
          <cell r="D4465">
            <v>1</v>
          </cell>
          <cell r="Q4465">
            <v>2004</v>
          </cell>
          <cell r="R4465" t="str">
            <v>20042</v>
          </cell>
          <cell r="S4465">
            <v>38027</v>
          </cell>
          <cell r="T4465">
            <v>2741.17</v>
          </cell>
          <cell r="U4465">
            <v>2718.2548275862068</v>
          </cell>
          <cell r="V4465">
            <v>2628.4739890710371</v>
          </cell>
        </row>
        <row r="4466">
          <cell r="B4466">
            <v>32099</v>
          </cell>
          <cell r="C4466">
            <v>1</v>
          </cell>
          <cell r="D4466">
            <v>1</v>
          </cell>
          <cell r="Q4466">
            <v>2004</v>
          </cell>
          <cell r="R4466" t="str">
            <v>20042</v>
          </cell>
          <cell r="S4466">
            <v>38028</v>
          </cell>
          <cell r="T4466">
            <v>2735.5</v>
          </cell>
          <cell r="U4466">
            <v>2718.2548275862068</v>
          </cell>
          <cell r="V4466">
            <v>2628.4739890710371</v>
          </cell>
        </row>
        <row r="4467">
          <cell r="B4467">
            <v>32100</v>
          </cell>
          <cell r="C4467">
            <v>1</v>
          </cell>
          <cell r="D4467">
            <v>1</v>
          </cell>
          <cell r="Q4467">
            <v>2004</v>
          </cell>
          <cell r="R4467" t="str">
            <v>20042</v>
          </cell>
          <cell r="S4467">
            <v>38029</v>
          </cell>
          <cell r="T4467">
            <v>2736.94</v>
          </cell>
          <cell r="U4467">
            <v>2718.2548275862068</v>
          </cell>
          <cell r="V4467">
            <v>2628.4739890710371</v>
          </cell>
        </row>
        <row r="4468">
          <cell r="B4468">
            <v>32101</v>
          </cell>
          <cell r="C4468">
            <v>1</v>
          </cell>
          <cell r="D4468">
            <v>1</v>
          </cell>
          <cell r="Q4468">
            <v>2004</v>
          </cell>
          <cell r="R4468" t="str">
            <v>20042</v>
          </cell>
          <cell r="S4468">
            <v>38030</v>
          </cell>
          <cell r="T4468">
            <v>2736.42</v>
          </cell>
          <cell r="U4468">
            <v>2718.2548275862068</v>
          </cell>
          <cell r="V4468">
            <v>2628.4739890710371</v>
          </cell>
        </row>
        <row r="4469">
          <cell r="B4469">
            <v>32102</v>
          </cell>
          <cell r="C4469">
            <v>1</v>
          </cell>
          <cell r="D4469">
            <v>1</v>
          </cell>
          <cell r="Q4469">
            <v>2004</v>
          </cell>
          <cell r="R4469" t="str">
            <v>20042</v>
          </cell>
          <cell r="S4469">
            <v>38031</v>
          </cell>
          <cell r="T4469">
            <v>2724.36</v>
          </cell>
          <cell r="U4469">
            <v>2718.2548275862068</v>
          </cell>
          <cell r="V4469">
            <v>2628.4739890710371</v>
          </cell>
        </row>
        <row r="4470">
          <cell r="B4470">
            <v>32103</v>
          </cell>
          <cell r="C4470">
            <v>1</v>
          </cell>
          <cell r="D4470">
            <v>1</v>
          </cell>
          <cell r="Q4470">
            <v>2004</v>
          </cell>
          <cell r="R4470" t="str">
            <v>20042</v>
          </cell>
          <cell r="S4470">
            <v>38032</v>
          </cell>
          <cell r="T4470">
            <v>2724.36</v>
          </cell>
          <cell r="U4470">
            <v>2718.2548275862068</v>
          </cell>
          <cell r="V4470">
            <v>2628.4739890710371</v>
          </cell>
        </row>
        <row r="4471">
          <cell r="B4471">
            <v>32104</v>
          </cell>
          <cell r="C4471">
            <v>1</v>
          </cell>
          <cell r="D4471">
            <v>1</v>
          </cell>
          <cell r="Q4471">
            <v>2004</v>
          </cell>
          <cell r="R4471" t="str">
            <v>20042</v>
          </cell>
          <cell r="S4471">
            <v>38033</v>
          </cell>
          <cell r="T4471">
            <v>2724.36</v>
          </cell>
          <cell r="U4471">
            <v>2718.2548275862068</v>
          </cell>
          <cell r="V4471">
            <v>2628.4739890710371</v>
          </cell>
        </row>
        <row r="4472">
          <cell r="B4472">
            <v>32105</v>
          </cell>
          <cell r="C4472">
            <v>1</v>
          </cell>
          <cell r="D4472">
            <v>1</v>
          </cell>
          <cell r="Q4472">
            <v>2004</v>
          </cell>
          <cell r="R4472" t="str">
            <v>20042</v>
          </cell>
          <cell r="S4472">
            <v>38034</v>
          </cell>
          <cell r="T4472">
            <v>2724.36</v>
          </cell>
          <cell r="U4472">
            <v>2718.2548275862068</v>
          </cell>
          <cell r="V4472">
            <v>2628.4739890710371</v>
          </cell>
        </row>
        <row r="4473">
          <cell r="B4473">
            <v>32106</v>
          </cell>
          <cell r="C4473">
            <v>1</v>
          </cell>
          <cell r="D4473">
            <v>1</v>
          </cell>
          <cell r="Q4473">
            <v>2004</v>
          </cell>
          <cell r="R4473" t="str">
            <v>20042</v>
          </cell>
          <cell r="S4473">
            <v>38035</v>
          </cell>
          <cell r="T4473">
            <v>2715.2</v>
          </cell>
          <cell r="U4473">
            <v>2718.2548275862068</v>
          </cell>
          <cell r="V4473">
            <v>2628.4739890710371</v>
          </cell>
        </row>
        <row r="4474">
          <cell r="B4474">
            <v>32107</v>
          </cell>
          <cell r="C4474">
            <v>1</v>
          </cell>
          <cell r="D4474">
            <v>1</v>
          </cell>
          <cell r="Q4474">
            <v>2004</v>
          </cell>
          <cell r="R4474" t="str">
            <v>20042</v>
          </cell>
          <cell r="S4474">
            <v>38036</v>
          </cell>
          <cell r="T4474">
            <v>2697.66</v>
          </cell>
          <cell r="U4474">
            <v>2718.2548275862068</v>
          </cell>
          <cell r="V4474">
            <v>2628.4739890710371</v>
          </cell>
        </row>
        <row r="4475">
          <cell r="B4475">
            <v>32108</v>
          </cell>
          <cell r="C4475">
            <v>1</v>
          </cell>
          <cell r="D4475">
            <v>1</v>
          </cell>
          <cell r="Q4475">
            <v>2004</v>
          </cell>
          <cell r="R4475" t="str">
            <v>20042</v>
          </cell>
          <cell r="S4475">
            <v>38037</v>
          </cell>
          <cell r="T4475">
            <v>2693.84</v>
          </cell>
          <cell r="U4475">
            <v>2718.2548275862068</v>
          </cell>
          <cell r="V4475">
            <v>2628.4739890710371</v>
          </cell>
        </row>
        <row r="4476">
          <cell r="B4476">
            <v>32109</v>
          </cell>
          <cell r="C4476">
            <v>1</v>
          </cell>
          <cell r="D4476">
            <v>1</v>
          </cell>
          <cell r="Q4476">
            <v>2004</v>
          </cell>
          <cell r="R4476" t="str">
            <v>20042</v>
          </cell>
          <cell r="S4476">
            <v>38038</v>
          </cell>
          <cell r="T4476">
            <v>2700.19</v>
          </cell>
          <cell r="U4476">
            <v>2718.2548275862068</v>
          </cell>
          <cell r="V4476">
            <v>2628.4739890710371</v>
          </cell>
        </row>
        <row r="4477">
          <cell r="B4477">
            <v>32110</v>
          </cell>
          <cell r="C4477">
            <v>1</v>
          </cell>
          <cell r="D4477">
            <v>1</v>
          </cell>
          <cell r="Q4477">
            <v>2004</v>
          </cell>
          <cell r="R4477" t="str">
            <v>20042</v>
          </cell>
          <cell r="S4477">
            <v>38039</v>
          </cell>
          <cell r="T4477">
            <v>2700.19</v>
          </cell>
          <cell r="U4477">
            <v>2718.2548275862068</v>
          </cell>
          <cell r="V4477">
            <v>2628.4739890710371</v>
          </cell>
        </row>
        <row r="4478">
          <cell r="B4478">
            <v>32111</v>
          </cell>
          <cell r="C4478">
            <v>1</v>
          </cell>
          <cell r="D4478">
            <v>1</v>
          </cell>
          <cell r="Q4478">
            <v>2004</v>
          </cell>
          <cell r="R4478" t="str">
            <v>20042</v>
          </cell>
          <cell r="S4478">
            <v>38040</v>
          </cell>
          <cell r="T4478">
            <v>2700.19</v>
          </cell>
          <cell r="U4478">
            <v>2718.2548275862068</v>
          </cell>
          <cell r="V4478">
            <v>2628.4739890710371</v>
          </cell>
        </row>
        <row r="4479">
          <cell r="B4479">
            <v>32112</v>
          </cell>
          <cell r="C4479">
            <v>1</v>
          </cell>
          <cell r="D4479">
            <v>1</v>
          </cell>
          <cell r="Q4479">
            <v>2004</v>
          </cell>
          <cell r="R4479" t="str">
            <v>20042</v>
          </cell>
          <cell r="S4479">
            <v>38041</v>
          </cell>
          <cell r="T4479">
            <v>2665.83</v>
          </cell>
          <cell r="U4479">
            <v>2718.2548275862068</v>
          </cell>
          <cell r="V4479">
            <v>2628.4739890710371</v>
          </cell>
        </row>
        <row r="4480">
          <cell r="B4480">
            <v>32113</v>
          </cell>
          <cell r="C4480">
            <v>1</v>
          </cell>
          <cell r="D4480">
            <v>1</v>
          </cell>
          <cell r="Q4480">
            <v>2004</v>
          </cell>
          <cell r="R4480" t="str">
            <v>20042</v>
          </cell>
          <cell r="S4480">
            <v>38042</v>
          </cell>
          <cell r="T4480">
            <v>2651.94</v>
          </cell>
          <cell r="U4480">
            <v>2718.2548275862068</v>
          </cell>
          <cell r="V4480">
            <v>2628.4739890710371</v>
          </cell>
        </row>
        <row r="4481">
          <cell r="B4481">
            <v>32114</v>
          </cell>
          <cell r="C4481">
            <v>1</v>
          </cell>
          <cell r="D4481">
            <v>1</v>
          </cell>
          <cell r="Q4481">
            <v>2004</v>
          </cell>
          <cell r="R4481" t="str">
            <v>20042</v>
          </cell>
          <cell r="S4481">
            <v>38043</v>
          </cell>
          <cell r="T4481">
            <v>2664.3</v>
          </cell>
          <cell r="U4481">
            <v>2718.2548275862068</v>
          </cell>
          <cell r="V4481">
            <v>2628.4739890710371</v>
          </cell>
        </row>
        <row r="4482">
          <cell r="B4482">
            <v>32115</v>
          </cell>
          <cell r="C4482">
            <v>1</v>
          </cell>
          <cell r="D4482">
            <v>1</v>
          </cell>
          <cell r="Q4482">
            <v>2004</v>
          </cell>
          <cell r="R4482" t="str">
            <v>20042</v>
          </cell>
          <cell r="S4482">
            <v>38044</v>
          </cell>
          <cell r="T4482">
            <v>2686.54</v>
          </cell>
          <cell r="U4482">
            <v>2718.2548275862068</v>
          </cell>
          <cell r="V4482">
            <v>2628.4739890710371</v>
          </cell>
        </row>
        <row r="4483">
          <cell r="B4483">
            <v>32116</v>
          </cell>
          <cell r="C4483">
            <v>1</v>
          </cell>
          <cell r="D4483">
            <v>1</v>
          </cell>
          <cell r="Q4483">
            <v>2004</v>
          </cell>
          <cell r="R4483" t="str">
            <v>20042</v>
          </cell>
          <cell r="S4483">
            <v>38045</v>
          </cell>
          <cell r="T4483">
            <v>2682.34</v>
          </cell>
          <cell r="U4483">
            <v>2718.2548275862068</v>
          </cell>
          <cell r="V4483">
            <v>2628.4739890710371</v>
          </cell>
        </row>
        <row r="4484">
          <cell r="B4484">
            <v>32117</v>
          </cell>
          <cell r="C4484">
            <v>1</v>
          </cell>
          <cell r="D4484">
            <v>1</v>
          </cell>
          <cell r="Q4484">
            <v>2004</v>
          </cell>
          <cell r="R4484" t="str">
            <v>20042</v>
          </cell>
          <cell r="S4484">
            <v>38046</v>
          </cell>
          <cell r="T4484">
            <v>2682.34</v>
          </cell>
          <cell r="U4484">
            <v>2718.2548275862068</v>
          </cell>
          <cell r="V4484">
            <v>2628.4739890710371</v>
          </cell>
        </row>
        <row r="4485">
          <cell r="B4485">
            <v>32118</v>
          </cell>
          <cell r="C4485">
            <v>1</v>
          </cell>
          <cell r="D4485">
            <v>1</v>
          </cell>
          <cell r="Q4485">
            <v>2004</v>
          </cell>
          <cell r="R4485" t="str">
            <v>20043</v>
          </cell>
          <cell r="S4485">
            <v>38047</v>
          </cell>
          <cell r="T4485">
            <v>2682.34</v>
          </cell>
          <cell r="U4485">
            <v>2670.9241935483865</v>
          </cell>
          <cell r="V4485">
            <v>2628.4739890710371</v>
          </cell>
        </row>
        <row r="4486">
          <cell r="B4486">
            <v>32119</v>
          </cell>
          <cell r="C4486">
            <v>1</v>
          </cell>
          <cell r="D4486">
            <v>1</v>
          </cell>
          <cell r="Q4486">
            <v>2004</v>
          </cell>
          <cell r="R4486" t="str">
            <v>20043</v>
          </cell>
          <cell r="S4486">
            <v>38048</v>
          </cell>
          <cell r="T4486">
            <v>2662.81</v>
          </cell>
          <cell r="U4486">
            <v>2670.9241935483865</v>
          </cell>
          <cell r="V4486">
            <v>2628.4739890710371</v>
          </cell>
        </row>
        <row r="4487">
          <cell r="B4487">
            <v>32120</v>
          </cell>
          <cell r="C4487">
            <v>1</v>
          </cell>
          <cell r="D4487">
            <v>1</v>
          </cell>
          <cell r="Q4487">
            <v>2004</v>
          </cell>
          <cell r="R4487" t="str">
            <v>20043</v>
          </cell>
          <cell r="S4487">
            <v>38049</v>
          </cell>
          <cell r="T4487">
            <v>2660.42</v>
          </cell>
          <cell r="U4487">
            <v>2670.9241935483865</v>
          </cell>
          <cell r="V4487">
            <v>2628.4739890710371</v>
          </cell>
        </row>
        <row r="4488">
          <cell r="B4488">
            <v>32121</v>
          </cell>
          <cell r="C4488">
            <v>1</v>
          </cell>
          <cell r="D4488">
            <v>1</v>
          </cell>
          <cell r="Q4488">
            <v>2004</v>
          </cell>
          <cell r="R4488" t="str">
            <v>20043</v>
          </cell>
          <cell r="S4488">
            <v>38050</v>
          </cell>
          <cell r="T4488">
            <v>2670.97</v>
          </cell>
          <cell r="U4488">
            <v>2670.9241935483865</v>
          </cell>
          <cell r="V4488">
            <v>2628.4739890710371</v>
          </cell>
        </row>
        <row r="4489">
          <cell r="B4489">
            <v>32122</v>
          </cell>
          <cell r="C4489">
            <v>1</v>
          </cell>
          <cell r="D4489">
            <v>1</v>
          </cell>
          <cell r="Q4489">
            <v>2004</v>
          </cell>
          <cell r="R4489" t="str">
            <v>20043</v>
          </cell>
          <cell r="S4489">
            <v>38051</v>
          </cell>
          <cell r="T4489">
            <v>2676.41</v>
          </cell>
          <cell r="U4489">
            <v>2670.9241935483865</v>
          </cell>
          <cell r="V4489">
            <v>2628.4739890710371</v>
          </cell>
        </row>
        <row r="4490">
          <cell r="B4490">
            <v>32123</v>
          </cell>
          <cell r="C4490">
            <v>1</v>
          </cell>
          <cell r="D4490">
            <v>1</v>
          </cell>
          <cell r="Q4490">
            <v>2004</v>
          </cell>
          <cell r="R4490" t="str">
            <v>20043</v>
          </cell>
          <cell r="S4490">
            <v>38052</v>
          </cell>
          <cell r="T4490">
            <v>2673.29</v>
          </cell>
          <cell r="U4490">
            <v>2670.9241935483865</v>
          </cell>
          <cell r="V4490">
            <v>2628.4739890710371</v>
          </cell>
        </row>
        <row r="4491">
          <cell r="B4491">
            <v>32124</v>
          </cell>
          <cell r="C4491">
            <v>1</v>
          </cell>
          <cell r="D4491">
            <v>1</v>
          </cell>
          <cell r="Q4491">
            <v>2004</v>
          </cell>
          <cell r="R4491" t="str">
            <v>20043</v>
          </cell>
          <cell r="S4491">
            <v>38053</v>
          </cell>
          <cell r="T4491">
            <v>2673.29</v>
          </cell>
          <cell r="U4491">
            <v>2670.9241935483865</v>
          </cell>
          <cell r="V4491">
            <v>2628.4739890710371</v>
          </cell>
        </row>
        <row r="4492">
          <cell r="B4492">
            <v>32125</v>
          </cell>
          <cell r="C4492">
            <v>1</v>
          </cell>
          <cell r="D4492">
            <v>1</v>
          </cell>
          <cell r="Q4492">
            <v>2004</v>
          </cell>
          <cell r="R4492" t="str">
            <v>20043</v>
          </cell>
          <cell r="S4492">
            <v>38054</v>
          </cell>
          <cell r="T4492">
            <v>2673.29</v>
          </cell>
          <cell r="U4492">
            <v>2670.9241935483865</v>
          </cell>
          <cell r="V4492">
            <v>2628.4739890710371</v>
          </cell>
        </row>
        <row r="4493">
          <cell r="B4493">
            <v>32126</v>
          </cell>
          <cell r="C4493">
            <v>1</v>
          </cell>
          <cell r="D4493">
            <v>1</v>
          </cell>
          <cell r="Q4493">
            <v>2004</v>
          </cell>
          <cell r="R4493" t="str">
            <v>20043</v>
          </cell>
          <cell r="S4493">
            <v>38055</v>
          </cell>
          <cell r="T4493">
            <v>2675.65</v>
          </cell>
          <cell r="U4493">
            <v>2670.9241935483865</v>
          </cell>
          <cell r="V4493">
            <v>2628.4739890710371</v>
          </cell>
        </row>
        <row r="4494">
          <cell r="B4494">
            <v>32127</v>
          </cell>
          <cell r="C4494">
            <v>1</v>
          </cell>
          <cell r="D4494">
            <v>1</v>
          </cell>
          <cell r="Q4494">
            <v>2004</v>
          </cell>
          <cell r="R4494" t="str">
            <v>20043</v>
          </cell>
          <cell r="S4494">
            <v>38056</v>
          </cell>
          <cell r="T4494">
            <v>2679.22</v>
          </cell>
          <cell r="U4494">
            <v>2670.9241935483865</v>
          </cell>
          <cell r="V4494">
            <v>2628.4739890710371</v>
          </cell>
        </row>
        <row r="4495">
          <cell r="B4495">
            <v>32128</v>
          </cell>
          <cell r="C4495">
            <v>1</v>
          </cell>
          <cell r="D4495">
            <v>1</v>
          </cell>
          <cell r="Q4495">
            <v>2004</v>
          </cell>
          <cell r="R4495" t="str">
            <v>20043</v>
          </cell>
          <cell r="S4495">
            <v>38057</v>
          </cell>
          <cell r="T4495">
            <v>2685.17</v>
          </cell>
          <cell r="U4495">
            <v>2670.9241935483865</v>
          </cell>
          <cell r="V4495">
            <v>2628.4739890710371</v>
          </cell>
        </row>
        <row r="4496">
          <cell r="B4496">
            <v>32129</v>
          </cell>
          <cell r="C4496">
            <v>1</v>
          </cell>
          <cell r="D4496">
            <v>1</v>
          </cell>
          <cell r="Q4496">
            <v>2004</v>
          </cell>
          <cell r="R4496" t="str">
            <v>20043</v>
          </cell>
          <cell r="S4496">
            <v>38058</v>
          </cell>
          <cell r="T4496">
            <v>2683.08</v>
          </cell>
          <cell r="U4496">
            <v>2670.9241935483865</v>
          </cell>
          <cell r="V4496">
            <v>2628.4739890710371</v>
          </cell>
        </row>
        <row r="4497">
          <cell r="B4497">
            <v>32130</v>
          </cell>
          <cell r="C4497">
            <v>1</v>
          </cell>
          <cell r="D4497">
            <v>1</v>
          </cell>
          <cell r="Q4497">
            <v>2004</v>
          </cell>
          <cell r="R4497" t="str">
            <v>20043</v>
          </cell>
          <cell r="S4497">
            <v>38059</v>
          </cell>
          <cell r="T4497">
            <v>2669.48</v>
          </cell>
          <cell r="U4497">
            <v>2670.9241935483865</v>
          </cell>
          <cell r="V4497">
            <v>2628.4739890710371</v>
          </cell>
        </row>
        <row r="4498">
          <cell r="B4498">
            <v>32131</v>
          </cell>
          <cell r="C4498">
            <v>1</v>
          </cell>
          <cell r="D4498">
            <v>1</v>
          </cell>
          <cell r="Q4498">
            <v>2004</v>
          </cell>
          <cell r="R4498" t="str">
            <v>20043</v>
          </cell>
          <cell r="S4498">
            <v>38060</v>
          </cell>
          <cell r="T4498">
            <v>2669.48</v>
          </cell>
          <cell r="U4498">
            <v>2670.9241935483865</v>
          </cell>
          <cell r="V4498">
            <v>2628.4739890710371</v>
          </cell>
        </row>
        <row r="4499">
          <cell r="B4499">
            <v>32132</v>
          </cell>
          <cell r="C4499">
            <v>1</v>
          </cell>
          <cell r="D4499">
            <v>1</v>
          </cell>
          <cell r="Q4499">
            <v>2004</v>
          </cell>
          <cell r="R4499" t="str">
            <v>20043</v>
          </cell>
          <cell r="S4499">
            <v>38061</v>
          </cell>
          <cell r="T4499">
            <v>2669.48</v>
          </cell>
          <cell r="U4499">
            <v>2670.9241935483865</v>
          </cell>
          <cell r="V4499">
            <v>2628.4739890710371</v>
          </cell>
        </row>
        <row r="4500">
          <cell r="B4500">
            <v>32133</v>
          </cell>
          <cell r="C4500">
            <v>1</v>
          </cell>
          <cell r="D4500">
            <v>1</v>
          </cell>
          <cell r="Q4500">
            <v>2004</v>
          </cell>
          <cell r="R4500" t="str">
            <v>20043</v>
          </cell>
          <cell r="S4500">
            <v>38062</v>
          </cell>
          <cell r="T4500">
            <v>2661.45</v>
          </cell>
          <cell r="U4500">
            <v>2670.9241935483865</v>
          </cell>
          <cell r="V4500">
            <v>2628.4739890710371</v>
          </cell>
        </row>
        <row r="4501">
          <cell r="B4501">
            <v>32134</v>
          </cell>
          <cell r="C4501">
            <v>1</v>
          </cell>
          <cell r="D4501">
            <v>1</v>
          </cell>
          <cell r="Q4501">
            <v>2004</v>
          </cell>
          <cell r="R4501" t="str">
            <v>20043</v>
          </cell>
          <cell r="S4501">
            <v>38063</v>
          </cell>
          <cell r="T4501">
            <v>2648.97</v>
          </cell>
          <cell r="U4501">
            <v>2670.9241935483865</v>
          </cell>
          <cell r="V4501">
            <v>2628.4739890710371</v>
          </cell>
        </row>
        <row r="4502">
          <cell r="B4502">
            <v>32135</v>
          </cell>
          <cell r="C4502">
            <v>1</v>
          </cell>
          <cell r="D4502">
            <v>1</v>
          </cell>
          <cell r="Q4502">
            <v>2004</v>
          </cell>
          <cell r="R4502" t="str">
            <v>20043</v>
          </cell>
          <cell r="S4502">
            <v>38064</v>
          </cell>
          <cell r="T4502">
            <v>2650.21</v>
          </cell>
          <cell r="U4502">
            <v>2670.9241935483865</v>
          </cell>
          <cell r="V4502">
            <v>2628.4739890710371</v>
          </cell>
        </row>
        <row r="4503">
          <cell r="B4503">
            <v>32136</v>
          </cell>
          <cell r="C4503">
            <v>1</v>
          </cell>
          <cell r="D4503">
            <v>1</v>
          </cell>
          <cell r="Q4503">
            <v>2004</v>
          </cell>
          <cell r="R4503" t="str">
            <v>20043</v>
          </cell>
          <cell r="S4503">
            <v>38065</v>
          </cell>
          <cell r="T4503">
            <v>2669.07</v>
          </cell>
          <cell r="U4503">
            <v>2670.9241935483865</v>
          </cell>
          <cell r="V4503">
            <v>2628.4739890710371</v>
          </cell>
        </row>
        <row r="4504">
          <cell r="B4504">
            <v>32137</v>
          </cell>
          <cell r="C4504">
            <v>1</v>
          </cell>
          <cell r="D4504">
            <v>1</v>
          </cell>
          <cell r="Q4504">
            <v>2004</v>
          </cell>
          <cell r="R4504" t="str">
            <v>20043</v>
          </cell>
          <cell r="S4504">
            <v>38066</v>
          </cell>
          <cell r="T4504">
            <v>2669.39</v>
          </cell>
          <cell r="U4504">
            <v>2670.9241935483865</v>
          </cell>
          <cell r="V4504">
            <v>2628.4739890710371</v>
          </cell>
        </row>
        <row r="4505">
          <cell r="B4505">
            <v>32138</v>
          </cell>
          <cell r="C4505">
            <v>1</v>
          </cell>
          <cell r="D4505">
            <v>1</v>
          </cell>
          <cell r="Q4505">
            <v>2004</v>
          </cell>
          <cell r="R4505" t="str">
            <v>20043</v>
          </cell>
          <cell r="S4505">
            <v>38067</v>
          </cell>
          <cell r="T4505">
            <v>2669.39</v>
          </cell>
          <cell r="U4505">
            <v>2670.9241935483865</v>
          </cell>
          <cell r="V4505">
            <v>2628.4739890710371</v>
          </cell>
        </row>
        <row r="4506">
          <cell r="B4506">
            <v>32139</v>
          </cell>
          <cell r="C4506">
            <v>1</v>
          </cell>
          <cell r="D4506">
            <v>1</v>
          </cell>
          <cell r="Q4506">
            <v>2004</v>
          </cell>
          <cell r="R4506" t="str">
            <v>20043</v>
          </cell>
          <cell r="S4506">
            <v>38068</v>
          </cell>
          <cell r="T4506">
            <v>2669.39</v>
          </cell>
          <cell r="U4506">
            <v>2670.9241935483865</v>
          </cell>
          <cell r="V4506">
            <v>2628.4739890710371</v>
          </cell>
        </row>
        <row r="4507">
          <cell r="B4507">
            <v>32140</v>
          </cell>
          <cell r="C4507">
            <v>1</v>
          </cell>
          <cell r="D4507">
            <v>1</v>
          </cell>
          <cell r="Q4507">
            <v>2004</v>
          </cell>
          <cell r="R4507" t="str">
            <v>20043</v>
          </cell>
          <cell r="S4507">
            <v>38069</v>
          </cell>
          <cell r="T4507">
            <v>2669.39</v>
          </cell>
          <cell r="U4507">
            <v>2670.9241935483865</v>
          </cell>
          <cell r="V4507">
            <v>2628.4739890710371</v>
          </cell>
        </row>
        <row r="4508">
          <cell r="B4508">
            <v>32141</v>
          </cell>
          <cell r="C4508">
            <v>1</v>
          </cell>
          <cell r="D4508">
            <v>1</v>
          </cell>
          <cell r="Q4508">
            <v>2004</v>
          </cell>
          <cell r="R4508" t="str">
            <v>20043</v>
          </cell>
          <cell r="S4508">
            <v>38070</v>
          </cell>
          <cell r="T4508">
            <v>2664.5</v>
          </cell>
          <cell r="U4508">
            <v>2670.9241935483865</v>
          </cell>
          <cell r="V4508">
            <v>2628.4739890710371</v>
          </cell>
        </row>
        <row r="4509">
          <cell r="B4509">
            <v>32142</v>
          </cell>
          <cell r="C4509">
            <v>1</v>
          </cell>
          <cell r="D4509">
            <v>1</v>
          </cell>
          <cell r="Q4509">
            <v>2004</v>
          </cell>
          <cell r="R4509" t="str">
            <v>20043</v>
          </cell>
          <cell r="S4509">
            <v>38071</v>
          </cell>
          <cell r="T4509">
            <v>2667.05</v>
          </cell>
          <cell r="U4509">
            <v>2670.9241935483865</v>
          </cell>
          <cell r="V4509">
            <v>2628.4739890710371</v>
          </cell>
        </row>
        <row r="4510">
          <cell r="B4510">
            <v>32143</v>
          </cell>
          <cell r="C4510">
            <v>1</v>
          </cell>
          <cell r="D4510">
            <v>1</v>
          </cell>
          <cell r="Q4510">
            <v>2004</v>
          </cell>
          <cell r="R4510" t="str">
            <v>20043</v>
          </cell>
          <cell r="S4510">
            <v>38072</v>
          </cell>
          <cell r="T4510">
            <v>2679.33</v>
          </cell>
          <cell r="U4510">
            <v>2670.9241935483865</v>
          </cell>
          <cell r="V4510">
            <v>2628.4739890710371</v>
          </cell>
        </row>
        <row r="4511">
          <cell r="B4511">
            <v>32144</v>
          </cell>
          <cell r="C4511">
            <v>1</v>
          </cell>
          <cell r="D4511">
            <v>1</v>
          </cell>
          <cell r="Q4511">
            <v>2004</v>
          </cell>
          <cell r="R4511" t="str">
            <v>20043</v>
          </cell>
          <cell r="S4511">
            <v>38073</v>
          </cell>
          <cell r="T4511">
            <v>2673.68</v>
          </cell>
          <cell r="U4511">
            <v>2670.9241935483865</v>
          </cell>
          <cell r="V4511">
            <v>2628.4739890710371</v>
          </cell>
        </row>
        <row r="4512">
          <cell r="B4512">
            <v>32145</v>
          </cell>
          <cell r="C4512">
            <v>1</v>
          </cell>
          <cell r="D4512">
            <v>1</v>
          </cell>
          <cell r="Q4512">
            <v>2004</v>
          </cell>
          <cell r="R4512" t="str">
            <v>20043</v>
          </cell>
          <cell r="S4512">
            <v>38074</v>
          </cell>
          <cell r="T4512">
            <v>2673.68</v>
          </cell>
          <cell r="U4512">
            <v>2670.9241935483865</v>
          </cell>
          <cell r="V4512">
            <v>2628.4739890710371</v>
          </cell>
        </row>
        <row r="4513">
          <cell r="B4513">
            <v>32146</v>
          </cell>
          <cell r="C4513">
            <v>1</v>
          </cell>
          <cell r="D4513">
            <v>1</v>
          </cell>
          <cell r="Q4513">
            <v>2004</v>
          </cell>
          <cell r="R4513" t="str">
            <v>20043</v>
          </cell>
          <cell r="S4513">
            <v>38075</v>
          </cell>
          <cell r="T4513">
            <v>2673.68</v>
          </cell>
          <cell r="U4513">
            <v>2670.9241935483865</v>
          </cell>
          <cell r="V4513">
            <v>2628.4739890710371</v>
          </cell>
        </row>
        <row r="4514">
          <cell r="B4514">
            <v>32147</v>
          </cell>
          <cell r="C4514">
            <v>1</v>
          </cell>
          <cell r="D4514">
            <v>1</v>
          </cell>
          <cell r="Q4514">
            <v>2004</v>
          </cell>
          <cell r="R4514" t="str">
            <v>20043</v>
          </cell>
          <cell r="S4514">
            <v>38076</v>
          </cell>
          <cell r="T4514">
            <v>2676.93</v>
          </cell>
          <cell r="U4514">
            <v>2670.9241935483865</v>
          </cell>
          <cell r="V4514">
            <v>2628.4739890710371</v>
          </cell>
        </row>
        <row r="4515">
          <cell r="B4515">
            <v>32148</v>
          </cell>
          <cell r="C4515">
            <v>1</v>
          </cell>
          <cell r="D4515">
            <v>1</v>
          </cell>
          <cell r="Q4515">
            <v>2004</v>
          </cell>
          <cell r="R4515" t="str">
            <v>20043</v>
          </cell>
          <cell r="S4515">
            <v>38077</v>
          </cell>
          <cell r="T4515">
            <v>2678.16</v>
          </cell>
          <cell r="U4515">
            <v>2670.9241935483865</v>
          </cell>
          <cell r="V4515">
            <v>2628.4739890710371</v>
          </cell>
        </row>
        <row r="4516">
          <cell r="B4516">
            <v>32149</v>
          </cell>
          <cell r="C4516">
            <v>1</v>
          </cell>
          <cell r="D4516">
            <v>1</v>
          </cell>
          <cell r="Q4516">
            <v>2004</v>
          </cell>
          <cell r="R4516" t="str">
            <v>20044</v>
          </cell>
          <cell r="S4516">
            <v>38078</v>
          </cell>
          <cell r="T4516">
            <v>2682.09</v>
          </cell>
          <cell r="U4516">
            <v>2641.5686666666679</v>
          </cell>
          <cell r="V4516">
            <v>2628.4739890710371</v>
          </cell>
        </row>
        <row r="4517">
          <cell r="B4517">
            <v>32150</v>
          </cell>
          <cell r="C4517">
            <v>1</v>
          </cell>
          <cell r="D4517">
            <v>1</v>
          </cell>
          <cell r="Q4517">
            <v>2004</v>
          </cell>
          <cell r="R4517" t="str">
            <v>20044</v>
          </cell>
          <cell r="S4517">
            <v>38079</v>
          </cell>
          <cell r="T4517">
            <v>2671.01</v>
          </cell>
          <cell r="U4517">
            <v>2641.5686666666679</v>
          </cell>
          <cell r="V4517">
            <v>2628.4739890710371</v>
          </cell>
        </row>
        <row r="4518">
          <cell r="B4518">
            <v>32151</v>
          </cell>
          <cell r="C4518">
            <v>1</v>
          </cell>
          <cell r="D4518">
            <v>1</v>
          </cell>
          <cell r="Q4518">
            <v>2004</v>
          </cell>
          <cell r="R4518" t="str">
            <v>20044</v>
          </cell>
          <cell r="S4518">
            <v>38080</v>
          </cell>
          <cell r="T4518">
            <v>2666.55</v>
          </cell>
          <cell r="U4518">
            <v>2641.5686666666679</v>
          </cell>
          <cell r="V4518">
            <v>2628.4739890710371</v>
          </cell>
        </row>
        <row r="4519">
          <cell r="B4519">
            <v>32152</v>
          </cell>
          <cell r="C4519">
            <v>1</v>
          </cell>
          <cell r="D4519">
            <v>1</v>
          </cell>
          <cell r="Q4519">
            <v>2004</v>
          </cell>
          <cell r="R4519" t="str">
            <v>20044</v>
          </cell>
          <cell r="S4519">
            <v>38081</v>
          </cell>
          <cell r="T4519">
            <v>2666.55</v>
          </cell>
          <cell r="U4519">
            <v>2641.5686666666679</v>
          </cell>
          <cell r="V4519">
            <v>2628.4739890710371</v>
          </cell>
        </row>
        <row r="4520">
          <cell r="B4520">
            <v>32153</v>
          </cell>
          <cell r="C4520">
            <v>1</v>
          </cell>
          <cell r="D4520">
            <v>1</v>
          </cell>
          <cell r="Q4520">
            <v>2004</v>
          </cell>
          <cell r="R4520" t="str">
            <v>20044</v>
          </cell>
          <cell r="S4520">
            <v>38082</v>
          </cell>
          <cell r="T4520">
            <v>2666.55</v>
          </cell>
          <cell r="U4520">
            <v>2641.5686666666679</v>
          </cell>
          <cell r="V4520">
            <v>2628.4739890710371</v>
          </cell>
        </row>
        <row r="4521">
          <cell r="B4521">
            <v>32154</v>
          </cell>
          <cell r="C4521">
            <v>1</v>
          </cell>
          <cell r="D4521">
            <v>1</v>
          </cell>
          <cell r="Q4521">
            <v>2004</v>
          </cell>
          <cell r="R4521" t="str">
            <v>20044</v>
          </cell>
          <cell r="S4521">
            <v>38083</v>
          </cell>
          <cell r="T4521">
            <v>2667.06</v>
          </cell>
          <cell r="U4521">
            <v>2641.5686666666679</v>
          </cell>
          <cell r="V4521">
            <v>2628.4739890710371</v>
          </cell>
        </row>
        <row r="4522">
          <cell r="B4522">
            <v>32155</v>
          </cell>
          <cell r="C4522">
            <v>1</v>
          </cell>
          <cell r="D4522">
            <v>1</v>
          </cell>
          <cell r="Q4522">
            <v>2004</v>
          </cell>
          <cell r="R4522" t="str">
            <v>20044</v>
          </cell>
          <cell r="S4522">
            <v>38084</v>
          </cell>
          <cell r="T4522">
            <v>2663.05</v>
          </cell>
          <cell r="U4522">
            <v>2641.5686666666679</v>
          </cell>
          <cell r="V4522">
            <v>2628.4739890710371</v>
          </cell>
        </row>
        <row r="4523">
          <cell r="B4523">
            <v>32156</v>
          </cell>
          <cell r="C4523">
            <v>1</v>
          </cell>
          <cell r="D4523">
            <v>1</v>
          </cell>
          <cell r="Q4523">
            <v>2004</v>
          </cell>
          <cell r="R4523" t="str">
            <v>20044</v>
          </cell>
          <cell r="S4523">
            <v>38085</v>
          </cell>
          <cell r="T4523">
            <v>2659.05</v>
          </cell>
          <cell r="U4523">
            <v>2641.5686666666679</v>
          </cell>
          <cell r="V4523">
            <v>2628.4739890710371</v>
          </cell>
        </row>
        <row r="4524">
          <cell r="B4524">
            <v>32157</v>
          </cell>
          <cell r="C4524">
            <v>1</v>
          </cell>
          <cell r="D4524">
            <v>1</v>
          </cell>
          <cell r="Q4524">
            <v>2004</v>
          </cell>
          <cell r="R4524" t="str">
            <v>20044</v>
          </cell>
          <cell r="S4524">
            <v>38086</v>
          </cell>
          <cell r="T4524">
            <v>2659.05</v>
          </cell>
          <cell r="U4524">
            <v>2641.5686666666679</v>
          </cell>
          <cell r="V4524">
            <v>2628.4739890710371</v>
          </cell>
        </row>
        <row r="4525">
          <cell r="B4525">
            <v>32158</v>
          </cell>
          <cell r="C4525">
            <v>1</v>
          </cell>
          <cell r="D4525">
            <v>1</v>
          </cell>
          <cell r="Q4525">
            <v>2004</v>
          </cell>
          <cell r="R4525" t="str">
            <v>20044</v>
          </cell>
          <cell r="S4525">
            <v>38087</v>
          </cell>
          <cell r="T4525">
            <v>2659.05</v>
          </cell>
          <cell r="U4525">
            <v>2641.5686666666679</v>
          </cell>
          <cell r="V4525">
            <v>2628.4739890710371</v>
          </cell>
        </row>
        <row r="4526">
          <cell r="B4526">
            <v>32159</v>
          </cell>
          <cell r="C4526">
            <v>1</v>
          </cell>
          <cell r="D4526">
            <v>1</v>
          </cell>
          <cell r="Q4526">
            <v>2004</v>
          </cell>
          <cell r="R4526" t="str">
            <v>20044</v>
          </cell>
          <cell r="S4526">
            <v>38088</v>
          </cell>
          <cell r="T4526">
            <v>2659.05</v>
          </cell>
          <cell r="U4526">
            <v>2641.5686666666679</v>
          </cell>
          <cell r="V4526">
            <v>2628.4739890710371</v>
          </cell>
        </row>
        <row r="4527">
          <cell r="B4527">
            <v>32160</v>
          </cell>
          <cell r="C4527">
            <v>1</v>
          </cell>
          <cell r="D4527">
            <v>1</v>
          </cell>
          <cell r="Q4527">
            <v>2004</v>
          </cell>
          <cell r="R4527" t="str">
            <v>20044</v>
          </cell>
          <cell r="S4527">
            <v>38089</v>
          </cell>
          <cell r="T4527">
            <v>2659.05</v>
          </cell>
          <cell r="U4527">
            <v>2641.5686666666679</v>
          </cell>
          <cell r="V4527">
            <v>2628.4739890710371</v>
          </cell>
        </row>
        <row r="4528">
          <cell r="B4528">
            <v>32161</v>
          </cell>
          <cell r="C4528">
            <v>1</v>
          </cell>
          <cell r="D4528">
            <v>1</v>
          </cell>
          <cell r="Q4528">
            <v>2004</v>
          </cell>
          <cell r="R4528" t="str">
            <v>20044</v>
          </cell>
          <cell r="S4528">
            <v>38090</v>
          </cell>
          <cell r="T4528">
            <v>2648.8</v>
          </cell>
          <cell r="U4528">
            <v>2641.5686666666679</v>
          </cell>
          <cell r="V4528">
            <v>2628.4739890710371</v>
          </cell>
        </row>
        <row r="4529">
          <cell r="B4529">
            <v>32162</v>
          </cell>
          <cell r="C4529">
            <v>1</v>
          </cell>
          <cell r="D4529">
            <v>1</v>
          </cell>
          <cell r="Q4529">
            <v>2004</v>
          </cell>
          <cell r="R4529" t="str">
            <v>20044</v>
          </cell>
          <cell r="S4529">
            <v>38091</v>
          </cell>
          <cell r="T4529">
            <v>2642.55</v>
          </cell>
          <cell r="U4529">
            <v>2641.5686666666679</v>
          </cell>
          <cell r="V4529">
            <v>2628.4739890710371</v>
          </cell>
        </row>
        <row r="4530">
          <cell r="B4530">
            <v>32163</v>
          </cell>
          <cell r="C4530">
            <v>1</v>
          </cell>
          <cell r="D4530">
            <v>1</v>
          </cell>
          <cell r="Q4530">
            <v>2004</v>
          </cell>
          <cell r="R4530" t="str">
            <v>20044</v>
          </cell>
          <cell r="S4530">
            <v>38092</v>
          </cell>
          <cell r="T4530">
            <v>2631.72</v>
          </cell>
          <cell r="U4530">
            <v>2641.5686666666679</v>
          </cell>
          <cell r="V4530">
            <v>2628.4739890710371</v>
          </cell>
        </row>
        <row r="4531">
          <cell r="B4531">
            <v>32164</v>
          </cell>
          <cell r="C4531">
            <v>1</v>
          </cell>
          <cell r="D4531">
            <v>1</v>
          </cell>
          <cell r="Q4531">
            <v>2004</v>
          </cell>
          <cell r="R4531" t="str">
            <v>20044</v>
          </cell>
          <cell r="S4531">
            <v>38093</v>
          </cell>
          <cell r="T4531">
            <v>2619.59</v>
          </cell>
          <cell r="U4531">
            <v>2641.5686666666679</v>
          </cell>
          <cell r="V4531">
            <v>2628.4739890710371</v>
          </cell>
        </row>
        <row r="4532">
          <cell r="B4532">
            <v>32165</v>
          </cell>
          <cell r="C4532">
            <v>1</v>
          </cell>
          <cell r="D4532">
            <v>1</v>
          </cell>
          <cell r="Q4532">
            <v>2004</v>
          </cell>
          <cell r="R4532" t="str">
            <v>20044</v>
          </cell>
          <cell r="S4532">
            <v>38094</v>
          </cell>
          <cell r="T4532">
            <v>2620.19</v>
          </cell>
          <cell r="U4532">
            <v>2641.5686666666679</v>
          </cell>
          <cell r="V4532">
            <v>2628.4739890710371</v>
          </cell>
        </row>
        <row r="4533">
          <cell r="B4533">
            <v>32166</v>
          </cell>
          <cell r="C4533">
            <v>1</v>
          </cell>
          <cell r="D4533">
            <v>1</v>
          </cell>
          <cell r="Q4533">
            <v>2004</v>
          </cell>
          <cell r="R4533" t="str">
            <v>20044</v>
          </cell>
          <cell r="S4533">
            <v>38095</v>
          </cell>
          <cell r="T4533">
            <v>2620.19</v>
          </cell>
          <cell r="U4533">
            <v>2641.5686666666679</v>
          </cell>
          <cell r="V4533">
            <v>2628.4739890710371</v>
          </cell>
        </row>
        <row r="4534">
          <cell r="B4534">
            <v>32167</v>
          </cell>
          <cell r="C4534">
            <v>1</v>
          </cell>
          <cell r="D4534">
            <v>1</v>
          </cell>
          <cell r="Q4534">
            <v>2004</v>
          </cell>
          <cell r="R4534" t="str">
            <v>20044</v>
          </cell>
          <cell r="S4534">
            <v>38096</v>
          </cell>
          <cell r="T4534">
            <v>2620.19</v>
          </cell>
          <cell r="U4534">
            <v>2641.5686666666679</v>
          </cell>
          <cell r="V4534">
            <v>2628.4739890710371</v>
          </cell>
        </row>
        <row r="4535">
          <cell r="B4535">
            <v>32168</v>
          </cell>
          <cell r="C4535">
            <v>1</v>
          </cell>
          <cell r="D4535">
            <v>1</v>
          </cell>
          <cell r="Q4535">
            <v>2004</v>
          </cell>
          <cell r="R4535" t="str">
            <v>20044</v>
          </cell>
          <cell r="S4535">
            <v>38097</v>
          </cell>
          <cell r="T4535">
            <v>2612.3000000000002</v>
          </cell>
          <cell r="U4535">
            <v>2641.5686666666679</v>
          </cell>
          <cell r="V4535">
            <v>2628.4739890710371</v>
          </cell>
        </row>
        <row r="4536">
          <cell r="B4536">
            <v>32169</v>
          </cell>
          <cell r="C4536">
            <v>1</v>
          </cell>
          <cell r="D4536">
            <v>1</v>
          </cell>
          <cell r="Q4536">
            <v>2004</v>
          </cell>
          <cell r="R4536" t="str">
            <v>20044</v>
          </cell>
          <cell r="S4536">
            <v>38098</v>
          </cell>
          <cell r="T4536">
            <v>2620.94</v>
          </cell>
          <cell r="U4536">
            <v>2641.5686666666679</v>
          </cell>
          <cell r="V4536">
            <v>2628.4739890710371</v>
          </cell>
        </row>
        <row r="4537">
          <cell r="B4537">
            <v>32170</v>
          </cell>
          <cell r="C4537">
            <v>1</v>
          </cell>
          <cell r="D4537">
            <v>1</v>
          </cell>
          <cell r="Q4537">
            <v>2004</v>
          </cell>
          <cell r="R4537" t="str">
            <v>20044</v>
          </cell>
          <cell r="S4537">
            <v>38099</v>
          </cell>
          <cell r="T4537">
            <v>2628.19</v>
          </cell>
          <cell r="U4537">
            <v>2641.5686666666679</v>
          </cell>
          <cell r="V4537">
            <v>2628.4739890710371</v>
          </cell>
        </row>
        <row r="4538">
          <cell r="B4538">
            <v>32171</v>
          </cell>
          <cell r="C4538">
            <v>1</v>
          </cell>
          <cell r="D4538">
            <v>1</v>
          </cell>
          <cell r="Q4538">
            <v>2004</v>
          </cell>
          <cell r="R4538" t="str">
            <v>20044</v>
          </cell>
          <cell r="S4538">
            <v>38100</v>
          </cell>
          <cell r="T4538">
            <v>2618.21</v>
          </cell>
          <cell r="U4538">
            <v>2641.5686666666679</v>
          </cell>
          <cell r="V4538">
            <v>2628.4739890710371</v>
          </cell>
        </row>
        <row r="4539">
          <cell r="B4539">
            <v>32172</v>
          </cell>
          <cell r="C4539">
            <v>1</v>
          </cell>
          <cell r="D4539">
            <v>1</v>
          </cell>
          <cell r="Q4539">
            <v>2004</v>
          </cell>
          <cell r="R4539" t="str">
            <v>20044</v>
          </cell>
          <cell r="S4539">
            <v>38101</v>
          </cell>
          <cell r="T4539">
            <v>2622.74</v>
          </cell>
          <cell r="U4539">
            <v>2641.5686666666679</v>
          </cell>
          <cell r="V4539">
            <v>2628.4739890710371</v>
          </cell>
        </row>
        <row r="4540">
          <cell r="B4540">
            <v>32173</v>
          </cell>
          <cell r="C4540">
            <v>1</v>
          </cell>
          <cell r="D4540">
            <v>1</v>
          </cell>
          <cell r="Q4540">
            <v>2004</v>
          </cell>
          <cell r="R4540" t="str">
            <v>20044</v>
          </cell>
          <cell r="S4540">
            <v>38102</v>
          </cell>
          <cell r="T4540">
            <v>2622.74</v>
          </cell>
          <cell r="U4540">
            <v>2641.5686666666679</v>
          </cell>
          <cell r="V4540">
            <v>2628.4739890710371</v>
          </cell>
        </row>
        <row r="4541">
          <cell r="B4541">
            <v>32174</v>
          </cell>
          <cell r="C4541">
            <v>1</v>
          </cell>
          <cell r="D4541">
            <v>1</v>
          </cell>
          <cell r="Q4541">
            <v>2004</v>
          </cell>
          <cell r="R4541" t="str">
            <v>20044</v>
          </cell>
          <cell r="S4541">
            <v>38103</v>
          </cell>
          <cell r="T4541">
            <v>2622.74</v>
          </cell>
          <cell r="U4541">
            <v>2641.5686666666679</v>
          </cell>
          <cell r="V4541">
            <v>2628.4739890710371</v>
          </cell>
        </row>
        <row r="4542">
          <cell r="B4542">
            <v>32175</v>
          </cell>
          <cell r="C4542">
            <v>1</v>
          </cell>
          <cell r="D4542">
            <v>1</v>
          </cell>
          <cell r="Q4542">
            <v>2004</v>
          </cell>
          <cell r="R4542" t="str">
            <v>20044</v>
          </cell>
          <cell r="S4542">
            <v>38104</v>
          </cell>
          <cell r="T4542">
            <v>2613.94</v>
          </cell>
          <cell r="U4542">
            <v>2641.5686666666679</v>
          </cell>
          <cell r="V4542">
            <v>2628.4739890710371</v>
          </cell>
        </row>
        <row r="4543">
          <cell r="B4543">
            <v>32176</v>
          </cell>
          <cell r="C4543">
            <v>1</v>
          </cell>
          <cell r="D4543">
            <v>1</v>
          </cell>
          <cell r="Q4543">
            <v>2004</v>
          </cell>
          <cell r="R4543" t="str">
            <v>20044</v>
          </cell>
          <cell r="S4543">
            <v>38105</v>
          </cell>
          <cell r="T4543">
            <v>2620.9699999999998</v>
          </cell>
          <cell r="U4543">
            <v>2641.5686666666679</v>
          </cell>
          <cell r="V4543">
            <v>2628.4739890710371</v>
          </cell>
        </row>
        <row r="4544">
          <cell r="B4544">
            <v>32177</v>
          </cell>
          <cell r="C4544">
            <v>1</v>
          </cell>
          <cell r="D4544">
            <v>1</v>
          </cell>
          <cell r="Q4544">
            <v>2004</v>
          </cell>
          <cell r="R4544" t="str">
            <v>20044</v>
          </cell>
          <cell r="S4544">
            <v>38106</v>
          </cell>
          <cell r="T4544">
            <v>2635.96</v>
          </cell>
          <cell r="U4544">
            <v>2641.5686666666679</v>
          </cell>
          <cell r="V4544">
            <v>2628.4739890710371</v>
          </cell>
        </row>
        <row r="4545">
          <cell r="B4545">
            <v>32178</v>
          </cell>
          <cell r="C4545">
            <v>1</v>
          </cell>
          <cell r="D4545">
            <v>1</v>
          </cell>
          <cell r="Q4545">
            <v>2004</v>
          </cell>
          <cell r="R4545" t="str">
            <v>20044</v>
          </cell>
          <cell r="S4545">
            <v>38107</v>
          </cell>
          <cell r="T4545">
            <v>2646.99</v>
          </cell>
          <cell r="U4545">
            <v>2641.5686666666679</v>
          </cell>
          <cell r="V4545">
            <v>2628.4739890710371</v>
          </cell>
        </row>
        <row r="4546">
          <cell r="B4546">
            <v>32179</v>
          </cell>
          <cell r="C4546">
            <v>1</v>
          </cell>
          <cell r="D4546">
            <v>1</v>
          </cell>
          <cell r="Q4546">
            <v>2004</v>
          </cell>
          <cell r="R4546" t="str">
            <v>20045</v>
          </cell>
          <cell r="S4546">
            <v>38108</v>
          </cell>
          <cell r="T4546">
            <v>2655.18</v>
          </cell>
          <cell r="U4546">
            <v>2719.518064516129</v>
          </cell>
          <cell r="V4546">
            <v>2628.4739890710371</v>
          </cell>
        </row>
        <row r="4547">
          <cell r="B4547">
            <v>32180</v>
          </cell>
          <cell r="C4547">
            <v>1</v>
          </cell>
          <cell r="D4547">
            <v>1</v>
          </cell>
          <cell r="Q4547">
            <v>2004</v>
          </cell>
          <cell r="R4547" t="str">
            <v>20045</v>
          </cell>
          <cell r="S4547">
            <v>38109</v>
          </cell>
          <cell r="T4547">
            <v>2655.18</v>
          </cell>
          <cell r="U4547">
            <v>2719.518064516129</v>
          </cell>
          <cell r="V4547">
            <v>2628.4739890710371</v>
          </cell>
        </row>
        <row r="4548">
          <cell r="B4548">
            <v>32181</v>
          </cell>
          <cell r="C4548">
            <v>1</v>
          </cell>
          <cell r="D4548">
            <v>1</v>
          </cell>
          <cell r="Q4548">
            <v>2004</v>
          </cell>
          <cell r="R4548" t="str">
            <v>20045</v>
          </cell>
          <cell r="S4548">
            <v>38110</v>
          </cell>
          <cell r="T4548">
            <v>2655.18</v>
          </cell>
          <cell r="U4548">
            <v>2719.518064516129</v>
          </cell>
          <cell r="V4548">
            <v>2628.4739890710371</v>
          </cell>
        </row>
        <row r="4549">
          <cell r="B4549">
            <v>32182</v>
          </cell>
          <cell r="C4549">
            <v>1</v>
          </cell>
          <cell r="D4549">
            <v>1</v>
          </cell>
          <cell r="Q4549">
            <v>2004</v>
          </cell>
          <cell r="R4549" t="str">
            <v>20045</v>
          </cell>
          <cell r="S4549">
            <v>38111</v>
          </cell>
          <cell r="T4549">
            <v>2670.92</v>
          </cell>
          <cell r="U4549">
            <v>2719.518064516129</v>
          </cell>
          <cell r="V4549">
            <v>2628.4739890710371</v>
          </cell>
        </row>
        <row r="4550">
          <cell r="B4550">
            <v>32183</v>
          </cell>
          <cell r="C4550">
            <v>1</v>
          </cell>
          <cell r="D4550">
            <v>1</v>
          </cell>
          <cell r="Q4550">
            <v>2004</v>
          </cell>
          <cell r="R4550" t="str">
            <v>20045</v>
          </cell>
          <cell r="S4550">
            <v>38112</v>
          </cell>
          <cell r="T4550">
            <v>2664.79</v>
          </cell>
          <cell r="U4550">
            <v>2719.518064516129</v>
          </cell>
          <cell r="V4550">
            <v>2628.4739890710371</v>
          </cell>
        </row>
        <row r="4551">
          <cell r="B4551">
            <v>32184</v>
          </cell>
          <cell r="C4551">
            <v>1</v>
          </cell>
          <cell r="D4551">
            <v>1</v>
          </cell>
          <cell r="Q4551">
            <v>2004</v>
          </cell>
          <cell r="R4551" t="str">
            <v>20045</v>
          </cell>
          <cell r="S4551">
            <v>38113</v>
          </cell>
          <cell r="T4551">
            <v>2658.43</v>
          </cell>
          <cell r="U4551">
            <v>2719.518064516129</v>
          </cell>
          <cell r="V4551">
            <v>2628.4739890710371</v>
          </cell>
        </row>
        <row r="4552">
          <cell r="B4552">
            <v>32185</v>
          </cell>
          <cell r="C4552">
            <v>1</v>
          </cell>
          <cell r="D4552">
            <v>1</v>
          </cell>
          <cell r="Q4552">
            <v>2004</v>
          </cell>
          <cell r="R4552" t="str">
            <v>20045</v>
          </cell>
          <cell r="S4552">
            <v>38114</v>
          </cell>
          <cell r="T4552">
            <v>2690.68</v>
          </cell>
          <cell r="U4552">
            <v>2719.518064516129</v>
          </cell>
          <cell r="V4552">
            <v>2628.4739890710371</v>
          </cell>
        </row>
        <row r="4553">
          <cell r="B4553">
            <v>32186</v>
          </cell>
          <cell r="C4553">
            <v>1</v>
          </cell>
          <cell r="D4553">
            <v>1</v>
          </cell>
          <cell r="Q4553">
            <v>2004</v>
          </cell>
          <cell r="R4553" t="str">
            <v>20045</v>
          </cell>
          <cell r="S4553">
            <v>38115</v>
          </cell>
          <cell r="T4553">
            <v>2708.02</v>
          </cell>
          <cell r="U4553">
            <v>2719.518064516129</v>
          </cell>
          <cell r="V4553">
            <v>2628.4739890710371</v>
          </cell>
        </row>
        <row r="4554">
          <cell r="B4554">
            <v>32187</v>
          </cell>
          <cell r="C4554">
            <v>1</v>
          </cell>
          <cell r="D4554">
            <v>1</v>
          </cell>
          <cell r="Q4554">
            <v>2004</v>
          </cell>
          <cell r="R4554" t="str">
            <v>20045</v>
          </cell>
          <cell r="S4554">
            <v>38116</v>
          </cell>
          <cell r="T4554">
            <v>2708.02</v>
          </cell>
          <cell r="U4554">
            <v>2719.518064516129</v>
          </cell>
          <cell r="V4554">
            <v>2628.4739890710371</v>
          </cell>
        </row>
        <row r="4555">
          <cell r="B4555">
            <v>32188</v>
          </cell>
          <cell r="C4555">
            <v>1</v>
          </cell>
          <cell r="D4555">
            <v>1</v>
          </cell>
          <cell r="Q4555">
            <v>2004</v>
          </cell>
          <cell r="R4555" t="str">
            <v>20045</v>
          </cell>
          <cell r="S4555">
            <v>38117</v>
          </cell>
          <cell r="T4555">
            <v>2708.02</v>
          </cell>
          <cell r="U4555">
            <v>2719.518064516129</v>
          </cell>
          <cell r="V4555">
            <v>2628.4739890710371</v>
          </cell>
        </row>
        <row r="4556">
          <cell r="B4556">
            <v>32189</v>
          </cell>
          <cell r="C4556">
            <v>1</v>
          </cell>
          <cell r="D4556">
            <v>1</v>
          </cell>
          <cell r="Q4556">
            <v>2004</v>
          </cell>
          <cell r="R4556" t="str">
            <v>20045</v>
          </cell>
          <cell r="S4556">
            <v>38118</v>
          </cell>
          <cell r="T4556">
            <v>2731.79</v>
          </cell>
          <cell r="U4556">
            <v>2719.518064516129</v>
          </cell>
          <cell r="V4556">
            <v>2628.4739890710371</v>
          </cell>
        </row>
        <row r="4557">
          <cell r="B4557">
            <v>32190</v>
          </cell>
          <cell r="C4557">
            <v>1</v>
          </cell>
          <cell r="D4557">
            <v>1</v>
          </cell>
          <cell r="Q4557">
            <v>2004</v>
          </cell>
          <cell r="R4557" t="str">
            <v>20045</v>
          </cell>
          <cell r="S4557">
            <v>38119</v>
          </cell>
          <cell r="T4557">
            <v>2729.54</v>
          </cell>
          <cell r="U4557">
            <v>2719.518064516129</v>
          </cell>
          <cell r="V4557">
            <v>2628.4739890710371</v>
          </cell>
        </row>
        <row r="4558">
          <cell r="B4558">
            <v>32191</v>
          </cell>
          <cell r="C4558">
            <v>1</v>
          </cell>
          <cell r="D4558">
            <v>1</v>
          </cell>
          <cell r="Q4558">
            <v>2004</v>
          </cell>
          <cell r="R4558" t="str">
            <v>20045</v>
          </cell>
          <cell r="S4558">
            <v>38120</v>
          </cell>
          <cell r="T4558">
            <v>2729.01</v>
          </cell>
          <cell r="U4558">
            <v>2719.518064516129</v>
          </cell>
          <cell r="V4558">
            <v>2628.4739890710371</v>
          </cell>
        </row>
        <row r="4559">
          <cell r="B4559">
            <v>32192</v>
          </cell>
          <cell r="C4559">
            <v>1</v>
          </cell>
          <cell r="D4559">
            <v>1</v>
          </cell>
          <cell r="Q4559">
            <v>2004</v>
          </cell>
          <cell r="R4559" t="str">
            <v>20045</v>
          </cell>
          <cell r="S4559">
            <v>38121</v>
          </cell>
          <cell r="T4559">
            <v>2741.66</v>
          </cell>
          <cell r="U4559">
            <v>2719.518064516129</v>
          </cell>
          <cell r="V4559">
            <v>2628.4739890710371</v>
          </cell>
        </row>
        <row r="4560">
          <cell r="B4560">
            <v>32193</v>
          </cell>
          <cell r="C4560">
            <v>1</v>
          </cell>
          <cell r="D4560">
            <v>1</v>
          </cell>
          <cell r="Q4560">
            <v>2004</v>
          </cell>
          <cell r="R4560" t="str">
            <v>20045</v>
          </cell>
          <cell r="S4560">
            <v>38122</v>
          </cell>
          <cell r="T4560">
            <v>2719.89</v>
          </cell>
          <cell r="U4560">
            <v>2719.518064516129</v>
          </cell>
          <cell r="V4560">
            <v>2628.4739890710371</v>
          </cell>
        </row>
        <row r="4561">
          <cell r="B4561">
            <v>32194</v>
          </cell>
          <cell r="C4561">
            <v>1</v>
          </cell>
          <cell r="D4561">
            <v>1</v>
          </cell>
          <cell r="Q4561">
            <v>2004</v>
          </cell>
          <cell r="R4561" t="str">
            <v>20045</v>
          </cell>
          <cell r="S4561">
            <v>38123</v>
          </cell>
          <cell r="T4561">
            <v>2719.89</v>
          </cell>
          <cell r="U4561">
            <v>2719.518064516129</v>
          </cell>
          <cell r="V4561">
            <v>2628.4739890710371</v>
          </cell>
        </row>
        <row r="4562">
          <cell r="B4562">
            <v>32195</v>
          </cell>
          <cell r="C4562">
            <v>1</v>
          </cell>
          <cell r="D4562">
            <v>1</v>
          </cell>
          <cell r="Q4562">
            <v>2004</v>
          </cell>
          <cell r="R4562" t="str">
            <v>20045</v>
          </cell>
          <cell r="S4562">
            <v>38124</v>
          </cell>
          <cell r="T4562">
            <v>2719.89</v>
          </cell>
          <cell r="U4562">
            <v>2719.518064516129</v>
          </cell>
          <cell r="V4562">
            <v>2628.4739890710371</v>
          </cell>
        </row>
        <row r="4563">
          <cell r="B4563">
            <v>32196</v>
          </cell>
          <cell r="C4563">
            <v>1</v>
          </cell>
          <cell r="D4563">
            <v>1</v>
          </cell>
          <cell r="Q4563">
            <v>2004</v>
          </cell>
          <cell r="R4563" t="str">
            <v>20045</v>
          </cell>
          <cell r="S4563">
            <v>38125</v>
          </cell>
          <cell r="T4563">
            <v>2713.3</v>
          </cell>
          <cell r="U4563">
            <v>2719.518064516129</v>
          </cell>
          <cell r="V4563">
            <v>2628.4739890710371</v>
          </cell>
        </row>
        <row r="4564">
          <cell r="B4564">
            <v>32197</v>
          </cell>
          <cell r="C4564">
            <v>1</v>
          </cell>
          <cell r="D4564">
            <v>1</v>
          </cell>
          <cell r="Q4564">
            <v>2004</v>
          </cell>
          <cell r="R4564" t="str">
            <v>20045</v>
          </cell>
          <cell r="S4564">
            <v>38126</v>
          </cell>
          <cell r="T4564">
            <v>2725.45</v>
          </cell>
          <cell r="U4564">
            <v>2719.518064516129</v>
          </cell>
          <cell r="V4564">
            <v>2628.4739890710371</v>
          </cell>
        </row>
        <row r="4565">
          <cell r="B4565">
            <v>32198</v>
          </cell>
          <cell r="C4565">
            <v>1</v>
          </cell>
          <cell r="D4565">
            <v>1</v>
          </cell>
          <cell r="Q4565">
            <v>2004</v>
          </cell>
          <cell r="R4565" t="str">
            <v>20045</v>
          </cell>
          <cell r="S4565">
            <v>38127</v>
          </cell>
          <cell r="T4565">
            <v>2737.55</v>
          </cell>
          <cell r="U4565">
            <v>2719.518064516129</v>
          </cell>
          <cell r="V4565">
            <v>2628.4739890710371</v>
          </cell>
        </row>
        <row r="4566">
          <cell r="B4566">
            <v>32199</v>
          </cell>
          <cell r="C4566">
            <v>1</v>
          </cell>
          <cell r="D4566">
            <v>1</v>
          </cell>
          <cell r="Q4566">
            <v>2004</v>
          </cell>
          <cell r="R4566" t="str">
            <v>20045</v>
          </cell>
          <cell r="S4566">
            <v>38128</v>
          </cell>
          <cell r="T4566">
            <v>2759.79</v>
          </cell>
          <cell r="U4566">
            <v>2719.518064516129</v>
          </cell>
          <cell r="V4566">
            <v>2628.4739890710371</v>
          </cell>
        </row>
        <row r="4567">
          <cell r="B4567">
            <v>32200</v>
          </cell>
          <cell r="C4567">
            <v>1</v>
          </cell>
          <cell r="D4567">
            <v>1</v>
          </cell>
          <cell r="Q4567">
            <v>2004</v>
          </cell>
          <cell r="R4567" t="str">
            <v>20045</v>
          </cell>
          <cell r="S4567">
            <v>38129</v>
          </cell>
          <cell r="T4567">
            <v>2766.83</v>
          </cell>
          <cell r="U4567">
            <v>2719.518064516129</v>
          </cell>
          <cell r="V4567">
            <v>2628.4739890710371</v>
          </cell>
        </row>
        <row r="4568">
          <cell r="B4568">
            <v>32201</v>
          </cell>
          <cell r="C4568">
            <v>1</v>
          </cell>
          <cell r="D4568">
            <v>1</v>
          </cell>
          <cell r="Q4568">
            <v>2004</v>
          </cell>
          <cell r="R4568" t="str">
            <v>20045</v>
          </cell>
          <cell r="S4568">
            <v>38130</v>
          </cell>
          <cell r="T4568">
            <v>2766.83</v>
          </cell>
          <cell r="U4568">
            <v>2719.518064516129</v>
          </cell>
          <cell r="V4568">
            <v>2628.4739890710371</v>
          </cell>
        </row>
        <row r="4569">
          <cell r="B4569">
            <v>32202</v>
          </cell>
          <cell r="C4569">
            <v>1</v>
          </cell>
          <cell r="D4569">
            <v>1</v>
          </cell>
          <cell r="Q4569">
            <v>2004</v>
          </cell>
          <cell r="R4569" t="str">
            <v>20045</v>
          </cell>
          <cell r="S4569">
            <v>38131</v>
          </cell>
          <cell r="T4569">
            <v>2766.83</v>
          </cell>
          <cell r="U4569">
            <v>2719.518064516129</v>
          </cell>
          <cell r="V4569">
            <v>2628.4739890710371</v>
          </cell>
        </row>
        <row r="4570">
          <cell r="B4570">
            <v>32203</v>
          </cell>
          <cell r="C4570">
            <v>1</v>
          </cell>
          <cell r="D4570">
            <v>1</v>
          </cell>
          <cell r="Q4570">
            <v>2004</v>
          </cell>
          <cell r="R4570" t="str">
            <v>20045</v>
          </cell>
          <cell r="S4570">
            <v>38132</v>
          </cell>
          <cell r="T4570">
            <v>2766.83</v>
          </cell>
          <cell r="U4570">
            <v>2719.518064516129</v>
          </cell>
          <cell r="V4570">
            <v>2628.4739890710371</v>
          </cell>
        </row>
        <row r="4571">
          <cell r="B4571">
            <v>32204</v>
          </cell>
          <cell r="C4571">
            <v>1</v>
          </cell>
          <cell r="D4571">
            <v>1</v>
          </cell>
          <cell r="Q4571">
            <v>2004</v>
          </cell>
          <cell r="R4571" t="str">
            <v>20045</v>
          </cell>
          <cell r="S4571">
            <v>38133</v>
          </cell>
          <cell r="T4571">
            <v>2760.06</v>
          </cell>
          <cell r="U4571">
            <v>2719.518064516129</v>
          </cell>
          <cell r="V4571">
            <v>2628.4739890710371</v>
          </cell>
        </row>
        <row r="4572">
          <cell r="B4572">
            <v>32205</v>
          </cell>
          <cell r="C4572">
            <v>1</v>
          </cell>
          <cell r="D4572">
            <v>1</v>
          </cell>
          <cell r="Q4572">
            <v>2004</v>
          </cell>
          <cell r="R4572" t="str">
            <v>20045</v>
          </cell>
          <cell r="S4572">
            <v>38134</v>
          </cell>
          <cell r="T4572">
            <v>2754.83</v>
          </cell>
          <cell r="U4572">
            <v>2719.518064516129</v>
          </cell>
          <cell r="V4572">
            <v>2628.4739890710371</v>
          </cell>
        </row>
        <row r="4573">
          <cell r="B4573">
            <v>32206</v>
          </cell>
          <cell r="C4573">
            <v>1</v>
          </cell>
          <cell r="D4573">
            <v>1</v>
          </cell>
          <cell r="Q4573">
            <v>2004</v>
          </cell>
          <cell r="R4573" t="str">
            <v>20045</v>
          </cell>
          <cell r="S4573">
            <v>38135</v>
          </cell>
          <cell r="T4573">
            <v>2745.91</v>
          </cell>
          <cell r="U4573">
            <v>2719.518064516129</v>
          </cell>
          <cell r="V4573">
            <v>2628.4739890710371</v>
          </cell>
        </row>
        <row r="4574">
          <cell r="B4574">
            <v>32207</v>
          </cell>
          <cell r="C4574">
            <v>1</v>
          </cell>
          <cell r="D4574">
            <v>1</v>
          </cell>
          <cell r="Q4574">
            <v>2004</v>
          </cell>
          <cell r="R4574" t="str">
            <v>20045</v>
          </cell>
          <cell r="S4574">
            <v>38136</v>
          </cell>
          <cell r="T4574">
            <v>2724.92</v>
          </cell>
          <cell r="U4574">
            <v>2719.518064516129</v>
          </cell>
          <cell r="V4574">
            <v>2628.4739890710371</v>
          </cell>
        </row>
        <row r="4575">
          <cell r="B4575">
            <v>32208</v>
          </cell>
          <cell r="C4575">
            <v>1</v>
          </cell>
          <cell r="D4575">
            <v>1</v>
          </cell>
          <cell r="Q4575">
            <v>2004</v>
          </cell>
          <cell r="R4575" t="str">
            <v>20045</v>
          </cell>
          <cell r="S4575">
            <v>38137</v>
          </cell>
          <cell r="T4575">
            <v>2724.92</v>
          </cell>
          <cell r="U4575">
            <v>2719.518064516129</v>
          </cell>
          <cell r="V4575">
            <v>2628.4739890710371</v>
          </cell>
        </row>
        <row r="4576">
          <cell r="B4576">
            <v>32209</v>
          </cell>
          <cell r="C4576">
            <v>1</v>
          </cell>
          <cell r="D4576">
            <v>1</v>
          </cell>
          <cell r="Q4576">
            <v>2004</v>
          </cell>
          <cell r="R4576" t="str">
            <v>20045</v>
          </cell>
          <cell r="S4576">
            <v>38138</v>
          </cell>
          <cell r="T4576">
            <v>2724.92</v>
          </cell>
          <cell r="U4576">
            <v>2719.518064516129</v>
          </cell>
          <cell r="V4576">
            <v>2628.4739890710371</v>
          </cell>
        </row>
        <row r="4577">
          <cell r="B4577">
            <v>32210</v>
          </cell>
          <cell r="C4577">
            <v>1</v>
          </cell>
          <cell r="D4577">
            <v>1</v>
          </cell>
          <cell r="Q4577">
            <v>2004</v>
          </cell>
          <cell r="R4577" t="str">
            <v>20046</v>
          </cell>
          <cell r="S4577">
            <v>38139</v>
          </cell>
          <cell r="T4577">
            <v>2724.92</v>
          </cell>
          <cell r="U4577">
            <v>2716.4603333333339</v>
          </cell>
          <cell r="V4577">
            <v>2628.4739890710371</v>
          </cell>
        </row>
        <row r="4578">
          <cell r="B4578">
            <v>32211</v>
          </cell>
          <cell r="C4578">
            <v>1</v>
          </cell>
          <cell r="D4578">
            <v>1</v>
          </cell>
          <cell r="Q4578">
            <v>2004</v>
          </cell>
          <cell r="R4578" t="str">
            <v>20046</v>
          </cell>
          <cell r="S4578">
            <v>38140</v>
          </cell>
          <cell r="T4578">
            <v>2736.39</v>
          </cell>
          <cell r="U4578">
            <v>2716.4603333333339</v>
          </cell>
          <cell r="V4578">
            <v>2628.4739890710371</v>
          </cell>
        </row>
        <row r="4579">
          <cell r="B4579">
            <v>32212</v>
          </cell>
          <cell r="C4579">
            <v>1</v>
          </cell>
          <cell r="D4579">
            <v>1</v>
          </cell>
          <cell r="Q4579">
            <v>2004</v>
          </cell>
          <cell r="R4579" t="str">
            <v>20046</v>
          </cell>
          <cell r="S4579">
            <v>38141</v>
          </cell>
          <cell r="T4579">
            <v>2727.68</v>
          </cell>
          <cell r="U4579">
            <v>2716.4603333333339</v>
          </cell>
          <cell r="V4579">
            <v>2628.4739890710371</v>
          </cell>
        </row>
        <row r="4580">
          <cell r="B4580">
            <v>32213</v>
          </cell>
          <cell r="C4580">
            <v>1</v>
          </cell>
          <cell r="D4580">
            <v>1</v>
          </cell>
          <cell r="Q4580">
            <v>2004</v>
          </cell>
          <cell r="R4580" t="str">
            <v>20046</v>
          </cell>
          <cell r="S4580">
            <v>38142</v>
          </cell>
          <cell r="T4580">
            <v>2722.69</v>
          </cell>
          <cell r="U4580">
            <v>2716.4603333333339</v>
          </cell>
          <cell r="V4580">
            <v>2628.4739890710371</v>
          </cell>
        </row>
        <row r="4581">
          <cell r="B4581">
            <v>32214</v>
          </cell>
          <cell r="C4581">
            <v>1</v>
          </cell>
          <cell r="D4581">
            <v>1</v>
          </cell>
          <cell r="Q4581">
            <v>2004</v>
          </cell>
          <cell r="R4581" t="str">
            <v>20046</v>
          </cell>
          <cell r="S4581">
            <v>38143</v>
          </cell>
          <cell r="T4581">
            <v>2715.37</v>
          </cell>
          <cell r="U4581">
            <v>2716.4603333333339</v>
          </cell>
          <cell r="V4581">
            <v>2628.4739890710371</v>
          </cell>
        </row>
        <row r="4582">
          <cell r="B4582">
            <v>32215</v>
          </cell>
          <cell r="C4582">
            <v>1</v>
          </cell>
          <cell r="D4582">
            <v>1</v>
          </cell>
          <cell r="Q4582">
            <v>2004</v>
          </cell>
          <cell r="R4582" t="str">
            <v>20046</v>
          </cell>
          <cell r="S4582">
            <v>38144</v>
          </cell>
          <cell r="T4582">
            <v>2715.37</v>
          </cell>
          <cell r="U4582">
            <v>2716.4603333333339</v>
          </cell>
          <cell r="V4582">
            <v>2628.4739890710371</v>
          </cell>
        </row>
        <row r="4583">
          <cell r="B4583">
            <v>32216</v>
          </cell>
          <cell r="C4583">
            <v>1</v>
          </cell>
          <cell r="D4583">
            <v>1</v>
          </cell>
          <cell r="Q4583">
            <v>2004</v>
          </cell>
          <cell r="R4583" t="str">
            <v>20046</v>
          </cell>
          <cell r="S4583">
            <v>38145</v>
          </cell>
          <cell r="T4583">
            <v>2715.37</v>
          </cell>
          <cell r="U4583">
            <v>2716.4603333333339</v>
          </cell>
          <cell r="V4583">
            <v>2628.4739890710371</v>
          </cell>
        </row>
        <row r="4584">
          <cell r="B4584">
            <v>32217</v>
          </cell>
          <cell r="C4584">
            <v>1</v>
          </cell>
          <cell r="D4584">
            <v>1</v>
          </cell>
          <cell r="Q4584">
            <v>2004</v>
          </cell>
          <cell r="R4584" t="str">
            <v>20046</v>
          </cell>
          <cell r="S4584">
            <v>38146</v>
          </cell>
          <cell r="T4584">
            <v>2707.33</v>
          </cell>
          <cell r="U4584">
            <v>2716.4603333333339</v>
          </cell>
          <cell r="V4584">
            <v>2628.4739890710371</v>
          </cell>
        </row>
        <row r="4585">
          <cell r="B4585">
            <v>32218</v>
          </cell>
          <cell r="C4585">
            <v>1</v>
          </cell>
          <cell r="D4585">
            <v>1</v>
          </cell>
          <cell r="Q4585">
            <v>2004</v>
          </cell>
          <cell r="R4585" t="str">
            <v>20046</v>
          </cell>
          <cell r="S4585">
            <v>38147</v>
          </cell>
          <cell r="T4585">
            <v>2705.97</v>
          </cell>
          <cell r="U4585">
            <v>2716.4603333333339</v>
          </cell>
          <cell r="V4585">
            <v>2628.4739890710371</v>
          </cell>
        </row>
        <row r="4586">
          <cell r="B4586">
            <v>32219</v>
          </cell>
          <cell r="C4586">
            <v>1</v>
          </cell>
          <cell r="D4586">
            <v>1</v>
          </cell>
          <cell r="Q4586">
            <v>2004</v>
          </cell>
          <cell r="R4586" t="str">
            <v>20046</v>
          </cell>
          <cell r="S4586">
            <v>38148</v>
          </cell>
          <cell r="T4586">
            <v>2719.34</v>
          </cell>
          <cell r="U4586">
            <v>2716.4603333333339</v>
          </cell>
          <cell r="V4586">
            <v>2628.4739890710371</v>
          </cell>
        </row>
        <row r="4587">
          <cell r="B4587">
            <v>32220</v>
          </cell>
          <cell r="C4587">
            <v>1</v>
          </cell>
          <cell r="D4587">
            <v>1</v>
          </cell>
          <cell r="Q4587">
            <v>2004</v>
          </cell>
          <cell r="R4587" t="str">
            <v>20046</v>
          </cell>
          <cell r="S4587">
            <v>38149</v>
          </cell>
          <cell r="T4587">
            <v>2732.4</v>
          </cell>
          <cell r="U4587">
            <v>2716.4603333333339</v>
          </cell>
          <cell r="V4587">
            <v>2628.4739890710371</v>
          </cell>
        </row>
        <row r="4588">
          <cell r="B4588">
            <v>32221</v>
          </cell>
          <cell r="C4588">
            <v>1</v>
          </cell>
          <cell r="D4588">
            <v>1</v>
          </cell>
          <cell r="Q4588">
            <v>2004</v>
          </cell>
          <cell r="R4588" t="str">
            <v>20046</v>
          </cell>
          <cell r="S4588">
            <v>38150</v>
          </cell>
          <cell r="T4588">
            <v>2734.94</v>
          </cell>
          <cell r="U4588">
            <v>2716.4603333333339</v>
          </cell>
          <cell r="V4588">
            <v>2628.4739890710371</v>
          </cell>
        </row>
        <row r="4589">
          <cell r="B4589">
            <v>32222</v>
          </cell>
          <cell r="C4589">
            <v>1</v>
          </cell>
          <cell r="D4589">
            <v>1</v>
          </cell>
          <cell r="Q4589">
            <v>2004</v>
          </cell>
          <cell r="R4589" t="str">
            <v>20046</v>
          </cell>
          <cell r="S4589">
            <v>38151</v>
          </cell>
          <cell r="T4589">
            <v>2734.94</v>
          </cell>
          <cell r="U4589">
            <v>2716.4603333333339</v>
          </cell>
          <cell r="V4589">
            <v>2628.4739890710371</v>
          </cell>
        </row>
        <row r="4590">
          <cell r="B4590">
            <v>32223</v>
          </cell>
          <cell r="C4590">
            <v>1</v>
          </cell>
          <cell r="D4590">
            <v>1</v>
          </cell>
          <cell r="Q4590">
            <v>2004</v>
          </cell>
          <cell r="R4590" t="str">
            <v>20046</v>
          </cell>
          <cell r="S4590">
            <v>38152</v>
          </cell>
          <cell r="T4590">
            <v>2734.94</v>
          </cell>
          <cell r="U4590">
            <v>2716.4603333333339</v>
          </cell>
          <cell r="V4590">
            <v>2628.4739890710371</v>
          </cell>
        </row>
        <row r="4591">
          <cell r="B4591">
            <v>32224</v>
          </cell>
          <cell r="C4591">
            <v>1</v>
          </cell>
          <cell r="D4591">
            <v>1</v>
          </cell>
          <cell r="Q4591">
            <v>2004</v>
          </cell>
          <cell r="R4591" t="str">
            <v>20046</v>
          </cell>
          <cell r="S4591">
            <v>38153</v>
          </cell>
          <cell r="T4591">
            <v>2734.94</v>
          </cell>
          <cell r="U4591">
            <v>2716.4603333333339</v>
          </cell>
          <cell r="V4591">
            <v>2628.4739890710371</v>
          </cell>
        </row>
        <row r="4592">
          <cell r="B4592">
            <v>32225</v>
          </cell>
          <cell r="C4592">
            <v>1</v>
          </cell>
          <cell r="D4592">
            <v>1</v>
          </cell>
          <cell r="Q4592">
            <v>2004</v>
          </cell>
          <cell r="R4592" t="str">
            <v>20046</v>
          </cell>
          <cell r="S4592">
            <v>38154</v>
          </cell>
          <cell r="T4592">
            <v>2735.05</v>
          </cell>
          <cell r="U4592">
            <v>2716.4603333333339</v>
          </cell>
          <cell r="V4592">
            <v>2628.4739890710371</v>
          </cell>
        </row>
        <row r="4593">
          <cell r="B4593">
            <v>32226</v>
          </cell>
          <cell r="C4593">
            <v>1</v>
          </cell>
          <cell r="D4593">
            <v>1</v>
          </cell>
          <cell r="Q4593">
            <v>2004</v>
          </cell>
          <cell r="R4593" t="str">
            <v>20046</v>
          </cell>
          <cell r="S4593">
            <v>38155</v>
          </cell>
          <cell r="T4593">
            <v>2725.87</v>
          </cell>
          <cell r="U4593">
            <v>2716.4603333333339</v>
          </cell>
          <cell r="V4593">
            <v>2628.4739890710371</v>
          </cell>
        </row>
        <row r="4594">
          <cell r="B4594">
            <v>32227</v>
          </cell>
          <cell r="C4594">
            <v>1</v>
          </cell>
          <cell r="D4594">
            <v>1</v>
          </cell>
          <cell r="Q4594">
            <v>2004</v>
          </cell>
          <cell r="R4594" t="str">
            <v>20046</v>
          </cell>
          <cell r="S4594">
            <v>38156</v>
          </cell>
          <cell r="T4594">
            <v>2713.07</v>
          </cell>
          <cell r="U4594">
            <v>2716.4603333333339</v>
          </cell>
          <cell r="V4594">
            <v>2628.4739890710371</v>
          </cell>
        </row>
        <row r="4595">
          <cell r="B4595">
            <v>32228</v>
          </cell>
          <cell r="C4595">
            <v>1</v>
          </cell>
          <cell r="D4595">
            <v>1</v>
          </cell>
          <cell r="Q4595">
            <v>2004</v>
          </cell>
          <cell r="R4595" t="str">
            <v>20046</v>
          </cell>
          <cell r="S4595">
            <v>38157</v>
          </cell>
          <cell r="T4595">
            <v>2710.99</v>
          </cell>
          <cell r="U4595">
            <v>2716.4603333333339</v>
          </cell>
          <cell r="V4595">
            <v>2628.4739890710371</v>
          </cell>
        </row>
        <row r="4596">
          <cell r="B4596">
            <v>32229</v>
          </cell>
          <cell r="C4596">
            <v>1</v>
          </cell>
          <cell r="D4596">
            <v>1</v>
          </cell>
          <cell r="Q4596">
            <v>2004</v>
          </cell>
          <cell r="R4596" t="str">
            <v>20046</v>
          </cell>
          <cell r="S4596">
            <v>38158</v>
          </cell>
          <cell r="T4596">
            <v>2710.99</v>
          </cell>
          <cell r="U4596">
            <v>2716.4603333333339</v>
          </cell>
          <cell r="V4596">
            <v>2628.4739890710371</v>
          </cell>
        </row>
        <row r="4597">
          <cell r="B4597">
            <v>32230</v>
          </cell>
          <cell r="C4597">
            <v>1</v>
          </cell>
          <cell r="D4597">
            <v>1</v>
          </cell>
          <cell r="Q4597">
            <v>2004</v>
          </cell>
          <cell r="R4597" t="str">
            <v>20046</v>
          </cell>
          <cell r="S4597">
            <v>38159</v>
          </cell>
          <cell r="T4597">
            <v>2710.99</v>
          </cell>
          <cell r="U4597">
            <v>2716.4603333333339</v>
          </cell>
          <cell r="V4597">
            <v>2628.4739890710371</v>
          </cell>
        </row>
        <row r="4598">
          <cell r="B4598">
            <v>32231</v>
          </cell>
          <cell r="C4598">
            <v>1</v>
          </cell>
          <cell r="D4598">
            <v>1</v>
          </cell>
          <cell r="Q4598">
            <v>2004</v>
          </cell>
          <cell r="R4598" t="str">
            <v>20046</v>
          </cell>
          <cell r="S4598">
            <v>38160</v>
          </cell>
          <cell r="T4598">
            <v>2710.99</v>
          </cell>
          <cell r="U4598">
            <v>2716.4603333333339</v>
          </cell>
          <cell r="V4598">
            <v>2628.4739890710371</v>
          </cell>
        </row>
        <row r="4599">
          <cell r="B4599">
            <v>32232</v>
          </cell>
          <cell r="C4599">
            <v>1</v>
          </cell>
          <cell r="D4599">
            <v>1</v>
          </cell>
          <cell r="Q4599">
            <v>2004</v>
          </cell>
          <cell r="R4599" t="str">
            <v>20046</v>
          </cell>
          <cell r="S4599">
            <v>38161</v>
          </cell>
          <cell r="T4599">
            <v>2709.3</v>
          </cell>
          <cell r="U4599">
            <v>2716.4603333333339</v>
          </cell>
          <cell r="V4599">
            <v>2628.4739890710371</v>
          </cell>
        </row>
        <row r="4600">
          <cell r="B4600">
            <v>32233</v>
          </cell>
          <cell r="C4600">
            <v>1</v>
          </cell>
          <cell r="D4600">
            <v>1</v>
          </cell>
          <cell r="Q4600">
            <v>2004</v>
          </cell>
          <cell r="R4600" t="str">
            <v>20046</v>
          </cell>
          <cell r="S4600">
            <v>38162</v>
          </cell>
          <cell r="T4600">
            <v>2715.53</v>
          </cell>
          <cell r="U4600">
            <v>2716.4603333333339</v>
          </cell>
          <cell r="V4600">
            <v>2628.4739890710371</v>
          </cell>
        </row>
        <row r="4601">
          <cell r="B4601">
            <v>32234</v>
          </cell>
          <cell r="C4601">
            <v>1</v>
          </cell>
          <cell r="D4601">
            <v>1</v>
          </cell>
          <cell r="Q4601">
            <v>2004</v>
          </cell>
          <cell r="R4601" t="str">
            <v>20046</v>
          </cell>
          <cell r="S4601">
            <v>38163</v>
          </cell>
          <cell r="T4601">
            <v>2702.6</v>
          </cell>
          <cell r="U4601">
            <v>2716.4603333333339</v>
          </cell>
          <cell r="V4601">
            <v>2628.4739890710371</v>
          </cell>
        </row>
        <row r="4602">
          <cell r="B4602">
            <v>32235</v>
          </cell>
          <cell r="C4602">
            <v>1</v>
          </cell>
          <cell r="D4602">
            <v>1</v>
          </cell>
          <cell r="Q4602">
            <v>2004</v>
          </cell>
          <cell r="R4602" t="str">
            <v>20046</v>
          </cell>
          <cell r="S4602">
            <v>38164</v>
          </cell>
          <cell r="T4602">
            <v>2697.08</v>
          </cell>
          <cell r="U4602">
            <v>2716.4603333333339</v>
          </cell>
          <cell r="V4602">
            <v>2628.4739890710371</v>
          </cell>
        </row>
        <row r="4603">
          <cell r="B4603">
            <v>32236</v>
          </cell>
          <cell r="C4603">
            <v>1</v>
          </cell>
          <cell r="D4603">
            <v>1</v>
          </cell>
          <cell r="Q4603">
            <v>2004</v>
          </cell>
          <cell r="R4603" t="str">
            <v>20046</v>
          </cell>
          <cell r="S4603">
            <v>38165</v>
          </cell>
          <cell r="T4603">
            <v>2697.08</v>
          </cell>
          <cell r="U4603">
            <v>2716.4603333333339</v>
          </cell>
          <cell r="V4603">
            <v>2628.4739890710371</v>
          </cell>
        </row>
        <row r="4604">
          <cell r="B4604">
            <v>32237</v>
          </cell>
          <cell r="C4604">
            <v>1</v>
          </cell>
          <cell r="D4604">
            <v>1</v>
          </cell>
          <cell r="Q4604">
            <v>2004</v>
          </cell>
          <cell r="R4604" t="str">
            <v>20046</v>
          </cell>
          <cell r="S4604">
            <v>38166</v>
          </cell>
          <cell r="T4604">
            <v>2697.08</v>
          </cell>
          <cell r="U4604">
            <v>2716.4603333333339</v>
          </cell>
          <cell r="V4604">
            <v>2628.4739890710371</v>
          </cell>
        </row>
        <row r="4605">
          <cell r="B4605">
            <v>32238</v>
          </cell>
          <cell r="C4605">
            <v>1</v>
          </cell>
          <cell r="D4605">
            <v>1</v>
          </cell>
          <cell r="Q4605">
            <v>2004</v>
          </cell>
          <cell r="R4605" t="str">
            <v>20046</v>
          </cell>
          <cell r="S4605">
            <v>38167</v>
          </cell>
          <cell r="T4605">
            <v>2695.02</v>
          </cell>
          <cell r="U4605">
            <v>2716.4603333333339</v>
          </cell>
          <cell r="V4605">
            <v>2628.4739890710371</v>
          </cell>
        </row>
        <row r="4606">
          <cell r="B4606">
            <v>32239</v>
          </cell>
          <cell r="C4606">
            <v>1</v>
          </cell>
          <cell r="D4606">
            <v>1</v>
          </cell>
          <cell r="Q4606">
            <v>2004</v>
          </cell>
          <cell r="R4606" t="str">
            <v>20046</v>
          </cell>
          <cell r="S4606">
            <v>38168</v>
          </cell>
          <cell r="T4606">
            <v>2699.58</v>
          </cell>
          <cell r="U4606">
            <v>2716.4603333333339</v>
          </cell>
          <cell r="V4606">
            <v>2628.4739890710371</v>
          </cell>
        </row>
        <row r="4607">
          <cell r="B4607">
            <v>32240</v>
          </cell>
          <cell r="C4607">
            <v>1</v>
          </cell>
          <cell r="D4607">
            <v>1</v>
          </cell>
          <cell r="Q4607">
            <v>2004</v>
          </cell>
          <cell r="R4607" t="str">
            <v>20047</v>
          </cell>
          <cell r="S4607">
            <v>38169</v>
          </cell>
          <cell r="T4607">
            <v>2694.09</v>
          </cell>
          <cell r="U4607">
            <v>2651.1306451612913</v>
          </cell>
          <cell r="V4607">
            <v>2628.4739890710371</v>
          </cell>
        </row>
        <row r="4608">
          <cell r="B4608">
            <v>32241</v>
          </cell>
          <cell r="C4608">
            <v>1</v>
          </cell>
          <cell r="D4608">
            <v>1</v>
          </cell>
          <cell r="Q4608">
            <v>2004</v>
          </cell>
          <cell r="R4608" t="str">
            <v>20047</v>
          </cell>
          <cell r="S4608">
            <v>38170</v>
          </cell>
          <cell r="T4608">
            <v>2682.25</v>
          </cell>
          <cell r="U4608">
            <v>2651.1306451612913</v>
          </cell>
          <cell r="V4608">
            <v>2628.4739890710371</v>
          </cell>
        </row>
        <row r="4609">
          <cell r="B4609">
            <v>32242</v>
          </cell>
          <cell r="C4609">
            <v>1</v>
          </cell>
          <cell r="D4609">
            <v>1</v>
          </cell>
          <cell r="Q4609">
            <v>2004</v>
          </cell>
          <cell r="R4609" t="str">
            <v>20047</v>
          </cell>
          <cell r="S4609">
            <v>38171</v>
          </cell>
          <cell r="T4609">
            <v>2674.1</v>
          </cell>
          <cell r="U4609">
            <v>2651.1306451612913</v>
          </cell>
          <cell r="V4609">
            <v>2628.4739890710371</v>
          </cell>
        </row>
        <row r="4610">
          <cell r="B4610">
            <v>32243</v>
          </cell>
          <cell r="C4610">
            <v>1</v>
          </cell>
          <cell r="D4610">
            <v>1</v>
          </cell>
          <cell r="Q4610">
            <v>2004</v>
          </cell>
          <cell r="R4610" t="str">
            <v>20047</v>
          </cell>
          <cell r="S4610">
            <v>38172</v>
          </cell>
          <cell r="T4610">
            <v>2674.1</v>
          </cell>
          <cell r="U4610">
            <v>2651.1306451612913</v>
          </cell>
          <cell r="V4610">
            <v>2628.4739890710371</v>
          </cell>
        </row>
        <row r="4611">
          <cell r="B4611">
            <v>32244</v>
          </cell>
          <cell r="C4611">
            <v>1</v>
          </cell>
          <cell r="D4611">
            <v>1</v>
          </cell>
          <cell r="Q4611">
            <v>2004</v>
          </cell>
          <cell r="R4611" t="str">
            <v>20047</v>
          </cell>
          <cell r="S4611">
            <v>38173</v>
          </cell>
          <cell r="T4611">
            <v>2674.1</v>
          </cell>
          <cell r="U4611">
            <v>2651.1306451612913</v>
          </cell>
          <cell r="V4611">
            <v>2628.4739890710371</v>
          </cell>
        </row>
        <row r="4612">
          <cell r="B4612">
            <v>32245</v>
          </cell>
          <cell r="C4612">
            <v>1</v>
          </cell>
          <cell r="D4612">
            <v>1</v>
          </cell>
          <cell r="Q4612">
            <v>2004</v>
          </cell>
          <cell r="R4612" t="str">
            <v>20047</v>
          </cell>
          <cell r="S4612">
            <v>38174</v>
          </cell>
          <cell r="T4612">
            <v>2674.1</v>
          </cell>
          <cell r="U4612">
            <v>2651.1306451612913</v>
          </cell>
          <cell r="V4612">
            <v>2628.4739890710371</v>
          </cell>
        </row>
        <row r="4613">
          <cell r="B4613">
            <v>32246</v>
          </cell>
          <cell r="C4613">
            <v>1</v>
          </cell>
          <cell r="D4613">
            <v>1</v>
          </cell>
          <cell r="Q4613">
            <v>2004</v>
          </cell>
          <cell r="R4613" t="str">
            <v>20047</v>
          </cell>
          <cell r="S4613">
            <v>38175</v>
          </cell>
          <cell r="T4613">
            <v>2672.95</v>
          </cell>
          <cell r="U4613">
            <v>2651.1306451612913</v>
          </cell>
          <cell r="V4613">
            <v>2628.4739890710371</v>
          </cell>
        </row>
        <row r="4614">
          <cell r="B4614">
            <v>32247</v>
          </cell>
          <cell r="C4614">
            <v>1</v>
          </cell>
          <cell r="D4614">
            <v>1</v>
          </cell>
          <cell r="Q4614">
            <v>2004</v>
          </cell>
          <cell r="R4614" t="str">
            <v>20047</v>
          </cell>
          <cell r="S4614">
            <v>38176</v>
          </cell>
          <cell r="T4614">
            <v>2675.05</v>
          </cell>
          <cell r="U4614">
            <v>2651.1306451612913</v>
          </cell>
          <cell r="V4614">
            <v>2628.4739890710371</v>
          </cell>
        </row>
        <row r="4615">
          <cell r="B4615">
            <v>32248</v>
          </cell>
          <cell r="C4615">
            <v>1</v>
          </cell>
          <cell r="D4615">
            <v>1</v>
          </cell>
          <cell r="Q4615">
            <v>2004</v>
          </cell>
          <cell r="R4615" t="str">
            <v>20047</v>
          </cell>
          <cell r="S4615">
            <v>38177</v>
          </cell>
          <cell r="T4615">
            <v>2677.42</v>
          </cell>
          <cell r="U4615">
            <v>2651.1306451612913</v>
          </cell>
          <cell r="V4615">
            <v>2628.4739890710371</v>
          </cell>
        </row>
        <row r="4616">
          <cell r="B4616">
            <v>32249</v>
          </cell>
          <cell r="C4616">
            <v>1</v>
          </cell>
          <cell r="D4616">
            <v>1</v>
          </cell>
          <cell r="Q4616">
            <v>2004</v>
          </cell>
          <cell r="R4616" t="str">
            <v>20047</v>
          </cell>
          <cell r="S4616">
            <v>38178</v>
          </cell>
          <cell r="T4616">
            <v>2668.83</v>
          </cell>
          <cell r="U4616">
            <v>2651.1306451612913</v>
          </cell>
          <cell r="V4616">
            <v>2628.4739890710371</v>
          </cell>
        </row>
        <row r="4617">
          <cell r="B4617">
            <v>32250</v>
          </cell>
          <cell r="C4617">
            <v>1</v>
          </cell>
          <cell r="D4617">
            <v>1</v>
          </cell>
          <cell r="Q4617">
            <v>2004</v>
          </cell>
          <cell r="R4617" t="str">
            <v>20047</v>
          </cell>
          <cell r="S4617">
            <v>38179</v>
          </cell>
          <cell r="T4617">
            <v>2668.83</v>
          </cell>
          <cell r="U4617">
            <v>2651.1306451612913</v>
          </cell>
          <cell r="V4617">
            <v>2628.4739890710371</v>
          </cell>
        </row>
        <row r="4618">
          <cell r="B4618">
            <v>32251</v>
          </cell>
          <cell r="C4618">
            <v>1</v>
          </cell>
          <cell r="D4618">
            <v>1</v>
          </cell>
          <cell r="Q4618">
            <v>2004</v>
          </cell>
          <cell r="R4618" t="str">
            <v>20047</v>
          </cell>
          <cell r="S4618">
            <v>38180</v>
          </cell>
          <cell r="T4618">
            <v>2668.83</v>
          </cell>
          <cell r="U4618">
            <v>2651.1306451612913</v>
          </cell>
          <cell r="V4618">
            <v>2628.4739890710371</v>
          </cell>
        </row>
        <row r="4619">
          <cell r="B4619">
            <v>32252</v>
          </cell>
          <cell r="C4619">
            <v>1</v>
          </cell>
          <cell r="D4619">
            <v>1</v>
          </cell>
          <cell r="Q4619">
            <v>2004</v>
          </cell>
          <cell r="R4619" t="str">
            <v>20047</v>
          </cell>
          <cell r="S4619">
            <v>38181</v>
          </cell>
          <cell r="T4619">
            <v>2670.01</v>
          </cell>
          <cell r="U4619">
            <v>2651.1306451612913</v>
          </cell>
          <cell r="V4619">
            <v>2628.4739890710371</v>
          </cell>
        </row>
        <row r="4620">
          <cell r="B4620">
            <v>32253</v>
          </cell>
          <cell r="C4620">
            <v>1</v>
          </cell>
          <cell r="D4620">
            <v>1</v>
          </cell>
          <cell r="Q4620">
            <v>2004</v>
          </cell>
          <cell r="R4620" t="str">
            <v>20047</v>
          </cell>
          <cell r="S4620">
            <v>38182</v>
          </cell>
          <cell r="T4620">
            <v>2674.41</v>
          </cell>
          <cell r="U4620">
            <v>2651.1306451612913</v>
          </cell>
          <cell r="V4620">
            <v>2628.4739890710371</v>
          </cell>
        </row>
        <row r="4621">
          <cell r="B4621">
            <v>32254</v>
          </cell>
          <cell r="C4621">
            <v>1</v>
          </cell>
          <cell r="D4621">
            <v>1</v>
          </cell>
          <cell r="Q4621">
            <v>2004</v>
          </cell>
          <cell r="R4621" t="str">
            <v>20047</v>
          </cell>
          <cell r="S4621">
            <v>38183</v>
          </cell>
          <cell r="T4621">
            <v>2662.19</v>
          </cell>
          <cell r="U4621">
            <v>2651.1306451612913</v>
          </cell>
          <cell r="V4621">
            <v>2628.4739890710371</v>
          </cell>
        </row>
        <row r="4622">
          <cell r="B4622">
            <v>32255</v>
          </cell>
          <cell r="C4622">
            <v>1</v>
          </cell>
          <cell r="D4622">
            <v>1</v>
          </cell>
          <cell r="Q4622">
            <v>2004</v>
          </cell>
          <cell r="R4622" t="str">
            <v>20047</v>
          </cell>
          <cell r="S4622">
            <v>38184</v>
          </cell>
          <cell r="T4622">
            <v>2642.78</v>
          </cell>
          <cell r="U4622">
            <v>2651.1306451612913</v>
          </cell>
          <cell r="V4622">
            <v>2628.4739890710371</v>
          </cell>
        </row>
        <row r="4623">
          <cell r="B4623">
            <v>32256</v>
          </cell>
          <cell r="C4623">
            <v>1</v>
          </cell>
          <cell r="D4623">
            <v>1</v>
          </cell>
          <cell r="Q4623">
            <v>2004</v>
          </cell>
          <cell r="R4623" t="str">
            <v>20047</v>
          </cell>
          <cell r="S4623">
            <v>38185</v>
          </cell>
          <cell r="T4623">
            <v>2628.3</v>
          </cell>
          <cell r="U4623">
            <v>2651.1306451612913</v>
          </cell>
          <cell r="V4623">
            <v>2628.4739890710371</v>
          </cell>
        </row>
        <row r="4624">
          <cell r="B4624">
            <v>32257</v>
          </cell>
          <cell r="C4624">
            <v>1</v>
          </cell>
          <cell r="D4624">
            <v>1</v>
          </cell>
          <cell r="Q4624">
            <v>2004</v>
          </cell>
          <cell r="R4624" t="str">
            <v>20047</v>
          </cell>
          <cell r="S4624">
            <v>38186</v>
          </cell>
          <cell r="T4624">
            <v>2628.3</v>
          </cell>
          <cell r="U4624">
            <v>2651.1306451612913</v>
          </cell>
          <cell r="V4624">
            <v>2628.4739890710371</v>
          </cell>
        </row>
        <row r="4625">
          <cell r="B4625">
            <v>32258</v>
          </cell>
          <cell r="C4625">
            <v>1</v>
          </cell>
          <cell r="D4625">
            <v>1</v>
          </cell>
          <cell r="Q4625">
            <v>2004</v>
          </cell>
          <cell r="R4625" t="str">
            <v>20047</v>
          </cell>
          <cell r="S4625">
            <v>38187</v>
          </cell>
          <cell r="T4625">
            <v>2628.3</v>
          </cell>
          <cell r="U4625">
            <v>2651.1306451612913</v>
          </cell>
          <cell r="V4625">
            <v>2628.4739890710371</v>
          </cell>
        </row>
        <row r="4626">
          <cell r="B4626">
            <v>32259</v>
          </cell>
          <cell r="C4626">
            <v>1</v>
          </cell>
          <cell r="D4626">
            <v>1</v>
          </cell>
          <cell r="Q4626">
            <v>2004</v>
          </cell>
          <cell r="R4626" t="str">
            <v>20047</v>
          </cell>
          <cell r="S4626">
            <v>38188</v>
          </cell>
          <cell r="T4626">
            <v>2632.64</v>
          </cell>
          <cell r="U4626">
            <v>2651.1306451612913</v>
          </cell>
          <cell r="V4626">
            <v>2628.4739890710371</v>
          </cell>
        </row>
        <row r="4627">
          <cell r="B4627">
            <v>32260</v>
          </cell>
          <cell r="C4627">
            <v>1</v>
          </cell>
          <cell r="D4627">
            <v>1</v>
          </cell>
          <cell r="Q4627">
            <v>2004</v>
          </cell>
          <cell r="R4627" t="str">
            <v>20047</v>
          </cell>
          <cell r="S4627">
            <v>38189</v>
          </cell>
          <cell r="T4627">
            <v>2632.64</v>
          </cell>
          <cell r="U4627">
            <v>2651.1306451612913</v>
          </cell>
          <cell r="V4627">
            <v>2628.4739890710371</v>
          </cell>
        </row>
        <row r="4628">
          <cell r="B4628">
            <v>32261</v>
          </cell>
          <cell r="C4628">
            <v>1</v>
          </cell>
          <cell r="D4628">
            <v>1</v>
          </cell>
          <cell r="Q4628">
            <v>2004</v>
          </cell>
          <cell r="R4628" t="str">
            <v>20047</v>
          </cell>
          <cell r="S4628">
            <v>38190</v>
          </cell>
          <cell r="T4628">
            <v>2633.14</v>
          </cell>
          <cell r="U4628">
            <v>2651.1306451612913</v>
          </cell>
          <cell r="V4628">
            <v>2628.4739890710371</v>
          </cell>
        </row>
        <row r="4629">
          <cell r="B4629">
            <v>32262</v>
          </cell>
          <cell r="C4629">
            <v>1</v>
          </cell>
          <cell r="D4629">
            <v>1</v>
          </cell>
          <cell r="Q4629">
            <v>2004</v>
          </cell>
          <cell r="R4629" t="str">
            <v>20047</v>
          </cell>
          <cell r="S4629">
            <v>38191</v>
          </cell>
          <cell r="T4629">
            <v>2619.84</v>
          </cell>
          <cell r="U4629">
            <v>2651.1306451612913</v>
          </cell>
          <cell r="V4629">
            <v>2628.4739890710371</v>
          </cell>
        </row>
        <row r="4630">
          <cell r="B4630">
            <v>32263</v>
          </cell>
          <cell r="C4630">
            <v>1</v>
          </cell>
          <cell r="D4630">
            <v>1</v>
          </cell>
          <cell r="Q4630">
            <v>2004</v>
          </cell>
          <cell r="R4630" t="str">
            <v>20047</v>
          </cell>
          <cell r="S4630">
            <v>38192</v>
          </cell>
          <cell r="T4630">
            <v>2628.46</v>
          </cell>
          <cell r="U4630">
            <v>2651.1306451612913</v>
          </cell>
          <cell r="V4630">
            <v>2628.4739890710371</v>
          </cell>
        </row>
        <row r="4631">
          <cell r="B4631">
            <v>32264</v>
          </cell>
          <cell r="C4631">
            <v>1</v>
          </cell>
          <cell r="D4631">
            <v>1</v>
          </cell>
          <cell r="Q4631">
            <v>2004</v>
          </cell>
          <cell r="R4631" t="str">
            <v>20047</v>
          </cell>
          <cell r="S4631">
            <v>38193</v>
          </cell>
          <cell r="T4631">
            <v>2628.46</v>
          </cell>
          <cell r="U4631">
            <v>2651.1306451612913</v>
          </cell>
          <cell r="V4631">
            <v>2628.4739890710371</v>
          </cell>
        </row>
        <row r="4632">
          <cell r="B4632">
            <v>32265</v>
          </cell>
          <cell r="C4632">
            <v>1</v>
          </cell>
          <cell r="D4632">
            <v>1</v>
          </cell>
          <cell r="Q4632">
            <v>2004</v>
          </cell>
          <cell r="R4632" t="str">
            <v>20047</v>
          </cell>
          <cell r="S4632">
            <v>38194</v>
          </cell>
          <cell r="T4632">
            <v>2628.46</v>
          </cell>
          <cell r="U4632">
            <v>2651.1306451612913</v>
          </cell>
          <cell r="V4632">
            <v>2628.4739890710371</v>
          </cell>
        </row>
        <row r="4633">
          <cell r="B4633">
            <v>32266</v>
          </cell>
          <cell r="C4633">
            <v>1</v>
          </cell>
          <cell r="D4633">
            <v>1</v>
          </cell>
          <cell r="Q4633">
            <v>2004</v>
          </cell>
          <cell r="R4633" t="str">
            <v>20047</v>
          </cell>
          <cell r="S4633">
            <v>38195</v>
          </cell>
          <cell r="T4633">
            <v>2636.32</v>
          </cell>
          <cell r="U4633">
            <v>2651.1306451612913</v>
          </cell>
          <cell r="V4633">
            <v>2628.4739890710371</v>
          </cell>
        </row>
        <row r="4634">
          <cell r="B4634">
            <v>32267</v>
          </cell>
          <cell r="C4634">
            <v>1</v>
          </cell>
          <cell r="D4634">
            <v>1</v>
          </cell>
          <cell r="Q4634">
            <v>2004</v>
          </cell>
          <cell r="R4634" t="str">
            <v>20047</v>
          </cell>
          <cell r="S4634">
            <v>38196</v>
          </cell>
          <cell r="T4634">
            <v>2639.72</v>
          </cell>
          <cell r="U4634">
            <v>2651.1306451612913</v>
          </cell>
          <cell r="V4634">
            <v>2628.4739890710371</v>
          </cell>
        </row>
        <row r="4635">
          <cell r="B4635">
            <v>32268</v>
          </cell>
          <cell r="C4635">
            <v>1</v>
          </cell>
          <cell r="D4635">
            <v>1</v>
          </cell>
          <cell r="Q4635">
            <v>2004</v>
          </cell>
          <cell r="R4635" t="str">
            <v>20047</v>
          </cell>
          <cell r="S4635">
            <v>38197</v>
          </cell>
          <cell r="T4635">
            <v>2634.44</v>
          </cell>
          <cell r="U4635">
            <v>2651.1306451612913</v>
          </cell>
          <cell r="V4635">
            <v>2628.4739890710371</v>
          </cell>
        </row>
        <row r="4636">
          <cell r="B4636">
            <v>32269</v>
          </cell>
          <cell r="C4636">
            <v>1</v>
          </cell>
          <cell r="D4636">
            <v>1</v>
          </cell>
          <cell r="Q4636">
            <v>2004</v>
          </cell>
          <cell r="R4636" t="str">
            <v>20047</v>
          </cell>
          <cell r="S4636">
            <v>38198</v>
          </cell>
          <cell r="T4636">
            <v>2619.5500000000002</v>
          </cell>
          <cell r="U4636">
            <v>2651.1306451612913</v>
          </cell>
          <cell r="V4636">
            <v>2628.4739890710371</v>
          </cell>
        </row>
        <row r="4637">
          <cell r="B4637">
            <v>32270</v>
          </cell>
          <cell r="C4637">
            <v>1</v>
          </cell>
          <cell r="D4637">
            <v>1</v>
          </cell>
          <cell r="Q4637">
            <v>2004</v>
          </cell>
          <cell r="R4637" t="str">
            <v>20047</v>
          </cell>
          <cell r="S4637">
            <v>38199</v>
          </cell>
          <cell r="T4637">
            <v>2612.44</v>
          </cell>
          <cell r="U4637">
            <v>2651.1306451612913</v>
          </cell>
          <cell r="V4637">
            <v>2628.4739890710371</v>
          </cell>
        </row>
        <row r="4638">
          <cell r="B4638">
            <v>32271</v>
          </cell>
          <cell r="C4638">
            <v>1</v>
          </cell>
          <cell r="D4638">
            <v>1</v>
          </cell>
          <cell r="Q4638">
            <v>2004</v>
          </cell>
          <cell r="R4638" t="str">
            <v>20048</v>
          </cell>
          <cell r="S4638">
            <v>38200</v>
          </cell>
          <cell r="T4638">
            <v>2612.44</v>
          </cell>
          <cell r="U4638">
            <v>2599.3706451612902</v>
          </cell>
          <cell r="V4638">
            <v>2628.4739890710371</v>
          </cell>
        </row>
        <row r="4639">
          <cell r="B4639">
            <v>32272</v>
          </cell>
          <cell r="C4639">
            <v>1</v>
          </cell>
          <cell r="D4639">
            <v>1</v>
          </cell>
          <cell r="Q4639">
            <v>2004</v>
          </cell>
          <cell r="R4639" t="str">
            <v>20048</v>
          </cell>
          <cell r="S4639">
            <v>38201</v>
          </cell>
          <cell r="T4639">
            <v>2612.44</v>
          </cell>
          <cell r="U4639">
            <v>2599.3706451612902</v>
          </cell>
          <cell r="V4639">
            <v>2628.4739890710371</v>
          </cell>
        </row>
        <row r="4640">
          <cell r="B4640">
            <v>32273</v>
          </cell>
          <cell r="C4640">
            <v>1</v>
          </cell>
          <cell r="D4640">
            <v>1</v>
          </cell>
          <cell r="Q4640">
            <v>2004</v>
          </cell>
          <cell r="R4640" t="str">
            <v>20048</v>
          </cell>
          <cell r="S4640">
            <v>38202</v>
          </cell>
          <cell r="T4640">
            <v>2613.58</v>
          </cell>
          <cell r="U4640">
            <v>2599.3706451612902</v>
          </cell>
          <cell r="V4640">
            <v>2628.4739890710371</v>
          </cell>
        </row>
        <row r="4641">
          <cell r="B4641">
            <v>32274</v>
          </cell>
          <cell r="C4641">
            <v>1</v>
          </cell>
          <cell r="D4641">
            <v>1</v>
          </cell>
          <cell r="Q4641">
            <v>2004</v>
          </cell>
          <cell r="R4641" t="str">
            <v>20048</v>
          </cell>
          <cell r="S4641">
            <v>38203</v>
          </cell>
          <cell r="T4641">
            <v>2605.85</v>
          </cell>
          <cell r="U4641">
            <v>2599.3706451612902</v>
          </cell>
          <cell r="V4641">
            <v>2628.4739890710371</v>
          </cell>
        </row>
        <row r="4642">
          <cell r="B4642">
            <v>32275</v>
          </cell>
          <cell r="C4642">
            <v>1</v>
          </cell>
          <cell r="D4642">
            <v>1</v>
          </cell>
          <cell r="Q4642">
            <v>2004</v>
          </cell>
          <cell r="R4642" t="str">
            <v>20048</v>
          </cell>
          <cell r="S4642">
            <v>38204</v>
          </cell>
          <cell r="T4642">
            <v>2609.39</v>
          </cell>
          <cell r="U4642">
            <v>2599.3706451612902</v>
          </cell>
          <cell r="V4642">
            <v>2628.4739890710371</v>
          </cell>
        </row>
        <row r="4643">
          <cell r="B4643">
            <v>32276</v>
          </cell>
          <cell r="C4643">
            <v>1</v>
          </cell>
          <cell r="D4643">
            <v>1</v>
          </cell>
          <cell r="Q4643">
            <v>2004</v>
          </cell>
          <cell r="R4643" t="str">
            <v>20048</v>
          </cell>
          <cell r="S4643">
            <v>38205</v>
          </cell>
          <cell r="T4643">
            <v>2609.61</v>
          </cell>
          <cell r="U4643">
            <v>2599.3706451612902</v>
          </cell>
          <cell r="V4643">
            <v>2628.4739890710371</v>
          </cell>
        </row>
        <row r="4644">
          <cell r="B4644">
            <v>32277</v>
          </cell>
          <cell r="C4644">
            <v>1</v>
          </cell>
          <cell r="D4644">
            <v>1</v>
          </cell>
          <cell r="Q4644">
            <v>2004</v>
          </cell>
          <cell r="R4644" t="str">
            <v>20048</v>
          </cell>
          <cell r="S4644">
            <v>38206</v>
          </cell>
          <cell r="T4644">
            <v>2602.91</v>
          </cell>
          <cell r="U4644">
            <v>2599.3706451612902</v>
          </cell>
          <cell r="V4644">
            <v>2628.4739890710371</v>
          </cell>
        </row>
        <row r="4645">
          <cell r="B4645">
            <v>32278</v>
          </cell>
          <cell r="C4645">
            <v>1</v>
          </cell>
          <cell r="D4645">
            <v>1</v>
          </cell>
          <cell r="Q4645">
            <v>2004</v>
          </cell>
          <cell r="R4645" t="str">
            <v>20048</v>
          </cell>
          <cell r="S4645">
            <v>38207</v>
          </cell>
          <cell r="T4645">
            <v>2602.91</v>
          </cell>
          <cell r="U4645">
            <v>2599.3706451612902</v>
          </cell>
          <cell r="V4645">
            <v>2628.4739890710371</v>
          </cell>
        </row>
        <row r="4646">
          <cell r="B4646">
            <v>32279</v>
          </cell>
          <cell r="C4646">
            <v>1</v>
          </cell>
          <cell r="D4646">
            <v>1</v>
          </cell>
          <cell r="Q4646">
            <v>2004</v>
          </cell>
          <cell r="R4646" t="str">
            <v>20048</v>
          </cell>
          <cell r="S4646">
            <v>38208</v>
          </cell>
          <cell r="T4646">
            <v>2602.91</v>
          </cell>
          <cell r="U4646">
            <v>2599.3706451612902</v>
          </cell>
          <cell r="V4646">
            <v>2628.4739890710371</v>
          </cell>
        </row>
        <row r="4647">
          <cell r="B4647">
            <v>32280</v>
          </cell>
          <cell r="C4647">
            <v>1</v>
          </cell>
          <cell r="D4647">
            <v>1</v>
          </cell>
          <cell r="Q4647">
            <v>2004</v>
          </cell>
          <cell r="R4647" t="str">
            <v>20048</v>
          </cell>
          <cell r="S4647">
            <v>38209</v>
          </cell>
          <cell r="T4647">
            <v>2597.71</v>
          </cell>
          <cell r="U4647">
            <v>2599.3706451612902</v>
          </cell>
          <cell r="V4647">
            <v>2628.4739890710371</v>
          </cell>
        </row>
        <row r="4648">
          <cell r="B4648">
            <v>32281</v>
          </cell>
          <cell r="C4648">
            <v>1</v>
          </cell>
          <cell r="D4648">
            <v>1</v>
          </cell>
          <cell r="Q4648">
            <v>2004</v>
          </cell>
          <cell r="R4648" t="str">
            <v>20048</v>
          </cell>
          <cell r="S4648">
            <v>38210</v>
          </cell>
          <cell r="T4648">
            <v>2598.98</v>
          </cell>
          <cell r="U4648">
            <v>2599.3706451612902</v>
          </cell>
          <cell r="V4648">
            <v>2628.4739890710371</v>
          </cell>
        </row>
        <row r="4649">
          <cell r="B4649">
            <v>32282</v>
          </cell>
          <cell r="C4649">
            <v>1</v>
          </cell>
          <cell r="D4649">
            <v>1</v>
          </cell>
          <cell r="Q4649">
            <v>2004</v>
          </cell>
          <cell r="R4649" t="str">
            <v>20048</v>
          </cell>
          <cell r="S4649">
            <v>38211</v>
          </cell>
          <cell r="T4649">
            <v>2606.9299999999998</v>
          </cell>
          <cell r="U4649">
            <v>2599.3706451612902</v>
          </cell>
          <cell r="V4649">
            <v>2628.4739890710371</v>
          </cell>
        </row>
        <row r="4650">
          <cell r="B4650">
            <v>32283</v>
          </cell>
          <cell r="C4650">
            <v>1</v>
          </cell>
          <cell r="D4650">
            <v>1</v>
          </cell>
          <cell r="Q4650">
            <v>2004</v>
          </cell>
          <cell r="R4650" t="str">
            <v>20048</v>
          </cell>
          <cell r="S4650">
            <v>38212</v>
          </cell>
          <cell r="T4650">
            <v>2614.9699999999998</v>
          </cell>
          <cell r="U4650">
            <v>2599.3706451612902</v>
          </cell>
          <cell r="V4650">
            <v>2628.4739890710371</v>
          </cell>
        </row>
        <row r="4651">
          <cell r="B4651">
            <v>32284</v>
          </cell>
          <cell r="C4651">
            <v>1</v>
          </cell>
          <cell r="D4651">
            <v>1</v>
          </cell>
          <cell r="Q4651">
            <v>2004</v>
          </cell>
          <cell r="R4651" t="str">
            <v>20048</v>
          </cell>
          <cell r="S4651">
            <v>38213</v>
          </cell>
          <cell r="T4651">
            <v>2609.92</v>
          </cell>
          <cell r="U4651">
            <v>2599.3706451612902</v>
          </cell>
          <cell r="V4651">
            <v>2628.4739890710371</v>
          </cell>
        </row>
        <row r="4652">
          <cell r="B4652">
            <v>32285</v>
          </cell>
          <cell r="C4652">
            <v>1</v>
          </cell>
          <cell r="D4652">
            <v>1</v>
          </cell>
          <cell r="Q4652">
            <v>2004</v>
          </cell>
          <cell r="R4652" t="str">
            <v>20048</v>
          </cell>
          <cell r="S4652">
            <v>38214</v>
          </cell>
          <cell r="T4652">
            <v>2609.92</v>
          </cell>
          <cell r="U4652">
            <v>2599.3706451612902</v>
          </cell>
          <cell r="V4652">
            <v>2628.4739890710371</v>
          </cell>
        </row>
        <row r="4653">
          <cell r="B4653">
            <v>32286</v>
          </cell>
          <cell r="C4653">
            <v>1</v>
          </cell>
          <cell r="D4653">
            <v>1</v>
          </cell>
          <cell r="Q4653">
            <v>2004</v>
          </cell>
          <cell r="R4653" t="str">
            <v>20048</v>
          </cell>
          <cell r="S4653">
            <v>38215</v>
          </cell>
          <cell r="T4653">
            <v>2609.92</v>
          </cell>
          <cell r="U4653">
            <v>2599.3706451612902</v>
          </cell>
          <cell r="V4653">
            <v>2628.4739890710371</v>
          </cell>
        </row>
        <row r="4654">
          <cell r="B4654">
            <v>32287</v>
          </cell>
          <cell r="C4654">
            <v>1</v>
          </cell>
          <cell r="D4654">
            <v>1</v>
          </cell>
          <cell r="Q4654">
            <v>2004</v>
          </cell>
          <cell r="R4654" t="str">
            <v>20048</v>
          </cell>
          <cell r="S4654">
            <v>38216</v>
          </cell>
          <cell r="T4654">
            <v>2609.92</v>
          </cell>
          <cell r="U4654">
            <v>2599.3706451612902</v>
          </cell>
          <cell r="V4654">
            <v>2628.4739890710371</v>
          </cell>
        </row>
        <row r="4655">
          <cell r="B4655">
            <v>32288</v>
          </cell>
          <cell r="C4655">
            <v>1</v>
          </cell>
          <cell r="D4655">
            <v>1</v>
          </cell>
          <cell r="Q4655">
            <v>2004</v>
          </cell>
          <cell r="R4655" t="str">
            <v>20048</v>
          </cell>
          <cell r="S4655">
            <v>38217</v>
          </cell>
          <cell r="T4655">
            <v>2608.88</v>
          </cell>
          <cell r="U4655">
            <v>2599.3706451612902</v>
          </cell>
          <cell r="V4655">
            <v>2628.4739890710371</v>
          </cell>
        </row>
        <row r="4656">
          <cell r="B4656">
            <v>32289</v>
          </cell>
          <cell r="C4656">
            <v>1</v>
          </cell>
          <cell r="D4656">
            <v>1</v>
          </cell>
          <cell r="Q4656">
            <v>2004</v>
          </cell>
          <cell r="R4656" t="str">
            <v>20048</v>
          </cell>
          <cell r="S4656">
            <v>38218</v>
          </cell>
          <cell r="T4656">
            <v>2609.88</v>
          </cell>
          <cell r="U4656">
            <v>2599.3706451612902</v>
          </cell>
          <cell r="V4656">
            <v>2628.4739890710371</v>
          </cell>
        </row>
        <row r="4657">
          <cell r="B4657">
            <v>32290</v>
          </cell>
          <cell r="C4657">
            <v>1</v>
          </cell>
          <cell r="D4657">
            <v>1</v>
          </cell>
          <cell r="Q4657">
            <v>2004</v>
          </cell>
          <cell r="R4657" t="str">
            <v>20048</v>
          </cell>
          <cell r="S4657">
            <v>38219</v>
          </cell>
          <cell r="T4657">
            <v>2607.62</v>
          </cell>
          <cell r="U4657">
            <v>2599.3706451612902</v>
          </cell>
          <cell r="V4657">
            <v>2628.4739890710371</v>
          </cell>
        </row>
        <row r="4658">
          <cell r="B4658">
            <v>32291</v>
          </cell>
          <cell r="C4658">
            <v>1</v>
          </cell>
          <cell r="D4658">
            <v>1</v>
          </cell>
          <cell r="Q4658">
            <v>2004</v>
          </cell>
          <cell r="R4658" t="str">
            <v>20048</v>
          </cell>
          <cell r="S4658">
            <v>38220</v>
          </cell>
          <cell r="T4658">
            <v>2606.5700000000002</v>
          </cell>
          <cell r="U4658">
            <v>2599.3706451612902</v>
          </cell>
          <cell r="V4658">
            <v>2628.4739890710371</v>
          </cell>
        </row>
        <row r="4659">
          <cell r="B4659">
            <v>32292</v>
          </cell>
          <cell r="C4659">
            <v>1</v>
          </cell>
          <cell r="D4659">
            <v>1</v>
          </cell>
          <cell r="Q4659">
            <v>2004</v>
          </cell>
          <cell r="R4659" t="str">
            <v>20048</v>
          </cell>
          <cell r="S4659">
            <v>38221</v>
          </cell>
          <cell r="T4659">
            <v>2606.5700000000002</v>
          </cell>
          <cell r="U4659">
            <v>2599.3706451612902</v>
          </cell>
          <cell r="V4659">
            <v>2628.4739890710371</v>
          </cell>
        </row>
        <row r="4660">
          <cell r="B4660">
            <v>32293</v>
          </cell>
          <cell r="C4660">
            <v>1</v>
          </cell>
          <cell r="D4660">
            <v>1</v>
          </cell>
          <cell r="Q4660">
            <v>2004</v>
          </cell>
          <cell r="R4660" t="str">
            <v>20048</v>
          </cell>
          <cell r="S4660">
            <v>38222</v>
          </cell>
          <cell r="T4660">
            <v>2606.5700000000002</v>
          </cell>
          <cell r="U4660">
            <v>2599.3706451612902</v>
          </cell>
          <cell r="V4660">
            <v>2628.4739890710371</v>
          </cell>
        </row>
        <row r="4661">
          <cell r="B4661">
            <v>32294</v>
          </cell>
          <cell r="C4661">
            <v>1</v>
          </cell>
          <cell r="D4661">
            <v>1</v>
          </cell>
          <cell r="Q4661">
            <v>2004</v>
          </cell>
          <cell r="R4661" t="str">
            <v>20048</v>
          </cell>
          <cell r="S4661">
            <v>38223</v>
          </cell>
          <cell r="T4661">
            <v>2595.75</v>
          </cell>
          <cell r="U4661">
            <v>2599.3706451612902</v>
          </cell>
          <cell r="V4661">
            <v>2628.4739890710371</v>
          </cell>
        </row>
        <row r="4662">
          <cell r="B4662">
            <v>32295</v>
          </cell>
          <cell r="C4662">
            <v>1</v>
          </cell>
          <cell r="D4662">
            <v>1</v>
          </cell>
          <cell r="Q4662">
            <v>2004</v>
          </cell>
          <cell r="R4662" t="str">
            <v>20048</v>
          </cell>
          <cell r="S4662">
            <v>38224</v>
          </cell>
          <cell r="T4662">
            <v>2589.25</v>
          </cell>
          <cell r="U4662">
            <v>2599.3706451612902</v>
          </cell>
          <cell r="V4662">
            <v>2628.4739890710371</v>
          </cell>
        </row>
        <row r="4663">
          <cell r="B4663">
            <v>32296</v>
          </cell>
          <cell r="C4663">
            <v>1</v>
          </cell>
          <cell r="D4663">
            <v>1</v>
          </cell>
          <cell r="Q4663">
            <v>2004</v>
          </cell>
          <cell r="R4663" t="str">
            <v>20048</v>
          </cell>
          <cell r="S4663">
            <v>38225</v>
          </cell>
          <cell r="T4663">
            <v>2575.5100000000002</v>
          </cell>
          <cell r="U4663">
            <v>2599.3706451612902</v>
          </cell>
          <cell r="V4663">
            <v>2628.4739890710371</v>
          </cell>
        </row>
        <row r="4664">
          <cell r="B4664">
            <v>32297</v>
          </cell>
          <cell r="C4664">
            <v>1</v>
          </cell>
          <cell r="D4664">
            <v>1</v>
          </cell>
          <cell r="Q4664">
            <v>2004</v>
          </cell>
          <cell r="R4664" t="str">
            <v>20048</v>
          </cell>
          <cell r="S4664">
            <v>38226</v>
          </cell>
          <cell r="T4664">
            <v>2568.6799999999998</v>
          </cell>
          <cell r="U4664">
            <v>2599.3706451612902</v>
          </cell>
          <cell r="V4664">
            <v>2628.4739890710371</v>
          </cell>
        </row>
        <row r="4665">
          <cell r="B4665">
            <v>32298</v>
          </cell>
          <cell r="C4665">
            <v>1</v>
          </cell>
          <cell r="D4665">
            <v>1</v>
          </cell>
          <cell r="Q4665">
            <v>2004</v>
          </cell>
          <cell r="R4665" t="str">
            <v>20048</v>
          </cell>
          <cell r="S4665">
            <v>38227</v>
          </cell>
          <cell r="T4665">
            <v>2574.4899999999998</v>
          </cell>
          <cell r="U4665">
            <v>2599.3706451612902</v>
          </cell>
          <cell r="V4665">
            <v>2628.4739890710371</v>
          </cell>
        </row>
        <row r="4666">
          <cell r="B4666">
            <v>32299</v>
          </cell>
          <cell r="C4666">
            <v>1</v>
          </cell>
          <cell r="D4666">
            <v>1</v>
          </cell>
          <cell r="Q4666">
            <v>2004</v>
          </cell>
          <cell r="R4666" t="str">
            <v>20048</v>
          </cell>
          <cell r="S4666">
            <v>38228</v>
          </cell>
          <cell r="T4666">
            <v>2574.4899999999998</v>
          </cell>
          <cell r="U4666">
            <v>2599.3706451612902</v>
          </cell>
          <cell r="V4666">
            <v>2628.4739890710371</v>
          </cell>
        </row>
        <row r="4667">
          <cell r="B4667">
            <v>32300</v>
          </cell>
          <cell r="C4667">
            <v>1</v>
          </cell>
          <cell r="D4667">
            <v>1</v>
          </cell>
          <cell r="Q4667">
            <v>2004</v>
          </cell>
          <cell r="R4667" t="str">
            <v>20048</v>
          </cell>
          <cell r="S4667">
            <v>38229</v>
          </cell>
          <cell r="T4667">
            <v>2574.4899999999998</v>
          </cell>
          <cell r="U4667">
            <v>2599.3706451612902</v>
          </cell>
          <cell r="V4667">
            <v>2628.4739890710371</v>
          </cell>
        </row>
        <row r="4668">
          <cell r="B4668">
            <v>32301</v>
          </cell>
          <cell r="C4668">
            <v>1</v>
          </cell>
          <cell r="D4668">
            <v>1</v>
          </cell>
          <cell r="Q4668">
            <v>2004</v>
          </cell>
          <cell r="R4668" t="str">
            <v>20048</v>
          </cell>
          <cell r="S4668">
            <v>38230</v>
          </cell>
          <cell r="T4668">
            <v>2551.4299999999998</v>
          </cell>
          <cell r="U4668">
            <v>2599.3706451612902</v>
          </cell>
          <cell r="V4668">
            <v>2628.4739890710371</v>
          </cell>
        </row>
        <row r="4669">
          <cell r="B4669">
            <v>32302</v>
          </cell>
          <cell r="C4669">
            <v>1</v>
          </cell>
          <cell r="D4669">
            <v>1</v>
          </cell>
          <cell r="Q4669">
            <v>2004</v>
          </cell>
          <cell r="R4669" t="str">
            <v>20049</v>
          </cell>
          <cell r="S4669">
            <v>38231</v>
          </cell>
          <cell r="T4669">
            <v>2536.5100000000002</v>
          </cell>
          <cell r="U4669">
            <v>2553.4156666666668</v>
          </cell>
          <cell r="V4669">
            <v>2628.4739890710371</v>
          </cell>
        </row>
        <row r="4670">
          <cell r="B4670">
            <v>32303</v>
          </cell>
          <cell r="C4670">
            <v>1</v>
          </cell>
          <cell r="D4670">
            <v>1</v>
          </cell>
          <cell r="Q4670">
            <v>2004</v>
          </cell>
          <cell r="R4670" t="str">
            <v>20049</v>
          </cell>
          <cell r="S4670">
            <v>38232</v>
          </cell>
          <cell r="T4670">
            <v>2538.59</v>
          </cell>
          <cell r="U4670">
            <v>2553.4156666666668</v>
          </cell>
          <cell r="V4670">
            <v>2628.4739890710371</v>
          </cell>
        </row>
        <row r="4671">
          <cell r="B4671">
            <v>32304</v>
          </cell>
          <cell r="C4671">
            <v>1</v>
          </cell>
          <cell r="D4671">
            <v>1</v>
          </cell>
          <cell r="Q4671">
            <v>2004</v>
          </cell>
          <cell r="R4671" t="str">
            <v>20049</v>
          </cell>
          <cell r="S4671">
            <v>38233</v>
          </cell>
          <cell r="T4671">
            <v>2552.7800000000002</v>
          </cell>
          <cell r="U4671">
            <v>2553.4156666666668</v>
          </cell>
          <cell r="V4671">
            <v>2628.4739890710371</v>
          </cell>
        </row>
        <row r="4672">
          <cell r="B4672">
            <v>32305</v>
          </cell>
          <cell r="C4672">
            <v>1</v>
          </cell>
          <cell r="D4672">
            <v>1</v>
          </cell>
          <cell r="Q4672">
            <v>2004</v>
          </cell>
          <cell r="R4672" t="str">
            <v>20049</v>
          </cell>
          <cell r="S4672">
            <v>38234</v>
          </cell>
          <cell r="T4672">
            <v>2564.89</v>
          </cell>
          <cell r="U4672">
            <v>2553.4156666666668</v>
          </cell>
          <cell r="V4672">
            <v>2628.4739890710371</v>
          </cell>
        </row>
        <row r="4673">
          <cell r="B4673">
            <v>32306</v>
          </cell>
          <cell r="C4673">
            <v>1</v>
          </cell>
          <cell r="D4673">
            <v>1</v>
          </cell>
          <cell r="Q4673">
            <v>2004</v>
          </cell>
          <cell r="R4673" t="str">
            <v>20049</v>
          </cell>
          <cell r="S4673">
            <v>38235</v>
          </cell>
          <cell r="T4673">
            <v>2564.89</v>
          </cell>
          <cell r="U4673">
            <v>2553.4156666666668</v>
          </cell>
          <cell r="V4673">
            <v>2628.4739890710371</v>
          </cell>
        </row>
        <row r="4674">
          <cell r="B4674">
            <v>32307</v>
          </cell>
          <cell r="C4674">
            <v>1</v>
          </cell>
          <cell r="D4674">
            <v>1</v>
          </cell>
          <cell r="Q4674">
            <v>2004</v>
          </cell>
          <cell r="R4674" t="str">
            <v>20049</v>
          </cell>
          <cell r="S4674">
            <v>38236</v>
          </cell>
          <cell r="T4674">
            <v>2564.89</v>
          </cell>
          <cell r="U4674">
            <v>2553.4156666666668</v>
          </cell>
          <cell r="V4674">
            <v>2628.4739890710371</v>
          </cell>
        </row>
        <row r="4675">
          <cell r="B4675">
            <v>32308</v>
          </cell>
          <cell r="C4675">
            <v>1</v>
          </cell>
          <cell r="D4675">
            <v>1</v>
          </cell>
          <cell r="Q4675">
            <v>2004</v>
          </cell>
          <cell r="R4675" t="str">
            <v>20049</v>
          </cell>
          <cell r="S4675">
            <v>38237</v>
          </cell>
          <cell r="T4675">
            <v>2564.89</v>
          </cell>
          <cell r="U4675">
            <v>2553.4156666666668</v>
          </cell>
          <cell r="V4675">
            <v>2628.4739890710371</v>
          </cell>
        </row>
        <row r="4676">
          <cell r="B4676">
            <v>32309</v>
          </cell>
          <cell r="C4676">
            <v>1</v>
          </cell>
          <cell r="D4676">
            <v>1</v>
          </cell>
          <cell r="Q4676">
            <v>2004</v>
          </cell>
          <cell r="R4676" t="str">
            <v>20049</v>
          </cell>
          <cell r="S4676">
            <v>38238</v>
          </cell>
          <cell r="T4676">
            <v>2552.7399999999998</v>
          </cell>
          <cell r="U4676">
            <v>2553.4156666666668</v>
          </cell>
          <cell r="V4676">
            <v>2628.4739890710371</v>
          </cell>
        </row>
        <row r="4677">
          <cell r="B4677">
            <v>32310</v>
          </cell>
          <cell r="C4677">
            <v>1</v>
          </cell>
          <cell r="D4677">
            <v>1</v>
          </cell>
          <cell r="Q4677">
            <v>2004</v>
          </cell>
          <cell r="R4677" t="str">
            <v>20049</v>
          </cell>
          <cell r="S4677">
            <v>38239</v>
          </cell>
          <cell r="T4677">
            <v>2536</v>
          </cell>
          <cell r="U4677">
            <v>2553.4156666666668</v>
          </cell>
          <cell r="V4677">
            <v>2628.4739890710371</v>
          </cell>
        </row>
        <row r="4678">
          <cell r="B4678">
            <v>32311</v>
          </cell>
          <cell r="C4678">
            <v>1</v>
          </cell>
          <cell r="D4678">
            <v>1</v>
          </cell>
          <cell r="Q4678">
            <v>2004</v>
          </cell>
          <cell r="R4678" t="str">
            <v>20049</v>
          </cell>
          <cell r="S4678">
            <v>38240</v>
          </cell>
          <cell r="T4678">
            <v>2523.08</v>
          </cell>
          <cell r="U4678">
            <v>2553.4156666666668</v>
          </cell>
          <cell r="V4678">
            <v>2628.4739890710371</v>
          </cell>
        </row>
        <row r="4679">
          <cell r="B4679">
            <v>32312</v>
          </cell>
          <cell r="C4679">
            <v>1</v>
          </cell>
          <cell r="D4679">
            <v>1</v>
          </cell>
          <cell r="Q4679">
            <v>2004</v>
          </cell>
          <cell r="R4679" t="str">
            <v>20049</v>
          </cell>
          <cell r="S4679">
            <v>38241</v>
          </cell>
          <cell r="T4679">
            <v>2535.29</v>
          </cell>
          <cell r="U4679">
            <v>2553.4156666666668</v>
          </cell>
          <cell r="V4679">
            <v>2628.4739890710371</v>
          </cell>
        </row>
        <row r="4680">
          <cell r="B4680">
            <v>32313</v>
          </cell>
          <cell r="C4680">
            <v>1</v>
          </cell>
          <cell r="D4680">
            <v>1</v>
          </cell>
          <cell r="Q4680">
            <v>2004</v>
          </cell>
          <cell r="R4680" t="str">
            <v>20049</v>
          </cell>
          <cell r="S4680">
            <v>38242</v>
          </cell>
          <cell r="T4680">
            <v>2535.29</v>
          </cell>
          <cell r="U4680">
            <v>2553.4156666666668</v>
          </cell>
          <cell r="V4680">
            <v>2628.4739890710371</v>
          </cell>
        </row>
        <row r="4681">
          <cell r="B4681">
            <v>32314</v>
          </cell>
          <cell r="C4681">
            <v>1</v>
          </cell>
          <cell r="D4681">
            <v>1</v>
          </cell>
          <cell r="Q4681">
            <v>2004</v>
          </cell>
          <cell r="R4681" t="str">
            <v>20049</v>
          </cell>
          <cell r="S4681">
            <v>38243</v>
          </cell>
          <cell r="T4681">
            <v>2535.29</v>
          </cell>
          <cell r="U4681">
            <v>2553.4156666666668</v>
          </cell>
          <cell r="V4681">
            <v>2628.4739890710371</v>
          </cell>
        </row>
        <row r="4682">
          <cell r="B4682">
            <v>32315</v>
          </cell>
          <cell r="C4682">
            <v>1</v>
          </cell>
          <cell r="D4682">
            <v>1</v>
          </cell>
          <cell r="Q4682">
            <v>2004</v>
          </cell>
          <cell r="R4682" t="str">
            <v>20049</v>
          </cell>
          <cell r="S4682">
            <v>38244</v>
          </cell>
          <cell r="T4682">
            <v>2525.12</v>
          </cell>
          <cell r="U4682">
            <v>2553.4156666666668</v>
          </cell>
          <cell r="V4682">
            <v>2628.4739890710371</v>
          </cell>
        </row>
        <row r="4683">
          <cell r="B4683">
            <v>32316</v>
          </cell>
          <cell r="C4683">
            <v>1</v>
          </cell>
          <cell r="D4683">
            <v>1</v>
          </cell>
          <cell r="Q4683">
            <v>2004</v>
          </cell>
          <cell r="R4683" t="str">
            <v>20049</v>
          </cell>
          <cell r="S4683">
            <v>38245</v>
          </cell>
          <cell r="T4683">
            <v>2521.77</v>
          </cell>
          <cell r="U4683">
            <v>2553.4156666666668</v>
          </cell>
          <cell r="V4683">
            <v>2628.4739890710371</v>
          </cell>
        </row>
        <row r="4684">
          <cell r="B4684">
            <v>32317</v>
          </cell>
          <cell r="C4684">
            <v>1</v>
          </cell>
          <cell r="D4684">
            <v>1</v>
          </cell>
          <cell r="Q4684">
            <v>2004</v>
          </cell>
          <cell r="R4684" t="str">
            <v>20049</v>
          </cell>
          <cell r="S4684">
            <v>38246</v>
          </cell>
          <cell r="T4684">
            <v>2536.4</v>
          </cell>
          <cell r="U4684">
            <v>2553.4156666666668</v>
          </cell>
          <cell r="V4684">
            <v>2628.4739890710371</v>
          </cell>
        </row>
        <row r="4685">
          <cell r="B4685">
            <v>32318</v>
          </cell>
          <cell r="C4685">
            <v>1</v>
          </cell>
          <cell r="D4685">
            <v>1</v>
          </cell>
          <cell r="Q4685">
            <v>2004</v>
          </cell>
          <cell r="R4685" t="str">
            <v>20049</v>
          </cell>
          <cell r="S4685">
            <v>38247</v>
          </cell>
          <cell r="T4685">
            <v>2522.5700000000002</v>
          </cell>
          <cell r="U4685">
            <v>2553.4156666666668</v>
          </cell>
          <cell r="V4685">
            <v>2628.4739890710371</v>
          </cell>
        </row>
        <row r="4686">
          <cell r="B4686">
            <v>32319</v>
          </cell>
          <cell r="C4686">
            <v>1</v>
          </cell>
          <cell r="D4686">
            <v>1</v>
          </cell>
          <cell r="Q4686">
            <v>2004</v>
          </cell>
          <cell r="R4686" t="str">
            <v>20049</v>
          </cell>
          <cell r="S4686">
            <v>38248</v>
          </cell>
          <cell r="T4686">
            <v>2518.3000000000002</v>
          </cell>
          <cell r="U4686">
            <v>2553.4156666666668</v>
          </cell>
          <cell r="V4686">
            <v>2628.4739890710371</v>
          </cell>
        </row>
        <row r="4687">
          <cell r="B4687">
            <v>32320</v>
          </cell>
          <cell r="C4687">
            <v>1</v>
          </cell>
          <cell r="D4687">
            <v>1</v>
          </cell>
          <cell r="Q4687">
            <v>2004</v>
          </cell>
          <cell r="R4687" t="str">
            <v>20049</v>
          </cell>
          <cell r="S4687">
            <v>38249</v>
          </cell>
          <cell r="T4687">
            <v>2518.3000000000002</v>
          </cell>
          <cell r="U4687">
            <v>2553.4156666666668</v>
          </cell>
          <cell r="V4687">
            <v>2628.4739890710371</v>
          </cell>
        </row>
        <row r="4688">
          <cell r="B4688">
            <v>32321</v>
          </cell>
          <cell r="C4688">
            <v>1</v>
          </cell>
          <cell r="D4688">
            <v>1</v>
          </cell>
          <cell r="Q4688">
            <v>2004</v>
          </cell>
          <cell r="R4688" t="str">
            <v>20049</v>
          </cell>
          <cell r="S4688">
            <v>38250</v>
          </cell>
          <cell r="T4688">
            <v>2518.3000000000002</v>
          </cell>
          <cell r="U4688">
            <v>2553.4156666666668</v>
          </cell>
          <cell r="V4688">
            <v>2628.4739890710371</v>
          </cell>
        </row>
        <row r="4689">
          <cell r="B4689">
            <v>32322</v>
          </cell>
          <cell r="C4689">
            <v>1</v>
          </cell>
          <cell r="D4689">
            <v>1</v>
          </cell>
          <cell r="Q4689">
            <v>2004</v>
          </cell>
          <cell r="R4689" t="str">
            <v>20049</v>
          </cell>
          <cell r="S4689">
            <v>38251</v>
          </cell>
          <cell r="T4689">
            <v>2548.1999999999998</v>
          </cell>
          <cell r="U4689">
            <v>2553.4156666666668</v>
          </cell>
          <cell r="V4689">
            <v>2628.4739890710371</v>
          </cell>
        </row>
        <row r="4690">
          <cell r="B4690">
            <v>32323</v>
          </cell>
          <cell r="C4690">
            <v>1</v>
          </cell>
          <cell r="D4690">
            <v>1</v>
          </cell>
          <cell r="Q4690">
            <v>2004</v>
          </cell>
          <cell r="R4690" t="str">
            <v>20049</v>
          </cell>
          <cell r="S4690">
            <v>38252</v>
          </cell>
          <cell r="T4690">
            <v>2561.1999999999998</v>
          </cell>
          <cell r="U4690">
            <v>2553.4156666666668</v>
          </cell>
          <cell r="V4690">
            <v>2628.4739890710371</v>
          </cell>
        </row>
        <row r="4691">
          <cell r="B4691">
            <v>32324</v>
          </cell>
          <cell r="C4691">
            <v>1</v>
          </cell>
          <cell r="D4691">
            <v>1</v>
          </cell>
          <cell r="Q4691">
            <v>2004</v>
          </cell>
          <cell r="R4691" t="str">
            <v>20049</v>
          </cell>
          <cell r="S4691">
            <v>38253</v>
          </cell>
          <cell r="T4691">
            <v>2560.66</v>
          </cell>
          <cell r="U4691">
            <v>2553.4156666666668</v>
          </cell>
          <cell r="V4691">
            <v>2628.4739890710371</v>
          </cell>
        </row>
        <row r="4692">
          <cell r="B4692">
            <v>32325</v>
          </cell>
          <cell r="C4692">
            <v>1</v>
          </cell>
          <cell r="D4692">
            <v>1</v>
          </cell>
          <cell r="Q4692">
            <v>2004</v>
          </cell>
          <cell r="R4692" t="str">
            <v>20049</v>
          </cell>
          <cell r="S4692">
            <v>38254</v>
          </cell>
          <cell r="T4692">
            <v>2567.83</v>
          </cell>
          <cell r="U4692">
            <v>2553.4156666666668</v>
          </cell>
          <cell r="V4692">
            <v>2628.4739890710371</v>
          </cell>
        </row>
        <row r="4693">
          <cell r="B4693">
            <v>32326</v>
          </cell>
          <cell r="C4693">
            <v>1</v>
          </cell>
          <cell r="D4693">
            <v>1</v>
          </cell>
          <cell r="Q4693">
            <v>2004</v>
          </cell>
          <cell r="R4693" t="str">
            <v>20049</v>
          </cell>
          <cell r="S4693">
            <v>38255</v>
          </cell>
          <cell r="T4693">
            <v>2602.1999999999998</v>
          </cell>
          <cell r="U4693">
            <v>2553.4156666666668</v>
          </cell>
          <cell r="V4693">
            <v>2628.4739890710371</v>
          </cell>
        </row>
        <row r="4694">
          <cell r="B4694">
            <v>32327</v>
          </cell>
          <cell r="C4694">
            <v>1</v>
          </cell>
          <cell r="D4694">
            <v>1</v>
          </cell>
          <cell r="Q4694">
            <v>2004</v>
          </cell>
          <cell r="R4694" t="str">
            <v>20049</v>
          </cell>
          <cell r="S4694">
            <v>38256</v>
          </cell>
          <cell r="T4694">
            <v>2602.1999999999998</v>
          </cell>
          <cell r="U4694">
            <v>2553.4156666666668</v>
          </cell>
          <cell r="V4694">
            <v>2628.4739890710371</v>
          </cell>
        </row>
        <row r="4695">
          <cell r="B4695">
            <v>32328</v>
          </cell>
          <cell r="C4695">
            <v>1</v>
          </cell>
          <cell r="D4695">
            <v>1</v>
          </cell>
          <cell r="Q4695">
            <v>2004</v>
          </cell>
          <cell r="R4695" t="str">
            <v>20049</v>
          </cell>
          <cell r="S4695">
            <v>38257</v>
          </cell>
          <cell r="T4695">
            <v>2602.1999999999998</v>
          </cell>
          <cell r="U4695">
            <v>2553.4156666666668</v>
          </cell>
          <cell r="V4695">
            <v>2628.4739890710371</v>
          </cell>
        </row>
        <row r="4696">
          <cell r="B4696">
            <v>32329</v>
          </cell>
          <cell r="C4696">
            <v>1</v>
          </cell>
          <cell r="D4696">
            <v>1</v>
          </cell>
          <cell r="Q4696">
            <v>2004</v>
          </cell>
          <cell r="R4696" t="str">
            <v>20049</v>
          </cell>
          <cell r="S4696">
            <v>38258</v>
          </cell>
          <cell r="T4696">
            <v>2600.64</v>
          </cell>
          <cell r="U4696">
            <v>2553.4156666666668</v>
          </cell>
          <cell r="V4696">
            <v>2628.4739890710371</v>
          </cell>
        </row>
        <row r="4697">
          <cell r="B4697">
            <v>32330</v>
          </cell>
          <cell r="C4697">
            <v>1</v>
          </cell>
          <cell r="D4697">
            <v>1</v>
          </cell>
          <cell r="Q4697">
            <v>2004</v>
          </cell>
          <cell r="R4697" t="str">
            <v>20049</v>
          </cell>
          <cell r="S4697">
            <v>38259</v>
          </cell>
          <cell r="T4697">
            <v>2596.2800000000002</v>
          </cell>
          <cell r="U4697">
            <v>2553.4156666666668</v>
          </cell>
          <cell r="V4697">
            <v>2628.4739890710371</v>
          </cell>
        </row>
        <row r="4698">
          <cell r="B4698">
            <v>32331</v>
          </cell>
          <cell r="C4698">
            <v>1</v>
          </cell>
          <cell r="D4698">
            <v>1</v>
          </cell>
          <cell r="Q4698">
            <v>2004</v>
          </cell>
          <cell r="R4698" t="str">
            <v>20049</v>
          </cell>
          <cell r="S4698">
            <v>38260</v>
          </cell>
          <cell r="T4698">
            <v>2595.17</v>
          </cell>
          <cell r="U4698">
            <v>2553.4156666666668</v>
          </cell>
          <cell r="V4698">
            <v>2628.4739890710371</v>
          </cell>
        </row>
        <row r="4699">
          <cell r="B4699">
            <v>32332</v>
          </cell>
          <cell r="C4699">
            <v>1</v>
          </cell>
          <cell r="D4699">
            <v>1</v>
          </cell>
          <cell r="Q4699">
            <v>2004</v>
          </cell>
          <cell r="R4699" t="str">
            <v>200410</v>
          </cell>
          <cell r="S4699">
            <v>38261</v>
          </cell>
          <cell r="T4699">
            <v>2608.3000000000002</v>
          </cell>
          <cell r="U4699">
            <v>2580.2351612903217</v>
          </cell>
          <cell r="V4699">
            <v>2628.4739890710371</v>
          </cell>
        </row>
        <row r="4700">
          <cell r="B4700">
            <v>32333</v>
          </cell>
          <cell r="C4700">
            <v>1</v>
          </cell>
          <cell r="D4700">
            <v>1</v>
          </cell>
          <cell r="Q4700">
            <v>2004</v>
          </cell>
          <cell r="R4700" t="str">
            <v>200410</v>
          </cell>
          <cell r="S4700">
            <v>38262</v>
          </cell>
          <cell r="T4700">
            <v>2630.81</v>
          </cell>
          <cell r="U4700">
            <v>2580.2351612903217</v>
          </cell>
          <cell r="V4700">
            <v>2628.4739890710371</v>
          </cell>
        </row>
        <row r="4701">
          <cell r="B4701">
            <v>32334</v>
          </cell>
          <cell r="C4701">
            <v>1</v>
          </cell>
          <cell r="D4701">
            <v>1</v>
          </cell>
          <cell r="Q4701">
            <v>2004</v>
          </cell>
          <cell r="R4701" t="str">
            <v>200410</v>
          </cell>
          <cell r="S4701">
            <v>38263</v>
          </cell>
          <cell r="T4701">
            <v>2630.81</v>
          </cell>
          <cell r="U4701">
            <v>2580.2351612903217</v>
          </cell>
          <cell r="V4701">
            <v>2628.4739890710371</v>
          </cell>
        </row>
        <row r="4702">
          <cell r="B4702">
            <v>32335</v>
          </cell>
          <cell r="C4702">
            <v>1</v>
          </cell>
          <cell r="D4702">
            <v>1</v>
          </cell>
          <cell r="Q4702">
            <v>2004</v>
          </cell>
          <cell r="R4702" t="str">
            <v>200410</v>
          </cell>
          <cell r="S4702">
            <v>38264</v>
          </cell>
          <cell r="T4702">
            <v>2630.81</v>
          </cell>
          <cell r="U4702">
            <v>2580.2351612903217</v>
          </cell>
          <cell r="V4702">
            <v>2628.4739890710371</v>
          </cell>
        </row>
        <row r="4703">
          <cell r="B4703">
            <v>32336</v>
          </cell>
          <cell r="C4703">
            <v>1</v>
          </cell>
          <cell r="D4703">
            <v>1</v>
          </cell>
          <cell r="Q4703">
            <v>2004</v>
          </cell>
          <cell r="R4703" t="str">
            <v>200410</v>
          </cell>
          <cell r="S4703">
            <v>38265</v>
          </cell>
          <cell r="T4703">
            <v>2629.65</v>
          </cell>
          <cell r="U4703">
            <v>2580.2351612903217</v>
          </cell>
          <cell r="V4703">
            <v>2628.4739890710371</v>
          </cell>
        </row>
        <row r="4704">
          <cell r="B4704">
            <v>32337</v>
          </cell>
          <cell r="C4704">
            <v>1</v>
          </cell>
          <cell r="D4704">
            <v>1</v>
          </cell>
          <cell r="Q4704">
            <v>2004</v>
          </cell>
          <cell r="R4704" t="str">
            <v>200410</v>
          </cell>
          <cell r="S4704">
            <v>38266</v>
          </cell>
          <cell r="T4704">
            <v>2608.36</v>
          </cell>
          <cell r="U4704">
            <v>2580.2351612903217</v>
          </cell>
          <cell r="V4704">
            <v>2628.4739890710371</v>
          </cell>
        </row>
        <row r="4705">
          <cell r="B4705">
            <v>32338</v>
          </cell>
          <cell r="C4705">
            <v>1</v>
          </cell>
          <cell r="D4705">
            <v>1</v>
          </cell>
          <cell r="Q4705">
            <v>2004</v>
          </cell>
          <cell r="R4705" t="str">
            <v>200410</v>
          </cell>
          <cell r="S4705">
            <v>38267</v>
          </cell>
          <cell r="T4705">
            <v>2603.34</v>
          </cell>
          <cell r="U4705">
            <v>2580.2351612903217</v>
          </cell>
          <cell r="V4705">
            <v>2628.4739890710371</v>
          </cell>
        </row>
        <row r="4706">
          <cell r="B4706">
            <v>32339</v>
          </cell>
          <cell r="C4706">
            <v>1</v>
          </cell>
          <cell r="D4706">
            <v>1</v>
          </cell>
          <cell r="Q4706">
            <v>2004</v>
          </cell>
          <cell r="R4706" t="str">
            <v>200410</v>
          </cell>
          <cell r="S4706">
            <v>38268</v>
          </cell>
          <cell r="T4706">
            <v>2601.6999999999998</v>
          </cell>
          <cell r="U4706">
            <v>2580.2351612903217</v>
          </cell>
          <cell r="V4706">
            <v>2628.4739890710371</v>
          </cell>
        </row>
        <row r="4707">
          <cell r="B4707">
            <v>32340</v>
          </cell>
          <cell r="C4707">
            <v>1</v>
          </cell>
          <cell r="D4707">
            <v>1</v>
          </cell>
          <cell r="Q4707">
            <v>2004</v>
          </cell>
          <cell r="R4707" t="str">
            <v>200410</v>
          </cell>
          <cell r="S4707">
            <v>38269</v>
          </cell>
          <cell r="T4707">
            <v>2583.7399999999998</v>
          </cell>
          <cell r="U4707">
            <v>2580.2351612903217</v>
          </cell>
          <cell r="V4707">
            <v>2628.4739890710371</v>
          </cell>
        </row>
        <row r="4708">
          <cell r="B4708">
            <v>32341</v>
          </cell>
          <cell r="C4708">
            <v>1</v>
          </cell>
          <cell r="D4708">
            <v>1</v>
          </cell>
          <cell r="Q4708">
            <v>2004</v>
          </cell>
          <cell r="R4708" t="str">
            <v>200410</v>
          </cell>
          <cell r="S4708">
            <v>38270</v>
          </cell>
          <cell r="T4708">
            <v>2583.7399999999998</v>
          </cell>
          <cell r="U4708">
            <v>2580.2351612903217</v>
          </cell>
          <cell r="V4708">
            <v>2628.4739890710371</v>
          </cell>
        </row>
        <row r="4709">
          <cell r="B4709">
            <v>32342</v>
          </cell>
          <cell r="C4709">
            <v>1</v>
          </cell>
          <cell r="D4709">
            <v>1</v>
          </cell>
          <cell r="Q4709">
            <v>2004</v>
          </cell>
          <cell r="R4709" t="str">
            <v>200410</v>
          </cell>
          <cell r="S4709">
            <v>38271</v>
          </cell>
          <cell r="T4709">
            <v>2583.7399999999998</v>
          </cell>
          <cell r="U4709">
            <v>2580.2351612903217</v>
          </cell>
          <cell r="V4709">
            <v>2628.4739890710371</v>
          </cell>
        </row>
        <row r="4710">
          <cell r="B4710">
            <v>32343</v>
          </cell>
          <cell r="C4710">
            <v>1</v>
          </cell>
          <cell r="D4710">
            <v>1</v>
          </cell>
          <cell r="Q4710">
            <v>2004</v>
          </cell>
          <cell r="R4710" t="str">
            <v>200410</v>
          </cell>
          <cell r="S4710">
            <v>38272</v>
          </cell>
          <cell r="T4710">
            <v>2583.7399999999998</v>
          </cell>
          <cell r="U4710">
            <v>2580.2351612903217</v>
          </cell>
          <cell r="V4710">
            <v>2628.4739890710371</v>
          </cell>
        </row>
        <row r="4711">
          <cell r="B4711">
            <v>32344</v>
          </cell>
          <cell r="C4711">
            <v>1</v>
          </cell>
          <cell r="D4711">
            <v>1</v>
          </cell>
          <cell r="Q4711">
            <v>2004</v>
          </cell>
          <cell r="R4711" t="str">
            <v>200410</v>
          </cell>
          <cell r="S4711">
            <v>38273</v>
          </cell>
          <cell r="T4711">
            <v>2558.04</v>
          </cell>
          <cell r="U4711">
            <v>2580.2351612903217</v>
          </cell>
          <cell r="V4711">
            <v>2628.4739890710371</v>
          </cell>
        </row>
        <row r="4712">
          <cell r="B4712">
            <v>32345</v>
          </cell>
          <cell r="C4712">
            <v>1</v>
          </cell>
          <cell r="D4712">
            <v>1</v>
          </cell>
          <cell r="Q4712">
            <v>2004</v>
          </cell>
          <cell r="R4712" t="str">
            <v>200410</v>
          </cell>
          <cell r="S4712">
            <v>38274</v>
          </cell>
          <cell r="T4712">
            <v>2553.0700000000002</v>
          </cell>
          <cell r="U4712">
            <v>2580.2351612903217</v>
          </cell>
          <cell r="V4712">
            <v>2628.4739890710371</v>
          </cell>
        </row>
        <row r="4713">
          <cell r="B4713">
            <v>32346</v>
          </cell>
          <cell r="C4713">
            <v>1</v>
          </cell>
          <cell r="D4713">
            <v>1</v>
          </cell>
          <cell r="Q4713">
            <v>2004</v>
          </cell>
          <cell r="R4713" t="str">
            <v>200410</v>
          </cell>
          <cell r="S4713">
            <v>38275</v>
          </cell>
          <cell r="T4713">
            <v>2549.1</v>
          </cell>
          <cell r="U4713">
            <v>2580.2351612903217</v>
          </cell>
          <cell r="V4713">
            <v>2628.4739890710371</v>
          </cell>
        </row>
        <row r="4714">
          <cell r="B4714">
            <v>32347</v>
          </cell>
          <cell r="C4714">
            <v>1</v>
          </cell>
          <cell r="D4714">
            <v>1</v>
          </cell>
          <cell r="Q4714">
            <v>2004</v>
          </cell>
          <cell r="R4714" t="str">
            <v>200410</v>
          </cell>
          <cell r="S4714">
            <v>38276</v>
          </cell>
          <cell r="T4714">
            <v>2562.56</v>
          </cell>
          <cell r="U4714">
            <v>2580.2351612903217</v>
          </cell>
          <cell r="V4714">
            <v>2628.4739890710371</v>
          </cell>
        </row>
        <row r="4715">
          <cell r="B4715">
            <v>32348</v>
          </cell>
          <cell r="C4715">
            <v>1</v>
          </cell>
          <cell r="D4715">
            <v>1</v>
          </cell>
          <cell r="Q4715">
            <v>2004</v>
          </cell>
          <cell r="R4715" t="str">
            <v>200410</v>
          </cell>
          <cell r="S4715">
            <v>38277</v>
          </cell>
          <cell r="T4715">
            <v>2562.56</v>
          </cell>
          <cell r="U4715">
            <v>2580.2351612903217</v>
          </cell>
          <cell r="V4715">
            <v>2628.4739890710371</v>
          </cell>
        </row>
        <row r="4716">
          <cell r="B4716">
            <v>32349</v>
          </cell>
          <cell r="C4716">
            <v>1</v>
          </cell>
          <cell r="D4716">
            <v>1</v>
          </cell>
          <cell r="Q4716">
            <v>2004</v>
          </cell>
          <cell r="R4716" t="str">
            <v>200410</v>
          </cell>
          <cell r="S4716">
            <v>38278</v>
          </cell>
          <cell r="T4716">
            <v>2562.56</v>
          </cell>
          <cell r="U4716">
            <v>2580.2351612903217</v>
          </cell>
          <cell r="V4716">
            <v>2628.4739890710371</v>
          </cell>
        </row>
        <row r="4717">
          <cell r="B4717">
            <v>32350</v>
          </cell>
          <cell r="C4717">
            <v>1</v>
          </cell>
          <cell r="D4717">
            <v>1</v>
          </cell>
          <cell r="Q4717">
            <v>2004</v>
          </cell>
          <cell r="R4717" t="str">
            <v>200410</v>
          </cell>
          <cell r="S4717">
            <v>38279</v>
          </cell>
          <cell r="T4717">
            <v>2562.56</v>
          </cell>
          <cell r="U4717">
            <v>2580.2351612903217</v>
          </cell>
          <cell r="V4717">
            <v>2628.4739890710371</v>
          </cell>
        </row>
        <row r="4718">
          <cell r="B4718">
            <v>32351</v>
          </cell>
          <cell r="C4718">
            <v>1</v>
          </cell>
          <cell r="D4718">
            <v>1</v>
          </cell>
          <cell r="Q4718">
            <v>2004</v>
          </cell>
          <cell r="R4718" t="str">
            <v>200410</v>
          </cell>
          <cell r="S4718">
            <v>38280</v>
          </cell>
          <cell r="T4718">
            <v>2556.1799999999998</v>
          </cell>
          <cell r="U4718">
            <v>2580.2351612903217</v>
          </cell>
          <cell r="V4718">
            <v>2628.4739890710371</v>
          </cell>
        </row>
        <row r="4719">
          <cell r="B4719">
            <v>32352</v>
          </cell>
          <cell r="C4719">
            <v>1</v>
          </cell>
          <cell r="D4719">
            <v>1</v>
          </cell>
          <cell r="Q4719">
            <v>2004</v>
          </cell>
          <cell r="R4719" t="str">
            <v>200410</v>
          </cell>
          <cell r="S4719">
            <v>38281</v>
          </cell>
          <cell r="T4719">
            <v>2561.33</v>
          </cell>
          <cell r="U4719">
            <v>2580.2351612903217</v>
          </cell>
          <cell r="V4719">
            <v>2628.4739890710371</v>
          </cell>
        </row>
        <row r="4720">
          <cell r="B4720">
            <v>32353</v>
          </cell>
          <cell r="C4720">
            <v>1</v>
          </cell>
          <cell r="D4720">
            <v>1</v>
          </cell>
          <cell r="Q4720">
            <v>2004</v>
          </cell>
          <cell r="R4720" t="str">
            <v>200410</v>
          </cell>
          <cell r="S4720">
            <v>38282</v>
          </cell>
          <cell r="T4720">
            <v>2555.2600000000002</v>
          </cell>
          <cell r="U4720">
            <v>2580.2351612903217</v>
          </cell>
          <cell r="V4720">
            <v>2628.4739890710371</v>
          </cell>
        </row>
        <row r="4721">
          <cell r="B4721">
            <v>32354</v>
          </cell>
          <cell r="C4721">
            <v>1</v>
          </cell>
          <cell r="D4721">
            <v>1</v>
          </cell>
          <cell r="Q4721">
            <v>2004</v>
          </cell>
          <cell r="R4721" t="str">
            <v>200410</v>
          </cell>
          <cell r="S4721">
            <v>38283</v>
          </cell>
          <cell r="T4721">
            <v>2553.02</v>
          </cell>
          <cell r="U4721">
            <v>2580.2351612903217</v>
          </cell>
          <cell r="V4721">
            <v>2628.4739890710371</v>
          </cell>
        </row>
        <row r="4722">
          <cell r="B4722">
            <v>32355</v>
          </cell>
          <cell r="C4722">
            <v>1</v>
          </cell>
          <cell r="D4722">
            <v>1</v>
          </cell>
          <cell r="Q4722">
            <v>2004</v>
          </cell>
          <cell r="R4722" t="str">
            <v>200410</v>
          </cell>
          <cell r="S4722">
            <v>38284</v>
          </cell>
          <cell r="T4722">
            <v>2553.02</v>
          </cell>
          <cell r="U4722">
            <v>2580.2351612903217</v>
          </cell>
          <cell r="V4722">
            <v>2628.4739890710371</v>
          </cell>
        </row>
        <row r="4723">
          <cell r="B4723">
            <v>32356</v>
          </cell>
          <cell r="C4723">
            <v>1</v>
          </cell>
          <cell r="D4723">
            <v>1</v>
          </cell>
          <cell r="Q4723">
            <v>2004</v>
          </cell>
          <cell r="R4723" t="str">
            <v>200410</v>
          </cell>
          <cell r="S4723">
            <v>38285</v>
          </cell>
          <cell r="T4723">
            <v>2553.02</v>
          </cell>
          <cell r="U4723">
            <v>2580.2351612903217</v>
          </cell>
          <cell r="V4723">
            <v>2628.4739890710371</v>
          </cell>
        </row>
        <row r="4724">
          <cell r="B4724">
            <v>32357</v>
          </cell>
          <cell r="C4724">
            <v>1</v>
          </cell>
          <cell r="D4724">
            <v>1</v>
          </cell>
          <cell r="Q4724">
            <v>2004</v>
          </cell>
          <cell r="R4724" t="str">
            <v>200410</v>
          </cell>
          <cell r="S4724">
            <v>38286</v>
          </cell>
          <cell r="T4724">
            <v>2568.11</v>
          </cell>
          <cell r="U4724">
            <v>2580.2351612903217</v>
          </cell>
          <cell r="V4724">
            <v>2628.4739890710371</v>
          </cell>
        </row>
        <row r="4725">
          <cell r="B4725">
            <v>32358</v>
          </cell>
          <cell r="C4725">
            <v>1</v>
          </cell>
          <cell r="D4725">
            <v>1</v>
          </cell>
          <cell r="Q4725">
            <v>2004</v>
          </cell>
          <cell r="R4725" t="str">
            <v>200410</v>
          </cell>
          <cell r="S4725">
            <v>38287</v>
          </cell>
          <cell r="T4725">
            <v>2582.39</v>
          </cell>
          <cell r="U4725">
            <v>2580.2351612903217</v>
          </cell>
          <cell r="V4725">
            <v>2628.4739890710371</v>
          </cell>
        </row>
        <row r="4726">
          <cell r="B4726">
            <v>32359</v>
          </cell>
          <cell r="C4726">
            <v>1</v>
          </cell>
          <cell r="D4726">
            <v>1</v>
          </cell>
          <cell r="Q4726">
            <v>2004</v>
          </cell>
          <cell r="R4726" t="str">
            <v>200410</v>
          </cell>
          <cell r="S4726">
            <v>38288</v>
          </cell>
          <cell r="T4726">
            <v>2579.59</v>
          </cell>
          <cell r="U4726">
            <v>2580.2351612903217</v>
          </cell>
          <cell r="V4726">
            <v>2628.4739890710371</v>
          </cell>
        </row>
        <row r="4727">
          <cell r="B4727">
            <v>32360</v>
          </cell>
          <cell r="C4727">
            <v>1</v>
          </cell>
          <cell r="D4727">
            <v>1</v>
          </cell>
          <cell r="Q4727">
            <v>2004</v>
          </cell>
          <cell r="R4727" t="str">
            <v>200410</v>
          </cell>
          <cell r="S4727">
            <v>38289</v>
          </cell>
          <cell r="T4727">
            <v>2585.8000000000002</v>
          </cell>
          <cell r="U4727">
            <v>2580.2351612903217</v>
          </cell>
          <cell r="V4727">
            <v>2628.4739890710371</v>
          </cell>
        </row>
        <row r="4728">
          <cell r="B4728">
            <v>32361</v>
          </cell>
          <cell r="C4728">
            <v>1</v>
          </cell>
          <cell r="D4728">
            <v>1</v>
          </cell>
          <cell r="Q4728">
            <v>2004</v>
          </cell>
          <cell r="R4728" t="str">
            <v>200410</v>
          </cell>
          <cell r="S4728">
            <v>38290</v>
          </cell>
          <cell r="T4728">
            <v>2575.19</v>
          </cell>
          <cell r="U4728">
            <v>2580.2351612903217</v>
          </cell>
          <cell r="V4728">
            <v>2628.4739890710371</v>
          </cell>
        </row>
        <row r="4729">
          <cell r="B4729">
            <v>32362</v>
          </cell>
          <cell r="C4729">
            <v>1</v>
          </cell>
          <cell r="D4729">
            <v>1</v>
          </cell>
          <cell r="Q4729">
            <v>2004</v>
          </cell>
          <cell r="R4729" t="str">
            <v>200410</v>
          </cell>
          <cell r="S4729">
            <v>38291</v>
          </cell>
          <cell r="T4729">
            <v>2575.19</v>
          </cell>
          <cell r="U4729">
            <v>2580.2351612903217</v>
          </cell>
          <cell r="V4729">
            <v>2628.4739890710371</v>
          </cell>
        </row>
        <row r="4730">
          <cell r="B4730">
            <v>32363</v>
          </cell>
          <cell r="C4730">
            <v>1</v>
          </cell>
          <cell r="D4730">
            <v>1</v>
          </cell>
          <cell r="Q4730">
            <v>2004</v>
          </cell>
          <cell r="R4730" t="str">
            <v>200411</v>
          </cell>
          <cell r="S4730">
            <v>38292</v>
          </cell>
          <cell r="T4730">
            <v>2575.19</v>
          </cell>
          <cell r="U4730">
            <v>2530.1643333333341</v>
          </cell>
          <cell r="V4730">
            <v>2628.4739890710371</v>
          </cell>
        </row>
        <row r="4731">
          <cell r="B4731">
            <v>32364</v>
          </cell>
          <cell r="C4731">
            <v>1</v>
          </cell>
          <cell r="D4731">
            <v>1</v>
          </cell>
          <cell r="Q4731">
            <v>2004</v>
          </cell>
          <cell r="R4731" t="str">
            <v>200411</v>
          </cell>
          <cell r="S4731">
            <v>38293</v>
          </cell>
          <cell r="T4731">
            <v>2575.19</v>
          </cell>
          <cell r="U4731">
            <v>2530.1643333333341</v>
          </cell>
          <cell r="V4731">
            <v>2628.4739890710371</v>
          </cell>
        </row>
        <row r="4732">
          <cell r="B4732">
            <v>32365</v>
          </cell>
          <cell r="C4732">
            <v>1</v>
          </cell>
          <cell r="D4732">
            <v>1</v>
          </cell>
          <cell r="Q4732">
            <v>2004</v>
          </cell>
          <cell r="R4732" t="str">
            <v>200411</v>
          </cell>
          <cell r="S4732">
            <v>38294</v>
          </cell>
          <cell r="T4732">
            <v>2568.08</v>
          </cell>
          <cell r="U4732">
            <v>2530.1643333333341</v>
          </cell>
          <cell r="V4732">
            <v>2628.4739890710371</v>
          </cell>
        </row>
        <row r="4733">
          <cell r="B4733">
            <v>32366</v>
          </cell>
          <cell r="C4733">
            <v>1</v>
          </cell>
          <cell r="D4733">
            <v>1</v>
          </cell>
          <cell r="Q4733">
            <v>2004</v>
          </cell>
          <cell r="R4733" t="str">
            <v>200411</v>
          </cell>
          <cell r="S4733">
            <v>38295</v>
          </cell>
          <cell r="T4733">
            <v>2561.2800000000002</v>
          </cell>
          <cell r="U4733">
            <v>2530.1643333333341</v>
          </cell>
          <cell r="V4733">
            <v>2628.4739890710371</v>
          </cell>
        </row>
        <row r="4734">
          <cell r="B4734">
            <v>32367</v>
          </cell>
          <cell r="C4734">
            <v>1</v>
          </cell>
          <cell r="D4734">
            <v>1</v>
          </cell>
          <cell r="Q4734">
            <v>2004</v>
          </cell>
          <cell r="R4734" t="str">
            <v>200411</v>
          </cell>
          <cell r="S4734">
            <v>38296</v>
          </cell>
          <cell r="T4734">
            <v>2550.37</v>
          </cell>
          <cell r="U4734">
            <v>2530.1643333333341</v>
          </cell>
          <cell r="V4734">
            <v>2628.4739890710371</v>
          </cell>
        </row>
        <row r="4735">
          <cell r="B4735">
            <v>32368</v>
          </cell>
          <cell r="C4735">
            <v>1</v>
          </cell>
          <cell r="D4735">
            <v>1</v>
          </cell>
          <cell r="Q4735">
            <v>2004</v>
          </cell>
          <cell r="R4735" t="str">
            <v>200411</v>
          </cell>
          <cell r="S4735">
            <v>38297</v>
          </cell>
          <cell r="T4735">
            <v>2547.79</v>
          </cell>
          <cell r="U4735">
            <v>2530.1643333333341</v>
          </cell>
          <cell r="V4735">
            <v>2628.4739890710371</v>
          </cell>
        </row>
        <row r="4736">
          <cell r="B4736">
            <v>32369</v>
          </cell>
          <cell r="C4736">
            <v>1</v>
          </cell>
          <cell r="D4736">
            <v>1</v>
          </cell>
          <cell r="Q4736">
            <v>2004</v>
          </cell>
          <cell r="R4736" t="str">
            <v>200411</v>
          </cell>
          <cell r="S4736">
            <v>38298</v>
          </cell>
          <cell r="T4736">
            <v>2547.79</v>
          </cell>
          <cell r="U4736">
            <v>2530.1643333333341</v>
          </cell>
          <cell r="V4736">
            <v>2628.4739890710371</v>
          </cell>
        </row>
        <row r="4737">
          <cell r="B4737">
            <v>32370</v>
          </cell>
          <cell r="C4737">
            <v>1</v>
          </cell>
          <cell r="D4737">
            <v>1</v>
          </cell>
          <cell r="Q4737">
            <v>2004</v>
          </cell>
          <cell r="R4737" t="str">
            <v>200411</v>
          </cell>
          <cell r="S4737">
            <v>38299</v>
          </cell>
          <cell r="T4737">
            <v>2547.79</v>
          </cell>
          <cell r="U4737">
            <v>2530.1643333333341</v>
          </cell>
          <cell r="V4737">
            <v>2628.4739890710371</v>
          </cell>
        </row>
        <row r="4738">
          <cell r="B4738">
            <v>32371</v>
          </cell>
          <cell r="C4738">
            <v>1</v>
          </cell>
          <cell r="D4738">
            <v>1</v>
          </cell>
          <cell r="Q4738">
            <v>2004</v>
          </cell>
          <cell r="R4738" t="str">
            <v>200411</v>
          </cell>
          <cell r="S4738">
            <v>38300</v>
          </cell>
          <cell r="T4738">
            <v>2544.65</v>
          </cell>
          <cell r="U4738">
            <v>2530.1643333333341</v>
          </cell>
          <cell r="V4738">
            <v>2628.4739890710371</v>
          </cell>
        </row>
        <row r="4739">
          <cell r="B4739">
            <v>32372</v>
          </cell>
          <cell r="C4739">
            <v>1</v>
          </cell>
          <cell r="D4739">
            <v>1</v>
          </cell>
          <cell r="Q4739">
            <v>2004</v>
          </cell>
          <cell r="R4739" t="str">
            <v>200411</v>
          </cell>
          <cell r="S4739">
            <v>38301</v>
          </cell>
          <cell r="T4739">
            <v>2542.1999999999998</v>
          </cell>
          <cell r="U4739">
            <v>2530.1643333333341</v>
          </cell>
          <cell r="V4739">
            <v>2628.4739890710371</v>
          </cell>
        </row>
        <row r="4740">
          <cell r="B4740">
            <v>32373</v>
          </cell>
          <cell r="C4740">
            <v>1</v>
          </cell>
          <cell r="D4740">
            <v>1</v>
          </cell>
          <cell r="Q4740">
            <v>2004</v>
          </cell>
          <cell r="R4740" t="str">
            <v>200411</v>
          </cell>
          <cell r="S4740">
            <v>38302</v>
          </cell>
          <cell r="T4740">
            <v>2540.4699999999998</v>
          </cell>
          <cell r="U4740">
            <v>2530.1643333333341</v>
          </cell>
          <cell r="V4740">
            <v>2628.4739890710371</v>
          </cell>
        </row>
        <row r="4741">
          <cell r="B4741">
            <v>32374</v>
          </cell>
          <cell r="C4741">
            <v>1</v>
          </cell>
          <cell r="D4741">
            <v>1</v>
          </cell>
          <cell r="Q4741">
            <v>2004</v>
          </cell>
          <cell r="R4741" t="str">
            <v>200411</v>
          </cell>
          <cell r="S4741">
            <v>38303</v>
          </cell>
          <cell r="T4741">
            <v>2540.4699999999998</v>
          </cell>
          <cell r="U4741">
            <v>2530.1643333333341</v>
          </cell>
          <cell r="V4741">
            <v>2628.4739890710371</v>
          </cell>
        </row>
        <row r="4742">
          <cell r="B4742">
            <v>32375</v>
          </cell>
          <cell r="C4742">
            <v>1</v>
          </cell>
          <cell r="D4742">
            <v>1</v>
          </cell>
          <cell r="Q4742">
            <v>2004</v>
          </cell>
          <cell r="R4742" t="str">
            <v>200411</v>
          </cell>
          <cell r="S4742">
            <v>38304</v>
          </cell>
          <cell r="T4742">
            <v>2541.98</v>
          </cell>
          <cell r="U4742">
            <v>2530.1643333333341</v>
          </cell>
          <cell r="V4742">
            <v>2628.4739890710371</v>
          </cell>
        </row>
        <row r="4743">
          <cell r="B4743">
            <v>32376</v>
          </cell>
          <cell r="C4743">
            <v>1</v>
          </cell>
          <cell r="D4743">
            <v>1</v>
          </cell>
          <cell r="Q4743">
            <v>2004</v>
          </cell>
          <cell r="R4743" t="str">
            <v>200411</v>
          </cell>
          <cell r="S4743">
            <v>38305</v>
          </cell>
          <cell r="T4743">
            <v>2541.98</v>
          </cell>
          <cell r="U4743">
            <v>2530.1643333333341</v>
          </cell>
          <cell r="V4743">
            <v>2628.4739890710371</v>
          </cell>
        </row>
        <row r="4744">
          <cell r="B4744">
            <v>32377</v>
          </cell>
          <cell r="C4744">
            <v>1</v>
          </cell>
          <cell r="D4744">
            <v>1</v>
          </cell>
          <cell r="Q4744">
            <v>2004</v>
          </cell>
          <cell r="R4744" t="str">
            <v>200411</v>
          </cell>
          <cell r="S4744">
            <v>38306</v>
          </cell>
          <cell r="T4744">
            <v>2541.98</v>
          </cell>
          <cell r="U4744">
            <v>2530.1643333333341</v>
          </cell>
          <cell r="V4744">
            <v>2628.4739890710371</v>
          </cell>
        </row>
        <row r="4745">
          <cell r="B4745">
            <v>32378</v>
          </cell>
          <cell r="C4745">
            <v>1</v>
          </cell>
          <cell r="D4745">
            <v>1</v>
          </cell>
          <cell r="Q4745">
            <v>2004</v>
          </cell>
          <cell r="R4745" t="str">
            <v>200411</v>
          </cell>
          <cell r="S4745">
            <v>38307</v>
          </cell>
          <cell r="T4745">
            <v>2541.98</v>
          </cell>
          <cell r="U4745">
            <v>2530.1643333333341</v>
          </cell>
          <cell r="V4745">
            <v>2628.4739890710371</v>
          </cell>
        </row>
        <row r="4746">
          <cell r="B4746">
            <v>32379</v>
          </cell>
          <cell r="C4746">
            <v>1</v>
          </cell>
          <cell r="D4746">
            <v>1</v>
          </cell>
          <cell r="Q4746">
            <v>2004</v>
          </cell>
          <cell r="R4746" t="str">
            <v>200411</v>
          </cell>
          <cell r="S4746">
            <v>38308</v>
          </cell>
          <cell r="T4746">
            <v>2535.89</v>
          </cell>
          <cell r="U4746">
            <v>2530.1643333333341</v>
          </cell>
          <cell r="V4746">
            <v>2628.4739890710371</v>
          </cell>
        </row>
        <row r="4747">
          <cell r="B4747">
            <v>32380</v>
          </cell>
          <cell r="C4747">
            <v>1</v>
          </cell>
          <cell r="D4747">
            <v>1</v>
          </cell>
          <cell r="Q4747">
            <v>2004</v>
          </cell>
          <cell r="R4747" t="str">
            <v>200411</v>
          </cell>
          <cell r="S4747">
            <v>38309</v>
          </cell>
          <cell r="T4747">
            <v>2523.41</v>
          </cell>
          <cell r="U4747">
            <v>2530.1643333333341</v>
          </cell>
          <cell r="V4747">
            <v>2628.4739890710371</v>
          </cell>
        </row>
        <row r="4748">
          <cell r="B4748">
            <v>32381</v>
          </cell>
          <cell r="C4748">
            <v>1</v>
          </cell>
          <cell r="D4748">
            <v>1</v>
          </cell>
          <cell r="Q4748">
            <v>2004</v>
          </cell>
          <cell r="R4748" t="str">
            <v>200411</v>
          </cell>
          <cell r="S4748">
            <v>38310</v>
          </cell>
          <cell r="T4748">
            <v>2515.3200000000002</v>
          </cell>
          <cell r="U4748">
            <v>2530.1643333333341</v>
          </cell>
          <cell r="V4748">
            <v>2628.4739890710371</v>
          </cell>
        </row>
        <row r="4749">
          <cell r="B4749">
            <v>32382</v>
          </cell>
          <cell r="C4749">
            <v>1</v>
          </cell>
          <cell r="D4749">
            <v>1</v>
          </cell>
          <cell r="Q4749">
            <v>2004</v>
          </cell>
          <cell r="R4749" t="str">
            <v>200411</v>
          </cell>
          <cell r="S4749">
            <v>38311</v>
          </cell>
          <cell r="T4749">
            <v>2517.86</v>
          </cell>
          <cell r="U4749">
            <v>2530.1643333333341</v>
          </cell>
          <cell r="V4749">
            <v>2628.4739890710371</v>
          </cell>
        </row>
        <row r="4750">
          <cell r="B4750">
            <v>32383</v>
          </cell>
          <cell r="C4750">
            <v>1</v>
          </cell>
          <cell r="D4750">
            <v>1</v>
          </cell>
          <cell r="Q4750">
            <v>2004</v>
          </cell>
          <cell r="R4750" t="str">
            <v>200411</v>
          </cell>
          <cell r="S4750">
            <v>38312</v>
          </cell>
          <cell r="T4750">
            <v>2517.86</v>
          </cell>
          <cell r="U4750">
            <v>2530.1643333333341</v>
          </cell>
          <cell r="V4750">
            <v>2628.4739890710371</v>
          </cell>
        </row>
        <row r="4751">
          <cell r="B4751">
            <v>32384</v>
          </cell>
          <cell r="C4751">
            <v>1</v>
          </cell>
          <cell r="D4751">
            <v>1</v>
          </cell>
          <cell r="Q4751">
            <v>2004</v>
          </cell>
          <cell r="R4751" t="str">
            <v>200411</v>
          </cell>
          <cell r="S4751">
            <v>38313</v>
          </cell>
          <cell r="T4751">
            <v>2517.86</v>
          </cell>
          <cell r="U4751">
            <v>2530.1643333333341</v>
          </cell>
          <cell r="V4751">
            <v>2628.4739890710371</v>
          </cell>
        </row>
        <row r="4752">
          <cell r="B4752">
            <v>32385</v>
          </cell>
          <cell r="C4752">
            <v>1</v>
          </cell>
          <cell r="D4752">
            <v>1</v>
          </cell>
          <cell r="Q4752">
            <v>2004</v>
          </cell>
          <cell r="R4752" t="str">
            <v>200411</v>
          </cell>
          <cell r="S4752">
            <v>38314</v>
          </cell>
          <cell r="T4752">
            <v>2521.81</v>
          </cell>
          <cell r="U4752">
            <v>2530.1643333333341</v>
          </cell>
          <cell r="V4752">
            <v>2628.4739890710371</v>
          </cell>
        </row>
        <row r="4753">
          <cell r="B4753">
            <v>32386</v>
          </cell>
          <cell r="C4753">
            <v>1</v>
          </cell>
          <cell r="D4753">
            <v>1</v>
          </cell>
          <cell r="Q4753">
            <v>2004</v>
          </cell>
          <cell r="R4753" t="str">
            <v>200411</v>
          </cell>
          <cell r="S4753">
            <v>38315</v>
          </cell>
          <cell r="T4753">
            <v>2509.79</v>
          </cell>
          <cell r="U4753">
            <v>2530.1643333333341</v>
          </cell>
          <cell r="V4753">
            <v>2628.4739890710371</v>
          </cell>
        </row>
        <row r="4754">
          <cell r="B4754">
            <v>32387</v>
          </cell>
          <cell r="C4754">
            <v>1</v>
          </cell>
          <cell r="D4754">
            <v>1</v>
          </cell>
          <cell r="Q4754">
            <v>2004</v>
          </cell>
          <cell r="R4754" t="str">
            <v>200411</v>
          </cell>
          <cell r="S4754">
            <v>38316</v>
          </cell>
          <cell r="T4754">
            <v>2501.88</v>
          </cell>
          <cell r="U4754">
            <v>2530.1643333333341</v>
          </cell>
          <cell r="V4754">
            <v>2628.4739890710371</v>
          </cell>
        </row>
        <row r="4755">
          <cell r="B4755">
            <v>32388</v>
          </cell>
          <cell r="C4755">
            <v>1</v>
          </cell>
          <cell r="D4755">
            <v>1</v>
          </cell>
          <cell r="Q4755">
            <v>2004</v>
          </cell>
          <cell r="R4755" t="str">
            <v>200411</v>
          </cell>
          <cell r="S4755">
            <v>38317</v>
          </cell>
          <cell r="T4755">
            <v>2501.88</v>
          </cell>
          <cell r="U4755">
            <v>2530.1643333333341</v>
          </cell>
          <cell r="V4755">
            <v>2628.4739890710371</v>
          </cell>
        </row>
        <row r="4756">
          <cell r="B4756">
            <v>32389</v>
          </cell>
          <cell r="C4756">
            <v>1</v>
          </cell>
          <cell r="D4756">
            <v>1</v>
          </cell>
          <cell r="Q4756">
            <v>2004</v>
          </cell>
          <cell r="R4756" t="str">
            <v>200411</v>
          </cell>
          <cell r="S4756">
            <v>38318</v>
          </cell>
          <cell r="T4756">
            <v>2484.36</v>
          </cell>
          <cell r="U4756">
            <v>2530.1643333333341</v>
          </cell>
          <cell r="V4756">
            <v>2628.4739890710371</v>
          </cell>
        </row>
        <row r="4757">
          <cell r="B4757">
            <v>32390</v>
          </cell>
          <cell r="C4757">
            <v>1</v>
          </cell>
          <cell r="D4757">
            <v>1</v>
          </cell>
          <cell r="Q4757">
            <v>2004</v>
          </cell>
          <cell r="R4757" t="str">
            <v>200411</v>
          </cell>
          <cell r="S4757">
            <v>38319</v>
          </cell>
          <cell r="T4757">
            <v>2484.36</v>
          </cell>
          <cell r="U4757">
            <v>2530.1643333333341</v>
          </cell>
          <cell r="V4757">
            <v>2628.4739890710371</v>
          </cell>
        </row>
        <row r="4758">
          <cell r="B4758">
            <v>32391</v>
          </cell>
          <cell r="C4758">
            <v>1</v>
          </cell>
          <cell r="D4758">
            <v>1</v>
          </cell>
          <cell r="Q4758">
            <v>2004</v>
          </cell>
          <cell r="R4758" t="str">
            <v>200411</v>
          </cell>
          <cell r="S4758">
            <v>38320</v>
          </cell>
          <cell r="T4758">
            <v>2484.36</v>
          </cell>
          <cell r="U4758">
            <v>2530.1643333333341</v>
          </cell>
          <cell r="V4758">
            <v>2628.4739890710371</v>
          </cell>
        </row>
        <row r="4759">
          <cell r="B4759">
            <v>32392</v>
          </cell>
          <cell r="C4759">
            <v>1</v>
          </cell>
          <cell r="D4759">
            <v>1</v>
          </cell>
          <cell r="Q4759">
            <v>2004</v>
          </cell>
          <cell r="R4759" t="str">
            <v>200411</v>
          </cell>
          <cell r="S4759">
            <v>38321</v>
          </cell>
          <cell r="T4759">
            <v>2479.1</v>
          </cell>
          <cell r="U4759">
            <v>2530.1643333333341</v>
          </cell>
          <cell r="V4759">
            <v>2628.4739890710371</v>
          </cell>
        </row>
        <row r="4760">
          <cell r="B4760">
            <v>32393</v>
          </cell>
          <cell r="C4760">
            <v>1</v>
          </cell>
          <cell r="D4760">
            <v>1</v>
          </cell>
          <cell r="Q4760">
            <v>2004</v>
          </cell>
          <cell r="R4760" t="str">
            <v>200412</v>
          </cell>
          <cell r="S4760">
            <v>38322</v>
          </cell>
          <cell r="T4760">
            <v>2479.1799999999998</v>
          </cell>
          <cell r="U4760">
            <v>2413.2890322580643</v>
          </cell>
          <cell r="V4760">
            <v>2628.4739890710371</v>
          </cell>
        </row>
        <row r="4761">
          <cell r="B4761">
            <v>32394</v>
          </cell>
          <cell r="C4761">
            <v>1</v>
          </cell>
          <cell r="D4761">
            <v>1</v>
          </cell>
          <cell r="Q4761">
            <v>2004</v>
          </cell>
          <cell r="R4761" t="str">
            <v>200412</v>
          </cell>
          <cell r="S4761">
            <v>38323</v>
          </cell>
          <cell r="T4761">
            <v>2472.12</v>
          </cell>
          <cell r="U4761">
            <v>2413.2890322580643</v>
          </cell>
          <cell r="V4761">
            <v>2628.4739890710371</v>
          </cell>
        </row>
        <row r="4762">
          <cell r="B4762">
            <v>32395</v>
          </cell>
          <cell r="C4762">
            <v>1</v>
          </cell>
          <cell r="D4762">
            <v>1</v>
          </cell>
          <cell r="Q4762">
            <v>2004</v>
          </cell>
          <cell r="R4762" t="str">
            <v>200412</v>
          </cell>
          <cell r="S4762">
            <v>38324</v>
          </cell>
          <cell r="T4762">
            <v>2481.9299999999998</v>
          </cell>
          <cell r="U4762">
            <v>2413.2890322580643</v>
          </cell>
          <cell r="V4762">
            <v>2628.4739890710371</v>
          </cell>
        </row>
        <row r="4763">
          <cell r="B4763">
            <v>32396</v>
          </cell>
          <cell r="C4763">
            <v>1</v>
          </cell>
          <cell r="D4763">
            <v>1</v>
          </cell>
          <cell r="Q4763">
            <v>2004</v>
          </cell>
          <cell r="R4763" t="str">
            <v>200412</v>
          </cell>
          <cell r="S4763">
            <v>38325</v>
          </cell>
          <cell r="T4763">
            <v>2475.23</v>
          </cell>
          <cell r="U4763">
            <v>2413.2890322580643</v>
          </cell>
          <cell r="V4763">
            <v>2628.4739890710371</v>
          </cell>
        </row>
        <row r="4764">
          <cell r="B4764">
            <v>32397</v>
          </cell>
          <cell r="C4764">
            <v>1</v>
          </cell>
          <cell r="D4764">
            <v>1</v>
          </cell>
          <cell r="Q4764">
            <v>2004</v>
          </cell>
          <cell r="R4764" t="str">
            <v>200412</v>
          </cell>
          <cell r="S4764">
            <v>38326</v>
          </cell>
          <cell r="T4764">
            <v>2475.23</v>
          </cell>
          <cell r="U4764">
            <v>2413.2890322580643</v>
          </cell>
          <cell r="V4764">
            <v>2628.4739890710371</v>
          </cell>
        </row>
        <row r="4765">
          <cell r="B4765">
            <v>32398</v>
          </cell>
          <cell r="C4765">
            <v>1</v>
          </cell>
          <cell r="D4765">
            <v>1</v>
          </cell>
          <cell r="Q4765">
            <v>2004</v>
          </cell>
          <cell r="R4765" t="str">
            <v>200412</v>
          </cell>
          <cell r="S4765">
            <v>38327</v>
          </cell>
          <cell r="T4765">
            <v>2475.23</v>
          </cell>
          <cell r="U4765">
            <v>2413.2890322580643</v>
          </cell>
          <cell r="V4765">
            <v>2628.4739890710371</v>
          </cell>
        </row>
        <row r="4766">
          <cell r="B4766">
            <v>32399</v>
          </cell>
          <cell r="C4766">
            <v>1</v>
          </cell>
          <cell r="D4766">
            <v>1</v>
          </cell>
          <cell r="Q4766">
            <v>2004</v>
          </cell>
          <cell r="R4766" t="str">
            <v>200412</v>
          </cell>
          <cell r="S4766">
            <v>38328</v>
          </cell>
          <cell r="T4766">
            <v>2466.71</v>
          </cell>
          <cell r="U4766">
            <v>2413.2890322580643</v>
          </cell>
          <cell r="V4766">
            <v>2628.4739890710371</v>
          </cell>
        </row>
        <row r="4767">
          <cell r="B4767">
            <v>32400</v>
          </cell>
          <cell r="C4767">
            <v>1</v>
          </cell>
          <cell r="D4767">
            <v>1</v>
          </cell>
          <cell r="Q4767">
            <v>2004</v>
          </cell>
          <cell r="R4767" t="str">
            <v>200412</v>
          </cell>
          <cell r="S4767">
            <v>38329</v>
          </cell>
          <cell r="T4767">
            <v>2455.12</v>
          </cell>
          <cell r="U4767">
            <v>2413.2890322580643</v>
          </cell>
          <cell r="V4767">
            <v>2628.4739890710371</v>
          </cell>
        </row>
        <row r="4768">
          <cell r="B4768">
            <v>32401</v>
          </cell>
          <cell r="C4768">
            <v>1</v>
          </cell>
          <cell r="D4768">
            <v>1</v>
          </cell>
          <cell r="Q4768">
            <v>2004</v>
          </cell>
          <cell r="R4768" t="str">
            <v>200412</v>
          </cell>
          <cell r="S4768">
            <v>38330</v>
          </cell>
          <cell r="T4768">
            <v>2455.12</v>
          </cell>
          <cell r="U4768">
            <v>2413.2890322580643</v>
          </cell>
          <cell r="V4768">
            <v>2628.4739890710371</v>
          </cell>
        </row>
        <row r="4769">
          <cell r="B4769">
            <v>32402</v>
          </cell>
          <cell r="C4769">
            <v>1</v>
          </cell>
          <cell r="D4769">
            <v>1</v>
          </cell>
          <cell r="Q4769">
            <v>2004</v>
          </cell>
          <cell r="R4769" t="str">
            <v>200412</v>
          </cell>
          <cell r="S4769">
            <v>38331</v>
          </cell>
          <cell r="T4769">
            <v>2464.19</v>
          </cell>
          <cell r="U4769">
            <v>2413.2890322580643</v>
          </cell>
          <cell r="V4769">
            <v>2628.4739890710371</v>
          </cell>
        </row>
        <row r="4770">
          <cell r="B4770">
            <v>32403</v>
          </cell>
          <cell r="C4770">
            <v>1</v>
          </cell>
          <cell r="D4770">
            <v>1</v>
          </cell>
          <cell r="Q4770">
            <v>2004</v>
          </cell>
          <cell r="R4770" t="str">
            <v>200412</v>
          </cell>
          <cell r="S4770">
            <v>38332</v>
          </cell>
          <cell r="T4770">
            <v>2440.7199999999998</v>
          </cell>
          <cell r="U4770">
            <v>2413.2890322580643</v>
          </cell>
          <cell r="V4770">
            <v>2628.4739890710371</v>
          </cell>
        </row>
        <row r="4771">
          <cell r="B4771">
            <v>32404</v>
          </cell>
          <cell r="C4771">
            <v>1</v>
          </cell>
          <cell r="D4771">
            <v>1</v>
          </cell>
          <cell r="Q4771">
            <v>2004</v>
          </cell>
          <cell r="R4771" t="str">
            <v>200412</v>
          </cell>
          <cell r="S4771">
            <v>38333</v>
          </cell>
          <cell r="T4771">
            <v>2440.7199999999998</v>
          </cell>
          <cell r="U4771">
            <v>2413.2890322580643</v>
          </cell>
          <cell r="V4771">
            <v>2628.4739890710371</v>
          </cell>
        </row>
        <row r="4772">
          <cell r="B4772">
            <v>32405</v>
          </cell>
          <cell r="C4772">
            <v>1</v>
          </cell>
          <cell r="D4772">
            <v>1</v>
          </cell>
          <cell r="Q4772">
            <v>2004</v>
          </cell>
          <cell r="R4772" t="str">
            <v>200412</v>
          </cell>
          <cell r="S4772">
            <v>38334</v>
          </cell>
          <cell r="T4772">
            <v>2440.7199999999998</v>
          </cell>
          <cell r="U4772">
            <v>2413.2890322580643</v>
          </cell>
          <cell r="V4772">
            <v>2628.4739890710371</v>
          </cell>
        </row>
        <row r="4773">
          <cell r="B4773">
            <v>32406</v>
          </cell>
          <cell r="C4773">
            <v>1</v>
          </cell>
          <cell r="D4773">
            <v>1</v>
          </cell>
          <cell r="Q4773">
            <v>2004</v>
          </cell>
          <cell r="R4773" t="str">
            <v>200412</v>
          </cell>
          <cell r="S4773">
            <v>38335</v>
          </cell>
          <cell r="T4773">
            <v>2416.29</v>
          </cell>
          <cell r="U4773">
            <v>2413.2890322580643</v>
          </cell>
          <cell r="V4773">
            <v>2628.4739890710371</v>
          </cell>
        </row>
        <row r="4774">
          <cell r="B4774">
            <v>32407</v>
          </cell>
          <cell r="C4774">
            <v>1</v>
          </cell>
          <cell r="D4774">
            <v>1</v>
          </cell>
          <cell r="Q4774">
            <v>2004</v>
          </cell>
          <cell r="R4774" t="str">
            <v>200412</v>
          </cell>
          <cell r="S4774">
            <v>38336</v>
          </cell>
          <cell r="T4774">
            <v>2385.1</v>
          </cell>
          <cell r="U4774">
            <v>2413.2890322580643</v>
          </cell>
          <cell r="V4774">
            <v>2628.4739890710371</v>
          </cell>
        </row>
        <row r="4775">
          <cell r="B4775">
            <v>32408</v>
          </cell>
          <cell r="C4775">
            <v>1</v>
          </cell>
          <cell r="D4775">
            <v>1</v>
          </cell>
          <cell r="Q4775">
            <v>2004</v>
          </cell>
          <cell r="R4775" t="str">
            <v>200412</v>
          </cell>
          <cell r="S4775">
            <v>38337</v>
          </cell>
          <cell r="T4775">
            <v>2376.37</v>
          </cell>
          <cell r="U4775">
            <v>2413.2890322580643</v>
          </cell>
          <cell r="V4775">
            <v>2628.4739890710371</v>
          </cell>
        </row>
        <row r="4776">
          <cell r="B4776">
            <v>32409</v>
          </cell>
          <cell r="C4776">
            <v>1</v>
          </cell>
          <cell r="D4776">
            <v>1</v>
          </cell>
          <cell r="Q4776">
            <v>2004</v>
          </cell>
          <cell r="R4776" t="str">
            <v>200412</v>
          </cell>
          <cell r="S4776">
            <v>38338</v>
          </cell>
          <cell r="T4776">
            <v>2365.75</v>
          </cell>
          <cell r="U4776">
            <v>2413.2890322580643</v>
          </cell>
          <cell r="V4776">
            <v>2628.4739890710371</v>
          </cell>
        </row>
        <row r="4777">
          <cell r="B4777">
            <v>32410</v>
          </cell>
          <cell r="C4777">
            <v>1</v>
          </cell>
          <cell r="D4777">
            <v>1</v>
          </cell>
          <cell r="Q4777">
            <v>2004</v>
          </cell>
          <cell r="R4777" t="str">
            <v>200412</v>
          </cell>
          <cell r="S4777">
            <v>38339</v>
          </cell>
          <cell r="T4777">
            <v>2361.46</v>
          </cell>
          <cell r="U4777">
            <v>2413.2890322580643</v>
          </cell>
          <cell r="V4777">
            <v>2628.4739890710371</v>
          </cell>
        </row>
        <row r="4778">
          <cell r="B4778">
            <v>32411</v>
          </cell>
          <cell r="C4778">
            <v>1</v>
          </cell>
          <cell r="D4778">
            <v>1</v>
          </cell>
          <cell r="Q4778">
            <v>2004</v>
          </cell>
          <cell r="R4778" t="str">
            <v>200412</v>
          </cell>
          <cell r="S4778">
            <v>38340</v>
          </cell>
          <cell r="T4778">
            <v>2361.46</v>
          </cell>
          <cell r="U4778">
            <v>2413.2890322580643</v>
          </cell>
          <cell r="V4778">
            <v>2628.4739890710371</v>
          </cell>
        </row>
        <row r="4779">
          <cell r="B4779">
            <v>32412</v>
          </cell>
          <cell r="C4779">
            <v>1</v>
          </cell>
          <cell r="D4779">
            <v>1</v>
          </cell>
          <cell r="Q4779">
            <v>2004</v>
          </cell>
          <cell r="R4779" t="str">
            <v>200412</v>
          </cell>
          <cell r="S4779">
            <v>38341</v>
          </cell>
          <cell r="T4779">
            <v>2361.46</v>
          </cell>
          <cell r="U4779">
            <v>2413.2890322580643</v>
          </cell>
          <cell r="V4779">
            <v>2628.4739890710371</v>
          </cell>
        </row>
        <row r="4780">
          <cell r="B4780">
            <v>32413</v>
          </cell>
          <cell r="C4780">
            <v>1</v>
          </cell>
          <cell r="D4780">
            <v>1</v>
          </cell>
          <cell r="Q4780">
            <v>2004</v>
          </cell>
          <cell r="R4780" t="str">
            <v>200412</v>
          </cell>
          <cell r="S4780">
            <v>38342</v>
          </cell>
          <cell r="T4780">
            <v>2329.79</v>
          </cell>
          <cell r="U4780">
            <v>2413.2890322580643</v>
          </cell>
          <cell r="V4780">
            <v>2628.4739890710371</v>
          </cell>
        </row>
        <row r="4781">
          <cell r="B4781">
            <v>32414</v>
          </cell>
          <cell r="C4781">
            <v>1</v>
          </cell>
          <cell r="D4781">
            <v>1</v>
          </cell>
          <cell r="Q4781">
            <v>2004</v>
          </cell>
          <cell r="R4781" t="str">
            <v>200412</v>
          </cell>
          <cell r="S4781">
            <v>38343</v>
          </cell>
          <cell r="T4781">
            <v>2316.12</v>
          </cell>
          <cell r="U4781">
            <v>2413.2890322580643</v>
          </cell>
          <cell r="V4781">
            <v>2628.4739890710371</v>
          </cell>
        </row>
        <row r="4782">
          <cell r="B4782">
            <v>32415</v>
          </cell>
          <cell r="C4782">
            <v>1</v>
          </cell>
          <cell r="D4782">
            <v>1</v>
          </cell>
          <cell r="Q4782">
            <v>2004</v>
          </cell>
          <cell r="R4782" t="str">
            <v>200412</v>
          </cell>
          <cell r="S4782">
            <v>38344</v>
          </cell>
          <cell r="T4782">
            <v>2381.0300000000002</v>
          </cell>
          <cell r="U4782">
            <v>2413.2890322580643</v>
          </cell>
          <cell r="V4782">
            <v>2628.4739890710371</v>
          </cell>
        </row>
        <row r="4783">
          <cell r="B4783">
            <v>32416</v>
          </cell>
          <cell r="C4783">
            <v>1</v>
          </cell>
          <cell r="D4783">
            <v>1</v>
          </cell>
          <cell r="Q4783">
            <v>2004</v>
          </cell>
          <cell r="R4783" t="str">
            <v>200412</v>
          </cell>
          <cell r="S4783">
            <v>38345</v>
          </cell>
          <cell r="T4783">
            <v>2404.4</v>
          </cell>
          <cell r="U4783">
            <v>2413.2890322580643</v>
          </cell>
          <cell r="V4783">
            <v>2628.4739890710371</v>
          </cell>
        </row>
        <row r="4784">
          <cell r="B4784">
            <v>32417</v>
          </cell>
          <cell r="C4784">
            <v>1</v>
          </cell>
          <cell r="D4784">
            <v>1</v>
          </cell>
          <cell r="Q4784">
            <v>2004</v>
          </cell>
          <cell r="R4784" t="str">
            <v>200412</v>
          </cell>
          <cell r="S4784">
            <v>38346</v>
          </cell>
          <cell r="T4784">
            <v>2375.9899999999998</v>
          </cell>
          <cell r="U4784">
            <v>2413.2890322580643</v>
          </cell>
          <cell r="V4784">
            <v>2628.4739890710371</v>
          </cell>
        </row>
        <row r="4785">
          <cell r="B4785">
            <v>32418</v>
          </cell>
          <cell r="C4785">
            <v>1</v>
          </cell>
          <cell r="D4785">
            <v>1</v>
          </cell>
          <cell r="Q4785">
            <v>2004</v>
          </cell>
          <cell r="R4785" t="str">
            <v>200412</v>
          </cell>
          <cell r="S4785">
            <v>38347</v>
          </cell>
          <cell r="T4785">
            <v>2375.9899999999998</v>
          </cell>
          <cell r="U4785">
            <v>2413.2890322580643</v>
          </cell>
          <cell r="V4785">
            <v>2628.4739890710371</v>
          </cell>
        </row>
        <row r="4786">
          <cell r="B4786">
            <v>32419</v>
          </cell>
          <cell r="C4786">
            <v>1</v>
          </cell>
          <cell r="D4786">
            <v>1</v>
          </cell>
          <cell r="Q4786">
            <v>2004</v>
          </cell>
          <cell r="R4786" t="str">
            <v>200412</v>
          </cell>
          <cell r="S4786">
            <v>38348</v>
          </cell>
          <cell r="T4786">
            <v>2375.9899999999998</v>
          </cell>
          <cell r="U4786">
            <v>2413.2890322580643</v>
          </cell>
          <cell r="V4786">
            <v>2628.4739890710371</v>
          </cell>
        </row>
        <row r="4787">
          <cell r="B4787">
            <v>32420</v>
          </cell>
          <cell r="C4787">
            <v>1</v>
          </cell>
          <cell r="D4787">
            <v>1</v>
          </cell>
          <cell r="Q4787">
            <v>2004</v>
          </cell>
          <cell r="R4787" t="str">
            <v>200412</v>
          </cell>
          <cell r="S4787">
            <v>38349</v>
          </cell>
          <cell r="T4787">
            <v>2385.3200000000002</v>
          </cell>
          <cell r="U4787">
            <v>2413.2890322580643</v>
          </cell>
          <cell r="V4787">
            <v>2628.4739890710371</v>
          </cell>
        </row>
        <row r="4788">
          <cell r="B4788">
            <v>32421</v>
          </cell>
          <cell r="C4788">
            <v>1</v>
          </cell>
          <cell r="D4788">
            <v>1</v>
          </cell>
          <cell r="Q4788">
            <v>2004</v>
          </cell>
          <cell r="R4788" t="str">
            <v>200412</v>
          </cell>
          <cell r="S4788">
            <v>38350</v>
          </cell>
          <cell r="T4788">
            <v>2415.37</v>
          </cell>
          <cell r="U4788">
            <v>2413.2890322580643</v>
          </cell>
          <cell r="V4788">
            <v>2628.4739890710371</v>
          </cell>
        </row>
        <row r="4789">
          <cell r="B4789">
            <v>32422</v>
          </cell>
          <cell r="C4789">
            <v>1</v>
          </cell>
          <cell r="D4789">
            <v>1</v>
          </cell>
          <cell r="Q4789">
            <v>2004</v>
          </cell>
          <cell r="R4789" t="str">
            <v>200412</v>
          </cell>
          <cell r="S4789">
            <v>38351</v>
          </cell>
          <cell r="T4789">
            <v>2412.1</v>
          </cell>
          <cell r="U4789">
            <v>2413.2890322580643</v>
          </cell>
          <cell r="V4789">
            <v>2628.4739890710371</v>
          </cell>
        </row>
        <row r="4790">
          <cell r="B4790">
            <v>32423</v>
          </cell>
          <cell r="C4790">
            <v>1</v>
          </cell>
          <cell r="D4790">
            <v>1</v>
          </cell>
          <cell r="Q4790">
            <v>2004</v>
          </cell>
          <cell r="R4790" t="str">
            <v>200412</v>
          </cell>
          <cell r="S4790">
            <v>38352</v>
          </cell>
          <cell r="T4790">
            <v>2389.75</v>
          </cell>
          <cell r="U4790">
            <v>2413.2890322580643</v>
          </cell>
          <cell r="V4790">
            <v>2628.4739890710371</v>
          </cell>
        </row>
        <row r="4791">
          <cell r="B4791">
            <v>32424</v>
          </cell>
          <cell r="C4791">
            <v>1</v>
          </cell>
          <cell r="D4791">
            <v>1</v>
          </cell>
          <cell r="Q4791">
            <v>2005</v>
          </cell>
          <cell r="R4791" t="str">
            <v>20051</v>
          </cell>
          <cell r="S4791">
            <v>38353</v>
          </cell>
          <cell r="T4791">
            <v>2389.75</v>
          </cell>
          <cell r="U4791">
            <v>2364.5177419354841</v>
          </cell>
          <cell r="V4791">
            <v>2321.4947671232826</v>
          </cell>
        </row>
        <row r="4792">
          <cell r="B4792">
            <v>32425</v>
          </cell>
          <cell r="C4792">
            <v>1</v>
          </cell>
          <cell r="D4792">
            <v>1</v>
          </cell>
          <cell r="Q4792">
            <v>2005</v>
          </cell>
          <cell r="R4792" t="str">
            <v>20051</v>
          </cell>
          <cell r="S4792">
            <v>38354</v>
          </cell>
          <cell r="T4792">
            <v>2389.75</v>
          </cell>
          <cell r="U4792">
            <v>2364.5177419354841</v>
          </cell>
          <cell r="V4792">
            <v>2321.4947671232826</v>
          </cell>
        </row>
        <row r="4793">
          <cell r="B4793">
            <v>32426</v>
          </cell>
          <cell r="C4793">
            <v>1</v>
          </cell>
          <cell r="D4793">
            <v>1</v>
          </cell>
          <cell r="Q4793">
            <v>2005</v>
          </cell>
          <cell r="R4793" t="str">
            <v>20051</v>
          </cell>
          <cell r="S4793">
            <v>38355</v>
          </cell>
          <cell r="T4793">
            <v>2389.75</v>
          </cell>
          <cell r="U4793">
            <v>2364.5177419354841</v>
          </cell>
          <cell r="V4793">
            <v>2321.4947671232826</v>
          </cell>
        </row>
        <row r="4794">
          <cell r="B4794">
            <v>32427</v>
          </cell>
          <cell r="C4794">
            <v>1</v>
          </cell>
          <cell r="D4794">
            <v>1</v>
          </cell>
          <cell r="Q4794">
            <v>2005</v>
          </cell>
          <cell r="R4794" t="str">
            <v>20051</v>
          </cell>
          <cell r="S4794">
            <v>38356</v>
          </cell>
          <cell r="T4794">
            <v>2338.84</v>
          </cell>
          <cell r="U4794">
            <v>2364.5177419354841</v>
          </cell>
          <cell r="V4794">
            <v>2321.4947671232826</v>
          </cell>
        </row>
        <row r="4795">
          <cell r="B4795">
            <v>32428</v>
          </cell>
          <cell r="C4795">
            <v>1</v>
          </cell>
          <cell r="D4795">
            <v>1</v>
          </cell>
          <cell r="Q4795">
            <v>2005</v>
          </cell>
          <cell r="R4795" t="str">
            <v>20051</v>
          </cell>
          <cell r="S4795">
            <v>38357</v>
          </cell>
          <cell r="T4795">
            <v>2315.4499999999998</v>
          </cell>
          <cell r="U4795">
            <v>2364.5177419354841</v>
          </cell>
          <cell r="V4795">
            <v>2321.4947671232826</v>
          </cell>
        </row>
        <row r="4796">
          <cell r="B4796">
            <v>32429</v>
          </cell>
          <cell r="C4796">
            <v>1</v>
          </cell>
          <cell r="D4796">
            <v>1</v>
          </cell>
          <cell r="Q4796">
            <v>2005</v>
          </cell>
          <cell r="R4796" t="str">
            <v>20051</v>
          </cell>
          <cell r="S4796">
            <v>38358</v>
          </cell>
          <cell r="T4796">
            <v>2344.4499999999998</v>
          </cell>
          <cell r="U4796">
            <v>2364.5177419354841</v>
          </cell>
          <cell r="V4796">
            <v>2321.4947671232826</v>
          </cell>
        </row>
        <row r="4797">
          <cell r="B4797">
            <v>32430</v>
          </cell>
          <cell r="C4797">
            <v>1</v>
          </cell>
          <cell r="D4797">
            <v>1</v>
          </cell>
          <cell r="Q4797">
            <v>2005</v>
          </cell>
          <cell r="R4797" t="str">
            <v>20051</v>
          </cell>
          <cell r="S4797">
            <v>38359</v>
          </cell>
          <cell r="T4797">
            <v>2386.67</v>
          </cell>
          <cell r="U4797">
            <v>2364.5177419354841</v>
          </cell>
          <cell r="V4797">
            <v>2321.4947671232826</v>
          </cell>
        </row>
        <row r="4798">
          <cell r="B4798">
            <v>32431</v>
          </cell>
          <cell r="C4798">
            <v>1</v>
          </cell>
          <cell r="D4798">
            <v>1</v>
          </cell>
          <cell r="Q4798">
            <v>2005</v>
          </cell>
          <cell r="R4798" t="str">
            <v>20051</v>
          </cell>
          <cell r="S4798">
            <v>38360</v>
          </cell>
          <cell r="T4798">
            <v>2358.54</v>
          </cell>
          <cell r="U4798">
            <v>2364.5177419354841</v>
          </cell>
          <cell r="V4798">
            <v>2321.4947671232826</v>
          </cell>
        </row>
        <row r="4799">
          <cell r="B4799">
            <v>32432</v>
          </cell>
          <cell r="C4799">
            <v>1</v>
          </cell>
          <cell r="D4799">
            <v>1</v>
          </cell>
          <cell r="Q4799">
            <v>2005</v>
          </cell>
          <cell r="R4799" t="str">
            <v>20051</v>
          </cell>
          <cell r="S4799">
            <v>38361</v>
          </cell>
          <cell r="T4799">
            <v>2358.54</v>
          </cell>
          <cell r="U4799">
            <v>2364.5177419354841</v>
          </cell>
          <cell r="V4799">
            <v>2321.4947671232826</v>
          </cell>
        </row>
        <row r="4800">
          <cell r="B4800">
            <v>32433</v>
          </cell>
          <cell r="C4800">
            <v>1</v>
          </cell>
          <cell r="D4800">
            <v>1</v>
          </cell>
          <cell r="Q4800">
            <v>2005</v>
          </cell>
          <cell r="R4800" t="str">
            <v>20051</v>
          </cell>
          <cell r="S4800">
            <v>38362</v>
          </cell>
          <cell r="T4800">
            <v>2358.54</v>
          </cell>
          <cell r="U4800">
            <v>2364.5177419354841</v>
          </cell>
          <cell r="V4800">
            <v>2321.4947671232826</v>
          </cell>
        </row>
        <row r="4801">
          <cell r="B4801">
            <v>32434</v>
          </cell>
          <cell r="C4801">
            <v>1</v>
          </cell>
          <cell r="D4801">
            <v>1</v>
          </cell>
          <cell r="Q4801">
            <v>2005</v>
          </cell>
          <cell r="R4801" t="str">
            <v>20051</v>
          </cell>
          <cell r="S4801">
            <v>38363</v>
          </cell>
          <cell r="T4801">
            <v>2358.54</v>
          </cell>
          <cell r="U4801">
            <v>2364.5177419354841</v>
          </cell>
          <cell r="V4801">
            <v>2321.4947671232826</v>
          </cell>
        </row>
        <row r="4802">
          <cell r="B4802">
            <v>32435</v>
          </cell>
          <cell r="C4802">
            <v>1</v>
          </cell>
          <cell r="D4802">
            <v>1</v>
          </cell>
          <cell r="Q4802">
            <v>2005</v>
          </cell>
          <cell r="R4802" t="str">
            <v>20051</v>
          </cell>
          <cell r="S4802">
            <v>38364</v>
          </cell>
          <cell r="T4802">
            <v>2380.96</v>
          </cell>
          <cell r="U4802">
            <v>2364.5177419354841</v>
          </cell>
          <cell r="V4802">
            <v>2321.4947671232826</v>
          </cell>
        </row>
        <row r="4803">
          <cell r="B4803">
            <v>32436</v>
          </cell>
          <cell r="C4803">
            <v>1</v>
          </cell>
          <cell r="D4803">
            <v>1</v>
          </cell>
          <cell r="Q4803">
            <v>2005</v>
          </cell>
          <cell r="R4803" t="str">
            <v>20051</v>
          </cell>
          <cell r="S4803">
            <v>38365</v>
          </cell>
          <cell r="T4803">
            <v>2358.64</v>
          </cell>
          <cell r="U4803">
            <v>2364.5177419354841</v>
          </cell>
          <cell r="V4803">
            <v>2321.4947671232826</v>
          </cell>
        </row>
        <row r="4804">
          <cell r="B4804">
            <v>32437</v>
          </cell>
          <cell r="C4804">
            <v>1</v>
          </cell>
          <cell r="D4804">
            <v>1</v>
          </cell>
          <cell r="Q4804">
            <v>2005</v>
          </cell>
          <cell r="R4804" t="str">
            <v>20051</v>
          </cell>
          <cell r="S4804">
            <v>38366</v>
          </cell>
          <cell r="T4804">
            <v>2340.42</v>
          </cell>
          <cell r="U4804">
            <v>2364.5177419354841</v>
          </cell>
          <cell r="V4804">
            <v>2321.4947671232826</v>
          </cell>
        </row>
        <row r="4805">
          <cell r="B4805">
            <v>32438</v>
          </cell>
          <cell r="C4805">
            <v>1</v>
          </cell>
          <cell r="D4805">
            <v>1</v>
          </cell>
          <cell r="Q4805">
            <v>2005</v>
          </cell>
          <cell r="R4805" t="str">
            <v>20051</v>
          </cell>
          <cell r="S4805">
            <v>38367</v>
          </cell>
          <cell r="T4805">
            <v>2351.23</v>
          </cell>
          <cell r="U4805">
            <v>2364.5177419354841</v>
          </cell>
          <cell r="V4805">
            <v>2321.4947671232826</v>
          </cell>
        </row>
        <row r="4806">
          <cell r="B4806">
            <v>32439</v>
          </cell>
          <cell r="C4806">
            <v>1</v>
          </cell>
          <cell r="D4806">
            <v>1</v>
          </cell>
          <cell r="Q4806">
            <v>2005</v>
          </cell>
          <cell r="R4806" t="str">
            <v>20051</v>
          </cell>
          <cell r="S4806">
            <v>38368</v>
          </cell>
          <cell r="T4806">
            <v>2351.23</v>
          </cell>
          <cell r="U4806">
            <v>2364.5177419354841</v>
          </cell>
          <cell r="V4806">
            <v>2321.4947671232826</v>
          </cell>
        </row>
        <row r="4807">
          <cell r="B4807">
            <v>32440</v>
          </cell>
          <cell r="C4807">
            <v>1</v>
          </cell>
          <cell r="D4807">
            <v>1</v>
          </cell>
          <cell r="Q4807">
            <v>2005</v>
          </cell>
          <cell r="R4807" t="str">
            <v>20051</v>
          </cell>
          <cell r="S4807">
            <v>38369</v>
          </cell>
          <cell r="T4807">
            <v>2351.23</v>
          </cell>
          <cell r="U4807">
            <v>2364.5177419354841</v>
          </cell>
          <cell r="V4807">
            <v>2321.4947671232826</v>
          </cell>
        </row>
        <row r="4808">
          <cell r="B4808">
            <v>32441</v>
          </cell>
          <cell r="C4808">
            <v>1</v>
          </cell>
          <cell r="D4808">
            <v>1</v>
          </cell>
          <cell r="Q4808">
            <v>2005</v>
          </cell>
          <cell r="R4808" t="str">
            <v>20051</v>
          </cell>
          <cell r="S4808">
            <v>38370</v>
          </cell>
          <cell r="T4808">
            <v>2351.23</v>
          </cell>
          <cell r="U4808">
            <v>2364.5177419354841</v>
          </cell>
          <cell r="V4808">
            <v>2321.4947671232826</v>
          </cell>
        </row>
        <row r="4809">
          <cell r="B4809">
            <v>32442</v>
          </cell>
          <cell r="C4809">
            <v>1</v>
          </cell>
          <cell r="D4809">
            <v>1</v>
          </cell>
          <cell r="Q4809">
            <v>2005</v>
          </cell>
          <cell r="R4809" t="str">
            <v>20051</v>
          </cell>
          <cell r="S4809">
            <v>38371</v>
          </cell>
          <cell r="T4809">
            <v>2371.77</v>
          </cell>
          <cell r="U4809">
            <v>2364.5177419354841</v>
          </cell>
          <cell r="V4809">
            <v>2321.4947671232826</v>
          </cell>
        </row>
        <row r="4810">
          <cell r="B4810">
            <v>32443</v>
          </cell>
          <cell r="C4810">
            <v>1</v>
          </cell>
          <cell r="D4810">
            <v>1</v>
          </cell>
          <cell r="Q4810">
            <v>2005</v>
          </cell>
          <cell r="R4810" t="str">
            <v>20051</v>
          </cell>
          <cell r="S4810">
            <v>38372</v>
          </cell>
          <cell r="T4810">
            <v>2363.69</v>
          </cell>
          <cell r="U4810">
            <v>2364.5177419354841</v>
          </cell>
          <cell r="V4810">
            <v>2321.4947671232826</v>
          </cell>
        </row>
        <row r="4811">
          <cell r="B4811">
            <v>32444</v>
          </cell>
          <cell r="C4811">
            <v>1</v>
          </cell>
          <cell r="D4811">
            <v>1</v>
          </cell>
          <cell r="Q4811">
            <v>2005</v>
          </cell>
          <cell r="R4811" t="str">
            <v>20051</v>
          </cell>
          <cell r="S4811">
            <v>38373</v>
          </cell>
          <cell r="T4811">
            <v>2381.54</v>
          </cell>
          <cell r="U4811">
            <v>2364.5177419354841</v>
          </cell>
          <cell r="V4811">
            <v>2321.4947671232826</v>
          </cell>
        </row>
        <row r="4812">
          <cell r="B4812">
            <v>32445</v>
          </cell>
          <cell r="C4812">
            <v>1</v>
          </cell>
          <cell r="D4812">
            <v>1</v>
          </cell>
          <cell r="Q4812">
            <v>2005</v>
          </cell>
          <cell r="R4812" t="str">
            <v>20051</v>
          </cell>
          <cell r="S4812">
            <v>38374</v>
          </cell>
          <cell r="T4812">
            <v>2373.86</v>
          </cell>
          <cell r="U4812">
            <v>2364.5177419354841</v>
          </cell>
          <cell r="V4812">
            <v>2321.4947671232826</v>
          </cell>
        </row>
        <row r="4813">
          <cell r="B4813">
            <v>32446</v>
          </cell>
          <cell r="C4813">
            <v>1</v>
          </cell>
          <cell r="D4813">
            <v>1</v>
          </cell>
          <cell r="Q4813">
            <v>2005</v>
          </cell>
          <cell r="R4813" t="str">
            <v>20051</v>
          </cell>
          <cell r="S4813">
            <v>38375</v>
          </cell>
          <cell r="T4813">
            <v>2373.86</v>
          </cell>
          <cell r="U4813">
            <v>2364.5177419354841</v>
          </cell>
          <cell r="V4813">
            <v>2321.4947671232826</v>
          </cell>
        </row>
        <row r="4814">
          <cell r="B4814">
            <v>32447</v>
          </cell>
          <cell r="C4814">
            <v>1</v>
          </cell>
          <cell r="D4814">
            <v>1</v>
          </cell>
          <cell r="Q4814">
            <v>2005</v>
          </cell>
          <cell r="R4814" t="str">
            <v>20051</v>
          </cell>
          <cell r="S4814">
            <v>38376</v>
          </cell>
          <cell r="T4814">
            <v>2373.86</v>
          </cell>
          <cell r="U4814">
            <v>2364.5177419354841</v>
          </cell>
          <cell r="V4814">
            <v>2321.4947671232826</v>
          </cell>
        </row>
        <row r="4815">
          <cell r="B4815">
            <v>32448</v>
          </cell>
          <cell r="C4815">
            <v>1</v>
          </cell>
          <cell r="D4815">
            <v>1</v>
          </cell>
          <cell r="Q4815">
            <v>2005</v>
          </cell>
          <cell r="R4815" t="str">
            <v>20051</v>
          </cell>
          <cell r="S4815">
            <v>38377</v>
          </cell>
          <cell r="T4815">
            <v>2370.77</v>
          </cell>
          <cell r="U4815">
            <v>2364.5177419354841</v>
          </cell>
          <cell r="V4815">
            <v>2321.4947671232826</v>
          </cell>
        </row>
        <row r="4816">
          <cell r="B4816">
            <v>32449</v>
          </cell>
          <cell r="C4816">
            <v>1</v>
          </cell>
          <cell r="D4816">
            <v>1</v>
          </cell>
          <cell r="Q4816">
            <v>2005</v>
          </cell>
          <cell r="R4816" t="str">
            <v>20051</v>
          </cell>
          <cell r="S4816">
            <v>38378</v>
          </cell>
          <cell r="T4816">
            <v>2370.08</v>
          </cell>
          <cell r="U4816">
            <v>2364.5177419354841</v>
          </cell>
          <cell r="V4816">
            <v>2321.4947671232826</v>
          </cell>
        </row>
        <row r="4817">
          <cell r="B4817">
            <v>32450</v>
          </cell>
          <cell r="C4817">
            <v>1</v>
          </cell>
          <cell r="D4817">
            <v>1</v>
          </cell>
          <cell r="Q4817">
            <v>2005</v>
          </cell>
          <cell r="R4817" t="str">
            <v>20051</v>
          </cell>
          <cell r="S4817">
            <v>38379</v>
          </cell>
          <cell r="T4817">
            <v>2370.9499999999998</v>
          </cell>
          <cell r="U4817">
            <v>2364.5177419354841</v>
          </cell>
          <cell r="V4817">
            <v>2321.4947671232826</v>
          </cell>
        </row>
        <row r="4818">
          <cell r="B4818">
            <v>32451</v>
          </cell>
          <cell r="C4818">
            <v>1</v>
          </cell>
          <cell r="D4818">
            <v>1</v>
          </cell>
          <cell r="Q4818">
            <v>2005</v>
          </cell>
          <cell r="R4818" t="str">
            <v>20051</v>
          </cell>
          <cell r="S4818">
            <v>38380</v>
          </cell>
          <cell r="T4818">
            <v>2372.63</v>
          </cell>
          <cell r="U4818">
            <v>2364.5177419354841</v>
          </cell>
          <cell r="V4818">
            <v>2321.4947671232826</v>
          </cell>
        </row>
        <row r="4819">
          <cell r="B4819">
            <v>32452</v>
          </cell>
          <cell r="C4819">
            <v>1</v>
          </cell>
          <cell r="D4819">
            <v>1</v>
          </cell>
          <cell r="Q4819">
            <v>2005</v>
          </cell>
          <cell r="R4819" t="str">
            <v>20051</v>
          </cell>
          <cell r="S4819">
            <v>38381</v>
          </cell>
          <cell r="T4819">
            <v>2367.7600000000002</v>
          </cell>
          <cell r="U4819">
            <v>2364.5177419354841</v>
          </cell>
          <cell r="V4819">
            <v>2321.4947671232826</v>
          </cell>
        </row>
        <row r="4820">
          <cell r="B4820">
            <v>32453</v>
          </cell>
          <cell r="C4820">
            <v>1</v>
          </cell>
          <cell r="D4820">
            <v>1</v>
          </cell>
          <cell r="Q4820">
            <v>2005</v>
          </cell>
          <cell r="R4820" t="str">
            <v>20051</v>
          </cell>
          <cell r="S4820">
            <v>38382</v>
          </cell>
          <cell r="T4820">
            <v>2367.7600000000002</v>
          </cell>
          <cell r="U4820">
            <v>2364.5177419354841</v>
          </cell>
          <cell r="V4820">
            <v>2321.4947671232826</v>
          </cell>
        </row>
        <row r="4821">
          <cell r="B4821">
            <v>32454</v>
          </cell>
          <cell r="C4821">
            <v>1</v>
          </cell>
          <cell r="D4821">
            <v>1</v>
          </cell>
          <cell r="Q4821">
            <v>2005</v>
          </cell>
          <cell r="R4821" t="str">
            <v>20051</v>
          </cell>
          <cell r="S4821">
            <v>38383</v>
          </cell>
          <cell r="T4821">
            <v>2367.7600000000002</v>
          </cell>
          <cell r="U4821">
            <v>2364.5177419354841</v>
          </cell>
          <cell r="V4821">
            <v>2321.4947671232826</v>
          </cell>
        </row>
        <row r="4822">
          <cell r="B4822">
            <v>32455</v>
          </cell>
          <cell r="C4822">
            <v>1</v>
          </cell>
          <cell r="D4822">
            <v>1</v>
          </cell>
          <cell r="Q4822">
            <v>2005</v>
          </cell>
          <cell r="R4822" t="str">
            <v>20052</v>
          </cell>
          <cell r="S4822">
            <v>38384</v>
          </cell>
          <cell r="T4822">
            <v>2363.75</v>
          </cell>
          <cell r="U4822">
            <v>2339.6228571428569</v>
          </cell>
          <cell r="V4822">
            <v>2321.4947671232826</v>
          </cell>
        </row>
        <row r="4823">
          <cell r="B4823">
            <v>32456</v>
          </cell>
          <cell r="C4823">
            <v>1</v>
          </cell>
          <cell r="D4823">
            <v>1</v>
          </cell>
          <cell r="Q4823">
            <v>2005</v>
          </cell>
          <cell r="R4823" t="str">
            <v>20052</v>
          </cell>
          <cell r="S4823">
            <v>38385</v>
          </cell>
          <cell r="T4823">
            <v>2358.16</v>
          </cell>
          <cell r="U4823">
            <v>2339.6228571428569</v>
          </cell>
          <cell r="V4823">
            <v>2321.4947671232826</v>
          </cell>
        </row>
        <row r="4824">
          <cell r="B4824">
            <v>32457</v>
          </cell>
          <cell r="C4824">
            <v>1</v>
          </cell>
          <cell r="D4824">
            <v>1</v>
          </cell>
          <cell r="Q4824">
            <v>2005</v>
          </cell>
          <cell r="R4824" t="str">
            <v>20052</v>
          </cell>
          <cell r="S4824">
            <v>38386</v>
          </cell>
          <cell r="T4824">
            <v>2364.13</v>
          </cell>
          <cell r="U4824">
            <v>2339.6228571428569</v>
          </cell>
          <cell r="V4824">
            <v>2321.4947671232826</v>
          </cell>
        </row>
        <row r="4825">
          <cell r="B4825">
            <v>32458</v>
          </cell>
          <cell r="C4825">
            <v>1</v>
          </cell>
          <cell r="D4825">
            <v>1</v>
          </cell>
          <cell r="Q4825">
            <v>2005</v>
          </cell>
          <cell r="R4825" t="str">
            <v>20052</v>
          </cell>
          <cell r="S4825">
            <v>38387</v>
          </cell>
          <cell r="T4825">
            <v>2365.08</v>
          </cell>
          <cell r="U4825">
            <v>2339.6228571428569</v>
          </cell>
          <cell r="V4825">
            <v>2321.4947671232826</v>
          </cell>
        </row>
        <row r="4826">
          <cell r="B4826">
            <v>32459</v>
          </cell>
          <cell r="C4826">
            <v>1</v>
          </cell>
          <cell r="D4826">
            <v>1</v>
          </cell>
          <cell r="Q4826">
            <v>2005</v>
          </cell>
          <cell r="R4826" t="str">
            <v>20052</v>
          </cell>
          <cell r="S4826">
            <v>38388</v>
          </cell>
          <cell r="T4826">
            <v>2361.92</v>
          </cell>
          <cell r="U4826">
            <v>2339.6228571428569</v>
          </cell>
          <cell r="V4826">
            <v>2321.4947671232826</v>
          </cell>
        </row>
        <row r="4827">
          <cell r="B4827">
            <v>32460</v>
          </cell>
          <cell r="C4827">
            <v>1</v>
          </cell>
          <cell r="D4827">
            <v>1</v>
          </cell>
          <cell r="Q4827">
            <v>2005</v>
          </cell>
          <cell r="R4827" t="str">
            <v>20052</v>
          </cell>
          <cell r="S4827">
            <v>38389</v>
          </cell>
          <cell r="T4827">
            <v>2361.92</v>
          </cell>
          <cell r="U4827">
            <v>2339.6228571428569</v>
          </cell>
          <cell r="V4827">
            <v>2321.4947671232826</v>
          </cell>
        </row>
        <row r="4828">
          <cell r="B4828">
            <v>32461</v>
          </cell>
          <cell r="C4828">
            <v>1</v>
          </cell>
          <cell r="D4828">
            <v>1</v>
          </cell>
          <cell r="Q4828">
            <v>2005</v>
          </cell>
          <cell r="R4828" t="str">
            <v>20052</v>
          </cell>
          <cell r="S4828">
            <v>38390</v>
          </cell>
          <cell r="T4828">
            <v>2361.92</v>
          </cell>
          <cell r="U4828">
            <v>2339.6228571428569</v>
          </cell>
          <cell r="V4828">
            <v>2321.4947671232826</v>
          </cell>
        </row>
        <row r="4829">
          <cell r="B4829">
            <v>32462</v>
          </cell>
          <cell r="C4829">
            <v>1</v>
          </cell>
          <cell r="D4829">
            <v>1</v>
          </cell>
          <cell r="Q4829">
            <v>2005</v>
          </cell>
          <cell r="R4829" t="str">
            <v>20052</v>
          </cell>
          <cell r="S4829">
            <v>38391</v>
          </cell>
          <cell r="T4829">
            <v>2365.79</v>
          </cell>
          <cell r="U4829">
            <v>2339.6228571428569</v>
          </cell>
          <cell r="V4829">
            <v>2321.4947671232826</v>
          </cell>
        </row>
        <row r="4830">
          <cell r="B4830">
            <v>32463</v>
          </cell>
          <cell r="C4830">
            <v>1</v>
          </cell>
          <cell r="D4830">
            <v>1</v>
          </cell>
          <cell r="Q4830">
            <v>2005</v>
          </cell>
          <cell r="R4830" t="str">
            <v>20052</v>
          </cell>
          <cell r="S4830">
            <v>38392</v>
          </cell>
          <cell r="T4830">
            <v>2364.16</v>
          </cell>
          <cell r="U4830">
            <v>2339.6228571428569</v>
          </cell>
          <cell r="V4830">
            <v>2321.4947671232826</v>
          </cell>
        </row>
        <row r="4831">
          <cell r="B4831">
            <v>32464</v>
          </cell>
          <cell r="C4831">
            <v>1</v>
          </cell>
          <cell r="D4831">
            <v>1</v>
          </cell>
          <cell r="Q4831">
            <v>2005</v>
          </cell>
          <cell r="R4831" t="str">
            <v>20052</v>
          </cell>
          <cell r="S4831">
            <v>38393</v>
          </cell>
          <cell r="T4831">
            <v>2358.61</v>
          </cell>
          <cell r="U4831">
            <v>2339.6228571428569</v>
          </cell>
          <cell r="V4831">
            <v>2321.4947671232826</v>
          </cell>
        </row>
        <row r="4832">
          <cell r="B4832">
            <v>32465</v>
          </cell>
          <cell r="C4832">
            <v>1</v>
          </cell>
          <cell r="D4832">
            <v>1</v>
          </cell>
          <cell r="Q4832">
            <v>2005</v>
          </cell>
          <cell r="R4832" t="str">
            <v>20052</v>
          </cell>
          <cell r="S4832">
            <v>38394</v>
          </cell>
          <cell r="T4832">
            <v>2344.94</v>
          </cell>
          <cell r="U4832">
            <v>2339.6228571428569</v>
          </cell>
          <cell r="V4832">
            <v>2321.4947671232826</v>
          </cell>
        </row>
        <row r="4833">
          <cell r="B4833">
            <v>32466</v>
          </cell>
          <cell r="C4833">
            <v>1</v>
          </cell>
          <cell r="D4833">
            <v>1</v>
          </cell>
          <cell r="Q4833">
            <v>2005</v>
          </cell>
          <cell r="R4833" t="str">
            <v>20052</v>
          </cell>
          <cell r="S4833">
            <v>38395</v>
          </cell>
          <cell r="T4833">
            <v>2346.04</v>
          </cell>
          <cell r="U4833">
            <v>2339.6228571428569</v>
          </cell>
          <cell r="V4833">
            <v>2321.4947671232826</v>
          </cell>
        </row>
        <row r="4834">
          <cell r="B4834">
            <v>32467</v>
          </cell>
          <cell r="C4834">
            <v>1</v>
          </cell>
          <cell r="D4834">
            <v>1</v>
          </cell>
          <cell r="Q4834">
            <v>2005</v>
          </cell>
          <cell r="R4834" t="str">
            <v>20052</v>
          </cell>
          <cell r="S4834">
            <v>38396</v>
          </cell>
          <cell r="T4834">
            <v>2346.04</v>
          </cell>
          <cell r="U4834">
            <v>2339.6228571428569</v>
          </cell>
          <cell r="V4834">
            <v>2321.4947671232826</v>
          </cell>
        </row>
        <row r="4835">
          <cell r="B4835">
            <v>32468</v>
          </cell>
          <cell r="C4835">
            <v>1</v>
          </cell>
          <cell r="D4835">
            <v>1</v>
          </cell>
          <cell r="Q4835">
            <v>2005</v>
          </cell>
          <cell r="R4835" t="str">
            <v>20052</v>
          </cell>
          <cell r="S4835">
            <v>38397</v>
          </cell>
          <cell r="T4835">
            <v>2346.04</v>
          </cell>
          <cell r="U4835">
            <v>2339.6228571428569</v>
          </cell>
          <cell r="V4835">
            <v>2321.4947671232826</v>
          </cell>
        </row>
        <row r="4836">
          <cell r="B4836">
            <v>32469</v>
          </cell>
          <cell r="C4836">
            <v>1</v>
          </cell>
          <cell r="D4836">
            <v>1</v>
          </cell>
          <cell r="Q4836">
            <v>2005</v>
          </cell>
          <cell r="R4836" t="str">
            <v>20052</v>
          </cell>
          <cell r="S4836">
            <v>38398</v>
          </cell>
          <cell r="T4836">
            <v>2338.27</v>
          </cell>
          <cell r="U4836">
            <v>2339.6228571428569</v>
          </cell>
          <cell r="V4836">
            <v>2321.4947671232826</v>
          </cell>
        </row>
        <row r="4837">
          <cell r="B4837">
            <v>32470</v>
          </cell>
          <cell r="C4837">
            <v>1</v>
          </cell>
          <cell r="D4837">
            <v>1</v>
          </cell>
          <cell r="Q4837">
            <v>2005</v>
          </cell>
          <cell r="R4837" t="str">
            <v>20052</v>
          </cell>
          <cell r="S4837">
            <v>38399</v>
          </cell>
          <cell r="T4837">
            <v>2330.62</v>
          </cell>
          <cell r="U4837">
            <v>2339.6228571428569</v>
          </cell>
          <cell r="V4837">
            <v>2321.4947671232826</v>
          </cell>
        </row>
        <row r="4838">
          <cell r="B4838">
            <v>32471</v>
          </cell>
          <cell r="C4838">
            <v>1</v>
          </cell>
          <cell r="D4838">
            <v>1</v>
          </cell>
          <cell r="Q4838">
            <v>2005</v>
          </cell>
          <cell r="R4838" t="str">
            <v>20052</v>
          </cell>
          <cell r="S4838">
            <v>38400</v>
          </cell>
          <cell r="T4838">
            <v>2331.6999999999998</v>
          </cell>
          <cell r="U4838">
            <v>2339.6228571428569</v>
          </cell>
          <cell r="V4838">
            <v>2321.4947671232826</v>
          </cell>
        </row>
        <row r="4839">
          <cell r="B4839">
            <v>32472</v>
          </cell>
          <cell r="C4839">
            <v>1</v>
          </cell>
          <cell r="D4839">
            <v>1</v>
          </cell>
          <cell r="Q4839">
            <v>2005</v>
          </cell>
          <cell r="R4839" t="str">
            <v>20052</v>
          </cell>
          <cell r="S4839">
            <v>38401</v>
          </cell>
          <cell r="T4839">
            <v>2327.4499999999998</v>
          </cell>
          <cell r="U4839">
            <v>2339.6228571428569</v>
          </cell>
          <cell r="V4839">
            <v>2321.4947671232826</v>
          </cell>
        </row>
        <row r="4840">
          <cell r="B4840">
            <v>32473</v>
          </cell>
          <cell r="C4840">
            <v>1</v>
          </cell>
          <cell r="D4840">
            <v>1</v>
          </cell>
          <cell r="Q4840">
            <v>2005</v>
          </cell>
          <cell r="R4840" t="str">
            <v>20052</v>
          </cell>
          <cell r="S4840">
            <v>38402</v>
          </cell>
          <cell r="T4840">
            <v>2318.12</v>
          </cell>
          <cell r="U4840">
            <v>2339.6228571428569</v>
          </cell>
          <cell r="V4840">
            <v>2321.4947671232826</v>
          </cell>
        </row>
        <row r="4841">
          <cell r="B4841">
            <v>32474</v>
          </cell>
          <cell r="C4841">
            <v>1</v>
          </cell>
          <cell r="D4841">
            <v>1</v>
          </cell>
          <cell r="Q4841">
            <v>2005</v>
          </cell>
          <cell r="R4841" t="str">
            <v>20052</v>
          </cell>
          <cell r="S4841">
            <v>38403</v>
          </cell>
          <cell r="T4841">
            <v>2318.12</v>
          </cell>
          <cell r="U4841">
            <v>2339.6228571428569</v>
          </cell>
          <cell r="V4841">
            <v>2321.4947671232826</v>
          </cell>
        </row>
        <row r="4842">
          <cell r="B4842">
            <v>32475</v>
          </cell>
          <cell r="C4842">
            <v>1</v>
          </cell>
          <cell r="D4842">
            <v>1</v>
          </cell>
          <cell r="Q4842">
            <v>2005</v>
          </cell>
          <cell r="R4842" t="str">
            <v>20052</v>
          </cell>
          <cell r="S4842">
            <v>38404</v>
          </cell>
          <cell r="T4842">
            <v>2318.12</v>
          </cell>
          <cell r="U4842">
            <v>2339.6228571428569</v>
          </cell>
          <cell r="V4842">
            <v>2321.4947671232826</v>
          </cell>
        </row>
        <row r="4843">
          <cell r="B4843">
            <v>32476</v>
          </cell>
          <cell r="C4843">
            <v>1</v>
          </cell>
          <cell r="D4843">
            <v>1</v>
          </cell>
          <cell r="Q4843">
            <v>2005</v>
          </cell>
          <cell r="R4843" t="str">
            <v>20052</v>
          </cell>
          <cell r="S4843">
            <v>38405</v>
          </cell>
          <cell r="T4843">
            <v>2318.12</v>
          </cell>
          <cell r="U4843">
            <v>2339.6228571428569</v>
          </cell>
          <cell r="V4843">
            <v>2321.4947671232826</v>
          </cell>
        </row>
        <row r="4844">
          <cell r="B4844">
            <v>32477</v>
          </cell>
          <cell r="C4844">
            <v>1</v>
          </cell>
          <cell r="D4844">
            <v>1</v>
          </cell>
          <cell r="Q4844">
            <v>2005</v>
          </cell>
          <cell r="R4844" t="str">
            <v>20052</v>
          </cell>
          <cell r="S4844">
            <v>38406</v>
          </cell>
          <cell r="T4844">
            <v>2311.83</v>
          </cell>
          <cell r="U4844">
            <v>2339.6228571428569</v>
          </cell>
          <cell r="V4844">
            <v>2321.4947671232826</v>
          </cell>
        </row>
        <row r="4845">
          <cell r="B4845">
            <v>32478</v>
          </cell>
          <cell r="C4845">
            <v>1</v>
          </cell>
          <cell r="D4845">
            <v>1</v>
          </cell>
          <cell r="Q4845">
            <v>2005</v>
          </cell>
          <cell r="R4845" t="str">
            <v>20052</v>
          </cell>
          <cell r="S4845">
            <v>38407</v>
          </cell>
          <cell r="T4845">
            <v>2308.58</v>
          </cell>
          <cell r="U4845">
            <v>2339.6228571428569</v>
          </cell>
          <cell r="V4845">
            <v>2321.4947671232826</v>
          </cell>
        </row>
        <row r="4846">
          <cell r="B4846">
            <v>32479</v>
          </cell>
          <cell r="C4846">
            <v>1</v>
          </cell>
          <cell r="D4846">
            <v>1</v>
          </cell>
          <cell r="Q4846">
            <v>2005</v>
          </cell>
          <cell r="R4846" t="str">
            <v>20052</v>
          </cell>
          <cell r="S4846">
            <v>38408</v>
          </cell>
          <cell r="T4846">
            <v>2308.6999999999998</v>
          </cell>
          <cell r="U4846">
            <v>2339.6228571428569</v>
          </cell>
          <cell r="V4846">
            <v>2321.4947671232826</v>
          </cell>
        </row>
        <row r="4847">
          <cell r="B4847">
            <v>32480</v>
          </cell>
          <cell r="C4847">
            <v>1</v>
          </cell>
          <cell r="D4847">
            <v>1</v>
          </cell>
          <cell r="Q4847">
            <v>2005</v>
          </cell>
          <cell r="R4847" t="str">
            <v>20052</v>
          </cell>
          <cell r="S4847">
            <v>38409</v>
          </cell>
          <cell r="T4847">
            <v>2323.77</v>
          </cell>
          <cell r="U4847">
            <v>2339.6228571428569</v>
          </cell>
          <cell r="V4847">
            <v>2321.4947671232826</v>
          </cell>
        </row>
        <row r="4848">
          <cell r="B4848">
            <v>32481</v>
          </cell>
          <cell r="C4848">
            <v>1</v>
          </cell>
          <cell r="D4848">
            <v>1</v>
          </cell>
          <cell r="Q4848">
            <v>2005</v>
          </cell>
          <cell r="R4848" t="str">
            <v>20052</v>
          </cell>
          <cell r="S4848">
            <v>38410</v>
          </cell>
          <cell r="T4848">
            <v>2323.77</v>
          </cell>
          <cell r="U4848">
            <v>2339.6228571428569</v>
          </cell>
          <cell r="V4848">
            <v>2321.4947671232826</v>
          </cell>
        </row>
        <row r="4849">
          <cell r="B4849">
            <v>32482</v>
          </cell>
          <cell r="C4849">
            <v>1</v>
          </cell>
          <cell r="D4849">
            <v>1</v>
          </cell>
          <cell r="Q4849">
            <v>2005</v>
          </cell>
          <cell r="R4849" t="str">
            <v>20052</v>
          </cell>
          <cell r="S4849">
            <v>38411</v>
          </cell>
          <cell r="T4849">
            <v>2323.77</v>
          </cell>
          <cell r="U4849">
            <v>2339.6228571428569</v>
          </cell>
          <cell r="V4849">
            <v>2321.4947671232826</v>
          </cell>
        </row>
        <row r="4850">
          <cell r="B4850">
            <v>32483</v>
          </cell>
          <cell r="C4850">
            <v>1</v>
          </cell>
          <cell r="D4850">
            <v>1</v>
          </cell>
          <cell r="Q4850">
            <v>2005</v>
          </cell>
          <cell r="R4850" t="str">
            <v>20053</v>
          </cell>
          <cell r="S4850">
            <v>38412</v>
          </cell>
          <cell r="T4850">
            <v>2327.98</v>
          </cell>
          <cell r="U4850">
            <v>2356.8074193548391</v>
          </cell>
          <cell r="V4850">
            <v>2321.4947671232826</v>
          </cell>
        </row>
        <row r="4851">
          <cell r="B4851">
            <v>32484</v>
          </cell>
          <cell r="C4851">
            <v>1</v>
          </cell>
          <cell r="D4851">
            <v>1</v>
          </cell>
          <cell r="Q4851">
            <v>2005</v>
          </cell>
          <cell r="R4851" t="str">
            <v>20053</v>
          </cell>
          <cell r="S4851">
            <v>38413</v>
          </cell>
          <cell r="T4851">
            <v>2329.67</v>
          </cell>
          <cell r="U4851">
            <v>2356.8074193548391</v>
          </cell>
          <cell r="V4851">
            <v>2321.4947671232826</v>
          </cell>
        </row>
        <row r="4852">
          <cell r="B4852">
            <v>32485</v>
          </cell>
          <cell r="C4852">
            <v>1</v>
          </cell>
          <cell r="D4852">
            <v>1</v>
          </cell>
          <cell r="Q4852">
            <v>2005</v>
          </cell>
          <cell r="R4852" t="str">
            <v>20053</v>
          </cell>
          <cell r="S4852">
            <v>38414</v>
          </cell>
          <cell r="T4852">
            <v>2333.65</v>
          </cell>
          <cell r="U4852">
            <v>2356.8074193548391</v>
          </cell>
          <cell r="V4852">
            <v>2321.4947671232826</v>
          </cell>
        </row>
        <row r="4853">
          <cell r="B4853">
            <v>32486</v>
          </cell>
          <cell r="C4853">
            <v>1</v>
          </cell>
          <cell r="D4853">
            <v>1</v>
          </cell>
          <cell r="Q4853">
            <v>2005</v>
          </cell>
          <cell r="R4853" t="str">
            <v>20053</v>
          </cell>
          <cell r="S4853">
            <v>38415</v>
          </cell>
          <cell r="T4853">
            <v>2333.6999999999998</v>
          </cell>
          <cell r="U4853">
            <v>2356.8074193548391</v>
          </cell>
          <cell r="V4853">
            <v>2321.4947671232826</v>
          </cell>
        </row>
        <row r="4854">
          <cell r="B4854">
            <v>32487</v>
          </cell>
          <cell r="C4854">
            <v>1</v>
          </cell>
          <cell r="D4854">
            <v>1</v>
          </cell>
          <cell r="Q4854">
            <v>2005</v>
          </cell>
          <cell r="R4854" t="str">
            <v>20053</v>
          </cell>
          <cell r="S4854">
            <v>38416</v>
          </cell>
          <cell r="T4854">
            <v>2338.9299999999998</v>
          </cell>
          <cell r="U4854">
            <v>2356.8074193548391</v>
          </cell>
          <cell r="V4854">
            <v>2321.4947671232826</v>
          </cell>
        </row>
        <row r="4855">
          <cell r="B4855">
            <v>32488</v>
          </cell>
          <cell r="C4855">
            <v>1</v>
          </cell>
          <cell r="D4855">
            <v>1</v>
          </cell>
          <cell r="Q4855">
            <v>2005</v>
          </cell>
          <cell r="R4855" t="str">
            <v>20053</v>
          </cell>
          <cell r="S4855">
            <v>38417</v>
          </cell>
          <cell r="T4855">
            <v>2338.9299999999998</v>
          </cell>
          <cell r="U4855">
            <v>2356.8074193548391</v>
          </cell>
          <cell r="V4855">
            <v>2321.4947671232826</v>
          </cell>
        </row>
        <row r="4856">
          <cell r="B4856">
            <v>32489</v>
          </cell>
          <cell r="C4856">
            <v>1</v>
          </cell>
          <cell r="D4856">
            <v>1</v>
          </cell>
          <cell r="Q4856">
            <v>2005</v>
          </cell>
          <cell r="R4856" t="str">
            <v>20053</v>
          </cell>
          <cell r="S4856">
            <v>38418</v>
          </cell>
          <cell r="T4856">
            <v>2338.9299999999998</v>
          </cell>
          <cell r="U4856">
            <v>2356.8074193548391</v>
          </cell>
          <cell r="V4856">
            <v>2321.4947671232826</v>
          </cell>
        </row>
        <row r="4857">
          <cell r="B4857">
            <v>32490</v>
          </cell>
          <cell r="C4857">
            <v>1</v>
          </cell>
          <cell r="D4857">
            <v>1</v>
          </cell>
          <cell r="Q4857">
            <v>2005</v>
          </cell>
          <cell r="R4857" t="str">
            <v>20053</v>
          </cell>
          <cell r="S4857">
            <v>38419</v>
          </cell>
          <cell r="T4857">
            <v>2324.89</v>
          </cell>
          <cell r="U4857">
            <v>2356.8074193548391</v>
          </cell>
          <cell r="V4857">
            <v>2321.4947671232826</v>
          </cell>
        </row>
        <row r="4858">
          <cell r="B4858">
            <v>32491</v>
          </cell>
          <cell r="C4858">
            <v>1</v>
          </cell>
          <cell r="D4858">
            <v>1</v>
          </cell>
          <cell r="Q4858">
            <v>2005</v>
          </cell>
          <cell r="R4858" t="str">
            <v>20053</v>
          </cell>
          <cell r="S4858">
            <v>38420</v>
          </cell>
          <cell r="T4858">
            <v>2325.69</v>
          </cell>
          <cell r="U4858">
            <v>2356.8074193548391</v>
          </cell>
          <cell r="V4858">
            <v>2321.4947671232826</v>
          </cell>
        </row>
        <row r="4859">
          <cell r="B4859">
            <v>32492</v>
          </cell>
          <cell r="C4859">
            <v>1</v>
          </cell>
          <cell r="D4859">
            <v>1</v>
          </cell>
          <cell r="Q4859">
            <v>2005</v>
          </cell>
          <cell r="R4859" t="str">
            <v>20053</v>
          </cell>
          <cell r="S4859">
            <v>38421</v>
          </cell>
          <cell r="T4859">
            <v>2334.11</v>
          </cell>
          <cell r="U4859">
            <v>2356.8074193548391</v>
          </cell>
          <cell r="V4859">
            <v>2321.4947671232826</v>
          </cell>
        </row>
        <row r="4860">
          <cell r="B4860">
            <v>32493</v>
          </cell>
          <cell r="C4860">
            <v>1</v>
          </cell>
          <cell r="D4860">
            <v>1</v>
          </cell>
          <cell r="Q4860">
            <v>2005</v>
          </cell>
          <cell r="R4860" t="str">
            <v>20053</v>
          </cell>
          <cell r="S4860">
            <v>38422</v>
          </cell>
          <cell r="T4860">
            <v>2340.34</v>
          </cell>
          <cell r="U4860">
            <v>2356.8074193548391</v>
          </cell>
          <cell r="V4860">
            <v>2321.4947671232826</v>
          </cell>
        </row>
        <row r="4861">
          <cell r="B4861">
            <v>32494</v>
          </cell>
          <cell r="C4861">
            <v>1</v>
          </cell>
          <cell r="D4861">
            <v>1</v>
          </cell>
          <cell r="Q4861">
            <v>2005</v>
          </cell>
          <cell r="R4861" t="str">
            <v>20053</v>
          </cell>
          <cell r="S4861">
            <v>38423</v>
          </cell>
          <cell r="T4861">
            <v>2332.7199999999998</v>
          </cell>
          <cell r="U4861">
            <v>2356.8074193548391</v>
          </cell>
          <cell r="V4861">
            <v>2321.4947671232826</v>
          </cell>
        </row>
        <row r="4862">
          <cell r="B4862">
            <v>32495</v>
          </cell>
          <cell r="C4862">
            <v>1</v>
          </cell>
          <cell r="D4862">
            <v>1</v>
          </cell>
          <cell r="Q4862">
            <v>2005</v>
          </cell>
          <cell r="R4862" t="str">
            <v>20053</v>
          </cell>
          <cell r="S4862">
            <v>38424</v>
          </cell>
          <cell r="T4862">
            <v>2332.7199999999998</v>
          </cell>
          <cell r="U4862">
            <v>2356.8074193548391</v>
          </cell>
          <cell r="V4862">
            <v>2321.4947671232826</v>
          </cell>
        </row>
        <row r="4863">
          <cell r="B4863">
            <v>32496</v>
          </cell>
          <cell r="C4863">
            <v>1</v>
          </cell>
          <cell r="D4863">
            <v>1</v>
          </cell>
          <cell r="Q4863">
            <v>2005</v>
          </cell>
          <cell r="R4863" t="str">
            <v>20053</v>
          </cell>
          <cell r="S4863">
            <v>38425</v>
          </cell>
          <cell r="T4863">
            <v>2332.7199999999998</v>
          </cell>
          <cell r="U4863">
            <v>2356.8074193548391</v>
          </cell>
          <cell r="V4863">
            <v>2321.4947671232826</v>
          </cell>
        </row>
        <row r="4864">
          <cell r="B4864">
            <v>32497</v>
          </cell>
          <cell r="C4864">
            <v>1</v>
          </cell>
          <cell r="D4864">
            <v>1</v>
          </cell>
          <cell r="Q4864">
            <v>2005</v>
          </cell>
          <cell r="R4864" t="str">
            <v>20053</v>
          </cell>
          <cell r="S4864">
            <v>38426</v>
          </cell>
          <cell r="T4864">
            <v>2346.71</v>
          </cell>
          <cell r="U4864">
            <v>2356.8074193548391</v>
          </cell>
          <cell r="V4864">
            <v>2321.4947671232826</v>
          </cell>
        </row>
        <row r="4865">
          <cell r="B4865">
            <v>32498</v>
          </cell>
          <cell r="C4865">
            <v>1</v>
          </cell>
          <cell r="D4865">
            <v>1</v>
          </cell>
          <cell r="Q4865">
            <v>2005</v>
          </cell>
          <cell r="R4865" t="str">
            <v>20053</v>
          </cell>
          <cell r="S4865">
            <v>38427</v>
          </cell>
          <cell r="T4865">
            <v>2362.36</v>
          </cell>
          <cell r="U4865">
            <v>2356.8074193548391</v>
          </cell>
          <cell r="V4865">
            <v>2321.4947671232826</v>
          </cell>
        </row>
        <row r="4866">
          <cell r="B4866">
            <v>32499</v>
          </cell>
          <cell r="C4866">
            <v>1</v>
          </cell>
          <cell r="D4866">
            <v>1</v>
          </cell>
          <cell r="Q4866">
            <v>2005</v>
          </cell>
          <cell r="R4866" t="str">
            <v>20053</v>
          </cell>
          <cell r="S4866">
            <v>38428</v>
          </cell>
          <cell r="T4866">
            <v>2386.4699999999998</v>
          </cell>
          <cell r="U4866">
            <v>2356.8074193548391</v>
          </cell>
          <cell r="V4866">
            <v>2321.4947671232826</v>
          </cell>
        </row>
        <row r="4867">
          <cell r="B4867">
            <v>32500</v>
          </cell>
          <cell r="C4867">
            <v>1</v>
          </cell>
          <cell r="D4867">
            <v>1</v>
          </cell>
          <cell r="Q4867">
            <v>2005</v>
          </cell>
          <cell r="R4867" t="str">
            <v>20053</v>
          </cell>
          <cell r="S4867">
            <v>38429</v>
          </cell>
          <cell r="T4867">
            <v>2374.46</v>
          </cell>
          <cell r="U4867">
            <v>2356.8074193548391</v>
          </cell>
          <cell r="V4867">
            <v>2321.4947671232826</v>
          </cell>
        </row>
        <row r="4868">
          <cell r="B4868">
            <v>32501</v>
          </cell>
          <cell r="C4868">
            <v>1</v>
          </cell>
          <cell r="D4868">
            <v>1</v>
          </cell>
          <cell r="Q4868">
            <v>2005</v>
          </cell>
          <cell r="R4868" t="str">
            <v>20053</v>
          </cell>
          <cell r="S4868">
            <v>38430</v>
          </cell>
          <cell r="T4868">
            <v>2371.4299999999998</v>
          </cell>
          <cell r="U4868">
            <v>2356.8074193548391</v>
          </cell>
          <cell r="V4868">
            <v>2321.4947671232826</v>
          </cell>
        </row>
        <row r="4869">
          <cell r="B4869">
            <v>32502</v>
          </cell>
          <cell r="C4869">
            <v>1</v>
          </cell>
          <cell r="D4869">
            <v>1</v>
          </cell>
          <cell r="Q4869">
            <v>2005</v>
          </cell>
          <cell r="R4869" t="str">
            <v>20053</v>
          </cell>
          <cell r="S4869">
            <v>38431</v>
          </cell>
          <cell r="T4869">
            <v>2371.4299999999998</v>
          </cell>
          <cell r="U4869">
            <v>2356.8074193548391</v>
          </cell>
          <cell r="V4869">
            <v>2321.4947671232826</v>
          </cell>
        </row>
        <row r="4870">
          <cell r="B4870">
            <v>32503</v>
          </cell>
          <cell r="C4870">
            <v>1</v>
          </cell>
          <cell r="D4870">
            <v>1</v>
          </cell>
          <cell r="Q4870">
            <v>2005</v>
          </cell>
          <cell r="R4870" t="str">
            <v>20053</v>
          </cell>
          <cell r="S4870">
            <v>38432</v>
          </cell>
          <cell r="T4870">
            <v>2371.4299999999998</v>
          </cell>
          <cell r="U4870">
            <v>2356.8074193548391</v>
          </cell>
          <cell r="V4870">
            <v>2321.4947671232826</v>
          </cell>
        </row>
        <row r="4871">
          <cell r="B4871">
            <v>32504</v>
          </cell>
          <cell r="C4871">
            <v>1</v>
          </cell>
          <cell r="D4871">
            <v>1</v>
          </cell>
          <cell r="Q4871">
            <v>2005</v>
          </cell>
          <cell r="R4871" t="str">
            <v>20053</v>
          </cell>
          <cell r="S4871">
            <v>38433</v>
          </cell>
          <cell r="T4871">
            <v>2371.4299999999998</v>
          </cell>
          <cell r="U4871">
            <v>2356.8074193548391</v>
          </cell>
          <cell r="V4871">
            <v>2321.4947671232826</v>
          </cell>
        </row>
        <row r="4872">
          <cell r="B4872">
            <v>32505</v>
          </cell>
          <cell r="C4872">
            <v>1</v>
          </cell>
          <cell r="D4872">
            <v>1</v>
          </cell>
          <cell r="Q4872">
            <v>2005</v>
          </cell>
          <cell r="R4872" t="str">
            <v>20053</v>
          </cell>
          <cell r="S4872">
            <v>38434</v>
          </cell>
          <cell r="T4872">
            <v>2361.7800000000002</v>
          </cell>
          <cell r="U4872">
            <v>2356.8074193548391</v>
          </cell>
          <cell r="V4872">
            <v>2321.4947671232826</v>
          </cell>
        </row>
        <row r="4873">
          <cell r="B4873">
            <v>32506</v>
          </cell>
          <cell r="C4873">
            <v>1</v>
          </cell>
          <cell r="D4873">
            <v>1</v>
          </cell>
          <cell r="Q4873">
            <v>2005</v>
          </cell>
          <cell r="R4873" t="str">
            <v>20053</v>
          </cell>
          <cell r="S4873">
            <v>38435</v>
          </cell>
          <cell r="T4873">
            <v>2382.3000000000002</v>
          </cell>
          <cell r="U4873">
            <v>2356.8074193548391</v>
          </cell>
          <cell r="V4873">
            <v>2321.4947671232826</v>
          </cell>
        </row>
        <row r="4874">
          <cell r="B4874">
            <v>32507</v>
          </cell>
          <cell r="C4874">
            <v>1</v>
          </cell>
          <cell r="D4874">
            <v>1</v>
          </cell>
          <cell r="Q4874">
            <v>2005</v>
          </cell>
          <cell r="R4874" t="str">
            <v>20053</v>
          </cell>
          <cell r="S4874">
            <v>38436</v>
          </cell>
          <cell r="T4874">
            <v>2382.3000000000002</v>
          </cell>
          <cell r="U4874">
            <v>2356.8074193548391</v>
          </cell>
          <cell r="V4874">
            <v>2321.4947671232826</v>
          </cell>
        </row>
        <row r="4875">
          <cell r="B4875">
            <v>32508</v>
          </cell>
          <cell r="C4875">
            <v>1</v>
          </cell>
          <cell r="D4875">
            <v>1</v>
          </cell>
          <cell r="Q4875">
            <v>2005</v>
          </cell>
          <cell r="R4875" t="str">
            <v>20053</v>
          </cell>
          <cell r="S4875">
            <v>38437</v>
          </cell>
          <cell r="T4875">
            <v>2382.3000000000002</v>
          </cell>
          <cell r="U4875">
            <v>2356.8074193548391</v>
          </cell>
          <cell r="V4875">
            <v>2321.4947671232826</v>
          </cell>
        </row>
        <row r="4876">
          <cell r="B4876">
            <v>32509</v>
          </cell>
          <cell r="C4876">
            <v>1</v>
          </cell>
          <cell r="D4876">
            <v>1</v>
          </cell>
          <cell r="Q4876">
            <v>2005</v>
          </cell>
          <cell r="R4876" t="str">
            <v>20053</v>
          </cell>
          <cell r="S4876">
            <v>38438</v>
          </cell>
          <cell r="T4876">
            <v>2382.3000000000002</v>
          </cell>
          <cell r="U4876">
            <v>2356.8074193548391</v>
          </cell>
          <cell r="V4876">
            <v>2321.4947671232826</v>
          </cell>
        </row>
        <row r="4877">
          <cell r="B4877">
            <v>32510</v>
          </cell>
          <cell r="C4877">
            <v>1</v>
          </cell>
          <cell r="D4877">
            <v>1</v>
          </cell>
          <cell r="Q4877">
            <v>2005</v>
          </cell>
          <cell r="R4877" t="str">
            <v>20053</v>
          </cell>
          <cell r="S4877">
            <v>38439</v>
          </cell>
          <cell r="T4877">
            <v>2382.3000000000002</v>
          </cell>
          <cell r="U4877">
            <v>2356.8074193548391</v>
          </cell>
          <cell r="V4877">
            <v>2321.4947671232826</v>
          </cell>
        </row>
        <row r="4878">
          <cell r="B4878">
            <v>32511</v>
          </cell>
          <cell r="C4878">
            <v>1</v>
          </cell>
          <cell r="D4878">
            <v>1</v>
          </cell>
          <cell r="Q4878">
            <v>2005</v>
          </cell>
          <cell r="R4878" t="str">
            <v>20053</v>
          </cell>
          <cell r="S4878">
            <v>38440</v>
          </cell>
          <cell r="T4878">
            <v>2397.25</v>
          </cell>
          <cell r="U4878">
            <v>2356.8074193548391</v>
          </cell>
          <cell r="V4878">
            <v>2321.4947671232826</v>
          </cell>
        </row>
        <row r="4879">
          <cell r="B4879">
            <v>32512</v>
          </cell>
          <cell r="C4879">
            <v>1</v>
          </cell>
          <cell r="D4879">
            <v>1</v>
          </cell>
          <cell r="Q4879">
            <v>2005</v>
          </cell>
          <cell r="R4879" t="str">
            <v>20053</v>
          </cell>
          <cell r="S4879">
            <v>38441</v>
          </cell>
          <cell r="T4879">
            <v>2393.3200000000002</v>
          </cell>
          <cell r="U4879">
            <v>2356.8074193548391</v>
          </cell>
          <cell r="V4879">
            <v>2321.4947671232826</v>
          </cell>
        </row>
        <row r="4880">
          <cell r="B4880">
            <v>32513</v>
          </cell>
          <cell r="C4880">
            <v>1</v>
          </cell>
          <cell r="D4880">
            <v>1</v>
          </cell>
          <cell r="Q4880">
            <v>2005</v>
          </cell>
          <cell r="R4880" t="str">
            <v>20053</v>
          </cell>
          <cell r="S4880">
            <v>38442</v>
          </cell>
          <cell r="T4880">
            <v>2376.48</v>
          </cell>
          <cell r="U4880">
            <v>2356.8074193548391</v>
          </cell>
          <cell r="V4880">
            <v>2321.4947671232826</v>
          </cell>
        </row>
        <row r="4881">
          <cell r="B4881">
            <v>32514</v>
          </cell>
          <cell r="C4881">
            <v>1</v>
          </cell>
          <cell r="D4881">
            <v>1</v>
          </cell>
          <cell r="Q4881">
            <v>2005</v>
          </cell>
          <cell r="R4881" t="str">
            <v>20054</v>
          </cell>
          <cell r="S4881">
            <v>38443</v>
          </cell>
          <cell r="T4881">
            <v>2363.23</v>
          </cell>
          <cell r="U4881">
            <v>2351.0163333333335</v>
          </cell>
          <cell r="V4881">
            <v>2321.4947671232826</v>
          </cell>
        </row>
        <row r="4882">
          <cell r="B4882">
            <v>32515</v>
          </cell>
          <cell r="C4882">
            <v>1</v>
          </cell>
          <cell r="D4882">
            <v>1</v>
          </cell>
          <cell r="Q4882">
            <v>2005</v>
          </cell>
          <cell r="R4882" t="str">
            <v>20054</v>
          </cell>
          <cell r="S4882">
            <v>38444</v>
          </cell>
          <cell r="T4882">
            <v>2365.98</v>
          </cell>
          <cell r="U4882">
            <v>2351.0163333333335</v>
          </cell>
          <cell r="V4882">
            <v>2321.4947671232826</v>
          </cell>
        </row>
        <row r="4883">
          <cell r="B4883">
            <v>32516</v>
          </cell>
          <cell r="C4883">
            <v>1</v>
          </cell>
          <cell r="D4883">
            <v>1</v>
          </cell>
          <cell r="Q4883">
            <v>2005</v>
          </cell>
          <cell r="R4883" t="str">
            <v>20054</v>
          </cell>
          <cell r="S4883">
            <v>38445</v>
          </cell>
          <cell r="T4883">
            <v>2365.98</v>
          </cell>
          <cell r="U4883">
            <v>2351.0163333333335</v>
          </cell>
          <cell r="V4883">
            <v>2321.4947671232826</v>
          </cell>
        </row>
        <row r="4884">
          <cell r="B4884">
            <v>32517</v>
          </cell>
          <cell r="C4884">
            <v>1</v>
          </cell>
          <cell r="D4884">
            <v>1</v>
          </cell>
          <cell r="Q4884">
            <v>2005</v>
          </cell>
          <cell r="R4884" t="str">
            <v>20054</v>
          </cell>
          <cell r="S4884">
            <v>38446</v>
          </cell>
          <cell r="T4884">
            <v>2365.98</v>
          </cell>
          <cell r="U4884">
            <v>2351.0163333333335</v>
          </cell>
          <cell r="V4884">
            <v>2321.4947671232826</v>
          </cell>
        </row>
        <row r="4885">
          <cell r="B4885">
            <v>32518</v>
          </cell>
          <cell r="C4885">
            <v>1</v>
          </cell>
          <cell r="D4885">
            <v>1</v>
          </cell>
          <cell r="Q4885">
            <v>2005</v>
          </cell>
          <cell r="R4885" t="str">
            <v>20054</v>
          </cell>
          <cell r="S4885">
            <v>38447</v>
          </cell>
          <cell r="T4885">
            <v>2374.4699999999998</v>
          </cell>
          <cell r="U4885">
            <v>2351.0163333333335</v>
          </cell>
          <cell r="V4885">
            <v>2321.4947671232826</v>
          </cell>
        </row>
        <row r="4886">
          <cell r="B4886">
            <v>32519</v>
          </cell>
          <cell r="C4886">
            <v>1</v>
          </cell>
          <cell r="D4886">
            <v>1</v>
          </cell>
          <cell r="Q4886">
            <v>2005</v>
          </cell>
          <cell r="R4886" t="str">
            <v>20054</v>
          </cell>
          <cell r="S4886">
            <v>38448</v>
          </cell>
          <cell r="T4886">
            <v>2369.67</v>
          </cell>
          <cell r="U4886">
            <v>2351.0163333333335</v>
          </cell>
          <cell r="V4886">
            <v>2321.4947671232826</v>
          </cell>
        </row>
        <row r="4887">
          <cell r="B4887">
            <v>32520</v>
          </cell>
          <cell r="C4887">
            <v>1</v>
          </cell>
          <cell r="D4887">
            <v>1</v>
          </cell>
          <cell r="Q4887">
            <v>2005</v>
          </cell>
          <cell r="R4887" t="str">
            <v>20054</v>
          </cell>
          <cell r="S4887">
            <v>38449</v>
          </cell>
          <cell r="T4887">
            <v>2362.2800000000002</v>
          </cell>
          <cell r="U4887">
            <v>2351.0163333333335</v>
          </cell>
          <cell r="V4887">
            <v>2321.4947671232826</v>
          </cell>
        </row>
        <row r="4888">
          <cell r="B4888">
            <v>32521</v>
          </cell>
          <cell r="C4888">
            <v>1</v>
          </cell>
          <cell r="D4888">
            <v>1</v>
          </cell>
          <cell r="Q4888">
            <v>2005</v>
          </cell>
          <cell r="R4888" t="str">
            <v>20054</v>
          </cell>
          <cell r="S4888">
            <v>38450</v>
          </cell>
          <cell r="T4888">
            <v>2353.16</v>
          </cell>
          <cell r="U4888">
            <v>2351.0163333333335</v>
          </cell>
          <cell r="V4888">
            <v>2321.4947671232826</v>
          </cell>
        </row>
        <row r="4889">
          <cell r="B4889">
            <v>32522</v>
          </cell>
          <cell r="C4889">
            <v>1</v>
          </cell>
          <cell r="D4889">
            <v>1</v>
          </cell>
          <cell r="Q4889">
            <v>2005</v>
          </cell>
          <cell r="R4889" t="str">
            <v>20054</v>
          </cell>
          <cell r="S4889">
            <v>38451</v>
          </cell>
          <cell r="T4889">
            <v>2349.8000000000002</v>
          </cell>
          <cell r="U4889">
            <v>2351.0163333333335</v>
          </cell>
          <cell r="V4889">
            <v>2321.4947671232826</v>
          </cell>
        </row>
        <row r="4890">
          <cell r="B4890">
            <v>32523</v>
          </cell>
          <cell r="C4890">
            <v>1</v>
          </cell>
          <cell r="D4890">
            <v>1</v>
          </cell>
          <cell r="Q4890">
            <v>2005</v>
          </cell>
          <cell r="R4890" t="str">
            <v>20054</v>
          </cell>
          <cell r="S4890">
            <v>38452</v>
          </cell>
          <cell r="T4890">
            <v>2349.8000000000002</v>
          </cell>
          <cell r="U4890">
            <v>2351.0163333333335</v>
          </cell>
          <cell r="V4890">
            <v>2321.4947671232826</v>
          </cell>
        </row>
        <row r="4891">
          <cell r="B4891">
            <v>32524</v>
          </cell>
          <cell r="C4891">
            <v>1</v>
          </cell>
          <cell r="D4891">
            <v>1</v>
          </cell>
          <cell r="Q4891">
            <v>2005</v>
          </cell>
          <cell r="R4891" t="str">
            <v>20054</v>
          </cell>
          <cell r="S4891">
            <v>38453</v>
          </cell>
          <cell r="T4891">
            <v>2349.8000000000002</v>
          </cell>
          <cell r="U4891">
            <v>2351.0163333333335</v>
          </cell>
          <cell r="V4891">
            <v>2321.4947671232826</v>
          </cell>
        </row>
        <row r="4892">
          <cell r="B4892">
            <v>32525</v>
          </cell>
          <cell r="C4892">
            <v>1</v>
          </cell>
          <cell r="D4892">
            <v>1</v>
          </cell>
          <cell r="Q4892">
            <v>2005</v>
          </cell>
          <cell r="R4892" t="str">
            <v>20054</v>
          </cell>
          <cell r="S4892">
            <v>38454</v>
          </cell>
          <cell r="T4892">
            <v>2331.9499999999998</v>
          </cell>
          <cell r="U4892">
            <v>2351.0163333333335</v>
          </cell>
          <cell r="V4892">
            <v>2321.4947671232826</v>
          </cell>
        </row>
        <row r="4893">
          <cell r="B4893">
            <v>32526</v>
          </cell>
          <cell r="C4893">
            <v>1</v>
          </cell>
          <cell r="D4893">
            <v>1</v>
          </cell>
          <cell r="Q4893">
            <v>2005</v>
          </cell>
          <cell r="R4893" t="str">
            <v>20054</v>
          </cell>
          <cell r="S4893">
            <v>38455</v>
          </cell>
          <cell r="T4893">
            <v>2335.4</v>
          </cell>
          <cell r="U4893">
            <v>2351.0163333333335</v>
          </cell>
          <cell r="V4893">
            <v>2321.4947671232826</v>
          </cell>
        </row>
        <row r="4894">
          <cell r="B4894">
            <v>32527</v>
          </cell>
          <cell r="C4894">
            <v>1</v>
          </cell>
          <cell r="D4894">
            <v>1</v>
          </cell>
          <cell r="Q4894">
            <v>2005</v>
          </cell>
          <cell r="R4894" t="str">
            <v>20054</v>
          </cell>
          <cell r="S4894">
            <v>38456</v>
          </cell>
          <cell r="T4894">
            <v>2328.7399999999998</v>
          </cell>
          <cell r="U4894">
            <v>2351.0163333333335</v>
          </cell>
          <cell r="V4894">
            <v>2321.4947671232826</v>
          </cell>
        </row>
        <row r="4895">
          <cell r="B4895">
            <v>32528</v>
          </cell>
          <cell r="C4895">
            <v>1</v>
          </cell>
          <cell r="D4895">
            <v>1</v>
          </cell>
          <cell r="Q4895">
            <v>2005</v>
          </cell>
          <cell r="R4895" t="str">
            <v>20054</v>
          </cell>
          <cell r="S4895">
            <v>38457</v>
          </cell>
          <cell r="T4895">
            <v>2346.09</v>
          </cell>
          <cell r="U4895">
            <v>2351.0163333333335</v>
          </cell>
          <cell r="V4895">
            <v>2321.4947671232826</v>
          </cell>
        </row>
        <row r="4896">
          <cell r="B4896">
            <v>32529</v>
          </cell>
          <cell r="C4896">
            <v>1</v>
          </cell>
          <cell r="D4896">
            <v>1</v>
          </cell>
          <cell r="Q4896">
            <v>2005</v>
          </cell>
          <cell r="R4896" t="str">
            <v>20054</v>
          </cell>
          <cell r="S4896">
            <v>38458</v>
          </cell>
          <cell r="T4896">
            <v>2363.96</v>
          </cell>
          <cell r="U4896">
            <v>2351.0163333333335</v>
          </cell>
          <cell r="V4896">
            <v>2321.4947671232826</v>
          </cell>
        </row>
        <row r="4897">
          <cell r="B4897">
            <v>32530</v>
          </cell>
          <cell r="C4897">
            <v>1</v>
          </cell>
          <cell r="D4897">
            <v>1</v>
          </cell>
          <cell r="Q4897">
            <v>2005</v>
          </cell>
          <cell r="R4897" t="str">
            <v>20054</v>
          </cell>
          <cell r="S4897">
            <v>38459</v>
          </cell>
          <cell r="T4897">
            <v>2363.96</v>
          </cell>
          <cell r="U4897">
            <v>2351.0163333333335</v>
          </cell>
          <cell r="V4897">
            <v>2321.4947671232826</v>
          </cell>
        </row>
        <row r="4898">
          <cell r="B4898">
            <v>32531</v>
          </cell>
          <cell r="C4898">
            <v>1</v>
          </cell>
          <cell r="D4898">
            <v>1</v>
          </cell>
          <cell r="Q4898">
            <v>2005</v>
          </cell>
          <cell r="R4898" t="str">
            <v>20054</v>
          </cell>
          <cell r="S4898">
            <v>38460</v>
          </cell>
          <cell r="T4898">
            <v>2363.96</v>
          </cell>
          <cell r="U4898">
            <v>2351.0163333333335</v>
          </cell>
          <cell r="V4898">
            <v>2321.4947671232826</v>
          </cell>
        </row>
        <row r="4899">
          <cell r="B4899">
            <v>32532</v>
          </cell>
          <cell r="C4899">
            <v>1</v>
          </cell>
          <cell r="D4899">
            <v>1</v>
          </cell>
          <cell r="Q4899">
            <v>2005</v>
          </cell>
          <cell r="R4899" t="str">
            <v>20054</v>
          </cell>
          <cell r="S4899">
            <v>38461</v>
          </cell>
          <cell r="T4899">
            <v>2363.3000000000002</v>
          </cell>
          <cell r="U4899">
            <v>2351.0163333333335</v>
          </cell>
          <cell r="V4899">
            <v>2321.4947671232826</v>
          </cell>
        </row>
        <row r="4900">
          <cell r="B4900">
            <v>32533</v>
          </cell>
          <cell r="C4900">
            <v>1</v>
          </cell>
          <cell r="D4900">
            <v>1</v>
          </cell>
          <cell r="Q4900">
            <v>2005</v>
          </cell>
          <cell r="R4900" t="str">
            <v>20054</v>
          </cell>
          <cell r="S4900">
            <v>38462</v>
          </cell>
          <cell r="T4900">
            <v>2355.64</v>
          </cell>
          <cell r="U4900">
            <v>2351.0163333333335</v>
          </cell>
          <cell r="V4900">
            <v>2321.4947671232826</v>
          </cell>
        </row>
        <row r="4901">
          <cell r="B4901">
            <v>32534</v>
          </cell>
          <cell r="C4901">
            <v>1</v>
          </cell>
          <cell r="D4901">
            <v>1</v>
          </cell>
          <cell r="Q4901">
            <v>2005</v>
          </cell>
          <cell r="R4901" t="str">
            <v>20054</v>
          </cell>
          <cell r="S4901">
            <v>38463</v>
          </cell>
          <cell r="T4901">
            <v>2344.4499999999998</v>
          </cell>
          <cell r="U4901">
            <v>2351.0163333333335</v>
          </cell>
          <cell r="V4901">
            <v>2321.4947671232826</v>
          </cell>
        </row>
        <row r="4902">
          <cell r="B4902">
            <v>32535</v>
          </cell>
          <cell r="C4902">
            <v>1</v>
          </cell>
          <cell r="D4902">
            <v>1</v>
          </cell>
          <cell r="Q4902">
            <v>2005</v>
          </cell>
          <cell r="R4902" t="str">
            <v>20054</v>
          </cell>
          <cell r="S4902">
            <v>38464</v>
          </cell>
          <cell r="T4902">
            <v>2336.35</v>
          </cell>
          <cell r="U4902">
            <v>2351.0163333333335</v>
          </cell>
          <cell r="V4902">
            <v>2321.4947671232826</v>
          </cell>
        </row>
        <row r="4903">
          <cell r="B4903">
            <v>32536</v>
          </cell>
          <cell r="C4903">
            <v>1</v>
          </cell>
          <cell r="D4903">
            <v>1</v>
          </cell>
          <cell r="Q4903">
            <v>2005</v>
          </cell>
          <cell r="R4903" t="str">
            <v>20054</v>
          </cell>
          <cell r="S4903">
            <v>38465</v>
          </cell>
          <cell r="T4903">
            <v>2336.25</v>
          </cell>
          <cell r="U4903">
            <v>2351.0163333333335</v>
          </cell>
          <cell r="V4903">
            <v>2321.4947671232826</v>
          </cell>
        </row>
        <row r="4904">
          <cell r="B4904">
            <v>32537</v>
          </cell>
          <cell r="C4904">
            <v>1</v>
          </cell>
          <cell r="D4904">
            <v>1</v>
          </cell>
          <cell r="Q4904">
            <v>2005</v>
          </cell>
          <cell r="R4904" t="str">
            <v>20054</v>
          </cell>
          <cell r="S4904">
            <v>38466</v>
          </cell>
          <cell r="T4904">
            <v>2336.25</v>
          </cell>
          <cell r="U4904">
            <v>2351.0163333333335</v>
          </cell>
          <cell r="V4904">
            <v>2321.4947671232826</v>
          </cell>
        </row>
        <row r="4905">
          <cell r="B4905">
            <v>32538</v>
          </cell>
          <cell r="C4905">
            <v>1</v>
          </cell>
          <cell r="D4905">
            <v>1</v>
          </cell>
          <cell r="Q4905">
            <v>2005</v>
          </cell>
          <cell r="R4905" t="str">
            <v>20054</v>
          </cell>
          <cell r="S4905">
            <v>38467</v>
          </cell>
          <cell r="T4905">
            <v>2336.25</v>
          </cell>
          <cell r="U4905">
            <v>2351.0163333333335</v>
          </cell>
          <cell r="V4905">
            <v>2321.4947671232826</v>
          </cell>
        </row>
        <row r="4906">
          <cell r="B4906">
            <v>32539</v>
          </cell>
          <cell r="C4906">
            <v>1</v>
          </cell>
          <cell r="D4906">
            <v>1</v>
          </cell>
          <cell r="Q4906">
            <v>2005</v>
          </cell>
          <cell r="R4906" t="str">
            <v>20054</v>
          </cell>
          <cell r="S4906">
            <v>38468</v>
          </cell>
          <cell r="T4906">
            <v>2343.9699999999998</v>
          </cell>
          <cell r="U4906">
            <v>2351.0163333333335</v>
          </cell>
          <cell r="V4906">
            <v>2321.4947671232826</v>
          </cell>
        </row>
        <row r="4907">
          <cell r="B4907">
            <v>32540</v>
          </cell>
          <cell r="C4907">
            <v>1</v>
          </cell>
          <cell r="D4907">
            <v>1</v>
          </cell>
          <cell r="Q4907">
            <v>2005</v>
          </cell>
          <cell r="R4907" t="str">
            <v>20054</v>
          </cell>
          <cell r="S4907">
            <v>38469</v>
          </cell>
          <cell r="T4907">
            <v>2342.56</v>
          </cell>
          <cell r="U4907">
            <v>2351.0163333333335</v>
          </cell>
          <cell r="V4907">
            <v>2321.4947671232826</v>
          </cell>
        </row>
        <row r="4908">
          <cell r="B4908">
            <v>32541</v>
          </cell>
          <cell r="C4908">
            <v>1</v>
          </cell>
          <cell r="D4908">
            <v>1</v>
          </cell>
          <cell r="Q4908">
            <v>2005</v>
          </cell>
          <cell r="R4908" t="str">
            <v>20054</v>
          </cell>
          <cell r="S4908">
            <v>38470</v>
          </cell>
          <cell r="T4908">
            <v>2338.0700000000002</v>
          </cell>
          <cell r="U4908">
            <v>2351.0163333333335</v>
          </cell>
          <cell r="V4908">
            <v>2321.4947671232826</v>
          </cell>
        </row>
        <row r="4909">
          <cell r="B4909">
            <v>32542</v>
          </cell>
          <cell r="C4909">
            <v>1</v>
          </cell>
          <cell r="D4909">
            <v>1</v>
          </cell>
          <cell r="Q4909">
            <v>2005</v>
          </cell>
          <cell r="R4909" t="str">
            <v>20054</v>
          </cell>
          <cell r="S4909">
            <v>38471</v>
          </cell>
          <cell r="T4909">
            <v>2344.87</v>
          </cell>
          <cell r="U4909">
            <v>2351.0163333333335</v>
          </cell>
          <cell r="V4909">
            <v>2321.4947671232826</v>
          </cell>
        </row>
        <row r="4910">
          <cell r="B4910">
            <v>32543</v>
          </cell>
          <cell r="C4910">
            <v>1</v>
          </cell>
          <cell r="D4910">
            <v>1</v>
          </cell>
          <cell r="Q4910">
            <v>2005</v>
          </cell>
          <cell r="R4910" t="str">
            <v>20054</v>
          </cell>
          <cell r="S4910">
            <v>38472</v>
          </cell>
          <cell r="T4910">
            <v>2348.3200000000002</v>
          </cell>
          <cell r="U4910">
            <v>2351.0163333333335</v>
          </cell>
          <cell r="V4910">
            <v>2321.4947671232826</v>
          </cell>
        </row>
        <row r="4911">
          <cell r="B4911">
            <v>32544</v>
          </cell>
          <cell r="C4911">
            <v>1</v>
          </cell>
          <cell r="D4911">
            <v>1</v>
          </cell>
          <cell r="Q4911">
            <v>2005</v>
          </cell>
          <cell r="R4911" t="str">
            <v>20055</v>
          </cell>
          <cell r="S4911">
            <v>38473</v>
          </cell>
          <cell r="T4911">
            <v>2348.3200000000002</v>
          </cell>
          <cell r="U4911">
            <v>2339.3454838709681</v>
          </cell>
          <cell r="V4911">
            <v>2321.4947671232826</v>
          </cell>
        </row>
        <row r="4912">
          <cell r="B4912">
            <v>32545</v>
          </cell>
          <cell r="C4912">
            <v>1</v>
          </cell>
          <cell r="D4912">
            <v>1</v>
          </cell>
          <cell r="Q4912">
            <v>2005</v>
          </cell>
          <cell r="R4912" t="str">
            <v>20055</v>
          </cell>
          <cell r="S4912">
            <v>38474</v>
          </cell>
          <cell r="T4912">
            <v>2348.3200000000002</v>
          </cell>
          <cell r="U4912">
            <v>2339.3454838709681</v>
          </cell>
          <cell r="V4912">
            <v>2321.4947671232826</v>
          </cell>
        </row>
        <row r="4913">
          <cell r="B4913">
            <v>32546</v>
          </cell>
          <cell r="C4913">
            <v>1</v>
          </cell>
          <cell r="D4913">
            <v>1</v>
          </cell>
          <cell r="Q4913">
            <v>2005</v>
          </cell>
          <cell r="R4913" t="str">
            <v>20055</v>
          </cell>
          <cell r="S4913">
            <v>38475</v>
          </cell>
          <cell r="T4913">
            <v>2349.59</v>
          </cell>
          <cell r="U4913">
            <v>2339.3454838709681</v>
          </cell>
          <cell r="V4913">
            <v>2321.4947671232826</v>
          </cell>
        </row>
        <row r="4914">
          <cell r="B4914">
            <v>32547</v>
          </cell>
          <cell r="C4914">
            <v>1</v>
          </cell>
          <cell r="D4914">
            <v>1</v>
          </cell>
          <cell r="Q4914">
            <v>2005</v>
          </cell>
          <cell r="R4914" t="str">
            <v>20055</v>
          </cell>
          <cell r="S4914">
            <v>38476</v>
          </cell>
          <cell r="T4914">
            <v>2345.4499999999998</v>
          </cell>
          <cell r="U4914">
            <v>2339.3454838709681</v>
          </cell>
          <cell r="V4914">
            <v>2321.4947671232826</v>
          </cell>
        </row>
        <row r="4915">
          <cell r="B4915">
            <v>32548</v>
          </cell>
          <cell r="C4915">
            <v>1</v>
          </cell>
          <cell r="D4915">
            <v>1</v>
          </cell>
          <cell r="Q4915">
            <v>2005</v>
          </cell>
          <cell r="R4915" t="str">
            <v>20055</v>
          </cell>
          <cell r="S4915">
            <v>38477</v>
          </cell>
          <cell r="T4915">
            <v>2337.08</v>
          </cell>
          <cell r="U4915">
            <v>2339.3454838709681</v>
          </cell>
          <cell r="V4915">
            <v>2321.4947671232826</v>
          </cell>
        </row>
        <row r="4916">
          <cell r="B4916">
            <v>32549</v>
          </cell>
          <cell r="C4916">
            <v>1</v>
          </cell>
          <cell r="D4916">
            <v>1</v>
          </cell>
          <cell r="Q4916">
            <v>2005</v>
          </cell>
          <cell r="R4916" t="str">
            <v>20055</v>
          </cell>
          <cell r="S4916">
            <v>38478</v>
          </cell>
          <cell r="T4916">
            <v>2338.44</v>
          </cell>
          <cell r="U4916">
            <v>2339.3454838709681</v>
          </cell>
          <cell r="V4916">
            <v>2321.4947671232826</v>
          </cell>
        </row>
        <row r="4917">
          <cell r="B4917">
            <v>32550</v>
          </cell>
          <cell r="C4917">
            <v>1</v>
          </cell>
          <cell r="D4917">
            <v>1</v>
          </cell>
          <cell r="Q4917">
            <v>2005</v>
          </cell>
          <cell r="R4917" t="str">
            <v>20055</v>
          </cell>
          <cell r="S4917">
            <v>38479</v>
          </cell>
          <cell r="T4917">
            <v>2339.06</v>
          </cell>
          <cell r="U4917">
            <v>2339.3454838709681</v>
          </cell>
          <cell r="V4917">
            <v>2321.4947671232826</v>
          </cell>
        </row>
        <row r="4918">
          <cell r="B4918">
            <v>32551</v>
          </cell>
          <cell r="C4918">
            <v>1</v>
          </cell>
          <cell r="D4918">
            <v>1</v>
          </cell>
          <cell r="Q4918">
            <v>2005</v>
          </cell>
          <cell r="R4918" t="str">
            <v>20055</v>
          </cell>
          <cell r="S4918">
            <v>38480</v>
          </cell>
          <cell r="T4918">
            <v>2339.06</v>
          </cell>
          <cell r="U4918">
            <v>2339.3454838709681</v>
          </cell>
          <cell r="V4918">
            <v>2321.4947671232826</v>
          </cell>
        </row>
        <row r="4919">
          <cell r="B4919">
            <v>32552</v>
          </cell>
          <cell r="C4919">
            <v>1</v>
          </cell>
          <cell r="D4919">
            <v>1</v>
          </cell>
          <cell r="Q4919">
            <v>2005</v>
          </cell>
          <cell r="R4919" t="str">
            <v>20055</v>
          </cell>
          <cell r="S4919">
            <v>38481</v>
          </cell>
          <cell r="T4919">
            <v>2339.06</v>
          </cell>
          <cell r="U4919">
            <v>2339.3454838709681</v>
          </cell>
          <cell r="V4919">
            <v>2321.4947671232826</v>
          </cell>
        </row>
        <row r="4920">
          <cell r="B4920">
            <v>32553</v>
          </cell>
          <cell r="C4920">
            <v>1</v>
          </cell>
          <cell r="D4920">
            <v>1</v>
          </cell>
          <cell r="Q4920">
            <v>2005</v>
          </cell>
          <cell r="R4920" t="str">
            <v>20055</v>
          </cell>
          <cell r="S4920">
            <v>38482</v>
          </cell>
          <cell r="T4920">
            <v>2339.06</v>
          </cell>
          <cell r="U4920">
            <v>2339.3454838709681</v>
          </cell>
          <cell r="V4920">
            <v>2321.4947671232826</v>
          </cell>
        </row>
        <row r="4921">
          <cell r="B4921">
            <v>32554</v>
          </cell>
          <cell r="C4921">
            <v>1</v>
          </cell>
          <cell r="D4921">
            <v>1</v>
          </cell>
          <cell r="Q4921">
            <v>2005</v>
          </cell>
          <cell r="R4921" t="str">
            <v>20055</v>
          </cell>
          <cell r="S4921">
            <v>38483</v>
          </cell>
          <cell r="T4921">
            <v>2339.77</v>
          </cell>
          <cell r="U4921">
            <v>2339.3454838709681</v>
          </cell>
          <cell r="V4921">
            <v>2321.4947671232826</v>
          </cell>
        </row>
        <row r="4922">
          <cell r="B4922">
            <v>32555</v>
          </cell>
          <cell r="C4922">
            <v>1</v>
          </cell>
          <cell r="D4922">
            <v>1</v>
          </cell>
          <cell r="Q4922">
            <v>2005</v>
          </cell>
          <cell r="R4922" t="str">
            <v>20055</v>
          </cell>
          <cell r="S4922">
            <v>38484</v>
          </cell>
          <cell r="T4922">
            <v>2340.9899999999998</v>
          </cell>
          <cell r="U4922">
            <v>2339.3454838709681</v>
          </cell>
          <cell r="V4922">
            <v>2321.4947671232826</v>
          </cell>
        </row>
        <row r="4923">
          <cell r="B4923">
            <v>32556</v>
          </cell>
          <cell r="C4923">
            <v>1</v>
          </cell>
          <cell r="D4923">
            <v>1</v>
          </cell>
          <cell r="Q4923">
            <v>2005</v>
          </cell>
          <cell r="R4923" t="str">
            <v>20055</v>
          </cell>
          <cell r="S4923">
            <v>38485</v>
          </cell>
          <cell r="T4923">
            <v>2344</v>
          </cell>
          <cell r="U4923">
            <v>2339.3454838709681</v>
          </cell>
          <cell r="V4923">
            <v>2321.4947671232826</v>
          </cell>
        </row>
        <row r="4924">
          <cell r="B4924">
            <v>32557</v>
          </cell>
          <cell r="C4924">
            <v>1</v>
          </cell>
          <cell r="D4924">
            <v>1</v>
          </cell>
          <cell r="Q4924">
            <v>2005</v>
          </cell>
          <cell r="R4924" t="str">
            <v>20055</v>
          </cell>
          <cell r="S4924">
            <v>38486</v>
          </cell>
          <cell r="T4924">
            <v>2348.69</v>
          </cell>
          <cell r="U4924">
            <v>2339.3454838709681</v>
          </cell>
          <cell r="V4924">
            <v>2321.4947671232826</v>
          </cell>
        </row>
        <row r="4925">
          <cell r="B4925">
            <v>32558</v>
          </cell>
          <cell r="C4925">
            <v>1</v>
          </cell>
          <cell r="D4925">
            <v>1</v>
          </cell>
          <cell r="Q4925">
            <v>2005</v>
          </cell>
          <cell r="R4925" t="str">
            <v>20055</v>
          </cell>
          <cell r="S4925">
            <v>38487</v>
          </cell>
          <cell r="T4925">
            <v>2348.69</v>
          </cell>
          <cell r="U4925">
            <v>2339.3454838709681</v>
          </cell>
          <cell r="V4925">
            <v>2321.4947671232826</v>
          </cell>
        </row>
        <row r="4926">
          <cell r="B4926">
            <v>32559</v>
          </cell>
          <cell r="C4926">
            <v>1</v>
          </cell>
          <cell r="D4926">
            <v>1</v>
          </cell>
          <cell r="Q4926">
            <v>2005</v>
          </cell>
          <cell r="R4926" t="str">
            <v>20055</v>
          </cell>
          <cell r="S4926">
            <v>38488</v>
          </cell>
          <cell r="T4926">
            <v>2348.69</v>
          </cell>
          <cell r="U4926">
            <v>2339.3454838709681</v>
          </cell>
          <cell r="V4926">
            <v>2321.4947671232826</v>
          </cell>
        </row>
        <row r="4927">
          <cell r="B4927">
            <v>32560</v>
          </cell>
          <cell r="C4927">
            <v>1</v>
          </cell>
          <cell r="D4927">
            <v>1</v>
          </cell>
          <cell r="Q4927">
            <v>2005</v>
          </cell>
          <cell r="R4927" t="str">
            <v>20055</v>
          </cell>
          <cell r="S4927">
            <v>38489</v>
          </cell>
          <cell r="T4927">
            <v>2347.25</v>
          </cell>
          <cell r="U4927">
            <v>2339.3454838709681</v>
          </cell>
          <cell r="V4927">
            <v>2321.4947671232826</v>
          </cell>
        </row>
        <row r="4928">
          <cell r="B4928">
            <v>32561</v>
          </cell>
          <cell r="C4928">
            <v>1</v>
          </cell>
          <cell r="D4928">
            <v>1</v>
          </cell>
          <cell r="Q4928">
            <v>2005</v>
          </cell>
          <cell r="R4928" t="str">
            <v>20055</v>
          </cell>
          <cell r="S4928">
            <v>38490</v>
          </cell>
          <cell r="T4928">
            <v>2341.7199999999998</v>
          </cell>
          <cell r="U4928">
            <v>2339.3454838709681</v>
          </cell>
          <cell r="V4928">
            <v>2321.4947671232826</v>
          </cell>
        </row>
        <row r="4929">
          <cell r="B4929">
            <v>32562</v>
          </cell>
          <cell r="C4929">
            <v>1</v>
          </cell>
          <cell r="D4929">
            <v>1</v>
          </cell>
          <cell r="Q4929">
            <v>2005</v>
          </cell>
          <cell r="R4929" t="str">
            <v>20055</v>
          </cell>
          <cell r="S4929">
            <v>38491</v>
          </cell>
          <cell r="T4929">
            <v>2339.44</v>
          </cell>
          <cell r="U4929">
            <v>2339.3454838709681</v>
          </cell>
          <cell r="V4929">
            <v>2321.4947671232826</v>
          </cell>
        </row>
        <row r="4930">
          <cell r="B4930">
            <v>32563</v>
          </cell>
          <cell r="C4930">
            <v>1</v>
          </cell>
          <cell r="D4930">
            <v>1</v>
          </cell>
          <cell r="Q4930">
            <v>2005</v>
          </cell>
          <cell r="R4930" t="str">
            <v>20055</v>
          </cell>
          <cell r="S4930">
            <v>38492</v>
          </cell>
          <cell r="T4930">
            <v>2336.9899999999998</v>
          </cell>
          <cell r="U4930">
            <v>2339.3454838709681</v>
          </cell>
          <cell r="V4930">
            <v>2321.4947671232826</v>
          </cell>
        </row>
        <row r="4931">
          <cell r="B4931">
            <v>32564</v>
          </cell>
          <cell r="C4931">
            <v>1</v>
          </cell>
          <cell r="D4931">
            <v>1</v>
          </cell>
          <cell r="Q4931">
            <v>2005</v>
          </cell>
          <cell r="R4931" t="str">
            <v>20055</v>
          </cell>
          <cell r="S4931">
            <v>38493</v>
          </cell>
          <cell r="T4931">
            <v>2337</v>
          </cell>
          <cell r="U4931">
            <v>2339.3454838709681</v>
          </cell>
          <cell r="V4931">
            <v>2321.4947671232826</v>
          </cell>
        </row>
        <row r="4932">
          <cell r="B4932">
            <v>32565</v>
          </cell>
          <cell r="C4932">
            <v>1</v>
          </cell>
          <cell r="D4932">
            <v>1</v>
          </cell>
          <cell r="Q4932">
            <v>2005</v>
          </cell>
          <cell r="R4932" t="str">
            <v>20055</v>
          </cell>
          <cell r="S4932">
            <v>38494</v>
          </cell>
          <cell r="T4932">
            <v>2337</v>
          </cell>
          <cell r="U4932">
            <v>2339.3454838709681</v>
          </cell>
          <cell r="V4932">
            <v>2321.4947671232826</v>
          </cell>
        </row>
        <row r="4933">
          <cell r="B4933">
            <v>32566</v>
          </cell>
          <cell r="C4933">
            <v>1</v>
          </cell>
          <cell r="D4933">
            <v>1</v>
          </cell>
          <cell r="Q4933">
            <v>2005</v>
          </cell>
          <cell r="R4933" t="str">
            <v>20055</v>
          </cell>
          <cell r="S4933">
            <v>38495</v>
          </cell>
          <cell r="T4933">
            <v>2337</v>
          </cell>
          <cell r="U4933">
            <v>2339.3454838709681</v>
          </cell>
          <cell r="V4933">
            <v>2321.4947671232826</v>
          </cell>
        </row>
        <row r="4934">
          <cell r="B4934">
            <v>32567</v>
          </cell>
          <cell r="C4934">
            <v>1</v>
          </cell>
          <cell r="D4934">
            <v>1</v>
          </cell>
          <cell r="Q4934">
            <v>2005</v>
          </cell>
          <cell r="R4934" t="str">
            <v>20055</v>
          </cell>
          <cell r="S4934">
            <v>38496</v>
          </cell>
          <cell r="T4934">
            <v>2329.0500000000002</v>
          </cell>
          <cell r="U4934">
            <v>2339.3454838709681</v>
          </cell>
          <cell r="V4934">
            <v>2321.4947671232826</v>
          </cell>
        </row>
        <row r="4935">
          <cell r="B4935">
            <v>32568</v>
          </cell>
          <cell r="C4935">
            <v>1</v>
          </cell>
          <cell r="D4935">
            <v>1</v>
          </cell>
          <cell r="Q4935">
            <v>2005</v>
          </cell>
          <cell r="R4935" t="str">
            <v>20055</v>
          </cell>
          <cell r="S4935">
            <v>38497</v>
          </cell>
          <cell r="T4935">
            <v>2328.69</v>
          </cell>
          <cell r="U4935">
            <v>2339.3454838709681</v>
          </cell>
          <cell r="V4935">
            <v>2321.4947671232826</v>
          </cell>
        </row>
        <row r="4936">
          <cell r="B4936">
            <v>32569</v>
          </cell>
          <cell r="C4936">
            <v>1</v>
          </cell>
          <cell r="D4936">
            <v>1</v>
          </cell>
          <cell r="Q4936">
            <v>2005</v>
          </cell>
          <cell r="R4936" t="str">
            <v>20055</v>
          </cell>
          <cell r="S4936">
            <v>38498</v>
          </cell>
          <cell r="T4936">
            <v>2329.35</v>
          </cell>
          <cell r="U4936">
            <v>2339.3454838709681</v>
          </cell>
          <cell r="V4936">
            <v>2321.4947671232826</v>
          </cell>
        </row>
        <row r="4937">
          <cell r="B4937">
            <v>32570</v>
          </cell>
          <cell r="C4937">
            <v>1</v>
          </cell>
          <cell r="D4937">
            <v>1</v>
          </cell>
          <cell r="Q4937">
            <v>2005</v>
          </cell>
          <cell r="R4937" t="str">
            <v>20055</v>
          </cell>
          <cell r="S4937">
            <v>38499</v>
          </cell>
          <cell r="T4937">
            <v>2330.79</v>
          </cell>
          <cell r="U4937">
            <v>2339.3454838709681</v>
          </cell>
          <cell r="V4937">
            <v>2321.4947671232826</v>
          </cell>
        </row>
        <row r="4938">
          <cell r="B4938">
            <v>32571</v>
          </cell>
          <cell r="C4938">
            <v>1</v>
          </cell>
          <cell r="D4938">
            <v>1</v>
          </cell>
          <cell r="Q4938">
            <v>2005</v>
          </cell>
          <cell r="R4938" t="str">
            <v>20055</v>
          </cell>
          <cell r="S4938">
            <v>38500</v>
          </cell>
          <cell r="T4938">
            <v>2332.79</v>
          </cell>
          <cell r="U4938">
            <v>2339.3454838709681</v>
          </cell>
          <cell r="V4938">
            <v>2321.4947671232826</v>
          </cell>
        </row>
        <row r="4939">
          <cell r="B4939">
            <v>32572</v>
          </cell>
          <cell r="C4939">
            <v>1</v>
          </cell>
          <cell r="D4939">
            <v>1</v>
          </cell>
          <cell r="Q4939">
            <v>2005</v>
          </cell>
          <cell r="R4939" t="str">
            <v>20055</v>
          </cell>
          <cell r="S4939">
            <v>38501</v>
          </cell>
          <cell r="T4939">
            <v>2332.79</v>
          </cell>
          <cell r="U4939">
            <v>2339.3454838709681</v>
          </cell>
          <cell r="V4939">
            <v>2321.4947671232826</v>
          </cell>
        </row>
        <row r="4940">
          <cell r="B4940">
            <v>32573</v>
          </cell>
          <cell r="C4940">
            <v>1</v>
          </cell>
          <cell r="D4940">
            <v>1</v>
          </cell>
          <cell r="Q4940">
            <v>2005</v>
          </cell>
          <cell r="R4940" t="str">
            <v>20055</v>
          </cell>
          <cell r="S4940">
            <v>38502</v>
          </cell>
          <cell r="T4940">
            <v>2332.79</v>
          </cell>
          <cell r="U4940">
            <v>2339.3454838709681</v>
          </cell>
          <cell r="V4940">
            <v>2321.4947671232826</v>
          </cell>
        </row>
        <row r="4941">
          <cell r="B4941">
            <v>32574</v>
          </cell>
          <cell r="C4941">
            <v>1</v>
          </cell>
          <cell r="D4941">
            <v>1</v>
          </cell>
          <cell r="Q4941">
            <v>2005</v>
          </cell>
          <cell r="R4941" t="str">
            <v>20055</v>
          </cell>
          <cell r="S4941">
            <v>38503</v>
          </cell>
          <cell r="T4941">
            <v>2332.79</v>
          </cell>
          <cell r="U4941">
            <v>2339.3454838709681</v>
          </cell>
          <cell r="V4941">
            <v>2321.4947671232826</v>
          </cell>
        </row>
        <row r="4942">
          <cell r="B4942">
            <v>32575</v>
          </cell>
          <cell r="C4942">
            <v>1</v>
          </cell>
          <cell r="D4942">
            <v>1</v>
          </cell>
          <cell r="Q4942">
            <v>2005</v>
          </cell>
          <cell r="R4942" t="str">
            <v>20056</v>
          </cell>
          <cell r="S4942">
            <v>38504</v>
          </cell>
          <cell r="T4942">
            <v>2338.89</v>
          </cell>
          <cell r="U4942">
            <v>2331.4443333333334</v>
          </cell>
          <cell r="V4942">
            <v>2321.4947671232826</v>
          </cell>
        </row>
        <row r="4943">
          <cell r="B4943">
            <v>32576</v>
          </cell>
          <cell r="C4943">
            <v>1</v>
          </cell>
          <cell r="D4943">
            <v>1</v>
          </cell>
          <cell r="Q4943">
            <v>2005</v>
          </cell>
          <cell r="R4943" t="str">
            <v>20056</v>
          </cell>
          <cell r="S4943">
            <v>38505</v>
          </cell>
          <cell r="T4943">
            <v>2339.67</v>
          </cell>
          <cell r="U4943">
            <v>2331.4443333333334</v>
          </cell>
          <cell r="V4943">
            <v>2321.4947671232826</v>
          </cell>
        </row>
        <row r="4944">
          <cell r="B4944">
            <v>32577</v>
          </cell>
          <cell r="C4944">
            <v>1</v>
          </cell>
          <cell r="D4944">
            <v>1</v>
          </cell>
          <cell r="Q4944">
            <v>2005</v>
          </cell>
          <cell r="R4944" t="str">
            <v>20056</v>
          </cell>
          <cell r="S4944">
            <v>38506</v>
          </cell>
          <cell r="T4944">
            <v>2336.65</v>
          </cell>
          <cell r="U4944">
            <v>2331.4443333333334</v>
          </cell>
          <cell r="V4944">
            <v>2321.4947671232826</v>
          </cell>
        </row>
        <row r="4945">
          <cell r="B4945">
            <v>32578</v>
          </cell>
          <cell r="C4945">
            <v>1</v>
          </cell>
          <cell r="D4945">
            <v>1</v>
          </cell>
          <cell r="Q4945">
            <v>2005</v>
          </cell>
          <cell r="R4945" t="str">
            <v>20056</v>
          </cell>
          <cell r="S4945">
            <v>38507</v>
          </cell>
          <cell r="T4945">
            <v>2330.9299999999998</v>
          </cell>
          <cell r="U4945">
            <v>2331.4443333333334</v>
          </cell>
          <cell r="V4945">
            <v>2321.4947671232826</v>
          </cell>
        </row>
        <row r="4946">
          <cell r="B4946">
            <v>32579</v>
          </cell>
          <cell r="C4946">
            <v>1</v>
          </cell>
          <cell r="D4946">
            <v>1</v>
          </cell>
          <cell r="Q4946">
            <v>2005</v>
          </cell>
          <cell r="R4946" t="str">
            <v>20056</v>
          </cell>
          <cell r="S4946">
            <v>38508</v>
          </cell>
          <cell r="T4946">
            <v>2330.9299999999998</v>
          </cell>
          <cell r="U4946">
            <v>2331.4443333333334</v>
          </cell>
          <cell r="V4946">
            <v>2321.4947671232826</v>
          </cell>
        </row>
        <row r="4947">
          <cell r="B4947">
            <v>32580</v>
          </cell>
          <cell r="C4947">
            <v>1</v>
          </cell>
          <cell r="D4947">
            <v>1</v>
          </cell>
          <cell r="Q4947">
            <v>2005</v>
          </cell>
          <cell r="R4947" t="str">
            <v>20056</v>
          </cell>
          <cell r="S4947">
            <v>38509</v>
          </cell>
          <cell r="T4947">
            <v>2330.9299999999998</v>
          </cell>
          <cell r="U4947">
            <v>2331.4443333333334</v>
          </cell>
          <cell r="V4947">
            <v>2321.4947671232826</v>
          </cell>
        </row>
        <row r="4948">
          <cell r="B4948">
            <v>32581</v>
          </cell>
          <cell r="C4948">
            <v>1</v>
          </cell>
          <cell r="D4948">
            <v>1</v>
          </cell>
          <cell r="Q4948">
            <v>2005</v>
          </cell>
          <cell r="R4948" t="str">
            <v>20056</v>
          </cell>
          <cell r="S4948">
            <v>38510</v>
          </cell>
          <cell r="T4948">
            <v>2330.9299999999998</v>
          </cell>
          <cell r="U4948">
            <v>2331.4443333333334</v>
          </cell>
          <cell r="V4948">
            <v>2321.4947671232826</v>
          </cell>
        </row>
        <row r="4949">
          <cell r="B4949">
            <v>32582</v>
          </cell>
          <cell r="C4949">
            <v>1</v>
          </cell>
          <cell r="D4949">
            <v>1</v>
          </cell>
          <cell r="Q4949">
            <v>2005</v>
          </cell>
          <cell r="R4949" t="str">
            <v>20056</v>
          </cell>
          <cell r="S4949">
            <v>38511</v>
          </cell>
          <cell r="T4949">
            <v>2331.38</v>
          </cell>
          <cell r="U4949">
            <v>2331.4443333333334</v>
          </cell>
          <cell r="V4949">
            <v>2321.4947671232826</v>
          </cell>
        </row>
        <row r="4950">
          <cell r="B4950">
            <v>32583</v>
          </cell>
          <cell r="C4950">
            <v>1</v>
          </cell>
          <cell r="D4950">
            <v>1</v>
          </cell>
          <cell r="Q4950">
            <v>2005</v>
          </cell>
          <cell r="R4950" t="str">
            <v>20056</v>
          </cell>
          <cell r="S4950">
            <v>38512</v>
          </cell>
          <cell r="T4950">
            <v>2347.83</v>
          </cell>
          <cell r="U4950">
            <v>2331.4443333333334</v>
          </cell>
          <cell r="V4950">
            <v>2321.4947671232826</v>
          </cell>
        </row>
        <row r="4951">
          <cell r="B4951">
            <v>32584</v>
          </cell>
          <cell r="C4951">
            <v>1</v>
          </cell>
          <cell r="D4951">
            <v>1</v>
          </cell>
          <cell r="Q4951">
            <v>2005</v>
          </cell>
          <cell r="R4951" t="str">
            <v>20056</v>
          </cell>
          <cell r="S4951">
            <v>38513</v>
          </cell>
          <cell r="T4951">
            <v>2361.41</v>
          </cell>
          <cell r="U4951">
            <v>2331.4443333333334</v>
          </cell>
          <cell r="V4951">
            <v>2321.4947671232826</v>
          </cell>
        </row>
        <row r="4952">
          <cell r="B4952">
            <v>32585</v>
          </cell>
          <cell r="C4952">
            <v>1</v>
          </cell>
          <cell r="D4952">
            <v>1</v>
          </cell>
          <cell r="Q4952">
            <v>2005</v>
          </cell>
          <cell r="R4952" t="str">
            <v>20056</v>
          </cell>
          <cell r="S4952">
            <v>38514</v>
          </cell>
          <cell r="T4952">
            <v>2349.17</v>
          </cell>
          <cell r="U4952">
            <v>2331.4443333333334</v>
          </cell>
          <cell r="V4952">
            <v>2321.4947671232826</v>
          </cell>
        </row>
        <row r="4953">
          <cell r="B4953">
            <v>32586</v>
          </cell>
          <cell r="C4953">
            <v>1</v>
          </cell>
          <cell r="D4953">
            <v>1</v>
          </cell>
          <cell r="Q4953">
            <v>2005</v>
          </cell>
          <cell r="R4953" t="str">
            <v>20056</v>
          </cell>
          <cell r="S4953">
            <v>38515</v>
          </cell>
          <cell r="T4953">
            <v>2349.17</v>
          </cell>
          <cell r="U4953">
            <v>2331.4443333333334</v>
          </cell>
          <cell r="V4953">
            <v>2321.4947671232826</v>
          </cell>
        </row>
        <row r="4954">
          <cell r="B4954">
            <v>32587</v>
          </cell>
          <cell r="C4954">
            <v>1</v>
          </cell>
          <cell r="D4954">
            <v>1</v>
          </cell>
          <cell r="Q4954">
            <v>2005</v>
          </cell>
          <cell r="R4954" t="str">
            <v>20056</v>
          </cell>
          <cell r="S4954">
            <v>38516</v>
          </cell>
          <cell r="T4954">
            <v>2349.17</v>
          </cell>
          <cell r="U4954">
            <v>2331.4443333333334</v>
          </cell>
          <cell r="V4954">
            <v>2321.4947671232826</v>
          </cell>
        </row>
        <row r="4955">
          <cell r="B4955">
            <v>32588</v>
          </cell>
          <cell r="C4955">
            <v>1</v>
          </cell>
          <cell r="D4955">
            <v>1</v>
          </cell>
          <cell r="Q4955">
            <v>2005</v>
          </cell>
          <cell r="R4955" t="str">
            <v>20056</v>
          </cell>
          <cell r="S4955">
            <v>38517</v>
          </cell>
          <cell r="T4955">
            <v>2345.6</v>
          </cell>
          <cell r="U4955">
            <v>2331.4443333333334</v>
          </cell>
          <cell r="V4955">
            <v>2321.4947671232826</v>
          </cell>
        </row>
        <row r="4956">
          <cell r="B4956">
            <v>32589</v>
          </cell>
          <cell r="C4956">
            <v>1</v>
          </cell>
          <cell r="D4956">
            <v>1</v>
          </cell>
          <cell r="Q4956">
            <v>2005</v>
          </cell>
          <cell r="R4956" t="str">
            <v>20056</v>
          </cell>
          <cell r="S4956">
            <v>38518</v>
          </cell>
          <cell r="T4956">
            <v>2334.27</v>
          </cell>
          <cell r="U4956">
            <v>2331.4443333333334</v>
          </cell>
          <cell r="V4956">
            <v>2321.4947671232826</v>
          </cell>
        </row>
        <row r="4957">
          <cell r="B4957">
            <v>32590</v>
          </cell>
          <cell r="C4957">
            <v>1</v>
          </cell>
          <cell r="D4957">
            <v>1</v>
          </cell>
          <cell r="Q4957">
            <v>2005</v>
          </cell>
          <cell r="R4957" t="str">
            <v>20056</v>
          </cell>
          <cell r="S4957">
            <v>38519</v>
          </cell>
          <cell r="T4957">
            <v>2330.33</v>
          </cell>
          <cell r="U4957">
            <v>2331.4443333333334</v>
          </cell>
          <cell r="V4957">
            <v>2321.4947671232826</v>
          </cell>
        </row>
        <row r="4958">
          <cell r="B4958">
            <v>32591</v>
          </cell>
          <cell r="C4958">
            <v>1</v>
          </cell>
          <cell r="D4958">
            <v>1</v>
          </cell>
          <cell r="Q4958">
            <v>2005</v>
          </cell>
          <cell r="R4958" t="str">
            <v>20056</v>
          </cell>
          <cell r="S4958">
            <v>38520</v>
          </cell>
          <cell r="T4958">
            <v>2326.4299999999998</v>
          </cell>
          <cell r="U4958">
            <v>2331.4443333333334</v>
          </cell>
          <cell r="V4958">
            <v>2321.4947671232826</v>
          </cell>
        </row>
        <row r="4959">
          <cell r="B4959">
            <v>32592</v>
          </cell>
          <cell r="C4959">
            <v>1</v>
          </cell>
          <cell r="D4959">
            <v>1</v>
          </cell>
          <cell r="Q4959">
            <v>2005</v>
          </cell>
          <cell r="R4959" t="str">
            <v>20056</v>
          </cell>
          <cell r="S4959">
            <v>38521</v>
          </cell>
          <cell r="T4959">
            <v>2322.0500000000002</v>
          </cell>
          <cell r="U4959">
            <v>2331.4443333333334</v>
          </cell>
          <cell r="V4959">
            <v>2321.4947671232826</v>
          </cell>
        </row>
        <row r="4960">
          <cell r="B4960">
            <v>32593</v>
          </cell>
          <cell r="C4960">
            <v>1</v>
          </cell>
          <cell r="D4960">
            <v>1</v>
          </cell>
          <cell r="Q4960">
            <v>2005</v>
          </cell>
          <cell r="R4960" t="str">
            <v>20056</v>
          </cell>
          <cell r="S4960">
            <v>38522</v>
          </cell>
          <cell r="T4960">
            <v>2322.0500000000002</v>
          </cell>
          <cell r="U4960">
            <v>2331.4443333333334</v>
          </cell>
          <cell r="V4960">
            <v>2321.4947671232826</v>
          </cell>
        </row>
        <row r="4961">
          <cell r="B4961">
            <v>32594</v>
          </cell>
          <cell r="C4961">
            <v>1</v>
          </cell>
          <cell r="D4961">
            <v>1</v>
          </cell>
          <cell r="Q4961">
            <v>2005</v>
          </cell>
          <cell r="R4961" t="str">
            <v>20056</v>
          </cell>
          <cell r="S4961">
            <v>38523</v>
          </cell>
          <cell r="T4961">
            <v>2322.0500000000002</v>
          </cell>
          <cell r="U4961">
            <v>2331.4443333333334</v>
          </cell>
          <cell r="V4961">
            <v>2321.4947671232826</v>
          </cell>
        </row>
        <row r="4962">
          <cell r="B4962">
            <v>32595</v>
          </cell>
          <cell r="C4962">
            <v>1</v>
          </cell>
          <cell r="D4962">
            <v>1</v>
          </cell>
          <cell r="Q4962">
            <v>2005</v>
          </cell>
          <cell r="R4962" t="str">
            <v>20056</v>
          </cell>
          <cell r="S4962">
            <v>38524</v>
          </cell>
          <cell r="T4962">
            <v>2319.11</v>
          </cell>
          <cell r="U4962">
            <v>2331.4443333333334</v>
          </cell>
          <cell r="V4962">
            <v>2321.4947671232826</v>
          </cell>
        </row>
        <row r="4963">
          <cell r="B4963">
            <v>32596</v>
          </cell>
          <cell r="C4963">
            <v>1</v>
          </cell>
          <cell r="D4963">
            <v>1</v>
          </cell>
          <cell r="Q4963">
            <v>2005</v>
          </cell>
          <cell r="R4963" t="str">
            <v>20056</v>
          </cell>
          <cell r="S4963">
            <v>38525</v>
          </cell>
          <cell r="T4963">
            <v>2314.89</v>
          </cell>
          <cell r="U4963">
            <v>2331.4443333333334</v>
          </cell>
          <cell r="V4963">
            <v>2321.4947671232826</v>
          </cell>
        </row>
        <row r="4964">
          <cell r="B4964">
            <v>32597</v>
          </cell>
          <cell r="C4964">
            <v>1</v>
          </cell>
          <cell r="D4964">
            <v>1</v>
          </cell>
          <cell r="Q4964">
            <v>2005</v>
          </cell>
          <cell r="R4964" t="str">
            <v>20056</v>
          </cell>
          <cell r="S4964">
            <v>38526</v>
          </cell>
          <cell r="T4964">
            <v>2316.4499999999998</v>
          </cell>
          <cell r="U4964">
            <v>2331.4443333333334</v>
          </cell>
          <cell r="V4964">
            <v>2321.4947671232826</v>
          </cell>
        </row>
        <row r="4965">
          <cell r="B4965">
            <v>32598</v>
          </cell>
          <cell r="C4965">
            <v>1</v>
          </cell>
          <cell r="D4965">
            <v>1</v>
          </cell>
          <cell r="Q4965">
            <v>2005</v>
          </cell>
          <cell r="R4965" t="str">
            <v>20056</v>
          </cell>
          <cell r="S4965">
            <v>38527</v>
          </cell>
          <cell r="T4965">
            <v>2319.27</v>
          </cell>
          <cell r="U4965">
            <v>2331.4443333333334</v>
          </cell>
          <cell r="V4965">
            <v>2321.4947671232826</v>
          </cell>
        </row>
        <row r="4966">
          <cell r="B4966">
            <v>32599</v>
          </cell>
          <cell r="C4966">
            <v>1</v>
          </cell>
          <cell r="D4966">
            <v>1</v>
          </cell>
          <cell r="Q4966">
            <v>2005</v>
          </cell>
          <cell r="R4966" t="str">
            <v>20056</v>
          </cell>
          <cell r="S4966">
            <v>38528</v>
          </cell>
          <cell r="T4966">
            <v>2320.29</v>
          </cell>
          <cell r="U4966">
            <v>2331.4443333333334</v>
          </cell>
          <cell r="V4966">
            <v>2321.4947671232826</v>
          </cell>
        </row>
        <row r="4967">
          <cell r="B4967">
            <v>32600</v>
          </cell>
          <cell r="C4967">
            <v>1</v>
          </cell>
          <cell r="D4967">
            <v>1</v>
          </cell>
          <cell r="Q4967">
            <v>2005</v>
          </cell>
          <cell r="R4967" t="str">
            <v>20056</v>
          </cell>
          <cell r="S4967">
            <v>38529</v>
          </cell>
          <cell r="T4967">
            <v>2320.29</v>
          </cell>
          <cell r="U4967">
            <v>2331.4443333333334</v>
          </cell>
          <cell r="V4967">
            <v>2321.4947671232826</v>
          </cell>
        </row>
        <row r="4968">
          <cell r="B4968">
            <v>32601</v>
          </cell>
          <cell r="C4968">
            <v>1</v>
          </cell>
          <cell r="D4968">
            <v>1</v>
          </cell>
          <cell r="Q4968">
            <v>2005</v>
          </cell>
          <cell r="R4968" t="str">
            <v>20056</v>
          </cell>
          <cell r="S4968">
            <v>38530</v>
          </cell>
          <cell r="T4968">
            <v>2320.29</v>
          </cell>
          <cell r="U4968">
            <v>2331.4443333333334</v>
          </cell>
          <cell r="V4968">
            <v>2321.4947671232826</v>
          </cell>
        </row>
        <row r="4969">
          <cell r="B4969">
            <v>32602</v>
          </cell>
          <cell r="C4969">
            <v>1</v>
          </cell>
          <cell r="D4969">
            <v>1</v>
          </cell>
          <cell r="Q4969">
            <v>2005</v>
          </cell>
          <cell r="R4969" t="str">
            <v>20056</v>
          </cell>
          <cell r="S4969">
            <v>38531</v>
          </cell>
          <cell r="T4969">
            <v>2323.19</v>
          </cell>
          <cell r="U4969">
            <v>2331.4443333333334</v>
          </cell>
          <cell r="V4969">
            <v>2321.4947671232826</v>
          </cell>
        </row>
        <row r="4970">
          <cell r="B4970">
            <v>32603</v>
          </cell>
          <cell r="C4970">
            <v>1</v>
          </cell>
          <cell r="D4970">
            <v>1</v>
          </cell>
          <cell r="Q4970">
            <v>2005</v>
          </cell>
          <cell r="R4970" t="str">
            <v>20056</v>
          </cell>
          <cell r="S4970">
            <v>38532</v>
          </cell>
          <cell r="T4970">
            <v>2327.9</v>
          </cell>
          <cell r="U4970">
            <v>2331.4443333333334</v>
          </cell>
          <cell r="V4970">
            <v>2321.4947671232826</v>
          </cell>
        </row>
        <row r="4971">
          <cell r="B4971">
            <v>32604</v>
          </cell>
          <cell r="C4971">
            <v>1</v>
          </cell>
          <cell r="D4971">
            <v>1</v>
          </cell>
          <cell r="Q4971">
            <v>2005</v>
          </cell>
          <cell r="R4971" t="str">
            <v>20056</v>
          </cell>
          <cell r="S4971">
            <v>38533</v>
          </cell>
          <cell r="T4971">
            <v>2331.81</v>
          </cell>
          <cell r="U4971">
            <v>2331.4443333333334</v>
          </cell>
          <cell r="V4971">
            <v>2321.4947671232826</v>
          </cell>
        </row>
        <row r="4972">
          <cell r="B4972">
            <v>32605</v>
          </cell>
          <cell r="C4972">
            <v>1</v>
          </cell>
          <cell r="D4972">
            <v>1</v>
          </cell>
          <cell r="Q4972">
            <v>2005</v>
          </cell>
          <cell r="R4972" t="str">
            <v>20057</v>
          </cell>
          <cell r="S4972">
            <v>38534</v>
          </cell>
          <cell r="T4972">
            <v>2324.2199999999998</v>
          </cell>
          <cell r="U4972">
            <v>2322.7867741935488</v>
          </cell>
          <cell r="V4972">
            <v>2321.4947671232826</v>
          </cell>
        </row>
        <row r="4973">
          <cell r="B4973">
            <v>32606</v>
          </cell>
          <cell r="C4973">
            <v>1</v>
          </cell>
          <cell r="D4973">
            <v>1</v>
          </cell>
          <cell r="Q4973">
            <v>2005</v>
          </cell>
          <cell r="R4973" t="str">
            <v>20057</v>
          </cell>
          <cell r="S4973">
            <v>38535</v>
          </cell>
          <cell r="T4973">
            <v>2324.69</v>
          </cell>
          <cell r="U4973">
            <v>2322.7867741935488</v>
          </cell>
          <cell r="V4973">
            <v>2321.4947671232826</v>
          </cell>
        </row>
        <row r="4974">
          <cell r="B4974">
            <v>32607</v>
          </cell>
          <cell r="C4974">
            <v>1</v>
          </cell>
          <cell r="D4974">
            <v>1</v>
          </cell>
          <cell r="Q4974">
            <v>2005</v>
          </cell>
          <cell r="R4974" t="str">
            <v>20057</v>
          </cell>
          <cell r="S4974">
            <v>38536</v>
          </cell>
          <cell r="T4974">
            <v>2324.69</v>
          </cell>
          <cell r="U4974">
            <v>2322.7867741935488</v>
          </cell>
          <cell r="V4974">
            <v>2321.4947671232826</v>
          </cell>
        </row>
        <row r="4975">
          <cell r="B4975">
            <v>32608</v>
          </cell>
          <cell r="C4975">
            <v>1</v>
          </cell>
          <cell r="D4975">
            <v>1</v>
          </cell>
          <cell r="Q4975">
            <v>2005</v>
          </cell>
          <cell r="R4975" t="str">
            <v>20057</v>
          </cell>
          <cell r="S4975">
            <v>38537</v>
          </cell>
          <cell r="T4975">
            <v>2324.69</v>
          </cell>
          <cell r="U4975">
            <v>2322.7867741935488</v>
          </cell>
          <cell r="V4975">
            <v>2321.4947671232826</v>
          </cell>
        </row>
        <row r="4976">
          <cell r="B4976">
            <v>32609</v>
          </cell>
          <cell r="C4976">
            <v>1</v>
          </cell>
          <cell r="D4976">
            <v>1</v>
          </cell>
          <cell r="Q4976">
            <v>2005</v>
          </cell>
          <cell r="R4976" t="str">
            <v>20057</v>
          </cell>
          <cell r="S4976">
            <v>38538</v>
          </cell>
          <cell r="T4976">
            <v>2324.69</v>
          </cell>
          <cell r="U4976">
            <v>2322.7867741935488</v>
          </cell>
          <cell r="V4976">
            <v>2321.4947671232826</v>
          </cell>
        </row>
        <row r="4977">
          <cell r="B4977">
            <v>32610</v>
          </cell>
          <cell r="C4977">
            <v>1</v>
          </cell>
          <cell r="D4977">
            <v>1</v>
          </cell>
          <cell r="Q4977">
            <v>2005</v>
          </cell>
          <cell r="R4977" t="str">
            <v>20057</v>
          </cell>
          <cell r="S4977">
            <v>38539</v>
          </cell>
          <cell r="T4977">
            <v>2338.17</v>
          </cell>
          <cell r="U4977">
            <v>2322.7867741935488</v>
          </cell>
          <cell r="V4977">
            <v>2321.4947671232826</v>
          </cell>
        </row>
        <row r="4978">
          <cell r="B4978">
            <v>32611</v>
          </cell>
          <cell r="C4978">
            <v>1</v>
          </cell>
          <cell r="D4978">
            <v>1</v>
          </cell>
          <cell r="Q4978">
            <v>2005</v>
          </cell>
          <cell r="R4978" t="str">
            <v>20057</v>
          </cell>
          <cell r="S4978">
            <v>38540</v>
          </cell>
          <cell r="T4978">
            <v>2338.86</v>
          </cell>
          <cell r="U4978">
            <v>2322.7867741935488</v>
          </cell>
          <cell r="V4978">
            <v>2321.4947671232826</v>
          </cell>
        </row>
        <row r="4979">
          <cell r="B4979">
            <v>32612</v>
          </cell>
          <cell r="C4979">
            <v>1</v>
          </cell>
          <cell r="D4979">
            <v>1</v>
          </cell>
          <cell r="Q4979">
            <v>2005</v>
          </cell>
          <cell r="R4979" t="str">
            <v>20057</v>
          </cell>
          <cell r="S4979">
            <v>38541</v>
          </cell>
          <cell r="T4979">
            <v>2332.6999999999998</v>
          </cell>
          <cell r="U4979">
            <v>2322.7867741935488</v>
          </cell>
          <cell r="V4979">
            <v>2321.4947671232826</v>
          </cell>
        </row>
        <row r="4980">
          <cell r="B4980">
            <v>32613</v>
          </cell>
          <cell r="C4980">
            <v>1</v>
          </cell>
          <cell r="D4980">
            <v>1</v>
          </cell>
          <cell r="Q4980">
            <v>2005</v>
          </cell>
          <cell r="R4980" t="str">
            <v>20057</v>
          </cell>
          <cell r="S4980">
            <v>38542</v>
          </cell>
          <cell r="T4980">
            <v>2330.7199999999998</v>
          </cell>
          <cell r="U4980">
            <v>2322.7867741935488</v>
          </cell>
          <cell r="V4980">
            <v>2321.4947671232826</v>
          </cell>
        </row>
        <row r="4981">
          <cell r="B4981">
            <v>32614</v>
          </cell>
          <cell r="C4981">
            <v>1</v>
          </cell>
          <cell r="D4981">
            <v>1</v>
          </cell>
          <cell r="Q4981">
            <v>2005</v>
          </cell>
          <cell r="R4981" t="str">
            <v>20057</v>
          </cell>
          <cell r="S4981">
            <v>38543</v>
          </cell>
          <cell r="T4981">
            <v>2330.7199999999998</v>
          </cell>
          <cell r="U4981">
            <v>2322.7867741935488</v>
          </cell>
          <cell r="V4981">
            <v>2321.4947671232826</v>
          </cell>
        </row>
        <row r="4982">
          <cell r="B4982">
            <v>32615</v>
          </cell>
          <cell r="C4982">
            <v>1</v>
          </cell>
          <cell r="D4982">
            <v>1</v>
          </cell>
          <cell r="Q4982">
            <v>2005</v>
          </cell>
          <cell r="R4982" t="str">
            <v>20057</v>
          </cell>
          <cell r="S4982">
            <v>38544</v>
          </cell>
          <cell r="T4982">
            <v>2330.7199999999998</v>
          </cell>
          <cell r="U4982">
            <v>2322.7867741935488</v>
          </cell>
          <cell r="V4982">
            <v>2321.4947671232826</v>
          </cell>
        </row>
        <row r="4983">
          <cell r="B4983">
            <v>32616</v>
          </cell>
          <cell r="C4983">
            <v>1</v>
          </cell>
          <cell r="D4983">
            <v>1</v>
          </cell>
          <cell r="Q4983">
            <v>2005</v>
          </cell>
          <cell r="R4983" t="str">
            <v>20057</v>
          </cell>
          <cell r="S4983">
            <v>38545</v>
          </cell>
          <cell r="T4983">
            <v>2324.37</v>
          </cell>
          <cell r="U4983">
            <v>2322.7867741935488</v>
          </cell>
          <cell r="V4983">
            <v>2321.4947671232826</v>
          </cell>
        </row>
        <row r="4984">
          <cell r="B4984">
            <v>32617</v>
          </cell>
          <cell r="C4984">
            <v>1</v>
          </cell>
          <cell r="D4984">
            <v>1</v>
          </cell>
          <cell r="Q4984">
            <v>2005</v>
          </cell>
          <cell r="R4984" t="str">
            <v>20057</v>
          </cell>
          <cell r="S4984">
            <v>38546</v>
          </cell>
          <cell r="T4984">
            <v>2323.08</v>
          </cell>
          <cell r="U4984">
            <v>2322.7867741935488</v>
          </cell>
          <cell r="V4984">
            <v>2321.4947671232826</v>
          </cell>
        </row>
        <row r="4985">
          <cell r="B4985">
            <v>32618</v>
          </cell>
          <cell r="C4985">
            <v>1</v>
          </cell>
          <cell r="D4985">
            <v>1</v>
          </cell>
          <cell r="Q4985">
            <v>2005</v>
          </cell>
          <cell r="R4985" t="str">
            <v>20057</v>
          </cell>
          <cell r="S4985">
            <v>38547</v>
          </cell>
          <cell r="T4985">
            <v>2326.09</v>
          </cell>
          <cell r="U4985">
            <v>2322.7867741935488</v>
          </cell>
          <cell r="V4985">
            <v>2321.4947671232826</v>
          </cell>
        </row>
        <row r="4986">
          <cell r="B4986">
            <v>32619</v>
          </cell>
          <cell r="C4986">
            <v>1</v>
          </cell>
          <cell r="D4986">
            <v>1</v>
          </cell>
          <cell r="Q4986">
            <v>2005</v>
          </cell>
          <cell r="R4986" t="str">
            <v>20057</v>
          </cell>
          <cell r="S4986">
            <v>38548</v>
          </cell>
          <cell r="T4986">
            <v>2329.4</v>
          </cell>
          <cell r="U4986">
            <v>2322.7867741935488</v>
          </cell>
          <cell r="V4986">
            <v>2321.4947671232826</v>
          </cell>
        </row>
        <row r="4987">
          <cell r="B4987">
            <v>32620</v>
          </cell>
          <cell r="C4987">
            <v>1</v>
          </cell>
          <cell r="D4987">
            <v>1</v>
          </cell>
          <cell r="Q4987">
            <v>2005</v>
          </cell>
          <cell r="R4987" t="str">
            <v>20057</v>
          </cell>
          <cell r="S4987">
            <v>38549</v>
          </cell>
          <cell r="T4987">
            <v>2332.0700000000002</v>
          </cell>
          <cell r="U4987">
            <v>2322.7867741935488</v>
          </cell>
          <cell r="V4987">
            <v>2321.4947671232826</v>
          </cell>
        </row>
        <row r="4988">
          <cell r="B4988">
            <v>32621</v>
          </cell>
          <cell r="C4988">
            <v>1</v>
          </cell>
          <cell r="D4988">
            <v>1</v>
          </cell>
          <cell r="Q4988">
            <v>2005</v>
          </cell>
          <cell r="R4988" t="str">
            <v>20057</v>
          </cell>
          <cell r="S4988">
            <v>38550</v>
          </cell>
          <cell r="T4988">
            <v>2332.0700000000002</v>
          </cell>
          <cell r="U4988">
            <v>2322.7867741935488</v>
          </cell>
          <cell r="V4988">
            <v>2321.4947671232826</v>
          </cell>
        </row>
        <row r="4989">
          <cell r="B4989">
            <v>32622</v>
          </cell>
          <cell r="C4989">
            <v>1</v>
          </cell>
          <cell r="D4989">
            <v>1</v>
          </cell>
          <cell r="Q4989">
            <v>2005</v>
          </cell>
          <cell r="R4989" t="str">
            <v>20057</v>
          </cell>
          <cell r="S4989">
            <v>38551</v>
          </cell>
          <cell r="T4989">
            <v>2332.0700000000002</v>
          </cell>
          <cell r="U4989">
            <v>2322.7867741935488</v>
          </cell>
          <cell r="V4989">
            <v>2321.4947671232826</v>
          </cell>
        </row>
        <row r="4990">
          <cell r="B4990">
            <v>32623</v>
          </cell>
          <cell r="C4990">
            <v>1</v>
          </cell>
          <cell r="D4990">
            <v>1</v>
          </cell>
          <cell r="Q4990">
            <v>2005</v>
          </cell>
          <cell r="R4990" t="str">
            <v>20057</v>
          </cell>
          <cell r="S4990">
            <v>38552</v>
          </cell>
          <cell r="T4990">
            <v>2320.2600000000002</v>
          </cell>
          <cell r="U4990">
            <v>2322.7867741935488</v>
          </cell>
          <cell r="V4990">
            <v>2321.4947671232826</v>
          </cell>
        </row>
        <row r="4991">
          <cell r="B4991">
            <v>32624</v>
          </cell>
          <cell r="C4991">
            <v>1</v>
          </cell>
          <cell r="D4991">
            <v>1</v>
          </cell>
          <cell r="Q4991">
            <v>2005</v>
          </cell>
          <cell r="R4991" t="str">
            <v>20057</v>
          </cell>
          <cell r="S4991">
            <v>38553</v>
          </cell>
          <cell r="T4991">
            <v>2312.73</v>
          </cell>
          <cell r="U4991">
            <v>2322.7867741935488</v>
          </cell>
          <cell r="V4991">
            <v>2321.4947671232826</v>
          </cell>
        </row>
        <row r="4992">
          <cell r="B4992">
            <v>32625</v>
          </cell>
          <cell r="C4992">
            <v>1</v>
          </cell>
          <cell r="D4992">
            <v>1</v>
          </cell>
          <cell r="Q4992">
            <v>2005</v>
          </cell>
          <cell r="R4992" t="str">
            <v>20057</v>
          </cell>
          <cell r="S4992">
            <v>38554</v>
          </cell>
          <cell r="T4992">
            <v>2312.73</v>
          </cell>
          <cell r="U4992">
            <v>2322.7867741935488</v>
          </cell>
          <cell r="V4992">
            <v>2321.4947671232826</v>
          </cell>
        </row>
        <row r="4993">
          <cell r="B4993">
            <v>32626</v>
          </cell>
          <cell r="C4993">
            <v>1</v>
          </cell>
          <cell r="D4993">
            <v>1</v>
          </cell>
          <cell r="Q4993">
            <v>2005</v>
          </cell>
          <cell r="R4993" t="str">
            <v>20057</v>
          </cell>
          <cell r="S4993">
            <v>38555</v>
          </cell>
          <cell r="T4993">
            <v>2312.8200000000002</v>
          </cell>
          <cell r="U4993">
            <v>2322.7867741935488</v>
          </cell>
          <cell r="V4993">
            <v>2321.4947671232826</v>
          </cell>
        </row>
        <row r="4994">
          <cell r="B4994">
            <v>32627</v>
          </cell>
          <cell r="C4994">
            <v>1</v>
          </cell>
          <cell r="D4994">
            <v>1</v>
          </cell>
          <cell r="Q4994">
            <v>2005</v>
          </cell>
          <cell r="R4994" t="str">
            <v>20057</v>
          </cell>
          <cell r="S4994">
            <v>38556</v>
          </cell>
          <cell r="T4994">
            <v>2316.42</v>
          </cell>
          <cell r="U4994">
            <v>2322.7867741935488</v>
          </cell>
          <cell r="V4994">
            <v>2321.4947671232826</v>
          </cell>
        </row>
        <row r="4995">
          <cell r="B4995">
            <v>32628</v>
          </cell>
          <cell r="C4995">
            <v>1</v>
          </cell>
          <cell r="D4995">
            <v>1</v>
          </cell>
          <cell r="Q4995">
            <v>2005</v>
          </cell>
          <cell r="R4995" t="str">
            <v>20057</v>
          </cell>
          <cell r="S4995">
            <v>38557</v>
          </cell>
          <cell r="T4995">
            <v>2316.42</v>
          </cell>
          <cell r="U4995">
            <v>2322.7867741935488</v>
          </cell>
          <cell r="V4995">
            <v>2321.4947671232826</v>
          </cell>
        </row>
        <row r="4996">
          <cell r="B4996">
            <v>32629</v>
          </cell>
          <cell r="C4996">
            <v>1</v>
          </cell>
          <cell r="D4996">
            <v>1</v>
          </cell>
          <cell r="Q4996">
            <v>2005</v>
          </cell>
          <cell r="R4996" t="str">
            <v>20057</v>
          </cell>
          <cell r="S4996">
            <v>38558</v>
          </cell>
          <cell r="T4996">
            <v>2316.42</v>
          </cell>
          <cell r="U4996">
            <v>2322.7867741935488</v>
          </cell>
          <cell r="V4996">
            <v>2321.4947671232826</v>
          </cell>
        </row>
        <row r="4997">
          <cell r="B4997">
            <v>32630</v>
          </cell>
          <cell r="C4997">
            <v>1</v>
          </cell>
          <cell r="D4997">
            <v>1</v>
          </cell>
          <cell r="Q4997">
            <v>2005</v>
          </cell>
          <cell r="R4997" t="str">
            <v>20057</v>
          </cell>
          <cell r="S4997">
            <v>38559</v>
          </cell>
          <cell r="T4997">
            <v>2315.39</v>
          </cell>
          <cell r="U4997">
            <v>2322.7867741935488</v>
          </cell>
          <cell r="V4997">
            <v>2321.4947671232826</v>
          </cell>
        </row>
        <row r="4998">
          <cell r="B4998">
            <v>32631</v>
          </cell>
          <cell r="C4998">
            <v>1</v>
          </cell>
          <cell r="D4998">
            <v>1</v>
          </cell>
          <cell r="Q4998">
            <v>2005</v>
          </cell>
          <cell r="R4998" t="str">
            <v>20057</v>
          </cell>
          <cell r="S4998">
            <v>38560</v>
          </cell>
          <cell r="T4998">
            <v>2316.9299999999998</v>
          </cell>
          <cell r="U4998">
            <v>2322.7867741935488</v>
          </cell>
          <cell r="V4998">
            <v>2321.4947671232826</v>
          </cell>
        </row>
        <row r="4999">
          <cell r="B4999">
            <v>32632</v>
          </cell>
          <cell r="C4999">
            <v>1</v>
          </cell>
          <cell r="D4999">
            <v>1</v>
          </cell>
          <cell r="Q4999">
            <v>2005</v>
          </cell>
          <cell r="R4999" t="str">
            <v>20057</v>
          </cell>
          <cell r="S4999">
            <v>38561</v>
          </cell>
          <cell r="T4999">
            <v>2313.84</v>
          </cell>
          <cell r="U4999">
            <v>2322.7867741935488</v>
          </cell>
          <cell r="V4999">
            <v>2321.4947671232826</v>
          </cell>
        </row>
        <row r="5000">
          <cell r="B5000">
            <v>32633</v>
          </cell>
          <cell r="C5000">
            <v>1</v>
          </cell>
          <cell r="D5000">
            <v>1</v>
          </cell>
          <cell r="Q5000">
            <v>2005</v>
          </cell>
          <cell r="R5000" t="str">
            <v>20057</v>
          </cell>
          <cell r="S5000">
            <v>38562</v>
          </cell>
          <cell r="T5000">
            <v>2311.4299999999998</v>
          </cell>
          <cell r="U5000">
            <v>2322.7867741935488</v>
          </cell>
          <cell r="V5000">
            <v>2321.4947671232826</v>
          </cell>
        </row>
        <row r="5001">
          <cell r="B5001">
            <v>32634</v>
          </cell>
          <cell r="C5001">
            <v>1</v>
          </cell>
          <cell r="D5001">
            <v>1</v>
          </cell>
          <cell r="Q5001">
            <v>2005</v>
          </cell>
          <cell r="R5001" t="str">
            <v>20057</v>
          </cell>
          <cell r="S5001">
            <v>38563</v>
          </cell>
          <cell r="T5001">
            <v>2308.4899999999998</v>
          </cell>
          <cell r="U5001">
            <v>2322.7867741935488</v>
          </cell>
          <cell r="V5001">
            <v>2321.4947671232826</v>
          </cell>
        </row>
        <row r="5002">
          <cell r="B5002">
            <v>32635</v>
          </cell>
          <cell r="C5002">
            <v>1</v>
          </cell>
          <cell r="D5002">
            <v>1</v>
          </cell>
          <cell r="Q5002">
            <v>2005</v>
          </cell>
          <cell r="R5002" t="str">
            <v>20057</v>
          </cell>
          <cell r="S5002">
            <v>38564</v>
          </cell>
          <cell r="T5002">
            <v>2308.4899999999998</v>
          </cell>
          <cell r="U5002">
            <v>2322.7867741935488</v>
          </cell>
          <cell r="V5002">
            <v>2321.4947671232826</v>
          </cell>
        </row>
        <row r="5003">
          <cell r="B5003">
            <v>32636</v>
          </cell>
          <cell r="C5003">
            <v>1</v>
          </cell>
          <cell r="D5003">
            <v>1</v>
          </cell>
          <cell r="Q5003">
            <v>2005</v>
          </cell>
          <cell r="R5003" t="str">
            <v>20058</v>
          </cell>
          <cell r="S5003">
            <v>38565</v>
          </cell>
          <cell r="T5003">
            <v>2308.4899999999998</v>
          </cell>
          <cell r="U5003">
            <v>2306.7674193548387</v>
          </cell>
          <cell r="V5003">
            <v>2321.4947671232826</v>
          </cell>
        </row>
        <row r="5004">
          <cell r="B5004">
            <v>32637</v>
          </cell>
          <cell r="C5004">
            <v>1</v>
          </cell>
          <cell r="D5004">
            <v>1</v>
          </cell>
          <cell r="Q5004">
            <v>2005</v>
          </cell>
          <cell r="R5004" t="str">
            <v>20058</v>
          </cell>
          <cell r="S5004">
            <v>38566</v>
          </cell>
          <cell r="T5004">
            <v>2308.42</v>
          </cell>
          <cell r="U5004">
            <v>2306.7674193548387</v>
          </cell>
          <cell r="V5004">
            <v>2321.4947671232826</v>
          </cell>
        </row>
        <row r="5005">
          <cell r="B5005">
            <v>32638</v>
          </cell>
          <cell r="C5005">
            <v>1</v>
          </cell>
          <cell r="D5005">
            <v>1</v>
          </cell>
          <cell r="Q5005">
            <v>2005</v>
          </cell>
          <cell r="R5005" t="str">
            <v>20058</v>
          </cell>
          <cell r="S5005">
            <v>38567</v>
          </cell>
          <cell r="T5005">
            <v>2305.9499999999998</v>
          </cell>
          <cell r="U5005">
            <v>2306.7674193548387</v>
          </cell>
          <cell r="V5005">
            <v>2321.4947671232826</v>
          </cell>
        </row>
        <row r="5006">
          <cell r="B5006">
            <v>32639</v>
          </cell>
          <cell r="C5006">
            <v>1</v>
          </cell>
          <cell r="D5006">
            <v>1</v>
          </cell>
          <cell r="Q5006">
            <v>2005</v>
          </cell>
          <cell r="R5006" t="str">
            <v>20058</v>
          </cell>
          <cell r="S5006">
            <v>38568</v>
          </cell>
          <cell r="T5006">
            <v>2306.5100000000002</v>
          </cell>
          <cell r="U5006">
            <v>2306.7674193548387</v>
          </cell>
          <cell r="V5006">
            <v>2321.4947671232826</v>
          </cell>
        </row>
        <row r="5007">
          <cell r="B5007">
            <v>32640</v>
          </cell>
          <cell r="C5007">
            <v>1</v>
          </cell>
          <cell r="D5007">
            <v>1</v>
          </cell>
          <cell r="Q5007">
            <v>2005</v>
          </cell>
          <cell r="R5007" t="str">
            <v>20058</v>
          </cell>
          <cell r="S5007">
            <v>38569</v>
          </cell>
          <cell r="T5007">
            <v>2307.4</v>
          </cell>
          <cell r="U5007">
            <v>2306.7674193548387</v>
          </cell>
          <cell r="V5007">
            <v>2321.4947671232826</v>
          </cell>
        </row>
        <row r="5008">
          <cell r="B5008">
            <v>32641</v>
          </cell>
          <cell r="C5008">
            <v>1</v>
          </cell>
          <cell r="D5008">
            <v>1</v>
          </cell>
          <cell r="Q5008">
            <v>2005</v>
          </cell>
          <cell r="R5008" t="str">
            <v>20058</v>
          </cell>
          <cell r="S5008">
            <v>38570</v>
          </cell>
          <cell r="T5008">
            <v>2307.69</v>
          </cell>
          <cell r="U5008">
            <v>2306.7674193548387</v>
          </cell>
          <cell r="V5008">
            <v>2321.4947671232826</v>
          </cell>
        </row>
        <row r="5009">
          <cell r="B5009">
            <v>32642</v>
          </cell>
          <cell r="C5009">
            <v>1</v>
          </cell>
          <cell r="D5009">
            <v>1</v>
          </cell>
          <cell r="Q5009">
            <v>2005</v>
          </cell>
          <cell r="R5009" t="str">
            <v>20058</v>
          </cell>
          <cell r="S5009">
            <v>38571</v>
          </cell>
          <cell r="T5009">
            <v>2307.69</v>
          </cell>
          <cell r="U5009">
            <v>2306.7674193548387</v>
          </cell>
          <cell r="V5009">
            <v>2321.4947671232826</v>
          </cell>
        </row>
        <row r="5010">
          <cell r="B5010">
            <v>32643</v>
          </cell>
          <cell r="C5010">
            <v>1</v>
          </cell>
          <cell r="D5010">
            <v>1</v>
          </cell>
          <cell r="Q5010">
            <v>2005</v>
          </cell>
          <cell r="R5010" t="str">
            <v>20058</v>
          </cell>
          <cell r="S5010">
            <v>38572</v>
          </cell>
          <cell r="T5010">
            <v>2307.69</v>
          </cell>
          <cell r="U5010">
            <v>2306.7674193548387</v>
          </cell>
          <cell r="V5010">
            <v>2321.4947671232826</v>
          </cell>
        </row>
        <row r="5011">
          <cell r="B5011">
            <v>32644</v>
          </cell>
          <cell r="C5011">
            <v>1</v>
          </cell>
          <cell r="D5011">
            <v>1</v>
          </cell>
          <cell r="Q5011">
            <v>2005</v>
          </cell>
          <cell r="R5011" t="str">
            <v>20058</v>
          </cell>
          <cell r="S5011">
            <v>38573</v>
          </cell>
          <cell r="T5011">
            <v>2308.3000000000002</v>
          </cell>
          <cell r="U5011">
            <v>2306.7674193548387</v>
          </cell>
          <cell r="V5011">
            <v>2321.4947671232826</v>
          </cell>
        </row>
        <row r="5012">
          <cell r="B5012">
            <v>32645</v>
          </cell>
          <cell r="C5012">
            <v>1</v>
          </cell>
          <cell r="D5012">
            <v>1</v>
          </cell>
          <cell r="Q5012">
            <v>2005</v>
          </cell>
          <cell r="R5012" t="str">
            <v>20058</v>
          </cell>
          <cell r="S5012">
            <v>38574</v>
          </cell>
          <cell r="T5012">
            <v>2305.63</v>
          </cell>
          <cell r="U5012">
            <v>2306.7674193548387</v>
          </cell>
          <cell r="V5012">
            <v>2321.4947671232826</v>
          </cell>
        </row>
        <row r="5013">
          <cell r="B5013">
            <v>32646</v>
          </cell>
          <cell r="C5013">
            <v>1</v>
          </cell>
          <cell r="D5013">
            <v>1</v>
          </cell>
          <cell r="Q5013">
            <v>2005</v>
          </cell>
          <cell r="R5013" t="str">
            <v>20058</v>
          </cell>
          <cell r="S5013">
            <v>38575</v>
          </cell>
          <cell r="T5013">
            <v>2299.75</v>
          </cell>
          <cell r="U5013">
            <v>2306.7674193548387</v>
          </cell>
          <cell r="V5013">
            <v>2321.4947671232826</v>
          </cell>
        </row>
        <row r="5014">
          <cell r="B5014">
            <v>32647</v>
          </cell>
          <cell r="C5014">
            <v>1</v>
          </cell>
          <cell r="D5014">
            <v>1</v>
          </cell>
          <cell r="Q5014">
            <v>2005</v>
          </cell>
          <cell r="R5014" t="str">
            <v>20058</v>
          </cell>
          <cell r="S5014">
            <v>38576</v>
          </cell>
          <cell r="T5014">
            <v>2313.52</v>
          </cell>
          <cell r="U5014">
            <v>2306.7674193548387</v>
          </cell>
          <cell r="V5014">
            <v>2321.4947671232826</v>
          </cell>
        </row>
        <row r="5015">
          <cell r="B5015">
            <v>32648</v>
          </cell>
          <cell r="C5015">
            <v>1</v>
          </cell>
          <cell r="D5015">
            <v>1</v>
          </cell>
          <cell r="Q5015">
            <v>2005</v>
          </cell>
          <cell r="R5015" t="str">
            <v>20058</v>
          </cell>
          <cell r="S5015">
            <v>38577</v>
          </cell>
          <cell r="T5015">
            <v>2308.38</v>
          </cell>
          <cell r="U5015">
            <v>2306.7674193548387</v>
          </cell>
          <cell r="V5015">
            <v>2321.4947671232826</v>
          </cell>
        </row>
        <row r="5016">
          <cell r="B5016">
            <v>32649</v>
          </cell>
          <cell r="C5016">
            <v>1</v>
          </cell>
          <cell r="D5016">
            <v>1</v>
          </cell>
          <cell r="Q5016">
            <v>2005</v>
          </cell>
          <cell r="R5016" t="str">
            <v>20058</v>
          </cell>
          <cell r="S5016">
            <v>38578</v>
          </cell>
          <cell r="T5016">
            <v>2308.38</v>
          </cell>
          <cell r="U5016">
            <v>2306.7674193548387</v>
          </cell>
          <cell r="V5016">
            <v>2321.4947671232826</v>
          </cell>
        </row>
        <row r="5017">
          <cell r="B5017">
            <v>32650</v>
          </cell>
          <cell r="C5017">
            <v>1</v>
          </cell>
          <cell r="D5017">
            <v>1</v>
          </cell>
          <cell r="Q5017">
            <v>2005</v>
          </cell>
          <cell r="R5017" t="str">
            <v>20058</v>
          </cell>
          <cell r="S5017">
            <v>38579</v>
          </cell>
          <cell r="T5017">
            <v>2308.38</v>
          </cell>
          <cell r="U5017">
            <v>2306.7674193548387</v>
          </cell>
          <cell r="V5017">
            <v>2321.4947671232826</v>
          </cell>
        </row>
        <row r="5018">
          <cell r="B5018">
            <v>32651</v>
          </cell>
          <cell r="C5018">
            <v>1</v>
          </cell>
          <cell r="D5018">
            <v>1</v>
          </cell>
          <cell r="Q5018">
            <v>2005</v>
          </cell>
          <cell r="R5018" t="str">
            <v>20058</v>
          </cell>
          <cell r="S5018">
            <v>38580</v>
          </cell>
          <cell r="T5018">
            <v>2308.38</v>
          </cell>
          <cell r="U5018">
            <v>2306.7674193548387</v>
          </cell>
          <cell r="V5018">
            <v>2321.4947671232826</v>
          </cell>
        </row>
        <row r="5019">
          <cell r="B5019">
            <v>32652</v>
          </cell>
          <cell r="C5019">
            <v>1</v>
          </cell>
          <cell r="D5019">
            <v>1</v>
          </cell>
          <cell r="Q5019">
            <v>2005</v>
          </cell>
          <cell r="R5019" t="str">
            <v>20058</v>
          </cell>
          <cell r="S5019">
            <v>38581</v>
          </cell>
          <cell r="T5019">
            <v>2301.7399999999998</v>
          </cell>
          <cell r="U5019">
            <v>2306.7674193548387</v>
          </cell>
          <cell r="V5019">
            <v>2321.4947671232826</v>
          </cell>
        </row>
        <row r="5020">
          <cell r="B5020">
            <v>32653</v>
          </cell>
          <cell r="C5020">
            <v>1</v>
          </cell>
          <cell r="D5020">
            <v>1</v>
          </cell>
          <cell r="Q5020">
            <v>2005</v>
          </cell>
          <cell r="R5020" t="str">
            <v>20058</v>
          </cell>
          <cell r="S5020">
            <v>38582</v>
          </cell>
          <cell r="T5020">
            <v>2303.1999999999998</v>
          </cell>
          <cell r="U5020">
            <v>2306.7674193548387</v>
          </cell>
          <cell r="V5020">
            <v>2321.4947671232826</v>
          </cell>
        </row>
        <row r="5021">
          <cell r="B5021">
            <v>32654</v>
          </cell>
          <cell r="C5021">
            <v>1</v>
          </cell>
          <cell r="D5021">
            <v>1</v>
          </cell>
          <cell r="Q5021">
            <v>2005</v>
          </cell>
          <cell r="R5021" t="str">
            <v>20058</v>
          </cell>
          <cell r="S5021">
            <v>38583</v>
          </cell>
          <cell r="T5021">
            <v>2307.4499999999998</v>
          </cell>
          <cell r="U5021">
            <v>2306.7674193548387</v>
          </cell>
          <cell r="V5021">
            <v>2321.4947671232826</v>
          </cell>
        </row>
        <row r="5022">
          <cell r="B5022">
            <v>32655</v>
          </cell>
          <cell r="C5022">
            <v>1</v>
          </cell>
          <cell r="D5022">
            <v>1</v>
          </cell>
          <cell r="Q5022">
            <v>2005</v>
          </cell>
          <cell r="R5022" t="str">
            <v>20058</v>
          </cell>
          <cell r="S5022">
            <v>38584</v>
          </cell>
          <cell r="T5022">
            <v>2309.83</v>
          </cell>
          <cell r="U5022">
            <v>2306.7674193548387</v>
          </cell>
          <cell r="V5022">
            <v>2321.4947671232826</v>
          </cell>
        </row>
        <row r="5023">
          <cell r="B5023">
            <v>32656</v>
          </cell>
          <cell r="C5023">
            <v>1</v>
          </cell>
          <cell r="D5023">
            <v>1</v>
          </cell>
          <cell r="Q5023">
            <v>2005</v>
          </cell>
          <cell r="R5023" t="str">
            <v>20058</v>
          </cell>
          <cell r="S5023">
            <v>38585</v>
          </cell>
          <cell r="T5023">
            <v>2309.83</v>
          </cell>
          <cell r="U5023">
            <v>2306.7674193548387</v>
          </cell>
          <cell r="V5023">
            <v>2321.4947671232826</v>
          </cell>
        </row>
        <row r="5024">
          <cell r="B5024">
            <v>32657</v>
          </cell>
          <cell r="C5024">
            <v>1</v>
          </cell>
          <cell r="D5024">
            <v>1</v>
          </cell>
          <cell r="Q5024">
            <v>2005</v>
          </cell>
          <cell r="R5024" t="str">
            <v>20058</v>
          </cell>
          <cell r="S5024">
            <v>38586</v>
          </cell>
          <cell r="T5024">
            <v>2309.83</v>
          </cell>
          <cell r="U5024">
            <v>2306.7674193548387</v>
          </cell>
          <cell r="V5024">
            <v>2321.4947671232826</v>
          </cell>
        </row>
        <row r="5025">
          <cell r="B5025">
            <v>32658</v>
          </cell>
          <cell r="C5025">
            <v>1</v>
          </cell>
          <cell r="D5025">
            <v>1</v>
          </cell>
          <cell r="Q5025">
            <v>2005</v>
          </cell>
          <cell r="R5025" t="str">
            <v>20058</v>
          </cell>
          <cell r="S5025">
            <v>38587</v>
          </cell>
          <cell r="T5025">
            <v>2304.2600000000002</v>
          </cell>
          <cell r="U5025">
            <v>2306.7674193548387</v>
          </cell>
          <cell r="V5025">
            <v>2321.4947671232826</v>
          </cell>
        </row>
        <row r="5026">
          <cell r="B5026">
            <v>32659</v>
          </cell>
          <cell r="C5026">
            <v>1</v>
          </cell>
          <cell r="D5026">
            <v>1</v>
          </cell>
          <cell r="Q5026">
            <v>2005</v>
          </cell>
          <cell r="R5026" t="str">
            <v>20058</v>
          </cell>
          <cell r="S5026">
            <v>38588</v>
          </cell>
          <cell r="T5026">
            <v>2302.59</v>
          </cell>
          <cell r="U5026">
            <v>2306.7674193548387</v>
          </cell>
          <cell r="V5026">
            <v>2321.4947671232826</v>
          </cell>
        </row>
        <row r="5027">
          <cell r="B5027">
            <v>32660</v>
          </cell>
          <cell r="C5027">
            <v>1</v>
          </cell>
          <cell r="D5027">
            <v>1</v>
          </cell>
          <cell r="Q5027">
            <v>2005</v>
          </cell>
          <cell r="R5027" t="str">
            <v>20058</v>
          </cell>
          <cell r="S5027">
            <v>38589</v>
          </cell>
          <cell r="T5027">
            <v>2305.0500000000002</v>
          </cell>
          <cell r="U5027">
            <v>2306.7674193548387</v>
          </cell>
          <cell r="V5027">
            <v>2321.4947671232826</v>
          </cell>
        </row>
        <row r="5028">
          <cell r="B5028">
            <v>32661</v>
          </cell>
          <cell r="C5028">
            <v>1</v>
          </cell>
          <cell r="D5028">
            <v>1</v>
          </cell>
          <cell r="Q5028">
            <v>2005</v>
          </cell>
          <cell r="R5028" t="str">
            <v>20058</v>
          </cell>
          <cell r="S5028">
            <v>38590</v>
          </cell>
          <cell r="T5028">
            <v>2305.87</v>
          </cell>
          <cell r="U5028">
            <v>2306.7674193548387</v>
          </cell>
          <cell r="V5028">
            <v>2321.4947671232826</v>
          </cell>
        </row>
        <row r="5029">
          <cell r="B5029">
            <v>32662</v>
          </cell>
          <cell r="C5029">
            <v>1</v>
          </cell>
          <cell r="D5029">
            <v>1</v>
          </cell>
          <cell r="Q5029">
            <v>2005</v>
          </cell>
          <cell r="R5029" t="str">
            <v>20058</v>
          </cell>
          <cell r="S5029">
            <v>38591</v>
          </cell>
          <cell r="T5029">
            <v>2306.71</v>
          </cell>
          <cell r="U5029">
            <v>2306.7674193548387</v>
          </cell>
          <cell r="V5029">
            <v>2321.4947671232826</v>
          </cell>
        </row>
        <row r="5030">
          <cell r="B5030">
            <v>32663</v>
          </cell>
          <cell r="C5030">
            <v>1</v>
          </cell>
          <cell r="D5030">
            <v>1</v>
          </cell>
          <cell r="Q5030">
            <v>2005</v>
          </cell>
          <cell r="R5030" t="str">
            <v>20058</v>
          </cell>
          <cell r="S5030">
            <v>38592</v>
          </cell>
          <cell r="T5030">
            <v>2306.71</v>
          </cell>
          <cell r="U5030">
            <v>2306.7674193548387</v>
          </cell>
          <cell r="V5030">
            <v>2321.4947671232826</v>
          </cell>
        </row>
        <row r="5031">
          <cell r="B5031">
            <v>32664</v>
          </cell>
          <cell r="C5031">
            <v>1</v>
          </cell>
          <cell r="D5031">
            <v>1</v>
          </cell>
          <cell r="Q5031">
            <v>2005</v>
          </cell>
          <cell r="R5031" t="str">
            <v>20058</v>
          </cell>
          <cell r="S5031">
            <v>38593</v>
          </cell>
          <cell r="T5031">
            <v>2306.71</v>
          </cell>
          <cell r="U5031">
            <v>2306.7674193548387</v>
          </cell>
          <cell r="V5031">
            <v>2321.4947671232826</v>
          </cell>
        </row>
        <row r="5032">
          <cell r="B5032">
            <v>32665</v>
          </cell>
          <cell r="C5032">
            <v>1</v>
          </cell>
          <cell r="D5032">
            <v>1</v>
          </cell>
          <cell r="Q5032">
            <v>2005</v>
          </cell>
          <cell r="R5032" t="str">
            <v>20058</v>
          </cell>
          <cell r="S5032">
            <v>38594</v>
          </cell>
          <cell r="T5032">
            <v>2305.15</v>
          </cell>
          <cell r="U5032">
            <v>2306.7674193548387</v>
          </cell>
          <cell r="V5032">
            <v>2321.4947671232826</v>
          </cell>
        </row>
        <row r="5033">
          <cell r="B5033">
            <v>32666</v>
          </cell>
          <cell r="C5033">
            <v>1</v>
          </cell>
          <cell r="D5033">
            <v>1</v>
          </cell>
          <cell r="Q5033">
            <v>2005</v>
          </cell>
          <cell r="R5033" t="str">
            <v>20058</v>
          </cell>
          <cell r="S5033">
            <v>38595</v>
          </cell>
          <cell r="T5033">
            <v>2304.3000000000002</v>
          </cell>
          <cell r="U5033">
            <v>2306.7674193548387</v>
          </cell>
          <cell r="V5033">
            <v>2321.4947671232826</v>
          </cell>
        </row>
        <row r="5034">
          <cell r="B5034">
            <v>32667</v>
          </cell>
          <cell r="C5034">
            <v>1</v>
          </cell>
          <cell r="D5034">
            <v>1</v>
          </cell>
          <cell r="Q5034">
            <v>2005</v>
          </cell>
          <cell r="R5034" t="str">
            <v>20059</v>
          </cell>
          <cell r="S5034">
            <v>38596</v>
          </cell>
          <cell r="T5034">
            <v>2302.7800000000002</v>
          </cell>
          <cell r="U5034">
            <v>2295.4746666666665</v>
          </cell>
          <cell r="V5034">
            <v>2321.4947671232826</v>
          </cell>
        </row>
        <row r="5035">
          <cell r="B5035">
            <v>32668</v>
          </cell>
          <cell r="C5035">
            <v>1</v>
          </cell>
          <cell r="D5035">
            <v>1</v>
          </cell>
          <cell r="Q5035">
            <v>2005</v>
          </cell>
          <cell r="R5035" t="str">
            <v>20059</v>
          </cell>
          <cell r="S5035">
            <v>38597</v>
          </cell>
          <cell r="T5035">
            <v>2298.85</v>
          </cell>
          <cell r="U5035">
            <v>2295.4746666666665</v>
          </cell>
          <cell r="V5035">
            <v>2321.4947671232826</v>
          </cell>
        </row>
        <row r="5036">
          <cell r="B5036">
            <v>32669</v>
          </cell>
          <cell r="C5036">
            <v>1</v>
          </cell>
          <cell r="D5036">
            <v>1</v>
          </cell>
          <cell r="Q5036">
            <v>2005</v>
          </cell>
          <cell r="R5036" t="str">
            <v>20059</v>
          </cell>
          <cell r="S5036">
            <v>38598</v>
          </cell>
          <cell r="T5036">
            <v>2295.31</v>
          </cell>
          <cell r="U5036">
            <v>2295.4746666666665</v>
          </cell>
          <cell r="V5036">
            <v>2321.4947671232826</v>
          </cell>
        </row>
        <row r="5037">
          <cell r="B5037">
            <v>32670</v>
          </cell>
          <cell r="C5037">
            <v>1</v>
          </cell>
          <cell r="D5037">
            <v>1</v>
          </cell>
          <cell r="Q5037">
            <v>2005</v>
          </cell>
          <cell r="R5037" t="str">
            <v>20059</v>
          </cell>
          <cell r="S5037">
            <v>38599</v>
          </cell>
          <cell r="T5037">
            <v>2295.31</v>
          </cell>
          <cell r="U5037">
            <v>2295.4746666666665</v>
          </cell>
          <cell r="V5037">
            <v>2321.4947671232826</v>
          </cell>
        </row>
        <row r="5038">
          <cell r="B5038">
            <v>32671</v>
          </cell>
          <cell r="C5038">
            <v>1</v>
          </cell>
          <cell r="D5038">
            <v>1</v>
          </cell>
          <cell r="Q5038">
            <v>2005</v>
          </cell>
          <cell r="R5038" t="str">
            <v>20059</v>
          </cell>
          <cell r="S5038">
            <v>38600</v>
          </cell>
          <cell r="T5038">
            <v>2295.31</v>
          </cell>
          <cell r="U5038">
            <v>2295.4746666666665</v>
          </cell>
          <cell r="V5038">
            <v>2321.4947671232826</v>
          </cell>
        </row>
        <row r="5039">
          <cell r="B5039">
            <v>32672</v>
          </cell>
          <cell r="C5039">
            <v>1</v>
          </cell>
          <cell r="D5039">
            <v>1</v>
          </cell>
          <cell r="Q5039">
            <v>2005</v>
          </cell>
          <cell r="R5039" t="str">
            <v>20059</v>
          </cell>
          <cell r="S5039">
            <v>38601</v>
          </cell>
          <cell r="T5039">
            <v>2295.31</v>
          </cell>
          <cell r="U5039">
            <v>2295.4746666666665</v>
          </cell>
          <cell r="V5039">
            <v>2321.4947671232826</v>
          </cell>
        </row>
        <row r="5040">
          <cell r="B5040">
            <v>32673</v>
          </cell>
          <cell r="C5040">
            <v>1</v>
          </cell>
          <cell r="D5040">
            <v>1</v>
          </cell>
          <cell r="Q5040">
            <v>2005</v>
          </cell>
          <cell r="R5040" t="str">
            <v>20059</v>
          </cell>
          <cell r="S5040">
            <v>38602</v>
          </cell>
          <cell r="T5040">
            <v>2286.61</v>
          </cell>
          <cell r="U5040">
            <v>2295.4746666666665</v>
          </cell>
          <cell r="V5040">
            <v>2321.4947671232826</v>
          </cell>
        </row>
        <row r="5041">
          <cell r="B5041">
            <v>32674</v>
          </cell>
          <cell r="C5041">
            <v>1</v>
          </cell>
          <cell r="D5041">
            <v>1</v>
          </cell>
          <cell r="Q5041">
            <v>2005</v>
          </cell>
          <cell r="R5041" t="str">
            <v>20059</v>
          </cell>
          <cell r="S5041">
            <v>38603</v>
          </cell>
          <cell r="T5041">
            <v>2279.9499999999998</v>
          </cell>
          <cell r="U5041">
            <v>2295.4746666666665</v>
          </cell>
          <cell r="V5041">
            <v>2321.4947671232826</v>
          </cell>
        </row>
        <row r="5042">
          <cell r="B5042">
            <v>32675</v>
          </cell>
          <cell r="C5042">
            <v>1</v>
          </cell>
          <cell r="D5042">
            <v>1</v>
          </cell>
          <cell r="Q5042">
            <v>2005</v>
          </cell>
          <cell r="R5042" t="str">
            <v>20059</v>
          </cell>
          <cell r="S5042">
            <v>38604</v>
          </cell>
          <cell r="T5042">
            <v>2289.3000000000002</v>
          </cell>
          <cell r="U5042">
            <v>2295.4746666666665</v>
          </cell>
          <cell r="V5042">
            <v>2321.4947671232826</v>
          </cell>
        </row>
        <row r="5043">
          <cell r="B5043">
            <v>32676</v>
          </cell>
          <cell r="C5043">
            <v>1</v>
          </cell>
          <cell r="D5043">
            <v>1</v>
          </cell>
          <cell r="Q5043">
            <v>2005</v>
          </cell>
          <cell r="R5043" t="str">
            <v>20059</v>
          </cell>
          <cell r="S5043">
            <v>38605</v>
          </cell>
          <cell r="T5043">
            <v>2305.09</v>
          </cell>
          <cell r="U5043">
            <v>2295.4746666666665</v>
          </cell>
          <cell r="V5043">
            <v>2321.4947671232826</v>
          </cell>
        </row>
        <row r="5044">
          <cell r="B5044">
            <v>32677</v>
          </cell>
          <cell r="C5044">
            <v>1</v>
          </cell>
          <cell r="D5044">
            <v>1</v>
          </cell>
          <cell r="Q5044">
            <v>2005</v>
          </cell>
          <cell r="R5044" t="str">
            <v>20059</v>
          </cell>
          <cell r="S5044">
            <v>38606</v>
          </cell>
          <cell r="T5044">
            <v>2305.09</v>
          </cell>
          <cell r="U5044">
            <v>2295.4746666666665</v>
          </cell>
          <cell r="V5044">
            <v>2321.4947671232826</v>
          </cell>
        </row>
        <row r="5045">
          <cell r="B5045">
            <v>32678</v>
          </cell>
          <cell r="C5045">
            <v>1</v>
          </cell>
          <cell r="D5045">
            <v>1</v>
          </cell>
          <cell r="Q5045">
            <v>2005</v>
          </cell>
          <cell r="R5045" t="str">
            <v>20059</v>
          </cell>
          <cell r="S5045">
            <v>38607</v>
          </cell>
          <cell r="T5045">
            <v>2305.09</v>
          </cell>
          <cell r="U5045">
            <v>2295.4746666666665</v>
          </cell>
          <cell r="V5045">
            <v>2321.4947671232826</v>
          </cell>
        </row>
        <row r="5046">
          <cell r="B5046">
            <v>32679</v>
          </cell>
          <cell r="C5046">
            <v>1</v>
          </cell>
          <cell r="D5046">
            <v>1</v>
          </cell>
          <cell r="Q5046">
            <v>2005</v>
          </cell>
          <cell r="R5046" t="str">
            <v>20059</v>
          </cell>
          <cell r="S5046">
            <v>38608</v>
          </cell>
          <cell r="T5046">
            <v>2306.71</v>
          </cell>
          <cell r="U5046">
            <v>2295.4746666666665</v>
          </cell>
          <cell r="V5046">
            <v>2321.4947671232826</v>
          </cell>
        </row>
        <row r="5047">
          <cell r="B5047">
            <v>32680</v>
          </cell>
          <cell r="C5047">
            <v>1</v>
          </cell>
          <cell r="D5047">
            <v>1</v>
          </cell>
          <cell r="Q5047">
            <v>2005</v>
          </cell>
          <cell r="R5047" t="str">
            <v>20059</v>
          </cell>
          <cell r="S5047">
            <v>38609</v>
          </cell>
          <cell r="T5047">
            <v>2295.02</v>
          </cell>
          <cell r="U5047">
            <v>2295.4746666666665</v>
          </cell>
          <cell r="V5047">
            <v>2321.4947671232826</v>
          </cell>
        </row>
        <row r="5048">
          <cell r="B5048">
            <v>32681</v>
          </cell>
          <cell r="C5048">
            <v>1</v>
          </cell>
          <cell r="D5048">
            <v>1</v>
          </cell>
          <cell r="Q5048">
            <v>2005</v>
          </cell>
          <cell r="R5048" t="str">
            <v>20059</v>
          </cell>
          <cell r="S5048">
            <v>38610</v>
          </cell>
          <cell r="T5048">
            <v>2290.02</v>
          </cell>
          <cell r="U5048">
            <v>2295.4746666666665</v>
          </cell>
          <cell r="V5048">
            <v>2321.4947671232826</v>
          </cell>
        </row>
        <row r="5049">
          <cell r="B5049">
            <v>32682</v>
          </cell>
          <cell r="C5049">
            <v>1</v>
          </cell>
          <cell r="D5049">
            <v>1</v>
          </cell>
          <cell r="Q5049">
            <v>2005</v>
          </cell>
          <cell r="R5049" t="str">
            <v>20059</v>
          </cell>
          <cell r="S5049">
            <v>38611</v>
          </cell>
          <cell r="T5049">
            <v>2299.8200000000002</v>
          </cell>
          <cell r="U5049">
            <v>2295.4746666666665</v>
          </cell>
          <cell r="V5049">
            <v>2321.4947671232826</v>
          </cell>
        </row>
        <row r="5050">
          <cell r="B5050">
            <v>32683</v>
          </cell>
          <cell r="C5050">
            <v>1</v>
          </cell>
          <cell r="D5050">
            <v>1</v>
          </cell>
          <cell r="Q5050">
            <v>2005</v>
          </cell>
          <cell r="R5050" t="str">
            <v>20059</v>
          </cell>
          <cell r="S5050">
            <v>38612</v>
          </cell>
          <cell r="T5050">
            <v>2301.9899999999998</v>
          </cell>
          <cell r="U5050">
            <v>2295.4746666666665</v>
          </cell>
          <cell r="V5050">
            <v>2321.4947671232826</v>
          </cell>
        </row>
        <row r="5051">
          <cell r="B5051">
            <v>32684</v>
          </cell>
          <cell r="C5051">
            <v>1</v>
          </cell>
          <cell r="D5051">
            <v>1</v>
          </cell>
          <cell r="Q5051">
            <v>2005</v>
          </cell>
          <cell r="R5051" t="str">
            <v>20059</v>
          </cell>
          <cell r="S5051">
            <v>38613</v>
          </cell>
          <cell r="T5051">
            <v>2301.9899999999998</v>
          </cell>
          <cell r="U5051">
            <v>2295.4746666666665</v>
          </cell>
          <cell r="V5051">
            <v>2321.4947671232826</v>
          </cell>
        </row>
        <row r="5052">
          <cell r="B5052">
            <v>32685</v>
          </cell>
          <cell r="C5052">
            <v>1</v>
          </cell>
          <cell r="D5052">
            <v>1</v>
          </cell>
          <cell r="Q5052">
            <v>2005</v>
          </cell>
          <cell r="R5052" t="str">
            <v>20059</v>
          </cell>
          <cell r="S5052">
            <v>38614</v>
          </cell>
          <cell r="T5052">
            <v>2301.9899999999998</v>
          </cell>
          <cell r="U5052">
            <v>2295.4746666666665</v>
          </cell>
          <cell r="V5052">
            <v>2321.4947671232826</v>
          </cell>
        </row>
        <row r="5053">
          <cell r="B5053">
            <v>32686</v>
          </cell>
          <cell r="C5053">
            <v>1</v>
          </cell>
          <cell r="D5053">
            <v>1</v>
          </cell>
          <cell r="Q5053">
            <v>2005</v>
          </cell>
          <cell r="R5053" t="str">
            <v>20059</v>
          </cell>
          <cell r="S5053">
            <v>38615</v>
          </cell>
          <cell r="T5053">
            <v>2295.5700000000002</v>
          </cell>
          <cell r="U5053">
            <v>2295.4746666666665</v>
          </cell>
          <cell r="V5053">
            <v>2321.4947671232826</v>
          </cell>
        </row>
        <row r="5054">
          <cell r="B5054">
            <v>32687</v>
          </cell>
          <cell r="C5054">
            <v>1</v>
          </cell>
          <cell r="D5054">
            <v>1</v>
          </cell>
          <cell r="Q5054">
            <v>2005</v>
          </cell>
          <cell r="R5054" t="str">
            <v>20059</v>
          </cell>
          <cell r="S5054">
            <v>38616</v>
          </cell>
          <cell r="T5054">
            <v>2300.58</v>
          </cell>
          <cell r="U5054">
            <v>2295.4746666666665</v>
          </cell>
          <cell r="V5054">
            <v>2321.4947671232826</v>
          </cell>
        </row>
        <row r="5055">
          <cell r="B5055">
            <v>32688</v>
          </cell>
          <cell r="C5055">
            <v>1</v>
          </cell>
          <cell r="D5055">
            <v>1</v>
          </cell>
          <cell r="Q5055">
            <v>2005</v>
          </cell>
          <cell r="R5055" t="str">
            <v>20059</v>
          </cell>
          <cell r="S5055">
            <v>38617</v>
          </cell>
          <cell r="T5055">
            <v>2291.0500000000002</v>
          </cell>
          <cell r="U5055">
            <v>2295.4746666666665</v>
          </cell>
          <cell r="V5055">
            <v>2321.4947671232826</v>
          </cell>
        </row>
        <row r="5056">
          <cell r="B5056">
            <v>32689</v>
          </cell>
          <cell r="C5056">
            <v>1</v>
          </cell>
          <cell r="D5056">
            <v>1</v>
          </cell>
          <cell r="Q5056">
            <v>2005</v>
          </cell>
          <cell r="R5056" t="str">
            <v>20059</v>
          </cell>
          <cell r="S5056">
            <v>38618</v>
          </cell>
          <cell r="T5056">
            <v>2292.59</v>
          </cell>
          <cell r="U5056">
            <v>2295.4746666666665</v>
          </cell>
          <cell r="V5056">
            <v>2321.4947671232826</v>
          </cell>
        </row>
        <row r="5057">
          <cell r="B5057">
            <v>32690</v>
          </cell>
          <cell r="C5057">
            <v>1</v>
          </cell>
          <cell r="D5057">
            <v>1</v>
          </cell>
          <cell r="Q5057">
            <v>2005</v>
          </cell>
          <cell r="R5057" t="str">
            <v>20059</v>
          </cell>
          <cell r="S5057">
            <v>38619</v>
          </cell>
          <cell r="T5057">
            <v>2290.0300000000002</v>
          </cell>
          <cell r="U5057">
            <v>2295.4746666666665</v>
          </cell>
          <cell r="V5057">
            <v>2321.4947671232826</v>
          </cell>
        </row>
        <row r="5058">
          <cell r="B5058">
            <v>32691</v>
          </cell>
          <cell r="C5058">
            <v>1</v>
          </cell>
          <cell r="D5058">
            <v>1</v>
          </cell>
          <cell r="Q5058">
            <v>2005</v>
          </cell>
          <cell r="R5058" t="str">
            <v>20059</v>
          </cell>
          <cell r="S5058">
            <v>38620</v>
          </cell>
          <cell r="T5058">
            <v>2290.0300000000002</v>
          </cell>
          <cell r="U5058">
            <v>2295.4746666666665</v>
          </cell>
          <cell r="V5058">
            <v>2321.4947671232826</v>
          </cell>
        </row>
        <row r="5059">
          <cell r="B5059">
            <v>32692</v>
          </cell>
          <cell r="C5059">
            <v>1</v>
          </cell>
          <cell r="D5059">
            <v>1</v>
          </cell>
          <cell r="Q5059">
            <v>2005</v>
          </cell>
          <cell r="R5059" t="str">
            <v>20059</v>
          </cell>
          <cell r="S5059">
            <v>38621</v>
          </cell>
          <cell r="T5059">
            <v>2290.0300000000002</v>
          </cell>
          <cell r="U5059">
            <v>2295.4746666666665</v>
          </cell>
          <cell r="V5059">
            <v>2321.4947671232826</v>
          </cell>
        </row>
        <row r="5060">
          <cell r="B5060">
            <v>32693</v>
          </cell>
          <cell r="C5060">
            <v>1</v>
          </cell>
          <cell r="D5060">
            <v>1</v>
          </cell>
          <cell r="Q5060">
            <v>2005</v>
          </cell>
          <cell r="R5060" t="str">
            <v>20059</v>
          </cell>
          <cell r="S5060">
            <v>38622</v>
          </cell>
          <cell r="T5060">
            <v>2289.1799999999998</v>
          </cell>
          <cell r="U5060">
            <v>2295.4746666666665</v>
          </cell>
          <cell r="V5060">
            <v>2321.4947671232826</v>
          </cell>
        </row>
        <row r="5061">
          <cell r="B5061">
            <v>32694</v>
          </cell>
          <cell r="C5061">
            <v>1</v>
          </cell>
          <cell r="D5061">
            <v>1</v>
          </cell>
          <cell r="Q5061">
            <v>2005</v>
          </cell>
          <cell r="R5061" t="str">
            <v>20059</v>
          </cell>
          <cell r="S5061">
            <v>38623</v>
          </cell>
          <cell r="T5061">
            <v>2290.7399999999998</v>
          </cell>
          <cell r="U5061">
            <v>2295.4746666666665</v>
          </cell>
          <cell r="V5061">
            <v>2321.4947671232826</v>
          </cell>
        </row>
        <row r="5062">
          <cell r="B5062">
            <v>32695</v>
          </cell>
          <cell r="C5062">
            <v>1</v>
          </cell>
          <cell r="D5062">
            <v>1</v>
          </cell>
          <cell r="Q5062">
            <v>2005</v>
          </cell>
          <cell r="R5062" t="str">
            <v>20059</v>
          </cell>
          <cell r="S5062">
            <v>38624</v>
          </cell>
          <cell r="T5062">
            <v>2293.29</v>
          </cell>
          <cell r="U5062">
            <v>2295.4746666666665</v>
          </cell>
          <cell r="V5062">
            <v>2321.4947671232826</v>
          </cell>
        </row>
        <row r="5063">
          <cell r="B5063">
            <v>32696</v>
          </cell>
          <cell r="C5063">
            <v>1</v>
          </cell>
          <cell r="D5063">
            <v>1</v>
          </cell>
          <cell r="Q5063">
            <v>2005</v>
          </cell>
          <cell r="R5063" t="str">
            <v>20059</v>
          </cell>
          <cell r="S5063">
            <v>38625</v>
          </cell>
          <cell r="T5063">
            <v>2289.61</v>
          </cell>
          <cell r="U5063">
            <v>2295.4746666666665</v>
          </cell>
          <cell r="V5063">
            <v>2321.4947671232826</v>
          </cell>
        </row>
        <row r="5064">
          <cell r="B5064">
            <v>32697</v>
          </cell>
          <cell r="C5064">
            <v>1</v>
          </cell>
          <cell r="D5064">
            <v>1</v>
          </cell>
          <cell r="Q5064">
            <v>2005</v>
          </cell>
          <cell r="R5064" t="str">
            <v>200510</v>
          </cell>
          <cell r="S5064">
            <v>38626</v>
          </cell>
          <cell r="T5064">
            <v>2288.2199999999998</v>
          </cell>
          <cell r="U5064">
            <v>2292.7200000000012</v>
          </cell>
          <cell r="V5064">
            <v>2321.4947671232826</v>
          </cell>
        </row>
        <row r="5065">
          <cell r="B5065">
            <v>32698</v>
          </cell>
          <cell r="C5065">
            <v>1</v>
          </cell>
          <cell r="D5065">
            <v>1</v>
          </cell>
          <cell r="Q5065">
            <v>2005</v>
          </cell>
          <cell r="R5065" t="str">
            <v>200510</v>
          </cell>
          <cell r="S5065">
            <v>38627</v>
          </cell>
          <cell r="T5065">
            <v>2288.2199999999998</v>
          </cell>
          <cell r="U5065">
            <v>2292.7200000000012</v>
          </cell>
          <cell r="V5065">
            <v>2321.4947671232826</v>
          </cell>
        </row>
        <row r="5066">
          <cell r="B5066">
            <v>32699</v>
          </cell>
          <cell r="C5066">
            <v>1</v>
          </cell>
          <cell r="D5066">
            <v>1</v>
          </cell>
          <cell r="Q5066">
            <v>2005</v>
          </cell>
          <cell r="R5066" t="str">
            <v>200510</v>
          </cell>
          <cell r="S5066">
            <v>38628</v>
          </cell>
          <cell r="T5066">
            <v>2288.2199999999998</v>
          </cell>
          <cell r="U5066">
            <v>2292.7200000000012</v>
          </cell>
          <cell r="V5066">
            <v>2321.4947671232826</v>
          </cell>
        </row>
        <row r="5067">
          <cell r="B5067">
            <v>32700</v>
          </cell>
          <cell r="C5067">
            <v>1</v>
          </cell>
          <cell r="D5067">
            <v>1</v>
          </cell>
          <cell r="Q5067">
            <v>2005</v>
          </cell>
          <cell r="R5067" t="str">
            <v>200510</v>
          </cell>
          <cell r="S5067">
            <v>38629</v>
          </cell>
          <cell r="T5067">
            <v>2289.13</v>
          </cell>
          <cell r="U5067">
            <v>2292.7200000000012</v>
          </cell>
          <cell r="V5067">
            <v>2321.4947671232826</v>
          </cell>
        </row>
        <row r="5068">
          <cell r="B5068">
            <v>32701</v>
          </cell>
          <cell r="C5068">
            <v>1</v>
          </cell>
          <cell r="D5068">
            <v>1</v>
          </cell>
          <cell r="Q5068">
            <v>2005</v>
          </cell>
          <cell r="R5068" t="str">
            <v>200510</v>
          </cell>
          <cell r="S5068">
            <v>38630</v>
          </cell>
          <cell r="T5068">
            <v>2289.79</v>
          </cell>
          <cell r="U5068">
            <v>2292.7200000000012</v>
          </cell>
          <cell r="V5068">
            <v>2321.4947671232826</v>
          </cell>
        </row>
        <row r="5069">
          <cell r="B5069">
            <v>32702</v>
          </cell>
          <cell r="C5069">
            <v>1</v>
          </cell>
          <cell r="D5069">
            <v>1</v>
          </cell>
          <cell r="Q5069">
            <v>2005</v>
          </cell>
          <cell r="R5069" t="str">
            <v>200510</v>
          </cell>
          <cell r="S5069">
            <v>38631</v>
          </cell>
          <cell r="T5069">
            <v>2294.12</v>
          </cell>
          <cell r="U5069">
            <v>2292.7200000000012</v>
          </cell>
          <cell r="V5069">
            <v>2321.4947671232826</v>
          </cell>
        </row>
        <row r="5070">
          <cell r="B5070">
            <v>32703</v>
          </cell>
          <cell r="C5070">
            <v>1</v>
          </cell>
          <cell r="D5070">
            <v>1</v>
          </cell>
          <cell r="Q5070">
            <v>2005</v>
          </cell>
          <cell r="R5070" t="str">
            <v>200510</v>
          </cell>
          <cell r="S5070">
            <v>38632</v>
          </cell>
          <cell r="T5070">
            <v>2302.79</v>
          </cell>
          <cell r="U5070">
            <v>2292.7200000000012</v>
          </cell>
          <cell r="V5070">
            <v>2321.4947671232826</v>
          </cell>
        </row>
        <row r="5071">
          <cell r="B5071">
            <v>32704</v>
          </cell>
          <cell r="C5071">
            <v>1</v>
          </cell>
          <cell r="D5071">
            <v>1</v>
          </cell>
          <cell r="Q5071">
            <v>2005</v>
          </cell>
          <cell r="R5071" t="str">
            <v>200510</v>
          </cell>
          <cell r="S5071">
            <v>38633</v>
          </cell>
          <cell r="T5071">
            <v>2303.0100000000002</v>
          </cell>
          <cell r="U5071">
            <v>2292.7200000000012</v>
          </cell>
          <cell r="V5071">
            <v>2321.4947671232826</v>
          </cell>
        </row>
        <row r="5072">
          <cell r="B5072">
            <v>32705</v>
          </cell>
          <cell r="C5072">
            <v>1</v>
          </cell>
          <cell r="D5072">
            <v>1</v>
          </cell>
          <cell r="Q5072">
            <v>2005</v>
          </cell>
          <cell r="R5072" t="str">
            <v>200510</v>
          </cell>
          <cell r="S5072">
            <v>38634</v>
          </cell>
          <cell r="T5072">
            <v>2303.0100000000002</v>
          </cell>
          <cell r="U5072">
            <v>2292.7200000000012</v>
          </cell>
          <cell r="V5072">
            <v>2321.4947671232826</v>
          </cell>
        </row>
        <row r="5073">
          <cell r="B5073">
            <v>32706</v>
          </cell>
          <cell r="C5073">
            <v>1</v>
          </cell>
          <cell r="D5073">
            <v>1</v>
          </cell>
          <cell r="Q5073">
            <v>2005</v>
          </cell>
          <cell r="R5073" t="str">
            <v>200510</v>
          </cell>
          <cell r="S5073">
            <v>38635</v>
          </cell>
          <cell r="T5073">
            <v>2303.0100000000002</v>
          </cell>
          <cell r="U5073">
            <v>2292.7200000000012</v>
          </cell>
          <cell r="V5073">
            <v>2321.4947671232826</v>
          </cell>
        </row>
        <row r="5074">
          <cell r="B5074">
            <v>32707</v>
          </cell>
          <cell r="C5074">
            <v>1</v>
          </cell>
          <cell r="D5074">
            <v>1</v>
          </cell>
          <cell r="Q5074">
            <v>2005</v>
          </cell>
          <cell r="R5074" t="str">
            <v>200510</v>
          </cell>
          <cell r="S5074">
            <v>38636</v>
          </cell>
          <cell r="T5074">
            <v>2303.0100000000002</v>
          </cell>
          <cell r="U5074">
            <v>2292.7200000000012</v>
          </cell>
          <cell r="V5074">
            <v>2321.4947671232826</v>
          </cell>
        </row>
        <row r="5075">
          <cell r="B5075">
            <v>32708</v>
          </cell>
          <cell r="C5075">
            <v>1</v>
          </cell>
          <cell r="D5075">
            <v>1</v>
          </cell>
          <cell r="Q5075">
            <v>2005</v>
          </cell>
          <cell r="R5075" t="str">
            <v>200510</v>
          </cell>
          <cell r="S5075">
            <v>38637</v>
          </cell>
          <cell r="T5075">
            <v>2299.94</v>
          </cell>
          <cell r="U5075">
            <v>2292.7200000000012</v>
          </cell>
          <cell r="V5075">
            <v>2321.4947671232826</v>
          </cell>
        </row>
        <row r="5076">
          <cell r="B5076">
            <v>32709</v>
          </cell>
          <cell r="C5076">
            <v>1</v>
          </cell>
          <cell r="D5076">
            <v>1</v>
          </cell>
          <cell r="Q5076">
            <v>2005</v>
          </cell>
          <cell r="R5076" t="str">
            <v>200510</v>
          </cell>
          <cell r="S5076">
            <v>38638</v>
          </cell>
          <cell r="T5076">
            <v>2299.4699999999998</v>
          </cell>
          <cell r="U5076">
            <v>2292.7200000000012</v>
          </cell>
          <cell r="V5076">
            <v>2321.4947671232826</v>
          </cell>
        </row>
        <row r="5077">
          <cell r="B5077">
            <v>32710</v>
          </cell>
          <cell r="C5077">
            <v>1</v>
          </cell>
          <cell r="D5077">
            <v>1</v>
          </cell>
          <cell r="Q5077">
            <v>2005</v>
          </cell>
          <cell r="R5077" t="str">
            <v>200510</v>
          </cell>
          <cell r="S5077">
            <v>38639</v>
          </cell>
          <cell r="T5077">
            <v>2298.9899999999998</v>
          </cell>
          <cell r="U5077">
            <v>2292.7200000000012</v>
          </cell>
          <cell r="V5077">
            <v>2321.4947671232826</v>
          </cell>
        </row>
        <row r="5078">
          <cell r="B5078">
            <v>32711</v>
          </cell>
          <cell r="C5078">
            <v>1</v>
          </cell>
          <cell r="D5078">
            <v>1</v>
          </cell>
          <cell r="Q5078">
            <v>2005</v>
          </cell>
          <cell r="R5078" t="str">
            <v>200510</v>
          </cell>
          <cell r="S5078">
            <v>38640</v>
          </cell>
          <cell r="T5078">
            <v>2294.75</v>
          </cell>
          <cell r="U5078">
            <v>2292.7200000000012</v>
          </cell>
          <cell r="V5078">
            <v>2321.4947671232826</v>
          </cell>
        </row>
        <row r="5079">
          <cell r="B5079">
            <v>32712</v>
          </cell>
          <cell r="C5079">
            <v>1</v>
          </cell>
          <cell r="D5079">
            <v>1</v>
          </cell>
          <cell r="Q5079">
            <v>2005</v>
          </cell>
          <cell r="R5079" t="str">
            <v>200510</v>
          </cell>
          <cell r="S5079">
            <v>38641</v>
          </cell>
          <cell r="T5079">
            <v>2294.75</v>
          </cell>
          <cell r="U5079">
            <v>2292.7200000000012</v>
          </cell>
          <cell r="V5079">
            <v>2321.4947671232826</v>
          </cell>
        </row>
        <row r="5080">
          <cell r="B5080">
            <v>32713</v>
          </cell>
          <cell r="C5080">
            <v>1</v>
          </cell>
          <cell r="D5080">
            <v>1</v>
          </cell>
          <cell r="Q5080">
            <v>2005</v>
          </cell>
          <cell r="R5080" t="str">
            <v>200510</v>
          </cell>
          <cell r="S5080">
            <v>38642</v>
          </cell>
          <cell r="T5080">
            <v>2294.75</v>
          </cell>
          <cell r="U5080">
            <v>2292.7200000000012</v>
          </cell>
          <cell r="V5080">
            <v>2321.4947671232826</v>
          </cell>
        </row>
        <row r="5081">
          <cell r="B5081">
            <v>32714</v>
          </cell>
          <cell r="C5081">
            <v>1</v>
          </cell>
          <cell r="D5081">
            <v>1</v>
          </cell>
          <cell r="Q5081">
            <v>2005</v>
          </cell>
          <cell r="R5081" t="str">
            <v>200510</v>
          </cell>
          <cell r="S5081">
            <v>38643</v>
          </cell>
          <cell r="T5081">
            <v>2294.75</v>
          </cell>
          <cell r="U5081">
            <v>2292.7200000000012</v>
          </cell>
          <cell r="V5081">
            <v>2321.4947671232826</v>
          </cell>
        </row>
        <row r="5082">
          <cell r="B5082">
            <v>32715</v>
          </cell>
          <cell r="C5082">
            <v>1</v>
          </cell>
          <cell r="D5082">
            <v>1</v>
          </cell>
          <cell r="Q5082">
            <v>2005</v>
          </cell>
          <cell r="R5082" t="str">
            <v>200510</v>
          </cell>
          <cell r="S5082">
            <v>38644</v>
          </cell>
          <cell r="T5082">
            <v>2288.69</v>
          </cell>
          <cell r="U5082">
            <v>2292.7200000000012</v>
          </cell>
          <cell r="V5082">
            <v>2321.4947671232826</v>
          </cell>
        </row>
        <row r="5083">
          <cell r="B5083">
            <v>32716</v>
          </cell>
          <cell r="C5083">
            <v>1</v>
          </cell>
          <cell r="D5083">
            <v>1</v>
          </cell>
          <cell r="Q5083">
            <v>2005</v>
          </cell>
          <cell r="R5083" t="str">
            <v>200510</v>
          </cell>
          <cell r="S5083">
            <v>38645</v>
          </cell>
          <cell r="T5083">
            <v>2283.96</v>
          </cell>
          <cell r="U5083">
            <v>2292.7200000000012</v>
          </cell>
          <cell r="V5083">
            <v>2321.4947671232826</v>
          </cell>
        </row>
        <row r="5084">
          <cell r="B5084">
            <v>32717</v>
          </cell>
          <cell r="C5084">
            <v>1</v>
          </cell>
          <cell r="D5084">
            <v>1</v>
          </cell>
          <cell r="Q5084">
            <v>2005</v>
          </cell>
          <cell r="R5084" t="str">
            <v>200510</v>
          </cell>
          <cell r="S5084">
            <v>38646</v>
          </cell>
          <cell r="T5084">
            <v>2289.15</v>
          </cell>
          <cell r="U5084">
            <v>2292.7200000000012</v>
          </cell>
          <cell r="V5084">
            <v>2321.4947671232826</v>
          </cell>
        </row>
        <row r="5085">
          <cell r="B5085">
            <v>32718</v>
          </cell>
          <cell r="C5085">
            <v>1</v>
          </cell>
          <cell r="D5085">
            <v>1</v>
          </cell>
          <cell r="Q5085">
            <v>2005</v>
          </cell>
          <cell r="R5085" t="str">
            <v>200510</v>
          </cell>
          <cell r="S5085">
            <v>38647</v>
          </cell>
          <cell r="T5085">
            <v>2288.69</v>
          </cell>
          <cell r="U5085">
            <v>2292.7200000000012</v>
          </cell>
          <cell r="V5085">
            <v>2321.4947671232826</v>
          </cell>
        </row>
        <row r="5086">
          <cell r="B5086">
            <v>32719</v>
          </cell>
          <cell r="C5086">
            <v>1</v>
          </cell>
          <cell r="D5086">
            <v>1</v>
          </cell>
          <cell r="Q5086">
            <v>2005</v>
          </cell>
          <cell r="R5086" t="str">
            <v>200510</v>
          </cell>
          <cell r="S5086">
            <v>38648</v>
          </cell>
          <cell r="T5086">
            <v>2288.69</v>
          </cell>
          <cell r="U5086">
            <v>2292.7200000000012</v>
          </cell>
          <cell r="V5086">
            <v>2321.4947671232826</v>
          </cell>
        </row>
        <row r="5087">
          <cell r="B5087">
            <v>32720</v>
          </cell>
          <cell r="C5087">
            <v>1</v>
          </cell>
          <cell r="D5087">
            <v>1</v>
          </cell>
          <cell r="Q5087">
            <v>2005</v>
          </cell>
          <cell r="R5087" t="str">
            <v>200510</v>
          </cell>
          <cell r="S5087">
            <v>38649</v>
          </cell>
          <cell r="T5087">
            <v>2288.69</v>
          </cell>
          <cell r="U5087">
            <v>2292.7200000000012</v>
          </cell>
          <cell r="V5087">
            <v>2321.4947671232826</v>
          </cell>
        </row>
        <row r="5088">
          <cell r="B5088">
            <v>32721</v>
          </cell>
          <cell r="C5088">
            <v>1</v>
          </cell>
          <cell r="D5088">
            <v>1</v>
          </cell>
          <cell r="Q5088">
            <v>2005</v>
          </cell>
          <cell r="R5088" t="str">
            <v>200510</v>
          </cell>
          <cell r="S5088">
            <v>38650</v>
          </cell>
          <cell r="T5088">
            <v>2285.37</v>
          </cell>
          <cell r="U5088">
            <v>2292.7200000000012</v>
          </cell>
          <cell r="V5088">
            <v>2321.4947671232826</v>
          </cell>
        </row>
        <row r="5089">
          <cell r="B5089">
            <v>32722</v>
          </cell>
          <cell r="C5089">
            <v>1</v>
          </cell>
          <cell r="D5089">
            <v>1</v>
          </cell>
          <cell r="Q5089">
            <v>2005</v>
          </cell>
          <cell r="R5089" t="str">
            <v>200510</v>
          </cell>
          <cell r="S5089">
            <v>38651</v>
          </cell>
          <cell r="T5089">
            <v>2284.0500000000002</v>
          </cell>
          <cell r="U5089">
            <v>2292.7200000000012</v>
          </cell>
          <cell r="V5089">
            <v>2321.4947671232826</v>
          </cell>
        </row>
        <row r="5090">
          <cell r="B5090">
            <v>32723</v>
          </cell>
          <cell r="C5090">
            <v>1</v>
          </cell>
          <cell r="D5090">
            <v>1</v>
          </cell>
          <cell r="Q5090">
            <v>2005</v>
          </cell>
          <cell r="R5090" t="str">
            <v>200510</v>
          </cell>
          <cell r="S5090">
            <v>38652</v>
          </cell>
          <cell r="T5090">
            <v>2288.52</v>
          </cell>
          <cell r="U5090">
            <v>2292.7200000000012</v>
          </cell>
          <cell r="V5090">
            <v>2321.4947671232826</v>
          </cell>
        </row>
        <row r="5091">
          <cell r="B5091">
            <v>32724</v>
          </cell>
          <cell r="C5091">
            <v>1</v>
          </cell>
          <cell r="D5091">
            <v>1</v>
          </cell>
          <cell r="Q5091">
            <v>2005</v>
          </cell>
          <cell r="R5091" t="str">
            <v>200510</v>
          </cell>
          <cell r="S5091">
            <v>38653</v>
          </cell>
          <cell r="T5091">
            <v>2289.87</v>
          </cell>
          <cell r="U5091">
            <v>2292.7200000000012</v>
          </cell>
          <cell r="V5091">
            <v>2321.4947671232826</v>
          </cell>
        </row>
        <row r="5092">
          <cell r="B5092">
            <v>32725</v>
          </cell>
          <cell r="C5092">
            <v>1</v>
          </cell>
          <cell r="D5092">
            <v>1</v>
          </cell>
          <cell r="Q5092">
            <v>2005</v>
          </cell>
          <cell r="R5092" t="str">
            <v>200510</v>
          </cell>
          <cell r="S5092">
            <v>38654</v>
          </cell>
          <cell r="T5092">
            <v>2289.5700000000002</v>
          </cell>
          <cell r="U5092">
            <v>2292.7200000000012</v>
          </cell>
          <cell r="V5092">
            <v>2321.4947671232826</v>
          </cell>
        </row>
        <row r="5093">
          <cell r="B5093">
            <v>32726</v>
          </cell>
          <cell r="C5093">
            <v>1</v>
          </cell>
          <cell r="D5093">
            <v>1</v>
          </cell>
          <cell r="Q5093">
            <v>2005</v>
          </cell>
          <cell r="R5093" t="str">
            <v>200510</v>
          </cell>
          <cell r="S5093">
            <v>38655</v>
          </cell>
          <cell r="T5093">
            <v>2289.5700000000002</v>
          </cell>
          <cell r="U5093">
            <v>2292.7200000000012</v>
          </cell>
          <cell r="V5093">
            <v>2321.4947671232826</v>
          </cell>
        </row>
        <row r="5094">
          <cell r="B5094">
            <v>32727</v>
          </cell>
          <cell r="C5094">
            <v>1</v>
          </cell>
          <cell r="D5094">
            <v>1</v>
          </cell>
          <cell r="Q5094">
            <v>2005</v>
          </cell>
          <cell r="R5094" t="str">
            <v>200510</v>
          </cell>
          <cell r="S5094">
            <v>38656</v>
          </cell>
          <cell r="T5094">
            <v>2289.5700000000002</v>
          </cell>
          <cell r="U5094">
            <v>2292.7200000000012</v>
          </cell>
          <cell r="V5094">
            <v>2321.4947671232826</v>
          </cell>
        </row>
        <row r="5095">
          <cell r="B5095">
            <v>32728</v>
          </cell>
          <cell r="C5095">
            <v>1</v>
          </cell>
          <cell r="D5095">
            <v>1</v>
          </cell>
          <cell r="Q5095">
            <v>2005</v>
          </cell>
          <cell r="R5095" t="str">
            <v>200511</v>
          </cell>
          <cell r="S5095">
            <v>38657</v>
          </cell>
          <cell r="T5095">
            <v>2287.5100000000002</v>
          </cell>
          <cell r="U5095">
            <v>2279.7359999999999</v>
          </cell>
          <cell r="V5095">
            <v>2321.4947671232826</v>
          </cell>
        </row>
        <row r="5096">
          <cell r="B5096">
            <v>32729</v>
          </cell>
          <cell r="C5096">
            <v>1</v>
          </cell>
          <cell r="D5096">
            <v>1</v>
          </cell>
          <cell r="Q5096">
            <v>2005</v>
          </cell>
          <cell r="R5096" t="str">
            <v>200511</v>
          </cell>
          <cell r="S5096">
            <v>38658</v>
          </cell>
          <cell r="T5096">
            <v>2285.83</v>
          </cell>
          <cell r="U5096">
            <v>2279.7359999999999</v>
          </cell>
          <cell r="V5096">
            <v>2321.4947671232826</v>
          </cell>
        </row>
        <row r="5097">
          <cell r="B5097">
            <v>32730</v>
          </cell>
          <cell r="C5097">
            <v>1</v>
          </cell>
          <cell r="D5097">
            <v>1</v>
          </cell>
          <cell r="Q5097">
            <v>2005</v>
          </cell>
          <cell r="R5097" t="str">
            <v>200511</v>
          </cell>
          <cell r="S5097">
            <v>38659</v>
          </cell>
          <cell r="T5097">
            <v>2285.2399999999998</v>
          </cell>
          <cell r="U5097">
            <v>2279.7359999999999</v>
          </cell>
          <cell r="V5097">
            <v>2321.4947671232826</v>
          </cell>
        </row>
        <row r="5098">
          <cell r="B5098">
            <v>32731</v>
          </cell>
          <cell r="C5098">
            <v>1</v>
          </cell>
          <cell r="D5098">
            <v>1</v>
          </cell>
          <cell r="Q5098">
            <v>2005</v>
          </cell>
          <cell r="R5098" t="str">
            <v>200511</v>
          </cell>
          <cell r="S5098">
            <v>38660</v>
          </cell>
          <cell r="T5098">
            <v>2283.7800000000002</v>
          </cell>
          <cell r="U5098">
            <v>2279.7359999999999</v>
          </cell>
          <cell r="V5098">
            <v>2321.4947671232826</v>
          </cell>
        </row>
        <row r="5099">
          <cell r="B5099">
            <v>32732</v>
          </cell>
          <cell r="C5099">
            <v>1</v>
          </cell>
          <cell r="D5099">
            <v>1</v>
          </cell>
          <cell r="Q5099">
            <v>2005</v>
          </cell>
          <cell r="R5099" t="str">
            <v>200511</v>
          </cell>
          <cell r="S5099">
            <v>38661</v>
          </cell>
          <cell r="T5099">
            <v>2282.7600000000002</v>
          </cell>
          <cell r="U5099">
            <v>2279.7359999999999</v>
          </cell>
          <cell r="V5099">
            <v>2321.4947671232826</v>
          </cell>
        </row>
        <row r="5100">
          <cell r="B5100">
            <v>32733</v>
          </cell>
          <cell r="C5100">
            <v>1</v>
          </cell>
          <cell r="D5100">
            <v>1</v>
          </cell>
          <cell r="Q5100">
            <v>2005</v>
          </cell>
          <cell r="R5100" t="str">
            <v>200511</v>
          </cell>
          <cell r="S5100">
            <v>38662</v>
          </cell>
          <cell r="T5100">
            <v>2282.7600000000002</v>
          </cell>
          <cell r="U5100">
            <v>2279.7359999999999</v>
          </cell>
          <cell r="V5100">
            <v>2321.4947671232826</v>
          </cell>
        </row>
        <row r="5101">
          <cell r="B5101">
            <v>32734</v>
          </cell>
          <cell r="C5101">
            <v>1</v>
          </cell>
          <cell r="D5101">
            <v>1</v>
          </cell>
          <cell r="Q5101">
            <v>2005</v>
          </cell>
          <cell r="R5101" t="str">
            <v>200511</v>
          </cell>
          <cell r="S5101">
            <v>38663</v>
          </cell>
          <cell r="T5101">
            <v>2282.7600000000002</v>
          </cell>
          <cell r="U5101">
            <v>2279.7359999999999</v>
          </cell>
          <cell r="V5101">
            <v>2321.4947671232826</v>
          </cell>
        </row>
        <row r="5102">
          <cell r="B5102">
            <v>32735</v>
          </cell>
          <cell r="C5102">
            <v>1</v>
          </cell>
          <cell r="D5102">
            <v>1</v>
          </cell>
          <cell r="Q5102">
            <v>2005</v>
          </cell>
          <cell r="R5102" t="str">
            <v>200511</v>
          </cell>
          <cell r="S5102">
            <v>38664</v>
          </cell>
          <cell r="T5102">
            <v>2282.7600000000002</v>
          </cell>
          <cell r="U5102">
            <v>2279.7359999999999</v>
          </cell>
          <cell r="V5102">
            <v>2321.4947671232826</v>
          </cell>
        </row>
        <row r="5103">
          <cell r="B5103">
            <v>32736</v>
          </cell>
          <cell r="C5103">
            <v>1</v>
          </cell>
          <cell r="D5103">
            <v>1</v>
          </cell>
          <cell r="Q5103">
            <v>2005</v>
          </cell>
          <cell r="R5103" t="str">
            <v>200511</v>
          </cell>
          <cell r="S5103">
            <v>38665</v>
          </cell>
          <cell r="T5103">
            <v>2282.67</v>
          </cell>
          <cell r="U5103">
            <v>2279.7359999999999</v>
          </cell>
          <cell r="V5103">
            <v>2321.4947671232826</v>
          </cell>
        </row>
        <row r="5104">
          <cell r="B5104">
            <v>32737</v>
          </cell>
          <cell r="C5104">
            <v>1</v>
          </cell>
          <cell r="D5104">
            <v>1</v>
          </cell>
          <cell r="Q5104">
            <v>2005</v>
          </cell>
          <cell r="R5104" t="str">
            <v>200511</v>
          </cell>
          <cell r="S5104">
            <v>38666</v>
          </cell>
          <cell r="T5104">
            <v>2280.94</v>
          </cell>
          <cell r="U5104">
            <v>2279.7359999999999</v>
          </cell>
          <cell r="V5104">
            <v>2321.4947671232826</v>
          </cell>
        </row>
        <row r="5105">
          <cell r="B5105">
            <v>32738</v>
          </cell>
          <cell r="C5105">
            <v>1</v>
          </cell>
          <cell r="D5105">
            <v>1</v>
          </cell>
          <cell r="Q5105">
            <v>2005</v>
          </cell>
          <cell r="R5105" t="str">
            <v>200511</v>
          </cell>
          <cell r="S5105">
            <v>38667</v>
          </cell>
          <cell r="T5105">
            <v>2280.19</v>
          </cell>
          <cell r="U5105">
            <v>2279.7359999999999</v>
          </cell>
          <cell r="V5105">
            <v>2321.4947671232826</v>
          </cell>
        </row>
        <row r="5106">
          <cell r="B5106">
            <v>32739</v>
          </cell>
          <cell r="C5106">
            <v>1</v>
          </cell>
          <cell r="D5106">
            <v>1</v>
          </cell>
          <cell r="Q5106">
            <v>2005</v>
          </cell>
          <cell r="R5106" t="str">
            <v>200511</v>
          </cell>
          <cell r="S5106">
            <v>38668</v>
          </cell>
          <cell r="T5106">
            <v>2280.19</v>
          </cell>
          <cell r="U5106">
            <v>2279.7359999999999</v>
          </cell>
          <cell r="V5106">
            <v>2321.4947671232826</v>
          </cell>
        </row>
        <row r="5107">
          <cell r="B5107">
            <v>32740</v>
          </cell>
          <cell r="C5107">
            <v>1</v>
          </cell>
          <cell r="D5107">
            <v>1</v>
          </cell>
          <cell r="Q5107">
            <v>2005</v>
          </cell>
          <cell r="R5107" t="str">
            <v>200511</v>
          </cell>
          <cell r="S5107">
            <v>38669</v>
          </cell>
          <cell r="T5107">
            <v>2280.19</v>
          </cell>
          <cell r="U5107">
            <v>2279.7359999999999</v>
          </cell>
          <cell r="V5107">
            <v>2321.4947671232826</v>
          </cell>
        </row>
        <row r="5108">
          <cell r="B5108">
            <v>32741</v>
          </cell>
          <cell r="C5108">
            <v>1</v>
          </cell>
          <cell r="D5108">
            <v>1</v>
          </cell>
          <cell r="Q5108">
            <v>2005</v>
          </cell>
          <cell r="R5108" t="str">
            <v>200511</v>
          </cell>
          <cell r="S5108">
            <v>38670</v>
          </cell>
          <cell r="T5108">
            <v>2280.19</v>
          </cell>
          <cell r="U5108">
            <v>2279.7359999999999</v>
          </cell>
          <cell r="V5108">
            <v>2321.4947671232826</v>
          </cell>
        </row>
        <row r="5109">
          <cell r="B5109">
            <v>32742</v>
          </cell>
          <cell r="C5109">
            <v>1</v>
          </cell>
          <cell r="D5109">
            <v>1</v>
          </cell>
          <cell r="Q5109">
            <v>2005</v>
          </cell>
          <cell r="R5109" t="str">
            <v>200511</v>
          </cell>
          <cell r="S5109">
            <v>38671</v>
          </cell>
          <cell r="T5109">
            <v>2280.19</v>
          </cell>
          <cell r="U5109">
            <v>2279.7359999999999</v>
          </cell>
          <cell r="V5109">
            <v>2321.4947671232826</v>
          </cell>
        </row>
        <row r="5110">
          <cell r="B5110">
            <v>32743</v>
          </cell>
          <cell r="C5110">
            <v>1</v>
          </cell>
          <cell r="D5110">
            <v>1</v>
          </cell>
          <cell r="Q5110">
            <v>2005</v>
          </cell>
          <cell r="R5110" t="str">
            <v>200511</v>
          </cell>
          <cell r="S5110">
            <v>38672</v>
          </cell>
          <cell r="T5110">
            <v>2280.4299999999998</v>
          </cell>
          <cell r="U5110">
            <v>2279.7359999999999</v>
          </cell>
          <cell r="V5110">
            <v>2321.4947671232826</v>
          </cell>
        </row>
        <row r="5111">
          <cell r="B5111">
            <v>32744</v>
          </cell>
          <cell r="C5111">
            <v>1</v>
          </cell>
          <cell r="D5111">
            <v>1</v>
          </cell>
          <cell r="Q5111">
            <v>2005</v>
          </cell>
          <cell r="R5111" t="str">
            <v>200511</v>
          </cell>
          <cell r="S5111">
            <v>38673</v>
          </cell>
          <cell r="T5111">
            <v>2278.23</v>
          </cell>
          <cell r="U5111">
            <v>2279.7359999999999</v>
          </cell>
          <cell r="V5111">
            <v>2321.4947671232826</v>
          </cell>
        </row>
        <row r="5112">
          <cell r="B5112">
            <v>32745</v>
          </cell>
          <cell r="C5112">
            <v>1</v>
          </cell>
          <cell r="D5112">
            <v>1</v>
          </cell>
          <cell r="Q5112">
            <v>2005</v>
          </cell>
          <cell r="R5112" t="str">
            <v>200511</v>
          </cell>
          <cell r="S5112">
            <v>38674</v>
          </cell>
          <cell r="T5112">
            <v>2277.9899999999998</v>
          </cell>
          <cell r="U5112">
            <v>2279.7359999999999</v>
          </cell>
          <cell r="V5112">
            <v>2321.4947671232826</v>
          </cell>
        </row>
        <row r="5113">
          <cell r="B5113">
            <v>32746</v>
          </cell>
          <cell r="C5113">
            <v>1</v>
          </cell>
          <cell r="D5113">
            <v>1</v>
          </cell>
          <cell r="Q5113">
            <v>2005</v>
          </cell>
          <cell r="R5113" t="str">
            <v>200511</v>
          </cell>
          <cell r="S5113">
            <v>38675</v>
          </cell>
          <cell r="T5113">
            <v>2277.73</v>
          </cell>
          <cell r="U5113">
            <v>2279.7359999999999</v>
          </cell>
          <cell r="V5113">
            <v>2321.4947671232826</v>
          </cell>
        </row>
        <row r="5114">
          <cell r="B5114">
            <v>32747</v>
          </cell>
          <cell r="C5114">
            <v>1</v>
          </cell>
          <cell r="D5114">
            <v>1</v>
          </cell>
          <cell r="Q5114">
            <v>2005</v>
          </cell>
          <cell r="R5114" t="str">
            <v>200511</v>
          </cell>
          <cell r="S5114">
            <v>38676</v>
          </cell>
          <cell r="T5114">
            <v>2277.73</v>
          </cell>
          <cell r="U5114">
            <v>2279.7359999999999</v>
          </cell>
          <cell r="V5114">
            <v>2321.4947671232826</v>
          </cell>
        </row>
        <row r="5115">
          <cell r="B5115">
            <v>32748</v>
          </cell>
          <cell r="C5115">
            <v>1</v>
          </cell>
          <cell r="D5115">
            <v>1</v>
          </cell>
          <cell r="Q5115">
            <v>2005</v>
          </cell>
          <cell r="R5115" t="str">
            <v>200511</v>
          </cell>
          <cell r="S5115">
            <v>38677</v>
          </cell>
          <cell r="T5115">
            <v>2277.73</v>
          </cell>
          <cell r="U5115">
            <v>2279.7359999999999</v>
          </cell>
          <cell r="V5115">
            <v>2321.4947671232826</v>
          </cell>
        </row>
        <row r="5116">
          <cell r="B5116">
            <v>32749</v>
          </cell>
          <cell r="C5116">
            <v>1</v>
          </cell>
          <cell r="D5116">
            <v>1</v>
          </cell>
          <cell r="Q5116">
            <v>2005</v>
          </cell>
          <cell r="R5116" t="str">
            <v>200511</v>
          </cell>
          <cell r="S5116">
            <v>38678</v>
          </cell>
          <cell r="T5116">
            <v>2276.64</v>
          </cell>
          <cell r="U5116">
            <v>2279.7359999999999</v>
          </cell>
          <cell r="V5116">
            <v>2321.4947671232826</v>
          </cell>
        </row>
        <row r="5117">
          <cell r="B5117">
            <v>32750</v>
          </cell>
          <cell r="C5117">
            <v>1</v>
          </cell>
          <cell r="D5117">
            <v>1</v>
          </cell>
          <cell r="Q5117">
            <v>2005</v>
          </cell>
          <cell r="R5117" t="str">
            <v>200511</v>
          </cell>
          <cell r="S5117">
            <v>38679</v>
          </cell>
          <cell r="T5117">
            <v>2278.48</v>
          </cell>
          <cell r="U5117">
            <v>2279.7359999999999</v>
          </cell>
          <cell r="V5117">
            <v>2321.4947671232826</v>
          </cell>
        </row>
        <row r="5118">
          <cell r="B5118">
            <v>32751</v>
          </cell>
          <cell r="C5118">
            <v>1</v>
          </cell>
          <cell r="D5118">
            <v>1</v>
          </cell>
          <cell r="Q5118">
            <v>2005</v>
          </cell>
          <cell r="R5118" t="str">
            <v>200511</v>
          </cell>
          <cell r="S5118">
            <v>38680</v>
          </cell>
          <cell r="T5118">
            <v>2277.92</v>
          </cell>
          <cell r="U5118">
            <v>2279.7359999999999</v>
          </cell>
          <cell r="V5118">
            <v>2321.4947671232826</v>
          </cell>
        </row>
        <row r="5119">
          <cell r="B5119">
            <v>32752</v>
          </cell>
          <cell r="C5119">
            <v>1</v>
          </cell>
          <cell r="D5119">
            <v>1</v>
          </cell>
          <cell r="Q5119">
            <v>2005</v>
          </cell>
          <cell r="R5119" t="str">
            <v>200511</v>
          </cell>
          <cell r="S5119">
            <v>38681</v>
          </cell>
          <cell r="T5119">
            <v>2277.92</v>
          </cell>
          <cell r="U5119">
            <v>2279.7359999999999</v>
          </cell>
          <cell r="V5119">
            <v>2321.4947671232826</v>
          </cell>
        </row>
        <row r="5120">
          <cell r="B5120">
            <v>32753</v>
          </cell>
          <cell r="C5120">
            <v>1</v>
          </cell>
          <cell r="D5120">
            <v>1</v>
          </cell>
          <cell r="Q5120">
            <v>2005</v>
          </cell>
          <cell r="R5120" t="str">
            <v>200511</v>
          </cell>
          <cell r="S5120">
            <v>38682</v>
          </cell>
          <cell r="T5120">
            <v>2275.4</v>
          </cell>
          <cell r="U5120">
            <v>2279.7359999999999</v>
          </cell>
          <cell r="V5120">
            <v>2321.4947671232826</v>
          </cell>
        </row>
        <row r="5121">
          <cell r="B5121">
            <v>32754</v>
          </cell>
          <cell r="C5121">
            <v>1</v>
          </cell>
          <cell r="D5121">
            <v>1</v>
          </cell>
          <cell r="Q5121">
            <v>2005</v>
          </cell>
          <cell r="R5121" t="str">
            <v>200511</v>
          </cell>
          <cell r="S5121">
            <v>38683</v>
          </cell>
          <cell r="T5121">
            <v>2275.4</v>
          </cell>
          <cell r="U5121">
            <v>2279.7359999999999</v>
          </cell>
          <cell r="V5121">
            <v>2321.4947671232826</v>
          </cell>
        </row>
        <row r="5122">
          <cell r="B5122">
            <v>32755</v>
          </cell>
          <cell r="C5122">
            <v>1</v>
          </cell>
          <cell r="D5122">
            <v>1</v>
          </cell>
          <cell r="Q5122">
            <v>2005</v>
          </cell>
          <cell r="R5122" t="str">
            <v>200511</v>
          </cell>
          <cell r="S5122">
            <v>38684</v>
          </cell>
          <cell r="T5122">
            <v>2275.4</v>
          </cell>
          <cell r="U5122">
            <v>2279.7359999999999</v>
          </cell>
          <cell r="V5122">
            <v>2321.4947671232826</v>
          </cell>
        </row>
        <row r="5123">
          <cell r="B5123">
            <v>32756</v>
          </cell>
          <cell r="C5123">
            <v>1</v>
          </cell>
          <cell r="D5123">
            <v>1</v>
          </cell>
          <cell r="Q5123">
            <v>2005</v>
          </cell>
          <cell r="R5123" t="str">
            <v>200511</v>
          </cell>
          <cell r="S5123">
            <v>38685</v>
          </cell>
          <cell r="T5123">
            <v>2273.08</v>
          </cell>
          <cell r="U5123">
            <v>2279.7359999999999</v>
          </cell>
          <cell r="V5123">
            <v>2321.4947671232826</v>
          </cell>
        </row>
        <row r="5124">
          <cell r="B5124">
            <v>32757</v>
          </cell>
          <cell r="C5124">
            <v>1</v>
          </cell>
          <cell r="D5124">
            <v>1</v>
          </cell>
          <cell r="Q5124">
            <v>2005</v>
          </cell>
          <cell r="R5124" t="str">
            <v>200511</v>
          </cell>
          <cell r="S5124">
            <v>38686</v>
          </cell>
          <cell r="T5124">
            <v>2274.04</v>
          </cell>
          <cell r="U5124">
            <v>2279.7359999999999</v>
          </cell>
          <cell r="V5124">
            <v>2321.4947671232826</v>
          </cell>
        </row>
        <row r="5125">
          <cell r="B5125">
            <v>32758</v>
          </cell>
          <cell r="C5125">
            <v>1</v>
          </cell>
          <cell r="D5125">
            <v>1</v>
          </cell>
          <cell r="Q5125">
            <v>2005</v>
          </cell>
          <cell r="R5125" t="str">
            <v>200512</v>
          </cell>
          <cell r="S5125">
            <v>38687</v>
          </cell>
          <cell r="T5125">
            <v>2274.71</v>
          </cell>
          <cell r="U5125">
            <v>2278.5393548387096</v>
          </cell>
          <cell r="V5125">
            <v>2321.4947671232826</v>
          </cell>
        </row>
        <row r="5126">
          <cell r="B5126">
            <v>32759</v>
          </cell>
          <cell r="C5126">
            <v>1</v>
          </cell>
          <cell r="D5126">
            <v>1</v>
          </cell>
          <cell r="Q5126">
            <v>2005</v>
          </cell>
          <cell r="R5126" t="str">
            <v>200512</v>
          </cell>
          <cell r="S5126">
            <v>38688</v>
          </cell>
          <cell r="T5126">
            <v>2272.9499999999998</v>
          </cell>
          <cell r="U5126">
            <v>2278.5393548387096</v>
          </cell>
          <cell r="V5126">
            <v>2321.4947671232826</v>
          </cell>
        </row>
        <row r="5127">
          <cell r="B5127">
            <v>32760</v>
          </cell>
          <cell r="C5127">
            <v>1</v>
          </cell>
          <cell r="D5127">
            <v>1</v>
          </cell>
          <cell r="Q5127">
            <v>2005</v>
          </cell>
          <cell r="R5127" t="str">
            <v>200512</v>
          </cell>
          <cell r="S5127">
            <v>38689</v>
          </cell>
          <cell r="T5127">
            <v>2274.39</v>
          </cell>
          <cell r="U5127">
            <v>2278.5393548387096</v>
          </cell>
          <cell r="V5127">
            <v>2321.4947671232826</v>
          </cell>
        </row>
        <row r="5128">
          <cell r="B5128">
            <v>32761</v>
          </cell>
          <cell r="C5128">
            <v>1</v>
          </cell>
          <cell r="D5128">
            <v>1</v>
          </cell>
          <cell r="Q5128">
            <v>2005</v>
          </cell>
          <cell r="R5128" t="str">
            <v>200512</v>
          </cell>
          <cell r="S5128">
            <v>38690</v>
          </cell>
          <cell r="T5128">
            <v>2274.39</v>
          </cell>
          <cell r="U5128">
            <v>2278.5393548387096</v>
          </cell>
          <cell r="V5128">
            <v>2321.4947671232826</v>
          </cell>
        </row>
        <row r="5129">
          <cell r="B5129">
            <v>32762</v>
          </cell>
          <cell r="C5129">
            <v>1</v>
          </cell>
          <cell r="D5129">
            <v>1</v>
          </cell>
          <cell r="Q5129">
            <v>2005</v>
          </cell>
          <cell r="R5129" t="str">
            <v>200512</v>
          </cell>
          <cell r="S5129">
            <v>38691</v>
          </cell>
          <cell r="T5129">
            <v>2274.39</v>
          </cell>
          <cell r="U5129">
            <v>2278.5393548387096</v>
          </cell>
          <cell r="V5129">
            <v>2321.4947671232826</v>
          </cell>
        </row>
        <row r="5130">
          <cell r="B5130">
            <v>32763</v>
          </cell>
          <cell r="C5130">
            <v>1</v>
          </cell>
          <cell r="D5130">
            <v>1</v>
          </cell>
          <cell r="Q5130">
            <v>2005</v>
          </cell>
          <cell r="R5130" t="str">
            <v>200512</v>
          </cell>
          <cell r="S5130">
            <v>38692</v>
          </cell>
          <cell r="T5130">
            <v>2274.1</v>
          </cell>
          <cell r="U5130">
            <v>2278.5393548387096</v>
          </cell>
          <cell r="V5130">
            <v>2321.4947671232826</v>
          </cell>
        </row>
        <row r="5131">
          <cell r="B5131">
            <v>32764</v>
          </cell>
          <cell r="C5131">
            <v>1</v>
          </cell>
          <cell r="D5131">
            <v>1</v>
          </cell>
          <cell r="Q5131">
            <v>2005</v>
          </cell>
          <cell r="R5131" t="str">
            <v>200512</v>
          </cell>
          <cell r="S5131">
            <v>38693</v>
          </cell>
          <cell r="T5131">
            <v>2274.19</v>
          </cell>
          <cell r="U5131">
            <v>2278.5393548387096</v>
          </cell>
          <cell r="V5131">
            <v>2321.4947671232826</v>
          </cell>
        </row>
        <row r="5132">
          <cell r="B5132">
            <v>32765</v>
          </cell>
          <cell r="C5132">
            <v>1</v>
          </cell>
          <cell r="D5132">
            <v>1</v>
          </cell>
          <cell r="Q5132">
            <v>2005</v>
          </cell>
          <cell r="R5132" t="str">
            <v>200512</v>
          </cell>
          <cell r="S5132">
            <v>38694</v>
          </cell>
          <cell r="T5132">
            <v>2274.06</v>
          </cell>
          <cell r="U5132">
            <v>2278.5393548387096</v>
          </cell>
          <cell r="V5132">
            <v>2321.4947671232826</v>
          </cell>
        </row>
        <row r="5133">
          <cell r="B5133">
            <v>32766</v>
          </cell>
          <cell r="C5133">
            <v>1</v>
          </cell>
          <cell r="D5133">
            <v>1</v>
          </cell>
          <cell r="Q5133">
            <v>2005</v>
          </cell>
          <cell r="R5133" t="str">
            <v>200512</v>
          </cell>
          <cell r="S5133">
            <v>38695</v>
          </cell>
          <cell r="T5133">
            <v>2274.06</v>
          </cell>
          <cell r="U5133">
            <v>2278.5393548387096</v>
          </cell>
          <cell r="V5133">
            <v>2321.4947671232826</v>
          </cell>
        </row>
        <row r="5134">
          <cell r="B5134">
            <v>32767</v>
          </cell>
          <cell r="C5134">
            <v>1</v>
          </cell>
          <cell r="D5134">
            <v>1</v>
          </cell>
          <cell r="Q5134">
            <v>2005</v>
          </cell>
          <cell r="R5134" t="str">
            <v>200512</v>
          </cell>
          <cell r="S5134">
            <v>38696</v>
          </cell>
          <cell r="T5134">
            <v>2275.09</v>
          </cell>
          <cell r="U5134">
            <v>2278.5393548387096</v>
          </cell>
          <cell r="V5134">
            <v>2321.4947671232826</v>
          </cell>
        </row>
        <row r="5135">
          <cell r="B5135">
            <v>32768</v>
          </cell>
          <cell r="C5135">
            <v>1</v>
          </cell>
          <cell r="D5135">
            <v>1</v>
          </cell>
          <cell r="Q5135">
            <v>2005</v>
          </cell>
          <cell r="R5135" t="str">
            <v>200512</v>
          </cell>
          <cell r="S5135">
            <v>38697</v>
          </cell>
          <cell r="T5135">
            <v>2275.09</v>
          </cell>
          <cell r="U5135">
            <v>2278.5393548387096</v>
          </cell>
          <cell r="V5135">
            <v>2321.4947671232826</v>
          </cell>
        </row>
        <row r="5136">
          <cell r="B5136">
            <v>32769</v>
          </cell>
          <cell r="C5136">
            <v>1</v>
          </cell>
          <cell r="D5136">
            <v>1</v>
          </cell>
          <cell r="Q5136">
            <v>2005</v>
          </cell>
          <cell r="R5136" t="str">
            <v>200512</v>
          </cell>
          <cell r="S5136">
            <v>38698</v>
          </cell>
          <cell r="T5136">
            <v>2275.09</v>
          </cell>
          <cell r="U5136">
            <v>2278.5393548387096</v>
          </cell>
          <cell r="V5136">
            <v>2321.4947671232826</v>
          </cell>
        </row>
        <row r="5137">
          <cell r="B5137">
            <v>32770</v>
          </cell>
          <cell r="C5137">
            <v>1</v>
          </cell>
          <cell r="D5137">
            <v>1</v>
          </cell>
          <cell r="Q5137">
            <v>2005</v>
          </cell>
          <cell r="R5137" t="str">
            <v>200512</v>
          </cell>
          <cell r="S5137">
            <v>38699</v>
          </cell>
          <cell r="T5137">
            <v>2275.4699999999998</v>
          </cell>
          <cell r="U5137">
            <v>2278.5393548387096</v>
          </cell>
          <cell r="V5137">
            <v>2321.4947671232826</v>
          </cell>
        </row>
        <row r="5138">
          <cell r="B5138">
            <v>32771</v>
          </cell>
          <cell r="C5138">
            <v>1</v>
          </cell>
          <cell r="D5138">
            <v>1</v>
          </cell>
          <cell r="Q5138">
            <v>2005</v>
          </cell>
          <cell r="R5138" t="str">
            <v>200512</v>
          </cell>
          <cell r="S5138">
            <v>38700</v>
          </cell>
          <cell r="T5138">
            <v>2275.33</v>
          </cell>
          <cell r="U5138">
            <v>2278.5393548387096</v>
          </cell>
          <cell r="V5138">
            <v>2321.4947671232826</v>
          </cell>
        </row>
        <row r="5139">
          <cell r="B5139">
            <v>32772</v>
          </cell>
          <cell r="C5139">
            <v>1</v>
          </cell>
          <cell r="D5139">
            <v>1</v>
          </cell>
          <cell r="Q5139">
            <v>2005</v>
          </cell>
          <cell r="R5139" t="str">
            <v>200512</v>
          </cell>
          <cell r="S5139">
            <v>38701</v>
          </cell>
          <cell r="T5139">
            <v>2275.4499999999998</v>
          </cell>
          <cell r="U5139">
            <v>2278.5393548387096</v>
          </cell>
          <cell r="V5139">
            <v>2321.4947671232826</v>
          </cell>
        </row>
        <row r="5140">
          <cell r="B5140">
            <v>32773</v>
          </cell>
          <cell r="C5140">
            <v>1</v>
          </cell>
          <cell r="D5140">
            <v>1</v>
          </cell>
          <cell r="Q5140">
            <v>2005</v>
          </cell>
          <cell r="R5140" t="str">
            <v>200512</v>
          </cell>
          <cell r="S5140">
            <v>38702</v>
          </cell>
          <cell r="T5140">
            <v>2276.6999999999998</v>
          </cell>
          <cell r="U5140">
            <v>2278.5393548387096</v>
          </cell>
          <cell r="V5140">
            <v>2321.4947671232826</v>
          </cell>
        </row>
        <row r="5141">
          <cell r="B5141">
            <v>32774</v>
          </cell>
          <cell r="C5141">
            <v>1</v>
          </cell>
          <cell r="D5141">
            <v>1</v>
          </cell>
          <cell r="Q5141">
            <v>2005</v>
          </cell>
          <cell r="R5141" t="str">
            <v>200512</v>
          </cell>
          <cell r="S5141">
            <v>38703</v>
          </cell>
          <cell r="T5141">
            <v>2277.85</v>
          </cell>
          <cell r="U5141">
            <v>2278.5393548387096</v>
          </cell>
          <cell r="V5141">
            <v>2321.4947671232826</v>
          </cell>
        </row>
        <row r="5142">
          <cell r="B5142">
            <v>32775</v>
          </cell>
          <cell r="C5142">
            <v>1</v>
          </cell>
          <cell r="D5142">
            <v>1</v>
          </cell>
          <cell r="Q5142">
            <v>2005</v>
          </cell>
          <cell r="R5142" t="str">
            <v>200512</v>
          </cell>
          <cell r="S5142">
            <v>38704</v>
          </cell>
          <cell r="T5142">
            <v>2277.85</v>
          </cell>
          <cell r="U5142">
            <v>2278.5393548387096</v>
          </cell>
          <cell r="V5142">
            <v>2321.4947671232826</v>
          </cell>
        </row>
        <row r="5143">
          <cell r="B5143">
            <v>32776</v>
          </cell>
          <cell r="C5143">
            <v>1</v>
          </cell>
          <cell r="D5143">
            <v>1</v>
          </cell>
          <cell r="Q5143">
            <v>2005</v>
          </cell>
          <cell r="R5143" t="str">
            <v>200512</v>
          </cell>
          <cell r="S5143">
            <v>38705</v>
          </cell>
          <cell r="T5143">
            <v>2277.85</v>
          </cell>
          <cell r="U5143">
            <v>2278.5393548387096</v>
          </cell>
          <cell r="V5143">
            <v>2321.4947671232826</v>
          </cell>
        </row>
        <row r="5144">
          <cell r="B5144">
            <v>32777</v>
          </cell>
          <cell r="C5144">
            <v>1</v>
          </cell>
          <cell r="D5144">
            <v>1</v>
          </cell>
          <cell r="Q5144">
            <v>2005</v>
          </cell>
          <cell r="R5144" t="str">
            <v>200512</v>
          </cell>
          <cell r="S5144">
            <v>38706</v>
          </cell>
          <cell r="T5144">
            <v>2286.83</v>
          </cell>
          <cell r="U5144">
            <v>2278.5393548387096</v>
          </cell>
          <cell r="V5144">
            <v>2321.4947671232826</v>
          </cell>
        </row>
        <row r="5145">
          <cell r="B5145">
            <v>32778</v>
          </cell>
          <cell r="C5145">
            <v>1</v>
          </cell>
          <cell r="D5145">
            <v>1</v>
          </cell>
          <cell r="Q5145">
            <v>2005</v>
          </cell>
          <cell r="R5145" t="str">
            <v>200512</v>
          </cell>
          <cell r="S5145">
            <v>38707</v>
          </cell>
          <cell r="T5145">
            <v>2286.46</v>
          </cell>
          <cell r="U5145">
            <v>2278.5393548387096</v>
          </cell>
          <cell r="V5145">
            <v>2321.4947671232826</v>
          </cell>
        </row>
        <row r="5146">
          <cell r="B5146">
            <v>32779</v>
          </cell>
          <cell r="C5146">
            <v>1</v>
          </cell>
          <cell r="D5146">
            <v>1</v>
          </cell>
          <cell r="Q5146">
            <v>2005</v>
          </cell>
          <cell r="R5146" t="str">
            <v>200512</v>
          </cell>
          <cell r="S5146">
            <v>38708</v>
          </cell>
          <cell r="T5146">
            <v>2285.61</v>
          </cell>
          <cell r="U5146">
            <v>2278.5393548387096</v>
          </cell>
          <cell r="V5146">
            <v>2321.4947671232826</v>
          </cell>
        </row>
        <row r="5147">
          <cell r="B5147">
            <v>32780</v>
          </cell>
          <cell r="C5147">
            <v>1</v>
          </cell>
          <cell r="D5147">
            <v>1</v>
          </cell>
          <cell r="Q5147">
            <v>2005</v>
          </cell>
          <cell r="R5147" t="str">
            <v>200512</v>
          </cell>
          <cell r="S5147">
            <v>38709</v>
          </cell>
          <cell r="T5147">
            <v>2283.4699999999998</v>
          </cell>
          <cell r="U5147">
            <v>2278.5393548387096</v>
          </cell>
          <cell r="V5147">
            <v>2321.4947671232826</v>
          </cell>
        </row>
        <row r="5148">
          <cell r="B5148">
            <v>32781</v>
          </cell>
          <cell r="C5148">
            <v>1</v>
          </cell>
          <cell r="D5148">
            <v>1</v>
          </cell>
          <cell r="Q5148">
            <v>2005</v>
          </cell>
          <cell r="R5148" t="str">
            <v>200512</v>
          </cell>
          <cell r="S5148">
            <v>38710</v>
          </cell>
          <cell r="T5148">
            <v>2282.36</v>
          </cell>
          <cell r="U5148">
            <v>2278.5393548387096</v>
          </cell>
          <cell r="V5148">
            <v>2321.4947671232826</v>
          </cell>
        </row>
        <row r="5149">
          <cell r="B5149">
            <v>32782</v>
          </cell>
          <cell r="C5149">
            <v>1</v>
          </cell>
          <cell r="D5149">
            <v>1</v>
          </cell>
          <cell r="Q5149">
            <v>2005</v>
          </cell>
          <cell r="R5149" t="str">
            <v>200512</v>
          </cell>
          <cell r="S5149">
            <v>38711</v>
          </cell>
          <cell r="T5149">
            <v>2282.36</v>
          </cell>
          <cell r="U5149">
            <v>2278.5393548387096</v>
          </cell>
          <cell r="V5149">
            <v>2321.4947671232826</v>
          </cell>
        </row>
        <row r="5150">
          <cell r="B5150">
            <v>32783</v>
          </cell>
          <cell r="C5150">
            <v>1</v>
          </cell>
          <cell r="D5150">
            <v>1</v>
          </cell>
          <cell r="Q5150">
            <v>2005</v>
          </cell>
          <cell r="R5150" t="str">
            <v>200512</v>
          </cell>
          <cell r="S5150">
            <v>38712</v>
          </cell>
          <cell r="T5150">
            <v>2282.36</v>
          </cell>
          <cell r="U5150">
            <v>2278.5393548387096</v>
          </cell>
          <cell r="V5150">
            <v>2321.4947671232826</v>
          </cell>
        </row>
        <row r="5151">
          <cell r="B5151">
            <v>32784</v>
          </cell>
          <cell r="C5151">
            <v>1</v>
          </cell>
          <cell r="D5151">
            <v>1</v>
          </cell>
          <cell r="Q5151">
            <v>2005</v>
          </cell>
          <cell r="R5151" t="str">
            <v>200512</v>
          </cell>
          <cell r="S5151">
            <v>38713</v>
          </cell>
          <cell r="T5151">
            <v>2282.36</v>
          </cell>
          <cell r="U5151">
            <v>2278.5393548387096</v>
          </cell>
          <cell r="V5151">
            <v>2321.4947671232826</v>
          </cell>
        </row>
        <row r="5152">
          <cell r="B5152">
            <v>32785</v>
          </cell>
          <cell r="C5152">
            <v>1</v>
          </cell>
          <cell r="D5152">
            <v>1</v>
          </cell>
          <cell r="Q5152">
            <v>2005</v>
          </cell>
          <cell r="R5152" t="str">
            <v>200512</v>
          </cell>
          <cell r="S5152">
            <v>38714</v>
          </cell>
          <cell r="T5152">
            <v>2283.11</v>
          </cell>
          <cell r="U5152">
            <v>2278.5393548387096</v>
          </cell>
          <cell r="V5152">
            <v>2321.4947671232826</v>
          </cell>
        </row>
        <row r="5153">
          <cell r="B5153">
            <v>32786</v>
          </cell>
          <cell r="C5153">
            <v>1</v>
          </cell>
          <cell r="D5153">
            <v>1</v>
          </cell>
          <cell r="Q5153">
            <v>2005</v>
          </cell>
          <cell r="R5153" t="str">
            <v>200512</v>
          </cell>
          <cell r="S5153">
            <v>38715</v>
          </cell>
          <cell r="T5153">
            <v>2282.35</v>
          </cell>
          <cell r="U5153">
            <v>2278.5393548387096</v>
          </cell>
          <cell r="V5153">
            <v>2321.4947671232826</v>
          </cell>
        </row>
        <row r="5154">
          <cell r="B5154">
            <v>32787</v>
          </cell>
          <cell r="C5154">
            <v>1</v>
          </cell>
          <cell r="D5154">
            <v>1</v>
          </cell>
          <cell r="Q5154">
            <v>2005</v>
          </cell>
          <cell r="R5154" t="str">
            <v>200512</v>
          </cell>
          <cell r="S5154">
            <v>38716</v>
          </cell>
          <cell r="T5154">
            <v>2284.2199999999998</v>
          </cell>
          <cell r="U5154">
            <v>2278.5393548387096</v>
          </cell>
          <cell r="V5154">
            <v>2321.4947671232826</v>
          </cell>
        </row>
        <row r="5155">
          <cell r="B5155">
            <v>32788</v>
          </cell>
          <cell r="C5155">
            <v>1</v>
          </cell>
          <cell r="D5155">
            <v>1</v>
          </cell>
          <cell r="Q5155">
            <v>2005</v>
          </cell>
          <cell r="R5155" t="str">
            <v>200512</v>
          </cell>
          <cell r="S5155">
            <v>38717</v>
          </cell>
          <cell r="T5155">
            <v>2284.2199999999998</v>
          </cell>
          <cell r="U5155">
            <v>2278.5393548387096</v>
          </cell>
          <cell r="V5155">
            <v>2321.4947671232826</v>
          </cell>
        </row>
        <row r="5156">
          <cell r="B5156">
            <v>32789</v>
          </cell>
          <cell r="C5156">
            <v>1</v>
          </cell>
          <cell r="D5156">
            <v>1</v>
          </cell>
          <cell r="Q5156">
            <v>2006</v>
          </cell>
          <cell r="R5156" t="str">
            <v>20061</v>
          </cell>
          <cell r="S5156">
            <v>38718</v>
          </cell>
          <cell r="T5156">
            <v>2284.2199999999998</v>
          </cell>
          <cell r="U5156">
            <v>2273.7109677419357</v>
          </cell>
          <cell r="V5156">
            <v>2358.9591232876755</v>
          </cell>
        </row>
        <row r="5157">
          <cell r="B5157">
            <v>32790</v>
          </cell>
          <cell r="C5157">
            <v>1</v>
          </cell>
          <cell r="D5157">
            <v>1</v>
          </cell>
          <cell r="Q5157">
            <v>2006</v>
          </cell>
          <cell r="R5157" t="str">
            <v>20061</v>
          </cell>
          <cell r="S5157">
            <v>38719</v>
          </cell>
          <cell r="T5157">
            <v>2284.2199999999998</v>
          </cell>
          <cell r="U5157">
            <v>2273.7109677419357</v>
          </cell>
          <cell r="V5157">
            <v>2358.9591232876755</v>
          </cell>
        </row>
        <row r="5158">
          <cell r="B5158">
            <v>32791</v>
          </cell>
          <cell r="C5158">
            <v>1</v>
          </cell>
          <cell r="D5158">
            <v>1</v>
          </cell>
          <cell r="Q5158">
            <v>2006</v>
          </cell>
          <cell r="R5158" t="str">
            <v>20061</v>
          </cell>
          <cell r="S5158">
            <v>38720</v>
          </cell>
          <cell r="T5158">
            <v>2284.2199999999998</v>
          </cell>
          <cell r="U5158">
            <v>2273.7109677419357</v>
          </cell>
          <cell r="V5158">
            <v>2358.9591232876755</v>
          </cell>
        </row>
        <row r="5159">
          <cell r="B5159">
            <v>32792</v>
          </cell>
          <cell r="C5159">
            <v>1</v>
          </cell>
          <cell r="D5159">
            <v>1</v>
          </cell>
          <cell r="Q5159">
            <v>2006</v>
          </cell>
          <cell r="R5159" t="str">
            <v>20061</v>
          </cell>
          <cell r="S5159">
            <v>38721</v>
          </cell>
          <cell r="T5159">
            <v>2282.27</v>
          </cell>
          <cell r="U5159">
            <v>2273.7109677419357</v>
          </cell>
          <cell r="V5159">
            <v>2358.9591232876755</v>
          </cell>
        </row>
        <row r="5160">
          <cell r="B5160">
            <v>32793</v>
          </cell>
          <cell r="C5160">
            <v>1</v>
          </cell>
          <cell r="D5160">
            <v>1</v>
          </cell>
          <cell r="Q5160">
            <v>2006</v>
          </cell>
          <cell r="R5160" t="str">
            <v>20061</v>
          </cell>
          <cell r="S5160">
            <v>38722</v>
          </cell>
          <cell r="T5160">
            <v>2282.13</v>
          </cell>
          <cell r="U5160">
            <v>2273.7109677419357</v>
          </cell>
          <cell r="V5160">
            <v>2358.9591232876755</v>
          </cell>
        </row>
        <row r="5161">
          <cell r="B5161">
            <v>32794</v>
          </cell>
          <cell r="C5161">
            <v>1</v>
          </cell>
          <cell r="D5161">
            <v>1</v>
          </cell>
          <cell r="Q5161">
            <v>2006</v>
          </cell>
          <cell r="R5161" t="str">
            <v>20061</v>
          </cell>
          <cell r="S5161">
            <v>38723</v>
          </cell>
          <cell r="T5161">
            <v>2279.9899999999998</v>
          </cell>
          <cell r="U5161">
            <v>2273.7109677419357</v>
          </cell>
          <cell r="V5161">
            <v>2358.9591232876755</v>
          </cell>
        </row>
        <row r="5162">
          <cell r="B5162">
            <v>32795</v>
          </cell>
          <cell r="C5162">
            <v>1</v>
          </cell>
          <cell r="D5162">
            <v>1</v>
          </cell>
          <cell r="Q5162">
            <v>2006</v>
          </cell>
          <cell r="R5162" t="str">
            <v>20061</v>
          </cell>
          <cell r="S5162">
            <v>38724</v>
          </cell>
          <cell r="T5162">
            <v>2278.4</v>
          </cell>
          <cell r="U5162">
            <v>2273.7109677419357</v>
          </cell>
          <cell r="V5162">
            <v>2358.9591232876755</v>
          </cell>
        </row>
        <row r="5163">
          <cell r="B5163">
            <v>32796</v>
          </cell>
          <cell r="C5163">
            <v>1</v>
          </cell>
          <cell r="D5163">
            <v>1</v>
          </cell>
          <cell r="Q5163">
            <v>2006</v>
          </cell>
          <cell r="R5163" t="str">
            <v>20061</v>
          </cell>
          <cell r="S5163">
            <v>38725</v>
          </cell>
          <cell r="T5163">
            <v>2278.4</v>
          </cell>
          <cell r="U5163">
            <v>2273.7109677419357</v>
          </cell>
          <cell r="V5163">
            <v>2358.9591232876755</v>
          </cell>
        </row>
        <row r="5164">
          <cell r="B5164">
            <v>32797</v>
          </cell>
          <cell r="C5164">
            <v>1</v>
          </cell>
          <cell r="D5164">
            <v>1</v>
          </cell>
          <cell r="Q5164">
            <v>2006</v>
          </cell>
          <cell r="R5164" t="str">
            <v>20061</v>
          </cell>
          <cell r="S5164">
            <v>38726</v>
          </cell>
          <cell r="T5164">
            <v>2278.4</v>
          </cell>
          <cell r="U5164">
            <v>2273.7109677419357</v>
          </cell>
          <cell r="V5164">
            <v>2358.9591232876755</v>
          </cell>
        </row>
        <row r="5165">
          <cell r="B5165">
            <v>32798</v>
          </cell>
          <cell r="C5165">
            <v>1</v>
          </cell>
          <cell r="D5165">
            <v>1</v>
          </cell>
          <cell r="Q5165">
            <v>2006</v>
          </cell>
          <cell r="R5165" t="str">
            <v>20061</v>
          </cell>
          <cell r="S5165">
            <v>38727</v>
          </cell>
          <cell r="T5165">
            <v>2278.4</v>
          </cell>
          <cell r="U5165">
            <v>2273.7109677419357</v>
          </cell>
          <cell r="V5165">
            <v>2358.9591232876755</v>
          </cell>
        </row>
        <row r="5166">
          <cell r="B5166">
            <v>32799</v>
          </cell>
          <cell r="C5166">
            <v>1</v>
          </cell>
          <cell r="D5166">
            <v>1</v>
          </cell>
          <cell r="Q5166">
            <v>2006</v>
          </cell>
          <cell r="R5166" t="str">
            <v>20061</v>
          </cell>
          <cell r="S5166">
            <v>38728</v>
          </cell>
          <cell r="T5166">
            <v>2276.58</v>
          </cell>
          <cell r="U5166">
            <v>2273.7109677419357</v>
          </cell>
          <cell r="V5166">
            <v>2358.9591232876755</v>
          </cell>
        </row>
        <row r="5167">
          <cell r="B5167">
            <v>32800</v>
          </cell>
          <cell r="C5167">
            <v>1</v>
          </cell>
          <cell r="D5167">
            <v>1</v>
          </cell>
          <cell r="Q5167">
            <v>2006</v>
          </cell>
          <cell r="R5167" t="str">
            <v>20061</v>
          </cell>
          <cell r="S5167">
            <v>38729</v>
          </cell>
          <cell r="T5167">
            <v>2274.73</v>
          </cell>
          <cell r="U5167">
            <v>2273.7109677419357</v>
          </cell>
          <cell r="V5167">
            <v>2358.9591232876755</v>
          </cell>
        </row>
        <row r="5168">
          <cell r="B5168">
            <v>32801</v>
          </cell>
          <cell r="C5168">
            <v>1</v>
          </cell>
          <cell r="D5168">
            <v>1</v>
          </cell>
          <cell r="Q5168">
            <v>2006</v>
          </cell>
          <cell r="R5168" t="str">
            <v>20061</v>
          </cell>
          <cell r="S5168">
            <v>38730</v>
          </cell>
          <cell r="T5168">
            <v>2274.59</v>
          </cell>
          <cell r="U5168">
            <v>2273.7109677419357</v>
          </cell>
          <cell r="V5168">
            <v>2358.9591232876755</v>
          </cell>
        </row>
        <row r="5169">
          <cell r="B5169">
            <v>32802</v>
          </cell>
          <cell r="C5169">
            <v>1</v>
          </cell>
          <cell r="D5169">
            <v>1</v>
          </cell>
          <cell r="Q5169">
            <v>2006</v>
          </cell>
          <cell r="R5169" t="str">
            <v>20061</v>
          </cell>
          <cell r="S5169">
            <v>38731</v>
          </cell>
          <cell r="T5169">
            <v>2273.31</v>
          </cell>
          <cell r="U5169">
            <v>2273.7109677419357</v>
          </cell>
          <cell r="V5169">
            <v>2358.9591232876755</v>
          </cell>
        </row>
        <row r="5170">
          <cell r="B5170">
            <v>32803</v>
          </cell>
          <cell r="C5170">
            <v>1</v>
          </cell>
          <cell r="D5170">
            <v>1</v>
          </cell>
          <cell r="Q5170">
            <v>2006</v>
          </cell>
          <cell r="R5170" t="str">
            <v>20061</v>
          </cell>
          <cell r="S5170">
            <v>38732</v>
          </cell>
          <cell r="T5170">
            <v>2273.31</v>
          </cell>
          <cell r="U5170">
            <v>2273.7109677419357</v>
          </cell>
          <cell r="V5170">
            <v>2358.9591232876755</v>
          </cell>
        </row>
        <row r="5171">
          <cell r="B5171">
            <v>32804</v>
          </cell>
          <cell r="C5171">
            <v>1</v>
          </cell>
          <cell r="D5171">
            <v>1</v>
          </cell>
          <cell r="Q5171">
            <v>2006</v>
          </cell>
          <cell r="R5171" t="str">
            <v>20061</v>
          </cell>
          <cell r="S5171">
            <v>38733</v>
          </cell>
          <cell r="T5171">
            <v>2273.31</v>
          </cell>
          <cell r="U5171">
            <v>2273.7109677419357</v>
          </cell>
          <cell r="V5171">
            <v>2358.9591232876755</v>
          </cell>
        </row>
        <row r="5172">
          <cell r="B5172">
            <v>32805</v>
          </cell>
          <cell r="C5172">
            <v>1</v>
          </cell>
          <cell r="D5172">
            <v>1</v>
          </cell>
          <cell r="Q5172">
            <v>2006</v>
          </cell>
          <cell r="R5172" t="str">
            <v>20061</v>
          </cell>
          <cell r="S5172">
            <v>38734</v>
          </cell>
          <cell r="T5172">
            <v>2273.31</v>
          </cell>
          <cell r="U5172">
            <v>2273.7109677419357</v>
          </cell>
          <cell r="V5172">
            <v>2358.9591232876755</v>
          </cell>
        </row>
        <row r="5173">
          <cell r="B5173">
            <v>32806</v>
          </cell>
          <cell r="C5173">
            <v>1</v>
          </cell>
          <cell r="D5173">
            <v>1</v>
          </cell>
          <cell r="Q5173">
            <v>2006</v>
          </cell>
          <cell r="R5173" t="str">
            <v>20061</v>
          </cell>
          <cell r="S5173">
            <v>38735</v>
          </cell>
          <cell r="T5173">
            <v>2270.88</v>
          </cell>
          <cell r="U5173">
            <v>2273.7109677419357</v>
          </cell>
          <cell r="V5173">
            <v>2358.9591232876755</v>
          </cell>
        </row>
        <row r="5174">
          <cell r="B5174">
            <v>32807</v>
          </cell>
          <cell r="C5174">
            <v>1</v>
          </cell>
          <cell r="D5174">
            <v>1</v>
          </cell>
          <cell r="Q5174">
            <v>2006</v>
          </cell>
          <cell r="R5174" t="str">
            <v>20061</v>
          </cell>
          <cell r="S5174">
            <v>38736</v>
          </cell>
          <cell r="T5174">
            <v>2271.5500000000002</v>
          </cell>
          <cell r="U5174">
            <v>2273.7109677419357</v>
          </cell>
          <cell r="V5174">
            <v>2358.9591232876755</v>
          </cell>
        </row>
        <row r="5175">
          <cell r="B5175">
            <v>32808</v>
          </cell>
          <cell r="C5175">
            <v>1</v>
          </cell>
          <cell r="D5175">
            <v>1</v>
          </cell>
          <cell r="Q5175">
            <v>2006</v>
          </cell>
          <cell r="R5175" t="str">
            <v>20061</v>
          </cell>
          <cell r="S5175">
            <v>38737</v>
          </cell>
          <cell r="T5175">
            <v>2269.6999999999998</v>
          </cell>
          <cell r="U5175">
            <v>2273.7109677419357</v>
          </cell>
          <cell r="V5175">
            <v>2358.9591232876755</v>
          </cell>
        </row>
        <row r="5176">
          <cell r="B5176">
            <v>32809</v>
          </cell>
          <cell r="C5176">
            <v>1</v>
          </cell>
          <cell r="D5176">
            <v>1</v>
          </cell>
          <cell r="Q5176">
            <v>2006</v>
          </cell>
          <cell r="R5176" t="str">
            <v>20061</v>
          </cell>
          <cell r="S5176">
            <v>38738</v>
          </cell>
          <cell r="T5176">
            <v>2269.41</v>
          </cell>
          <cell r="U5176">
            <v>2273.7109677419357</v>
          </cell>
          <cell r="V5176">
            <v>2358.9591232876755</v>
          </cell>
        </row>
        <row r="5177">
          <cell r="B5177">
            <v>32810</v>
          </cell>
          <cell r="C5177">
            <v>1</v>
          </cell>
          <cell r="D5177">
            <v>1</v>
          </cell>
          <cell r="Q5177">
            <v>2006</v>
          </cell>
          <cell r="R5177" t="str">
            <v>20061</v>
          </cell>
          <cell r="S5177">
            <v>38739</v>
          </cell>
          <cell r="T5177">
            <v>2269.41</v>
          </cell>
          <cell r="U5177">
            <v>2273.7109677419357</v>
          </cell>
          <cell r="V5177">
            <v>2358.9591232876755</v>
          </cell>
        </row>
        <row r="5178">
          <cell r="B5178">
            <v>32811</v>
          </cell>
          <cell r="C5178">
            <v>1</v>
          </cell>
          <cell r="D5178">
            <v>1</v>
          </cell>
          <cell r="Q5178">
            <v>2006</v>
          </cell>
          <cell r="R5178" t="str">
            <v>20061</v>
          </cell>
          <cell r="S5178">
            <v>38740</v>
          </cell>
          <cell r="T5178">
            <v>2269.41</v>
          </cell>
          <cell r="U5178">
            <v>2273.7109677419357</v>
          </cell>
          <cell r="V5178">
            <v>2358.9591232876755</v>
          </cell>
        </row>
        <row r="5179">
          <cell r="B5179">
            <v>32812</v>
          </cell>
          <cell r="C5179">
            <v>1</v>
          </cell>
          <cell r="D5179">
            <v>1</v>
          </cell>
          <cell r="Q5179">
            <v>2006</v>
          </cell>
          <cell r="R5179" t="str">
            <v>20061</v>
          </cell>
          <cell r="S5179">
            <v>38741</v>
          </cell>
          <cell r="T5179">
            <v>2262.04</v>
          </cell>
          <cell r="U5179">
            <v>2273.7109677419357</v>
          </cell>
          <cell r="V5179">
            <v>2358.9591232876755</v>
          </cell>
        </row>
        <row r="5180">
          <cell r="B5180">
            <v>32813</v>
          </cell>
          <cell r="C5180">
            <v>1</v>
          </cell>
          <cell r="D5180">
            <v>1</v>
          </cell>
          <cell r="Q5180">
            <v>2006</v>
          </cell>
          <cell r="R5180" t="str">
            <v>20061</v>
          </cell>
          <cell r="S5180">
            <v>38742</v>
          </cell>
          <cell r="T5180">
            <v>2262.87</v>
          </cell>
          <cell r="U5180">
            <v>2273.7109677419357</v>
          </cell>
          <cell r="V5180">
            <v>2358.9591232876755</v>
          </cell>
        </row>
        <row r="5181">
          <cell r="B5181">
            <v>32814</v>
          </cell>
          <cell r="C5181">
            <v>1</v>
          </cell>
          <cell r="D5181">
            <v>1</v>
          </cell>
          <cell r="Q5181">
            <v>2006</v>
          </cell>
          <cell r="R5181" t="str">
            <v>20061</v>
          </cell>
          <cell r="S5181">
            <v>38743</v>
          </cell>
          <cell r="T5181">
            <v>2273.5</v>
          </cell>
          <cell r="U5181">
            <v>2273.7109677419357</v>
          </cell>
          <cell r="V5181">
            <v>2358.9591232876755</v>
          </cell>
        </row>
        <row r="5182">
          <cell r="B5182">
            <v>32815</v>
          </cell>
          <cell r="C5182">
            <v>1</v>
          </cell>
          <cell r="D5182">
            <v>1</v>
          </cell>
          <cell r="Q5182">
            <v>2006</v>
          </cell>
          <cell r="R5182" t="str">
            <v>20061</v>
          </cell>
          <cell r="S5182">
            <v>38744</v>
          </cell>
          <cell r="T5182">
            <v>2270.85</v>
          </cell>
          <cell r="U5182">
            <v>2273.7109677419357</v>
          </cell>
          <cell r="V5182">
            <v>2358.9591232876755</v>
          </cell>
        </row>
        <row r="5183">
          <cell r="B5183">
            <v>32816</v>
          </cell>
          <cell r="C5183">
            <v>1</v>
          </cell>
          <cell r="D5183">
            <v>1</v>
          </cell>
          <cell r="Q5183">
            <v>2006</v>
          </cell>
          <cell r="R5183" t="str">
            <v>20061</v>
          </cell>
          <cell r="S5183">
            <v>38745</v>
          </cell>
          <cell r="T5183">
            <v>2266.66</v>
          </cell>
          <cell r="U5183">
            <v>2273.7109677419357</v>
          </cell>
          <cell r="V5183">
            <v>2358.9591232876755</v>
          </cell>
        </row>
        <row r="5184">
          <cell r="B5184">
            <v>32817</v>
          </cell>
          <cell r="C5184">
            <v>1</v>
          </cell>
          <cell r="D5184">
            <v>1</v>
          </cell>
          <cell r="Q5184">
            <v>2006</v>
          </cell>
          <cell r="R5184" t="str">
            <v>20061</v>
          </cell>
          <cell r="S5184">
            <v>38746</v>
          </cell>
          <cell r="T5184">
            <v>2266.66</v>
          </cell>
          <cell r="U5184">
            <v>2273.7109677419357</v>
          </cell>
          <cell r="V5184">
            <v>2358.9591232876755</v>
          </cell>
        </row>
        <row r="5185">
          <cell r="B5185">
            <v>32818</v>
          </cell>
          <cell r="C5185">
            <v>1</v>
          </cell>
          <cell r="D5185">
            <v>1</v>
          </cell>
          <cell r="Q5185">
            <v>2006</v>
          </cell>
          <cell r="R5185" t="str">
            <v>20061</v>
          </cell>
          <cell r="S5185">
            <v>38747</v>
          </cell>
          <cell r="T5185">
            <v>2266.66</v>
          </cell>
          <cell r="U5185">
            <v>2273.7109677419357</v>
          </cell>
          <cell r="V5185">
            <v>2358.9591232876755</v>
          </cell>
        </row>
        <row r="5186">
          <cell r="B5186">
            <v>32819</v>
          </cell>
          <cell r="C5186">
            <v>1</v>
          </cell>
          <cell r="D5186">
            <v>1</v>
          </cell>
          <cell r="Q5186">
            <v>2006</v>
          </cell>
          <cell r="R5186" t="str">
            <v>20061</v>
          </cell>
          <cell r="S5186">
            <v>38748</v>
          </cell>
          <cell r="T5186">
            <v>2265.65</v>
          </cell>
          <cell r="U5186">
            <v>2273.7109677419357</v>
          </cell>
          <cell r="V5186">
            <v>2358.9591232876755</v>
          </cell>
        </row>
        <row r="5187">
          <cell r="B5187">
            <v>32820</v>
          </cell>
          <cell r="C5187">
            <v>1</v>
          </cell>
          <cell r="D5187">
            <v>1</v>
          </cell>
          <cell r="Q5187">
            <v>2006</v>
          </cell>
          <cell r="R5187" t="str">
            <v>20062</v>
          </cell>
          <cell r="S5187">
            <v>38749</v>
          </cell>
          <cell r="T5187">
            <v>2267.63</v>
          </cell>
          <cell r="U5187">
            <v>2255.7714285714283</v>
          </cell>
          <cell r="V5187">
            <v>2358.9591232876755</v>
          </cell>
        </row>
        <row r="5188">
          <cell r="B5188">
            <v>32821</v>
          </cell>
          <cell r="C5188">
            <v>1</v>
          </cell>
          <cell r="D5188">
            <v>1</v>
          </cell>
          <cell r="Q5188">
            <v>2006</v>
          </cell>
          <cell r="R5188" t="str">
            <v>20062</v>
          </cell>
          <cell r="S5188">
            <v>38750</v>
          </cell>
          <cell r="T5188">
            <v>2267.39</v>
          </cell>
          <cell r="U5188">
            <v>2255.7714285714283</v>
          </cell>
          <cell r="V5188">
            <v>2358.9591232876755</v>
          </cell>
        </row>
        <row r="5189">
          <cell r="B5189">
            <v>32822</v>
          </cell>
          <cell r="C5189">
            <v>1</v>
          </cell>
          <cell r="D5189">
            <v>1</v>
          </cell>
          <cell r="Q5189">
            <v>2006</v>
          </cell>
          <cell r="R5189" t="str">
            <v>20062</v>
          </cell>
          <cell r="S5189">
            <v>38751</v>
          </cell>
          <cell r="T5189">
            <v>2266.0700000000002</v>
          </cell>
          <cell r="U5189">
            <v>2255.7714285714283</v>
          </cell>
          <cell r="V5189">
            <v>2358.9591232876755</v>
          </cell>
        </row>
        <row r="5190">
          <cell r="B5190">
            <v>32823</v>
          </cell>
          <cell r="C5190">
            <v>1</v>
          </cell>
          <cell r="D5190">
            <v>1</v>
          </cell>
          <cell r="Q5190">
            <v>2006</v>
          </cell>
          <cell r="R5190" t="str">
            <v>20062</v>
          </cell>
          <cell r="S5190">
            <v>38752</v>
          </cell>
          <cell r="T5190">
            <v>2265.2199999999998</v>
          </cell>
          <cell r="U5190">
            <v>2255.7714285714283</v>
          </cell>
          <cell r="V5190">
            <v>2358.9591232876755</v>
          </cell>
        </row>
        <row r="5191">
          <cell r="B5191">
            <v>32824</v>
          </cell>
          <cell r="C5191">
            <v>1</v>
          </cell>
          <cell r="D5191">
            <v>1</v>
          </cell>
          <cell r="Q5191">
            <v>2006</v>
          </cell>
          <cell r="R5191" t="str">
            <v>20062</v>
          </cell>
          <cell r="S5191">
            <v>38753</v>
          </cell>
          <cell r="T5191">
            <v>2265.2199999999998</v>
          </cell>
          <cell r="U5191">
            <v>2255.7714285714283</v>
          </cell>
          <cell r="V5191">
            <v>2358.9591232876755</v>
          </cell>
        </row>
        <row r="5192">
          <cell r="B5192">
            <v>32825</v>
          </cell>
          <cell r="C5192">
            <v>1</v>
          </cell>
          <cell r="D5192">
            <v>1</v>
          </cell>
          <cell r="Q5192">
            <v>2006</v>
          </cell>
          <cell r="R5192" t="str">
            <v>20062</v>
          </cell>
          <cell r="S5192">
            <v>38754</v>
          </cell>
          <cell r="T5192">
            <v>2265.2199999999998</v>
          </cell>
          <cell r="U5192">
            <v>2255.7714285714283</v>
          </cell>
          <cell r="V5192">
            <v>2358.9591232876755</v>
          </cell>
        </row>
        <row r="5193">
          <cell r="B5193">
            <v>32826</v>
          </cell>
          <cell r="C5193">
            <v>1</v>
          </cell>
          <cell r="D5193">
            <v>1</v>
          </cell>
          <cell r="Q5193">
            <v>2006</v>
          </cell>
          <cell r="R5193" t="str">
            <v>20062</v>
          </cell>
          <cell r="S5193">
            <v>38755</v>
          </cell>
          <cell r="T5193">
            <v>2259.64</v>
          </cell>
          <cell r="U5193">
            <v>2255.7714285714283</v>
          </cell>
          <cell r="V5193">
            <v>2358.9591232876755</v>
          </cell>
        </row>
        <row r="5194">
          <cell r="B5194">
            <v>32827</v>
          </cell>
          <cell r="C5194">
            <v>1</v>
          </cell>
          <cell r="D5194">
            <v>1</v>
          </cell>
          <cell r="Q5194">
            <v>2006</v>
          </cell>
          <cell r="R5194" t="str">
            <v>20062</v>
          </cell>
          <cell r="S5194">
            <v>38756</v>
          </cell>
          <cell r="T5194">
            <v>2256.5700000000002</v>
          </cell>
          <cell r="U5194">
            <v>2255.7714285714283</v>
          </cell>
          <cell r="V5194">
            <v>2358.9591232876755</v>
          </cell>
        </row>
        <row r="5195">
          <cell r="B5195">
            <v>32828</v>
          </cell>
          <cell r="C5195">
            <v>1</v>
          </cell>
          <cell r="D5195">
            <v>1</v>
          </cell>
          <cell r="Q5195">
            <v>2006</v>
          </cell>
          <cell r="R5195" t="str">
            <v>20062</v>
          </cell>
          <cell r="S5195">
            <v>38757</v>
          </cell>
          <cell r="T5195">
            <v>2259.0700000000002</v>
          </cell>
          <cell r="U5195">
            <v>2255.7714285714283</v>
          </cell>
          <cell r="V5195">
            <v>2358.9591232876755</v>
          </cell>
        </row>
        <row r="5196">
          <cell r="B5196">
            <v>32829</v>
          </cell>
          <cell r="C5196">
            <v>1</v>
          </cell>
          <cell r="D5196">
            <v>1</v>
          </cell>
          <cell r="Q5196">
            <v>2006</v>
          </cell>
          <cell r="R5196" t="str">
            <v>20062</v>
          </cell>
          <cell r="S5196">
            <v>38758</v>
          </cell>
          <cell r="T5196">
            <v>2256.9499999999998</v>
          </cell>
          <cell r="U5196">
            <v>2255.7714285714283</v>
          </cell>
          <cell r="V5196">
            <v>2358.9591232876755</v>
          </cell>
        </row>
        <row r="5197">
          <cell r="B5197">
            <v>32830</v>
          </cell>
          <cell r="C5197">
            <v>1</v>
          </cell>
          <cell r="D5197">
            <v>1</v>
          </cell>
          <cell r="Q5197">
            <v>2006</v>
          </cell>
          <cell r="R5197" t="str">
            <v>20062</v>
          </cell>
          <cell r="S5197">
            <v>38759</v>
          </cell>
          <cell r="T5197">
            <v>2253.1</v>
          </cell>
          <cell r="U5197">
            <v>2255.7714285714283</v>
          </cell>
          <cell r="V5197">
            <v>2358.9591232876755</v>
          </cell>
        </row>
        <row r="5198">
          <cell r="B5198">
            <v>32831</v>
          </cell>
          <cell r="C5198">
            <v>1</v>
          </cell>
          <cell r="D5198">
            <v>1</v>
          </cell>
          <cell r="Q5198">
            <v>2006</v>
          </cell>
          <cell r="R5198" t="str">
            <v>20062</v>
          </cell>
          <cell r="S5198">
            <v>38760</v>
          </cell>
          <cell r="T5198">
            <v>2253.1</v>
          </cell>
          <cell r="U5198">
            <v>2255.7714285714283</v>
          </cell>
          <cell r="V5198">
            <v>2358.9591232876755</v>
          </cell>
        </row>
        <row r="5199">
          <cell r="B5199">
            <v>32832</v>
          </cell>
          <cell r="C5199">
            <v>1</v>
          </cell>
          <cell r="D5199">
            <v>1</v>
          </cell>
          <cell r="Q5199">
            <v>2006</v>
          </cell>
          <cell r="R5199" t="str">
            <v>20062</v>
          </cell>
          <cell r="S5199">
            <v>38761</v>
          </cell>
          <cell r="T5199">
            <v>2253.1</v>
          </cell>
          <cell r="U5199">
            <v>2255.7714285714283</v>
          </cell>
          <cell r="V5199">
            <v>2358.9591232876755</v>
          </cell>
        </row>
        <row r="5200">
          <cell r="B5200">
            <v>32833</v>
          </cell>
          <cell r="C5200">
            <v>1</v>
          </cell>
          <cell r="D5200">
            <v>1</v>
          </cell>
          <cell r="Q5200">
            <v>2006</v>
          </cell>
          <cell r="R5200" t="str">
            <v>20062</v>
          </cell>
          <cell r="S5200">
            <v>38762</v>
          </cell>
          <cell r="T5200">
            <v>2254.0300000000002</v>
          </cell>
          <cell r="U5200">
            <v>2255.7714285714283</v>
          </cell>
          <cell r="V5200">
            <v>2358.9591232876755</v>
          </cell>
        </row>
        <row r="5201">
          <cell r="B5201">
            <v>32834</v>
          </cell>
          <cell r="C5201">
            <v>1</v>
          </cell>
          <cell r="D5201">
            <v>1</v>
          </cell>
          <cell r="Q5201">
            <v>2006</v>
          </cell>
          <cell r="R5201" t="str">
            <v>20062</v>
          </cell>
          <cell r="S5201">
            <v>38763</v>
          </cell>
          <cell r="T5201">
            <v>2254.98</v>
          </cell>
          <cell r="U5201">
            <v>2255.7714285714283</v>
          </cell>
          <cell r="V5201">
            <v>2358.9591232876755</v>
          </cell>
        </row>
        <row r="5202">
          <cell r="B5202">
            <v>32835</v>
          </cell>
          <cell r="C5202">
            <v>1</v>
          </cell>
          <cell r="D5202">
            <v>1</v>
          </cell>
          <cell r="Q5202">
            <v>2006</v>
          </cell>
          <cell r="R5202" t="str">
            <v>20062</v>
          </cell>
          <cell r="S5202">
            <v>38764</v>
          </cell>
          <cell r="T5202">
            <v>2253.6799999999998</v>
          </cell>
          <cell r="U5202">
            <v>2255.7714285714283</v>
          </cell>
          <cell r="V5202">
            <v>2358.9591232876755</v>
          </cell>
        </row>
        <row r="5203">
          <cell r="B5203">
            <v>32836</v>
          </cell>
          <cell r="C5203">
            <v>1</v>
          </cell>
          <cell r="D5203">
            <v>1</v>
          </cell>
          <cell r="Q5203">
            <v>2006</v>
          </cell>
          <cell r="R5203" t="str">
            <v>20062</v>
          </cell>
          <cell r="S5203">
            <v>38765</v>
          </cell>
          <cell r="T5203">
            <v>2254.11</v>
          </cell>
          <cell r="U5203">
            <v>2255.7714285714283</v>
          </cell>
          <cell r="V5203">
            <v>2358.9591232876755</v>
          </cell>
        </row>
        <row r="5204">
          <cell r="B5204">
            <v>32837</v>
          </cell>
          <cell r="C5204">
            <v>1</v>
          </cell>
          <cell r="D5204">
            <v>1</v>
          </cell>
          <cell r="Q5204">
            <v>2006</v>
          </cell>
          <cell r="R5204" t="str">
            <v>20062</v>
          </cell>
          <cell r="S5204">
            <v>38766</v>
          </cell>
          <cell r="T5204">
            <v>2253.89</v>
          </cell>
          <cell r="U5204">
            <v>2255.7714285714283</v>
          </cell>
          <cell r="V5204">
            <v>2358.9591232876755</v>
          </cell>
        </row>
        <row r="5205">
          <cell r="B5205">
            <v>32838</v>
          </cell>
          <cell r="C5205">
            <v>1</v>
          </cell>
          <cell r="D5205">
            <v>1</v>
          </cell>
          <cell r="Q5205">
            <v>2006</v>
          </cell>
          <cell r="R5205" t="str">
            <v>20062</v>
          </cell>
          <cell r="S5205">
            <v>38767</v>
          </cell>
          <cell r="T5205">
            <v>2253.89</v>
          </cell>
          <cell r="U5205">
            <v>2255.7714285714283</v>
          </cell>
          <cell r="V5205">
            <v>2358.9591232876755</v>
          </cell>
        </row>
        <row r="5206">
          <cell r="B5206">
            <v>32839</v>
          </cell>
          <cell r="C5206">
            <v>1</v>
          </cell>
          <cell r="D5206">
            <v>1</v>
          </cell>
          <cell r="Q5206">
            <v>2006</v>
          </cell>
          <cell r="R5206" t="str">
            <v>20062</v>
          </cell>
          <cell r="S5206">
            <v>38768</v>
          </cell>
          <cell r="T5206">
            <v>2253.89</v>
          </cell>
          <cell r="U5206">
            <v>2255.7714285714283</v>
          </cell>
          <cell r="V5206">
            <v>2358.9591232876755</v>
          </cell>
        </row>
        <row r="5207">
          <cell r="B5207">
            <v>32840</v>
          </cell>
          <cell r="C5207">
            <v>1</v>
          </cell>
          <cell r="D5207">
            <v>1</v>
          </cell>
          <cell r="Q5207">
            <v>2006</v>
          </cell>
          <cell r="R5207" t="str">
            <v>20062</v>
          </cell>
          <cell r="S5207">
            <v>38769</v>
          </cell>
          <cell r="T5207">
            <v>2253.89</v>
          </cell>
          <cell r="U5207">
            <v>2255.7714285714283</v>
          </cell>
          <cell r="V5207">
            <v>2358.9591232876755</v>
          </cell>
        </row>
        <row r="5208">
          <cell r="B5208">
            <v>32841</v>
          </cell>
          <cell r="C5208">
            <v>1</v>
          </cell>
          <cell r="D5208">
            <v>1</v>
          </cell>
          <cell r="Q5208">
            <v>2006</v>
          </cell>
          <cell r="R5208" t="str">
            <v>20062</v>
          </cell>
          <cell r="S5208">
            <v>38770</v>
          </cell>
          <cell r="T5208">
            <v>2253.42</v>
          </cell>
          <cell r="U5208">
            <v>2255.7714285714283</v>
          </cell>
          <cell r="V5208">
            <v>2358.9591232876755</v>
          </cell>
        </row>
        <row r="5209">
          <cell r="B5209">
            <v>32842</v>
          </cell>
          <cell r="C5209">
            <v>1</v>
          </cell>
          <cell r="D5209">
            <v>1</v>
          </cell>
          <cell r="Q5209">
            <v>2006</v>
          </cell>
          <cell r="R5209" t="str">
            <v>20062</v>
          </cell>
          <cell r="S5209">
            <v>38771</v>
          </cell>
          <cell r="T5209">
            <v>2251.7800000000002</v>
          </cell>
          <cell r="U5209">
            <v>2255.7714285714283</v>
          </cell>
          <cell r="V5209">
            <v>2358.9591232876755</v>
          </cell>
        </row>
        <row r="5210">
          <cell r="B5210">
            <v>32843</v>
          </cell>
          <cell r="C5210">
            <v>1</v>
          </cell>
          <cell r="D5210">
            <v>1</v>
          </cell>
          <cell r="Q5210">
            <v>2006</v>
          </cell>
          <cell r="R5210" t="str">
            <v>20062</v>
          </cell>
          <cell r="S5210">
            <v>38772</v>
          </cell>
          <cell r="T5210">
            <v>2249.9</v>
          </cell>
          <cell r="U5210">
            <v>2255.7714285714283</v>
          </cell>
          <cell r="V5210">
            <v>2358.9591232876755</v>
          </cell>
        </row>
        <row r="5211">
          <cell r="B5211">
            <v>32844</v>
          </cell>
          <cell r="C5211">
            <v>1</v>
          </cell>
          <cell r="D5211">
            <v>1</v>
          </cell>
          <cell r="Q5211">
            <v>2006</v>
          </cell>
          <cell r="R5211" t="str">
            <v>20062</v>
          </cell>
          <cell r="S5211">
            <v>38773</v>
          </cell>
          <cell r="T5211">
            <v>2246.1799999999998</v>
          </cell>
          <cell r="U5211">
            <v>2255.7714285714283</v>
          </cell>
          <cell r="V5211">
            <v>2358.9591232876755</v>
          </cell>
        </row>
        <row r="5212">
          <cell r="B5212">
            <v>32845</v>
          </cell>
          <cell r="C5212">
            <v>1</v>
          </cell>
          <cell r="D5212">
            <v>1</v>
          </cell>
          <cell r="Q5212">
            <v>2006</v>
          </cell>
          <cell r="R5212" t="str">
            <v>20062</v>
          </cell>
          <cell r="S5212">
            <v>38774</v>
          </cell>
          <cell r="T5212">
            <v>2246.1799999999998</v>
          </cell>
          <cell r="U5212">
            <v>2255.7714285714283</v>
          </cell>
          <cell r="V5212">
            <v>2358.9591232876755</v>
          </cell>
        </row>
        <row r="5213">
          <cell r="B5213">
            <v>32846</v>
          </cell>
          <cell r="C5213">
            <v>1</v>
          </cell>
          <cell r="D5213">
            <v>1</v>
          </cell>
          <cell r="Q5213">
            <v>2006</v>
          </cell>
          <cell r="R5213" t="str">
            <v>20062</v>
          </cell>
          <cell r="S5213">
            <v>38775</v>
          </cell>
          <cell r="T5213">
            <v>2246.1799999999998</v>
          </cell>
          <cell r="U5213">
            <v>2255.7714285714283</v>
          </cell>
          <cell r="V5213">
            <v>2358.9591232876755</v>
          </cell>
        </row>
        <row r="5214">
          <cell r="B5214">
            <v>32847</v>
          </cell>
          <cell r="C5214">
            <v>1</v>
          </cell>
          <cell r="D5214">
            <v>1</v>
          </cell>
          <cell r="Q5214">
            <v>2006</v>
          </cell>
          <cell r="R5214" t="str">
            <v>20062</v>
          </cell>
          <cell r="S5214">
            <v>38776</v>
          </cell>
          <cell r="T5214">
            <v>2247.3200000000002</v>
          </cell>
          <cell r="U5214">
            <v>2255.7714285714283</v>
          </cell>
          <cell r="V5214">
            <v>2358.9591232876755</v>
          </cell>
        </row>
        <row r="5215">
          <cell r="B5215">
            <v>32848</v>
          </cell>
          <cell r="C5215">
            <v>1</v>
          </cell>
          <cell r="D5215">
            <v>1</v>
          </cell>
          <cell r="Q5215">
            <v>2006</v>
          </cell>
          <cell r="R5215" t="str">
            <v>20063</v>
          </cell>
          <cell r="S5215">
            <v>38777</v>
          </cell>
          <cell r="T5215">
            <v>2245.71</v>
          </cell>
          <cell r="U5215">
            <v>2261.918709677419</v>
          </cell>
          <cell r="V5215">
            <v>2358.9591232876755</v>
          </cell>
        </row>
        <row r="5216">
          <cell r="B5216">
            <v>32849</v>
          </cell>
          <cell r="C5216">
            <v>1</v>
          </cell>
          <cell r="D5216">
            <v>1</v>
          </cell>
          <cell r="Q5216">
            <v>2006</v>
          </cell>
          <cell r="R5216" t="str">
            <v>20063</v>
          </cell>
          <cell r="S5216">
            <v>38778</v>
          </cell>
          <cell r="T5216">
            <v>2247.48</v>
          </cell>
          <cell r="U5216">
            <v>2261.918709677419</v>
          </cell>
          <cell r="V5216">
            <v>2358.9591232876755</v>
          </cell>
        </row>
        <row r="5217">
          <cell r="B5217">
            <v>32850</v>
          </cell>
          <cell r="C5217">
            <v>1</v>
          </cell>
          <cell r="D5217">
            <v>1</v>
          </cell>
          <cell r="Q5217">
            <v>2006</v>
          </cell>
          <cell r="R5217" t="str">
            <v>20063</v>
          </cell>
          <cell r="S5217">
            <v>38779</v>
          </cell>
          <cell r="T5217">
            <v>2251.4499999999998</v>
          </cell>
          <cell r="U5217">
            <v>2261.918709677419</v>
          </cell>
          <cell r="V5217">
            <v>2358.9591232876755</v>
          </cell>
        </row>
        <row r="5218">
          <cell r="B5218">
            <v>32851</v>
          </cell>
          <cell r="C5218">
            <v>1</v>
          </cell>
          <cell r="D5218">
            <v>1</v>
          </cell>
          <cell r="Q5218">
            <v>2006</v>
          </cell>
          <cell r="R5218" t="str">
            <v>20063</v>
          </cell>
          <cell r="S5218">
            <v>38780</v>
          </cell>
          <cell r="T5218">
            <v>2256.17</v>
          </cell>
          <cell r="U5218">
            <v>2261.918709677419</v>
          </cell>
          <cell r="V5218">
            <v>2358.9591232876755</v>
          </cell>
        </row>
        <row r="5219">
          <cell r="B5219">
            <v>32852</v>
          </cell>
          <cell r="C5219">
            <v>1</v>
          </cell>
          <cell r="D5219">
            <v>1</v>
          </cell>
          <cell r="Q5219">
            <v>2006</v>
          </cell>
          <cell r="R5219" t="str">
            <v>20063</v>
          </cell>
          <cell r="S5219">
            <v>38781</v>
          </cell>
          <cell r="T5219">
            <v>2256.17</v>
          </cell>
          <cell r="U5219">
            <v>2261.918709677419</v>
          </cell>
          <cell r="V5219">
            <v>2358.9591232876755</v>
          </cell>
        </row>
        <row r="5220">
          <cell r="B5220">
            <v>32853</v>
          </cell>
          <cell r="C5220">
            <v>1</v>
          </cell>
          <cell r="D5220">
            <v>1</v>
          </cell>
          <cell r="Q5220">
            <v>2006</v>
          </cell>
          <cell r="R5220" t="str">
            <v>20063</v>
          </cell>
          <cell r="S5220">
            <v>38782</v>
          </cell>
          <cell r="T5220">
            <v>2256.17</v>
          </cell>
          <cell r="U5220">
            <v>2261.918709677419</v>
          </cell>
          <cell r="V5220">
            <v>2358.9591232876755</v>
          </cell>
        </row>
        <row r="5221">
          <cell r="B5221">
            <v>32854</v>
          </cell>
          <cell r="C5221">
            <v>1</v>
          </cell>
          <cell r="D5221">
            <v>1</v>
          </cell>
          <cell r="Q5221">
            <v>2006</v>
          </cell>
          <cell r="R5221" t="str">
            <v>20063</v>
          </cell>
          <cell r="S5221">
            <v>38783</v>
          </cell>
          <cell r="T5221">
            <v>2259.12</v>
          </cell>
          <cell r="U5221">
            <v>2261.918709677419</v>
          </cell>
          <cell r="V5221">
            <v>2358.9591232876755</v>
          </cell>
        </row>
        <row r="5222">
          <cell r="B5222">
            <v>32855</v>
          </cell>
          <cell r="C5222">
            <v>1</v>
          </cell>
          <cell r="D5222">
            <v>1</v>
          </cell>
          <cell r="Q5222">
            <v>2006</v>
          </cell>
          <cell r="R5222" t="str">
            <v>20063</v>
          </cell>
          <cell r="S5222">
            <v>38784</v>
          </cell>
          <cell r="T5222">
            <v>2258.11</v>
          </cell>
          <cell r="U5222">
            <v>2261.918709677419</v>
          </cell>
          <cell r="V5222">
            <v>2358.9591232876755</v>
          </cell>
        </row>
        <row r="5223">
          <cell r="B5223">
            <v>32856</v>
          </cell>
          <cell r="C5223">
            <v>1</v>
          </cell>
          <cell r="D5223">
            <v>1</v>
          </cell>
          <cell r="Q5223">
            <v>2006</v>
          </cell>
          <cell r="R5223" t="str">
            <v>20063</v>
          </cell>
          <cell r="S5223">
            <v>38785</v>
          </cell>
          <cell r="T5223">
            <v>2254.5500000000002</v>
          </cell>
          <cell r="U5223">
            <v>2261.918709677419</v>
          </cell>
          <cell r="V5223">
            <v>2358.9591232876755</v>
          </cell>
        </row>
        <row r="5224">
          <cell r="B5224">
            <v>32857</v>
          </cell>
          <cell r="C5224">
            <v>1</v>
          </cell>
          <cell r="D5224">
            <v>1</v>
          </cell>
          <cell r="Q5224">
            <v>2006</v>
          </cell>
          <cell r="R5224" t="str">
            <v>20063</v>
          </cell>
          <cell r="S5224">
            <v>38786</v>
          </cell>
          <cell r="T5224">
            <v>2257.67</v>
          </cell>
          <cell r="U5224">
            <v>2261.918709677419</v>
          </cell>
          <cell r="V5224">
            <v>2358.9591232876755</v>
          </cell>
        </row>
        <row r="5225">
          <cell r="B5225">
            <v>32858</v>
          </cell>
          <cell r="C5225">
            <v>1</v>
          </cell>
          <cell r="D5225">
            <v>1</v>
          </cell>
          <cell r="Q5225">
            <v>2006</v>
          </cell>
          <cell r="R5225" t="str">
            <v>20063</v>
          </cell>
          <cell r="S5225">
            <v>38787</v>
          </cell>
          <cell r="T5225">
            <v>2265.15</v>
          </cell>
          <cell r="U5225">
            <v>2261.918709677419</v>
          </cell>
          <cell r="V5225">
            <v>2358.9591232876755</v>
          </cell>
        </row>
        <row r="5226">
          <cell r="B5226">
            <v>32859</v>
          </cell>
          <cell r="C5226">
            <v>1</v>
          </cell>
          <cell r="D5226">
            <v>1</v>
          </cell>
          <cell r="Q5226">
            <v>2006</v>
          </cell>
          <cell r="R5226" t="str">
            <v>20063</v>
          </cell>
          <cell r="S5226">
            <v>38788</v>
          </cell>
          <cell r="T5226">
            <v>2265.15</v>
          </cell>
          <cell r="U5226">
            <v>2261.918709677419</v>
          </cell>
          <cell r="V5226">
            <v>2358.9591232876755</v>
          </cell>
        </row>
        <row r="5227">
          <cell r="B5227">
            <v>32860</v>
          </cell>
          <cell r="C5227">
            <v>1</v>
          </cell>
          <cell r="D5227">
            <v>1</v>
          </cell>
          <cell r="Q5227">
            <v>2006</v>
          </cell>
          <cell r="R5227" t="str">
            <v>20063</v>
          </cell>
          <cell r="S5227">
            <v>38789</v>
          </cell>
          <cell r="T5227">
            <v>2265.15</v>
          </cell>
          <cell r="U5227">
            <v>2261.918709677419</v>
          </cell>
          <cell r="V5227">
            <v>2358.9591232876755</v>
          </cell>
        </row>
        <row r="5228">
          <cell r="B5228">
            <v>32861</v>
          </cell>
          <cell r="C5228">
            <v>1</v>
          </cell>
          <cell r="D5228">
            <v>1</v>
          </cell>
          <cell r="Q5228">
            <v>2006</v>
          </cell>
          <cell r="R5228" t="str">
            <v>20063</v>
          </cell>
          <cell r="S5228">
            <v>38790</v>
          </cell>
          <cell r="T5228">
            <v>2263.46</v>
          </cell>
          <cell r="U5228">
            <v>2261.918709677419</v>
          </cell>
          <cell r="V5228">
            <v>2358.9591232876755</v>
          </cell>
        </row>
        <row r="5229">
          <cell r="B5229">
            <v>32862</v>
          </cell>
          <cell r="C5229">
            <v>1</v>
          </cell>
          <cell r="D5229">
            <v>1</v>
          </cell>
          <cell r="Q5229">
            <v>2006</v>
          </cell>
          <cell r="R5229" t="str">
            <v>20063</v>
          </cell>
          <cell r="S5229">
            <v>38791</v>
          </cell>
          <cell r="T5229">
            <v>2262.41</v>
          </cell>
          <cell r="U5229">
            <v>2261.918709677419</v>
          </cell>
          <cell r="V5229">
            <v>2358.9591232876755</v>
          </cell>
        </row>
        <row r="5230">
          <cell r="B5230">
            <v>32863</v>
          </cell>
          <cell r="C5230">
            <v>1</v>
          </cell>
          <cell r="D5230">
            <v>1</v>
          </cell>
          <cell r="Q5230">
            <v>2006</v>
          </cell>
          <cell r="R5230" t="str">
            <v>20063</v>
          </cell>
          <cell r="S5230">
            <v>38792</v>
          </cell>
          <cell r="T5230">
            <v>2259.5300000000002</v>
          </cell>
          <cell r="U5230">
            <v>2261.918709677419</v>
          </cell>
          <cell r="V5230">
            <v>2358.9591232876755</v>
          </cell>
        </row>
        <row r="5231">
          <cell r="B5231">
            <v>32864</v>
          </cell>
          <cell r="C5231">
            <v>1</v>
          </cell>
          <cell r="D5231">
            <v>1</v>
          </cell>
          <cell r="Q5231">
            <v>2006</v>
          </cell>
          <cell r="R5231" t="str">
            <v>20063</v>
          </cell>
          <cell r="S5231">
            <v>38793</v>
          </cell>
          <cell r="T5231">
            <v>2258.0100000000002</v>
          </cell>
          <cell r="U5231">
            <v>2261.918709677419</v>
          </cell>
          <cell r="V5231">
            <v>2358.9591232876755</v>
          </cell>
        </row>
        <row r="5232">
          <cell r="B5232">
            <v>32865</v>
          </cell>
          <cell r="C5232">
            <v>1</v>
          </cell>
          <cell r="D5232">
            <v>1</v>
          </cell>
          <cell r="Q5232">
            <v>2006</v>
          </cell>
          <cell r="R5232" t="str">
            <v>20063</v>
          </cell>
          <cell r="S5232">
            <v>38794</v>
          </cell>
          <cell r="T5232">
            <v>2257.0100000000002</v>
          </cell>
          <cell r="U5232">
            <v>2261.918709677419</v>
          </cell>
          <cell r="V5232">
            <v>2358.9591232876755</v>
          </cell>
        </row>
        <row r="5233">
          <cell r="B5233">
            <v>32866</v>
          </cell>
          <cell r="C5233">
            <v>1</v>
          </cell>
          <cell r="D5233">
            <v>1</v>
          </cell>
          <cell r="Q5233">
            <v>2006</v>
          </cell>
          <cell r="R5233" t="str">
            <v>20063</v>
          </cell>
          <cell r="S5233">
            <v>38795</v>
          </cell>
          <cell r="T5233">
            <v>2257.0100000000002</v>
          </cell>
          <cell r="U5233">
            <v>2261.918709677419</v>
          </cell>
          <cell r="V5233">
            <v>2358.9591232876755</v>
          </cell>
        </row>
        <row r="5234">
          <cell r="B5234">
            <v>32867</v>
          </cell>
          <cell r="C5234">
            <v>1</v>
          </cell>
          <cell r="D5234">
            <v>1</v>
          </cell>
          <cell r="Q5234">
            <v>2006</v>
          </cell>
          <cell r="R5234" t="str">
            <v>20063</v>
          </cell>
          <cell r="S5234">
            <v>38796</v>
          </cell>
          <cell r="T5234">
            <v>2257.0100000000002</v>
          </cell>
          <cell r="U5234">
            <v>2261.918709677419</v>
          </cell>
          <cell r="V5234">
            <v>2358.9591232876755</v>
          </cell>
        </row>
        <row r="5235">
          <cell r="B5235">
            <v>32868</v>
          </cell>
          <cell r="C5235">
            <v>1</v>
          </cell>
          <cell r="D5235">
            <v>1</v>
          </cell>
          <cell r="Q5235">
            <v>2006</v>
          </cell>
          <cell r="R5235" t="str">
            <v>20063</v>
          </cell>
          <cell r="S5235">
            <v>38797</v>
          </cell>
          <cell r="T5235">
            <v>2257.0100000000002</v>
          </cell>
          <cell r="U5235">
            <v>2261.918709677419</v>
          </cell>
          <cell r="V5235">
            <v>2358.9591232876755</v>
          </cell>
        </row>
        <row r="5236">
          <cell r="B5236">
            <v>32869</v>
          </cell>
          <cell r="C5236">
            <v>1</v>
          </cell>
          <cell r="D5236">
            <v>1</v>
          </cell>
          <cell r="Q5236">
            <v>2006</v>
          </cell>
          <cell r="R5236" t="str">
            <v>20063</v>
          </cell>
          <cell r="S5236">
            <v>38798</v>
          </cell>
          <cell r="T5236">
            <v>2259.19</v>
          </cell>
          <cell r="U5236">
            <v>2261.918709677419</v>
          </cell>
          <cell r="V5236">
            <v>2358.9591232876755</v>
          </cell>
        </row>
        <row r="5237">
          <cell r="B5237">
            <v>32870</v>
          </cell>
          <cell r="C5237">
            <v>1</v>
          </cell>
          <cell r="D5237">
            <v>1</v>
          </cell>
          <cell r="Q5237">
            <v>2006</v>
          </cell>
          <cell r="R5237" t="str">
            <v>20063</v>
          </cell>
          <cell r="S5237">
            <v>38799</v>
          </cell>
          <cell r="T5237">
            <v>2263.31</v>
          </cell>
          <cell r="U5237">
            <v>2261.918709677419</v>
          </cell>
          <cell r="V5237">
            <v>2358.9591232876755</v>
          </cell>
        </row>
        <row r="5238">
          <cell r="B5238">
            <v>32871</v>
          </cell>
          <cell r="C5238">
            <v>1</v>
          </cell>
          <cell r="D5238">
            <v>1</v>
          </cell>
          <cell r="Q5238">
            <v>2006</v>
          </cell>
          <cell r="R5238" t="str">
            <v>20063</v>
          </cell>
          <cell r="S5238">
            <v>38800</v>
          </cell>
          <cell r="T5238">
            <v>2265.4899999999998</v>
          </cell>
          <cell r="U5238">
            <v>2261.918709677419</v>
          </cell>
          <cell r="V5238">
            <v>2358.9591232876755</v>
          </cell>
        </row>
        <row r="5239">
          <cell r="B5239">
            <v>32872</v>
          </cell>
          <cell r="C5239">
            <v>1</v>
          </cell>
          <cell r="D5239">
            <v>1</v>
          </cell>
          <cell r="Q5239">
            <v>2006</v>
          </cell>
          <cell r="R5239" t="str">
            <v>20063</v>
          </cell>
          <cell r="S5239">
            <v>38801</v>
          </cell>
          <cell r="T5239">
            <v>2266.9499999999998</v>
          </cell>
          <cell r="U5239">
            <v>2261.918709677419</v>
          </cell>
          <cell r="V5239">
            <v>2358.9591232876755</v>
          </cell>
        </row>
        <row r="5240">
          <cell r="B5240">
            <v>32873</v>
          </cell>
          <cell r="C5240">
            <v>1</v>
          </cell>
          <cell r="D5240">
            <v>1</v>
          </cell>
          <cell r="Q5240">
            <v>2006</v>
          </cell>
          <cell r="R5240" t="str">
            <v>20063</v>
          </cell>
          <cell r="S5240">
            <v>38802</v>
          </cell>
          <cell r="T5240">
            <v>2266.9499999999998</v>
          </cell>
          <cell r="U5240">
            <v>2261.918709677419</v>
          </cell>
          <cell r="V5240">
            <v>2358.9591232876755</v>
          </cell>
        </row>
        <row r="5241">
          <cell r="B5241">
            <v>32874</v>
          </cell>
          <cell r="C5241">
            <v>1</v>
          </cell>
          <cell r="D5241">
            <v>1</v>
          </cell>
          <cell r="Q5241">
            <v>2006</v>
          </cell>
          <cell r="R5241" t="str">
            <v>20063</v>
          </cell>
          <cell r="S5241">
            <v>38803</v>
          </cell>
          <cell r="T5241">
            <v>2266.9499999999998</v>
          </cell>
          <cell r="U5241">
            <v>2261.918709677419</v>
          </cell>
          <cell r="V5241">
            <v>2358.9591232876755</v>
          </cell>
        </row>
        <row r="5242">
          <cell r="B5242">
            <v>32875</v>
          </cell>
          <cell r="C5242">
            <v>1</v>
          </cell>
          <cell r="D5242">
            <v>1</v>
          </cell>
          <cell r="Q5242">
            <v>2006</v>
          </cell>
          <cell r="R5242" t="str">
            <v>20063</v>
          </cell>
          <cell r="S5242">
            <v>38804</v>
          </cell>
          <cell r="T5242">
            <v>2268.35</v>
          </cell>
          <cell r="U5242">
            <v>2261.918709677419</v>
          </cell>
          <cell r="V5242">
            <v>2358.9591232876755</v>
          </cell>
        </row>
        <row r="5243">
          <cell r="B5243">
            <v>32876</v>
          </cell>
          <cell r="C5243">
            <v>1</v>
          </cell>
          <cell r="D5243">
            <v>1</v>
          </cell>
          <cell r="Q5243">
            <v>2006</v>
          </cell>
          <cell r="R5243" t="str">
            <v>20063</v>
          </cell>
          <cell r="S5243">
            <v>38805</v>
          </cell>
          <cell r="T5243">
            <v>2276.08</v>
          </cell>
          <cell r="U5243">
            <v>2261.918709677419</v>
          </cell>
          <cell r="V5243">
            <v>2358.9591232876755</v>
          </cell>
        </row>
        <row r="5244">
          <cell r="B5244">
            <v>32877</v>
          </cell>
          <cell r="C5244">
            <v>1</v>
          </cell>
          <cell r="D5244">
            <v>1</v>
          </cell>
          <cell r="Q5244">
            <v>2006</v>
          </cell>
          <cell r="R5244" t="str">
            <v>20063</v>
          </cell>
          <cell r="S5244">
            <v>38806</v>
          </cell>
          <cell r="T5244">
            <v>2286.73</v>
          </cell>
          <cell r="U5244">
            <v>2261.918709677419</v>
          </cell>
          <cell r="V5244">
            <v>2358.9591232876755</v>
          </cell>
        </row>
        <row r="5245">
          <cell r="B5245">
            <v>32878</v>
          </cell>
          <cell r="C5245">
            <v>1</v>
          </cell>
          <cell r="D5245">
            <v>1</v>
          </cell>
          <cell r="Q5245">
            <v>2006</v>
          </cell>
          <cell r="R5245" t="str">
            <v>20063</v>
          </cell>
          <cell r="S5245">
            <v>38807</v>
          </cell>
          <cell r="T5245">
            <v>2289.98</v>
          </cell>
          <cell r="U5245">
            <v>2261.918709677419</v>
          </cell>
          <cell r="V5245">
            <v>2358.9591232876755</v>
          </cell>
        </row>
        <row r="5246">
          <cell r="B5246">
            <v>32879</v>
          </cell>
          <cell r="C5246">
            <v>1</v>
          </cell>
          <cell r="D5246">
            <v>1</v>
          </cell>
          <cell r="Q5246">
            <v>2006</v>
          </cell>
          <cell r="R5246" t="str">
            <v>20064</v>
          </cell>
          <cell r="S5246">
            <v>38808</v>
          </cell>
          <cell r="T5246">
            <v>2293.38</v>
          </cell>
          <cell r="U5246">
            <v>2335.1376666666665</v>
          </cell>
          <cell r="V5246">
            <v>2358.9591232876755</v>
          </cell>
        </row>
        <row r="5247">
          <cell r="B5247">
            <v>32880</v>
          </cell>
          <cell r="C5247">
            <v>1</v>
          </cell>
          <cell r="D5247">
            <v>1</v>
          </cell>
          <cell r="Q5247">
            <v>2006</v>
          </cell>
          <cell r="R5247" t="str">
            <v>20064</v>
          </cell>
          <cell r="S5247">
            <v>38809</v>
          </cell>
          <cell r="T5247">
            <v>2293.38</v>
          </cell>
          <cell r="U5247">
            <v>2335.1376666666665</v>
          </cell>
          <cell r="V5247">
            <v>2358.9591232876755</v>
          </cell>
        </row>
        <row r="5248">
          <cell r="B5248">
            <v>32881</v>
          </cell>
          <cell r="C5248">
            <v>1</v>
          </cell>
          <cell r="D5248">
            <v>1</v>
          </cell>
          <cell r="Q5248">
            <v>2006</v>
          </cell>
          <cell r="R5248" t="str">
            <v>20064</v>
          </cell>
          <cell r="S5248">
            <v>38810</v>
          </cell>
          <cell r="T5248">
            <v>2293.38</v>
          </cell>
          <cell r="U5248">
            <v>2335.1376666666665</v>
          </cell>
          <cell r="V5248">
            <v>2358.9591232876755</v>
          </cell>
        </row>
        <row r="5249">
          <cell r="B5249">
            <v>32882</v>
          </cell>
          <cell r="C5249">
            <v>1</v>
          </cell>
          <cell r="D5249">
            <v>1</v>
          </cell>
          <cell r="Q5249">
            <v>2006</v>
          </cell>
          <cell r="R5249" t="str">
            <v>20064</v>
          </cell>
          <cell r="S5249">
            <v>38811</v>
          </cell>
          <cell r="T5249">
            <v>2296.1799999999998</v>
          </cell>
          <cell r="U5249">
            <v>2335.1376666666665</v>
          </cell>
          <cell r="V5249">
            <v>2358.9591232876755</v>
          </cell>
        </row>
        <row r="5250">
          <cell r="B5250">
            <v>32883</v>
          </cell>
          <cell r="C5250">
            <v>1</v>
          </cell>
          <cell r="D5250">
            <v>1</v>
          </cell>
          <cell r="Q5250">
            <v>2006</v>
          </cell>
          <cell r="R5250" t="str">
            <v>20064</v>
          </cell>
          <cell r="S5250">
            <v>38812</v>
          </cell>
          <cell r="T5250">
            <v>2288.67</v>
          </cell>
          <cell r="U5250">
            <v>2335.1376666666665</v>
          </cell>
          <cell r="V5250">
            <v>2358.9591232876755</v>
          </cell>
        </row>
        <row r="5251">
          <cell r="B5251">
            <v>32884</v>
          </cell>
          <cell r="C5251">
            <v>1</v>
          </cell>
          <cell r="D5251">
            <v>1</v>
          </cell>
          <cell r="Q5251">
            <v>2006</v>
          </cell>
          <cell r="R5251" t="str">
            <v>20064</v>
          </cell>
          <cell r="S5251">
            <v>38813</v>
          </cell>
          <cell r="T5251">
            <v>2294.9899999999998</v>
          </cell>
          <cell r="U5251">
            <v>2335.1376666666665</v>
          </cell>
          <cell r="V5251">
            <v>2358.9591232876755</v>
          </cell>
        </row>
        <row r="5252">
          <cell r="B5252">
            <v>32885</v>
          </cell>
          <cell r="C5252">
            <v>1</v>
          </cell>
          <cell r="D5252">
            <v>1</v>
          </cell>
          <cell r="Q5252">
            <v>2006</v>
          </cell>
          <cell r="R5252" t="str">
            <v>20064</v>
          </cell>
          <cell r="S5252">
            <v>38814</v>
          </cell>
          <cell r="T5252">
            <v>2313.0500000000002</v>
          </cell>
          <cell r="U5252">
            <v>2335.1376666666665</v>
          </cell>
          <cell r="V5252">
            <v>2358.9591232876755</v>
          </cell>
        </row>
        <row r="5253">
          <cell r="B5253">
            <v>32886</v>
          </cell>
          <cell r="C5253">
            <v>1</v>
          </cell>
          <cell r="D5253">
            <v>1</v>
          </cell>
          <cell r="Q5253">
            <v>2006</v>
          </cell>
          <cell r="R5253" t="str">
            <v>20064</v>
          </cell>
          <cell r="S5253">
            <v>38815</v>
          </cell>
          <cell r="T5253">
            <v>2342.35</v>
          </cell>
          <cell r="U5253">
            <v>2335.1376666666665</v>
          </cell>
          <cell r="V5253">
            <v>2358.9591232876755</v>
          </cell>
        </row>
        <row r="5254">
          <cell r="B5254">
            <v>32887</v>
          </cell>
          <cell r="C5254">
            <v>1</v>
          </cell>
          <cell r="D5254">
            <v>1</v>
          </cell>
          <cell r="Q5254">
            <v>2006</v>
          </cell>
          <cell r="R5254" t="str">
            <v>20064</v>
          </cell>
          <cell r="S5254">
            <v>38816</v>
          </cell>
          <cell r="T5254">
            <v>2342.35</v>
          </cell>
          <cell r="U5254">
            <v>2335.1376666666665</v>
          </cell>
          <cell r="V5254">
            <v>2358.9591232876755</v>
          </cell>
        </row>
        <row r="5255">
          <cell r="B5255">
            <v>32888</v>
          </cell>
          <cell r="C5255">
            <v>1</v>
          </cell>
          <cell r="D5255">
            <v>1</v>
          </cell>
          <cell r="Q5255">
            <v>2006</v>
          </cell>
          <cell r="R5255" t="str">
            <v>20064</v>
          </cell>
          <cell r="S5255">
            <v>38817</v>
          </cell>
          <cell r="T5255">
            <v>2342.35</v>
          </cell>
          <cell r="U5255">
            <v>2335.1376666666665</v>
          </cell>
          <cell r="V5255">
            <v>2358.9591232876755</v>
          </cell>
        </row>
        <row r="5256">
          <cell r="B5256">
            <v>32889</v>
          </cell>
          <cell r="C5256">
            <v>1</v>
          </cell>
          <cell r="D5256">
            <v>1</v>
          </cell>
          <cell r="Q5256">
            <v>2006</v>
          </cell>
          <cell r="R5256" t="str">
            <v>20064</v>
          </cell>
          <cell r="S5256">
            <v>38818</v>
          </cell>
          <cell r="T5256">
            <v>2352.58</v>
          </cell>
          <cell r="U5256">
            <v>2335.1376666666665</v>
          </cell>
          <cell r="V5256">
            <v>2358.9591232876755</v>
          </cell>
        </row>
        <row r="5257">
          <cell r="B5257">
            <v>32890</v>
          </cell>
          <cell r="C5257">
            <v>1</v>
          </cell>
          <cell r="D5257">
            <v>1</v>
          </cell>
          <cell r="Q5257">
            <v>2006</v>
          </cell>
          <cell r="R5257" t="str">
            <v>20064</v>
          </cell>
          <cell r="S5257">
            <v>38819</v>
          </cell>
          <cell r="T5257">
            <v>2336.2600000000002</v>
          </cell>
          <cell r="U5257">
            <v>2335.1376666666665</v>
          </cell>
          <cell r="V5257">
            <v>2358.9591232876755</v>
          </cell>
        </row>
        <row r="5258">
          <cell r="B5258">
            <v>32891</v>
          </cell>
          <cell r="C5258">
            <v>1</v>
          </cell>
          <cell r="D5258">
            <v>1</v>
          </cell>
          <cell r="Q5258">
            <v>2006</v>
          </cell>
          <cell r="R5258" t="str">
            <v>20064</v>
          </cell>
          <cell r="S5258">
            <v>38820</v>
          </cell>
          <cell r="T5258">
            <v>2335.16</v>
          </cell>
          <cell r="U5258">
            <v>2335.1376666666665</v>
          </cell>
          <cell r="V5258">
            <v>2358.9591232876755</v>
          </cell>
        </row>
        <row r="5259">
          <cell r="B5259">
            <v>32892</v>
          </cell>
          <cell r="C5259">
            <v>1</v>
          </cell>
          <cell r="D5259">
            <v>1</v>
          </cell>
          <cell r="Q5259">
            <v>2006</v>
          </cell>
          <cell r="R5259" t="str">
            <v>20064</v>
          </cell>
          <cell r="S5259">
            <v>38821</v>
          </cell>
          <cell r="T5259">
            <v>2335.16</v>
          </cell>
          <cell r="U5259">
            <v>2335.1376666666665</v>
          </cell>
          <cell r="V5259">
            <v>2358.9591232876755</v>
          </cell>
        </row>
        <row r="5260">
          <cell r="B5260">
            <v>32893</v>
          </cell>
          <cell r="C5260">
            <v>1</v>
          </cell>
          <cell r="D5260">
            <v>1</v>
          </cell>
          <cell r="Q5260">
            <v>2006</v>
          </cell>
          <cell r="R5260" t="str">
            <v>20064</v>
          </cell>
          <cell r="S5260">
            <v>38822</v>
          </cell>
          <cell r="T5260">
            <v>2335.16</v>
          </cell>
          <cell r="U5260">
            <v>2335.1376666666665</v>
          </cell>
          <cell r="V5260">
            <v>2358.9591232876755</v>
          </cell>
        </row>
        <row r="5261">
          <cell r="B5261">
            <v>32894</v>
          </cell>
          <cell r="C5261">
            <v>1</v>
          </cell>
          <cell r="D5261">
            <v>1</v>
          </cell>
          <cell r="Q5261">
            <v>2006</v>
          </cell>
          <cell r="R5261" t="str">
            <v>20064</v>
          </cell>
          <cell r="S5261">
            <v>38823</v>
          </cell>
          <cell r="T5261">
            <v>2335.16</v>
          </cell>
          <cell r="U5261">
            <v>2335.1376666666665</v>
          </cell>
          <cell r="V5261">
            <v>2358.9591232876755</v>
          </cell>
        </row>
        <row r="5262">
          <cell r="B5262">
            <v>32895</v>
          </cell>
          <cell r="C5262">
            <v>1</v>
          </cell>
          <cell r="D5262">
            <v>1</v>
          </cell>
          <cell r="Q5262">
            <v>2006</v>
          </cell>
          <cell r="R5262" t="str">
            <v>20064</v>
          </cell>
          <cell r="S5262">
            <v>38824</v>
          </cell>
          <cell r="T5262">
            <v>2335.16</v>
          </cell>
          <cell r="U5262">
            <v>2335.1376666666665</v>
          </cell>
          <cell r="V5262">
            <v>2358.9591232876755</v>
          </cell>
        </row>
        <row r="5263">
          <cell r="B5263">
            <v>32896</v>
          </cell>
          <cell r="C5263">
            <v>1</v>
          </cell>
          <cell r="D5263">
            <v>1</v>
          </cell>
          <cell r="Q5263">
            <v>2006</v>
          </cell>
          <cell r="R5263" t="str">
            <v>20064</v>
          </cell>
          <cell r="S5263">
            <v>38825</v>
          </cell>
          <cell r="T5263">
            <v>2366.15</v>
          </cell>
          <cell r="U5263">
            <v>2335.1376666666665</v>
          </cell>
          <cell r="V5263">
            <v>2358.9591232876755</v>
          </cell>
        </row>
        <row r="5264">
          <cell r="B5264">
            <v>32897</v>
          </cell>
          <cell r="C5264">
            <v>1</v>
          </cell>
          <cell r="D5264">
            <v>1</v>
          </cell>
          <cell r="Q5264">
            <v>2006</v>
          </cell>
          <cell r="R5264" t="str">
            <v>20064</v>
          </cell>
          <cell r="S5264">
            <v>38826</v>
          </cell>
          <cell r="T5264">
            <v>2349.0300000000002</v>
          </cell>
          <cell r="U5264">
            <v>2335.1376666666665</v>
          </cell>
          <cell r="V5264">
            <v>2358.9591232876755</v>
          </cell>
        </row>
        <row r="5265">
          <cell r="B5265">
            <v>32898</v>
          </cell>
          <cell r="C5265">
            <v>1</v>
          </cell>
          <cell r="D5265">
            <v>1</v>
          </cell>
          <cell r="Q5265">
            <v>2006</v>
          </cell>
          <cell r="R5265" t="str">
            <v>20064</v>
          </cell>
          <cell r="S5265">
            <v>38827</v>
          </cell>
          <cell r="T5265">
            <v>2344.73</v>
          </cell>
          <cell r="U5265">
            <v>2335.1376666666665</v>
          </cell>
          <cell r="V5265">
            <v>2358.9591232876755</v>
          </cell>
        </row>
        <row r="5266">
          <cell r="B5266">
            <v>32899</v>
          </cell>
          <cell r="C5266">
            <v>1</v>
          </cell>
          <cell r="D5266">
            <v>1</v>
          </cell>
          <cell r="Q5266">
            <v>2006</v>
          </cell>
          <cell r="R5266" t="str">
            <v>20064</v>
          </cell>
          <cell r="S5266">
            <v>38828</v>
          </cell>
          <cell r="T5266">
            <v>2336.1</v>
          </cell>
          <cell r="U5266">
            <v>2335.1376666666665</v>
          </cell>
          <cell r="V5266">
            <v>2358.9591232876755</v>
          </cell>
        </row>
        <row r="5267">
          <cell r="B5267">
            <v>32900</v>
          </cell>
          <cell r="C5267">
            <v>1</v>
          </cell>
          <cell r="D5267">
            <v>1</v>
          </cell>
          <cell r="Q5267">
            <v>2006</v>
          </cell>
          <cell r="R5267" t="str">
            <v>20064</v>
          </cell>
          <cell r="S5267">
            <v>38829</v>
          </cell>
          <cell r="T5267">
            <v>2337.42</v>
          </cell>
          <cell r="U5267">
            <v>2335.1376666666665</v>
          </cell>
          <cell r="V5267">
            <v>2358.9591232876755</v>
          </cell>
        </row>
        <row r="5268">
          <cell r="B5268">
            <v>32901</v>
          </cell>
          <cell r="C5268">
            <v>1</v>
          </cell>
          <cell r="D5268">
            <v>1</v>
          </cell>
          <cell r="Q5268">
            <v>2006</v>
          </cell>
          <cell r="R5268" t="str">
            <v>20064</v>
          </cell>
          <cell r="S5268">
            <v>38830</v>
          </cell>
          <cell r="T5268">
            <v>2337.42</v>
          </cell>
          <cell r="U5268">
            <v>2335.1376666666665</v>
          </cell>
          <cell r="V5268">
            <v>2358.9591232876755</v>
          </cell>
        </row>
        <row r="5269">
          <cell r="B5269">
            <v>32902</v>
          </cell>
          <cell r="C5269">
            <v>1</v>
          </cell>
          <cell r="D5269">
            <v>1</v>
          </cell>
          <cell r="Q5269">
            <v>2006</v>
          </cell>
          <cell r="R5269" t="str">
            <v>20064</v>
          </cell>
          <cell r="S5269">
            <v>38831</v>
          </cell>
          <cell r="T5269">
            <v>2337.42</v>
          </cell>
          <cell r="U5269">
            <v>2335.1376666666665</v>
          </cell>
          <cell r="V5269">
            <v>2358.9591232876755</v>
          </cell>
        </row>
        <row r="5270">
          <cell r="B5270">
            <v>32903</v>
          </cell>
          <cell r="C5270">
            <v>1</v>
          </cell>
          <cell r="D5270">
            <v>1</v>
          </cell>
          <cell r="Q5270">
            <v>2006</v>
          </cell>
          <cell r="R5270" t="str">
            <v>20064</v>
          </cell>
          <cell r="S5270">
            <v>38832</v>
          </cell>
          <cell r="T5270">
            <v>2332.9899999999998</v>
          </cell>
          <cell r="U5270">
            <v>2335.1376666666665</v>
          </cell>
          <cell r="V5270">
            <v>2358.9591232876755</v>
          </cell>
        </row>
        <row r="5271">
          <cell r="B5271">
            <v>32904</v>
          </cell>
          <cell r="C5271">
            <v>1</v>
          </cell>
          <cell r="D5271">
            <v>1</v>
          </cell>
          <cell r="Q5271">
            <v>2006</v>
          </cell>
          <cell r="R5271" t="str">
            <v>20064</v>
          </cell>
          <cell r="S5271">
            <v>38833</v>
          </cell>
          <cell r="T5271">
            <v>2348.4899999999998</v>
          </cell>
          <cell r="U5271">
            <v>2335.1376666666665</v>
          </cell>
          <cell r="V5271">
            <v>2358.9591232876755</v>
          </cell>
        </row>
        <row r="5272">
          <cell r="B5272">
            <v>32905</v>
          </cell>
          <cell r="C5272">
            <v>1</v>
          </cell>
          <cell r="D5272">
            <v>1</v>
          </cell>
          <cell r="Q5272">
            <v>2006</v>
          </cell>
          <cell r="R5272" t="str">
            <v>20064</v>
          </cell>
          <cell r="S5272">
            <v>38834</v>
          </cell>
          <cell r="T5272">
            <v>2373.94</v>
          </cell>
          <cell r="U5272">
            <v>2335.1376666666665</v>
          </cell>
          <cell r="V5272">
            <v>2358.9591232876755</v>
          </cell>
        </row>
        <row r="5273">
          <cell r="B5273">
            <v>32906</v>
          </cell>
          <cell r="C5273">
            <v>1</v>
          </cell>
          <cell r="D5273">
            <v>1</v>
          </cell>
          <cell r="Q5273">
            <v>2006</v>
          </cell>
          <cell r="R5273" t="str">
            <v>20064</v>
          </cell>
          <cell r="S5273">
            <v>38835</v>
          </cell>
          <cell r="T5273">
            <v>2375.66</v>
          </cell>
          <cell r="U5273">
            <v>2335.1376666666665</v>
          </cell>
          <cell r="V5273">
            <v>2358.9591232876755</v>
          </cell>
        </row>
        <row r="5274">
          <cell r="B5274">
            <v>32907</v>
          </cell>
          <cell r="C5274">
            <v>1</v>
          </cell>
          <cell r="D5274">
            <v>1</v>
          </cell>
          <cell r="Q5274">
            <v>2006</v>
          </cell>
          <cell r="R5274" t="str">
            <v>20064</v>
          </cell>
          <cell r="S5274">
            <v>38836</v>
          </cell>
          <cell r="T5274">
            <v>2375.0300000000002</v>
          </cell>
          <cell r="U5274">
            <v>2335.1376666666665</v>
          </cell>
          <cell r="V5274">
            <v>2358.9591232876755</v>
          </cell>
        </row>
        <row r="5275">
          <cell r="B5275">
            <v>32908</v>
          </cell>
          <cell r="C5275">
            <v>1</v>
          </cell>
          <cell r="D5275">
            <v>1</v>
          </cell>
          <cell r="Q5275">
            <v>2006</v>
          </cell>
          <cell r="R5275" t="str">
            <v>20064</v>
          </cell>
          <cell r="S5275">
            <v>38837</v>
          </cell>
          <cell r="T5275">
            <v>2375.0300000000002</v>
          </cell>
          <cell r="U5275">
            <v>2335.1376666666665</v>
          </cell>
          <cell r="V5275">
            <v>2358.9591232876755</v>
          </cell>
        </row>
        <row r="5276">
          <cell r="B5276">
            <v>32909</v>
          </cell>
          <cell r="C5276">
            <v>1</v>
          </cell>
          <cell r="D5276">
            <v>1</v>
          </cell>
          <cell r="Q5276">
            <v>2006</v>
          </cell>
          <cell r="R5276" t="str">
            <v>20065</v>
          </cell>
          <cell r="S5276">
            <v>38838</v>
          </cell>
          <cell r="T5276">
            <v>2375.0300000000002</v>
          </cell>
          <cell r="U5276">
            <v>2418.6493548387098</v>
          </cell>
          <cell r="V5276">
            <v>2358.9591232876755</v>
          </cell>
        </row>
        <row r="5277">
          <cell r="B5277">
            <v>32910</v>
          </cell>
          <cell r="C5277">
            <v>1</v>
          </cell>
          <cell r="D5277">
            <v>1</v>
          </cell>
          <cell r="Q5277">
            <v>2006</v>
          </cell>
          <cell r="R5277" t="str">
            <v>20065</v>
          </cell>
          <cell r="S5277">
            <v>38839</v>
          </cell>
          <cell r="T5277">
            <v>2375.0300000000002</v>
          </cell>
          <cell r="U5277">
            <v>2418.6493548387098</v>
          </cell>
          <cell r="V5277">
            <v>2358.9591232876755</v>
          </cell>
        </row>
        <row r="5278">
          <cell r="B5278">
            <v>32911</v>
          </cell>
          <cell r="C5278">
            <v>1</v>
          </cell>
          <cell r="D5278">
            <v>1</v>
          </cell>
          <cell r="Q5278">
            <v>2006</v>
          </cell>
          <cell r="R5278" t="str">
            <v>20065</v>
          </cell>
          <cell r="S5278">
            <v>38840</v>
          </cell>
          <cell r="T5278">
            <v>2380.31</v>
          </cell>
          <cell r="U5278">
            <v>2418.6493548387098</v>
          </cell>
          <cell r="V5278">
            <v>2358.9591232876755</v>
          </cell>
        </row>
        <row r="5279">
          <cell r="B5279">
            <v>32912</v>
          </cell>
          <cell r="C5279">
            <v>1</v>
          </cell>
          <cell r="D5279">
            <v>1</v>
          </cell>
          <cell r="Q5279">
            <v>2006</v>
          </cell>
          <cell r="R5279" t="str">
            <v>20065</v>
          </cell>
          <cell r="S5279">
            <v>38841</v>
          </cell>
          <cell r="T5279">
            <v>2377.59</v>
          </cell>
          <cell r="U5279">
            <v>2418.6493548387098</v>
          </cell>
          <cell r="V5279">
            <v>2358.9591232876755</v>
          </cell>
        </row>
        <row r="5280">
          <cell r="B5280">
            <v>32913</v>
          </cell>
          <cell r="C5280">
            <v>1</v>
          </cell>
          <cell r="D5280">
            <v>1</v>
          </cell>
          <cell r="Q5280">
            <v>2006</v>
          </cell>
          <cell r="R5280" t="str">
            <v>20065</v>
          </cell>
          <cell r="S5280">
            <v>38842</v>
          </cell>
          <cell r="T5280">
            <v>2381.36</v>
          </cell>
          <cell r="U5280">
            <v>2418.6493548387098</v>
          </cell>
          <cell r="V5280">
            <v>2358.9591232876755</v>
          </cell>
        </row>
        <row r="5281">
          <cell r="B5281">
            <v>32914</v>
          </cell>
          <cell r="C5281">
            <v>1</v>
          </cell>
          <cell r="D5281">
            <v>1</v>
          </cell>
          <cell r="Q5281">
            <v>2006</v>
          </cell>
          <cell r="R5281" t="str">
            <v>20065</v>
          </cell>
          <cell r="S5281">
            <v>38843</v>
          </cell>
          <cell r="T5281">
            <v>2370.63</v>
          </cell>
          <cell r="U5281">
            <v>2418.6493548387098</v>
          </cell>
          <cell r="V5281">
            <v>2358.9591232876755</v>
          </cell>
        </row>
        <row r="5282">
          <cell r="B5282">
            <v>32915</v>
          </cell>
          <cell r="C5282">
            <v>1</v>
          </cell>
          <cell r="D5282">
            <v>1</v>
          </cell>
          <cell r="Q5282">
            <v>2006</v>
          </cell>
          <cell r="R5282" t="str">
            <v>20065</v>
          </cell>
          <cell r="S5282">
            <v>38844</v>
          </cell>
          <cell r="T5282">
            <v>2370.63</v>
          </cell>
          <cell r="U5282">
            <v>2418.6493548387098</v>
          </cell>
          <cell r="V5282">
            <v>2358.9591232876755</v>
          </cell>
        </row>
        <row r="5283">
          <cell r="B5283">
            <v>32916</v>
          </cell>
          <cell r="C5283">
            <v>1</v>
          </cell>
          <cell r="D5283">
            <v>1</v>
          </cell>
          <cell r="Q5283">
            <v>2006</v>
          </cell>
          <cell r="R5283" t="str">
            <v>20065</v>
          </cell>
          <cell r="S5283">
            <v>38845</v>
          </cell>
          <cell r="T5283">
            <v>2370.63</v>
          </cell>
          <cell r="U5283">
            <v>2418.6493548387098</v>
          </cell>
          <cell r="V5283">
            <v>2358.9591232876755</v>
          </cell>
        </row>
        <row r="5284">
          <cell r="B5284">
            <v>32917</v>
          </cell>
          <cell r="C5284">
            <v>1</v>
          </cell>
          <cell r="D5284">
            <v>1</v>
          </cell>
          <cell r="Q5284">
            <v>2006</v>
          </cell>
          <cell r="R5284" t="str">
            <v>20065</v>
          </cell>
          <cell r="S5284">
            <v>38846</v>
          </cell>
          <cell r="T5284">
            <v>2351.06</v>
          </cell>
          <cell r="U5284">
            <v>2418.6493548387098</v>
          </cell>
          <cell r="V5284">
            <v>2358.9591232876755</v>
          </cell>
        </row>
        <row r="5285">
          <cell r="B5285">
            <v>32918</v>
          </cell>
          <cell r="C5285">
            <v>1</v>
          </cell>
          <cell r="D5285">
            <v>1</v>
          </cell>
          <cell r="Q5285">
            <v>2006</v>
          </cell>
          <cell r="R5285" t="str">
            <v>20065</v>
          </cell>
          <cell r="S5285">
            <v>38847</v>
          </cell>
          <cell r="T5285">
            <v>2338.7600000000002</v>
          </cell>
          <cell r="U5285">
            <v>2418.6493548387098</v>
          </cell>
          <cell r="V5285">
            <v>2358.9591232876755</v>
          </cell>
        </row>
        <row r="5286">
          <cell r="B5286">
            <v>32919</v>
          </cell>
          <cell r="C5286">
            <v>1</v>
          </cell>
          <cell r="D5286">
            <v>1</v>
          </cell>
          <cell r="Q5286">
            <v>2006</v>
          </cell>
          <cell r="R5286" t="str">
            <v>20065</v>
          </cell>
          <cell r="S5286">
            <v>38848</v>
          </cell>
          <cell r="T5286">
            <v>2329.35</v>
          </cell>
          <cell r="U5286">
            <v>2418.6493548387098</v>
          </cell>
          <cell r="V5286">
            <v>2358.9591232876755</v>
          </cell>
        </row>
        <row r="5287">
          <cell r="B5287">
            <v>32920</v>
          </cell>
          <cell r="C5287">
            <v>1</v>
          </cell>
          <cell r="D5287">
            <v>1</v>
          </cell>
          <cell r="Q5287">
            <v>2006</v>
          </cell>
          <cell r="R5287" t="str">
            <v>20065</v>
          </cell>
          <cell r="S5287">
            <v>38849</v>
          </cell>
          <cell r="T5287">
            <v>2346.06</v>
          </cell>
          <cell r="U5287">
            <v>2418.6493548387098</v>
          </cell>
          <cell r="V5287">
            <v>2358.9591232876755</v>
          </cell>
        </row>
        <row r="5288">
          <cell r="B5288">
            <v>32921</v>
          </cell>
          <cell r="C5288">
            <v>1</v>
          </cell>
          <cell r="D5288">
            <v>1</v>
          </cell>
          <cell r="Q5288">
            <v>2006</v>
          </cell>
          <cell r="R5288" t="str">
            <v>20065</v>
          </cell>
          <cell r="S5288">
            <v>38850</v>
          </cell>
          <cell r="T5288">
            <v>2375.86</v>
          </cell>
          <cell r="U5288">
            <v>2418.6493548387098</v>
          </cell>
          <cell r="V5288">
            <v>2358.9591232876755</v>
          </cell>
        </row>
        <row r="5289">
          <cell r="B5289">
            <v>32922</v>
          </cell>
          <cell r="C5289">
            <v>1</v>
          </cell>
          <cell r="D5289">
            <v>1</v>
          </cell>
          <cell r="Q5289">
            <v>2006</v>
          </cell>
          <cell r="R5289" t="str">
            <v>20065</v>
          </cell>
          <cell r="S5289">
            <v>38851</v>
          </cell>
          <cell r="T5289">
            <v>2375.86</v>
          </cell>
          <cell r="U5289">
            <v>2418.6493548387098</v>
          </cell>
          <cell r="V5289">
            <v>2358.9591232876755</v>
          </cell>
        </row>
        <row r="5290">
          <cell r="B5290">
            <v>32923</v>
          </cell>
          <cell r="C5290">
            <v>1</v>
          </cell>
          <cell r="D5290">
            <v>1</v>
          </cell>
          <cell r="Q5290">
            <v>2006</v>
          </cell>
          <cell r="R5290" t="str">
            <v>20065</v>
          </cell>
          <cell r="S5290">
            <v>38852</v>
          </cell>
          <cell r="T5290">
            <v>2375.86</v>
          </cell>
          <cell r="U5290">
            <v>2418.6493548387098</v>
          </cell>
          <cell r="V5290">
            <v>2358.9591232876755</v>
          </cell>
        </row>
        <row r="5291">
          <cell r="B5291">
            <v>32924</v>
          </cell>
          <cell r="C5291">
            <v>1</v>
          </cell>
          <cell r="D5291">
            <v>1</v>
          </cell>
          <cell r="Q5291">
            <v>2006</v>
          </cell>
          <cell r="R5291" t="str">
            <v>20065</v>
          </cell>
          <cell r="S5291">
            <v>38853</v>
          </cell>
          <cell r="T5291">
            <v>2424.27</v>
          </cell>
          <cell r="U5291">
            <v>2418.6493548387098</v>
          </cell>
          <cell r="V5291">
            <v>2358.9591232876755</v>
          </cell>
        </row>
        <row r="5292">
          <cell r="B5292">
            <v>32925</v>
          </cell>
          <cell r="C5292">
            <v>1</v>
          </cell>
          <cell r="D5292">
            <v>1</v>
          </cell>
          <cell r="Q5292">
            <v>2006</v>
          </cell>
          <cell r="R5292" t="str">
            <v>20065</v>
          </cell>
          <cell r="S5292">
            <v>38854</v>
          </cell>
          <cell r="T5292">
            <v>2410.96</v>
          </cell>
          <cell r="U5292">
            <v>2418.6493548387098</v>
          </cell>
          <cell r="V5292">
            <v>2358.9591232876755</v>
          </cell>
        </row>
        <row r="5293">
          <cell r="B5293">
            <v>32926</v>
          </cell>
          <cell r="C5293">
            <v>1</v>
          </cell>
          <cell r="D5293">
            <v>1</v>
          </cell>
          <cell r="Q5293">
            <v>2006</v>
          </cell>
          <cell r="R5293" t="str">
            <v>20065</v>
          </cell>
          <cell r="S5293">
            <v>38855</v>
          </cell>
          <cell r="T5293">
            <v>2435.52</v>
          </cell>
          <cell r="U5293">
            <v>2418.6493548387098</v>
          </cell>
          <cell r="V5293">
            <v>2358.9591232876755</v>
          </cell>
        </row>
        <row r="5294">
          <cell r="B5294">
            <v>32927</v>
          </cell>
          <cell r="C5294">
            <v>1</v>
          </cell>
          <cell r="D5294">
            <v>1</v>
          </cell>
          <cell r="Q5294">
            <v>2006</v>
          </cell>
          <cell r="R5294" t="str">
            <v>20065</v>
          </cell>
          <cell r="S5294">
            <v>38856</v>
          </cell>
          <cell r="T5294">
            <v>2450.63</v>
          </cell>
          <cell r="U5294">
            <v>2418.6493548387098</v>
          </cell>
          <cell r="V5294">
            <v>2358.9591232876755</v>
          </cell>
        </row>
        <row r="5295">
          <cell r="B5295">
            <v>32928</v>
          </cell>
          <cell r="C5295">
            <v>1</v>
          </cell>
          <cell r="D5295">
            <v>1</v>
          </cell>
          <cell r="Q5295">
            <v>2006</v>
          </cell>
          <cell r="R5295" t="str">
            <v>20065</v>
          </cell>
          <cell r="S5295">
            <v>38857</v>
          </cell>
          <cell r="T5295">
            <v>2452.5</v>
          </cell>
          <cell r="U5295">
            <v>2418.6493548387098</v>
          </cell>
          <cell r="V5295">
            <v>2358.9591232876755</v>
          </cell>
        </row>
        <row r="5296">
          <cell r="B5296">
            <v>32929</v>
          </cell>
          <cell r="C5296">
            <v>1</v>
          </cell>
          <cell r="D5296">
            <v>1</v>
          </cell>
          <cell r="Q5296">
            <v>2006</v>
          </cell>
          <cell r="R5296" t="str">
            <v>20065</v>
          </cell>
          <cell r="S5296">
            <v>38858</v>
          </cell>
          <cell r="T5296">
            <v>2452.5</v>
          </cell>
          <cell r="U5296">
            <v>2418.6493548387098</v>
          </cell>
          <cell r="V5296">
            <v>2358.9591232876755</v>
          </cell>
        </row>
        <row r="5297">
          <cell r="B5297">
            <v>32930</v>
          </cell>
          <cell r="C5297">
            <v>1</v>
          </cell>
          <cell r="D5297">
            <v>1</v>
          </cell>
          <cell r="Q5297">
            <v>2006</v>
          </cell>
          <cell r="R5297" t="str">
            <v>20065</v>
          </cell>
          <cell r="S5297">
            <v>38859</v>
          </cell>
          <cell r="T5297">
            <v>2452.5</v>
          </cell>
          <cell r="U5297">
            <v>2418.6493548387098</v>
          </cell>
          <cell r="V5297">
            <v>2358.9591232876755</v>
          </cell>
        </row>
        <row r="5298">
          <cell r="B5298">
            <v>32931</v>
          </cell>
          <cell r="C5298">
            <v>1</v>
          </cell>
          <cell r="D5298">
            <v>1</v>
          </cell>
          <cell r="Q5298">
            <v>2006</v>
          </cell>
          <cell r="R5298" t="str">
            <v>20065</v>
          </cell>
          <cell r="S5298">
            <v>38860</v>
          </cell>
          <cell r="T5298">
            <v>2493.98</v>
          </cell>
          <cell r="U5298">
            <v>2418.6493548387098</v>
          </cell>
          <cell r="V5298">
            <v>2358.9591232876755</v>
          </cell>
        </row>
        <row r="5299">
          <cell r="B5299">
            <v>32932</v>
          </cell>
          <cell r="C5299">
            <v>1</v>
          </cell>
          <cell r="D5299">
            <v>1</v>
          </cell>
          <cell r="Q5299">
            <v>2006</v>
          </cell>
          <cell r="R5299" t="str">
            <v>20065</v>
          </cell>
          <cell r="S5299">
            <v>38861</v>
          </cell>
          <cell r="T5299">
            <v>2490.06</v>
          </cell>
          <cell r="U5299">
            <v>2418.6493548387098</v>
          </cell>
          <cell r="V5299">
            <v>2358.9591232876755</v>
          </cell>
        </row>
        <row r="5300">
          <cell r="B5300">
            <v>32933</v>
          </cell>
          <cell r="C5300">
            <v>1</v>
          </cell>
          <cell r="D5300">
            <v>1</v>
          </cell>
          <cell r="Q5300">
            <v>2006</v>
          </cell>
          <cell r="R5300" t="str">
            <v>20065</v>
          </cell>
          <cell r="S5300">
            <v>38862</v>
          </cell>
          <cell r="T5300">
            <v>2518.34</v>
          </cell>
          <cell r="U5300">
            <v>2418.6493548387098</v>
          </cell>
          <cell r="V5300">
            <v>2358.9591232876755</v>
          </cell>
        </row>
        <row r="5301">
          <cell r="B5301">
            <v>32934</v>
          </cell>
          <cell r="C5301">
            <v>1</v>
          </cell>
          <cell r="D5301">
            <v>1</v>
          </cell>
          <cell r="Q5301">
            <v>2006</v>
          </cell>
          <cell r="R5301" t="str">
            <v>20065</v>
          </cell>
          <cell r="S5301">
            <v>38863</v>
          </cell>
          <cell r="T5301">
            <v>2517.44</v>
          </cell>
          <cell r="U5301">
            <v>2418.6493548387098</v>
          </cell>
          <cell r="V5301">
            <v>2358.9591232876755</v>
          </cell>
        </row>
        <row r="5302">
          <cell r="B5302">
            <v>32935</v>
          </cell>
          <cell r="C5302">
            <v>1</v>
          </cell>
          <cell r="D5302">
            <v>1</v>
          </cell>
          <cell r="Q5302">
            <v>2006</v>
          </cell>
          <cell r="R5302" t="str">
            <v>20065</v>
          </cell>
          <cell r="S5302">
            <v>38864</v>
          </cell>
          <cell r="T5302">
            <v>2475.75</v>
          </cell>
          <cell r="U5302">
            <v>2418.6493548387098</v>
          </cell>
          <cell r="V5302">
            <v>2358.9591232876755</v>
          </cell>
        </row>
        <row r="5303">
          <cell r="B5303">
            <v>32936</v>
          </cell>
          <cell r="C5303">
            <v>1</v>
          </cell>
          <cell r="D5303">
            <v>1</v>
          </cell>
          <cell r="Q5303">
            <v>2006</v>
          </cell>
          <cell r="R5303" t="str">
            <v>20065</v>
          </cell>
          <cell r="S5303">
            <v>38865</v>
          </cell>
          <cell r="T5303">
            <v>2475.75</v>
          </cell>
          <cell r="U5303">
            <v>2418.6493548387098</v>
          </cell>
          <cell r="V5303">
            <v>2358.9591232876755</v>
          </cell>
        </row>
        <row r="5304">
          <cell r="B5304">
            <v>32937</v>
          </cell>
          <cell r="C5304">
            <v>1</v>
          </cell>
          <cell r="D5304">
            <v>1</v>
          </cell>
          <cell r="Q5304">
            <v>2006</v>
          </cell>
          <cell r="R5304" t="str">
            <v>20065</v>
          </cell>
          <cell r="S5304">
            <v>38866</v>
          </cell>
          <cell r="T5304">
            <v>2475.75</v>
          </cell>
          <cell r="U5304">
            <v>2418.6493548387098</v>
          </cell>
          <cell r="V5304">
            <v>2358.9591232876755</v>
          </cell>
        </row>
        <row r="5305">
          <cell r="B5305">
            <v>32938</v>
          </cell>
          <cell r="C5305">
            <v>1</v>
          </cell>
          <cell r="D5305">
            <v>1</v>
          </cell>
          <cell r="Q5305">
            <v>2006</v>
          </cell>
          <cell r="R5305" t="str">
            <v>20065</v>
          </cell>
          <cell r="S5305">
            <v>38867</v>
          </cell>
          <cell r="T5305">
            <v>2475.75</v>
          </cell>
          <cell r="U5305">
            <v>2418.6493548387098</v>
          </cell>
          <cell r="V5305">
            <v>2358.9591232876755</v>
          </cell>
        </row>
        <row r="5306">
          <cell r="B5306">
            <v>32939</v>
          </cell>
          <cell r="C5306">
            <v>1</v>
          </cell>
          <cell r="D5306">
            <v>1</v>
          </cell>
          <cell r="Q5306">
            <v>2006</v>
          </cell>
          <cell r="R5306" t="str">
            <v>20065</v>
          </cell>
          <cell r="S5306">
            <v>38868</v>
          </cell>
          <cell r="T5306">
            <v>2482.41</v>
          </cell>
          <cell r="U5306">
            <v>2418.6493548387098</v>
          </cell>
          <cell r="V5306">
            <v>2358.9591232876755</v>
          </cell>
        </row>
        <row r="5307">
          <cell r="B5307">
            <v>32940</v>
          </cell>
          <cell r="C5307">
            <v>1</v>
          </cell>
          <cell r="D5307">
            <v>1</v>
          </cell>
          <cell r="Q5307">
            <v>2006</v>
          </cell>
          <cell r="R5307" t="str">
            <v>20066</v>
          </cell>
          <cell r="S5307">
            <v>38869</v>
          </cell>
          <cell r="T5307">
            <v>2486.0700000000002</v>
          </cell>
          <cell r="U5307">
            <v>2542.2200000000003</v>
          </cell>
          <cell r="V5307">
            <v>2358.9591232876755</v>
          </cell>
        </row>
        <row r="5308">
          <cell r="B5308">
            <v>32941</v>
          </cell>
          <cell r="C5308">
            <v>1</v>
          </cell>
          <cell r="D5308">
            <v>1</v>
          </cell>
          <cell r="Q5308">
            <v>2006</v>
          </cell>
          <cell r="R5308" t="str">
            <v>20066</v>
          </cell>
          <cell r="S5308">
            <v>38870</v>
          </cell>
          <cell r="T5308">
            <v>2484.62</v>
          </cell>
          <cell r="U5308">
            <v>2542.2200000000003</v>
          </cell>
          <cell r="V5308">
            <v>2358.9591232876755</v>
          </cell>
        </row>
        <row r="5309">
          <cell r="B5309">
            <v>32942</v>
          </cell>
          <cell r="C5309">
            <v>1</v>
          </cell>
          <cell r="D5309">
            <v>1</v>
          </cell>
          <cell r="Q5309">
            <v>2006</v>
          </cell>
          <cell r="R5309" t="str">
            <v>20066</v>
          </cell>
          <cell r="S5309">
            <v>38871</v>
          </cell>
          <cell r="T5309">
            <v>2450.8000000000002</v>
          </cell>
          <cell r="U5309">
            <v>2542.2200000000003</v>
          </cell>
          <cell r="V5309">
            <v>2358.9591232876755</v>
          </cell>
        </row>
        <row r="5310">
          <cell r="B5310">
            <v>32943</v>
          </cell>
          <cell r="C5310">
            <v>1</v>
          </cell>
          <cell r="D5310">
            <v>1</v>
          </cell>
          <cell r="Q5310">
            <v>2006</v>
          </cell>
          <cell r="R5310" t="str">
            <v>20066</v>
          </cell>
          <cell r="S5310">
            <v>38872</v>
          </cell>
          <cell r="T5310">
            <v>2450.8000000000002</v>
          </cell>
          <cell r="U5310">
            <v>2542.2200000000003</v>
          </cell>
          <cell r="V5310">
            <v>2358.9591232876755</v>
          </cell>
        </row>
        <row r="5311">
          <cell r="B5311">
            <v>32944</v>
          </cell>
          <cell r="C5311">
            <v>1</v>
          </cell>
          <cell r="D5311">
            <v>1</v>
          </cell>
          <cell r="Q5311">
            <v>2006</v>
          </cell>
          <cell r="R5311" t="str">
            <v>20066</v>
          </cell>
          <cell r="S5311">
            <v>38873</v>
          </cell>
          <cell r="T5311">
            <v>2450.8000000000002</v>
          </cell>
          <cell r="U5311">
            <v>2542.2200000000003</v>
          </cell>
          <cell r="V5311">
            <v>2358.9591232876755</v>
          </cell>
        </row>
        <row r="5312">
          <cell r="B5312">
            <v>32945</v>
          </cell>
          <cell r="C5312">
            <v>1</v>
          </cell>
          <cell r="D5312">
            <v>1</v>
          </cell>
          <cell r="Q5312">
            <v>2006</v>
          </cell>
          <cell r="R5312" t="str">
            <v>20066</v>
          </cell>
          <cell r="S5312">
            <v>38874</v>
          </cell>
          <cell r="T5312">
            <v>2443.7199999999998</v>
          </cell>
          <cell r="U5312">
            <v>2542.2200000000003</v>
          </cell>
          <cell r="V5312">
            <v>2358.9591232876755</v>
          </cell>
        </row>
        <row r="5313">
          <cell r="B5313">
            <v>32946</v>
          </cell>
          <cell r="C5313">
            <v>1</v>
          </cell>
          <cell r="D5313">
            <v>1</v>
          </cell>
          <cell r="Q5313">
            <v>2006</v>
          </cell>
          <cell r="R5313" t="str">
            <v>20066</v>
          </cell>
          <cell r="S5313">
            <v>38875</v>
          </cell>
          <cell r="T5313">
            <v>2470.9899999999998</v>
          </cell>
          <cell r="U5313">
            <v>2542.2200000000003</v>
          </cell>
          <cell r="V5313">
            <v>2358.9591232876755</v>
          </cell>
        </row>
        <row r="5314">
          <cell r="B5314">
            <v>32947</v>
          </cell>
          <cell r="C5314">
            <v>1</v>
          </cell>
          <cell r="D5314">
            <v>1</v>
          </cell>
          <cell r="Q5314">
            <v>2006</v>
          </cell>
          <cell r="R5314" t="str">
            <v>20066</v>
          </cell>
          <cell r="S5314">
            <v>38876</v>
          </cell>
          <cell r="T5314">
            <v>2482.15</v>
          </cell>
          <cell r="U5314">
            <v>2542.2200000000003</v>
          </cell>
          <cell r="V5314">
            <v>2358.9591232876755</v>
          </cell>
        </row>
        <row r="5315">
          <cell r="B5315">
            <v>32948</v>
          </cell>
          <cell r="C5315">
            <v>1</v>
          </cell>
          <cell r="D5315">
            <v>1</v>
          </cell>
          <cell r="Q5315">
            <v>2006</v>
          </cell>
          <cell r="R5315" t="str">
            <v>20066</v>
          </cell>
          <cell r="S5315">
            <v>38877</v>
          </cell>
          <cell r="T5315">
            <v>2511.34</v>
          </cell>
          <cell r="U5315">
            <v>2542.2200000000003</v>
          </cell>
          <cell r="V5315">
            <v>2358.9591232876755</v>
          </cell>
        </row>
        <row r="5316">
          <cell r="B5316">
            <v>32949</v>
          </cell>
          <cell r="C5316">
            <v>1</v>
          </cell>
          <cell r="D5316">
            <v>1</v>
          </cell>
          <cell r="Q5316">
            <v>2006</v>
          </cell>
          <cell r="R5316" t="str">
            <v>20066</v>
          </cell>
          <cell r="S5316">
            <v>38878</v>
          </cell>
          <cell r="T5316">
            <v>2510.8200000000002</v>
          </cell>
          <cell r="U5316">
            <v>2542.2200000000003</v>
          </cell>
          <cell r="V5316">
            <v>2358.9591232876755</v>
          </cell>
        </row>
        <row r="5317">
          <cell r="B5317">
            <v>32950</v>
          </cell>
          <cell r="C5317">
            <v>1</v>
          </cell>
          <cell r="D5317">
            <v>1</v>
          </cell>
          <cell r="Q5317">
            <v>2006</v>
          </cell>
          <cell r="R5317" t="str">
            <v>20066</v>
          </cell>
          <cell r="S5317">
            <v>38879</v>
          </cell>
          <cell r="T5317">
            <v>2510.8200000000002</v>
          </cell>
          <cell r="U5317">
            <v>2542.2200000000003</v>
          </cell>
          <cell r="V5317">
            <v>2358.9591232876755</v>
          </cell>
        </row>
        <row r="5318">
          <cell r="B5318">
            <v>32951</v>
          </cell>
          <cell r="C5318">
            <v>1</v>
          </cell>
          <cell r="D5318">
            <v>1</v>
          </cell>
          <cell r="Q5318">
            <v>2006</v>
          </cell>
          <cell r="R5318" t="str">
            <v>20066</v>
          </cell>
          <cell r="S5318">
            <v>38880</v>
          </cell>
          <cell r="T5318">
            <v>2510.8200000000002</v>
          </cell>
          <cell r="U5318">
            <v>2542.2200000000003</v>
          </cell>
          <cell r="V5318">
            <v>2358.9591232876755</v>
          </cell>
        </row>
        <row r="5319">
          <cell r="B5319">
            <v>32952</v>
          </cell>
          <cell r="C5319">
            <v>1</v>
          </cell>
          <cell r="D5319">
            <v>1</v>
          </cell>
          <cell r="Q5319">
            <v>2006</v>
          </cell>
          <cell r="R5319" t="str">
            <v>20066</v>
          </cell>
          <cell r="S5319">
            <v>38881</v>
          </cell>
          <cell r="T5319">
            <v>2534.83</v>
          </cell>
          <cell r="U5319">
            <v>2542.2200000000003</v>
          </cell>
          <cell r="V5319">
            <v>2358.9591232876755</v>
          </cell>
        </row>
        <row r="5320">
          <cell r="B5320">
            <v>32953</v>
          </cell>
          <cell r="C5320">
            <v>1</v>
          </cell>
          <cell r="D5320">
            <v>1</v>
          </cell>
          <cell r="Q5320">
            <v>2006</v>
          </cell>
          <cell r="R5320" t="str">
            <v>20066</v>
          </cell>
          <cell r="S5320">
            <v>38882</v>
          </cell>
          <cell r="T5320">
            <v>2569.1</v>
          </cell>
          <cell r="U5320">
            <v>2542.2200000000003</v>
          </cell>
          <cell r="V5320">
            <v>2358.9591232876755</v>
          </cell>
        </row>
        <row r="5321">
          <cell r="B5321">
            <v>32954</v>
          </cell>
          <cell r="C5321">
            <v>1</v>
          </cell>
          <cell r="D5321">
            <v>1</v>
          </cell>
          <cell r="Q5321">
            <v>2006</v>
          </cell>
          <cell r="R5321" t="str">
            <v>20066</v>
          </cell>
          <cell r="S5321">
            <v>38883</v>
          </cell>
          <cell r="T5321">
            <v>2570.11</v>
          </cell>
          <cell r="U5321">
            <v>2542.2200000000003</v>
          </cell>
          <cell r="V5321">
            <v>2358.9591232876755</v>
          </cell>
        </row>
        <row r="5322">
          <cell r="B5322">
            <v>32955</v>
          </cell>
          <cell r="C5322">
            <v>1</v>
          </cell>
          <cell r="D5322">
            <v>1</v>
          </cell>
          <cell r="Q5322">
            <v>2006</v>
          </cell>
          <cell r="R5322" t="str">
            <v>20066</v>
          </cell>
          <cell r="S5322">
            <v>38884</v>
          </cell>
          <cell r="T5322">
            <v>2564.3000000000002</v>
          </cell>
          <cell r="U5322">
            <v>2542.2200000000003</v>
          </cell>
          <cell r="V5322">
            <v>2358.9591232876755</v>
          </cell>
        </row>
        <row r="5323">
          <cell r="B5323">
            <v>32956</v>
          </cell>
          <cell r="C5323">
            <v>1</v>
          </cell>
          <cell r="D5323">
            <v>1</v>
          </cell>
          <cell r="Q5323">
            <v>2006</v>
          </cell>
          <cell r="R5323" t="str">
            <v>20066</v>
          </cell>
          <cell r="S5323">
            <v>38885</v>
          </cell>
          <cell r="T5323">
            <v>2559.04</v>
          </cell>
          <cell r="U5323">
            <v>2542.2200000000003</v>
          </cell>
          <cell r="V5323">
            <v>2358.9591232876755</v>
          </cell>
        </row>
        <row r="5324">
          <cell r="B5324">
            <v>32957</v>
          </cell>
          <cell r="C5324">
            <v>1</v>
          </cell>
          <cell r="D5324">
            <v>1</v>
          </cell>
          <cell r="Q5324">
            <v>2006</v>
          </cell>
          <cell r="R5324" t="str">
            <v>20066</v>
          </cell>
          <cell r="S5324">
            <v>38886</v>
          </cell>
          <cell r="T5324">
            <v>2559.04</v>
          </cell>
          <cell r="U5324">
            <v>2542.2200000000003</v>
          </cell>
          <cell r="V5324">
            <v>2358.9591232876755</v>
          </cell>
        </row>
        <row r="5325">
          <cell r="B5325">
            <v>32958</v>
          </cell>
          <cell r="C5325">
            <v>1</v>
          </cell>
          <cell r="D5325">
            <v>1</v>
          </cell>
          <cell r="Q5325">
            <v>2006</v>
          </cell>
          <cell r="R5325" t="str">
            <v>20066</v>
          </cell>
          <cell r="S5325">
            <v>38887</v>
          </cell>
          <cell r="T5325">
            <v>2559.04</v>
          </cell>
          <cell r="U5325">
            <v>2542.2200000000003</v>
          </cell>
          <cell r="V5325">
            <v>2358.9591232876755</v>
          </cell>
        </row>
        <row r="5326">
          <cell r="B5326">
            <v>32959</v>
          </cell>
          <cell r="C5326">
            <v>1</v>
          </cell>
          <cell r="D5326">
            <v>1</v>
          </cell>
          <cell r="Q5326">
            <v>2006</v>
          </cell>
          <cell r="R5326" t="str">
            <v>20066</v>
          </cell>
          <cell r="S5326">
            <v>38888</v>
          </cell>
          <cell r="T5326">
            <v>2559.04</v>
          </cell>
          <cell r="U5326">
            <v>2542.2200000000003</v>
          </cell>
          <cell r="V5326">
            <v>2358.9591232876755</v>
          </cell>
        </row>
        <row r="5327">
          <cell r="B5327">
            <v>32960</v>
          </cell>
          <cell r="C5327">
            <v>1</v>
          </cell>
          <cell r="D5327">
            <v>1</v>
          </cell>
          <cell r="Q5327">
            <v>2006</v>
          </cell>
          <cell r="R5327" t="str">
            <v>20066</v>
          </cell>
          <cell r="S5327">
            <v>38889</v>
          </cell>
          <cell r="T5327">
            <v>2568.12</v>
          </cell>
          <cell r="U5327">
            <v>2542.2200000000003</v>
          </cell>
          <cell r="V5327">
            <v>2358.9591232876755</v>
          </cell>
        </row>
        <row r="5328">
          <cell r="B5328">
            <v>32961</v>
          </cell>
          <cell r="C5328">
            <v>1</v>
          </cell>
          <cell r="D5328">
            <v>1</v>
          </cell>
          <cell r="Q5328">
            <v>2006</v>
          </cell>
          <cell r="R5328" t="str">
            <v>20066</v>
          </cell>
          <cell r="S5328">
            <v>38890</v>
          </cell>
          <cell r="T5328">
            <v>2566.7600000000002</v>
          </cell>
          <cell r="U5328">
            <v>2542.2200000000003</v>
          </cell>
          <cell r="V5328">
            <v>2358.9591232876755</v>
          </cell>
        </row>
        <row r="5329">
          <cell r="B5329">
            <v>32962</v>
          </cell>
          <cell r="C5329">
            <v>1</v>
          </cell>
          <cell r="D5329">
            <v>1</v>
          </cell>
          <cell r="Q5329">
            <v>2006</v>
          </cell>
          <cell r="R5329" t="str">
            <v>20066</v>
          </cell>
          <cell r="S5329">
            <v>38891</v>
          </cell>
          <cell r="T5329">
            <v>2578.02</v>
          </cell>
          <cell r="U5329">
            <v>2542.2200000000003</v>
          </cell>
          <cell r="V5329">
            <v>2358.9591232876755</v>
          </cell>
        </row>
        <row r="5330">
          <cell r="B5330">
            <v>32963</v>
          </cell>
          <cell r="C5330">
            <v>1</v>
          </cell>
          <cell r="D5330">
            <v>1</v>
          </cell>
          <cell r="Q5330">
            <v>2006</v>
          </cell>
          <cell r="R5330" t="str">
            <v>20066</v>
          </cell>
          <cell r="S5330">
            <v>38892</v>
          </cell>
          <cell r="T5330">
            <v>2607.13</v>
          </cell>
          <cell r="U5330">
            <v>2542.2200000000003</v>
          </cell>
          <cell r="V5330">
            <v>2358.9591232876755</v>
          </cell>
        </row>
        <row r="5331">
          <cell r="B5331">
            <v>32964</v>
          </cell>
          <cell r="C5331">
            <v>1</v>
          </cell>
          <cell r="D5331">
            <v>1</v>
          </cell>
          <cell r="Q5331">
            <v>2006</v>
          </cell>
          <cell r="R5331" t="str">
            <v>20066</v>
          </cell>
          <cell r="S5331">
            <v>38893</v>
          </cell>
          <cell r="T5331">
            <v>2607.13</v>
          </cell>
          <cell r="U5331">
            <v>2542.2200000000003</v>
          </cell>
          <cell r="V5331">
            <v>2358.9591232876755</v>
          </cell>
        </row>
        <row r="5332">
          <cell r="B5332">
            <v>32965</v>
          </cell>
          <cell r="C5332">
            <v>1</v>
          </cell>
          <cell r="D5332">
            <v>1</v>
          </cell>
          <cell r="Q5332">
            <v>2006</v>
          </cell>
          <cell r="R5332" t="str">
            <v>20066</v>
          </cell>
          <cell r="S5332">
            <v>38894</v>
          </cell>
          <cell r="T5332">
            <v>2607.13</v>
          </cell>
          <cell r="U5332">
            <v>2542.2200000000003</v>
          </cell>
          <cell r="V5332">
            <v>2358.9591232876755</v>
          </cell>
        </row>
        <row r="5333">
          <cell r="B5333">
            <v>32966</v>
          </cell>
          <cell r="C5333">
            <v>1</v>
          </cell>
          <cell r="D5333">
            <v>1</v>
          </cell>
          <cell r="Q5333">
            <v>2006</v>
          </cell>
          <cell r="R5333" t="str">
            <v>20066</v>
          </cell>
          <cell r="S5333">
            <v>38895</v>
          </cell>
          <cell r="T5333">
            <v>2607.13</v>
          </cell>
          <cell r="U5333">
            <v>2542.2200000000003</v>
          </cell>
          <cell r="V5333">
            <v>2358.9591232876755</v>
          </cell>
        </row>
        <row r="5334">
          <cell r="B5334">
            <v>32967</v>
          </cell>
          <cell r="C5334">
            <v>1</v>
          </cell>
          <cell r="D5334">
            <v>1</v>
          </cell>
          <cell r="Q5334">
            <v>2006</v>
          </cell>
          <cell r="R5334" t="str">
            <v>20066</v>
          </cell>
          <cell r="S5334">
            <v>38896</v>
          </cell>
          <cell r="T5334">
            <v>2619.75</v>
          </cell>
          <cell r="U5334">
            <v>2542.2200000000003</v>
          </cell>
          <cell r="V5334">
            <v>2358.9591232876755</v>
          </cell>
        </row>
        <row r="5335">
          <cell r="B5335">
            <v>32968</v>
          </cell>
          <cell r="C5335">
            <v>1</v>
          </cell>
          <cell r="D5335">
            <v>1</v>
          </cell>
          <cell r="Q5335">
            <v>2006</v>
          </cell>
          <cell r="R5335" t="str">
            <v>20066</v>
          </cell>
          <cell r="S5335">
            <v>38897</v>
          </cell>
          <cell r="T5335">
            <v>2634.06</v>
          </cell>
          <cell r="U5335">
            <v>2542.2200000000003</v>
          </cell>
          <cell r="V5335">
            <v>2358.9591232876755</v>
          </cell>
        </row>
        <row r="5336">
          <cell r="B5336">
            <v>32969</v>
          </cell>
          <cell r="C5336">
            <v>1</v>
          </cell>
          <cell r="D5336">
            <v>1</v>
          </cell>
          <cell r="Q5336">
            <v>2006</v>
          </cell>
          <cell r="R5336" t="str">
            <v>20066</v>
          </cell>
          <cell r="S5336">
            <v>38898</v>
          </cell>
          <cell r="T5336">
            <v>2633.12</v>
          </cell>
          <cell r="U5336">
            <v>2542.2200000000003</v>
          </cell>
          <cell r="V5336">
            <v>2358.9591232876755</v>
          </cell>
        </row>
        <row r="5337">
          <cell r="B5337">
            <v>32970</v>
          </cell>
          <cell r="C5337">
            <v>1</v>
          </cell>
          <cell r="D5337">
            <v>1</v>
          </cell>
          <cell r="Q5337">
            <v>2006</v>
          </cell>
          <cell r="R5337" t="str">
            <v>20067</v>
          </cell>
          <cell r="S5337">
            <v>38899</v>
          </cell>
          <cell r="T5337">
            <v>2579.08</v>
          </cell>
          <cell r="U5337">
            <v>2513.6983870967738</v>
          </cell>
          <cell r="V5337">
            <v>2358.9591232876755</v>
          </cell>
        </row>
        <row r="5338">
          <cell r="B5338">
            <v>32971</v>
          </cell>
          <cell r="C5338">
            <v>1</v>
          </cell>
          <cell r="D5338">
            <v>1</v>
          </cell>
          <cell r="Q5338">
            <v>2006</v>
          </cell>
          <cell r="R5338" t="str">
            <v>20067</v>
          </cell>
          <cell r="S5338">
            <v>38900</v>
          </cell>
          <cell r="T5338">
            <v>2579.08</v>
          </cell>
          <cell r="U5338">
            <v>2513.6983870967738</v>
          </cell>
          <cell r="V5338">
            <v>2358.9591232876755</v>
          </cell>
        </row>
        <row r="5339">
          <cell r="B5339">
            <v>32972</v>
          </cell>
          <cell r="C5339">
            <v>1</v>
          </cell>
          <cell r="D5339">
            <v>1</v>
          </cell>
          <cell r="Q5339">
            <v>2006</v>
          </cell>
          <cell r="R5339" t="str">
            <v>20067</v>
          </cell>
          <cell r="S5339">
            <v>38901</v>
          </cell>
          <cell r="T5339">
            <v>2579.08</v>
          </cell>
          <cell r="U5339">
            <v>2513.6983870967738</v>
          </cell>
          <cell r="V5339">
            <v>2358.9591232876755</v>
          </cell>
        </row>
        <row r="5340">
          <cell r="B5340">
            <v>32973</v>
          </cell>
          <cell r="C5340">
            <v>1</v>
          </cell>
          <cell r="D5340">
            <v>1</v>
          </cell>
          <cell r="Q5340">
            <v>2006</v>
          </cell>
          <cell r="R5340" t="str">
            <v>20067</v>
          </cell>
          <cell r="S5340">
            <v>38902</v>
          </cell>
          <cell r="T5340">
            <v>2579.08</v>
          </cell>
          <cell r="U5340">
            <v>2513.6983870967738</v>
          </cell>
          <cell r="V5340">
            <v>2358.9591232876755</v>
          </cell>
        </row>
        <row r="5341">
          <cell r="B5341">
            <v>32974</v>
          </cell>
          <cell r="C5341">
            <v>1</v>
          </cell>
          <cell r="D5341">
            <v>1</v>
          </cell>
          <cell r="Q5341">
            <v>2006</v>
          </cell>
          <cell r="R5341" t="str">
            <v>20067</v>
          </cell>
          <cell r="S5341">
            <v>38903</v>
          </cell>
          <cell r="T5341">
            <v>2579.08</v>
          </cell>
          <cell r="U5341">
            <v>2513.6983870967738</v>
          </cell>
          <cell r="V5341">
            <v>2358.9591232876755</v>
          </cell>
        </row>
        <row r="5342">
          <cell r="B5342">
            <v>32975</v>
          </cell>
          <cell r="C5342">
            <v>1</v>
          </cell>
          <cell r="D5342">
            <v>1</v>
          </cell>
          <cell r="Q5342">
            <v>2006</v>
          </cell>
          <cell r="R5342" t="str">
            <v>20067</v>
          </cell>
          <cell r="S5342">
            <v>38904</v>
          </cell>
          <cell r="T5342">
            <v>2574.7399999999998</v>
          </cell>
          <cell r="U5342">
            <v>2513.6983870967738</v>
          </cell>
          <cell r="V5342">
            <v>2358.9591232876755</v>
          </cell>
        </row>
        <row r="5343">
          <cell r="B5343">
            <v>32976</v>
          </cell>
          <cell r="C5343">
            <v>1</v>
          </cell>
          <cell r="D5343">
            <v>1</v>
          </cell>
          <cell r="Q5343">
            <v>2006</v>
          </cell>
          <cell r="R5343" t="str">
            <v>20067</v>
          </cell>
          <cell r="S5343">
            <v>38905</v>
          </cell>
          <cell r="T5343">
            <v>2562.85</v>
          </cell>
          <cell r="U5343">
            <v>2513.6983870967738</v>
          </cell>
          <cell r="V5343">
            <v>2358.9591232876755</v>
          </cell>
        </row>
        <row r="5344">
          <cell r="B5344">
            <v>32977</v>
          </cell>
          <cell r="C5344">
            <v>1</v>
          </cell>
          <cell r="D5344">
            <v>1</v>
          </cell>
          <cell r="Q5344">
            <v>2006</v>
          </cell>
          <cell r="R5344" t="str">
            <v>20067</v>
          </cell>
          <cell r="S5344">
            <v>38906</v>
          </cell>
          <cell r="T5344">
            <v>2525.5</v>
          </cell>
          <cell r="U5344">
            <v>2513.6983870967738</v>
          </cell>
          <cell r="V5344">
            <v>2358.9591232876755</v>
          </cell>
        </row>
        <row r="5345">
          <cell r="B5345">
            <v>32978</v>
          </cell>
          <cell r="C5345">
            <v>1</v>
          </cell>
          <cell r="D5345">
            <v>1</v>
          </cell>
          <cell r="Q5345">
            <v>2006</v>
          </cell>
          <cell r="R5345" t="str">
            <v>20067</v>
          </cell>
          <cell r="S5345">
            <v>38907</v>
          </cell>
          <cell r="T5345">
            <v>2525.5</v>
          </cell>
          <cell r="U5345">
            <v>2513.6983870967738</v>
          </cell>
          <cell r="V5345">
            <v>2358.9591232876755</v>
          </cell>
        </row>
        <row r="5346">
          <cell r="B5346">
            <v>32979</v>
          </cell>
          <cell r="C5346">
            <v>1</v>
          </cell>
          <cell r="D5346">
            <v>1</v>
          </cell>
          <cell r="Q5346">
            <v>2006</v>
          </cell>
          <cell r="R5346" t="str">
            <v>20067</v>
          </cell>
          <cell r="S5346">
            <v>38908</v>
          </cell>
          <cell r="T5346">
            <v>2525.5</v>
          </cell>
          <cell r="U5346">
            <v>2513.6983870967738</v>
          </cell>
          <cell r="V5346">
            <v>2358.9591232876755</v>
          </cell>
        </row>
        <row r="5347">
          <cell r="B5347">
            <v>32980</v>
          </cell>
          <cell r="C5347">
            <v>1</v>
          </cell>
          <cell r="D5347">
            <v>1</v>
          </cell>
          <cell r="Q5347">
            <v>2006</v>
          </cell>
          <cell r="R5347" t="str">
            <v>20067</v>
          </cell>
          <cell r="S5347">
            <v>38909</v>
          </cell>
          <cell r="T5347">
            <v>2491.4499999999998</v>
          </cell>
          <cell r="U5347">
            <v>2513.6983870967738</v>
          </cell>
          <cell r="V5347">
            <v>2358.9591232876755</v>
          </cell>
        </row>
        <row r="5348">
          <cell r="B5348">
            <v>32981</v>
          </cell>
          <cell r="C5348">
            <v>1</v>
          </cell>
          <cell r="D5348">
            <v>1</v>
          </cell>
          <cell r="Q5348">
            <v>2006</v>
          </cell>
          <cell r="R5348" t="str">
            <v>20067</v>
          </cell>
          <cell r="S5348">
            <v>38910</v>
          </cell>
          <cell r="T5348">
            <v>2488.33</v>
          </cell>
          <cell r="U5348">
            <v>2513.6983870967738</v>
          </cell>
          <cell r="V5348">
            <v>2358.9591232876755</v>
          </cell>
        </row>
        <row r="5349">
          <cell r="B5349">
            <v>32982</v>
          </cell>
          <cell r="C5349">
            <v>1</v>
          </cell>
          <cell r="D5349">
            <v>1</v>
          </cell>
          <cell r="Q5349">
            <v>2006</v>
          </cell>
          <cell r="R5349" t="str">
            <v>20067</v>
          </cell>
          <cell r="S5349">
            <v>38911</v>
          </cell>
          <cell r="T5349">
            <v>2512.4</v>
          </cell>
          <cell r="U5349">
            <v>2513.6983870967738</v>
          </cell>
          <cell r="V5349">
            <v>2358.9591232876755</v>
          </cell>
        </row>
        <row r="5350">
          <cell r="B5350">
            <v>32983</v>
          </cell>
          <cell r="C5350">
            <v>1</v>
          </cell>
          <cell r="D5350">
            <v>1</v>
          </cell>
          <cell r="Q5350">
            <v>2006</v>
          </cell>
          <cell r="R5350" t="str">
            <v>20067</v>
          </cell>
          <cell r="S5350">
            <v>38912</v>
          </cell>
          <cell r="T5350">
            <v>2534.13</v>
          </cell>
          <cell r="U5350">
            <v>2513.6983870967738</v>
          </cell>
          <cell r="V5350">
            <v>2358.9591232876755</v>
          </cell>
        </row>
        <row r="5351">
          <cell r="B5351">
            <v>32984</v>
          </cell>
          <cell r="C5351">
            <v>1</v>
          </cell>
          <cell r="D5351">
            <v>1</v>
          </cell>
          <cell r="Q5351">
            <v>2006</v>
          </cell>
          <cell r="R5351" t="str">
            <v>20067</v>
          </cell>
          <cell r="S5351">
            <v>38913</v>
          </cell>
          <cell r="T5351">
            <v>2549.77</v>
          </cell>
          <cell r="U5351">
            <v>2513.6983870967738</v>
          </cell>
          <cell r="V5351">
            <v>2358.9591232876755</v>
          </cell>
        </row>
        <row r="5352">
          <cell r="B5352">
            <v>32985</v>
          </cell>
          <cell r="C5352">
            <v>1</v>
          </cell>
          <cell r="D5352">
            <v>1</v>
          </cell>
          <cell r="Q5352">
            <v>2006</v>
          </cell>
          <cell r="R5352" t="str">
            <v>20067</v>
          </cell>
          <cell r="S5352">
            <v>38914</v>
          </cell>
          <cell r="T5352">
            <v>2549.77</v>
          </cell>
          <cell r="U5352">
            <v>2513.6983870967738</v>
          </cell>
          <cell r="V5352">
            <v>2358.9591232876755</v>
          </cell>
        </row>
        <row r="5353">
          <cell r="B5353">
            <v>32986</v>
          </cell>
          <cell r="C5353">
            <v>1</v>
          </cell>
          <cell r="D5353">
            <v>1</v>
          </cell>
          <cell r="Q5353">
            <v>2006</v>
          </cell>
          <cell r="R5353" t="str">
            <v>20067</v>
          </cell>
          <cell r="S5353">
            <v>38915</v>
          </cell>
          <cell r="T5353">
            <v>2549.77</v>
          </cell>
          <cell r="U5353">
            <v>2513.6983870967738</v>
          </cell>
          <cell r="V5353">
            <v>2358.9591232876755</v>
          </cell>
        </row>
        <row r="5354">
          <cell r="B5354">
            <v>32987</v>
          </cell>
          <cell r="C5354">
            <v>1</v>
          </cell>
          <cell r="D5354">
            <v>1</v>
          </cell>
          <cell r="Q5354">
            <v>2006</v>
          </cell>
          <cell r="R5354" t="str">
            <v>20067</v>
          </cell>
          <cell r="S5354">
            <v>38916</v>
          </cell>
          <cell r="T5354">
            <v>2556.7199999999998</v>
          </cell>
          <cell r="U5354">
            <v>2513.6983870967738</v>
          </cell>
          <cell r="V5354">
            <v>2358.9591232876755</v>
          </cell>
        </row>
        <row r="5355">
          <cell r="B5355">
            <v>32988</v>
          </cell>
          <cell r="C5355">
            <v>1</v>
          </cell>
          <cell r="D5355">
            <v>1</v>
          </cell>
          <cell r="Q5355">
            <v>2006</v>
          </cell>
          <cell r="R5355" t="str">
            <v>20067</v>
          </cell>
          <cell r="S5355">
            <v>38917</v>
          </cell>
          <cell r="T5355">
            <v>2531.85</v>
          </cell>
          <cell r="U5355">
            <v>2513.6983870967738</v>
          </cell>
          <cell r="V5355">
            <v>2358.9591232876755</v>
          </cell>
        </row>
        <row r="5356">
          <cell r="B5356">
            <v>32989</v>
          </cell>
          <cell r="C5356">
            <v>1</v>
          </cell>
          <cell r="D5356">
            <v>1</v>
          </cell>
          <cell r="Q5356">
            <v>2006</v>
          </cell>
          <cell r="R5356" t="str">
            <v>20067</v>
          </cell>
          <cell r="S5356">
            <v>38918</v>
          </cell>
          <cell r="T5356">
            <v>2521.1799999999998</v>
          </cell>
          <cell r="U5356">
            <v>2513.6983870967738</v>
          </cell>
          <cell r="V5356">
            <v>2358.9591232876755</v>
          </cell>
        </row>
        <row r="5357">
          <cell r="B5357">
            <v>32990</v>
          </cell>
          <cell r="C5357">
            <v>1</v>
          </cell>
          <cell r="D5357">
            <v>1</v>
          </cell>
          <cell r="Q5357">
            <v>2006</v>
          </cell>
          <cell r="R5357" t="str">
            <v>20067</v>
          </cell>
          <cell r="S5357">
            <v>38919</v>
          </cell>
          <cell r="T5357">
            <v>2521.1799999999998</v>
          </cell>
          <cell r="U5357">
            <v>2513.6983870967738</v>
          </cell>
          <cell r="V5357">
            <v>2358.9591232876755</v>
          </cell>
        </row>
        <row r="5358">
          <cell r="B5358">
            <v>32991</v>
          </cell>
          <cell r="C5358">
            <v>1</v>
          </cell>
          <cell r="D5358">
            <v>1</v>
          </cell>
          <cell r="Q5358">
            <v>2006</v>
          </cell>
          <cell r="R5358" t="str">
            <v>20067</v>
          </cell>
          <cell r="S5358">
            <v>38920</v>
          </cell>
          <cell r="T5358">
            <v>2470.3200000000002</v>
          </cell>
          <cell r="U5358">
            <v>2513.6983870967738</v>
          </cell>
          <cell r="V5358">
            <v>2358.9591232876755</v>
          </cell>
        </row>
        <row r="5359">
          <cell r="B5359">
            <v>32992</v>
          </cell>
          <cell r="C5359">
            <v>1</v>
          </cell>
          <cell r="D5359">
            <v>1</v>
          </cell>
          <cell r="Q5359">
            <v>2006</v>
          </cell>
          <cell r="R5359" t="str">
            <v>20067</v>
          </cell>
          <cell r="S5359">
            <v>38921</v>
          </cell>
          <cell r="T5359">
            <v>2470.3200000000002</v>
          </cell>
          <cell r="U5359">
            <v>2513.6983870967738</v>
          </cell>
          <cell r="V5359">
            <v>2358.9591232876755</v>
          </cell>
        </row>
        <row r="5360">
          <cell r="B5360">
            <v>32993</v>
          </cell>
          <cell r="C5360">
            <v>1</v>
          </cell>
          <cell r="D5360">
            <v>1</v>
          </cell>
          <cell r="Q5360">
            <v>2006</v>
          </cell>
          <cell r="R5360" t="str">
            <v>20067</v>
          </cell>
          <cell r="S5360">
            <v>38922</v>
          </cell>
          <cell r="T5360">
            <v>2470.3200000000002</v>
          </cell>
          <cell r="U5360">
            <v>2513.6983870967738</v>
          </cell>
          <cell r="V5360">
            <v>2358.9591232876755</v>
          </cell>
        </row>
        <row r="5361">
          <cell r="B5361">
            <v>32994</v>
          </cell>
          <cell r="C5361">
            <v>1</v>
          </cell>
          <cell r="D5361">
            <v>1</v>
          </cell>
          <cell r="Q5361">
            <v>2006</v>
          </cell>
          <cell r="R5361" t="str">
            <v>20067</v>
          </cell>
          <cell r="S5361">
            <v>38923</v>
          </cell>
          <cell r="T5361">
            <v>2450.79</v>
          </cell>
          <cell r="U5361">
            <v>2513.6983870967738</v>
          </cell>
          <cell r="V5361">
            <v>2358.9591232876755</v>
          </cell>
        </row>
        <row r="5362">
          <cell r="B5362">
            <v>32995</v>
          </cell>
          <cell r="C5362">
            <v>1</v>
          </cell>
          <cell r="D5362">
            <v>1</v>
          </cell>
          <cell r="Q5362">
            <v>2006</v>
          </cell>
          <cell r="R5362" t="str">
            <v>20067</v>
          </cell>
          <cell r="S5362">
            <v>38924</v>
          </cell>
          <cell r="T5362">
            <v>2458.56</v>
          </cell>
          <cell r="U5362">
            <v>2513.6983870967738</v>
          </cell>
          <cell r="V5362">
            <v>2358.9591232876755</v>
          </cell>
        </row>
        <row r="5363">
          <cell r="B5363">
            <v>32996</v>
          </cell>
          <cell r="C5363">
            <v>1</v>
          </cell>
          <cell r="D5363">
            <v>1</v>
          </cell>
          <cell r="Q5363">
            <v>2006</v>
          </cell>
          <cell r="R5363" t="str">
            <v>20067</v>
          </cell>
          <cell r="S5363">
            <v>38925</v>
          </cell>
          <cell r="T5363">
            <v>2466.9499999999998</v>
          </cell>
          <cell r="U5363">
            <v>2513.6983870967738</v>
          </cell>
          <cell r="V5363">
            <v>2358.9591232876755</v>
          </cell>
        </row>
        <row r="5364">
          <cell r="B5364">
            <v>32997</v>
          </cell>
          <cell r="C5364">
            <v>1</v>
          </cell>
          <cell r="D5364">
            <v>1</v>
          </cell>
          <cell r="Q5364">
            <v>2006</v>
          </cell>
          <cell r="R5364" t="str">
            <v>20067</v>
          </cell>
          <cell r="S5364">
            <v>38926</v>
          </cell>
          <cell r="T5364">
            <v>2443.35</v>
          </cell>
          <cell r="U5364">
            <v>2513.6983870967738</v>
          </cell>
          <cell r="V5364">
            <v>2358.9591232876755</v>
          </cell>
        </row>
        <row r="5365">
          <cell r="B5365">
            <v>32998</v>
          </cell>
          <cell r="C5365">
            <v>1</v>
          </cell>
          <cell r="D5365">
            <v>1</v>
          </cell>
          <cell r="Q5365">
            <v>2006</v>
          </cell>
          <cell r="R5365" t="str">
            <v>20067</v>
          </cell>
          <cell r="S5365">
            <v>38927</v>
          </cell>
          <cell r="T5365">
            <v>2426</v>
          </cell>
          <cell r="U5365">
            <v>2513.6983870967738</v>
          </cell>
          <cell r="V5365">
            <v>2358.9591232876755</v>
          </cell>
        </row>
        <row r="5366">
          <cell r="B5366">
            <v>32999</v>
          </cell>
          <cell r="C5366">
            <v>1</v>
          </cell>
          <cell r="D5366">
            <v>1</v>
          </cell>
          <cell r="Q5366">
            <v>2006</v>
          </cell>
          <cell r="R5366" t="str">
            <v>20067</v>
          </cell>
          <cell r="S5366">
            <v>38928</v>
          </cell>
          <cell r="T5366">
            <v>2426</v>
          </cell>
          <cell r="U5366">
            <v>2513.6983870967738</v>
          </cell>
          <cell r="V5366">
            <v>2358.9591232876755</v>
          </cell>
        </row>
        <row r="5367">
          <cell r="B5367">
            <v>33000</v>
          </cell>
          <cell r="C5367">
            <v>1</v>
          </cell>
          <cell r="D5367">
            <v>1</v>
          </cell>
          <cell r="Q5367">
            <v>2006</v>
          </cell>
          <cell r="R5367" t="str">
            <v>20067</v>
          </cell>
          <cell r="S5367">
            <v>38929</v>
          </cell>
          <cell r="T5367">
            <v>2426</v>
          </cell>
          <cell r="U5367">
            <v>2513.6983870967738</v>
          </cell>
          <cell r="V5367">
            <v>2358.9591232876755</v>
          </cell>
        </row>
        <row r="5368">
          <cell r="B5368">
            <v>33001</v>
          </cell>
          <cell r="C5368">
            <v>1</v>
          </cell>
          <cell r="D5368">
            <v>1</v>
          </cell>
          <cell r="Q5368">
            <v>2006</v>
          </cell>
          <cell r="R5368" t="str">
            <v>20068</v>
          </cell>
          <cell r="S5368">
            <v>38930</v>
          </cell>
          <cell r="T5368">
            <v>2426.52</v>
          </cell>
          <cell r="U5368">
            <v>2388.9835483870966</v>
          </cell>
          <cell r="V5368">
            <v>2358.9591232876755</v>
          </cell>
        </row>
        <row r="5369">
          <cell r="B5369">
            <v>33002</v>
          </cell>
          <cell r="C5369">
            <v>1</v>
          </cell>
          <cell r="D5369">
            <v>1</v>
          </cell>
          <cell r="Q5369">
            <v>2006</v>
          </cell>
          <cell r="R5369" t="str">
            <v>20068</v>
          </cell>
          <cell r="S5369">
            <v>38931</v>
          </cell>
          <cell r="T5369">
            <v>2436.4299999999998</v>
          </cell>
          <cell r="U5369">
            <v>2388.9835483870966</v>
          </cell>
          <cell r="V5369">
            <v>2358.9591232876755</v>
          </cell>
        </row>
        <row r="5370">
          <cell r="B5370">
            <v>33003</v>
          </cell>
          <cell r="C5370">
            <v>1</v>
          </cell>
          <cell r="D5370">
            <v>1</v>
          </cell>
          <cell r="Q5370">
            <v>2006</v>
          </cell>
          <cell r="R5370" t="str">
            <v>20068</v>
          </cell>
          <cell r="S5370">
            <v>38932</v>
          </cell>
          <cell r="T5370">
            <v>2429.2399999999998</v>
          </cell>
          <cell r="U5370">
            <v>2388.9835483870966</v>
          </cell>
          <cell r="V5370">
            <v>2358.9591232876755</v>
          </cell>
        </row>
        <row r="5371">
          <cell r="B5371">
            <v>33004</v>
          </cell>
          <cell r="C5371">
            <v>1</v>
          </cell>
          <cell r="D5371">
            <v>1</v>
          </cell>
          <cell r="Q5371">
            <v>2006</v>
          </cell>
          <cell r="R5371" t="str">
            <v>20068</v>
          </cell>
          <cell r="S5371">
            <v>38933</v>
          </cell>
          <cell r="T5371">
            <v>2415.5100000000002</v>
          </cell>
          <cell r="U5371">
            <v>2388.9835483870966</v>
          </cell>
          <cell r="V5371">
            <v>2358.9591232876755</v>
          </cell>
        </row>
        <row r="5372">
          <cell r="B5372">
            <v>33005</v>
          </cell>
          <cell r="C5372">
            <v>1</v>
          </cell>
          <cell r="D5372">
            <v>1</v>
          </cell>
          <cell r="Q5372">
            <v>2006</v>
          </cell>
          <cell r="R5372" t="str">
            <v>20068</v>
          </cell>
          <cell r="S5372">
            <v>38934</v>
          </cell>
          <cell r="T5372">
            <v>2389.87</v>
          </cell>
          <cell r="U5372">
            <v>2388.9835483870966</v>
          </cell>
          <cell r="V5372">
            <v>2358.9591232876755</v>
          </cell>
        </row>
        <row r="5373">
          <cell r="B5373">
            <v>33006</v>
          </cell>
          <cell r="C5373">
            <v>1</v>
          </cell>
          <cell r="D5373">
            <v>1</v>
          </cell>
          <cell r="Q5373">
            <v>2006</v>
          </cell>
          <cell r="R5373" t="str">
            <v>20068</v>
          </cell>
          <cell r="S5373">
            <v>38935</v>
          </cell>
          <cell r="T5373">
            <v>2389.87</v>
          </cell>
          <cell r="U5373">
            <v>2388.9835483870966</v>
          </cell>
          <cell r="V5373">
            <v>2358.9591232876755</v>
          </cell>
        </row>
        <row r="5374">
          <cell r="B5374">
            <v>33007</v>
          </cell>
          <cell r="C5374">
            <v>1</v>
          </cell>
          <cell r="D5374">
            <v>1</v>
          </cell>
          <cell r="Q5374">
            <v>2006</v>
          </cell>
          <cell r="R5374" t="str">
            <v>20068</v>
          </cell>
          <cell r="S5374">
            <v>38936</v>
          </cell>
          <cell r="T5374">
            <v>2389.87</v>
          </cell>
          <cell r="U5374">
            <v>2388.9835483870966</v>
          </cell>
          <cell r="V5374">
            <v>2358.9591232876755</v>
          </cell>
        </row>
        <row r="5375">
          <cell r="B5375">
            <v>33008</v>
          </cell>
          <cell r="C5375">
            <v>1</v>
          </cell>
          <cell r="D5375">
            <v>1</v>
          </cell>
          <cell r="Q5375">
            <v>2006</v>
          </cell>
          <cell r="R5375" t="str">
            <v>20068</v>
          </cell>
          <cell r="S5375">
            <v>38937</v>
          </cell>
          <cell r="T5375">
            <v>2389.87</v>
          </cell>
          <cell r="U5375">
            <v>2388.9835483870966</v>
          </cell>
          <cell r="V5375">
            <v>2358.9591232876755</v>
          </cell>
        </row>
        <row r="5376">
          <cell r="B5376">
            <v>33009</v>
          </cell>
          <cell r="C5376">
            <v>1</v>
          </cell>
          <cell r="D5376">
            <v>1</v>
          </cell>
          <cell r="Q5376">
            <v>2006</v>
          </cell>
          <cell r="R5376" t="str">
            <v>20068</v>
          </cell>
          <cell r="S5376">
            <v>38938</v>
          </cell>
          <cell r="T5376">
            <v>2388.13</v>
          </cell>
          <cell r="U5376">
            <v>2388.9835483870966</v>
          </cell>
          <cell r="V5376">
            <v>2358.9591232876755</v>
          </cell>
        </row>
        <row r="5377">
          <cell r="B5377">
            <v>33010</v>
          </cell>
          <cell r="C5377">
            <v>1</v>
          </cell>
          <cell r="D5377">
            <v>1</v>
          </cell>
          <cell r="Q5377">
            <v>2006</v>
          </cell>
          <cell r="R5377" t="str">
            <v>20068</v>
          </cell>
          <cell r="S5377">
            <v>38939</v>
          </cell>
          <cell r="T5377">
            <v>2363.8200000000002</v>
          </cell>
          <cell r="U5377">
            <v>2388.9835483870966</v>
          </cell>
          <cell r="V5377">
            <v>2358.9591232876755</v>
          </cell>
        </row>
        <row r="5378">
          <cell r="B5378">
            <v>33011</v>
          </cell>
          <cell r="C5378">
            <v>1</v>
          </cell>
          <cell r="D5378">
            <v>1</v>
          </cell>
          <cell r="Q5378">
            <v>2006</v>
          </cell>
          <cell r="R5378" t="str">
            <v>20068</v>
          </cell>
          <cell r="S5378">
            <v>38940</v>
          </cell>
          <cell r="T5378">
            <v>2363.56</v>
          </cell>
          <cell r="U5378">
            <v>2388.9835483870966</v>
          </cell>
          <cell r="V5378">
            <v>2358.9591232876755</v>
          </cell>
        </row>
        <row r="5379">
          <cell r="B5379">
            <v>33012</v>
          </cell>
          <cell r="C5379">
            <v>1</v>
          </cell>
          <cell r="D5379">
            <v>1</v>
          </cell>
          <cell r="Q5379">
            <v>2006</v>
          </cell>
          <cell r="R5379" t="str">
            <v>20068</v>
          </cell>
          <cell r="S5379">
            <v>38941</v>
          </cell>
          <cell r="T5379">
            <v>2371.77</v>
          </cell>
          <cell r="U5379">
            <v>2388.9835483870966</v>
          </cell>
          <cell r="V5379">
            <v>2358.9591232876755</v>
          </cell>
        </row>
        <row r="5380">
          <cell r="B5380">
            <v>33013</v>
          </cell>
          <cell r="C5380">
            <v>1</v>
          </cell>
          <cell r="D5380">
            <v>1</v>
          </cell>
          <cell r="Q5380">
            <v>2006</v>
          </cell>
          <cell r="R5380" t="str">
            <v>20068</v>
          </cell>
          <cell r="S5380">
            <v>38942</v>
          </cell>
          <cell r="T5380">
            <v>2371.77</v>
          </cell>
          <cell r="U5380">
            <v>2388.9835483870966</v>
          </cell>
          <cell r="V5380">
            <v>2358.9591232876755</v>
          </cell>
        </row>
        <row r="5381">
          <cell r="B5381">
            <v>33014</v>
          </cell>
          <cell r="C5381">
            <v>1</v>
          </cell>
          <cell r="D5381">
            <v>1</v>
          </cell>
          <cell r="Q5381">
            <v>2006</v>
          </cell>
          <cell r="R5381" t="str">
            <v>20068</v>
          </cell>
          <cell r="S5381">
            <v>38943</v>
          </cell>
          <cell r="T5381">
            <v>2371.77</v>
          </cell>
          <cell r="U5381">
            <v>2388.9835483870966</v>
          </cell>
          <cell r="V5381">
            <v>2358.9591232876755</v>
          </cell>
        </row>
        <row r="5382">
          <cell r="B5382">
            <v>33015</v>
          </cell>
          <cell r="C5382">
            <v>1</v>
          </cell>
          <cell r="D5382">
            <v>1</v>
          </cell>
          <cell r="Q5382">
            <v>2006</v>
          </cell>
          <cell r="R5382" t="str">
            <v>20068</v>
          </cell>
          <cell r="S5382">
            <v>38944</v>
          </cell>
          <cell r="T5382">
            <v>2372.9499999999998</v>
          </cell>
          <cell r="U5382">
            <v>2388.9835483870966</v>
          </cell>
          <cell r="V5382">
            <v>2358.9591232876755</v>
          </cell>
        </row>
        <row r="5383">
          <cell r="B5383">
            <v>33016</v>
          </cell>
          <cell r="C5383">
            <v>1</v>
          </cell>
          <cell r="D5383">
            <v>1</v>
          </cell>
          <cell r="Q5383">
            <v>2006</v>
          </cell>
          <cell r="R5383" t="str">
            <v>20068</v>
          </cell>
          <cell r="S5383">
            <v>38945</v>
          </cell>
          <cell r="T5383">
            <v>2362.2800000000002</v>
          </cell>
          <cell r="U5383">
            <v>2388.9835483870966</v>
          </cell>
          <cell r="V5383">
            <v>2358.9591232876755</v>
          </cell>
        </row>
        <row r="5384">
          <cell r="B5384">
            <v>33017</v>
          </cell>
          <cell r="C5384">
            <v>1</v>
          </cell>
          <cell r="D5384">
            <v>1</v>
          </cell>
          <cell r="Q5384">
            <v>2006</v>
          </cell>
          <cell r="R5384" t="str">
            <v>20068</v>
          </cell>
          <cell r="S5384">
            <v>38946</v>
          </cell>
          <cell r="T5384">
            <v>2356.4899999999998</v>
          </cell>
          <cell r="U5384">
            <v>2388.9835483870966</v>
          </cell>
          <cell r="V5384">
            <v>2358.9591232876755</v>
          </cell>
        </row>
        <row r="5385">
          <cell r="B5385">
            <v>33018</v>
          </cell>
          <cell r="C5385">
            <v>1</v>
          </cell>
          <cell r="D5385">
            <v>1</v>
          </cell>
          <cell r="Q5385">
            <v>2006</v>
          </cell>
          <cell r="R5385" t="str">
            <v>20068</v>
          </cell>
          <cell r="S5385">
            <v>38947</v>
          </cell>
          <cell r="T5385">
            <v>2366.36</v>
          </cell>
          <cell r="U5385">
            <v>2388.9835483870966</v>
          </cell>
          <cell r="V5385">
            <v>2358.9591232876755</v>
          </cell>
        </row>
        <row r="5386">
          <cell r="B5386">
            <v>33019</v>
          </cell>
          <cell r="C5386">
            <v>1</v>
          </cell>
          <cell r="D5386">
            <v>1</v>
          </cell>
          <cell r="Q5386">
            <v>2006</v>
          </cell>
          <cell r="R5386" t="str">
            <v>20068</v>
          </cell>
          <cell r="S5386">
            <v>38948</v>
          </cell>
          <cell r="T5386">
            <v>2370.4899999999998</v>
          </cell>
          <cell r="U5386">
            <v>2388.9835483870966</v>
          </cell>
          <cell r="V5386">
            <v>2358.9591232876755</v>
          </cell>
        </row>
        <row r="5387">
          <cell r="B5387">
            <v>33020</v>
          </cell>
          <cell r="C5387">
            <v>1</v>
          </cell>
          <cell r="D5387">
            <v>1</v>
          </cell>
          <cell r="Q5387">
            <v>2006</v>
          </cell>
          <cell r="R5387" t="str">
            <v>20068</v>
          </cell>
          <cell r="S5387">
            <v>38949</v>
          </cell>
          <cell r="T5387">
            <v>2370.4899999999998</v>
          </cell>
          <cell r="U5387">
            <v>2388.9835483870966</v>
          </cell>
          <cell r="V5387">
            <v>2358.9591232876755</v>
          </cell>
        </row>
        <row r="5388">
          <cell r="B5388">
            <v>33021</v>
          </cell>
          <cell r="C5388">
            <v>1</v>
          </cell>
          <cell r="D5388">
            <v>1</v>
          </cell>
          <cell r="Q5388">
            <v>2006</v>
          </cell>
          <cell r="R5388" t="str">
            <v>20068</v>
          </cell>
          <cell r="S5388">
            <v>38950</v>
          </cell>
          <cell r="T5388">
            <v>2370.4899999999998</v>
          </cell>
          <cell r="U5388">
            <v>2388.9835483870966</v>
          </cell>
          <cell r="V5388">
            <v>2358.9591232876755</v>
          </cell>
        </row>
        <row r="5389">
          <cell r="B5389">
            <v>33022</v>
          </cell>
          <cell r="C5389">
            <v>1</v>
          </cell>
          <cell r="D5389">
            <v>1</v>
          </cell>
          <cell r="Q5389">
            <v>2006</v>
          </cell>
          <cell r="R5389" t="str">
            <v>20068</v>
          </cell>
          <cell r="S5389">
            <v>38951</v>
          </cell>
          <cell r="T5389">
            <v>2370.4899999999998</v>
          </cell>
          <cell r="U5389">
            <v>2388.9835483870966</v>
          </cell>
          <cell r="V5389">
            <v>2358.9591232876755</v>
          </cell>
        </row>
        <row r="5390">
          <cell r="B5390">
            <v>33023</v>
          </cell>
          <cell r="C5390">
            <v>1</v>
          </cell>
          <cell r="D5390">
            <v>1</v>
          </cell>
          <cell r="Q5390">
            <v>2006</v>
          </cell>
          <cell r="R5390" t="str">
            <v>20068</v>
          </cell>
          <cell r="S5390">
            <v>38952</v>
          </cell>
          <cell r="T5390">
            <v>2362.67</v>
          </cell>
          <cell r="U5390">
            <v>2388.9835483870966</v>
          </cell>
          <cell r="V5390">
            <v>2358.9591232876755</v>
          </cell>
        </row>
        <row r="5391">
          <cell r="B5391">
            <v>33024</v>
          </cell>
          <cell r="C5391">
            <v>1</v>
          </cell>
          <cell r="D5391">
            <v>1</v>
          </cell>
          <cell r="Q5391">
            <v>2006</v>
          </cell>
          <cell r="R5391" t="str">
            <v>20068</v>
          </cell>
          <cell r="S5391">
            <v>38953</v>
          </cell>
          <cell r="T5391">
            <v>2374.59</v>
          </cell>
          <cell r="U5391">
            <v>2388.9835483870966</v>
          </cell>
          <cell r="V5391">
            <v>2358.9591232876755</v>
          </cell>
        </row>
        <row r="5392">
          <cell r="B5392">
            <v>33025</v>
          </cell>
          <cell r="C5392">
            <v>1</v>
          </cell>
          <cell r="D5392">
            <v>1</v>
          </cell>
          <cell r="Q5392">
            <v>2006</v>
          </cell>
          <cell r="R5392" t="str">
            <v>20068</v>
          </cell>
          <cell r="S5392">
            <v>38954</v>
          </cell>
          <cell r="T5392">
            <v>2398</v>
          </cell>
          <cell r="U5392">
            <v>2388.9835483870966</v>
          </cell>
          <cell r="V5392">
            <v>2358.9591232876755</v>
          </cell>
        </row>
        <row r="5393">
          <cell r="B5393">
            <v>33026</v>
          </cell>
          <cell r="C5393">
            <v>1</v>
          </cell>
          <cell r="D5393">
            <v>1</v>
          </cell>
          <cell r="Q5393">
            <v>2006</v>
          </cell>
          <cell r="R5393" t="str">
            <v>20068</v>
          </cell>
          <cell r="S5393">
            <v>38955</v>
          </cell>
          <cell r="T5393">
            <v>2425.65</v>
          </cell>
          <cell r="U5393">
            <v>2388.9835483870966</v>
          </cell>
          <cell r="V5393">
            <v>2358.9591232876755</v>
          </cell>
        </row>
        <row r="5394">
          <cell r="B5394">
            <v>33027</v>
          </cell>
          <cell r="C5394">
            <v>1</v>
          </cell>
          <cell r="D5394">
            <v>1</v>
          </cell>
          <cell r="Q5394">
            <v>2006</v>
          </cell>
          <cell r="R5394" t="str">
            <v>20068</v>
          </cell>
          <cell r="S5394">
            <v>38956</v>
          </cell>
          <cell r="T5394">
            <v>2425.65</v>
          </cell>
          <cell r="U5394">
            <v>2388.9835483870966</v>
          </cell>
          <cell r="V5394">
            <v>2358.9591232876755</v>
          </cell>
        </row>
        <row r="5395">
          <cell r="B5395">
            <v>33028</v>
          </cell>
          <cell r="C5395">
            <v>1</v>
          </cell>
          <cell r="D5395">
            <v>1</v>
          </cell>
          <cell r="Q5395">
            <v>2006</v>
          </cell>
          <cell r="R5395" t="str">
            <v>20068</v>
          </cell>
          <cell r="S5395">
            <v>38957</v>
          </cell>
          <cell r="T5395">
            <v>2425.65</v>
          </cell>
          <cell r="U5395">
            <v>2388.9835483870966</v>
          </cell>
          <cell r="V5395">
            <v>2358.9591232876755</v>
          </cell>
        </row>
        <row r="5396">
          <cell r="B5396">
            <v>33029</v>
          </cell>
          <cell r="C5396">
            <v>1</v>
          </cell>
          <cell r="D5396">
            <v>1</v>
          </cell>
          <cell r="Q5396">
            <v>2006</v>
          </cell>
          <cell r="R5396" t="str">
            <v>20068</v>
          </cell>
          <cell r="S5396">
            <v>38958</v>
          </cell>
          <cell r="T5396">
            <v>2409.54</v>
          </cell>
          <cell r="U5396">
            <v>2388.9835483870966</v>
          </cell>
          <cell r="V5396">
            <v>2358.9591232876755</v>
          </cell>
        </row>
        <row r="5397">
          <cell r="B5397">
            <v>33030</v>
          </cell>
          <cell r="C5397">
            <v>1</v>
          </cell>
          <cell r="D5397">
            <v>1</v>
          </cell>
          <cell r="Q5397">
            <v>2006</v>
          </cell>
          <cell r="R5397" t="str">
            <v>20068</v>
          </cell>
          <cell r="S5397">
            <v>38959</v>
          </cell>
          <cell r="T5397">
            <v>2402.0700000000002</v>
          </cell>
          <cell r="U5397">
            <v>2388.9835483870966</v>
          </cell>
          <cell r="V5397">
            <v>2358.9591232876755</v>
          </cell>
        </row>
        <row r="5398">
          <cell r="B5398">
            <v>33031</v>
          </cell>
          <cell r="C5398">
            <v>1</v>
          </cell>
          <cell r="D5398">
            <v>1</v>
          </cell>
          <cell r="Q5398">
            <v>2006</v>
          </cell>
          <cell r="R5398" t="str">
            <v>20068</v>
          </cell>
          <cell r="S5398">
            <v>38960</v>
          </cell>
          <cell r="T5398">
            <v>2396.63</v>
          </cell>
          <cell r="U5398">
            <v>2388.9835483870966</v>
          </cell>
          <cell r="V5398">
            <v>2358.9591232876755</v>
          </cell>
        </row>
        <row r="5399">
          <cell r="B5399">
            <v>33032</v>
          </cell>
          <cell r="C5399">
            <v>1</v>
          </cell>
          <cell r="D5399">
            <v>1</v>
          </cell>
          <cell r="Q5399">
            <v>2006</v>
          </cell>
          <cell r="R5399" t="str">
            <v>20069</v>
          </cell>
          <cell r="S5399">
            <v>38961</v>
          </cell>
          <cell r="T5399">
            <v>2398.56</v>
          </cell>
          <cell r="U5399">
            <v>2398.7086666666673</v>
          </cell>
          <cell r="V5399">
            <v>2358.9591232876755</v>
          </cell>
        </row>
        <row r="5400">
          <cell r="B5400">
            <v>33033</v>
          </cell>
          <cell r="C5400">
            <v>1</v>
          </cell>
          <cell r="D5400">
            <v>1</v>
          </cell>
          <cell r="Q5400">
            <v>2006</v>
          </cell>
          <cell r="R5400" t="str">
            <v>20069</v>
          </cell>
          <cell r="S5400">
            <v>38962</v>
          </cell>
          <cell r="T5400">
            <v>2398.83</v>
          </cell>
          <cell r="U5400">
            <v>2398.7086666666673</v>
          </cell>
          <cell r="V5400">
            <v>2358.9591232876755</v>
          </cell>
        </row>
        <row r="5401">
          <cell r="B5401">
            <v>33034</v>
          </cell>
          <cell r="C5401">
            <v>1</v>
          </cell>
          <cell r="D5401">
            <v>1</v>
          </cell>
          <cell r="Q5401">
            <v>2006</v>
          </cell>
          <cell r="R5401" t="str">
            <v>20069</v>
          </cell>
          <cell r="S5401">
            <v>38963</v>
          </cell>
          <cell r="T5401">
            <v>2398.83</v>
          </cell>
          <cell r="U5401">
            <v>2398.7086666666673</v>
          </cell>
          <cell r="V5401">
            <v>2358.9591232876755</v>
          </cell>
        </row>
        <row r="5402">
          <cell r="B5402">
            <v>33035</v>
          </cell>
          <cell r="C5402">
            <v>1</v>
          </cell>
          <cell r="D5402">
            <v>1</v>
          </cell>
          <cell r="Q5402">
            <v>2006</v>
          </cell>
          <cell r="R5402" t="str">
            <v>20069</v>
          </cell>
          <cell r="S5402">
            <v>38964</v>
          </cell>
          <cell r="T5402">
            <v>2398.83</v>
          </cell>
          <cell r="U5402">
            <v>2398.7086666666673</v>
          </cell>
          <cell r="V5402">
            <v>2358.9591232876755</v>
          </cell>
        </row>
        <row r="5403">
          <cell r="B5403">
            <v>33036</v>
          </cell>
          <cell r="C5403">
            <v>1</v>
          </cell>
          <cell r="D5403">
            <v>1</v>
          </cell>
          <cell r="Q5403">
            <v>2006</v>
          </cell>
          <cell r="R5403" t="str">
            <v>20069</v>
          </cell>
          <cell r="S5403">
            <v>38965</v>
          </cell>
          <cell r="T5403">
            <v>2398.83</v>
          </cell>
          <cell r="U5403">
            <v>2398.7086666666673</v>
          </cell>
          <cell r="V5403">
            <v>2358.9591232876755</v>
          </cell>
        </row>
        <row r="5404">
          <cell r="B5404">
            <v>33037</v>
          </cell>
          <cell r="C5404">
            <v>1</v>
          </cell>
          <cell r="D5404">
            <v>1</v>
          </cell>
          <cell r="Q5404">
            <v>2006</v>
          </cell>
          <cell r="R5404" t="str">
            <v>20069</v>
          </cell>
          <cell r="S5404">
            <v>38966</v>
          </cell>
          <cell r="T5404">
            <v>2377.1799999999998</v>
          </cell>
          <cell r="U5404">
            <v>2398.7086666666673</v>
          </cell>
          <cell r="V5404">
            <v>2358.9591232876755</v>
          </cell>
        </row>
        <row r="5405">
          <cell r="B5405">
            <v>33038</v>
          </cell>
          <cell r="C5405">
            <v>1</v>
          </cell>
          <cell r="D5405">
            <v>1</v>
          </cell>
          <cell r="Q5405">
            <v>2006</v>
          </cell>
          <cell r="R5405" t="str">
            <v>20069</v>
          </cell>
          <cell r="S5405">
            <v>38967</v>
          </cell>
          <cell r="T5405">
            <v>2381.46</v>
          </cell>
          <cell r="U5405">
            <v>2398.7086666666673</v>
          </cell>
          <cell r="V5405">
            <v>2358.9591232876755</v>
          </cell>
        </row>
        <row r="5406">
          <cell r="B5406">
            <v>33039</v>
          </cell>
          <cell r="C5406">
            <v>1</v>
          </cell>
          <cell r="D5406">
            <v>1</v>
          </cell>
          <cell r="Q5406">
            <v>2006</v>
          </cell>
          <cell r="R5406" t="str">
            <v>20069</v>
          </cell>
          <cell r="S5406">
            <v>38968</v>
          </cell>
          <cell r="T5406">
            <v>2387.31</v>
          </cell>
          <cell r="U5406">
            <v>2398.7086666666673</v>
          </cell>
          <cell r="V5406">
            <v>2358.9591232876755</v>
          </cell>
        </row>
        <row r="5407">
          <cell r="B5407">
            <v>33040</v>
          </cell>
          <cell r="C5407">
            <v>1</v>
          </cell>
          <cell r="D5407">
            <v>1</v>
          </cell>
          <cell r="Q5407">
            <v>2006</v>
          </cell>
          <cell r="R5407" t="str">
            <v>20069</v>
          </cell>
          <cell r="S5407">
            <v>38969</v>
          </cell>
          <cell r="T5407">
            <v>2388.54</v>
          </cell>
          <cell r="U5407">
            <v>2398.7086666666673</v>
          </cell>
          <cell r="V5407">
            <v>2358.9591232876755</v>
          </cell>
        </row>
        <row r="5408">
          <cell r="B5408">
            <v>33041</v>
          </cell>
          <cell r="C5408">
            <v>1</v>
          </cell>
          <cell r="D5408">
            <v>1</v>
          </cell>
          <cell r="Q5408">
            <v>2006</v>
          </cell>
          <cell r="R5408" t="str">
            <v>20069</v>
          </cell>
          <cell r="S5408">
            <v>38970</v>
          </cell>
          <cell r="T5408">
            <v>2388.54</v>
          </cell>
          <cell r="U5408">
            <v>2398.7086666666673</v>
          </cell>
          <cell r="V5408">
            <v>2358.9591232876755</v>
          </cell>
        </row>
        <row r="5409">
          <cell r="B5409">
            <v>33042</v>
          </cell>
          <cell r="C5409">
            <v>1</v>
          </cell>
          <cell r="D5409">
            <v>1</v>
          </cell>
          <cell r="Q5409">
            <v>2006</v>
          </cell>
          <cell r="R5409" t="str">
            <v>20069</v>
          </cell>
          <cell r="S5409">
            <v>38971</v>
          </cell>
          <cell r="T5409">
            <v>2388.54</v>
          </cell>
          <cell r="U5409">
            <v>2398.7086666666673</v>
          </cell>
          <cell r="V5409">
            <v>2358.9591232876755</v>
          </cell>
        </row>
        <row r="5410">
          <cell r="B5410">
            <v>33043</v>
          </cell>
          <cell r="C5410">
            <v>1</v>
          </cell>
          <cell r="D5410">
            <v>1</v>
          </cell>
          <cell r="Q5410">
            <v>2006</v>
          </cell>
          <cell r="R5410" t="str">
            <v>20069</v>
          </cell>
          <cell r="S5410">
            <v>38972</v>
          </cell>
          <cell r="T5410">
            <v>2409.9299999999998</v>
          </cell>
          <cell r="U5410">
            <v>2398.7086666666673</v>
          </cell>
          <cell r="V5410">
            <v>2358.9591232876755</v>
          </cell>
        </row>
        <row r="5411">
          <cell r="B5411">
            <v>33044</v>
          </cell>
          <cell r="C5411">
            <v>1</v>
          </cell>
          <cell r="D5411">
            <v>1</v>
          </cell>
          <cell r="Q5411">
            <v>2006</v>
          </cell>
          <cell r="R5411" t="str">
            <v>20069</v>
          </cell>
          <cell r="S5411">
            <v>38973</v>
          </cell>
          <cell r="T5411">
            <v>2406.89</v>
          </cell>
          <cell r="U5411">
            <v>2398.7086666666673</v>
          </cell>
          <cell r="V5411">
            <v>2358.9591232876755</v>
          </cell>
        </row>
        <row r="5412">
          <cell r="B5412">
            <v>33045</v>
          </cell>
          <cell r="C5412">
            <v>1</v>
          </cell>
          <cell r="D5412">
            <v>1</v>
          </cell>
          <cell r="Q5412">
            <v>2006</v>
          </cell>
          <cell r="R5412" t="str">
            <v>20069</v>
          </cell>
          <cell r="S5412">
            <v>38974</v>
          </cell>
          <cell r="T5412">
            <v>2399.92</v>
          </cell>
          <cell r="U5412">
            <v>2398.7086666666673</v>
          </cell>
          <cell r="V5412">
            <v>2358.9591232876755</v>
          </cell>
        </row>
        <row r="5413">
          <cell r="B5413">
            <v>33046</v>
          </cell>
          <cell r="C5413">
            <v>1</v>
          </cell>
          <cell r="D5413">
            <v>1</v>
          </cell>
          <cell r="Q5413">
            <v>2006</v>
          </cell>
          <cell r="R5413" t="str">
            <v>20069</v>
          </cell>
          <cell r="S5413">
            <v>38975</v>
          </cell>
          <cell r="T5413">
            <v>2392.81</v>
          </cell>
          <cell r="U5413">
            <v>2398.7086666666673</v>
          </cell>
          <cell r="V5413">
            <v>2358.9591232876755</v>
          </cell>
        </row>
        <row r="5414">
          <cell r="B5414">
            <v>33047</v>
          </cell>
          <cell r="C5414">
            <v>1</v>
          </cell>
          <cell r="D5414">
            <v>1</v>
          </cell>
          <cell r="Q5414">
            <v>2006</v>
          </cell>
          <cell r="R5414" t="str">
            <v>20069</v>
          </cell>
          <cell r="S5414">
            <v>38976</v>
          </cell>
          <cell r="T5414">
            <v>2390.66</v>
          </cell>
          <cell r="U5414">
            <v>2398.7086666666673</v>
          </cell>
          <cell r="V5414">
            <v>2358.9591232876755</v>
          </cell>
        </row>
        <row r="5415">
          <cell r="B5415">
            <v>33048</v>
          </cell>
          <cell r="C5415">
            <v>1</v>
          </cell>
          <cell r="D5415">
            <v>1</v>
          </cell>
          <cell r="Q5415">
            <v>2006</v>
          </cell>
          <cell r="R5415" t="str">
            <v>20069</v>
          </cell>
          <cell r="S5415">
            <v>38977</v>
          </cell>
          <cell r="T5415">
            <v>2390.66</v>
          </cell>
          <cell r="U5415">
            <v>2398.7086666666673</v>
          </cell>
          <cell r="V5415">
            <v>2358.9591232876755</v>
          </cell>
        </row>
        <row r="5416">
          <cell r="B5416">
            <v>33049</v>
          </cell>
          <cell r="C5416">
            <v>1</v>
          </cell>
          <cell r="D5416">
            <v>1</v>
          </cell>
          <cell r="Q5416">
            <v>2006</v>
          </cell>
          <cell r="R5416" t="str">
            <v>20069</v>
          </cell>
          <cell r="S5416">
            <v>38978</v>
          </cell>
          <cell r="T5416">
            <v>2390.66</v>
          </cell>
          <cell r="U5416">
            <v>2398.7086666666673</v>
          </cell>
          <cell r="V5416">
            <v>2358.9591232876755</v>
          </cell>
        </row>
        <row r="5417">
          <cell r="B5417">
            <v>33050</v>
          </cell>
          <cell r="C5417">
            <v>1</v>
          </cell>
          <cell r="D5417">
            <v>1</v>
          </cell>
          <cell r="Q5417">
            <v>2006</v>
          </cell>
          <cell r="R5417" t="str">
            <v>20069</v>
          </cell>
          <cell r="S5417">
            <v>38979</v>
          </cell>
          <cell r="T5417">
            <v>2395.4299999999998</v>
          </cell>
          <cell r="U5417">
            <v>2398.7086666666673</v>
          </cell>
          <cell r="V5417">
            <v>2358.9591232876755</v>
          </cell>
        </row>
        <row r="5418">
          <cell r="B5418">
            <v>33051</v>
          </cell>
          <cell r="C5418">
            <v>1</v>
          </cell>
          <cell r="D5418">
            <v>1</v>
          </cell>
          <cell r="Q5418">
            <v>2006</v>
          </cell>
          <cell r="R5418" t="str">
            <v>20069</v>
          </cell>
          <cell r="S5418">
            <v>38980</v>
          </cell>
          <cell r="T5418">
            <v>2396.41</v>
          </cell>
          <cell r="U5418">
            <v>2398.7086666666673</v>
          </cell>
          <cell r="V5418">
            <v>2358.9591232876755</v>
          </cell>
        </row>
        <row r="5419">
          <cell r="B5419">
            <v>33052</v>
          </cell>
          <cell r="C5419">
            <v>1</v>
          </cell>
          <cell r="D5419">
            <v>1</v>
          </cell>
          <cell r="Q5419">
            <v>2006</v>
          </cell>
          <cell r="R5419" t="str">
            <v>20069</v>
          </cell>
          <cell r="S5419">
            <v>38981</v>
          </cell>
          <cell r="T5419">
            <v>2399.46</v>
          </cell>
          <cell r="U5419">
            <v>2398.7086666666673</v>
          </cell>
          <cell r="V5419">
            <v>2358.9591232876755</v>
          </cell>
        </row>
        <row r="5420">
          <cell r="B5420">
            <v>33053</v>
          </cell>
          <cell r="C5420">
            <v>1</v>
          </cell>
          <cell r="D5420">
            <v>1</v>
          </cell>
          <cell r="Q5420">
            <v>2006</v>
          </cell>
          <cell r="R5420" t="str">
            <v>20069</v>
          </cell>
          <cell r="S5420">
            <v>38982</v>
          </cell>
          <cell r="T5420">
            <v>2408.62</v>
          </cell>
          <cell r="U5420">
            <v>2398.7086666666673</v>
          </cell>
          <cell r="V5420">
            <v>2358.9591232876755</v>
          </cell>
        </row>
        <row r="5421">
          <cell r="B5421">
            <v>33054</v>
          </cell>
          <cell r="C5421">
            <v>1</v>
          </cell>
          <cell r="D5421">
            <v>1</v>
          </cell>
          <cell r="Q5421">
            <v>2006</v>
          </cell>
          <cell r="R5421" t="str">
            <v>20069</v>
          </cell>
          <cell r="S5421">
            <v>38983</v>
          </cell>
          <cell r="T5421">
            <v>2417.23</v>
          </cell>
          <cell r="U5421">
            <v>2398.7086666666673</v>
          </cell>
          <cell r="V5421">
            <v>2358.9591232876755</v>
          </cell>
        </row>
        <row r="5422">
          <cell r="B5422">
            <v>33055</v>
          </cell>
          <cell r="C5422">
            <v>1</v>
          </cell>
          <cell r="D5422">
            <v>1</v>
          </cell>
          <cell r="Q5422">
            <v>2006</v>
          </cell>
          <cell r="R5422" t="str">
            <v>20069</v>
          </cell>
          <cell r="S5422">
            <v>38984</v>
          </cell>
          <cell r="T5422">
            <v>2417.23</v>
          </cell>
          <cell r="U5422">
            <v>2398.7086666666673</v>
          </cell>
          <cell r="V5422">
            <v>2358.9591232876755</v>
          </cell>
        </row>
        <row r="5423">
          <cell r="B5423">
            <v>33056</v>
          </cell>
          <cell r="C5423">
            <v>1</v>
          </cell>
          <cell r="D5423">
            <v>1</v>
          </cell>
          <cell r="Q5423">
            <v>2006</v>
          </cell>
          <cell r="R5423" t="str">
            <v>20069</v>
          </cell>
          <cell r="S5423">
            <v>38985</v>
          </cell>
          <cell r="T5423">
            <v>2417.23</v>
          </cell>
          <cell r="U5423">
            <v>2398.7086666666673</v>
          </cell>
          <cell r="V5423">
            <v>2358.9591232876755</v>
          </cell>
        </row>
        <row r="5424">
          <cell r="B5424">
            <v>33057</v>
          </cell>
          <cell r="C5424">
            <v>1</v>
          </cell>
          <cell r="D5424">
            <v>1</v>
          </cell>
          <cell r="Q5424">
            <v>2006</v>
          </cell>
          <cell r="R5424" t="str">
            <v>20069</v>
          </cell>
          <cell r="S5424">
            <v>38986</v>
          </cell>
          <cell r="T5424">
            <v>2420.25</v>
          </cell>
          <cell r="U5424">
            <v>2398.7086666666673</v>
          </cell>
          <cell r="V5424">
            <v>2358.9591232876755</v>
          </cell>
        </row>
        <row r="5425">
          <cell r="B5425">
            <v>33058</v>
          </cell>
          <cell r="C5425">
            <v>1</v>
          </cell>
          <cell r="D5425">
            <v>1</v>
          </cell>
          <cell r="Q5425">
            <v>2006</v>
          </cell>
          <cell r="R5425" t="str">
            <v>20069</v>
          </cell>
          <cell r="S5425">
            <v>38987</v>
          </cell>
          <cell r="T5425">
            <v>2411.6799999999998</v>
          </cell>
          <cell r="U5425">
            <v>2398.7086666666673</v>
          </cell>
          <cell r="V5425">
            <v>2358.9591232876755</v>
          </cell>
        </row>
        <row r="5426">
          <cell r="B5426">
            <v>33059</v>
          </cell>
          <cell r="C5426">
            <v>1</v>
          </cell>
          <cell r="D5426">
            <v>1</v>
          </cell>
          <cell r="Q5426">
            <v>2006</v>
          </cell>
          <cell r="R5426" t="str">
            <v>20069</v>
          </cell>
          <cell r="S5426">
            <v>38988</v>
          </cell>
          <cell r="T5426">
            <v>2399.36</v>
          </cell>
          <cell r="U5426">
            <v>2398.7086666666673</v>
          </cell>
          <cell r="V5426">
            <v>2358.9591232876755</v>
          </cell>
        </row>
        <row r="5427">
          <cell r="B5427">
            <v>33060</v>
          </cell>
          <cell r="C5427">
            <v>1</v>
          </cell>
          <cell r="D5427">
            <v>1</v>
          </cell>
          <cell r="Q5427">
            <v>2006</v>
          </cell>
          <cell r="R5427" t="str">
            <v>20069</v>
          </cell>
          <cell r="S5427">
            <v>38989</v>
          </cell>
          <cell r="T5427">
            <v>2397.0700000000002</v>
          </cell>
          <cell r="U5427">
            <v>2398.7086666666673</v>
          </cell>
          <cell r="V5427">
            <v>2358.9591232876755</v>
          </cell>
        </row>
        <row r="5428">
          <cell r="B5428">
            <v>33061</v>
          </cell>
          <cell r="C5428">
            <v>1</v>
          </cell>
          <cell r="D5428">
            <v>1</v>
          </cell>
          <cell r="Q5428">
            <v>2006</v>
          </cell>
          <cell r="R5428" t="str">
            <v>20069</v>
          </cell>
          <cell r="S5428">
            <v>38990</v>
          </cell>
          <cell r="T5428">
            <v>2394.31</v>
          </cell>
          <cell r="U5428">
            <v>2398.7086666666673</v>
          </cell>
          <cell r="V5428">
            <v>2358.9591232876755</v>
          </cell>
        </row>
        <row r="5429">
          <cell r="B5429">
            <v>33062</v>
          </cell>
          <cell r="C5429">
            <v>1</v>
          </cell>
          <cell r="D5429">
            <v>1</v>
          </cell>
          <cell r="Q5429">
            <v>2006</v>
          </cell>
          <cell r="R5429" t="str">
            <v>200610</v>
          </cell>
          <cell r="S5429">
            <v>38991</v>
          </cell>
          <cell r="T5429">
            <v>2394.31</v>
          </cell>
          <cell r="U5429">
            <v>2361.7964516129027</v>
          </cell>
          <cell r="V5429">
            <v>2358.9591232876755</v>
          </cell>
        </row>
        <row r="5430">
          <cell r="B5430">
            <v>33063</v>
          </cell>
          <cell r="C5430">
            <v>1</v>
          </cell>
          <cell r="D5430">
            <v>1</v>
          </cell>
          <cell r="Q5430">
            <v>2006</v>
          </cell>
          <cell r="R5430" t="str">
            <v>200610</v>
          </cell>
          <cell r="S5430">
            <v>38992</v>
          </cell>
          <cell r="T5430">
            <v>2394.31</v>
          </cell>
          <cell r="U5430">
            <v>2361.7964516129027</v>
          </cell>
          <cell r="V5430">
            <v>2358.9591232876755</v>
          </cell>
        </row>
        <row r="5431">
          <cell r="B5431">
            <v>33064</v>
          </cell>
          <cell r="C5431">
            <v>1</v>
          </cell>
          <cell r="D5431">
            <v>1</v>
          </cell>
          <cell r="Q5431">
            <v>2006</v>
          </cell>
          <cell r="R5431" t="str">
            <v>200610</v>
          </cell>
          <cell r="S5431">
            <v>38993</v>
          </cell>
          <cell r="T5431">
            <v>2390.41</v>
          </cell>
          <cell r="U5431">
            <v>2361.7964516129027</v>
          </cell>
          <cell r="V5431">
            <v>2358.9591232876755</v>
          </cell>
        </row>
        <row r="5432">
          <cell r="B5432">
            <v>33065</v>
          </cell>
          <cell r="C5432">
            <v>1</v>
          </cell>
          <cell r="D5432">
            <v>1</v>
          </cell>
          <cell r="Q5432">
            <v>2006</v>
          </cell>
          <cell r="R5432" t="str">
            <v>200610</v>
          </cell>
          <cell r="S5432">
            <v>38994</v>
          </cell>
          <cell r="T5432">
            <v>2396.38</v>
          </cell>
          <cell r="U5432">
            <v>2361.7964516129027</v>
          </cell>
          <cell r="V5432">
            <v>2358.9591232876755</v>
          </cell>
        </row>
        <row r="5433">
          <cell r="B5433">
            <v>33066</v>
          </cell>
          <cell r="C5433">
            <v>1</v>
          </cell>
          <cell r="D5433">
            <v>1</v>
          </cell>
          <cell r="Q5433">
            <v>2006</v>
          </cell>
          <cell r="R5433" t="str">
            <v>200610</v>
          </cell>
          <cell r="S5433">
            <v>38995</v>
          </cell>
          <cell r="T5433">
            <v>2403.4299999999998</v>
          </cell>
          <cell r="U5433">
            <v>2361.7964516129027</v>
          </cell>
          <cell r="V5433">
            <v>2358.9591232876755</v>
          </cell>
        </row>
        <row r="5434">
          <cell r="B5434">
            <v>33067</v>
          </cell>
          <cell r="C5434">
            <v>1</v>
          </cell>
          <cell r="D5434">
            <v>1</v>
          </cell>
          <cell r="Q5434">
            <v>2006</v>
          </cell>
          <cell r="R5434" t="str">
            <v>200610</v>
          </cell>
          <cell r="S5434">
            <v>38996</v>
          </cell>
          <cell r="T5434">
            <v>2393.4699999999998</v>
          </cell>
          <cell r="U5434">
            <v>2361.7964516129027</v>
          </cell>
          <cell r="V5434">
            <v>2358.9591232876755</v>
          </cell>
        </row>
        <row r="5435">
          <cell r="B5435">
            <v>33068</v>
          </cell>
          <cell r="C5435">
            <v>1</v>
          </cell>
          <cell r="D5435">
            <v>1</v>
          </cell>
          <cell r="Q5435">
            <v>2006</v>
          </cell>
          <cell r="R5435" t="str">
            <v>200610</v>
          </cell>
          <cell r="S5435">
            <v>38997</v>
          </cell>
          <cell r="T5435">
            <v>2395.23</v>
          </cell>
          <cell r="U5435">
            <v>2361.7964516129027</v>
          </cell>
          <cell r="V5435">
            <v>2358.9591232876755</v>
          </cell>
        </row>
        <row r="5436">
          <cell r="B5436">
            <v>33069</v>
          </cell>
          <cell r="C5436">
            <v>1</v>
          </cell>
          <cell r="D5436">
            <v>1</v>
          </cell>
          <cell r="Q5436">
            <v>2006</v>
          </cell>
          <cell r="R5436" t="str">
            <v>200610</v>
          </cell>
          <cell r="S5436">
            <v>38998</v>
          </cell>
          <cell r="T5436">
            <v>2395.23</v>
          </cell>
          <cell r="U5436">
            <v>2361.7964516129027</v>
          </cell>
          <cell r="V5436">
            <v>2358.9591232876755</v>
          </cell>
        </row>
        <row r="5437">
          <cell r="B5437">
            <v>33070</v>
          </cell>
          <cell r="C5437">
            <v>1</v>
          </cell>
          <cell r="D5437">
            <v>1</v>
          </cell>
          <cell r="Q5437">
            <v>2006</v>
          </cell>
          <cell r="R5437" t="str">
            <v>200610</v>
          </cell>
          <cell r="S5437">
            <v>38999</v>
          </cell>
          <cell r="T5437">
            <v>2395.23</v>
          </cell>
          <cell r="U5437">
            <v>2361.7964516129027</v>
          </cell>
          <cell r="V5437">
            <v>2358.9591232876755</v>
          </cell>
        </row>
        <row r="5438">
          <cell r="B5438">
            <v>33071</v>
          </cell>
          <cell r="C5438">
            <v>1</v>
          </cell>
          <cell r="D5438">
            <v>1</v>
          </cell>
          <cell r="Q5438">
            <v>2006</v>
          </cell>
          <cell r="R5438" t="str">
            <v>200610</v>
          </cell>
          <cell r="S5438">
            <v>39000</v>
          </cell>
          <cell r="T5438">
            <v>2395.23</v>
          </cell>
          <cell r="U5438">
            <v>2361.7964516129027</v>
          </cell>
          <cell r="V5438">
            <v>2358.9591232876755</v>
          </cell>
        </row>
        <row r="5439">
          <cell r="B5439">
            <v>33072</v>
          </cell>
          <cell r="C5439">
            <v>1</v>
          </cell>
          <cell r="D5439">
            <v>1</v>
          </cell>
          <cell r="Q5439">
            <v>2006</v>
          </cell>
          <cell r="R5439" t="str">
            <v>200610</v>
          </cell>
          <cell r="S5439">
            <v>39001</v>
          </cell>
          <cell r="T5439">
            <v>2387.11</v>
          </cell>
          <cell r="U5439">
            <v>2361.7964516129027</v>
          </cell>
          <cell r="V5439">
            <v>2358.9591232876755</v>
          </cell>
        </row>
        <row r="5440">
          <cell r="B5440">
            <v>33073</v>
          </cell>
          <cell r="C5440">
            <v>1</v>
          </cell>
          <cell r="D5440">
            <v>1</v>
          </cell>
          <cell r="Q5440">
            <v>2006</v>
          </cell>
          <cell r="R5440" t="str">
            <v>200610</v>
          </cell>
          <cell r="S5440">
            <v>39002</v>
          </cell>
          <cell r="T5440">
            <v>2389.0700000000002</v>
          </cell>
          <cell r="U5440">
            <v>2361.7964516129027</v>
          </cell>
          <cell r="V5440">
            <v>2358.9591232876755</v>
          </cell>
        </row>
        <row r="5441">
          <cell r="B5441">
            <v>33074</v>
          </cell>
          <cell r="C5441">
            <v>1</v>
          </cell>
          <cell r="D5441">
            <v>1</v>
          </cell>
          <cell r="Q5441">
            <v>2006</v>
          </cell>
          <cell r="R5441" t="str">
            <v>200610</v>
          </cell>
          <cell r="S5441">
            <v>39003</v>
          </cell>
          <cell r="T5441">
            <v>2374.5100000000002</v>
          </cell>
          <cell r="U5441">
            <v>2361.7964516129027</v>
          </cell>
          <cell r="V5441">
            <v>2358.9591232876755</v>
          </cell>
        </row>
        <row r="5442">
          <cell r="B5442">
            <v>33075</v>
          </cell>
          <cell r="C5442">
            <v>1</v>
          </cell>
          <cell r="D5442">
            <v>1</v>
          </cell>
          <cell r="Q5442">
            <v>2006</v>
          </cell>
          <cell r="R5442" t="str">
            <v>200610</v>
          </cell>
          <cell r="S5442">
            <v>39004</v>
          </cell>
          <cell r="T5442">
            <v>2356.5300000000002</v>
          </cell>
          <cell r="U5442">
            <v>2361.7964516129027</v>
          </cell>
          <cell r="V5442">
            <v>2358.9591232876755</v>
          </cell>
        </row>
        <row r="5443">
          <cell r="B5443">
            <v>33076</v>
          </cell>
          <cell r="C5443">
            <v>1</v>
          </cell>
          <cell r="D5443">
            <v>1</v>
          </cell>
          <cell r="Q5443">
            <v>2006</v>
          </cell>
          <cell r="R5443" t="str">
            <v>200610</v>
          </cell>
          <cell r="S5443">
            <v>39005</v>
          </cell>
          <cell r="T5443">
            <v>2356.5300000000002</v>
          </cell>
          <cell r="U5443">
            <v>2361.7964516129027</v>
          </cell>
          <cell r="V5443">
            <v>2358.9591232876755</v>
          </cell>
        </row>
        <row r="5444">
          <cell r="B5444">
            <v>33077</v>
          </cell>
          <cell r="C5444">
            <v>1</v>
          </cell>
          <cell r="D5444">
            <v>1</v>
          </cell>
          <cell r="Q5444">
            <v>2006</v>
          </cell>
          <cell r="R5444" t="str">
            <v>200610</v>
          </cell>
          <cell r="S5444">
            <v>39006</v>
          </cell>
          <cell r="T5444">
            <v>2356.5300000000002</v>
          </cell>
          <cell r="U5444">
            <v>2361.7964516129027</v>
          </cell>
          <cell r="V5444">
            <v>2358.9591232876755</v>
          </cell>
        </row>
        <row r="5445">
          <cell r="B5445">
            <v>33078</v>
          </cell>
          <cell r="C5445">
            <v>1</v>
          </cell>
          <cell r="D5445">
            <v>1</v>
          </cell>
          <cell r="Q5445">
            <v>2006</v>
          </cell>
          <cell r="R5445" t="str">
            <v>200610</v>
          </cell>
          <cell r="S5445">
            <v>39007</v>
          </cell>
          <cell r="T5445">
            <v>2356.5300000000002</v>
          </cell>
          <cell r="U5445">
            <v>2361.7964516129027</v>
          </cell>
          <cell r="V5445">
            <v>2358.9591232876755</v>
          </cell>
        </row>
        <row r="5446">
          <cell r="B5446">
            <v>33079</v>
          </cell>
          <cell r="C5446">
            <v>1</v>
          </cell>
          <cell r="D5446">
            <v>1</v>
          </cell>
          <cell r="Q5446">
            <v>2006</v>
          </cell>
          <cell r="R5446" t="str">
            <v>200610</v>
          </cell>
          <cell r="S5446">
            <v>39008</v>
          </cell>
          <cell r="T5446">
            <v>2359.41</v>
          </cell>
          <cell r="U5446">
            <v>2361.7964516129027</v>
          </cell>
          <cell r="V5446">
            <v>2358.9591232876755</v>
          </cell>
        </row>
        <row r="5447">
          <cell r="B5447">
            <v>33080</v>
          </cell>
          <cell r="C5447">
            <v>1</v>
          </cell>
          <cell r="D5447">
            <v>1</v>
          </cell>
          <cell r="Q5447">
            <v>2006</v>
          </cell>
          <cell r="R5447" t="str">
            <v>200610</v>
          </cell>
          <cell r="S5447">
            <v>39009</v>
          </cell>
          <cell r="T5447">
            <v>2348.4299999999998</v>
          </cell>
          <cell r="U5447">
            <v>2361.7964516129027</v>
          </cell>
          <cell r="V5447">
            <v>2358.9591232876755</v>
          </cell>
        </row>
        <row r="5448">
          <cell r="B5448">
            <v>33081</v>
          </cell>
          <cell r="C5448">
            <v>1</v>
          </cell>
          <cell r="D5448">
            <v>1</v>
          </cell>
          <cell r="Q5448">
            <v>2006</v>
          </cell>
          <cell r="R5448" t="str">
            <v>200610</v>
          </cell>
          <cell r="S5448">
            <v>39010</v>
          </cell>
          <cell r="T5448">
            <v>2345.4899999999998</v>
          </cell>
          <cell r="U5448">
            <v>2361.7964516129027</v>
          </cell>
          <cell r="V5448">
            <v>2358.9591232876755</v>
          </cell>
        </row>
        <row r="5449">
          <cell r="B5449">
            <v>33082</v>
          </cell>
          <cell r="C5449">
            <v>1</v>
          </cell>
          <cell r="D5449">
            <v>1</v>
          </cell>
          <cell r="Q5449">
            <v>2006</v>
          </cell>
          <cell r="R5449" t="str">
            <v>200610</v>
          </cell>
          <cell r="S5449">
            <v>39011</v>
          </cell>
          <cell r="T5449">
            <v>2340.89</v>
          </cell>
          <cell r="U5449">
            <v>2361.7964516129027</v>
          </cell>
          <cell r="V5449">
            <v>2358.9591232876755</v>
          </cell>
        </row>
        <row r="5450">
          <cell r="B5450">
            <v>33083</v>
          </cell>
          <cell r="C5450">
            <v>1</v>
          </cell>
          <cell r="D5450">
            <v>1</v>
          </cell>
          <cell r="Q5450">
            <v>2006</v>
          </cell>
          <cell r="R5450" t="str">
            <v>200610</v>
          </cell>
          <cell r="S5450">
            <v>39012</v>
          </cell>
          <cell r="T5450">
            <v>2340.89</v>
          </cell>
          <cell r="U5450">
            <v>2361.7964516129027</v>
          </cell>
          <cell r="V5450">
            <v>2358.9591232876755</v>
          </cell>
        </row>
        <row r="5451">
          <cell r="B5451">
            <v>33084</v>
          </cell>
          <cell r="C5451">
            <v>1</v>
          </cell>
          <cell r="D5451">
            <v>1</v>
          </cell>
          <cell r="Q5451">
            <v>2006</v>
          </cell>
          <cell r="R5451" t="str">
            <v>200610</v>
          </cell>
          <cell r="S5451">
            <v>39013</v>
          </cell>
          <cell r="T5451">
            <v>2340.89</v>
          </cell>
          <cell r="U5451">
            <v>2361.7964516129027</v>
          </cell>
          <cell r="V5451">
            <v>2358.9591232876755</v>
          </cell>
        </row>
        <row r="5452">
          <cell r="B5452">
            <v>33085</v>
          </cell>
          <cell r="C5452">
            <v>1</v>
          </cell>
          <cell r="D5452">
            <v>1</v>
          </cell>
          <cell r="Q5452">
            <v>2006</v>
          </cell>
          <cell r="R5452" t="str">
            <v>200610</v>
          </cell>
          <cell r="S5452">
            <v>39014</v>
          </cell>
          <cell r="T5452">
            <v>2341.5100000000002</v>
          </cell>
          <cell r="U5452">
            <v>2361.7964516129027</v>
          </cell>
          <cell r="V5452">
            <v>2358.9591232876755</v>
          </cell>
        </row>
        <row r="5453">
          <cell r="B5453">
            <v>33086</v>
          </cell>
          <cell r="C5453">
            <v>1</v>
          </cell>
          <cell r="D5453">
            <v>1</v>
          </cell>
          <cell r="Q5453">
            <v>2006</v>
          </cell>
          <cell r="R5453" t="str">
            <v>200610</v>
          </cell>
          <cell r="S5453">
            <v>39015</v>
          </cell>
          <cell r="T5453">
            <v>2341.33</v>
          </cell>
          <cell r="U5453">
            <v>2361.7964516129027</v>
          </cell>
          <cell r="V5453">
            <v>2358.9591232876755</v>
          </cell>
        </row>
        <row r="5454">
          <cell r="B5454">
            <v>33087</v>
          </cell>
          <cell r="C5454">
            <v>1</v>
          </cell>
          <cell r="D5454">
            <v>1</v>
          </cell>
          <cell r="Q5454">
            <v>2006</v>
          </cell>
          <cell r="R5454" t="str">
            <v>200610</v>
          </cell>
          <cell r="S5454">
            <v>39016</v>
          </cell>
          <cell r="T5454">
            <v>2339.92</v>
          </cell>
          <cell r="U5454">
            <v>2361.7964516129027</v>
          </cell>
          <cell r="V5454">
            <v>2358.9591232876755</v>
          </cell>
        </row>
        <row r="5455">
          <cell r="B5455">
            <v>33088</v>
          </cell>
          <cell r="C5455">
            <v>1</v>
          </cell>
          <cell r="D5455">
            <v>1</v>
          </cell>
          <cell r="Q5455">
            <v>2006</v>
          </cell>
          <cell r="R5455" t="str">
            <v>200610</v>
          </cell>
          <cell r="S5455">
            <v>39017</v>
          </cell>
          <cell r="T5455">
            <v>2327.23</v>
          </cell>
          <cell r="U5455">
            <v>2361.7964516129027</v>
          </cell>
          <cell r="V5455">
            <v>2358.9591232876755</v>
          </cell>
        </row>
        <row r="5456">
          <cell r="B5456">
            <v>33089</v>
          </cell>
          <cell r="C5456">
            <v>1</v>
          </cell>
          <cell r="D5456">
            <v>1</v>
          </cell>
          <cell r="Q5456">
            <v>2006</v>
          </cell>
          <cell r="R5456" t="str">
            <v>200610</v>
          </cell>
          <cell r="S5456">
            <v>39018</v>
          </cell>
          <cell r="T5456">
            <v>2314.7600000000002</v>
          </cell>
          <cell r="U5456">
            <v>2361.7964516129027</v>
          </cell>
          <cell r="V5456">
            <v>2358.9591232876755</v>
          </cell>
        </row>
        <row r="5457">
          <cell r="B5457">
            <v>33090</v>
          </cell>
          <cell r="C5457">
            <v>1</v>
          </cell>
          <cell r="D5457">
            <v>1</v>
          </cell>
          <cell r="Q5457">
            <v>2006</v>
          </cell>
          <cell r="R5457" t="str">
            <v>200610</v>
          </cell>
          <cell r="S5457">
            <v>39019</v>
          </cell>
          <cell r="T5457">
            <v>2314.7600000000002</v>
          </cell>
          <cell r="U5457">
            <v>2361.7964516129027</v>
          </cell>
          <cell r="V5457">
            <v>2358.9591232876755</v>
          </cell>
        </row>
        <row r="5458">
          <cell r="B5458">
            <v>33091</v>
          </cell>
          <cell r="C5458">
            <v>1</v>
          </cell>
          <cell r="D5458">
            <v>1</v>
          </cell>
          <cell r="Q5458">
            <v>2006</v>
          </cell>
          <cell r="R5458" t="str">
            <v>200610</v>
          </cell>
          <cell r="S5458">
            <v>39020</v>
          </cell>
          <cell r="T5458">
            <v>2314.7600000000002</v>
          </cell>
          <cell r="U5458">
            <v>2361.7964516129027</v>
          </cell>
          <cell r="V5458">
            <v>2358.9591232876755</v>
          </cell>
        </row>
        <row r="5459">
          <cell r="B5459">
            <v>33092</v>
          </cell>
          <cell r="C5459">
            <v>1</v>
          </cell>
          <cell r="D5459">
            <v>1</v>
          </cell>
          <cell r="Q5459">
            <v>2006</v>
          </cell>
          <cell r="R5459" t="str">
            <v>200610</v>
          </cell>
          <cell r="S5459">
            <v>39021</v>
          </cell>
          <cell r="T5459">
            <v>2315.38</v>
          </cell>
          <cell r="U5459">
            <v>2361.7964516129027</v>
          </cell>
          <cell r="V5459">
            <v>2358.9591232876755</v>
          </cell>
        </row>
        <row r="5460">
          <cell r="B5460">
            <v>33093</v>
          </cell>
          <cell r="C5460">
            <v>1</v>
          </cell>
          <cell r="D5460">
            <v>1</v>
          </cell>
          <cell r="Q5460">
            <v>2006</v>
          </cell>
          <cell r="R5460" t="str">
            <v>200611</v>
          </cell>
          <cell r="S5460">
            <v>39022</v>
          </cell>
          <cell r="T5460">
            <v>2308.4899999999998</v>
          </cell>
          <cell r="U5460">
            <v>2290.4380000000001</v>
          </cell>
          <cell r="V5460">
            <v>2358.9591232876755</v>
          </cell>
        </row>
        <row r="5461">
          <cell r="B5461">
            <v>33094</v>
          </cell>
          <cell r="C5461">
            <v>1</v>
          </cell>
          <cell r="D5461">
            <v>1</v>
          </cell>
          <cell r="Q5461">
            <v>2006</v>
          </cell>
          <cell r="R5461" t="str">
            <v>200611</v>
          </cell>
          <cell r="S5461">
            <v>39023</v>
          </cell>
          <cell r="T5461">
            <v>2302.64</v>
          </cell>
          <cell r="U5461">
            <v>2290.4380000000001</v>
          </cell>
          <cell r="V5461">
            <v>2358.9591232876755</v>
          </cell>
        </row>
        <row r="5462">
          <cell r="B5462">
            <v>33095</v>
          </cell>
          <cell r="C5462">
            <v>1</v>
          </cell>
          <cell r="D5462">
            <v>1</v>
          </cell>
          <cell r="Q5462">
            <v>2006</v>
          </cell>
          <cell r="R5462" t="str">
            <v>200611</v>
          </cell>
          <cell r="S5462">
            <v>39024</v>
          </cell>
          <cell r="T5462">
            <v>2296.65</v>
          </cell>
          <cell r="U5462">
            <v>2290.4380000000001</v>
          </cell>
          <cell r="V5462">
            <v>2358.9591232876755</v>
          </cell>
        </row>
        <row r="5463">
          <cell r="B5463">
            <v>33096</v>
          </cell>
          <cell r="C5463">
            <v>1</v>
          </cell>
          <cell r="D5463">
            <v>1</v>
          </cell>
          <cell r="Q5463">
            <v>2006</v>
          </cell>
          <cell r="R5463" t="str">
            <v>200611</v>
          </cell>
          <cell r="S5463">
            <v>39025</v>
          </cell>
          <cell r="T5463">
            <v>2300.88</v>
          </cell>
          <cell r="U5463">
            <v>2290.4380000000001</v>
          </cell>
          <cell r="V5463">
            <v>2358.9591232876755</v>
          </cell>
        </row>
        <row r="5464">
          <cell r="B5464">
            <v>33097</v>
          </cell>
          <cell r="C5464">
            <v>1</v>
          </cell>
          <cell r="D5464">
            <v>1</v>
          </cell>
          <cell r="Q5464">
            <v>2006</v>
          </cell>
          <cell r="R5464" t="str">
            <v>200611</v>
          </cell>
          <cell r="S5464">
            <v>39026</v>
          </cell>
          <cell r="T5464">
            <v>2300.88</v>
          </cell>
          <cell r="U5464">
            <v>2290.4380000000001</v>
          </cell>
          <cell r="V5464">
            <v>2358.9591232876755</v>
          </cell>
        </row>
        <row r="5465">
          <cell r="B5465">
            <v>33098</v>
          </cell>
          <cell r="C5465">
            <v>1</v>
          </cell>
          <cell r="D5465">
            <v>1</v>
          </cell>
          <cell r="Q5465">
            <v>2006</v>
          </cell>
          <cell r="R5465" t="str">
            <v>200611</v>
          </cell>
          <cell r="S5465">
            <v>39027</v>
          </cell>
          <cell r="T5465">
            <v>2300.88</v>
          </cell>
          <cell r="U5465">
            <v>2290.4380000000001</v>
          </cell>
          <cell r="V5465">
            <v>2358.9591232876755</v>
          </cell>
        </row>
        <row r="5466">
          <cell r="B5466">
            <v>33099</v>
          </cell>
          <cell r="C5466">
            <v>1</v>
          </cell>
          <cell r="D5466">
            <v>1</v>
          </cell>
          <cell r="Q5466">
            <v>2006</v>
          </cell>
          <cell r="R5466" t="str">
            <v>200611</v>
          </cell>
          <cell r="S5466">
            <v>39028</v>
          </cell>
          <cell r="T5466">
            <v>2300.88</v>
          </cell>
          <cell r="U5466">
            <v>2290.4380000000001</v>
          </cell>
          <cell r="V5466">
            <v>2358.9591232876755</v>
          </cell>
        </row>
        <row r="5467">
          <cell r="B5467">
            <v>33100</v>
          </cell>
          <cell r="C5467">
            <v>1</v>
          </cell>
          <cell r="D5467">
            <v>1</v>
          </cell>
          <cell r="Q5467">
            <v>2006</v>
          </cell>
          <cell r="R5467" t="str">
            <v>200611</v>
          </cell>
          <cell r="S5467">
            <v>39029</v>
          </cell>
          <cell r="T5467">
            <v>2288.13</v>
          </cell>
          <cell r="U5467">
            <v>2290.4380000000001</v>
          </cell>
          <cell r="V5467">
            <v>2358.9591232876755</v>
          </cell>
        </row>
        <row r="5468">
          <cell r="B5468">
            <v>33101</v>
          </cell>
          <cell r="C5468">
            <v>1</v>
          </cell>
          <cell r="D5468">
            <v>1</v>
          </cell>
          <cell r="Q5468">
            <v>2006</v>
          </cell>
          <cell r="R5468" t="str">
            <v>200611</v>
          </cell>
          <cell r="S5468">
            <v>39030</v>
          </cell>
          <cell r="T5468">
            <v>2282.52</v>
          </cell>
          <cell r="U5468">
            <v>2290.4380000000001</v>
          </cell>
          <cell r="V5468">
            <v>2358.9591232876755</v>
          </cell>
        </row>
        <row r="5469">
          <cell r="B5469">
            <v>33102</v>
          </cell>
          <cell r="C5469">
            <v>1</v>
          </cell>
          <cell r="D5469">
            <v>1</v>
          </cell>
          <cell r="Q5469">
            <v>2006</v>
          </cell>
          <cell r="R5469" t="str">
            <v>200611</v>
          </cell>
          <cell r="S5469">
            <v>39031</v>
          </cell>
          <cell r="T5469">
            <v>2268.4699999999998</v>
          </cell>
          <cell r="U5469">
            <v>2290.4380000000001</v>
          </cell>
          <cell r="V5469">
            <v>2358.9591232876755</v>
          </cell>
        </row>
        <row r="5470">
          <cell r="B5470">
            <v>33103</v>
          </cell>
          <cell r="C5470">
            <v>1</v>
          </cell>
          <cell r="D5470">
            <v>1</v>
          </cell>
          <cell r="Q5470">
            <v>2006</v>
          </cell>
          <cell r="R5470" t="str">
            <v>200611</v>
          </cell>
          <cell r="S5470">
            <v>39032</v>
          </cell>
          <cell r="T5470">
            <v>2277.66</v>
          </cell>
          <cell r="U5470">
            <v>2290.4380000000001</v>
          </cell>
          <cell r="V5470">
            <v>2358.9591232876755</v>
          </cell>
        </row>
        <row r="5471">
          <cell r="B5471">
            <v>33104</v>
          </cell>
          <cell r="C5471">
            <v>1</v>
          </cell>
          <cell r="D5471">
            <v>1</v>
          </cell>
          <cell r="Q5471">
            <v>2006</v>
          </cell>
          <cell r="R5471" t="str">
            <v>200611</v>
          </cell>
          <cell r="S5471">
            <v>39033</v>
          </cell>
          <cell r="T5471">
            <v>2277.66</v>
          </cell>
          <cell r="U5471">
            <v>2290.4380000000001</v>
          </cell>
          <cell r="V5471">
            <v>2358.9591232876755</v>
          </cell>
        </row>
        <row r="5472">
          <cell r="B5472">
            <v>33105</v>
          </cell>
          <cell r="C5472">
            <v>1</v>
          </cell>
          <cell r="D5472">
            <v>1</v>
          </cell>
          <cell r="Q5472">
            <v>2006</v>
          </cell>
          <cell r="R5472" t="str">
            <v>200611</v>
          </cell>
          <cell r="S5472">
            <v>39034</v>
          </cell>
          <cell r="T5472">
            <v>2277.66</v>
          </cell>
          <cell r="U5472">
            <v>2290.4380000000001</v>
          </cell>
          <cell r="V5472">
            <v>2358.9591232876755</v>
          </cell>
        </row>
        <row r="5473">
          <cell r="B5473">
            <v>33106</v>
          </cell>
          <cell r="C5473">
            <v>1</v>
          </cell>
          <cell r="D5473">
            <v>1</v>
          </cell>
          <cell r="Q5473">
            <v>2006</v>
          </cell>
          <cell r="R5473" t="str">
            <v>200611</v>
          </cell>
          <cell r="S5473">
            <v>39035</v>
          </cell>
          <cell r="T5473">
            <v>2277.66</v>
          </cell>
          <cell r="U5473">
            <v>2290.4380000000001</v>
          </cell>
          <cell r="V5473">
            <v>2358.9591232876755</v>
          </cell>
        </row>
        <row r="5474">
          <cell r="B5474">
            <v>33107</v>
          </cell>
          <cell r="C5474">
            <v>1</v>
          </cell>
          <cell r="D5474">
            <v>1</v>
          </cell>
          <cell r="Q5474">
            <v>2006</v>
          </cell>
          <cell r="R5474" t="str">
            <v>200611</v>
          </cell>
          <cell r="S5474">
            <v>39036</v>
          </cell>
          <cell r="T5474">
            <v>2277.21</v>
          </cell>
          <cell r="U5474">
            <v>2290.4380000000001</v>
          </cell>
          <cell r="V5474">
            <v>2358.9591232876755</v>
          </cell>
        </row>
        <row r="5475">
          <cell r="B5475">
            <v>33108</v>
          </cell>
          <cell r="C5475">
            <v>1</v>
          </cell>
          <cell r="D5475">
            <v>1</v>
          </cell>
          <cell r="Q5475">
            <v>2006</v>
          </cell>
          <cell r="R5475" t="str">
            <v>200611</v>
          </cell>
          <cell r="S5475">
            <v>39037</v>
          </cell>
          <cell r="T5475">
            <v>2274.2600000000002</v>
          </cell>
          <cell r="U5475">
            <v>2290.4380000000001</v>
          </cell>
          <cell r="V5475">
            <v>2358.9591232876755</v>
          </cell>
        </row>
        <row r="5476">
          <cell r="B5476">
            <v>33109</v>
          </cell>
          <cell r="C5476">
            <v>1</v>
          </cell>
          <cell r="D5476">
            <v>1</v>
          </cell>
          <cell r="Q5476">
            <v>2006</v>
          </cell>
          <cell r="R5476" t="str">
            <v>200611</v>
          </cell>
          <cell r="S5476">
            <v>39038</v>
          </cell>
          <cell r="T5476">
            <v>2276.37</v>
          </cell>
          <cell r="U5476">
            <v>2290.4380000000001</v>
          </cell>
          <cell r="V5476">
            <v>2358.9591232876755</v>
          </cell>
        </row>
        <row r="5477">
          <cell r="B5477">
            <v>33110</v>
          </cell>
          <cell r="C5477">
            <v>1</v>
          </cell>
          <cell r="D5477">
            <v>1</v>
          </cell>
          <cell r="Q5477">
            <v>2006</v>
          </cell>
          <cell r="R5477" t="str">
            <v>200611</v>
          </cell>
          <cell r="S5477">
            <v>39039</v>
          </cell>
          <cell r="T5477">
            <v>2285.65</v>
          </cell>
          <cell r="U5477">
            <v>2290.4380000000001</v>
          </cell>
          <cell r="V5477">
            <v>2358.9591232876755</v>
          </cell>
        </row>
        <row r="5478">
          <cell r="B5478">
            <v>33111</v>
          </cell>
          <cell r="C5478">
            <v>1</v>
          </cell>
          <cell r="D5478">
            <v>1</v>
          </cell>
          <cell r="Q5478">
            <v>2006</v>
          </cell>
          <cell r="R5478" t="str">
            <v>200611</v>
          </cell>
          <cell r="S5478">
            <v>39040</v>
          </cell>
          <cell r="T5478">
            <v>2285.65</v>
          </cell>
          <cell r="U5478">
            <v>2290.4380000000001</v>
          </cell>
          <cell r="V5478">
            <v>2358.9591232876755</v>
          </cell>
        </row>
        <row r="5479">
          <cell r="B5479">
            <v>33112</v>
          </cell>
          <cell r="C5479">
            <v>1</v>
          </cell>
          <cell r="D5479">
            <v>1</v>
          </cell>
          <cell r="Q5479">
            <v>2006</v>
          </cell>
          <cell r="R5479" t="str">
            <v>200611</v>
          </cell>
          <cell r="S5479">
            <v>39041</v>
          </cell>
          <cell r="T5479">
            <v>2285.65</v>
          </cell>
          <cell r="U5479">
            <v>2290.4380000000001</v>
          </cell>
          <cell r="V5479">
            <v>2358.9591232876755</v>
          </cell>
        </row>
        <row r="5480">
          <cell r="B5480">
            <v>33113</v>
          </cell>
          <cell r="C5480">
            <v>1</v>
          </cell>
          <cell r="D5480">
            <v>1</v>
          </cell>
          <cell r="Q5480">
            <v>2006</v>
          </cell>
          <cell r="R5480" t="str">
            <v>200611</v>
          </cell>
          <cell r="S5480">
            <v>39042</v>
          </cell>
          <cell r="T5480">
            <v>2283.9899999999998</v>
          </cell>
          <cell r="U5480">
            <v>2290.4380000000001</v>
          </cell>
          <cell r="V5480">
            <v>2358.9591232876755</v>
          </cell>
        </row>
        <row r="5481">
          <cell r="B5481">
            <v>33114</v>
          </cell>
          <cell r="C5481">
            <v>1</v>
          </cell>
          <cell r="D5481">
            <v>1</v>
          </cell>
          <cell r="Q5481">
            <v>2006</v>
          </cell>
          <cell r="R5481" t="str">
            <v>200611</v>
          </cell>
          <cell r="S5481">
            <v>39043</v>
          </cell>
          <cell r="T5481">
            <v>2282.67</v>
          </cell>
          <cell r="U5481">
            <v>2290.4380000000001</v>
          </cell>
          <cell r="V5481">
            <v>2358.9591232876755</v>
          </cell>
        </row>
        <row r="5482">
          <cell r="B5482">
            <v>33115</v>
          </cell>
          <cell r="C5482">
            <v>1</v>
          </cell>
          <cell r="D5482">
            <v>1</v>
          </cell>
          <cell r="Q5482">
            <v>2006</v>
          </cell>
          <cell r="R5482" t="str">
            <v>200611</v>
          </cell>
          <cell r="S5482">
            <v>39044</v>
          </cell>
          <cell r="T5482">
            <v>2283.33</v>
          </cell>
          <cell r="U5482">
            <v>2290.4380000000001</v>
          </cell>
          <cell r="V5482">
            <v>2358.9591232876755</v>
          </cell>
        </row>
        <row r="5483">
          <cell r="B5483">
            <v>33116</v>
          </cell>
          <cell r="C5483">
            <v>1</v>
          </cell>
          <cell r="D5483">
            <v>1</v>
          </cell>
          <cell r="Q5483">
            <v>2006</v>
          </cell>
          <cell r="R5483" t="str">
            <v>200611</v>
          </cell>
          <cell r="S5483">
            <v>39045</v>
          </cell>
          <cell r="T5483">
            <v>2283.33</v>
          </cell>
          <cell r="U5483">
            <v>2290.4380000000001</v>
          </cell>
          <cell r="V5483">
            <v>2358.9591232876755</v>
          </cell>
        </row>
        <row r="5484">
          <cell r="B5484">
            <v>33117</v>
          </cell>
          <cell r="C5484">
            <v>1</v>
          </cell>
          <cell r="D5484">
            <v>1</v>
          </cell>
          <cell r="Q5484">
            <v>2006</v>
          </cell>
          <cell r="R5484" t="str">
            <v>200611</v>
          </cell>
          <cell r="S5484">
            <v>39046</v>
          </cell>
          <cell r="T5484">
            <v>2298.52</v>
          </cell>
          <cell r="U5484">
            <v>2290.4380000000001</v>
          </cell>
          <cell r="V5484">
            <v>2358.9591232876755</v>
          </cell>
        </row>
        <row r="5485">
          <cell r="B5485">
            <v>33118</v>
          </cell>
          <cell r="C5485">
            <v>1</v>
          </cell>
          <cell r="D5485">
            <v>1</v>
          </cell>
          <cell r="Q5485">
            <v>2006</v>
          </cell>
          <cell r="R5485" t="str">
            <v>200611</v>
          </cell>
          <cell r="S5485">
            <v>39047</v>
          </cell>
          <cell r="T5485">
            <v>2298.52</v>
          </cell>
          <cell r="U5485">
            <v>2290.4380000000001</v>
          </cell>
          <cell r="V5485">
            <v>2358.9591232876755</v>
          </cell>
        </row>
        <row r="5486">
          <cell r="B5486">
            <v>33119</v>
          </cell>
          <cell r="C5486">
            <v>1</v>
          </cell>
          <cell r="D5486">
            <v>1</v>
          </cell>
          <cell r="Q5486">
            <v>2006</v>
          </cell>
          <cell r="R5486" t="str">
            <v>200611</v>
          </cell>
          <cell r="S5486">
            <v>39048</v>
          </cell>
          <cell r="T5486">
            <v>2298.52</v>
          </cell>
          <cell r="U5486">
            <v>2290.4380000000001</v>
          </cell>
          <cell r="V5486">
            <v>2358.9591232876755</v>
          </cell>
        </row>
        <row r="5487">
          <cell r="B5487">
            <v>33120</v>
          </cell>
          <cell r="C5487">
            <v>1</v>
          </cell>
          <cell r="D5487">
            <v>1</v>
          </cell>
          <cell r="Q5487">
            <v>2006</v>
          </cell>
          <cell r="R5487" t="str">
            <v>200611</v>
          </cell>
          <cell r="S5487">
            <v>39049</v>
          </cell>
          <cell r="T5487">
            <v>2320.64</v>
          </cell>
          <cell r="U5487">
            <v>2290.4380000000001</v>
          </cell>
          <cell r="V5487">
            <v>2358.9591232876755</v>
          </cell>
        </row>
        <row r="5488">
          <cell r="B5488">
            <v>33121</v>
          </cell>
          <cell r="C5488">
            <v>1</v>
          </cell>
          <cell r="D5488">
            <v>1</v>
          </cell>
          <cell r="Q5488">
            <v>2006</v>
          </cell>
          <cell r="R5488" t="str">
            <v>200611</v>
          </cell>
          <cell r="S5488">
            <v>39050</v>
          </cell>
          <cell r="T5488">
            <v>2317.35</v>
          </cell>
          <cell r="U5488">
            <v>2290.4380000000001</v>
          </cell>
          <cell r="V5488">
            <v>2358.9591232876755</v>
          </cell>
        </row>
        <row r="5489">
          <cell r="B5489">
            <v>33122</v>
          </cell>
          <cell r="C5489">
            <v>1</v>
          </cell>
          <cell r="D5489">
            <v>1</v>
          </cell>
          <cell r="Q5489">
            <v>2006</v>
          </cell>
          <cell r="R5489" t="str">
            <v>200611</v>
          </cell>
          <cell r="S5489">
            <v>39051</v>
          </cell>
          <cell r="T5489">
            <v>2300.42</v>
          </cell>
          <cell r="U5489">
            <v>2290.4380000000001</v>
          </cell>
          <cell r="V5489">
            <v>2358.9591232876755</v>
          </cell>
        </row>
        <row r="5490">
          <cell r="B5490">
            <v>33123</v>
          </cell>
          <cell r="C5490">
            <v>1</v>
          </cell>
          <cell r="D5490">
            <v>1</v>
          </cell>
          <cell r="Q5490">
            <v>2006</v>
          </cell>
          <cell r="R5490" t="str">
            <v>200612</v>
          </cell>
          <cell r="S5490">
            <v>39052</v>
          </cell>
          <cell r="T5490">
            <v>2295.9899999999998</v>
          </cell>
          <cell r="U5490">
            <v>2260.7054838709678</v>
          </cell>
          <cell r="V5490">
            <v>2358.9591232876755</v>
          </cell>
        </row>
        <row r="5491">
          <cell r="B5491">
            <v>33124</v>
          </cell>
          <cell r="C5491">
            <v>1</v>
          </cell>
          <cell r="D5491">
            <v>1</v>
          </cell>
          <cell r="Q5491">
            <v>2006</v>
          </cell>
          <cell r="R5491" t="str">
            <v>200612</v>
          </cell>
          <cell r="S5491">
            <v>39053</v>
          </cell>
          <cell r="T5491">
            <v>2293.42</v>
          </cell>
          <cell r="U5491">
            <v>2260.7054838709678</v>
          </cell>
          <cell r="V5491">
            <v>2358.9591232876755</v>
          </cell>
        </row>
        <row r="5492">
          <cell r="B5492">
            <v>33125</v>
          </cell>
          <cell r="C5492">
            <v>1</v>
          </cell>
          <cell r="D5492">
            <v>1</v>
          </cell>
          <cell r="Q5492">
            <v>2006</v>
          </cell>
          <cell r="R5492" t="str">
            <v>200612</v>
          </cell>
          <cell r="S5492">
            <v>39054</v>
          </cell>
          <cell r="T5492">
            <v>2293.42</v>
          </cell>
          <cell r="U5492">
            <v>2260.7054838709678</v>
          </cell>
          <cell r="V5492">
            <v>2358.9591232876755</v>
          </cell>
        </row>
        <row r="5493">
          <cell r="B5493">
            <v>33126</v>
          </cell>
          <cell r="C5493">
            <v>1</v>
          </cell>
          <cell r="D5493">
            <v>1</v>
          </cell>
          <cell r="Q5493">
            <v>2006</v>
          </cell>
          <cell r="R5493" t="str">
            <v>200612</v>
          </cell>
          <cell r="S5493">
            <v>39055</v>
          </cell>
          <cell r="T5493">
            <v>2293.42</v>
          </cell>
          <cell r="U5493">
            <v>2260.7054838709678</v>
          </cell>
          <cell r="V5493">
            <v>2358.9591232876755</v>
          </cell>
        </row>
        <row r="5494">
          <cell r="B5494">
            <v>33127</v>
          </cell>
          <cell r="C5494">
            <v>1</v>
          </cell>
          <cell r="D5494">
            <v>1</v>
          </cell>
          <cell r="Q5494">
            <v>2006</v>
          </cell>
          <cell r="R5494" t="str">
            <v>200612</v>
          </cell>
          <cell r="S5494">
            <v>39056</v>
          </cell>
          <cell r="T5494">
            <v>2292.63</v>
          </cell>
          <cell r="U5494">
            <v>2260.7054838709678</v>
          </cell>
          <cell r="V5494">
            <v>2358.9591232876755</v>
          </cell>
        </row>
        <row r="5495">
          <cell r="B5495">
            <v>33128</v>
          </cell>
          <cell r="C5495">
            <v>1</v>
          </cell>
          <cell r="D5495">
            <v>1</v>
          </cell>
          <cell r="Q5495">
            <v>2006</v>
          </cell>
          <cell r="R5495" t="str">
            <v>200612</v>
          </cell>
          <cell r="S5495">
            <v>39057</v>
          </cell>
          <cell r="T5495">
            <v>2278.9699999999998</v>
          </cell>
          <cell r="U5495">
            <v>2260.7054838709678</v>
          </cell>
          <cell r="V5495">
            <v>2358.9591232876755</v>
          </cell>
        </row>
        <row r="5496">
          <cell r="B5496">
            <v>33129</v>
          </cell>
          <cell r="C5496">
            <v>1</v>
          </cell>
          <cell r="D5496">
            <v>1</v>
          </cell>
          <cell r="Q5496">
            <v>2006</v>
          </cell>
          <cell r="R5496" t="str">
            <v>200612</v>
          </cell>
          <cell r="S5496">
            <v>39058</v>
          </cell>
          <cell r="T5496">
            <v>2279.8200000000002</v>
          </cell>
          <cell r="U5496">
            <v>2260.7054838709678</v>
          </cell>
          <cell r="V5496">
            <v>2358.9591232876755</v>
          </cell>
        </row>
        <row r="5497">
          <cell r="B5497">
            <v>33130</v>
          </cell>
          <cell r="C5497">
            <v>1</v>
          </cell>
          <cell r="D5497">
            <v>1</v>
          </cell>
          <cell r="Q5497">
            <v>2006</v>
          </cell>
          <cell r="R5497" t="str">
            <v>200612</v>
          </cell>
          <cell r="S5497">
            <v>39059</v>
          </cell>
          <cell r="T5497">
            <v>2280.5</v>
          </cell>
          <cell r="U5497">
            <v>2260.7054838709678</v>
          </cell>
          <cell r="V5497">
            <v>2358.9591232876755</v>
          </cell>
        </row>
        <row r="5498">
          <cell r="B5498">
            <v>33131</v>
          </cell>
          <cell r="C5498">
            <v>1</v>
          </cell>
          <cell r="D5498">
            <v>1</v>
          </cell>
          <cell r="Q5498">
            <v>2006</v>
          </cell>
          <cell r="R5498" t="str">
            <v>200612</v>
          </cell>
          <cell r="S5498">
            <v>39060</v>
          </cell>
          <cell r="T5498">
            <v>2280.5</v>
          </cell>
          <cell r="U5498">
            <v>2260.7054838709678</v>
          </cell>
          <cell r="V5498">
            <v>2358.9591232876755</v>
          </cell>
        </row>
        <row r="5499">
          <cell r="B5499">
            <v>33132</v>
          </cell>
          <cell r="C5499">
            <v>1</v>
          </cell>
          <cell r="D5499">
            <v>1</v>
          </cell>
          <cell r="Q5499">
            <v>2006</v>
          </cell>
          <cell r="R5499" t="str">
            <v>200612</v>
          </cell>
          <cell r="S5499">
            <v>39061</v>
          </cell>
          <cell r="T5499">
            <v>2280.5</v>
          </cell>
          <cell r="U5499">
            <v>2260.7054838709678</v>
          </cell>
          <cell r="V5499">
            <v>2358.9591232876755</v>
          </cell>
        </row>
        <row r="5500">
          <cell r="B5500">
            <v>33133</v>
          </cell>
          <cell r="C5500">
            <v>1</v>
          </cell>
          <cell r="D5500">
            <v>1</v>
          </cell>
          <cell r="Q5500">
            <v>2006</v>
          </cell>
          <cell r="R5500" t="str">
            <v>200612</v>
          </cell>
          <cell r="S5500">
            <v>39062</v>
          </cell>
          <cell r="T5500">
            <v>2280.5</v>
          </cell>
          <cell r="U5500">
            <v>2260.7054838709678</v>
          </cell>
          <cell r="V5500">
            <v>2358.9591232876755</v>
          </cell>
        </row>
        <row r="5501">
          <cell r="B5501">
            <v>33134</v>
          </cell>
          <cell r="C5501">
            <v>1</v>
          </cell>
          <cell r="D5501">
            <v>1</v>
          </cell>
          <cell r="Q5501">
            <v>2006</v>
          </cell>
          <cell r="R5501" t="str">
            <v>200612</v>
          </cell>
          <cell r="S5501">
            <v>39063</v>
          </cell>
          <cell r="T5501">
            <v>2272.09</v>
          </cell>
          <cell r="U5501">
            <v>2260.7054838709678</v>
          </cell>
          <cell r="V5501">
            <v>2358.9591232876755</v>
          </cell>
        </row>
        <row r="5502">
          <cell r="B5502">
            <v>33135</v>
          </cell>
          <cell r="C5502">
            <v>1</v>
          </cell>
          <cell r="D5502">
            <v>1</v>
          </cell>
          <cell r="Q5502">
            <v>2006</v>
          </cell>
          <cell r="R5502" t="str">
            <v>200612</v>
          </cell>
          <cell r="S5502">
            <v>39064</v>
          </cell>
          <cell r="T5502">
            <v>2272.27</v>
          </cell>
          <cell r="U5502">
            <v>2260.7054838709678</v>
          </cell>
          <cell r="V5502">
            <v>2358.9591232876755</v>
          </cell>
        </row>
        <row r="5503">
          <cell r="B5503">
            <v>33136</v>
          </cell>
          <cell r="C5503">
            <v>1</v>
          </cell>
          <cell r="D5503">
            <v>1</v>
          </cell>
          <cell r="Q5503">
            <v>2006</v>
          </cell>
          <cell r="R5503" t="str">
            <v>200612</v>
          </cell>
          <cell r="S5503">
            <v>39065</v>
          </cell>
          <cell r="T5503">
            <v>2272.75</v>
          </cell>
          <cell r="U5503">
            <v>2260.7054838709678</v>
          </cell>
          <cell r="V5503">
            <v>2358.9591232876755</v>
          </cell>
        </row>
        <row r="5504">
          <cell r="B5504">
            <v>33137</v>
          </cell>
          <cell r="C5504">
            <v>1</v>
          </cell>
          <cell r="D5504">
            <v>1</v>
          </cell>
          <cell r="Q5504">
            <v>2006</v>
          </cell>
          <cell r="R5504" t="str">
            <v>200612</v>
          </cell>
          <cell r="S5504">
            <v>39066</v>
          </cell>
          <cell r="T5504">
            <v>2270.1799999999998</v>
          </cell>
          <cell r="U5504">
            <v>2260.7054838709678</v>
          </cell>
          <cell r="V5504">
            <v>2358.9591232876755</v>
          </cell>
        </row>
        <row r="5505">
          <cell r="B5505">
            <v>33138</v>
          </cell>
          <cell r="C5505">
            <v>1</v>
          </cell>
          <cell r="D5505">
            <v>1</v>
          </cell>
          <cell r="Q5505">
            <v>2006</v>
          </cell>
          <cell r="R5505" t="str">
            <v>200612</v>
          </cell>
          <cell r="S5505">
            <v>39067</v>
          </cell>
          <cell r="T5505">
            <v>2262.15</v>
          </cell>
          <cell r="U5505">
            <v>2260.7054838709678</v>
          </cell>
          <cell r="V5505">
            <v>2358.9591232876755</v>
          </cell>
        </row>
        <row r="5506">
          <cell r="B5506">
            <v>33139</v>
          </cell>
          <cell r="C5506">
            <v>1</v>
          </cell>
          <cell r="D5506">
            <v>1</v>
          </cell>
          <cell r="Q5506">
            <v>2006</v>
          </cell>
          <cell r="R5506" t="str">
            <v>200612</v>
          </cell>
          <cell r="S5506">
            <v>39068</v>
          </cell>
          <cell r="T5506">
            <v>2262.15</v>
          </cell>
          <cell r="U5506">
            <v>2260.7054838709678</v>
          </cell>
          <cell r="V5506">
            <v>2358.9591232876755</v>
          </cell>
        </row>
        <row r="5507">
          <cell r="B5507">
            <v>33140</v>
          </cell>
          <cell r="C5507">
            <v>1</v>
          </cell>
          <cell r="D5507">
            <v>1</v>
          </cell>
          <cell r="Q5507">
            <v>2006</v>
          </cell>
          <cell r="R5507" t="str">
            <v>200612</v>
          </cell>
          <cell r="S5507">
            <v>39069</v>
          </cell>
          <cell r="T5507">
            <v>2262.15</v>
          </cell>
          <cell r="U5507">
            <v>2260.7054838709678</v>
          </cell>
          <cell r="V5507">
            <v>2358.9591232876755</v>
          </cell>
        </row>
        <row r="5508">
          <cell r="B5508">
            <v>33141</v>
          </cell>
          <cell r="C5508">
            <v>1</v>
          </cell>
          <cell r="D5508">
            <v>1</v>
          </cell>
          <cell r="Q5508">
            <v>2006</v>
          </cell>
          <cell r="R5508" t="str">
            <v>200612</v>
          </cell>
          <cell r="S5508">
            <v>39070</v>
          </cell>
          <cell r="T5508">
            <v>2255.38</v>
          </cell>
          <cell r="U5508">
            <v>2260.7054838709678</v>
          </cell>
          <cell r="V5508">
            <v>2358.9591232876755</v>
          </cell>
        </row>
        <row r="5509">
          <cell r="B5509">
            <v>33142</v>
          </cell>
          <cell r="C5509">
            <v>1</v>
          </cell>
          <cell r="D5509">
            <v>1</v>
          </cell>
          <cell r="Q5509">
            <v>2006</v>
          </cell>
          <cell r="R5509" t="str">
            <v>200612</v>
          </cell>
          <cell r="S5509">
            <v>39071</v>
          </cell>
          <cell r="T5509">
            <v>2249.2800000000002</v>
          </cell>
          <cell r="U5509">
            <v>2260.7054838709678</v>
          </cell>
          <cell r="V5509">
            <v>2358.9591232876755</v>
          </cell>
        </row>
        <row r="5510">
          <cell r="B5510">
            <v>33143</v>
          </cell>
          <cell r="C5510">
            <v>1</v>
          </cell>
          <cell r="D5510">
            <v>1</v>
          </cell>
          <cell r="Q5510">
            <v>2006</v>
          </cell>
          <cell r="R5510" t="str">
            <v>200612</v>
          </cell>
          <cell r="S5510">
            <v>39072</v>
          </cell>
          <cell r="T5510">
            <v>2234.36</v>
          </cell>
          <cell r="U5510">
            <v>2260.7054838709678</v>
          </cell>
          <cell r="V5510">
            <v>2358.9591232876755</v>
          </cell>
        </row>
        <row r="5511">
          <cell r="B5511">
            <v>33144</v>
          </cell>
          <cell r="C5511">
            <v>1</v>
          </cell>
          <cell r="D5511">
            <v>1</v>
          </cell>
          <cell r="Q5511">
            <v>2006</v>
          </cell>
          <cell r="R5511" t="str">
            <v>200612</v>
          </cell>
          <cell r="S5511">
            <v>39073</v>
          </cell>
          <cell r="T5511">
            <v>2229.2800000000002</v>
          </cell>
          <cell r="U5511">
            <v>2260.7054838709678</v>
          </cell>
          <cell r="V5511">
            <v>2358.9591232876755</v>
          </cell>
        </row>
        <row r="5512">
          <cell r="B5512">
            <v>33145</v>
          </cell>
          <cell r="C5512">
            <v>1</v>
          </cell>
          <cell r="D5512">
            <v>1</v>
          </cell>
          <cell r="Q5512">
            <v>2006</v>
          </cell>
          <cell r="R5512" t="str">
            <v>200612</v>
          </cell>
          <cell r="S5512">
            <v>39074</v>
          </cell>
          <cell r="T5512">
            <v>2228.7600000000002</v>
          </cell>
          <cell r="U5512">
            <v>2260.7054838709678</v>
          </cell>
          <cell r="V5512">
            <v>2358.9591232876755</v>
          </cell>
        </row>
        <row r="5513">
          <cell r="B5513">
            <v>33146</v>
          </cell>
          <cell r="C5513">
            <v>1</v>
          </cell>
          <cell r="D5513">
            <v>1</v>
          </cell>
          <cell r="Q5513">
            <v>2006</v>
          </cell>
          <cell r="R5513" t="str">
            <v>200612</v>
          </cell>
          <cell r="S5513">
            <v>39075</v>
          </cell>
          <cell r="T5513">
            <v>2228.7600000000002</v>
          </cell>
          <cell r="U5513">
            <v>2260.7054838709678</v>
          </cell>
          <cell r="V5513">
            <v>2358.9591232876755</v>
          </cell>
        </row>
        <row r="5514">
          <cell r="B5514">
            <v>33147</v>
          </cell>
          <cell r="C5514">
            <v>1</v>
          </cell>
          <cell r="D5514">
            <v>1</v>
          </cell>
          <cell r="Q5514">
            <v>2006</v>
          </cell>
          <cell r="R5514" t="str">
            <v>200612</v>
          </cell>
          <cell r="S5514">
            <v>39076</v>
          </cell>
          <cell r="T5514">
            <v>2228.7600000000002</v>
          </cell>
          <cell r="U5514">
            <v>2260.7054838709678</v>
          </cell>
          <cell r="V5514">
            <v>2358.9591232876755</v>
          </cell>
        </row>
        <row r="5515">
          <cell r="B5515">
            <v>33148</v>
          </cell>
          <cell r="C5515">
            <v>1</v>
          </cell>
          <cell r="D5515">
            <v>1</v>
          </cell>
          <cell r="Q5515">
            <v>2006</v>
          </cell>
          <cell r="R5515" t="str">
            <v>200612</v>
          </cell>
          <cell r="S5515">
            <v>39077</v>
          </cell>
          <cell r="T5515">
            <v>2228.7600000000002</v>
          </cell>
          <cell r="U5515">
            <v>2260.7054838709678</v>
          </cell>
          <cell r="V5515">
            <v>2358.9591232876755</v>
          </cell>
        </row>
        <row r="5516">
          <cell r="B5516">
            <v>33149</v>
          </cell>
          <cell r="C5516">
            <v>1</v>
          </cell>
          <cell r="D5516">
            <v>1</v>
          </cell>
          <cell r="Q5516">
            <v>2006</v>
          </cell>
          <cell r="R5516" t="str">
            <v>200612</v>
          </cell>
          <cell r="S5516">
            <v>39078</v>
          </cell>
          <cell r="T5516">
            <v>2225.44</v>
          </cell>
          <cell r="U5516">
            <v>2260.7054838709678</v>
          </cell>
          <cell r="V5516">
            <v>2358.9591232876755</v>
          </cell>
        </row>
        <row r="5517">
          <cell r="B5517">
            <v>33150</v>
          </cell>
          <cell r="C5517">
            <v>1</v>
          </cell>
          <cell r="D5517">
            <v>1</v>
          </cell>
          <cell r="Q5517">
            <v>2006</v>
          </cell>
          <cell r="R5517" t="str">
            <v>200612</v>
          </cell>
          <cell r="S5517">
            <v>39079</v>
          </cell>
          <cell r="T5517">
            <v>2233.31</v>
          </cell>
          <cell r="U5517">
            <v>2260.7054838709678</v>
          </cell>
          <cell r="V5517">
            <v>2358.9591232876755</v>
          </cell>
        </row>
        <row r="5518">
          <cell r="B5518">
            <v>33151</v>
          </cell>
          <cell r="C5518">
            <v>1</v>
          </cell>
          <cell r="D5518">
            <v>1</v>
          </cell>
          <cell r="Q5518">
            <v>2006</v>
          </cell>
          <cell r="R5518" t="str">
            <v>200612</v>
          </cell>
          <cell r="S5518">
            <v>39080</v>
          </cell>
          <cell r="T5518">
            <v>2238.79</v>
          </cell>
          <cell r="U5518">
            <v>2260.7054838709678</v>
          </cell>
          <cell r="V5518">
            <v>2358.9591232876755</v>
          </cell>
        </row>
        <row r="5519">
          <cell r="B5519">
            <v>33152</v>
          </cell>
          <cell r="C5519">
            <v>1</v>
          </cell>
          <cell r="D5519">
            <v>1</v>
          </cell>
          <cell r="Q5519">
            <v>2006</v>
          </cell>
          <cell r="R5519" t="str">
            <v>200612</v>
          </cell>
          <cell r="S5519">
            <v>39081</v>
          </cell>
          <cell r="T5519">
            <v>2238.79</v>
          </cell>
          <cell r="U5519">
            <v>2260.7054838709678</v>
          </cell>
          <cell r="V5519">
            <v>2358.9591232876755</v>
          </cell>
        </row>
        <row r="5520">
          <cell r="B5520">
            <v>33153</v>
          </cell>
          <cell r="C5520">
            <v>1</v>
          </cell>
          <cell r="D5520">
            <v>1</v>
          </cell>
          <cell r="Q5520">
            <v>2006</v>
          </cell>
          <cell r="R5520" t="str">
            <v>200612</v>
          </cell>
          <cell r="S5520">
            <v>39082</v>
          </cell>
          <cell r="T5520">
            <v>2238.79</v>
          </cell>
          <cell r="U5520">
            <v>2260.7054838709678</v>
          </cell>
          <cell r="V5520">
            <v>2358.9591232876755</v>
          </cell>
        </row>
        <row r="5521">
          <cell r="B5521">
            <v>33154</v>
          </cell>
          <cell r="C5521">
            <v>1</v>
          </cell>
          <cell r="D5521">
            <v>1</v>
          </cell>
          <cell r="Q5521">
            <v>2007</v>
          </cell>
          <cell r="R5521" t="str">
            <v>20071</v>
          </cell>
          <cell r="S5521">
            <v>39083</v>
          </cell>
          <cell r="T5521">
            <v>2238.79</v>
          </cell>
          <cell r="U5521">
            <v>2236.2022580645157</v>
          </cell>
          <cell r="V5521">
            <v>2076.2397534246529</v>
          </cell>
        </row>
        <row r="5522">
          <cell r="B5522">
            <v>33155</v>
          </cell>
          <cell r="C5522">
            <v>1</v>
          </cell>
          <cell r="D5522">
            <v>1</v>
          </cell>
          <cell r="Q5522">
            <v>2007</v>
          </cell>
          <cell r="R5522" t="str">
            <v>20071</v>
          </cell>
          <cell r="S5522">
            <v>39084</v>
          </cell>
          <cell r="T5522">
            <v>2238.79</v>
          </cell>
          <cell r="U5522">
            <v>2236.2022580645157</v>
          </cell>
          <cell r="V5522">
            <v>2076.2397534246529</v>
          </cell>
        </row>
        <row r="5523">
          <cell r="B5523">
            <v>33156</v>
          </cell>
          <cell r="C5523">
            <v>1</v>
          </cell>
          <cell r="D5523">
            <v>1</v>
          </cell>
          <cell r="Q5523">
            <v>2007</v>
          </cell>
          <cell r="R5523" t="str">
            <v>20071</v>
          </cell>
          <cell r="S5523">
            <v>39085</v>
          </cell>
          <cell r="T5523">
            <v>2231.42</v>
          </cell>
          <cell r="U5523">
            <v>2236.2022580645157</v>
          </cell>
          <cell r="V5523">
            <v>2076.2397534246529</v>
          </cell>
        </row>
        <row r="5524">
          <cell r="B5524">
            <v>33157</v>
          </cell>
          <cell r="C5524">
            <v>1</v>
          </cell>
          <cell r="D5524">
            <v>1</v>
          </cell>
          <cell r="Q5524">
            <v>2007</v>
          </cell>
          <cell r="R5524" t="str">
            <v>20071</v>
          </cell>
          <cell r="S5524">
            <v>39086</v>
          </cell>
          <cell r="T5524">
            <v>2218.11</v>
          </cell>
          <cell r="U5524">
            <v>2236.2022580645157</v>
          </cell>
          <cell r="V5524">
            <v>2076.2397534246529</v>
          </cell>
        </row>
        <row r="5525">
          <cell r="B5525">
            <v>33158</v>
          </cell>
          <cell r="C5525">
            <v>1</v>
          </cell>
          <cell r="D5525">
            <v>1</v>
          </cell>
          <cell r="Q5525">
            <v>2007</v>
          </cell>
          <cell r="R5525" t="str">
            <v>20071</v>
          </cell>
          <cell r="S5525">
            <v>39087</v>
          </cell>
          <cell r="T5525">
            <v>2218.0500000000002</v>
          </cell>
          <cell r="U5525">
            <v>2236.2022580645157</v>
          </cell>
          <cell r="V5525">
            <v>2076.2397534246529</v>
          </cell>
        </row>
        <row r="5526">
          <cell r="B5526">
            <v>33159</v>
          </cell>
          <cell r="C5526">
            <v>1</v>
          </cell>
          <cell r="D5526">
            <v>1</v>
          </cell>
          <cell r="Q5526">
            <v>2007</v>
          </cell>
          <cell r="R5526" t="str">
            <v>20071</v>
          </cell>
          <cell r="S5526">
            <v>39088</v>
          </cell>
          <cell r="T5526">
            <v>2228.38</v>
          </cell>
          <cell r="U5526">
            <v>2236.2022580645157</v>
          </cell>
          <cell r="V5526">
            <v>2076.2397534246529</v>
          </cell>
        </row>
        <row r="5527">
          <cell r="B5527">
            <v>33160</v>
          </cell>
          <cell r="C5527">
            <v>1</v>
          </cell>
          <cell r="D5527">
            <v>1</v>
          </cell>
          <cell r="Q5527">
            <v>2007</v>
          </cell>
          <cell r="R5527" t="str">
            <v>20071</v>
          </cell>
          <cell r="S5527">
            <v>39089</v>
          </cell>
          <cell r="T5527">
            <v>2228.38</v>
          </cell>
          <cell r="U5527">
            <v>2236.2022580645157</v>
          </cell>
          <cell r="V5527">
            <v>2076.2397534246529</v>
          </cell>
        </row>
        <row r="5528">
          <cell r="B5528">
            <v>33161</v>
          </cell>
          <cell r="C5528">
            <v>1</v>
          </cell>
          <cell r="D5528">
            <v>1</v>
          </cell>
          <cell r="Q5528">
            <v>2007</v>
          </cell>
          <cell r="R5528" t="str">
            <v>20071</v>
          </cell>
          <cell r="S5528">
            <v>39090</v>
          </cell>
          <cell r="T5528">
            <v>2228.38</v>
          </cell>
          <cell r="U5528">
            <v>2236.2022580645157</v>
          </cell>
          <cell r="V5528">
            <v>2076.2397534246529</v>
          </cell>
        </row>
        <row r="5529">
          <cell r="B5529">
            <v>33162</v>
          </cell>
          <cell r="C5529">
            <v>1</v>
          </cell>
          <cell r="D5529">
            <v>1</v>
          </cell>
          <cell r="Q5529">
            <v>2007</v>
          </cell>
          <cell r="R5529" t="str">
            <v>20071</v>
          </cell>
          <cell r="S5529">
            <v>39091</v>
          </cell>
          <cell r="T5529">
            <v>2228.38</v>
          </cell>
          <cell r="U5529">
            <v>2236.2022580645157</v>
          </cell>
          <cell r="V5529">
            <v>2076.2397534246529</v>
          </cell>
        </row>
        <row r="5530">
          <cell r="B5530">
            <v>33163</v>
          </cell>
          <cell r="C5530">
            <v>1</v>
          </cell>
          <cell r="D5530">
            <v>1</v>
          </cell>
          <cell r="Q5530">
            <v>2007</v>
          </cell>
          <cell r="R5530" t="str">
            <v>20071</v>
          </cell>
          <cell r="S5530">
            <v>39092</v>
          </cell>
          <cell r="T5530">
            <v>2238.52</v>
          </cell>
          <cell r="U5530">
            <v>2236.2022580645157</v>
          </cell>
          <cell r="V5530">
            <v>2076.2397534246529</v>
          </cell>
        </row>
        <row r="5531">
          <cell r="B5531">
            <v>33164</v>
          </cell>
          <cell r="C5531">
            <v>1</v>
          </cell>
          <cell r="D5531">
            <v>1</v>
          </cell>
          <cell r="Q5531">
            <v>2007</v>
          </cell>
          <cell r="R5531" t="str">
            <v>20071</v>
          </cell>
          <cell r="S5531">
            <v>39093</v>
          </cell>
          <cell r="T5531">
            <v>2250.6</v>
          </cell>
          <cell r="U5531">
            <v>2236.2022580645157</v>
          </cell>
          <cell r="V5531">
            <v>2076.2397534246529</v>
          </cell>
        </row>
        <row r="5532">
          <cell r="B5532">
            <v>33165</v>
          </cell>
          <cell r="C5532">
            <v>1</v>
          </cell>
          <cell r="D5532">
            <v>1</v>
          </cell>
          <cell r="Q5532">
            <v>2007</v>
          </cell>
          <cell r="R5532" t="str">
            <v>20071</v>
          </cell>
          <cell r="S5532">
            <v>39094</v>
          </cell>
          <cell r="T5532">
            <v>2231.48</v>
          </cell>
          <cell r="U5532">
            <v>2236.2022580645157</v>
          </cell>
          <cell r="V5532">
            <v>2076.2397534246529</v>
          </cell>
        </row>
        <row r="5533">
          <cell r="B5533">
            <v>33166</v>
          </cell>
          <cell r="C5533">
            <v>1</v>
          </cell>
          <cell r="D5533">
            <v>1</v>
          </cell>
          <cell r="Q5533">
            <v>2007</v>
          </cell>
          <cell r="R5533" t="str">
            <v>20071</v>
          </cell>
          <cell r="S5533">
            <v>39095</v>
          </cell>
          <cell r="T5533">
            <v>2221.35</v>
          </cell>
          <cell r="U5533">
            <v>2236.2022580645157</v>
          </cell>
          <cell r="V5533">
            <v>2076.2397534246529</v>
          </cell>
        </row>
        <row r="5534">
          <cell r="B5534">
            <v>33167</v>
          </cell>
          <cell r="C5534">
            <v>1</v>
          </cell>
          <cell r="D5534">
            <v>1</v>
          </cell>
          <cell r="Q5534">
            <v>2007</v>
          </cell>
          <cell r="R5534" t="str">
            <v>20071</v>
          </cell>
          <cell r="S5534">
            <v>39096</v>
          </cell>
          <cell r="T5534">
            <v>2221.35</v>
          </cell>
          <cell r="U5534">
            <v>2236.2022580645157</v>
          </cell>
          <cell r="V5534">
            <v>2076.2397534246529</v>
          </cell>
        </row>
        <row r="5535">
          <cell r="B5535">
            <v>33168</v>
          </cell>
          <cell r="C5535">
            <v>1</v>
          </cell>
          <cell r="D5535">
            <v>1</v>
          </cell>
          <cell r="Q5535">
            <v>2007</v>
          </cell>
          <cell r="R5535" t="str">
            <v>20071</v>
          </cell>
          <cell r="S5535">
            <v>39097</v>
          </cell>
          <cell r="T5535">
            <v>2221.35</v>
          </cell>
          <cell r="U5535">
            <v>2236.2022580645157</v>
          </cell>
          <cell r="V5535">
            <v>2076.2397534246529</v>
          </cell>
        </row>
        <row r="5536">
          <cell r="B5536">
            <v>33169</v>
          </cell>
          <cell r="C5536">
            <v>1</v>
          </cell>
          <cell r="D5536">
            <v>1</v>
          </cell>
          <cell r="Q5536">
            <v>2007</v>
          </cell>
          <cell r="R5536" t="str">
            <v>20071</v>
          </cell>
          <cell r="S5536">
            <v>39098</v>
          </cell>
          <cell r="T5536">
            <v>2221.35</v>
          </cell>
          <cell r="U5536">
            <v>2236.2022580645157</v>
          </cell>
          <cell r="V5536">
            <v>2076.2397534246529</v>
          </cell>
        </row>
        <row r="5537">
          <cell r="B5537">
            <v>33170</v>
          </cell>
          <cell r="C5537">
            <v>1</v>
          </cell>
          <cell r="D5537">
            <v>1</v>
          </cell>
          <cell r="Q5537">
            <v>2007</v>
          </cell>
          <cell r="R5537" t="str">
            <v>20071</v>
          </cell>
          <cell r="S5537">
            <v>39099</v>
          </cell>
          <cell r="T5537">
            <v>2221.96</v>
          </cell>
          <cell r="U5537">
            <v>2236.2022580645157</v>
          </cell>
          <cell r="V5537">
            <v>2076.2397534246529</v>
          </cell>
        </row>
        <row r="5538">
          <cell r="B5538">
            <v>33171</v>
          </cell>
          <cell r="C5538">
            <v>1</v>
          </cell>
          <cell r="D5538">
            <v>1</v>
          </cell>
          <cell r="Q5538">
            <v>2007</v>
          </cell>
          <cell r="R5538" t="str">
            <v>20071</v>
          </cell>
          <cell r="S5538">
            <v>39100</v>
          </cell>
          <cell r="T5538">
            <v>2224.2199999999998</v>
          </cell>
          <cell r="U5538">
            <v>2236.2022580645157</v>
          </cell>
          <cell r="V5538">
            <v>2076.2397534246529</v>
          </cell>
        </row>
        <row r="5539">
          <cell r="B5539">
            <v>33172</v>
          </cell>
          <cell r="C5539">
            <v>1</v>
          </cell>
          <cell r="D5539">
            <v>1</v>
          </cell>
          <cell r="Q5539">
            <v>2007</v>
          </cell>
          <cell r="R5539" t="str">
            <v>20071</v>
          </cell>
          <cell r="S5539">
            <v>39101</v>
          </cell>
          <cell r="T5539">
            <v>2226.06</v>
          </cell>
          <cell r="U5539">
            <v>2236.2022580645157</v>
          </cell>
          <cell r="V5539">
            <v>2076.2397534246529</v>
          </cell>
        </row>
        <row r="5540">
          <cell r="B5540">
            <v>33173</v>
          </cell>
          <cell r="C5540">
            <v>1</v>
          </cell>
          <cell r="D5540">
            <v>1</v>
          </cell>
          <cell r="Q5540">
            <v>2007</v>
          </cell>
          <cell r="R5540" t="str">
            <v>20071</v>
          </cell>
          <cell r="S5540">
            <v>39102</v>
          </cell>
          <cell r="T5540">
            <v>2229.29</v>
          </cell>
          <cell r="U5540">
            <v>2236.2022580645157</v>
          </cell>
          <cell r="V5540">
            <v>2076.2397534246529</v>
          </cell>
        </row>
        <row r="5541">
          <cell r="B5541">
            <v>33174</v>
          </cell>
          <cell r="C5541">
            <v>1</v>
          </cell>
          <cell r="D5541">
            <v>1</v>
          </cell>
          <cell r="Q5541">
            <v>2007</v>
          </cell>
          <cell r="R5541" t="str">
            <v>20071</v>
          </cell>
          <cell r="S5541">
            <v>39103</v>
          </cell>
          <cell r="T5541">
            <v>2229.29</v>
          </cell>
          <cell r="U5541">
            <v>2236.2022580645157</v>
          </cell>
          <cell r="V5541">
            <v>2076.2397534246529</v>
          </cell>
        </row>
        <row r="5542">
          <cell r="B5542">
            <v>33175</v>
          </cell>
          <cell r="C5542">
            <v>1</v>
          </cell>
          <cell r="D5542">
            <v>1</v>
          </cell>
          <cell r="Q5542">
            <v>2007</v>
          </cell>
          <cell r="R5542" t="str">
            <v>20071</v>
          </cell>
          <cell r="S5542">
            <v>39104</v>
          </cell>
          <cell r="T5542">
            <v>2229.29</v>
          </cell>
          <cell r="U5542">
            <v>2236.2022580645157</v>
          </cell>
          <cell r="V5542">
            <v>2076.2397534246529</v>
          </cell>
        </row>
        <row r="5543">
          <cell r="B5543">
            <v>33176</v>
          </cell>
          <cell r="C5543">
            <v>1</v>
          </cell>
          <cell r="D5543">
            <v>1</v>
          </cell>
          <cell r="Q5543">
            <v>2007</v>
          </cell>
          <cell r="R5543" t="str">
            <v>20071</v>
          </cell>
          <cell r="S5543">
            <v>39105</v>
          </cell>
          <cell r="T5543">
            <v>2240.3200000000002</v>
          </cell>
          <cell r="U5543">
            <v>2236.2022580645157</v>
          </cell>
          <cell r="V5543">
            <v>2076.2397534246529</v>
          </cell>
        </row>
        <row r="5544">
          <cell r="B5544">
            <v>33177</v>
          </cell>
          <cell r="C5544">
            <v>1</v>
          </cell>
          <cell r="D5544">
            <v>1</v>
          </cell>
          <cell r="Q5544">
            <v>2007</v>
          </cell>
          <cell r="R5544" t="str">
            <v>20071</v>
          </cell>
          <cell r="S5544">
            <v>39106</v>
          </cell>
          <cell r="T5544">
            <v>2250.38</v>
          </cell>
          <cell r="U5544">
            <v>2236.2022580645157</v>
          </cell>
          <cell r="V5544">
            <v>2076.2397534246529</v>
          </cell>
        </row>
        <row r="5545">
          <cell r="B5545">
            <v>33178</v>
          </cell>
          <cell r="C5545">
            <v>1</v>
          </cell>
          <cell r="D5545">
            <v>1</v>
          </cell>
          <cell r="Q5545">
            <v>2007</v>
          </cell>
          <cell r="R5545" t="str">
            <v>20071</v>
          </cell>
          <cell r="S5545">
            <v>39107</v>
          </cell>
          <cell r="T5545">
            <v>2254.67</v>
          </cell>
          <cell r="U5545">
            <v>2236.2022580645157</v>
          </cell>
          <cell r="V5545">
            <v>2076.2397534246529</v>
          </cell>
        </row>
        <row r="5546">
          <cell r="B5546">
            <v>33179</v>
          </cell>
          <cell r="C5546">
            <v>1</v>
          </cell>
          <cell r="D5546">
            <v>1</v>
          </cell>
          <cell r="Q5546">
            <v>2007</v>
          </cell>
          <cell r="R5546" t="str">
            <v>20071</v>
          </cell>
          <cell r="S5546">
            <v>39108</v>
          </cell>
          <cell r="T5546">
            <v>2252.88</v>
          </cell>
          <cell r="U5546">
            <v>2236.2022580645157</v>
          </cell>
          <cell r="V5546">
            <v>2076.2397534246529</v>
          </cell>
        </row>
        <row r="5547">
          <cell r="B5547">
            <v>33180</v>
          </cell>
          <cell r="C5547">
            <v>1</v>
          </cell>
          <cell r="D5547">
            <v>1</v>
          </cell>
          <cell r="Q5547">
            <v>2007</v>
          </cell>
          <cell r="R5547" t="str">
            <v>20071</v>
          </cell>
          <cell r="S5547">
            <v>39109</v>
          </cell>
          <cell r="T5547">
            <v>2259.4299999999998</v>
          </cell>
          <cell r="U5547">
            <v>2236.2022580645157</v>
          </cell>
          <cell r="V5547">
            <v>2076.2397534246529</v>
          </cell>
        </row>
        <row r="5548">
          <cell r="B5548">
            <v>33181</v>
          </cell>
          <cell r="C5548">
            <v>1</v>
          </cell>
          <cell r="D5548">
            <v>1</v>
          </cell>
          <cell r="Q5548">
            <v>2007</v>
          </cell>
          <cell r="R5548" t="str">
            <v>20071</v>
          </cell>
          <cell r="S5548">
            <v>39110</v>
          </cell>
          <cell r="T5548">
            <v>2259.4299999999998</v>
          </cell>
          <cell r="U5548">
            <v>2236.2022580645157</v>
          </cell>
          <cell r="V5548">
            <v>2076.2397534246529</v>
          </cell>
        </row>
        <row r="5549">
          <cell r="B5549">
            <v>33182</v>
          </cell>
          <cell r="C5549">
            <v>1</v>
          </cell>
          <cell r="D5549">
            <v>1</v>
          </cell>
          <cell r="Q5549">
            <v>2007</v>
          </cell>
          <cell r="R5549" t="str">
            <v>20071</v>
          </cell>
          <cell r="S5549">
            <v>39111</v>
          </cell>
          <cell r="T5549">
            <v>2259.4299999999998</v>
          </cell>
          <cell r="U5549">
            <v>2236.2022580645157</v>
          </cell>
          <cell r="V5549">
            <v>2076.2397534246529</v>
          </cell>
        </row>
        <row r="5550">
          <cell r="B5550">
            <v>33183</v>
          </cell>
          <cell r="C5550">
            <v>1</v>
          </cell>
          <cell r="D5550">
            <v>1</v>
          </cell>
          <cell r="Q5550">
            <v>2007</v>
          </cell>
          <cell r="R5550" t="str">
            <v>20071</v>
          </cell>
          <cell r="S5550">
            <v>39112</v>
          </cell>
          <cell r="T5550">
            <v>2261.2199999999998</v>
          </cell>
          <cell r="U5550">
            <v>2236.2022580645157</v>
          </cell>
          <cell r="V5550">
            <v>2076.2397534246529</v>
          </cell>
        </row>
        <row r="5551">
          <cell r="B5551">
            <v>33184</v>
          </cell>
          <cell r="C5551">
            <v>1</v>
          </cell>
          <cell r="D5551">
            <v>1</v>
          </cell>
          <cell r="Q5551">
            <v>2007</v>
          </cell>
          <cell r="R5551" t="str">
            <v>20071</v>
          </cell>
          <cell r="S5551">
            <v>39113</v>
          </cell>
          <cell r="T5551">
            <v>2259.7199999999998</v>
          </cell>
          <cell r="U5551">
            <v>2236.2022580645157</v>
          </cell>
          <cell r="V5551">
            <v>2076.2397534246529</v>
          </cell>
        </row>
        <row r="5552">
          <cell r="B5552">
            <v>33185</v>
          </cell>
          <cell r="C5552">
            <v>1</v>
          </cell>
          <cell r="D5552">
            <v>1</v>
          </cell>
          <cell r="Q5552">
            <v>2007</v>
          </cell>
          <cell r="R5552" t="str">
            <v>20072</v>
          </cell>
          <cell r="S5552">
            <v>39114</v>
          </cell>
          <cell r="T5552">
            <v>2255.17</v>
          </cell>
          <cell r="U5552">
            <v>2227.5696428571423</v>
          </cell>
          <cell r="V5552">
            <v>2076.2397534246529</v>
          </cell>
        </row>
        <row r="5553">
          <cell r="B5553">
            <v>33186</v>
          </cell>
          <cell r="C5553">
            <v>1</v>
          </cell>
          <cell r="D5553">
            <v>1</v>
          </cell>
          <cell r="Q5553">
            <v>2007</v>
          </cell>
          <cell r="R5553" t="str">
            <v>20072</v>
          </cell>
          <cell r="S5553">
            <v>39115</v>
          </cell>
          <cell r="T5553">
            <v>2246.06</v>
          </cell>
          <cell r="U5553">
            <v>2227.5696428571423</v>
          </cell>
          <cell r="V5553">
            <v>2076.2397534246529</v>
          </cell>
        </row>
        <row r="5554">
          <cell r="B5554">
            <v>33187</v>
          </cell>
          <cell r="C5554">
            <v>1</v>
          </cell>
          <cell r="D5554">
            <v>1</v>
          </cell>
          <cell r="Q5554">
            <v>2007</v>
          </cell>
          <cell r="R5554" t="str">
            <v>20072</v>
          </cell>
          <cell r="S5554">
            <v>39116</v>
          </cell>
          <cell r="T5554">
            <v>2241.5300000000002</v>
          </cell>
          <cell r="U5554">
            <v>2227.5696428571423</v>
          </cell>
          <cell r="V5554">
            <v>2076.2397534246529</v>
          </cell>
        </row>
        <row r="5555">
          <cell r="B5555">
            <v>33188</v>
          </cell>
          <cell r="C5555">
            <v>1</v>
          </cell>
          <cell r="D5555">
            <v>1</v>
          </cell>
          <cell r="Q5555">
            <v>2007</v>
          </cell>
          <cell r="R5555" t="str">
            <v>20072</v>
          </cell>
          <cell r="S5555">
            <v>39117</v>
          </cell>
          <cell r="T5555">
            <v>2241.5300000000002</v>
          </cell>
          <cell r="U5555">
            <v>2227.5696428571423</v>
          </cell>
          <cell r="V5555">
            <v>2076.2397534246529</v>
          </cell>
        </row>
        <row r="5556">
          <cell r="B5556">
            <v>33189</v>
          </cell>
          <cell r="C5556">
            <v>1</v>
          </cell>
          <cell r="D5556">
            <v>1</v>
          </cell>
          <cell r="Q5556">
            <v>2007</v>
          </cell>
          <cell r="R5556" t="str">
            <v>20072</v>
          </cell>
          <cell r="S5556">
            <v>39118</v>
          </cell>
          <cell r="T5556">
            <v>2241.5300000000002</v>
          </cell>
          <cell r="U5556">
            <v>2227.5696428571423</v>
          </cell>
          <cell r="V5556">
            <v>2076.2397534246529</v>
          </cell>
        </row>
        <row r="5557">
          <cell r="B5557">
            <v>33190</v>
          </cell>
          <cell r="C5557">
            <v>1</v>
          </cell>
          <cell r="D5557">
            <v>1</v>
          </cell>
          <cell r="Q5557">
            <v>2007</v>
          </cell>
          <cell r="R5557" t="str">
            <v>20072</v>
          </cell>
          <cell r="S5557">
            <v>39119</v>
          </cell>
          <cell r="T5557">
            <v>2229.3000000000002</v>
          </cell>
          <cell r="U5557">
            <v>2227.5696428571423</v>
          </cell>
          <cell r="V5557">
            <v>2076.2397534246529</v>
          </cell>
        </row>
        <row r="5558">
          <cell r="B5558">
            <v>33191</v>
          </cell>
          <cell r="C5558">
            <v>1</v>
          </cell>
          <cell r="D5558">
            <v>1</v>
          </cell>
          <cell r="Q5558">
            <v>2007</v>
          </cell>
          <cell r="R5558" t="str">
            <v>20072</v>
          </cell>
          <cell r="S5558">
            <v>39120</v>
          </cell>
          <cell r="T5558">
            <v>2232.37</v>
          </cell>
          <cell r="U5558">
            <v>2227.5696428571423</v>
          </cell>
          <cell r="V5558">
            <v>2076.2397534246529</v>
          </cell>
        </row>
        <row r="5559">
          <cell r="B5559">
            <v>33192</v>
          </cell>
          <cell r="C5559">
            <v>1</v>
          </cell>
          <cell r="D5559">
            <v>1</v>
          </cell>
          <cell r="Q5559">
            <v>2007</v>
          </cell>
          <cell r="R5559" t="str">
            <v>20072</v>
          </cell>
          <cell r="S5559">
            <v>39121</v>
          </cell>
          <cell r="T5559">
            <v>2235.3000000000002</v>
          </cell>
          <cell r="U5559">
            <v>2227.5696428571423</v>
          </cell>
          <cell r="V5559">
            <v>2076.2397534246529</v>
          </cell>
        </row>
        <row r="5560">
          <cell r="B5560">
            <v>33193</v>
          </cell>
          <cell r="C5560">
            <v>1</v>
          </cell>
          <cell r="D5560">
            <v>1</v>
          </cell>
          <cell r="Q5560">
            <v>2007</v>
          </cell>
          <cell r="R5560" t="str">
            <v>20072</v>
          </cell>
          <cell r="S5560">
            <v>39122</v>
          </cell>
          <cell r="T5560">
            <v>2239.1999999999998</v>
          </cell>
          <cell r="U5560">
            <v>2227.5696428571423</v>
          </cell>
          <cell r="V5560">
            <v>2076.2397534246529</v>
          </cell>
        </row>
        <row r="5561">
          <cell r="B5561">
            <v>33194</v>
          </cell>
          <cell r="C5561">
            <v>1</v>
          </cell>
          <cell r="D5561">
            <v>1</v>
          </cell>
          <cell r="Q5561">
            <v>2007</v>
          </cell>
          <cell r="R5561" t="str">
            <v>20072</v>
          </cell>
          <cell r="S5561">
            <v>39123</v>
          </cell>
          <cell r="T5561">
            <v>2229.87</v>
          </cell>
          <cell r="U5561">
            <v>2227.5696428571423</v>
          </cell>
          <cell r="V5561">
            <v>2076.2397534246529</v>
          </cell>
        </row>
        <row r="5562">
          <cell r="B5562">
            <v>33195</v>
          </cell>
          <cell r="C5562">
            <v>1</v>
          </cell>
          <cell r="D5562">
            <v>1</v>
          </cell>
          <cell r="Q5562">
            <v>2007</v>
          </cell>
          <cell r="R5562" t="str">
            <v>20072</v>
          </cell>
          <cell r="S5562">
            <v>39124</v>
          </cell>
          <cell r="T5562">
            <v>2229.87</v>
          </cell>
          <cell r="U5562">
            <v>2227.5696428571423</v>
          </cell>
          <cell r="V5562">
            <v>2076.2397534246529</v>
          </cell>
        </row>
        <row r="5563">
          <cell r="B5563">
            <v>33196</v>
          </cell>
          <cell r="C5563">
            <v>1</v>
          </cell>
          <cell r="D5563">
            <v>1</v>
          </cell>
          <cell r="Q5563">
            <v>2007</v>
          </cell>
          <cell r="R5563" t="str">
            <v>20072</v>
          </cell>
          <cell r="S5563">
            <v>39125</v>
          </cell>
          <cell r="T5563">
            <v>2229.87</v>
          </cell>
          <cell r="U5563">
            <v>2227.5696428571423</v>
          </cell>
          <cell r="V5563">
            <v>2076.2397534246529</v>
          </cell>
        </row>
        <row r="5564">
          <cell r="B5564">
            <v>33197</v>
          </cell>
          <cell r="C5564">
            <v>1</v>
          </cell>
          <cell r="D5564">
            <v>1</v>
          </cell>
          <cell r="Q5564">
            <v>2007</v>
          </cell>
          <cell r="R5564" t="str">
            <v>20072</v>
          </cell>
          <cell r="S5564">
            <v>39126</v>
          </cell>
          <cell r="T5564">
            <v>2230.4</v>
          </cell>
          <cell r="U5564">
            <v>2227.5696428571423</v>
          </cell>
          <cell r="V5564">
            <v>2076.2397534246529</v>
          </cell>
        </row>
        <row r="5565">
          <cell r="B5565">
            <v>33198</v>
          </cell>
          <cell r="C5565">
            <v>1</v>
          </cell>
          <cell r="D5565">
            <v>1</v>
          </cell>
          <cell r="Q5565">
            <v>2007</v>
          </cell>
          <cell r="R5565" t="str">
            <v>20072</v>
          </cell>
          <cell r="S5565">
            <v>39127</v>
          </cell>
          <cell r="T5565">
            <v>2223.3000000000002</v>
          </cell>
          <cell r="U5565">
            <v>2227.5696428571423</v>
          </cell>
          <cell r="V5565">
            <v>2076.2397534246529</v>
          </cell>
        </row>
        <row r="5566">
          <cell r="B5566">
            <v>33199</v>
          </cell>
          <cell r="C5566">
            <v>1</v>
          </cell>
          <cell r="D5566">
            <v>1</v>
          </cell>
          <cell r="Q5566">
            <v>2007</v>
          </cell>
          <cell r="R5566" t="str">
            <v>20072</v>
          </cell>
          <cell r="S5566">
            <v>39128</v>
          </cell>
          <cell r="T5566">
            <v>2221.4299999999998</v>
          </cell>
          <cell r="U5566">
            <v>2227.5696428571423</v>
          </cell>
          <cell r="V5566">
            <v>2076.2397534246529</v>
          </cell>
        </row>
        <row r="5567">
          <cell r="B5567">
            <v>33200</v>
          </cell>
          <cell r="C5567">
            <v>1</v>
          </cell>
          <cell r="D5567">
            <v>1</v>
          </cell>
          <cell r="Q5567">
            <v>2007</v>
          </cell>
          <cell r="R5567" t="str">
            <v>20072</v>
          </cell>
          <cell r="S5567">
            <v>39129</v>
          </cell>
          <cell r="T5567">
            <v>2219.15</v>
          </cell>
          <cell r="U5567">
            <v>2227.5696428571423</v>
          </cell>
          <cell r="V5567">
            <v>2076.2397534246529</v>
          </cell>
        </row>
        <row r="5568">
          <cell r="B5568">
            <v>33201</v>
          </cell>
          <cell r="C5568">
            <v>1</v>
          </cell>
          <cell r="D5568">
            <v>1</v>
          </cell>
          <cell r="Q5568">
            <v>2007</v>
          </cell>
          <cell r="R5568" t="str">
            <v>20072</v>
          </cell>
          <cell r="S5568">
            <v>39130</v>
          </cell>
          <cell r="T5568">
            <v>2221.6999999999998</v>
          </cell>
          <cell r="U5568">
            <v>2227.5696428571423</v>
          </cell>
          <cell r="V5568">
            <v>2076.2397534246529</v>
          </cell>
        </row>
        <row r="5569">
          <cell r="B5569">
            <v>33202</v>
          </cell>
          <cell r="C5569">
            <v>1</v>
          </cell>
          <cell r="D5569">
            <v>1</v>
          </cell>
          <cell r="Q5569">
            <v>2007</v>
          </cell>
          <cell r="R5569" t="str">
            <v>20072</v>
          </cell>
          <cell r="S5569">
            <v>39131</v>
          </cell>
          <cell r="T5569">
            <v>2221.6999999999998</v>
          </cell>
          <cell r="U5569">
            <v>2227.5696428571423</v>
          </cell>
          <cell r="V5569">
            <v>2076.2397534246529</v>
          </cell>
        </row>
        <row r="5570">
          <cell r="B5570">
            <v>33203</v>
          </cell>
          <cell r="C5570">
            <v>1</v>
          </cell>
          <cell r="D5570">
            <v>1</v>
          </cell>
          <cell r="Q5570">
            <v>2007</v>
          </cell>
          <cell r="R5570" t="str">
            <v>20072</v>
          </cell>
          <cell r="S5570">
            <v>39132</v>
          </cell>
          <cell r="T5570">
            <v>2221.6999999999998</v>
          </cell>
          <cell r="U5570">
            <v>2227.5696428571423</v>
          </cell>
          <cell r="V5570">
            <v>2076.2397534246529</v>
          </cell>
        </row>
        <row r="5571">
          <cell r="B5571">
            <v>33204</v>
          </cell>
          <cell r="C5571">
            <v>1</v>
          </cell>
          <cell r="D5571">
            <v>1</v>
          </cell>
          <cell r="Q5571">
            <v>2007</v>
          </cell>
          <cell r="R5571" t="str">
            <v>20072</v>
          </cell>
          <cell r="S5571">
            <v>39133</v>
          </cell>
          <cell r="T5571">
            <v>2221.6999999999998</v>
          </cell>
          <cell r="U5571">
            <v>2227.5696428571423</v>
          </cell>
          <cell r="V5571">
            <v>2076.2397534246529</v>
          </cell>
        </row>
        <row r="5572">
          <cell r="B5572">
            <v>33205</v>
          </cell>
          <cell r="C5572">
            <v>1</v>
          </cell>
          <cell r="D5572">
            <v>1</v>
          </cell>
          <cell r="Q5572">
            <v>2007</v>
          </cell>
          <cell r="R5572" t="str">
            <v>20072</v>
          </cell>
          <cell r="S5572">
            <v>39134</v>
          </cell>
          <cell r="T5572">
            <v>2220.7600000000002</v>
          </cell>
          <cell r="U5572">
            <v>2227.5696428571423</v>
          </cell>
          <cell r="V5572">
            <v>2076.2397534246529</v>
          </cell>
        </row>
        <row r="5573">
          <cell r="B5573">
            <v>33206</v>
          </cell>
          <cell r="C5573">
            <v>1</v>
          </cell>
          <cell r="D5573">
            <v>1</v>
          </cell>
          <cell r="Q5573">
            <v>2007</v>
          </cell>
          <cell r="R5573" t="str">
            <v>20072</v>
          </cell>
          <cell r="S5573">
            <v>39135</v>
          </cell>
          <cell r="T5573">
            <v>2218.7800000000002</v>
          </cell>
          <cell r="U5573">
            <v>2227.5696428571423</v>
          </cell>
          <cell r="V5573">
            <v>2076.2397534246529</v>
          </cell>
        </row>
        <row r="5574">
          <cell r="B5574">
            <v>33207</v>
          </cell>
          <cell r="C5574">
            <v>1</v>
          </cell>
          <cell r="D5574">
            <v>1</v>
          </cell>
          <cell r="Q5574">
            <v>2007</v>
          </cell>
          <cell r="R5574" t="str">
            <v>20072</v>
          </cell>
          <cell r="S5574">
            <v>39136</v>
          </cell>
          <cell r="T5574">
            <v>2214.44</v>
          </cell>
          <cell r="U5574">
            <v>2227.5696428571423</v>
          </cell>
          <cell r="V5574">
            <v>2076.2397534246529</v>
          </cell>
        </row>
        <row r="5575">
          <cell r="B5575">
            <v>33208</v>
          </cell>
          <cell r="C5575">
            <v>1</v>
          </cell>
          <cell r="D5575">
            <v>1</v>
          </cell>
          <cell r="Q5575">
            <v>2007</v>
          </cell>
          <cell r="R5575" t="str">
            <v>20072</v>
          </cell>
          <cell r="S5575">
            <v>39137</v>
          </cell>
          <cell r="T5575">
            <v>2216.5700000000002</v>
          </cell>
          <cell r="U5575">
            <v>2227.5696428571423</v>
          </cell>
          <cell r="V5575">
            <v>2076.2397534246529</v>
          </cell>
        </row>
        <row r="5576">
          <cell r="B5576">
            <v>33209</v>
          </cell>
          <cell r="C5576">
            <v>1</v>
          </cell>
          <cell r="D5576">
            <v>1</v>
          </cell>
          <cell r="Q5576">
            <v>2007</v>
          </cell>
          <cell r="R5576" t="str">
            <v>20072</v>
          </cell>
          <cell r="S5576">
            <v>39138</v>
          </cell>
          <cell r="T5576">
            <v>2216.5700000000002</v>
          </cell>
          <cell r="U5576">
            <v>2227.5696428571423</v>
          </cell>
          <cell r="V5576">
            <v>2076.2397534246529</v>
          </cell>
        </row>
        <row r="5577">
          <cell r="B5577">
            <v>33210</v>
          </cell>
          <cell r="C5577">
            <v>1</v>
          </cell>
          <cell r="D5577">
            <v>1</v>
          </cell>
          <cell r="Q5577">
            <v>2007</v>
          </cell>
          <cell r="R5577" t="str">
            <v>20072</v>
          </cell>
          <cell r="S5577">
            <v>39139</v>
          </cell>
          <cell r="T5577">
            <v>2216.5700000000002</v>
          </cell>
          <cell r="U5577">
            <v>2227.5696428571423</v>
          </cell>
          <cell r="V5577">
            <v>2076.2397534246529</v>
          </cell>
        </row>
        <row r="5578">
          <cell r="B5578">
            <v>33211</v>
          </cell>
          <cell r="C5578">
            <v>1</v>
          </cell>
          <cell r="D5578">
            <v>1</v>
          </cell>
          <cell r="Q5578">
            <v>2007</v>
          </cell>
          <cell r="R5578" t="str">
            <v>20072</v>
          </cell>
          <cell r="S5578">
            <v>39140</v>
          </cell>
          <cell r="T5578">
            <v>2211.46</v>
          </cell>
          <cell r="U5578">
            <v>2227.5696428571423</v>
          </cell>
          <cell r="V5578">
            <v>2076.2397534246529</v>
          </cell>
        </row>
        <row r="5579">
          <cell r="B5579">
            <v>33212</v>
          </cell>
          <cell r="C5579">
            <v>1</v>
          </cell>
          <cell r="D5579">
            <v>1</v>
          </cell>
          <cell r="Q5579">
            <v>2007</v>
          </cell>
          <cell r="R5579" t="str">
            <v>20072</v>
          </cell>
          <cell r="S5579">
            <v>39141</v>
          </cell>
          <cell r="T5579">
            <v>2224.12</v>
          </cell>
          <cell r="U5579">
            <v>2227.5696428571423</v>
          </cell>
          <cell r="V5579">
            <v>2076.2397534246529</v>
          </cell>
        </row>
        <row r="5580">
          <cell r="B5580">
            <v>33213</v>
          </cell>
          <cell r="C5580">
            <v>1</v>
          </cell>
          <cell r="D5580">
            <v>1</v>
          </cell>
          <cell r="Q5580">
            <v>2007</v>
          </cell>
          <cell r="R5580" t="str">
            <v>20073</v>
          </cell>
          <cell r="S5580">
            <v>39142</v>
          </cell>
          <cell r="T5580">
            <v>2231.94</v>
          </cell>
          <cell r="U5580">
            <v>2202.8445161290324</v>
          </cell>
          <cell r="V5580">
            <v>2076.2397534246529</v>
          </cell>
        </row>
        <row r="5581">
          <cell r="B5581">
            <v>33214</v>
          </cell>
          <cell r="C5581">
            <v>1</v>
          </cell>
          <cell r="D5581">
            <v>1</v>
          </cell>
          <cell r="Q5581">
            <v>2007</v>
          </cell>
          <cell r="R5581" t="str">
            <v>20073</v>
          </cell>
          <cell r="S5581">
            <v>39143</v>
          </cell>
          <cell r="T5581">
            <v>2246.88</v>
          </cell>
          <cell r="U5581">
            <v>2202.8445161290324</v>
          </cell>
          <cell r="V5581">
            <v>2076.2397534246529</v>
          </cell>
        </row>
        <row r="5582">
          <cell r="B5582">
            <v>33215</v>
          </cell>
          <cell r="C5582">
            <v>1</v>
          </cell>
          <cell r="D5582">
            <v>1</v>
          </cell>
          <cell r="Q5582">
            <v>2007</v>
          </cell>
          <cell r="R5582" t="str">
            <v>20073</v>
          </cell>
          <cell r="S5582">
            <v>39144</v>
          </cell>
          <cell r="T5582">
            <v>2242.62</v>
          </cell>
          <cell r="U5582">
            <v>2202.8445161290324</v>
          </cell>
          <cell r="V5582">
            <v>2076.2397534246529</v>
          </cell>
        </row>
        <row r="5583">
          <cell r="B5583">
            <v>33216</v>
          </cell>
          <cell r="C5583">
            <v>1</v>
          </cell>
          <cell r="D5583">
            <v>1</v>
          </cell>
          <cell r="Q5583">
            <v>2007</v>
          </cell>
          <cell r="R5583" t="str">
            <v>20073</v>
          </cell>
          <cell r="S5583">
            <v>39145</v>
          </cell>
          <cell r="T5583">
            <v>2242.62</v>
          </cell>
          <cell r="U5583">
            <v>2202.8445161290324</v>
          </cell>
          <cell r="V5583">
            <v>2076.2397534246529</v>
          </cell>
        </row>
        <row r="5584">
          <cell r="B5584">
            <v>33217</v>
          </cell>
          <cell r="C5584">
            <v>1</v>
          </cell>
          <cell r="D5584">
            <v>1</v>
          </cell>
          <cell r="Q5584">
            <v>2007</v>
          </cell>
          <cell r="R5584" t="str">
            <v>20073</v>
          </cell>
          <cell r="S5584">
            <v>39146</v>
          </cell>
          <cell r="T5584">
            <v>2242.62</v>
          </cell>
          <cell r="U5584">
            <v>2202.8445161290324</v>
          </cell>
          <cell r="V5584">
            <v>2076.2397534246529</v>
          </cell>
        </row>
        <row r="5585">
          <cell r="B5585">
            <v>33218</v>
          </cell>
          <cell r="C5585">
            <v>1</v>
          </cell>
          <cell r="D5585">
            <v>1</v>
          </cell>
          <cell r="Q5585">
            <v>2007</v>
          </cell>
          <cell r="R5585" t="str">
            <v>20073</v>
          </cell>
          <cell r="S5585">
            <v>39147</v>
          </cell>
          <cell r="T5585">
            <v>2245.71</v>
          </cell>
          <cell r="U5585">
            <v>2202.8445161290324</v>
          </cell>
          <cell r="V5585">
            <v>2076.2397534246529</v>
          </cell>
        </row>
        <row r="5586">
          <cell r="B5586">
            <v>33219</v>
          </cell>
          <cell r="C5586">
            <v>1</v>
          </cell>
          <cell r="D5586">
            <v>1</v>
          </cell>
          <cell r="Q5586">
            <v>2007</v>
          </cell>
          <cell r="R5586" t="str">
            <v>20073</v>
          </cell>
          <cell r="S5586">
            <v>39148</v>
          </cell>
          <cell r="T5586">
            <v>2222.4499999999998</v>
          </cell>
          <cell r="U5586">
            <v>2202.8445161290324</v>
          </cell>
          <cell r="V5586">
            <v>2076.2397534246529</v>
          </cell>
        </row>
        <row r="5587">
          <cell r="B5587">
            <v>33220</v>
          </cell>
          <cell r="C5587">
            <v>1</v>
          </cell>
          <cell r="D5587">
            <v>1</v>
          </cell>
          <cell r="Q5587">
            <v>2007</v>
          </cell>
          <cell r="R5587" t="str">
            <v>20073</v>
          </cell>
          <cell r="S5587">
            <v>39149</v>
          </cell>
          <cell r="T5587">
            <v>2218.94</v>
          </cell>
          <cell r="U5587">
            <v>2202.8445161290324</v>
          </cell>
          <cell r="V5587">
            <v>2076.2397534246529</v>
          </cell>
        </row>
        <row r="5588">
          <cell r="B5588">
            <v>33221</v>
          </cell>
          <cell r="C5588">
            <v>1</v>
          </cell>
          <cell r="D5588">
            <v>1</v>
          </cell>
          <cell r="Q5588">
            <v>2007</v>
          </cell>
          <cell r="R5588" t="str">
            <v>20073</v>
          </cell>
          <cell r="S5588">
            <v>39150</v>
          </cell>
          <cell r="T5588">
            <v>2214.0500000000002</v>
          </cell>
          <cell r="U5588">
            <v>2202.8445161290324</v>
          </cell>
          <cell r="V5588">
            <v>2076.2397534246529</v>
          </cell>
        </row>
        <row r="5589">
          <cell r="B5589">
            <v>33222</v>
          </cell>
          <cell r="C5589">
            <v>1</v>
          </cell>
          <cell r="D5589">
            <v>1</v>
          </cell>
          <cell r="Q5589">
            <v>2007</v>
          </cell>
          <cell r="R5589" t="str">
            <v>20073</v>
          </cell>
          <cell r="S5589">
            <v>39151</v>
          </cell>
          <cell r="T5589">
            <v>2210.98</v>
          </cell>
          <cell r="U5589">
            <v>2202.8445161290324</v>
          </cell>
          <cell r="V5589">
            <v>2076.2397534246529</v>
          </cell>
        </row>
        <row r="5590">
          <cell r="B5590">
            <v>33223</v>
          </cell>
          <cell r="C5590">
            <v>1</v>
          </cell>
          <cell r="D5590">
            <v>1</v>
          </cell>
          <cell r="Q5590">
            <v>2007</v>
          </cell>
          <cell r="R5590" t="str">
            <v>20073</v>
          </cell>
          <cell r="S5590">
            <v>39152</v>
          </cell>
          <cell r="T5590">
            <v>2210.98</v>
          </cell>
          <cell r="U5590">
            <v>2202.8445161290324</v>
          </cell>
          <cell r="V5590">
            <v>2076.2397534246529</v>
          </cell>
        </row>
        <row r="5591">
          <cell r="B5591">
            <v>33224</v>
          </cell>
          <cell r="C5591">
            <v>1</v>
          </cell>
          <cell r="D5591">
            <v>1</v>
          </cell>
          <cell r="Q5591">
            <v>2007</v>
          </cell>
          <cell r="R5591" t="str">
            <v>20073</v>
          </cell>
          <cell r="S5591">
            <v>39153</v>
          </cell>
          <cell r="T5591">
            <v>2210.98</v>
          </cell>
          <cell r="U5591">
            <v>2202.8445161290324</v>
          </cell>
          <cell r="V5591">
            <v>2076.2397534246529</v>
          </cell>
        </row>
        <row r="5592">
          <cell r="B5592">
            <v>33225</v>
          </cell>
          <cell r="C5592">
            <v>1</v>
          </cell>
          <cell r="D5592">
            <v>1</v>
          </cell>
          <cell r="Q5592">
            <v>2007</v>
          </cell>
          <cell r="R5592" t="str">
            <v>20073</v>
          </cell>
          <cell r="S5592">
            <v>39154</v>
          </cell>
          <cell r="T5592">
            <v>2205.77</v>
          </cell>
          <cell r="U5592">
            <v>2202.8445161290324</v>
          </cell>
          <cell r="V5592">
            <v>2076.2397534246529</v>
          </cell>
        </row>
        <row r="5593">
          <cell r="B5593">
            <v>33226</v>
          </cell>
          <cell r="C5593">
            <v>1</v>
          </cell>
          <cell r="D5593">
            <v>1</v>
          </cell>
          <cell r="Q5593">
            <v>2007</v>
          </cell>
          <cell r="R5593" t="str">
            <v>20073</v>
          </cell>
          <cell r="S5593">
            <v>39155</v>
          </cell>
          <cell r="T5593">
            <v>2206.38</v>
          </cell>
          <cell r="U5593">
            <v>2202.8445161290324</v>
          </cell>
          <cell r="V5593">
            <v>2076.2397534246529</v>
          </cell>
        </row>
        <row r="5594">
          <cell r="B5594">
            <v>33227</v>
          </cell>
          <cell r="C5594">
            <v>1</v>
          </cell>
          <cell r="D5594">
            <v>1</v>
          </cell>
          <cell r="Q5594">
            <v>2007</v>
          </cell>
          <cell r="R5594" t="str">
            <v>20073</v>
          </cell>
          <cell r="S5594">
            <v>39156</v>
          </cell>
          <cell r="T5594">
            <v>2210.12</v>
          </cell>
          <cell r="U5594">
            <v>2202.8445161290324</v>
          </cell>
          <cell r="V5594">
            <v>2076.2397534246529</v>
          </cell>
        </row>
        <row r="5595">
          <cell r="B5595">
            <v>33228</v>
          </cell>
          <cell r="C5595">
            <v>1</v>
          </cell>
          <cell r="D5595">
            <v>1</v>
          </cell>
          <cell r="Q5595">
            <v>2007</v>
          </cell>
          <cell r="R5595" t="str">
            <v>20073</v>
          </cell>
          <cell r="S5595">
            <v>39157</v>
          </cell>
          <cell r="T5595">
            <v>2197.7600000000002</v>
          </cell>
          <cell r="U5595">
            <v>2202.8445161290324</v>
          </cell>
          <cell r="V5595">
            <v>2076.2397534246529</v>
          </cell>
        </row>
        <row r="5596">
          <cell r="B5596">
            <v>33229</v>
          </cell>
          <cell r="C5596">
            <v>1</v>
          </cell>
          <cell r="D5596">
            <v>1</v>
          </cell>
          <cell r="Q5596">
            <v>2007</v>
          </cell>
          <cell r="R5596" t="str">
            <v>20073</v>
          </cell>
          <cell r="S5596">
            <v>39158</v>
          </cell>
          <cell r="T5596">
            <v>2204.0500000000002</v>
          </cell>
          <cell r="U5596">
            <v>2202.8445161290324</v>
          </cell>
          <cell r="V5596">
            <v>2076.2397534246529</v>
          </cell>
        </row>
        <row r="5597">
          <cell r="B5597">
            <v>33230</v>
          </cell>
          <cell r="C5597">
            <v>1</v>
          </cell>
          <cell r="D5597">
            <v>1</v>
          </cell>
          <cell r="Q5597">
            <v>2007</v>
          </cell>
          <cell r="R5597" t="str">
            <v>20073</v>
          </cell>
          <cell r="S5597">
            <v>39159</v>
          </cell>
          <cell r="T5597">
            <v>2204.0500000000002</v>
          </cell>
          <cell r="U5597">
            <v>2202.8445161290324</v>
          </cell>
          <cell r="V5597">
            <v>2076.2397534246529</v>
          </cell>
        </row>
        <row r="5598">
          <cell r="B5598">
            <v>33231</v>
          </cell>
          <cell r="C5598">
            <v>1</v>
          </cell>
          <cell r="D5598">
            <v>1</v>
          </cell>
          <cell r="Q5598">
            <v>2007</v>
          </cell>
          <cell r="R5598" t="str">
            <v>20073</v>
          </cell>
          <cell r="S5598">
            <v>39160</v>
          </cell>
          <cell r="T5598">
            <v>2204.0500000000002</v>
          </cell>
          <cell r="U5598">
            <v>2202.8445161290324</v>
          </cell>
          <cell r="V5598">
            <v>2076.2397534246529</v>
          </cell>
        </row>
        <row r="5599">
          <cell r="B5599">
            <v>33232</v>
          </cell>
          <cell r="C5599">
            <v>1</v>
          </cell>
          <cell r="D5599">
            <v>1</v>
          </cell>
          <cell r="Q5599">
            <v>2007</v>
          </cell>
          <cell r="R5599" t="str">
            <v>20073</v>
          </cell>
          <cell r="S5599">
            <v>39161</v>
          </cell>
          <cell r="T5599">
            <v>2204.0500000000002</v>
          </cell>
          <cell r="U5599">
            <v>2202.8445161290324</v>
          </cell>
          <cell r="V5599">
            <v>2076.2397534246529</v>
          </cell>
        </row>
        <row r="5600">
          <cell r="B5600">
            <v>33233</v>
          </cell>
          <cell r="C5600">
            <v>1</v>
          </cell>
          <cell r="D5600">
            <v>1</v>
          </cell>
          <cell r="Q5600">
            <v>2007</v>
          </cell>
          <cell r="R5600" t="str">
            <v>20073</v>
          </cell>
          <cell r="S5600">
            <v>39162</v>
          </cell>
          <cell r="T5600">
            <v>2186.21</v>
          </cell>
          <cell r="U5600">
            <v>2202.8445161290324</v>
          </cell>
          <cell r="V5600">
            <v>2076.2397534246529</v>
          </cell>
        </row>
        <row r="5601">
          <cell r="B5601">
            <v>33234</v>
          </cell>
          <cell r="C5601">
            <v>1</v>
          </cell>
          <cell r="D5601">
            <v>1</v>
          </cell>
          <cell r="Q5601">
            <v>2007</v>
          </cell>
          <cell r="R5601" t="str">
            <v>20073</v>
          </cell>
          <cell r="S5601">
            <v>39163</v>
          </cell>
          <cell r="T5601">
            <v>2172.6</v>
          </cell>
          <cell r="U5601">
            <v>2202.8445161290324</v>
          </cell>
          <cell r="V5601">
            <v>2076.2397534246529</v>
          </cell>
        </row>
        <row r="5602">
          <cell r="B5602">
            <v>33235</v>
          </cell>
          <cell r="C5602">
            <v>1</v>
          </cell>
          <cell r="D5602">
            <v>1</v>
          </cell>
          <cell r="Q5602">
            <v>2007</v>
          </cell>
          <cell r="R5602" t="str">
            <v>20073</v>
          </cell>
          <cell r="S5602">
            <v>39164</v>
          </cell>
          <cell r="T5602">
            <v>2168.9499999999998</v>
          </cell>
          <cell r="U5602">
            <v>2202.8445161290324</v>
          </cell>
          <cell r="V5602">
            <v>2076.2397534246529</v>
          </cell>
        </row>
        <row r="5603">
          <cell r="B5603">
            <v>33236</v>
          </cell>
          <cell r="C5603">
            <v>1</v>
          </cell>
          <cell r="D5603">
            <v>1</v>
          </cell>
          <cell r="Q5603">
            <v>2007</v>
          </cell>
          <cell r="R5603" t="str">
            <v>20073</v>
          </cell>
          <cell r="S5603">
            <v>39165</v>
          </cell>
          <cell r="T5603">
            <v>2174.7199999999998</v>
          </cell>
          <cell r="U5603">
            <v>2202.8445161290324</v>
          </cell>
          <cell r="V5603">
            <v>2076.2397534246529</v>
          </cell>
        </row>
        <row r="5604">
          <cell r="B5604">
            <v>33237</v>
          </cell>
          <cell r="C5604">
            <v>1</v>
          </cell>
          <cell r="D5604">
            <v>1</v>
          </cell>
          <cell r="Q5604">
            <v>2007</v>
          </cell>
          <cell r="R5604" t="str">
            <v>20073</v>
          </cell>
          <cell r="S5604">
            <v>39166</v>
          </cell>
          <cell r="T5604">
            <v>2174.7199999999998</v>
          </cell>
          <cell r="U5604">
            <v>2202.8445161290324</v>
          </cell>
          <cell r="V5604">
            <v>2076.2397534246529</v>
          </cell>
        </row>
        <row r="5605">
          <cell r="B5605">
            <v>33238</v>
          </cell>
          <cell r="C5605">
            <v>1</v>
          </cell>
          <cell r="D5605">
            <v>1</v>
          </cell>
          <cell r="Q5605">
            <v>2007</v>
          </cell>
          <cell r="R5605" t="str">
            <v>20073</v>
          </cell>
          <cell r="S5605">
            <v>39167</v>
          </cell>
          <cell r="T5605">
            <v>2174.7199999999998</v>
          </cell>
          <cell r="U5605">
            <v>2202.8445161290324</v>
          </cell>
          <cell r="V5605">
            <v>2076.2397534246529</v>
          </cell>
        </row>
        <row r="5606">
          <cell r="B5606">
            <v>33239</v>
          </cell>
          <cell r="C5606">
            <v>1</v>
          </cell>
          <cell r="D5606">
            <v>1</v>
          </cell>
          <cell r="Q5606">
            <v>2007</v>
          </cell>
          <cell r="R5606" t="str">
            <v>20073</v>
          </cell>
          <cell r="S5606">
            <v>39168</v>
          </cell>
          <cell r="T5606">
            <v>2172.14</v>
          </cell>
          <cell r="U5606">
            <v>2202.8445161290324</v>
          </cell>
          <cell r="V5606">
            <v>2076.2397534246529</v>
          </cell>
        </row>
        <row r="5607">
          <cell r="B5607">
            <v>33240</v>
          </cell>
          <cell r="C5607">
            <v>1</v>
          </cell>
          <cell r="D5607">
            <v>1</v>
          </cell>
          <cell r="Q5607">
            <v>2007</v>
          </cell>
          <cell r="R5607" t="str">
            <v>20073</v>
          </cell>
          <cell r="S5607">
            <v>39169</v>
          </cell>
          <cell r="T5607">
            <v>2172.09</v>
          </cell>
          <cell r="U5607">
            <v>2202.8445161290324</v>
          </cell>
          <cell r="V5607">
            <v>2076.2397534246529</v>
          </cell>
        </row>
        <row r="5608">
          <cell r="B5608">
            <v>33241</v>
          </cell>
          <cell r="C5608">
            <v>1</v>
          </cell>
          <cell r="D5608">
            <v>1</v>
          </cell>
          <cell r="Q5608">
            <v>2007</v>
          </cell>
          <cell r="R5608" t="str">
            <v>20073</v>
          </cell>
          <cell r="S5608">
            <v>39170</v>
          </cell>
          <cell r="T5608">
            <v>2169.67</v>
          </cell>
          <cell r="U5608">
            <v>2202.8445161290324</v>
          </cell>
          <cell r="V5608">
            <v>2076.2397534246529</v>
          </cell>
        </row>
        <row r="5609">
          <cell r="B5609">
            <v>33242</v>
          </cell>
          <cell r="C5609">
            <v>1</v>
          </cell>
          <cell r="D5609">
            <v>1</v>
          </cell>
          <cell r="Q5609">
            <v>2007</v>
          </cell>
          <cell r="R5609" t="str">
            <v>20073</v>
          </cell>
          <cell r="S5609">
            <v>39171</v>
          </cell>
          <cell r="T5609">
            <v>2155.06</v>
          </cell>
          <cell r="U5609">
            <v>2202.8445161290324</v>
          </cell>
          <cell r="V5609">
            <v>2076.2397534246529</v>
          </cell>
        </row>
        <row r="5610">
          <cell r="B5610">
            <v>33243</v>
          </cell>
          <cell r="C5610">
            <v>1</v>
          </cell>
          <cell r="D5610">
            <v>1</v>
          </cell>
          <cell r="Q5610">
            <v>2007</v>
          </cell>
          <cell r="R5610" t="str">
            <v>20073</v>
          </cell>
          <cell r="S5610">
            <v>39172</v>
          </cell>
          <cell r="T5610">
            <v>2190.3000000000002</v>
          </cell>
          <cell r="U5610">
            <v>2202.8445161290324</v>
          </cell>
          <cell r="V5610">
            <v>2076.2397534246529</v>
          </cell>
        </row>
        <row r="5611">
          <cell r="B5611">
            <v>33244</v>
          </cell>
          <cell r="C5611">
            <v>1</v>
          </cell>
          <cell r="D5611">
            <v>1</v>
          </cell>
          <cell r="Q5611">
            <v>2007</v>
          </cell>
          <cell r="R5611" t="str">
            <v>20074</v>
          </cell>
          <cell r="S5611">
            <v>39173</v>
          </cell>
          <cell r="T5611">
            <v>2190.3000000000002</v>
          </cell>
          <cell r="U5611">
            <v>2144.900666666666</v>
          </cell>
          <cell r="V5611">
            <v>2076.2397534246529</v>
          </cell>
        </row>
        <row r="5612">
          <cell r="B5612">
            <v>33245</v>
          </cell>
          <cell r="C5612">
            <v>1</v>
          </cell>
          <cell r="D5612">
            <v>1</v>
          </cell>
          <cell r="Q5612">
            <v>2007</v>
          </cell>
          <cell r="R5612" t="str">
            <v>20074</v>
          </cell>
          <cell r="S5612">
            <v>39174</v>
          </cell>
          <cell r="T5612">
            <v>2190.3000000000002</v>
          </cell>
          <cell r="U5612">
            <v>2144.900666666666</v>
          </cell>
          <cell r="V5612">
            <v>2076.2397534246529</v>
          </cell>
        </row>
        <row r="5613">
          <cell r="B5613">
            <v>33246</v>
          </cell>
          <cell r="C5613">
            <v>1</v>
          </cell>
          <cell r="D5613">
            <v>1</v>
          </cell>
          <cell r="Q5613">
            <v>2007</v>
          </cell>
          <cell r="R5613" t="str">
            <v>20074</v>
          </cell>
          <cell r="S5613">
            <v>39175</v>
          </cell>
          <cell r="T5613">
            <v>2189.1799999999998</v>
          </cell>
          <cell r="U5613">
            <v>2144.900666666666</v>
          </cell>
          <cell r="V5613">
            <v>2076.2397534246529</v>
          </cell>
        </row>
        <row r="5614">
          <cell r="B5614">
            <v>33247</v>
          </cell>
          <cell r="C5614">
            <v>1</v>
          </cell>
          <cell r="D5614">
            <v>1</v>
          </cell>
          <cell r="Q5614">
            <v>2007</v>
          </cell>
          <cell r="R5614" t="str">
            <v>20074</v>
          </cell>
          <cell r="S5614">
            <v>39176</v>
          </cell>
          <cell r="T5614">
            <v>2171.4699999999998</v>
          </cell>
          <cell r="U5614">
            <v>2144.900666666666</v>
          </cell>
          <cell r="V5614">
            <v>2076.2397534246529</v>
          </cell>
        </row>
        <row r="5615">
          <cell r="B5615">
            <v>33248</v>
          </cell>
          <cell r="C5615">
            <v>1</v>
          </cell>
          <cell r="D5615">
            <v>1</v>
          </cell>
          <cell r="Q5615">
            <v>2007</v>
          </cell>
          <cell r="R5615" t="str">
            <v>20074</v>
          </cell>
          <cell r="S5615">
            <v>39177</v>
          </cell>
          <cell r="T5615">
            <v>2166.9299999999998</v>
          </cell>
          <cell r="U5615">
            <v>2144.900666666666</v>
          </cell>
          <cell r="V5615">
            <v>2076.2397534246529</v>
          </cell>
        </row>
        <row r="5616">
          <cell r="B5616">
            <v>33249</v>
          </cell>
          <cell r="C5616">
            <v>1</v>
          </cell>
          <cell r="D5616">
            <v>1</v>
          </cell>
          <cell r="Q5616">
            <v>2007</v>
          </cell>
          <cell r="R5616" t="str">
            <v>20074</v>
          </cell>
          <cell r="S5616">
            <v>39178</v>
          </cell>
          <cell r="T5616">
            <v>2166.9299999999998</v>
          </cell>
          <cell r="U5616">
            <v>2144.900666666666</v>
          </cell>
          <cell r="V5616">
            <v>2076.2397534246529</v>
          </cell>
        </row>
        <row r="5617">
          <cell r="B5617">
            <v>33250</v>
          </cell>
          <cell r="C5617">
            <v>1</v>
          </cell>
          <cell r="D5617">
            <v>1</v>
          </cell>
          <cell r="Q5617">
            <v>2007</v>
          </cell>
          <cell r="R5617" t="str">
            <v>20074</v>
          </cell>
          <cell r="S5617">
            <v>39179</v>
          </cell>
          <cell r="T5617">
            <v>2166.9299999999998</v>
          </cell>
          <cell r="U5617">
            <v>2144.900666666666</v>
          </cell>
          <cell r="V5617">
            <v>2076.2397534246529</v>
          </cell>
        </row>
        <row r="5618">
          <cell r="B5618">
            <v>33251</v>
          </cell>
          <cell r="C5618">
            <v>1</v>
          </cell>
          <cell r="D5618">
            <v>1</v>
          </cell>
          <cell r="Q5618">
            <v>2007</v>
          </cell>
          <cell r="R5618" t="str">
            <v>20074</v>
          </cell>
          <cell r="S5618">
            <v>39180</v>
          </cell>
          <cell r="T5618">
            <v>2166.9299999999998</v>
          </cell>
          <cell r="U5618">
            <v>2144.900666666666</v>
          </cell>
          <cell r="V5618">
            <v>2076.2397534246529</v>
          </cell>
        </row>
        <row r="5619">
          <cell r="B5619">
            <v>33252</v>
          </cell>
          <cell r="C5619">
            <v>1</v>
          </cell>
          <cell r="D5619">
            <v>1</v>
          </cell>
          <cell r="Q5619">
            <v>2007</v>
          </cell>
          <cell r="R5619" t="str">
            <v>20074</v>
          </cell>
          <cell r="S5619">
            <v>39181</v>
          </cell>
          <cell r="T5619">
            <v>2166.9299999999998</v>
          </cell>
          <cell r="U5619">
            <v>2144.900666666666</v>
          </cell>
          <cell r="V5619">
            <v>2076.2397534246529</v>
          </cell>
        </row>
        <row r="5620">
          <cell r="B5620">
            <v>33253</v>
          </cell>
          <cell r="C5620">
            <v>1</v>
          </cell>
          <cell r="D5620">
            <v>1</v>
          </cell>
          <cell r="Q5620">
            <v>2007</v>
          </cell>
          <cell r="R5620" t="str">
            <v>20074</v>
          </cell>
          <cell r="S5620">
            <v>39182</v>
          </cell>
          <cell r="T5620">
            <v>2164.5500000000002</v>
          </cell>
          <cell r="U5620">
            <v>2144.900666666666</v>
          </cell>
          <cell r="V5620">
            <v>2076.2397534246529</v>
          </cell>
        </row>
        <row r="5621">
          <cell r="B5621">
            <v>33254</v>
          </cell>
          <cell r="C5621">
            <v>1</v>
          </cell>
          <cell r="D5621">
            <v>1</v>
          </cell>
          <cell r="Q5621">
            <v>2007</v>
          </cell>
          <cell r="R5621" t="str">
            <v>20074</v>
          </cell>
          <cell r="S5621">
            <v>39183</v>
          </cell>
          <cell r="T5621">
            <v>2157.8200000000002</v>
          </cell>
          <cell r="U5621">
            <v>2144.900666666666</v>
          </cell>
          <cell r="V5621">
            <v>2076.2397534246529</v>
          </cell>
        </row>
        <row r="5622">
          <cell r="B5622">
            <v>33255</v>
          </cell>
          <cell r="C5622">
            <v>1</v>
          </cell>
          <cell r="D5622">
            <v>1</v>
          </cell>
          <cell r="Q5622">
            <v>2007</v>
          </cell>
          <cell r="R5622" t="str">
            <v>20074</v>
          </cell>
          <cell r="S5622">
            <v>39184</v>
          </cell>
          <cell r="T5622">
            <v>2154.61</v>
          </cell>
          <cell r="U5622">
            <v>2144.900666666666</v>
          </cell>
          <cell r="V5622">
            <v>2076.2397534246529</v>
          </cell>
        </row>
        <row r="5623">
          <cell r="B5623">
            <v>33256</v>
          </cell>
          <cell r="C5623">
            <v>1</v>
          </cell>
          <cell r="D5623">
            <v>1</v>
          </cell>
          <cell r="Q5623">
            <v>2007</v>
          </cell>
          <cell r="R5623" t="str">
            <v>20074</v>
          </cell>
          <cell r="S5623">
            <v>39185</v>
          </cell>
          <cell r="T5623">
            <v>2152.65</v>
          </cell>
          <cell r="U5623">
            <v>2144.900666666666</v>
          </cell>
          <cell r="V5623">
            <v>2076.2397534246529</v>
          </cell>
        </row>
        <row r="5624">
          <cell r="B5624">
            <v>33257</v>
          </cell>
          <cell r="C5624">
            <v>1</v>
          </cell>
          <cell r="D5624">
            <v>1</v>
          </cell>
          <cell r="Q5624">
            <v>2007</v>
          </cell>
          <cell r="R5624" t="str">
            <v>20074</v>
          </cell>
          <cell r="S5624">
            <v>39186</v>
          </cell>
          <cell r="T5624">
            <v>2138.7399999999998</v>
          </cell>
          <cell r="U5624">
            <v>2144.900666666666</v>
          </cell>
          <cell r="V5624">
            <v>2076.2397534246529</v>
          </cell>
        </row>
        <row r="5625">
          <cell r="B5625">
            <v>33258</v>
          </cell>
          <cell r="C5625">
            <v>1</v>
          </cell>
          <cell r="D5625">
            <v>1</v>
          </cell>
          <cell r="Q5625">
            <v>2007</v>
          </cell>
          <cell r="R5625" t="str">
            <v>20074</v>
          </cell>
          <cell r="S5625">
            <v>39187</v>
          </cell>
          <cell r="T5625">
            <v>2138.7399999999998</v>
          </cell>
          <cell r="U5625">
            <v>2144.900666666666</v>
          </cell>
          <cell r="V5625">
            <v>2076.2397534246529</v>
          </cell>
        </row>
        <row r="5626">
          <cell r="B5626">
            <v>33259</v>
          </cell>
          <cell r="C5626">
            <v>1</v>
          </cell>
          <cell r="D5626">
            <v>1</v>
          </cell>
          <cell r="Q5626">
            <v>2007</v>
          </cell>
          <cell r="R5626" t="str">
            <v>20074</v>
          </cell>
          <cell r="S5626">
            <v>39188</v>
          </cell>
          <cell r="T5626">
            <v>2138.7399999999998</v>
          </cell>
          <cell r="U5626">
            <v>2144.900666666666</v>
          </cell>
          <cell r="V5626">
            <v>2076.2397534246529</v>
          </cell>
        </row>
        <row r="5627">
          <cell r="B5627">
            <v>33260</v>
          </cell>
          <cell r="C5627">
            <v>1</v>
          </cell>
          <cell r="D5627">
            <v>1</v>
          </cell>
          <cell r="Q5627">
            <v>2007</v>
          </cell>
          <cell r="R5627" t="str">
            <v>20074</v>
          </cell>
          <cell r="S5627">
            <v>39189</v>
          </cell>
          <cell r="T5627">
            <v>2136.8200000000002</v>
          </cell>
          <cell r="U5627">
            <v>2144.900666666666</v>
          </cell>
          <cell r="V5627">
            <v>2076.2397534246529</v>
          </cell>
        </row>
        <row r="5628">
          <cell r="B5628">
            <v>33261</v>
          </cell>
          <cell r="C5628">
            <v>1</v>
          </cell>
          <cell r="D5628">
            <v>1</v>
          </cell>
          <cell r="Q5628">
            <v>2007</v>
          </cell>
          <cell r="R5628" t="str">
            <v>20074</v>
          </cell>
          <cell r="S5628">
            <v>39190</v>
          </cell>
          <cell r="T5628">
            <v>2141.35</v>
          </cell>
          <cell r="U5628">
            <v>2144.900666666666</v>
          </cell>
          <cell r="V5628">
            <v>2076.2397534246529</v>
          </cell>
        </row>
        <row r="5629">
          <cell r="B5629">
            <v>33262</v>
          </cell>
          <cell r="C5629">
            <v>1</v>
          </cell>
          <cell r="D5629">
            <v>1</v>
          </cell>
          <cell r="Q5629">
            <v>2007</v>
          </cell>
          <cell r="R5629" t="str">
            <v>20074</v>
          </cell>
          <cell r="S5629">
            <v>39191</v>
          </cell>
          <cell r="T5629">
            <v>2148.46</v>
          </cell>
          <cell r="U5629">
            <v>2144.900666666666</v>
          </cell>
          <cell r="V5629">
            <v>2076.2397534246529</v>
          </cell>
        </row>
        <row r="5630">
          <cell r="B5630">
            <v>33263</v>
          </cell>
          <cell r="C5630">
            <v>1</v>
          </cell>
          <cell r="D5630">
            <v>1</v>
          </cell>
          <cell r="Q5630">
            <v>2007</v>
          </cell>
          <cell r="R5630" t="str">
            <v>20074</v>
          </cell>
          <cell r="S5630">
            <v>39192</v>
          </cell>
          <cell r="T5630">
            <v>2143.31</v>
          </cell>
          <cell r="U5630">
            <v>2144.900666666666</v>
          </cell>
          <cell r="V5630">
            <v>2076.2397534246529</v>
          </cell>
        </row>
        <row r="5631">
          <cell r="B5631">
            <v>33264</v>
          </cell>
          <cell r="C5631">
            <v>1</v>
          </cell>
          <cell r="D5631">
            <v>1</v>
          </cell>
          <cell r="Q5631">
            <v>2007</v>
          </cell>
          <cell r="R5631" t="str">
            <v>20074</v>
          </cell>
          <cell r="S5631">
            <v>39193</v>
          </cell>
          <cell r="T5631">
            <v>2121.42</v>
          </cell>
          <cell r="U5631">
            <v>2144.900666666666</v>
          </cell>
          <cell r="V5631">
            <v>2076.2397534246529</v>
          </cell>
        </row>
        <row r="5632">
          <cell r="B5632">
            <v>33265</v>
          </cell>
          <cell r="C5632">
            <v>1</v>
          </cell>
          <cell r="D5632">
            <v>1</v>
          </cell>
          <cell r="Q5632">
            <v>2007</v>
          </cell>
          <cell r="R5632" t="str">
            <v>20074</v>
          </cell>
          <cell r="S5632">
            <v>39194</v>
          </cell>
          <cell r="T5632">
            <v>2121.42</v>
          </cell>
          <cell r="U5632">
            <v>2144.900666666666</v>
          </cell>
          <cell r="V5632">
            <v>2076.2397534246529</v>
          </cell>
        </row>
        <row r="5633">
          <cell r="B5633">
            <v>33266</v>
          </cell>
          <cell r="C5633">
            <v>1</v>
          </cell>
          <cell r="D5633">
            <v>1</v>
          </cell>
          <cell r="Q5633">
            <v>2007</v>
          </cell>
          <cell r="R5633" t="str">
            <v>20074</v>
          </cell>
          <cell r="S5633">
            <v>39195</v>
          </cell>
          <cell r="T5633">
            <v>2121.42</v>
          </cell>
          <cell r="U5633">
            <v>2144.900666666666</v>
          </cell>
          <cell r="V5633">
            <v>2076.2397534246529</v>
          </cell>
        </row>
        <row r="5634">
          <cell r="B5634">
            <v>33267</v>
          </cell>
          <cell r="C5634">
            <v>1</v>
          </cell>
          <cell r="D5634">
            <v>1</v>
          </cell>
          <cell r="Q5634">
            <v>2007</v>
          </cell>
          <cell r="R5634" t="str">
            <v>20074</v>
          </cell>
          <cell r="S5634">
            <v>39196</v>
          </cell>
          <cell r="T5634">
            <v>2115.56</v>
          </cell>
          <cell r="U5634">
            <v>2144.900666666666</v>
          </cell>
          <cell r="V5634">
            <v>2076.2397534246529</v>
          </cell>
        </row>
        <row r="5635">
          <cell r="B5635">
            <v>33268</v>
          </cell>
          <cell r="C5635">
            <v>1</v>
          </cell>
          <cell r="D5635">
            <v>1</v>
          </cell>
          <cell r="Q5635">
            <v>2007</v>
          </cell>
          <cell r="R5635" t="str">
            <v>20074</v>
          </cell>
          <cell r="S5635">
            <v>39197</v>
          </cell>
          <cell r="T5635">
            <v>2119.37</v>
          </cell>
          <cell r="U5635">
            <v>2144.900666666666</v>
          </cell>
          <cell r="V5635">
            <v>2076.2397534246529</v>
          </cell>
        </row>
        <row r="5636">
          <cell r="B5636">
            <v>33269</v>
          </cell>
          <cell r="C5636">
            <v>1</v>
          </cell>
          <cell r="D5636">
            <v>1</v>
          </cell>
          <cell r="Q5636">
            <v>2007</v>
          </cell>
          <cell r="R5636" t="str">
            <v>20074</v>
          </cell>
          <cell r="S5636">
            <v>39198</v>
          </cell>
          <cell r="T5636">
            <v>2112.61</v>
          </cell>
          <cell r="U5636">
            <v>2144.900666666666</v>
          </cell>
          <cell r="V5636">
            <v>2076.2397534246529</v>
          </cell>
        </row>
        <row r="5637">
          <cell r="B5637">
            <v>33270</v>
          </cell>
          <cell r="C5637">
            <v>1</v>
          </cell>
          <cell r="D5637">
            <v>1</v>
          </cell>
          <cell r="Q5637">
            <v>2007</v>
          </cell>
          <cell r="R5637" t="str">
            <v>20074</v>
          </cell>
          <cell r="S5637">
            <v>39199</v>
          </cell>
          <cell r="T5637">
            <v>2111.52</v>
          </cell>
          <cell r="U5637">
            <v>2144.900666666666</v>
          </cell>
          <cell r="V5637">
            <v>2076.2397534246529</v>
          </cell>
        </row>
        <row r="5638">
          <cell r="B5638">
            <v>33271</v>
          </cell>
          <cell r="C5638">
            <v>1</v>
          </cell>
          <cell r="D5638">
            <v>1</v>
          </cell>
          <cell r="Q5638">
            <v>2007</v>
          </cell>
          <cell r="R5638" t="str">
            <v>20074</v>
          </cell>
          <cell r="S5638">
            <v>39200</v>
          </cell>
          <cell r="T5638">
            <v>2110.67</v>
          </cell>
          <cell r="U5638">
            <v>2144.900666666666</v>
          </cell>
          <cell r="V5638">
            <v>2076.2397534246529</v>
          </cell>
        </row>
        <row r="5639">
          <cell r="B5639">
            <v>33272</v>
          </cell>
          <cell r="C5639">
            <v>1</v>
          </cell>
          <cell r="D5639">
            <v>1</v>
          </cell>
          <cell r="Q5639">
            <v>2007</v>
          </cell>
          <cell r="R5639" t="str">
            <v>20074</v>
          </cell>
          <cell r="S5639">
            <v>39201</v>
          </cell>
          <cell r="T5639">
            <v>2110.67</v>
          </cell>
          <cell r="U5639">
            <v>2144.900666666666</v>
          </cell>
          <cell r="V5639">
            <v>2076.2397534246529</v>
          </cell>
        </row>
        <row r="5640">
          <cell r="B5640">
            <v>33273</v>
          </cell>
          <cell r="C5640">
            <v>1</v>
          </cell>
          <cell r="D5640">
            <v>1</v>
          </cell>
          <cell r="Q5640">
            <v>2007</v>
          </cell>
          <cell r="R5640" t="str">
            <v>20074</v>
          </cell>
          <cell r="S5640">
            <v>39202</v>
          </cell>
          <cell r="T5640">
            <v>2110.67</v>
          </cell>
          <cell r="U5640">
            <v>2144.900666666666</v>
          </cell>
          <cell r="V5640">
            <v>2076.2397534246529</v>
          </cell>
        </row>
        <row r="5641">
          <cell r="B5641">
            <v>33274</v>
          </cell>
          <cell r="C5641">
            <v>1</v>
          </cell>
          <cell r="D5641">
            <v>1</v>
          </cell>
          <cell r="Q5641">
            <v>2007</v>
          </cell>
          <cell r="R5641" t="str">
            <v>20075</v>
          </cell>
          <cell r="S5641">
            <v>39203</v>
          </cell>
          <cell r="T5641">
            <v>2104.16</v>
          </cell>
          <cell r="U5641">
            <v>2009.415483870968</v>
          </cell>
          <cell r="V5641">
            <v>2076.2397534246529</v>
          </cell>
        </row>
        <row r="5642">
          <cell r="B5642">
            <v>33275</v>
          </cell>
          <cell r="C5642">
            <v>1</v>
          </cell>
          <cell r="D5642">
            <v>1</v>
          </cell>
          <cell r="Q5642">
            <v>2007</v>
          </cell>
          <cell r="R5642" t="str">
            <v>20075</v>
          </cell>
          <cell r="S5642">
            <v>39204</v>
          </cell>
          <cell r="T5642">
            <v>2104.16</v>
          </cell>
          <cell r="U5642">
            <v>2009.415483870968</v>
          </cell>
          <cell r="V5642">
            <v>2076.2397534246529</v>
          </cell>
        </row>
        <row r="5643">
          <cell r="B5643">
            <v>33276</v>
          </cell>
          <cell r="C5643">
            <v>1</v>
          </cell>
          <cell r="D5643">
            <v>1</v>
          </cell>
          <cell r="Q5643">
            <v>2007</v>
          </cell>
          <cell r="R5643" t="str">
            <v>20075</v>
          </cell>
          <cell r="S5643">
            <v>39205</v>
          </cell>
          <cell r="T5643">
            <v>2085.1799999999998</v>
          </cell>
          <cell r="U5643">
            <v>2009.415483870968</v>
          </cell>
          <cell r="V5643">
            <v>2076.2397534246529</v>
          </cell>
        </row>
        <row r="5644">
          <cell r="B5644">
            <v>33277</v>
          </cell>
          <cell r="C5644">
            <v>1</v>
          </cell>
          <cell r="D5644">
            <v>1</v>
          </cell>
          <cell r="Q5644">
            <v>2007</v>
          </cell>
          <cell r="R5644" t="str">
            <v>20075</v>
          </cell>
          <cell r="S5644">
            <v>39206</v>
          </cell>
          <cell r="T5644">
            <v>2077.12</v>
          </cell>
          <cell r="U5644">
            <v>2009.415483870968</v>
          </cell>
          <cell r="V5644">
            <v>2076.2397534246529</v>
          </cell>
        </row>
        <row r="5645">
          <cell r="B5645">
            <v>33278</v>
          </cell>
          <cell r="C5645">
            <v>1</v>
          </cell>
          <cell r="D5645">
            <v>1</v>
          </cell>
          <cell r="Q5645">
            <v>2007</v>
          </cell>
          <cell r="R5645" t="str">
            <v>20075</v>
          </cell>
          <cell r="S5645">
            <v>39207</v>
          </cell>
          <cell r="T5645">
            <v>2069.0100000000002</v>
          </cell>
          <cell r="U5645">
            <v>2009.415483870968</v>
          </cell>
          <cell r="V5645">
            <v>2076.2397534246529</v>
          </cell>
        </row>
        <row r="5646">
          <cell r="B5646">
            <v>33279</v>
          </cell>
          <cell r="C5646">
            <v>1</v>
          </cell>
          <cell r="D5646">
            <v>1</v>
          </cell>
          <cell r="Q5646">
            <v>2007</v>
          </cell>
          <cell r="R5646" t="str">
            <v>20075</v>
          </cell>
          <cell r="S5646">
            <v>39208</v>
          </cell>
          <cell r="T5646">
            <v>2069.0100000000002</v>
          </cell>
          <cell r="U5646">
            <v>2009.415483870968</v>
          </cell>
          <cell r="V5646">
            <v>2076.2397534246529</v>
          </cell>
        </row>
        <row r="5647">
          <cell r="B5647">
            <v>33280</v>
          </cell>
          <cell r="C5647">
            <v>1</v>
          </cell>
          <cell r="D5647">
            <v>1</v>
          </cell>
          <cell r="Q5647">
            <v>2007</v>
          </cell>
          <cell r="R5647" t="str">
            <v>20075</v>
          </cell>
          <cell r="S5647">
            <v>39209</v>
          </cell>
          <cell r="T5647">
            <v>2069.0100000000002</v>
          </cell>
          <cell r="U5647">
            <v>2009.415483870968</v>
          </cell>
          <cell r="V5647">
            <v>2076.2397534246529</v>
          </cell>
        </row>
        <row r="5648">
          <cell r="B5648">
            <v>33281</v>
          </cell>
          <cell r="C5648">
            <v>1</v>
          </cell>
          <cell r="D5648">
            <v>1</v>
          </cell>
          <cell r="Q5648">
            <v>2007</v>
          </cell>
          <cell r="R5648" t="str">
            <v>20075</v>
          </cell>
          <cell r="S5648">
            <v>39210</v>
          </cell>
          <cell r="T5648">
            <v>2081.2399999999998</v>
          </cell>
          <cell r="U5648">
            <v>2009.415483870968</v>
          </cell>
          <cell r="V5648">
            <v>2076.2397534246529</v>
          </cell>
        </row>
        <row r="5649">
          <cell r="B5649">
            <v>33282</v>
          </cell>
          <cell r="C5649">
            <v>1</v>
          </cell>
          <cell r="D5649">
            <v>1</v>
          </cell>
          <cell r="Q5649">
            <v>2007</v>
          </cell>
          <cell r="R5649" t="str">
            <v>20075</v>
          </cell>
          <cell r="S5649">
            <v>39211</v>
          </cell>
          <cell r="T5649">
            <v>2074.0300000000002</v>
          </cell>
          <cell r="U5649">
            <v>2009.415483870968</v>
          </cell>
          <cell r="V5649">
            <v>2076.2397534246529</v>
          </cell>
        </row>
        <row r="5650">
          <cell r="B5650">
            <v>33283</v>
          </cell>
          <cell r="C5650">
            <v>1</v>
          </cell>
          <cell r="D5650">
            <v>1</v>
          </cell>
          <cell r="Q5650">
            <v>2007</v>
          </cell>
          <cell r="R5650" t="str">
            <v>20075</v>
          </cell>
          <cell r="S5650">
            <v>39212</v>
          </cell>
          <cell r="T5650">
            <v>2045.51</v>
          </cell>
          <cell r="U5650">
            <v>2009.415483870968</v>
          </cell>
          <cell r="V5650">
            <v>2076.2397534246529</v>
          </cell>
        </row>
        <row r="5651">
          <cell r="B5651">
            <v>33284</v>
          </cell>
          <cell r="C5651">
            <v>1</v>
          </cell>
          <cell r="D5651">
            <v>1</v>
          </cell>
          <cell r="Q5651">
            <v>2007</v>
          </cell>
          <cell r="R5651" t="str">
            <v>20075</v>
          </cell>
          <cell r="S5651">
            <v>39213</v>
          </cell>
          <cell r="T5651">
            <v>2041.39</v>
          </cell>
          <cell r="U5651">
            <v>2009.415483870968</v>
          </cell>
          <cell r="V5651">
            <v>2076.2397534246529</v>
          </cell>
        </row>
        <row r="5652">
          <cell r="B5652">
            <v>33285</v>
          </cell>
          <cell r="C5652">
            <v>1</v>
          </cell>
          <cell r="D5652">
            <v>1</v>
          </cell>
          <cell r="Q5652">
            <v>2007</v>
          </cell>
          <cell r="R5652" t="str">
            <v>20075</v>
          </cell>
          <cell r="S5652">
            <v>39214</v>
          </cell>
          <cell r="T5652">
            <v>2029.2</v>
          </cell>
          <cell r="U5652">
            <v>2009.415483870968</v>
          </cell>
          <cell r="V5652">
            <v>2076.2397534246529</v>
          </cell>
        </row>
        <row r="5653">
          <cell r="B5653">
            <v>33286</v>
          </cell>
          <cell r="C5653">
            <v>1</v>
          </cell>
          <cell r="D5653">
            <v>1</v>
          </cell>
          <cell r="Q5653">
            <v>2007</v>
          </cell>
          <cell r="R5653" t="str">
            <v>20075</v>
          </cell>
          <cell r="S5653">
            <v>39215</v>
          </cell>
          <cell r="T5653">
            <v>2029.2</v>
          </cell>
          <cell r="U5653">
            <v>2009.415483870968</v>
          </cell>
          <cell r="V5653">
            <v>2076.2397534246529</v>
          </cell>
        </row>
        <row r="5654">
          <cell r="B5654">
            <v>33287</v>
          </cell>
          <cell r="C5654">
            <v>1</v>
          </cell>
          <cell r="D5654">
            <v>1</v>
          </cell>
          <cell r="Q5654">
            <v>2007</v>
          </cell>
          <cell r="R5654" t="str">
            <v>20075</v>
          </cell>
          <cell r="S5654">
            <v>39216</v>
          </cell>
          <cell r="T5654">
            <v>2029.2</v>
          </cell>
          <cell r="U5654">
            <v>2009.415483870968</v>
          </cell>
          <cell r="V5654">
            <v>2076.2397534246529</v>
          </cell>
        </row>
        <row r="5655">
          <cell r="B5655">
            <v>33288</v>
          </cell>
          <cell r="C5655">
            <v>1</v>
          </cell>
          <cell r="D5655">
            <v>1</v>
          </cell>
          <cell r="Q5655">
            <v>2007</v>
          </cell>
          <cell r="R5655" t="str">
            <v>20075</v>
          </cell>
          <cell r="S5655">
            <v>39217</v>
          </cell>
          <cell r="T5655">
            <v>2002.04</v>
          </cell>
          <cell r="U5655">
            <v>2009.415483870968</v>
          </cell>
          <cell r="V5655">
            <v>2076.2397534246529</v>
          </cell>
        </row>
        <row r="5656">
          <cell r="B5656">
            <v>33289</v>
          </cell>
          <cell r="C5656">
            <v>1</v>
          </cell>
          <cell r="D5656">
            <v>1</v>
          </cell>
          <cell r="Q5656">
            <v>2007</v>
          </cell>
          <cell r="R5656" t="str">
            <v>20075</v>
          </cell>
          <cell r="S5656">
            <v>39218</v>
          </cell>
          <cell r="T5656">
            <v>1995.17</v>
          </cell>
          <cell r="U5656">
            <v>2009.415483870968</v>
          </cell>
          <cell r="V5656">
            <v>2076.2397534246529</v>
          </cell>
        </row>
        <row r="5657">
          <cell r="B5657">
            <v>33290</v>
          </cell>
          <cell r="C5657">
            <v>1</v>
          </cell>
          <cell r="D5657">
            <v>1</v>
          </cell>
          <cell r="Q5657">
            <v>2007</v>
          </cell>
          <cell r="R5657" t="str">
            <v>20075</v>
          </cell>
          <cell r="S5657">
            <v>39219</v>
          </cell>
          <cell r="T5657">
            <v>1988.01</v>
          </cell>
          <cell r="U5657">
            <v>2009.415483870968</v>
          </cell>
          <cell r="V5657">
            <v>2076.2397534246529</v>
          </cell>
        </row>
        <row r="5658">
          <cell r="B5658">
            <v>33291</v>
          </cell>
          <cell r="C5658">
            <v>1</v>
          </cell>
          <cell r="D5658">
            <v>1</v>
          </cell>
          <cell r="Q5658">
            <v>2007</v>
          </cell>
          <cell r="R5658" t="str">
            <v>20075</v>
          </cell>
          <cell r="S5658">
            <v>39220</v>
          </cell>
          <cell r="T5658">
            <v>1990.43</v>
          </cell>
          <cell r="U5658">
            <v>2009.415483870968</v>
          </cell>
          <cell r="V5658">
            <v>2076.2397534246529</v>
          </cell>
        </row>
        <row r="5659">
          <cell r="B5659">
            <v>33292</v>
          </cell>
          <cell r="C5659">
            <v>1</v>
          </cell>
          <cell r="D5659">
            <v>1</v>
          </cell>
          <cell r="Q5659">
            <v>2007</v>
          </cell>
          <cell r="R5659" t="str">
            <v>20075</v>
          </cell>
          <cell r="S5659">
            <v>39221</v>
          </cell>
          <cell r="T5659">
            <v>1985.33</v>
          </cell>
          <cell r="U5659">
            <v>2009.415483870968</v>
          </cell>
          <cell r="V5659">
            <v>2076.2397534246529</v>
          </cell>
        </row>
        <row r="5660">
          <cell r="B5660">
            <v>33293</v>
          </cell>
          <cell r="C5660">
            <v>1</v>
          </cell>
          <cell r="D5660">
            <v>1</v>
          </cell>
          <cell r="Q5660">
            <v>2007</v>
          </cell>
          <cell r="R5660" t="str">
            <v>20075</v>
          </cell>
          <cell r="S5660">
            <v>39222</v>
          </cell>
          <cell r="T5660">
            <v>1985.33</v>
          </cell>
          <cell r="U5660">
            <v>2009.415483870968</v>
          </cell>
          <cell r="V5660">
            <v>2076.2397534246529</v>
          </cell>
        </row>
        <row r="5661">
          <cell r="B5661">
            <v>33294</v>
          </cell>
          <cell r="C5661">
            <v>1</v>
          </cell>
          <cell r="D5661">
            <v>1</v>
          </cell>
          <cell r="Q5661">
            <v>2007</v>
          </cell>
          <cell r="R5661" t="str">
            <v>20075</v>
          </cell>
          <cell r="S5661">
            <v>39223</v>
          </cell>
          <cell r="T5661">
            <v>1985.33</v>
          </cell>
          <cell r="U5661">
            <v>2009.415483870968</v>
          </cell>
          <cell r="V5661">
            <v>2076.2397534246529</v>
          </cell>
        </row>
        <row r="5662">
          <cell r="B5662">
            <v>33295</v>
          </cell>
          <cell r="C5662">
            <v>1</v>
          </cell>
          <cell r="D5662">
            <v>1</v>
          </cell>
          <cell r="Q5662">
            <v>2007</v>
          </cell>
          <cell r="R5662" t="str">
            <v>20075</v>
          </cell>
          <cell r="S5662">
            <v>39224</v>
          </cell>
          <cell r="T5662">
            <v>1985.33</v>
          </cell>
          <cell r="U5662">
            <v>2009.415483870968</v>
          </cell>
          <cell r="V5662">
            <v>2076.2397534246529</v>
          </cell>
        </row>
        <row r="5663">
          <cell r="B5663">
            <v>33296</v>
          </cell>
          <cell r="C5663">
            <v>1</v>
          </cell>
          <cell r="D5663">
            <v>1</v>
          </cell>
          <cell r="Q5663">
            <v>2007</v>
          </cell>
          <cell r="R5663" t="str">
            <v>20075</v>
          </cell>
          <cell r="S5663">
            <v>39225</v>
          </cell>
          <cell r="T5663">
            <v>1957.54</v>
          </cell>
          <cell r="U5663">
            <v>2009.415483870968</v>
          </cell>
          <cell r="V5663">
            <v>2076.2397534246529</v>
          </cell>
        </row>
        <row r="5664">
          <cell r="B5664">
            <v>33297</v>
          </cell>
          <cell r="C5664">
            <v>1</v>
          </cell>
          <cell r="D5664">
            <v>1</v>
          </cell>
          <cell r="Q5664">
            <v>2007</v>
          </cell>
          <cell r="R5664" t="str">
            <v>20075</v>
          </cell>
          <cell r="S5664">
            <v>39226</v>
          </cell>
          <cell r="T5664">
            <v>1963.56</v>
          </cell>
          <cell r="U5664">
            <v>2009.415483870968</v>
          </cell>
          <cell r="V5664">
            <v>2076.2397534246529</v>
          </cell>
        </row>
        <row r="5665">
          <cell r="B5665">
            <v>33298</v>
          </cell>
          <cell r="C5665">
            <v>1</v>
          </cell>
          <cell r="D5665">
            <v>1</v>
          </cell>
          <cell r="Q5665">
            <v>2007</v>
          </cell>
          <cell r="R5665" t="str">
            <v>20075</v>
          </cell>
          <cell r="S5665">
            <v>39227</v>
          </cell>
          <cell r="T5665">
            <v>1962.59</v>
          </cell>
          <cell r="U5665">
            <v>2009.415483870968</v>
          </cell>
          <cell r="V5665">
            <v>2076.2397534246529</v>
          </cell>
        </row>
        <row r="5666">
          <cell r="B5666">
            <v>33299</v>
          </cell>
          <cell r="C5666">
            <v>1</v>
          </cell>
          <cell r="D5666">
            <v>1</v>
          </cell>
          <cell r="Q5666">
            <v>2007</v>
          </cell>
          <cell r="R5666" t="str">
            <v>20075</v>
          </cell>
          <cell r="S5666">
            <v>39228</v>
          </cell>
          <cell r="T5666">
            <v>1934.55</v>
          </cell>
          <cell r="U5666">
            <v>2009.415483870968</v>
          </cell>
          <cell r="V5666">
            <v>2076.2397534246529</v>
          </cell>
        </row>
        <row r="5667">
          <cell r="B5667">
            <v>33300</v>
          </cell>
          <cell r="C5667">
            <v>1</v>
          </cell>
          <cell r="D5667">
            <v>1</v>
          </cell>
          <cell r="Q5667">
            <v>2007</v>
          </cell>
          <cell r="R5667" t="str">
            <v>20075</v>
          </cell>
          <cell r="S5667">
            <v>39229</v>
          </cell>
          <cell r="T5667">
            <v>1934.55</v>
          </cell>
          <cell r="U5667">
            <v>2009.415483870968</v>
          </cell>
          <cell r="V5667">
            <v>2076.2397534246529</v>
          </cell>
        </row>
        <row r="5668">
          <cell r="B5668">
            <v>33301</v>
          </cell>
          <cell r="C5668">
            <v>1</v>
          </cell>
          <cell r="D5668">
            <v>1</v>
          </cell>
          <cell r="Q5668">
            <v>2007</v>
          </cell>
          <cell r="R5668" t="str">
            <v>20075</v>
          </cell>
          <cell r="S5668">
            <v>39230</v>
          </cell>
          <cell r="T5668">
            <v>1934.55</v>
          </cell>
          <cell r="U5668">
            <v>2009.415483870968</v>
          </cell>
          <cell r="V5668">
            <v>2076.2397534246529</v>
          </cell>
        </row>
        <row r="5669">
          <cell r="B5669">
            <v>33302</v>
          </cell>
          <cell r="C5669">
            <v>1</v>
          </cell>
          <cell r="D5669">
            <v>1</v>
          </cell>
          <cell r="Q5669">
            <v>2007</v>
          </cell>
          <cell r="R5669" t="str">
            <v>20075</v>
          </cell>
          <cell r="S5669">
            <v>39231</v>
          </cell>
          <cell r="T5669">
            <v>1934.55</v>
          </cell>
          <cell r="U5669">
            <v>2009.415483870968</v>
          </cell>
          <cell r="V5669">
            <v>2076.2397534246529</v>
          </cell>
        </row>
        <row r="5670">
          <cell r="B5670">
            <v>33303</v>
          </cell>
          <cell r="C5670">
            <v>1</v>
          </cell>
          <cell r="D5670">
            <v>1</v>
          </cell>
          <cell r="Q5670">
            <v>2007</v>
          </cell>
          <cell r="R5670" t="str">
            <v>20075</v>
          </cell>
          <cell r="S5670">
            <v>39232</v>
          </cell>
          <cell r="T5670">
            <v>1914.96</v>
          </cell>
          <cell r="U5670">
            <v>2009.415483870968</v>
          </cell>
          <cell r="V5670">
            <v>2076.2397534246529</v>
          </cell>
        </row>
        <row r="5671">
          <cell r="B5671">
            <v>33304</v>
          </cell>
          <cell r="C5671">
            <v>1</v>
          </cell>
          <cell r="D5671">
            <v>1</v>
          </cell>
          <cell r="Q5671">
            <v>2007</v>
          </cell>
          <cell r="R5671" t="str">
            <v>20075</v>
          </cell>
          <cell r="S5671">
            <v>39233</v>
          </cell>
          <cell r="T5671">
            <v>1930.64</v>
          </cell>
          <cell r="U5671">
            <v>2009.415483870968</v>
          </cell>
          <cell r="V5671">
            <v>2076.2397534246529</v>
          </cell>
        </row>
        <row r="5672">
          <cell r="B5672">
            <v>33305</v>
          </cell>
          <cell r="C5672">
            <v>1</v>
          </cell>
          <cell r="D5672">
            <v>1</v>
          </cell>
          <cell r="Q5672">
            <v>2007</v>
          </cell>
          <cell r="R5672" t="str">
            <v>20076</v>
          </cell>
          <cell r="S5672">
            <v>39234</v>
          </cell>
          <cell r="T5672">
            <v>1900.09</v>
          </cell>
          <cell r="U5672">
            <v>1923.5343333333333</v>
          </cell>
          <cell r="V5672">
            <v>2076.2397534246529</v>
          </cell>
        </row>
        <row r="5673">
          <cell r="B5673">
            <v>33306</v>
          </cell>
          <cell r="C5673">
            <v>1</v>
          </cell>
          <cell r="D5673">
            <v>1</v>
          </cell>
          <cell r="Q5673">
            <v>2007</v>
          </cell>
          <cell r="R5673" t="str">
            <v>20076</v>
          </cell>
          <cell r="S5673">
            <v>39235</v>
          </cell>
          <cell r="T5673">
            <v>1885.8</v>
          </cell>
          <cell r="U5673">
            <v>1923.5343333333333</v>
          </cell>
          <cell r="V5673">
            <v>2076.2397534246529</v>
          </cell>
        </row>
        <row r="5674">
          <cell r="B5674">
            <v>33307</v>
          </cell>
          <cell r="C5674">
            <v>1</v>
          </cell>
          <cell r="D5674">
            <v>1</v>
          </cell>
          <cell r="Q5674">
            <v>2007</v>
          </cell>
          <cell r="R5674" t="str">
            <v>20076</v>
          </cell>
          <cell r="S5674">
            <v>39236</v>
          </cell>
          <cell r="T5674">
            <v>1885.8</v>
          </cell>
          <cell r="U5674">
            <v>1923.5343333333333</v>
          </cell>
          <cell r="V5674">
            <v>2076.2397534246529</v>
          </cell>
        </row>
        <row r="5675">
          <cell r="B5675">
            <v>33308</v>
          </cell>
          <cell r="C5675">
            <v>1</v>
          </cell>
          <cell r="D5675">
            <v>1</v>
          </cell>
          <cell r="Q5675">
            <v>2007</v>
          </cell>
          <cell r="R5675" t="str">
            <v>20076</v>
          </cell>
          <cell r="S5675">
            <v>39237</v>
          </cell>
          <cell r="T5675">
            <v>1885.8</v>
          </cell>
          <cell r="U5675">
            <v>1923.5343333333333</v>
          </cell>
          <cell r="V5675">
            <v>2076.2397534246529</v>
          </cell>
        </row>
        <row r="5676">
          <cell r="B5676">
            <v>33309</v>
          </cell>
          <cell r="C5676">
            <v>1</v>
          </cell>
          <cell r="D5676">
            <v>1</v>
          </cell>
          <cell r="Q5676">
            <v>2007</v>
          </cell>
          <cell r="R5676" t="str">
            <v>20076</v>
          </cell>
          <cell r="S5676">
            <v>39238</v>
          </cell>
          <cell r="T5676">
            <v>1882.06</v>
          </cell>
          <cell r="U5676">
            <v>1923.5343333333333</v>
          </cell>
          <cell r="V5676">
            <v>2076.2397534246529</v>
          </cell>
        </row>
        <row r="5677">
          <cell r="B5677">
            <v>33310</v>
          </cell>
          <cell r="C5677">
            <v>1</v>
          </cell>
          <cell r="D5677">
            <v>1</v>
          </cell>
          <cell r="Q5677">
            <v>2007</v>
          </cell>
          <cell r="R5677" t="str">
            <v>20076</v>
          </cell>
          <cell r="S5677">
            <v>39239</v>
          </cell>
          <cell r="T5677">
            <v>1877.88</v>
          </cell>
          <cell r="U5677">
            <v>1923.5343333333333</v>
          </cell>
          <cell r="V5677">
            <v>2076.2397534246529</v>
          </cell>
        </row>
        <row r="5678">
          <cell r="B5678">
            <v>33311</v>
          </cell>
          <cell r="C5678">
            <v>1</v>
          </cell>
          <cell r="D5678">
            <v>1</v>
          </cell>
          <cell r="Q5678">
            <v>2007</v>
          </cell>
          <cell r="R5678" t="str">
            <v>20076</v>
          </cell>
          <cell r="S5678">
            <v>39240</v>
          </cell>
          <cell r="T5678">
            <v>1886.92</v>
          </cell>
          <cell r="U5678">
            <v>1923.5343333333333</v>
          </cell>
          <cell r="V5678">
            <v>2076.2397534246529</v>
          </cell>
        </row>
        <row r="5679">
          <cell r="B5679">
            <v>33312</v>
          </cell>
          <cell r="C5679">
            <v>1</v>
          </cell>
          <cell r="D5679">
            <v>1</v>
          </cell>
          <cell r="Q5679">
            <v>2007</v>
          </cell>
          <cell r="R5679" t="str">
            <v>20076</v>
          </cell>
          <cell r="S5679">
            <v>39241</v>
          </cell>
          <cell r="T5679">
            <v>1900.68</v>
          </cell>
          <cell r="U5679">
            <v>1923.5343333333333</v>
          </cell>
          <cell r="V5679">
            <v>2076.2397534246529</v>
          </cell>
        </row>
        <row r="5680">
          <cell r="B5680">
            <v>33313</v>
          </cell>
          <cell r="C5680">
            <v>1</v>
          </cell>
          <cell r="D5680">
            <v>1</v>
          </cell>
          <cell r="Q5680">
            <v>2007</v>
          </cell>
          <cell r="R5680" t="str">
            <v>20076</v>
          </cell>
          <cell r="S5680">
            <v>39242</v>
          </cell>
          <cell r="T5680">
            <v>1924.54</v>
          </cell>
          <cell r="U5680">
            <v>1923.5343333333333</v>
          </cell>
          <cell r="V5680">
            <v>2076.2397534246529</v>
          </cell>
        </row>
        <row r="5681">
          <cell r="B5681">
            <v>33314</v>
          </cell>
          <cell r="C5681">
            <v>1</v>
          </cell>
          <cell r="D5681">
            <v>1</v>
          </cell>
          <cell r="Q5681">
            <v>2007</v>
          </cell>
          <cell r="R5681" t="str">
            <v>20076</v>
          </cell>
          <cell r="S5681">
            <v>39243</v>
          </cell>
          <cell r="T5681">
            <v>1924.54</v>
          </cell>
          <cell r="U5681">
            <v>1923.5343333333333</v>
          </cell>
          <cell r="V5681">
            <v>2076.2397534246529</v>
          </cell>
        </row>
        <row r="5682">
          <cell r="B5682">
            <v>33315</v>
          </cell>
          <cell r="C5682">
            <v>1</v>
          </cell>
          <cell r="D5682">
            <v>1</v>
          </cell>
          <cell r="Q5682">
            <v>2007</v>
          </cell>
          <cell r="R5682" t="str">
            <v>20076</v>
          </cell>
          <cell r="S5682">
            <v>39244</v>
          </cell>
          <cell r="T5682">
            <v>1924.54</v>
          </cell>
          <cell r="U5682">
            <v>1923.5343333333333</v>
          </cell>
          <cell r="V5682">
            <v>2076.2397534246529</v>
          </cell>
        </row>
        <row r="5683">
          <cell r="B5683">
            <v>33316</v>
          </cell>
          <cell r="C5683">
            <v>1</v>
          </cell>
          <cell r="D5683">
            <v>1</v>
          </cell>
          <cell r="Q5683">
            <v>2007</v>
          </cell>
          <cell r="R5683" t="str">
            <v>20076</v>
          </cell>
          <cell r="S5683">
            <v>39245</v>
          </cell>
          <cell r="T5683">
            <v>1924.54</v>
          </cell>
          <cell r="U5683">
            <v>1923.5343333333333</v>
          </cell>
          <cell r="V5683">
            <v>2076.2397534246529</v>
          </cell>
        </row>
        <row r="5684">
          <cell r="B5684">
            <v>33317</v>
          </cell>
          <cell r="C5684">
            <v>1</v>
          </cell>
          <cell r="D5684">
            <v>1</v>
          </cell>
          <cell r="Q5684">
            <v>2007</v>
          </cell>
          <cell r="R5684" t="str">
            <v>20076</v>
          </cell>
          <cell r="S5684">
            <v>39246</v>
          </cell>
          <cell r="T5684">
            <v>1931.36</v>
          </cell>
          <cell r="U5684">
            <v>1923.5343333333333</v>
          </cell>
          <cell r="V5684">
            <v>2076.2397534246529</v>
          </cell>
        </row>
        <row r="5685">
          <cell r="B5685">
            <v>33318</v>
          </cell>
          <cell r="C5685">
            <v>1</v>
          </cell>
          <cell r="D5685">
            <v>1</v>
          </cell>
          <cell r="Q5685">
            <v>2007</v>
          </cell>
          <cell r="R5685" t="str">
            <v>20076</v>
          </cell>
          <cell r="S5685">
            <v>39247</v>
          </cell>
          <cell r="T5685">
            <v>1947.37</v>
          </cell>
          <cell r="U5685">
            <v>1923.5343333333333</v>
          </cell>
          <cell r="V5685">
            <v>2076.2397534246529</v>
          </cell>
        </row>
        <row r="5686">
          <cell r="B5686">
            <v>33319</v>
          </cell>
          <cell r="C5686">
            <v>1</v>
          </cell>
          <cell r="D5686">
            <v>1</v>
          </cell>
          <cell r="Q5686">
            <v>2007</v>
          </cell>
          <cell r="R5686" t="str">
            <v>20076</v>
          </cell>
          <cell r="S5686">
            <v>39248</v>
          </cell>
          <cell r="T5686">
            <v>1945.09</v>
          </cell>
          <cell r="U5686">
            <v>1923.5343333333333</v>
          </cell>
          <cell r="V5686">
            <v>2076.2397534246529</v>
          </cell>
        </row>
        <row r="5687">
          <cell r="B5687">
            <v>33320</v>
          </cell>
          <cell r="C5687">
            <v>1</v>
          </cell>
          <cell r="D5687">
            <v>1</v>
          </cell>
          <cell r="Q5687">
            <v>2007</v>
          </cell>
          <cell r="R5687" t="str">
            <v>20076</v>
          </cell>
          <cell r="S5687">
            <v>39249</v>
          </cell>
          <cell r="T5687">
            <v>1920.25</v>
          </cell>
          <cell r="U5687">
            <v>1923.5343333333333</v>
          </cell>
          <cell r="V5687">
            <v>2076.2397534246529</v>
          </cell>
        </row>
        <row r="5688">
          <cell r="B5688">
            <v>33321</v>
          </cell>
          <cell r="C5688">
            <v>1</v>
          </cell>
          <cell r="D5688">
            <v>1</v>
          </cell>
          <cell r="Q5688">
            <v>2007</v>
          </cell>
          <cell r="R5688" t="str">
            <v>20076</v>
          </cell>
          <cell r="S5688">
            <v>39250</v>
          </cell>
          <cell r="T5688">
            <v>1920.25</v>
          </cell>
          <cell r="U5688">
            <v>1923.5343333333333</v>
          </cell>
          <cell r="V5688">
            <v>2076.2397534246529</v>
          </cell>
        </row>
        <row r="5689">
          <cell r="B5689">
            <v>33322</v>
          </cell>
          <cell r="C5689">
            <v>1</v>
          </cell>
          <cell r="D5689">
            <v>1</v>
          </cell>
          <cell r="Q5689">
            <v>2007</v>
          </cell>
          <cell r="R5689" t="str">
            <v>20076</v>
          </cell>
          <cell r="S5689">
            <v>39251</v>
          </cell>
          <cell r="T5689">
            <v>1920.25</v>
          </cell>
          <cell r="U5689">
            <v>1923.5343333333333</v>
          </cell>
          <cell r="V5689">
            <v>2076.2397534246529</v>
          </cell>
        </row>
        <row r="5690">
          <cell r="B5690">
            <v>33323</v>
          </cell>
          <cell r="C5690">
            <v>1</v>
          </cell>
          <cell r="D5690">
            <v>1</v>
          </cell>
          <cell r="Q5690">
            <v>2007</v>
          </cell>
          <cell r="R5690" t="str">
            <v>20076</v>
          </cell>
          <cell r="S5690">
            <v>39252</v>
          </cell>
          <cell r="T5690">
            <v>1920.25</v>
          </cell>
          <cell r="U5690">
            <v>1923.5343333333333</v>
          </cell>
          <cell r="V5690">
            <v>2076.2397534246529</v>
          </cell>
        </row>
        <row r="5691">
          <cell r="B5691">
            <v>33324</v>
          </cell>
          <cell r="C5691">
            <v>1</v>
          </cell>
          <cell r="D5691">
            <v>1</v>
          </cell>
          <cell r="Q5691">
            <v>2007</v>
          </cell>
          <cell r="R5691" t="str">
            <v>20076</v>
          </cell>
          <cell r="S5691">
            <v>39253</v>
          </cell>
          <cell r="T5691">
            <v>1896.07</v>
          </cell>
          <cell r="U5691">
            <v>1923.5343333333333</v>
          </cell>
          <cell r="V5691">
            <v>2076.2397534246529</v>
          </cell>
        </row>
        <row r="5692">
          <cell r="B5692">
            <v>33325</v>
          </cell>
          <cell r="C5692">
            <v>1</v>
          </cell>
          <cell r="D5692">
            <v>1</v>
          </cell>
          <cell r="Q5692">
            <v>2007</v>
          </cell>
          <cell r="R5692" t="str">
            <v>20076</v>
          </cell>
          <cell r="S5692">
            <v>39254</v>
          </cell>
          <cell r="T5692">
            <v>1905.13</v>
          </cell>
          <cell r="U5692">
            <v>1923.5343333333333</v>
          </cell>
          <cell r="V5692">
            <v>2076.2397534246529</v>
          </cell>
        </row>
        <row r="5693">
          <cell r="B5693">
            <v>33326</v>
          </cell>
          <cell r="C5693">
            <v>1</v>
          </cell>
          <cell r="D5693">
            <v>1</v>
          </cell>
          <cell r="Q5693">
            <v>2007</v>
          </cell>
          <cell r="R5693" t="str">
            <v>20076</v>
          </cell>
          <cell r="S5693">
            <v>39255</v>
          </cell>
          <cell r="T5693">
            <v>1938.17</v>
          </cell>
          <cell r="U5693">
            <v>1923.5343333333333</v>
          </cell>
          <cell r="V5693">
            <v>2076.2397534246529</v>
          </cell>
        </row>
        <row r="5694">
          <cell r="B5694">
            <v>33327</v>
          </cell>
          <cell r="C5694">
            <v>1</v>
          </cell>
          <cell r="D5694">
            <v>1</v>
          </cell>
          <cell r="Q5694">
            <v>2007</v>
          </cell>
          <cell r="R5694" t="str">
            <v>20076</v>
          </cell>
          <cell r="S5694">
            <v>39256</v>
          </cell>
          <cell r="T5694">
            <v>1944.01</v>
          </cell>
          <cell r="U5694">
            <v>1923.5343333333333</v>
          </cell>
          <cell r="V5694">
            <v>2076.2397534246529</v>
          </cell>
        </row>
        <row r="5695">
          <cell r="B5695">
            <v>33328</v>
          </cell>
          <cell r="C5695">
            <v>1</v>
          </cell>
          <cell r="D5695">
            <v>1</v>
          </cell>
          <cell r="Q5695">
            <v>2007</v>
          </cell>
          <cell r="R5695" t="str">
            <v>20076</v>
          </cell>
          <cell r="S5695">
            <v>39257</v>
          </cell>
          <cell r="T5695">
            <v>1944.01</v>
          </cell>
          <cell r="U5695">
            <v>1923.5343333333333</v>
          </cell>
          <cell r="V5695">
            <v>2076.2397534246529</v>
          </cell>
        </row>
        <row r="5696">
          <cell r="B5696">
            <v>33329</v>
          </cell>
          <cell r="C5696">
            <v>1</v>
          </cell>
          <cell r="D5696">
            <v>1</v>
          </cell>
          <cell r="Q5696">
            <v>2007</v>
          </cell>
          <cell r="R5696" t="str">
            <v>20076</v>
          </cell>
          <cell r="S5696">
            <v>39258</v>
          </cell>
          <cell r="T5696">
            <v>1944.01</v>
          </cell>
          <cell r="U5696">
            <v>1923.5343333333333</v>
          </cell>
          <cell r="V5696">
            <v>2076.2397534246529</v>
          </cell>
        </row>
        <row r="5697">
          <cell r="B5697">
            <v>33330</v>
          </cell>
          <cell r="C5697">
            <v>1</v>
          </cell>
          <cell r="D5697">
            <v>1</v>
          </cell>
          <cell r="Q5697">
            <v>2007</v>
          </cell>
          <cell r="R5697" t="str">
            <v>20076</v>
          </cell>
          <cell r="S5697">
            <v>39259</v>
          </cell>
          <cell r="T5697">
            <v>1960.32</v>
          </cell>
          <cell r="U5697">
            <v>1923.5343333333333</v>
          </cell>
          <cell r="V5697">
            <v>2076.2397534246529</v>
          </cell>
        </row>
        <row r="5698">
          <cell r="B5698">
            <v>33331</v>
          </cell>
          <cell r="C5698">
            <v>1</v>
          </cell>
          <cell r="D5698">
            <v>1</v>
          </cell>
          <cell r="Q5698">
            <v>2007</v>
          </cell>
          <cell r="R5698" t="str">
            <v>20076</v>
          </cell>
          <cell r="S5698">
            <v>39260</v>
          </cell>
          <cell r="T5698">
            <v>1965.31</v>
          </cell>
          <cell r="U5698">
            <v>1923.5343333333333</v>
          </cell>
          <cell r="V5698">
            <v>2076.2397534246529</v>
          </cell>
        </row>
        <row r="5699">
          <cell r="B5699">
            <v>33332</v>
          </cell>
          <cell r="C5699">
            <v>1</v>
          </cell>
          <cell r="D5699">
            <v>1</v>
          </cell>
          <cell r="Q5699">
            <v>2007</v>
          </cell>
          <cell r="R5699" t="str">
            <v>20076</v>
          </cell>
          <cell r="S5699">
            <v>39261</v>
          </cell>
          <cell r="T5699">
            <v>1982.29</v>
          </cell>
          <cell r="U5699">
            <v>1923.5343333333333</v>
          </cell>
          <cell r="V5699">
            <v>2076.2397534246529</v>
          </cell>
        </row>
        <row r="5700">
          <cell r="B5700">
            <v>33333</v>
          </cell>
          <cell r="C5700">
            <v>1</v>
          </cell>
          <cell r="D5700">
            <v>1</v>
          </cell>
          <cell r="Q5700">
            <v>2007</v>
          </cell>
          <cell r="R5700" t="str">
            <v>20076</v>
          </cell>
          <cell r="S5700">
            <v>39262</v>
          </cell>
          <cell r="T5700">
            <v>1958.09</v>
          </cell>
          <cell r="U5700">
            <v>1923.5343333333333</v>
          </cell>
          <cell r="V5700">
            <v>2076.2397534246529</v>
          </cell>
        </row>
        <row r="5701">
          <cell r="B5701">
            <v>33334</v>
          </cell>
          <cell r="C5701">
            <v>1</v>
          </cell>
          <cell r="D5701">
            <v>1</v>
          </cell>
          <cell r="Q5701">
            <v>2007</v>
          </cell>
          <cell r="R5701" t="str">
            <v>20076</v>
          </cell>
          <cell r="S5701">
            <v>39263</v>
          </cell>
          <cell r="T5701">
            <v>1960.61</v>
          </cell>
          <cell r="U5701">
            <v>1923.5343333333333</v>
          </cell>
          <cell r="V5701">
            <v>2076.2397534246529</v>
          </cell>
        </row>
        <row r="5702">
          <cell r="B5702">
            <v>33335</v>
          </cell>
          <cell r="C5702">
            <v>1</v>
          </cell>
          <cell r="D5702">
            <v>1</v>
          </cell>
          <cell r="Q5702">
            <v>2007</v>
          </cell>
          <cell r="R5702" t="str">
            <v>20077</v>
          </cell>
          <cell r="S5702">
            <v>39264</v>
          </cell>
          <cell r="T5702">
            <v>1960.61</v>
          </cell>
          <cell r="U5702">
            <v>1951.8435483870969</v>
          </cell>
          <cell r="V5702">
            <v>2076.2397534246529</v>
          </cell>
        </row>
        <row r="5703">
          <cell r="B5703">
            <v>33336</v>
          </cell>
          <cell r="C5703">
            <v>1</v>
          </cell>
          <cell r="D5703">
            <v>1</v>
          </cell>
          <cell r="Q5703">
            <v>2007</v>
          </cell>
          <cell r="R5703" t="str">
            <v>20077</v>
          </cell>
          <cell r="S5703">
            <v>39265</v>
          </cell>
          <cell r="T5703">
            <v>1960.61</v>
          </cell>
          <cell r="U5703">
            <v>1951.8435483870969</v>
          </cell>
          <cell r="V5703">
            <v>2076.2397534246529</v>
          </cell>
        </row>
        <row r="5704">
          <cell r="B5704">
            <v>33337</v>
          </cell>
          <cell r="C5704">
            <v>1</v>
          </cell>
          <cell r="D5704">
            <v>1</v>
          </cell>
          <cell r="Q5704">
            <v>2007</v>
          </cell>
          <cell r="R5704" t="str">
            <v>20077</v>
          </cell>
          <cell r="S5704">
            <v>39266</v>
          </cell>
          <cell r="T5704">
            <v>1960.61</v>
          </cell>
          <cell r="U5704">
            <v>1951.8435483870969</v>
          </cell>
          <cell r="V5704">
            <v>2076.2397534246529</v>
          </cell>
        </row>
        <row r="5705">
          <cell r="B5705">
            <v>33338</v>
          </cell>
          <cell r="C5705">
            <v>1</v>
          </cell>
          <cell r="D5705">
            <v>1</v>
          </cell>
          <cell r="Q5705">
            <v>2007</v>
          </cell>
          <cell r="R5705" t="str">
            <v>20077</v>
          </cell>
          <cell r="S5705">
            <v>39267</v>
          </cell>
          <cell r="T5705">
            <v>1958.95</v>
          </cell>
          <cell r="U5705">
            <v>1951.8435483870969</v>
          </cell>
          <cell r="V5705">
            <v>2076.2397534246529</v>
          </cell>
        </row>
        <row r="5706">
          <cell r="B5706">
            <v>33339</v>
          </cell>
          <cell r="C5706">
            <v>1</v>
          </cell>
          <cell r="D5706">
            <v>1</v>
          </cell>
          <cell r="Q5706">
            <v>2007</v>
          </cell>
          <cell r="R5706" t="str">
            <v>20077</v>
          </cell>
          <cell r="S5706">
            <v>39268</v>
          </cell>
          <cell r="T5706">
            <v>1958.95</v>
          </cell>
          <cell r="U5706">
            <v>1951.8435483870969</v>
          </cell>
          <cell r="V5706">
            <v>2076.2397534246529</v>
          </cell>
        </row>
        <row r="5707">
          <cell r="B5707">
            <v>33340</v>
          </cell>
          <cell r="C5707">
            <v>1</v>
          </cell>
          <cell r="D5707">
            <v>1</v>
          </cell>
          <cell r="Q5707">
            <v>2007</v>
          </cell>
          <cell r="R5707" t="str">
            <v>20077</v>
          </cell>
          <cell r="S5707">
            <v>39269</v>
          </cell>
          <cell r="T5707">
            <v>1969.36</v>
          </cell>
          <cell r="U5707">
            <v>1951.8435483870969</v>
          </cell>
          <cell r="V5707">
            <v>2076.2397534246529</v>
          </cell>
        </row>
        <row r="5708">
          <cell r="B5708">
            <v>33341</v>
          </cell>
          <cell r="C5708">
            <v>1</v>
          </cell>
          <cell r="D5708">
            <v>1</v>
          </cell>
          <cell r="Q5708">
            <v>2007</v>
          </cell>
          <cell r="R5708" t="str">
            <v>20077</v>
          </cell>
          <cell r="S5708">
            <v>39270</v>
          </cell>
          <cell r="T5708">
            <v>1962.55</v>
          </cell>
          <cell r="U5708">
            <v>1951.8435483870969</v>
          </cell>
          <cell r="V5708">
            <v>2076.2397534246529</v>
          </cell>
        </row>
        <row r="5709">
          <cell r="B5709">
            <v>33342</v>
          </cell>
          <cell r="C5709">
            <v>1</v>
          </cell>
          <cell r="D5709">
            <v>1</v>
          </cell>
          <cell r="Q5709">
            <v>2007</v>
          </cell>
          <cell r="R5709" t="str">
            <v>20077</v>
          </cell>
          <cell r="S5709">
            <v>39271</v>
          </cell>
          <cell r="T5709">
            <v>1962.55</v>
          </cell>
          <cell r="U5709">
            <v>1951.8435483870969</v>
          </cell>
          <cell r="V5709">
            <v>2076.2397534246529</v>
          </cell>
        </row>
        <row r="5710">
          <cell r="B5710">
            <v>33343</v>
          </cell>
          <cell r="C5710">
            <v>1</v>
          </cell>
          <cell r="D5710">
            <v>1</v>
          </cell>
          <cell r="Q5710">
            <v>2007</v>
          </cell>
          <cell r="R5710" t="str">
            <v>20077</v>
          </cell>
          <cell r="S5710">
            <v>39272</v>
          </cell>
          <cell r="T5710">
            <v>1962.55</v>
          </cell>
          <cell r="U5710">
            <v>1951.8435483870969</v>
          </cell>
          <cell r="V5710">
            <v>2076.2397534246529</v>
          </cell>
        </row>
        <row r="5711">
          <cell r="B5711">
            <v>33344</v>
          </cell>
          <cell r="C5711">
            <v>1</v>
          </cell>
          <cell r="D5711">
            <v>1</v>
          </cell>
          <cell r="Q5711">
            <v>2007</v>
          </cell>
          <cell r="R5711" t="str">
            <v>20077</v>
          </cell>
          <cell r="S5711">
            <v>39273</v>
          </cell>
          <cell r="T5711">
            <v>1945.94</v>
          </cell>
          <cell r="U5711">
            <v>1951.8435483870969</v>
          </cell>
          <cell r="V5711">
            <v>2076.2397534246529</v>
          </cell>
        </row>
        <row r="5712">
          <cell r="B5712">
            <v>33345</v>
          </cell>
          <cell r="C5712">
            <v>1</v>
          </cell>
          <cell r="D5712">
            <v>1</v>
          </cell>
          <cell r="Q5712">
            <v>2007</v>
          </cell>
          <cell r="R5712" t="str">
            <v>20077</v>
          </cell>
          <cell r="S5712">
            <v>39274</v>
          </cell>
          <cell r="T5712">
            <v>1960.31</v>
          </cell>
          <cell r="U5712">
            <v>1951.8435483870969</v>
          </cell>
          <cell r="V5712">
            <v>2076.2397534246529</v>
          </cell>
        </row>
        <row r="5713">
          <cell r="B5713">
            <v>33346</v>
          </cell>
          <cell r="C5713">
            <v>1</v>
          </cell>
          <cell r="D5713">
            <v>1</v>
          </cell>
          <cell r="Q5713">
            <v>2007</v>
          </cell>
          <cell r="R5713" t="str">
            <v>20077</v>
          </cell>
          <cell r="S5713">
            <v>39275</v>
          </cell>
          <cell r="T5713">
            <v>1964.82</v>
          </cell>
          <cell r="U5713">
            <v>1951.8435483870969</v>
          </cell>
          <cell r="V5713">
            <v>2076.2397534246529</v>
          </cell>
        </row>
        <row r="5714">
          <cell r="B5714">
            <v>33347</v>
          </cell>
          <cell r="C5714">
            <v>1</v>
          </cell>
          <cell r="D5714">
            <v>1</v>
          </cell>
          <cell r="Q5714">
            <v>2007</v>
          </cell>
          <cell r="R5714" t="str">
            <v>20077</v>
          </cell>
          <cell r="S5714">
            <v>39276</v>
          </cell>
          <cell r="T5714">
            <v>1954.48</v>
          </cell>
          <cell r="U5714">
            <v>1951.8435483870969</v>
          </cell>
          <cell r="V5714">
            <v>2076.2397534246529</v>
          </cell>
        </row>
        <row r="5715">
          <cell r="B5715">
            <v>33348</v>
          </cell>
          <cell r="C5715">
            <v>1</v>
          </cell>
          <cell r="D5715">
            <v>1</v>
          </cell>
          <cell r="Q5715">
            <v>2007</v>
          </cell>
          <cell r="R5715" t="str">
            <v>20077</v>
          </cell>
          <cell r="S5715">
            <v>39277</v>
          </cell>
          <cell r="T5715">
            <v>1956.05</v>
          </cell>
          <cell r="U5715">
            <v>1951.8435483870969</v>
          </cell>
          <cell r="V5715">
            <v>2076.2397534246529</v>
          </cell>
        </row>
        <row r="5716">
          <cell r="B5716">
            <v>33349</v>
          </cell>
          <cell r="C5716">
            <v>1</v>
          </cell>
          <cell r="D5716">
            <v>1</v>
          </cell>
          <cell r="Q5716">
            <v>2007</v>
          </cell>
          <cell r="R5716" t="str">
            <v>20077</v>
          </cell>
          <cell r="S5716">
            <v>39278</v>
          </cell>
          <cell r="T5716">
            <v>1956.05</v>
          </cell>
          <cell r="U5716">
            <v>1951.8435483870969</v>
          </cell>
          <cell r="V5716">
            <v>2076.2397534246529</v>
          </cell>
        </row>
        <row r="5717">
          <cell r="B5717">
            <v>33350</v>
          </cell>
          <cell r="C5717">
            <v>1</v>
          </cell>
          <cell r="D5717">
            <v>1</v>
          </cell>
          <cell r="Q5717">
            <v>2007</v>
          </cell>
          <cell r="R5717" t="str">
            <v>20077</v>
          </cell>
          <cell r="S5717">
            <v>39279</v>
          </cell>
          <cell r="T5717">
            <v>1956.05</v>
          </cell>
          <cell r="U5717">
            <v>1951.8435483870969</v>
          </cell>
          <cell r="V5717">
            <v>2076.2397534246529</v>
          </cell>
        </row>
        <row r="5718">
          <cell r="B5718">
            <v>33351</v>
          </cell>
          <cell r="C5718">
            <v>1</v>
          </cell>
          <cell r="D5718">
            <v>1</v>
          </cell>
          <cell r="Q5718">
            <v>2007</v>
          </cell>
          <cell r="R5718" t="str">
            <v>20077</v>
          </cell>
          <cell r="S5718">
            <v>39280</v>
          </cell>
          <cell r="T5718">
            <v>1942.43</v>
          </cell>
          <cell r="U5718">
            <v>1951.8435483870969</v>
          </cell>
          <cell r="V5718">
            <v>2076.2397534246529</v>
          </cell>
        </row>
        <row r="5719">
          <cell r="B5719">
            <v>33352</v>
          </cell>
          <cell r="C5719">
            <v>1</v>
          </cell>
          <cell r="D5719">
            <v>1</v>
          </cell>
          <cell r="Q5719">
            <v>2007</v>
          </cell>
          <cell r="R5719" t="str">
            <v>20077</v>
          </cell>
          <cell r="S5719">
            <v>39281</v>
          </cell>
          <cell r="T5719">
            <v>1931.04</v>
          </cell>
          <cell r="U5719">
            <v>1951.8435483870969</v>
          </cell>
          <cell r="V5719">
            <v>2076.2397534246529</v>
          </cell>
        </row>
        <row r="5720">
          <cell r="B5720">
            <v>33353</v>
          </cell>
          <cell r="C5720">
            <v>1</v>
          </cell>
          <cell r="D5720">
            <v>1</v>
          </cell>
          <cell r="Q5720">
            <v>2007</v>
          </cell>
          <cell r="R5720" t="str">
            <v>20077</v>
          </cell>
          <cell r="S5720">
            <v>39282</v>
          </cell>
          <cell r="T5720">
            <v>1928.59</v>
          </cell>
          <cell r="U5720">
            <v>1951.8435483870969</v>
          </cell>
          <cell r="V5720">
            <v>2076.2397534246529</v>
          </cell>
        </row>
        <row r="5721">
          <cell r="B5721">
            <v>33354</v>
          </cell>
          <cell r="C5721">
            <v>1</v>
          </cell>
          <cell r="D5721">
            <v>1</v>
          </cell>
          <cell r="Q5721">
            <v>2007</v>
          </cell>
          <cell r="R5721" t="str">
            <v>20077</v>
          </cell>
          <cell r="S5721">
            <v>39283</v>
          </cell>
          <cell r="T5721">
            <v>1921.04</v>
          </cell>
          <cell r="U5721">
            <v>1951.8435483870969</v>
          </cell>
          <cell r="V5721">
            <v>2076.2397534246529</v>
          </cell>
        </row>
        <row r="5722">
          <cell r="B5722">
            <v>33355</v>
          </cell>
          <cell r="C5722">
            <v>1</v>
          </cell>
          <cell r="D5722">
            <v>1</v>
          </cell>
          <cell r="Q5722">
            <v>2007</v>
          </cell>
          <cell r="R5722" t="str">
            <v>20077</v>
          </cell>
          <cell r="S5722">
            <v>39284</v>
          </cell>
          <cell r="T5722">
            <v>1921.04</v>
          </cell>
          <cell r="U5722">
            <v>1951.8435483870969</v>
          </cell>
          <cell r="V5722">
            <v>2076.2397534246529</v>
          </cell>
        </row>
        <row r="5723">
          <cell r="B5723">
            <v>33356</v>
          </cell>
          <cell r="C5723">
            <v>1</v>
          </cell>
          <cell r="D5723">
            <v>1</v>
          </cell>
          <cell r="Q5723">
            <v>2007</v>
          </cell>
          <cell r="R5723" t="str">
            <v>20077</v>
          </cell>
          <cell r="S5723">
            <v>39285</v>
          </cell>
          <cell r="T5723">
            <v>1921.04</v>
          </cell>
          <cell r="U5723">
            <v>1951.8435483870969</v>
          </cell>
          <cell r="V5723">
            <v>2076.2397534246529</v>
          </cell>
        </row>
        <row r="5724">
          <cell r="B5724">
            <v>33357</v>
          </cell>
          <cell r="C5724">
            <v>1</v>
          </cell>
          <cell r="D5724">
            <v>1</v>
          </cell>
          <cell r="Q5724">
            <v>2007</v>
          </cell>
          <cell r="R5724" t="str">
            <v>20077</v>
          </cell>
          <cell r="S5724">
            <v>39286</v>
          </cell>
          <cell r="T5724">
            <v>1921.04</v>
          </cell>
          <cell r="U5724">
            <v>1951.8435483870969</v>
          </cell>
          <cell r="V5724">
            <v>2076.2397534246529</v>
          </cell>
        </row>
        <row r="5725">
          <cell r="B5725">
            <v>33358</v>
          </cell>
          <cell r="C5725">
            <v>1</v>
          </cell>
          <cell r="D5725">
            <v>1</v>
          </cell>
          <cell r="Q5725">
            <v>2007</v>
          </cell>
          <cell r="R5725" t="str">
            <v>20077</v>
          </cell>
          <cell r="S5725">
            <v>39287</v>
          </cell>
          <cell r="T5725">
            <v>1912.9</v>
          </cell>
          <cell r="U5725">
            <v>1951.8435483870969</v>
          </cell>
          <cell r="V5725">
            <v>2076.2397534246529</v>
          </cell>
        </row>
        <row r="5726">
          <cell r="B5726">
            <v>33359</v>
          </cell>
          <cell r="C5726">
            <v>1</v>
          </cell>
          <cell r="D5726">
            <v>1</v>
          </cell>
          <cell r="Q5726">
            <v>2007</v>
          </cell>
          <cell r="R5726" t="str">
            <v>20077</v>
          </cell>
          <cell r="S5726">
            <v>39288</v>
          </cell>
          <cell r="T5726">
            <v>1916.23</v>
          </cell>
          <cell r="U5726">
            <v>1951.8435483870969</v>
          </cell>
          <cell r="V5726">
            <v>2076.2397534246529</v>
          </cell>
        </row>
        <row r="5727">
          <cell r="B5727">
            <v>33360</v>
          </cell>
          <cell r="C5727">
            <v>1</v>
          </cell>
          <cell r="D5727">
            <v>1</v>
          </cell>
          <cell r="Q5727">
            <v>2007</v>
          </cell>
          <cell r="R5727" t="str">
            <v>20077</v>
          </cell>
          <cell r="S5727">
            <v>39289</v>
          </cell>
          <cell r="T5727">
            <v>1935.68</v>
          </cell>
          <cell r="U5727">
            <v>1951.8435483870969</v>
          </cell>
          <cell r="V5727">
            <v>2076.2397534246529</v>
          </cell>
        </row>
        <row r="5728">
          <cell r="B5728">
            <v>33361</v>
          </cell>
          <cell r="C5728">
            <v>1</v>
          </cell>
          <cell r="D5728">
            <v>1</v>
          </cell>
          <cell r="Q5728">
            <v>2007</v>
          </cell>
          <cell r="R5728" t="str">
            <v>20077</v>
          </cell>
          <cell r="S5728">
            <v>39290</v>
          </cell>
          <cell r="T5728">
            <v>1981.58</v>
          </cell>
          <cell r="U5728">
            <v>1951.8435483870969</v>
          </cell>
          <cell r="V5728">
            <v>2076.2397534246529</v>
          </cell>
        </row>
        <row r="5729">
          <cell r="B5729">
            <v>33362</v>
          </cell>
          <cell r="C5729">
            <v>1</v>
          </cell>
          <cell r="D5729">
            <v>1</v>
          </cell>
          <cell r="Q5729">
            <v>2007</v>
          </cell>
          <cell r="R5729" t="str">
            <v>20077</v>
          </cell>
          <cell r="S5729">
            <v>39291</v>
          </cell>
          <cell r="T5729">
            <v>1984.1</v>
          </cell>
          <cell r="U5729">
            <v>1951.8435483870969</v>
          </cell>
          <cell r="V5729">
            <v>2076.2397534246529</v>
          </cell>
        </row>
        <row r="5730">
          <cell r="B5730">
            <v>33363</v>
          </cell>
          <cell r="C5730">
            <v>1</v>
          </cell>
          <cell r="D5730">
            <v>1</v>
          </cell>
          <cell r="Q5730">
            <v>2007</v>
          </cell>
          <cell r="R5730" t="str">
            <v>20077</v>
          </cell>
          <cell r="S5730">
            <v>39292</v>
          </cell>
          <cell r="T5730">
            <v>1984.1</v>
          </cell>
          <cell r="U5730">
            <v>1951.8435483870969</v>
          </cell>
          <cell r="V5730">
            <v>2076.2397534246529</v>
          </cell>
        </row>
        <row r="5731">
          <cell r="B5731">
            <v>33364</v>
          </cell>
          <cell r="C5731">
            <v>1</v>
          </cell>
          <cell r="D5731">
            <v>1</v>
          </cell>
          <cell r="Q5731">
            <v>2007</v>
          </cell>
          <cell r="R5731" t="str">
            <v>20077</v>
          </cell>
          <cell r="S5731">
            <v>39293</v>
          </cell>
          <cell r="T5731">
            <v>1984.1</v>
          </cell>
          <cell r="U5731">
            <v>1951.8435483870969</v>
          </cell>
          <cell r="V5731">
            <v>2076.2397534246529</v>
          </cell>
        </row>
        <row r="5732">
          <cell r="B5732">
            <v>33365</v>
          </cell>
          <cell r="C5732">
            <v>1</v>
          </cell>
          <cell r="D5732">
            <v>1</v>
          </cell>
          <cell r="Q5732">
            <v>2007</v>
          </cell>
          <cell r="R5732" t="str">
            <v>20077</v>
          </cell>
          <cell r="S5732">
            <v>39294</v>
          </cell>
          <cell r="T5732">
            <v>1971.8</v>
          </cell>
          <cell r="U5732">
            <v>1951.8435483870969</v>
          </cell>
          <cell r="V5732">
            <v>2076.2397534246529</v>
          </cell>
        </row>
        <row r="5733">
          <cell r="B5733">
            <v>33366</v>
          </cell>
          <cell r="C5733">
            <v>1</v>
          </cell>
          <cell r="D5733">
            <v>1</v>
          </cell>
          <cell r="Q5733">
            <v>2007</v>
          </cell>
          <cell r="R5733" t="str">
            <v>20078</v>
          </cell>
          <cell r="S5733">
            <v>39295</v>
          </cell>
          <cell r="T5733">
            <v>1958.5</v>
          </cell>
          <cell r="U5733">
            <v>2056.0867741935481</v>
          </cell>
          <cell r="V5733">
            <v>2076.2397534246529</v>
          </cell>
        </row>
        <row r="5734">
          <cell r="B5734">
            <v>33367</v>
          </cell>
          <cell r="C5734">
            <v>1</v>
          </cell>
          <cell r="D5734">
            <v>1</v>
          </cell>
          <cell r="Q5734">
            <v>2007</v>
          </cell>
          <cell r="R5734" t="str">
            <v>20078</v>
          </cell>
          <cell r="S5734">
            <v>39296</v>
          </cell>
          <cell r="T5734">
            <v>1971.2</v>
          </cell>
          <cell r="U5734">
            <v>2056.0867741935481</v>
          </cell>
          <cell r="V5734">
            <v>2076.2397534246529</v>
          </cell>
        </row>
        <row r="5735">
          <cell r="B5735">
            <v>33368</v>
          </cell>
          <cell r="C5735">
            <v>1</v>
          </cell>
          <cell r="D5735">
            <v>1</v>
          </cell>
          <cell r="Q5735">
            <v>2007</v>
          </cell>
          <cell r="R5735" t="str">
            <v>20078</v>
          </cell>
          <cell r="S5735">
            <v>39297</v>
          </cell>
          <cell r="T5735">
            <v>1957.68</v>
          </cell>
          <cell r="U5735">
            <v>2056.0867741935481</v>
          </cell>
          <cell r="V5735">
            <v>2076.2397534246529</v>
          </cell>
        </row>
        <row r="5736">
          <cell r="B5736">
            <v>33369</v>
          </cell>
          <cell r="C5736">
            <v>1</v>
          </cell>
          <cell r="D5736">
            <v>1</v>
          </cell>
          <cell r="Q5736">
            <v>2007</v>
          </cell>
          <cell r="R5736" t="str">
            <v>20078</v>
          </cell>
          <cell r="S5736">
            <v>39298</v>
          </cell>
          <cell r="T5736">
            <v>1963.69</v>
          </cell>
          <cell r="U5736">
            <v>2056.0867741935481</v>
          </cell>
          <cell r="V5736">
            <v>2076.2397534246529</v>
          </cell>
        </row>
        <row r="5737">
          <cell r="B5737">
            <v>33370</v>
          </cell>
          <cell r="C5737">
            <v>1</v>
          </cell>
          <cell r="D5737">
            <v>1</v>
          </cell>
          <cell r="Q5737">
            <v>2007</v>
          </cell>
          <cell r="R5737" t="str">
            <v>20078</v>
          </cell>
          <cell r="S5737">
            <v>39299</v>
          </cell>
          <cell r="T5737">
            <v>1963.69</v>
          </cell>
          <cell r="U5737">
            <v>2056.0867741935481</v>
          </cell>
          <cell r="V5737">
            <v>2076.2397534246529</v>
          </cell>
        </row>
        <row r="5738">
          <cell r="B5738">
            <v>33371</v>
          </cell>
          <cell r="C5738">
            <v>1</v>
          </cell>
          <cell r="D5738">
            <v>1</v>
          </cell>
          <cell r="Q5738">
            <v>2007</v>
          </cell>
          <cell r="R5738" t="str">
            <v>20078</v>
          </cell>
          <cell r="S5738">
            <v>39300</v>
          </cell>
          <cell r="T5738">
            <v>1963.69</v>
          </cell>
          <cell r="U5738">
            <v>2056.0867741935481</v>
          </cell>
          <cell r="V5738">
            <v>2076.2397534246529</v>
          </cell>
        </row>
        <row r="5739">
          <cell r="B5739">
            <v>33372</v>
          </cell>
          <cell r="C5739">
            <v>1</v>
          </cell>
          <cell r="D5739">
            <v>1</v>
          </cell>
          <cell r="Q5739">
            <v>2007</v>
          </cell>
          <cell r="R5739" t="str">
            <v>20078</v>
          </cell>
          <cell r="S5739">
            <v>39301</v>
          </cell>
          <cell r="T5739">
            <v>1976.89</v>
          </cell>
          <cell r="U5739">
            <v>2056.0867741935481</v>
          </cell>
          <cell r="V5739">
            <v>2076.2397534246529</v>
          </cell>
        </row>
        <row r="5740">
          <cell r="B5740">
            <v>33373</v>
          </cell>
          <cell r="C5740">
            <v>1</v>
          </cell>
          <cell r="D5740">
            <v>1</v>
          </cell>
          <cell r="Q5740">
            <v>2007</v>
          </cell>
          <cell r="R5740" t="str">
            <v>20078</v>
          </cell>
          <cell r="S5740">
            <v>39302</v>
          </cell>
          <cell r="T5740">
            <v>1976.89</v>
          </cell>
          <cell r="U5740">
            <v>2056.0867741935481</v>
          </cell>
          <cell r="V5740">
            <v>2076.2397534246529</v>
          </cell>
        </row>
        <row r="5741">
          <cell r="B5741">
            <v>33374</v>
          </cell>
          <cell r="C5741">
            <v>1</v>
          </cell>
          <cell r="D5741">
            <v>1</v>
          </cell>
          <cell r="Q5741">
            <v>2007</v>
          </cell>
          <cell r="R5741" t="str">
            <v>20078</v>
          </cell>
          <cell r="S5741">
            <v>39303</v>
          </cell>
          <cell r="T5741">
            <v>1957.58</v>
          </cell>
          <cell r="U5741">
            <v>2056.0867741935481</v>
          </cell>
          <cell r="V5741">
            <v>2076.2397534246529</v>
          </cell>
        </row>
        <row r="5742">
          <cell r="B5742">
            <v>33375</v>
          </cell>
          <cell r="C5742">
            <v>1</v>
          </cell>
          <cell r="D5742">
            <v>1</v>
          </cell>
          <cell r="Q5742">
            <v>2007</v>
          </cell>
          <cell r="R5742" t="str">
            <v>20078</v>
          </cell>
          <cell r="S5742">
            <v>39304</v>
          </cell>
          <cell r="T5742">
            <v>1981.9</v>
          </cell>
          <cell r="U5742">
            <v>2056.0867741935481</v>
          </cell>
          <cell r="V5742">
            <v>2076.2397534246529</v>
          </cell>
        </row>
        <row r="5743">
          <cell r="B5743">
            <v>33376</v>
          </cell>
          <cell r="C5743">
            <v>1</v>
          </cell>
          <cell r="D5743">
            <v>1</v>
          </cell>
          <cell r="Q5743">
            <v>2007</v>
          </cell>
          <cell r="R5743" t="str">
            <v>20078</v>
          </cell>
          <cell r="S5743">
            <v>39305</v>
          </cell>
          <cell r="T5743">
            <v>2006.79</v>
          </cell>
          <cell r="U5743">
            <v>2056.0867741935481</v>
          </cell>
          <cell r="V5743">
            <v>2076.2397534246529</v>
          </cell>
        </row>
        <row r="5744">
          <cell r="B5744">
            <v>33377</v>
          </cell>
          <cell r="C5744">
            <v>1</v>
          </cell>
          <cell r="D5744">
            <v>1</v>
          </cell>
          <cell r="Q5744">
            <v>2007</v>
          </cell>
          <cell r="R5744" t="str">
            <v>20078</v>
          </cell>
          <cell r="S5744">
            <v>39306</v>
          </cell>
          <cell r="T5744">
            <v>2006.79</v>
          </cell>
          <cell r="U5744">
            <v>2056.0867741935481</v>
          </cell>
          <cell r="V5744">
            <v>2076.2397534246529</v>
          </cell>
        </row>
        <row r="5745">
          <cell r="B5745">
            <v>33378</v>
          </cell>
          <cell r="C5745">
            <v>1</v>
          </cell>
          <cell r="D5745">
            <v>1</v>
          </cell>
          <cell r="Q5745">
            <v>2007</v>
          </cell>
          <cell r="R5745" t="str">
            <v>20078</v>
          </cell>
          <cell r="S5745">
            <v>39307</v>
          </cell>
          <cell r="T5745">
            <v>2006.79</v>
          </cell>
          <cell r="U5745">
            <v>2056.0867741935481</v>
          </cell>
          <cell r="V5745">
            <v>2076.2397534246529</v>
          </cell>
        </row>
        <row r="5746">
          <cell r="B5746">
            <v>33379</v>
          </cell>
          <cell r="C5746">
            <v>1</v>
          </cell>
          <cell r="D5746">
            <v>1</v>
          </cell>
          <cell r="Q5746">
            <v>2007</v>
          </cell>
          <cell r="R5746" t="str">
            <v>20078</v>
          </cell>
          <cell r="S5746">
            <v>39308</v>
          </cell>
          <cell r="T5746">
            <v>1997.38</v>
          </cell>
          <cell r="U5746">
            <v>2056.0867741935481</v>
          </cell>
          <cell r="V5746">
            <v>2076.2397534246529</v>
          </cell>
        </row>
        <row r="5747">
          <cell r="B5747">
            <v>33380</v>
          </cell>
          <cell r="C5747">
            <v>1</v>
          </cell>
          <cell r="D5747">
            <v>1</v>
          </cell>
          <cell r="Q5747">
            <v>2007</v>
          </cell>
          <cell r="R5747" t="str">
            <v>20078</v>
          </cell>
          <cell r="S5747">
            <v>39309</v>
          </cell>
          <cell r="T5747">
            <v>2016.3</v>
          </cell>
          <cell r="U5747">
            <v>2056.0867741935481</v>
          </cell>
          <cell r="V5747">
            <v>2076.2397534246529</v>
          </cell>
        </row>
        <row r="5748">
          <cell r="B5748">
            <v>33381</v>
          </cell>
          <cell r="C5748">
            <v>1</v>
          </cell>
          <cell r="D5748">
            <v>1</v>
          </cell>
          <cell r="Q5748">
            <v>2007</v>
          </cell>
          <cell r="R5748" t="str">
            <v>20078</v>
          </cell>
          <cell r="S5748">
            <v>39310</v>
          </cell>
          <cell r="T5748">
            <v>2048.44</v>
          </cell>
          <cell r="U5748">
            <v>2056.0867741935481</v>
          </cell>
          <cell r="V5748">
            <v>2076.2397534246529</v>
          </cell>
        </row>
        <row r="5749">
          <cell r="B5749">
            <v>33382</v>
          </cell>
          <cell r="C5749">
            <v>1</v>
          </cell>
          <cell r="D5749">
            <v>1</v>
          </cell>
          <cell r="Q5749">
            <v>2007</v>
          </cell>
          <cell r="R5749" t="str">
            <v>20078</v>
          </cell>
          <cell r="S5749">
            <v>39311</v>
          </cell>
          <cell r="T5749">
            <v>2124.4</v>
          </cell>
          <cell r="U5749">
            <v>2056.0867741935481</v>
          </cell>
          <cell r="V5749">
            <v>2076.2397534246529</v>
          </cell>
        </row>
        <row r="5750">
          <cell r="B5750">
            <v>33383</v>
          </cell>
          <cell r="C5750">
            <v>1</v>
          </cell>
          <cell r="D5750">
            <v>1</v>
          </cell>
          <cell r="Q5750">
            <v>2007</v>
          </cell>
          <cell r="R5750" t="str">
            <v>20078</v>
          </cell>
          <cell r="S5750">
            <v>39312</v>
          </cell>
          <cell r="T5750">
            <v>2113.54</v>
          </cell>
          <cell r="U5750">
            <v>2056.0867741935481</v>
          </cell>
          <cell r="V5750">
            <v>2076.2397534246529</v>
          </cell>
        </row>
        <row r="5751">
          <cell r="B5751">
            <v>33384</v>
          </cell>
          <cell r="C5751">
            <v>1</v>
          </cell>
          <cell r="D5751">
            <v>1</v>
          </cell>
          <cell r="Q5751">
            <v>2007</v>
          </cell>
          <cell r="R5751" t="str">
            <v>20078</v>
          </cell>
          <cell r="S5751">
            <v>39313</v>
          </cell>
          <cell r="T5751">
            <v>2113.54</v>
          </cell>
          <cell r="U5751">
            <v>2056.0867741935481</v>
          </cell>
          <cell r="V5751">
            <v>2076.2397534246529</v>
          </cell>
        </row>
        <row r="5752">
          <cell r="B5752">
            <v>33385</v>
          </cell>
          <cell r="C5752">
            <v>1</v>
          </cell>
          <cell r="D5752">
            <v>1</v>
          </cell>
          <cell r="Q5752">
            <v>2007</v>
          </cell>
          <cell r="R5752" t="str">
            <v>20078</v>
          </cell>
          <cell r="S5752">
            <v>39314</v>
          </cell>
          <cell r="T5752">
            <v>2113.54</v>
          </cell>
          <cell r="U5752">
            <v>2056.0867741935481</v>
          </cell>
          <cell r="V5752">
            <v>2076.2397534246529</v>
          </cell>
        </row>
        <row r="5753">
          <cell r="B5753">
            <v>33386</v>
          </cell>
          <cell r="C5753">
            <v>1</v>
          </cell>
          <cell r="D5753">
            <v>1</v>
          </cell>
          <cell r="Q5753">
            <v>2007</v>
          </cell>
          <cell r="R5753" t="str">
            <v>20078</v>
          </cell>
          <cell r="S5753">
            <v>39315</v>
          </cell>
          <cell r="T5753">
            <v>2113.54</v>
          </cell>
          <cell r="U5753">
            <v>2056.0867741935481</v>
          </cell>
          <cell r="V5753">
            <v>2076.2397534246529</v>
          </cell>
        </row>
        <row r="5754">
          <cell r="B5754">
            <v>33387</v>
          </cell>
          <cell r="C5754">
            <v>1</v>
          </cell>
          <cell r="D5754">
            <v>1</v>
          </cell>
          <cell r="Q5754">
            <v>2007</v>
          </cell>
          <cell r="R5754" t="str">
            <v>20078</v>
          </cell>
          <cell r="S5754">
            <v>39316</v>
          </cell>
          <cell r="T5754">
            <v>2154.94</v>
          </cell>
          <cell r="U5754">
            <v>2056.0867741935481</v>
          </cell>
          <cell r="V5754">
            <v>2076.2397534246529</v>
          </cell>
        </row>
        <row r="5755">
          <cell r="B5755">
            <v>33388</v>
          </cell>
          <cell r="C5755">
            <v>1</v>
          </cell>
          <cell r="D5755">
            <v>1</v>
          </cell>
          <cell r="Q5755">
            <v>2007</v>
          </cell>
          <cell r="R5755" t="str">
            <v>20078</v>
          </cell>
          <cell r="S5755">
            <v>39317</v>
          </cell>
          <cell r="T5755">
            <v>2133.04</v>
          </cell>
          <cell r="U5755">
            <v>2056.0867741935481</v>
          </cell>
          <cell r="V5755">
            <v>2076.2397534246529</v>
          </cell>
        </row>
        <row r="5756">
          <cell r="B5756">
            <v>33389</v>
          </cell>
          <cell r="C5756">
            <v>1</v>
          </cell>
          <cell r="D5756">
            <v>1</v>
          </cell>
          <cell r="Q5756">
            <v>2007</v>
          </cell>
          <cell r="R5756" t="str">
            <v>20078</v>
          </cell>
          <cell r="S5756">
            <v>39318</v>
          </cell>
          <cell r="T5756">
            <v>2138.13</v>
          </cell>
          <cell r="U5756">
            <v>2056.0867741935481</v>
          </cell>
          <cell r="V5756">
            <v>2076.2397534246529</v>
          </cell>
        </row>
        <row r="5757">
          <cell r="B5757">
            <v>33390</v>
          </cell>
          <cell r="C5757">
            <v>1</v>
          </cell>
          <cell r="D5757">
            <v>1</v>
          </cell>
          <cell r="Q5757">
            <v>2007</v>
          </cell>
          <cell r="R5757" t="str">
            <v>20078</v>
          </cell>
          <cell r="S5757">
            <v>39319</v>
          </cell>
          <cell r="T5757">
            <v>2128.17</v>
          </cell>
          <cell r="U5757">
            <v>2056.0867741935481</v>
          </cell>
          <cell r="V5757">
            <v>2076.2397534246529</v>
          </cell>
        </row>
        <row r="5758">
          <cell r="B5758">
            <v>33391</v>
          </cell>
          <cell r="C5758">
            <v>1</v>
          </cell>
          <cell r="D5758">
            <v>1</v>
          </cell>
          <cell r="Q5758">
            <v>2007</v>
          </cell>
          <cell r="R5758" t="str">
            <v>20078</v>
          </cell>
          <cell r="S5758">
            <v>39320</v>
          </cell>
          <cell r="T5758">
            <v>2128.17</v>
          </cell>
          <cell r="U5758">
            <v>2056.0867741935481</v>
          </cell>
          <cell r="V5758">
            <v>2076.2397534246529</v>
          </cell>
        </row>
        <row r="5759">
          <cell r="B5759">
            <v>33392</v>
          </cell>
          <cell r="C5759">
            <v>1</v>
          </cell>
          <cell r="D5759">
            <v>1</v>
          </cell>
          <cell r="Q5759">
            <v>2007</v>
          </cell>
          <cell r="R5759" t="str">
            <v>20078</v>
          </cell>
          <cell r="S5759">
            <v>39321</v>
          </cell>
          <cell r="T5759">
            <v>2128.17</v>
          </cell>
          <cell r="U5759">
            <v>2056.0867741935481</v>
          </cell>
          <cell r="V5759">
            <v>2076.2397534246529</v>
          </cell>
        </row>
        <row r="5760">
          <cell r="B5760">
            <v>33393</v>
          </cell>
          <cell r="C5760">
            <v>1</v>
          </cell>
          <cell r="D5760">
            <v>1</v>
          </cell>
          <cell r="Q5760">
            <v>2007</v>
          </cell>
          <cell r="R5760" t="str">
            <v>20078</v>
          </cell>
          <cell r="S5760">
            <v>39322</v>
          </cell>
          <cell r="T5760">
            <v>2114.15</v>
          </cell>
          <cell r="U5760">
            <v>2056.0867741935481</v>
          </cell>
          <cell r="V5760">
            <v>2076.2397534246529</v>
          </cell>
        </row>
        <row r="5761">
          <cell r="B5761">
            <v>33394</v>
          </cell>
          <cell r="C5761">
            <v>1</v>
          </cell>
          <cell r="D5761">
            <v>1</v>
          </cell>
          <cell r="Q5761">
            <v>2007</v>
          </cell>
          <cell r="R5761" t="str">
            <v>20078</v>
          </cell>
          <cell r="S5761">
            <v>39323</v>
          </cell>
          <cell r="T5761">
            <v>2147.34</v>
          </cell>
          <cell r="U5761">
            <v>2056.0867741935481</v>
          </cell>
          <cell r="V5761">
            <v>2076.2397534246529</v>
          </cell>
        </row>
        <row r="5762">
          <cell r="B5762">
            <v>33395</v>
          </cell>
          <cell r="C5762">
            <v>1</v>
          </cell>
          <cell r="D5762">
            <v>1</v>
          </cell>
          <cell r="Q5762">
            <v>2007</v>
          </cell>
          <cell r="R5762" t="str">
            <v>20078</v>
          </cell>
          <cell r="S5762">
            <v>39324</v>
          </cell>
          <cell r="T5762">
            <v>2160.65</v>
          </cell>
          <cell r="U5762">
            <v>2056.0867741935481</v>
          </cell>
          <cell r="V5762">
            <v>2076.2397534246529</v>
          </cell>
        </row>
        <row r="5763">
          <cell r="B5763">
            <v>33396</v>
          </cell>
          <cell r="C5763">
            <v>1</v>
          </cell>
          <cell r="D5763">
            <v>1</v>
          </cell>
          <cell r="Q5763">
            <v>2007</v>
          </cell>
          <cell r="R5763" t="str">
            <v>20078</v>
          </cell>
          <cell r="S5763">
            <v>39325</v>
          </cell>
          <cell r="T5763">
            <v>2173.17</v>
          </cell>
          <cell r="U5763">
            <v>2056.0867741935481</v>
          </cell>
          <cell r="V5763">
            <v>2076.2397534246529</v>
          </cell>
        </row>
        <row r="5764">
          <cell r="B5764">
            <v>33397</v>
          </cell>
          <cell r="C5764">
            <v>1</v>
          </cell>
          <cell r="D5764">
            <v>1</v>
          </cell>
          <cell r="Q5764">
            <v>2007</v>
          </cell>
          <cell r="R5764" t="str">
            <v>20079</v>
          </cell>
          <cell r="S5764">
            <v>39326</v>
          </cell>
          <cell r="T5764">
            <v>2160.9899999999998</v>
          </cell>
          <cell r="U5764">
            <v>2113.3696666666669</v>
          </cell>
          <cell r="V5764">
            <v>2076.2397534246529</v>
          </cell>
        </row>
        <row r="5765">
          <cell r="B5765">
            <v>33398</v>
          </cell>
          <cell r="C5765">
            <v>1</v>
          </cell>
          <cell r="D5765">
            <v>1</v>
          </cell>
          <cell r="Q5765">
            <v>2007</v>
          </cell>
          <cell r="R5765" t="str">
            <v>20079</v>
          </cell>
          <cell r="S5765">
            <v>39327</v>
          </cell>
          <cell r="T5765">
            <v>2160.9899999999998</v>
          </cell>
          <cell r="U5765">
            <v>2113.3696666666669</v>
          </cell>
          <cell r="V5765">
            <v>2076.2397534246529</v>
          </cell>
        </row>
        <row r="5766">
          <cell r="B5766">
            <v>33399</v>
          </cell>
          <cell r="C5766">
            <v>1</v>
          </cell>
          <cell r="D5766">
            <v>1</v>
          </cell>
          <cell r="Q5766">
            <v>2007</v>
          </cell>
          <cell r="R5766" t="str">
            <v>20079</v>
          </cell>
          <cell r="S5766">
            <v>39328</v>
          </cell>
          <cell r="T5766">
            <v>2160.9899999999998</v>
          </cell>
          <cell r="U5766">
            <v>2113.3696666666669</v>
          </cell>
          <cell r="V5766">
            <v>2076.2397534246529</v>
          </cell>
        </row>
        <row r="5767">
          <cell r="B5767">
            <v>33400</v>
          </cell>
          <cell r="C5767">
            <v>1</v>
          </cell>
          <cell r="D5767">
            <v>1</v>
          </cell>
          <cell r="Q5767">
            <v>2007</v>
          </cell>
          <cell r="R5767" t="str">
            <v>20079</v>
          </cell>
          <cell r="S5767">
            <v>39329</v>
          </cell>
          <cell r="T5767">
            <v>2160.9899999999998</v>
          </cell>
          <cell r="U5767">
            <v>2113.3696666666669</v>
          </cell>
          <cell r="V5767">
            <v>2076.2397534246529</v>
          </cell>
        </row>
        <row r="5768">
          <cell r="B5768">
            <v>33401</v>
          </cell>
          <cell r="C5768">
            <v>1</v>
          </cell>
          <cell r="D5768">
            <v>1</v>
          </cell>
          <cell r="Q5768">
            <v>2007</v>
          </cell>
          <cell r="R5768" t="str">
            <v>20079</v>
          </cell>
          <cell r="S5768">
            <v>39330</v>
          </cell>
          <cell r="T5768">
            <v>2161.56</v>
          </cell>
          <cell r="U5768">
            <v>2113.3696666666669</v>
          </cell>
          <cell r="V5768">
            <v>2076.2397534246529</v>
          </cell>
        </row>
        <row r="5769">
          <cell r="B5769">
            <v>33402</v>
          </cell>
          <cell r="C5769">
            <v>1</v>
          </cell>
          <cell r="D5769">
            <v>1</v>
          </cell>
          <cell r="Q5769">
            <v>2007</v>
          </cell>
          <cell r="R5769" t="str">
            <v>20079</v>
          </cell>
          <cell r="S5769">
            <v>39331</v>
          </cell>
          <cell r="T5769">
            <v>2174.56</v>
          </cell>
          <cell r="U5769">
            <v>2113.3696666666669</v>
          </cell>
          <cell r="V5769">
            <v>2076.2397534246529</v>
          </cell>
        </row>
        <row r="5770">
          <cell r="B5770">
            <v>33403</v>
          </cell>
          <cell r="C5770">
            <v>1</v>
          </cell>
          <cell r="D5770">
            <v>1</v>
          </cell>
          <cell r="Q5770">
            <v>2007</v>
          </cell>
          <cell r="R5770" t="str">
            <v>20079</v>
          </cell>
          <cell r="S5770">
            <v>39332</v>
          </cell>
          <cell r="T5770">
            <v>2166.6</v>
          </cell>
          <cell r="U5770">
            <v>2113.3696666666669</v>
          </cell>
          <cell r="V5770">
            <v>2076.2397534246529</v>
          </cell>
        </row>
        <row r="5771">
          <cell r="B5771">
            <v>33404</v>
          </cell>
          <cell r="C5771">
            <v>1</v>
          </cell>
          <cell r="D5771">
            <v>1</v>
          </cell>
          <cell r="Q5771">
            <v>2007</v>
          </cell>
          <cell r="R5771" t="str">
            <v>20079</v>
          </cell>
          <cell r="S5771">
            <v>39333</v>
          </cell>
          <cell r="T5771">
            <v>2191</v>
          </cell>
          <cell r="U5771">
            <v>2113.3696666666669</v>
          </cell>
          <cell r="V5771">
            <v>2076.2397534246529</v>
          </cell>
        </row>
        <row r="5772">
          <cell r="B5772">
            <v>33405</v>
          </cell>
          <cell r="C5772">
            <v>1</v>
          </cell>
          <cell r="D5772">
            <v>1</v>
          </cell>
          <cell r="Q5772">
            <v>2007</v>
          </cell>
          <cell r="R5772" t="str">
            <v>20079</v>
          </cell>
          <cell r="S5772">
            <v>39334</v>
          </cell>
          <cell r="T5772">
            <v>2191</v>
          </cell>
          <cell r="U5772">
            <v>2113.3696666666669</v>
          </cell>
          <cell r="V5772">
            <v>2076.2397534246529</v>
          </cell>
        </row>
        <row r="5773">
          <cell r="B5773">
            <v>33406</v>
          </cell>
          <cell r="C5773">
            <v>1</v>
          </cell>
          <cell r="D5773">
            <v>1</v>
          </cell>
          <cell r="Q5773">
            <v>2007</v>
          </cell>
          <cell r="R5773" t="str">
            <v>20079</v>
          </cell>
          <cell r="S5773">
            <v>39335</v>
          </cell>
          <cell r="T5773">
            <v>2191</v>
          </cell>
          <cell r="U5773">
            <v>2113.3696666666669</v>
          </cell>
          <cell r="V5773">
            <v>2076.2397534246529</v>
          </cell>
        </row>
        <row r="5774">
          <cell r="B5774">
            <v>33407</v>
          </cell>
          <cell r="C5774">
            <v>1</v>
          </cell>
          <cell r="D5774">
            <v>1</v>
          </cell>
          <cell r="Q5774">
            <v>2007</v>
          </cell>
          <cell r="R5774" t="str">
            <v>20079</v>
          </cell>
          <cell r="S5774">
            <v>39336</v>
          </cell>
          <cell r="T5774">
            <v>2194.65</v>
          </cell>
          <cell r="U5774">
            <v>2113.3696666666669</v>
          </cell>
          <cell r="V5774">
            <v>2076.2397534246529</v>
          </cell>
        </row>
        <row r="5775">
          <cell r="B5775">
            <v>33408</v>
          </cell>
          <cell r="C5775">
            <v>1</v>
          </cell>
          <cell r="D5775">
            <v>1</v>
          </cell>
          <cell r="Q5775">
            <v>2007</v>
          </cell>
          <cell r="R5775" t="str">
            <v>20079</v>
          </cell>
          <cell r="S5775">
            <v>39337</v>
          </cell>
          <cell r="T5775">
            <v>2185.89</v>
          </cell>
          <cell r="U5775">
            <v>2113.3696666666669</v>
          </cell>
          <cell r="V5775">
            <v>2076.2397534246529</v>
          </cell>
        </row>
        <row r="5776">
          <cell r="B5776">
            <v>33409</v>
          </cell>
          <cell r="C5776">
            <v>1</v>
          </cell>
          <cell r="D5776">
            <v>1</v>
          </cell>
          <cell r="Q5776">
            <v>2007</v>
          </cell>
          <cell r="R5776" t="str">
            <v>20079</v>
          </cell>
          <cell r="S5776">
            <v>39338</v>
          </cell>
          <cell r="T5776">
            <v>2182.2199999999998</v>
          </cell>
          <cell r="U5776">
            <v>2113.3696666666669</v>
          </cell>
          <cell r="V5776">
            <v>2076.2397534246529</v>
          </cell>
        </row>
        <row r="5777">
          <cell r="B5777">
            <v>33410</v>
          </cell>
          <cell r="C5777">
            <v>1</v>
          </cell>
          <cell r="D5777">
            <v>1</v>
          </cell>
          <cell r="Q5777">
            <v>2007</v>
          </cell>
          <cell r="R5777" t="str">
            <v>20079</v>
          </cell>
          <cell r="S5777">
            <v>39339</v>
          </cell>
          <cell r="T5777">
            <v>2157.75</v>
          </cell>
          <cell r="U5777">
            <v>2113.3696666666669</v>
          </cell>
          <cell r="V5777">
            <v>2076.2397534246529</v>
          </cell>
        </row>
        <row r="5778">
          <cell r="B5778">
            <v>33411</v>
          </cell>
          <cell r="C5778">
            <v>1</v>
          </cell>
          <cell r="D5778">
            <v>1</v>
          </cell>
          <cell r="Q5778">
            <v>2007</v>
          </cell>
          <cell r="R5778" t="str">
            <v>20079</v>
          </cell>
          <cell r="S5778">
            <v>39340</v>
          </cell>
          <cell r="T5778">
            <v>2128.5</v>
          </cell>
          <cell r="U5778">
            <v>2113.3696666666669</v>
          </cell>
          <cell r="V5778">
            <v>2076.2397534246529</v>
          </cell>
        </row>
        <row r="5779">
          <cell r="B5779">
            <v>33412</v>
          </cell>
          <cell r="C5779">
            <v>1</v>
          </cell>
          <cell r="D5779">
            <v>1</v>
          </cell>
          <cell r="Q5779">
            <v>2007</v>
          </cell>
          <cell r="R5779" t="str">
            <v>20079</v>
          </cell>
          <cell r="S5779">
            <v>39341</v>
          </cell>
          <cell r="T5779">
            <v>2128.5</v>
          </cell>
          <cell r="U5779">
            <v>2113.3696666666669</v>
          </cell>
          <cell r="V5779">
            <v>2076.2397534246529</v>
          </cell>
        </row>
        <row r="5780">
          <cell r="B5780">
            <v>33413</v>
          </cell>
          <cell r="C5780">
            <v>1</v>
          </cell>
          <cell r="D5780">
            <v>1</v>
          </cell>
          <cell r="Q5780">
            <v>2007</v>
          </cell>
          <cell r="R5780" t="str">
            <v>20079</v>
          </cell>
          <cell r="S5780">
            <v>39342</v>
          </cell>
          <cell r="T5780">
            <v>2128.5</v>
          </cell>
          <cell r="U5780">
            <v>2113.3696666666669</v>
          </cell>
          <cell r="V5780">
            <v>2076.2397534246529</v>
          </cell>
        </row>
        <row r="5781">
          <cell r="B5781">
            <v>33414</v>
          </cell>
          <cell r="C5781">
            <v>1</v>
          </cell>
          <cell r="D5781">
            <v>1</v>
          </cell>
          <cell r="Q5781">
            <v>2007</v>
          </cell>
          <cell r="R5781" t="str">
            <v>20079</v>
          </cell>
          <cell r="S5781">
            <v>39343</v>
          </cell>
          <cell r="T5781">
            <v>2130.66</v>
          </cell>
          <cell r="U5781">
            <v>2113.3696666666669</v>
          </cell>
          <cell r="V5781">
            <v>2076.2397534246529</v>
          </cell>
        </row>
        <row r="5782">
          <cell r="B5782">
            <v>33415</v>
          </cell>
          <cell r="C5782">
            <v>1</v>
          </cell>
          <cell r="D5782">
            <v>1</v>
          </cell>
          <cell r="Q5782">
            <v>2007</v>
          </cell>
          <cell r="R5782" t="str">
            <v>20079</v>
          </cell>
          <cell r="S5782">
            <v>39344</v>
          </cell>
          <cell r="T5782">
            <v>2124.36</v>
          </cell>
          <cell r="U5782">
            <v>2113.3696666666669</v>
          </cell>
          <cell r="V5782">
            <v>2076.2397534246529</v>
          </cell>
        </row>
        <row r="5783">
          <cell r="B5783">
            <v>33416</v>
          </cell>
          <cell r="C5783">
            <v>1</v>
          </cell>
          <cell r="D5783">
            <v>1</v>
          </cell>
          <cell r="Q5783">
            <v>2007</v>
          </cell>
          <cell r="R5783" t="str">
            <v>20079</v>
          </cell>
          <cell r="S5783">
            <v>39345</v>
          </cell>
          <cell r="T5783">
            <v>2055.2800000000002</v>
          </cell>
          <cell r="U5783">
            <v>2113.3696666666669</v>
          </cell>
          <cell r="V5783">
            <v>2076.2397534246529</v>
          </cell>
        </row>
        <row r="5784">
          <cell r="B5784">
            <v>33417</v>
          </cell>
          <cell r="C5784">
            <v>1</v>
          </cell>
          <cell r="D5784">
            <v>1</v>
          </cell>
          <cell r="Q5784">
            <v>2007</v>
          </cell>
          <cell r="R5784" t="str">
            <v>20079</v>
          </cell>
          <cell r="S5784">
            <v>39346</v>
          </cell>
          <cell r="T5784">
            <v>2042.63</v>
          </cell>
          <cell r="U5784">
            <v>2113.3696666666669</v>
          </cell>
          <cell r="V5784">
            <v>2076.2397534246529</v>
          </cell>
        </row>
        <row r="5785">
          <cell r="B5785">
            <v>33418</v>
          </cell>
          <cell r="C5785">
            <v>1</v>
          </cell>
          <cell r="D5785">
            <v>1</v>
          </cell>
          <cell r="Q5785">
            <v>2007</v>
          </cell>
          <cell r="R5785" t="str">
            <v>20079</v>
          </cell>
          <cell r="S5785">
            <v>39347</v>
          </cell>
          <cell r="T5785">
            <v>2026.33</v>
          </cell>
          <cell r="U5785">
            <v>2113.3696666666669</v>
          </cell>
          <cell r="V5785">
            <v>2076.2397534246529</v>
          </cell>
        </row>
        <row r="5786">
          <cell r="B5786">
            <v>33419</v>
          </cell>
          <cell r="C5786">
            <v>1</v>
          </cell>
          <cell r="D5786">
            <v>1</v>
          </cell>
          <cell r="Q5786">
            <v>2007</v>
          </cell>
          <cell r="R5786" t="str">
            <v>20079</v>
          </cell>
          <cell r="S5786">
            <v>39348</v>
          </cell>
          <cell r="T5786">
            <v>2026.33</v>
          </cell>
          <cell r="U5786">
            <v>2113.3696666666669</v>
          </cell>
          <cell r="V5786">
            <v>2076.2397534246529</v>
          </cell>
        </row>
        <row r="5787">
          <cell r="B5787">
            <v>33420</v>
          </cell>
          <cell r="C5787">
            <v>1</v>
          </cell>
          <cell r="D5787">
            <v>1</v>
          </cell>
          <cell r="Q5787">
            <v>2007</v>
          </cell>
          <cell r="R5787" t="str">
            <v>20079</v>
          </cell>
          <cell r="S5787">
            <v>39349</v>
          </cell>
          <cell r="T5787">
            <v>2026.33</v>
          </cell>
          <cell r="U5787">
            <v>2113.3696666666669</v>
          </cell>
          <cell r="V5787">
            <v>2076.2397534246529</v>
          </cell>
        </row>
        <row r="5788">
          <cell r="B5788">
            <v>33421</v>
          </cell>
          <cell r="C5788">
            <v>1</v>
          </cell>
          <cell r="D5788">
            <v>1</v>
          </cell>
          <cell r="Q5788">
            <v>2007</v>
          </cell>
          <cell r="R5788" t="str">
            <v>20079</v>
          </cell>
          <cell r="S5788">
            <v>39350</v>
          </cell>
          <cell r="T5788">
            <v>2028.95</v>
          </cell>
          <cell r="U5788">
            <v>2113.3696666666669</v>
          </cell>
          <cell r="V5788">
            <v>2076.2397534246529</v>
          </cell>
        </row>
        <row r="5789">
          <cell r="B5789">
            <v>33422</v>
          </cell>
          <cell r="C5789">
            <v>1</v>
          </cell>
          <cell r="D5789">
            <v>1</v>
          </cell>
          <cell r="Q5789">
            <v>2007</v>
          </cell>
          <cell r="R5789" t="str">
            <v>20079</v>
          </cell>
          <cell r="S5789">
            <v>39351</v>
          </cell>
          <cell r="T5789">
            <v>2045.51</v>
          </cell>
          <cell r="U5789">
            <v>2113.3696666666669</v>
          </cell>
          <cell r="V5789">
            <v>2076.2397534246529</v>
          </cell>
        </row>
        <row r="5790">
          <cell r="B5790">
            <v>33423</v>
          </cell>
          <cell r="C5790">
            <v>1</v>
          </cell>
          <cell r="D5790">
            <v>1</v>
          </cell>
          <cell r="Q5790">
            <v>2007</v>
          </cell>
          <cell r="R5790" t="str">
            <v>20079</v>
          </cell>
          <cell r="S5790">
            <v>39352</v>
          </cell>
          <cell r="T5790">
            <v>2009.46</v>
          </cell>
          <cell r="U5790">
            <v>2113.3696666666669</v>
          </cell>
          <cell r="V5790">
            <v>2076.2397534246529</v>
          </cell>
        </row>
        <row r="5791">
          <cell r="B5791">
            <v>33424</v>
          </cell>
          <cell r="C5791">
            <v>1</v>
          </cell>
          <cell r="D5791">
            <v>1</v>
          </cell>
          <cell r="Q5791">
            <v>2007</v>
          </cell>
          <cell r="R5791" t="str">
            <v>20079</v>
          </cell>
          <cell r="S5791">
            <v>39353</v>
          </cell>
          <cell r="T5791">
            <v>2013.18</v>
          </cell>
          <cell r="U5791">
            <v>2113.3696666666669</v>
          </cell>
          <cell r="V5791">
            <v>2076.2397534246529</v>
          </cell>
        </row>
        <row r="5792">
          <cell r="B5792">
            <v>33425</v>
          </cell>
          <cell r="C5792">
            <v>1</v>
          </cell>
          <cell r="D5792">
            <v>1</v>
          </cell>
          <cell r="Q5792">
            <v>2007</v>
          </cell>
          <cell r="R5792" t="str">
            <v>20079</v>
          </cell>
          <cell r="S5792">
            <v>39354</v>
          </cell>
          <cell r="T5792">
            <v>2023.19</v>
          </cell>
          <cell r="U5792">
            <v>2113.3696666666669</v>
          </cell>
          <cell r="V5792">
            <v>2076.2397534246529</v>
          </cell>
        </row>
        <row r="5793">
          <cell r="B5793">
            <v>33426</v>
          </cell>
          <cell r="C5793">
            <v>1</v>
          </cell>
          <cell r="D5793">
            <v>1</v>
          </cell>
          <cell r="Q5793">
            <v>2007</v>
          </cell>
          <cell r="R5793" t="str">
            <v>20079</v>
          </cell>
          <cell r="S5793">
            <v>39355</v>
          </cell>
          <cell r="T5793">
            <v>2023.19</v>
          </cell>
          <cell r="U5793">
            <v>2113.3696666666669</v>
          </cell>
          <cell r="V5793">
            <v>2076.2397534246529</v>
          </cell>
        </row>
        <row r="5794">
          <cell r="B5794">
            <v>33427</v>
          </cell>
          <cell r="C5794">
            <v>1</v>
          </cell>
          <cell r="D5794">
            <v>1</v>
          </cell>
          <cell r="Q5794">
            <v>2007</v>
          </cell>
          <cell r="R5794" t="str">
            <v>200710</v>
          </cell>
          <cell r="S5794">
            <v>39356</v>
          </cell>
          <cell r="T5794">
            <v>2023.19</v>
          </cell>
          <cell r="U5794">
            <v>2001.0861290322582</v>
          </cell>
          <cell r="V5794">
            <v>2076.2397534246529</v>
          </cell>
        </row>
        <row r="5795">
          <cell r="B5795">
            <v>33428</v>
          </cell>
          <cell r="C5795">
            <v>1</v>
          </cell>
          <cell r="D5795">
            <v>1</v>
          </cell>
          <cell r="Q5795">
            <v>2007</v>
          </cell>
          <cell r="R5795" t="str">
            <v>200710</v>
          </cell>
          <cell r="S5795">
            <v>39357</v>
          </cell>
          <cell r="T5795">
            <v>2015.75</v>
          </cell>
          <cell r="U5795">
            <v>2001.0861290322582</v>
          </cell>
          <cell r="V5795">
            <v>2076.2397534246529</v>
          </cell>
        </row>
        <row r="5796">
          <cell r="B5796">
            <v>33429</v>
          </cell>
          <cell r="C5796">
            <v>1</v>
          </cell>
          <cell r="D5796">
            <v>1</v>
          </cell>
          <cell r="Q5796">
            <v>2007</v>
          </cell>
          <cell r="R5796" t="str">
            <v>200710</v>
          </cell>
          <cell r="S5796">
            <v>39358</v>
          </cell>
          <cell r="T5796">
            <v>2013.39</v>
          </cell>
          <cell r="U5796">
            <v>2001.0861290322582</v>
          </cell>
          <cell r="V5796">
            <v>2076.2397534246529</v>
          </cell>
        </row>
        <row r="5797">
          <cell r="B5797">
            <v>33430</v>
          </cell>
          <cell r="C5797">
            <v>1</v>
          </cell>
          <cell r="D5797">
            <v>1</v>
          </cell>
          <cell r="Q5797">
            <v>2007</v>
          </cell>
          <cell r="R5797" t="str">
            <v>200710</v>
          </cell>
          <cell r="S5797">
            <v>39359</v>
          </cell>
          <cell r="T5797">
            <v>2017.69</v>
          </cell>
          <cell r="U5797">
            <v>2001.0861290322582</v>
          </cell>
          <cell r="V5797">
            <v>2076.2397534246529</v>
          </cell>
        </row>
        <row r="5798">
          <cell r="B5798">
            <v>33431</v>
          </cell>
          <cell r="C5798">
            <v>1</v>
          </cell>
          <cell r="D5798">
            <v>1</v>
          </cell>
          <cell r="Q5798">
            <v>2007</v>
          </cell>
          <cell r="R5798" t="str">
            <v>200710</v>
          </cell>
          <cell r="S5798">
            <v>39360</v>
          </cell>
          <cell r="T5798">
            <v>2018.45</v>
          </cell>
          <cell r="U5798">
            <v>2001.0861290322582</v>
          </cell>
          <cell r="V5798">
            <v>2076.2397534246529</v>
          </cell>
        </row>
        <row r="5799">
          <cell r="B5799">
            <v>33432</v>
          </cell>
          <cell r="C5799">
            <v>1</v>
          </cell>
          <cell r="D5799">
            <v>1</v>
          </cell>
          <cell r="Q5799">
            <v>2007</v>
          </cell>
          <cell r="R5799" t="str">
            <v>200710</v>
          </cell>
          <cell r="S5799">
            <v>39361</v>
          </cell>
          <cell r="T5799">
            <v>1999.95</v>
          </cell>
          <cell r="U5799">
            <v>2001.0861290322582</v>
          </cell>
          <cell r="V5799">
            <v>2076.2397534246529</v>
          </cell>
        </row>
        <row r="5800">
          <cell r="B5800">
            <v>33433</v>
          </cell>
          <cell r="C5800">
            <v>1</v>
          </cell>
          <cell r="D5800">
            <v>1</v>
          </cell>
          <cell r="Q5800">
            <v>2007</v>
          </cell>
          <cell r="R5800" t="str">
            <v>200710</v>
          </cell>
          <cell r="S5800">
            <v>39362</v>
          </cell>
          <cell r="T5800">
            <v>1999.95</v>
          </cell>
          <cell r="U5800">
            <v>2001.0861290322582</v>
          </cell>
          <cell r="V5800">
            <v>2076.2397534246529</v>
          </cell>
        </row>
        <row r="5801">
          <cell r="B5801">
            <v>33434</v>
          </cell>
          <cell r="C5801">
            <v>1</v>
          </cell>
          <cell r="D5801">
            <v>1</v>
          </cell>
          <cell r="Q5801">
            <v>2007</v>
          </cell>
          <cell r="R5801" t="str">
            <v>200710</v>
          </cell>
          <cell r="S5801">
            <v>39363</v>
          </cell>
          <cell r="T5801">
            <v>1999.95</v>
          </cell>
          <cell r="U5801">
            <v>2001.0861290322582</v>
          </cell>
          <cell r="V5801">
            <v>2076.2397534246529</v>
          </cell>
        </row>
        <row r="5802">
          <cell r="B5802">
            <v>33435</v>
          </cell>
          <cell r="C5802">
            <v>1</v>
          </cell>
          <cell r="D5802">
            <v>1</v>
          </cell>
          <cell r="Q5802">
            <v>2007</v>
          </cell>
          <cell r="R5802" t="str">
            <v>200710</v>
          </cell>
          <cell r="S5802">
            <v>39364</v>
          </cell>
          <cell r="T5802">
            <v>1999.95</v>
          </cell>
          <cell r="U5802">
            <v>2001.0861290322582</v>
          </cell>
          <cell r="V5802">
            <v>2076.2397534246529</v>
          </cell>
        </row>
        <row r="5803">
          <cell r="B5803">
            <v>33436</v>
          </cell>
          <cell r="C5803">
            <v>1</v>
          </cell>
          <cell r="D5803">
            <v>1</v>
          </cell>
          <cell r="Q5803">
            <v>2007</v>
          </cell>
          <cell r="R5803" t="str">
            <v>200710</v>
          </cell>
          <cell r="S5803">
            <v>39365</v>
          </cell>
          <cell r="T5803">
            <v>1968.13</v>
          </cell>
          <cell r="U5803">
            <v>2001.0861290322582</v>
          </cell>
          <cell r="V5803">
            <v>2076.2397534246529</v>
          </cell>
        </row>
        <row r="5804">
          <cell r="B5804">
            <v>33437</v>
          </cell>
          <cell r="C5804">
            <v>1</v>
          </cell>
          <cell r="D5804">
            <v>1</v>
          </cell>
          <cell r="Q5804">
            <v>2007</v>
          </cell>
          <cell r="R5804" t="str">
            <v>200710</v>
          </cell>
          <cell r="S5804">
            <v>39366</v>
          </cell>
          <cell r="T5804">
            <v>1972.81</v>
          </cell>
          <cell r="U5804">
            <v>2001.0861290322582</v>
          </cell>
          <cell r="V5804">
            <v>2076.2397534246529</v>
          </cell>
        </row>
        <row r="5805">
          <cell r="B5805">
            <v>33438</v>
          </cell>
          <cell r="C5805">
            <v>1</v>
          </cell>
          <cell r="D5805">
            <v>1</v>
          </cell>
          <cell r="Q5805">
            <v>2007</v>
          </cell>
          <cell r="R5805" t="str">
            <v>200710</v>
          </cell>
          <cell r="S5805">
            <v>39367</v>
          </cell>
          <cell r="T5805">
            <v>1963.03</v>
          </cell>
          <cell r="U5805">
            <v>2001.0861290322582</v>
          </cell>
          <cell r="V5805">
            <v>2076.2397534246529</v>
          </cell>
        </row>
        <row r="5806">
          <cell r="B5806">
            <v>33439</v>
          </cell>
          <cell r="C5806">
            <v>1</v>
          </cell>
          <cell r="D5806">
            <v>1</v>
          </cell>
          <cell r="Q5806">
            <v>2007</v>
          </cell>
          <cell r="R5806" t="str">
            <v>200710</v>
          </cell>
          <cell r="S5806">
            <v>39368</v>
          </cell>
          <cell r="T5806">
            <v>1978.97</v>
          </cell>
          <cell r="U5806">
            <v>2001.0861290322582</v>
          </cell>
          <cell r="V5806">
            <v>2076.2397534246529</v>
          </cell>
        </row>
        <row r="5807">
          <cell r="B5807">
            <v>33440</v>
          </cell>
          <cell r="C5807">
            <v>1</v>
          </cell>
          <cell r="D5807">
            <v>1</v>
          </cell>
          <cell r="Q5807">
            <v>2007</v>
          </cell>
          <cell r="R5807" t="str">
            <v>200710</v>
          </cell>
          <cell r="S5807">
            <v>39369</v>
          </cell>
          <cell r="T5807">
            <v>1978.97</v>
          </cell>
          <cell r="U5807">
            <v>2001.0861290322582</v>
          </cell>
          <cell r="V5807">
            <v>2076.2397534246529</v>
          </cell>
        </row>
        <row r="5808">
          <cell r="B5808">
            <v>33441</v>
          </cell>
          <cell r="C5808">
            <v>1</v>
          </cell>
          <cell r="D5808">
            <v>1</v>
          </cell>
          <cell r="Q5808">
            <v>2007</v>
          </cell>
          <cell r="R5808" t="str">
            <v>200710</v>
          </cell>
          <cell r="S5808">
            <v>39370</v>
          </cell>
          <cell r="T5808">
            <v>1978.97</v>
          </cell>
          <cell r="U5808">
            <v>2001.0861290322582</v>
          </cell>
          <cell r="V5808">
            <v>2076.2397534246529</v>
          </cell>
        </row>
        <row r="5809">
          <cell r="B5809">
            <v>33442</v>
          </cell>
          <cell r="C5809">
            <v>1</v>
          </cell>
          <cell r="D5809">
            <v>1</v>
          </cell>
          <cell r="Q5809">
            <v>2007</v>
          </cell>
          <cell r="R5809" t="str">
            <v>200710</v>
          </cell>
          <cell r="S5809">
            <v>39371</v>
          </cell>
          <cell r="T5809">
            <v>1978.97</v>
          </cell>
          <cell r="U5809">
            <v>2001.0861290322582</v>
          </cell>
          <cell r="V5809">
            <v>2076.2397534246529</v>
          </cell>
        </row>
        <row r="5810">
          <cell r="B5810">
            <v>33443</v>
          </cell>
          <cell r="C5810">
            <v>1</v>
          </cell>
          <cell r="D5810">
            <v>1</v>
          </cell>
          <cell r="Q5810">
            <v>2007</v>
          </cell>
          <cell r="R5810" t="str">
            <v>200710</v>
          </cell>
          <cell r="S5810">
            <v>39372</v>
          </cell>
          <cell r="T5810">
            <v>2004.58</v>
          </cell>
          <cell r="U5810">
            <v>2001.0861290322582</v>
          </cell>
          <cell r="V5810">
            <v>2076.2397534246529</v>
          </cell>
        </row>
        <row r="5811">
          <cell r="B5811">
            <v>33444</v>
          </cell>
          <cell r="C5811">
            <v>1</v>
          </cell>
          <cell r="D5811">
            <v>1</v>
          </cell>
          <cell r="Q5811">
            <v>2007</v>
          </cell>
          <cell r="R5811" t="str">
            <v>200710</v>
          </cell>
          <cell r="S5811">
            <v>39373</v>
          </cell>
          <cell r="T5811">
            <v>1994.06</v>
          </cell>
          <cell r="U5811">
            <v>2001.0861290322582</v>
          </cell>
          <cell r="V5811">
            <v>2076.2397534246529</v>
          </cell>
        </row>
        <row r="5812">
          <cell r="B5812">
            <v>33445</v>
          </cell>
          <cell r="C5812">
            <v>1</v>
          </cell>
          <cell r="D5812">
            <v>1</v>
          </cell>
          <cell r="Q5812">
            <v>2007</v>
          </cell>
          <cell r="R5812" t="str">
            <v>200710</v>
          </cell>
          <cell r="S5812">
            <v>39374</v>
          </cell>
          <cell r="T5812">
            <v>2018.55</v>
          </cell>
          <cell r="U5812">
            <v>2001.0861290322582</v>
          </cell>
          <cell r="V5812">
            <v>2076.2397534246529</v>
          </cell>
        </row>
        <row r="5813">
          <cell r="B5813">
            <v>33446</v>
          </cell>
          <cell r="C5813">
            <v>1</v>
          </cell>
          <cell r="D5813">
            <v>1</v>
          </cell>
          <cell r="Q5813">
            <v>2007</v>
          </cell>
          <cell r="R5813" t="str">
            <v>200710</v>
          </cell>
          <cell r="S5813">
            <v>39375</v>
          </cell>
          <cell r="T5813">
            <v>2007.24</v>
          </cell>
          <cell r="U5813">
            <v>2001.0861290322582</v>
          </cell>
          <cell r="V5813">
            <v>2076.2397534246529</v>
          </cell>
        </row>
        <row r="5814">
          <cell r="B5814">
            <v>33447</v>
          </cell>
          <cell r="C5814">
            <v>1</v>
          </cell>
          <cell r="D5814">
            <v>1</v>
          </cell>
          <cell r="Q5814">
            <v>2007</v>
          </cell>
          <cell r="R5814" t="str">
            <v>200710</v>
          </cell>
          <cell r="S5814">
            <v>39376</v>
          </cell>
          <cell r="T5814">
            <v>2007.24</v>
          </cell>
          <cell r="U5814">
            <v>2001.0861290322582</v>
          </cell>
          <cell r="V5814">
            <v>2076.2397534246529</v>
          </cell>
        </row>
        <row r="5815">
          <cell r="B5815">
            <v>33448</v>
          </cell>
          <cell r="C5815">
            <v>1</v>
          </cell>
          <cell r="D5815">
            <v>1</v>
          </cell>
          <cell r="Q5815">
            <v>2007</v>
          </cell>
          <cell r="R5815" t="str">
            <v>200710</v>
          </cell>
          <cell r="S5815">
            <v>39377</v>
          </cell>
          <cell r="T5815">
            <v>2007.24</v>
          </cell>
          <cell r="U5815">
            <v>2001.0861290322582</v>
          </cell>
          <cell r="V5815">
            <v>2076.2397534246529</v>
          </cell>
        </row>
        <row r="5816">
          <cell r="B5816">
            <v>33449</v>
          </cell>
          <cell r="C5816">
            <v>1</v>
          </cell>
          <cell r="D5816">
            <v>1</v>
          </cell>
          <cell r="Q5816">
            <v>2007</v>
          </cell>
          <cell r="R5816" t="str">
            <v>200710</v>
          </cell>
          <cell r="S5816">
            <v>39378</v>
          </cell>
          <cell r="T5816">
            <v>2022.76</v>
          </cell>
          <cell r="U5816">
            <v>2001.0861290322582</v>
          </cell>
          <cell r="V5816">
            <v>2076.2397534246529</v>
          </cell>
        </row>
        <row r="5817">
          <cell r="B5817">
            <v>33450</v>
          </cell>
          <cell r="C5817">
            <v>1</v>
          </cell>
          <cell r="D5817">
            <v>1</v>
          </cell>
          <cell r="Q5817">
            <v>2007</v>
          </cell>
          <cell r="R5817" t="str">
            <v>200710</v>
          </cell>
          <cell r="S5817">
            <v>39379</v>
          </cell>
          <cell r="T5817">
            <v>2006.67</v>
          </cell>
          <cell r="U5817">
            <v>2001.0861290322582</v>
          </cell>
          <cell r="V5817">
            <v>2076.2397534246529</v>
          </cell>
        </row>
        <row r="5818">
          <cell r="B5818">
            <v>33451</v>
          </cell>
          <cell r="C5818">
            <v>1</v>
          </cell>
          <cell r="D5818">
            <v>1</v>
          </cell>
          <cell r="Q5818">
            <v>2007</v>
          </cell>
          <cell r="R5818" t="str">
            <v>200710</v>
          </cell>
          <cell r="S5818">
            <v>39380</v>
          </cell>
          <cell r="T5818">
            <v>2025.7</v>
          </cell>
          <cell r="U5818">
            <v>2001.0861290322582</v>
          </cell>
          <cell r="V5818">
            <v>2076.2397534246529</v>
          </cell>
        </row>
        <row r="5819">
          <cell r="B5819">
            <v>33452</v>
          </cell>
          <cell r="C5819">
            <v>1</v>
          </cell>
          <cell r="D5819">
            <v>1</v>
          </cell>
          <cell r="Q5819">
            <v>2007</v>
          </cell>
          <cell r="R5819" t="str">
            <v>200710</v>
          </cell>
          <cell r="S5819">
            <v>39381</v>
          </cell>
          <cell r="T5819">
            <v>2020.29</v>
          </cell>
          <cell r="U5819">
            <v>2001.0861290322582</v>
          </cell>
          <cell r="V5819">
            <v>2076.2397534246529</v>
          </cell>
        </row>
        <row r="5820">
          <cell r="B5820">
            <v>33453</v>
          </cell>
          <cell r="C5820">
            <v>1</v>
          </cell>
          <cell r="D5820">
            <v>1</v>
          </cell>
          <cell r="Q5820">
            <v>2007</v>
          </cell>
          <cell r="R5820" t="str">
            <v>200710</v>
          </cell>
          <cell r="S5820">
            <v>39382</v>
          </cell>
          <cell r="T5820">
            <v>2005.28</v>
          </cell>
          <cell r="U5820">
            <v>2001.0861290322582</v>
          </cell>
          <cell r="V5820">
            <v>2076.2397534246529</v>
          </cell>
        </row>
        <row r="5821">
          <cell r="B5821">
            <v>33454</v>
          </cell>
          <cell r="C5821">
            <v>1</v>
          </cell>
          <cell r="D5821">
            <v>1</v>
          </cell>
          <cell r="Q5821">
            <v>2007</v>
          </cell>
          <cell r="R5821" t="str">
            <v>200710</v>
          </cell>
          <cell r="S5821">
            <v>39383</v>
          </cell>
          <cell r="T5821">
            <v>2005.28</v>
          </cell>
          <cell r="U5821">
            <v>2001.0861290322582</v>
          </cell>
          <cell r="V5821">
            <v>2076.2397534246529</v>
          </cell>
        </row>
        <row r="5822">
          <cell r="B5822">
            <v>33455</v>
          </cell>
          <cell r="C5822">
            <v>1</v>
          </cell>
          <cell r="D5822">
            <v>1</v>
          </cell>
          <cell r="Q5822">
            <v>2007</v>
          </cell>
          <cell r="R5822" t="str">
            <v>200710</v>
          </cell>
          <cell r="S5822">
            <v>39384</v>
          </cell>
          <cell r="T5822">
            <v>2005.28</v>
          </cell>
          <cell r="U5822">
            <v>2001.0861290322582</v>
          </cell>
          <cell r="V5822">
            <v>2076.2397534246529</v>
          </cell>
        </row>
        <row r="5823">
          <cell r="B5823">
            <v>33456</v>
          </cell>
          <cell r="C5823">
            <v>1</v>
          </cell>
          <cell r="D5823">
            <v>1</v>
          </cell>
          <cell r="Q5823">
            <v>2007</v>
          </cell>
          <cell r="R5823" t="str">
            <v>200710</v>
          </cell>
          <cell r="S5823">
            <v>39385</v>
          </cell>
          <cell r="T5823">
            <v>1995.94</v>
          </cell>
          <cell r="U5823">
            <v>2001.0861290322582</v>
          </cell>
          <cell r="V5823">
            <v>2076.2397534246529</v>
          </cell>
        </row>
        <row r="5824">
          <cell r="B5824">
            <v>33457</v>
          </cell>
          <cell r="C5824">
            <v>1</v>
          </cell>
          <cell r="D5824">
            <v>1</v>
          </cell>
          <cell r="Q5824">
            <v>2007</v>
          </cell>
          <cell r="R5824" t="str">
            <v>200710</v>
          </cell>
          <cell r="S5824">
            <v>39386</v>
          </cell>
          <cell r="T5824">
            <v>1999.44</v>
          </cell>
          <cell r="U5824">
            <v>2001.0861290322582</v>
          </cell>
          <cell r="V5824">
            <v>2076.2397534246529</v>
          </cell>
        </row>
        <row r="5825">
          <cell r="B5825">
            <v>33458</v>
          </cell>
          <cell r="C5825">
            <v>1</v>
          </cell>
          <cell r="D5825">
            <v>1</v>
          </cell>
          <cell r="Q5825">
            <v>2007</v>
          </cell>
          <cell r="R5825" t="str">
            <v>200711</v>
          </cell>
          <cell r="S5825">
            <v>39387</v>
          </cell>
          <cell r="T5825">
            <v>1987.69</v>
          </cell>
          <cell r="U5825">
            <v>2046.3569999999995</v>
          </cell>
          <cell r="V5825">
            <v>2076.2397534246529</v>
          </cell>
        </row>
        <row r="5826">
          <cell r="B5826">
            <v>33459</v>
          </cell>
          <cell r="C5826">
            <v>1</v>
          </cell>
          <cell r="D5826">
            <v>1</v>
          </cell>
          <cell r="Q5826">
            <v>2007</v>
          </cell>
          <cell r="R5826" t="str">
            <v>200711</v>
          </cell>
          <cell r="S5826">
            <v>39388</v>
          </cell>
          <cell r="T5826">
            <v>2008.11</v>
          </cell>
          <cell r="U5826">
            <v>2046.3569999999995</v>
          </cell>
          <cell r="V5826">
            <v>2076.2397534246529</v>
          </cell>
        </row>
        <row r="5827">
          <cell r="B5827">
            <v>33460</v>
          </cell>
          <cell r="C5827">
            <v>1</v>
          </cell>
          <cell r="D5827">
            <v>1</v>
          </cell>
          <cell r="Q5827">
            <v>2007</v>
          </cell>
          <cell r="R5827" t="str">
            <v>200711</v>
          </cell>
          <cell r="S5827">
            <v>39389</v>
          </cell>
          <cell r="T5827">
            <v>2014.12</v>
          </cell>
          <cell r="U5827">
            <v>2046.3569999999995</v>
          </cell>
          <cell r="V5827">
            <v>2076.2397534246529</v>
          </cell>
        </row>
        <row r="5828">
          <cell r="B5828">
            <v>33461</v>
          </cell>
          <cell r="C5828">
            <v>1</v>
          </cell>
          <cell r="D5828">
            <v>1</v>
          </cell>
          <cell r="Q5828">
            <v>2007</v>
          </cell>
          <cell r="R5828" t="str">
            <v>200711</v>
          </cell>
          <cell r="S5828">
            <v>39390</v>
          </cell>
          <cell r="T5828">
            <v>2014.12</v>
          </cell>
          <cell r="U5828">
            <v>2046.3569999999995</v>
          </cell>
          <cell r="V5828">
            <v>2076.2397534246529</v>
          </cell>
        </row>
        <row r="5829">
          <cell r="B5829">
            <v>33462</v>
          </cell>
          <cell r="C5829">
            <v>1</v>
          </cell>
          <cell r="D5829">
            <v>1</v>
          </cell>
          <cell r="Q5829">
            <v>2007</v>
          </cell>
          <cell r="R5829" t="str">
            <v>200711</v>
          </cell>
          <cell r="S5829">
            <v>39391</v>
          </cell>
          <cell r="T5829">
            <v>2014.12</v>
          </cell>
          <cell r="U5829">
            <v>2046.3569999999995</v>
          </cell>
          <cell r="V5829">
            <v>2076.2397534246529</v>
          </cell>
        </row>
        <row r="5830">
          <cell r="B5830">
            <v>33463</v>
          </cell>
          <cell r="C5830">
            <v>1</v>
          </cell>
          <cell r="D5830">
            <v>1</v>
          </cell>
          <cell r="Q5830">
            <v>2007</v>
          </cell>
          <cell r="R5830" t="str">
            <v>200711</v>
          </cell>
          <cell r="S5830">
            <v>39392</v>
          </cell>
          <cell r="T5830">
            <v>2014.12</v>
          </cell>
          <cell r="U5830">
            <v>2046.3569999999995</v>
          </cell>
          <cell r="V5830">
            <v>2076.2397534246529</v>
          </cell>
        </row>
        <row r="5831">
          <cell r="B5831">
            <v>33464</v>
          </cell>
          <cell r="C5831">
            <v>1</v>
          </cell>
          <cell r="D5831">
            <v>1</v>
          </cell>
          <cell r="Q5831">
            <v>2007</v>
          </cell>
          <cell r="R5831" t="str">
            <v>200711</v>
          </cell>
          <cell r="S5831">
            <v>39393</v>
          </cell>
          <cell r="T5831">
            <v>2012.89</v>
          </cell>
          <cell r="U5831">
            <v>2046.3569999999995</v>
          </cell>
          <cell r="V5831">
            <v>2076.2397534246529</v>
          </cell>
        </row>
        <row r="5832">
          <cell r="B5832">
            <v>33465</v>
          </cell>
          <cell r="C5832">
            <v>1</v>
          </cell>
          <cell r="D5832">
            <v>1</v>
          </cell>
          <cell r="Q5832">
            <v>2007</v>
          </cell>
          <cell r="R5832" t="str">
            <v>200711</v>
          </cell>
          <cell r="S5832">
            <v>39394</v>
          </cell>
          <cell r="T5832">
            <v>2023.99</v>
          </cell>
          <cell r="U5832">
            <v>2046.3569999999995</v>
          </cell>
          <cell r="V5832">
            <v>2076.2397534246529</v>
          </cell>
        </row>
        <row r="5833">
          <cell r="B5833">
            <v>33466</v>
          </cell>
          <cell r="C5833">
            <v>1</v>
          </cell>
          <cell r="D5833">
            <v>1</v>
          </cell>
          <cell r="Q5833">
            <v>2007</v>
          </cell>
          <cell r="R5833" t="str">
            <v>200711</v>
          </cell>
          <cell r="S5833">
            <v>39395</v>
          </cell>
          <cell r="T5833">
            <v>2033.94</v>
          </cell>
          <cell r="U5833">
            <v>2046.3569999999995</v>
          </cell>
          <cell r="V5833">
            <v>2076.2397534246529</v>
          </cell>
        </row>
        <row r="5834">
          <cell r="B5834">
            <v>33467</v>
          </cell>
          <cell r="C5834">
            <v>1</v>
          </cell>
          <cell r="D5834">
            <v>1</v>
          </cell>
          <cell r="Q5834">
            <v>2007</v>
          </cell>
          <cell r="R5834" t="str">
            <v>200711</v>
          </cell>
          <cell r="S5834">
            <v>39396</v>
          </cell>
          <cell r="T5834">
            <v>2045.59</v>
          </cell>
          <cell r="U5834">
            <v>2046.3569999999995</v>
          </cell>
          <cell r="V5834">
            <v>2076.2397534246529</v>
          </cell>
        </row>
        <row r="5835">
          <cell r="B5835">
            <v>33468</v>
          </cell>
          <cell r="C5835">
            <v>1</v>
          </cell>
          <cell r="D5835">
            <v>1</v>
          </cell>
          <cell r="Q5835">
            <v>2007</v>
          </cell>
          <cell r="R5835" t="str">
            <v>200711</v>
          </cell>
          <cell r="S5835">
            <v>39397</v>
          </cell>
          <cell r="T5835">
            <v>2045.59</v>
          </cell>
          <cell r="U5835">
            <v>2046.3569999999995</v>
          </cell>
          <cell r="V5835">
            <v>2076.2397534246529</v>
          </cell>
        </row>
        <row r="5836">
          <cell r="B5836">
            <v>33469</v>
          </cell>
          <cell r="C5836">
            <v>1</v>
          </cell>
          <cell r="D5836">
            <v>1</v>
          </cell>
          <cell r="Q5836">
            <v>2007</v>
          </cell>
          <cell r="R5836" t="str">
            <v>200711</v>
          </cell>
          <cell r="S5836">
            <v>39398</v>
          </cell>
          <cell r="T5836">
            <v>2045.59</v>
          </cell>
          <cell r="U5836">
            <v>2046.3569999999995</v>
          </cell>
          <cell r="V5836">
            <v>2076.2397534246529</v>
          </cell>
        </row>
        <row r="5837">
          <cell r="B5837">
            <v>33470</v>
          </cell>
          <cell r="C5837">
            <v>1</v>
          </cell>
          <cell r="D5837">
            <v>1</v>
          </cell>
          <cell r="Q5837">
            <v>2007</v>
          </cell>
          <cell r="R5837" t="str">
            <v>200711</v>
          </cell>
          <cell r="S5837">
            <v>39399</v>
          </cell>
          <cell r="T5837">
            <v>2045.59</v>
          </cell>
          <cell r="U5837">
            <v>2046.3569999999995</v>
          </cell>
          <cell r="V5837">
            <v>2076.2397534246529</v>
          </cell>
        </row>
        <row r="5838">
          <cell r="B5838">
            <v>33471</v>
          </cell>
          <cell r="C5838">
            <v>1</v>
          </cell>
          <cell r="D5838">
            <v>1</v>
          </cell>
          <cell r="Q5838">
            <v>2007</v>
          </cell>
          <cell r="R5838" t="str">
            <v>200711</v>
          </cell>
          <cell r="S5838">
            <v>39400</v>
          </cell>
          <cell r="T5838">
            <v>2051.88</v>
          </cell>
          <cell r="U5838">
            <v>2046.3569999999995</v>
          </cell>
          <cell r="V5838">
            <v>2076.2397534246529</v>
          </cell>
        </row>
        <row r="5839">
          <cell r="B5839">
            <v>33472</v>
          </cell>
          <cell r="C5839">
            <v>1</v>
          </cell>
          <cell r="D5839">
            <v>1</v>
          </cell>
          <cell r="Q5839">
            <v>2007</v>
          </cell>
          <cell r="R5839" t="str">
            <v>200711</v>
          </cell>
          <cell r="S5839">
            <v>39401</v>
          </cell>
          <cell r="T5839">
            <v>2032.04</v>
          </cell>
          <cell r="U5839">
            <v>2046.3569999999995</v>
          </cell>
          <cell r="V5839">
            <v>2076.2397534246529</v>
          </cell>
        </row>
        <row r="5840">
          <cell r="B5840">
            <v>33473</v>
          </cell>
          <cell r="C5840">
            <v>1</v>
          </cell>
          <cell r="D5840">
            <v>1</v>
          </cell>
          <cell r="Q5840">
            <v>2007</v>
          </cell>
          <cell r="R5840" t="str">
            <v>200711</v>
          </cell>
          <cell r="S5840">
            <v>39402</v>
          </cell>
          <cell r="T5840">
            <v>2044.7</v>
          </cell>
          <cell r="U5840">
            <v>2046.3569999999995</v>
          </cell>
          <cell r="V5840">
            <v>2076.2397534246529</v>
          </cell>
        </row>
        <row r="5841">
          <cell r="B5841">
            <v>33474</v>
          </cell>
          <cell r="C5841">
            <v>1</v>
          </cell>
          <cell r="D5841">
            <v>1</v>
          </cell>
          <cell r="Q5841">
            <v>2007</v>
          </cell>
          <cell r="R5841" t="str">
            <v>200711</v>
          </cell>
          <cell r="S5841">
            <v>39403</v>
          </cell>
          <cell r="T5841">
            <v>2040.35</v>
          </cell>
          <cell r="U5841">
            <v>2046.3569999999995</v>
          </cell>
          <cell r="V5841">
            <v>2076.2397534246529</v>
          </cell>
        </row>
        <row r="5842">
          <cell r="B5842">
            <v>33475</v>
          </cell>
          <cell r="C5842">
            <v>1</v>
          </cell>
          <cell r="D5842">
            <v>1</v>
          </cell>
          <cell r="Q5842">
            <v>2007</v>
          </cell>
          <cell r="R5842" t="str">
            <v>200711</v>
          </cell>
          <cell r="S5842">
            <v>39404</v>
          </cell>
          <cell r="T5842">
            <v>2040.35</v>
          </cell>
          <cell r="U5842">
            <v>2046.3569999999995</v>
          </cell>
          <cell r="V5842">
            <v>2076.2397534246529</v>
          </cell>
        </row>
        <row r="5843">
          <cell r="B5843">
            <v>33476</v>
          </cell>
          <cell r="C5843">
            <v>1</v>
          </cell>
          <cell r="D5843">
            <v>1</v>
          </cell>
          <cell r="Q5843">
            <v>2007</v>
          </cell>
          <cell r="R5843" t="str">
            <v>200711</v>
          </cell>
          <cell r="S5843">
            <v>39405</v>
          </cell>
          <cell r="T5843">
            <v>2040.35</v>
          </cell>
          <cell r="U5843">
            <v>2046.3569999999995</v>
          </cell>
          <cell r="V5843">
            <v>2076.2397534246529</v>
          </cell>
        </row>
        <row r="5844">
          <cell r="B5844">
            <v>33477</v>
          </cell>
          <cell r="C5844">
            <v>1</v>
          </cell>
          <cell r="D5844">
            <v>1</v>
          </cell>
          <cell r="Q5844">
            <v>2007</v>
          </cell>
          <cell r="R5844" t="str">
            <v>200711</v>
          </cell>
          <cell r="S5844">
            <v>39406</v>
          </cell>
          <cell r="T5844">
            <v>2054.3000000000002</v>
          </cell>
          <cell r="U5844">
            <v>2046.3569999999995</v>
          </cell>
          <cell r="V5844">
            <v>2076.2397534246529</v>
          </cell>
        </row>
        <row r="5845">
          <cell r="B5845">
            <v>33478</v>
          </cell>
          <cell r="C5845">
            <v>1</v>
          </cell>
          <cell r="D5845">
            <v>1</v>
          </cell>
          <cell r="Q5845">
            <v>2007</v>
          </cell>
          <cell r="R5845" t="str">
            <v>200711</v>
          </cell>
          <cell r="S5845">
            <v>39407</v>
          </cell>
          <cell r="T5845">
            <v>2056.2800000000002</v>
          </cell>
          <cell r="U5845">
            <v>2046.3569999999995</v>
          </cell>
          <cell r="V5845">
            <v>2076.2397534246529</v>
          </cell>
        </row>
        <row r="5846">
          <cell r="B5846">
            <v>33479</v>
          </cell>
          <cell r="C5846">
            <v>1</v>
          </cell>
          <cell r="D5846">
            <v>1</v>
          </cell>
          <cell r="Q5846">
            <v>2007</v>
          </cell>
          <cell r="R5846" t="str">
            <v>200711</v>
          </cell>
          <cell r="S5846">
            <v>39408</v>
          </cell>
          <cell r="T5846">
            <v>2074.6</v>
          </cell>
          <cell r="U5846">
            <v>2046.3569999999995</v>
          </cell>
          <cell r="V5846">
            <v>2076.2397534246529</v>
          </cell>
        </row>
        <row r="5847">
          <cell r="B5847">
            <v>33480</v>
          </cell>
          <cell r="C5847">
            <v>1</v>
          </cell>
          <cell r="D5847">
            <v>1</v>
          </cell>
          <cell r="Q5847">
            <v>2007</v>
          </cell>
          <cell r="R5847" t="str">
            <v>200711</v>
          </cell>
          <cell r="S5847">
            <v>39409</v>
          </cell>
          <cell r="T5847">
            <v>2074.6</v>
          </cell>
          <cell r="U5847">
            <v>2046.3569999999995</v>
          </cell>
          <cell r="V5847">
            <v>2076.2397534246529</v>
          </cell>
        </row>
        <row r="5848">
          <cell r="B5848">
            <v>33481</v>
          </cell>
          <cell r="C5848">
            <v>1</v>
          </cell>
          <cell r="D5848">
            <v>1</v>
          </cell>
          <cell r="Q5848">
            <v>2007</v>
          </cell>
          <cell r="R5848" t="str">
            <v>200711</v>
          </cell>
          <cell r="S5848">
            <v>39410</v>
          </cell>
          <cell r="T5848">
            <v>2088.2399999999998</v>
          </cell>
          <cell r="U5848">
            <v>2046.3569999999995</v>
          </cell>
          <cell r="V5848">
            <v>2076.2397534246529</v>
          </cell>
        </row>
        <row r="5849">
          <cell r="B5849">
            <v>33482</v>
          </cell>
          <cell r="C5849">
            <v>1</v>
          </cell>
          <cell r="D5849">
            <v>1</v>
          </cell>
          <cell r="Q5849">
            <v>2007</v>
          </cell>
          <cell r="R5849" t="str">
            <v>200711</v>
          </cell>
          <cell r="S5849">
            <v>39411</v>
          </cell>
          <cell r="T5849">
            <v>2088.2399999999998</v>
          </cell>
          <cell r="U5849">
            <v>2046.3569999999995</v>
          </cell>
          <cell r="V5849">
            <v>2076.2397534246529</v>
          </cell>
        </row>
        <row r="5850">
          <cell r="B5850">
            <v>33483</v>
          </cell>
          <cell r="C5850">
            <v>1</v>
          </cell>
          <cell r="D5850">
            <v>1</v>
          </cell>
          <cell r="Q5850">
            <v>2007</v>
          </cell>
          <cell r="R5850" t="str">
            <v>200711</v>
          </cell>
          <cell r="S5850">
            <v>39412</v>
          </cell>
          <cell r="T5850">
            <v>2088.2399999999998</v>
          </cell>
          <cell r="U5850">
            <v>2046.3569999999995</v>
          </cell>
          <cell r="V5850">
            <v>2076.2397534246529</v>
          </cell>
        </row>
        <row r="5851">
          <cell r="B5851">
            <v>33484</v>
          </cell>
          <cell r="C5851">
            <v>1</v>
          </cell>
          <cell r="D5851">
            <v>1</v>
          </cell>
          <cell r="Q5851">
            <v>2007</v>
          </cell>
          <cell r="R5851" t="str">
            <v>200711</v>
          </cell>
          <cell r="S5851">
            <v>39413</v>
          </cell>
          <cell r="T5851">
            <v>2089.11</v>
          </cell>
          <cell r="U5851">
            <v>2046.3569999999995</v>
          </cell>
          <cell r="V5851">
            <v>2076.2397534246529</v>
          </cell>
        </row>
        <row r="5852">
          <cell r="B5852">
            <v>33485</v>
          </cell>
          <cell r="C5852">
            <v>1</v>
          </cell>
          <cell r="D5852">
            <v>1</v>
          </cell>
          <cell r="Q5852">
            <v>2007</v>
          </cell>
          <cell r="R5852" t="str">
            <v>200711</v>
          </cell>
          <cell r="S5852">
            <v>39414</v>
          </cell>
          <cell r="T5852">
            <v>2094.7399999999998</v>
          </cell>
          <cell r="U5852">
            <v>2046.3569999999995</v>
          </cell>
          <cell r="V5852">
            <v>2076.2397534246529</v>
          </cell>
        </row>
        <row r="5853">
          <cell r="B5853">
            <v>33486</v>
          </cell>
          <cell r="C5853">
            <v>1</v>
          </cell>
          <cell r="D5853">
            <v>1</v>
          </cell>
          <cell r="Q5853">
            <v>2007</v>
          </cell>
          <cell r="R5853" t="str">
            <v>200711</v>
          </cell>
          <cell r="S5853">
            <v>39415</v>
          </cell>
          <cell r="T5853">
            <v>2066.81</v>
          </cell>
          <cell r="U5853">
            <v>2046.3569999999995</v>
          </cell>
          <cell r="V5853">
            <v>2076.2397534246529</v>
          </cell>
        </row>
        <row r="5854">
          <cell r="B5854">
            <v>33487</v>
          </cell>
          <cell r="C5854">
            <v>1</v>
          </cell>
          <cell r="D5854">
            <v>1</v>
          </cell>
          <cell r="Q5854">
            <v>2007</v>
          </cell>
          <cell r="R5854" t="str">
            <v>200711</v>
          </cell>
          <cell r="S5854">
            <v>39416</v>
          </cell>
          <cell r="T5854">
            <v>2060.42</v>
          </cell>
          <cell r="U5854">
            <v>2046.3569999999995</v>
          </cell>
          <cell r="V5854">
            <v>2076.2397534246529</v>
          </cell>
        </row>
        <row r="5855">
          <cell r="B5855">
            <v>33488</v>
          </cell>
          <cell r="C5855">
            <v>1</v>
          </cell>
          <cell r="D5855">
            <v>1</v>
          </cell>
          <cell r="Q5855">
            <v>2007</v>
          </cell>
          <cell r="R5855" t="str">
            <v>200712</v>
          </cell>
          <cell r="S5855">
            <v>39417</v>
          </cell>
          <cell r="T5855">
            <v>2043.11</v>
          </cell>
          <cell r="U5855">
            <v>2013.8345161290326</v>
          </cell>
          <cell r="V5855">
            <v>2076.2397534246529</v>
          </cell>
        </row>
        <row r="5856">
          <cell r="B5856">
            <v>33489</v>
          </cell>
          <cell r="C5856">
            <v>1</v>
          </cell>
          <cell r="D5856">
            <v>1</v>
          </cell>
          <cell r="Q5856">
            <v>2007</v>
          </cell>
          <cell r="R5856" t="str">
            <v>200712</v>
          </cell>
          <cell r="S5856">
            <v>39418</v>
          </cell>
          <cell r="T5856">
            <v>2043.11</v>
          </cell>
          <cell r="U5856">
            <v>2013.8345161290326</v>
          </cell>
          <cell r="V5856">
            <v>2076.2397534246529</v>
          </cell>
        </row>
        <row r="5857">
          <cell r="B5857">
            <v>33490</v>
          </cell>
          <cell r="C5857">
            <v>1</v>
          </cell>
          <cell r="D5857">
            <v>1</v>
          </cell>
          <cell r="Q5857">
            <v>2007</v>
          </cell>
          <cell r="R5857" t="str">
            <v>200712</v>
          </cell>
          <cell r="S5857">
            <v>39419</v>
          </cell>
          <cell r="T5857">
            <v>2043.11</v>
          </cell>
          <cell r="U5857">
            <v>2013.8345161290326</v>
          </cell>
          <cell r="V5857">
            <v>2076.2397534246529</v>
          </cell>
        </row>
        <row r="5858">
          <cell r="B5858">
            <v>33491</v>
          </cell>
          <cell r="C5858">
            <v>1</v>
          </cell>
          <cell r="D5858">
            <v>1</v>
          </cell>
          <cell r="Q5858">
            <v>2007</v>
          </cell>
          <cell r="R5858" t="str">
            <v>200712</v>
          </cell>
          <cell r="S5858">
            <v>39420</v>
          </cell>
          <cell r="T5858">
            <v>2052.1799999999998</v>
          </cell>
          <cell r="U5858">
            <v>2013.8345161290326</v>
          </cell>
          <cell r="V5858">
            <v>2076.2397534246529</v>
          </cell>
        </row>
        <row r="5859">
          <cell r="B5859">
            <v>33492</v>
          </cell>
          <cell r="C5859">
            <v>1</v>
          </cell>
          <cell r="D5859">
            <v>1</v>
          </cell>
          <cell r="Q5859">
            <v>2007</v>
          </cell>
          <cell r="R5859" t="str">
            <v>200712</v>
          </cell>
          <cell r="S5859">
            <v>39421</v>
          </cell>
          <cell r="T5859">
            <v>2057.4</v>
          </cell>
          <cell r="U5859">
            <v>2013.8345161290326</v>
          </cell>
          <cell r="V5859">
            <v>2076.2397534246529</v>
          </cell>
        </row>
        <row r="5860">
          <cell r="B5860">
            <v>33493</v>
          </cell>
          <cell r="C5860">
            <v>1</v>
          </cell>
          <cell r="D5860">
            <v>1</v>
          </cell>
          <cell r="Q5860">
            <v>2007</v>
          </cell>
          <cell r="R5860" t="str">
            <v>200712</v>
          </cell>
          <cell r="S5860">
            <v>39422</v>
          </cell>
          <cell r="T5860">
            <v>2036.6</v>
          </cell>
          <cell r="U5860">
            <v>2013.8345161290326</v>
          </cell>
          <cell r="V5860">
            <v>2076.2397534246529</v>
          </cell>
        </row>
        <row r="5861">
          <cell r="B5861">
            <v>33494</v>
          </cell>
          <cell r="C5861">
            <v>1</v>
          </cell>
          <cell r="D5861">
            <v>1</v>
          </cell>
          <cell r="Q5861">
            <v>2007</v>
          </cell>
          <cell r="R5861" t="str">
            <v>200712</v>
          </cell>
          <cell r="S5861">
            <v>39423</v>
          </cell>
          <cell r="T5861">
            <v>2023.18</v>
          </cell>
          <cell r="U5861">
            <v>2013.8345161290326</v>
          </cell>
          <cell r="V5861">
            <v>2076.2397534246529</v>
          </cell>
        </row>
        <row r="5862">
          <cell r="B5862">
            <v>33495</v>
          </cell>
          <cell r="C5862">
            <v>1</v>
          </cell>
          <cell r="D5862">
            <v>1</v>
          </cell>
          <cell r="Q5862">
            <v>2007</v>
          </cell>
          <cell r="R5862" t="str">
            <v>200712</v>
          </cell>
          <cell r="S5862">
            <v>39424</v>
          </cell>
          <cell r="T5862">
            <v>2016.77</v>
          </cell>
          <cell r="U5862">
            <v>2013.8345161290326</v>
          </cell>
          <cell r="V5862">
            <v>2076.2397534246529</v>
          </cell>
        </row>
        <row r="5863">
          <cell r="B5863">
            <v>33496</v>
          </cell>
          <cell r="C5863">
            <v>1</v>
          </cell>
          <cell r="D5863">
            <v>1</v>
          </cell>
          <cell r="Q5863">
            <v>2007</v>
          </cell>
          <cell r="R5863" t="str">
            <v>200712</v>
          </cell>
          <cell r="S5863">
            <v>39425</v>
          </cell>
          <cell r="T5863">
            <v>2016.77</v>
          </cell>
          <cell r="U5863">
            <v>2013.8345161290326</v>
          </cell>
          <cell r="V5863">
            <v>2076.2397534246529</v>
          </cell>
        </row>
        <row r="5864">
          <cell r="B5864">
            <v>33497</v>
          </cell>
          <cell r="C5864">
            <v>1</v>
          </cell>
          <cell r="D5864">
            <v>1</v>
          </cell>
          <cell r="Q5864">
            <v>2007</v>
          </cell>
          <cell r="R5864" t="str">
            <v>200712</v>
          </cell>
          <cell r="S5864">
            <v>39426</v>
          </cell>
          <cell r="T5864">
            <v>2016.77</v>
          </cell>
          <cell r="U5864">
            <v>2013.8345161290326</v>
          </cell>
          <cell r="V5864">
            <v>2076.2397534246529</v>
          </cell>
        </row>
        <row r="5865">
          <cell r="B5865">
            <v>33498</v>
          </cell>
          <cell r="C5865">
            <v>1</v>
          </cell>
          <cell r="D5865">
            <v>1</v>
          </cell>
          <cell r="Q5865">
            <v>2007</v>
          </cell>
          <cell r="R5865" t="str">
            <v>200712</v>
          </cell>
          <cell r="S5865">
            <v>39427</v>
          </cell>
          <cell r="T5865">
            <v>2009.83</v>
          </cell>
          <cell r="U5865">
            <v>2013.8345161290326</v>
          </cell>
          <cell r="V5865">
            <v>2076.2397534246529</v>
          </cell>
        </row>
        <row r="5866">
          <cell r="B5866">
            <v>33499</v>
          </cell>
          <cell r="C5866">
            <v>1</v>
          </cell>
          <cell r="D5866">
            <v>1</v>
          </cell>
          <cell r="Q5866">
            <v>2007</v>
          </cell>
          <cell r="R5866" t="str">
            <v>200712</v>
          </cell>
          <cell r="S5866">
            <v>39428</v>
          </cell>
          <cell r="T5866">
            <v>2005.82</v>
          </cell>
          <cell r="U5866">
            <v>2013.8345161290326</v>
          </cell>
          <cell r="V5866">
            <v>2076.2397534246529</v>
          </cell>
        </row>
        <row r="5867">
          <cell r="B5867">
            <v>33500</v>
          </cell>
          <cell r="C5867">
            <v>1</v>
          </cell>
          <cell r="D5867">
            <v>1</v>
          </cell>
          <cell r="Q5867">
            <v>2007</v>
          </cell>
          <cell r="R5867" t="str">
            <v>200712</v>
          </cell>
          <cell r="S5867">
            <v>39429</v>
          </cell>
          <cell r="T5867">
            <v>2003.9</v>
          </cell>
          <cell r="U5867">
            <v>2013.8345161290326</v>
          </cell>
          <cell r="V5867">
            <v>2076.2397534246529</v>
          </cell>
        </row>
        <row r="5868">
          <cell r="B5868">
            <v>33501</v>
          </cell>
          <cell r="C5868">
            <v>1</v>
          </cell>
          <cell r="D5868">
            <v>1</v>
          </cell>
          <cell r="Q5868">
            <v>2007</v>
          </cell>
          <cell r="R5868" t="str">
            <v>200712</v>
          </cell>
          <cell r="S5868">
            <v>39430</v>
          </cell>
          <cell r="T5868">
            <v>2017.36</v>
          </cell>
          <cell r="U5868">
            <v>2013.8345161290326</v>
          </cell>
          <cell r="V5868">
            <v>2076.2397534246529</v>
          </cell>
        </row>
        <row r="5869">
          <cell r="B5869">
            <v>33502</v>
          </cell>
          <cell r="C5869">
            <v>1</v>
          </cell>
          <cell r="D5869">
            <v>1</v>
          </cell>
          <cell r="Q5869">
            <v>2007</v>
          </cell>
          <cell r="R5869" t="str">
            <v>200712</v>
          </cell>
          <cell r="S5869">
            <v>39431</v>
          </cell>
          <cell r="T5869">
            <v>2009.85</v>
          </cell>
          <cell r="U5869">
            <v>2013.8345161290326</v>
          </cell>
          <cell r="V5869">
            <v>2076.2397534246529</v>
          </cell>
        </row>
        <row r="5870">
          <cell r="B5870">
            <v>33503</v>
          </cell>
          <cell r="C5870">
            <v>1</v>
          </cell>
          <cell r="D5870">
            <v>1</v>
          </cell>
          <cell r="Q5870">
            <v>2007</v>
          </cell>
          <cell r="R5870" t="str">
            <v>200712</v>
          </cell>
          <cell r="S5870">
            <v>39432</v>
          </cell>
          <cell r="T5870">
            <v>2009.85</v>
          </cell>
          <cell r="U5870">
            <v>2013.8345161290326</v>
          </cell>
          <cell r="V5870">
            <v>2076.2397534246529</v>
          </cell>
        </row>
        <row r="5871">
          <cell r="B5871">
            <v>33504</v>
          </cell>
          <cell r="C5871">
            <v>1</v>
          </cell>
          <cell r="D5871">
            <v>1</v>
          </cell>
          <cell r="Q5871">
            <v>2007</v>
          </cell>
          <cell r="R5871" t="str">
            <v>200712</v>
          </cell>
          <cell r="S5871">
            <v>39433</v>
          </cell>
          <cell r="T5871">
            <v>2009.85</v>
          </cell>
          <cell r="U5871">
            <v>2013.8345161290326</v>
          </cell>
          <cell r="V5871">
            <v>2076.2397534246529</v>
          </cell>
        </row>
        <row r="5872">
          <cell r="B5872">
            <v>33505</v>
          </cell>
          <cell r="C5872">
            <v>1</v>
          </cell>
          <cell r="D5872">
            <v>1</v>
          </cell>
          <cell r="Q5872">
            <v>2007</v>
          </cell>
          <cell r="R5872" t="str">
            <v>200712</v>
          </cell>
          <cell r="S5872">
            <v>39434</v>
          </cell>
          <cell r="T5872">
            <v>2006.48</v>
          </cell>
          <cell r="U5872">
            <v>2013.8345161290326</v>
          </cell>
          <cell r="V5872">
            <v>2076.2397534246529</v>
          </cell>
        </row>
        <row r="5873">
          <cell r="B5873">
            <v>33506</v>
          </cell>
          <cell r="C5873">
            <v>1</v>
          </cell>
          <cell r="D5873">
            <v>1</v>
          </cell>
          <cell r="Q5873">
            <v>2007</v>
          </cell>
          <cell r="R5873" t="str">
            <v>200712</v>
          </cell>
          <cell r="S5873">
            <v>39435</v>
          </cell>
          <cell r="T5873">
            <v>2007.98</v>
          </cell>
          <cell r="U5873">
            <v>2013.8345161290326</v>
          </cell>
          <cell r="V5873">
            <v>2076.2397534246529</v>
          </cell>
        </row>
        <row r="5874">
          <cell r="B5874">
            <v>33507</v>
          </cell>
          <cell r="C5874">
            <v>1</v>
          </cell>
          <cell r="D5874">
            <v>1</v>
          </cell>
          <cell r="Q5874">
            <v>2007</v>
          </cell>
          <cell r="R5874" t="str">
            <v>200712</v>
          </cell>
          <cell r="S5874">
            <v>39436</v>
          </cell>
          <cell r="T5874">
            <v>2005.92</v>
          </cell>
          <cell r="U5874">
            <v>2013.8345161290326</v>
          </cell>
          <cell r="V5874">
            <v>2076.2397534246529</v>
          </cell>
        </row>
        <row r="5875">
          <cell r="B5875">
            <v>33508</v>
          </cell>
          <cell r="C5875">
            <v>1</v>
          </cell>
          <cell r="D5875">
            <v>1</v>
          </cell>
          <cell r="Q5875">
            <v>2007</v>
          </cell>
          <cell r="R5875" t="str">
            <v>200712</v>
          </cell>
          <cell r="S5875">
            <v>39437</v>
          </cell>
          <cell r="T5875">
            <v>2000.58</v>
          </cell>
          <cell r="U5875">
            <v>2013.8345161290326</v>
          </cell>
          <cell r="V5875">
            <v>2076.2397534246529</v>
          </cell>
        </row>
        <row r="5876">
          <cell r="B5876">
            <v>33509</v>
          </cell>
          <cell r="C5876">
            <v>1</v>
          </cell>
          <cell r="D5876">
            <v>1</v>
          </cell>
          <cell r="Q5876">
            <v>2007</v>
          </cell>
          <cell r="R5876" t="str">
            <v>200712</v>
          </cell>
          <cell r="S5876">
            <v>39438</v>
          </cell>
          <cell r="T5876">
            <v>1993.08</v>
          </cell>
          <cell r="U5876">
            <v>2013.8345161290326</v>
          </cell>
          <cell r="V5876">
            <v>2076.2397534246529</v>
          </cell>
        </row>
        <row r="5877">
          <cell r="B5877">
            <v>33510</v>
          </cell>
          <cell r="C5877">
            <v>1</v>
          </cell>
          <cell r="D5877">
            <v>1</v>
          </cell>
          <cell r="Q5877">
            <v>2007</v>
          </cell>
          <cell r="R5877" t="str">
            <v>200712</v>
          </cell>
          <cell r="S5877">
            <v>39439</v>
          </cell>
          <cell r="T5877">
            <v>1993.08</v>
          </cell>
          <cell r="U5877">
            <v>2013.8345161290326</v>
          </cell>
          <cell r="V5877">
            <v>2076.2397534246529</v>
          </cell>
        </row>
        <row r="5878">
          <cell r="B5878">
            <v>33511</v>
          </cell>
          <cell r="C5878">
            <v>1</v>
          </cell>
          <cell r="D5878">
            <v>1</v>
          </cell>
          <cell r="Q5878">
            <v>2007</v>
          </cell>
          <cell r="R5878" t="str">
            <v>200712</v>
          </cell>
          <cell r="S5878">
            <v>39440</v>
          </cell>
          <cell r="T5878">
            <v>1993.08</v>
          </cell>
          <cell r="U5878">
            <v>2013.8345161290326</v>
          </cell>
          <cell r="V5878">
            <v>2076.2397534246529</v>
          </cell>
        </row>
        <row r="5879">
          <cell r="B5879">
            <v>33512</v>
          </cell>
          <cell r="C5879">
            <v>1</v>
          </cell>
          <cell r="D5879">
            <v>1</v>
          </cell>
          <cell r="Q5879">
            <v>2007</v>
          </cell>
          <cell r="R5879" t="str">
            <v>200712</v>
          </cell>
          <cell r="S5879">
            <v>39441</v>
          </cell>
          <cell r="T5879">
            <v>1989.7</v>
          </cell>
          <cell r="U5879">
            <v>2013.8345161290326</v>
          </cell>
          <cell r="V5879">
            <v>2076.2397534246529</v>
          </cell>
        </row>
        <row r="5880">
          <cell r="B5880">
            <v>33513</v>
          </cell>
          <cell r="C5880">
            <v>1</v>
          </cell>
          <cell r="D5880">
            <v>1</v>
          </cell>
          <cell r="Q5880">
            <v>2007</v>
          </cell>
          <cell r="R5880" t="str">
            <v>200712</v>
          </cell>
          <cell r="S5880">
            <v>39442</v>
          </cell>
          <cell r="T5880">
            <v>1989.7</v>
          </cell>
          <cell r="U5880">
            <v>2013.8345161290326</v>
          </cell>
          <cell r="V5880">
            <v>2076.2397534246529</v>
          </cell>
        </row>
        <row r="5881">
          <cell r="B5881">
            <v>33514</v>
          </cell>
          <cell r="C5881">
            <v>1</v>
          </cell>
          <cell r="D5881">
            <v>1</v>
          </cell>
          <cell r="Q5881">
            <v>2007</v>
          </cell>
          <cell r="R5881" t="str">
            <v>200712</v>
          </cell>
          <cell r="S5881">
            <v>39443</v>
          </cell>
          <cell r="T5881">
            <v>1987.81</v>
          </cell>
          <cell r="U5881">
            <v>2013.8345161290326</v>
          </cell>
          <cell r="V5881">
            <v>2076.2397534246529</v>
          </cell>
        </row>
        <row r="5882">
          <cell r="B5882">
            <v>33515</v>
          </cell>
          <cell r="C5882">
            <v>1</v>
          </cell>
          <cell r="D5882">
            <v>1</v>
          </cell>
          <cell r="Q5882">
            <v>2007</v>
          </cell>
          <cell r="R5882" t="str">
            <v>200712</v>
          </cell>
          <cell r="S5882">
            <v>39444</v>
          </cell>
          <cell r="T5882">
            <v>2001.72</v>
          </cell>
          <cell r="U5882">
            <v>2013.8345161290326</v>
          </cell>
          <cell r="V5882">
            <v>2076.2397534246529</v>
          </cell>
        </row>
        <row r="5883">
          <cell r="B5883">
            <v>33516</v>
          </cell>
          <cell r="C5883">
            <v>1</v>
          </cell>
          <cell r="D5883">
            <v>1</v>
          </cell>
          <cell r="Q5883">
            <v>2007</v>
          </cell>
          <cell r="R5883" t="str">
            <v>200712</v>
          </cell>
          <cell r="S5883">
            <v>39445</v>
          </cell>
          <cell r="T5883">
            <v>2014.76</v>
          </cell>
          <cell r="U5883">
            <v>2013.8345161290326</v>
          </cell>
          <cell r="V5883">
            <v>2076.2397534246529</v>
          </cell>
        </row>
        <row r="5884">
          <cell r="B5884">
            <v>33517</v>
          </cell>
          <cell r="C5884">
            <v>1</v>
          </cell>
          <cell r="D5884">
            <v>1</v>
          </cell>
          <cell r="Q5884">
            <v>2007</v>
          </cell>
          <cell r="R5884" t="str">
            <v>200712</v>
          </cell>
          <cell r="S5884">
            <v>39446</v>
          </cell>
          <cell r="T5884">
            <v>2014.76</v>
          </cell>
          <cell r="U5884">
            <v>2013.8345161290326</v>
          </cell>
          <cell r="V5884">
            <v>2076.2397534246529</v>
          </cell>
        </row>
        <row r="5885">
          <cell r="B5885">
            <v>33518</v>
          </cell>
          <cell r="C5885">
            <v>1</v>
          </cell>
          <cell r="D5885">
            <v>1</v>
          </cell>
          <cell r="Q5885">
            <v>2007</v>
          </cell>
          <cell r="R5885" t="str">
            <v>200712</v>
          </cell>
          <cell r="S5885">
            <v>39447</v>
          </cell>
          <cell r="T5885">
            <v>2014.76</v>
          </cell>
          <cell r="U5885">
            <v>2013.8345161290326</v>
          </cell>
          <cell r="V5885">
            <v>2076.2397534246529</v>
          </cell>
        </row>
        <row r="5886">
          <cell r="B5886">
            <v>33519</v>
          </cell>
          <cell r="C5886">
            <v>1</v>
          </cell>
          <cell r="D5886">
            <v>1</v>
          </cell>
          <cell r="Q5886">
            <v>2008</v>
          </cell>
          <cell r="R5886" t="str">
            <v>20081</v>
          </cell>
          <cell r="S5886">
            <v>39448</v>
          </cell>
          <cell r="T5886">
            <v>2014.76</v>
          </cell>
          <cell r="U5886">
            <v>1983.1841935483872</v>
          </cell>
          <cell r="V5886">
            <v>1967.1122677595615</v>
          </cell>
        </row>
        <row r="5887">
          <cell r="B5887">
            <v>33520</v>
          </cell>
          <cell r="C5887">
            <v>1</v>
          </cell>
          <cell r="D5887">
            <v>1</v>
          </cell>
          <cell r="Q5887">
            <v>2008</v>
          </cell>
          <cell r="R5887" t="str">
            <v>20081</v>
          </cell>
          <cell r="S5887">
            <v>39449</v>
          </cell>
          <cell r="T5887">
            <v>2014.76</v>
          </cell>
          <cell r="U5887">
            <v>1983.1841935483872</v>
          </cell>
          <cell r="V5887">
            <v>1967.1122677595615</v>
          </cell>
        </row>
        <row r="5888">
          <cell r="B5888">
            <v>33521</v>
          </cell>
          <cell r="C5888">
            <v>1</v>
          </cell>
          <cell r="D5888">
            <v>1</v>
          </cell>
          <cell r="Q5888">
            <v>2008</v>
          </cell>
          <cell r="R5888" t="str">
            <v>20081</v>
          </cell>
          <cell r="S5888">
            <v>39450</v>
          </cell>
          <cell r="T5888">
            <v>2012.82</v>
          </cell>
          <cell r="U5888">
            <v>1983.1841935483872</v>
          </cell>
          <cell r="V5888">
            <v>1967.1122677595615</v>
          </cell>
        </row>
        <row r="5889">
          <cell r="B5889">
            <v>33522</v>
          </cell>
          <cell r="C5889">
            <v>1</v>
          </cell>
          <cell r="D5889">
            <v>1</v>
          </cell>
          <cell r="Q5889">
            <v>2008</v>
          </cell>
          <cell r="R5889" t="str">
            <v>20081</v>
          </cell>
          <cell r="S5889">
            <v>39451</v>
          </cell>
          <cell r="T5889">
            <v>2013.27</v>
          </cell>
          <cell r="U5889">
            <v>1983.1841935483872</v>
          </cell>
          <cell r="V5889">
            <v>1967.1122677595615</v>
          </cell>
        </row>
        <row r="5890">
          <cell r="B5890">
            <v>33523</v>
          </cell>
          <cell r="C5890">
            <v>1</v>
          </cell>
          <cell r="D5890">
            <v>1</v>
          </cell>
          <cell r="Q5890">
            <v>2008</v>
          </cell>
          <cell r="R5890" t="str">
            <v>20081</v>
          </cell>
          <cell r="S5890">
            <v>39452</v>
          </cell>
          <cell r="T5890">
            <v>2013.98</v>
          </cell>
          <cell r="U5890">
            <v>1983.1841935483872</v>
          </cell>
          <cell r="V5890">
            <v>1967.1122677595615</v>
          </cell>
        </row>
        <row r="5891">
          <cell r="B5891">
            <v>33524</v>
          </cell>
          <cell r="C5891">
            <v>1</v>
          </cell>
          <cell r="D5891">
            <v>1</v>
          </cell>
          <cell r="Q5891">
            <v>2008</v>
          </cell>
          <cell r="R5891" t="str">
            <v>20081</v>
          </cell>
          <cell r="S5891">
            <v>39453</v>
          </cell>
          <cell r="T5891">
            <v>2013.98</v>
          </cell>
          <cell r="U5891">
            <v>1983.1841935483872</v>
          </cell>
          <cell r="V5891">
            <v>1967.1122677595615</v>
          </cell>
        </row>
        <row r="5892">
          <cell r="B5892">
            <v>33525</v>
          </cell>
          <cell r="C5892">
            <v>1</v>
          </cell>
          <cell r="D5892">
            <v>1</v>
          </cell>
          <cell r="Q5892">
            <v>2008</v>
          </cell>
          <cell r="R5892" t="str">
            <v>20081</v>
          </cell>
          <cell r="S5892">
            <v>39454</v>
          </cell>
          <cell r="T5892">
            <v>2013.98</v>
          </cell>
          <cell r="U5892">
            <v>1983.1841935483872</v>
          </cell>
          <cell r="V5892">
            <v>1967.1122677595615</v>
          </cell>
        </row>
        <row r="5893">
          <cell r="B5893">
            <v>33526</v>
          </cell>
          <cell r="C5893">
            <v>1</v>
          </cell>
          <cell r="D5893">
            <v>1</v>
          </cell>
          <cell r="Q5893">
            <v>2008</v>
          </cell>
          <cell r="R5893" t="str">
            <v>20081</v>
          </cell>
          <cell r="S5893">
            <v>39455</v>
          </cell>
          <cell r="T5893">
            <v>2013.98</v>
          </cell>
          <cell r="U5893">
            <v>1983.1841935483872</v>
          </cell>
          <cell r="V5893">
            <v>1967.1122677595615</v>
          </cell>
        </row>
        <row r="5894">
          <cell r="B5894">
            <v>33527</v>
          </cell>
          <cell r="C5894">
            <v>1</v>
          </cell>
          <cell r="D5894">
            <v>1</v>
          </cell>
          <cell r="Q5894">
            <v>2008</v>
          </cell>
          <cell r="R5894" t="str">
            <v>20081</v>
          </cell>
          <cell r="S5894">
            <v>39456</v>
          </cell>
          <cell r="T5894">
            <v>2000.91</v>
          </cell>
          <cell r="U5894">
            <v>1983.1841935483872</v>
          </cell>
          <cell r="V5894">
            <v>1967.1122677595615</v>
          </cell>
        </row>
        <row r="5895">
          <cell r="B5895">
            <v>33528</v>
          </cell>
          <cell r="C5895">
            <v>1</v>
          </cell>
          <cell r="D5895">
            <v>1</v>
          </cell>
          <cell r="Q5895">
            <v>2008</v>
          </cell>
          <cell r="R5895" t="str">
            <v>20081</v>
          </cell>
          <cell r="S5895">
            <v>39457</v>
          </cell>
          <cell r="T5895">
            <v>2004.7</v>
          </cell>
          <cell r="U5895">
            <v>1983.1841935483872</v>
          </cell>
          <cell r="V5895">
            <v>1967.1122677595615</v>
          </cell>
        </row>
        <row r="5896">
          <cell r="B5896">
            <v>33529</v>
          </cell>
          <cell r="C5896">
            <v>1</v>
          </cell>
          <cell r="D5896">
            <v>1</v>
          </cell>
          <cell r="Q5896">
            <v>2008</v>
          </cell>
          <cell r="R5896" t="str">
            <v>20081</v>
          </cell>
          <cell r="S5896">
            <v>39458</v>
          </cell>
          <cell r="T5896">
            <v>2003.74</v>
          </cell>
          <cell r="U5896">
            <v>1983.1841935483872</v>
          </cell>
          <cell r="V5896">
            <v>1967.1122677595615</v>
          </cell>
        </row>
        <row r="5897">
          <cell r="B5897">
            <v>33530</v>
          </cell>
          <cell r="C5897">
            <v>1</v>
          </cell>
          <cell r="D5897">
            <v>1</v>
          </cell>
          <cell r="Q5897">
            <v>2008</v>
          </cell>
          <cell r="R5897" t="str">
            <v>20081</v>
          </cell>
          <cell r="S5897">
            <v>39459</v>
          </cell>
          <cell r="T5897">
            <v>1985.35</v>
          </cell>
          <cell r="U5897">
            <v>1983.1841935483872</v>
          </cell>
          <cell r="V5897">
            <v>1967.1122677595615</v>
          </cell>
        </row>
        <row r="5898">
          <cell r="B5898">
            <v>33531</v>
          </cell>
          <cell r="C5898">
            <v>1</v>
          </cell>
          <cell r="D5898">
            <v>1</v>
          </cell>
          <cell r="Q5898">
            <v>2008</v>
          </cell>
          <cell r="R5898" t="str">
            <v>20081</v>
          </cell>
          <cell r="S5898">
            <v>39460</v>
          </cell>
          <cell r="T5898">
            <v>1985.35</v>
          </cell>
          <cell r="U5898">
            <v>1983.1841935483872</v>
          </cell>
          <cell r="V5898">
            <v>1967.1122677595615</v>
          </cell>
        </row>
        <row r="5899">
          <cell r="B5899">
            <v>33532</v>
          </cell>
          <cell r="C5899">
            <v>1</v>
          </cell>
          <cell r="D5899">
            <v>1</v>
          </cell>
          <cell r="Q5899">
            <v>2008</v>
          </cell>
          <cell r="R5899" t="str">
            <v>20081</v>
          </cell>
          <cell r="S5899">
            <v>39461</v>
          </cell>
          <cell r="T5899">
            <v>1985.35</v>
          </cell>
          <cell r="U5899">
            <v>1983.1841935483872</v>
          </cell>
          <cell r="V5899">
            <v>1967.1122677595615</v>
          </cell>
        </row>
        <row r="5900">
          <cell r="B5900">
            <v>33533</v>
          </cell>
          <cell r="C5900">
            <v>1</v>
          </cell>
          <cell r="D5900">
            <v>1</v>
          </cell>
          <cell r="Q5900">
            <v>2008</v>
          </cell>
          <cell r="R5900" t="str">
            <v>20081</v>
          </cell>
          <cell r="S5900">
            <v>39462</v>
          </cell>
          <cell r="T5900">
            <v>1949.43</v>
          </cell>
          <cell r="U5900">
            <v>1983.1841935483872</v>
          </cell>
          <cell r="V5900">
            <v>1967.1122677595615</v>
          </cell>
        </row>
        <row r="5901">
          <cell r="B5901">
            <v>33534</v>
          </cell>
          <cell r="C5901">
            <v>1</v>
          </cell>
          <cell r="D5901">
            <v>1</v>
          </cell>
          <cell r="Q5901">
            <v>2008</v>
          </cell>
          <cell r="R5901" t="str">
            <v>20081</v>
          </cell>
          <cell r="S5901">
            <v>39463</v>
          </cell>
          <cell r="T5901">
            <v>1948.91</v>
          </cell>
          <cell r="U5901">
            <v>1983.1841935483872</v>
          </cell>
          <cell r="V5901">
            <v>1967.1122677595615</v>
          </cell>
        </row>
        <row r="5902">
          <cell r="B5902">
            <v>33535</v>
          </cell>
          <cell r="C5902">
            <v>1</v>
          </cell>
          <cell r="D5902">
            <v>1</v>
          </cell>
          <cell r="Q5902">
            <v>2008</v>
          </cell>
          <cell r="R5902" t="str">
            <v>20081</v>
          </cell>
          <cell r="S5902">
            <v>39464</v>
          </cell>
          <cell r="T5902">
            <v>1960.49</v>
          </cell>
          <cell r="U5902">
            <v>1983.1841935483872</v>
          </cell>
          <cell r="V5902">
            <v>1967.1122677595615</v>
          </cell>
        </row>
        <row r="5903">
          <cell r="B5903">
            <v>33536</v>
          </cell>
          <cell r="C5903">
            <v>1</v>
          </cell>
          <cell r="D5903">
            <v>1</v>
          </cell>
          <cell r="Q5903">
            <v>2008</v>
          </cell>
          <cell r="R5903" t="str">
            <v>20081</v>
          </cell>
          <cell r="S5903">
            <v>39465</v>
          </cell>
          <cell r="T5903">
            <v>1947.6</v>
          </cell>
          <cell r="U5903">
            <v>1983.1841935483872</v>
          </cell>
          <cell r="V5903">
            <v>1967.1122677595615</v>
          </cell>
        </row>
        <row r="5904">
          <cell r="B5904">
            <v>33537</v>
          </cell>
          <cell r="C5904">
            <v>1</v>
          </cell>
          <cell r="D5904">
            <v>1</v>
          </cell>
          <cell r="Q5904">
            <v>2008</v>
          </cell>
          <cell r="R5904" t="str">
            <v>20081</v>
          </cell>
          <cell r="S5904">
            <v>39466</v>
          </cell>
          <cell r="T5904">
            <v>1968.13</v>
          </cell>
          <cell r="U5904">
            <v>1983.1841935483872</v>
          </cell>
          <cell r="V5904">
            <v>1967.1122677595615</v>
          </cell>
        </row>
        <row r="5905">
          <cell r="B5905">
            <v>33538</v>
          </cell>
          <cell r="C5905">
            <v>1</v>
          </cell>
          <cell r="D5905">
            <v>1</v>
          </cell>
          <cell r="Q5905">
            <v>2008</v>
          </cell>
          <cell r="R5905" t="str">
            <v>20081</v>
          </cell>
          <cell r="S5905">
            <v>39467</v>
          </cell>
          <cell r="T5905">
            <v>1968.13</v>
          </cell>
          <cell r="U5905">
            <v>1983.1841935483872</v>
          </cell>
          <cell r="V5905">
            <v>1967.1122677595615</v>
          </cell>
        </row>
        <row r="5906">
          <cell r="B5906">
            <v>33539</v>
          </cell>
          <cell r="C5906">
            <v>1</v>
          </cell>
          <cell r="D5906">
            <v>1</v>
          </cell>
          <cell r="Q5906">
            <v>2008</v>
          </cell>
          <cell r="R5906" t="str">
            <v>20081</v>
          </cell>
          <cell r="S5906">
            <v>39468</v>
          </cell>
          <cell r="T5906">
            <v>1968.13</v>
          </cell>
          <cell r="U5906">
            <v>1983.1841935483872</v>
          </cell>
          <cell r="V5906">
            <v>1967.1122677595615</v>
          </cell>
        </row>
        <row r="5907">
          <cell r="B5907">
            <v>33540</v>
          </cell>
          <cell r="C5907">
            <v>1</v>
          </cell>
          <cell r="D5907">
            <v>1</v>
          </cell>
          <cell r="Q5907">
            <v>2008</v>
          </cell>
          <cell r="R5907" t="str">
            <v>20081</v>
          </cell>
          <cell r="S5907">
            <v>39469</v>
          </cell>
          <cell r="T5907">
            <v>1968.13</v>
          </cell>
          <cell r="U5907">
            <v>1983.1841935483872</v>
          </cell>
          <cell r="V5907">
            <v>1967.1122677595615</v>
          </cell>
        </row>
        <row r="5908">
          <cell r="B5908">
            <v>33541</v>
          </cell>
          <cell r="C5908">
            <v>1</v>
          </cell>
          <cell r="D5908">
            <v>1</v>
          </cell>
          <cell r="Q5908">
            <v>2008</v>
          </cell>
          <cell r="R5908" t="str">
            <v>20081</v>
          </cell>
          <cell r="S5908">
            <v>39470</v>
          </cell>
          <cell r="T5908">
            <v>2007.41</v>
          </cell>
          <cell r="U5908">
            <v>1983.1841935483872</v>
          </cell>
          <cell r="V5908">
            <v>1967.1122677595615</v>
          </cell>
        </row>
        <row r="5909">
          <cell r="B5909">
            <v>33542</v>
          </cell>
          <cell r="C5909">
            <v>1</v>
          </cell>
          <cell r="D5909">
            <v>1</v>
          </cell>
          <cell r="Q5909">
            <v>2008</v>
          </cell>
          <cell r="R5909" t="str">
            <v>20081</v>
          </cell>
          <cell r="S5909">
            <v>39471</v>
          </cell>
          <cell r="T5909">
            <v>2005.08</v>
          </cell>
          <cell r="U5909">
            <v>1983.1841935483872</v>
          </cell>
          <cell r="V5909">
            <v>1967.1122677595615</v>
          </cell>
        </row>
        <row r="5910">
          <cell r="B5910">
            <v>33543</v>
          </cell>
          <cell r="C5910">
            <v>1</v>
          </cell>
          <cell r="D5910">
            <v>1</v>
          </cell>
          <cell r="Q5910">
            <v>2008</v>
          </cell>
          <cell r="R5910" t="str">
            <v>20081</v>
          </cell>
          <cell r="S5910">
            <v>39472</v>
          </cell>
          <cell r="T5910">
            <v>1970.65</v>
          </cell>
          <cell r="U5910">
            <v>1983.1841935483872</v>
          </cell>
          <cell r="V5910">
            <v>1967.1122677595615</v>
          </cell>
        </row>
        <row r="5911">
          <cell r="B5911">
            <v>33544</v>
          </cell>
          <cell r="C5911">
            <v>1</v>
          </cell>
          <cell r="D5911">
            <v>1</v>
          </cell>
          <cell r="Q5911">
            <v>2008</v>
          </cell>
          <cell r="R5911" t="str">
            <v>20081</v>
          </cell>
          <cell r="S5911">
            <v>39473</v>
          </cell>
          <cell r="T5911">
            <v>1961.3</v>
          </cell>
          <cell r="U5911">
            <v>1983.1841935483872</v>
          </cell>
          <cell r="V5911">
            <v>1967.1122677595615</v>
          </cell>
        </row>
        <row r="5912">
          <cell r="B5912">
            <v>33545</v>
          </cell>
          <cell r="C5912">
            <v>1</v>
          </cell>
          <cell r="D5912">
            <v>1</v>
          </cell>
          <cell r="Q5912">
            <v>2008</v>
          </cell>
          <cell r="R5912" t="str">
            <v>20081</v>
          </cell>
          <cell r="S5912">
            <v>39474</v>
          </cell>
          <cell r="T5912">
            <v>1961.3</v>
          </cell>
          <cell r="U5912">
            <v>1983.1841935483872</v>
          </cell>
          <cell r="V5912">
            <v>1967.1122677595615</v>
          </cell>
        </row>
        <row r="5913">
          <cell r="B5913">
            <v>33546</v>
          </cell>
          <cell r="C5913">
            <v>1</v>
          </cell>
          <cell r="D5913">
            <v>1</v>
          </cell>
          <cell r="Q5913">
            <v>2008</v>
          </cell>
          <cell r="R5913" t="str">
            <v>20081</v>
          </cell>
          <cell r="S5913">
            <v>39475</v>
          </cell>
          <cell r="T5913">
            <v>1961.3</v>
          </cell>
          <cell r="U5913">
            <v>1983.1841935483872</v>
          </cell>
          <cell r="V5913">
            <v>1967.1122677595615</v>
          </cell>
        </row>
        <row r="5914">
          <cell r="B5914">
            <v>33547</v>
          </cell>
          <cell r="C5914">
            <v>1</v>
          </cell>
          <cell r="D5914">
            <v>1</v>
          </cell>
          <cell r="Q5914">
            <v>2008</v>
          </cell>
          <cell r="R5914" t="str">
            <v>20081</v>
          </cell>
          <cell r="S5914">
            <v>39476</v>
          </cell>
          <cell r="T5914">
            <v>1969.65</v>
          </cell>
          <cell r="U5914">
            <v>1983.1841935483872</v>
          </cell>
          <cell r="V5914">
            <v>1967.1122677595615</v>
          </cell>
        </row>
        <row r="5915">
          <cell r="B5915">
            <v>33548</v>
          </cell>
          <cell r="C5915">
            <v>1</v>
          </cell>
          <cell r="D5915">
            <v>1</v>
          </cell>
          <cell r="Q5915">
            <v>2008</v>
          </cell>
          <cell r="R5915" t="str">
            <v>20081</v>
          </cell>
          <cell r="S5915">
            <v>39477</v>
          </cell>
          <cell r="T5915">
            <v>1946.54</v>
          </cell>
          <cell r="U5915">
            <v>1983.1841935483872</v>
          </cell>
          <cell r="V5915">
            <v>1967.1122677595615</v>
          </cell>
        </row>
        <row r="5916">
          <cell r="B5916">
            <v>33549</v>
          </cell>
          <cell r="C5916">
            <v>1</v>
          </cell>
          <cell r="D5916">
            <v>1</v>
          </cell>
          <cell r="Q5916">
            <v>2008</v>
          </cell>
          <cell r="R5916" t="str">
            <v>20081</v>
          </cell>
          <cell r="S5916">
            <v>39478</v>
          </cell>
          <cell r="T5916">
            <v>1939.6</v>
          </cell>
          <cell r="U5916">
            <v>1983.1841935483872</v>
          </cell>
          <cell r="V5916">
            <v>1967.1122677595615</v>
          </cell>
        </row>
        <row r="5917">
          <cell r="B5917">
            <v>33550</v>
          </cell>
          <cell r="C5917">
            <v>1</v>
          </cell>
          <cell r="D5917">
            <v>1</v>
          </cell>
          <cell r="Q5917">
            <v>2008</v>
          </cell>
          <cell r="R5917" t="str">
            <v>20082</v>
          </cell>
          <cell r="S5917">
            <v>39479</v>
          </cell>
          <cell r="T5917">
            <v>1939.77</v>
          </cell>
          <cell r="U5917">
            <v>1905.2941379310344</v>
          </cell>
          <cell r="V5917">
            <v>1967.1122677595615</v>
          </cell>
        </row>
        <row r="5918">
          <cell r="B5918">
            <v>33551</v>
          </cell>
          <cell r="C5918">
            <v>1</v>
          </cell>
          <cell r="D5918">
            <v>1</v>
          </cell>
          <cell r="Q5918">
            <v>2008</v>
          </cell>
          <cell r="R5918" t="str">
            <v>20082</v>
          </cell>
          <cell r="S5918">
            <v>39480</v>
          </cell>
          <cell r="T5918">
            <v>1921.94</v>
          </cell>
          <cell r="U5918">
            <v>1905.2941379310344</v>
          </cell>
          <cell r="V5918">
            <v>1967.1122677595615</v>
          </cell>
        </row>
        <row r="5919">
          <cell r="B5919">
            <v>33552</v>
          </cell>
          <cell r="C5919">
            <v>1</v>
          </cell>
          <cell r="D5919">
            <v>1</v>
          </cell>
          <cell r="Q5919">
            <v>2008</v>
          </cell>
          <cell r="R5919" t="str">
            <v>20082</v>
          </cell>
          <cell r="S5919">
            <v>39481</v>
          </cell>
          <cell r="T5919">
            <v>1921.94</v>
          </cell>
          <cell r="U5919">
            <v>1905.2941379310344</v>
          </cell>
          <cell r="V5919">
            <v>1967.1122677595615</v>
          </cell>
        </row>
        <row r="5920">
          <cell r="B5920">
            <v>33553</v>
          </cell>
          <cell r="C5920">
            <v>1</v>
          </cell>
          <cell r="D5920">
            <v>1</v>
          </cell>
          <cell r="Q5920">
            <v>2008</v>
          </cell>
          <cell r="R5920" t="str">
            <v>20082</v>
          </cell>
          <cell r="S5920">
            <v>39482</v>
          </cell>
          <cell r="T5920">
            <v>1921.94</v>
          </cell>
          <cell r="U5920">
            <v>1905.2941379310344</v>
          </cell>
          <cell r="V5920">
            <v>1967.1122677595615</v>
          </cell>
        </row>
        <row r="5921">
          <cell r="B5921">
            <v>33554</v>
          </cell>
          <cell r="C5921">
            <v>1</v>
          </cell>
          <cell r="D5921">
            <v>1</v>
          </cell>
          <cell r="Q5921">
            <v>2008</v>
          </cell>
          <cell r="R5921" t="str">
            <v>20082</v>
          </cell>
          <cell r="S5921">
            <v>39483</v>
          </cell>
          <cell r="T5921">
            <v>1917.26</v>
          </cell>
          <cell r="U5921">
            <v>1905.2941379310344</v>
          </cell>
          <cell r="V5921">
            <v>1967.1122677595615</v>
          </cell>
        </row>
        <row r="5922">
          <cell r="B5922">
            <v>33555</v>
          </cell>
          <cell r="C5922">
            <v>1</v>
          </cell>
          <cell r="D5922">
            <v>1</v>
          </cell>
          <cell r="Q5922">
            <v>2008</v>
          </cell>
          <cell r="R5922" t="str">
            <v>20082</v>
          </cell>
          <cell r="S5922">
            <v>39484</v>
          </cell>
          <cell r="T5922">
            <v>1928.3</v>
          </cell>
          <cell r="U5922">
            <v>1905.2941379310344</v>
          </cell>
          <cell r="V5922">
            <v>1967.1122677595615</v>
          </cell>
        </row>
        <row r="5923">
          <cell r="B5923">
            <v>33556</v>
          </cell>
          <cell r="C5923">
            <v>1</v>
          </cell>
          <cell r="D5923">
            <v>1</v>
          </cell>
          <cell r="Q5923">
            <v>2008</v>
          </cell>
          <cell r="R5923" t="str">
            <v>20082</v>
          </cell>
          <cell r="S5923">
            <v>39485</v>
          </cell>
          <cell r="T5923">
            <v>1929.7</v>
          </cell>
          <cell r="U5923">
            <v>1905.2941379310344</v>
          </cell>
          <cell r="V5923">
            <v>1967.1122677595615</v>
          </cell>
        </row>
        <row r="5924">
          <cell r="B5924">
            <v>33557</v>
          </cell>
          <cell r="C5924">
            <v>1</v>
          </cell>
          <cell r="D5924">
            <v>1</v>
          </cell>
          <cell r="Q5924">
            <v>2008</v>
          </cell>
          <cell r="R5924" t="str">
            <v>20082</v>
          </cell>
          <cell r="S5924">
            <v>39486</v>
          </cell>
          <cell r="T5924">
            <v>1935.49</v>
          </cell>
          <cell r="U5924">
            <v>1905.2941379310344</v>
          </cell>
          <cell r="V5924">
            <v>1967.1122677595615</v>
          </cell>
        </row>
        <row r="5925">
          <cell r="B5925">
            <v>33558</v>
          </cell>
          <cell r="C5925">
            <v>1</v>
          </cell>
          <cell r="D5925">
            <v>1</v>
          </cell>
          <cell r="Q5925">
            <v>2008</v>
          </cell>
          <cell r="R5925" t="str">
            <v>20082</v>
          </cell>
          <cell r="S5925">
            <v>39487</v>
          </cell>
          <cell r="T5925">
            <v>1923.08</v>
          </cell>
          <cell r="U5925">
            <v>1905.2941379310344</v>
          </cell>
          <cell r="V5925">
            <v>1967.1122677595615</v>
          </cell>
        </row>
        <row r="5926">
          <cell r="B5926">
            <v>33559</v>
          </cell>
          <cell r="C5926">
            <v>1</v>
          </cell>
          <cell r="D5926">
            <v>1</v>
          </cell>
          <cell r="Q5926">
            <v>2008</v>
          </cell>
          <cell r="R5926" t="str">
            <v>20082</v>
          </cell>
          <cell r="S5926">
            <v>39488</v>
          </cell>
          <cell r="T5926">
            <v>1923.08</v>
          </cell>
          <cell r="U5926">
            <v>1905.2941379310344</v>
          </cell>
          <cell r="V5926">
            <v>1967.1122677595615</v>
          </cell>
        </row>
        <row r="5927">
          <cell r="B5927">
            <v>33560</v>
          </cell>
          <cell r="C5927">
            <v>1</v>
          </cell>
          <cell r="D5927">
            <v>1</v>
          </cell>
          <cell r="Q5927">
            <v>2008</v>
          </cell>
          <cell r="R5927" t="str">
            <v>20082</v>
          </cell>
          <cell r="S5927">
            <v>39489</v>
          </cell>
          <cell r="T5927">
            <v>1923.08</v>
          </cell>
          <cell r="U5927">
            <v>1905.2941379310344</v>
          </cell>
          <cell r="V5927">
            <v>1967.1122677595615</v>
          </cell>
        </row>
        <row r="5928">
          <cell r="B5928">
            <v>33561</v>
          </cell>
          <cell r="C5928">
            <v>1</v>
          </cell>
          <cell r="D5928">
            <v>1</v>
          </cell>
          <cell r="Q5928">
            <v>2008</v>
          </cell>
          <cell r="R5928" t="str">
            <v>20082</v>
          </cell>
          <cell r="S5928">
            <v>39490</v>
          </cell>
          <cell r="T5928">
            <v>1912.8</v>
          </cell>
          <cell r="U5928">
            <v>1905.2941379310344</v>
          </cell>
          <cell r="V5928">
            <v>1967.1122677595615</v>
          </cell>
        </row>
        <row r="5929">
          <cell r="B5929">
            <v>33562</v>
          </cell>
          <cell r="C5929">
            <v>1</v>
          </cell>
          <cell r="D5929">
            <v>1</v>
          </cell>
          <cell r="Q5929">
            <v>2008</v>
          </cell>
          <cell r="R5929" t="str">
            <v>20082</v>
          </cell>
          <cell r="S5929">
            <v>39491</v>
          </cell>
          <cell r="T5929">
            <v>1901.38</v>
          </cell>
          <cell r="U5929">
            <v>1905.2941379310344</v>
          </cell>
          <cell r="V5929">
            <v>1967.1122677595615</v>
          </cell>
        </row>
        <row r="5930">
          <cell r="B5930">
            <v>33563</v>
          </cell>
          <cell r="C5930">
            <v>1</v>
          </cell>
          <cell r="D5930">
            <v>1</v>
          </cell>
          <cell r="Q5930">
            <v>2008</v>
          </cell>
          <cell r="R5930" t="str">
            <v>20082</v>
          </cell>
          <cell r="S5930">
            <v>39492</v>
          </cell>
          <cell r="T5930">
            <v>1898.4</v>
          </cell>
          <cell r="U5930">
            <v>1905.2941379310344</v>
          </cell>
          <cell r="V5930">
            <v>1967.1122677595615</v>
          </cell>
        </row>
        <row r="5931">
          <cell r="B5931">
            <v>33564</v>
          </cell>
          <cell r="C5931">
            <v>1</v>
          </cell>
          <cell r="D5931">
            <v>1</v>
          </cell>
          <cell r="Q5931">
            <v>2008</v>
          </cell>
          <cell r="R5931" t="str">
            <v>20082</v>
          </cell>
          <cell r="S5931">
            <v>39493</v>
          </cell>
          <cell r="T5931">
            <v>1894.87</v>
          </cell>
          <cell r="U5931">
            <v>1905.2941379310344</v>
          </cell>
          <cell r="V5931">
            <v>1967.1122677595615</v>
          </cell>
        </row>
        <row r="5932">
          <cell r="B5932">
            <v>33565</v>
          </cell>
          <cell r="C5932">
            <v>1</v>
          </cell>
          <cell r="D5932">
            <v>1</v>
          </cell>
          <cell r="Q5932">
            <v>2008</v>
          </cell>
          <cell r="R5932" t="str">
            <v>20082</v>
          </cell>
          <cell r="S5932">
            <v>39494</v>
          </cell>
          <cell r="T5932">
            <v>1905.37</v>
          </cell>
          <cell r="U5932">
            <v>1905.2941379310344</v>
          </cell>
          <cell r="V5932">
            <v>1967.1122677595615</v>
          </cell>
        </row>
        <row r="5933">
          <cell r="B5933">
            <v>33566</v>
          </cell>
          <cell r="C5933">
            <v>1</v>
          </cell>
          <cell r="D5933">
            <v>1</v>
          </cell>
          <cell r="Q5933">
            <v>2008</v>
          </cell>
          <cell r="R5933" t="str">
            <v>20082</v>
          </cell>
          <cell r="S5933">
            <v>39495</v>
          </cell>
          <cell r="T5933">
            <v>1905.37</v>
          </cell>
          <cell r="U5933">
            <v>1905.2941379310344</v>
          </cell>
          <cell r="V5933">
            <v>1967.1122677595615</v>
          </cell>
        </row>
        <row r="5934">
          <cell r="B5934">
            <v>33567</v>
          </cell>
          <cell r="C5934">
            <v>1</v>
          </cell>
          <cell r="D5934">
            <v>1</v>
          </cell>
          <cell r="Q5934">
            <v>2008</v>
          </cell>
          <cell r="R5934" t="str">
            <v>20082</v>
          </cell>
          <cell r="S5934">
            <v>39496</v>
          </cell>
          <cell r="T5934">
            <v>1905.37</v>
          </cell>
          <cell r="U5934">
            <v>1905.2941379310344</v>
          </cell>
          <cell r="V5934">
            <v>1967.1122677595615</v>
          </cell>
        </row>
        <row r="5935">
          <cell r="B5935">
            <v>33568</v>
          </cell>
          <cell r="C5935">
            <v>1</v>
          </cell>
          <cell r="D5935">
            <v>1</v>
          </cell>
          <cell r="Q5935">
            <v>2008</v>
          </cell>
          <cell r="R5935" t="str">
            <v>20082</v>
          </cell>
          <cell r="S5935">
            <v>39497</v>
          </cell>
          <cell r="T5935">
            <v>1905.37</v>
          </cell>
          <cell r="U5935">
            <v>1905.2941379310344</v>
          </cell>
          <cell r="V5935">
            <v>1967.1122677595615</v>
          </cell>
        </row>
        <row r="5936">
          <cell r="B5936">
            <v>33569</v>
          </cell>
          <cell r="C5936">
            <v>1</v>
          </cell>
          <cell r="D5936">
            <v>1</v>
          </cell>
          <cell r="Q5936">
            <v>2008</v>
          </cell>
          <cell r="R5936" t="str">
            <v>20082</v>
          </cell>
          <cell r="S5936">
            <v>39498</v>
          </cell>
          <cell r="T5936">
            <v>1890.74</v>
          </cell>
          <cell r="U5936">
            <v>1905.2941379310344</v>
          </cell>
          <cell r="V5936">
            <v>1967.1122677595615</v>
          </cell>
        </row>
        <row r="5937">
          <cell r="B5937">
            <v>33570</v>
          </cell>
          <cell r="C5937">
            <v>1</v>
          </cell>
          <cell r="D5937">
            <v>1</v>
          </cell>
          <cell r="Q5937">
            <v>2008</v>
          </cell>
          <cell r="R5937" t="str">
            <v>20082</v>
          </cell>
          <cell r="S5937">
            <v>39499</v>
          </cell>
          <cell r="T5937">
            <v>1910.81</v>
          </cell>
          <cell r="U5937">
            <v>1905.2941379310344</v>
          </cell>
          <cell r="V5937">
            <v>1967.1122677595615</v>
          </cell>
        </row>
        <row r="5938">
          <cell r="B5938">
            <v>33571</v>
          </cell>
          <cell r="C5938">
            <v>1</v>
          </cell>
          <cell r="D5938">
            <v>1</v>
          </cell>
          <cell r="Q5938">
            <v>2008</v>
          </cell>
          <cell r="R5938" t="str">
            <v>20082</v>
          </cell>
          <cell r="S5938">
            <v>39500</v>
          </cell>
          <cell r="T5938">
            <v>1895.85</v>
          </cell>
          <cell r="U5938">
            <v>1905.2941379310344</v>
          </cell>
          <cell r="V5938">
            <v>1967.1122677595615</v>
          </cell>
        </row>
        <row r="5939">
          <cell r="B5939">
            <v>33572</v>
          </cell>
          <cell r="C5939">
            <v>1</v>
          </cell>
          <cell r="D5939">
            <v>1</v>
          </cell>
          <cell r="Q5939">
            <v>2008</v>
          </cell>
          <cell r="R5939" t="str">
            <v>20082</v>
          </cell>
          <cell r="S5939">
            <v>39501</v>
          </cell>
          <cell r="T5939">
            <v>1892</v>
          </cell>
          <cell r="U5939">
            <v>1905.2941379310344</v>
          </cell>
          <cell r="V5939">
            <v>1967.1122677595615</v>
          </cell>
        </row>
        <row r="5940">
          <cell r="B5940">
            <v>33573</v>
          </cell>
          <cell r="C5940">
            <v>1</v>
          </cell>
          <cell r="D5940">
            <v>1</v>
          </cell>
          <cell r="Q5940">
            <v>2008</v>
          </cell>
          <cell r="R5940" t="str">
            <v>20082</v>
          </cell>
          <cell r="S5940">
            <v>39502</v>
          </cell>
          <cell r="T5940">
            <v>1892</v>
          </cell>
          <cell r="U5940">
            <v>1905.2941379310344</v>
          </cell>
          <cell r="V5940">
            <v>1967.1122677595615</v>
          </cell>
        </row>
        <row r="5941">
          <cell r="B5941">
            <v>33574</v>
          </cell>
          <cell r="C5941">
            <v>1</v>
          </cell>
          <cell r="D5941">
            <v>1</v>
          </cell>
          <cell r="Q5941">
            <v>2008</v>
          </cell>
          <cell r="R5941" t="str">
            <v>20082</v>
          </cell>
          <cell r="S5941">
            <v>39503</v>
          </cell>
          <cell r="T5941">
            <v>1892</v>
          </cell>
          <cell r="U5941">
            <v>1905.2941379310344</v>
          </cell>
          <cell r="V5941">
            <v>1967.1122677595615</v>
          </cell>
        </row>
        <row r="5942">
          <cell r="B5942">
            <v>33575</v>
          </cell>
          <cell r="C5942">
            <v>1</v>
          </cell>
          <cell r="D5942">
            <v>1</v>
          </cell>
          <cell r="Q5942">
            <v>2008</v>
          </cell>
          <cell r="R5942" t="str">
            <v>20082</v>
          </cell>
          <cell r="S5942">
            <v>39504</v>
          </cell>
          <cell r="T5942">
            <v>1887.97</v>
          </cell>
          <cell r="U5942">
            <v>1905.2941379310344</v>
          </cell>
          <cell r="V5942">
            <v>1967.1122677595615</v>
          </cell>
        </row>
        <row r="5943">
          <cell r="B5943">
            <v>33576</v>
          </cell>
          <cell r="C5943">
            <v>1</v>
          </cell>
          <cell r="D5943">
            <v>1</v>
          </cell>
          <cell r="Q5943">
            <v>2008</v>
          </cell>
          <cell r="R5943" t="str">
            <v>20082</v>
          </cell>
          <cell r="S5943">
            <v>39505</v>
          </cell>
          <cell r="T5943">
            <v>1879.19</v>
          </cell>
          <cell r="U5943">
            <v>1905.2941379310344</v>
          </cell>
          <cell r="V5943">
            <v>1967.1122677595615</v>
          </cell>
        </row>
        <row r="5944">
          <cell r="B5944">
            <v>33577</v>
          </cell>
          <cell r="C5944">
            <v>1</v>
          </cell>
          <cell r="D5944">
            <v>1</v>
          </cell>
          <cell r="Q5944">
            <v>2008</v>
          </cell>
          <cell r="R5944" t="str">
            <v>20082</v>
          </cell>
          <cell r="S5944">
            <v>39506</v>
          </cell>
          <cell r="T5944">
            <v>1854.87</v>
          </cell>
          <cell r="U5944">
            <v>1905.2941379310344</v>
          </cell>
          <cell r="V5944">
            <v>1967.1122677595615</v>
          </cell>
        </row>
        <row r="5945">
          <cell r="B5945">
            <v>33578</v>
          </cell>
          <cell r="C5945">
            <v>1</v>
          </cell>
          <cell r="D5945">
            <v>1</v>
          </cell>
          <cell r="Q5945">
            <v>2008</v>
          </cell>
          <cell r="R5945" t="str">
            <v>20082</v>
          </cell>
          <cell r="S5945">
            <v>39507</v>
          </cell>
          <cell r="T5945">
            <v>1843.59</v>
          </cell>
          <cell r="U5945">
            <v>1905.2941379310344</v>
          </cell>
          <cell r="V5945">
            <v>1967.1122677595615</v>
          </cell>
        </row>
        <row r="5946">
          <cell r="B5946">
            <v>33579</v>
          </cell>
          <cell r="C5946">
            <v>1</v>
          </cell>
          <cell r="D5946">
            <v>1</v>
          </cell>
          <cell r="Q5946">
            <v>2008</v>
          </cell>
          <cell r="R5946" t="str">
            <v>20083</v>
          </cell>
          <cell r="S5946">
            <v>39508</v>
          </cell>
          <cell r="T5946">
            <v>1845.17</v>
          </cell>
          <cell r="U5946">
            <v>1843.4932258064518</v>
          </cell>
          <cell r="V5946">
            <v>1967.1122677595615</v>
          </cell>
        </row>
        <row r="5947">
          <cell r="B5947">
            <v>33580</v>
          </cell>
          <cell r="C5947">
            <v>1</v>
          </cell>
          <cell r="D5947">
            <v>1</v>
          </cell>
          <cell r="Q5947">
            <v>2008</v>
          </cell>
          <cell r="R5947" t="str">
            <v>20083</v>
          </cell>
          <cell r="S5947">
            <v>39509</v>
          </cell>
          <cell r="T5947">
            <v>1845.17</v>
          </cell>
          <cell r="U5947">
            <v>1843.4932258064518</v>
          </cell>
          <cell r="V5947">
            <v>1967.1122677595615</v>
          </cell>
        </row>
        <row r="5948">
          <cell r="B5948">
            <v>33581</v>
          </cell>
          <cell r="C5948">
            <v>1</v>
          </cell>
          <cell r="D5948">
            <v>1</v>
          </cell>
          <cell r="Q5948">
            <v>2008</v>
          </cell>
          <cell r="R5948" t="str">
            <v>20083</v>
          </cell>
          <cell r="S5948">
            <v>39510</v>
          </cell>
          <cell r="T5948">
            <v>1845.17</v>
          </cell>
          <cell r="U5948">
            <v>1843.4932258064518</v>
          </cell>
          <cell r="V5948">
            <v>1967.1122677595615</v>
          </cell>
        </row>
        <row r="5949">
          <cell r="B5949">
            <v>33582</v>
          </cell>
          <cell r="C5949">
            <v>1</v>
          </cell>
          <cell r="D5949">
            <v>1</v>
          </cell>
          <cell r="Q5949">
            <v>2008</v>
          </cell>
          <cell r="R5949" t="str">
            <v>20083</v>
          </cell>
          <cell r="S5949">
            <v>39511</v>
          </cell>
          <cell r="T5949">
            <v>1849.46</v>
          </cell>
          <cell r="U5949">
            <v>1843.4932258064518</v>
          </cell>
          <cell r="V5949">
            <v>1967.1122677595615</v>
          </cell>
        </row>
        <row r="5950">
          <cell r="B5950">
            <v>33583</v>
          </cell>
          <cell r="C5950">
            <v>1</v>
          </cell>
          <cell r="D5950">
            <v>1</v>
          </cell>
          <cell r="Q5950">
            <v>2008</v>
          </cell>
          <cell r="R5950" t="str">
            <v>20083</v>
          </cell>
          <cell r="S5950">
            <v>39512</v>
          </cell>
          <cell r="T5950">
            <v>1841.61</v>
          </cell>
          <cell r="U5950">
            <v>1843.4932258064518</v>
          </cell>
          <cell r="V5950">
            <v>1967.1122677595615</v>
          </cell>
        </row>
        <row r="5951">
          <cell r="B5951">
            <v>33584</v>
          </cell>
          <cell r="C5951">
            <v>1</v>
          </cell>
          <cell r="D5951">
            <v>1</v>
          </cell>
          <cell r="Q5951">
            <v>2008</v>
          </cell>
          <cell r="R5951" t="str">
            <v>20083</v>
          </cell>
          <cell r="S5951">
            <v>39513</v>
          </cell>
          <cell r="T5951">
            <v>1856.69</v>
          </cell>
          <cell r="U5951">
            <v>1843.4932258064518</v>
          </cell>
          <cell r="V5951">
            <v>1967.1122677595615</v>
          </cell>
        </row>
        <row r="5952">
          <cell r="B5952">
            <v>33585</v>
          </cell>
          <cell r="C5952">
            <v>1</v>
          </cell>
          <cell r="D5952">
            <v>1</v>
          </cell>
          <cell r="Q5952">
            <v>2008</v>
          </cell>
          <cell r="R5952" t="str">
            <v>20083</v>
          </cell>
          <cell r="S5952">
            <v>39514</v>
          </cell>
          <cell r="T5952">
            <v>1880.12</v>
          </cell>
          <cell r="U5952">
            <v>1843.4932258064518</v>
          </cell>
          <cell r="V5952">
            <v>1967.1122677595615</v>
          </cell>
        </row>
        <row r="5953">
          <cell r="B5953">
            <v>33586</v>
          </cell>
          <cell r="C5953">
            <v>1</v>
          </cell>
          <cell r="D5953">
            <v>1</v>
          </cell>
          <cell r="Q5953">
            <v>2008</v>
          </cell>
          <cell r="R5953" t="str">
            <v>20083</v>
          </cell>
          <cell r="S5953">
            <v>39515</v>
          </cell>
          <cell r="T5953">
            <v>1902.17</v>
          </cell>
          <cell r="U5953">
            <v>1843.4932258064518</v>
          </cell>
          <cell r="V5953">
            <v>1967.1122677595615</v>
          </cell>
        </row>
        <row r="5954">
          <cell r="B5954">
            <v>33587</v>
          </cell>
          <cell r="C5954">
            <v>1</v>
          </cell>
          <cell r="D5954">
            <v>1</v>
          </cell>
          <cell r="Q5954">
            <v>2008</v>
          </cell>
          <cell r="R5954" t="str">
            <v>20083</v>
          </cell>
          <cell r="S5954">
            <v>39516</v>
          </cell>
          <cell r="T5954">
            <v>1902.17</v>
          </cell>
          <cell r="U5954">
            <v>1843.4932258064518</v>
          </cell>
          <cell r="V5954">
            <v>1967.1122677595615</v>
          </cell>
        </row>
        <row r="5955">
          <cell r="B5955">
            <v>33588</v>
          </cell>
          <cell r="C5955">
            <v>1</v>
          </cell>
          <cell r="D5955">
            <v>1</v>
          </cell>
          <cell r="Q5955">
            <v>2008</v>
          </cell>
          <cell r="R5955" t="str">
            <v>20083</v>
          </cell>
          <cell r="S5955">
            <v>39517</v>
          </cell>
          <cell r="T5955">
            <v>1902.17</v>
          </cell>
          <cell r="U5955">
            <v>1843.4932258064518</v>
          </cell>
          <cell r="V5955">
            <v>1967.1122677595615</v>
          </cell>
        </row>
        <row r="5956">
          <cell r="B5956">
            <v>33589</v>
          </cell>
          <cell r="C5956">
            <v>1</v>
          </cell>
          <cell r="D5956">
            <v>1</v>
          </cell>
          <cell r="Q5956">
            <v>2008</v>
          </cell>
          <cell r="R5956" t="str">
            <v>20083</v>
          </cell>
          <cell r="S5956">
            <v>39518</v>
          </cell>
          <cell r="T5956">
            <v>1864.78</v>
          </cell>
          <cell r="U5956">
            <v>1843.4932258064518</v>
          </cell>
          <cell r="V5956">
            <v>1967.1122677595615</v>
          </cell>
        </row>
        <row r="5957">
          <cell r="B5957">
            <v>33590</v>
          </cell>
          <cell r="C5957">
            <v>1</v>
          </cell>
          <cell r="D5957">
            <v>1</v>
          </cell>
          <cell r="Q5957">
            <v>2008</v>
          </cell>
          <cell r="R5957" t="str">
            <v>20083</v>
          </cell>
          <cell r="S5957">
            <v>39519</v>
          </cell>
          <cell r="T5957">
            <v>1865.98</v>
          </cell>
          <cell r="U5957">
            <v>1843.4932258064518</v>
          </cell>
          <cell r="V5957">
            <v>1967.1122677595615</v>
          </cell>
        </row>
        <row r="5958">
          <cell r="B5958">
            <v>33591</v>
          </cell>
          <cell r="C5958">
            <v>1</v>
          </cell>
          <cell r="D5958">
            <v>1</v>
          </cell>
          <cell r="Q5958">
            <v>2008</v>
          </cell>
          <cell r="R5958" t="str">
            <v>20083</v>
          </cell>
          <cell r="S5958">
            <v>39520</v>
          </cell>
          <cell r="T5958">
            <v>1853.41</v>
          </cell>
          <cell r="U5958">
            <v>1843.4932258064518</v>
          </cell>
          <cell r="V5958">
            <v>1967.1122677595615</v>
          </cell>
        </row>
        <row r="5959">
          <cell r="B5959">
            <v>33592</v>
          </cell>
          <cell r="C5959">
            <v>1</v>
          </cell>
          <cell r="D5959">
            <v>1</v>
          </cell>
          <cell r="Q5959">
            <v>2008</v>
          </cell>
          <cell r="R5959" t="str">
            <v>20083</v>
          </cell>
          <cell r="S5959">
            <v>39521</v>
          </cell>
          <cell r="T5959">
            <v>1856.01</v>
          </cell>
          <cell r="U5959">
            <v>1843.4932258064518</v>
          </cell>
          <cell r="V5959">
            <v>1967.1122677595615</v>
          </cell>
        </row>
        <row r="5960">
          <cell r="B5960">
            <v>33593</v>
          </cell>
          <cell r="C5960">
            <v>1</v>
          </cell>
          <cell r="D5960">
            <v>1</v>
          </cell>
          <cell r="Q5960">
            <v>2008</v>
          </cell>
          <cell r="R5960" t="str">
            <v>20083</v>
          </cell>
          <cell r="S5960">
            <v>39522</v>
          </cell>
          <cell r="T5960">
            <v>1843.95</v>
          </cell>
          <cell r="U5960">
            <v>1843.4932258064518</v>
          </cell>
          <cell r="V5960">
            <v>1967.1122677595615</v>
          </cell>
        </row>
        <row r="5961">
          <cell r="B5961">
            <v>33594</v>
          </cell>
          <cell r="C5961">
            <v>1</v>
          </cell>
          <cell r="D5961">
            <v>1</v>
          </cell>
          <cell r="Q5961">
            <v>2008</v>
          </cell>
          <cell r="R5961" t="str">
            <v>20083</v>
          </cell>
          <cell r="S5961">
            <v>39523</v>
          </cell>
          <cell r="T5961">
            <v>1843.95</v>
          </cell>
          <cell r="U5961">
            <v>1843.4932258064518</v>
          </cell>
          <cell r="V5961">
            <v>1967.1122677595615</v>
          </cell>
        </row>
        <row r="5962">
          <cell r="B5962">
            <v>33595</v>
          </cell>
          <cell r="C5962">
            <v>1</v>
          </cell>
          <cell r="D5962">
            <v>1</v>
          </cell>
          <cell r="Q5962">
            <v>2008</v>
          </cell>
          <cell r="R5962" t="str">
            <v>20083</v>
          </cell>
          <cell r="S5962">
            <v>39524</v>
          </cell>
          <cell r="T5962">
            <v>1843.95</v>
          </cell>
          <cell r="U5962">
            <v>1843.4932258064518</v>
          </cell>
          <cell r="V5962">
            <v>1967.1122677595615</v>
          </cell>
        </row>
        <row r="5963">
          <cell r="B5963">
            <v>33596</v>
          </cell>
          <cell r="C5963">
            <v>1</v>
          </cell>
          <cell r="D5963">
            <v>1</v>
          </cell>
          <cell r="Q5963">
            <v>2008</v>
          </cell>
          <cell r="R5963" t="str">
            <v>20083</v>
          </cell>
          <cell r="S5963">
            <v>39525</v>
          </cell>
          <cell r="T5963">
            <v>1857.55</v>
          </cell>
          <cell r="U5963">
            <v>1843.4932258064518</v>
          </cell>
          <cell r="V5963">
            <v>1967.1122677595615</v>
          </cell>
        </row>
        <row r="5964">
          <cell r="B5964">
            <v>33597</v>
          </cell>
          <cell r="C5964">
            <v>1</v>
          </cell>
          <cell r="D5964">
            <v>1</v>
          </cell>
          <cell r="Q5964">
            <v>2008</v>
          </cell>
          <cell r="R5964" t="str">
            <v>20083</v>
          </cell>
          <cell r="S5964">
            <v>39526</v>
          </cell>
          <cell r="T5964">
            <v>1823.11</v>
          </cell>
          <cell r="U5964">
            <v>1843.4932258064518</v>
          </cell>
          <cell r="V5964">
            <v>1967.1122677595615</v>
          </cell>
        </row>
        <row r="5965">
          <cell r="B5965">
            <v>33598</v>
          </cell>
          <cell r="C5965">
            <v>1</v>
          </cell>
          <cell r="D5965">
            <v>1</v>
          </cell>
          <cell r="Q5965">
            <v>2008</v>
          </cell>
          <cell r="R5965" t="str">
            <v>20083</v>
          </cell>
          <cell r="S5965">
            <v>39527</v>
          </cell>
          <cell r="T5965">
            <v>1815.65</v>
          </cell>
          <cell r="U5965">
            <v>1843.4932258064518</v>
          </cell>
          <cell r="V5965">
            <v>1967.1122677595615</v>
          </cell>
        </row>
        <row r="5966">
          <cell r="B5966">
            <v>33599</v>
          </cell>
          <cell r="C5966">
            <v>1</v>
          </cell>
          <cell r="D5966">
            <v>1</v>
          </cell>
          <cell r="Q5966">
            <v>2008</v>
          </cell>
          <cell r="R5966" t="str">
            <v>20083</v>
          </cell>
          <cell r="S5966">
            <v>39528</v>
          </cell>
          <cell r="T5966">
            <v>1815.65</v>
          </cell>
          <cell r="U5966">
            <v>1843.4932258064518</v>
          </cell>
          <cell r="V5966">
            <v>1967.1122677595615</v>
          </cell>
        </row>
        <row r="5967">
          <cell r="B5967">
            <v>33600</v>
          </cell>
          <cell r="C5967">
            <v>1</v>
          </cell>
          <cell r="D5967">
            <v>1</v>
          </cell>
          <cell r="Q5967">
            <v>2008</v>
          </cell>
          <cell r="R5967" t="str">
            <v>20083</v>
          </cell>
          <cell r="S5967">
            <v>39529</v>
          </cell>
          <cell r="T5967">
            <v>1815.65</v>
          </cell>
          <cell r="U5967">
            <v>1843.4932258064518</v>
          </cell>
          <cell r="V5967">
            <v>1967.1122677595615</v>
          </cell>
        </row>
        <row r="5968">
          <cell r="B5968">
            <v>33601</v>
          </cell>
          <cell r="C5968">
            <v>1</v>
          </cell>
          <cell r="D5968">
            <v>1</v>
          </cell>
          <cell r="Q5968">
            <v>2008</v>
          </cell>
          <cell r="R5968" t="str">
            <v>20083</v>
          </cell>
          <cell r="S5968">
            <v>39530</v>
          </cell>
          <cell r="T5968">
            <v>1815.65</v>
          </cell>
          <cell r="U5968">
            <v>1843.4932258064518</v>
          </cell>
          <cell r="V5968">
            <v>1967.1122677595615</v>
          </cell>
        </row>
        <row r="5969">
          <cell r="B5969">
            <v>33602</v>
          </cell>
          <cell r="C5969">
            <v>1</v>
          </cell>
          <cell r="D5969">
            <v>1</v>
          </cell>
          <cell r="Q5969">
            <v>2008</v>
          </cell>
          <cell r="R5969" t="str">
            <v>20083</v>
          </cell>
          <cell r="S5969">
            <v>39531</v>
          </cell>
          <cell r="T5969">
            <v>1815.65</v>
          </cell>
          <cell r="U5969">
            <v>1843.4932258064518</v>
          </cell>
          <cell r="V5969">
            <v>1967.1122677595615</v>
          </cell>
        </row>
        <row r="5970">
          <cell r="B5970">
            <v>33603</v>
          </cell>
          <cell r="C5970">
            <v>1</v>
          </cell>
          <cell r="D5970">
            <v>1</v>
          </cell>
          <cell r="Q5970">
            <v>2008</v>
          </cell>
          <cell r="R5970" t="str">
            <v>20083</v>
          </cell>
          <cell r="S5970">
            <v>39532</v>
          </cell>
          <cell r="T5970">
            <v>1815.65</v>
          </cell>
          <cell r="U5970">
            <v>1843.4932258064518</v>
          </cell>
          <cell r="V5970">
            <v>1967.1122677595615</v>
          </cell>
        </row>
        <row r="5971">
          <cell r="B5971">
            <v>33604</v>
          </cell>
          <cell r="C5971">
            <v>1</v>
          </cell>
          <cell r="D5971">
            <v>1</v>
          </cell>
          <cell r="Q5971">
            <v>2008</v>
          </cell>
          <cell r="R5971" t="str">
            <v>20083</v>
          </cell>
          <cell r="S5971">
            <v>39533</v>
          </cell>
          <cell r="T5971">
            <v>1835.01</v>
          </cell>
          <cell r="U5971">
            <v>1843.4932258064518</v>
          </cell>
          <cell r="V5971">
            <v>1967.1122677595615</v>
          </cell>
        </row>
        <row r="5972">
          <cell r="B5972">
            <v>33605</v>
          </cell>
          <cell r="C5972">
            <v>1</v>
          </cell>
          <cell r="D5972">
            <v>1</v>
          </cell>
          <cell r="Q5972">
            <v>2008</v>
          </cell>
          <cell r="R5972" t="str">
            <v>20083</v>
          </cell>
          <cell r="S5972">
            <v>39534</v>
          </cell>
          <cell r="T5972">
            <v>1821.31</v>
          </cell>
          <cell r="U5972">
            <v>1843.4932258064518</v>
          </cell>
          <cell r="V5972">
            <v>1967.1122677595615</v>
          </cell>
        </row>
        <row r="5973">
          <cell r="B5973">
            <v>33606</v>
          </cell>
          <cell r="C5973">
            <v>1</v>
          </cell>
          <cell r="D5973">
            <v>1</v>
          </cell>
          <cell r="Q5973">
            <v>2008</v>
          </cell>
          <cell r="R5973" t="str">
            <v>20083</v>
          </cell>
          <cell r="S5973">
            <v>39535</v>
          </cell>
          <cell r="T5973">
            <v>1810.68</v>
          </cell>
          <cell r="U5973">
            <v>1843.4932258064518</v>
          </cell>
          <cell r="V5973">
            <v>1967.1122677595615</v>
          </cell>
        </row>
        <row r="5974">
          <cell r="B5974">
            <v>33607</v>
          </cell>
          <cell r="C5974">
            <v>1</v>
          </cell>
          <cell r="D5974">
            <v>1</v>
          </cell>
          <cell r="Q5974">
            <v>2008</v>
          </cell>
          <cell r="R5974" t="str">
            <v>20083</v>
          </cell>
          <cell r="S5974">
            <v>39536</v>
          </cell>
          <cell r="T5974">
            <v>1821.6</v>
          </cell>
          <cell r="U5974">
            <v>1843.4932258064518</v>
          </cell>
          <cell r="V5974">
            <v>1967.1122677595615</v>
          </cell>
        </row>
        <row r="5975">
          <cell r="B5975">
            <v>33608</v>
          </cell>
          <cell r="C5975">
            <v>1</v>
          </cell>
          <cell r="D5975">
            <v>1</v>
          </cell>
          <cell r="Q5975">
            <v>2008</v>
          </cell>
          <cell r="R5975" t="str">
            <v>20083</v>
          </cell>
          <cell r="S5975">
            <v>39537</v>
          </cell>
          <cell r="T5975">
            <v>1821.6</v>
          </cell>
          <cell r="U5975">
            <v>1843.4932258064518</v>
          </cell>
          <cell r="V5975">
            <v>1967.1122677595615</v>
          </cell>
        </row>
        <row r="5976">
          <cell r="B5976">
            <v>33609</v>
          </cell>
          <cell r="C5976">
            <v>1</v>
          </cell>
          <cell r="D5976">
            <v>1</v>
          </cell>
          <cell r="Q5976">
            <v>2008</v>
          </cell>
          <cell r="R5976" t="str">
            <v>20083</v>
          </cell>
          <cell r="S5976">
            <v>39538</v>
          </cell>
          <cell r="T5976">
            <v>1821.6</v>
          </cell>
          <cell r="U5976">
            <v>1843.4932258064518</v>
          </cell>
          <cell r="V5976">
            <v>1967.1122677595615</v>
          </cell>
        </row>
        <row r="5977">
          <cell r="B5977">
            <v>33610</v>
          </cell>
          <cell r="C5977">
            <v>1</v>
          </cell>
          <cell r="D5977">
            <v>1</v>
          </cell>
          <cell r="Q5977">
            <v>2008</v>
          </cell>
          <cell r="R5977" t="str">
            <v>20084</v>
          </cell>
          <cell r="S5977">
            <v>39539</v>
          </cell>
          <cell r="T5977">
            <v>1834.96</v>
          </cell>
          <cell r="U5977">
            <v>1795.1030000000003</v>
          </cell>
          <cell r="V5977">
            <v>1967.1122677595615</v>
          </cell>
        </row>
        <row r="5978">
          <cell r="B5978">
            <v>33611</v>
          </cell>
          <cell r="C5978">
            <v>1</v>
          </cell>
          <cell r="D5978">
            <v>1</v>
          </cell>
          <cell r="Q5978">
            <v>2008</v>
          </cell>
          <cell r="R5978" t="str">
            <v>20084</v>
          </cell>
          <cell r="S5978">
            <v>39540</v>
          </cell>
          <cell r="T5978">
            <v>1827.94</v>
          </cell>
          <cell r="U5978">
            <v>1795.1030000000003</v>
          </cell>
          <cell r="V5978">
            <v>1967.1122677595615</v>
          </cell>
        </row>
        <row r="5979">
          <cell r="B5979">
            <v>33612</v>
          </cell>
          <cell r="C5979">
            <v>1</v>
          </cell>
          <cell r="D5979">
            <v>1</v>
          </cell>
          <cell r="Q5979">
            <v>2008</v>
          </cell>
          <cell r="R5979" t="str">
            <v>20084</v>
          </cell>
          <cell r="S5979">
            <v>39541</v>
          </cell>
          <cell r="T5979">
            <v>1826.34</v>
          </cell>
          <cell r="U5979">
            <v>1795.1030000000003</v>
          </cell>
          <cell r="V5979">
            <v>1967.1122677595615</v>
          </cell>
        </row>
        <row r="5980">
          <cell r="B5980">
            <v>33613</v>
          </cell>
          <cell r="C5980">
            <v>1</v>
          </cell>
          <cell r="D5980">
            <v>1</v>
          </cell>
          <cell r="Q5980">
            <v>2008</v>
          </cell>
          <cell r="R5980" t="str">
            <v>20084</v>
          </cell>
          <cell r="S5980">
            <v>39542</v>
          </cell>
          <cell r="T5980">
            <v>1824.39</v>
          </cell>
          <cell r="U5980">
            <v>1795.1030000000003</v>
          </cell>
          <cell r="V5980">
            <v>1967.1122677595615</v>
          </cell>
        </row>
        <row r="5981">
          <cell r="B5981">
            <v>33614</v>
          </cell>
          <cell r="C5981">
            <v>1</v>
          </cell>
          <cell r="D5981">
            <v>1</v>
          </cell>
          <cell r="Q5981">
            <v>2008</v>
          </cell>
          <cell r="R5981" t="str">
            <v>20084</v>
          </cell>
          <cell r="S5981">
            <v>39543</v>
          </cell>
          <cell r="T5981">
            <v>1816.28</v>
          </cell>
          <cell r="U5981">
            <v>1795.1030000000003</v>
          </cell>
          <cell r="V5981">
            <v>1967.1122677595615</v>
          </cell>
        </row>
        <row r="5982">
          <cell r="B5982">
            <v>33615</v>
          </cell>
          <cell r="C5982">
            <v>1</v>
          </cell>
          <cell r="D5982">
            <v>1</v>
          </cell>
          <cell r="Q5982">
            <v>2008</v>
          </cell>
          <cell r="R5982" t="str">
            <v>20084</v>
          </cell>
          <cell r="S5982">
            <v>39544</v>
          </cell>
          <cell r="T5982">
            <v>1816.28</v>
          </cell>
          <cell r="U5982">
            <v>1795.1030000000003</v>
          </cell>
          <cell r="V5982">
            <v>1967.1122677595615</v>
          </cell>
        </row>
        <row r="5983">
          <cell r="B5983">
            <v>33616</v>
          </cell>
          <cell r="C5983">
            <v>1</v>
          </cell>
          <cell r="D5983">
            <v>1</v>
          </cell>
          <cell r="Q5983">
            <v>2008</v>
          </cell>
          <cell r="R5983" t="str">
            <v>20084</v>
          </cell>
          <cell r="S5983">
            <v>39545</v>
          </cell>
          <cell r="T5983">
            <v>1816.28</v>
          </cell>
          <cell r="U5983">
            <v>1795.1030000000003</v>
          </cell>
          <cell r="V5983">
            <v>1967.1122677595615</v>
          </cell>
        </row>
        <row r="5984">
          <cell r="B5984">
            <v>33617</v>
          </cell>
          <cell r="C5984">
            <v>1</v>
          </cell>
          <cell r="D5984">
            <v>1</v>
          </cell>
          <cell r="Q5984">
            <v>2008</v>
          </cell>
          <cell r="R5984" t="str">
            <v>20084</v>
          </cell>
          <cell r="S5984">
            <v>39546</v>
          </cell>
          <cell r="T5984">
            <v>1811.23</v>
          </cell>
          <cell r="U5984">
            <v>1795.1030000000003</v>
          </cell>
          <cell r="V5984">
            <v>1967.1122677595615</v>
          </cell>
        </row>
        <row r="5985">
          <cell r="B5985">
            <v>33618</v>
          </cell>
          <cell r="C5985">
            <v>1</v>
          </cell>
          <cell r="D5985">
            <v>1</v>
          </cell>
          <cell r="Q5985">
            <v>2008</v>
          </cell>
          <cell r="R5985" t="str">
            <v>20084</v>
          </cell>
          <cell r="S5985">
            <v>39547</v>
          </cell>
          <cell r="T5985">
            <v>1812.85</v>
          </cell>
          <cell r="U5985">
            <v>1795.1030000000003</v>
          </cell>
          <cell r="V5985">
            <v>1967.1122677595615</v>
          </cell>
        </row>
        <row r="5986">
          <cell r="B5986">
            <v>33619</v>
          </cell>
          <cell r="C5986">
            <v>1</v>
          </cell>
          <cell r="D5986">
            <v>1</v>
          </cell>
          <cell r="Q5986">
            <v>2008</v>
          </cell>
          <cell r="R5986" t="str">
            <v>20084</v>
          </cell>
          <cell r="S5986">
            <v>39548</v>
          </cell>
          <cell r="T5986">
            <v>1799.07</v>
          </cell>
          <cell r="U5986">
            <v>1795.1030000000003</v>
          </cell>
          <cell r="V5986">
            <v>1967.1122677595615</v>
          </cell>
        </row>
        <row r="5987">
          <cell r="B5987">
            <v>33620</v>
          </cell>
          <cell r="C5987">
            <v>1</v>
          </cell>
          <cell r="D5987">
            <v>1</v>
          </cell>
          <cell r="Q5987">
            <v>2008</v>
          </cell>
          <cell r="R5987" t="str">
            <v>20084</v>
          </cell>
          <cell r="S5987">
            <v>39549</v>
          </cell>
          <cell r="T5987">
            <v>1791.63</v>
          </cell>
          <cell r="U5987">
            <v>1795.1030000000003</v>
          </cell>
          <cell r="V5987">
            <v>1967.1122677595615</v>
          </cell>
        </row>
        <row r="5988">
          <cell r="B5988">
            <v>33621</v>
          </cell>
          <cell r="C5988">
            <v>1</v>
          </cell>
          <cell r="D5988">
            <v>1</v>
          </cell>
          <cell r="Q5988">
            <v>2008</v>
          </cell>
          <cell r="R5988" t="str">
            <v>20084</v>
          </cell>
          <cell r="S5988">
            <v>39550</v>
          </cell>
          <cell r="T5988">
            <v>1792.49</v>
          </cell>
          <cell r="U5988">
            <v>1795.1030000000003</v>
          </cell>
          <cell r="V5988">
            <v>1967.1122677595615</v>
          </cell>
        </row>
        <row r="5989">
          <cell r="B5989">
            <v>33622</v>
          </cell>
          <cell r="C5989">
            <v>1</v>
          </cell>
          <cell r="D5989">
            <v>1</v>
          </cell>
          <cell r="Q5989">
            <v>2008</v>
          </cell>
          <cell r="R5989" t="str">
            <v>20084</v>
          </cell>
          <cell r="S5989">
            <v>39551</v>
          </cell>
          <cell r="T5989">
            <v>1792.49</v>
          </cell>
          <cell r="U5989">
            <v>1795.1030000000003</v>
          </cell>
          <cell r="V5989">
            <v>1967.1122677595615</v>
          </cell>
        </row>
        <row r="5990">
          <cell r="B5990">
            <v>33623</v>
          </cell>
          <cell r="C5990">
            <v>1</v>
          </cell>
          <cell r="D5990">
            <v>1</v>
          </cell>
          <cell r="Q5990">
            <v>2008</v>
          </cell>
          <cell r="R5990" t="str">
            <v>20084</v>
          </cell>
          <cell r="S5990">
            <v>39552</v>
          </cell>
          <cell r="T5990">
            <v>1792.49</v>
          </cell>
          <cell r="U5990">
            <v>1795.1030000000003</v>
          </cell>
          <cell r="V5990">
            <v>1967.1122677595615</v>
          </cell>
        </row>
        <row r="5991">
          <cell r="B5991">
            <v>33624</v>
          </cell>
          <cell r="C5991">
            <v>1</v>
          </cell>
          <cell r="D5991">
            <v>1</v>
          </cell>
          <cell r="Q5991">
            <v>2008</v>
          </cell>
          <cell r="R5991" t="str">
            <v>20084</v>
          </cell>
          <cell r="S5991">
            <v>39553</v>
          </cell>
          <cell r="T5991">
            <v>1792.69</v>
          </cell>
          <cell r="U5991">
            <v>1795.1030000000003</v>
          </cell>
          <cell r="V5991">
            <v>1967.1122677595615</v>
          </cell>
        </row>
        <row r="5992">
          <cell r="B5992">
            <v>33625</v>
          </cell>
          <cell r="C5992">
            <v>1</v>
          </cell>
          <cell r="D5992">
            <v>1</v>
          </cell>
          <cell r="Q5992">
            <v>2008</v>
          </cell>
          <cell r="R5992" t="str">
            <v>20084</v>
          </cell>
          <cell r="S5992">
            <v>39554</v>
          </cell>
          <cell r="T5992">
            <v>1797.89</v>
          </cell>
          <cell r="U5992">
            <v>1795.1030000000003</v>
          </cell>
          <cell r="V5992">
            <v>1967.1122677595615</v>
          </cell>
        </row>
        <row r="5993">
          <cell r="B5993">
            <v>33626</v>
          </cell>
          <cell r="C5993">
            <v>1</v>
          </cell>
          <cell r="D5993">
            <v>1</v>
          </cell>
          <cell r="Q5993">
            <v>2008</v>
          </cell>
          <cell r="R5993" t="str">
            <v>20084</v>
          </cell>
          <cell r="S5993">
            <v>39555</v>
          </cell>
          <cell r="T5993">
            <v>1798.89</v>
          </cell>
          <cell r="U5993">
            <v>1795.1030000000003</v>
          </cell>
          <cell r="V5993">
            <v>1967.1122677595615</v>
          </cell>
        </row>
        <row r="5994">
          <cell r="B5994">
            <v>33627</v>
          </cell>
          <cell r="C5994">
            <v>1</v>
          </cell>
          <cell r="D5994">
            <v>1</v>
          </cell>
          <cell r="Q5994">
            <v>2008</v>
          </cell>
          <cell r="R5994" t="str">
            <v>20084</v>
          </cell>
          <cell r="S5994">
            <v>39556</v>
          </cell>
          <cell r="T5994">
            <v>1792.87</v>
          </cell>
          <cell r="U5994">
            <v>1795.1030000000003</v>
          </cell>
          <cell r="V5994">
            <v>1967.1122677595615</v>
          </cell>
        </row>
        <row r="5995">
          <cell r="B5995">
            <v>33628</v>
          </cell>
          <cell r="C5995">
            <v>1</v>
          </cell>
          <cell r="D5995">
            <v>1</v>
          </cell>
          <cell r="Q5995">
            <v>2008</v>
          </cell>
          <cell r="R5995" t="str">
            <v>20084</v>
          </cell>
          <cell r="S5995">
            <v>39557</v>
          </cell>
          <cell r="T5995">
            <v>1785.17</v>
          </cell>
          <cell r="U5995">
            <v>1795.1030000000003</v>
          </cell>
          <cell r="V5995">
            <v>1967.1122677595615</v>
          </cell>
        </row>
        <row r="5996">
          <cell r="B5996">
            <v>33629</v>
          </cell>
          <cell r="C5996">
            <v>1</v>
          </cell>
          <cell r="D5996">
            <v>1</v>
          </cell>
          <cell r="Q5996">
            <v>2008</v>
          </cell>
          <cell r="R5996" t="str">
            <v>20084</v>
          </cell>
          <cell r="S5996">
            <v>39558</v>
          </cell>
          <cell r="T5996">
            <v>1785.17</v>
          </cell>
          <cell r="U5996">
            <v>1795.1030000000003</v>
          </cell>
          <cell r="V5996">
            <v>1967.1122677595615</v>
          </cell>
        </row>
        <row r="5997">
          <cell r="B5997">
            <v>33630</v>
          </cell>
          <cell r="C5997">
            <v>1</v>
          </cell>
          <cell r="D5997">
            <v>1</v>
          </cell>
          <cell r="Q5997">
            <v>2008</v>
          </cell>
          <cell r="R5997" t="str">
            <v>20084</v>
          </cell>
          <cell r="S5997">
            <v>39559</v>
          </cell>
          <cell r="T5997">
            <v>1785.17</v>
          </cell>
          <cell r="U5997">
            <v>1795.1030000000003</v>
          </cell>
          <cell r="V5997">
            <v>1967.1122677595615</v>
          </cell>
        </row>
        <row r="5998">
          <cell r="B5998">
            <v>33631</v>
          </cell>
          <cell r="C5998">
            <v>1</v>
          </cell>
          <cell r="D5998">
            <v>1</v>
          </cell>
          <cell r="Q5998">
            <v>2008</v>
          </cell>
          <cell r="R5998" t="str">
            <v>20084</v>
          </cell>
          <cell r="S5998">
            <v>39560</v>
          </cell>
          <cell r="T5998">
            <v>1780.79</v>
          </cell>
          <cell r="U5998">
            <v>1795.1030000000003</v>
          </cell>
          <cell r="V5998">
            <v>1967.1122677595615</v>
          </cell>
        </row>
        <row r="5999">
          <cell r="B5999">
            <v>33632</v>
          </cell>
          <cell r="C5999">
            <v>1</v>
          </cell>
          <cell r="D5999">
            <v>1</v>
          </cell>
          <cell r="Q5999">
            <v>2008</v>
          </cell>
          <cell r="R5999" t="str">
            <v>20084</v>
          </cell>
          <cell r="S5999">
            <v>39561</v>
          </cell>
          <cell r="T5999">
            <v>1775.08</v>
          </cell>
          <cell r="U5999">
            <v>1795.1030000000003</v>
          </cell>
          <cell r="V5999">
            <v>1967.1122677595615</v>
          </cell>
        </row>
        <row r="6000">
          <cell r="B6000">
            <v>33633</v>
          </cell>
          <cell r="C6000">
            <v>1</v>
          </cell>
          <cell r="D6000">
            <v>1</v>
          </cell>
          <cell r="Q6000">
            <v>2008</v>
          </cell>
          <cell r="R6000" t="str">
            <v>20084</v>
          </cell>
          <cell r="S6000">
            <v>39562</v>
          </cell>
          <cell r="T6000">
            <v>1765.3</v>
          </cell>
          <cell r="U6000">
            <v>1795.1030000000003</v>
          </cell>
          <cell r="V6000">
            <v>1967.1122677595615</v>
          </cell>
        </row>
        <row r="6001">
          <cell r="B6001">
            <v>33634</v>
          </cell>
          <cell r="C6001">
            <v>1</v>
          </cell>
          <cell r="D6001">
            <v>1</v>
          </cell>
          <cell r="Q6001">
            <v>2008</v>
          </cell>
          <cell r="R6001" t="str">
            <v>20084</v>
          </cell>
          <cell r="S6001">
            <v>39563</v>
          </cell>
          <cell r="T6001">
            <v>1765.75</v>
          </cell>
          <cell r="U6001">
            <v>1795.1030000000003</v>
          </cell>
          <cell r="V6001">
            <v>1967.1122677595615</v>
          </cell>
        </row>
        <row r="6002">
          <cell r="B6002">
            <v>33635</v>
          </cell>
          <cell r="C6002">
            <v>1</v>
          </cell>
          <cell r="D6002">
            <v>1</v>
          </cell>
          <cell r="Q6002">
            <v>2008</v>
          </cell>
          <cell r="R6002" t="str">
            <v>20084</v>
          </cell>
          <cell r="S6002">
            <v>39564</v>
          </cell>
          <cell r="T6002">
            <v>1775.22</v>
          </cell>
          <cell r="U6002">
            <v>1795.1030000000003</v>
          </cell>
          <cell r="V6002">
            <v>1967.1122677595615</v>
          </cell>
        </row>
        <row r="6003">
          <cell r="B6003">
            <v>33636</v>
          </cell>
          <cell r="C6003">
            <v>1</v>
          </cell>
          <cell r="D6003">
            <v>1</v>
          </cell>
          <cell r="Q6003">
            <v>2008</v>
          </cell>
          <cell r="R6003" t="str">
            <v>20084</v>
          </cell>
          <cell r="S6003">
            <v>39565</v>
          </cell>
          <cell r="T6003">
            <v>1775.22</v>
          </cell>
          <cell r="U6003">
            <v>1795.1030000000003</v>
          </cell>
          <cell r="V6003">
            <v>1967.1122677595615</v>
          </cell>
        </row>
        <row r="6004">
          <cell r="B6004">
            <v>33637</v>
          </cell>
          <cell r="C6004">
            <v>1</v>
          </cell>
          <cell r="D6004">
            <v>1</v>
          </cell>
          <cell r="Q6004">
            <v>2008</v>
          </cell>
          <cell r="R6004" t="str">
            <v>20084</v>
          </cell>
          <cell r="S6004">
            <v>39566</v>
          </cell>
          <cell r="T6004">
            <v>1775.22</v>
          </cell>
          <cell r="U6004">
            <v>1795.1030000000003</v>
          </cell>
          <cell r="V6004">
            <v>1967.1122677595615</v>
          </cell>
        </row>
        <row r="6005">
          <cell r="B6005">
            <v>33638</v>
          </cell>
          <cell r="C6005">
            <v>1</v>
          </cell>
          <cell r="D6005">
            <v>1</v>
          </cell>
          <cell r="Q6005">
            <v>2008</v>
          </cell>
          <cell r="R6005" t="str">
            <v>20084</v>
          </cell>
          <cell r="S6005">
            <v>39567</v>
          </cell>
          <cell r="T6005">
            <v>1767.73</v>
          </cell>
          <cell r="U6005">
            <v>1795.1030000000003</v>
          </cell>
          <cell r="V6005">
            <v>1967.1122677595615</v>
          </cell>
        </row>
        <row r="6006">
          <cell r="B6006">
            <v>33639</v>
          </cell>
          <cell r="C6006">
            <v>1</v>
          </cell>
          <cell r="D6006">
            <v>1</v>
          </cell>
          <cell r="Q6006">
            <v>2008</v>
          </cell>
          <cell r="R6006" t="str">
            <v>20084</v>
          </cell>
          <cell r="S6006">
            <v>39568</v>
          </cell>
          <cell r="T6006">
            <v>1780.21</v>
          </cell>
          <cell r="U6006">
            <v>1795.1030000000003</v>
          </cell>
          <cell r="V6006">
            <v>1967.1122677595615</v>
          </cell>
        </row>
        <row r="6007">
          <cell r="B6007">
            <v>33640</v>
          </cell>
          <cell r="C6007">
            <v>1</v>
          </cell>
          <cell r="D6007">
            <v>1</v>
          </cell>
          <cell r="Q6007">
            <v>2008</v>
          </cell>
          <cell r="R6007" t="str">
            <v>20085</v>
          </cell>
          <cell r="S6007">
            <v>39569</v>
          </cell>
          <cell r="T6007">
            <v>1767.27</v>
          </cell>
          <cell r="U6007">
            <v>1775.1561290322586</v>
          </cell>
          <cell r="V6007">
            <v>1967.1122677595615</v>
          </cell>
        </row>
        <row r="6008">
          <cell r="B6008">
            <v>33641</v>
          </cell>
          <cell r="C6008">
            <v>1</v>
          </cell>
          <cell r="D6008">
            <v>1</v>
          </cell>
          <cell r="Q6008">
            <v>2008</v>
          </cell>
          <cell r="R6008" t="str">
            <v>20085</v>
          </cell>
          <cell r="S6008">
            <v>39570</v>
          </cell>
          <cell r="T6008">
            <v>1767.27</v>
          </cell>
          <cell r="U6008">
            <v>1775.1561290322586</v>
          </cell>
          <cell r="V6008">
            <v>1967.1122677595615</v>
          </cell>
        </row>
        <row r="6009">
          <cell r="B6009">
            <v>33642</v>
          </cell>
          <cell r="C6009">
            <v>1</v>
          </cell>
          <cell r="D6009">
            <v>1</v>
          </cell>
          <cell r="Q6009">
            <v>2008</v>
          </cell>
          <cell r="R6009" t="str">
            <v>20085</v>
          </cell>
          <cell r="S6009">
            <v>39571</v>
          </cell>
          <cell r="T6009">
            <v>1756.25</v>
          </cell>
          <cell r="U6009">
            <v>1775.1561290322586</v>
          </cell>
          <cell r="V6009">
            <v>1967.1122677595615</v>
          </cell>
        </row>
        <row r="6010">
          <cell r="B6010">
            <v>33643</v>
          </cell>
          <cell r="C6010">
            <v>1</v>
          </cell>
          <cell r="D6010">
            <v>1</v>
          </cell>
          <cell r="Q6010">
            <v>2008</v>
          </cell>
          <cell r="R6010" t="str">
            <v>20085</v>
          </cell>
          <cell r="S6010">
            <v>39572</v>
          </cell>
          <cell r="T6010">
            <v>1756.25</v>
          </cell>
          <cell r="U6010">
            <v>1775.1561290322586</v>
          </cell>
          <cell r="V6010">
            <v>1967.1122677595615</v>
          </cell>
        </row>
        <row r="6011">
          <cell r="B6011">
            <v>33644</v>
          </cell>
          <cell r="C6011">
            <v>1</v>
          </cell>
          <cell r="D6011">
            <v>1</v>
          </cell>
          <cell r="Q6011">
            <v>2008</v>
          </cell>
          <cell r="R6011" t="str">
            <v>20085</v>
          </cell>
          <cell r="S6011">
            <v>39573</v>
          </cell>
          <cell r="T6011">
            <v>1756.25</v>
          </cell>
          <cell r="U6011">
            <v>1775.1561290322586</v>
          </cell>
          <cell r="V6011">
            <v>1967.1122677595615</v>
          </cell>
        </row>
        <row r="6012">
          <cell r="B6012">
            <v>33645</v>
          </cell>
          <cell r="C6012">
            <v>1</v>
          </cell>
          <cell r="D6012">
            <v>1</v>
          </cell>
          <cell r="Q6012">
            <v>2008</v>
          </cell>
          <cell r="R6012" t="str">
            <v>20085</v>
          </cell>
          <cell r="S6012">
            <v>39574</v>
          </cell>
          <cell r="T6012">
            <v>1756.25</v>
          </cell>
          <cell r="U6012">
            <v>1775.1561290322586</v>
          </cell>
          <cell r="V6012">
            <v>1967.1122677595615</v>
          </cell>
        </row>
        <row r="6013">
          <cell r="B6013">
            <v>33646</v>
          </cell>
          <cell r="C6013">
            <v>1</v>
          </cell>
          <cell r="D6013">
            <v>1</v>
          </cell>
          <cell r="Q6013">
            <v>2008</v>
          </cell>
          <cell r="R6013" t="str">
            <v>20085</v>
          </cell>
          <cell r="S6013">
            <v>39575</v>
          </cell>
          <cell r="T6013">
            <v>1769.32</v>
          </cell>
          <cell r="U6013">
            <v>1775.1561290322586</v>
          </cell>
          <cell r="V6013">
            <v>1967.1122677595615</v>
          </cell>
        </row>
        <row r="6014">
          <cell r="B6014">
            <v>33647</v>
          </cell>
          <cell r="C6014">
            <v>1</v>
          </cell>
          <cell r="D6014">
            <v>1</v>
          </cell>
          <cell r="Q6014">
            <v>2008</v>
          </cell>
          <cell r="R6014" t="str">
            <v>20085</v>
          </cell>
          <cell r="S6014">
            <v>39576</v>
          </cell>
          <cell r="T6014">
            <v>1787.62</v>
          </cell>
          <cell r="U6014">
            <v>1775.1561290322586</v>
          </cell>
          <cell r="V6014">
            <v>1967.1122677595615</v>
          </cell>
        </row>
        <row r="6015">
          <cell r="B6015">
            <v>33648</v>
          </cell>
          <cell r="C6015">
            <v>1</v>
          </cell>
          <cell r="D6015">
            <v>1</v>
          </cell>
          <cell r="Q6015">
            <v>2008</v>
          </cell>
          <cell r="R6015" t="str">
            <v>20085</v>
          </cell>
          <cell r="S6015">
            <v>39577</v>
          </cell>
          <cell r="T6015">
            <v>1793.13</v>
          </cell>
          <cell r="U6015">
            <v>1775.1561290322586</v>
          </cell>
          <cell r="V6015">
            <v>1967.1122677595615</v>
          </cell>
        </row>
        <row r="6016">
          <cell r="B6016">
            <v>33649</v>
          </cell>
          <cell r="C6016">
            <v>1</v>
          </cell>
          <cell r="D6016">
            <v>1</v>
          </cell>
          <cell r="Q6016">
            <v>2008</v>
          </cell>
          <cell r="R6016" t="str">
            <v>20085</v>
          </cell>
          <cell r="S6016">
            <v>39578</v>
          </cell>
          <cell r="T6016">
            <v>1781.79</v>
          </cell>
          <cell r="U6016">
            <v>1775.1561290322586</v>
          </cell>
          <cell r="V6016">
            <v>1967.1122677595615</v>
          </cell>
        </row>
        <row r="6017">
          <cell r="B6017">
            <v>33650</v>
          </cell>
          <cell r="C6017">
            <v>1</v>
          </cell>
          <cell r="D6017">
            <v>1</v>
          </cell>
          <cell r="Q6017">
            <v>2008</v>
          </cell>
          <cell r="R6017" t="str">
            <v>20085</v>
          </cell>
          <cell r="S6017">
            <v>39579</v>
          </cell>
          <cell r="T6017">
            <v>1781.79</v>
          </cell>
          <cell r="U6017">
            <v>1775.1561290322586</v>
          </cell>
          <cell r="V6017">
            <v>1967.1122677595615</v>
          </cell>
        </row>
        <row r="6018">
          <cell r="B6018">
            <v>33651</v>
          </cell>
          <cell r="C6018">
            <v>1</v>
          </cell>
          <cell r="D6018">
            <v>1</v>
          </cell>
          <cell r="Q6018">
            <v>2008</v>
          </cell>
          <cell r="R6018" t="str">
            <v>20085</v>
          </cell>
          <cell r="S6018">
            <v>39580</v>
          </cell>
          <cell r="T6018">
            <v>1781.79</v>
          </cell>
          <cell r="U6018">
            <v>1775.1561290322586</v>
          </cell>
          <cell r="V6018">
            <v>1967.1122677595615</v>
          </cell>
        </row>
        <row r="6019">
          <cell r="B6019">
            <v>33652</v>
          </cell>
          <cell r="C6019">
            <v>1</v>
          </cell>
          <cell r="D6019">
            <v>1</v>
          </cell>
          <cell r="Q6019">
            <v>2008</v>
          </cell>
          <cell r="R6019" t="str">
            <v>20085</v>
          </cell>
          <cell r="S6019">
            <v>39581</v>
          </cell>
          <cell r="T6019">
            <v>1781.29</v>
          </cell>
          <cell r="U6019">
            <v>1775.1561290322586</v>
          </cell>
          <cell r="V6019">
            <v>1967.1122677595615</v>
          </cell>
        </row>
        <row r="6020">
          <cell r="B6020">
            <v>33653</v>
          </cell>
          <cell r="C6020">
            <v>1</v>
          </cell>
          <cell r="D6020">
            <v>1</v>
          </cell>
          <cell r="Q6020">
            <v>2008</v>
          </cell>
          <cell r="R6020" t="str">
            <v>20085</v>
          </cell>
          <cell r="S6020">
            <v>39582</v>
          </cell>
          <cell r="T6020">
            <v>1780.01</v>
          </cell>
          <cell r="U6020">
            <v>1775.1561290322586</v>
          </cell>
          <cell r="V6020">
            <v>1967.1122677595615</v>
          </cell>
        </row>
        <row r="6021">
          <cell r="B6021">
            <v>33654</v>
          </cell>
          <cell r="C6021">
            <v>1</v>
          </cell>
          <cell r="D6021">
            <v>1</v>
          </cell>
          <cell r="Q6021">
            <v>2008</v>
          </cell>
          <cell r="R6021" t="str">
            <v>20085</v>
          </cell>
          <cell r="S6021">
            <v>39583</v>
          </cell>
          <cell r="T6021">
            <v>1787.65</v>
          </cell>
          <cell r="U6021">
            <v>1775.1561290322586</v>
          </cell>
          <cell r="V6021">
            <v>1967.1122677595615</v>
          </cell>
        </row>
        <row r="6022">
          <cell r="B6022">
            <v>33655</v>
          </cell>
          <cell r="C6022">
            <v>1</v>
          </cell>
          <cell r="D6022">
            <v>1</v>
          </cell>
          <cell r="Q6022">
            <v>2008</v>
          </cell>
          <cell r="R6022" t="str">
            <v>20085</v>
          </cell>
          <cell r="S6022">
            <v>39584</v>
          </cell>
          <cell r="T6022">
            <v>1792.94</v>
          </cell>
          <cell r="U6022">
            <v>1775.1561290322586</v>
          </cell>
          <cell r="V6022">
            <v>1967.1122677595615</v>
          </cell>
        </row>
        <row r="6023">
          <cell r="B6023">
            <v>33656</v>
          </cell>
          <cell r="C6023">
            <v>1</v>
          </cell>
          <cell r="D6023">
            <v>1</v>
          </cell>
          <cell r="Q6023">
            <v>2008</v>
          </cell>
          <cell r="R6023" t="str">
            <v>20085</v>
          </cell>
          <cell r="S6023">
            <v>39585</v>
          </cell>
          <cell r="T6023">
            <v>1785.04</v>
          </cell>
          <cell r="U6023">
            <v>1775.1561290322586</v>
          </cell>
          <cell r="V6023">
            <v>1967.1122677595615</v>
          </cell>
        </row>
        <row r="6024">
          <cell r="B6024">
            <v>33657</v>
          </cell>
          <cell r="C6024">
            <v>1</v>
          </cell>
          <cell r="D6024">
            <v>1</v>
          </cell>
          <cell r="Q6024">
            <v>2008</v>
          </cell>
          <cell r="R6024" t="str">
            <v>20085</v>
          </cell>
          <cell r="S6024">
            <v>39586</v>
          </cell>
          <cell r="T6024">
            <v>1785.04</v>
          </cell>
          <cell r="U6024">
            <v>1775.1561290322586</v>
          </cell>
          <cell r="V6024">
            <v>1967.1122677595615</v>
          </cell>
        </row>
        <row r="6025">
          <cell r="B6025">
            <v>33658</v>
          </cell>
          <cell r="C6025">
            <v>1</v>
          </cell>
          <cell r="D6025">
            <v>1</v>
          </cell>
          <cell r="Q6025">
            <v>2008</v>
          </cell>
          <cell r="R6025" t="str">
            <v>20085</v>
          </cell>
          <cell r="S6025">
            <v>39587</v>
          </cell>
          <cell r="T6025">
            <v>1785.04</v>
          </cell>
          <cell r="U6025">
            <v>1775.1561290322586</v>
          </cell>
          <cell r="V6025">
            <v>1967.1122677595615</v>
          </cell>
        </row>
        <row r="6026">
          <cell r="B6026">
            <v>33659</v>
          </cell>
          <cell r="C6026">
            <v>1</v>
          </cell>
          <cell r="D6026">
            <v>1</v>
          </cell>
          <cell r="Q6026">
            <v>2008</v>
          </cell>
          <cell r="R6026" t="str">
            <v>20085</v>
          </cell>
          <cell r="S6026">
            <v>39588</v>
          </cell>
          <cell r="T6026">
            <v>1779.35</v>
          </cell>
          <cell r="U6026">
            <v>1775.1561290322586</v>
          </cell>
          <cell r="V6026">
            <v>1967.1122677595615</v>
          </cell>
        </row>
        <row r="6027">
          <cell r="B6027">
            <v>33660</v>
          </cell>
          <cell r="C6027">
            <v>1</v>
          </cell>
          <cell r="D6027">
            <v>1</v>
          </cell>
          <cell r="Q6027">
            <v>2008</v>
          </cell>
          <cell r="R6027" t="str">
            <v>20085</v>
          </cell>
          <cell r="S6027">
            <v>39589</v>
          </cell>
          <cell r="T6027">
            <v>1787.59</v>
          </cell>
          <cell r="U6027">
            <v>1775.1561290322586</v>
          </cell>
          <cell r="V6027">
            <v>1967.1122677595615</v>
          </cell>
        </row>
        <row r="6028">
          <cell r="B6028">
            <v>33661</v>
          </cell>
          <cell r="C6028">
            <v>1</v>
          </cell>
          <cell r="D6028">
            <v>1</v>
          </cell>
          <cell r="Q6028">
            <v>2008</v>
          </cell>
          <cell r="R6028" t="str">
            <v>20085</v>
          </cell>
          <cell r="S6028">
            <v>39590</v>
          </cell>
          <cell r="T6028">
            <v>1779.48</v>
          </cell>
          <cell r="U6028">
            <v>1775.1561290322586</v>
          </cell>
          <cell r="V6028">
            <v>1967.1122677595615</v>
          </cell>
        </row>
        <row r="6029">
          <cell r="B6029">
            <v>33662</v>
          </cell>
          <cell r="C6029">
            <v>1</v>
          </cell>
          <cell r="D6029">
            <v>1</v>
          </cell>
          <cell r="Q6029">
            <v>2008</v>
          </cell>
          <cell r="R6029" t="str">
            <v>20085</v>
          </cell>
          <cell r="S6029">
            <v>39591</v>
          </cell>
          <cell r="T6029">
            <v>1779.59</v>
          </cell>
          <cell r="U6029">
            <v>1775.1561290322586</v>
          </cell>
          <cell r="V6029">
            <v>1967.1122677595615</v>
          </cell>
        </row>
        <row r="6030">
          <cell r="B6030">
            <v>33663</v>
          </cell>
          <cell r="C6030">
            <v>1</v>
          </cell>
          <cell r="D6030">
            <v>1</v>
          </cell>
          <cell r="Q6030">
            <v>2008</v>
          </cell>
          <cell r="R6030" t="str">
            <v>20085</v>
          </cell>
          <cell r="S6030">
            <v>39592</v>
          </cell>
          <cell r="T6030">
            <v>1777.98</v>
          </cell>
          <cell r="U6030">
            <v>1775.1561290322586</v>
          </cell>
          <cell r="V6030">
            <v>1967.1122677595615</v>
          </cell>
        </row>
        <row r="6031">
          <cell r="B6031">
            <v>33664</v>
          </cell>
          <cell r="C6031">
            <v>1</v>
          </cell>
          <cell r="D6031">
            <v>1</v>
          </cell>
          <cell r="Q6031">
            <v>2008</v>
          </cell>
          <cell r="R6031" t="str">
            <v>20085</v>
          </cell>
          <cell r="S6031">
            <v>39593</v>
          </cell>
          <cell r="T6031">
            <v>1777.98</v>
          </cell>
          <cell r="U6031">
            <v>1775.1561290322586</v>
          </cell>
          <cell r="V6031">
            <v>1967.1122677595615</v>
          </cell>
        </row>
        <row r="6032">
          <cell r="B6032">
            <v>33665</v>
          </cell>
          <cell r="C6032">
            <v>1</v>
          </cell>
          <cell r="D6032">
            <v>1</v>
          </cell>
          <cell r="Q6032">
            <v>2008</v>
          </cell>
          <cell r="R6032" t="str">
            <v>20085</v>
          </cell>
          <cell r="S6032">
            <v>39594</v>
          </cell>
          <cell r="T6032">
            <v>1777.98</v>
          </cell>
          <cell r="U6032">
            <v>1775.1561290322586</v>
          </cell>
          <cell r="V6032">
            <v>1967.1122677595615</v>
          </cell>
        </row>
        <row r="6033">
          <cell r="B6033">
            <v>33666</v>
          </cell>
          <cell r="C6033">
            <v>1</v>
          </cell>
          <cell r="D6033">
            <v>1</v>
          </cell>
          <cell r="Q6033">
            <v>2008</v>
          </cell>
          <cell r="R6033" t="str">
            <v>20085</v>
          </cell>
          <cell r="S6033">
            <v>39595</v>
          </cell>
          <cell r="T6033">
            <v>1777.98</v>
          </cell>
          <cell r="U6033">
            <v>1775.1561290322586</v>
          </cell>
          <cell r="V6033">
            <v>1967.1122677595615</v>
          </cell>
        </row>
        <row r="6034">
          <cell r="B6034">
            <v>33667</v>
          </cell>
          <cell r="C6034">
            <v>1</v>
          </cell>
          <cell r="D6034">
            <v>1</v>
          </cell>
          <cell r="Q6034">
            <v>2008</v>
          </cell>
          <cell r="R6034" t="str">
            <v>20085</v>
          </cell>
          <cell r="S6034">
            <v>39596</v>
          </cell>
          <cell r="T6034">
            <v>1772.55</v>
          </cell>
          <cell r="U6034">
            <v>1775.1561290322586</v>
          </cell>
          <cell r="V6034">
            <v>1967.1122677595615</v>
          </cell>
        </row>
        <row r="6035">
          <cell r="B6035">
            <v>33668</v>
          </cell>
          <cell r="C6035">
            <v>1</v>
          </cell>
          <cell r="D6035">
            <v>1</v>
          </cell>
          <cell r="Q6035">
            <v>2008</v>
          </cell>
          <cell r="R6035" t="str">
            <v>20085</v>
          </cell>
          <cell r="S6035">
            <v>39597</v>
          </cell>
          <cell r="T6035">
            <v>1767.41</v>
          </cell>
          <cell r="U6035">
            <v>1775.1561290322586</v>
          </cell>
          <cell r="V6035">
            <v>1967.1122677595615</v>
          </cell>
        </row>
        <row r="6036">
          <cell r="B6036">
            <v>33669</v>
          </cell>
          <cell r="C6036">
            <v>1</v>
          </cell>
          <cell r="D6036">
            <v>1</v>
          </cell>
          <cell r="Q6036">
            <v>2008</v>
          </cell>
          <cell r="R6036" t="str">
            <v>20085</v>
          </cell>
          <cell r="S6036">
            <v>39598</v>
          </cell>
          <cell r="T6036">
            <v>1755.95</v>
          </cell>
          <cell r="U6036">
            <v>1775.1561290322586</v>
          </cell>
          <cell r="V6036">
            <v>1967.1122677595615</v>
          </cell>
        </row>
        <row r="6037">
          <cell r="B6037">
            <v>33670</v>
          </cell>
          <cell r="C6037">
            <v>1</v>
          </cell>
          <cell r="D6037">
            <v>1</v>
          </cell>
          <cell r="Q6037">
            <v>2008</v>
          </cell>
          <cell r="R6037" t="str">
            <v>20085</v>
          </cell>
          <cell r="S6037">
            <v>39599</v>
          </cell>
          <cell r="T6037">
            <v>1744.01</v>
          </cell>
          <cell r="U6037">
            <v>1775.1561290322586</v>
          </cell>
          <cell r="V6037">
            <v>1967.1122677595615</v>
          </cell>
        </row>
        <row r="6038">
          <cell r="B6038">
            <v>33671</v>
          </cell>
          <cell r="C6038">
            <v>1</v>
          </cell>
          <cell r="D6038">
            <v>1</v>
          </cell>
          <cell r="Q6038">
            <v>2008</v>
          </cell>
          <cell r="R6038" t="str">
            <v>20086</v>
          </cell>
          <cell r="S6038">
            <v>39600</v>
          </cell>
          <cell r="T6038">
            <v>1744.01</v>
          </cell>
          <cell r="U6038">
            <v>1732.286333333333</v>
          </cell>
          <cell r="V6038">
            <v>1967.1122677595615</v>
          </cell>
        </row>
        <row r="6039">
          <cell r="B6039">
            <v>33672</v>
          </cell>
          <cell r="C6039">
            <v>1</v>
          </cell>
          <cell r="D6039">
            <v>1</v>
          </cell>
          <cell r="Q6039">
            <v>2008</v>
          </cell>
          <cell r="R6039" t="str">
            <v>20086</v>
          </cell>
          <cell r="S6039">
            <v>39601</v>
          </cell>
          <cell r="T6039">
            <v>1744.01</v>
          </cell>
          <cell r="U6039">
            <v>1732.286333333333</v>
          </cell>
          <cell r="V6039">
            <v>1967.1122677595615</v>
          </cell>
        </row>
        <row r="6040">
          <cell r="B6040">
            <v>33673</v>
          </cell>
          <cell r="C6040">
            <v>1</v>
          </cell>
          <cell r="D6040">
            <v>1</v>
          </cell>
          <cell r="Q6040">
            <v>2008</v>
          </cell>
          <cell r="R6040" t="str">
            <v>20086</v>
          </cell>
          <cell r="S6040">
            <v>39602</v>
          </cell>
          <cell r="T6040">
            <v>1744.01</v>
          </cell>
          <cell r="U6040">
            <v>1732.286333333333</v>
          </cell>
          <cell r="V6040">
            <v>1967.1122677595615</v>
          </cell>
        </row>
        <row r="6041">
          <cell r="B6041">
            <v>33674</v>
          </cell>
          <cell r="C6041">
            <v>1</v>
          </cell>
          <cell r="D6041">
            <v>1</v>
          </cell>
          <cell r="Q6041">
            <v>2008</v>
          </cell>
          <cell r="R6041" t="str">
            <v>20086</v>
          </cell>
          <cell r="S6041">
            <v>39603</v>
          </cell>
          <cell r="T6041">
            <v>1730.61</v>
          </cell>
          <cell r="U6041">
            <v>1732.286333333333</v>
          </cell>
          <cell r="V6041">
            <v>1967.1122677595615</v>
          </cell>
        </row>
        <row r="6042">
          <cell r="B6042">
            <v>33675</v>
          </cell>
          <cell r="C6042">
            <v>1</v>
          </cell>
          <cell r="D6042">
            <v>1</v>
          </cell>
          <cell r="Q6042">
            <v>2008</v>
          </cell>
          <cell r="R6042" t="str">
            <v>20086</v>
          </cell>
          <cell r="S6042">
            <v>39604</v>
          </cell>
          <cell r="T6042">
            <v>1728.76</v>
          </cell>
          <cell r="U6042">
            <v>1732.286333333333</v>
          </cell>
          <cell r="V6042">
            <v>1967.1122677595615</v>
          </cell>
        </row>
        <row r="6043">
          <cell r="B6043">
            <v>33676</v>
          </cell>
          <cell r="C6043">
            <v>1</v>
          </cell>
          <cell r="D6043">
            <v>1</v>
          </cell>
          <cell r="Q6043">
            <v>2008</v>
          </cell>
          <cell r="R6043" t="str">
            <v>20086</v>
          </cell>
          <cell r="S6043">
            <v>39605</v>
          </cell>
          <cell r="T6043">
            <v>1709.95</v>
          </cell>
          <cell r="U6043">
            <v>1732.286333333333</v>
          </cell>
          <cell r="V6043">
            <v>1967.1122677595615</v>
          </cell>
        </row>
        <row r="6044">
          <cell r="B6044">
            <v>33677</v>
          </cell>
          <cell r="C6044">
            <v>1</v>
          </cell>
          <cell r="D6044">
            <v>1</v>
          </cell>
          <cell r="Q6044">
            <v>2008</v>
          </cell>
          <cell r="R6044" t="str">
            <v>20086</v>
          </cell>
          <cell r="S6044">
            <v>39606</v>
          </cell>
          <cell r="T6044">
            <v>1702.44</v>
          </cell>
          <cell r="U6044">
            <v>1732.286333333333</v>
          </cell>
          <cell r="V6044">
            <v>1967.1122677595615</v>
          </cell>
        </row>
        <row r="6045">
          <cell r="B6045">
            <v>33678</v>
          </cell>
          <cell r="C6045">
            <v>1</v>
          </cell>
          <cell r="D6045">
            <v>1</v>
          </cell>
          <cell r="Q6045">
            <v>2008</v>
          </cell>
          <cell r="R6045" t="str">
            <v>20086</v>
          </cell>
          <cell r="S6045">
            <v>39607</v>
          </cell>
          <cell r="T6045">
            <v>1702.44</v>
          </cell>
          <cell r="U6045">
            <v>1732.286333333333</v>
          </cell>
          <cell r="V6045">
            <v>1967.1122677595615</v>
          </cell>
        </row>
        <row r="6046">
          <cell r="B6046">
            <v>33679</v>
          </cell>
          <cell r="C6046">
            <v>1</v>
          </cell>
          <cell r="D6046">
            <v>1</v>
          </cell>
          <cell r="Q6046">
            <v>2008</v>
          </cell>
          <cell r="R6046" t="str">
            <v>20086</v>
          </cell>
          <cell r="S6046">
            <v>39608</v>
          </cell>
          <cell r="T6046">
            <v>1702.44</v>
          </cell>
          <cell r="U6046">
            <v>1732.286333333333</v>
          </cell>
          <cell r="V6046">
            <v>1967.1122677595615</v>
          </cell>
        </row>
        <row r="6047">
          <cell r="B6047">
            <v>33680</v>
          </cell>
          <cell r="C6047">
            <v>1</v>
          </cell>
          <cell r="D6047">
            <v>1</v>
          </cell>
          <cell r="Q6047">
            <v>2008</v>
          </cell>
          <cell r="R6047" t="str">
            <v>20086</v>
          </cell>
          <cell r="S6047">
            <v>39609</v>
          </cell>
          <cell r="T6047">
            <v>1687.13</v>
          </cell>
          <cell r="U6047">
            <v>1732.286333333333</v>
          </cell>
          <cell r="V6047">
            <v>1967.1122677595615</v>
          </cell>
        </row>
        <row r="6048">
          <cell r="B6048">
            <v>33681</v>
          </cell>
          <cell r="C6048">
            <v>1</v>
          </cell>
          <cell r="D6048">
            <v>1</v>
          </cell>
          <cell r="Q6048">
            <v>2008</v>
          </cell>
          <cell r="R6048" t="str">
            <v>20086</v>
          </cell>
          <cell r="S6048">
            <v>39610</v>
          </cell>
          <cell r="T6048">
            <v>1696.79</v>
          </cell>
          <cell r="U6048">
            <v>1732.286333333333</v>
          </cell>
          <cell r="V6048">
            <v>1967.1122677595615</v>
          </cell>
        </row>
        <row r="6049">
          <cell r="B6049">
            <v>33682</v>
          </cell>
          <cell r="C6049">
            <v>1</v>
          </cell>
          <cell r="D6049">
            <v>1</v>
          </cell>
          <cell r="Q6049">
            <v>2008</v>
          </cell>
          <cell r="R6049" t="str">
            <v>20086</v>
          </cell>
          <cell r="S6049">
            <v>39611</v>
          </cell>
          <cell r="T6049">
            <v>1700.94</v>
          </cell>
          <cell r="U6049">
            <v>1732.286333333333</v>
          </cell>
          <cell r="V6049">
            <v>1967.1122677595615</v>
          </cell>
        </row>
        <row r="6050">
          <cell r="B6050">
            <v>33683</v>
          </cell>
          <cell r="C6050">
            <v>1</v>
          </cell>
          <cell r="D6050">
            <v>1</v>
          </cell>
          <cell r="Q6050">
            <v>2008</v>
          </cell>
          <cell r="R6050" t="str">
            <v>20086</v>
          </cell>
          <cell r="S6050">
            <v>39612</v>
          </cell>
          <cell r="T6050">
            <v>1705.35</v>
          </cell>
          <cell r="U6050">
            <v>1732.286333333333</v>
          </cell>
          <cell r="V6050">
            <v>1967.1122677595615</v>
          </cell>
        </row>
        <row r="6051">
          <cell r="B6051">
            <v>33684</v>
          </cell>
          <cell r="C6051">
            <v>1</v>
          </cell>
          <cell r="D6051">
            <v>1</v>
          </cell>
          <cell r="Q6051">
            <v>2008</v>
          </cell>
          <cell r="R6051" t="str">
            <v>20086</v>
          </cell>
          <cell r="S6051">
            <v>39613</v>
          </cell>
          <cell r="T6051">
            <v>1707.87</v>
          </cell>
          <cell r="U6051">
            <v>1732.286333333333</v>
          </cell>
          <cell r="V6051">
            <v>1967.1122677595615</v>
          </cell>
        </row>
        <row r="6052">
          <cell r="B6052">
            <v>33685</v>
          </cell>
          <cell r="C6052">
            <v>1</v>
          </cell>
          <cell r="D6052">
            <v>1</v>
          </cell>
          <cell r="Q6052">
            <v>2008</v>
          </cell>
          <cell r="R6052" t="str">
            <v>20086</v>
          </cell>
          <cell r="S6052">
            <v>39614</v>
          </cell>
          <cell r="T6052">
            <v>1707.87</v>
          </cell>
          <cell r="U6052">
            <v>1732.286333333333</v>
          </cell>
          <cell r="V6052">
            <v>1967.1122677595615</v>
          </cell>
        </row>
        <row r="6053">
          <cell r="B6053">
            <v>33686</v>
          </cell>
          <cell r="C6053">
            <v>1</v>
          </cell>
          <cell r="D6053">
            <v>1</v>
          </cell>
          <cell r="Q6053">
            <v>2008</v>
          </cell>
          <cell r="R6053" t="str">
            <v>20086</v>
          </cell>
          <cell r="S6053">
            <v>39615</v>
          </cell>
          <cell r="T6053">
            <v>1707.87</v>
          </cell>
          <cell r="U6053">
            <v>1732.286333333333</v>
          </cell>
          <cell r="V6053">
            <v>1967.1122677595615</v>
          </cell>
        </row>
        <row r="6054">
          <cell r="B6054">
            <v>33687</v>
          </cell>
          <cell r="C6054">
            <v>1</v>
          </cell>
          <cell r="D6054">
            <v>1</v>
          </cell>
          <cell r="Q6054">
            <v>2008</v>
          </cell>
          <cell r="R6054" t="str">
            <v>20086</v>
          </cell>
          <cell r="S6054">
            <v>39616</v>
          </cell>
          <cell r="T6054">
            <v>1684.52</v>
          </cell>
          <cell r="U6054">
            <v>1732.286333333333</v>
          </cell>
          <cell r="V6054">
            <v>1967.1122677595615</v>
          </cell>
        </row>
        <row r="6055">
          <cell r="B6055">
            <v>33688</v>
          </cell>
          <cell r="C6055">
            <v>1</v>
          </cell>
          <cell r="D6055">
            <v>1</v>
          </cell>
          <cell r="Q6055">
            <v>2008</v>
          </cell>
          <cell r="R6055" t="str">
            <v>20086</v>
          </cell>
          <cell r="S6055">
            <v>39617</v>
          </cell>
          <cell r="T6055">
            <v>1655.42</v>
          </cell>
          <cell r="U6055">
            <v>1732.286333333333</v>
          </cell>
          <cell r="V6055">
            <v>1967.1122677595615</v>
          </cell>
        </row>
        <row r="6056">
          <cell r="B6056">
            <v>33689</v>
          </cell>
          <cell r="C6056">
            <v>1</v>
          </cell>
          <cell r="D6056">
            <v>1</v>
          </cell>
          <cell r="Q6056">
            <v>2008</v>
          </cell>
          <cell r="R6056" t="str">
            <v>20086</v>
          </cell>
          <cell r="S6056">
            <v>39618</v>
          </cell>
          <cell r="T6056">
            <v>1652.41</v>
          </cell>
          <cell r="U6056">
            <v>1732.286333333333</v>
          </cell>
          <cell r="V6056">
            <v>1967.1122677595615</v>
          </cell>
        </row>
        <row r="6057">
          <cell r="B6057">
            <v>33690</v>
          </cell>
          <cell r="C6057">
            <v>1</v>
          </cell>
          <cell r="D6057">
            <v>1</v>
          </cell>
          <cell r="Q6057">
            <v>2008</v>
          </cell>
          <cell r="R6057" t="str">
            <v>20086</v>
          </cell>
          <cell r="S6057">
            <v>39619</v>
          </cell>
          <cell r="T6057">
            <v>1670.31</v>
          </cell>
          <cell r="U6057">
            <v>1732.286333333333</v>
          </cell>
          <cell r="V6057">
            <v>1967.1122677595615</v>
          </cell>
        </row>
        <row r="6058">
          <cell r="B6058">
            <v>33691</v>
          </cell>
          <cell r="C6058">
            <v>1</v>
          </cell>
          <cell r="D6058">
            <v>1</v>
          </cell>
          <cell r="Q6058">
            <v>2008</v>
          </cell>
          <cell r="R6058" t="str">
            <v>20086</v>
          </cell>
          <cell r="S6058">
            <v>39620</v>
          </cell>
          <cell r="T6058">
            <v>1678.82</v>
          </cell>
          <cell r="U6058">
            <v>1732.286333333333</v>
          </cell>
          <cell r="V6058">
            <v>1967.1122677595615</v>
          </cell>
        </row>
        <row r="6059">
          <cell r="B6059">
            <v>33692</v>
          </cell>
          <cell r="C6059">
            <v>1</v>
          </cell>
          <cell r="D6059">
            <v>1</v>
          </cell>
          <cell r="Q6059">
            <v>2008</v>
          </cell>
          <cell r="R6059" t="str">
            <v>20086</v>
          </cell>
          <cell r="S6059">
            <v>39621</v>
          </cell>
          <cell r="T6059">
            <v>1678.82</v>
          </cell>
          <cell r="U6059">
            <v>1732.286333333333</v>
          </cell>
          <cell r="V6059">
            <v>1967.1122677595615</v>
          </cell>
        </row>
        <row r="6060">
          <cell r="B6060">
            <v>33693</v>
          </cell>
          <cell r="C6060">
            <v>1</v>
          </cell>
          <cell r="D6060">
            <v>1</v>
          </cell>
          <cell r="Q6060">
            <v>2008</v>
          </cell>
          <cell r="R6060" t="str">
            <v>20086</v>
          </cell>
          <cell r="S6060">
            <v>39622</v>
          </cell>
          <cell r="T6060">
            <v>1678.82</v>
          </cell>
          <cell r="U6060">
            <v>1732.286333333333</v>
          </cell>
          <cell r="V6060">
            <v>1967.1122677595615</v>
          </cell>
        </row>
        <row r="6061">
          <cell r="B6061">
            <v>33694</v>
          </cell>
          <cell r="C6061">
            <v>1</v>
          </cell>
          <cell r="D6061">
            <v>1</v>
          </cell>
          <cell r="Q6061">
            <v>2008</v>
          </cell>
          <cell r="R6061" t="str">
            <v>20086</v>
          </cell>
          <cell r="S6061">
            <v>39623</v>
          </cell>
          <cell r="T6061">
            <v>1713.63</v>
          </cell>
          <cell r="U6061">
            <v>1732.286333333333</v>
          </cell>
          <cell r="V6061">
            <v>1967.1122677595615</v>
          </cell>
        </row>
        <row r="6062">
          <cell r="B6062">
            <v>33695</v>
          </cell>
          <cell r="C6062">
            <v>1</v>
          </cell>
          <cell r="D6062">
            <v>1</v>
          </cell>
          <cell r="Q6062">
            <v>2008</v>
          </cell>
          <cell r="R6062" t="str">
            <v>20086</v>
          </cell>
          <cell r="S6062">
            <v>39624</v>
          </cell>
          <cell r="T6062">
            <v>1748.04</v>
          </cell>
          <cell r="U6062">
            <v>1732.286333333333</v>
          </cell>
          <cell r="V6062">
            <v>1967.1122677595615</v>
          </cell>
        </row>
        <row r="6063">
          <cell r="B6063">
            <v>33696</v>
          </cell>
          <cell r="C6063">
            <v>1</v>
          </cell>
          <cell r="D6063">
            <v>1</v>
          </cell>
          <cell r="Q6063">
            <v>2008</v>
          </cell>
          <cell r="R6063" t="str">
            <v>20086</v>
          </cell>
          <cell r="S6063">
            <v>39625</v>
          </cell>
          <cell r="T6063">
            <v>1783.44</v>
          </cell>
          <cell r="U6063">
            <v>1732.286333333333</v>
          </cell>
          <cell r="V6063">
            <v>1967.1122677595615</v>
          </cell>
        </row>
        <row r="6064">
          <cell r="B6064">
            <v>33697</v>
          </cell>
          <cell r="C6064">
            <v>1</v>
          </cell>
          <cell r="D6064">
            <v>1</v>
          </cell>
          <cell r="Q6064">
            <v>2008</v>
          </cell>
          <cell r="R6064" t="str">
            <v>20086</v>
          </cell>
          <cell r="S6064">
            <v>39626</v>
          </cell>
          <cell r="T6064">
            <v>1832.81</v>
          </cell>
          <cell r="U6064">
            <v>1732.286333333333</v>
          </cell>
          <cell r="V6064">
            <v>1967.1122677595615</v>
          </cell>
        </row>
        <row r="6065">
          <cell r="B6065">
            <v>33698</v>
          </cell>
          <cell r="C6065">
            <v>1</v>
          </cell>
          <cell r="D6065">
            <v>1</v>
          </cell>
          <cell r="Q6065">
            <v>2008</v>
          </cell>
          <cell r="R6065" t="str">
            <v>20086</v>
          </cell>
          <cell r="S6065">
            <v>39627</v>
          </cell>
          <cell r="T6065">
            <v>1923.02</v>
          </cell>
          <cell r="U6065">
            <v>1732.286333333333</v>
          </cell>
          <cell r="V6065">
            <v>1967.1122677595615</v>
          </cell>
        </row>
        <row r="6066">
          <cell r="B6066">
            <v>33699</v>
          </cell>
          <cell r="C6066">
            <v>1</v>
          </cell>
          <cell r="D6066">
            <v>1</v>
          </cell>
          <cell r="Q6066">
            <v>2008</v>
          </cell>
          <cell r="R6066" t="str">
            <v>20086</v>
          </cell>
          <cell r="S6066">
            <v>39628</v>
          </cell>
          <cell r="T6066">
            <v>1923.02</v>
          </cell>
          <cell r="U6066">
            <v>1732.286333333333</v>
          </cell>
          <cell r="V6066">
            <v>1967.1122677595615</v>
          </cell>
        </row>
        <row r="6067">
          <cell r="B6067">
            <v>33700</v>
          </cell>
          <cell r="C6067">
            <v>1</v>
          </cell>
          <cell r="D6067">
            <v>1</v>
          </cell>
          <cell r="Q6067">
            <v>2008</v>
          </cell>
          <cell r="R6067" t="str">
            <v>20086</v>
          </cell>
          <cell r="S6067">
            <v>39629</v>
          </cell>
          <cell r="T6067">
            <v>1923.02</v>
          </cell>
          <cell r="U6067">
            <v>1732.286333333333</v>
          </cell>
          <cell r="V6067">
            <v>1967.1122677595615</v>
          </cell>
        </row>
        <row r="6068">
          <cell r="B6068">
            <v>33701</v>
          </cell>
          <cell r="C6068">
            <v>1</v>
          </cell>
          <cell r="D6068">
            <v>1</v>
          </cell>
          <cell r="Q6068">
            <v>2008</v>
          </cell>
          <cell r="R6068" t="str">
            <v>20087</v>
          </cell>
          <cell r="S6068">
            <v>39630</v>
          </cell>
          <cell r="T6068">
            <v>1923.02</v>
          </cell>
          <cell r="U6068">
            <v>1781.0451612903221</v>
          </cell>
          <cell r="V6068">
            <v>1967.1122677595615</v>
          </cell>
        </row>
        <row r="6069">
          <cell r="B6069">
            <v>33702</v>
          </cell>
          <cell r="C6069">
            <v>1</v>
          </cell>
          <cell r="D6069">
            <v>1</v>
          </cell>
          <cell r="Q6069">
            <v>2008</v>
          </cell>
          <cell r="R6069" t="str">
            <v>20087</v>
          </cell>
          <cell r="S6069">
            <v>39631</v>
          </cell>
          <cell r="T6069">
            <v>1915.44</v>
          </cell>
          <cell r="U6069">
            <v>1781.0451612903221</v>
          </cell>
          <cell r="V6069">
            <v>1967.1122677595615</v>
          </cell>
        </row>
        <row r="6070">
          <cell r="B6070">
            <v>33703</v>
          </cell>
          <cell r="C6070">
            <v>1</v>
          </cell>
          <cell r="D6070">
            <v>1</v>
          </cell>
          <cell r="Q6070">
            <v>2008</v>
          </cell>
          <cell r="R6070" t="str">
            <v>20087</v>
          </cell>
          <cell r="S6070">
            <v>39632</v>
          </cell>
          <cell r="T6070">
            <v>1818.6</v>
          </cell>
          <cell r="U6070">
            <v>1781.0451612903221</v>
          </cell>
          <cell r="V6070">
            <v>1967.1122677595615</v>
          </cell>
        </row>
        <row r="6071">
          <cell r="B6071">
            <v>33704</v>
          </cell>
          <cell r="C6071">
            <v>1</v>
          </cell>
          <cell r="D6071">
            <v>1</v>
          </cell>
          <cell r="Q6071">
            <v>2008</v>
          </cell>
          <cell r="R6071" t="str">
            <v>20087</v>
          </cell>
          <cell r="S6071">
            <v>39633</v>
          </cell>
          <cell r="T6071">
            <v>1748.43</v>
          </cell>
          <cell r="U6071">
            <v>1781.0451612903221</v>
          </cell>
          <cell r="V6071">
            <v>1967.1122677595615</v>
          </cell>
        </row>
        <row r="6072">
          <cell r="B6072">
            <v>33705</v>
          </cell>
          <cell r="C6072">
            <v>1</v>
          </cell>
          <cell r="D6072">
            <v>1</v>
          </cell>
          <cell r="Q6072">
            <v>2008</v>
          </cell>
          <cell r="R6072" t="str">
            <v>20087</v>
          </cell>
          <cell r="S6072">
            <v>39634</v>
          </cell>
          <cell r="T6072">
            <v>1748.43</v>
          </cell>
          <cell r="U6072">
            <v>1781.0451612903221</v>
          </cell>
          <cell r="V6072">
            <v>1967.1122677595615</v>
          </cell>
        </row>
        <row r="6073">
          <cell r="B6073">
            <v>33706</v>
          </cell>
          <cell r="C6073">
            <v>1</v>
          </cell>
          <cell r="D6073">
            <v>1</v>
          </cell>
          <cell r="Q6073">
            <v>2008</v>
          </cell>
          <cell r="R6073" t="str">
            <v>20087</v>
          </cell>
          <cell r="S6073">
            <v>39635</v>
          </cell>
          <cell r="T6073">
            <v>1748.43</v>
          </cell>
          <cell r="U6073">
            <v>1781.0451612903221</v>
          </cell>
          <cell r="V6073">
            <v>1967.1122677595615</v>
          </cell>
        </row>
        <row r="6074">
          <cell r="B6074">
            <v>33707</v>
          </cell>
          <cell r="C6074">
            <v>1</v>
          </cell>
          <cell r="D6074">
            <v>1</v>
          </cell>
          <cell r="Q6074">
            <v>2008</v>
          </cell>
          <cell r="R6074" t="str">
            <v>20087</v>
          </cell>
          <cell r="S6074">
            <v>39636</v>
          </cell>
          <cell r="T6074">
            <v>1748.43</v>
          </cell>
          <cell r="U6074">
            <v>1781.0451612903221</v>
          </cell>
          <cell r="V6074">
            <v>1967.1122677595615</v>
          </cell>
        </row>
        <row r="6075">
          <cell r="B6075">
            <v>33708</v>
          </cell>
          <cell r="C6075">
            <v>1</v>
          </cell>
          <cell r="D6075">
            <v>1</v>
          </cell>
          <cell r="Q6075">
            <v>2008</v>
          </cell>
          <cell r="R6075" t="str">
            <v>20087</v>
          </cell>
          <cell r="S6075">
            <v>39637</v>
          </cell>
          <cell r="T6075">
            <v>1719.48</v>
          </cell>
          <cell r="U6075">
            <v>1781.0451612903221</v>
          </cell>
          <cell r="V6075">
            <v>1967.1122677595615</v>
          </cell>
        </row>
        <row r="6076">
          <cell r="B6076">
            <v>33709</v>
          </cell>
          <cell r="C6076">
            <v>1</v>
          </cell>
          <cell r="D6076">
            <v>1</v>
          </cell>
          <cell r="Q6076">
            <v>2008</v>
          </cell>
          <cell r="R6076" t="str">
            <v>20087</v>
          </cell>
          <cell r="S6076">
            <v>39638</v>
          </cell>
          <cell r="T6076">
            <v>1736.49</v>
          </cell>
          <cell r="U6076">
            <v>1781.0451612903221</v>
          </cell>
          <cell r="V6076">
            <v>1967.1122677595615</v>
          </cell>
        </row>
        <row r="6077">
          <cell r="B6077">
            <v>33710</v>
          </cell>
          <cell r="C6077">
            <v>1</v>
          </cell>
          <cell r="D6077">
            <v>1</v>
          </cell>
          <cell r="Q6077">
            <v>2008</v>
          </cell>
          <cell r="R6077" t="str">
            <v>20087</v>
          </cell>
          <cell r="S6077">
            <v>39639</v>
          </cell>
          <cell r="T6077">
            <v>1728.74</v>
          </cell>
          <cell r="U6077">
            <v>1781.0451612903221</v>
          </cell>
          <cell r="V6077">
            <v>1967.1122677595615</v>
          </cell>
        </row>
        <row r="6078">
          <cell r="B6078">
            <v>33711</v>
          </cell>
          <cell r="C6078">
            <v>1</v>
          </cell>
          <cell r="D6078">
            <v>1</v>
          </cell>
          <cell r="Q6078">
            <v>2008</v>
          </cell>
          <cell r="R6078" t="str">
            <v>20087</v>
          </cell>
          <cell r="S6078">
            <v>39640</v>
          </cell>
          <cell r="T6078">
            <v>1768.09</v>
          </cell>
          <cell r="U6078">
            <v>1781.0451612903221</v>
          </cell>
          <cell r="V6078">
            <v>1967.1122677595615</v>
          </cell>
        </row>
        <row r="6079">
          <cell r="B6079">
            <v>33712</v>
          </cell>
          <cell r="C6079">
            <v>1</v>
          </cell>
          <cell r="D6079">
            <v>1</v>
          </cell>
          <cell r="Q6079">
            <v>2008</v>
          </cell>
          <cell r="R6079" t="str">
            <v>20087</v>
          </cell>
          <cell r="S6079">
            <v>39641</v>
          </cell>
          <cell r="T6079">
            <v>1778.8</v>
          </cell>
          <cell r="U6079">
            <v>1781.0451612903221</v>
          </cell>
          <cell r="V6079">
            <v>1967.1122677595615</v>
          </cell>
        </row>
        <row r="6080">
          <cell r="B6080">
            <v>33713</v>
          </cell>
          <cell r="C6080">
            <v>1</v>
          </cell>
          <cell r="D6080">
            <v>1</v>
          </cell>
          <cell r="Q6080">
            <v>2008</v>
          </cell>
          <cell r="R6080" t="str">
            <v>20087</v>
          </cell>
          <cell r="S6080">
            <v>39642</v>
          </cell>
          <cell r="T6080">
            <v>1778.8</v>
          </cell>
          <cell r="U6080">
            <v>1781.0451612903221</v>
          </cell>
          <cell r="V6080">
            <v>1967.1122677595615</v>
          </cell>
        </row>
        <row r="6081">
          <cell r="B6081">
            <v>33714</v>
          </cell>
          <cell r="C6081">
            <v>1</v>
          </cell>
          <cell r="D6081">
            <v>1</v>
          </cell>
          <cell r="Q6081">
            <v>2008</v>
          </cell>
          <cell r="R6081" t="str">
            <v>20087</v>
          </cell>
          <cell r="S6081">
            <v>39643</v>
          </cell>
          <cell r="T6081">
            <v>1778.8</v>
          </cell>
          <cell r="U6081">
            <v>1781.0451612903221</v>
          </cell>
          <cell r="V6081">
            <v>1967.1122677595615</v>
          </cell>
        </row>
        <row r="6082">
          <cell r="B6082">
            <v>33715</v>
          </cell>
          <cell r="C6082">
            <v>1</v>
          </cell>
          <cell r="D6082">
            <v>1</v>
          </cell>
          <cell r="Q6082">
            <v>2008</v>
          </cell>
          <cell r="R6082" t="str">
            <v>20087</v>
          </cell>
          <cell r="S6082">
            <v>39644</v>
          </cell>
          <cell r="T6082">
            <v>1753.51</v>
          </cell>
          <cell r="U6082">
            <v>1781.0451612903221</v>
          </cell>
          <cell r="V6082">
            <v>1967.1122677595615</v>
          </cell>
        </row>
        <row r="6083">
          <cell r="B6083">
            <v>33716</v>
          </cell>
          <cell r="C6083">
            <v>1</v>
          </cell>
          <cell r="D6083">
            <v>1</v>
          </cell>
          <cell r="Q6083">
            <v>2008</v>
          </cell>
          <cell r="R6083" t="str">
            <v>20087</v>
          </cell>
          <cell r="S6083">
            <v>39645</v>
          </cell>
          <cell r="T6083">
            <v>1777.17</v>
          </cell>
          <cell r="U6083">
            <v>1781.0451612903221</v>
          </cell>
          <cell r="V6083">
            <v>1967.1122677595615</v>
          </cell>
        </row>
        <row r="6084">
          <cell r="B6084">
            <v>33717</v>
          </cell>
          <cell r="C6084">
            <v>1</v>
          </cell>
          <cell r="D6084">
            <v>1</v>
          </cell>
          <cell r="Q6084">
            <v>2008</v>
          </cell>
          <cell r="R6084" t="str">
            <v>20087</v>
          </cell>
          <cell r="S6084">
            <v>39646</v>
          </cell>
          <cell r="T6084">
            <v>1768.53</v>
          </cell>
          <cell r="U6084">
            <v>1781.0451612903221</v>
          </cell>
          <cell r="V6084">
            <v>1967.1122677595615</v>
          </cell>
        </row>
        <row r="6085">
          <cell r="B6085">
            <v>33718</v>
          </cell>
          <cell r="C6085">
            <v>1</v>
          </cell>
          <cell r="D6085">
            <v>1</v>
          </cell>
          <cell r="Q6085">
            <v>2008</v>
          </cell>
          <cell r="R6085" t="str">
            <v>20087</v>
          </cell>
          <cell r="S6085">
            <v>39647</v>
          </cell>
          <cell r="T6085">
            <v>1757.79</v>
          </cell>
          <cell r="U6085">
            <v>1781.0451612903221</v>
          </cell>
          <cell r="V6085">
            <v>1967.1122677595615</v>
          </cell>
        </row>
        <row r="6086">
          <cell r="B6086">
            <v>33719</v>
          </cell>
          <cell r="C6086">
            <v>1</v>
          </cell>
          <cell r="D6086">
            <v>1</v>
          </cell>
          <cell r="Q6086">
            <v>2008</v>
          </cell>
          <cell r="R6086" t="str">
            <v>20087</v>
          </cell>
          <cell r="S6086">
            <v>39648</v>
          </cell>
          <cell r="T6086">
            <v>1788.24</v>
          </cell>
          <cell r="U6086">
            <v>1781.0451612903221</v>
          </cell>
          <cell r="V6086">
            <v>1967.1122677595615</v>
          </cell>
        </row>
        <row r="6087">
          <cell r="B6087">
            <v>33720</v>
          </cell>
          <cell r="C6087">
            <v>1</v>
          </cell>
          <cell r="D6087">
            <v>1</v>
          </cell>
          <cell r="Q6087">
            <v>2008</v>
          </cell>
          <cell r="R6087" t="str">
            <v>20087</v>
          </cell>
          <cell r="S6087">
            <v>39649</v>
          </cell>
          <cell r="T6087">
            <v>1788.24</v>
          </cell>
          <cell r="U6087">
            <v>1781.0451612903221</v>
          </cell>
          <cell r="V6087">
            <v>1967.1122677595615</v>
          </cell>
        </row>
        <row r="6088">
          <cell r="B6088">
            <v>33721</v>
          </cell>
          <cell r="C6088">
            <v>1</v>
          </cell>
          <cell r="D6088">
            <v>1</v>
          </cell>
          <cell r="Q6088">
            <v>2008</v>
          </cell>
          <cell r="R6088" t="str">
            <v>20087</v>
          </cell>
          <cell r="S6088">
            <v>39650</v>
          </cell>
          <cell r="T6088">
            <v>1788.24</v>
          </cell>
          <cell r="U6088">
            <v>1781.0451612903221</v>
          </cell>
          <cell r="V6088">
            <v>1967.1122677595615</v>
          </cell>
        </row>
        <row r="6089">
          <cell r="B6089">
            <v>33722</v>
          </cell>
          <cell r="C6089">
            <v>1</v>
          </cell>
          <cell r="D6089">
            <v>1</v>
          </cell>
          <cell r="Q6089">
            <v>2008</v>
          </cell>
          <cell r="R6089" t="str">
            <v>20087</v>
          </cell>
          <cell r="S6089">
            <v>39651</v>
          </cell>
          <cell r="T6089">
            <v>1802.01</v>
          </cell>
          <cell r="U6089">
            <v>1781.0451612903221</v>
          </cell>
          <cell r="V6089">
            <v>1967.1122677595615</v>
          </cell>
        </row>
        <row r="6090">
          <cell r="B6090">
            <v>33723</v>
          </cell>
          <cell r="C6090">
            <v>1</v>
          </cell>
          <cell r="D6090">
            <v>1</v>
          </cell>
          <cell r="Q6090">
            <v>2008</v>
          </cell>
          <cell r="R6090" t="str">
            <v>20087</v>
          </cell>
          <cell r="S6090">
            <v>39652</v>
          </cell>
          <cell r="T6090">
            <v>1797.43</v>
          </cell>
          <cell r="U6090">
            <v>1781.0451612903221</v>
          </cell>
          <cell r="V6090">
            <v>1967.1122677595615</v>
          </cell>
        </row>
        <row r="6091">
          <cell r="B6091">
            <v>33724</v>
          </cell>
          <cell r="C6091">
            <v>1</v>
          </cell>
          <cell r="D6091">
            <v>1</v>
          </cell>
          <cell r="Q6091">
            <v>2008</v>
          </cell>
          <cell r="R6091" t="str">
            <v>20087</v>
          </cell>
          <cell r="S6091">
            <v>39653</v>
          </cell>
          <cell r="T6091">
            <v>1772.25</v>
          </cell>
          <cell r="U6091">
            <v>1781.0451612903221</v>
          </cell>
          <cell r="V6091">
            <v>1967.1122677595615</v>
          </cell>
        </row>
        <row r="6092">
          <cell r="B6092">
            <v>33725</v>
          </cell>
          <cell r="C6092">
            <v>1</v>
          </cell>
          <cell r="D6092">
            <v>1</v>
          </cell>
          <cell r="Q6092">
            <v>2008</v>
          </cell>
          <cell r="R6092" t="str">
            <v>20087</v>
          </cell>
          <cell r="S6092">
            <v>39654</v>
          </cell>
          <cell r="T6092">
            <v>1777.1</v>
          </cell>
          <cell r="U6092">
            <v>1781.0451612903221</v>
          </cell>
          <cell r="V6092">
            <v>1967.1122677595615</v>
          </cell>
        </row>
        <row r="6093">
          <cell r="B6093">
            <v>33726</v>
          </cell>
          <cell r="C6093">
            <v>1</v>
          </cell>
          <cell r="D6093">
            <v>1</v>
          </cell>
          <cell r="Q6093">
            <v>2008</v>
          </cell>
          <cell r="R6093" t="str">
            <v>20087</v>
          </cell>
          <cell r="S6093">
            <v>39655</v>
          </cell>
          <cell r="T6093">
            <v>1785.17</v>
          </cell>
          <cell r="U6093">
            <v>1781.0451612903221</v>
          </cell>
          <cell r="V6093">
            <v>1967.1122677595615</v>
          </cell>
        </row>
        <row r="6094">
          <cell r="B6094">
            <v>33727</v>
          </cell>
          <cell r="C6094">
            <v>1</v>
          </cell>
          <cell r="D6094">
            <v>1</v>
          </cell>
          <cell r="Q6094">
            <v>2008</v>
          </cell>
          <cell r="R6094" t="str">
            <v>20087</v>
          </cell>
          <cell r="S6094">
            <v>39656</v>
          </cell>
          <cell r="T6094">
            <v>1785.17</v>
          </cell>
          <cell r="U6094">
            <v>1781.0451612903221</v>
          </cell>
          <cell r="V6094">
            <v>1967.1122677595615</v>
          </cell>
        </row>
        <row r="6095">
          <cell r="B6095">
            <v>33728</v>
          </cell>
          <cell r="C6095">
            <v>1</v>
          </cell>
          <cell r="D6095">
            <v>1</v>
          </cell>
          <cell r="Q6095">
            <v>2008</v>
          </cell>
          <cell r="R6095" t="str">
            <v>20087</v>
          </cell>
          <cell r="S6095">
            <v>39657</v>
          </cell>
          <cell r="T6095">
            <v>1785.17</v>
          </cell>
          <cell r="U6095">
            <v>1781.0451612903221</v>
          </cell>
          <cell r="V6095">
            <v>1967.1122677595615</v>
          </cell>
        </row>
        <row r="6096">
          <cell r="B6096">
            <v>33729</v>
          </cell>
          <cell r="C6096">
            <v>1</v>
          </cell>
          <cell r="D6096">
            <v>1</v>
          </cell>
          <cell r="Q6096">
            <v>2008</v>
          </cell>
          <cell r="R6096" t="str">
            <v>20087</v>
          </cell>
          <cell r="S6096">
            <v>39658</v>
          </cell>
          <cell r="T6096">
            <v>1764.48</v>
          </cell>
          <cell r="U6096">
            <v>1781.0451612903221</v>
          </cell>
          <cell r="V6096">
            <v>1967.1122677595615</v>
          </cell>
        </row>
        <row r="6097">
          <cell r="B6097">
            <v>33730</v>
          </cell>
          <cell r="C6097">
            <v>1</v>
          </cell>
          <cell r="D6097">
            <v>1</v>
          </cell>
          <cell r="Q6097">
            <v>2008</v>
          </cell>
          <cell r="R6097" t="str">
            <v>20087</v>
          </cell>
          <cell r="S6097">
            <v>39659</v>
          </cell>
          <cell r="T6097">
            <v>1789.68</v>
          </cell>
          <cell r="U6097">
            <v>1781.0451612903221</v>
          </cell>
          <cell r="V6097">
            <v>1967.1122677595615</v>
          </cell>
        </row>
        <row r="6098">
          <cell r="B6098">
            <v>33731</v>
          </cell>
          <cell r="C6098">
            <v>1</v>
          </cell>
          <cell r="D6098">
            <v>1</v>
          </cell>
          <cell r="Q6098">
            <v>2008</v>
          </cell>
          <cell r="R6098" t="str">
            <v>20087</v>
          </cell>
          <cell r="S6098">
            <v>39660</v>
          </cell>
          <cell r="T6098">
            <v>1792.24</v>
          </cell>
          <cell r="U6098">
            <v>1781.0451612903221</v>
          </cell>
          <cell r="V6098">
            <v>1967.1122677595615</v>
          </cell>
        </row>
        <row r="6099">
          <cell r="B6099">
            <v>33732</v>
          </cell>
          <cell r="C6099">
            <v>1</v>
          </cell>
          <cell r="D6099">
            <v>1</v>
          </cell>
          <cell r="Q6099">
            <v>2008</v>
          </cell>
          <cell r="R6099" t="str">
            <v>20088</v>
          </cell>
          <cell r="S6099">
            <v>39661</v>
          </cell>
          <cell r="T6099">
            <v>1800.54</v>
          </cell>
          <cell r="U6099">
            <v>1847.4774193548385</v>
          </cell>
          <cell r="V6099">
            <v>1967.1122677595615</v>
          </cell>
        </row>
        <row r="6100">
          <cell r="B6100">
            <v>33733</v>
          </cell>
          <cell r="C6100">
            <v>1</v>
          </cell>
          <cell r="D6100">
            <v>1</v>
          </cell>
          <cell r="Q6100">
            <v>2008</v>
          </cell>
          <cell r="R6100" t="str">
            <v>20088</v>
          </cell>
          <cell r="S6100">
            <v>39662</v>
          </cell>
          <cell r="T6100">
            <v>1779.97</v>
          </cell>
          <cell r="U6100">
            <v>1847.4774193548385</v>
          </cell>
          <cell r="V6100">
            <v>1967.1122677595615</v>
          </cell>
        </row>
        <row r="6101">
          <cell r="B6101">
            <v>33734</v>
          </cell>
          <cell r="C6101">
            <v>1</v>
          </cell>
          <cell r="D6101">
            <v>1</v>
          </cell>
          <cell r="Q6101">
            <v>2008</v>
          </cell>
          <cell r="R6101" t="str">
            <v>20088</v>
          </cell>
          <cell r="S6101">
            <v>39663</v>
          </cell>
          <cell r="T6101">
            <v>1779.97</v>
          </cell>
          <cell r="U6101">
            <v>1847.4774193548385</v>
          </cell>
          <cell r="V6101">
            <v>1967.1122677595615</v>
          </cell>
        </row>
        <row r="6102">
          <cell r="B6102">
            <v>33735</v>
          </cell>
          <cell r="C6102">
            <v>1</v>
          </cell>
          <cell r="D6102">
            <v>1</v>
          </cell>
          <cell r="Q6102">
            <v>2008</v>
          </cell>
          <cell r="R6102" t="str">
            <v>20088</v>
          </cell>
          <cell r="S6102">
            <v>39664</v>
          </cell>
          <cell r="T6102">
            <v>1779.97</v>
          </cell>
          <cell r="U6102">
            <v>1847.4774193548385</v>
          </cell>
          <cell r="V6102">
            <v>1967.1122677595615</v>
          </cell>
        </row>
        <row r="6103">
          <cell r="B6103">
            <v>33736</v>
          </cell>
          <cell r="C6103">
            <v>1</v>
          </cell>
          <cell r="D6103">
            <v>1</v>
          </cell>
          <cell r="Q6103">
            <v>2008</v>
          </cell>
          <cell r="R6103" t="str">
            <v>20088</v>
          </cell>
          <cell r="S6103">
            <v>39665</v>
          </cell>
          <cell r="T6103">
            <v>1771.31</v>
          </cell>
          <cell r="U6103">
            <v>1847.4774193548385</v>
          </cell>
          <cell r="V6103">
            <v>1967.1122677595615</v>
          </cell>
        </row>
        <row r="6104">
          <cell r="B6104">
            <v>33737</v>
          </cell>
          <cell r="C6104">
            <v>1</v>
          </cell>
          <cell r="D6104">
            <v>1</v>
          </cell>
          <cell r="Q6104">
            <v>2008</v>
          </cell>
          <cell r="R6104" t="str">
            <v>20088</v>
          </cell>
          <cell r="S6104">
            <v>39666</v>
          </cell>
          <cell r="T6104">
            <v>1772.16</v>
          </cell>
          <cell r="U6104">
            <v>1847.4774193548385</v>
          </cell>
          <cell r="V6104">
            <v>1967.1122677595615</v>
          </cell>
        </row>
        <row r="6105">
          <cell r="B6105">
            <v>33738</v>
          </cell>
          <cell r="C6105">
            <v>1</v>
          </cell>
          <cell r="D6105">
            <v>1</v>
          </cell>
          <cell r="Q6105">
            <v>2008</v>
          </cell>
          <cell r="R6105" t="str">
            <v>20088</v>
          </cell>
          <cell r="S6105">
            <v>39667</v>
          </cell>
          <cell r="T6105">
            <v>1782.92</v>
          </cell>
          <cell r="U6105">
            <v>1847.4774193548385</v>
          </cell>
          <cell r="V6105">
            <v>1967.1122677595615</v>
          </cell>
        </row>
        <row r="6106">
          <cell r="B6106">
            <v>33739</v>
          </cell>
          <cell r="C6106">
            <v>1</v>
          </cell>
          <cell r="D6106">
            <v>1</v>
          </cell>
          <cell r="Q6106">
            <v>2008</v>
          </cell>
          <cell r="R6106" t="str">
            <v>20088</v>
          </cell>
          <cell r="S6106">
            <v>39668</v>
          </cell>
          <cell r="T6106">
            <v>1782.92</v>
          </cell>
          <cell r="U6106">
            <v>1847.4774193548385</v>
          </cell>
          <cell r="V6106">
            <v>1967.1122677595615</v>
          </cell>
        </row>
        <row r="6107">
          <cell r="B6107">
            <v>33740</v>
          </cell>
          <cell r="C6107">
            <v>1</v>
          </cell>
          <cell r="D6107">
            <v>1</v>
          </cell>
          <cell r="Q6107">
            <v>2008</v>
          </cell>
          <cell r="R6107" t="str">
            <v>20088</v>
          </cell>
          <cell r="S6107">
            <v>39669</v>
          </cell>
          <cell r="T6107">
            <v>1816.25</v>
          </cell>
          <cell r="U6107">
            <v>1847.4774193548385</v>
          </cell>
          <cell r="V6107">
            <v>1967.1122677595615</v>
          </cell>
        </row>
        <row r="6108">
          <cell r="B6108">
            <v>33741</v>
          </cell>
          <cell r="C6108">
            <v>1</v>
          </cell>
          <cell r="D6108">
            <v>1</v>
          </cell>
          <cell r="Q6108">
            <v>2008</v>
          </cell>
          <cell r="R6108" t="str">
            <v>20088</v>
          </cell>
          <cell r="S6108">
            <v>39670</v>
          </cell>
          <cell r="T6108">
            <v>1816.25</v>
          </cell>
          <cell r="U6108">
            <v>1847.4774193548385</v>
          </cell>
          <cell r="V6108">
            <v>1967.1122677595615</v>
          </cell>
        </row>
        <row r="6109">
          <cell r="B6109">
            <v>33742</v>
          </cell>
          <cell r="C6109">
            <v>1</v>
          </cell>
          <cell r="D6109">
            <v>1</v>
          </cell>
          <cell r="Q6109">
            <v>2008</v>
          </cell>
          <cell r="R6109" t="str">
            <v>20088</v>
          </cell>
          <cell r="S6109">
            <v>39671</v>
          </cell>
          <cell r="T6109">
            <v>1816.25</v>
          </cell>
          <cell r="U6109">
            <v>1847.4774193548385</v>
          </cell>
          <cell r="V6109">
            <v>1967.1122677595615</v>
          </cell>
        </row>
        <row r="6110">
          <cell r="B6110">
            <v>33743</v>
          </cell>
          <cell r="C6110">
            <v>1</v>
          </cell>
          <cell r="D6110">
            <v>1</v>
          </cell>
          <cell r="Q6110">
            <v>2008</v>
          </cell>
          <cell r="R6110" t="str">
            <v>20088</v>
          </cell>
          <cell r="S6110">
            <v>39672</v>
          </cell>
          <cell r="T6110">
            <v>1821.76</v>
          </cell>
          <cell r="U6110">
            <v>1847.4774193548385</v>
          </cell>
          <cell r="V6110">
            <v>1967.1122677595615</v>
          </cell>
        </row>
        <row r="6111">
          <cell r="B6111">
            <v>33744</v>
          </cell>
          <cell r="C6111">
            <v>1</v>
          </cell>
          <cell r="D6111">
            <v>1</v>
          </cell>
          <cell r="Q6111">
            <v>2008</v>
          </cell>
          <cell r="R6111" t="str">
            <v>20088</v>
          </cell>
          <cell r="S6111">
            <v>39673</v>
          </cell>
          <cell r="T6111">
            <v>1836.25</v>
          </cell>
          <cell r="U6111">
            <v>1847.4774193548385</v>
          </cell>
          <cell r="V6111">
            <v>1967.1122677595615</v>
          </cell>
        </row>
        <row r="6112">
          <cell r="B6112">
            <v>33745</v>
          </cell>
          <cell r="C6112">
            <v>1</v>
          </cell>
          <cell r="D6112">
            <v>1</v>
          </cell>
          <cell r="Q6112">
            <v>2008</v>
          </cell>
          <cell r="R6112" t="str">
            <v>20088</v>
          </cell>
          <cell r="S6112">
            <v>39674</v>
          </cell>
          <cell r="T6112">
            <v>1854.16</v>
          </cell>
          <cell r="U6112">
            <v>1847.4774193548385</v>
          </cell>
          <cell r="V6112">
            <v>1967.1122677595615</v>
          </cell>
        </row>
        <row r="6113">
          <cell r="B6113">
            <v>33746</v>
          </cell>
          <cell r="C6113">
            <v>1</v>
          </cell>
          <cell r="D6113">
            <v>1</v>
          </cell>
          <cell r="Q6113">
            <v>2008</v>
          </cell>
          <cell r="R6113" t="str">
            <v>20088</v>
          </cell>
          <cell r="S6113">
            <v>39675</v>
          </cell>
          <cell r="T6113">
            <v>1853.45</v>
          </cell>
          <cell r="U6113">
            <v>1847.4774193548385</v>
          </cell>
          <cell r="V6113">
            <v>1967.1122677595615</v>
          </cell>
        </row>
        <row r="6114">
          <cell r="B6114">
            <v>33747</v>
          </cell>
          <cell r="C6114">
            <v>1</v>
          </cell>
          <cell r="D6114">
            <v>1</v>
          </cell>
          <cell r="Q6114">
            <v>2008</v>
          </cell>
          <cell r="R6114" t="str">
            <v>20088</v>
          </cell>
          <cell r="S6114">
            <v>39676</v>
          </cell>
          <cell r="T6114">
            <v>1882.11</v>
          </cell>
          <cell r="U6114">
            <v>1847.4774193548385</v>
          </cell>
          <cell r="V6114">
            <v>1967.1122677595615</v>
          </cell>
        </row>
        <row r="6115">
          <cell r="B6115">
            <v>33748</v>
          </cell>
          <cell r="C6115">
            <v>1</v>
          </cell>
          <cell r="D6115">
            <v>1</v>
          </cell>
          <cell r="Q6115">
            <v>2008</v>
          </cell>
          <cell r="R6115" t="str">
            <v>20088</v>
          </cell>
          <cell r="S6115">
            <v>39677</v>
          </cell>
          <cell r="T6115">
            <v>1882.11</v>
          </cell>
          <cell r="U6115">
            <v>1847.4774193548385</v>
          </cell>
          <cell r="V6115">
            <v>1967.1122677595615</v>
          </cell>
        </row>
        <row r="6116">
          <cell r="B6116">
            <v>33749</v>
          </cell>
          <cell r="C6116">
            <v>1</v>
          </cell>
          <cell r="D6116">
            <v>1</v>
          </cell>
          <cell r="Q6116">
            <v>2008</v>
          </cell>
          <cell r="R6116" t="str">
            <v>20088</v>
          </cell>
          <cell r="S6116">
            <v>39678</v>
          </cell>
          <cell r="T6116">
            <v>1882.11</v>
          </cell>
          <cell r="U6116">
            <v>1847.4774193548385</v>
          </cell>
          <cell r="V6116">
            <v>1967.1122677595615</v>
          </cell>
        </row>
        <row r="6117">
          <cell r="B6117">
            <v>33750</v>
          </cell>
          <cell r="C6117">
            <v>1</v>
          </cell>
          <cell r="D6117">
            <v>1</v>
          </cell>
          <cell r="Q6117">
            <v>2008</v>
          </cell>
          <cell r="R6117" t="str">
            <v>20088</v>
          </cell>
          <cell r="S6117">
            <v>39679</v>
          </cell>
          <cell r="T6117">
            <v>1882.11</v>
          </cell>
          <cell r="U6117">
            <v>1847.4774193548385</v>
          </cell>
          <cell r="V6117">
            <v>1967.1122677595615</v>
          </cell>
        </row>
        <row r="6118">
          <cell r="B6118">
            <v>33751</v>
          </cell>
          <cell r="C6118">
            <v>1</v>
          </cell>
          <cell r="D6118">
            <v>1</v>
          </cell>
          <cell r="Q6118">
            <v>2008</v>
          </cell>
          <cell r="R6118" t="str">
            <v>20088</v>
          </cell>
          <cell r="S6118">
            <v>39680</v>
          </cell>
          <cell r="T6118">
            <v>1891.99</v>
          </cell>
          <cell r="U6118">
            <v>1847.4774193548385</v>
          </cell>
          <cell r="V6118">
            <v>1967.1122677595615</v>
          </cell>
        </row>
        <row r="6119">
          <cell r="B6119">
            <v>33752</v>
          </cell>
          <cell r="C6119">
            <v>1</v>
          </cell>
          <cell r="D6119">
            <v>1</v>
          </cell>
          <cell r="Q6119">
            <v>2008</v>
          </cell>
          <cell r="R6119" t="str">
            <v>20088</v>
          </cell>
          <cell r="S6119">
            <v>39681</v>
          </cell>
          <cell r="T6119">
            <v>1880.69</v>
          </cell>
          <cell r="U6119">
            <v>1847.4774193548385</v>
          </cell>
          <cell r="V6119">
            <v>1967.1122677595615</v>
          </cell>
        </row>
        <row r="6120">
          <cell r="B6120">
            <v>33753</v>
          </cell>
          <cell r="C6120">
            <v>1</v>
          </cell>
          <cell r="D6120">
            <v>1</v>
          </cell>
          <cell r="Q6120">
            <v>2008</v>
          </cell>
          <cell r="R6120" t="str">
            <v>20088</v>
          </cell>
          <cell r="S6120">
            <v>39682</v>
          </cell>
          <cell r="T6120">
            <v>1864.26</v>
          </cell>
          <cell r="U6120">
            <v>1847.4774193548385</v>
          </cell>
          <cell r="V6120">
            <v>1967.1122677595615</v>
          </cell>
        </row>
        <row r="6121">
          <cell r="B6121">
            <v>33754</v>
          </cell>
          <cell r="C6121">
            <v>1</v>
          </cell>
          <cell r="D6121">
            <v>1</v>
          </cell>
          <cell r="Q6121">
            <v>2008</v>
          </cell>
          <cell r="R6121" t="str">
            <v>20088</v>
          </cell>
          <cell r="S6121">
            <v>39683</v>
          </cell>
          <cell r="T6121">
            <v>1872.07</v>
          </cell>
          <cell r="U6121">
            <v>1847.4774193548385</v>
          </cell>
          <cell r="V6121">
            <v>1967.1122677595615</v>
          </cell>
        </row>
        <row r="6122">
          <cell r="B6122">
            <v>33755</v>
          </cell>
          <cell r="C6122">
            <v>1</v>
          </cell>
          <cell r="D6122">
            <v>1</v>
          </cell>
          <cell r="Q6122">
            <v>2008</v>
          </cell>
          <cell r="R6122" t="str">
            <v>20088</v>
          </cell>
          <cell r="S6122">
            <v>39684</v>
          </cell>
          <cell r="T6122">
            <v>1872.07</v>
          </cell>
          <cell r="U6122">
            <v>1847.4774193548385</v>
          </cell>
          <cell r="V6122">
            <v>1967.1122677595615</v>
          </cell>
        </row>
        <row r="6123">
          <cell r="B6123">
            <v>33756</v>
          </cell>
          <cell r="C6123">
            <v>1</v>
          </cell>
          <cell r="D6123">
            <v>1</v>
          </cell>
          <cell r="Q6123">
            <v>2008</v>
          </cell>
          <cell r="R6123" t="str">
            <v>20088</v>
          </cell>
          <cell r="S6123">
            <v>39685</v>
          </cell>
          <cell r="T6123">
            <v>1872.07</v>
          </cell>
          <cell r="U6123">
            <v>1847.4774193548385</v>
          </cell>
          <cell r="V6123">
            <v>1967.1122677595615</v>
          </cell>
        </row>
        <row r="6124">
          <cell r="B6124">
            <v>33757</v>
          </cell>
          <cell r="C6124">
            <v>1</v>
          </cell>
          <cell r="D6124">
            <v>1</v>
          </cell>
          <cell r="Q6124">
            <v>2008</v>
          </cell>
          <cell r="R6124" t="str">
            <v>20088</v>
          </cell>
          <cell r="S6124">
            <v>39686</v>
          </cell>
          <cell r="T6124">
            <v>1873.94</v>
          </cell>
          <cell r="U6124">
            <v>1847.4774193548385</v>
          </cell>
          <cell r="V6124">
            <v>1967.1122677595615</v>
          </cell>
        </row>
        <row r="6125">
          <cell r="B6125">
            <v>33758</v>
          </cell>
          <cell r="C6125">
            <v>1</v>
          </cell>
          <cell r="D6125">
            <v>1</v>
          </cell>
          <cell r="Q6125">
            <v>2008</v>
          </cell>
          <cell r="R6125" t="str">
            <v>20088</v>
          </cell>
          <cell r="S6125">
            <v>39687</v>
          </cell>
          <cell r="T6125">
            <v>1892.06</v>
          </cell>
          <cell r="U6125">
            <v>1847.4774193548385</v>
          </cell>
          <cell r="V6125">
            <v>1967.1122677595615</v>
          </cell>
        </row>
        <row r="6126">
          <cell r="B6126">
            <v>33759</v>
          </cell>
          <cell r="C6126">
            <v>1</v>
          </cell>
          <cell r="D6126">
            <v>1</v>
          </cell>
          <cell r="Q6126">
            <v>2008</v>
          </cell>
          <cell r="R6126" t="str">
            <v>20088</v>
          </cell>
          <cell r="S6126">
            <v>39688</v>
          </cell>
          <cell r="T6126">
            <v>1887.71</v>
          </cell>
          <cell r="U6126">
            <v>1847.4774193548385</v>
          </cell>
          <cell r="V6126">
            <v>1967.1122677595615</v>
          </cell>
        </row>
        <row r="6127">
          <cell r="B6127">
            <v>33760</v>
          </cell>
          <cell r="C6127">
            <v>1</v>
          </cell>
          <cell r="D6127">
            <v>1</v>
          </cell>
          <cell r="Q6127">
            <v>2008</v>
          </cell>
          <cell r="R6127" t="str">
            <v>20088</v>
          </cell>
          <cell r="S6127">
            <v>39689</v>
          </cell>
          <cell r="T6127">
            <v>1907.97</v>
          </cell>
          <cell r="U6127">
            <v>1847.4774193548385</v>
          </cell>
          <cell r="V6127">
            <v>1967.1122677595615</v>
          </cell>
        </row>
        <row r="6128">
          <cell r="B6128">
            <v>33761</v>
          </cell>
          <cell r="C6128">
            <v>1</v>
          </cell>
          <cell r="D6128">
            <v>1</v>
          </cell>
          <cell r="Q6128">
            <v>2008</v>
          </cell>
          <cell r="R6128" t="str">
            <v>20088</v>
          </cell>
          <cell r="S6128">
            <v>39690</v>
          </cell>
          <cell r="T6128">
            <v>1932.2</v>
          </cell>
          <cell r="U6128">
            <v>1847.4774193548385</v>
          </cell>
          <cell r="V6128">
            <v>1967.1122677595615</v>
          </cell>
        </row>
        <row r="6129">
          <cell r="B6129">
            <v>33762</v>
          </cell>
          <cell r="C6129">
            <v>1</v>
          </cell>
          <cell r="D6129">
            <v>1</v>
          </cell>
          <cell r="Q6129">
            <v>2008</v>
          </cell>
          <cell r="R6129" t="str">
            <v>20088</v>
          </cell>
          <cell r="S6129">
            <v>39691</v>
          </cell>
          <cell r="T6129">
            <v>1932.2</v>
          </cell>
          <cell r="U6129">
            <v>1847.4774193548385</v>
          </cell>
          <cell r="V6129">
            <v>1967.1122677595615</v>
          </cell>
        </row>
        <row r="6130">
          <cell r="B6130">
            <v>33763</v>
          </cell>
          <cell r="C6130">
            <v>1</v>
          </cell>
          <cell r="D6130">
            <v>1</v>
          </cell>
          <cell r="Q6130">
            <v>2008</v>
          </cell>
          <cell r="R6130" t="str">
            <v>20089</v>
          </cell>
          <cell r="S6130">
            <v>39692</v>
          </cell>
          <cell r="T6130">
            <v>1932.2</v>
          </cell>
          <cell r="U6130">
            <v>2066.1869999999999</v>
          </cell>
          <cell r="V6130">
            <v>1967.1122677595615</v>
          </cell>
        </row>
        <row r="6131">
          <cell r="B6131">
            <v>33764</v>
          </cell>
          <cell r="C6131">
            <v>1</v>
          </cell>
          <cell r="D6131">
            <v>1</v>
          </cell>
          <cell r="Q6131">
            <v>2008</v>
          </cell>
          <cell r="R6131" t="str">
            <v>20089</v>
          </cell>
          <cell r="S6131">
            <v>39693</v>
          </cell>
          <cell r="T6131">
            <v>1932.2</v>
          </cell>
          <cell r="U6131">
            <v>2066.1869999999999</v>
          </cell>
          <cell r="V6131">
            <v>1967.1122677595615</v>
          </cell>
        </row>
        <row r="6132">
          <cell r="B6132">
            <v>33765</v>
          </cell>
          <cell r="C6132">
            <v>1</v>
          </cell>
          <cell r="D6132">
            <v>1</v>
          </cell>
          <cell r="Q6132">
            <v>2008</v>
          </cell>
          <cell r="R6132" t="str">
            <v>20089</v>
          </cell>
          <cell r="S6132">
            <v>39694</v>
          </cell>
          <cell r="T6132">
            <v>1975.1</v>
          </cell>
          <cell r="U6132">
            <v>2066.1869999999999</v>
          </cell>
          <cell r="V6132">
            <v>1967.1122677595615</v>
          </cell>
        </row>
        <row r="6133">
          <cell r="B6133">
            <v>33766</v>
          </cell>
          <cell r="C6133">
            <v>1</v>
          </cell>
          <cell r="D6133">
            <v>1</v>
          </cell>
          <cell r="Q6133">
            <v>2008</v>
          </cell>
          <cell r="R6133" t="str">
            <v>20089</v>
          </cell>
          <cell r="S6133">
            <v>39695</v>
          </cell>
          <cell r="T6133">
            <v>1992.59</v>
          </cell>
          <cell r="U6133">
            <v>2066.1869999999999</v>
          </cell>
          <cell r="V6133">
            <v>1967.1122677595615</v>
          </cell>
        </row>
        <row r="6134">
          <cell r="B6134">
            <v>33767</v>
          </cell>
          <cell r="C6134">
            <v>1</v>
          </cell>
          <cell r="D6134">
            <v>1</v>
          </cell>
          <cell r="Q6134">
            <v>2008</v>
          </cell>
          <cell r="R6134" t="str">
            <v>20089</v>
          </cell>
          <cell r="S6134">
            <v>39696</v>
          </cell>
          <cell r="T6134">
            <v>2017.53</v>
          </cell>
          <cell r="U6134">
            <v>2066.1869999999999</v>
          </cell>
          <cell r="V6134">
            <v>1967.1122677595615</v>
          </cell>
        </row>
        <row r="6135">
          <cell r="B6135">
            <v>33768</v>
          </cell>
          <cell r="C6135">
            <v>1</v>
          </cell>
          <cell r="D6135">
            <v>1</v>
          </cell>
          <cell r="Q6135">
            <v>2008</v>
          </cell>
          <cell r="R6135" t="str">
            <v>20089</v>
          </cell>
          <cell r="S6135">
            <v>39697</v>
          </cell>
          <cell r="T6135">
            <v>2041.81</v>
          </cell>
          <cell r="U6135">
            <v>2066.1869999999999</v>
          </cell>
          <cell r="V6135">
            <v>1967.1122677595615</v>
          </cell>
        </row>
        <row r="6136">
          <cell r="B6136">
            <v>33769</v>
          </cell>
          <cell r="C6136">
            <v>1</v>
          </cell>
          <cell r="D6136">
            <v>1</v>
          </cell>
          <cell r="Q6136">
            <v>2008</v>
          </cell>
          <cell r="R6136" t="str">
            <v>20089</v>
          </cell>
          <cell r="S6136">
            <v>39698</v>
          </cell>
          <cell r="T6136">
            <v>2041.81</v>
          </cell>
          <cell r="U6136">
            <v>2066.1869999999999</v>
          </cell>
          <cell r="V6136">
            <v>1967.1122677595615</v>
          </cell>
        </row>
        <row r="6137">
          <cell r="B6137">
            <v>33770</v>
          </cell>
          <cell r="C6137">
            <v>1</v>
          </cell>
          <cell r="D6137">
            <v>1</v>
          </cell>
          <cell r="Q6137">
            <v>2008</v>
          </cell>
          <cell r="R6137" t="str">
            <v>20089</v>
          </cell>
          <cell r="S6137">
            <v>39699</v>
          </cell>
          <cell r="T6137">
            <v>2041.81</v>
          </cell>
          <cell r="U6137">
            <v>2066.1869999999999</v>
          </cell>
          <cell r="V6137">
            <v>1967.1122677595615</v>
          </cell>
        </row>
        <row r="6138">
          <cell r="B6138">
            <v>33771</v>
          </cell>
          <cell r="C6138">
            <v>1</v>
          </cell>
          <cell r="D6138">
            <v>1</v>
          </cell>
          <cell r="Q6138">
            <v>2008</v>
          </cell>
          <cell r="R6138" t="str">
            <v>20089</v>
          </cell>
          <cell r="S6138">
            <v>39700</v>
          </cell>
          <cell r="T6138">
            <v>2031.12</v>
          </cell>
          <cell r="U6138">
            <v>2066.1869999999999</v>
          </cell>
          <cell r="V6138">
            <v>1967.1122677595615</v>
          </cell>
        </row>
        <row r="6139">
          <cell r="B6139">
            <v>33772</v>
          </cell>
          <cell r="C6139">
            <v>1</v>
          </cell>
          <cell r="D6139">
            <v>1</v>
          </cell>
          <cell r="Q6139">
            <v>2008</v>
          </cell>
          <cell r="R6139" t="str">
            <v>20089</v>
          </cell>
          <cell r="S6139">
            <v>39701</v>
          </cell>
          <cell r="T6139">
            <v>2071.2399999999998</v>
          </cell>
          <cell r="U6139">
            <v>2066.1869999999999</v>
          </cell>
          <cell r="V6139">
            <v>1967.1122677595615</v>
          </cell>
        </row>
        <row r="6140">
          <cell r="B6140">
            <v>33773</v>
          </cell>
          <cell r="C6140">
            <v>1</v>
          </cell>
          <cell r="D6140">
            <v>1</v>
          </cell>
          <cell r="Q6140">
            <v>2008</v>
          </cell>
          <cell r="R6140" t="str">
            <v>20089</v>
          </cell>
          <cell r="S6140">
            <v>39702</v>
          </cell>
          <cell r="T6140">
            <v>2081.3200000000002</v>
          </cell>
          <cell r="U6140">
            <v>2066.1869999999999</v>
          </cell>
          <cell r="V6140">
            <v>1967.1122677595615</v>
          </cell>
        </row>
        <row r="6141">
          <cell r="B6141">
            <v>33774</v>
          </cell>
          <cell r="C6141">
            <v>1</v>
          </cell>
          <cell r="D6141">
            <v>1</v>
          </cell>
          <cell r="Q6141">
            <v>2008</v>
          </cell>
          <cell r="R6141" t="str">
            <v>20089</v>
          </cell>
          <cell r="S6141">
            <v>39703</v>
          </cell>
          <cell r="T6141">
            <v>2082.46</v>
          </cell>
          <cell r="U6141">
            <v>2066.1869999999999</v>
          </cell>
          <cell r="V6141">
            <v>1967.1122677595615</v>
          </cell>
        </row>
        <row r="6142">
          <cell r="B6142">
            <v>33775</v>
          </cell>
          <cell r="C6142">
            <v>1</v>
          </cell>
          <cell r="D6142">
            <v>1</v>
          </cell>
          <cell r="Q6142">
            <v>2008</v>
          </cell>
          <cell r="R6142" t="str">
            <v>20089</v>
          </cell>
          <cell r="S6142">
            <v>39704</v>
          </cell>
          <cell r="T6142">
            <v>2051.5500000000002</v>
          </cell>
          <cell r="U6142">
            <v>2066.1869999999999</v>
          </cell>
          <cell r="V6142">
            <v>1967.1122677595615</v>
          </cell>
        </row>
        <row r="6143">
          <cell r="B6143">
            <v>33776</v>
          </cell>
          <cell r="C6143">
            <v>1</v>
          </cell>
          <cell r="D6143">
            <v>1</v>
          </cell>
          <cell r="Q6143">
            <v>2008</v>
          </cell>
          <cell r="R6143" t="str">
            <v>20089</v>
          </cell>
          <cell r="S6143">
            <v>39705</v>
          </cell>
          <cell r="T6143">
            <v>2051.5500000000002</v>
          </cell>
          <cell r="U6143">
            <v>2066.1869999999999</v>
          </cell>
          <cell r="V6143">
            <v>1967.1122677595615</v>
          </cell>
        </row>
        <row r="6144">
          <cell r="B6144">
            <v>33777</v>
          </cell>
          <cell r="C6144">
            <v>1</v>
          </cell>
          <cell r="D6144">
            <v>1</v>
          </cell>
          <cell r="Q6144">
            <v>2008</v>
          </cell>
          <cell r="R6144" t="str">
            <v>20089</v>
          </cell>
          <cell r="S6144">
            <v>39706</v>
          </cell>
          <cell r="T6144">
            <v>2051.5500000000002</v>
          </cell>
          <cell r="U6144">
            <v>2066.1869999999999</v>
          </cell>
          <cell r="V6144">
            <v>1967.1122677595615</v>
          </cell>
        </row>
        <row r="6145">
          <cell r="B6145">
            <v>33778</v>
          </cell>
          <cell r="C6145">
            <v>1</v>
          </cell>
          <cell r="D6145">
            <v>1</v>
          </cell>
          <cell r="Q6145">
            <v>2008</v>
          </cell>
          <cell r="R6145" t="str">
            <v>20089</v>
          </cell>
          <cell r="S6145">
            <v>39707</v>
          </cell>
          <cell r="T6145">
            <v>2071.29</v>
          </cell>
          <cell r="U6145">
            <v>2066.1869999999999</v>
          </cell>
          <cell r="V6145">
            <v>1967.1122677595615</v>
          </cell>
        </row>
        <row r="6146">
          <cell r="B6146">
            <v>33779</v>
          </cell>
          <cell r="C6146">
            <v>1</v>
          </cell>
          <cell r="D6146">
            <v>1</v>
          </cell>
          <cell r="Q6146">
            <v>2008</v>
          </cell>
          <cell r="R6146" t="str">
            <v>20089</v>
          </cell>
          <cell r="S6146">
            <v>39708</v>
          </cell>
          <cell r="T6146">
            <v>2109.37</v>
          </cell>
          <cell r="U6146">
            <v>2066.1869999999999</v>
          </cell>
          <cell r="V6146">
            <v>1967.1122677595615</v>
          </cell>
        </row>
        <row r="6147">
          <cell r="B6147">
            <v>33780</v>
          </cell>
          <cell r="C6147">
            <v>1</v>
          </cell>
          <cell r="D6147">
            <v>1</v>
          </cell>
          <cell r="Q6147">
            <v>2008</v>
          </cell>
          <cell r="R6147" t="str">
            <v>20089</v>
          </cell>
          <cell r="S6147">
            <v>39709</v>
          </cell>
          <cell r="T6147">
            <v>2139.14</v>
          </cell>
          <cell r="U6147">
            <v>2066.1869999999999</v>
          </cell>
          <cell r="V6147">
            <v>1967.1122677595615</v>
          </cell>
        </row>
        <row r="6148">
          <cell r="B6148">
            <v>33781</v>
          </cell>
          <cell r="C6148">
            <v>1</v>
          </cell>
          <cell r="D6148">
            <v>1</v>
          </cell>
          <cell r="Q6148">
            <v>2008</v>
          </cell>
          <cell r="R6148" t="str">
            <v>20089</v>
          </cell>
          <cell r="S6148">
            <v>39710</v>
          </cell>
          <cell r="T6148">
            <v>2187.0100000000002</v>
          </cell>
          <cell r="U6148">
            <v>2066.1869999999999</v>
          </cell>
          <cell r="V6148">
            <v>1967.1122677595615</v>
          </cell>
        </row>
        <row r="6149">
          <cell r="B6149">
            <v>33782</v>
          </cell>
          <cell r="C6149">
            <v>1</v>
          </cell>
          <cell r="D6149">
            <v>1</v>
          </cell>
          <cell r="Q6149">
            <v>2008</v>
          </cell>
          <cell r="R6149" t="str">
            <v>20089</v>
          </cell>
          <cell r="S6149">
            <v>39711</v>
          </cell>
          <cell r="T6149">
            <v>2067.4499999999998</v>
          </cell>
          <cell r="U6149">
            <v>2066.1869999999999</v>
          </cell>
          <cell r="V6149">
            <v>1967.1122677595615</v>
          </cell>
        </row>
        <row r="6150">
          <cell r="B6150">
            <v>33783</v>
          </cell>
          <cell r="C6150">
            <v>1</v>
          </cell>
          <cell r="D6150">
            <v>1</v>
          </cell>
          <cell r="Q6150">
            <v>2008</v>
          </cell>
          <cell r="R6150" t="str">
            <v>20089</v>
          </cell>
          <cell r="S6150">
            <v>39712</v>
          </cell>
          <cell r="T6150">
            <v>2067.4499999999998</v>
          </cell>
          <cell r="U6150">
            <v>2066.1869999999999</v>
          </cell>
          <cell r="V6150">
            <v>1967.1122677595615</v>
          </cell>
        </row>
        <row r="6151">
          <cell r="B6151">
            <v>33784</v>
          </cell>
          <cell r="C6151">
            <v>1</v>
          </cell>
          <cell r="D6151">
            <v>1</v>
          </cell>
          <cell r="Q6151">
            <v>2008</v>
          </cell>
          <cell r="R6151" t="str">
            <v>20089</v>
          </cell>
          <cell r="S6151">
            <v>39713</v>
          </cell>
          <cell r="T6151">
            <v>2067.4499999999998</v>
          </cell>
          <cell r="U6151">
            <v>2066.1869999999999</v>
          </cell>
          <cell r="V6151">
            <v>1967.1122677595615</v>
          </cell>
        </row>
        <row r="6152">
          <cell r="B6152">
            <v>33785</v>
          </cell>
          <cell r="C6152">
            <v>1</v>
          </cell>
          <cell r="D6152">
            <v>1</v>
          </cell>
          <cell r="Q6152">
            <v>2008</v>
          </cell>
          <cell r="R6152" t="str">
            <v>20089</v>
          </cell>
          <cell r="S6152">
            <v>39714</v>
          </cell>
          <cell r="T6152">
            <v>2045.85</v>
          </cell>
          <cell r="U6152">
            <v>2066.1869999999999</v>
          </cell>
          <cell r="V6152">
            <v>1967.1122677595615</v>
          </cell>
        </row>
        <row r="6153">
          <cell r="B6153">
            <v>33786</v>
          </cell>
          <cell r="C6153">
            <v>1</v>
          </cell>
          <cell r="D6153">
            <v>1</v>
          </cell>
          <cell r="Q6153">
            <v>2008</v>
          </cell>
          <cell r="R6153" t="str">
            <v>20089</v>
          </cell>
          <cell r="S6153">
            <v>39715</v>
          </cell>
          <cell r="T6153">
            <v>2077.59</v>
          </cell>
          <cell r="U6153">
            <v>2066.1869999999999</v>
          </cell>
          <cell r="V6153">
            <v>1967.1122677595615</v>
          </cell>
        </row>
        <row r="6154">
          <cell r="B6154">
            <v>33787</v>
          </cell>
          <cell r="C6154">
            <v>1</v>
          </cell>
          <cell r="D6154">
            <v>1</v>
          </cell>
          <cell r="Q6154">
            <v>2008</v>
          </cell>
          <cell r="R6154" t="str">
            <v>20089</v>
          </cell>
          <cell r="S6154">
            <v>39716</v>
          </cell>
          <cell r="T6154">
            <v>2147.41</v>
          </cell>
          <cell r="U6154">
            <v>2066.1869999999999</v>
          </cell>
          <cell r="V6154">
            <v>1967.1122677595615</v>
          </cell>
        </row>
        <row r="6155">
          <cell r="B6155">
            <v>33788</v>
          </cell>
          <cell r="C6155">
            <v>1</v>
          </cell>
          <cell r="D6155">
            <v>1</v>
          </cell>
          <cell r="Q6155">
            <v>2008</v>
          </cell>
          <cell r="R6155" t="str">
            <v>20089</v>
          </cell>
          <cell r="S6155">
            <v>39717</v>
          </cell>
          <cell r="T6155">
            <v>2118.31</v>
          </cell>
          <cell r="U6155">
            <v>2066.1869999999999</v>
          </cell>
          <cell r="V6155">
            <v>1967.1122677595615</v>
          </cell>
        </row>
        <row r="6156">
          <cell r="B6156">
            <v>33789</v>
          </cell>
          <cell r="C6156">
            <v>1</v>
          </cell>
          <cell r="D6156">
            <v>1</v>
          </cell>
          <cell r="Q6156">
            <v>2008</v>
          </cell>
          <cell r="R6156" t="str">
            <v>20089</v>
          </cell>
          <cell r="S6156">
            <v>39718</v>
          </cell>
          <cell r="T6156">
            <v>2105.61</v>
          </cell>
          <cell r="U6156">
            <v>2066.1869999999999</v>
          </cell>
          <cell r="V6156">
            <v>1967.1122677595615</v>
          </cell>
        </row>
        <row r="6157">
          <cell r="B6157">
            <v>33790</v>
          </cell>
          <cell r="C6157">
            <v>1</v>
          </cell>
          <cell r="D6157">
            <v>1</v>
          </cell>
          <cell r="Q6157">
            <v>2008</v>
          </cell>
          <cell r="R6157" t="str">
            <v>20089</v>
          </cell>
          <cell r="S6157">
            <v>39719</v>
          </cell>
          <cell r="T6157">
            <v>2105.61</v>
          </cell>
          <cell r="U6157">
            <v>2066.1869999999999</v>
          </cell>
          <cell r="V6157">
            <v>1967.1122677595615</v>
          </cell>
        </row>
        <row r="6158">
          <cell r="B6158">
            <v>33791</v>
          </cell>
          <cell r="C6158">
            <v>1</v>
          </cell>
          <cell r="D6158">
            <v>1</v>
          </cell>
          <cell r="Q6158">
            <v>2008</v>
          </cell>
          <cell r="R6158" t="str">
            <v>20089</v>
          </cell>
          <cell r="S6158">
            <v>39720</v>
          </cell>
          <cell r="T6158">
            <v>2105.61</v>
          </cell>
          <cell r="U6158">
            <v>2066.1869999999999</v>
          </cell>
          <cell r="V6158">
            <v>1967.1122677595615</v>
          </cell>
        </row>
        <row r="6159">
          <cell r="B6159">
            <v>33792</v>
          </cell>
          <cell r="C6159">
            <v>1</v>
          </cell>
          <cell r="D6159">
            <v>1</v>
          </cell>
          <cell r="Q6159">
            <v>2008</v>
          </cell>
          <cell r="R6159" t="str">
            <v>20089</v>
          </cell>
          <cell r="S6159">
            <v>39721</v>
          </cell>
          <cell r="T6159">
            <v>2174.62</v>
          </cell>
          <cell r="U6159">
            <v>2066.1869999999999</v>
          </cell>
          <cell r="V6159">
            <v>1967.1122677595615</v>
          </cell>
        </row>
        <row r="6160">
          <cell r="B6160">
            <v>33793</v>
          </cell>
          <cell r="C6160">
            <v>1</v>
          </cell>
          <cell r="D6160">
            <v>1</v>
          </cell>
          <cell r="Q6160">
            <v>2008</v>
          </cell>
          <cell r="R6160" t="str">
            <v>200810</v>
          </cell>
          <cell r="S6160">
            <v>39722</v>
          </cell>
          <cell r="T6160">
            <v>2184.7600000000002</v>
          </cell>
          <cell r="U6160">
            <v>2288.8580645161301</v>
          </cell>
          <cell r="V6160">
            <v>1967.1122677595615</v>
          </cell>
        </row>
        <row r="6161">
          <cell r="B6161">
            <v>33794</v>
          </cell>
          <cell r="C6161">
            <v>1</v>
          </cell>
          <cell r="D6161">
            <v>1</v>
          </cell>
          <cell r="Q6161">
            <v>2008</v>
          </cell>
          <cell r="R6161" t="str">
            <v>200810</v>
          </cell>
          <cell r="S6161">
            <v>39723</v>
          </cell>
          <cell r="T6161">
            <v>2166.0500000000002</v>
          </cell>
          <cell r="U6161">
            <v>2288.8580645161301</v>
          </cell>
          <cell r="V6161">
            <v>1967.1122677595615</v>
          </cell>
        </row>
        <row r="6162">
          <cell r="B6162">
            <v>33795</v>
          </cell>
          <cell r="C6162">
            <v>1</v>
          </cell>
          <cell r="D6162">
            <v>1</v>
          </cell>
          <cell r="Q6162">
            <v>2008</v>
          </cell>
          <cell r="R6162" t="str">
            <v>200810</v>
          </cell>
          <cell r="S6162">
            <v>39724</v>
          </cell>
          <cell r="T6162">
            <v>2192.69</v>
          </cell>
          <cell r="U6162">
            <v>2288.8580645161301</v>
          </cell>
          <cell r="V6162">
            <v>1967.1122677595615</v>
          </cell>
        </row>
        <row r="6163">
          <cell r="B6163">
            <v>33796</v>
          </cell>
          <cell r="C6163">
            <v>1</v>
          </cell>
          <cell r="D6163">
            <v>1</v>
          </cell>
          <cell r="Q6163">
            <v>2008</v>
          </cell>
          <cell r="R6163" t="str">
            <v>200810</v>
          </cell>
          <cell r="S6163">
            <v>39725</v>
          </cell>
          <cell r="T6163">
            <v>2160.08</v>
          </cell>
          <cell r="U6163">
            <v>2288.8580645161301</v>
          </cell>
          <cell r="V6163">
            <v>1967.1122677595615</v>
          </cell>
        </row>
        <row r="6164">
          <cell r="B6164">
            <v>33797</v>
          </cell>
          <cell r="C6164">
            <v>1</v>
          </cell>
          <cell r="D6164">
            <v>1</v>
          </cell>
          <cell r="Q6164">
            <v>2008</v>
          </cell>
          <cell r="R6164" t="str">
            <v>200810</v>
          </cell>
          <cell r="S6164">
            <v>39726</v>
          </cell>
          <cell r="T6164">
            <v>2160.08</v>
          </cell>
          <cell r="U6164">
            <v>2288.8580645161301</v>
          </cell>
          <cell r="V6164">
            <v>1967.1122677595615</v>
          </cell>
        </row>
        <row r="6165">
          <cell r="B6165">
            <v>33798</v>
          </cell>
          <cell r="C6165">
            <v>1</v>
          </cell>
          <cell r="D6165">
            <v>1</v>
          </cell>
          <cell r="Q6165">
            <v>2008</v>
          </cell>
          <cell r="R6165" t="str">
            <v>200810</v>
          </cell>
          <cell r="S6165">
            <v>39727</v>
          </cell>
          <cell r="T6165">
            <v>2160.08</v>
          </cell>
          <cell r="U6165">
            <v>2288.8580645161301</v>
          </cell>
          <cell r="V6165">
            <v>1967.1122677595615</v>
          </cell>
        </row>
        <row r="6166">
          <cell r="B6166">
            <v>33799</v>
          </cell>
          <cell r="C6166">
            <v>1</v>
          </cell>
          <cell r="D6166">
            <v>1</v>
          </cell>
          <cell r="Q6166">
            <v>2008</v>
          </cell>
          <cell r="R6166" t="str">
            <v>200810</v>
          </cell>
          <cell r="S6166">
            <v>39728</v>
          </cell>
          <cell r="T6166">
            <v>2250.73</v>
          </cell>
          <cell r="U6166">
            <v>2288.8580645161301</v>
          </cell>
          <cell r="V6166">
            <v>1967.1122677595615</v>
          </cell>
        </row>
        <row r="6167">
          <cell r="B6167">
            <v>33800</v>
          </cell>
          <cell r="C6167">
            <v>1</v>
          </cell>
          <cell r="D6167">
            <v>1</v>
          </cell>
          <cell r="Q6167">
            <v>2008</v>
          </cell>
          <cell r="R6167" t="str">
            <v>200810</v>
          </cell>
          <cell r="S6167">
            <v>39729</v>
          </cell>
          <cell r="T6167">
            <v>2261.96</v>
          </cell>
          <cell r="U6167">
            <v>2288.8580645161301</v>
          </cell>
          <cell r="V6167">
            <v>1967.1122677595615</v>
          </cell>
        </row>
        <row r="6168">
          <cell r="B6168">
            <v>33801</v>
          </cell>
          <cell r="C6168">
            <v>1</v>
          </cell>
          <cell r="D6168">
            <v>1</v>
          </cell>
          <cell r="Q6168">
            <v>2008</v>
          </cell>
          <cell r="R6168" t="str">
            <v>200810</v>
          </cell>
          <cell r="S6168">
            <v>39730</v>
          </cell>
          <cell r="T6168">
            <v>2326.41</v>
          </cell>
          <cell r="U6168">
            <v>2288.8580645161301</v>
          </cell>
          <cell r="V6168">
            <v>1967.1122677595615</v>
          </cell>
        </row>
        <row r="6169">
          <cell r="B6169">
            <v>33802</v>
          </cell>
          <cell r="C6169">
            <v>1</v>
          </cell>
          <cell r="D6169">
            <v>1</v>
          </cell>
          <cell r="Q6169">
            <v>2008</v>
          </cell>
          <cell r="R6169" t="str">
            <v>200810</v>
          </cell>
          <cell r="S6169">
            <v>39731</v>
          </cell>
          <cell r="T6169">
            <v>2254.2399999999998</v>
          </cell>
          <cell r="U6169">
            <v>2288.8580645161301</v>
          </cell>
          <cell r="V6169">
            <v>1967.1122677595615</v>
          </cell>
        </row>
        <row r="6170">
          <cell r="B6170">
            <v>33803</v>
          </cell>
          <cell r="C6170">
            <v>1</v>
          </cell>
          <cell r="D6170">
            <v>1</v>
          </cell>
          <cell r="Q6170">
            <v>2008</v>
          </cell>
          <cell r="R6170" t="str">
            <v>200810</v>
          </cell>
          <cell r="S6170">
            <v>39732</v>
          </cell>
          <cell r="T6170">
            <v>2318.63</v>
          </cell>
          <cell r="U6170">
            <v>2288.8580645161301</v>
          </cell>
          <cell r="V6170">
            <v>1967.1122677595615</v>
          </cell>
        </row>
        <row r="6171">
          <cell r="B6171">
            <v>33804</v>
          </cell>
          <cell r="C6171">
            <v>1</v>
          </cell>
          <cell r="D6171">
            <v>1</v>
          </cell>
          <cell r="Q6171">
            <v>2008</v>
          </cell>
          <cell r="R6171" t="str">
            <v>200810</v>
          </cell>
          <cell r="S6171">
            <v>39733</v>
          </cell>
          <cell r="T6171">
            <v>2318.63</v>
          </cell>
          <cell r="U6171">
            <v>2288.8580645161301</v>
          </cell>
          <cell r="V6171">
            <v>1967.1122677595615</v>
          </cell>
        </row>
        <row r="6172">
          <cell r="B6172">
            <v>33805</v>
          </cell>
          <cell r="C6172">
            <v>1</v>
          </cell>
          <cell r="D6172">
            <v>1</v>
          </cell>
          <cell r="Q6172">
            <v>2008</v>
          </cell>
          <cell r="R6172" t="str">
            <v>200810</v>
          </cell>
          <cell r="S6172">
            <v>39734</v>
          </cell>
          <cell r="T6172">
            <v>2318.63</v>
          </cell>
          <cell r="U6172">
            <v>2288.8580645161301</v>
          </cell>
          <cell r="V6172">
            <v>1967.1122677595615</v>
          </cell>
        </row>
        <row r="6173">
          <cell r="B6173">
            <v>33806</v>
          </cell>
          <cell r="C6173">
            <v>1</v>
          </cell>
          <cell r="D6173">
            <v>1</v>
          </cell>
          <cell r="Q6173">
            <v>2008</v>
          </cell>
          <cell r="R6173" t="str">
            <v>200810</v>
          </cell>
          <cell r="S6173">
            <v>39735</v>
          </cell>
          <cell r="T6173">
            <v>2318.63</v>
          </cell>
          <cell r="U6173">
            <v>2288.8580645161301</v>
          </cell>
          <cell r="V6173">
            <v>1967.1122677595615</v>
          </cell>
        </row>
        <row r="6174">
          <cell r="B6174">
            <v>33807</v>
          </cell>
          <cell r="C6174">
            <v>1</v>
          </cell>
          <cell r="D6174">
            <v>1</v>
          </cell>
          <cell r="Q6174">
            <v>2008</v>
          </cell>
          <cell r="R6174" t="str">
            <v>200810</v>
          </cell>
          <cell r="S6174">
            <v>39736</v>
          </cell>
          <cell r="T6174">
            <v>2223.94</v>
          </cell>
          <cell r="U6174">
            <v>2288.8580645161301</v>
          </cell>
          <cell r="V6174">
            <v>1967.1122677595615</v>
          </cell>
        </row>
        <row r="6175">
          <cell r="B6175">
            <v>33808</v>
          </cell>
          <cell r="C6175">
            <v>1</v>
          </cell>
          <cell r="D6175">
            <v>1</v>
          </cell>
          <cell r="Q6175">
            <v>2008</v>
          </cell>
          <cell r="R6175" t="str">
            <v>200810</v>
          </cell>
          <cell r="S6175">
            <v>39737</v>
          </cell>
          <cell r="T6175">
            <v>2316.54</v>
          </cell>
          <cell r="U6175">
            <v>2288.8580645161301</v>
          </cell>
          <cell r="V6175">
            <v>1967.1122677595615</v>
          </cell>
        </row>
        <row r="6176">
          <cell r="B6176">
            <v>33809</v>
          </cell>
          <cell r="C6176">
            <v>1</v>
          </cell>
          <cell r="D6176">
            <v>1</v>
          </cell>
          <cell r="Q6176">
            <v>2008</v>
          </cell>
          <cell r="R6176" t="str">
            <v>200810</v>
          </cell>
          <cell r="S6176">
            <v>39738</v>
          </cell>
          <cell r="T6176">
            <v>2304.6799999999998</v>
          </cell>
          <cell r="U6176">
            <v>2288.8580645161301</v>
          </cell>
          <cell r="V6176">
            <v>1967.1122677595615</v>
          </cell>
        </row>
        <row r="6177">
          <cell r="B6177">
            <v>33810</v>
          </cell>
          <cell r="C6177">
            <v>1</v>
          </cell>
          <cell r="D6177">
            <v>1</v>
          </cell>
          <cell r="Q6177">
            <v>2008</v>
          </cell>
          <cell r="R6177" t="str">
            <v>200810</v>
          </cell>
          <cell r="S6177">
            <v>39739</v>
          </cell>
          <cell r="T6177">
            <v>2271.98</v>
          </cell>
          <cell r="U6177">
            <v>2288.8580645161301</v>
          </cell>
          <cell r="V6177">
            <v>1967.1122677595615</v>
          </cell>
        </row>
        <row r="6178">
          <cell r="B6178">
            <v>33811</v>
          </cell>
          <cell r="C6178">
            <v>1</v>
          </cell>
          <cell r="D6178">
            <v>1</v>
          </cell>
          <cell r="Q6178">
            <v>2008</v>
          </cell>
          <cell r="R6178" t="str">
            <v>200810</v>
          </cell>
          <cell r="S6178">
            <v>39740</v>
          </cell>
          <cell r="T6178">
            <v>2271.98</v>
          </cell>
          <cell r="U6178">
            <v>2288.8580645161301</v>
          </cell>
          <cell r="V6178">
            <v>1967.1122677595615</v>
          </cell>
        </row>
        <row r="6179">
          <cell r="B6179">
            <v>33812</v>
          </cell>
          <cell r="C6179">
            <v>1</v>
          </cell>
          <cell r="D6179">
            <v>1</v>
          </cell>
          <cell r="Q6179">
            <v>2008</v>
          </cell>
          <cell r="R6179" t="str">
            <v>200810</v>
          </cell>
          <cell r="S6179">
            <v>39741</v>
          </cell>
          <cell r="T6179">
            <v>2271.98</v>
          </cell>
          <cell r="U6179">
            <v>2288.8580645161301</v>
          </cell>
          <cell r="V6179">
            <v>1967.1122677595615</v>
          </cell>
        </row>
        <row r="6180">
          <cell r="B6180">
            <v>33813</v>
          </cell>
          <cell r="C6180">
            <v>1</v>
          </cell>
          <cell r="D6180">
            <v>1</v>
          </cell>
          <cell r="Q6180">
            <v>2008</v>
          </cell>
          <cell r="R6180" t="str">
            <v>200810</v>
          </cell>
          <cell r="S6180">
            <v>39742</v>
          </cell>
          <cell r="T6180">
            <v>2243.4899999999998</v>
          </cell>
          <cell r="U6180">
            <v>2288.8580645161301</v>
          </cell>
          <cell r="V6180">
            <v>1967.1122677595615</v>
          </cell>
        </row>
        <row r="6181">
          <cell r="B6181">
            <v>33814</v>
          </cell>
          <cell r="C6181">
            <v>1</v>
          </cell>
          <cell r="D6181">
            <v>1</v>
          </cell>
          <cell r="Q6181">
            <v>2008</v>
          </cell>
          <cell r="R6181" t="str">
            <v>200810</v>
          </cell>
          <cell r="S6181">
            <v>39743</v>
          </cell>
          <cell r="T6181">
            <v>2296.3200000000002</v>
          </cell>
          <cell r="U6181">
            <v>2288.8580645161301</v>
          </cell>
          <cell r="V6181">
            <v>1967.1122677595615</v>
          </cell>
        </row>
        <row r="6182">
          <cell r="B6182">
            <v>33815</v>
          </cell>
          <cell r="C6182">
            <v>1</v>
          </cell>
          <cell r="D6182">
            <v>1</v>
          </cell>
          <cell r="Q6182">
            <v>2008</v>
          </cell>
          <cell r="R6182" t="str">
            <v>200810</v>
          </cell>
          <cell r="S6182">
            <v>39744</v>
          </cell>
          <cell r="T6182">
            <v>2346.4699999999998</v>
          </cell>
          <cell r="U6182">
            <v>2288.8580645161301</v>
          </cell>
          <cell r="V6182">
            <v>1967.1122677595615</v>
          </cell>
        </row>
        <row r="6183">
          <cell r="B6183">
            <v>33816</v>
          </cell>
          <cell r="C6183">
            <v>1</v>
          </cell>
          <cell r="D6183">
            <v>1</v>
          </cell>
          <cell r="Q6183">
            <v>2008</v>
          </cell>
          <cell r="R6183" t="str">
            <v>200810</v>
          </cell>
          <cell r="S6183">
            <v>39745</v>
          </cell>
          <cell r="T6183">
            <v>2361.0100000000002</v>
          </cell>
          <cell r="U6183">
            <v>2288.8580645161301</v>
          </cell>
          <cell r="V6183">
            <v>1967.1122677595615</v>
          </cell>
        </row>
        <row r="6184">
          <cell r="B6184">
            <v>33817</v>
          </cell>
          <cell r="C6184">
            <v>1</v>
          </cell>
          <cell r="D6184">
            <v>1</v>
          </cell>
          <cell r="Q6184">
            <v>2008</v>
          </cell>
          <cell r="R6184" t="str">
            <v>200810</v>
          </cell>
          <cell r="S6184">
            <v>39746</v>
          </cell>
          <cell r="T6184">
            <v>2386.48</v>
          </cell>
          <cell r="U6184">
            <v>2288.8580645161301</v>
          </cell>
          <cell r="V6184">
            <v>1967.1122677595615</v>
          </cell>
        </row>
        <row r="6185">
          <cell r="B6185">
            <v>33818</v>
          </cell>
          <cell r="C6185">
            <v>1</v>
          </cell>
          <cell r="D6185">
            <v>1</v>
          </cell>
          <cell r="Q6185">
            <v>2008</v>
          </cell>
          <cell r="R6185" t="str">
            <v>200810</v>
          </cell>
          <cell r="S6185">
            <v>39747</v>
          </cell>
          <cell r="T6185">
            <v>2386.48</v>
          </cell>
          <cell r="U6185">
            <v>2288.8580645161301</v>
          </cell>
          <cell r="V6185">
            <v>1967.1122677595615</v>
          </cell>
        </row>
        <row r="6186">
          <cell r="B6186">
            <v>33819</v>
          </cell>
          <cell r="C6186">
            <v>1</v>
          </cell>
          <cell r="D6186">
            <v>1</v>
          </cell>
          <cell r="Q6186">
            <v>2008</v>
          </cell>
          <cell r="R6186" t="str">
            <v>200810</v>
          </cell>
          <cell r="S6186">
            <v>39748</v>
          </cell>
          <cell r="T6186">
            <v>2386.48</v>
          </cell>
          <cell r="U6186">
            <v>2288.8580645161301</v>
          </cell>
          <cell r="V6186">
            <v>1967.1122677595615</v>
          </cell>
        </row>
        <row r="6187">
          <cell r="B6187">
            <v>33820</v>
          </cell>
          <cell r="C6187">
            <v>1</v>
          </cell>
          <cell r="D6187">
            <v>1</v>
          </cell>
          <cell r="Q6187">
            <v>2008</v>
          </cell>
          <cell r="R6187" t="str">
            <v>200810</v>
          </cell>
          <cell r="S6187">
            <v>39749</v>
          </cell>
          <cell r="T6187">
            <v>2379.2399999999998</v>
          </cell>
          <cell r="U6187">
            <v>2288.8580645161301</v>
          </cell>
          <cell r="V6187">
            <v>1967.1122677595615</v>
          </cell>
        </row>
        <row r="6188">
          <cell r="B6188">
            <v>33821</v>
          </cell>
          <cell r="C6188">
            <v>1</v>
          </cell>
          <cell r="D6188">
            <v>1</v>
          </cell>
          <cell r="Q6188">
            <v>2008</v>
          </cell>
          <cell r="R6188" t="str">
            <v>200810</v>
          </cell>
          <cell r="S6188">
            <v>39750</v>
          </cell>
          <cell r="T6188">
            <v>2382.31</v>
          </cell>
          <cell r="U6188">
            <v>2288.8580645161301</v>
          </cell>
          <cell r="V6188">
            <v>1967.1122677595615</v>
          </cell>
        </row>
        <row r="6189">
          <cell r="B6189">
            <v>33822</v>
          </cell>
          <cell r="C6189">
            <v>1</v>
          </cell>
          <cell r="D6189">
            <v>1</v>
          </cell>
          <cell r="Q6189">
            <v>2008</v>
          </cell>
          <cell r="R6189" t="str">
            <v>200810</v>
          </cell>
          <cell r="S6189">
            <v>39751</v>
          </cell>
          <cell r="T6189">
            <v>2374.1</v>
          </cell>
          <cell r="U6189">
            <v>2288.8580645161301</v>
          </cell>
          <cell r="V6189">
            <v>1967.1122677595615</v>
          </cell>
        </row>
        <row r="6190">
          <cell r="B6190">
            <v>33823</v>
          </cell>
          <cell r="C6190">
            <v>1</v>
          </cell>
          <cell r="D6190">
            <v>1</v>
          </cell>
          <cell r="Q6190">
            <v>2008</v>
          </cell>
          <cell r="R6190" t="str">
            <v>200810</v>
          </cell>
          <cell r="S6190">
            <v>39752</v>
          </cell>
          <cell r="T6190">
            <v>2359.52</v>
          </cell>
          <cell r="U6190">
            <v>2288.8580645161301</v>
          </cell>
          <cell r="V6190">
            <v>1967.1122677595615</v>
          </cell>
        </row>
        <row r="6191">
          <cell r="B6191">
            <v>33824</v>
          </cell>
          <cell r="C6191">
            <v>1</v>
          </cell>
          <cell r="D6191">
            <v>1</v>
          </cell>
          <cell r="Q6191">
            <v>2008</v>
          </cell>
          <cell r="R6191" t="str">
            <v>200811</v>
          </cell>
          <cell r="S6191">
            <v>39753</v>
          </cell>
          <cell r="T6191">
            <v>2392.2800000000002</v>
          </cell>
          <cell r="U6191">
            <v>2333.6603333333337</v>
          </cell>
          <cell r="V6191">
            <v>1967.1122677595615</v>
          </cell>
        </row>
        <row r="6192">
          <cell r="B6192">
            <v>33825</v>
          </cell>
          <cell r="C6192">
            <v>1</v>
          </cell>
          <cell r="D6192">
            <v>1</v>
          </cell>
          <cell r="Q6192">
            <v>2008</v>
          </cell>
          <cell r="R6192" t="str">
            <v>200811</v>
          </cell>
          <cell r="S6192">
            <v>39754</v>
          </cell>
          <cell r="T6192">
            <v>2392.2800000000002</v>
          </cell>
          <cell r="U6192">
            <v>2333.6603333333337</v>
          </cell>
          <cell r="V6192">
            <v>1967.1122677595615</v>
          </cell>
        </row>
        <row r="6193">
          <cell r="B6193">
            <v>33826</v>
          </cell>
          <cell r="C6193">
            <v>1</v>
          </cell>
          <cell r="D6193">
            <v>1</v>
          </cell>
          <cell r="Q6193">
            <v>2008</v>
          </cell>
          <cell r="R6193" t="str">
            <v>200811</v>
          </cell>
          <cell r="S6193">
            <v>39755</v>
          </cell>
          <cell r="T6193">
            <v>2392.2800000000002</v>
          </cell>
          <cell r="U6193">
            <v>2333.6603333333337</v>
          </cell>
          <cell r="V6193">
            <v>1967.1122677595615</v>
          </cell>
        </row>
        <row r="6194">
          <cell r="B6194">
            <v>33827</v>
          </cell>
          <cell r="C6194">
            <v>1</v>
          </cell>
          <cell r="D6194">
            <v>1</v>
          </cell>
          <cell r="Q6194">
            <v>2008</v>
          </cell>
          <cell r="R6194" t="str">
            <v>200811</v>
          </cell>
          <cell r="S6194">
            <v>39756</v>
          </cell>
          <cell r="T6194">
            <v>2392.2800000000002</v>
          </cell>
          <cell r="U6194">
            <v>2333.6603333333337</v>
          </cell>
          <cell r="V6194">
            <v>1967.1122677595615</v>
          </cell>
        </row>
        <row r="6195">
          <cell r="B6195">
            <v>33828</v>
          </cell>
          <cell r="C6195">
            <v>1</v>
          </cell>
          <cell r="D6195">
            <v>1</v>
          </cell>
          <cell r="Q6195">
            <v>2008</v>
          </cell>
          <cell r="R6195" t="str">
            <v>200811</v>
          </cell>
          <cell r="S6195">
            <v>39757</v>
          </cell>
          <cell r="T6195">
            <v>2351.56</v>
          </cell>
          <cell r="U6195">
            <v>2333.6603333333337</v>
          </cell>
          <cell r="V6195">
            <v>1967.1122677595615</v>
          </cell>
        </row>
        <row r="6196">
          <cell r="B6196">
            <v>33829</v>
          </cell>
          <cell r="C6196">
            <v>1</v>
          </cell>
          <cell r="D6196">
            <v>1</v>
          </cell>
          <cell r="Q6196">
            <v>2008</v>
          </cell>
          <cell r="R6196" t="str">
            <v>200811</v>
          </cell>
          <cell r="S6196">
            <v>39758</v>
          </cell>
          <cell r="T6196">
            <v>2327.7800000000002</v>
          </cell>
          <cell r="U6196">
            <v>2333.6603333333337</v>
          </cell>
          <cell r="V6196">
            <v>1967.1122677595615</v>
          </cell>
        </row>
        <row r="6197">
          <cell r="B6197">
            <v>33830</v>
          </cell>
          <cell r="C6197">
            <v>1</v>
          </cell>
          <cell r="D6197">
            <v>1</v>
          </cell>
          <cell r="Q6197">
            <v>2008</v>
          </cell>
          <cell r="R6197" t="str">
            <v>200811</v>
          </cell>
          <cell r="S6197">
            <v>39759</v>
          </cell>
          <cell r="T6197">
            <v>2342.65</v>
          </cell>
          <cell r="U6197">
            <v>2333.6603333333337</v>
          </cell>
          <cell r="V6197">
            <v>1967.1122677595615</v>
          </cell>
        </row>
        <row r="6198">
          <cell r="B6198">
            <v>33831</v>
          </cell>
          <cell r="C6198">
            <v>1</v>
          </cell>
          <cell r="D6198">
            <v>1</v>
          </cell>
          <cell r="Q6198">
            <v>2008</v>
          </cell>
          <cell r="R6198" t="str">
            <v>200811</v>
          </cell>
          <cell r="S6198">
            <v>39760</v>
          </cell>
          <cell r="T6198">
            <v>2317.34</v>
          </cell>
          <cell r="U6198">
            <v>2333.6603333333337</v>
          </cell>
          <cell r="V6198">
            <v>1967.1122677595615</v>
          </cell>
        </row>
        <row r="6199">
          <cell r="B6199">
            <v>33832</v>
          </cell>
          <cell r="C6199">
            <v>1</v>
          </cell>
          <cell r="D6199">
            <v>1</v>
          </cell>
          <cell r="Q6199">
            <v>2008</v>
          </cell>
          <cell r="R6199" t="str">
            <v>200811</v>
          </cell>
          <cell r="S6199">
            <v>39761</v>
          </cell>
          <cell r="T6199">
            <v>2317.34</v>
          </cell>
          <cell r="U6199">
            <v>2333.6603333333337</v>
          </cell>
          <cell r="V6199">
            <v>1967.1122677595615</v>
          </cell>
        </row>
        <row r="6200">
          <cell r="B6200">
            <v>33833</v>
          </cell>
          <cell r="C6200">
            <v>1</v>
          </cell>
          <cell r="D6200">
            <v>1</v>
          </cell>
          <cell r="Q6200">
            <v>2008</v>
          </cell>
          <cell r="R6200" t="str">
            <v>200811</v>
          </cell>
          <cell r="S6200">
            <v>39762</v>
          </cell>
          <cell r="T6200">
            <v>2317.34</v>
          </cell>
          <cell r="U6200">
            <v>2333.6603333333337</v>
          </cell>
          <cell r="V6200">
            <v>1967.1122677595615</v>
          </cell>
        </row>
        <row r="6201">
          <cell r="B6201">
            <v>33834</v>
          </cell>
          <cell r="C6201">
            <v>1</v>
          </cell>
          <cell r="D6201">
            <v>1</v>
          </cell>
          <cell r="Q6201">
            <v>2008</v>
          </cell>
          <cell r="R6201" t="str">
            <v>200811</v>
          </cell>
          <cell r="S6201">
            <v>39763</v>
          </cell>
          <cell r="T6201">
            <v>2281.2399999999998</v>
          </cell>
          <cell r="U6201">
            <v>2333.6603333333337</v>
          </cell>
          <cell r="V6201">
            <v>1967.1122677595615</v>
          </cell>
        </row>
        <row r="6202">
          <cell r="B6202">
            <v>33835</v>
          </cell>
          <cell r="C6202">
            <v>1</v>
          </cell>
          <cell r="D6202">
            <v>1</v>
          </cell>
          <cell r="Q6202">
            <v>2008</v>
          </cell>
          <cell r="R6202" t="str">
            <v>200811</v>
          </cell>
          <cell r="S6202">
            <v>39764</v>
          </cell>
          <cell r="T6202">
            <v>2281.2399999999998</v>
          </cell>
          <cell r="U6202">
            <v>2333.6603333333337</v>
          </cell>
          <cell r="V6202">
            <v>1967.1122677595615</v>
          </cell>
        </row>
        <row r="6203">
          <cell r="B6203">
            <v>33836</v>
          </cell>
          <cell r="C6203">
            <v>1</v>
          </cell>
          <cell r="D6203">
            <v>1</v>
          </cell>
          <cell r="Q6203">
            <v>2008</v>
          </cell>
          <cell r="R6203" t="str">
            <v>200811</v>
          </cell>
          <cell r="S6203">
            <v>39765</v>
          </cell>
          <cell r="T6203">
            <v>2335.02</v>
          </cell>
          <cell r="U6203">
            <v>2333.6603333333337</v>
          </cell>
          <cell r="V6203">
            <v>1967.1122677595615</v>
          </cell>
        </row>
        <row r="6204">
          <cell r="B6204">
            <v>33837</v>
          </cell>
          <cell r="C6204">
            <v>1</v>
          </cell>
          <cell r="D6204">
            <v>1</v>
          </cell>
          <cell r="Q6204">
            <v>2008</v>
          </cell>
          <cell r="R6204" t="str">
            <v>200811</v>
          </cell>
          <cell r="S6204">
            <v>39766</v>
          </cell>
          <cell r="T6204">
            <v>2329.8200000000002</v>
          </cell>
          <cell r="U6204">
            <v>2333.6603333333337</v>
          </cell>
          <cell r="V6204">
            <v>1967.1122677595615</v>
          </cell>
        </row>
        <row r="6205">
          <cell r="B6205">
            <v>33838</v>
          </cell>
          <cell r="C6205">
            <v>1</v>
          </cell>
          <cell r="D6205">
            <v>1</v>
          </cell>
          <cell r="Q6205">
            <v>2008</v>
          </cell>
          <cell r="R6205" t="str">
            <v>200811</v>
          </cell>
          <cell r="S6205">
            <v>39767</v>
          </cell>
          <cell r="T6205">
            <v>2308.65</v>
          </cell>
          <cell r="U6205">
            <v>2333.6603333333337</v>
          </cell>
          <cell r="V6205">
            <v>1967.1122677595615</v>
          </cell>
        </row>
        <row r="6206">
          <cell r="B6206">
            <v>33839</v>
          </cell>
          <cell r="C6206">
            <v>1</v>
          </cell>
          <cell r="D6206">
            <v>1</v>
          </cell>
          <cell r="Q6206">
            <v>2008</v>
          </cell>
          <cell r="R6206" t="str">
            <v>200811</v>
          </cell>
          <cell r="S6206">
            <v>39768</v>
          </cell>
          <cell r="T6206">
            <v>2308.65</v>
          </cell>
          <cell r="U6206">
            <v>2333.6603333333337</v>
          </cell>
          <cell r="V6206">
            <v>1967.1122677595615</v>
          </cell>
        </row>
        <row r="6207">
          <cell r="B6207">
            <v>33840</v>
          </cell>
          <cell r="C6207">
            <v>1</v>
          </cell>
          <cell r="D6207">
            <v>1</v>
          </cell>
          <cell r="Q6207">
            <v>2008</v>
          </cell>
          <cell r="R6207" t="str">
            <v>200811</v>
          </cell>
          <cell r="S6207">
            <v>39769</v>
          </cell>
          <cell r="T6207">
            <v>2308.65</v>
          </cell>
          <cell r="U6207">
            <v>2333.6603333333337</v>
          </cell>
          <cell r="V6207">
            <v>1967.1122677595615</v>
          </cell>
        </row>
        <row r="6208">
          <cell r="B6208">
            <v>33841</v>
          </cell>
          <cell r="C6208">
            <v>1</v>
          </cell>
          <cell r="D6208">
            <v>1</v>
          </cell>
          <cell r="Q6208">
            <v>2008</v>
          </cell>
          <cell r="R6208" t="str">
            <v>200811</v>
          </cell>
          <cell r="S6208">
            <v>39770</v>
          </cell>
          <cell r="T6208">
            <v>2308.65</v>
          </cell>
          <cell r="U6208">
            <v>2333.6603333333337</v>
          </cell>
          <cell r="V6208">
            <v>1967.1122677595615</v>
          </cell>
        </row>
        <row r="6209">
          <cell r="B6209">
            <v>33842</v>
          </cell>
          <cell r="C6209">
            <v>1</v>
          </cell>
          <cell r="D6209">
            <v>1</v>
          </cell>
          <cell r="Q6209">
            <v>2008</v>
          </cell>
          <cell r="R6209" t="str">
            <v>200811</v>
          </cell>
          <cell r="S6209">
            <v>39771</v>
          </cell>
          <cell r="T6209">
            <v>2329.9</v>
          </cell>
          <cell r="U6209">
            <v>2333.6603333333337</v>
          </cell>
          <cell r="V6209">
            <v>1967.1122677595615</v>
          </cell>
        </row>
        <row r="6210">
          <cell r="B6210">
            <v>33843</v>
          </cell>
          <cell r="C6210">
            <v>1</v>
          </cell>
          <cell r="D6210">
            <v>1</v>
          </cell>
          <cell r="Q6210">
            <v>2008</v>
          </cell>
          <cell r="R6210" t="str">
            <v>200811</v>
          </cell>
          <cell r="S6210">
            <v>39772</v>
          </cell>
          <cell r="T6210">
            <v>2342.1799999999998</v>
          </cell>
          <cell r="U6210">
            <v>2333.6603333333337</v>
          </cell>
          <cell r="V6210">
            <v>1967.1122677595615</v>
          </cell>
        </row>
        <row r="6211">
          <cell r="B6211">
            <v>33844</v>
          </cell>
          <cell r="C6211">
            <v>1</v>
          </cell>
          <cell r="D6211">
            <v>1</v>
          </cell>
          <cell r="Q6211">
            <v>2008</v>
          </cell>
          <cell r="R6211" t="str">
            <v>200811</v>
          </cell>
          <cell r="S6211">
            <v>39773</v>
          </cell>
          <cell r="T6211">
            <v>2359.2600000000002</v>
          </cell>
          <cell r="U6211">
            <v>2333.6603333333337</v>
          </cell>
          <cell r="V6211">
            <v>1967.1122677595615</v>
          </cell>
        </row>
        <row r="6212">
          <cell r="B6212">
            <v>33845</v>
          </cell>
          <cell r="C6212">
            <v>1</v>
          </cell>
          <cell r="D6212">
            <v>1</v>
          </cell>
          <cell r="Q6212">
            <v>2008</v>
          </cell>
          <cell r="R6212" t="str">
            <v>200811</v>
          </cell>
          <cell r="S6212">
            <v>39774</v>
          </cell>
          <cell r="T6212">
            <v>2355.71</v>
          </cell>
          <cell r="U6212">
            <v>2333.6603333333337</v>
          </cell>
          <cell r="V6212">
            <v>1967.1122677595615</v>
          </cell>
        </row>
        <row r="6213">
          <cell r="B6213">
            <v>33846</v>
          </cell>
          <cell r="C6213">
            <v>1</v>
          </cell>
          <cell r="D6213">
            <v>1</v>
          </cell>
          <cell r="Q6213">
            <v>2008</v>
          </cell>
          <cell r="R6213" t="str">
            <v>200811</v>
          </cell>
          <cell r="S6213">
            <v>39775</v>
          </cell>
          <cell r="T6213">
            <v>2355.71</v>
          </cell>
          <cell r="U6213">
            <v>2333.6603333333337</v>
          </cell>
          <cell r="V6213">
            <v>1967.1122677595615</v>
          </cell>
        </row>
        <row r="6214">
          <cell r="B6214">
            <v>33847</v>
          </cell>
          <cell r="C6214">
            <v>1</v>
          </cell>
          <cell r="D6214">
            <v>1</v>
          </cell>
          <cell r="Q6214">
            <v>2008</v>
          </cell>
          <cell r="R6214" t="str">
            <v>200811</v>
          </cell>
          <cell r="S6214">
            <v>39776</v>
          </cell>
          <cell r="T6214">
            <v>2355.71</v>
          </cell>
          <cell r="U6214">
            <v>2333.6603333333337</v>
          </cell>
          <cell r="V6214">
            <v>1967.1122677595615</v>
          </cell>
        </row>
        <row r="6215">
          <cell r="B6215">
            <v>33848</v>
          </cell>
          <cell r="C6215">
            <v>1</v>
          </cell>
          <cell r="D6215">
            <v>1</v>
          </cell>
          <cell r="Q6215">
            <v>2008</v>
          </cell>
          <cell r="R6215" t="str">
            <v>200811</v>
          </cell>
          <cell r="S6215">
            <v>39777</v>
          </cell>
          <cell r="T6215">
            <v>2314.7199999999998</v>
          </cell>
          <cell r="U6215">
            <v>2333.6603333333337</v>
          </cell>
          <cell r="V6215">
            <v>1967.1122677595615</v>
          </cell>
        </row>
        <row r="6216">
          <cell r="B6216">
            <v>33849</v>
          </cell>
          <cell r="C6216">
            <v>1</v>
          </cell>
          <cell r="D6216">
            <v>1</v>
          </cell>
          <cell r="Q6216">
            <v>2008</v>
          </cell>
          <cell r="R6216" t="str">
            <v>200811</v>
          </cell>
          <cell r="S6216">
            <v>39778</v>
          </cell>
          <cell r="T6216">
            <v>2307.37</v>
          </cell>
          <cell r="U6216">
            <v>2333.6603333333337</v>
          </cell>
          <cell r="V6216">
            <v>1967.1122677595615</v>
          </cell>
        </row>
        <row r="6217">
          <cell r="B6217">
            <v>33850</v>
          </cell>
          <cell r="C6217">
            <v>1</v>
          </cell>
          <cell r="D6217">
            <v>1</v>
          </cell>
          <cell r="Q6217">
            <v>2008</v>
          </cell>
          <cell r="R6217" t="str">
            <v>200811</v>
          </cell>
          <cell r="S6217">
            <v>39779</v>
          </cell>
          <cell r="T6217">
            <v>2324.1</v>
          </cell>
          <cell r="U6217">
            <v>2333.6603333333337</v>
          </cell>
          <cell r="V6217">
            <v>1967.1122677595615</v>
          </cell>
        </row>
        <row r="6218">
          <cell r="B6218">
            <v>33851</v>
          </cell>
          <cell r="C6218">
            <v>1</v>
          </cell>
          <cell r="D6218">
            <v>1</v>
          </cell>
          <cell r="Q6218">
            <v>2008</v>
          </cell>
          <cell r="R6218" t="str">
            <v>200811</v>
          </cell>
          <cell r="S6218">
            <v>39780</v>
          </cell>
          <cell r="T6218">
            <v>2324.1</v>
          </cell>
          <cell r="U6218">
            <v>2333.6603333333337</v>
          </cell>
          <cell r="V6218">
            <v>1967.1122677595615</v>
          </cell>
        </row>
        <row r="6219">
          <cell r="B6219">
            <v>33852</v>
          </cell>
          <cell r="C6219">
            <v>1</v>
          </cell>
          <cell r="D6219">
            <v>1</v>
          </cell>
          <cell r="Q6219">
            <v>2008</v>
          </cell>
          <cell r="R6219" t="str">
            <v>200811</v>
          </cell>
          <cell r="S6219">
            <v>39781</v>
          </cell>
          <cell r="T6219">
            <v>2318</v>
          </cell>
          <cell r="U6219">
            <v>2333.6603333333337</v>
          </cell>
          <cell r="V6219">
            <v>1967.1122677595615</v>
          </cell>
        </row>
        <row r="6220">
          <cell r="B6220">
            <v>33853</v>
          </cell>
          <cell r="C6220">
            <v>1</v>
          </cell>
          <cell r="D6220">
            <v>1</v>
          </cell>
          <cell r="Q6220">
            <v>2008</v>
          </cell>
          <cell r="R6220" t="str">
            <v>200811</v>
          </cell>
          <cell r="S6220">
            <v>39782</v>
          </cell>
          <cell r="T6220">
            <v>2318</v>
          </cell>
          <cell r="U6220">
            <v>2333.6603333333337</v>
          </cell>
          <cell r="V6220">
            <v>1967.1122677595615</v>
          </cell>
        </row>
        <row r="6221">
          <cell r="B6221">
            <v>33854</v>
          </cell>
          <cell r="C6221">
            <v>1</v>
          </cell>
          <cell r="D6221">
            <v>1</v>
          </cell>
          <cell r="Q6221">
            <v>2008</v>
          </cell>
          <cell r="R6221" t="str">
            <v>200812</v>
          </cell>
          <cell r="S6221">
            <v>39783</v>
          </cell>
          <cell r="T6221">
            <v>2318</v>
          </cell>
          <cell r="U6221">
            <v>2251.5103225806442</v>
          </cell>
          <cell r="V6221">
            <v>1967.1122677595615</v>
          </cell>
        </row>
        <row r="6222">
          <cell r="B6222">
            <v>33855</v>
          </cell>
          <cell r="C6222">
            <v>1</v>
          </cell>
          <cell r="D6222">
            <v>1</v>
          </cell>
          <cell r="Q6222">
            <v>2008</v>
          </cell>
          <cell r="R6222" t="str">
            <v>200812</v>
          </cell>
          <cell r="S6222">
            <v>39784</v>
          </cell>
          <cell r="T6222">
            <v>2320.12</v>
          </cell>
          <cell r="U6222">
            <v>2251.5103225806442</v>
          </cell>
          <cell r="V6222">
            <v>1967.1122677595615</v>
          </cell>
        </row>
        <row r="6223">
          <cell r="B6223">
            <v>33856</v>
          </cell>
          <cell r="C6223">
            <v>1</v>
          </cell>
          <cell r="D6223">
            <v>1</v>
          </cell>
          <cell r="Q6223">
            <v>2008</v>
          </cell>
          <cell r="R6223" t="str">
            <v>200812</v>
          </cell>
          <cell r="S6223">
            <v>39785</v>
          </cell>
          <cell r="T6223">
            <v>2315.35</v>
          </cell>
          <cell r="U6223">
            <v>2251.5103225806442</v>
          </cell>
          <cell r="V6223">
            <v>1967.1122677595615</v>
          </cell>
        </row>
        <row r="6224">
          <cell r="B6224">
            <v>33857</v>
          </cell>
          <cell r="C6224">
            <v>1</v>
          </cell>
          <cell r="D6224">
            <v>1</v>
          </cell>
          <cell r="Q6224">
            <v>2008</v>
          </cell>
          <cell r="R6224" t="str">
            <v>200812</v>
          </cell>
          <cell r="S6224">
            <v>39786</v>
          </cell>
          <cell r="T6224">
            <v>2317.48</v>
          </cell>
          <cell r="U6224">
            <v>2251.5103225806442</v>
          </cell>
          <cell r="V6224">
            <v>1967.1122677595615</v>
          </cell>
        </row>
        <row r="6225">
          <cell r="B6225">
            <v>33858</v>
          </cell>
          <cell r="C6225">
            <v>1</v>
          </cell>
          <cell r="D6225">
            <v>1</v>
          </cell>
          <cell r="Q6225">
            <v>2008</v>
          </cell>
          <cell r="R6225" t="str">
            <v>200812</v>
          </cell>
          <cell r="S6225">
            <v>39787</v>
          </cell>
          <cell r="T6225">
            <v>2323.2800000000002</v>
          </cell>
          <cell r="U6225">
            <v>2251.5103225806442</v>
          </cell>
          <cell r="V6225">
            <v>1967.1122677595615</v>
          </cell>
        </row>
        <row r="6226">
          <cell r="B6226">
            <v>33859</v>
          </cell>
          <cell r="C6226">
            <v>1</v>
          </cell>
          <cell r="D6226">
            <v>1</v>
          </cell>
          <cell r="Q6226">
            <v>2008</v>
          </cell>
          <cell r="R6226" t="str">
            <v>200812</v>
          </cell>
          <cell r="S6226">
            <v>39788</v>
          </cell>
          <cell r="T6226">
            <v>2333.54</v>
          </cell>
          <cell r="U6226">
            <v>2251.5103225806442</v>
          </cell>
          <cell r="V6226">
            <v>1967.1122677595615</v>
          </cell>
        </row>
        <row r="6227">
          <cell r="B6227">
            <v>33860</v>
          </cell>
          <cell r="C6227">
            <v>1</v>
          </cell>
          <cell r="D6227">
            <v>1</v>
          </cell>
          <cell r="Q6227">
            <v>2008</v>
          </cell>
          <cell r="R6227" t="str">
            <v>200812</v>
          </cell>
          <cell r="S6227">
            <v>39789</v>
          </cell>
          <cell r="T6227">
            <v>2333.54</v>
          </cell>
          <cell r="U6227">
            <v>2251.5103225806442</v>
          </cell>
          <cell r="V6227">
            <v>1967.1122677595615</v>
          </cell>
        </row>
        <row r="6228">
          <cell r="B6228">
            <v>33861</v>
          </cell>
          <cell r="C6228">
            <v>1</v>
          </cell>
          <cell r="D6228">
            <v>1</v>
          </cell>
          <cell r="Q6228">
            <v>2008</v>
          </cell>
          <cell r="R6228" t="str">
            <v>200812</v>
          </cell>
          <cell r="S6228">
            <v>39790</v>
          </cell>
          <cell r="T6228">
            <v>2333.54</v>
          </cell>
          <cell r="U6228">
            <v>2251.5103225806442</v>
          </cell>
          <cell r="V6228">
            <v>1967.1122677595615</v>
          </cell>
        </row>
        <row r="6229">
          <cell r="B6229">
            <v>33862</v>
          </cell>
          <cell r="C6229">
            <v>1</v>
          </cell>
          <cell r="D6229">
            <v>1</v>
          </cell>
          <cell r="Q6229">
            <v>2008</v>
          </cell>
          <cell r="R6229" t="str">
            <v>200812</v>
          </cell>
          <cell r="S6229">
            <v>39791</v>
          </cell>
          <cell r="T6229">
            <v>2333.54</v>
          </cell>
          <cell r="U6229">
            <v>2251.5103225806442</v>
          </cell>
          <cell r="V6229">
            <v>1967.1122677595615</v>
          </cell>
        </row>
        <row r="6230">
          <cell r="B6230">
            <v>33863</v>
          </cell>
          <cell r="C6230">
            <v>1</v>
          </cell>
          <cell r="D6230">
            <v>1</v>
          </cell>
          <cell r="Q6230">
            <v>2008</v>
          </cell>
          <cell r="R6230" t="str">
            <v>200812</v>
          </cell>
          <cell r="S6230">
            <v>39792</v>
          </cell>
          <cell r="T6230">
            <v>2311.6999999999998</v>
          </cell>
          <cell r="U6230">
            <v>2251.5103225806442</v>
          </cell>
          <cell r="V6230">
            <v>1967.1122677595615</v>
          </cell>
        </row>
        <row r="6231">
          <cell r="B6231">
            <v>33864</v>
          </cell>
          <cell r="C6231">
            <v>1</v>
          </cell>
          <cell r="D6231">
            <v>1</v>
          </cell>
          <cell r="Q6231">
            <v>2008</v>
          </cell>
          <cell r="R6231" t="str">
            <v>200812</v>
          </cell>
          <cell r="S6231">
            <v>39793</v>
          </cell>
          <cell r="T6231">
            <v>2302.9299999999998</v>
          </cell>
          <cell r="U6231">
            <v>2251.5103225806442</v>
          </cell>
          <cell r="V6231">
            <v>1967.1122677595615</v>
          </cell>
        </row>
        <row r="6232">
          <cell r="B6232">
            <v>33865</v>
          </cell>
          <cell r="C6232">
            <v>1</v>
          </cell>
          <cell r="D6232">
            <v>1</v>
          </cell>
          <cell r="Q6232">
            <v>2008</v>
          </cell>
          <cell r="R6232" t="str">
            <v>200812</v>
          </cell>
          <cell r="S6232">
            <v>39794</v>
          </cell>
          <cell r="T6232">
            <v>2278.29</v>
          </cell>
          <cell r="U6232">
            <v>2251.5103225806442</v>
          </cell>
          <cell r="V6232">
            <v>1967.1122677595615</v>
          </cell>
        </row>
        <row r="6233">
          <cell r="B6233">
            <v>33866</v>
          </cell>
          <cell r="C6233">
            <v>1</v>
          </cell>
          <cell r="D6233">
            <v>1</v>
          </cell>
          <cell r="Q6233">
            <v>2008</v>
          </cell>
          <cell r="R6233" t="str">
            <v>200812</v>
          </cell>
          <cell r="S6233">
            <v>39795</v>
          </cell>
          <cell r="T6233">
            <v>2273.2399999999998</v>
          </cell>
          <cell r="U6233">
            <v>2251.5103225806442</v>
          </cell>
          <cell r="V6233">
            <v>1967.1122677595615</v>
          </cell>
        </row>
        <row r="6234">
          <cell r="B6234">
            <v>33867</v>
          </cell>
          <cell r="C6234">
            <v>1</v>
          </cell>
          <cell r="D6234">
            <v>1</v>
          </cell>
          <cell r="Q6234">
            <v>2008</v>
          </cell>
          <cell r="R6234" t="str">
            <v>200812</v>
          </cell>
          <cell r="S6234">
            <v>39796</v>
          </cell>
          <cell r="T6234">
            <v>2273.2399999999998</v>
          </cell>
          <cell r="U6234">
            <v>2251.5103225806442</v>
          </cell>
          <cell r="V6234">
            <v>1967.1122677595615</v>
          </cell>
        </row>
        <row r="6235">
          <cell r="B6235">
            <v>33868</v>
          </cell>
          <cell r="C6235">
            <v>1</v>
          </cell>
          <cell r="D6235">
            <v>1</v>
          </cell>
          <cell r="Q6235">
            <v>2008</v>
          </cell>
          <cell r="R6235" t="str">
            <v>200812</v>
          </cell>
          <cell r="S6235">
            <v>39797</v>
          </cell>
          <cell r="T6235">
            <v>2273.2399999999998</v>
          </cell>
          <cell r="U6235">
            <v>2251.5103225806442</v>
          </cell>
          <cell r="V6235">
            <v>1967.1122677595615</v>
          </cell>
        </row>
        <row r="6236">
          <cell r="B6236">
            <v>33869</v>
          </cell>
          <cell r="C6236">
            <v>1</v>
          </cell>
          <cell r="D6236">
            <v>1</v>
          </cell>
          <cell r="Q6236">
            <v>2008</v>
          </cell>
          <cell r="R6236" t="str">
            <v>200812</v>
          </cell>
          <cell r="S6236">
            <v>39798</v>
          </cell>
          <cell r="T6236">
            <v>2254.5</v>
          </cell>
          <cell r="U6236">
            <v>2251.5103225806442</v>
          </cell>
          <cell r="V6236">
            <v>1967.1122677595615</v>
          </cell>
        </row>
        <row r="6237">
          <cell r="B6237">
            <v>33870</v>
          </cell>
          <cell r="C6237">
            <v>1</v>
          </cell>
          <cell r="D6237">
            <v>1</v>
          </cell>
          <cell r="Q6237">
            <v>2008</v>
          </cell>
          <cell r="R6237" t="str">
            <v>200812</v>
          </cell>
          <cell r="S6237">
            <v>39799</v>
          </cell>
          <cell r="T6237">
            <v>2223.3000000000002</v>
          </cell>
          <cell r="U6237">
            <v>2251.5103225806442</v>
          </cell>
          <cell r="V6237">
            <v>1967.1122677595615</v>
          </cell>
        </row>
        <row r="6238">
          <cell r="B6238">
            <v>33871</v>
          </cell>
          <cell r="C6238">
            <v>1</v>
          </cell>
          <cell r="D6238">
            <v>1</v>
          </cell>
          <cell r="Q6238">
            <v>2008</v>
          </cell>
          <cell r="R6238" t="str">
            <v>200812</v>
          </cell>
          <cell r="S6238">
            <v>39800</v>
          </cell>
          <cell r="T6238">
            <v>2173.86</v>
          </cell>
          <cell r="U6238">
            <v>2251.5103225806442</v>
          </cell>
          <cell r="V6238">
            <v>1967.1122677595615</v>
          </cell>
        </row>
        <row r="6239">
          <cell r="B6239">
            <v>33872</v>
          </cell>
          <cell r="C6239">
            <v>1</v>
          </cell>
          <cell r="D6239">
            <v>1</v>
          </cell>
          <cell r="Q6239">
            <v>2008</v>
          </cell>
          <cell r="R6239" t="str">
            <v>200812</v>
          </cell>
          <cell r="S6239">
            <v>39801</v>
          </cell>
          <cell r="T6239">
            <v>2163.14</v>
          </cell>
          <cell r="U6239">
            <v>2251.5103225806442</v>
          </cell>
          <cell r="V6239">
            <v>1967.1122677595615</v>
          </cell>
        </row>
        <row r="6240">
          <cell r="B6240">
            <v>33873</v>
          </cell>
          <cell r="C6240">
            <v>1</v>
          </cell>
          <cell r="D6240">
            <v>1</v>
          </cell>
          <cell r="Q6240">
            <v>2008</v>
          </cell>
          <cell r="R6240" t="str">
            <v>200812</v>
          </cell>
          <cell r="S6240">
            <v>39802</v>
          </cell>
          <cell r="T6240">
            <v>2167.35</v>
          </cell>
          <cell r="U6240">
            <v>2251.5103225806442</v>
          </cell>
          <cell r="V6240">
            <v>1967.1122677595615</v>
          </cell>
        </row>
        <row r="6241">
          <cell r="B6241">
            <v>33874</v>
          </cell>
          <cell r="C6241">
            <v>1</v>
          </cell>
          <cell r="D6241">
            <v>1</v>
          </cell>
          <cell r="Q6241">
            <v>2008</v>
          </cell>
          <cell r="R6241" t="str">
            <v>200812</v>
          </cell>
          <cell r="S6241">
            <v>39803</v>
          </cell>
          <cell r="T6241">
            <v>2167.35</v>
          </cell>
          <cell r="U6241">
            <v>2251.5103225806442</v>
          </cell>
          <cell r="V6241">
            <v>1967.1122677595615</v>
          </cell>
        </row>
        <row r="6242">
          <cell r="B6242">
            <v>33875</v>
          </cell>
          <cell r="C6242">
            <v>1</v>
          </cell>
          <cell r="D6242">
            <v>1</v>
          </cell>
          <cell r="Q6242">
            <v>2008</v>
          </cell>
          <cell r="R6242" t="str">
            <v>200812</v>
          </cell>
          <cell r="S6242">
            <v>39804</v>
          </cell>
          <cell r="T6242">
            <v>2167.35</v>
          </cell>
          <cell r="U6242">
            <v>2251.5103225806442</v>
          </cell>
          <cell r="V6242">
            <v>1967.1122677595615</v>
          </cell>
        </row>
        <row r="6243">
          <cell r="B6243">
            <v>33876</v>
          </cell>
          <cell r="C6243">
            <v>1</v>
          </cell>
          <cell r="D6243">
            <v>1</v>
          </cell>
          <cell r="Q6243">
            <v>2008</v>
          </cell>
          <cell r="R6243" t="str">
            <v>200812</v>
          </cell>
          <cell r="S6243">
            <v>39805</v>
          </cell>
          <cell r="T6243">
            <v>2169.83</v>
          </cell>
          <cell r="U6243">
            <v>2251.5103225806442</v>
          </cell>
          <cell r="V6243">
            <v>1967.1122677595615</v>
          </cell>
        </row>
        <row r="6244">
          <cell r="B6244">
            <v>33877</v>
          </cell>
          <cell r="C6244">
            <v>1</v>
          </cell>
          <cell r="D6244">
            <v>1</v>
          </cell>
          <cell r="Q6244">
            <v>2008</v>
          </cell>
          <cell r="R6244" t="str">
            <v>200812</v>
          </cell>
          <cell r="S6244">
            <v>39806</v>
          </cell>
          <cell r="T6244">
            <v>2180.4899999999998</v>
          </cell>
          <cell r="U6244">
            <v>2251.5103225806442</v>
          </cell>
          <cell r="V6244">
            <v>1967.1122677595615</v>
          </cell>
        </row>
        <row r="6245">
          <cell r="B6245">
            <v>33878</v>
          </cell>
          <cell r="C6245">
            <v>1</v>
          </cell>
          <cell r="D6245">
            <v>1</v>
          </cell>
          <cell r="Q6245">
            <v>2008</v>
          </cell>
          <cell r="R6245" t="str">
            <v>200812</v>
          </cell>
          <cell r="S6245">
            <v>39807</v>
          </cell>
          <cell r="T6245">
            <v>2198.09</v>
          </cell>
          <cell r="U6245">
            <v>2251.5103225806442</v>
          </cell>
          <cell r="V6245">
            <v>1967.1122677595615</v>
          </cell>
        </row>
        <row r="6246">
          <cell r="B6246">
            <v>33879</v>
          </cell>
          <cell r="C6246">
            <v>1</v>
          </cell>
          <cell r="D6246">
            <v>1</v>
          </cell>
          <cell r="Q6246">
            <v>2008</v>
          </cell>
          <cell r="R6246" t="str">
            <v>200812</v>
          </cell>
          <cell r="S6246">
            <v>39808</v>
          </cell>
          <cell r="T6246">
            <v>2198.09</v>
          </cell>
          <cell r="U6246">
            <v>2251.5103225806442</v>
          </cell>
          <cell r="V6246">
            <v>1967.1122677595615</v>
          </cell>
        </row>
        <row r="6247">
          <cell r="B6247">
            <v>33880</v>
          </cell>
          <cell r="C6247">
            <v>1</v>
          </cell>
          <cell r="D6247">
            <v>1</v>
          </cell>
          <cell r="Q6247">
            <v>2008</v>
          </cell>
          <cell r="R6247" t="str">
            <v>200812</v>
          </cell>
          <cell r="S6247">
            <v>39809</v>
          </cell>
          <cell r="T6247">
            <v>2204.9499999999998</v>
          </cell>
          <cell r="U6247">
            <v>2251.5103225806442</v>
          </cell>
          <cell r="V6247">
            <v>1967.1122677595615</v>
          </cell>
        </row>
        <row r="6248">
          <cell r="B6248">
            <v>33881</v>
          </cell>
          <cell r="C6248">
            <v>1</v>
          </cell>
          <cell r="D6248">
            <v>1</v>
          </cell>
          <cell r="Q6248">
            <v>2008</v>
          </cell>
          <cell r="R6248" t="str">
            <v>200812</v>
          </cell>
          <cell r="S6248">
            <v>39810</v>
          </cell>
          <cell r="T6248">
            <v>2204.9499999999998</v>
          </cell>
          <cell r="U6248">
            <v>2251.5103225806442</v>
          </cell>
          <cell r="V6248">
            <v>1967.1122677595615</v>
          </cell>
        </row>
        <row r="6249">
          <cell r="B6249">
            <v>33882</v>
          </cell>
          <cell r="C6249">
            <v>1</v>
          </cell>
          <cell r="D6249">
            <v>1</v>
          </cell>
          <cell r="Q6249">
            <v>2008</v>
          </cell>
          <cell r="R6249" t="str">
            <v>200812</v>
          </cell>
          <cell r="S6249">
            <v>39811</v>
          </cell>
          <cell r="T6249">
            <v>2204.9499999999998</v>
          </cell>
          <cell r="U6249">
            <v>2251.5103225806442</v>
          </cell>
          <cell r="V6249">
            <v>1967.1122677595615</v>
          </cell>
        </row>
        <row r="6250">
          <cell r="B6250">
            <v>33883</v>
          </cell>
          <cell r="C6250">
            <v>1</v>
          </cell>
          <cell r="D6250">
            <v>1</v>
          </cell>
          <cell r="Q6250">
            <v>2008</v>
          </cell>
          <cell r="R6250" t="str">
            <v>200812</v>
          </cell>
          <cell r="S6250">
            <v>39812</v>
          </cell>
          <cell r="T6250">
            <v>2234</v>
          </cell>
          <cell r="U6250">
            <v>2251.5103225806442</v>
          </cell>
          <cell r="V6250">
            <v>1967.1122677595615</v>
          </cell>
        </row>
        <row r="6251">
          <cell r="B6251">
            <v>33884</v>
          </cell>
          <cell r="C6251">
            <v>1</v>
          </cell>
          <cell r="D6251">
            <v>1</v>
          </cell>
          <cell r="Q6251">
            <v>2008</v>
          </cell>
          <cell r="R6251" t="str">
            <v>200812</v>
          </cell>
          <cell r="S6251">
            <v>39813</v>
          </cell>
          <cell r="T6251">
            <v>2243.59</v>
          </cell>
          <cell r="U6251">
            <v>2251.5103225806442</v>
          </cell>
          <cell r="V6251">
            <v>1967.1122677595615</v>
          </cell>
        </row>
        <row r="6252">
          <cell r="B6252">
            <v>33885</v>
          </cell>
          <cell r="C6252">
            <v>1</v>
          </cell>
          <cell r="D6252">
            <v>1</v>
          </cell>
          <cell r="Q6252">
            <v>2009</v>
          </cell>
          <cell r="R6252" t="str">
            <v>20091</v>
          </cell>
          <cell r="S6252">
            <v>39814</v>
          </cell>
          <cell r="T6252">
            <v>2243.59</v>
          </cell>
          <cell r="U6252">
            <v>2253.5061290322578</v>
          </cell>
          <cell r="V6252">
            <v>2153.2976986301351</v>
          </cell>
        </row>
        <row r="6253">
          <cell r="B6253">
            <v>33886</v>
          </cell>
          <cell r="C6253">
            <v>1</v>
          </cell>
          <cell r="D6253">
            <v>1</v>
          </cell>
          <cell r="Q6253">
            <v>2009</v>
          </cell>
          <cell r="R6253" t="str">
            <v>20091</v>
          </cell>
          <cell r="S6253">
            <v>39815</v>
          </cell>
          <cell r="T6253">
            <v>2243.59</v>
          </cell>
          <cell r="U6253">
            <v>2253.5061290322578</v>
          </cell>
          <cell r="V6253">
            <v>2153.2976986301351</v>
          </cell>
        </row>
        <row r="6254">
          <cell r="B6254">
            <v>33887</v>
          </cell>
          <cell r="C6254">
            <v>1</v>
          </cell>
          <cell r="D6254">
            <v>1</v>
          </cell>
          <cell r="Q6254">
            <v>2009</v>
          </cell>
          <cell r="R6254" t="str">
            <v>20091</v>
          </cell>
          <cell r="S6254">
            <v>39816</v>
          </cell>
          <cell r="T6254">
            <v>2234.81</v>
          </cell>
          <cell r="U6254">
            <v>2253.5061290322578</v>
          </cell>
          <cell r="V6254">
            <v>2153.2976986301351</v>
          </cell>
        </row>
        <row r="6255">
          <cell r="B6255">
            <v>33888</v>
          </cell>
          <cell r="C6255">
            <v>1</v>
          </cell>
          <cell r="D6255">
            <v>1</v>
          </cell>
          <cell r="Q6255">
            <v>2009</v>
          </cell>
          <cell r="R6255" t="str">
            <v>20091</v>
          </cell>
          <cell r="S6255">
            <v>39817</v>
          </cell>
          <cell r="T6255">
            <v>2234.81</v>
          </cell>
          <cell r="U6255">
            <v>2253.5061290322578</v>
          </cell>
          <cell r="V6255">
            <v>2153.2976986301351</v>
          </cell>
        </row>
        <row r="6256">
          <cell r="B6256">
            <v>33889</v>
          </cell>
          <cell r="C6256">
            <v>1</v>
          </cell>
          <cell r="D6256">
            <v>1</v>
          </cell>
          <cell r="Q6256">
            <v>2009</v>
          </cell>
          <cell r="R6256" t="str">
            <v>20091</v>
          </cell>
          <cell r="S6256">
            <v>39818</v>
          </cell>
          <cell r="T6256">
            <v>2234.81</v>
          </cell>
          <cell r="U6256">
            <v>2253.5061290322578</v>
          </cell>
          <cell r="V6256">
            <v>2153.2976986301351</v>
          </cell>
        </row>
        <row r="6257">
          <cell r="B6257">
            <v>33890</v>
          </cell>
          <cell r="C6257">
            <v>1</v>
          </cell>
          <cell r="D6257">
            <v>1</v>
          </cell>
          <cell r="Q6257">
            <v>2009</v>
          </cell>
          <cell r="R6257" t="str">
            <v>20091</v>
          </cell>
          <cell r="S6257">
            <v>39819</v>
          </cell>
          <cell r="T6257">
            <v>2227.2399999999998</v>
          </cell>
          <cell r="U6257">
            <v>2253.5061290322578</v>
          </cell>
          <cell r="V6257">
            <v>2153.2976986301351</v>
          </cell>
        </row>
        <row r="6258">
          <cell r="B6258">
            <v>33891</v>
          </cell>
          <cell r="C6258">
            <v>1</v>
          </cell>
          <cell r="D6258">
            <v>1</v>
          </cell>
          <cell r="Q6258">
            <v>2009</v>
          </cell>
          <cell r="R6258" t="str">
            <v>20091</v>
          </cell>
          <cell r="S6258">
            <v>39820</v>
          </cell>
          <cell r="T6258">
            <v>2197.7199999999998</v>
          </cell>
          <cell r="U6258">
            <v>2253.5061290322578</v>
          </cell>
          <cell r="V6258">
            <v>2153.2976986301351</v>
          </cell>
        </row>
        <row r="6259">
          <cell r="B6259">
            <v>33892</v>
          </cell>
          <cell r="C6259">
            <v>1</v>
          </cell>
          <cell r="D6259">
            <v>1</v>
          </cell>
          <cell r="Q6259">
            <v>2009</v>
          </cell>
          <cell r="R6259" t="str">
            <v>20091</v>
          </cell>
          <cell r="S6259">
            <v>39821</v>
          </cell>
          <cell r="T6259">
            <v>2214.13</v>
          </cell>
          <cell r="U6259">
            <v>2253.5061290322578</v>
          </cell>
          <cell r="V6259">
            <v>2153.2976986301351</v>
          </cell>
        </row>
        <row r="6260">
          <cell r="B6260">
            <v>33893</v>
          </cell>
          <cell r="C6260">
            <v>1</v>
          </cell>
          <cell r="D6260">
            <v>1</v>
          </cell>
          <cell r="Q6260">
            <v>2009</v>
          </cell>
          <cell r="R6260" t="str">
            <v>20091</v>
          </cell>
          <cell r="S6260">
            <v>39822</v>
          </cell>
          <cell r="T6260">
            <v>2220.8200000000002</v>
          </cell>
          <cell r="U6260">
            <v>2253.5061290322578</v>
          </cell>
          <cell r="V6260">
            <v>2153.2976986301351</v>
          </cell>
        </row>
        <row r="6261">
          <cell r="B6261">
            <v>33894</v>
          </cell>
          <cell r="C6261">
            <v>1</v>
          </cell>
          <cell r="D6261">
            <v>1</v>
          </cell>
          <cell r="Q6261">
            <v>2009</v>
          </cell>
          <cell r="R6261" t="str">
            <v>20091</v>
          </cell>
          <cell r="S6261">
            <v>39823</v>
          </cell>
          <cell r="T6261">
            <v>2216.23</v>
          </cell>
          <cell r="U6261">
            <v>2253.5061290322578</v>
          </cell>
          <cell r="V6261">
            <v>2153.2976986301351</v>
          </cell>
        </row>
        <row r="6262">
          <cell r="B6262">
            <v>33895</v>
          </cell>
          <cell r="C6262">
            <v>1</v>
          </cell>
          <cell r="D6262">
            <v>1</v>
          </cell>
          <cell r="Q6262">
            <v>2009</v>
          </cell>
          <cell r="R6262" t="str">
            <v>20091</v>
          </cell>
          <cell r="S6262">
            <v>39824</v>
          </cell>
          <cell r="T6262">
            <v>2216.23</v>
          </cell>
          <cell r="U6262">
            <v>2253.5061290322578</v>
          </cell>
          <cell r="V6262">
            <v>2153.2976986301351</v>
          </cell>
        </row>
        <row r="6263">
          <cell r="B6263">
            <v>33896</v>
          </cell>
          <cell r="C6263">
            <v>1</v>
          </cell>
          <cell r="D6263">
            <v>1</v>
          </cell>
          <cell r="Q6263">
            <v>2009</v>
          </cell>
          <cell r="R6263" t="str">
            <v>20091</v>
          </cell>
          <cell r="S6263">
            <v>39825</v>
          </cell>
          <cell r="T6263">
            <v>2216.23</v>
          </cell>
          <cell r="U6263">
            <v>2253.5061290322578</v>
          </cell>
          <cell r="V6263">
            <v>2153.2976986301351</v>
          </cell>
        </row>
        <row r="6264">
          <cell r="B6264">
            <v>33897</v>
          </cell>
          <cell r="C6264">
            <v>1</v>
          </cell>
          <cell r="D6264">
            <v>1</v>
          </cell>
          <cell r="Q6264">
            <v>2009</v>
          </cell>
          <cell r="R6264" t="str">
            <v>20091</v>
          </cell>
          <cell r="S6264">
            <v>39826</v>
          </cell>
          <cell r="T6264">
            <v>2216.23</v>
          </cell>
          <cell r="U6264">
            <v>2253.5061290322578</v>
          </cell>
          <cell r="V6264">
            <v>2153.2976986301351</v>
          </cell>
        </row>
        <row r="6265">
          <cell r="B6265">
            <v>33898</v>
          </cell>
          <cell r="C6265">
            <v>1</v>
          </cell>
          <cell r="D6265">
            <v>1</v>
          </cell>
          <cell r="Q6265">
            <v>2009</v>
          </cell>
          <cell r="R6265" t="str">
            <v>20091</v>
          </cell>
          <cell r="S6265">
            <v>39827</v>
          </cell>
          <cell r="T6265">
            <v>2226.87</v>
          </cell>
          <cell r="U6265">
            <v>2253.5061290322578</v>
          </cell>
          <cell r="V6265">
            <v>2153.2976986301351</v>
          </cell>
        </row>
        <row r="6266">
          <cell r="B6266">
            <v>33899</v>
          </cell>
          <cell r="C6266">
            <v>1</v>
          </cell>
          <cell r="D6266">
            <v>1</v>
          </cell>
          <cell r="Q6266">
            <v>2009</v>
          </cell>
          <cell r="R6266" t="str">
            <v>20091</v>
          </cell>
          <cell r="S6266">
            <v>39828</v>
          </cell>
          <cell r="T6266">
            <v>2234.4</v>
          </cell>
          <cell r="U6266">
            <v>2253.5061290322578</v>
          </cell>
          <cell r="V6266">
            <v>2153.2976986301351</v>
          </cell>
        </row>
        <row r="6267">
          <cell r="B6267">
            <v>33900</v>
          </cell>
          <cell r="C6267">
            <v>1</v>
          </cell>
          <cell r="D6267">
            <v>1</v>
          </cell>
          <cell r="Q6267">
            <v>2009</v>
          </cell>
          <cell r="R6267" t="str">
            <v>20091</v>
          </cell>
          <cell r="S6267">
            <v>39829</v>
          </cell>
          <cell r="T6267">
            <v>2249.64</v>
          </cell>
          <cell r="U6267">
            <v>2253.5061290322578</v>
          </cell>
          <cell r="V6267">
            <v>2153.2976986301351</v>
          </cell>
        </row>
        <row r="6268">
          <cell r="B6268">
            <v>33901</v>
          </cell>
          <cell r="C6268">
            <v>1</v>
          </cell>
          <cell r="D6268">
            <v>1</v>
          </cell>
          <cell r="Q6268">
            <v>2009</v>
          </cell>
          <cell r="R6268" t="str">
            <v>20091</v>
          </cell>
          <cell r="S6268">
            <v>39830</v>
          </cell>
          <cell r="T6268">
            <v>2227.6799999999998</v>
          </cell>
          <cell r="U6268">
            <v>2253.5061290322578</v>
          </cell>
          <cell r="V6268">
            <v>2153.2976986301351</v>
          </cell>
        </row>
        <row r="6269">
          <cell r="B6269">
            <v>33902</v>
          </cell>
          <cell r="C6269">
            <v>1</v>
          </cell>
          <cell r="D6269">
            <v>1</v>
          </cell>
          <cell r="Q6269">
            <v>2009</v>
          </cell>
          <cell r="R6269" t="str">
            <v>20091</v>
          </cell>
          <cell r="S6269">
            <v>39831</v>
          </cell>
          <cell r="T6269">
            <v>2227.6799999999998</v>
          </cell>
          <cell r="U6269">
            <v>2253.5061290322578</v>
          </cell>
          <cell r="V6269">
            <v>2153.2976986301351</v>
          </cell>
        </row>
        <row r="6270">
          <cell r="B6270">
            <v>33903</v>
          </cell>
          <cell r="C6270">
            <v>1</v>
          </cell>
          <cell r="D6270">
            <v>1</v>
          </cell>
          <cell r="Q6270">
            <v>2009</v>
          </cell>
          <cell r="R6270" t="str">
            <v>20091</v>
          </cell>
          <cell r="S6270">
            <v>39832</v>
          </cell>
          <cell r="T6270">
            <v>2227.6799999999998</v>
          </cell>
          <cell r="U6270">
            <v>2253.5061290322578</v>
          </cell>
          <cell r="V6270">
            <v>2153.2976986301351</v>
          </cell>
        </row>
        <row r="6271">
          <cell r="B6271">
            <v>33904</v>
          </cell>
          <cell r="C6271">
            <v>1</v>
          </cell>
          <cell r="D6271">
            <v>1</v>
          </cell>
          <cell r="Q6271">
            <v>2009</v>
          </cell>
          <cell r="R6271" t="str">
            <v>20091</v>
          </cell>
          <cell r="S6271">
            <v>39833</v>
          </cell>
          <cell r="T6271">
            <v>2227.6799999999998</v>
          </cell>
          <cell r="U6271">
            <v>2253.5061290322578</v>
          </cell>
          <cell r="V6271">
            <v>2153.2976986301351</v>
          </cell>
        </row>
        <row r="6272">
          <cell r="B6272">
            <v>33905</v>
          </cell>
          <cell r="C6272">
            <v>1</v>
          </cell>
          <cell r="D6272">
            <v>1</v>
          </cell>
          <cell r="Q6272">
            <v>2009</v>
          </cell>
          <cell r="R6272" t="str">
            <v>20091</v>
          </cell>
          <cell r="S6272">
            <v>39834</v>
          </cell>
          <cell r="T6272">
            <v>2245.2800000000002</v>
          </cell>
          <cell r="U6272">
            <v>2253.5061290322578</v>
          </cell>
          <cell r="V6272">
            <v>2153.2976986301351</v>
          </cell>
        </row>
        <row r="6273">
          <cell r="B6273">
            <v>33906</v>
          </cell>
          <cell r="C6273">
            <v>1</v>
          </cell>
          <cell r="D6273">
            <v>1</v>
          </cell>
          <cell r="Q6273">
            <v>2009</v>
          </cell>
          <cell r="R6273" t="str">
            <v>20091</v>
          </cell>
          <cell r="S6273">
            <v>39835</v>
          </cell>
          <cell r="T6273">
            <v>2245.9699999999998</v>
          </cell>
          <cell r="U6273">
            <v>2253.5061290322578</v>
          </cell>
          <cell r="V6273">
            <v>2153.2976986301351</v>
          </cell>
        </row>
        <row r="6274">
          <cell r="B6274">
            <v>33907</v>
          </cell>
          <cell r="C6274">
            <v>1</v>
          </cell>
          <cell r="D6274">
            <v>1</v>
          </cell>
          <cell r="Q6274">
            <v>2009</v>
          </cell>
          <cell r="R6274" t="str">
            <v>20091</v>
          </cell>
          <cell r="S6274">
            <v>39836</v>
          </cell>
          <cell r="T6274">
            <v>2247.87</v>
          </cell>
          <cell r="U6274">
            <v>2253.5061290322578</v>
          </cell>
          <cell r="V6274">
            <v>2153.2976986301351</v>
          </cell>
        </row>
        <row r="6275">
          <cell r="B6275">
            <v>33908</v>
          </cell>
          <cell r="C6275">
            <v>1</v>
          </cell>
          <cell r="D6275">
            <v>1</v>
          </cell>
          <cell r="Q6275">
            <v>2009</v>
          </cell>
          <cell r="R6275" t="str">
            <v>20091</v>
          </cell>
          <cell r="S6275">
            <v>39837</v>
          </cell>
          <cell r="T6275">
            <v>2280.77</v>
          </cell>
          <cell r="U6275">
            <v>2253.5061290322578</v>
          </cell>
          <cell r="V6275">
            <v>2153.2976986301351</v>
          </cell>
        </row>
        <row r="6276">
          <cell r="B6276">
            <v>33909</v>
          </cell>
          <cell r="C6276">
            <v>1</v>
          </cell>
          <cell r="D6276">
            <v>1</v>
          </cell>
          <cell r="Q6276">
            <v>2009</v>
          </cell>
          <cell r="R6276" t="str">
            <v>20091</v>
          </cell>
          <cell r="S6276">
            <v>39838</v>
          </cell>
          <cell r="T6276">
            <v>2280.77</v>
          </cell>
          <cell r="U6276">
            <v>2253.5061290322578</v>
          </cell>
          <cell r="V6276">
            <v>2153.2976986301351</v>
          </cell>
        </row>
        <row r="6277">
          <cell r="B6277">
            <v>33910</v>
          </cell>
          <cell r="C6277">
            <v>1</v>
          </cell>
          <cell r="D6277">
            <v>1</v>
          </cell>
          <cell r="Q6277">
            <v>2009</v>
          </cell>
          <cell r="R6277" t="str">
            <v>20091</v>
          </cell>
          <cell r="S6277">
            <v>39839</v>
          </cell>
          <cell r="T6277">
            <v>2280.77</v>
          </cell>
          <cell r="U6277">
            <v>2253.5061290322578</v>
          </cell>
          <cell r="V6277">
            <v>2153.2976986301351</v>
          </cell>
        </row>
        <row r="6278">
          <cell r="B6278">
            <v>33911</v>
          </cell>
          <cell r="C6278">
            <v>1</v>
          </cell>
          <cell r="D6278">
            <v>1</v>
          </cell>
          <cell r="Q6278">
            <v>2009</v>
          </cell>
          <cell r="R6278" t="str">
            <v>20091</v>
          </cell>
          <cell r="S6278">
            <v>39840</v>
          </cell>
          <cell r="T6278">
            <v>2280.4299999999998</v>
          </cell>
          <cell r="U6278">
            <v>2253.5061290322578</v>
          </cell>
          <cell r="V6278">
            <v>2153.2976986301351</v>
          </cell>
        </row>
        <row r="6279">
          <cell r="B6279">
            <v>33912</v>
          </cell>
          <cell r="C6279">
            <v>1</v>
          </cell>
          <cell r="D6279">
            <v>1</v>
          </cell>
          <cell r="Q6279">
            <v>2009</v>
          </cell>
          <cell r="R6279" t="str">
            <v>20091</v>
          </cell>
          <cell r="S6279">
            <v>39841</v>
          </cell>
          <cell r="T6279">
            <v>2310.83</v>
          </cell>
          <cell r="U6279">
            <v>2253.5061290322578</v>
          </cell>
          <cell r="V6279">
            <v>2153.2976986301351</v>
          </cell>
        </row>
        <row r="6280">
          <cell r="B6280">
            <v>33913</v>
          </cell>
          <cell r="C6280">
            <v>1</v>
          </cell>
          <cell r="D6280">
            <v>1</v>
          </cell>
          <cell r="Q6280">
            <v>2009</v>
          </cell>
          <cell r="R6280" t="str">
            <v>20091</v>
          </cell>
          <cell r="S6280">
            <v>39842</v>
          </cell>
          <cell r="T6280">
            <v>2341.09</v>
          </cell>
          <cell r="U6280">
            <v>2253.5061290322578</v>
          </cell>
          <cell r="V6280">
            <v>2153.2976986301351</v>
          </cell>
        </row>
        <row r="6281">
          <cell r="B6281">
            <v>33914</v>
          </cell>
          <cell r="C6281">
            <v>1</v>
          </cell>
          <cell r="D6281">
            <v>1</v>
          </cell>
          <cell r="Q6281">
            <v>2009</v>
          </cell>
          <cell r="R6281" t="str">
            <v>20091</v>
          </cell>
          <cell r="S6281">
            <v>39843</v>
          </cell>
          <cell r="T6281">
            <v>2386.58</v>
          </cell>
          <cell r="U6281">
            <v>2253.5061290322578</v>
          </cell>
          <cell r="V6281">
            <v>2153.2976986301351</v>
          </cell>
        </row>
        <row r="6282">
          <cell r="B6282">
            <v>33915</v>
          </cell>
          <cell r="C6282">
            <v>1</v>
          </cell>
          <cell r="D6282">
            <v>1</v>
          </cell>
          <cell r="Q6282">
            <v>2009</v>
          </cell>
          <cell r="R6282" t="str">
            <v>20091</v>
          </cell>
          <cell r="S6282">
            <v>39844</v>
          </cell>
          <cell r="T6282">
            <v>2420.2600000000002</v>
          </cell>
          <cell r="U6282">
            <v>2253.5061290322578</v>
          </cell>
          <cell r="V6282">
            <v>2153.2976986301351</v>
          </cell>
        </row>
        <row r="6283">
          <cell r="B6283">
            <v>33916</v>
          </cell>
          <cell r="C6283">
            <v>1</v>
          </cell>
          <cell r="D6283">
            <v>1</v>
          </cell>
          <cell r="Q6283">
            <v>2009</v>
          </cell>
          <cell r="R6283" t="str">
            <v>20092</v>
          </cell>
          <cell r="S6283">
            <v>39845</v>
          </cell>
          <cell r="T6283">
            <v>2420.2600000000002</v>
          </cell>
          <cell r="U6283">
            <v>2512.3442857142859</v>
          </cell>
          <cell r="V6283">
            <v>2153.2976986301351</v>
          </cell>
        </row>
        <row r="6284">
          <cell r="B6284">
            <v>33917</v>
          </cell>
          <cell r="C6284">
            <v>1</v>
          </cell>
          <cell r="D6284">
            <v>1</v>
          </cell>
          <cell r="Q6284">
            <v>2009</v>
          </cell>
          <cell r="R6284" t="str">
            <v>20092</v>
          </cell>
          <cell r="S6284">
            <v>39846</v>
          </cell>
          <cell r="T6284">
            <v>2420.2600000000002</v>
          </cell>
          <cell r="U6284">
            <v>2512.3442857142859</v>
          </cell>
          <cell r="V6284">
            <v>2153.2976986301351</v>
          </cell>
        </row>
        <row r="6285">
          <cell r="B6285">
            <v>33918</v>
          </cell>
          <cell r="C6285">
            <v>1</v>
          </cell>
          <cell r="D6285">
            <v>1</v>
          </cell>
          <cell r="Q6285">
            <v>2009</v>
          </cell>
          <cell r="R6285" t="str">
            <v>20092</v>
          </cell>
          <cell r="S6285">
            <v>39847</v>
          </cell>
          <cell r="T6285">
            <v>2450.7800000000002</v>
          </cell>
          <cell r="U6285">
            <v>2512.3442857142859</v>
          </cell>
          <cell r="V6285">
            <v>2153.2976986301351</v>
          </cell>
        </row>
        <row r="6286">
          <cell r="B6286">
            <v>33919</v>
          </cell>
          <cell r="C6286">
            <v>1</v>
          </cell>
          <cell r="D6286">
            <v>1</v>
          </cell>
          <cell r="Q6286">
            <v>2009</v>
          </cell>
          <cell r="R6286" t="str">
            <v>20092</v>
          </cell>
          <cell r="S6286">
            <v>39848</v>
          </cell>
          <cell r="T6286">
            <v>2443.67</v>
          </cell>
          <cell r="U6286">
            <v>2512.3442857142859</v>
          </cell>
          <cell r="V6286">
            <v>2153.2976986301351</v>
          </cell>
        </row>
        <row r="6287">
          <cell r="B6287">
            <v>33920</v>
          </cell>
          <cell r="C6287">
            <v>1</v>
          </cell>
          <cell r="D6287">
            <v>1</v>
          </cell>
          <cell r="Q6287">
            <v>2009</v>
          </cell>
          <cell r="R6287" t="str">
            <v>20092</v>
          </cell>
          <cell r="S6287">
            <v>39849</v>
          </cell>
          <cell r="T6287">
            <v>2469.02</v>
          </cell>
          <cell r="U6287">
            <v>2512.3442857142859</v>
          </cell>
          <cell r="V6287">
            <v>2153.2976986301351</v>
          </cell>
        </row>
        <row r="6288">
          <cell r="B6288">
            <v>33921</v>
          </cell>
          <cell r="C6288">
            <v>1</v>
          </cell>
          <cell r="D6288">
            <v>1</v>
          </cell>
          <cell r="Q6288">
            <v>2009</v>
          </cell>
          <cell r="R6288" t="str">
            <v>20092</v>
          </cell>
          <cell r="S6288">
            <v>39850</v>
          </cell>
          <cell r="T6288">
            <v>2472.65</v>
          </cell>
          <cell r="U6288">
            <v>2512.3442857142859</v>
          </cell>
          <cell r="V6288">
            <v>2153.2976986301351</v>
          </cell>
        </row>
        <row r="6289">
          <cell r="B6289">
            <v>33922</v>
          </cell>
          <cell r="C6289">
            <v>1</v>
          </cell>
          <cell r="D6289">
            <v>1</v>
          </cell>
          <cell r="Q6289">
            <v>2009</v>
          </cell>
          <cell r="R6289" t="str">
            <v>20092</v>
          </cell>
          <cell r="S6289">
            <v>39851</v>
          </cell>
          <cell r="T6289">
            <v>2449.4899999999998</v>
          </cell>
          <cell r="U6289">
            <v>2512.3442857142859</v>
          </cell>
          <cell r="V6289">
            <v>2153.2976986301351</v>
          </cell>
        </row>
        <row r="6290">
          <cell r="B6290">
            <v>33923</v>
          </cell>
          <cell r="C6290">
            <v>1</v>
          </cell>
          <cell r="D6290">
            <v>1</v>
          </cell>
          <cell r="Q6290">
            <v>2009</v>
          </cell>
          <cell r="R6290" t="str">
            <v>20092</v>
          </cell>
          <cell r="S6290">
            <v>39852</v>
          </cell>
          <cell r="T6290">
            <v>2449.4899999999998</v>
          </cell>
          <cell r="U6290">
            <v>2512.3442857142859</v>
          </cell>
          <cell r="V6290">
            <v>2153.2976986301351</v>
          </cell>
        </row>
        <row r="6291">
          <cell r="B6291">
            <v>33924</v>
          </cell>
          <cell r="C6291">
            <v>1</v>
          </cell>
          <cell r="D6291">
            <v>1</v>
          </cell>
          <cell r="Q6291">
            <v>2009</v>
          </cell>
          <cell r="R6291" t="str">
            <v>20092</v>
          </cell>
          <cell r="S6291">
            <v>39853</v>
          </cell>
          <cell r="T6291">
            <v>2449.4899999999998</v>
          </cell>
          <cell r="U6291">
            <v>2512.3442857142859</v>
          </cell>
          <cell r="V6291">
            <v>2153.2976986301351</v>
          </cell>
        </row>
        <row r="6292">
          <cell r="B6292">
            <v>33925</v>
          </cell>
          <cell r="C6292">
            <v>1</v>
          </cell>
          <cell r="D6292">
            <v>1</v>
          </cell>
          <cell r="Q6292">
            <v>2009</v>
          </cell>
          <cell r="R6292" t="str">
            <v>20092</v>
          </cell>
          <cell r="S6292">
            <v>39854</v>
          </cell>
          <cell r="T6292">
            <v>2450.6</v>
          </cell>
          <cell r="U6292">
            <v>2512.3442857142859</v>
          </cell>
          <cell r="V6292">
            <v>2153.2976986301351</v>
          </cell>
        </row>
        <row r="6293">
          <cell r="B6293">
            <v>33926</v>
          </cell>
          <cell r="C6293">
            <v>1</v>
          </cell>
          <cell r="D6293">
            <v>1</v>
          </cell>
          <cell r="Q6293">
            <v>2009</v>
          </cell>
          <cell r="R6293" t="str">
            <v>20092</v>
          </cell>
          <cell r="S6293">
            <v>39855</v>
          </cell>
          <cell r="T6293">
            <v>2494.0700000000002</v>
          </cell>
          <cell r="U6293">
            <v>2512.3442857142859</v>
          </cell>
          <cell r="V6293">
            <v>2153.2976986301351</v>
          </cell>
        </row>
        <row r="6294">
          <cell r="B6294">
            <v>33927</v>
          </cell>
          <cell r="C6294">
            <v>1</v>
          </cell>
          <cell r="D6294">
            <v>1</v>
          </cell>
          <cell r="Q6294">
            <v>2009</v>
          </cell>
          <cell r="R6294" t="str">
            <v>20092</v>
          </cell>
          <cell r="S6294">
            <v>39856</v>
          </cell>
          <cell r="T6294">
            <v>2537.8200000000002</v>
          </cell>
          <cell r="U6294">
            <v>2512.3442857142859</v>
          </cell>
          <cell r="V6294">
            <v>2153.2976986301351</v>
          </cell>
        </row>
        <row r="6295">
          <cell r="B6295">
            <v>33928</v>
          </cell>
          <cell r="C6295">
            <v>1</v>
          </cell>
          <cell r="D6295">
            <v>1</v>
          </cell>
          <cell r="Q6295">
            <v>2009</v>
          </cell>
          <cell r="R6295" t="str">
            <v>20092</v>
          </cell>
          <cell r="S6295">
            <v>39857</v>
          </cell>
          <cell r="T6295">
            <v>2520.06</v>
          </cell>
          <cell r="U6295">
            <v>2512.3442857142859</v>
          </cell>
          <cell r="V6295">
            <v>2153.2976986301351</v>
          </cell>
        </row>
        <row r="6296">
          <cell r="B6296">
            <v>33929</v>
          </cell>
          <cell r="C6296">
            <v>1</v>
          </cell>
          <cell r="D6296">
            <v>1</v>
          </cell>
          <cell r="Q6296">
            <v>2009</v>
          </cell>
          <cell r="R6296" t="str">
            <v>20092</v>
          </cell>
          <cell r="S6296">
            <v>39858</v>
          </cell>
          <cell r="T6296">
            <v>2509.5</v>
          </cell>
          <cell r="U6296">
            <v>2512.3442857142859</v>
          </cell>
          <cell r="V6296">
            <v>2153.2976986301351</v>
          </cell>
        </row>
        <row r="6297">
          <cell r="B6297">
            <v>33930</v>
          </cell>
          <cell r="C6297">
            <v>1</v>
          </cell>
          <cell r="D6297">
            <v>1</v>
          </cell>
          <cell r="Q6297">
            <v>2009</v>
          </cell>
          <cell r="R6297" t="str">
            <v>20092</v>
          </cell>
          <cell r="S6297">
            <v>39859</v>
          </cell>
          <cell r="T6297">
            <v>2509.5</v>
          </cell>
          <cell r="U6297">
            <v>2512.3442857142859</v>
          </cell>
          <cell r="V6297">
            <v>2153.2976986301351</v>
          </cell>
        </row>
        <row r="6298">
          <cell r="B6298">
            <v>33931</v>
          </cell>
          <cell r="C6298">
            <v>1</v>
          </cell>
          <cell r="D6298">
            <v>1</v>
          </cell>
          <cell r="Q6298">
            <v>2009</v>
          </cell>
          <cell r="R6298" t="str">
            <v>20092</v>
          </cell>
          <cell r="S6298">
            <v>39860</v>
          </cell>
          <cell r="T6298">
            <v>2509.5</v>
          </cell>
          <cell r="U6298">
            <v>2512.3442857142859</v>
          </cell>
          <cell r="V6298">
            <v>2153.2976986301351</v>
          </cell>
        </row>
        <row r="6299">
          <cell r="B6299">
            <v>33932</v>
          </cell>
          <cell r="C6299">
            <v>1</v>
          </cell>
          <cell r="D6299">
            <v>1</v>
          </cell>
          <cell r="Q6299">
            <v>2009</v>
          </cell>
          <cell r="R6299" t="str">
            <v>20092</v>
          </cell>
          <cell r="S6299">
            <v>39861</v>
          </cell>
          <cell r="T6299">
            <v>2509.5</v>
          </cell>
          <cell r="U6299">
            <v>2512.3442857142859</v>
          </cell>
          <cell r="V6299">
            <v>2153.2976986301351</v>
          </cell>
        </row>
        <row r="6300">
          <cell r="B6300">
            <v>33933</v>
          </cell>
          <cell r="C6300">
            <v>1</v>
          </cell>
          <cell r="D6300">
            <v>1</v>
          </cell>
          <cell r="Q6300">
            <v>2009</v>
          </cell>
          <cell r="R6300" t="str">
            <v>20092</v>
          </cell>
          <cell r="S6300">
            <v>39862</v>
          </cell>
          <cell r="T6300">
            <v>2554.4</v>
          </cell>
          <cell r="U6300">
            <v>2512.3442857142859</v>
          </cell>
          <cell r="V6300">
            <v>2153.2976986301351</v>
          </cell>
        </row>
        <row r="6301">
          <cell r="B6301">
            <v>33934</v>
          </cell>
          <cell r="C6301">
            <v>1</v>
          </cell>
          <cell r="D6301">
            <v>1</v>
          </cell>
          <cell r="Q6301">
            <v>2009</v>
          </cell>
          <cell r="R6301" t="str">
            <v>20092</v>
          </cell>
          <cell r="S6301">
            <v>39863</v>
          </cell>
          <cell r="T6301">
            <v>2558.14</v>
          </cell>
          <cell r="U6301">
            <v>2512.3442857142859</v>
          </cell>
          <cell r="V6301">
            <v>2153.2976986301351</v>
          </cell>
        </row>
        <row r="6302">
          <cell r="B6302">
            <v>33935</v>
          </cell>
          <cell r="C6302">
            <v>1</v>
          </cell>
          <cell r="D6302">
            <v>1</v>
          </cell>
          <cell r="Q6302">
            <v>2009</v>
          </cell>
          <cell r="R6302" t="str">
            <v>20092</v>
          </cell>
          <cell r="S6302">
            <v>39864</v>
          </cell>
          <cell r="T6302">
            <v>2547.4</v>
          </cell>
          <cell r="U6302">
            <v>2512.3442857142859</v>
          </cell>
          <cell r="V6302">
            <v>2153.2976986301351</v>
          </cell>
        </row>
        <row r="6303">
          <cell r="B6303">
            <v>33936</v>
          </cell>
          <cell r="C6303">
            <v>1</v>
          </cell>
          <cell r="D6303">
            <v>1</v>
          </cell>
          <cell r="Q6303">
            <v>2009</v>
          </cell>
          <cell r="R6303" t="str">
            <v>20092</v>
          </cell>
          <cell r="S6303">
            <v>39865</v>
          </cell>
          <cell r="T6303">
            <v>2588.31</v>
          </cell>
          <cell r="U6303">
            <v>2512.3442857142859</v>
          </cell>
          <cell r="V6303">
            <v>2153.2976986301351</v>
          </cell>
        </row>
        <row r="6304">
          <cell r="B6304">
            <v>33937</v>
          </cell>
          <cell r="C6304">
            <v>1</v>
          </cell>
          <cell r="D6304">
            <v>1</v>
          </cell>
          <cell r="Q6304">
            <v>2009</v>
          </cell>
          <cell r="R6304" t="str">
            <v>20092</v>
          </cell>
          <cell r="S6304">
            <v>39866</v>
          </cell>
          <cell r="T6304">
            <v>2588.31</v>
          </cell>
          <cell r="U6304">
            <v>2512.3442857142859</v>
          </cell>
          <cell r="V6304">
            <v>2153.2976986301351</v>
          </cell>
        </row>
        <row r="6305">
          <cell r="B6305">
            <v>33938</v>
          </cell>
          <cell r="C6305">
            <v>1</v>
          </cell>
          <cell r="D6305">
            <v>1</v>
          </cell>
          <cell r="Q6305">
            <v>2009</v>
          </cell>
          <cell r="R6305" t="str">
            <v>20092</v>
          </cell>
          <cell r="S6305">
            <v>39867</v>
          </cell>
          <cell r="T6305">
            <v>2588.31</v>
          </cell>
          <cell r="U6305">
            <v>2512.3442857142859</v>
          </cell>
          <cell r="V6305">
            <v>2153.2976986301351</v>
          </cell>
        </row>
        <row r="6306">
          <cell r="B6306">
            <v>33939</v>
          </cell>
          <cell r="C6306">
            <v>1</v>
          </cell>
          <cell r="D6306">
            <v>1</v>
          </cell>
          <cell r="Q6306">
            <v>2009</v>
          </cell>
          <cell r="R6306" t="str">
            <v>20092</v>
          </cell>
          <cell r="S6306">
            <v>39868</v>
          </cell>
          <cell r="T6306">
            <v>2572.3000000000002</v>
          </cell>
          <cell r="U6306">
            <v>2512.3442857142859</v>
          </cell>
          <cell r="V6306">
            <v>2153.2976986301351</v>
          </cell>
        </row>
        <row r="6307">
          <cell r="B6307">
            <v>33940</v>
          </cell>
          <cell r="C6307">
            <v>1</v>
          </cell>
          <cell r="D6307">
            <v>1</v>
          </cell>
          <cell r="Q6307">
            <v>2009</v>
          </cell>
          <cell r="R6307" t="str">
            <v>20092</v>
          </cell>
          <cell r="S6307">
            <v>39869</v>
          </cell>
          <cell r="T6307">
            <v>2596.37</v>
          </cell>
          <cell r="U6307">
            <v>2512.3442857142859</v>
          </cell>
          <cell r="V6307">
            <v>2153.2976986301351</v>
          </cell>
        </row>
        <row r="6308">
          <cell r="B6308">
            <v>33941</v>
          </cell>
          <cell r="C6308">
            <v>1</v>
          </cell>
          <cell r="D6308">
            <v>1</v>
          </cell>
          <cell r="Q6308">
            <v>2009</v>
          </cell>
          <cell r="R6308" t="str">
            <v>20092</v>
          </cell>
          <cell r="S6308">
            <v>39870</v>
          </cell>
          <cell r="T6308">
            <v>2575.5</v>
          </cell>
          <cell r="U6308">
            <v>2512.3442857142859</v>
          </cell>
          <cell r="V6308">
            <v>2153.2976986301351</v>
          </cell>
        </row>
        <row r="6309">
          <cell r="B6309">
            <v>33942</v>
          </cell>
          <cell r="C6309">
            <v>1</v>
          </cell>
          <cell r="D6309">
            <v>1</v>
          </cell>
          <cell r="Q6309">
            <v>2009</v>
          </cell>
          <cell r="R6309" t="str">
            <v>20092</v>
          </cell>
          <cell r="S6309">
            <v>39871</v>
          </cell>
          <cell r="T6309">
            <v>2555.0500000000002</v>
          </cell>
          <cell r="U6309">
            <v>2512.3442857142859</v>
          </cell>
          <cell r="V6309">
            <v>2153.2976986301351</v>
          </cell>
        </row>
        <row r="6310">
          <cell r="B6310">
            <v>33943</v>
          </cell>
          <cell r="C6310">
            <v>1</v>
          </cell>
          <cell r="D6310">
            <v>1</v>
          </cell>
          <cell r="Q6310">
            <v>2009</v>
          </cell>
          <cell r="R6310" t="str">
            <v>20092</v>
          </cell>
          <cell r="S6310">
            <v>39872</v>
          </cell>
          <cell r="T6310">
            <v>2555.89</v>
          </cell>
          <cell r="U6310">
            <v>2512.3442857142859</v>
          </cell>
          <cell r="V6310">
            <v>2153.2976986301351</v>
          </cell>
        </row>
        <row r="6311">
          <cell r="B6311">
            <v>33944</v>
          </cell>
          <cell r="C6311">
            <v>1</v>
          </cell>
          <cell r="D6311">
            <v>1</v>
          </cell>
          <cell r="Q6311">
            <v>2009</v>
          </cell>
          <cell r="R6311" t="str">
            <v>20093</v>
          </cell>
          <cell r="S6311">
            <v>39873</v>
          </cell>
          <cell r="T6311">
            <v>2555.89</v>
          </cell>
          <cell r="U6311">
            <v>2469.6348387096782</v>
          </cell>
          <cell r="V6311">
            <v>2153.2976986301351</v>
          </cell>
        </row>
        <row r="6312">
          <cell r="B6312">
            <v>33945</v>
          </cell>
          <cell r="C6312">
            <v>1</v>
          </cell>
          <cell r="D6312">
            <v>1</v>
          </cell>
          <cell r="Q6312">
            <v>2009</v>
          </cell>
          <cell r="R6312" t="str">
            <v>20093</v>
          </cell>
          <cell r="S6312">
            <v>39874</v>
          </cell>
          <cell r="T6312">
            <v>2555.89</v>
          </cell>
          <cell r="U6312">
            <v>2469.6348387096782</v>
          </cell>
          <cell r="V6312">
            <v>2153.2976986301351</v>
          </cell>
        </row>
        <row r="6313">
          <cell r="B6313">
            <v>33946</v>
          </cell>
          <cell r="C6313">
            <v>1</v>
          </cell>
          <cell r="D6313">
            <v>1</v>
          </cell>
          <cell r="Q6313">
            <v>2009</v>
          </cell>
          <cell r="R6313" t="str">
            <v>20093</v>
          </cell>
          <cell r="S6313">
            <v>39875</v>
          </cell>
          <cell r="T6313">
            <v>2590.9699999999998</v>
          </cell>
          <cell r="U6313">
            <v>2469.6348387096782</v>
          </cell>
          <cell r="V6313">
            <v>2153.2976986301351</v>
          </cell>
        </row>
        <row r="6314">
          <cell r="B6314">
            <v>33947</v>
          </cell>
          <cell r="C6314">
            <v>1</v>
          </cell>
          <cell r="D6314">
            <v>1</v>
          </cell>
          <cell r="Q6314">
            <v>2009</v>
          </cell>
          <cell r="R6314" t="str">
            <v>20093</v>
          </cell>
          <cell r="S6314">
            <v>39876</v>
          </cell>
          <cell r="T6314">
            <v>2588.96</v>
          </cell>
          <cell r="U6314">
            <v>2469.6348387096782</v>
          </cell>
          <cell r="V6314">
            <v>2153.2976986301351</v>
          </cell>
        </row>
        <row r="6315">
          <cell r="B6315">
            <v>33948</v>
          </cell>
          <cell r="C6315">
            <v>1</v>
          </cell>
          <cell r="D6315">
            <v>1</v>
          </cell>
          <cell r="Q6315">
            <v>2009</v>
          </cell>
          <cell r="R6315" t="str">
            <v>20093</v>
          </cell>
          <cell r="S6315">
            <v>39877</v>
          </cell>
          <cell r="T6315">
            <v>2589.48</v>
          </cell>
          <cell r="U6315">
            <v>2469.6348387096782</v>
          </cell>
          <cell r="V6315">
            <v>2153.2976986301351</v>
          </cell>
        </row>
        <row r="6316">
          <cell r="B6316">
            <v>33949</v>
          </cell>
          <cell r="C6316">
            <v>1</v>
          </cell>
          <cell r="D6316">
            <v>1</v>
          </cell>
          <cell r="Q6316">
            <v>2009</v>
          </cell>
          <cell r="R6316" t="str">
            <v>20093</v>
          </cell>
          <cell r="S6316">
            <v>39878</v>
          </cell>
          <cell r="T6316">
            <v>2572.92</v>
          </cell>
          <cell r="U6316">
            <v>2469.6348387096782</v>
          </cell>
          <cell r="V6316">
            <v>2153.2976986301351</v>
          </cell>
        </row>
        <row r="6317">
          <cell r="B6317">
            <v>33950</v>
          </cell>
          <cell r="C6317">
            <v>1</v>
          </cell>
          <cell r="D6317">
            <v>1</v>
          </cell>
          <cell r="Q6317">
            <v>2009</v>
          </cell>
          <cell r="R6317" t="str">
            <v>20093</v>
          </cell>
          <cell r="S6317">
            <v>39879</v>
          </cell>
          <cell r="T6317">
            <v>2548.5700000000002</v>
          </cell>
          <cell r="U6317">
            <v>2469.6348387096782</v>
          </cell>
          <cell r="V6317">
            <v>2153.2976986301351</v>
          </cell>
        </row>
        <row r="6318">
          <cell r="B6318">
            <v>33951</v>
          </cell>
          <cell r="C6318">
            <v>1</v>
          </cell>
          <cell r="D6318">
            <v>1</v>
          </cell>
          <cell r="Q6318">
            <v>2009</v>
          </cell>
          <cell r="R6318" t="str">
            <v>20093</v>
          </cell>
          <cell r="S6318">
            <v>39880</v>
          </cell>
          <cell r="T6318">
            <v>2548.5700000000002</v>
          </cell>
          <cell r="U6318">
            <v>2469.6348387096782</v>
          </cell>
          <cell r="V6318">
            <v>2153.2976986301351</v>
          </cell>
        </row>
        <row r="6319">
          <cell r="B6319">
            <v>33952</v>
          </cell>
          <cell r="C6319">
            <v>1</v>
          </cell>
          <cell r="D6319">
            <v>1</v>
          </cell>
          <cell r="Q6319">
            <v>2009</v>
          </cell>
          <cell r="R6319" t="str">
            <v>20093</v>
          </cell>
          <cell r="S6319">
            <v>39881</v>
          </cell>
          <cell r="T6319">
            <v>2548.5700000000002</v>
          </cell>
          <cell r="U6319">
            <v>2469.6348387096782</v>
          </cell>
          <cell r="V6319">
            <v>2153.2976986301351</v>
          </cell>
        </row>
        <row r="6320">
          <cell r="B6320">
            <v>33953</v>
          </cell>
          <cell r="C6320">
            <v>1</v>
          </cell>
          <cell r="D6320">
            <v>1</v>
          </cell>
          <cell r="Q6320">
            <v>2009</v>
          </cell>
          <cell r="R6320" t="str">
            <v>20093</v>
          </cell>
          <cell r="S6320">
            <v>39882</v>
          </cell>
          <cell r="T6320">
            <v>2559.36</v>
          </cell>
          <cell r="U6320">
            <v>2469.6348387096782</v>
          </cell>
          <cell r="V6320">
            <v>2153.2976986301351</v>
          </cell>
        </row>
        <row r="6321">
          <cell r="B6321">
            <v>33954</v>
          </cell>
          <cell r="C6321">
            <v>1</v>
          </cell>
          <cell r="D6321">
            <v>1</v>
          </cell>
          <cell r="Q6321">
            <v>2009</v>
          </cell>
          <cell r="R6321" t="str">
            <v>20093</v>
          </cell>
          <cell r="S6321">
            <v>39883</v>
          </cell>
          <cell r="T6321">
            <v>2525.06</v>
          </cell>
          <cell r="U6321">
            <v>2469.6348387096782</v>
          </cell>
          <cell r="V6321">
            <v>2153.2976986301351</v>
          </cell>
        </row>
        <row r="6322">
          <cell r="B6322">
            <v>33955</v>
          </cell>
          <cell r="C6322">
            <v>1</v>
          </cell>
          <cell r="D6322">
            <v>1</v>
          </cell>
          <cell r="Q6322">
            <v>2009</v>
          </cell>
          <cell r="R6322" t="str">
            <v>20093</v>
          </cell>
          <cell r="S6322">
            <v>39884</v>
          </cell>
          <cell r="T6322">
            <v>2506.73</v>
          </cell>
          <cell r="U6322">
            <v>2469.6348387096782</v>
          </cell>
          <cell r="V6322">
            <v>2153.2976986301351</v>
          </cell>
        </row>
        <row r="6323">
          <cell r="B6323">
            <v>33956</v>
          </cell>
          <cell r="C6323">
            <v>1</v>
          </cell>
          <cell r="D6323">
            <v>1</v>
          </cell>
          <cell r="Q6323">
            <v>2009</v>
          </cell>
          <cell r="R6323" t="str">
            <v>20093</v>
          </cell>
          <cell r="S6323">
            <v>39885</v>
          </cell>
          <cell r="T6323">
            <v>2481.2600000000002</v>
          </cell>
          <cell r="U6323">
            <v>2469.6348387096782</v>
          </cell>
          <cell r="V6323">
            <v>2153.2976986301351</v>
          </cell>
        </row>
        <row r="6324">
          <cell r="B6324">
            <v>33957</v>
          </cell>
          <cell r="C6324">
            <v>1</v>
          </cell>
          <cell r="D6324">
            <v>1</v>
          </cell>
          <cell r="Q6324">
            <v>2009</v>
          </cell>
          <cell r="R6324" t="str">
            <v>20093</v>
          </cell>
          <cell r="S6324">
            <v>39886</v>
          </cell>
          <cell r="T6324">
            <v>2445.3000000000002</v>
          </cell>
          <cell r="U6324">
            <v>2469.6348387096782</v>
          </cell>
          <cell r="V6324">
            <v>2153.2976986301351</v>
          </cell>
        </row>
        <row r="6325">
          <cell r="B6325">
            <v>33958</v>
          </cell>
          <cell r="C6325">
            <v>1</v>
          </cell>
          <cell r="D6325">
            <v>1</v>
          </cell>
          <cell r="Q6325">
            <v>2009</v>
          </cell>
          <cell r="R6325" t="str">
            <v>20093</v>
          </cell>
          <cell r="S6325">
            <v>39887</v>
          </cell>
          <cell r="T6325">
            <v>2445.3000000000002</v>
          </cell>
          <cell r="U6325">
            <v>2469.6348387096782</v>
          </cell>
          <cell r="V6325">
            <v>2153.2976986301351</v>
          </cell>
        </row>
        <row r="6326">
          <cell r="B6326">
            <v>33959</v>
          </cell>
          <cell r="C6326">
            <v>1</v>
          </cell>
          <cell r="D6326">
            <v>1</v>
          </cell>
          <cell r="Q6326">
            <v>2009</v>
          </cell>
          <cell r="R6326" t="str">
            <v>20093</v>
          </cell>
          <cell r="S6326">
            <v>39888</v>
          </cell>
          <cell r="T6326">
            <v>2445.3000000000002</v>
          </cell>
          <cell r="U6326">
            <v>2469.6348387096782</v>
          </cell>
          <cell r="V6326">
            <v>2153.2976986301351</v>
          </cell>
        </row>
        <row r="6327">
          <cell r="B6327">
            <v>33960</v>
          </cell>
          <cell r="C6327">
            <v>1</v>
          </cell>
          <cell r="D6327">
            <v>1</v>
          </cell>
          <cell r="Q6327">
            <v>2009</v>
          </cell>
          <cell r="R6327" t="str">
            <v>20093</v>
          </cell>
          <cell r="S6327">
            <v>39889</v>
          </cell>
          <cell r="T6327">
            <v>2390.96</v>
          </cell>
          <cell r="U6327">
            <v>2469.6348387096782</v>
          </cell>
          <cell r="V6327">
            <v>2153.2976986301351</v>
          </cell>
        </row>
        <row r="6328">
          <cell r="B6328">
            <v>33961</v>
          </cell>
          <cell r="C6328">
            <v>1</v>
          </cell>
          <cell r="D6328">
            <v>1</v>
          </cell>
          <cell r="Q6328">
            <v>2009</v>
          </cell>
          <cell r="R6328" t="str">
            <v>20093</v>
          </cell>
          <cell r="S6328">
            <v>39890</v>
          </cell>
          <cell r="T6328">
            <v>2390.98</v>
          </cell>
          <cell r="U6328">
            <v>2469.6348387096782</v>
          </cell>
          <cell r="V6328">
            <v>2153.2976986301351</v>
          </cell>
        </row>
        <row r="6329">
          <cell r="B6329">
            <v>33962</v>
          </cell>
          <cell r="C6329">
            <v>1</v>
          </cell>
          <cell r="D6329">
            <v>1</v>
          </cell>
          <cell r="Q6329">
            <v>2009</v>
          </cell>
          <cell r="R6329" t="str">
            <v>20093</v>
          </cell>
          <cell r="S6329">
            <v>39891</v>
          </cell>
          <cell r="T6329">
            <v>2383.15</v>
          </cell>
          <cell r="U6329">
            <v>2469.6348387096782</v>
          </cell>
          <cell r="V6329">
            <v>2153.2976986301351</v>
          </cell>
        </row>
        <row r="6330">
          <cell r="B6330">
            <v>33963</v>
          </cell>
          <cell r="C6330">
            <v>1</v>
          </cell>
          <cell r="D6330">
            <v>1</v>
          </cell>
          <cell r="Q6330">
            <v>2009</v>
          </cell>
          <cell r="R6330" t="str">
            <v>20093</v>
          </cell>
          <cell r="S6330">
            <v>39892</v>
          </cell>
          <cell r="T6330">
            <v>2335.29</v>
          </cell>
          <cell r="U6330">
            <v>2469.6348387096782</v>
          </cell>
          <cell r="V6330">
            <v>2153.2976986301351</v>
          </cell>
        </row>
        <row r="6331">
          <cell r="B6331">
            <v>33964</v>
          </cell>
          <cell r="C6331">
            <v>1</v>
          </cell>
          <cell r="D6331">
            <v>1</v>
          </cell>
          <cell r="Q6331">
            <v>2009</v>
          </cell>
          <cell r="R6331" t="str">
            <v>20093</v>
          </cell>
          <cell r="S6331">
            <v>39893</v>
          </cell>
          <cell r="T6331">
            <v>2340.83</v>
          </cell>
          <cell r="U6331">
            <v>2469.6348387096782</v>
          </cell>
          <cell r="V6331">
            <v>2153.2976986301351</v>
          </cell>
        </row>
        <row r="6332">
          <cell r="B6332">
            <v>33965</v>
          </cell>
          <cell r="C6332">
            <v>1</v>
          </cell>
          <cell r="D6332">
            <v>1</v>
          </cell>
          <cell r="Q6332">
            <v>2009</v>
          </cell>
          <cell r="R6332" t="str">
            <v>20093</v>
          </cell>
          <cell r="S6332">
            <v>39894</v>
          </cell>
          <cell r="T6332">
            <v>2340.83</v>
          </cell>
          <cell r="U6332">
            <v>2469.6348387096782</v>
          </cell>
          <cell r="V6332">
            <v>2153.2976986301351</v>
          </cell>
        </row>
        <row r="6333">
          <cell r="B6333">
            <v>33966</v>
          </cell>
          <cell r="C6333">
            <v>1</v>
          </cell>
          <cell r="D6333">
            <v>1</v>
          </cell>
          <cell r="Q6333">
            <v>2009</v>
          </cell>
          <cell r="R6333" t="str">
            <v>20093</v>
          </cell>
          <cell r="S6333">
            <v>39895</v>
          </cell>
          <cell r="T6333">
            <v>2340.83</v>
          </cell>
          <cell r="U6333">
            <v>2469.6348387096782</v>
          </cell>
          <cell r="V6333">
            <v>2153.2976986301351</v>
          </cell>
        </row>
        <row r="6334">
          <cell r="B6334">
            <v>33967</v>
          </cell>
          <cell r="C6334">
            <v>1</v>
          </cell>
          <cell r="D6334">
            <v>1</v>
          </cell>
          <cell r="Q6334">
            <v>2009</v>
          </cell>
          <cell r="R6334" t="str">
            <v>20093</v>
          </cell>
          <cell r="S6334">
            <v>39896</v>
          </cell>
          <cell r="T6334">
            <v>2340.83</v>
          </cell>
          <cell r="U6334">
            <v>2469.6348387096782</v>
          </cell>
          <cell r="V6334">
            <v>2153.2976986301351</v>
          </cell>
        </row>
        <row r="6335">
          <cell r="B6335">
            <v>33968</v>
          </cell>
          <cell r="C6335">
            <v>1</v>
          </cell>
          <cell r="D6335">
            <v>1</v>
          </cell>
          <cell r="Q6335">
            <v>2009</v>
          </cell>
          <cell r="R6335" t="str">
            <v>20093</v>
          </cell>
          <cell r="S6335">
            <v>39897</v>
          </cell>
          <cell r="T6335">
            <v>2353.21</v>
          </cell>
          <cell r="U6335">
            <v>2469.6348387096782</v>
          </cell>
          <cell r="V6335">
            <v>2153.2976986301351</v>
          </cell>
        </row>
        <row r="6336">
          <cell r="B6336">
            <v>33969</v>
          </cell>
          <cell r="C6336">
            <v>1</v>
          </cell>
          <cell r="D6336">
            <v>1</v>
          </cell>
          <cell r="Q6336">
            <v>2009</v>
          </cell>
          <cell r="R6336" t="str">
            <v>20093</v>
          </cell>
          <cell r="S6336">
            <v>39898</v>
          </cell>
          <cell r="T6336">
            <v>2379.94</v>
          </cell>
          <cell r="U6336">
            <v>2469.6348387096782</v>
          </cell>
          <cell r="V6336">
            <v>2153.2976986301351</v>
          </cell>
        </row>
        <row r="6337">
          <cell r="B6337">
            <v>33970</v>
          </cell>
          <cell r="C6337">
            <v>1</v>
          </cell>
          <cell r="D6337">
            <v>1</v>
          </cell>
          <cell r="Q6337">
            <v>2009</v>
          </cell>
          <cell r="R6337" t="str">
            <v>20093</v>
          </cell>
          <cell r="S6337">
            <v>39899</v>
          </cell>
          <cell r="T6337">
            <v>2435.81</v>
          </cell>
          <cell r="U6337">
            <v>2469.6348387096782</v>
          </cell>
          <cell r="V6337">
            <v>2153.2976986301351</v>
          </cell>
        </row>
        <row r="6338">
          <cell r="B6338">
            <v>33971</v>
          </cell>
          <cell r="C6338">
            <v>1</v>
          </cell>
          <cell r="D6338">
            <v>1</v>
          </cell>
          <cell r="Q6338">
            <v>2009</v>
          </cell>
          <cell r="R6338" t="str">
            <v>20093</v>
          </cell>
          <cell r="S6338">
            <v>39900</v>
          </cell>
          <cell r="T6338">
            <v>2485.56</v>
          </cell>
          <cell r="U6338">
            <v>2469.6348387096782</v>
          </cell>
          <cell r="V6338">
            <v>2153.2976986301351</v>
          </cell>
        </row>
        <row r="6339">
          <cell r="B6339">
            <v>33972</v>
          </cell>
          <cell r="C6339">
            <v>1</v>
          </cell>
          <cell r="D6339">
            <v>1</v>
          </cell>
          <cell r="Q6339">
            <v>2009</v>
          </cell>
          <cell r="R6339" t="str">
            <v>20093</v>
          </cell>
          <cell r="S6339">
            <v>39901</v>
          </cell>
          <cell r="T6339">
            <v>2485.56</v>
          </cell>
          <cell r="U6339">
            <v>2469.6348387096782</v>
          </cell>
          <cell r="V6339">
            <v>2153.2976986301351</v>
          </cell>
        </row>
        <row r="6340">
          <cell r="B6340">
            <v>33973</v>
          </cell>
          <cell r="C6340">
            <v>1</v>
          </cell>
          <cell r="D6340">
            <v>1</v>
          </cell>
          <cell r="Q6340">
            <v>2009</v>
          </cell>
          <cell r="R6340" t="str">
            <v>20093</v>
          </cell>
          <cell r="S6340">
            <v>39902</v>
          </cell>
          <cell r="T6340">
            <v>2485.56</v>
          </cell>
          <cell r="U6340">
            <v>2469.6348387096782</v>
          </cell>
          <cell r="V6340">
            <v>2153.2976986301351</v>
          </cell>
        </row>
        <row r="6341">
          <cell r="B6341">
            <v>33974</v>
          </cell>
          <cell r="C6341">
            <v>1</v>
          </cell>
          <cell r="D6341">
            <v>1</v>
          </cell>
          <cell r="Q6341">
            <v>2009</v>
          </cell>
          <cell r="R6341" t="str">
            <v>20093</v>
          </cell>
          <cell r="S6341">
            <v>39903</v>
          </cell>
          <cell r="T6341">
            <v>2561.21</v>
          </cell>
          <cell r="U6341">
            <v>2469.6348387096782</v>
          </cell>
          <cell r="V6341">
            <v>2153.2976986301351</v>
          </cell>
        </row>
        <row r="6342">
          <cell r="B6342">
            <v>33975</v>
          </cell>
          <cell r="C6342">
            <v>1</v>
          </cell>
          <cell r="D6342">
            <v>1</v>
          </cell>
          <cell r="Q6342">
            <v>2009</v>
          </cell>
          <cell r="R6342" t="str">
            <v>20094</v>
          </cell>
          <cell r="S6342">
            <v>39904</v>
          </cell>
          <cell r="T6342">
            <v>2544.2399999999998</v>
          </cell>
          <cell r="U6342">
            <v>2374.6076666666659</v>
          </cell>
          <cell r="V6342">
            <v>2153.2976986301351</v>
          </cell>
        </row>
        <row r="6343">
          <cell r="B6343">
            <v>33976</v>
          </cell>
          <cell r="C6343">
            <v>1</v>
          </cell>
          <cell r="D6343">
            <v>1</v>
          </cell>
          <cell r="Q6343">
            <v>2009</v>
          </cell>
          <cell r="R6343" t="str">
            <v>20094</v>
          </cell>
          <cell r="S6343">
            <v>39905</v>
          </cell>
          <cell r="T6343">
            <v>2534.9899999999998</v>
          </cell>
          <cell r="U6343">
            <v>2374.6076666666659</v>
          </cell>
          <cell r="V6343">
            <v>2153.2976986301351</v>
          </cell>
        </row>
        <row r="6344">
          <cell r="B6344">
            <v>33977</v>
          </cell>
          <cell r="C6344">
            <v>1</v>
          </cell>
          <cell r="D6344">
            <v>1</v>
          </cell>
          <cell r="Q6344">
            <v>2009</v>
          </cell>
          <cell r="R6344" t="str">
            <v>20094</v>
          </cell>
          <cell r="S6344">
            <v>39906</v>
          </cell>
          <cell r="T6344">
            <v>2451.7199999999998</v>
          </cell>
          <cell r="U6344">
            <v>2374.6076666666659</v>
          </cell>
          <cell r="V6344">
            <v>2153.2976986301351</v>
          </cell>
        </row>
        <row r="6345">
          <cell r="B6345">
            <v>33978</v>
          </cell>
          <cell r="C6345">
            <v>1</v>
          </cell>
          <cell r="D6345">
            <v>1</v>
          </cell>
          <cell r="Q6345">
            <v>2009</v>
          </cell>
          <cell r="R6345" t="str">
            <v>20094</v>
          </cell>
          <cell r="S6345">
            <v>39907</v>
          </cell>
          <cell r="T6345">
            <v>2422.71</v>
          </cell>
          <cell r="U6345">
            <v>2374.6076666666659</v>
          </cell>
          <cell r="V6345">
            <v>2153.2976986301351</v>
          </cell>
        </row>
        <row r="6346">
          <cell r="B6346">
            <v>33979</v>
          </cell>
          <cell r="C6346">
            <v>1</v>
          </cell>
          <cell r="D6346">
            <v>1</v>
          </cell>
          <cell r="Q6346">
            <v>2009</v>
          </cell>
          <cell r="R6346" t="str">
            <v>20094</v>
          </cell>
          <cell r="S6346">
            <v>39908</v>
          </cell>
          <cell r="T6346">
            <v>2422.71</v>
          </cell>
          <cell r="U6346">
            <v>2374.6076666666659</v>
          </cell>
          <cell r="V6346">
            <v>2153.2976986301351</v>
          </cell>
        </row>
        <row r="6347">
          <cell r="B6347">
            <v>33980</v>
          </cell>
          <cell r="C6347">
            <v>1</v>
          </cell>
          <cell r="D6347">
            <v>1</v>
          </cell>
          <cell r="Q6347">
            <v>2009</v>
          </cell>
          <cell r="R6347" t="str">
            <v>20094</v>
          </cell>
          <cell r="S6347">
            <v>39909</v>
          </cell>
          <cell r="T6347">
            <v>2422.71</v>
          </cell>
          <cell r="U6347">
            <v>2374.6076666666659</v>
          </cell>
          <cell r="V6347">
            <v>2153.2976986301351</v>
          </cell>
        </row>
        <row r="6348">
          <cell r="B6348">
            <v>33981</v>
          </cell>
          <cell r="C6348">
            <v>1</v>
          </cell>
          <cell r="D6348">
            <v>1</v>
          </cell>
          <cell r="Q6348">
            <v>2009</v>
          </cell>
          <cell r="R6348" t="str">
            <v>20094</v>
          </cell>
          <cell r="S6348">
            <v>39910</v>
          </cell>
          <cell r="T6348">
            <v>2408.42</v>
          </cell>
          <cell r="U6348">
            <v>2374.6076666666659</v>
          </cell>
          <cell r="V6348">
            <v>2153.2976986301351</v>
          </cell>
        </row>
        <row r="6349">
          <cell r="B6349">
            <v>33982</v>
          </cell>
          <cell r="C6349">
            <v>1</v>
          </cell>
          <cell r="D6349">
            <v>1</v>
          </cell>
          <cell r="Q6349">
            <v>2009</v>
          </cell>
          <cell r="R6349" t="str">
            <v>20094</v>
          </cell>
          <cell r="S6349">
            <v>39911</v>
          </cell>
          <cell r="T6349">
            <v>2416.63</v>
          </cell>
          <cell r="U6349">
            <v>2374.6076666666659</v>
          </cell>
          <cell r="V6349">
            <v>2153.2976986301351</v>
          </cell>
        </row>
        <row r="6350">
          <cell r="B6350">
            <v>33983</v>
          </cell>
          <cell r="C6350">
            <v>1</v>
          </cell>
          <cell r="D6350">
            <v>1</v>
          </cell>
          <cell r="Q6350">
            <v>2009</v>
          </cell>
          <cell r="R6350" t="str">
            <v>20094</v>
          </cell>
          <cell r="S6350">
            <v>39912</v>
          </cell>
          <cell r="T6350">
            <v>2388.11</v>
          </cell>
          <cell r="U6350">
            <v>2374.6076666666659</v>
          </cell>
          <cell r="V6350">
            <v>2153.2976986301351</v>
          </cell>
        </row>
        <row r="6351">
          <cell r="B6351">
            <v>33984</v>
          </cell>
          <cell r="C6351">
            <v>1</v>
          </cell>
          <cell r="D6351">
            <v>1</v>
          </cell>
          <cell r="Q6351">
            <v>2009</v>
          </cell>
          <cell r="R6351" t="str">
            <v>20094</v>
          </cell>
          <cell r="S6351">
            <v>39913</v>
          </cell>
          <cell r="T6351">
            <v>2388.11</v>
          </cell>
          <cell r="U6351">
            <v>2374.6076666666659</v>
          </cell>
          <cell r="V6351">
            <v>2153.2976986301351</v>
          </cell>
        </row>
        <row r="6352">
          <cell r="B6352">
            <v>33985</v>
          </cell>
          <cell r="C6352">
            <v>1</v>
          </cell>
          <cell r="D6352">
            <v>1</v>
          </cell>
          <cell r="Q6352">
            <v>2009</v>
          </cell>
          <cell r="R6352" t="str">
            <v>20094</v>
          </cell>
          <cell r="S6352">
            <v>39914</v>
          </cell>
          <cell r="T6352">
            <v>2388.11</v>
          </cell>
          <cell r="U6352">
            <v>2374.6076666666659</v>
          </cell>
          <cell r="V6352">
            <v>2153.2976986301351</v>
          </cell>
        </row>
        <row r="6353">
          <cell r="B6353">
            <v>33986</v>
          </cell>
          <cell r="C6353">
            <v>1</v>
          </cell>
          <cell r="D6353">
            <v>1</v>
          </cell>
          <cell r="Q6353">
            <v>2009</v>
          </cell>
          <cell r="R6353" t="str">
            <v>20094</v>
          </cell>
          <cell r="S6353">
            <v>39915</v>
          </cell>
          <cell r="T6353">
            <v>2388.11</v>
          </cell>
          <cell r="U6353">
            <v>2374.6076666666659</v>
          </cell>
          <cell r="V6353">
            <v>2153.2976986301351</v>
          </cell>
        </row>
        <row r="6354">
          <cell r="B6354">
            <v>33987</v>
          </cell>
          <cell r="C6354">
            <v>1</v>
          </cell>
          <cell r="D6354">
            <v>1</v>
          </cell>
          <cell r="Q6354">
            <v>2009</v>
          </cell>
          <cell r="R6354" t="str">
            <v>20094</v>
          </cell>
          <cell r="S6354">
            <v>39916</v>
          </cell>
          <cell r="T6354">
            <v>2388.11</v>
          </cell>
          <cell r="U6354">
            <v>2374.6076666666659</v>
          </cell>
          <cell r="V6354">
            <v>2153.2976986301351</v>
          </cell>
        </row>
        <row r="6355">
          <cell r="B6355">
            <v>33988</v>
          </cell>
          <cell r="C6355">
            <v>1</v>
          </cell>
          <cell r="D6355">
            <v>1</v>
          </cell>
          <cell r="Q6355">
            <v>2009</v>
          </cell>
          <cell r="R6355" t="str">
            <v>20094</v>
          </cell>
          <cell r="S6355">
            <v>39917</v>
          </cell>
          <cell r="T6355">
            <v>2392.2199999999998</v>
          </cell>
          <cell r="U6355">
            <v>2374.6076666666659</v>
          </cell>
          <cell r="V6355">
            <v>2153.2976986301351</v>
          </cell>
        </row>
        <row r="6356">
          <cell r="B6356">
            <v>33989</v>
          </cell>
          <cell r="C6356">
            <v>1</v>
          </cell>
          <cell r="D6356">
            <v>1</v>
          </cell>
          <cell r="Q6356">
            <v>2009</v>
          </cell>
          <cell r="R6356" t="str">
            <v>20094</v>
          </cell>
          <cell r="S6356">
            <v>39918</v>
          </cell>
          <cell r="T6356">
            <v>2394.27</v>
          </cell>
          <cell r="U6356">
            <v>2374.6076666666659</v>
          </cell>
          <cell r="V6356">
            <v>2153.2976986301351</v>
          </cell>
        </row>
        <row r="6357">
          <cell r="B6357">
            <v>33990</v>
          </cell>
          <cell r="C6357">
            <v>1</v>
          </cell>
          <cell r="D6357">
            <v>1</v>
          </cell>
          <cell r="Q6357">
            <v>2009</v>
          </cell>
          <cell r="R6357" t="str">
            <v>20094</v>
          </cell>
          <cell r="S6357">
            <v>39919</v>
          </cell>
          <cell r="T6357">
            <v>2380.69</v>
          </cell>
          <cell r="U6357">
            <v>2374.6076666666659</v>
          </cell>
          <cell r="V6357">
            <v>2153.2976986301351</v>
          </cell>
        </row>
        <row r="6358">
          <cell r="B6358">
            <v>33991</v>
          </cell>
          <cell r="C6358">
            <v>1</v>
          </cell>
          <cell r="D6358">
            <v>1</v>
          </cell>
          <cell r="Q6358">
            <v>2009</v>
          </cell>
          <cell r="R6358" t="str">
            <v>20094</v>
          </cell>
          <cell r="S6358">
            <v>39920</v>
          </cell>
          <cell r="T6358">
            <v>2344.98</v>
          </cell>
          <cell r="U6358">
            <v>2374.6076666666659</v>
          </cell>
          <cell r="V6358">
            <v>2153.2976986301351</v>
          </cell>
        </row>
        <row r="6359">
          <cell r="B6359">
            <v>33992</v>
          </cell>
          <cell r="C6359">
            <v>1</v>
          </cell>
          <cell r="D6359">
            <v>1</v>
          </cell>
          <cell r="Q6359">
            <v>2009</v>
          </cell>
          <cell r="R6359" t="str">
            <v>20094</v>
          </cell>
          <cell r="S6359">
            <v>39921</v>
          </cell>
          <cell r="T6359">
            <v>2343.34</v>
          </cell>
          <cell r="U6359">
            <v>2374.6076666666659</v>
          </cell>
          <cell r="V6359">
            <v>2153.2976986301351</v>
          </cell>
        </row>
        <row r="6360">
          <cell r="B6360">
            <v>33993</v>
          </cell>
          <cell r="C6360">
            <v>1</v>
          </cell>
          <cell r="D6360">
            <v>1</v>
          </cell>
          <cell r="Q6360">
            <v>2009</v>
          </cell>
          <cell r="R6360" t="str">
            <v>20094</v>
          </cell>
          <cell r="S6360">
            <v>39922</v>
          </cell>
          <cell r="T6360">
            <v>2343.34</v>
          </cell>
          <cell r="U6360">
            <v>2374.6076666666659</v>
          </cell>
          <cell r="V6360">
            <v>2153.2976986301351</v>
          </cell>
        </row>
        <row r="6361">
          <cell r="B6361">
            <v>33994</v>
          </cell>
          <cell r="C6361">
            <v>1</v>
          </cell>
          <cell r="D6361">
            <v>1</v>
          </cell>
          <cell r="Q6361">
            <v>2009</v>
          </cell>
          <cell r="R6361" t="str">
            <v>20094</v>
          </cell>
          <cell r="S6361">
            <v>39923</v>
          </cell>
          <cell r="T6361">
            <v>2343.34</v>
          </cell>
          <cell r="U6361">
            <v>2374.6076666666659</v>
          </cell>
          <cell r="V6361">
            <v>2153.2976986301351</v>
          </cell>
        </row>
        <row r="6362">
          <cell r="B6362">
            <v>33995</v>
          </cell>
          <cell r="C6362">
            <v>1</v>
          </cell>
          <cell r="D6362">
            <v>1</v>
          </cell>
          <cell r="Q6362">
            <v>2009</v>
          </cell>
          <cell r="R6362" t="str">
            <v>20094</v>
          </cell>
          <cell r="S6362">
            <v>39924</v>
          </cell>
          <cell r="T6362">
            <v>2376.38</v>
          </cell>
          <cell r="U6362">
            <v>2374.6076666666659</v>
          </cell>
          <cell r="V6362">
            <v>2153.2976986301351</v>
          </cell>
        </row>
        <row r="6363">
          <cell r="B6363">
            <v>33996</v>
          </cell>
          <cell r="C6363">
            <v>1</v>
          </cell>
          <cell r="D6363">
            <v>1</v>
          </cell>
          <cell r="Q6363">
            <v>2009</v>
          </cell>
          <cell r="R6363" t="str">
            <v>20094</v>
          </cell>
          <cell r="S6363">
            <v>39925</v>
          </cell>
          <cell r="T6363">
            <v>2338.6</v>
          </cell>
          <cell r="U6363">
            <v>2374.6076666666659</v>
          </cell>
          <cell r="V6363">
            <v>2153.2976986301351</v>
          </cell>
        </row>
        <row r="6364">
          <cell r="B6364">
            <v>33997</v>
          </cell>
          <cell r="C6364">
            <v>1</v>
          </cell>
          <cell r="D6364">
            <v>1</v>
          </cell>
          <cell r="Q6364">
            <v>2009</v>
          </cell>
          <cell r="R6364" t="str">
            <v>20094</v>
          </cell>
          <cell r="S6364">
            <v>39926</v>
          </cell>
          <cell r="T6364">
            <v>2318.83</v>
          </cell>
          <cell r="U6364">
            <v>2374.6076666666659</v>
          </cell>
          <cell r="V6364">
            <v>2153.2976986301351</v>
          </cell>
        </row>
        <row r="6365">
          <cell r="B6365">
            <v>33998</v>
          </cell>
          <cell r="C6365">
            <v>1</v>
          </cell>
          <cell r="D6365">
            <v>1</v>
          </cell>
          <cell r="Q6365">
            <v>2009</v>
          </cell>
          <cell r="R6365" t="str">
            <v>20094</v>
          </cell>
          <cell r="S6365">
            <v>39927</v>
          </cell>
          <cell r="T6365">
            <v>2300.7399999999998</v>
          </cell>
          <cell r="U6365">
            <v>2374.6076666666659</v>
          </cell>
          <cell r="V6365">
            <v>2153.2976986301351</v>
          </cell>
        </row>
        <row r="6366">
          <cell r="B6366">
            <v>33999</v>
          </cell>
          <cell r="C6366">
            <v>1</v>
          </cell>
          <cell r="D6366">
            <v>1</v>
          </cell>
          <cell r="Q6366">
            <v>2009</v>
          </cell>
          <cell r="R6366" t="str">
            <v>20094</v>
          </cell>
          <cell r="S6366">
            <v>39928</v>
          </cell>
          <cell r="T6366">
            <v>2283.1999999999998</v>
          </cell>
          <cell r="U6366">
            <v>2374.6076666666659</v>
          </cell>
          <cell r="V6366">
            <v>2153.2976986301351</v>
          </cell>
        </row>
        <row r="6367">
          <cell r="B6367">
            <v>34000</v>
          </cell>
          <cell r="C6367">
            <v>1</v>
          </cell>
          <cell r="D6367">
            <v>1</v>
          </cell>
          <cell r="Q6367">
            <v>2009</v>
          </cell>
          <cell r="R6367" t="str">
            <v>20094</v>
          </cell>
          <cell r="S6367">
            <v>39929</v>
          </cell>
          <cell r="T6367">
            <v>2283.1999999999998</v>
          </cell>
          <cell r="U6367">
            <v>2374.6076666666659</v>
          </cell>
          <cell r="V6367">
            <v>2153.2976986301351</v>
          </cell>
        </row>
        <row r="6368">
          <cell r="B6368">
            <v>34001</v>
          </cell>
          <cell r="C6368">
            <v>1</v>
          </cell>
          <cell r="D6368">
            <v>1</v>
          </cell>
          <cell r="Q6368">
            <v>2009</v>
          </cell>
          <cell r="R6368" t="str">
            <v>20094</v>
          </cell>
          <cell r="S6368">
            <v>39930</v>
          </cell>
          <cell r="T6368">
            <v>2283.1999999999998</v>
          </cell>
          <cell r="U6368">
            <v>2374.6076666666659</v>
          </cell>
          <cell r="V6368">
            <v>2153.2976986301351</v>
          </cell>
        </row>
        <row r="6369">
          <cell r="B6369">
            <v>34002</v>
          </cell>
          <cell r="C6369">
            <v>1</v>
          </cell>
          <cell r="D6369">
            <v>1</v>
          </cell>
          <cell r="Q6369">
            <v>2009</v>
          </cell>
          <cell r="R6369" t="str">
            <v>20094</v>
          </cell>
          <cell r="S6369">
            <v>39931</v>
          </cell>
          <cell r="T6369">
            <v>2325.02</v>
          </cell>
          <cell r="U6369">
            <v>2374.6076666666659</v>
          </cell>
          <cell r="V6369">
            <v>2153.2976986301351</v>
          </cell>
        </row>
        <row r="6370">
          <cell r="B6370">
            <v>34003</v>
          </cell>
          <cell r="C6370">
            <v>1</v>
          </cell>
          <cell r="D6370">
            <v>1</v>
          </cell>
          <cell r="Q6370">
            <v>2009</v>
          </cell>
          <cell r="R6370" t="str">
            <v>20094</v>
          </cell>
          <cell r="S6370">
            <v>39932</v>
          </cell>
          <cell r="T6370">
            <v>2332.4699999999998</v>
          </cell>
          <cell r="U6370">
            <v>2374.6076666666659</v>
          </cell>
          <cell r="V6370">
            <v>2153.2976986301351</v>
          </cell>
        </row>
        <row r="6371">
          <cell r="B6371">
            <v>34004</v>
          </cell>
          <cell r="C6371">
            <v>1</v>
          </cell>
          <cell r="D6371">
            <v>1</v>
          </cell>
          <cell r="Q6371">
            <v>2009</v>
          </cell>
          <cell r="R6371" t="str">
            <v>20094</v>
          </cell>
          <cell r="S6371">
            <v>39933</v>
          </cell>
          <cell r="T6371">
            <v>2289.73</v>
          </cell>
          <cell r="U6371">
            <v>2374.6076666666659</v>
          </cell>
          <cell r="V6371">
            <v>2153.2976986301351</v>
          </cell>
        </row>
        <row r="6372">
          <cell r="B6372">
            <v>34005</v>
          </cell>
          <cell r="C6372">
            <v>1</v>
          </cell>
          <cell r="D6372">
            <v>1</v>
          </cell>
          <cell r="Q6372">
            <v>2009</v>
          </cell>
          <cell r="R6372" t="str">
            <v>20095</v>
          </cell>
          <cell r="S6372">
            <v>39934</v>
          </cell>
          <cell r="T6372">
            <v>2288.64</v>
          </cell>
          <cell r="U6372">
            <v>2227.3177419354843</v>
          </cell>
          <cell r="V6372">
            <v>2153.2976986301351</v>
          </cell>
        </row>
        <row r="6373">
          <cell r="B6373">
            <v>34006</v>
          </cell>
          <cell r="C6373">
            <v>1</v>
          </cell>
          <cell r="D6373">
            <v>1</v>
          </cell>
          <cell r="Q6373">
            <v>2009</v>
          </cell>
          <cell r="R6373" t="str">
            <v>20095</v>
          </cell>
          <cell r="S6373">
            <v>39935</v>
          </cell>
          <cell r="T6373">
            <v>2288.64</v>
          </cell>
          <cell r="U6373">
            <v>2227.3177419354843</v>
          </cell>
          <cell r="V6373">
            <v>2153.2976986301351</v>
          </cell>
        </row>
        <row r="6374">
          <cell r="B6374">
            <v>34007</v>
          </cell>
          <cell r="C6374">
            <v>1</v>
          </cell>
          <cell r="D6374">
            <v>1</v>
          </cell>
          <cell r="Q6374">
            <v>2009</v>
          </cell>
          <cell r="R6374" t="str">
            <v>20095</v>
          </cell>
          <cell r="S6374">
            <v>39936</v>
          </cell>
          <cell r="T6374">
            <v>2288.64</v>
          </cell>
          <cell r="U6374">
            <v>2227.3177419354843</v>
          </cell>
          <cell r="V6374">
            <v>2153.2976986301351</v>
          </cell>
        </row>
        <row r="6375">
          <cell r="B6375">
            <v>34008</v>
          </cell>
          <cell r="C6375">
            <v>1</v>
          </cell>
          <cell r="D6375">
            <v>1</v>
          </cell>
          <cell r="Q6375">
            <v>2009</v>
          </cell>
          <cell r="R6375" t="str">
            <v>20095</v>
          </cell>
          <cell r="S6375">
            <v>39937</v>
          </cell>
          <cell r="T6375">
            <v>2288.64</v>
          </cell>
          <cell r="U6375">
            <v>2227.3177419354843</v>
          </cell>
          <cell r="V6375">
            <v>2153.2976986301351</v>
          </cell>
        </row>
        <row r="6376">
          <cell r="B6376">
            <v>34009</v>
          </cell>
          <cell r="C6376">
            <v>1</v>
          </cell>
          <cell r="D6376">
            <v>1</v>
          </cell>
          <cell r="Q6376">
            <v>2009</v>
          </cell>
          <cell r="R6376" t="str">
            <v>20095</v>
          </cell>
          <cell r="S6376">
            <v>39938</v>
          </cell>
          <cell r="T6376">
            <v>2272.5500000000002</v>
          </cell>
          <cell r="U6376">
            <v>2227.3177419354843</v>
          </cell>
          <cell r="V6376">
            <v>2153.2976986301351</v>
          </cell>
        </row>
        <row r="6377">
          <cell r="B6377">
            <v>34010</v>
          </cell>
          <cell r="C6377">
            <v>1</v>
          </cell>
          <cell r="D6377">
            <v>1</v>
          </cell>
          <cell r="Q6377">
            <v>2009</v>
          </cell>
          <cell r="R6377" t="str">
            <v>20095</v>
          </cell>
          <cell r="S6377">
            <v>39939</v>
          </cell>
          <cell r="T6377">
            <v>2256.9899999999998</v>
          </cell>
          <cell r="U6377">
            <v>2227.3177419354843</v>
          </cell>
          <cell r="V6377">
            <v>2153.2976986301351</v>
          </cell>
        </row>
        <row r="6378">
          <cell r="B6378">
            <v>34011</v>
          </cell>
          <cell r="C6378">
            <v>1</v>
          </cell>
          <cell r="D6378">
            <v>1</v>
          </cell>
          <cell r="Q6378">
            <v>2009</v>
          </cell>
          <cell r="R6378" t="str">
            <v>20095</v>
          </cell>
          <cell r="S6378">
            <v>39940</v>
          </cell>
          <cell r="T6378">
            <v>2233.5</v>
          </cell>
          <cell r="U6378">
            <v>2227.3177419354843</v>
          </cell>
          <cell r="V6378">
            <v>2153.2976986301351</v>
          </cell>
        </row>
        <row r="6379">
          <cell r="B6379">
            <v>34012</v>
          </cell>
          <cell r="C6379">
            <v>1</v>
          </cell>
          <cell r="D6379">
            <v>1</v>
          </cell>
          <cell r="Q6379">
            <v>2009</v>
          </cell>
          <cell r="R6379" t="str">
            <v>20095</v>
          </cell>
          <cell r="S6379">
            <v>39941</v>
          </cell>
          <cell r="T6379">
            <v>2208.98</v>
          </cell>
          <cell r="U6379">
            <v>2227.3177419354843</v>
          </cell>
          <cell r="V6379">
            <v>2153.2976986301351</v>
          </cell>
        </row>
        <row r="6380">
          <cell r="B6380">
            <v>34013</v>
          </cell>
          <cell r="C6380">
            <v>1</v>
          </cell>
          <cell r="D6380">
            <v>1</v>
          </cell>
          <cell r="Q6380">
            <v>2009</v>
          </cell>
          <cell r="R6380" t="str">
            <v>20095</v>
          </cell>
          <cell r="S6380">
            <v>39942</v>
          </cell>
          <cell r="T6380">
            <v>2210.35</v>
          </cell>
          <cell r="U6380">
            <v>2227.3177419354843</v>
          </cell>
          <cell r="V6380">
            <v>2153.2976986301351</v>
          </cell>
        </row>
        <row r="6381">
          <cell r="B6381">
            <v>34014</v>
          </cell>
          <cell r="C6381">
            <v>1</v>
          </cell>
          <cell r="D6381">
            <v>1</v>
          </cell>
          <cell r="Q6381">
            <v>2009</v>
          </cell>
          <cell r="R6381" t="str">
            <v>20095</v>
          </cell>
          <cell r="S6381">
            <v>39943</v>
          </cell>
          <cell r="T6381">
            <v>2210.35</v>
          </cell>
          <cell r="U6381">
            <v>2227.3177419354843</v>
          </cell>
          <cell r="V6381">
            <v>2153.2976986301351</v>
          </cell>
        </row>
        <row r="6382">
          <cell r="B6382">
            <v>34015</v>
          </cell>
          <cell r="C6382">
            <v>1</v>
          </cell>
          <cell r="D6382">
            <v>1</v>
          </cell>
          <cell r="Q6382">
            <v>2009</v>
          </cell>
          <cell r="R6382" t="str">
            <v>20095</v>
          </cell>
          <cell r="S6382">
            <v>39944</v>
          </cell>
          <cell r="T6382">
            <v>2210.35</v>
          </cell>
          <cell r="U6382">
            <v>2227.3177419354843</v>
          </cell>
          <cell r="V6382">
            <v>2153.2976986301351</v>
          </cell>
        </row>
        <row r="6383">
          <cell r="B6383">
            <v>34016</v>
          </cell>
          <cell r="C6383">
            <v>1</v>
          </cell>
          <cell r="D6383">
            <v>1</v>
          </cell>
          <cell r="Q6383">
            <v>2009</v>
          </cell>
          <cell r="R6383" t="str">
            <v>20095</v>
          </cell>
          <cell r="S6383">
            <v>39945</v>
          </cell>
          <cell r="T6383">
            <v>2220.92</v>
          </cell>
          <cell r="U6383">
            <v>2227.3177419354843</v>
          </cell>
          <cell r="V6383">
            <v>2153.2976986301351</v>
          </cell>
        </row>
        <row r="6384">
          <cell r="B6384">
            <v>34017</v>
          </cell>
          <cell r="C6384">
            <v>1</v>
          </cell>
          <cell r="D6384">
            <v>1</v>
          </cell>
          <cell r="Q6384">
            <v>2009</v>
          </cell>
          <cell r="R6384" t="str">
            <v>20095</v>
          </cell>
          <cell r="S6384">
            <v>39946</v>
          </cell>
          <cell r="T6384">
            <v>2221.4</v>
          </cell>
          <cell r="U6384">
            <v>2227.3177419354843</v>
          </cell>
          <cell r="V6384">
            <v>2153.2976986301351</v>
          </cell>
        </row>
        <row r="6385">
          <cell r="B6385">
            <v>34018</v>
          </cell>
          <cell r="C6385">
            <v>1</v>
          </cell>
          <cell r="D6385">
            <v>1</v>
          </cell>
          <cell r="Q6385">
            <v>2009</v>
          </cell>
          <cell r="R6385" t="str">
            <v>20095</v>
          </cell>
          <cell r="S6385">
            <v>39947</v>
          </cell>
          <cell r="T6385">
            <v>2257.36</v>
          </cell>
          <cell r="U6385">
            <v>2227.3177419354843</v>
          </cell>
          <cell r="V6385">
            <v>2153.2976986301351</v>
          </cell>
        </row>
        <row r="6386">
          <cell r="B6386">
            <v>34019</v>
          </cell>
          <cell r="C6386">
            <v>1</v>
          </cell>
          <cell r="D6386">
            <v>1</v>
          </cell>
          <cell r="Q6386">
            <v>2009</v>
          </cell>
          <cell r="R6386" t="str">
            <v>20095</v>
          </cell>
          <cell r="S6386">
            <v>39948</v>
          </cell>
          <cell r="T6386">
            <v>2251.5300000000002</v>
          </cell>
          <cell r="U6386">
            <v>2227.3177419354843</v>
          </cell>
          <cell r="V6386">
            <v>2153.2976986301351</v>
          </cell>
        </row>
        <row r="6387">
          <cell r="B6387">
            <v>34020</v>
          </cell>
          <cell r="C6387">
            <v>1</v>
          </cell>
          <cell r="D6387">
            <v>1</v>
          </cell>
          <cell r="Q6387">
            <v>2009</v>
          </cell>
          <cell r="R6387" t="str">
            <v>20095</v>
          </cell>
          <cell r="S6387">
            <v>39949</v>
          </cell>
          <cell r="T6387">
            <v>2252.8000000000002</v>
          </cell>
          <cell r="U6387">
            <v>2227.3177419354843</v>
          </cell>
          <cell r="V6387">
            <v>2153.2976986301351</v>
          </cell>
        </row>
        <row r="6388">
          <cell r="B6388">
            <v>34021</v>
          </cell>
          <cell r="C6388">
            <v>1</v>
          </cell>
          <cell r="D6388">
            <v>1</v>
          </cell>
          <cell r="Q6388">
            <v>2009</v>
          </cell>
          <cell r="R6388" t="str">
            <v>20095</v>
          </cell>
          <cell r="S6388">
            <v>39950</v>
          </cell>
          <cell r="T6388">
            <v>2252.8000000000002</v>
          </cell>
          <cell r="U6388">
            <v>2227.3177419354843</v>
          </cell>
          <cell r="V6388">
            <v>2153.2976986301351</v>
          </cell>
        </row>
        <row r="6389">
          <cell r="B6389">
            <v>34022</v>
          </cell>
          <cell r="C6389">
            <v>1</v>
          </cell>
          <cell r="D6389">
            <v>1</v>
          </cell>
          <cell r="Q6389">
            <v>2009</v>
          </cell>
          <cell r="R6389" t="str">
            <v>20095</v>
          </cell>
          <cell r="S6389">
            <v>39951</v>
          </cell>
          <cell r="T6389">
            <v>2252.8000000000002</v>
          </cell>
          <cell r="U6389">
            <v>2227.3177419354843</v>
          </cell>
          <cell r="V6389">
            <v>2153.2976986301351</v>
          </cell>
        </row>
        <row r="6390">
          <cell r="B6390">
            <v>34023</v>
          </cell>
          <cell r="C6390">
            <v>1</v>
          </cell>
          <cell r="D6390">
            <v>1</v>
          </cell>
          <cell r="Q6390">
            <v>2009</v>
          </cell>
          <cell r="R6390" t="str">
            <v>20095</v>
          </cell>
          <cell r="S6390">
            <v>39952</v>
          </cell>
          <cell r="T6390">
            <v>2255.2199999999998</v>
          </cell>
          <cell r="U6390">
            <v>2227.3177419354843</v>
          </cell>
          <cell r="V6390">
            <v>2153.2976986301351</v>
          </cell>
        </row>
        <row r="6391">
          <cell r="B6391">
            <v>34024</v>
          </cell>
          <cell r="C6391">
            <v>1</v>
          </cell>
          <cell r="D6391">
            <v>1</v>
          </cell>
          <cell r="Q6391">
            <v>2009</v>
          </cell>
          <cell r="R6391" t="str">
            <v>20095</v>
          </cell>
          <cell r="S6391">
            <v>39953</v>
          </cell>
          <cell r="T6391">
            <v>2221.27</v>
          </cell>
          <cell r="U6391">
            <v>2227.3177419354843</v>
          </cell>
          <cell r="V6391">
            <v>2153.2976986301351</v>
          </cell>
        </row>
        <row r="6392">
          <cell r="B6392">
            <v>34025</v>
          </cell>
          <cell r="C6392">
            <v>1</v>
          </cell>
          <cell r="D6392">
            <v>1</v>
          </cell>
          <cell r="Q6392">
            <v>2009</v>
          </cell>
          <cell r="R6392" t="str">
            <v>20095</v>
          </cell>
          <cell r="S6392">
            <v>39954</v>
          </cell>
          <cell r="T6392">
            <v>2196.21</v>
          </cell>
          <cell r="U6392">
            <v>2227.3177419354843</v>
          </cell>
          <cell r="V6392">
            <v>2153.2976986301351</v>
          </cell>
        </row>
        <row r="6393">
          <cell r="B6393">
            <v>34026</v>
          </cell>
          <cell r="C6393">
            <v>1</v>
          </cell>
          <cell r="D6393">
            <v>1</v>
          </cell>
          <cell r="Q6393">
            <v>2009</v>
          </cell>
          <cell r="R6393" t="str">
            <v>20095</v>
          </cell>
          <cell r="S6393">
            <v>39955</v>
          </cell>
          <cell r="T6393">
            <v>2206.6</v>
          </cell>
          <cell r="U6393">
            <v>2227.3177419354843</v>
          </cell>
          <cell r="V6393">
            <v>2153.2976986301351</v>
          </cell>
        </row>
        <row r="6394">
          <cell r="B6394">
            <v>34027</v>
          </cell>
          <cell r="C6394">
            <v>1</v>
          </cell>
          <cell r="D6394">
            <v>1</v>
          </cell>
          <cell r="Q6394">
            <v>2009</v>
          </cell>
          <cell r="R6394" t="str">
            <v>20095</v>
          </cell>
          <cell r="S6394">
            <v>39956</v>
          </cell>
          <cell r="T6394">
            <v>2201.44</v>
          </cell>
          <cell r="U6394">
            <v>2227.3177419354843</v>
          </cell>
          <cell r="V6394">
            <v>2153.2976986301351</v>
          </cell>
        </row>
        <row r="6395">
          <cell r="B6395">
            <v>34028</v>
          </cell>
          <cell r="C6395">
            <v>1</v>
          </cell>
          <cell r="D6395">
            <v>1</v>
          </cell>
          <cell r="Q6395">
            <v>2009</v>
          </cell>
          <cell r="R6395" t="str">
            <v>20095</v>
          </cell>
          <cell r="S6395">
            <v>39957</v>
          </cell>
          <cell r="T6395">
            <v>2201.44</v>
          </cell>
          <cell r="U6395">
            <v>2227.3177419354843</v>
          </cell>
          <cell r="V6395">
            <v>2153.2976986301351</v>
          </cell>
        </row>
        <row r="6396">
          <cell r="B6396">
            <v>34029</v>
          </cell>
          <cell r="C6396">
            <v>1</v>
          </cell>
          <cell r="D6396">
            <v>1</v>
          </cell>
          <cell r="Q6396">
            <v>2009</v>
          </cell>
          <cell r="R6396" t="str">
            <v>20095</v>
          </cell>
          <cell r="S6396">
            <v>39958</v>
          </cell>
          <cell r="T6396">
            <v>2201.44</v>
          </cell>
          <cell r="U6396">
            <v>2227.3177419354843</v>
          </cell>
          <cell r="V6396">
            <v>2153.2976986301351</v>
          </cell>
        </row>
        <row r="6397">
          <cell r="B6397">
            <v>34030</v>
          </cell>
          <cell r="C6397">
            <v>1</v>
          </cell>
          <cell r="D6397">
            <v>1</v>
          </cell>
          <cell r="Q6397">
            <v>2009</v>
          </cell>
          <cell r="R6397" t="str">
            <v>20095</v>
          </cell>
          <cell r="S6397">
            <v>39959</v>
          </cell>
          <cell r="T6397">
            <v>2201.44</v>
          </cell>
          <cell r="U6397">
            <v>2227.3177419354843</v>
          </cell>
          <cell r="V6397">
            <v>2153.2976986301351</v>
          </cell>
        </row>
        <row r="6398">
          <cell r="B6398">
            <v>34031</v>
          </cell>
          <cell r="C6398">
            <v>1</v>
          </cell>
          <cell r="D6398">
            <v>1</v>
          </cell>
          <cell r="Q6398">
            <v>2009</v>
          </cell>
          <cell r="R6398" t="str">
            <v>20095</v>
          </cell>
          <cell r="S6398">
            <v>39960</v>
          </cell>
          <cell r="T6398">
            <v>2213.89</v>
          </cell>
          <cell r="U6398">
            <v>2227.3177419354843</v>
          </cell>
          <cell r="V6398">
            <v>2153.2976986301351</v>
          </cell>
        </row>
        <row r="6399">
          <cell r="B6399">
            <v>34032</v>
          </cell>
          <cell r="C6399">
            <v>1</v>
          </cell>
          <cell r="D6399">
            <v>1</v>
          </cell>
          <cell r="Q6399">
            <v>2009</v>
          </cell>
          <cell r="R6399" t="str">
            <v>20095</v>
          </cell>
          <cell r="S6399">
            <v>39961</v>
          </cell>
          <cell r="T6399">
            <v>2208.89</v>
          </cell>
          <cell r="U6399">
            <v>2227.3177419354843</v>
          </cell>
          <cell r="V6399">
            <v>2153.2976986301351</v>
          </cell>
        </row>
        <row r="6400">
          <cell r="B6400">
            <v>34033</v>
          </cell>
          <cell r="C6400">
            <v>1</v>
          </cell>
          <cell r="D6400">
            <v>1</v>
          </cell>
          <cell r="Q6400">
            <v>2009</v>
          </cell>
          <cell r="R6400" t="str">
            <v>20095</v>
          </cell>
          <cell r="S6400">
            <v>39962</v>
          </cell>
          <cell r="T6400">
            <v>2190.4499999999998</v>
          </cell>
          <cell r="U6400">
            <v>2227.3177419354843</v>
          </cell>
          <cell r="V6400">
            <v>2153.2976986301351</v>
          </cell>
        </row>
        <row r="6401">
          <cell r="B6401">
            <v>34034</v>
          </cell>
          <cell r="C6401">
            <v>1</v>
          </cell>
          <cell r="D6401">
            <v>1</v>
          </cell>
          <cell r="Q6401">
            <v>2009</v>
          </cell>
          <cell r="R6401" t="str">
            <v>20095</v>
          </cell>
          <cell r="S6401">
            <v>39963</v>
          </cell>
          <cell r="T6401">
            <v>2140.66</v>
          </cell>
          <cell r="U6401">
            <v>2227.3177419354843</v>
          </cell>
          <cell r="V6401">
            <v>2153.2976986301351</v>
          </cell>
        </row>
        <row r="6402">
          <cell r="B6402">
            <v>34035</v>
          </cell>
          <cell r="C6402">
            <v>1</v>
          </cell>
          <cell r="D6402">
            <v>1</v>
          </cell>
          <cell r="Q6402">
            <v>2009</v>
          </cell>
          <cell r="R6402" t="str">
            <v>20095</v>
          </cell>
          <cell r="S6402">
            <v>39964</v>
          </cell>
          <cell r="T6402">
            <v>2140.66</v>
          </cell>
          <cell r="U6402">
            <v>2227.3177419354843</v>
          </cell>
          <cell r="V6402">
            <v>2153.2976986301351</v>
          </cell>
        </row>
        <row r="6403">
          <cell r="B6403">
            <v>34036</v>
          </cell>
          <cell r="C6403">
            <v>1</v>
          </cell>
          <cell r="D6403">
            <v>1</v>
          </cell>
          <cell r="Q6403">
            <v>2009</v>
          </cell>
          <cell r="R6403" t="str">
            <v>20096</v>
          </cell>
          <cell r="S6403">
            <v>39965</v>
          </cell>
          <cell r="T6403">
            <v>2140.66</v>
          </cell>
          <cell r="U6403">
            <v>2089.460333333333</v>
          </cell>
          <cell r="V6403">
            <v>2153.2976986301351</v>
          </cell>
        </row>
        <row r="6404">
          <cell r="B6404">
            <v>34037</v>
          </cell>
          <cell r="C6404">
            <v>1</v>
          </cell>
          <cell r="D6404">
            <v>1</v>
          </cell>
          <cell r="Q6404">
            <v>2009</v>
          </cell>
          <cell r="R6404" t="str">
            <v>20096</v>
          </cell>
          <cell r="S6404">
            <v>39966</v>
          </cell>
          <cell r="T6404">
            <v>2109.42</v>
          </cell>
          <cell r="U6404">
            <v>2089.460333333333</v>
          </cell>
          <cell r="V6404">
            <v>2153.2976986301351</v>
          </cell>
        </row>
        <row r="6405">
          <cell r="B6405">
            <v>34038</v>
          </cell>
          <cell r="C6405">
            <v>1</v>
          </cell>
          <cell r="D6405">
            <v>1</v>
          </cell>
          <cell r="Q6405">
            <v>2009</v>
          </cell>
          <cell r="R6405" t="str">
            <v>20096</v>
          </cell>
          <cell r="S6405">
            <v>39967</v>
          </cell>
          <cell r="T6405">
            <v>2077.02</v>
          </cell>
          <cell r="U6405">
            <v>2089.460333333333</v>
          </cell>
          <cell r="V6405">
            <v>2153.2976986301351</v>
          </cell>
        </row>
        <row r="6406">
          <cell r="B6406">
            <v>34039</v>
          </cell>
          <cell r="C6406">
            <v>1</v>
          </cell>
          <cell r="D6406">
            <v>1</v>
          </cell>
          <cell r="Q6406">
            <v>2009</v>
          </cell>
          <cell r="R6406" t="str">
            <v>20096</v>
          </cell>
          <cell r="S6406">
            <v>39968</v>
          </cell>
          <cell r="T6406">
            <v>2073.5500000000002</v>
          </cell>
          <cell r="U6406">
            <v>2089.460333333333</v>
          </cell>
          <cell r="V6406">
            <v>2153.2976986301351</v>
          </cell>
        </row>
        <row r="6407">
          <cell r="B6407">
            <v>34040</v>
          </cell>
          <cell r="C6407">
            <v>1</v>
          </cell>
          <cell r="D6407">
            <v>1</v>
          </cell>
          <cell r="Q6407">
            <v>2009</v>
          </cell>
          <cell r="R6407" t="str">
            <v>20096</v>
          </cell>
          <cell r="S6407">
            <v>39969</v>
          </cell>
          <cell r="T6407">
            <v>2072</v>
          </cell>
          <cell r="U6407">
            <v>2089.460333333333</v>
          </cell>
          <cell r="V6407">
            <v>2153.2976986301351</v>
          </cell>
        </row>
        <row r="6408">
          <cell r="B6408">
            <v>34041</v>
          </cell>
          <cell r="C6408">
            <v>1</v>
          </cell>
          <cell r="D6408">
            <v>1</v>
          </cell>
          <cell r="Q6408">
            <v>2009</v>
          </cell>
          <cell r="R6408" t="str">
            <v>20096</v>
          </cell>
          <cell r="S6408">
            <v>39970</v>
          </cell>
          <cell r="T6408">
            <v>2063.1</v>
          </cell>
          <cell r="U6408">
            <v>2089.460333333333</v>
          </cell>
          <cell r="V6408">
            <v>2153.2976986301351</v>
          </cell>
        </row>
        <row r="6409">
          <cell r="B6409">
            <v>34042</v>
          </cell>
          <cell r="C6409">
            <v>1</v>
          </cell>
          <cell r="D6409">
            <v>1</v>
          </cell>
          <cell r="Q6409">
            <v>2009</v>
          </cell>
          <cell r="R6409" t="str">
            <v>20096</v>
          </cell>
          <cell r="S6409">
            <v>39971</v>
          </cell>
          <cell r="T6409">
            <v>2063.1</v>
          </cell>
          <cell r="U6409">
            <v>2089.460333333333</v>
          </cell>
          <cell r="V6409">
            <v>2153.2976986301351</v>
          </cell>
        </row>
        <row r="6410">
          <cell r="B6410">
            <v>34043</v>
          </cell>
          <cell r="C6410">
            <v>1</v>
          </cell>
          <cell r="D6410">
            <v>1</v>
          </cell>
          <cell r="Q6410">
            <v>2009</v>
          </cell>
          <cell r="R6410" t="str">
            <v>20096</v>
          </cell>
          <cell r="S6410">
            <v>39972</v>
          </cell>
          <cell r="T6410">
            <v>2063.1</v>
          </cell>
          <cell r="U6410">
            <v>2089.460333333333</v>
          </cell>
          <cell r="V6410">
            <v>2153.2976986301351</v>
          </cell>
        </row>
        <row r="6411">
          <cell r="B6411">
            <v>34044</v>
          </cell>
          <cell r="C6411">
            <v>1</v>
          </cell>
          <cell r="D6411">
            <v>1</v>
          </cell>
          <cell r="Q6411">
            <v>2009</v>
          </cell>
          <cell r="R6411" t="str">
            <v>20096</v>
          </cell>
          <cell r="S6411">
            <v>39973</v>
          </cell>
          <cell r="T6411">
            <v>2091.1</v>
          </cell>
          <cell r="U6411">
            <v>2089.460333333333</v>
          </cell>
          <cell r="V6411">
            <v>2153.2976986301351</v>
          </cell>
        </row>
        <row r="6412">
          <cell r="B6412">
            <v>34045</v>
          </cell>
          <cell r="C6412">
            <v>1</v>
          </cell>
          <cell r="D6412">
            <v>1</v>
          </cell>
          <cell r="Q6412">
            <v>2009</v>
          </cell>
          <cell r="R6412" t="str">
            <v>20096</v>
          </cell>
          <cell r="S6412">
            <v>39974</v>
          </cell>
          <cell r="T6412">
            <v>2060.1799999999998</v>
          </cell>
          <cell r="U6412">
            <v>2089.460333333333</v>
          </cell>
          <cell r="V6412">
            <v>2153.2976986301351</v>
          </cell>
        </row>
        <row r="6413">
          <cell r="B6413">
            <v>34046</v>
          </cell>
          <cell r="C6413">
            <v>1</v>
          </cell>
          <cell r="D6413">
            <v>1</v>
          </cell>
          <cell r="Q6413">
            <v>2009</v>
          </cell>
          <cell r="R6413" t="str">
            <v>20096</v>
          </cell>
          <cell r="S6413">
            <v>39975</v>
          </cell>
          <cell r="T6413">
            <v>2042.19</v>
          </cell>
          <cell r="U6413">
            <v>2089.460333333333</v>
          </cell>
          <cell r="V6413">
            <v>2153.2976986301351</v>
          </cell>
        </row>
        <row r="6414">
          <cell r="B6414">
            <v>34047</v>
          </cell>
          <cell r="C6414">
            <v>1</v>
          </cell>
          <cell r="D6414">
            <v>1</v>
          </cell>
          <cell r="Q6414">
            <v>2009</v>
          </cell>
          <cell r="R6414" t="str">
            <v>20096</v>
          </cell>
          <cell r="S6414">
            <v>39976</v>
          </cell>
          <cell r="T6414">
            <v>2026.17</v>
          </cell>
          <cell r="U6414">
            <v>2089.460333333333</v>
          </cell>
          <cell r="V6414">
            <v>2153.2976986301351</v>
          </cell>
        </row>
        <row r="6415">
          <cell r="B6415">
            <v>34048</v>
          </cell>
          <cell r="C6415">
            <v>1</v>
          </cell>
          <cell r="D6415">
            <v>1</v>
          </cell>
          <cell r="Q6415">
            <v>2009</v>
          </cell>
          <cell r="R6415" t="str">
            <v>20096</v>
          </cell>
          <cell r="S6415">
            <v>39977</v>
          </cell>
          <cell r="T6415">
            <v>2015.4</v>
          </cell>
          <cell r="U6415">
            <v>2089.460333333333</v>
          </cell>
          <cell r="V6415">
            <v>2153.2976986301351</v>
          </cell>
        </row>
        <row r="6416">
          <cell r="B6416">
            <v>34049</v>
          </cell>
          <cell r="C6416">
            <v>1</v>
          </cell>
          <cell r="D6416">
            <v>1</v>
          </cell>
          <cell r="Q6416">
            <v>2009</v>
          </cell>
          <cell r="R6416" t="str">
            <v>20096</v>
          </cell>
          <cell r="S6416">
            <v>39978</v>
          </cell>
          <cell r="T6416">
            <v>2015.4</v>
          </cell>
          <cell r="U6416">
            <v>2089.460333333333</v>
          </cell>
          <cell r="V6416">
            <v>2153.2976986301351</v>
          </cell>
        </row>
        <row r="6417">
          <cell r="B6417">
            <v>34050</v>
          </cell>
          <cell r="C6417">
            <v>1</v>
          </cell>
          <cell r="D6417">
            <v>1</v>
          </cell>
          <cell r="Q6417">
            <v>2009</v>
          </cell>
          <cell r="R6417" t="str">
            <v>20096</v>
          </cell>
          <cell r="S6417">
            <v>39979</v>
          </cell>
          <cell r="T6417">
            <v>2015.4</v>
          </cell>
          <cell r="U6417">
            <v>2089.460333333333</v>
          </cell>
          <cell r="V6417">
            <v>2153.2976986301351</v>
          </cell>
        </row>
        <row r="6418">
          <cell r="B6418">
            <v>34051</v>
          </cell>
          <cell r="C6418">
            <v>1</v>
          </cell>
          <cell r="D6418">
            <v>1</v>
          </cell>
          <cell r="Q6418">
            <v>2009</v>
          </cell>
          <cell r="R6418" t="str">
            <v>20096</v>
          </cell>
          <cell r="S6418">
            <v>39980</v>
          </cell>
          <cell r="T6418">
            <v>2015.4</v>
          </cell>
          <cell r="U6418">
            <v>2089.460333333333</v>
          </cell>
          <cell r="V6418">
            <v>2153.2976986301351</v>
          </cell>
        </row>
        <row r="6419">
          <cell r="B6419">
            <v>34052</v>
          </cell>
          <cell r="C6419">
            <v>1</v>
          </cell>
          <cell r="D6419">
            <v>1</v>
          </cell>
          <cell r="Q6419">
            <v>2009</v>
          </cell>
          <cell r="R6419" t="str">
            <v>20096</v>
          </cell>
          <cell r="S6419">
            <v>39981</v>
          </cell>
          <cell r="T6419">
            <v>2014.91</v>
          </cell>
          <cell r="U6419">
            <v>2089.460333333333</v>
          </cell>
          <cell r="V6419">
            <v>2153.2976986301351</v>
          </cell>
        </row>
        <row r="6420">
          <cell r="B6420">
            <v>34053</v>
          </cell>
          <cell r="C6420">
            <v>1</v>
          </cell>
          <cell r="D6420">
            <v>1</v>
          </cell>
          <cell r="Q6420">
            <v>2009</v>
          </cell>
          <cell r="R6420" t="str">
            <v>20096</v>
          </cell>
          <cell r="S6420">
            <v>39982</v>
          </cell>
          <cell r="T6420">
            <v>2071.29</v>
          </cell>
          <cell r="U6420">
            <v>2089.460333333333</v>
          </cell>
          <cell r="V6420">
            <v>2153.2976986301351</v>
          </cell>
        </row>
        <row r="6421">
          <cell r="B6421">
            <v>34054</v>
          </cell>
          <cell r="C6421">
            <v>1</v>
          </cell>
          <cell r="D6421">
            <v>1</v>
          </cell>
          <cell r="Q6421">
            <v>2009</v>
          </cell>
          <cell r="R6421" t="str">
            <v>20096</v>
          </cell>
          <cell r="S6421">
            <v>39983</v>
          </cell>
          <cell r="T6421">
            <v>2074.7199999999998</v>
          </cell>
          <cell r="U6421">
            <v>2089.460333333333</v>
          </cell>
          <cell r="V6421">
            <v>2153.2976986301351</v>
          </cell>
        </row>
        <row r="6422">
          <cell r="B6422">
            <v>34055</v>
          </cell>
          <cell r="C6422">
            <v>1</v>
          </cell>
          <cell r="D6422">
            <v>1</v>
          </cell>
          <cell r="Q6422">
            <v>2009</v>
          </cell>
          <cell r="R6422" t="str">
            <v>20096</v>
          </cell>
          <cell r="S6422">
            <v>39984</v>
          </cell>
          <cell r="T6422">
            <v>2108.1999999999998</v>
          </cell>
          <cell r="U6422">
            <v>2089.460333333333</v>
          </cell>
          <cell r="V6422">
            <v>2153.2976986301351</v>
          </cell>
        </row>
        <row r="6423">
          <cell r="B6423">
            <v>34056</v>
          </cell>
          <cell r="C6423">
            <v>1</v>
          </cell>
          <cell r="D6423">
            <v>1</v>
          </cell>
          <cell r="Q6423">
            <v>2009</v>
          </cell>
          <cell r="R6423" t="str">
            <v>20096</v>
          </cell>
          <cell r="S6423">
            <v>39985</v>
          </cell>
          <cell r="T6423">
            <v>2108.1999999999998</v>
          </cell>
          <cell r="U6423">
            <v>2089.460333333333</v>
          </cell>
          <cell r="V6423">
            <v>2153.2976986301351</v>
          </cell>
        </row>
        <row r="6424">
          <cell r="B6424">
            <v>34057</v>
          </cell>
          <cell r="C6424">
            <v>1</v>
          </cell>
          <cell r="D6424">
            <v>1</v>
          </cell>
          <cell r="Q6424">
            <v>2009</v>
          </cell>
          <cell r="R6424" t="str">
            <v>20096</v>
          </cell>
          <cell r="S6424">
            <v>39986</v>
          </cell>
          <cell r="T6424">
            <v>2108.1999999999998</v>
          </cell>
          <cell r="U6424">
            <v>2089.460333333333</v>
          </cell>
          <cell r="V6424">
            <v>2153.2976986301351</v>
          </cell>
        </row>
        <row r="6425">
          <cell r="B6425">
            <v>34058</v>
          </cell>
          <cell r="C6425">
            <v>1</v>
          </cell>
          <cell r="D6425">
            <v>1</v>
          </cell>
          <cell r="Q6425">
            <v>2009</v>
          </cell>
          <cell r="R6425" t="str">
            <v>20096</v>
          </cell>
          <cell r="S6425">
            <v>39987</v>
          </cell>
          <cell r="T6425">
            <v>2108.1999999999998</v>
          </cell>
          <cell r="U6425">
            <v>2089.460333333333</v>
          </cell>
          <cell r="V6425">
            <v>2153.2976986301351</v>
          </cell>
        </row>
        <row r="6426">
          <cell r="B6426">
            <v>34059</v>
          </cell>
          <cell r="C6426">
            <v>1</v>
          </cell>
          <cell r="D6426">
            <v>1</v>
          </cell>
          <cell r="Q6426">
            <v>2009</v>
          </cell>
          <cell r="R6426" t="str">
            <v>20096</v>
          </cell>
          <cell r="S6426">
            <v>39988</v>
          </cell>
          <cell r="T6426">
            <v>2165</v>
          </cell>
          <cell r="U6426">
            <v>2089.460333333333</v>
          </cell>
          <cell r="V6426">
            <v>2153.2976986301351</v>
          </cell>
        </row>
        <row r="6427">
          <cell r="B6427">
            <v>34060</v>
          </cell>
          <cell r="C6427">
            <v>1</v>
          </cell>
          <cell r="D6427">
            <v>1</v>
          </cell>
          <cell r="Q6427">
            <v>2009</v>
          </cell>
          <cell r="R6427" t="str">
            <v>20096</v>
          </cell>
          <cell r="S6427">
            <v>39989</v>
          </cell>
          <cell r="T6427">
            <v>2158.7199999999998</v>
          </cell>
          <cell r="U6427">
            <v>2089.460333333333</v>
          </cell>
          <cell r="V6427">
            <v>2153.2976986301351</v>
          </cell>
        </row>
        <row r="6428">
          <cell r="B6428">
            <v>34061</v>
          </cell>
          <cell r="C6428">
            <v>1</v>
          </cell>
          <cell r="D6428">
            <v>1</v>
          </cell>
          <cell r="Q6428">
            <v>2009</v>
          </cell>
          <cell r="R6428" t="str">
            <v>20096</v>
          </cell>
          <cell r="S6428">
            <v>39990</v>
          </cell>
          <cell r="T6428">
            <v>2188.5</v>
          </cell>
          <cell r="U6428">
            <v>2089.460333333333</v>
          </cell>
          <cell r="V6428">
            <v>2153.2976986301351</v>
          </cell>
        </row>
        <row r="6429">
          <cell r="B6429">
            <v>34062</v>
          </cell>
          <cell r="C6429">
            <v>1</v>
          </cell>
          <cell r="D6429">
            <v>1</v>
          </cell>
          <cell r="Q6429">
            <v>2009</v>
          </cell>
          <cell r="R6429" t="str">
            <v>20096</v>
          </cell>
          <cell r="S6429">
            <v>39991</v>
          </cell>
          <cell r="T6429">
            <v>2158.67</v>
          </cell>
          <cell r="U6429">
            <v>2089.460333333333</v>
          </cell>
          <cell r="V6429">
            <v>2153.2976986301351</v>
          </cell>
        </row>
        <row r="6430">
          <cell r="B6430">
            <v>34063</v>
          </cell>
          <cell r="C6430">
            <v>1</v>
          </cell>
          <cell r="D6430">
            <v>1</v>
          </cell>
          <cell r="Q6430">
            <v>2009</v>
          </cell>
          <cell r="R6430" t="str">
            <v>20096</v>
          </cell>
          <cell r="S6430">
            <v>39992</v>
          </cell>
          <cell r="T6430">
            <v>2158.67</v>
          </cell>
          <cell r="U6430">
            <v>2089.460333333333</v>
          </cell>
          <cell r="V6430">
            <v>2153.2976986301351</v>
          </cell>
        </row>
        <row r="6431">
          <cell r="B6431">
            <v>34064</v>
          </cell>
          <cell r="C6431">
            <v>1</v>
          </cell>
          <cell r="D6431">
            <v>1</v>
          </cell>
          <cell r="Q6431">
            <v>2009</v>
          </cell>
          <cell r="R6431" t="str">
            <v>20096</v>
          </cell>
          <cell r="S6431">
            <v>39993</v>
          </cell>
          <cell r="T6431">
            <v>2158.67</v>
          </cell>
          <cell r="U6431">
            <v>2089.460333333333</v>
          </cell>
          <cell r="V6431">
            <v>2153.2976986301351</v>
          </cell>
        </row>
        <row r="6432">
          <cell r="B6432">
            <v>34065</v>
          </cell>
          <cell r="C6432">
            <v>1</v>
          </cell>
          <cell r="D6432">
            <v>1</v>
          </cell>
          <cell r="Q6432">
            <v>2009</v>
          </cell>
          <cell r="R6432" t="str">
            <v>20096</v>
          </cell>
          <cell r="S6432">
            <v>39994</v>
          </cell>
          <cell r="T6432">
            <v>2158.67</v>
          </cell>
          <cell r="U6432">
            <v>2089.460333333333</v>
          </cell>
          <cell r="V6432">
            <v>2153.2976986301351</v>
          </cell>
        </row>
        <row r="6433">
          <cell r="B6433">
            <v>34066</v>
          </cell>
          <cell r="C6433">
            <v>1</v>
          </cell>
          <cell r="D6433">
            <v>1</v>
          </cell>
          <cell r="Q6433">
            <v>2009</v>
          </cell>
          <cell r="R6433" t="str">
            <v>20097</v>
          </cell>
          <cell r="S6433">
            <v>39995</v>
          </cell>
          <cell r="T6433">
            <v>2145.21</v>
          </cell>
          <cell r="U6433">
            <v>2049.2396774193544</v>
          </cell>
          <cell r="V6433">
            <v>2153.2976986301351</v>
          </cell>
        </row>
        <row r="6434">
          <cell r="B6434">
            <v>34067</v>
          </cell>
          <cell r="C6434">
            <v>1</v>
          </cell>
          <cell r="D6434">
            <v>1</v>
          </cell>
          <cell r="Q6434">
            <v>2009</v>
          </cell>
          <cell r="R6434" t="str">
            <v>20097</v>
          </cell>
          <cell r="S6434">
            <v>39996</v>
          </cell>
          <cell r="T6434">
            <v>2111.71</v>
          </cell>
          <cell r="U6434">
            <v>2049.2396774193544</v>
          </cell>
          <cell r="V6434">
            <v>2153.2976986301351</v>
          </cell>
        </row>
        <row r="6435">
          <cell r="B6435">
            <v>34068</v>
          </cell>
          <cell r="C6435">
            <v>1</v>
          </cell>
          <cell r="D6435">
            <v>1</v>
          </cell>
          <cell r="Q6435">
            <v>2009</v>
          </cell>
          <cell r="R6435" t="str">
            <v>20097</v>
          </cell>
          <cell r="S6435">
            <v>39997</v>
          </cell>
          <cell r="T6435">
            <v>2096.23</v>
          </cell>
          <cell r="U6435">
            <v>2049.2396774193544</v>
          </cell>
          <cell r="V6435">
            <v>2153.2976986301351</v>
          </cell>
        </row>
        <row r="6436">
          <cell r="B6436">
            <v>34069</v>
          </cell>
          <cell r="C6436">
            <v>1</v>
          </cell>
          <cell r="D6436">
            <v>1</v>
          </cell>
          <cell r="Q6436">
            <v>2009</v>
          </cell>
          <cell r="R6436" t="str">
            <v>20097</v>
          </cell>
          <cell r="S6436">
            <v>39998</v>
          </cell>
          <cell r="T6436">
            <v>2086.36</v>
          </cell>
          <cell r="U6436">
            <v>2049.2396774193544</v>
          </cell>
          <cell r="V6436">
            <v>2153.2976986301351</v>
          </cell>
        </row>
        <row r="6437">
          <cell r="B6437">
            <v>34070</v>
          </cell>
          <cell r="C6437">
            <v>1</v>
          </cell>
          <cell r="D6437">
            <v>1</v>
          </cell>
          <cell r="Q6437">
            <v>2009</v>
          </cell>
          <cell r="R6437" t="str">
            <v>20097</v>
          </cell>
          <cell r="S6437">
            <v>39999</v>
          </cell>
          <cell r="T6437">
            <v>2086.36</v>
          </cell>
          <cell r="U6437">
            <v>2049.2396774193544</v>
          </cell>
          <cell r="V6437">
            <v>2153.2976986301351</v>
          </cell>
        </row>
        <row r="6438">
          <cell r="B6438">
            <v>34071</v>
          </cell>
          <cell r="C6438">
            <v>1</v>
          </cell>
          <cell r="D6438">
            <v>1</v>
          </cell>
          <cell r="Q6438">
            <v>2009</v>
          </cell>
          <cell r="R6438" t="str">
            <v>20097</v>
          </cell>
          <cell r="S6438">
            <v>40000</v>
          </cell>
          <cell r="T6438">
            <v>2086.36</v>
          </cell>
          <cell r="U6438">
            <v>2049.2396774193544</v>
          </cell>
          <cell r="V6438">
            <v>2153.2976986301351</v>
          </cell>
        </row>
        <row r="6439">
          <cell r="B6439">
            <v>34072</v>
          </cell>
          <cell r="C6439">
            <v>1</v>
          </cell>
          <cell r="D6439">
            <v>1</v>
          </cell>
          <cell r="Q6439">
            <v>2009</v>
          </cell>
          <cell r="R6439" t="str">
            <v>20097</v>
          </cell>
          <cell r="S6439">
            <v>40001</v>
          </cell>
          <cell r="T6439">
            <v>2109.08</v>
          </cell>
          <cell r="U6439">
            <v>2049.2396774193544</v>
          </cell>
          <cell r="V6439">
            <v>2153.2976986301351</v>
          </cell>
        </row>
        <row r="6440">
          <cell r="B6440">
            <v>34073</v>
          </cell>
          <cell r="C6440">
            <v>1</v>
          </cell>
          <cell r="D6440">
            <v>1</v>
          </cell>
          <cell r="Q6440">
            <v>2009</v>
          </cell>
          <cell r="R6440" t="str">
            <v>20097</v>
          </cell>
          <cell r="S6440">
            <v>40002</v>
          </cell>
          <cell r="T6440">
            <v>2090.35</v>
          </cell>
          <cell r="U6440">
            <v>2049.2396774193544</v>
          </cell>
          <cell r="V6440">
            <v>2153.2976986301351</v>
          </cell>
        </row>
        <row r="6441">
          <cell r="B6441">
            <v>34074</v>
          </cell>
          <cell r="C6441">
            <v>1</v>
          </cell>
          <cell r="D6441">
            <v>1</v>
          </cell>
          <cell r="Q6441">
            <v>2009</v>
          </cell>
          <cell r="R6441" t="str">
            <v>20097</v>
          </cell>
          <cell r="S6441">
            <v>40003</v>
          </cell>
          <cell r="T6441">
            <v>2108.1999999999998</v>
          </cell>
          <cell r="U6441">
            <v>2049.2396774193544</v>
          </cell>
          <cell r="V6441">
            <v>2153.2976986301351</v>
          </cell>
        </row>
        <row r="6442">
          <cell r="B6442">
            <v>34075</v>
          </cell>
          <cell r="C6442">
            <v>1</v>
          </cell>
          <cell r="D6442">
            <v>1</v>
          </cell>
          <cell r="Q6442">
            <v>2009</v>
          </cell>
          <cell r="R6442" t="str">
            <v>20097</v>
          </cell>
          <cell r="S6442">
            <v>40004</v>
          </cell>
          <cell r="T6442">
            <v>2105.36</v>
          </cell>
          <cell r="U6442">
            <v>2049.2396774193544</v>
          </cell>
          <cell r="V6442">
            <v>2153.2976986301351</v>
          </cell>
        </row>
        <row r="6443">
          <cell r="B6443">
            <v>34076</v>
          </cell>
          <cell r="C6443">
            <v>1</v>
          </cell>
          <cell r="D6443">
            <v>1</v>
          </cell>
          <cell r="Q6443">
            <v>2009</v>
          </cell>
          <cell r="R6443" t="str">
            <v>20097</v>
          </cell>
          <cell r="S6443">
            <v>40005</v>
          </cell>
          <cell r="T6443">
            <v>2116.9899999999998</v>
          </cell>
          <cell r="U6443">
            <v>2049.2396774193544</v>
          </cell>
          <cell r="V6443">
            <v>2153.2976986301351</v>
          </cell>
        </row>
        <row r="6444">
          <cell r="B6444">
            <v>34077</v>
          </cell>
          <cell r="C6444">
            <v>1</v>
          </cell>
          <cell r="D6444">
            <v>1</v>
          </cell>
          <cell r="Q6444">
            <v>2009</v>
          </cell>
          <cell r="R6444" t="str">
            <v>20097</v>
          </cell>
          <cell r="S6444">
            <v>40006</v>
          </cell>
          <cell r="T6444">
            <v>2116.9899999999998</v>
          </cell>
          <cell r="U6444">
            <v>2049.2396774193544</v>
          </cell>
          <cell r="V6444">
            <v>2153.2976986301351</v>
          </cell>
        </row>
        <row r="6445">
          <cell r="B6445">
            <v>34078</v>
          </cell>
          <cell r="C6445">
            <v>1</v>
          </cell>
          <cell r="D6445">
            <v>1</v>
          </cell>
          <cell r="Q6445">
            <v>2009</v>
          </cell>
          <cell r="R6445" t="str">
            <v>20097</v>
          </cell>
          <cell r="S6445">
            <v>40007</v>
          </cell>
          <cell r="T6445">
            <v>2116.9899999999998</v>
          </cell>
          <cell r="U6445">
            <v>2049.2396774193544</v>
          </cell>
          <cell r="V6445">
            <v>2153.2976986301351</v>
          </cell>
        </row>
        <row r="6446">
          <cell r="B6446">
            <v>34079</v>
          </cell>
          <cell r="C6446">
            <v>1</v>
          </cell>
          <cell r="D6446">
            <v>1</v>
          </cell>
          <cell r="Q6446">
            <v>2009</v>
          </cell>
          <cell r="R6446" t="str">
            <v>20097</v>
          </cell>
          <cell r="S6446">
            <v>40008</v>
          </cell>
          <cell r="T6446">
            <v>2085.7399999999998</v>
          </cell>
          <cell r="U6446">
            <v>2049.2396774193544</v>
          </cell>
          <cell r="V6446">
            <v>2153.2976986301351</v>
          </cell>
        </row>
        <row r="6447">
          <cell r="B6447">
            <v>34080</v>
          </cell>
          <cell r="C6447">
            <v>1</v>
          </cell>
          <cell r="D6447">
            <v>1</v>
          </cell>
          <cell r="Q6447">
            <v>2009</v>
          </cell>
          <cell r="R6447" t="str">
            <v>20097</v>
          </cell>
          <cell r="S6447">
            <v>40009</v>
          </cell>
          <cell r="T6447">
            <v>2054.19</v>
          </cell>
          <cell r="U6447">
            <v>2049.2396774193544</v>
          </cell>
          <cell r="V6447">
            <v>2153.2976986301351</v>
          </cell>
        </row>
        <row r="6448">
          <cell r="B6448">
            <v>34081</v>
          </cell>
          <cell r="C6448">
            <v>1</v>
          </cell>
          <cell r="D6448">
            <v>1</v>
          </cell>
          <cell r="Q6448">
            <v>2009</v>
          </cell>
          <cell r="R6448" t="str">
            <v>20097</v>
          </cell>
          <cell r="S6448">
            <v>40010</v>
          </cell>
          <cell r="T6448">
            <v>2018.93</v>
          </cell>
          <cell r="U6448">
            <v>2049.2396774193544</v>
          </cell>
          <cell r="V6448">
            <v>2153.2976986301351</v>
          </cell>
        </row>
        <row r="6449">
          <cell r="B6449">
            <v>34082</v>
          </cell>
          <cell r="C6449">
            <v>1</v>
          </cell>
          <cell r="D6449">
            <v>1</v>
          </cell>
          <cell r="Q6449">
            <v>2009</v>
          </cell>
          <cell r="R6449" t="str">
            <v>20097</v>
          </cell>
          <cell r="S6449">
            <v>40011</v>
          </cell>
          <cell r="T6449">
            <v>2025.71</v>
          </cell>
          <cell r="U6449">
            <v>2049.2396774193544</v>
          </cell>
          <cell r="V6449">
            <v>2153.2976986301351</v>
          </cell>
        </row>
        <row r="6450">
          <cell r="B6450">
            <v>34083</v>
          </cell>
          <cell r="C6450">
            <v>1</v>
          </cell>
          <cell r="D6450">
            <v>1</v>
          </cell>
          <cell r="Q6450">
            <v>2009</v>
          </cell>
          <cell r="R6450" t="str">
            <v>20097</v>
          </cell>
          <cell r="S6450">
            <v>40012</v>
          </cell>
          <cell r="T6450">
            <v>2006.82</v>
          </cell>
          <cell r="U6450">
            <v>2049.2396774193544</v>
          </cell>
          <cell r="V6450">
            <v>2153.2976986301351</v>
          </cell>
        </row>
        <row r="6451">
          <cell r="B6451">
            <v>34084</v>
          </cell>
          <cell r="C6451">
            <v>1</v>
          </cell>
          <cell r="D6451">
            <v>1</v>
          </cell>
          <cell r="Q6451">
            <v>2009</v>
          </cell>
          <cell r="R6451" t="str">
            <v>20097</v>
          </cell>
          <cell r="S6451">
            <v>40013</v>
          </cell>
          <cell r="T6451">
            <v>2006.82</v>
          </cell>
          <cell r="U6451">
            <v>2049.2396774193544</v>
          </cell>
          <cell r="V6451">
            <v>2153.2976986301351</v>
          </cell>
        </row>
        <row r="6452">
          <cell r="B6452">
            <v>34085</v>
          </cell>
          <cell r="C6452">
            <v>1</v>
          </cell>
          <cell r="D6452">
            <v>1</v>
          </cell>
          <cell r="Q6452">
            <v>2009</v>
          </cell>
          <cell r="R6452" t="str">
            <v>20097</v>
          </cell>
          <cell r="S6452">
            <v>40014</v>
          </cell>
          <cell r="T6452">
            <v>2006.82</v>
          </cell>
          <cell r="U6452">
            <v>2049.2396774193544</v>
          </cell>
          <cell r="V6452">
            <v>2153.2976986301351</v>
          </cell>
        </row>
        <row r="6453">
          <cell r="B6453">
            <v>34086</v>
          </cell>
          <cell r="C6453">
            <v>1</v>
          </cell>
          <cell r="D6453">
            <v>1</v>
          </cell>
          <cell r="Q6453">
            <v>2009</v>
          </cell>
          <cell r="R6453" t="str">
            <v>20097</v>
          </cell>
          <cell r="S6453">
            <v>40015</v>
          </cell>
          <cell r="T6453">
            <v>2006.82</v>
          </cell>
          <cell r="U6453">
            <v>2049.2396774193544</v>
          </cell>
          <cell r="V6453">
            <v>2153.2976986301351</v>
          </cell>
        </row>
        <row r="6454">
          <cell r="B6454">
            <v>34087</v>
          </cell>
          <cell r="C6454">
            <v>1</v>
          </cell>
          <cell r="D6454">
            <v>1</v>
          </cell>
          <cell r="Q6454">
            <v>2009</v>
          </cell>
          <cell r="R6454" t="str">
            <v>20097</v>
          </cell>
          <cell r="S6454">
            <v>40016</v>
          </cell>
          <cell r="T6454">
            <v>1986.35</v>
          </cell>
          <cell r="U6454">
            <v>2049.2396774193544</v>
          </cell>
          <cell r="V6454">
            <v>2153.2976986301351</v>
          </cell>
        </row>
        <row r="6455">
          <cell r="B6455">
            <v>34088</v>
          </cell>
          <cell r="C6455">
            <v>1</v>
          </cell>
          <cell r="D6455">
            <v>1</v>
          </cell>
          <cell r="Q6455">
            <v>2009</v>
          </cell>
          <cell r="R6455" t="str">
            <v>20097</v>
          </cell>
          <cell r="S6455">
            <v>40017</v>
          </cell>
          <cell r="T6455">
            <v>1975.05</v>
          </cell>
          <cell r="U6455">
            <v>2049.2396774193544</v>
          </cell>
          <cell r="V6455">
            <v>2153.2976986301351</v>
          </cell>
        </row>
        <row r="6456">
          <cell r="B6456">
            <v>34089</v>
          </cell>
          <cell r="C6456">
            <v>1</v>
          </cell>
          <cell r="D6456">
            <v>1</v>
          </cell>
          <cell r="Q6456">
            <v>2009</v>
          </cell>
          <cell r="R6456" t="str">
            <v>20097</v>
          </cell>
          <cell r="S6456">
            <v>40018</v>
          </cell>
          <cell r="T6456">
            <v>1953.12</v>
          </cell>
          <cell r="U6456">
            <v>2049.2396774193544</v>
          </cell>
          <cell r="V6456">
            <v>2153.2976986301351</v>
          </cell>
        </row>
        <row r="6457">
          <cell r="B6457">
            <v>34090</v>
          </cell>
          <cell r="C6457">
            <v>1</v>
          </cell>
          <cell r="D6457">
            <v>1</v>
          </cell>
          <cell r="Q6457">
            <v>2009</v>
          </cell>
          <cell r="R6457" t="str">
            <v>20097</v>
          </cell>
          <cell r="S6457">
            <v>40019</v>
          </cell>
          <cell r="T6457">
            <v>1970.11</v>
          </cell>
          <cell r="U6457">
            <v>2049.2396774193544</v>
          </cell>
          <cell r="V6457">
            <v>2153.2976986301351</v>
          </cell>
        </row>
        <row r="6458">
          <cell r="B6458">
            <v>34091</v>
          </cell>
          <cell r="C6458">
            <v>1</v>
          </cell>
          <cell r="D6458">
            <v>1</v>
          </cell>
          <cell r="Q6458">
            <v>2009</v>
          </cell>
          <cell r="R6458" t="str">
            <v>20097</v>
          </cell>
          <cell r="S6458">
            <v>40020</v>
          </cell>
          <cell r="T6458">
            <v>1970.11</v>
          </cell>
          <cell r="U6458">
            <v>2049.2396774193544</v>
          </cell>
          <cell r="V6458">
            <v>2153.2976986301351</v>
          </cell>
        </row>
        <row r="6459">
          <cell r="B6459">
            <v>34092</v>
          </cell>
          <cell r="C6459">
            <v>1</v>
          </cell>
          <cell r="D6459">
            <v>1</v>
          </cell>
          <cell r="Q6459">
            <v>2009</v>
          </cell>
          <cell r="R6459" t="str">
            <v>20097</v>
          </cell>
          <cell r="S6459">
            <v>40021</v>
          </cell>
          <cell r="T6459">
            <v>1970.11</v>
          </cell>
          <cell r="U6459">
            <v>2049.2396774193544</v>
          </cell>
          <cell r="V6459">
            <v>2153.2976986301351</v>
          </cell>
        </row>
        <row r="6460">
          <cell r="B6460">
            <v>34093</v>
          </cell>
          <cell r="C6460">
            <v>1</v>
          </cell>
          <cell r="D6460">
            <v>1</v>
          </cell>
          <cell r="Q6460">
            <v>2009</v>
          </cell>
          <cell r="R6460" t="str">
            <v>20097</v>
          </cell>
          <cell r="S6460">
            <v>40022</v>
          </cell>
          <cell r="T6460">
            <v>1982.43</v>
          </cell>
          <cell r="U6460">
            <v>2049.2396774193544</v>
          </cell>
          <cell r="V6460">
            <v>2153.2976986301351</v>
          </cell>
        </row>
        <row r="6461">
          <cell r="B6461">
            <v>34094</v>
          </cell>
          <cell r="C6461">
            <v>1</v>
          </cell>
          <cell r="D6461">
            <v>1</v>
          </cell>
          <cell r="Q6461">
            <v>2009</v>
          </cell>
          <cell r="R6461" t="str">
            <v>20097</v>
          </cell>
          <cell r="S6461">
            <v>40023</v>
          </cell>
          <cell r="T6461">
            <v>2013.82</v>
          </cell>
          <cell r="U6461">
            <v>2049.2396774193544</v>
          </cell>
          <cell r="V6461">
            <v>2153.2976986301351</v>
          </cell>
        </row>
        <row r="6462">
          <cell r="B6462">
            <v>34095</v>
          </cell>
          <cell r="C6462">
            <v>1</v>
          </cell>
          <cell r="D6462">
            <v>1</v>
          </cell>
          <cell r="Q6462">
            <v>2009</v>
          </cell>
          <cell r="R6462" t="str">
            <v>20097</v>
          </cell>
          <cell r="S6462">
            <v>40024</v>
          </cell>
          <cell r="T6462">
            <v>2073.92</v>
          </cell>
          <cell r="U6462">
            <v>2049.2396774193544</v>
          </cell>
          <cell r="V6462">
            <v>2153.2976986301351</v>
          </cell>
        </row>
        <row r="6463">
          <cell r="B6463">
            <v>34096</v>
          </cell>
          <cell r="C6463">
            <v>1</v>
          </cell>
          <cell r="D6463">
            <v>1</v>
          </cell>
          <cell r="Q6463">
            <v>2009</v>
          </cell>
          <cell r="R6463" t="str">
            <v>20097</v>
          </cell>
          <cell r="S6463">
            <v>40025</v>
          </cell>
          <cell r="T6463">
            <v>2043.37</v>
          </cell>
          <cell r="U6463">
            <v>2049.2396774193544</v>
          </cell>
          <cell r="V6463">
            <v>2153.2976986301351</v>
          </cell>
        </row>
        <row r="6464">
          <cell r="B6464">
            <v>34097</v>
          </cell>
          <cell r="C6464">
            <v>1</v>
          </cell>
          <cell r="D6464">
            <v>1</v>
          </cell>
          <cell r="Q6464">
            <v>2009</v>
          </cell>
          <cell r="R6464" t="str">
            <v>20098</v>
          </cell>
          <cell r="S6464">
            <v>40026</v>
          </cell>
          <cell r="T6464">
            <v>2040.95</v>
          </cell>
          <cell r="U6464">
            <v>2017.6180645161287</v>
          </cell>
          <cell r="V6464">
            <v>2153.2976986301351</v>
          </cell>
        </row>
        <row r="6465">
          <cell r="B6465">
            <v>34098</v>
          </cell>
          <cell r="C6465">
            <v>1</v>
          </cell>
          <cell r="D6465">
            <v>1</v>
          </cell>
          <cell r="Q6465">
            <v>2009</v>
          </cell>
          <cell r="R6465" t="str">
            <v>20098</v>
          </cell>
          <cell r="S6465">
            <v>40027</v>
          </cell>
          <cell r="T6465">
            <v>2040.95</v>
          </cell>
          <cell r="U6465">
            <v>2017.6180645161287</v>
          </cell>
          <cell r="V6465">
            <v>2153.2976986301351</v>
          </cell>
        </row>
        <row r="6466">
          <cell r="B6466">
            <v>34099</v>
          </cell>
          <cell r="C6466">
            <v>1</v>
          </cell>
          <cell r="D6466">
            <v>1</v>
          </cell>
          <cell r="Q6466">
            <v>2009</v>
          </cell>
          <cell r="R6466" t="str">
            <v>20098</v>
          </cell>
          <cell r="S6466">
            <v>40028</v>
          </cell>
          <cell r="T6466">
            <v>2040.95</v>
          </cell>
          <cell r="U6466">
            <v>2017.6180645161287</v>
          </cell>
          <cell r="V6466">
            <v>2153.2976986301351</v>
          </cell>
        </row>
        <row r="6467">
          <cell r="B6467">
            <v>34100</v>
          </cell>
          <cell r="C6467">
            <v>1</v>
          </cell>
          <cell r="D6467">
            <v>1</v>
          </cell>
          <cell r="Q6467">
            <v>2009</v>
          </cell>
          <cell r="R6467" t="str">
            <v>20098</v>
          </cell>
          <cell r="S6467">
            <v>40029</v>
          </cell>
          <cell r="T6467">
            <v>2008.96</v>
          </cell>
          <cell r="U6467">
            <v>2017.6180645161287</v>
          </cell>
          <cell r="V6467">
            <v>2153.2976986301351</v>
          </cell>
        </row>
        <row r="6468">
          <cell r="B6468">
            <v>34101</v>
          </cell>
          <cell r="C6468">
            <v>1</v>
          </cell>
          <cell r="D6468">
            <v>1</v>
          </cell>
          <cell r="Q6468">
            <v>2009</v>
          </cell>
          <cell r="R6468" t="str">
            <v>20098</v>
          </cell>
          <cell r="S6468">
            <v>40030</v>
          </cell>
          <cell r="T6468">
            <v>1992.98</v>
          </cell>
          <cell r="U6468">
            <v>2017.6180645161287</v>
          </cell>
          <cell r="V6468">
            <v>2153.2976986301351</v>
          </cell>
        </row>
        <row r="6469">
          <cell r="B6469">
            <v>34102</v>
          </cell>
          <cell r="C6469">
            <v>1</v>
          </cell>
          <cell r="D6469">
            <v>1</v>
          </cell>
          <cell r="Q6469">
            <v>2009</v>
          </cell>
          <cell r="R6469" t="str">
            <v>20098</v>
          </cell>
          <cell r="S6469">
            <v>40031</v>
          </cell>
          <cell r="T6469">
            <v>1987.84</v>
          </cell>
          <cell r="U6469">
            <v>2017.6180645161287</v>
          </cell>
          <cell r="V6469">
            <v>2153.2976986301351</v>
          </cell>
        </row>
        <row r="6470">
          <cell r="B6470">
            <v>34103</v>
          </cell>
          <cell r="C6470">
            <v>1</v>
          </cell>
          <cell r="D6470">
            <v>1</v>
          </cell>
          <cell r="Q6470">
            <v>2009</v>
          </cell>
          <cell r="R6470" t="str">
            <v>20098</v>
          </cell>
          <cell r="S6470">
            <v>40032</v>
          </cell>
          <cell r="T6470">
            <v>1997.01</v>
          </cell>
          <cell r="U6470">
            <v>2017.6180645161287</v>
          </cell>
          <cell r="V6470">
            <v>2153.2976986301351</v>
          </cell>
        </row>
        <row r="6471">
          <cell r="B6471">
            <v>34104</v>
          </cell>
          <cell r="C6471">
            <v>1</v>
          </cell>
          <cell r="D6471">
            <v>1</v>
          </cell>
          <cell r="Q6471">
            <v>2009</v>
          </cell>
          <cell r="R6471" t="str">
            <v>20098</v>
          </cell>
          <cell r="S6471">
            <v>40033</v>
          </cell>
          <cell r="T6471">
            <v>1997.01</v>
          </cell>
          <cell r="U6471">
            <v>2017.6180645161287</v>
          </cell>
          <cell r="V6471">
            <v>2153.2976986301351</v>
          </cell>
        </row>
        <row r="6472">
          <cell r="B6472">
            <v>34105</v>
          </cell>
          <cell r="C6472">
            <v>1</v>
          </cell>
          <cell r="D6472">
            <v>1</v>
          </cell>
          <cell r="Q6472">
            <v>2009</v>
          </cell>
          <cell r="R6472" t="str">
            <v>20098</v>
          </cell>
          <cell r="S6472">
            <v>40034</v>
          </cell>
          <cell r="T6472">
            <v>1997.01</v>
          </cell>
          <cell r="U6472">
            <v>2017.6180645161287</v>
          </cell>
          <cell r="V6472">
            <v>2153.2976986301351</v>
          </cell>
        </row>
        <row r="6473">
          <cell r="B6473">
            <v>34106</v>
          </cell>
          <cell r="C6473">
            <v>1</v>
          </cell>
          <cell r="D6473">
            <v>1</v>
          </cell>
          <cell r="Q6473">
            <v>2009</v>
          </cell>
          <cell r="R6473" t="str">
            <v>20098</v>
          </cell>
          <cell r="S6473">
            <v>40035</v>
          </cell>
          <cell r="T6473">
            <v>1997.01</v>
          </cell>
          <cell r="U6473">
            <v>2017.6180645161287</v>
          </cell>
          <cell r="V6473">
            <v>2153.2976986301351</v>
          </cell>
        </row>
        <row r="6474">
          <cell r="B6474">
            <v>34107</v>
          </cell>
          <cell r="C6474">
            <v>1</v>
          </cell>
          <cell r="D6474">
            <v>1</v>
          </cell>
          <cell r="Q6474">
            <v>2009</v>
          </cell>
          <cell r="R6474" t="str">
            <v>20098</v>
          </cell>
          <cell r="S6474">
            <v>40036</v>
          </cell>
          <cell r="T6474">
            <v>2022.56</v>
          </cell>
          <cell r="U6474">
            <v>2017.6180645161287</v>
          </cell>
          <cell r="V6474">
            <v>2153.2976986301351</v>
          </cell>
        </row>
        <row r="6475">
          <cell r="B6475">
            <v>34108</v>
          </cell>
          <cell r="C6475">
            <v>1</v>
          </cell>
          <cell r="D6475">
            <v>1</v>
          </cell>
          <cell r="Q6475">
            <v>2009</v>
          </cell>
          <cell r="R6475" t="str">
            <v>20098</v>
          </cell>
          <cell r="S6475">
            <v>40037</v>
          </cell>
          <cell r="T6475">
            <v>2050.4499999999998</v>
          </cell>
          <cell r="U6475">
            <v>2017.6180645161287</v>
          </cell>
          <cell r="V6475">
            <v>2153.2976986301351</v>
          </cell>
        </row>
        <row r="6476">
          <cell r="B6476">
            <v>34109</v>
          </cell>
          <cell r="C6476">
            <v>1</v>
          </cell>
          <cell r="D6476">
            <v>1</v>
          </cell>
          <cell r="Q6476">
            <v>2009</v>
          </cell>
          <cell r="R6476" t="str">
            <v>20098</v>
          </cell>
          <cell r="S6476">
            <v>40038</v>
          </cell>
          <cell r="T6476">
            <v>2026.45</v>
          </cell>
          <cell r="U6476">
            <v>2017.6180645161287</v>
          </cell>
          <cell r="V6476">
            <v>2153.2976986301351</v>
          </cell>
        </row>
        <row r="6477">
          <cell r="B6477">
            <v>34110</v>
          </cell>
          <cell r="C6477">
            <v>1</v>
          </cell>
          <cell r="D6477">
            <v>1</v>
          </cell>
          <cell r="Q6477">
            <v>2009</v>
          </cell>
          <cell r="R6477" t="str">
            <v>20098</v>
          </cell>
          <cell r="S6477">
            <v>40039</v>
          </cell>
          <cell r="T6477">
            <v>1999.98</v>
          </cell>
          <cell r="U6477">
            <v>2017.6180645161287</v>
          </cell>
          <cell r="V6477">
            <v>2153.2976986301351</v>
          </cell>
        </row>
        <row r="6478">
          <cell r="B6478">
            <v>34111</v>
          </cell>
          <cell r="C6478">
            <v>1</v>
          </cell>
          <cell r="D6478">
            <v>1</v>
          </cell>
          <cell r="Q6478">
            <v>2009</v>
          </cell>
          <cell r="R6478" t="str">
            <v>20098</v>
          </cell>
          <cell r="S6478">
            <v>40040</v>
          </cell>
          <cell r="T6478">
            <v>2016.09</v>
          </cell>
          <cell r="U6478">
            <v>2017.6180645161287</v>
          </cell>
          <cell r="V6478">
            <v>2153.2976986301351</v>
          </cell>
        </row>
        <row r="6479">
          <cell r="B6479">
            <v>34112</v>
          </cell>
          <cell r="C6479">
            <v>1</v>
          </cell>
          <cell r="D6479">
            <v>1</v>
          </cell>
          <cell r="Q6479">
            <v>2009</v>
          </cell>
          <cell r="R6479" t="str">
            <v>20098</v>
          </cell>
          <cell r="S6479">
            <v>40041</v>
          </cell>
          <cell r="T6479">
            <v>2016.09</v>
          </cell>
          <cell r="U6479">
            <v>2017.6180645161287</v>
          </cell>
          <cell r="V6479">
            <v>2153.2976986301351</v>
          </cell>
        </row>
        <row r="6480">
          <cell r="B6480">
            <v>34113</v>
          </cell>
          <cell r="C6480">
            <v>1</v>
          </cell>
          <cell r="D6480">
            <v>1</v>
          </cell>
          <cell r="Q6480">
            <v>2009</v>
          </cell>
          <cell r="R6480" t="str">
            <v>20098</v>
          </cell>
          <cell r="S6480">
            <v>40042</v>
          </cell>
          <cell r="T6480">
            <v>2016.09</v>
          </cell>
          <cell r="U6480">
            <v>2017.6180645161287</v>
          </cell>
          <cell r="V6480">
            <v>2153.2976986301351</v>
          </cell>
        </row>
        <row r="6481">
          <cell r="B6481">
            <v>34114</v>
          </cell>
          <cell r="C6481">
            <v>1</v>
          </cell>
          <cell r="D6481">
            <v>1</v>
          </cell>
          <cell r="Q6481">
            <v>2009</v>
          </cell>
          <cell r="R6481" t="str">
            <v>20098</v>
          </cell>
          <cell r="S6481">
            <v>40043</v>
          </cell>
          <cell r="T6481">
            <v>2016.09</v>
          </cell>
          <cell r="U6481">
            <v>2017.6180645161287</v>
          </cell>
          <cell r="V6481">
            <v>2153.2976986301351</v>
          </cell>
        </row>
        <row r="6482">
          <cell r="B6482">
            <v>34115</v>
          </cell>
          <cell r="C6482">
            <v>1</v>
          </cell>
          <cell r="D6482">
            <v>1</v>
          </cell>
          <cell r="Q6482">
            <v>2009</v>
          </cell>
          <cell r="R6482" t="str">
            <v>20098</v>
          </cell>
          <cell r="S6482">
            <v>40044</v>
          </cell>
          <cell r="T6482">
            <v>2037.1</v>
          </cell>
          <cell r="U6482">
            <v>2017.6180645161287</v>
          </cell>
          <cell r="V6482">
            <v>2153.2976986301351</v>
          </cell>
        </row>
        <row r="6483">
          <cell r="B6483">
            <v>34116</v>
          </cell>
          <cell r="C6483">
            <v>1</v>
          </cell>
          <cell r="D6483">
            <v>1</v>
          </cell>
          <cell r="Q6483">
            <v>2009</v>
          </cell>
          <cell r="R6483" t="str">
            <v>20098</v>
          </cell>
          <cell r="S6483">
            <v>40045</v>
          </cell>
          <cell r="T6483">
            <v>2041.91</v>
          </cell>
          <cell r="U6483">
            <v>2017.6180645161287</v>
          </cell>
          <cell r="V6483">
            <v>2153.2976986301351</v>
          </cell>
        </row>
        <row r="6484">
          <cell r="B6484">
            <v>34117</v>
          </cell>
          <cell r="C6484">
            <v>1</v>
          </cell>
          <cell r="D6484">
            <v>1</v>
          </cell>
          <cell r="Q6484">
            <v>2009</v>
          </cell>
          <cell r="R6484" t="str">
            <v>20098</v>
          </cell>
          <cell r="S6484">
            <v>40046</v>
          </cell>
          <cell r="T6484">
            <v>2012.67</v>
          </cell>
          <cell r="U6484">
            <v>2017.6180645161287</v>
          </cell>
          <cell r="V6484">
            <v>2153.2976986301351</v>
          </cell>
        </row>
        <row r="6485">
          <cell r="B6485">
            <v>34118</v>
          </cell>
          <cell r="C6485">
            <v>1</v>
          </cell>
          <cell r="D6485">
            <v>1</v>
          </cell>
          <cell r="Q6485">
            <v>2009</v>
          </cell>
          <cell r="R6485" t="str">
            <v>20098</v>
          </cell>
          <cell r="S6485">
            <v>40047</v>
          </cell>
          <cell r="T6485">
            <v>1997.31</v>
          </cell>
          <cell r="U6485">
            <v>2017.6180645161287</v>
          </cell>
          <cell r="V6485">
            <v>2153.2976986301351</v>
          </cell>
        </row>
        <row r="6486">
          <cell r="B6486">
            <v>34119</v>
          </cell>
          <cell r="C6486">
            <v>1</v>
          </cell>
          <cell r="D6486">
            <v>1</v>
          </cell>
          <cell r="Q6486">
            <v>2009</v>
          </cell>
          <cell r="R6486" t="str">
            <v>20098</v>
          </cell>
          <cell r="S6486">
            <v>40048</v>
          </cell>
          <cell r="T6486">
            <v>1997.31</v>
          </cell>
          <cell r="U6486">
            <v>2017.6180645161287</v>
          </cell>
          <cell r="V6486">
            <v>2153.2976986301351</v>
          </cell>
        </row>
        <row r="6487">
          <cell r="B6487">
            <v>34120</v>
          </cell>
          <cell r="C6487">
            <v>1</v>
          </cell>
          <cell r="D6487">
            <v>1</v>
          </cell>
          <cell r="Q6487">
            <v>2009</v>
          </cell>
          <cell r="R6487" t="str">
            <v>20098</v>
          </cell>
          <cell r="S6487">
            <v>40049</v>
          </cell>
          <cell r="T6487">
            <v>1997.31</v>
          </cell>
          <cell r="U6487">
            <v>2017.6180645161287</v>
          </cell>
          <cell r="V6487">
            <v>2153.2976986301351</v>
          </cell>
        </row>
        <row r="6488">
          <cell r="B6488">
            <v>34121</v>
          </cell>
          <cell r="C6488">
            <v>1</v>
          </cell>
          <cell r="D6488">
            <v>1</v>
          </cell>
          <cell r="Q6488">
            <v>2009</v>
          </cell>
          <cell r="R6488" t="str">
            <v>20098</v>
          </cell>
          <cell r="S6488">
            <v>40050</v>
          </cell>
          <cell r="T6488">
            <v>1997.44</v>
          </cell>
          <cell r="U6488">
            <v>2017.6180645161287</v>
          </cell>
          <cell r="V6488">
            <v>2153.2976986301351</v>
          </cell>
        </row>
        <row r="6489">
          <cell r="B6489">
            <v>34122</v>
          </cell>
          <cell r="C6489">
            <v>1</v>
          </cell>
          <cell r="D6489">
            <v>1</v>
          </cell>
          <cell r="Q6489">
            <v>2009</v>
          </cell>
          <cell r="R6489" t="str">
            <v>20098</v>
          </cell>
          <cell r="S6489">
            <v>40051</v>
          </cell>
          <cell r="T6489">
            <v>2007.2</v>
          </cell>
          <cell r="U6489">
            <v>2017.6180645161287</v>
          </cell>
          <cell r="V6489">
            <v>2153.2976986301351</v>
          </cell>
        </row>
        <row r="6490">
          <cell r="B6490">
            <v>34123</v>
          </cell>
          <cell r="C6490">
            <v>1</v>
          </cell>
          <cell r="D6490">
            <v>1</v>
          </cell>
          <cell r="Q6490">
            <v>2009</v>
          </cell>
          <cell r="R6490" t="str">
            <v>20098</v>
          </cell>
          <cell r="S6490">
            <v>40052</v>
          </cell>
          <cell r="T6490">
            <v>2044.79</v>
          </cell>
          <cell r="U6490">
            <v>2017.6180645161287</v>
          </cell>
          <cell r="V6490">
            <v>2153.2976986301351</v>
          </cell>
        </row>
        <row r="6491">
          <cell r="B6491">
            <v>34124</v>
          </cell>
          <cell r="C6491">
            <v>1</v>
          </cell>
          <cell r="D6491">
            <v>1</v>
          </cell>
          <cell r="Q6491">
            <v>2009</v>
          </cell>
          <cell r="R6491" t="str">
            <v>20098</v>
          </cell>
          <cell r="S6491">
            <v>40053</v>
          </cell>
          <cell r="T6491">
            <v>2043.65</v>
          </cell>
          <cell r="U6491">
            <v>2017.6180645161287</v>
          </cell>
          <cell r="V6491">
            <v>2153.2976986301351</v>
          </cell>
        </row>
        <row r="6492">
          <cell r="B6492">
            <v>34125</v>
          </cell>
          <cell r="C6492">
            <v>1</v>
          </cell>
          <cell r="D6492">
            <v>1</v>
          </cell>
          <cell r="Q6492">
            <v>2009</v>
          </cell>
          <cell r="R6492" t="str">
            <v>20098</v>
          </cell>
          <cell r="S6492">
            <v>40054</v>
          </cell>
          <cell r="T6492">
            <v>2035</v>
          </cell>
          <cell r="U6492">
            <v>2017.6180645161287</v>
          </cell>
          <cell r="V6492">
            <v>2153.2976986301351</v>
          </cell>
        </row>
        <row r="6493">
          <cell r="B6493">
            <v>34126</v>
          </cell>
          <cell r="C6493">
            <v>1</v>
          </cell>
          <cell r="D6493">
            <v>1</v>
          </cell>
          <cell r="Q6493">
            <v>2009</v>
          </cell>
          <cell r="R6493" t="str">
            <v>20098</v>
          </cell>
          <cell r="S6493">
            <v>40055</v>
          </cell>
          <cell r="T6493">
            <v>2035</v>
          </cell>
          <cell r="U6493">
            <v>2017.6180645161287</v>
          </cell>
          <cell r="V6493">
            <v>2153.2976986301351</v>
          </cell>
        </row>
        <row r="6494">
          <cell r="B6494">
            <v>34127</v>
          </cell>
          <cell r="C6494">
            <v>1</v>
          </cell>
          <cell r="D6494">
            <v>1</v>
          </cell>
          <cell r="Q6494">
            <v>2009</v>
          </cell>
          <cell r="R6494" t="str">
            <v>20098</v>
          </cell>
          <cell r="S6494">
            <v>40056</v>
          </cell>
          <cell r="T6494">
            <v>2035</v>
          </cell>
          <cell r="U6494">
            <v>2017.6180645161287</v>
          </cell>
          <cell r="V6494">
            <v>2153.2976986301351</v>
          </cell>
        </row>
        <row r="6495">
          <cell r="B6495">
            <v>34128</v>
          </cell>
          <cell r="C6495">
            <v>1</v>
          </cell>
          <cell r="D6495">
            <v>1</v>
          </cell>
          <cell r="Q6495">
            <v>2009</v>
          </cell>
          <cell r="R6495" t="str">
            <v>20099</v>
          </cell>
          <cell r="S6495">
            <v>40057</v>
          </cell>
          <cell r="T6495">
            <v>2057.81</v>
          </cell>
          <cell r="U6495">
            <v>1978.0329999999994</v>
          </cell>
          <cell r="V6495">
            <v>2153.2976986301351</v>
          </cell>
        </row>
        <row r="6496">
          <cell r="B6496">
            <v>34129</v>
          </cell>
          <cell r="C6496">
            <v>1</v>
          </cell>
          <cell r="D6496">
            <v>1</v>
          </cell>
          <cell r="Q6496">
            <v>2009</v>
          </cell>
          <cell r="R6496" t="str">
            <v>20099</v>
          </cell>
          <cell r="S6496">
            <v>40058</v>
          </cell>
          <cell r="T6496">
            <v>2068.96</v>
          </cell>
          <cell r="U6496">
            <v>1978.0329999999994</v>
          </cell>
          <cell r="V6496">
            <v>2153.2976986301351</v>
          </cell>
        </row>
        <row r="6497">
          <cell r="B6497">
            <v>34130</v>
          </cell>
          <cell r="C6497">
            <v>1</v>
          </cell>
          <cell r="D6497">
            <v>1</v>
          </cell>
          <cell r="Q6497">
            <v>2009</v>
          </cell>
          <cell r="R6497" t="str">
            <v>20099</v>
          </cell>
          <cell r="S6497">
            <v>40059</v>
          </cell>
          <cell r="T6497">
            <v>2065.73</v>
          </cell>
          <cell r="U6497">
            <v>1978.0329999999994</v>
          </cell>
          <cell r="V6497">
            <v>2153.2976986301351</v>
          </cell>
        </row>
        <row r="6498">
          <cell r="B6498">
            <v>34131</v>
          </cell>
          <cell r="C6498">
            <v>1</v>
          </cell>
          <cell r="D6498">
            <v>1</v>
          </cell>
          <cell r="Q6498">
            <v>2009</v>
          </cell>
          <cell r="R6498" t="str">
            <v>20099</v>
          </cell>
          <cell r="S6498">
            <v>40060</v>
          </cell>
          <cell r="T6498">
            <v>2029.75</v>
          </cell>
          <cell r="U6498">
            <v>1978.0329999999994</v>
          </cell>
          <cell r="V6498">
            <v>2153.2976986301351</v>
          </cell>
        </row>
        <row r="6499">
          <cell r="B6499">
            <v>34132</v>
          </cell>
          <cell r="C6499">
            <v>1</v>
          </cell>
          <cell r="D6499">
            <v>1</v>
          </cell>
          <cell r="Q6499">
            <v>2009</v>
          </cell>
          <cell r="R6499" t="str">
            <v>20099</v>
          </cell>
          <cell r="S6499">
            <v>40061</v>
          </cell>
          <cell r="T6499">
            <v>2018.72</v>
          </cell>
          <cell r="U6499">
            <v>1978.0329999999994</v>
          </cell>
          <cell r="V6499">
            <v>2153.2976986301351</v>
          </cell>
        </row>
        <row r="6500">
          <cell r="B6500">
            <v>34133</v>
          </cell>
          <cell r="C6500">
            <v>1</v>
          </cell>
          <cell r="D6500">
            <v>1</v>
          </cell>
          <cell r="Q6500">
            <v>2009</v>
          </cell>
          <cell r="R6500" t="str">
            <v>20099</v>
          </cell>
          <cell r="S6500">
            <v>40062</v>
          </cell>
          <cell r="T6500">
            <v>2018.72</v>
          </cell>
          <cell r="U6500">
            <v>1978.0329999999994</v>
          </cell>
          <cell r="V6500">
            <v>2153.2976986301351</v>
          </cell>
        </row>
        <row r="6501">
          <cell r="B6501">
            <v>34134</v>
          </cell>
          <cell r="C6501">
            <v>1</v>
          </cell>
          <cell r="D6501">
            <v>1</v>
          </cell>
          <cell r="Q6501">
            <v>2009</v>
          </cell>
          <cell r="R6501" t="str">
            <v>20099</v>
          </cell>
          <cell r="S6501">
            <v>40063</v>
          </cell>
          <cell r="T6501">
            <v>2018.72</v>
          </cell>
          <cell r="U6501">
            <v>1978.0329999999994</v>
          </cell>
          <cell r="V6501">
            <v>2153.2976986301351</v>
          </cell>
        </row>
        <row r="6502">
          <cell r="B6502">
            <v>34135</v>
          </cell>
          <cell r="C6502">
            <v>1</v>
          </cell>
          <cell r="D6502">
            <v>1</v>
          </cell>
          <cell r="Q6502">
            <v>2009</v>
          </cell>
          <cell r="R6502" t="str">
            <v>20099</v>
          </cell>
          <cell r="S6502">
            <v>40064</v>
          </cell>
          <cell r="T6502">
            <v>2018.72</v>
          </cell>
          <cell r="U6502">
            <v>1978.0329999999994</v>
          </cell>
          <cell r="V6502">
            <v>2153.2976986301351</v>
          </cell>
        </row>
        <row r="6503">
          <cell r="B6503">
            <v>34136</v>
          </cell>
          <cell r="C6503">
            <v>1</v>
          </cell>
          <cell r="D6503">
            <v>1</v>
          </cell>
          <cell r="Q6503">
            <v>2009</v>
          </cell>
          <cell r="R6503" t="str">
            <v>20099</v>
          </cell>
          <cell r="S6503">
            <v>40065</v>
          </cell>
          <cell r="T6503">
            <v>1994.44</v>
          </cell>
          <cell r="U6503">
            <v>1978.0329999999994</v>
          </cell>
          <cell r="V6503">
            <v>2153.2976986301351</v>
          </cell>
        </row>
        <row r="6504">
          <cell r="B6504">
            <v>34137</v>
          </cell>
          <cell r="C6504">
            <v>1</v>
          </cell>
          <cell r="D6504">
            <v>1</v>
          </cell>
          <cell r="Q6504">
            <v>2009</v>
          </cell>
          <cell r="R6504" t="str">
            <v>20099</v>
          </cell>
          <cell r="S6504">
            <v>40066</v>
          </cell>
          <cell r="T6504">
            <v>1998.17</v>
          </cell>
          <cell r="U6504">
            <v>1978.0329999999994</v>
          </cell>
          <cell r="V6504">
            <v>2153.2976986301351</v>
          </cell>
        </row>
        <row r="6505">
          <cell r="B6505">
            <v>34138</v>
          </cell>
          <cell r="C6505">
            <v>1</v>
          </cell>
          <cell r="D6505">
            <v>1</v>
          </cell>
          <cell r="Q6505">
            <v>2009</v>
          </cell>
          <cell r="R6505" t="str">
            <v>20099</v>
          </cell>
          <cell r="S6505">
            <v>40067</v>
          </cell>
          <cell r="T6505">
            <v>2008.95</v>
          </cell>
          <cell r="U6505">
            <v>1978.0329999999994</v>
          </cell>
          <cell r="V6505">
            <v>2153.2976986301351</v>
          </cell>
        </row>
        <row r="6506">
          <cell r="B6506">
            <v>34139</v>
          </cell>
          <cell r="C6506">
            <v>1</v>
          </cell>
          <cell r="D6506">
            <v>1</v>
          </cell>
          <cell r="Q6506">
            <v>2009</v>
          </cell>
          <cell r="R6506" t="str">
            <v>20099</v>
          </cell>
          <cell r="S6506">
            <v>40068</v>
          </cell>
          <cell r="T6506">
            <v>1985.38</v>
          </cell>
          <cell r="U6506">
            <v>1978.0329999999994</v>
          </cell>
          <cell r="V6506">
            <v>2153.2976986301351</v>
          </cell>
        </row>
        <row r="6507">
          <cell r="B6507">
            <v>34140</v>
          </cell>
          <cell r="C6507">
            <v>1</v>
          </cell>
          <cell r="D6507">
            <v>1</v>
          </cell>
          <cell r="Q6507">
            <v>2009</v>
          </cell>
          <cell r="R6507" t="str">
            <v>20099</v>
          </cell>
          <cell r="S6507">
            <v>40069</v>
          </cell>
          <cell r="T6507">
            <v>1985.38</v>
          </cell>
          <cell r="U6507">
            <v>1978.0329999999994</v>
          </cell>
          <cell r="V6507">
            <v>2153.2976986301351</v>
          </cell>
        </row>
        <row r="6508">
          <cell r="B6508">
            <v>34141</v>
          </cell>
          <cell r="C6508">
            <v>1</v>
          </cell>
          <cell r="D6508">
            <v>1</v>
          </cell>
          <cell r="Q6508">
            <v>2009</v>
          </cell>
          <cell r="R6508" t="str">
            <v>20099</v>
          </cell>
          <cell r="S6508">
            <v>40070</v>
          </cell>
          <cell r="T6508">
            <v>1985.38</v>
          </cell>
          <cell r="U6508">
            <v>1978.0329999999994</v>
          </cell>
          <cell r="V6508">
            <v>2153.2976986301351</v>
          </cell>
        </row>
        <row r="6509">
          <cell r="B6509">
            <v>34142</v>
          </cell>
          <cell r="C6509">
            <v>1</v>
          </cell>
          <cell r="D6509">
            <v>1</v>
          </cell>
          <cell r="Q6509">
            <v>2009</v>
          </cell>
          <cell r="R6509" t="str">
            <v>20099</v>
          </cell>
          <cell r="S6509">
            <v>40071</v>
          </cell>
          <cell r="T6509">
            <v>1998.99</v>
          </cell>
          <cell r="U6509">
            <v>1978.0329999999994</v>
          </cell>
          <cell r="V6509">
            <v>2153.2976986301351</v>
          </cell>
        </row>
        <row r="6510">
          <cell r="B6510">
            <v>34143</v>
          </cell>
          <cell r="C6510">
            <v>1</v>
          </cell>
          <cell r="D6510">
            <v>1</v>
          </cell>
          <cell r="Q6510">
            <v>2009</v>
          </cell>
          <cell r="R6510" t="str">
            <v>20099</v>
          </cell>
          <cell r="S6510">
            <v>40072</v>
          </cell>
          <cell r="T6510">
            <v>1986.86</v>
          </cell>
          <cell r="U6510">
            <v>1978.0329999999994</v>
          </cell>
          <cell r="V6510">
            <v>2153.2976986301351</v>
          </cell>
        </row>
        <row r="6511">
          <cell r="B6511">
            <v>34144</v>
          </cell>
          <cell r="C6511">
            <v>1</v>
          </cell>
          <cell r="D6511">
            <v>1</v>
          </cell>
          <cell r="Q6511">
            <v>2009</v>
          </cell>
          <cell r="R6511" t="str">
            <v>20099</v>
          </cell>
          <cell r="S6511">
            <v>40073</v>
          </cell>
          <cell r="T6511">
            <v>1960.76</v>
          </cell>
          <cell r="U6511">
            <v>1978.0329999999994</v>
          </cell>
          <cell r="V6511">
            <v>2153.2976986301351</v>
          </cell>
        </row>
        <row r="6512">
          <cell r="B6512">
            <v>34145</v>
          </cell>
          <cell r="C6512">
            <v>1</v>
          </cell>
          <cell r="D6512">
            <v>1</v>
          </cell>
          <cell r="Q6512">
            <v>2009</v>
          </cell>
          <cell r="R6512" t="str">
            <v>20099</v>
          </cell>
          <cell r="S6512">
            <v>40074</v>
          </cell>
          <cell r="T6512">
            <v>1962.6</v>
          </cell>
          <cell r="U6512">
            <v>1978.0329999999994</v>
          </cell>
          <cell r="V6512">
            <v>2153.2976986301351</v>
          </cell>
        </row>
        <row r="6513">
          <cell r="B6513">
            <v>34146</v>
          </cell>
          <cell r="C6513">
            <v>1</v>
          </cell>
          <cell r="D6513">
            <v>1</v>
          </cell>
          <cell r="Q6513">
            <v>2009</v>
          </cell>
          <cell r="R6513" t="str">
            <v>20099</v>
          </cell>
          <cell r="S6513">
            <v>40075</v>
          </cell>
          <cell r="T6513">
            <v>1951.38</v>
          </cell>
          <cell r="U6513">
            <v>1978.0329999999994</v>
          </cell>
          <cell r="V6513">
            <v>2153.2976986301351</v>
          </cell>
        </row>
        <row r="6514">
          <cell r="B6514">
            <v>34147</v>
          </cell>
          <cell r="C6514">
            <v>1</v>
          </cell>
          <cell r="D6514">
            <v>1</v>
          </cell>
          <cell r="Q6514">
            <v>2009</v>
          </cell>
          <cell r="R6514" t="str">
            <v>20099</v>
          </cell>
          <cell r="S6514">
            <v>40076</v>
          </cell>
          <cell r="T6514">
            <v>1951.38</v>
          </cell>
          <cell r="U6514">
            <v>1978.0329999999994</v>
          </cell>
          <cell r="V6514">
            <v>2153.2976986301351</v>
          </cell>
        </row>
        <row r="6515">
          <cell r="B6515">
            <v>34148</v>
          </cell>
          <cell r="C6515">
            <v>1</v>
          </cell>
          <cell r="D6515">
            <v>1</v>
          </cell>
          <cell r="Q6515">
            <v>2009</v>
          </cell>
          <cell r="R6515" t="str">
            <v>20099</v>
          </cell>
          <cell r="S6515">
            <v>40077</v>
          </cell>
          <cell r="T6515">
            <v>1951.38</v>
          </cell>
          <cell r="U6515">
            <v>1978.0329999999994</v>
          </cell>
          <cell r="V6515">
            <v>2153.2976986301351</v>
          </cell>
        </row>
        <row r="6516">
          <cell r="B6516">
            <v>34149</v>
          </cell>
          <cell r="C6516">
            <v>1</v>
          </cell>
          <cell r="D6516">
            <v>1</v>
          </cell>
          <cell r="Q6516">
            <v>2009</v>
          </cell>
          <cell r="R6516" t="str">
            <v>20099</v>
          </cell>
          <cell r="S6516">
            <v>40078</v>
          </cell>
          <cell r="T6516">
            <v>1950.77</v>
          </cell>
          <cell r="U6516">
            <v>1978.0329999999994</v>
          </cell>
          <cell r="V6516">
            <v>2153.2976986301351</v>
          </cell>
        </row>
        <row r="6517">
          <cell r="B6517">
            <v>34150</v>
          </cell>
          <cell r="C6517">
            <v>1</v>
          </cell>
          <cell r="D6517">
            <v>1</v>
          </cell>
          <cell r="Q6517">
            <v>2009</v>
          </cell>
          <cell r="R6517" t="str">
            <v>20099</v>
          </cell>
          <cell r="S6517">
            <v>40079</v>
          </cell>
          <cell r="T6517">
            <v>1914.47</v>
          </cell>
          <cell r="U6517">
            <v>1978.0329999999994</v>
          </cell>
          <cell r="V6517">
            <v>2153.2976986301351</v>
          </cell>
        </row>
        <row r="6518">
          <cell r="B6518">
            <v>34151</v>
          </cell>
          <cell r="C6518">
            <v>1</v>
          </cell>
          <cell r="D6518">
            <v>1</v>
          </cell>
          <cell r="Q6518">
            <v>2009</v>
          </cell>
          <cell r="R6518" t="str">
            <v>20099</v>
          </cell>
          <cell r="S6518">
            <v>40080</v>
          </cell>
          <cell r="T6518">
            <v>1911.66</v>
          </cell>
          <cell r="U6518">
            <v>1978.0329999999994</v>
          </cell>
          <cell r="V6518">
            <v>2153.2976986301351</v>
          </cell>
        </row>
        <row r="6519">
          <cell r="B6519">
            <v>34152</v>
          </cell>
          <cell r="C6519">
            <v>1</v>
          </cell>
          <cell r="D6519">
            <v>1</v>
          </cell>
          <cell r="Q6519">
            <v>2009</v>
          </cell>
          <cell r="R6519" t="str">
            <v>20099</v>
          </cell>
          <cell r="S6519">
            <v>40081</v>
          </cell>
          <cell r="T6519">
            <v>1922.5</v>
          </cell>
          <cell r="U6519">
            <v>1978.0329999999994</v>
          </cell>
          <cell r="V6519">
            <v>2153.2976986301351</v>
          </cell>
        </row>
        <row r="6520">
          <cell r="B6520">
            <v>34153</v>
          </cell>
          <cell r="C6520">
            <v>1</v>
          </cell>
          <cell r="D6520">
            <v>1</v>
          </cell>
          <cell r="Q6520">
            <v>2009</v>
          </cell>
          <cell r="R6520" t="str">
            <v>20099</v>
          </cell>
          <cell r="S6520">
            <v>40082</v>
          </cell>
          <cell r="T6520">
            <v>1926.59</v>
          </cell>
          <cell r="U6520">
            <v>1978.0329999999994</v>
          </cell>
          <cell r="V6520">
            <v>2153.2976986301351</v>
          </cell>
        </row>
        <row r="6521">
          <cell r="B6521">
            <v>34154</v>
          </cell>
          <cell r="C6521">
            <v>1</v>
          </cell>
          <cell r="D6521">
            <v>1</v>
          </cell>
          <cell r="Q6521">
            <v>2009</v>
          </cell>
          <cell r="R6521" t="str">
            <v>20099</v>
          </cell>
          <cell r="S6521">
            <v>40083</v>
          </cell>
          <cell r="T6521">
            <v>1926.59</v>
          </cell>
          <cell r="U6521">
            <v>1978.0329999999994</v>
          </cell>
          <cell r="V6521">
            <v>2153.2976986301351</v>
          </cell>
        </row>
        <row r="6522">
          <cell r="B6522">
            <v>34155</v>
          </cell>
          <cell r="C6522">
            <v>1</v>
          </cell>
          <cell r="D6522">
            <v>1</v>
          </cell>
          <cell r="Q6522">
            <v>2009</v>
          </cell>
          <cell r="R6522" t="str">
            <v>20099</v>
          </cell>
          <cell r="S6522">
            <v>40084</v>
          </cell>
          <cell r="T6522">
            <v>1926.59</v>
          </cell>
          <cell r="U6522">
            <v>1978.0329999999994</v>
          </cell>
          <cell r="V6522">
            <v>2153.2976986301351</v>
          </cell>
        </row>
        <row r="6523">
          <cell r="B6523">
            <v>34156</v>
          </cell>
          <cell r="C6523">
            <v>1</v>
          </cell>
          <cell r="D6523">
            <v>1</v>
          </cell>
          <cell r="Q6523">
            <v>2009</v>
          </cell>
          <cell r="R6523" t="str">
            <v>20099</v>
          </cell>
          <cell r="S6523">
            <v>40085</v>
          </cell>
          <cell r="T6523">
            <v>1921.64</v>
          </cell>
          <cell r="U6523">
            <v>1978.0329999999994</v>
          </cell>
          <cell r="V6523">
            <v>2153.2976986301351</v>
          </cell>
        </row>
        <row r="6524">
          <cell r="B6524">
            <v>34157</v>
          </cell>
          <cell r="C6524">
            <v>1</v>
          </cell>
          <cell r="D6524">
            <v>1</v>
          </cell>
          <cell r="Q6524">
            <v>2009</v>
          </cell>
          <cell r="R6524" t="str">
            <v>20099</v>
          </cell>
          <cell r="S6524">
            <v>40086</v>
          </cell>
          <cell r="T6524">
            <v>1922</v>
          </cell>
          <cell r="U6524">
            <v>1978.0329999999994</v>
          </cell>
          <cell r="V6524">
            <v>2153.2976986301351</v>
          </cell>
        </row>
        <row r="6525">
          <cell r="B6525">
            <v>34158</v>
          </cell>
          <cell r="C6525">
            <v>1</v>
          </cell>
          <cell r="D6525">
            <v>1</v>
          </cell>
          <cell r="Q6525">
            <v>2009</v>
          </cell>
          <cell r="R6525" t="str">
            <v>200910</v>
          </cell>
          <cell r="S6525">
            <v>40087</v>
          </cell>
          <cell r="T6525">
            <v>1925.49</v>
          </cell>
          <cell r="U6525">
            <v>1901.4003225806453</v>
          </cell>
          <cell r="V6525">
            <v>2153.2976986301351</v>
          </cell>
        </row>
        <row r="6526">
          <cell r="B6526">
            <v>34159</v>
          </cell>
          <cell r="C6526">
            <v>1</v>
          </cell>
          <cell r="D6526">
            <v>1</v>
          </cell>
          <cell r="Q6526">
            <v>2009</v>
          </cell>
          <cell r="R6526" t="str">
            <v>200910</v>
          </cell>
          <cell r="S6526">
            <v>40088</v>
          </cell>
          <cell r="T6526">
            <v>1918.87</v>
          </cell>
          <cell r="U6526">
            <v>1901.4003225806453</v>
          </cell>
          <cell r="V6526">
            <v>2153.2976986301351</v>
          </cell>
        </row>
        <row r="6527">
          <cell r="B6527">
            <v>34160</v>
          </cell>
          <cell r="C6527">
            <v>1</v>
          </cell>
          <cell r="D6527">
            <v>1</v>
          </cell>
          <cell r="Q6527">
            <v>2009</v>
          </cell>
          <cell r="R6527" t="str">
            <v>200910</v>
          </cell>
          <cell r="S6527">
            <v>40089</v>
          </cell>
          <cell r="T6527">
            <v>1919.75</v>
          </cell>
          <cell r="U6527">
            <v>1901.4003225806453</v>
          </cell>
          <cell r="V6527">
            <v>2153.2976986301351</v>
          </cell>
        </row>
        <row r="6528">
          <cell r="B6528">
            <v>34161</v>
          </cell>
          <cell r="C6528">
            <v>1</v>
          </cell>
          <cell r="D6528">
            <v>1</v>
          </cell>
          <cell r="Q6528">
            <v>2009</v>
          </cell>
          <cell r="R6528" t="str">
            <v>200910</v>
          </cell>
          <cell r="S6528">
            <v>40090</v>
          </cell>
          <cell r="T6528">
            <v>1919.75</v>
          </cell>
          <cell r="U6528">
            <v>1901.4003225806453</v>
          </cell>
          <cell r="V6528">
            <v>2153.2976986301351</v>
          </cell>
        </row>
        <row r="6529">
          <cell r="B6529">
            <v>34162</v>
          </cell>
          <cell r="C6529">
            <v>1</v>
          </cell>
          <cell r="D6529">
            <v>1</v>
          </cell>
          <cell r="Q6529">
            <v>2009</v>
          </cell>
          <cell r="R6529" t="str">
            <v>200910</v>
          </cell>
          <cell r="S6529">
            <v>40091</v>
          </cell>
          <cell r="T6529">
            <v>1919.75</v>
          </cell>
          <cell r="U6529">
            <v>1901.4003225806453</v>
          </cell>
          <cell r="V6529">
            <v>2153.2976986301351</v>
          </cell>
        </row>
        <row r="6530">
          <cell r="B6530">
            <v>34163</v>
          </cell>
          <cell r="C6530">
            <v>1</v>
          </cell>
          <cell r="D6530">
            <v>1</v>
          </cell>
          <cell r="Q6530">
            <v>2009</v>
          </cell>
          <cell r="R6530" t="str">
            <v>200910</v>
          </cell>
          <cell r="S6530">
            <v>40092</v>
          </cell>
          <cell r="T6530">
            <v>1925.57</v>
          </cell>
          <cell r="U6530">
            <v>1901.4003225806453</v>
          </cell>
          <cell r="V6530">
            <v>2153.2976986301351</v>
          </cell>
        </row>
        <row r="6531">
          <cell r="B6531">
            <v>34164</v>
          </cell>
          <cell r="C6531">
            <v>1</v>
          </cell>
          <cell r="D6531">
            <v>1</v>
          </cell>
          <cell r="Q6531">
            <v>2009</v>
          </cell>
          <cell r="R6531" t="str">
            <v>200910</v>
          </cell>
          <cell r="S6531">
            <v>40093</v>
          </cell>
          <cell r="T6531">
            <v>1906.59</v>
          </cell>
          <cell r="U6531">
            <v>1901.4003225806453</v>
          </cell>
          <cell r="V6531">
            <v>2153.2976986301351</v>
          </cell>
        </row>
        <row r="6532">
          <cell r="B6532">
            <v>34165</v>
          </cell>
          <cell r="C6532">
            <v>1</v>
          </cell>
          <cell r="D6532">
            <v>1</v>
          </cell>
          <cell r="Q6532">
            <v>2009</v>
          </cell>
          <cell r="R6532" t="str">
            <v>200910</v>
          </cell>
          <cell r="S6532">
            <v>40094</v>
          </cell>
          <cell r="T6532">
            <v>1897.31</v>
          </cell>
          <cell r="U6532">
            <v>1901.4003225806453</v>
          </cell>
          <cell r="V6532">
            <v>2153.2976986301351</v>
          </cell>
        </row>
        <row r="6533">
          <cell r="B6533">
            <v>34166</v>
          </cell>
          <cell r="C6533">
            <v>1</v>
          </cell>
          <cell r="D6533">
            <v>1</v>
          </cell>
          <cell r="Q6533">
            <v>2009</v>
          </cell>
          <cell r="R6533" t="str">
            <v>200910</v>
          </cell>
          <cell r="S6533">
            <v>40095</v>
          </cell>
          <cell r="T6533">
            <v>1870.96</v>
          </cell>
          <cell r="U6533">
            <v>1901.4003225806453</v>
          </cell>
          <cell r="V6533">
            <v>2153.2976986301351</v>
          </cell>
        </row>
        <row r="6534">
          <cell r="B6534">
            <v>34167</v>
          </cell>
          <cell r="C6534">
            <v>1</v>
          </cell>
          <cell r="D6534">
            <v>1</v>
          </cell>
          <cell r="Q6534">
            <v>2009</v>
          </cell>
          <cell r="R6534" t="str">
            <v>200910</v>
          </cell>
          <cell r="S6534">
            <v>40096</v>
          </cell>
          <cell r="T6534">
            <v>1857.21</v>
          </cell>
          <cell r="U6534">
            <v>1901.4003225806453</v>
          </cell>
          <cell r="V6534">
            <v>2153.2976986301351</v>
          </cell>
        </row>
        <row r="6535">
          <cell r="B6535">
            <v>34168</v>
          </cell>
          <cell r="C6535">
            <v>1</v>
          </cell>
          <cell r="D6535">
            <v>1</v>
          </cell>
          <cell r="Q6535">
            <v>2009</v>
          </cell>
          <cell r="R6535" t="str">
            <v>200910</v>
          </cell>
          <cell r="S6535">
            <v>40097</v>
          </cell>
          <cell r="T6535">
            <v>1857.21</v>
          </cell>
          <cell r="U6535">
            <v>1901.4003225806453</v>
          </cell>
          <cell r="V6535">
            <v>2153.2976986301351</v>
          </cell>
        </row>
        <row r="6536">
          <cell r="B6536">
            <v>34169</v>
          </cell>
          <cell r="C6536">
            <v>1</v>
          </cell>
          <cell r="D6536">
            <v>1</v>
          </cell>
          <cell r="Q6536">
            <v>2009</v>
          </cell>
          <cell r="R6536" t="str">
            <v>200910</v>
          </cell>
          <cell r="S6536">
            <v>40098</v>
          </cell>
          <cell r="T6536">
            <v>1857.21</v>
          </cell>
          <cell r="U6536">
            <v>1901.4003225806453</v>
          </cell>
          <cell r="V6536">
            <v>2153.2976986301351</v>
          </cell>
        </row>
        <row r="6537">
          <cell r="B6537">
            <v>34170</v>
          </cell>
          <cell r="C6537">
            <v>1</v>
          </cell>
          <cell r="D6537">
            <v>1</v>
          </cell>
          <cell r="Q6537">
            <v>2009</v>
          </cell>
          <cell r="R6537" t="str">
            <v>200910</v>
          </cell>
          <cell r="S6537">
            <v>40099</v>
          </cell>
          <cell r="T6537">
            <v>1857.21</v>
          </cell>
          <cell r="U6537">
            <v>1901.4003225806453</v>
          </cell>
          <cell r="V6537">
            <v>2153.2976986301351</v>
          </cell>
        </row>
        <row r="6538">
          <cell r="B6538">
            <v>34171</v>
          </cell>
          <cell r="C6538">
            <v>1</v>
          </cell>
          <cell r="D6538">
            <v>1</v>
          </cell>
          <cell r="Q6538">
            <v>2009</v>
          </cell>
          <cell r="R6538" t="str">
            <v>200910</v>
          </cell>
          <cell r="S6538">
            <v>40100</v>
          </cell>
          <cell r="T6538">
            <v>1825.68</v>
          </cell>
          <cell r="U6538">
            <v>1901.4003225806453</v>
          </cell>
          <cell r="V6538">
            <v>2153.2976986301351</v>
          </cell>
        </row>
        <row r="6539">
          <cell r="B6539">
            <v>34172</v>
          </cell>
          <cell r="C6539">
            <v>1</v>
          </cell>
          <cell r="D6539">
            <v>1</v>
          </cell>
          <cell r="Q6539">
            <v>2009</v>
          </cell>
          <cell r="R6539" t="str">
            <v>200910</v>
          </cell>
          <cell r="S6539">
            <v>40101</v>
          </cell>
          <cell r="T6539">
            <v>1830.38</v>
          </cell>
          <cell r="U6539">
            <v>1901.4003225806453</v>
          </cell>
          <cell r="V6539">
            <v>2153.2976986301351</v>
          </cell>
        </row>
        <row r="6540">
          <cell r="B6540">
            <v>34173</v>
          </cell>
          <cell r="C6540">
            <v>1</v>
          </cell>
          <cell r="D6540">
            <v>1</v>
          </cell>
          <cell r="Q6540">
            <v>2009</v>
          </cell>
          <cell r="R6540" t="str">
            <v>200910</v>
          </cell>
          <cell r="S6540">
            <v>40102</v>
          </cell>
          <cell r="T6540">
            <v>1838.26</v>
          </cell>
          <cell r="U6540">
            <v>1901.4003225806453</v>
          </cell>
          <cell r="V6540">
            <v>2153.2976986301351</v>
          </cell>
        </row>
        <row r="6541">
          <cell r="B6541">
            <v>34174</v>
          </cell>
          <cell r="C6541">
            <v>1</v>
          </cell>
          <cell r="D6541">
            <v>1</v>
          </cell>
          <cell r="Q6541">
            <v>2009</v>
          </cell>
          <cell r="R6541" t="str">
            <v>200910</v>
          </cell>
          <cell r="S6541">
            <v>40103</v>
          </cell>
          <cell r="T6541">
            <v>1843.81</v>
          </cell>
          <cell r="U6541">
            <v>1901.4003225806453</v>
          </cell>
          <cell r="V6541">
            <v>2153.2976986301351</v>
          </cell>
        </row>
        <row r="6542">
          <cell r="B6542">
            <v>34175</v>
          </cell>
          <cell r="C6542">
            <v>1</v>
          </cell>
          <cell r="D6542">
            <v>1</v>
          </cell>
          <cell r="Q6542">
            <v>2009</v>
          </cell>
          <cell r="R6542" t="str">
            <v>200910</v>
          </cell>
          <cell r="S6542">
            <v>40104</v>
          </cell>
          <cell r="T6542">
            <v>1843.81</v>
          </cell>
          <cell r="U6542">
            <v>1901.4003225806453</v>
          </cell>
          <cell r="V6542">
            <v>2153.2976986301351</v>
          </cell>
        </row>
        <row r="6543">
          <cell r="B6543">
            <v>34176</v>
          </cell>
          <cell r="C6543">
            <v>1</v>
          </cell>
          <cell r="D6543">
            <v>1</v>
          </cell>
          <cell r="Q6543">
            <v>2009</v>
          </cell>
          <cell r="R6543" t="str">
            <v>200910</v>
          </cell>
          <cell r="S6543">
            <v>40105</v>
          </cell>
          <cell r="T6543">
            <v>1843.81</v>
          </cell>
          <cell r="U6543">
            <v>1901.4003225806453</v>
          </cell>
          <cell r="V6543">
            <v>2153.2976986301351</v>
          </cell>
        </row>
        <row r="6544">
          <cell r="B6544">
            <v>34177</v>
          </cell>
          <cell r="C6544">
            <v>1</v>
          </cell>
          <cell r="D6544">
            <v>1</v>
          </cell>
          <cell r="Q6544">
            <v>2009</v>
          </cell>
          <cell r="R6544" t="str">
            <v>200910</v>
          </cell>
          <cell r="S6544">
            <v>40106</v>
          </cell>
          <cell r="T6544">
            <v>1858.4</v>
          </cell>
          <cell r="U6544">
            <v>1901.4003225806453</v>
          </cell>
          <cell r="V6544">
            <v>2153.2976986301351</v>
          </cell>
        </row>
        <row r="6545">
          <cell r="B6545">
            <v>34178</v>
          </cell>
          <cell r="C6545">
            <v>1</v>
          </cell>
          <cell r="D6545">
            <v>1</v>
          </cell>
          <cell r="Q6545">
            <v>2009</v>
          </cell>
          <cell r="R6545" t="str">
            <v>200910</v>
          </cell>
          <cell r="S6545">
            <v>40107</v>
          </cell>
          <cell r="T6545">
            <v>1913.98</v>
          </cell>
          <cell r="U6545">
            <v>1901.4003225806453</v>
          </cell>
          <cell r="V6545">
            <v>2153.2976986301351</v>
          </cell>
        </row>
        <row r="6546">
          <cell r="B6546">
            <v>34179</v>
          </cell>
          <cell r="C6546">
            <v>1</v>
          </cell>
          <cell r="D6546">
            <v>1</v>
          </cell>
          <cell r="Q6546">
            <v>2009</v>
          </cell>
          <cell r="R6546" t="str">
            <v>200910</v>
          </cell>
          <cell r="S6546">
            <v>40108</v>
          </cell>
          <cell r="T6546">
            <v>1910.04</v>
          </cell>
          <cell r="U6546">
            <v>1901.4003225806453</v>
          </cell>
          <cell r="V6546">
            <v>2153.2976986301351</v>
          </cell>
        </row>
        <row r="6547">
          <cell r="B6547">
            <v>34180</v>
          </cell>
          <cell r="C6547">
            <v>1</v>
          </cell>
          <cell r="D6547">
            <v>1</v>
          </cell>
          <cell r="Q6547">
            <v>2009</v>
          </cell>
          <cell r="R6547" t="str">
            <v>200910</v>
          </cell>
          <cell r="S6547">
            <v>40109</v>
          </cell>
          <cell r="T6547">
            <v>1914.89</v>
          </cell>
          <cell r="U6547">
            <v>1901.4003225806453</v>
          </cell>
          <cell r="V6547">
            <v>2153.2976986301351</v>
          </cell>
        </row>
        <row r="6548">
          <cell r="B6548">
            <v>34181</v>
          </cell>
          <cell r="C6548">
            <v>1</v>
          </cell>
          <cell r="D6548">
            <v>1</v>
          </cell>
          <cell r="Q6548">
            <v>2009</v>
          </cell>
          <cell r="R6548" t="str">
            <v>200910</v>
          </cell>
          <cell r="S6548">
            <v>40110</v>
          </cell>
          <cell r="T6548">
            <v>1924.35</v>
          </cell>
          <cell r="U6548">
            <v>1901.4003225806453</v>
          </cell>
          <cell r="V6548">
            <v>2153.2976986301351</v>
          </cell>
        </row>
        <row r="6549">
          <cell r="B6549">
            <v>34182</v>
          </cell>
          <cell r="C6549">
            <v>1</v>
          </cell>
          <cell r="D6549">
            <v>1</v>
          </cell>
          <cell r="Q6549">
            <v>2009</v>
          </cell>
          <cell r="R6549" t="str">
            <v>200910</v>
          </cell>
          <cell r="S6549">
            <v>40111</v>
          </cell>
          <cell r="T6549">
            <v>1924.35</v>
          </cell>
          <cell r="U6549">
            <v>1901.4003225806453</v>
          </cell>
          <cell r="V6549">
            <v>2153.2976986301351</v>
          </cell>
        </row>
        <row r="6550">
          <cell r="B6550">
            <v>34183</v>
          </cell>
          <cell r="C6550">
            <v>1</v>
          </cell>
          <cell r="D6550">
            <v>1</v>
          </cell>
          <cell r="Q6550">
            <v>2009</v>
          </cell>
          <cell r="R6550" t="str">
            <v>200910</v>
          </cell>
          <cell r="S6550">
            <v>40112</v>
          </cell>
          <cell r="T6550">
            <v>1924.35</v>
          </cell>
          <cell r="U6550">
            <v>1901.4003225806453</v>
          </cell>
          <cell r="V6550">
            <v>2153.2976986301351</v>
          </cell>
        </row>
        <row r="6551">
          <cell r="B6551">
            <v>34184</v>
          </cell>
          <cell r="C6551">
            <v>1</v>
          </cell>
          <cell r="D6551">
            <v>1</v>
          </cell>
          <cell r="Q6551">
            <v>2009</v>
          </cell>
          <cell r="R6551" t="str">
            <v>200910</v>
          </cell>
          <cell r="S6551">
            <v>40113</v>
          </cell>
          <cell r="T6551">
            <v>1932.81</v>
          </cell>
          <cell r="U6551">
            <v>1901.4003225806453</v>
          </cell>
          <cell r="V6551">
            <v>2153.2976986301351</v>
          </cell>
        </row>
        <row r="6552">
          <cell r="B6552">
            <v>34185</v>
          </cell>
          <cell r="C6552">
            <v>1</v>
          </cell>
          <cell r="D6552">
            <v>1</v>
          </cell>
          <cell r="Q6552">
            <v>2009</v>
          </cell>
          <cell r="R6552" t="str">
            <v>200910</v>
          </cell>
          <cell r="S6552">
            <v>40114</v>
          </cell>
          <cell r="T6552">
            <v>1977.26</v>
          </cell>
          <cell r="U6552">
            <v>1901.4003225806453</v>
          </cell>
          <cell r="V6552">
            <v>2153.2976986301351</v>
          </cell>
        </row>
        <row r="6553">
          <cell r="B6553">
            <v>34186</v>
          </cell>
          <cell r="C6553">
            <v>1</v>
          </cell>
          <cell r="D6553">
            <v>1</v>
          </cell>
          <cell r="Q6553">
            <v>2009</v>
          </cell>
          <cell r="R6553" t="str">
            <v>200910</v>
          </cell>
          <cell r="S6553">
            <v>40115</v>
          </cell>
          <cell r="T6553">
            <v>2006.18</v>
          </cell>
          <cell r="U6553">
            <v>1901.4003225806453</v>
          </cell>
          <cell r="V6553">
            <v>2153.2976986301351</v>
          </cell>
        </row>
        <row r="6554">
          <cell r="B6554">
            <v>34187</v>
          </cell>
          <cell r="C6554">
            <v>1</v>
          </cell>
          <cell r="D6554">
            <v>1</v>
          </cell>
          <cell r="Q6554">
            <v>2009</v>
          </cell>
          <cell r="R6554" t="str">
            <v>200910</v>
          </cell>
          <cell r="S6554">
            <v>40116</v>
          </cell>
          <cell r="T6554">
            <v>2004.37</v>
          </cell>
          <cell r="U6554">
            <v>1901.4003225806453</v>
          </cell>
          <cell r="V6554">
            <v>2153.2976986301351</v>
          </cell>
        </row>
        <row r="6555">
          <cell r="B6555">
            <v>34188</v>
          </cell>
          <cell r="C6555">
            <v>1</v>
          </cell>
          <cell r="D6555">
            <v>1</v>
          </cell>
          <cell r="Q6555">
            <v>2009</v>
          </cell>
          <cell r="R6555" t="str">
            <v>200910</v>
          </cell>
          <cell r="S6555">
            <v>40117</v>
          </cell>
          <cell r="T6555">
            <v>1993.8</v>
          </cell>
          <cell r="U6555">
            <v>1901.4003225806453</v>
          </cell>
          <cell r="V6555">
            <v>2153.2976986301351</v>
          </cell>
        </row>
        <row r="6556">
          <cell r="B6556">
            <v>34189</v>
          </cell>
          <cell r="C6556">
            <v>1</v>
          </cell>
          <cell r="D6556">
            <v>1</v>
          </cell>
          <cell r="Q6556">
            <v>2009</v>
          </cell>
          <cell r="R6556" t="str">
            <v>200911</v>
          </cell>
          <cell r="S6556">
            <v>40118</v>
          </cell>
          <cell r="T6556">
            <v>1993.8</v>
          </cell>
          <cell r="U6556">
            <v>1976.8793333333335</v>
          </cell>
          <cell r="V6556">
            <v>2153.2976986301351</v>
          </cell>
        </row>
        <row r="6557">
          <cell r="B6557">
            <v>34190</v>
          </cell>
          <cell r="C6557">
            <v>1</v>
          </cell>
          <cell r="D6557">
            <v>1</v>
          </cell>
          <cell r="Q6557">
            <v>2009</v>
          </cell>
          <cell r="R6557" t="str">
            <v>200911</v>
          </cell>
          <cell r="S6557">
            <v>40119</v>
          </cell>
          <cell r="T6557">
            <v>1993.8</v>
          </cell>
          <cell r="U6557">
            <v>1976.8793333333335</v>
          </cell>
          <cell r="V6557">
            <v>2153.2976986301351</v>
          </cell>
        </row>
        <row r="6558">
          <cell r="B6558">
            <v>34191</v>
          </cell>
          <cell r="C6558">
            <v>1</v>
          </cell>
          <cell r="D6558">
            <v>1</v>
          </cell>
          <cell r="Q6558">
            <v>2009</v>
          </cell>
          <cell r="R6558" t="str">
            <v>200911</v>
          </cell>
          <cell r="S6558">
            <v>40120</v>
          </cell>
          <cell r="T6558">
            <v>1993.8</v>
          </cell>
          <cell r="U6558">
            <v>1976.8793333333335</v>
          </cell>
          <cell r="V6558">
            <v>2153.2976986301351</v>
          </cell>
        </row>
        <row r="6559">
          <cell r="B6559">
            <v>34192</v>
          </cell>
          <cell r="C6559">
            <v>1</v>
          </cell>
          <cell r="D6559">
            <v>1</v>
          </cell>
          <cell r="Q6559">
            <v>2009</v>
          </cell>
          <cell r="R6559" t="str">
            <v>200911</v>
          </cell>
          <cell r="S6559">
            <v>40121</v>
          </cell>
          <cell r="T6559">
            <v>2008.72</v>
          </cell>
          <cell r="U6559">
            <v>1976.8793333333335</v>
          </cell>
          <cell r="V6559">
            <v>2153.2976986301351</v>
          </cell>
        </row>
        <row r="6560">
          <cell r="B6560">
            <v>34193</v>
          </cell>
          <cell r="C6560">
            <v>1</v>
          </cell>
          <cell r="D6560">
            <v>1</v>
          </cell>
          <cell r="Q6560">
            <v>2009</v>
          </cell>
          <cell r="R6560" t="str">
            <v>200911</v>
          </cell>
          <cell r="S6560">
            <v>40122</v>
          </cell>
          <cell r="T6560">
            <v>1963.7</v>
          </cell>
          <cell r="U6560">
            <v>1976.8793333333335</v>
          </cell>
          <cell r="V6560">
            <v>2153.2976986301351</v>
          </cell>
        </row>
        <row r="6561">
          <cell r="B6561">
            <v>34194</v>
          </cell>
          <cell r="C6561">
            <v>1</v>
          </cell>
          <cell r="D6561">
            <v>1</v>
          </cell>
          <cell r="Q6561">
            <v>2009</v>
          </cell>
          <cell r="R6561" t="str">
            <v>200911</v>
          </cell>
          <cell r="S6561">
            <v>40123</v>
          </cell>
          <cell r="T6561">
            <v>1958.24</v>
          </cell>
          <cell r="U6561">
            <v>1976.8793333333335</v>
          </cell>
          <cell r="V6561">
            <v>2153.2976986301351</v>
          </cell>
        </row>
        <row r="6562">
          <cell r="B6562">
            <v>34195</v>
          </cell>
          <cell r="C6562">
            <v>1</v>
          </cell>
          <cell r="D6562">
            <v>1</v>
          </cell>
          <cell r="Q6562">
            <v>2009</v>
          </cell>
          <cell r="R6562" t="str">
            <v>200911</v>
          </cell>
          <cell r="S6562">
            <v>40124</v>
          </cell>
          <cell r="T6562">
            <v>1981.61</v>
          </cell>
          <cell r="U6562">
            <v>1976.8793333333335</v>
          </cell>
          <cell r="V6562">
            <v>2153.2976986301351</v>
          </cell>
        </row>
        <row r="6563">
          <cell r="B6563">
            <v>34196</v>
          </cell>
          <cell r="C6563">
            <v>1</v>
          </cell>
          <cell r="D6563">
            <v>1</v>
          </cell>
          <cell r="Q6563">
            <v>2009</v>
          </cell>
          <cell r="R6563" t="str">
            <v>200911</v>
          </cell>
          <cell r="S6563">
            <v>40125</v>
          </cell>
          <cell r="T6563">
            <v>1981.61</v>
          </cell>
          <cell r="U6563">
            <v>1976.8793333333335</v>
          </cell>
          <cell r="V6563">
            <v>2153.2976986301351</v>
          </cell>
        </row>
        <row r="6564">
          <cell r="B6564">
            <v>34197</v>
          </cell>
          <cell r="C6564">
            <v>1</v>
          </cell>
          <cell r="D6564">
            <v>1</v>
          </cell>
          <cell r="Q6564">
            <v>2009</v>
          </cell>
          <cell r="R6564" t="str">
            <v>200911</v>
          </cell>
          <cell r="S6564">
            <v>40126</v>
          </cell>
          <cell r="T6564">
            <v>1981.61</v>
          </cell>
          <cell r="U6564">
            <v>1976.8793333333335</v>
          </cell>
          <cell r="V6564">
            <v>2153.2976986301351</v>
          </cell>
        </row>
        <row r="6565">
          <cell r="B6565">
            <v>34198</v>
          </cell>
          <cell r="C6565">
            <v>1</v>
          </cell>
          <cell r="D6565">
            <v>1</v>
          </cell>
          <cell r="Q6565">
            <v>2009</v>
          </cell>
          <cell r="R6565" t="str">
            <v>200911</v>
          </cell>
          <cell r="S6565">
            <v>40127</v>
          </cell>
          <cell r="T6565">
            <v>1968.45</v>
          </cell>
          <cell r="U6565">
            <v>1976.8793333333335</v>
          </cell>
          <cell r="V6565">
            <v>2153.2976986301351</v>
          </cell>
        </row>
        <row r="6566">
          <cell r="B6566">
            <v>34199</v>
          </cell>
          <cell r="C6566">
            <v>1</v>
          </cell>
          <cell r="D6566">
            <v>1</v>
          </cell>
          <cell r="Q6566">
            <v>2009</v>
          </cell>
          <cell r="R6566" t="str">
            <v>200911</v>
          </cell>
          <cell r="S6566">
            <v>40128</v>
          </cell>
          <cell r="T6566">
            <v>1969.52</v>
          </cell>
          <cell r="U6566">
            <v>1976.8793333333335</v>
          </cell>
          <cell r="V6566">
            <v>2153.2976986301351</v>
          </cell>
        </row>
        <row r="6567">
          <cell r="B6567">
            <v>34200</v>
          </cell>
          <cell r="C6567">
            <v>1</v>
          </cell>
          <cell r="D6567">
            <v>1</v>
          </cell>
          <cell r="Q6567">
            <v>2009</v>
          </cell>
          <cell r="R6567" t="str">
            <v>200911</v>
          </cell>
          <cell r="S6567">
            <v>40129</v>
          </cell>
          <cell r="T6567">
            <v>1969.52</v>
          </cell>
          <cell r="U6567">
            <v>1976.8793333333335</v>
          </cell>
          <cell r="V6567">
            <v>2153.2976986301351</v>
          </cell>
        </row>
        <row r="6568">
          <cell r="B6568">
            <v>34201</v>
          </cell>
          <cell r="C6568">
            <v>1</v>
          </cell>
          <cell r="D6568">
            <v>1</v>
          </cell>
          <cell r="Q6568">
            <v>2009</v>
          </cell>
          <cell r="R6568" t="str">
            <v>200911</v>
          </cell>
          <cell r="S6568">
            <v>40130</v>
          </cell>
          <cell r="T6568">
            <v>1976.89</v>
          </cell>
          <cell r="U6568">
            <v>1976.8793333333335</v>
          </cell>
          <cell r="V6568">
            <v>2153.2976986301351</v>
          </cell>
        </row>
        <row r="6569">
          <cell r="B6569">
            <v>34202</v>
          </cell>
          <cell r="C6569">
            <v>1</v>
          </cell>
          <cell r="D6569">
            <v>1</v>
          </cell>
          <cell r="Q6569">
            <v>2009</v>
          </cell>
          <cell r="R6569" t="str">
            <v>200911</v>
          </cell>
          <cell r="S6569">
            <v>40131</v>
          </cell>
          <cell r="T6569">
            <v>1971.27</v>
          </cell>
          <cell r="U6569">
            <v>1976.8793333333335</v>
          </cell>
          <cell r="V6569">
            <v>2153.2976986301351</v>
          </cell>
        </row>
        <row r="6570">
          <cell r="B6570">
            <v>34203</v>
          </cell>
          <cell r="C6570">
            <v>1</v>
          </cell>
          <cell r="D6570">
            <v>1</v>
          </cell>
          <cell r="Q6570">
            <v>2009</v>
          </cell>
          <cell r="R6570" t="str">
            <v>200911</v>
          </cell>
          <cell r="S6570">
            <v>40132</v>
          </cell>
          <cell r="T6570">
            <v>1971.27</v>
          </cell>
          <cell r="U6570">
            <v>1976.8793333333335</v>
          </cell>
          <cell r="V6570">
            <v>2153.2976986301351</v>
          </cell>
        </row>
        <row r="6571">
          <cell r="B6571">
            <v>34204</v>
          </cell>
          <cell r="C6571">
            <v>1</v>
          </cell>
          <cell r="D6571">
            <v>1</v>
          </cell>
          <cell r="Q6571">
            <v>2009</v>
          </cell>
          <cell r="R6571" t="str">
            <v>200911</v>
          </cell>
          <cell r="S6571">
            <v>40133</v>
          </cell>
          <cell r="T6571">
            <v>1971.27</v>
          </cell>
          <cell r="U6571">
            <v>1976.8793333333335</v>
          </cell>
          <cell r="V6571">
            <v>2153.2976986301351</v>
          </cell>
        </row>
        <row r="6572">
          <cell r="B6572">
            <v>34205</v>
          </cell>
          <cell r="C6572">
            <v>1</v>
          </cell>
          <cell r="D6572">
            <v>1</v>
          </cell>
          <cell r="Q6572">
            <v>2009</v>
          </cell>
          <cell r="R6572" t="str">
            <v>200911</v>
          </cell>
          <cell r="S6572">
            <v>40134</v>
          </cell>
          <cell r="T6572">
            <v>1971.27</v>
          </cell>
          <cell r="U6572">
            <v>1976.8793333333335</v>
          </cell>
          <cell r="V6572">
            <v>2153.2976986301351</v>
          </cell>
        </row>
        <row r="6573">
          <cell r="B6573">
            <v>34206</v>
          </cell>
          <cell r="C6573">
            <v>1</v>
          </cell>
          <cell r="D6573">
            <v>1</v>
          </cell>
          <cell r="Q6573">
            <v>2009</v>
          </cell>
          <cell r="R6573" t="str">
            <v>200911</v>
          </cell>
          <cell r="S6573">
            <v>40135</v>
          </cell>
          <cell r="T6573">
            <v>1966.22</v>
          </cell>
          <cell r="U6573">
            <v>1976.8793333333335</v>
          </cell>
          <cell r="V6573">
            <v>2153.2976986301351</v>
          </cell>
        </row>
        <row r="6574">
          <cell r="B6574">
            <v>34207</v>
          </cell>
          <cell r="C6574">
            <v>1</v>
          </cell>
          <cell r="D6574">
            <v>1</v>
          </cell>
          <cell r="Q6574">
            <v>2009</v>
          </cell>
          <cell r="R6574" t="str">
            <v>200911</v>
          </cell>
          <cell r="S6574">
            <v>40136</v>
          </cell>
          <cell r="T6574">
            <v>1953.45</v>
          </cell>
          <cell r="U6574">
            <v>1976.8793333333335</v>
          </cell>
          <cell r="V6574">
            <v>2153.2976986301351</v>
          </cell>
        </row>
        <row r="6575">
          <cell r="B6575">
            <v>34208</v>
          </cell>
          <cell r="C6575">
            <v>1</v>
          </cell>
          <cell r="D6575">
            <v>1</v>
          </cell>
          <cell r="Q6575">
            <v>2009</v>
          </cell>
          <cell r="R6575" t="str">
            <v>200911</v>
          </cell>
          <cell r="S6575">
            <v>40137</v>
          </cell>
          <cell r="T6575">
            <v>1962.33</v>
          </cell>
          <cell r="U6575">
            <v>1976.8793333333335</v>
          </cell>
          <cell r="V6575">
            <v>2153.2976986301351</v>
          </cell>
        </row>
        <row r="6576">
          <cell r="B6576">
            <v>34209</v>
          </cell>
          <cell r="C6576">
            <v>1</v>
          </cell>
          <cell r="D6576">
            <v>1</v>
          </cell>
          <cell r="Q6576">
            <v>2009</v>
          </cell>
          <cell r="R6576" t="str">
            <v>200911</v>
          </cell>
          <cell r="S6576">
            <v>40138</v>
          </cell>
          <cell r="T6576">
            <v>1974.47</v>
          </cell>
          <cell r="U6576">
            <v>1976.8793333333335</v>
          </cell>
          <cell r="V6576">
            <v>2153.2976986301351</v>
          </cell>
        </row>
        <row r="6577">
          <cell r="B6577">
            <v>34210</v>
          </cell>
          <cell r="C6577">
            <v>1</v>
          </cell>
          <cell r="D6577">
            <v>1</v>
          </cell>
          <cell r="Q6577">
            <v>2009</v>
          </cell>
          <cell r="R6577" t="str">
            <v>200911</v>
          </cell>
          <cell r="S6577">
            <v>40139</v>
          </cell>
          <cell r="T6577">
            <v>1974.47</v>
          </cell>
          <cell r="U6577">
            <v>1976.8793333333335</v>
          </cell>
          <cell r="V6577">
            <v>2153.2976986301351</v>
          </cell>
        </row>
        <row r="6578">
          <cell r="B6578">
            <v>34211</v>
          </cell>
          <cell r="C6578">
            <v>1</v>
          </cell>
          <cell r="D6578">
            <v>1</v>
          </cell>
          <cell r="Q6578">
            <v>2009</v>
          </cell>
          <cell r="R6578" t="str">
            <v>200911</v>
          </cell>
          <cell r="S6578">
            <v>40140</v>
          </cell>
          <cell r="T6578">
            <v>1974.47</v>
          </cell>
          <cell r="U6578">
            <v>1976.8793333333335</v>
          </cell>
          <cell r="V6578">
            <v>2153.2976986301351</v>
          </cell>
        </row>
        <row r="6579">
          <cell r="B6579">
            <v>34212</v>
          </cell>
          <cell r="C6579">
            <v>1</v>
          </cell>
          <cell r="D6579">
            <v>1</v>
          </cell>
          <cell r="Q6579">
            <v>2009</v>
          </cell>
          <cell r="R6579" t="str">
            <v>200911</v>
          </cell>
          <cell r="S6579">
            <v>40141</v>
          </cell>
          <cell r="T6579">
            <v>1964.92</v>
          </cell>
          <cell r="U6579">
            <v>1976.8793333333335</v>
          </cell>
          <cell r="V6579">
            <v>2153.2976986301351</v>
          </cell>
        </row>
        <row r="6580">
          <cell r="B6580">
            <v>34213</v>
          </cell>
          <cell r="C6580">
            <v>1</v>
          </cell>
          <cell r="D6580">
            <v>1</v>
          </cell>
          <cell r="Q6580">
            <v>2009</v>
          </cell>
          <cell r="R6580" t="str">
            <v>200911</v>
          </cell>
          <cell r="S6580">
            <v>40142</v>
          </cell>
          <cell r="T6580">
            <v>1969.01</v>
          </cell>
          <cell r="U6580">
            <v>1976.8793333333335</v>
          </cell>
          <cell r="V6580">
            <v>2153.2976986301351</v>
          </cell>
        </row>
        <row r="6581">
          <cell r="B6581">
            <v>34214</v>
          </cell>
          <cell r="C6581">
            <v>1</v>
          </cell>
          <cell r="D6581">
            <v>1</v>
          </cell>
          <cell r="Q6581">
            <v>2009</v>
          </cell>
          <cell r="R6581" t="str">
            <v>200911</v>
          </cell>
          <cell r="S6581">
            <v>40143</v>
          </cell>
          <cell r="T6581">
            <v>1974.14</v>
          </cell>
          <cell r="U6581">
            <v>1976.8793333333335</v>
          </cell>
          <cell r="V6581">
            <v>2153.2976986301351</v>
          </cell>
        </row>
        <row r="6582">
          <cell r="B6582">
            <v>34215</v>
          </cell>
          <cell r="C6582">
            <v>1</v>
          </cell>
          <cell r="D6582">
            <v>1</v>
          </cell>
          <cell r="Q6582">
            <v>2009</v>
          </cell>
          <cell r="R6582" t="str">
            <v>200911</v>
          </cell>
          <cell r="S6582">
            <v>40144</v>
          </cell>
          <cell r="T6582">
            <v>1974.14</v>
          </cell>
          <cell r="U6582">
            <v>1976.8793333333335</v>
          </cell>
          <cell r="V6582">
            <v>2153.2976986301351</v>
          </cell>
        </row>
        <row r="6583">
          <cell r="B6583">
            <v>34216</v>
          </cell>
          <cell r="C6583">
            <v>1</v>
          </cell>
          <cell r="D6583">
            <v>1</v>
          </cell>
          <cell r="Q6583">
            <v>2009</v>
          </cell>
          <cell r="R6583" t="str">
            <v>200911</v>
          </cell>
          <cell r="S6583">
            <v>40145</v>
          </cell>
          <cell r="T6583">
            <v>1997.47</v>
          </cell>
          <cell r="U6583">
            <v>1976.8793333333335</v>
          </cell>
          <cell r="V6583">
            <v>2153.2976986301351</v>
          </cell>
        </row>
        <row r="6584">
          <cell r="B6584">
            <v>34217</v>
          </cell>
          <cell r="C6584">
            <v>1</v>
          </cell>
          <cell r="D6584">
            <v>1</v>
          </cell>
          <cell r="Q6584">
            <v>2009</v>
          </cell>
          <cell r="R6584" t="str">
            <v>200911</v>
          </cell>
          <cell r="S6584">
            <v>40146</v>
          </cell>
          <cell r="T6584">
            <v>1997.47</v>
          </cell>
          <cell r="U6584">
            <v>1976.8793333333335</v>
          </cell>
          <cell r="V6584">
            <v>2153.2976986301351</v>
          </cell>
        </row>
        <row r="6585">
          <cell r="B6585">
            <v>34218</v>
          </cell>
          <cell r="C6585">
            <v>1</v>
          </cell>
          <cell r="D6585">
            <v>1</v>
          </cell>
          <cell r="Q6585">
            <v>2009</v>
          </cell>
          <cell r="R6585" t="str">
            <v>200911</v>
          </cell>
          <cell r="S6585">
            <v>40147</v>
          </cell>
          <cell r="T6585">
            <v>1997.47</v>
          </cell>
          <cell r="U6585">
            <v>1976.8793333333335</v>
          </cell>
          <cell r="V6585">
            <v>2153.2976986301351</v>
          </cell>
        </row>
        <row r="6586">
          <cell r="B6586">
            <v>34219</v>
          </cell>
          <cell r="C6586">
            <v>1</v>
          </cell>
          <cell r="D6586">
            <v>1</v>
          </cell>
          <cell r="Q6586">
            <v>2009</v>
          </cell>
          <cell r="R6586" t="str">
            <v>200912</v>
          </cell>
          <cell r="S6586">
            <v>40148</v>
          </cell>
          <cell r="T6586">
            <v>1998.45</v>
          </cell>
          <cell r="U6586">
            <v>2018.0125806451613</v>
          </cell>
          <cell r="V6586">
            <v>2153.2976986301351</v>
          </cell>
        </row>
        <row r="6587">
          <cell r="B6587">
            <v>34220</v>
          </cell>
          <cell r="C6587">
            <v>1</v>
          </cell>
          <cell r="D6587">
            <v>1</v>
          </cell>
          <cell r="Q6587">
            <v>2009</v>
          </cell>
          <cell r="R6587" t="str">
            <v>200912</v>
          </cell>
          <cell r="S6587">
            <v>40149</v>
          </cell>
          <cell r="T6587">
            <v>1990.29</v>
          </cell>
          <cell r="U6587">
            <v>2018.0125806451613</v>
          </cell>
          <cell r="V6587">
            <v>2153.2976986301351</v>
          </cell>
        </row>
        <row r="6588">
          <cell r="B6588">
            <v>34221</v>
          </cell>
          <cell r="C6588">
            <v>1</v>
          </cell>
          <cell r="D6588">
            <v>1</v>
          </cell>
          <cell r="Q6588">
            <v>2009</v>
          </cell>
          <cell r="R6588" t="str">
            <v>200912</v>
          </cell>
          <cell r="S6588">
            <v>40150</v>
          </cell>
          <cell r="T6588">
            <v>1990.8</v>
          </cell>
          <cell r="U6588">
            <v>2018.0125806451613</v>
          </cell>
          <cell r="V6588">
            <v>2153.2976986301351</v>
          </cell>
        </row>
        <row r="6589">
          <cell r="B6589">
            <v>34222</v>
          </cell>
          <cell r="C6589">
            <v>1</v>
          </cell>
          <cell r="D6589">
            <v>1</v>
          </cell>
          <cell r="Q6589">
            <v>2009</v>
          </cell>
          <cell r="R6589" t="str">
            <v>200912</v>
          </cell>
          <cell r="S6589">
            <v>40151</v>
          </cell>
          <cell r="T6589">
            <v>1989.94</v>
          </cell>
          <cell r="U6589">
            <v>2018.0125806451613</v>
          </cell>
          <cell r="V6589">
            <v>2153.2976986301351</v>
          </cell>
        </row>
        <row r="6590">
          <cell r="B6590">
            <v>34223</v>
          </cell>
          <cell r="C6590">
            <v>1</v>
          </cell>
          <cell r="D6590">
            <v>1</v>
          </cell>
          <cell r="Q6590">
            <v>2009</v>
          </cell>
          <cell r="R6590" t="str">
            <v>200912</v>
          </cell>
          <cell r="S6590">
            <v>40152</v>
          </cell>
          <cell r="T6590">
            <v>2003.94</v>
          </cell>
          <cell r="U6590">
            <v>2018.0125806451613</v>
          </cell>
          <cell r="V6590">
            <v>2153.2976986301351</v>
          </cell>
        </row>
        <row r="6591">
          <cell r="B6591">
            <v>34224</v>
          </cell>
          <cell r="C6591">
            <v>1</v>
          </cell>
          <cell r="D6591">
            <v>1</v>
          </cell>
          <cell r="Q6591">
            <v>2009</v>
          </cell>
          <cell r="R6591" t="str">
            <v>200912</v>
          </cell>
          <cell r="S6591">
            <v>40153</v>
          </cell>
          <cell r="T6591">
            <v>2003.94</v>
          </cell>
          <cell r="U6591">
            <v>2018.0125806451613</v>
          </cell>
          <cell r="V6591">
            <v>2153.2976986301351</v>
          </cell>
        </row>
        <row r="6592">
          <cell r="B6592">
            <v>34225</v>
          </cell>
          <cell r="C6592">
            <v>1</v>
          </cell>
          <cell r="D6592">
            <v>1</v>
          </cell>
          <cell r="Q6592">
            <v>2009</v>
          </cell>
          <cell r="R6592" t="str">
            <v>200912</v>
          </cell>
          <cell r="S6592">
            <v>40154</v>
          </cell>
          <cell r="T6592">
            <v>2003.94</v>
          </cell>
          <cell r="U6592">
            <v>2018.0125806451613</v>
          </cell>
          <cell r="V6592">
            <v>2153.2976986301351</v>
          </cell>
        </row>
        <row r="6593">
          <cell r="B6593">
            <v>34226</v>
          </cell>
          <cell r="C6593">
            <v>1</v>
          </cell>
          <cell r="D6593">
            <v>1</v>
          </cell>
          <cell r="Q6593">
            <v>2009</v>
          </cell>
          <cell r="R6593" t="str">
            <v>200912</v>
          </cell>
          <cell r="S6593">
            <v>40155</v>
          </cell>
          <cell r="T6593">
            <v>2009.45</v>
          </cell>
          <cell r="U6593">
            <v>2018.0125806451613</v>
          </cell>
          <cell r="V6593">
            <v>2153.2976986301351</v>
          </cell>
        </row>
        <row r="6594">
          <cell r="B6594">
            <v>34227</v>
          </cell>
          <cell r="C6594">
            <v>1</v>
          </cell>
          <cell r="D6594">
            <v>1</v>
          </cell>
          <cell r="Q6594">
            <v>2009</v>
          </cell>
          <cell r="R6594" t="str">
            <v>200912</v>
          </cell>
          <cell r="S6594">
            <v>40156</v>
          </cell>
          <cell r="T6594">
            <v>2009.45</v>
          </cell>
          <cell r="U6594">
            <v>2018.0125806451613</v>
          </cell>
          <cell r="V6594">
            <v>2153.2976986301351</v>
          </cell>
        </row>
        <row r="6595">
          <cell r="B6595">
            <v>34228</v>
          </cell>
          <cell r="C6595">
            <v>1</v>
          </cell>
          <cell r="D6595">
            <v>1</v>
          </cell>
          <cell r="Q6595">
            <v>2009</v>
          </cell>
          <cell r="R6595" t="str">
            <v>200912</v>
          </cell>
          <cell r="S6595">
            <v>40157</v>
          </cell>
          <cell r="T6595">
            <v>2016.73</v>
          </cell>
          <cell r="U6595">
            <v>2018.0125806451613</v>
          </cell>
          <cell r="V6595">
            <v>2153.2976986301351</v>
          </cell>
        </row>
        <row r="6596">
          <cell r="B6596">
            <v>34229</v>
          </cell>
          <cell r="C6596">
            <v>1</v>
          </cell>
          <cell r="D6596">
            <v>1</v>
          </cell>
          <cell r="Q6596">
            <v>2009</v>
          </cell>
          <cell r="R6596" t="str">
            <v>200912</v>
          </cell>
          <cell r="S6596">
            <v>40158</v>
          </cell>
          <cell r="T6596">
            <v>2016.17</v>
          </cell>
          <cell r="U6596">
            <v>2018.0125806451613</v>
          </cell>
          <cell r="V6596">
            <v>2153.2976986301351</v>
          </cell>
        </row>
        <row r="6597">
          <cell r="B6597">
            <v>34230</v>
          </cell>
          <cell r="C6597">
            <v>1</v>
          </cell>
          <cell r="D6597">
            <v>1</v>
          </cell>
          <cell r="Q6597">
            <v>2009</v>
          </cell>
          <cell r="R6597" t="str">
            <v>200912</v>
          </cell>
          <cell r="S6597">
            <v>40159</v>
          </cell>
          <cell r="T6597">
            <v>2000.54</v>
          </cell>
          <cell r="U6597">
            <v>2018.0125806451613</v>
          </cell>
          <cell r="V6597">
            <v>2153.2976986301351</v>
          </cell>
        </row>
        <row r="6598">
          <cell r="B6598">
            <v>34231</v>
          </cell>
          <cell r="C6598">
            <v>1</v>
          </cell>
          <cell r="D6598">
            <v>1</v>
          </cell>
          <cell r="Q6598">
            <v>2009</v>
          </cell>
          <cell r="R6598" t="str">
            <v>200912</v>
          </cell>
          <cell r="S6598">
            <v>40160</v>
          </cell>
          <cell r="T6598">
            <v>2000.54</v>
          </cell>
          <cell r="U6598">
            <v>2018.0125806451613</v>
          </cell>
          <cell r="V6598">
            <v>2153.2976986301351</v>
          </cell>
        </row>
        <row r="6599">
          <cell r="B6599">
            <v>34232</v>
          </cell>
          <cell r="C6599">
            <v>1</v>
          </cell>
          <cell r="D6599">
            <v>1</v>
          </cell>
          <cell r="Q6599">
            <v>2009</v>
          </cell>
          <cell r="R6599" t="str">
            <v>200912</v>
          </cell>
          <cell r="S6599">
            <v>40161</v>
          </cell>
          <cell r="T6599">
            <v>2000.54</v>
          </cell>
          <cell r="U6599">
            <v>2018.0125806451613</v>
          </cell>
          <cell r="V6599">
            <v>2153.2976986301351</v>
          </cell>
        </row>
        <row r="6600">
          <cell r="B6600">
            <v>34233</v>
          </cell>
          <cell r="C6600">
            <v>1</v>
          </cell>
          <cell r="D6600">
            <v>1</v>
          </cell>
          <cell r="Q6600">
            <v>2009</v>
          </cell>
          <cell r="R6600" t="str">
            <v>200912</v>
          </cell>
          <cell r="S6600">
            <v>40162</v>
          </cell>
          <cell r="T6600">
            <v>1992.1</v>
          </cell>
          <cell r="U6600">
            <v>2018.0125806451613</v>
          </cell>
          <cell r="V6600">
            <v>2153.2976986301351</v>
          </cell>
        </row>
        <row r="6601">
          <cell r="B6601">
            <v>34234</v>
          </cell>
          <cell r="C6601">
            <v>1</v>
          </cell>
          <cell r="D6601">
            <v>1</v>
          </cell>
          <cell r="Q6601">
            <v>2009</v>
          </cell>
          <cell r="R6601" t="str">
            <v>200912</v>
          </cell>
          <cell r="S6601">
            <v>40163</v>
          </cell>
          <cell r="T6601">
            <v>2001.86</v>
          </cell>
          <cell r="U6601">
            <v>2018.0125806451613</v>
          </cell>
          <cell r="V6601">
            <v>2153.2976986301351</v>
          </cell>
        </row>
        <row r="6602">
          <cell r="B6602">
            <v>34235</v>
          </cell>
          <cell r="C6602">
            <v>1</v>
          </cell>
          <cell r="D6602">
            <v>1</v>
          </cell>
          <cell r="Q6602">
            <v>2009</v>
          </cell>
          <cell r="R6602" t="str">
            <v>200912</v>
          </cell>
          <cell r="S6602">
            <v>40164</v>
          </cell>
          <cell r="T6602">
            <v>2005.09</v>
          </cell>
          <cell r="U6602">
            <v>2018.0125806451613</v>
          </cell>
          <cell r="V6602">
            <v>2153.2976986301351</v>
          </cell>
        </row>
        <row r="6603">
          <cell r="B6603">
            <v>34236</v>
          </cell>
          <cell r="C6603">
            <v>1</v>
          </cell>
          <cell r="D6603">
            <v>1</v>
          </cell>
          <cell r="Q6603">
            <v>2009</v>
          </cell>
          <cell r="R6603" t="str">
            <v>200912</v>
          </cell>
          <cell r="S6603">
            <v>40165</v>
          </cell>
          <cell r="T6603">
            <v>2015.74</v>
          </cell>
          <cell r="U6603">
            <v>2018.0125806451613</v>
          </cell>
          <cell r="V6603">
            <v>2153.2976986301351</v>
          </cell>
        </row>
        <row r="6604">
          <cell r="B6604">
            <v>34237</v>
          </cell>
          <cell r="C6604">
            <v>1</v>
          </cell>
          <cell r="D6604">
            <v>1</v>
          </cell>
          <cell r="Q6604">
            <v>2009</v>
          </cell>
          <cell r="R6604" t="str">
            <v>200912</v>
          </cell>
          <cell r="S6604">
            <v>40166</v>
          </cell>
          <cell r="T6604">
            <v>2025.85</v>
          </cell>
          <cell r="U6604">
            <v>2018.0125806451613</v>
          </cell>
          <cell r="V6604">
            <v>2153.2976986301351</v>
          </cell>
        </row>
        <row r="6605">
          <cell r="B6605">
            <v>34238</v>
          </cell>
          <cell r="C6605">
            <v>1</v>
          </cell>
          <cell r="D6605">
            <v>1</v>
          </cell>
          <cell r="Q6605">
            <v>2009</v>
          </cell>
          <cell r="R6605" t="str">
            <v>200912</v>
          </cell>
          <cell r="S6605">
            <v>40167</v>
          </cell>
          <cell r="T6605">
            <v>2025.85</v>
          </cell>
          <cell r="U6605">
            <v>2018.0125806451613</v>
          </cell>
          <cell r="V6605">
            <v>2153.2976986301351</v>
          </cell>
        </row>
        <row r="6606">
          <cell r="B6606">
            <v>34239</v>
          </cell>
          <cell r="C6606">
            <v>1</v>
          </cell>
          <cell r="D6606">
            <v>1</v>
          </cell>
          <cell r="Q6606">
            <v>2009</v>
          </cell>
          <cell r="R6606" t="str">
            <v>200912</v>
          </cell>
          <cell r="S6606">
            <v>40168</v>
          </cell>
          <cell r="T6606">
            <v>2025.85</v>
          </cell>
          <cell r="U6606">
            <v>2018.0125806451613</v>
          </cell>
          <cell r="V6606">
            <v>2153.2976986301351</v>
          </cell>
        </row>
        <row r="6607">
          <cell r="B6607">
            <v>34240</v>
          </cell>
          <cell r="C6607">
            <v>1</v>
          </cell>
          <cell r="D6607">
            <v>1</v>
          </cell>
          <cell r="Q6607">
            <v>2009</v>
          </cell>
          <cell r="R6607" t="str">
            <v>200912</v>
          </cell>
          <cell r="S6607">
            <v>40169</v>
          </cell>
          <cell r="T6607">
            <v>2030.17</v>
          </cell>
          <cell r="U6607">
            <v>2018.0125806451613</v>
          </cell>
          <cell r="V6607">
            <v>2153.2976986301351</v>
          </cell>
        </row>
        <row r="6608">
          <cell r="B6608">
            <v>34241</v>
          </cell>
          <cell r="C6608">
            <v>1</v>
          </cell>
          <cell r="D6608">
            <v>1</v>
          </cell>
          <cell r="Q6608">
            <v>2009</v>
          </cell>
          <cell r="R6608" t="str">
            <v>200912</v>
          </cell>
          <cell r="S6608">
            <v>40170</v>
          </cell>
          <cell r="T6608">
            <v>2054.1</v>
          </cell>
          <cell r="U6608">
            <v>2018.0125806451613</v>
          </cell>
          <cell r="V6608">
            <v>2153.2976986301351</v>
          </cell>
        </row>
        <row r="6609">
          <cell r="B6609">
            <v>34242</v>
          </cell>
          <cell r="C6609">
            <v>1</v>
          </cell>
          <cell r="D6609">
            <v>1</v>
          </cell>
          <cell r="Q6609">
            <v>2009</v>
          </cell>
          <cell r="R6609" t="str">
            <v>200912</v>
          </cell>
          <cell r="S6609">
            <v>40171</v>
          </cell>
          <cell r="T6609">
            <v>2045.07</v>
          </cell>
          <cell r="U6609">
            <v>2018.0125806451613</v>
          </cell>
          <cell r="V6609">
            <v>2153.2976986301351</v>
          </cell>
        </row>
        <row r="6610">
          <cell r="B6610">
            <v>34243</v>
          </cell>
          <cell r="C6610">
            <v>1</v>
          </cell>
          <cell r="D6610">
            <v>1</v>
          </cell>
          <cell r="Q6610">
            <v>2009</v>
          </cell>
          <cell r="R6610" t="str">
            <v>200912</v>
          </cell>
          <cell r="S6610">
            <v>40172</v>
          </cell>
          <cell r="T6610">
            <v>2043.41</v>
          </cell>
          <cell r="U6610">
            <v>2018.0125806451613</v>
          </cell>
          <cell r="V6610">
            <v>2153.2976986301351</v>
          </cell>
        </row>
        <row r="6611">
          <cell r="B6611">
            <v>34244</v>
          </cell>
          <cell r="C6611">
            <v>1</v>
          </cell>
          <cell r="D6611">
            <v>1</v>
          </cell>
          <cell r="Q6611">
            <v>2009</v>
          </cell>
          <cell r="R6611" t="str">
            <v>200912</v>
          </cell>
          <cell r="S6611">
            <v>40173</v>
          </cell>
          <cell r="T6611">
            <v>2043.41</v>
          </cell>
          <cell r="U6611">
            <v>2018.0125806451613</v>
          </cell>
          <cell r="V6611">
            <v>2153.2976986301351</v>
          </cell>
        </row>
        <row r="6612">
          <cell r="B6612">
            <v>34245</v>
          </cell>
          <cell r="C6612">
            <v>1</v>
          </cell>
          <cell r="D6612">
            <v>1</v>
          </cell>
          <cell r="Q6612">
            <v>2009</v>
          </cell>
          <cell r="R6612" t="str">
            <v>200912</v>
          </cell>
          <cell r="S6612">
            <v>40174</v>
          </cell>
          <cell r="T6612">
            <v>2043.41</v>
          </cell>
          <cell r="U6612">
            <v>2018.0125806451613</v>
          </cell>
          <cell r="V6612">
            <v>2153.2976986301351</v>
          </cell>
        </row>
        <row r="6613">
          <cell r="B6613">
            <v>34246</v>
          </cell>
          <cell r="C6613">
            <v>1</v>
          </cell>
          <cell r="D6613">
            <v>1</v>
          </cell>
          <cell r="Q6613">
            <v>2009</v>
          </cell>
          <cell r="R6613" t="str">
            <v>200912</v>
          </cell>
          <cell r="S6613">
            <v>40175</v>
          </cell>
          <cell r="T6613">
            <v>2043.41</v>
          </cell>
          <cell r="U6613">
            <v>2018.0125806451613</v>
          </cell>
          <cell r="V6613">
            <v>2153.2976986301351</v>
          </cell>
        </row>
        <row r="6614">
          <cell r="B6614">
            <v>34247</v>
          </cell>
          <cell r="C6614">
            <v>1</v>
          </cell>
          <cell r="D6614">
            <v>1</v>
          </cell>
          <cell r="Q6614">
            <v>2009</v>
          </cell>
          <cell r="R6614" t="str">
            <v>200912</v>
          </cell>
          <cell r="S6614">
            <v>40176</v>
          </cell>
          <cell r="T6614">
            <v>2037.92</v>
          </cell>
          <cell r="U6614">
            <v>2018.0125806451613</v>
          </cell>
          <cell r="V6614">
            <v>2153.2976986301351</v>
          </cell>
        </row>
        <row r="6615">
          <cell r="B6615">
            <v>34248</v>
          </cell>
          <cell r="C6615">
            <v>1</v>
          </cell>
          <cell r="D6615">
            <v>1</v>
          </cell>
          <cell r="Q6615">
            <v>2009</v>
          </cell>
          <cell r="R6615" t="str">
            <v>200912</v>
          </cell>
          <cell r="S6615">
            <v>40177</v>
          </cell>
          <cell r="T6615">
            <v>2046.2</v>
          </cell>
          <cell r="U6615">
            <v>2018.0125806451613</v>
          </cell>
          <cell r="V6615">
            <v>2153.2976986301351</v>
          </cell>
        </row>
        <row r="6616">
          <cell r="B6616">
            <v>34249</v>
          </cell>
          <cell r="C6616">
            <v>1</v>
          </cell>
          <cell r="D6616">
            <v>1</v>
          </cell>
          <cell r="Q6616">
            <v>2009</v>
          </cell>
          <cell r="R6616" t="str">
            <v>200912</v>
          </cell>
          <cell r="S6616">
            <v>40178</v>
          </cell>
          <cell r="T6616">
            <v>2044.23</v>
          </cell>
          <cell r="U6616">
            <v>2018.0125806451613</v>
          </cell>
          <cell r="V6616">
            <v>2153.2976986301351</v>
          </cell>
        </row>
        <row r="6617">
          <cell r="B6617">
            <v>34250</v>
          </cell>
          <cell r="C6617">
            <v>1</v>
          </cell>
          <cell r="D6617">
            <v>1</v>
          </cell>
          <cell r="Q6617">
            <v>2010</v>
          </cell>
          <cell r="R6617" t="str">
            <v>20101</v>
          </cell>
          <cell r="S6617">
            <v>40179</v>
          </cell>
          <cell r="T6617">
            <v>2044.23</v>
          </cell>
          <cell r="U6617">
            <v>1983.4267741935489</v>
          </cell>
          <cell r="V6617">
            <v>1898.6836712328745</v>
          </cell>
        </row>
        <row r="6618">
          <cell r="B6618">
            <v>34251</v>
          </cell>
          <cell r="C6618">
            <v>1</v>
          </cell>
          <cell r="D6618">
            <v>1</v>
          </cell>
          <cell r="Q6618">
            <v>2010</v>
          </cell>
          <cell r="R6618" t="str">
            <v>20101</v>
          </cell>
          <cell r="S6618">
            <v>40180</v>
          </cell>
          <cell r="T6618">
            <v>2044.23</v>
          </cell>
          <cell r="U6618">
            <v>1983.4267741935489</v>
          </cell>
          <cell r="V6618">
            <v>1898.6836712328745</v>
          </cell>
        </row>
        <row r="6619">
          <cell r="B6619">
            <v>34252</v>
          </cell>
          <cell r="C6619">
            <v>1</v>
          </cell>
          <cell r="D6619">
            <v>1</v>
          </cell>
          <cell r="Q6619">
            <v>2010</v>
          </cell>
          <cell r="R6619" t="str">
            <v>20101</v>
          </cell>
          <cell r="S6619">
            <v>40181</v>
          </cell>
          <cell r="T6619">
            <v>2044.23</v>
          </cell>
          <cell r="U6619">
            <v>1983.4267741935489</v>
          </cell>
          <cell r="V6619">
            <v>1898.6836712328745</v>
          </cell>
        </row>
        <row r="6620">
          <cell r="B6620">
            <v>34253</v>
          </cell>
          <cell r="C6620">
            <v>1</v>
          </cell>
          <cell r="D6620">
            <v>1</v>
          </cell>
          <cell r="Q6620">
            <v>2010</v>
          </cell>
          <cell r="R6620" t="str">
            <v>20101</v>
          </cell>
          <cell r="S6620">
            <v>40182</v>
          </cell>
          <cell r="T6620">
            <v>2044.23</v>
          </cell>
          <cell r="U6620">
            <v>1983.4267741935489</v>
          </cell>
          <cell r="V6620">
            <v>1898.6836712328745</v>
          </cell>
        </row>
        <row r="6621">
          <cell r="B6621">
            <v>34254</v>
          </cell>
          <cell r="C6621">
            <v>1</v>
          </cell>
          <cell r="D6621">
            <v>1</v>
          </cell>
          <cell r="Q6621">
            <v>2010</v>
          </cell>
          <cell r="R6621" t="str">
            <v>20101</v>
          </cell>
          <cell r="S6621">
            <v>40183</v>
          </cell>
          <cell r="T6621">
            <v>2021.21</v>
          </cell>
          <cell r="U6621">
            <v>1983.4267741935489</v>
          </cell>
          <cell r="V6621">
            <v>1898.6836712328745</v>
          </cell>
        </row>
        <row r="6622">
          <cell r="B6622">
            <v>34255</v>
          </cell>
          <cell r="C6622">
            <v>1</v>
          </cell>
          <cell r="D6622">
            <v>1</v>
          </cell>
          <cell r="Q6622">
            <v>2010</v>
          </cell>
          <cell r="R6622" t="str">
            <v>20101</v>
          </cell>
          <cell r="S6622">
            <v>40184</v>
          </cell>
          <cell r="T6622">
            <v>1992.78</v>
          </cell>
          <cell r="U6622">
            <v>1983.4267741935489</v>
          </cell>
          <cell r="V6622">
            <v>1898.6836712328745</v>
          </cell>
        </row>
        <row r="6623">
          <cell r="B6623">
            <v>34256</v>
          </cell>
          <cell r="C6623">
            <v>1</v>
          </cell>
          <cell r="D6623">
            <v>1</v>
          </cell>
          <cell r="Q6623">
            <v>2010</v>
          </cell>
          <cell r="R6623" t="str">
            <v>20101</v>
          </cell>
          <cell r="S6623">
            <v>40185</v>
          </cell>
          <cell r="T6623">
            <v>1971.32</v>
          </cell>
          <cell r="U6623">
            <v>1983.4267741935489</v>
          </cell>
          <cell r="V6623">
            <v>1898.6836712328745</v>
          </cell>
        </row>
        <row r="6624">
          <cell r="B6624">
            <v>34257</v>
          </cell>
          <cell r="C6624">
            <v>1</v>
          </cell>
          <cell r="D6624">
            <v>1</v>
          </cell>
          <cell r="Q6624">
            <v>2010</v>
          </cell>
          <cell r="R6624" t="str">
            <v>20101</v>
          </cell>
          <cell r="S6624">
            <v>40186</v>
          </cell>
          <cell r="T6624">
            <v>1969.08</v>
          </cell>
          <cell r="U6624">
            <v>1983.4267741935489</v>
          </cell>
          <cell r="V6624">
            <v>1898.6836712328745</v>
          </cell>
        </row>
        <row r="6625">
          <cell r="B6625">
            <v>34258</v>
          </cell>
          <cell r="C6625">
            <v>1</v>
          </cell>
          <cell r="D6625">
            <v>1</v>
          </cell>
          <cell r="Q6625">
            <v>2010</v>
          </cell>
          <cell r="R6625" t="str">
            <v>20101</v>
          </cell>
          <cell r="S6625">
            <v>40187</v>
          </cell>
          <cell r="T6625">
            <v>1968.24</v>
          </cell>
          <cell r="U6625">
            <v>1983.4267741935489</v>
          </cell>
          <cell r="V6625">
            <v>1898.6836712328745</v>
          </cell>
        </row>
        <row r="6626">
          <cell r="B6626">
            <v>34259</v>
          </cell>
          <cell r="C6626">
            <v>1</v>
          </cell>
          <cell r="D6626">
            <v>1</v>
          </cell>
          <cell r="Q6626">
            <v>2010</v>
          </cell>
          <cell r="R6626" t="str">
            <v>20101</v>
          </cell>
          <cell r="S6626">
            <v>40188</v>
          </cell>
          <cell r="T6626">
            <v>1968.24</v>
          </cell>
          <cell r="U6626">
            <v>1983.4267741935489</v>
          </cell>
          <cell r="V6626">
            <v>1898.6836712328745</v>
          </cell>
        </row>
        <row r="6627">
          <cell r="B6627">
            <v>34260</v>
          </cell>
          <cell r="C6627">
            <v>1</v>
          </cell>
          <cell r="D6627">
            <v>1</v>
          </cell>
          <cell r="Q6627">
            <v>2010</v>
          </cell>
          <cell r="R6627" t="str">
            <v>20101</v>
          </cell>
          <cell r="S6627">
            <v>40189</v>
          </cell>
          <cell r="T6627">
            <v>1968.24</v>
          </cell>
          <cell r="U6627">
            <v>1983.4267741935489</v>
          </cell>
          <cell r="V6627">
            <v>1898.6836712328745</v>
          </cell>
        </row>
        <row r="6628">
          <cell r="B6628">
            <v>34261</v>
          </cell>
          <cell r="C6628">
            <v>1</v>
          </cell>
          <cell r="D6628">
            <v>1</v>
          </cell>
          <cell r="Q6628">
            <v>2010</v>
          </cell>
          <cell r="R6628" t="str">
            <v>20101</v>
          </cell>
          <cell r="S6628">
            <v>40190</v>
          </cell>
          <cell r="T6628">
            <v>1968.24</v>
          </cell>
          <cell r="U6628">
            <v>1983.4267741935489</v>
          </cell>
          <cell r="V6628">
            <v>1898.6836712328745</v>
          </cell>
        </row>
        <row r="6629">
          <cell r="B6629">
            <v>34262</v>
          </cell>
          <cell r="C6629">
            <v>1</v>
          </cell>
          <cell r="D6629">
            <v>1</v>
          </cell>
          <cell r="Q6629">
            <v>2010</v>
          </cell>
          <cell r="R6629" t="str">
            <v>20101</v>
          </cell>
          <cell r="S6629">
            <v>40191</v>
          </cell>
          <cell r="T6629">
            <v>1959.43</v>
          </cell>
          <cell r="U6629">
            <v>1983.4267741935489</v>
          </cell>
          <cell r="V6629">
            <v>1898.6836712328745</v>
          </cell>
        </row>
        <row r="6630">
          <cell r="B6630">
            <v>34263</v>
          </cell>
          <cell r="C6630">
            <v>1</v>
          </cell>
          <cell r="D6630">
            <v>1</v>
          </cell>
          <cell r="Q6630">
            <v>2010</v>
          </cell>
          <cell r="R6630" t="str">
            <v>20101</v>
          </cell>
          <cell r="S6630">
            <v>40192</v>
          </cell>
          <cell r="T6630">
            <v>1965.81</v>
          </cell>
          <cell r="U6630">
            <v>1983.4267741935489</v>
          </cell>
          <cell r="V6630">
            <v>1898.6836712328745</v>
          </cell>
        </row>
        <row r="6631">
          <cell r="B6631">
            <v>34264</v>
          </cell>
          <cell r="C6631">
            <v>1</v>
          </cell>
          <cell r="D6631">
            <v>1</v>
          </cell>
          <cell r="Q6631">
            <v>2010</v>
          </cell>
          <cell r="R6631" t="str">
            <v>20101</v>
          </cell>
          <cell r="S6631">
            <v>40193</v>
          </cell>
          <cell r="T6631">
            <v>1974.13</v>
          </cell>
          <cell r="U6631">
            <v>1983.4267741935489</v>
          </cell>
          <cell r="V6631">
            <v>1898.6836712328745</v>
          </cell>
        </row>
        <row r="6632">
          <cell r="B6632">
            <v>34265</v>
          </cell>
          <cell r="C6632">
            <v>1</v>
          </cell>
          <cell r="D6632">
            <v>1</v>
          </cell>
          <cell r="Q6632">
            <v>2010</v>
          </cell>
          <cell r="R6632" t="str">
            <v>20101</v>
          </cell>
          <cell r="S6632">
            <v>40194</v>
          </cell>
          <cell r="T6632">
            <v>1967.4</v>
          </cell>
          <cell r="U6632">
            <v>1983.4267741935489</v>
          </cell>
          <cell r="V6632">
            <v>1898.6836712328745</v>
          </cell>
        </row>
        <row r="6633">
          <cell r="B6633">
            <v>34266</v>
          </cell>
          <cell r="C6633">
            <v>1</v>
          </cell>
          <cell r="D6633">
            <v>1</v>
          </cell>
          <cell r="Q6633">
            <v>2010</v>
          </cell>
          <cell r="R6633" t="str">
            <v>20101</v>
          </cell>
          <cell r="S6633">
            <v>40195</v>
          </cell>
          <cell r="T6633">
            <v>1967.4</v>
          </cell>
          <cell r="U6633">
            <v>1983.4267741935489</v>
          </cell>
          <cell r="V6633">
            <v>1898.6836712328745</v>
          </cell>
        </row>
        <row r="6634">
          <cell r="B6634">
            <v>34267</v>
          </cell>
          <cell r="C6634">
            <v>1</v>
          </cell>
          <cell r="D6634">
            <v>1</v>
          </cell>
          <cell r="Q6634">
            <v>2010</v>
          </cell>
          <cell r="R6634" t="str">
            <v>20101</v>
          </cell>
          <cell r="S6634">
            <v>40196</v>
          </cell>
          <cell r="T6634">
            <v>1967.4</v>
          </cell>
          <cell r="U6634">
            <v>1983.4267741935489</v>
          </cell>
          <cell r="V6634">
            <v>1898.6836712328745</v>
          </cell>
        </row>
        <row r="6635">
          <cell r="B6635">
            <v>34268</v>
          </cell>
          <cell r="C6635">
            <v>1</v>
          </cell>
          <cell r="D6635">
            <v>1</v>
          </cell>
          <cell r="Q6635">
            <v>2010</v>
          </cell>
          <cell r="R6635" t="str">
            <v>20101</v>
          </cell>
          <cell r="S6635">
            <v>40197</v>
          </cell>
          <cell r="T6635">
            <v>1967.4</v>
          </cell>
          <cell r="U6635">
            <v>1983.4267741935489</v>
          </cell>
          <cell r="V6635">
            <v>1898.6836712328745</v>
          </cell>
        </row>
        <row r="6636">
          <cell r="B6636">
            <v>34269</v>
          </cell>
          <cell r="C6636">
            <v>1</v>
          </cell>
          <cell r="D6636">
            <v>1</v>
          </cell>
          <cell r="Q6636">
            <v>2010</v>
          </cell>
          <cell r="R6636" t="str">
            <v>20101</v>
          </cell>
          <cell r="S6636">
            <v>40198</v>
          </cell>
          <cell r="T6636">
            <v>1957.82</v>
          </cell>
          <cell r="U6636">
            <v>1983.4267741935489</v>
          </cell>
          <cell r="V6636">
            <v>1898.6836712328745</v>
          </cell>
        </row>
        <row r="6637">
          <cell r="B6637">
            <v>34270</v>
          </cell>
          <cell r="C6637">
            <v>1</v>
          </cell>
          <cell r="D6637">
            <v>1</v>
          </cell>
          <cell r="Q6637">
            <v>2010</v>
          </cell>
          <cell r="R6637" t="str">
            <v>20101</v>
          </cell>
          <cell r="S6637">
            <v>40199</v>
          </cell>
          <cell r="T6637">
            <v>1964.18</v>
          </cell>
          <cell r="U6637">
            <v>1983.4267741935489</v>
          </cell>
          <cell r="V6637">
            <v>1898.6836712328745</v>
          </cell>
        </row>
        <row r="6638">
          <cell r="B6638">
            <v>34271</v>
          </cell>
          <cell r="C6638">
            <v>1</v>
          </cell>
          <cell r="D6638">
            <v>1</v>
          </cell>
          <cell r="Q6638">
            <v>2010</v>
          </cell>
          <cell r="R6638" t="str">
            <v>20101</v>
          </cell>
          <cell r="S6638">
            <v>40200</v>
          </cell>
          <cell r="T6638">
            <v>1967.08</v>
          </cell>
          <cell r="U6638">
            <v>1983.4267741935489</v>
          </cell>
          <cell r="V6638">
            <v>1898.6836712328745</v>
          </cell>
        </row>
        <row r="6639">
          <cell r="B6639">
            <v>34272</v>
          </cell>
          <cell r="C6639">
            <v>1</v>
          </cell>
          <cell r="D6639">
            <v>1</v>
          </cell>
          <cell r="Q6639">
            <v>2010</v>
          </cell>
          <cell r="R6639" t="str">
            <v>20101</v>
          </cell>
          <cell r="S6639">
            <v>40201</v>
          </cell>
          <cell r="T6639">
            <v>1981.96</v>
          </cell>
          <cell r="U6639">
            <v>1983.4267741935489</v>
          </cell>
          <cell r="V6639">
            <v>1898.6836712328745</v>
          </cell>
        </row>
        <row r="6640">
          <cell r="B6640">
            <v>34273</v>
          </cell>
          <cell r="C6640">
            <v>1</v>
          </cell>
          <cell r="D6640">
            <v>1</v>
          </cell>
          <cell r="Q6640">
            <v>2010</v>
          </cell>
          <cell r="R6640" t="str">
            <v>20101</v>
          </cell>
          <cell r="S6640">
            <v>40202</v>
          </cell>
          <cell r="T6640">
            <v>1981.96</v>
          </cell>
          <cell r="U6640">
            <v>1983.4267741935489</v>
          </cell>
          <cell r="V6640">
            <v>1898.6836712328745</v>
          </cell>
        </row>
        <row r="6641">
          <cell r="B6641">
            <v>34274</v>
          </cell>
          <cell r="C6641">
            <v>1</v>
          </cell>
          <cell r="D6641">
            <v>1</v>
          </cell>
          <cell r="Q6641">
            <v>2010</v>
          </cell>
          <cell r="R6641" t="str">
            <v>20101</v>
          </cell>
          <cell r="S6641">
            <v>40203</v>
          </cell>
          <cell r="T6641">
            <v>1981.96</v>
          </cell>
          <cell r="U6641">
            <v>1983.4267741935489</v>
          </cell>
          <cell r="V6641">
            <v>1898.6836712328745</v>
          </cell>
        </row>
        <row r="6642">
          <cell r="B6642">
            <v>34275</v>
          </cell>
          <cell r="C6642">
            <v>1</v>
          </cell>
          <cell r="D6642">
            <v>1</v>
          </cell>
          <cell r="Q6642">
            <v>2010</v>
          </cell>
          <cell r="R6642" t="str">
            <v>20101</v>
          </cell>
          <cell r="S6642">
            <v>40204</v>
          </cell>
          <cell r="T6642">
            <v>1961.97</v>
          </cell>
          <cell r="U6642">
            <v>1983.4267741935489</v>
          </cell>
          <cell r="V6642">
            <v>1898.6836712328745</v>
          </cell>
        </row>
        <row r="6643">
          <cell r="B6643">
            <v>34276</v>
          </cell>
          <cell r="C6643">
            <v>1</v>
          </cell>
          <cell r="D6643">
            <v>1</v>
          </cell>
          <cell r="Q6643">
            <v>2010</v>
          </cell>
          <cell r="R6643" t="str">
            <v>20101</v>
          </cell>
          <cell r="S6643">
            <v>40205</v>
          </cell>
          <cell r="T6643">
            <v>1972.22</v>
          </cell>
          <cell r="U6643">
            <v>1983.4267741935489</v>
          </cell>
          <cell r="V6643">
            <v>1898.6836712328745</v>
          </cell>
        </row>
        <row r="6644">
          <cell r="B6644">
            <v>34277</v>
          </cell>
          <cell r="C6644">
            <v>1</v>
          </cell>
          <cell r="D6644">
            <v>1</v>
          </cell>
          <cell r="Q6644">
            <v>2010</v>
          </cell>
          <cell r="R6644" t="str">
            <v>20101</v>
          </cell>
          <cell r="S6644">
            <v>40206</v>
          </cell>
          <cell r="T6644">
            <v>1988.05</v>
          </cell>
          <cell r="U6644">
            <v>1983.4267741935489</v>
          </cell>
          <cell r="V6644">
            <v>1898.6836712328745</v>
          </cell>
        </row>
        <row r="6645">
          <cell r="B6645">
            <v>34278</v>
          </cell>
          <cell r="C6645">
            <v>1</v>
          </cell>
          <cell r="D6645">
            <v>1</v>
          </cell>
          <cell r="Q6645">
            <v>2010</v>
          </cell>
          <cell r="R6645" t="str">
            <v>20101</v>
          </cell>
          <cell r="S6645">
            <v>40207</v>
          </cell>
          <cell r="T6645">
            <v>1991.21</v>
          </cell>
          <cell r="U6645">
            <v>1983.4267741935489</v>
          </cell>
          <cell r="V6645">
            <v>1898.6836712328745</v>
          </cell>
        </row>
        <row r="6646">
          <cell r="B6646">
            <v>34279</v>
          </cell>
          <cell r="C6646">
            <v>1</v>
          </cell>
          <cell r="D6646">
            <v>1</v>
          </cell>
          <cell r="Q6646">
            <v>2010</v>
          </cell>
          <cell r="R6646" t="str">
            <v>20101</v>
          </cell>
          <cell r="S6646">
            <v>40208</v>
          </cell>
          <cell r="T6646">
            <v>1982.29</v>
          </cell>
          <cell r="U6646">
            <v>1983.4267741935489</v>
          </cell>
          <cell r="V6646">
            <v>1898.6836712328745</v>
          </cell>
        </row>
        <row r="6647">
          <cell r="B6647">
            <v>34280</v>
          </cell>
          <cell r="C6647">
            <v>1</v>
          </cell>
          <cell r="D6647">
            <v>1</v>
          </cell>
          <cell r="Q6647">
            <v>2010</v>
          </cell>
          <cell r="R6647" t="str">
            <v>20101</v>
          </cell>
          <cell r="S6647">
            <v>40209</v>
          </cell>
          <cell r="T6647">
            <v>1982.29</v>
          </cell>
          <cell r="U6647">
            <v>1983.4267741935489</v>
          </cell>
          <cell r="V6647">
            <v>1898.6836712328745</v>
          </cell>
        </row>
        <row r="6648">
          <cell r="B6648">
            <v>34281</v>
          </cell>
          <cell r="C6648">
            <v>1</v>
          </cell>
          <cell r="D6648">
            <v>1</v>
          </cell>
          <cell r="Q6648">
            <v>2010</v>
          </cell>
          <cell r="R6648" t="str">
            <v>20102</v>
          </cell>
          <cell r="S6648">
            <v>40210</v>
          </cell>
          <cell r="T6648">
            <v>1982.29</v>
          </cell>
          <cell r="U6648">
            <v>1951.7239285714293</v>
          </cell>
          <cell r="V6648">
            <v>1898.6836712328745</v>
          </cell>
        </row>
        <row r="6649">
          <cell r="B6649">
            <v>34282</v>
          </cell>
          <cell r="C6649">
            <v>1</v>
          </cell>
          <cell r="D6649">
            <v>1</v>
          </cell>
          <cell r="Q6649">
            <v>2010</v>
          </cell>
          <cell r="R6649" t="str">
            <v>20102</v>
          </cell>
          <cell r="S6649">
            <v>40211</v>
          </cell>
          <cell r="T6649">
            <v>1972.6</v>
          </cell>
          <cell r="U6649">
            <v>1951.7239285714293</v>
          </cell>
          <cell r="V6649">
            <v>1898.6836712328745</v>
          </cell>
        </row>
        <row r="6650">
          <cell r="B6650">
            <v>34283</v>
          </cell>
          <cell r="C6650">
            <v>1</v>
          </cell>
          <cell r="D6650">
            <v>1</v>
          </cell>
          <cell r="Q6650">
            <v>2010</v>
          </cell>
          <cell r="R6650" t="str">
            <v>20102</v>
          </cell>
          <cell r="S6650">
            <v>40212</v>
          </cell>
          <cell r="T6650">
            <v>1959.93</v>
          </cell>
          <cell r="U6650">
            <v>1951.7239285714293</v>
          </cell>
          <cell r="V6650">
            <v>1898.6836712328745</v>
          </cell>
        </row>
        <row r="6651">
          <cell r="B6651">
            <v>34284</v>
          </cell>
          <cell r="C6651">
            <v>1</v>
          </cell>
          <cell r="D6651">
            <v>1</v>
          </cell>
          <cell r="Q6651">
            <v>2010</v>
          </cell>
          <cell r="R6651" t="str">
            <v>20102</v>
          </cell>
          <cell r="S6651">
            <v>40213</v>
          </cell>
          <cell r="T6651">
            <v>1966.02</v>
          </cell>
          <cell r="U6651">
            <v>1951.7239285714293</v>
          </cell>
          <cell r="V6651">
            <v>1898.6836712328745</v>
          </cell>
        </row>
        <row r="6652">
          <cell r="B6652">
            <v>34285</v>
          </cell>
          <cell r="C6652">
            <v>1</v>
          </cell>
          <cell r="D6652">
            <v>1</v>
          </cell>
          <cell r="Q6652">
            <v>2010</v>
          </cell>
          <cell r="R6652" t="str">
            <v>20102</v>
          </cell>
          <cell r="S6652">
            <v>40214</v>
          </cell>
          <cell r="T6652">
            <v>1984.16</v>
          </cell>
          <cell r="U6652">
            <v>1951.7239285714293</v>
          </cell>
          <cell r="V6652">
            <v>1898.6836712328745</v>
          </cell>
        </row>
        <row r="6653">
          <cell r="B6653">
            <v>34286</v>
          </cell>
          <cell r="C6653">
            <v>1</v>
          </cell>
          <cell r="D6653">
            <v>1</v>
          </cell>
          <cell r="Q6653">
            <v>2010</v>
          </cell>
          <cell r="R6653" t="str">
            <v>20102</v>
          </cell>
          <cell r="S6653">
            <v>40215</v>
          </cell>
          <cell r="T6653">
            <v>1997.13</v>
          </cell>
          <cell r="U6653">
            <v>1951.7239285714293</v>
          </cell>
          <cell r="V6653">
            <v>1898.6836712328745</v>
          </cell>
        </row>
        <row r="6654">
          <cell r="B6654">
            <v>34287</v>
          </cell>
          <cell r="C6654">
            <v>1</v>
          </cell>
          <cell r="D6654">
            <v>1</v>
          </cell>
          <cell r="Q6654">
            <v>2010</v>
          </cell>
          <cell r="R6654" t="str">
            <v>20102</v>
          </cell>
          <cell r="S6654">
            <v>40216</v>
          </cell>
          <cell r="T6654">
            <v>1997.13</v>
          </cell>
          <cell r="U6654">
            <v>1951.7239285714293</v>
          </cell>
          <cell r="V6654">
            <v>1898.6836712328745</v>
          </cell>
        </row>
        <row r="6655">
          <cell r="B6655">
            <v>34288</v>
          </cell>
          <cell r="C6655">
            <v>1</v>
          </cell>
          <cell r="D6655">
            <v>1</v>
          </cell>
          <cell r="Q6655">
            <v>2010</v>
          </cell>
          <cell r="R6655" t="str">
            <v>20102</v>
          </cell>
          <cell r="S6655">
            <v>40217</v>
          </cell>
          <cell r="T6655">
            <v>1997.13</v>
          </cell>
          <cell r="U6655">
            <v>1951.7239285714293</v>
          </cell>
          <cell r="V6655">
            <v>1898.6836712328745</v>
          </cell>
        </row>
        <row r="6656">
          <cell r="B6656">
            <v>34289</v>
          </cell>
          <cell r="C6656">
            <v>1</v>
          </cell>
          <cell r="D6656">
            <v>1</v>
          </cell>
          <cell r="Q6656">
            <v>2010</v>
          </cell>
          <cell r="R6656" t="str">
            <v>20102</v>
          </cell>
          <cell r="S6656">
            <v>40218</v>
          </cell>
          <cell r="T6656">
            <v>2003.76</v>
          </cell>
          <cell r="U6656">
            <v>1951.7239285714293</v>
          </cell>
          <cell r="V6656">
            <v>1898.6836712328745</v>
          </cell>
        </row>
        <row r="6657">
          <cell r="B6657">
            <v>34290</v>
          </cell>
          <cell r="C6657">
            <v>1</v>
          </cell>
          <cell r="D6657">
            <v>1</v>
          </cell>
          <cell r="Q6657">
            <v>2010</v>
          </cell>
          <cell r="R6657" t="str">
            <v>20102</v>
          </cell>
          <cell r="S6657">
            <v>40219</v>
          </cell>
          <cell r="T6657">
            <v>1981.4</v>
          </cell>
          <cell r="U6657">
            <v>1951.7239285714293</v>
          </cell>
          <cell r="V6657">
            <v>1898.6836712328745</v>
          </cell>
        </row>
        <row r="6658">
          <cell r="B6658">
            <v>34291</v>
          </cell>
          <cell r="C6658">
            <v>1</v>
          </cell>
          <cell r="D6658">
            <v>1</v>
          </cell>
          <cell r="Q6658">
            <v>2010</v>
          </cell>
          <cell r="R6658" t="str">
            <v>20102</v>
          </cell>
          <cell r="S6658">
            <v>40220</v>
          </cell>
          <cell r="T6658">
            <v>1965.03</v>
          </cell>
          <cell r="U6658">
            <v>1951.7239285714293</v>
          </cell>
          <cell r="V6658">
            <v>1898.6836712328745</v>
          </cell>
        </row>
        <row r="6659">
          <cell r="B6659">
            <v>34292</v>
          </cell>
          <cell r="C6659">
            <v>1</v>
          </cell>
          <cell r="D6659">
            <v>1</v>
          </cell>
          <cell r="Q6659">
            <v>2010</v>
          </cell>
          <cell r="R6659" t="str">
            <v>20102</v>
          </cell>
          <cell r="S6659">
            <v>40221</v>
          </cell>
          <cell r="T6659">
            <v>1943.6</v>
          </cell>
          <cell r="U6659">
            <v>1951.7239285714293</v>
          </cell>
          <cell r="V6659">
            <v>1898.6836712328745</v>
          </cell>
        </row>
        <row r="6660">
          <cell r="B6660">
            <v>34293</v>
          </cell>
          <cell r="C6660">
            <v>1</v>
          </cell>
          <cell r="D6660">
            <v>1</v>
          </cell>
          <cell r="Q6660">
            <v>2010</v>
          </cell>
          <cell r="R6660" t="str">
            <v>20102</v>
          </cell>
          <cell r="S6660">
            <v>40222</v>
          </cell>
          <cell r="T6660">
            <v>1936.9</v>
          </cell>
          <cell r="U6660">
            <v>1951.7239285714293</v>
          </cell>
          <cell r="V6660">
            <v>1898.6836712328745</v>
          </cell>
        </row>
        <row r="6661">
          <cell r="B6661">
            <v>34294</v>
          </cell>
          <cell r="C6661">
            <v>1</v>
          </cell>
          <cell r="D6661">
            <v>1</v>
          </cell>
          <cell r="Q6661">
            <v>2010</v>
          </cell>
          <cell r="R6661" t="str">
            <v>20102</v>
          </cell>
          <cell r="S6661">
            <v>40223</v>
          </cell>
          <cell r="T6661">
            <v>1936.9</v>
          </cell>
          <cell r="U6661">
            <v>1951.7239285714293</v>
          </cell>
          <cell r="V6661">
            <v>1898.6836712328745</v>
          </cell>
        </row>
        <row r="6662">
          <cell r="B6662">
            <v>34295</v>
          </cell>
          <cell r="C6662">
            <v>1</v>
          </cell>
          <cell r="D6662">
            <v>1</v>
          </cell>
          <cell r="Q6662">
            <v>2010</v>
          </cell>
          <cell r="R6662" t="str">
            <v>20102</v>
          </cell>
          <cell r="S6662">
            <v>40224</v>
          </cell>
          <cell r="T6662">
            <v>1936.9</v>
          </cell>
          <cell r="U6662">
            <v>1951.7239285714293</v>
          </cell>
          <cell r="V6662">
            <v>1898.6836712328745</v>
          </cell>
        </row>
        <row r="6663">
          <cell r="B6663">
            <v>34296</v>
          </cell>
          <cell r="C6663">
            <v>1</v>
          </cell>
          <cell r="D6663">
            <v>1</v>
          </cell>
          <cell r="Q6663">
            <v>2010</v>
          </cell>
          <cell r="R6663" t="str">
            <v>20102</v>
          </cell>
          <cell r="S6663">
            <v>40225</v>
          </cell>
          <cell r="T6663">
            <v>1936.9</v>
          </cell>
          <cell r="U6663">
            <v>1951.7239285714293</v>
          </cell>
          <cell r="V6663">
            <v>1898.6836712328745</v>
          </cell>
        </row>
        <row r="6664">
          <cell r="B6664">
            <v>34297</v>
          </cell>
          <cell r="C6664">
            <v>1</v>
          </cell>
          <cell r="D6664">
            <v>1</v>
          </cell>
          <cell r="Q6664">
            <v>2010</v>
          </cell>
          <cell r="R6664" t="str">
            <v>20102</v>
          </cell>
          <cell r="S6664">
            <v>40226</v>
          </cell>
          <cell r="T6664">
            <v>1925.79</v>
          </cell>
          <cell r="U6664">
            <v>1951.7239285714293</v>
          </cell>
          <cell r="V6664">
            <v>1898.6836712328745</v>
          </cell>
        </row>
        <row r="6665">
          <cell r="B6665">
            <v>34298</v>
          </cell>
          <cell r="C6665">
            <v>1</v>
          </cell>
          <cell r="D6665">
            <v>1</v>
          </cell>
          <cell r="Q6665">
            <v>2010</v>
          </cell>
          <cell r="R6665" t="str">
            <v>20102</v>
          </cell>
          <cell r="S6665">
            <v>40227</v>
          </cell>
          <cell r="T6665">
            <v>1928.79</v>
          </cell>
          <cell r="U6665">
            <v>1951.7239285714293</v>
          </cell>
          <cell r="V6665">
            <v>1898.6836712328745</v>
          </cell>
        </row>
        <row r="6666">
          <cell r="B6666">
            <v>34299</v>
          </cell>
          <cell r="C6666">
            <v>1</v>
          </cell>
          <cell r="D6666">
            <v>1</v>
          </cell>
          <cell r="Q6666">
            <v>2010</v>
          </cell>
          <cell r="R6666" t="str">
            <v>20102</v>
          </cell>
          <cell r="S6666">
            <v>40228</v>
          </cell>
          <cell r="T6666">
            <v>1930.94</v>
          </cell>
          <cell r="U6666">
            <v>1951.7239285714293</v>
          </cell>
          <cell r="V6666">
            <v>1898.6836712328745</v>
          </cell>
        </row>
        <row r="6667">
          <cell r="B6667">
            <v>34300</v>
          </cell>
          <cell r="C6667">
            <v>1</v>
          </cell>
          <cell r="D6667">
            <v>1</v>
          </cell>
          <cell r="Q6667">
            <v>2010</v>
          </cell>
          <cell r="R6667" t="str">
            <v>20102</v>
          </cell>
          <cell r="S6667">
            <v>40229</v>
          </cell>
          <cell r="T6667">
            <v>1928.86</v>
          </cell>
          <cell r="U6667">
            <v>1951.7239285714293</v>
          </cell>
          <cell r="V6667">
            <v>1898.6836712328745</v>
          </cell>
        </row>
        <row r="6668">
          <cell r="B6668">
            <v>34301</v>
          </cell>
          <cell r="C6668">
            <v>1</v>
          </cell>
          <cell r="D6668">
            <v>1</v>
          </cell>
          <cell r="Q6668">
            <v>2010</v>
          </cell>
          <cell r="R6668" t="str">
            <v>20102</v>
          </cell>
          <cell r="S6668">
            <v>40230</v>
          </cell>
          <cell r="T6668">
            <v>1928.86</v>
          </cell>
          <cell r="U6668">
            <v>1951.7239285714293</v>
          </cell>
          <cell r="V6668">
            <v>1898.6836712328745</v>
          </cell>
        </row>
        <row r="6669">
          <cell r="B6669">
            <v>34302</v>
          </cell>
          <cell r="C6669">
            <v>1</v>
          </cell>
          <cell r="D6669">
            <v>1</v>
          </cell>
          <cell r="Q6669">
            <v>2010</v>
          </cell>
          <cell r="R6669" t="str">
            <v>20102</v>
          </cell>
          <cell r="S6669">
            <v>40231</v>
          </cell>
          <cell r="T6669">
            <v>1928.86</v>
          </cell>
          <cell r="U6669">
            <v>1951.7239285714293</v>
          </cell>
          <cell r="V6669">
            <v>1898.6836712328745</v>
          </cell>
        </row>
        <row r="6670">
          <cell r="B6670">
            <v>34303</v>
          </cell>
          <cell r="C6670">
            <v>1</v>
          </cell>
          <cell r="D6670">
            <v>1</v>
          </cell>
          <cell r="Q6670">
            <v>2010</v>
          </cell>
          <cell r="R6670" t="str">
            <v>20102</v>
          </cell>
          <cell r="S6670">
            <v>40232</v>
          </cell>
          <cell r="T6670">
            <v>1914.87</v>
          </cell>
          <cell r="U6670">
            <v>1951.7239285714293</v>
          </cell>
          <cell r="V6670">
            <v>1898.6836712328745</v>
          </cell>
        </row>
        <row r="6671">
          <cell r="B6671">
            <v>34304</v>
          </cell>
          <cell r="C6671">
            <v>1</v>
          </cell>
          <cell r="D6671">
            <v>1</v>
          </cell>
          <cell r="Q6671">
            <v>2010</v>
          </cell>
          <cell r="R6671" t="str">
            <v>20102</v>
          </cell>
          <cell r="S6671">
            <v>40233</v>
          </cell>
          <cell r="T6671">
            <v>1924.75</v>
          </cell>
          <cell r="U6671">
            <v>1951.7239285714293</v>
          </cell>
          <cell r="V6671">
            <v>1898.6836712328745</v>
          </cell>
        </row>
        <row r="6672">
          <cell r="B6672">
            <v>34305</v>
          </cell>
          <cell r="C6672">
            <v>1</v>
          </cell>
          <cell r="D6672">
            <v>1</v>
          </cell>
          <cell r="Q6672">
            <v>2010</v>
          </cell>
          <cell r="R6672" t="str">
            <v>20102</v>
          </cell>
          <cell r="S6672">
            <v>40234</v>
          </cell>
          <cell r="T6672">
            <v>1932.15</v>
          </cell>
          <cell r="U6672">
            <v>1951.7239285714293</v>
          </cell>
          <cell r="V6672">
            <v>1898.6836712328745</v>
          </cell>
        </row>
        <row r="6673">
          <cell r="B6673">
            <v>34306</v>
          </cell>
          <cell r="C6673">
            <v>1</v>
          </cell>
          <cell r="D6673">
            <v>1</v>
          </cell>
          <cell r="Q6673">
            <v>2010</v>
          </cell>
          <cell r="R6673" t="str">
            <v>20102</v>
          </cell>
          <cell r="S6673">
            <v>40235</v>
          </cell>
          <cell r="T6673">
            <v>1941.98</v>
          </cell>
          <cell r="U6673">
            <v>1951.7239285714293</v>
          </cell>
          <cell r="V6673">
            <v>1898.6836712328745</v>
          </cell>
        </row>
        <row r="6674">
          <cell r="B6674">
            <v>34307</v>
          </cell>
          <cell r="C6674">
            <v>1</v>
          </cell>
          <cell r="D6674">
            <v>1</v>
          </cell>
          <cell r="Q6674">
            <v>2010</v>
          </cell>
          <cell r="R6674" t="str">
            <v>20102</v>
          </cell>
          <cell r="S6674">
            <v>40236</v>
          </cell>
          <cell r="T6674">
            <v>1932.32</v>
          </cell>
          <cell r="U6674">
            <v>1951.7239285714293</v>
          </cell>
          <cell r="V6674">
            <v>1898.6836712328745</v>
          </cell>
        </row>
        <row r="6675">
          <cell r="B6675">
            <v>34308</v>
          </cell>
          <cell r="C6675">
            <v>1</v>
          </cell>
          <cell r="D6675">
            <v>1</v>
          </cell>
          <cell r="Q6675">
            <v>2010</v>
          </cell>
          <cell r="R6675" t="str">
            <v>20102</v>
          </cell>
          <cell r="S6675">
            <v>40237</v>
          </cell>
          <cell r="T6675">
            <v>1932.32</v>
          </cell>
          <cell r="U6675">
            <v>1951.7239285714293</v>
          </cell>
          <cell r="V6675">
            <v>1898.6836712328745</v>
          </cell>
        </row>
        <row r="6676">
          <cell r="B6676">
            <v>34309</v>
          </cell>
          <cell r="C6676">
            <v>1</v>
          </cell>
          <cell r="D6676">
            <v>1</v>
          </cell>
          <cell r="Q6676">
            <v>2010</v>
          </cell>
          <cell r="R6676" t="str">
            <v>20103</v>
          </cell>
          <cell r="S6676">
            <v>40238</v>
          </cell>
          <cell r="T6676">
            <v>1932.32</v>
          </cell>
          <cell r="U6676">
            <v>1908.991935483871</v>
          </cell>
          <cell r="V6676">
            <v>1898.6836712328745</v>
          </cell>
        </row>
        <row r="6677">
          <cell r="B6677">
            <v>34310</v>
          </cell>
          <cell r="C6677">
            <v>1</v>
          </cell>
          <cell r="D6677">
            <v>1</v>
          </cell>
          <cell r="Q6677">
            <v>2010</v>
          </cell>
          <cell r="R6677" t="str">
            <v>20103</v>
          </cell>
          <cell r="S6677">
            <v>40239</v>
          </cell>
          <cell r="T6677">
            <v>1913.86</v>
          </cell>
          <cell r="U6677">
            <v>1908.991935483871</v>
          </cell>
          <cell r="V6677">
            <v>1898.6836712328745</v>
          </cell>
        </row>
        <row r="6678">
          <cell r="B6678">
            <v>34311</v>
          </cell>
          <cell r="C6678">
            <v>1</v>
          </cell>
          <cell r="D6678">
            <v>1</v>
          </cell>
          <cell r="Q6678">
            <v>2010</v>
          </cell>
          <cell r="R6678" t="str">
            <v>20103</v>
          </cell>
          <cell r="S6678">
            <v>40240</v>
          </cell>
          <cell r="T6678">
            <v>1895.86</v>
          </cell>
          <cell r="U6678">
            <v>1908.991935483871</v>
          </cell>
          <cell r="V6678">
            <v>1898.6836712328745</v>
          </cell>
        </row>
        <row r="6679">
          <cell r="B6679">
            <v>34312</v>
          </cell>
          <cell r="C6679">
            <v>1</v>
          </cell>
          <cell r="D6679">
            <v>1</v>
          </cell>
          <cell r="Q6679">
            <v>2010</v>
          </cell>
          <cell r="R6679" t="str">
            <v>20103</v>
          </cell>
          <cell r="S6679">
            <v>40241</v>
          </cell>
          <cell r="T6679">
            <v>1916.41</v>
          </cell>
          <cell r="U6679">
            <v>1908.991935483871</v>
          </cell>
          <cell r="V6679">
            <v>1898.6836712328745</v>
          </cell>
        </row>
        <row r="6680">
          <cell r="B6680">
            <v>34313</v>
          </cell>
          <cell r="C6680">
            <v>1</v>
          </cell>
          <cell r="D6680">
            <v>1</v>
          </cell>
          <cell r="Q6680">
            <v>2010</v>
          </cell>
          <cell r="R6680" t="str">
            <v>20103</v>
          </cell>
          <cell r="S6680">
            <v>40242</v>
          </cell>
          <cell r="T6680">
            <v>1928.33</v>
          </cell>
          <cell r="U6680">
            <v>1908.991935483871</v>
          </cell>
          <cell r="V6680">
            <v>1898.6836712328745</v>
          </cell>
        </row>
        <row r="6681">
          <cell r="B6681">
            <v>34314</v>
          </cell>
          <cell r="C6681">
            <v>1</v>
          </cell>
          <cell r="D6681">
            <v>1</v>
          </cell>
          <cell r="Q6681">
            <v>2010</v>
          </cell>
          <cell r="R6681" t="str">
            <v>20103</v>
          </cell>
          <cell r="S6681">
            <v>40243</v>
          </cell>
          <cell r="T6681">
            <v>1902.31</v>
          </cell>
          <cell r="U6681">
            <v>1908.991935483871</v>
          </cell>
          <cell r="V6681">
            <v>1898.6836712328745</v>
          </cell>
        </row>
        <row r="6682">
          <cell r="B6682">
            <v>34315</v>
          </cell>
          <cell r="C6682">
            <v>1</v>
          </cell>
          <cell r="D6682">
            <v>1</v>
          </cell>
          <cell r="Q6682">
            <v>2010</v>
          </cell>
          <cell r="R6682" t="str">
            <v>20103</v>
          </cell>
          <cell r="S6682">
            <v>40244</v>
          </cell>
          <cell r="T6682">
            <v>1902.31</v>
          </cell>
          <cell r="U6682">
            <v>1908.991935483871</v>
          </cell>
          <cell r="V6682">
            <v>1898.6836712328745</v>
          </cell>
        </row>
        <row r="6683">
          <cell r="B6683">
            <v>34316</v>
          </cell>
          <cell r="C6683">
            <v>1</v>
          </cell>
          <cell r="D6683">
            <v>1</v>
          </cell>
          <cell r="Q6683">
            <v>2010</v>
          </cell>
          <cell r="R6683" t="str">
            <v>20103</v>
          </cell>
          <cell r="S6683">
            <v>40245</v>
          </cell>
          <cell r="T6683">
            <v>1902.31</v>
          </cell>
          <cell r="U6683">
            <v>1908.991935483871</v>
          </cell>
          <cell r="V6683">
            <v>1898.6836712328745</v>
          </cell>
        </row>
        <row r="6684">
          <cell r="B6684">
            <v>34317</v>
          </cell>
          <cell r="C6684">
            <v>1</v>
          </cell>
          <cell r="D6684">
            <v>1</v>
          </cell>
          <cell r="Q6684">
            <v>2010</v>
          </cell>
          <cell r="R6684" t="str">
            <v>20103</v>
          </cell>
          <cell r="S6684">
            <v>40246</v>
          </cell>
          <cell r="T6684">
            <v>1894.44</v>
          </cell>
          <cell r="U6684">
            <v>1908.991935483871</v>
          </cell>
          <cell r="V6684">
            <v>1898.6836712328745</v>
          </cell>
        </row>
        <row r="6685">
          <cell r="B6685">
            <v>34318</v>
          </cell>
          <cell r="C6685">
            <v>1</v>
          </cell>
          <cell r="D6685">
            <v>1</v>
          </cell>
          <cell r="Q6685">
            <v>2010</v>
          </cell>
          <cell r="R6685" t="str">
            <v>20103</v>
          </cell>
          <cell r="S6685">
            <v>40247</v>
          </cell>
          <cell r="T6685">
            <v>1894.3</v>
          </cell>
          <cell r="U6685">
            <v>1908.991935483871</v>
          </cell>
          <cell r="V6685">
            <v>1898.6836712328745</v>
          </cell>
        </row>
        <row r="6686">
          <cell r="B6686">
            <v>34319</v>
          </cell>
          <cell r="C6686">
            <v>1</v>
          </cell>
          <cell r="D6686">
            <v>1</v>
          </cell>
          <cell r="Q6686">
            <v>2010</v>
          </cell>
          <cell r="R6686" t="str">
            <v>20103</v>
          </cell>
          <cell r="S6686">
            <v>40248</v>
          </cell>
          <cell r="T6686">
            <v>1888.05</v>
          </cell>
          <cell r="U6686">
            <v>1908.991935483871</v>
          </cell>
          <cell r="V6686">
            <v>1898.6836712328745</v>
          </cell>
        </row>
        <row r="6687">
          <cell r="B6687">
            <v>34320</v>
          </cell>
          <cell r="C6687">
            <v>1</v>
          </cell>
          <cell r="D6687">
            <v>1</v>
          </cell>
          <cell r="Q6687">
            <v>2010</v>
          </cell>
          <cell r="R6687" t="str">
            <v>20103</v>
          </cell>
          <cell r="S6687">
            <v>40249</v>
          </cell>
          <cell r="T6687">
            <v>1894.79</v>
          </cell>
          <cell r="U6687">
            <v>1908.991935483871</v>
          </cell>
          <cell r="V6687">
            <v>1898.6836712328745</v>
          </cell>
        </row>
        <row r="6688">
          <cell r="B6688">
            <v>34321</v>
          </cell>
          <cell r="C6688">
            <v>1</v>
          </cell>
          <cell r="D6688">
            <v>1</v>
          </cell>
          <cell r="Q6688">
            <v>2010</v>
          </cell>
          <cell r="R6688" t="str">
            <v>20103</v>
          </cell>
          <cell r="S6688">
            <v>40250</v>
          </cell>
          <cell r="T6688">
            <v>1892.99</v>
          </cell>
          <cell r="U6688">
            <v>1908.991935483871</v>
          </cell>
          <cell r="V6688">
            <v>1898.6836712328745</v>
          </cell>
        </row>
        <row r="6689">
          <cell r="B6689">
            <v>34322</v>
          </cell>
          <cell r="C6689">
            <v>1</v>
          </cell>
          <cell r="D6689">
            <v>1</v>
          </cell>
          <cell r="Q6689">
            <v>2010</v>
          </cell>
          <cell r="R6689" t="str">
            <v>20103</v>
          </cell>
          <cell r="S6689">
            <v>40251</v>
          </cell>
          <cell r="T6689">
            <v>1892.99</v>
          </cell>
          <cell r="U6689">
            <v>1908.991935483871</v>
          </cell>
          <cell r="V6689">
            <v>1898.6836712328745</v>
          </cell>
        </row>
        <row r="6690">
          <cell r="B6690">
            <v>34323</v>
          </cell>
          <cell r="C6690">
            <v>1</v>
          </cell>
          <cell r="D6690">
            <v>1</v>
          </cell>
          <cell r="Q6690">
            <v>2010</v>
          </cell>
          <cell r="R6690" t="str">
            <v>20103</v>
          </cell>
          <cell r="S6690">
            <v>40252</v>
          </cell>
          <cell r="T6690">
            <v>1892.99</v>
          </cell>
          <cell r="U6690">
            <v>1908.991935483871</v>
          </cell>
          <cell r="V6690">
            <v>1898.6836712328745</v>
          </cell>
        </row>
        <row r="6691">
          <cell r="B6691">
            <v>34324</v>
          </cell>
          <cell r="C6691">
            <v>1</v>
          </cell>
          <cell r="D6691">
            <v>1</v>
          </cell>
          <cell r="Q6691">
            <v>2010</v>
          </cell>
          <cell r="R6691" t="str">
            <v>20103</v>
          </cell>
          <cell r="S6691">
            <v>40253</v>
          </cell>
          <cell r="T6691">
            <v>1899.75</v>
          </cell>
          <cell r="U6691">
            <v>1908.991935483871</v>
          </cell>
          <cell r="V6691">
            <v>1898.6836712328745</v>
          </cell>
        </row>
        <row r="6692">
          <cell r="B6692">
            <v>34325</v>
          </cell>
          <cell r="C6692">
            <v>1</v>
          </cell>
          <cell r="D6692">
            <v>1</v>
          </cell>
          <cell r="Q6692">
            <v>2010</v>
          </cell>
          <cell r="R6692" t="str">
            <v>20103</v>
          </cell>
          <cell r="S6692">
            <v>40254</v>
          </cell>
          <cell r="T6692">
            <v>1896.15</v>
          </cell>
          <cell r="U6692">
            <v>1908.991935483871</v>
          </cell>
          <cell r="V6692">
            <v>1898.6836712328745</v>
          </cell>
        </row>
        <row r="6693">
          <cell r="B6693">
            <v>34326</v>
          </cell>
          <cell r="C6693">
            <v>1</v>
          </cell>
          <cell r="D6693">
            <v>1</v>
          </cell>
          <cell r="Q6693">
            <v>2010</v>
          </cell>
          <cell r="R6693" t="str">
            <v>20103</v>
          </cell>
          <cell r="S6693">
            <v>40255</v>
          </cell>
          <cell r="T6693">
            <v>1893.42</v>
          </cell>
          <cell r="U6693">
            <v>1908.991935483871</v>
          </cell>
          <cell r="V6693">
            <v>1898.6836712328745</v>
          </cell>
        </row>
        <row r="6694">
          <cell r="B6694">
            <v>34327</v>
          </cell>
          <cell r="C6694">
            <v>1</v>
          </cell>
          <cell r="D6694">
            <v>1</v>
          </cell>
          <cell r="Q6694">
            <v>2010</v>
          </cell>
          <cell r="R6694" t="str">
            <v>20103</v>
          </cell>
          <cell r="S6694">
            <v>40256</v>
          </cell>
          <cell r="T6694">
            <v>1900.55</v>
          </cell>
          <cell r="U6694">
            <v>1908.991935483871</v>
          </cell>
          <cell r="V6694">
            <v>1898.6836712328745</v>
          </cell>
        </row>
        <row r="6695">
          <cell r="B6695">
            <v>34328</v>
          </cell>
          <cell r="C6695">
            <v>1</v>
          </cell>
          <cell r="D6695">
            <v>1</v>
          </cell>
          <cell r="Q6695">
            <v>2010</v>
          </cell>
          <cell r="R6695" t="str">
            <v>20103</v>
          </cell>
          <cell r="S6695">
            <v>40257</v>
          </cell>
          <cell r="T6695">
            <v>1907.06</v>
          </cell>
          <cell r="U6695">
            <v>1908.991935483871</v>
          </cell>
          <cell r="V6695">
            <v>1898.6836712328745</v>
          </cell>
        </row>
        <row r="6696">
          <cell r="B6696">
            <v>34329</v>
          </cell>
          <cell r="C6696">
            <v>1</v>
          </cell>
          <cell r="D6696">
            <v>1</v>
          </cell>
          <cell r="Q6696">
            <v>2010</v>
          </cell>
          <cell r="R6696" t="str">
            <v>20103</v>
          </cell>
          <cell r="S6696">
            <v>40258</v>
          </cell>
          <cell r="T6696">
            <v>1907.06</v>
          </cell>
          <cell r="U6696">
            <v>1908.991935483871</v>
          </cell>
          <cell r="V6696">
            <v>1898.6836712328745</v>
          </cell>
        </row>
        <row r="6697">
          <cell r="B6697">
            <v>34330</v>
          </cell>
          <cell r="C6697">
            <v>1</v>
          </cell>
          <cell r="D6697">
            <v>1</v>
          </cell>
          <cell r="Q6697">
            <v>2010</v>
          </cell>
          <cell r="R6697" t="str">
            <v>20103</v>
          </cell>
          <cell r="S6697">
            <v>40259</v>
          </cell>
          <cell r="T6697">
            <v>1907.06</v>
          </cell>
          <cell r="U6697">
            <v>1908.991935483871</v>
          </cell>
          <cell r="V6697">
            <v>1898.6836712328745</v>
          </cell>
        </row>
        <row r="6698">
          <cell r="B6698">
            <v>34331</v>
          </cell>
          <cell r="C6698">
            <v>1</v>
          </cell>
          <cell r="D6698">
            <v>1</v>
          </cell>
          <cell r="Q6698">
            <v>2010</v>
          </cell>
          <cell r="R6698" t="str">
            <v>20103</v>
          </cell>
          <cell r="S6698">
            <v>40260</v>
          </cell>
          <cell r="T6698">
            <v>1907.06</v>
          </cell>
          <cell r="U6698">
            <v>1908.991935483871</v>
          </cell>
          <cell r="V6698">
            <v>1898.6836712328745</v>
          </cell>
        </row>
        <row r="6699">
          <cell r="B6699">
            <v>34332</v>
          </cell>
          <cell r="C6699">
            <v>1</v>
          </cell>
          <cell r="D6699">
            <v>1</v>
          </cell>
          <cell r="Q6699">
            <v>2010</v>
          </cell>
          <cell r="R6699" t="str">
            <v>20103</v>
          </cell>
          <cell r="S6699">
            <v>40261</v>
          </cell>
          <cell r="T6699">
            <v>1907.06</v>
          </cell>
          <cell r="U6699">
            <v>1908.991935483871</v>
          </cell>
          <cell r="V6699">
            <v>1898.6836712328745</v>
          </cell>
        </row>
        <row r="6700">
          <cell r="B6700">
            <v>34333</v>
          </cell>
          <cell r="C6700">
            <v>1</v>
          </cell>
          <cell r="D6700">
            <v>1</v>
          </cell>
          <cell r="Q6700">
            <v>2010</v>
          </cell>
          <cell r="R6700" t="str">
            <v>20103</v>
          </cell>
          <cell r="S6700">
            <v>40262</v>
          </cell>
          <cell r="T6700">
            <v>1923.41</v>
          </cell>
          <cell r="U6700">
            <v>1908.991935483871</v>
          </cell>
          <cell r="V6700">
            <v>1898.6836712328745</v>
          </cell>
        </row>
        <row r="6701">
          <cell r="B6701">
            <v>34334</v>
          </cell>
          <cell r="C6701">
            <v>1</v>
          </cell>
          <cell r="D6701">
            <v>1</v>
          </cell>
          <cell r="Q6701">
            <v>2010</v>
          </cell>
          <cell r="R6701" t="str">
            <v>20103</v>
          </cell>
          <cell r="S6701">
            <v>40263</v>
          </cell>
          <cell r="T6701">
            <v>1922.91</v>
          </cell>
          <cell r="U6701">
            <v>1908.991935483871</v>
          </cell>
          <cell r="V6701">
            <v>1898.6836712328745</v>
          </cell>
        </row>
        <row r="6702">
          <cell r="B6702">
            <v>34335</v>
          </cell>
          <cell r="C6702">
            <v>1</v>
          </cell>
          <cell r="D6702">
            <v>1</v>
          </cell>
          <cell r="Q6702">
            <v>2010</v>
          </cell>
          <cell r="R6702" t="str">
            <v>20103</v>
          </cell>
          <cell r="S6702">
            <v>40264</v>
          </cell>
          <cell r="T6702">
            <v>1933.4</v>
          </cell>
          <cell r="U6702">
            <v>1908.991935483871</v>
          </cell>
          <cell r="V6702">
            <v>1898.6836712328745</v>
          </cell>
        </row>
        <row r="6703">
          <cell r="B6703">
            <v>34336</v>
          </cell>
          <cell r="C6703">
            <v>1</v>
          </cell>
          <cell r="D6703">
            <v>1</v>
          </cell>
          <cell r="Q6703">
            <v>2010</v>
          </cell>
          <cell r="R6703" t="str">
            <v>20103</v>
          </cell>
          <cell r="S6703">
            <v>40265</v>
          </cell>
          <cell r="T6703">
            <v>1933.4</v>
          </cell>
          <cell r="U6703">
            <v>1908.991935483871</v>
          </cell>
          <cell r="V6703">
            <v>1898.6836712328745</v>
          </cell>
        </row>
        <row r="6704">
          <cell r="B6704">
            <v>34337</v>
          </cell>
          <cell r="C6704">
            <v>1</v>
          </cell>
          <cell r="D6704">
            <v>1</v>
          </cell>
          <cell r="Q6704">
            <v>2010</v>
          </cell>
          <cell r="R6704" t="str">
            <v>20103</v>
          </cell>
          <cell r="S6704">
            <v>40266</v>
          </cell>
          <cell r="T6704">
            <v>1933.4</v>
          </cell>
          <cell r="U6704">
            <v>1908.991935483871</v>
          </cell>
          <cell r="V6704">
            <v>1898.6836712328745</v>
          </cell>
        </row>
        <row r="6705">
          <cell r="B6705">
            <v>34338</v>
          </cell>
          <cell r="C6705">
            <v>1</v>
          </cell>
          <cell r="D6705">
            <v>1</v>
          </cell>
          <cell r="Q6705">
            <v>2010</v>
          </cell>
          <cell r="R6705" t="str">
            <v>20103</v>
          </cell>
          <cell r="S6705">
            <v>40267</v>
          </cell>
          <cell r="T6705">
            <v>1934.21</v>
          </cell>
          <cell r="U6705">
            <v>1908.991935483871</v>
          </cell>
          <cell r="V6705">
            <v>1898.6836712328745</v>
          </cell>
        </row>
        <row r="6706">
          <cell r="B6706">
            <v>34339</v>
          </cell>
          <cell r="C6706">
            <v>1</v>
          </cell>
          <cell r="D6706">
            <v>1</v>
          </cell>
          <cell r="Q6706">
            <v>2010</v>
          </cell>
          <cell r="R6706" t="str">
            <v>20103</v>
          </cell>
          <cell r="S6706">
            <v>40268</v>
          </cell>
          <cell r="T6706">
            <v>1928.59</v>
          </cell>
          <cell r="U6706">
            <v>1908.991935483871</v>
          </cell>
          <cell r="V6706">
            <v>1898.6836712328745</v>
          </cell>
        </row>
        <row r="6707">
          <cell r="B6707">
            <v>34340</v>
          </cell>
          <cell r="C6707">
            <v>1</v>
          </cell>
          <cell r="D6707">
            <v>1</v>
          </cell>
          <cell r="Q6707">
            <v>2010</v>
          </cell>
          <cell r="R6707" t="str">
            <v>20104</v>
          </cell>
          <cell r="S6707">
            <v>40269</v>
          </cell>
          <cell r="T6707">
            <v>1921.88</v>
          </cell>
          <cell r="U6707">
            <v>1937.4490000000003</v>
          </cell>
          <cell r="V6707">
            <v>1898.6836712328745</v>
          </cell>
        </row>
        <row r="6708">
          <cell r="B6708">
            <v>34341</v>
          </cell>
          <cell r="C6708">
            <v>1</v>
          </cell>
          <cell r="D6708">
            <v>1</v>
          </cell>
          <cell r="Q6708">
            <v>2010</v>
          </cell>
          <cell r="R6708" t="str">
            <v>20104</v>
          </cell>
          <cell r="S6708">
            <v>40270</v>
          </cell>
          <cell r="T6708">
            <v>1921.88</v>
          </cell>
          <cell r="U6708">
            <v>1937.4490000000003</v>
          </cell>
          <cell r="V6708">
            <v>1898.6836712328745</v>
          </cell>
        </row>
        <row r="6709">
          <cell r="B6709">
            <v>34342</v>
          </cell>
          <cell r="C6709">
            <v>1</v>
          </cell>
          <cell r="D6709">
            <v>1</v>
          </cell>
          <cell r="Q6709">
            <v>2010</v>
          </cell>
          <cell r="R6709" t="str">
            <v>20104</v>
          </cell>
          <cell r="S6709">
            <v>40271</v>
          </cell>
          <cell r="T6709">
            <v>1921.88</v>
          </cell>
          <cell r="U6709">
            <v>1937.4490000000003</v>
          </cell>
          <cell r="V6709">
            <v>1898.6836712328745</v>
          </cell>
        </row>
        <row r="6710">
          <cell r="B6710">
            <v>34343</v>
          </cell>
          <cell r="C6710">
            <v>1</v>
          </cell>
          <cell r="D6710">
            <v>1</v>
          </cell>
          <cell r="Q6710">
            <v>2010</v>
          </cell>
          <cell r="R6710" t="str">
            <v>20104</v>
          </cell>
          <cell r="S6710">
            <v>40272</v>
          </cell>
          <cell r="T6710">
            <v>1921.88</v>
          </cell>
          <cell r="U6710">
            <v>1937.4490000000003</v>
          </cell>
          <cell r="V6710">
            <v>1898.6836712328745</v>
          </cell>
        </row>
        <row r="6711">
          <cell r="B6711">
            <v>34344</v>
          </cell>
          <cell r="C6711">
            <v>1</v>
          </cell>
          <cell r="D6711">
            <v>1</v>
          </cell>
          <cell r="Q6711">
            <v>2010</v>
          </cell>
          <cell r="R6711" t="str">
            <v>20104</v>
          </cell>
          <cell r="S6711">
            <v>40273</v>
          </cell>
          <cell r="T6711">
            <v>1921.88</v>
          </cell>
          <cell r="U6711">
            <v>1937.4490000000003</v>
          </cell>
          <cell r="V6711">
            <v>1898.6836712328745</v>
          </cell>
        </row>
        <row r="6712">
          <cell r="B6712">
            <v>34345</v>
          </cell>
          <cell r="C6712">
            <v>1</v>
          </cell>
          <cell r="D6712">
            <v>1</v>
          </cell>
          <cell r="Q6712">
            <v>2010</v>
          </cell>
          <cell r="R6712" t="str">
            <v>20104</v>
          </cell>
          <cell r="S6712">
            <v>40274</v>
          </cell>
          <cell r="T6712">
            <v>1911.78</v>
          </cell>
          <cell r="U6712">
            <v>1937.4490000000003</v>
          </cell>
          <cell r="V6712">
            <v>1898.6836712328745</v>
          </cell>
        </row>
        <row r="6713">
          <cell r="B6713">
            <v>34346</v>
          </cell>
          <cell r="C6713">
            <v>1</v>
          </cell>
          <cell r="D6713">
            <v>1</v>
          </cell>
          <cell r="Q6713">
            <v>2010</v>
          </cell>
          <cell r="R6713" t="str">
            <v>20104</v>
          </cell>
          <cell r="S6713">
            <v>40275</v>
          </cell>
          <cell r="T6713">
            <v>1911.07</v>
          </cell>
          <cell r="U6713">
            <v>1937.4490000000003</v>
          </cell>
          <cell r="V6713">
            <v>1898.6836712328745</v>
          </cell>
        </row>
        <row r="6714">
          <cell r="B6714">
            <v>34347</v>
          </cell>
          <cell r="C6714">
            <v>1</v>
          </cell>
          <cell r="D6714">
            <v>1</v>
          </cell>
          <cell r="Q6714">
            <v>2010</v>
          </cell>
          <cell r="R6714" t="str">
            <v>20104</v>
          </cell>
          <cell r="S6714">
            <v>40276</v>
          </cell>
          <cell r="T6714">
            <v>1920.53</v>
          </cell>
          <cell r="U6714">
            <v>1937.4490000000003</v>
          </cell>
          <cell r="V6714">
            <v>1898.6836712328745</v>
          </cell>
        </row>
        <row r="6715">
          <cell r="B6715">
            <v>34348</v>
          </cell>
          <cell r="C6715">
            <v>1</v>
          </cell>
          <cell r="D6715">
            <v>1</v>
          </cell>
          <cell r="Q6715">
            <v>2010</v>
          </cell>
          <cell r="R6715" t="str">
            <v>20104</v>
          </cell>
          <cell r="S6715">
            <v>40277</v>
          </cell>
          <cell r="T6715">
            <v>1931.91</v>
          </cell>
          <cell r="U6715">
            <v>1937.4490000000003</v>
          </cell>
          <cell r="V6715">
            <v>1898.6836712328745</v>
          </cell>
        </row>
        <row r="6716">
          <cell r="B6716">
            <v>34349</v>
          </cell>
          <cell r="C6716">
            <v>1</v>
          </cell>
          <cell r="D6716">
            <v>1</v>
          </cell>
          <cell r="Q6716">
            <v>2010</v>
          </cell>
          <cell r="R6716" t="str">
            <v>20104</v>
          </cell>
          <cell r="S6716">
            <v>40278</v>
          </cell>
          <cell r="T6716">
            <v>1921.32</v>
          </cell>
          <cell r="U6716">
            <v>1937.4490000000003</v>
          </cell>
          <cell r="V6716">
            <v>1898.6836712328745</v>
          </cell>
        </row>
        <row r="6717">
          <cell r="B6717">
            <v>34350</v>
          </cell>
          <cell r="C6717">
            <v>1</v>
          </cell>
          <cell r="D6717">
            <v>1</v>
          </cell>
          <cell r="Q6717">
            <v>2010</v>
          </cell>
          <cell r="R6717" t="str">
            <v>20104</v>
          </cell>
          <cell r="S6717">
            <v>40279</v>
          </cell>
          <cell r="T6717">
            <v>1921.32</v>
          </cell>
          <cell r="U6717">
            <v>1937.4490000000003</v>
          </cell>
          <cell r="V6717">
            <v>1898.6836712328745</v>
          </cell>
        </row>
        <row r="6718">
          <cell r="B6718">
            <v>34351</v>
          </cell>
          <cell r="C6718">
            <v>1</v>
          </cell>
          <cell r="D6718">
            <v>1</v>
          </cell>
          <cell r="Q6718">
            <v>2010</v>
          </cell>
          <cell r="R6718" t="str">
            <v>20104</v>
          </cell>
          <cell r="S6718">
            <v>40280</v>
          </cell>
          <cell r="T6718">
            <v>1921.32</v>
          </cell>
          <cell r="U6718">
            <v>1937.4490000000003</v>
          </cell>
          <cell r="V6718">
            <v>1898.6836712328745</v>
          </cell>
        </row>
        <row r="6719">
          <cell r="B6719">
            <v>34352</v>
          </cell>
          <cell r="C6719">
            <v>1</v>
          </cell>
          <cell r="D6719">
            <v>1</v>
          </cell>
          <cell r="Q6719">
            <v>2010</v>
          </cell>
          <cell r="R6719" t="str">
            <v>20104</v>
          </cell>
          <cell r="S6719">
            <v>40281</v>
          </cell>
          <cell r="T6719">
            <v>1926.16</v>
          </cell>
          <cell r="U6719">
            <v>1937.4490000000003</v>
          </cell>
          <cell r="V6719">
            <v>1898.6836712328745</v>
          </cell>
        </row>
        <row r="6720">
          <cell r="B6720">
            <v>34353</v>
          </cell>
          <cell r="C6720">
            <v>1</v>
          </cell>
          <cell r="D6720">
            <v>1</v>
          </cell>
          <cell r="Q6720">
            <v>2010</v>
          </cell>
          <cell r="R6720" t="str">
            <v>20104</v>
          </cell>
          <cell r="S6720">
            <v>40282</v>
          </cell>
          <cell r="T6720">
            <v>1936.22</v>
          </cell>
          <cell r="U6720">
            <v>1937.4490000000003</v>
          </cell>
          <cell r="V6720">
            <v>1898.6836712328745</v>
          </cell>
        </row>
        <row r="6721">
          <cell r="B6721">
            <v>34354</v>
          </cell>
          <cell r="C6721">
            <v>1</v>
          </cell>
          <cell r="D6721">
            <v>1</v>
          </cell>
          <cell r="Q6721">
            <v>2010</v>
          </cell>
          <cell r="R6721" t="str">
            <v>20104</v>
          </cell>
          <cell r="S6721">
            <v>40283</v>
          </cell>
          <cell r="T6721">
            <v>1938.24</v>
          </cell>
          <cell r="U6721">
            <v>1937.4490000000003</v>
          </cell>
          <cell r="V6721">
            <v>1898.6836712328745</v>
          </cell>
        </row>
        <row r="6722">
          <cell r="B6722">
            <v>34355</v>
          </cell>
          <cell r="C6722">
            <v>1</v>
          </cell>
          <cell r="D6722">
            <v>1</v>
          </cell>
          <cell r="Q6722">
            <v>2010</v>
          </cell>
          <cell r="R6722" t="str">
            <v>20104</v>
          </cell>
          <cell r="S6722">
            <v>40284</v>
          </cell>
          <cell r="T6722">
            <v>1943.83</v>
          </cell>
          <cell r="U6722">
            <v>1937.4490000000003</v>
          </cell>
          <cell r="V6722">
            <v>1898.6836712328745</v>
          </cell>
        </row>
        <row r="6723">
          <cell r="B6723">
            <v>34356</v>
          </cell>
          <cell r="C6723">
            <v>1</v>
          </cell>
          <cell r="D6723">
            <v>1</v>
          </cell>
          <cell r="Q6723">
            <v>2010</v>
          </cell>
          <cell r="R6723" t="str">
            <v>20104</v>
          </cell>
          <cell r="S6723">
            <v>40285</v>
          </cell>
          <cell r="T6723">
            <v>1942.21</v>
          </cell>
          <cell r="U6723">
            <v>1937.4490000000003</v>
          </cell>
          <cell r="V6723">
            <v>1898.6836712328745</v>
          </cell>
        </row>
        <row r="6724">
          <cell r="B6724">
            <v>34357</v>
          </cell>
          <cell r="C6724">
            <v>1</v>
          </cell>
          <cell r="D6724">
            <v>1</v>
          </cell>
          <cell r="Q6724">
            <v>2010</v>
          </cell>
          <cell r="R6724" t="str">
            <v>20104</v>
          </cell>
          <cell r="S6724">
            <v>40286</v>
          </cell>
          <cell r="T6724">
            <v>1942.21</v>
          </cell>
          <cell r="U6724">
            <v>1937.4490000000003</v>
          </cell>
          <cell r="V6724">
            <v>1898.6836712328745</v>
          </cell>
        </row>
        <row r="6725">
          <cell r="B6725">
            <v>34358</v>
          </cell>
          <cell r="C6725">
            <v>1</v>
          </cell>
          <cell r="D6725">
            <v>1</v>
          </cell>
          <cell r="Q6725">
            <v>2010</v>
          </cell>
          <cell r="R6725" t="str">
            <v>20104</v>
          </cell>
          <cell r="S6725">
            <v>40287</v>
          </cell>
          <cell r="T6725">
            <v>1942.21</v>
          </cell>
          <cell r="U6725">
            <v>1937.4490000000003</v>
          </cell>
          <cell r="V6725">
            <v>1898.6836712328745</v>
          </cell>
        </row>
        <row r="6726">
          <cell r="B6726">
            <v>34359</v>
          </cell>
          <cell r="C6726">
            <v>1</v>
          </cell>
          <cell r="D6726">
            <v>1</v>
          </cell>
          <cell r="Q6726">
            <v>2010</v>
          </cell>
          <cell r="R6726" t="str">
            <v>20104</v>
          </cell>
          <cell r="S6726">
            <v>40288</v>
          </cell>
          <cell r="T6726">
            <v>1951.04</v>
          </cell>
          <cell r="U6726">
            <v>1937.4490000000003</v>
          </cell>
          <cell r="V6726">
            <v>1898.6836712328745</v>
          </cell>
        </row>
        <row r="6727">
          <cell r="B6727">
            <v>34360</v>
          </cell>
          <cell r="C6727">
            <v>1</v>
          </cell>
          <cell r="D6727">
            <v>1</v>
          </cell>
          <cell r="Q6727">
            <v>2010</v>
          </cell>
          <cell r="R6727" t="str">
            <v>20104</v>
          </cell>
          <cell r="S6727">
            <v>40289</v>
          </cell>
          <cell r="T6727">
            <v>1947.69</v>
          </cell>
          <cell r="U6727">
            <v>1937.4490000000003</v>
          </cell>
          <cell r="V6727">
            <v>1898.6836712328745</v>
          </cell>
        </row>
        <row r="6728">
          <cell r="B6728">
            <v>34361</v>
          </cell>
          <cell r="C6728">
            <v>1</v>
          </cell>
          <cell r="D6728">
            <v>1</v>
          </cell>
          <cell r="Q6728">
            <v>2010</v>
          </cell>
          <cell r="R6728" t="str">
            <v>20104</v>
          </cell>
          <cell r="S6728">
            <v>40290</v>
          </cell>
          <cell r="T6728">
            <v>1948.47</v>
          </cell>
          <cell r="U6728">
            <v>1937.4490000000003</v>
          </cell>
          <cell r="V6728">
            <v>1898.6836712328745</v>
          </cell>
        </row>
        <row r="6729">
          <cell r="B6729">
            <v>34362</v>
          </cell>
          <cell r="C6729">
            <v>1</v>
          </cell>
          <cell r="D6729">
            <v>1</v>
          </cell>
          <cell r="Q6729">
            <v>2010</v>
          </cell>
          <cell r="R6729" t="str">
            <v>20104</v>
          </cell>
          <cell r="S6729">
            <v>40291</v>
          </cell>
          <cell r="T6729">
            <v>1955.84</v>
          </cell>
          <cell r="U6729">
            <v>1937.4490000000003</v>
          </cell>
          <cell r="V6729">
            <v>1898.6836712328745</v>
          </cell>
        </row>
        <row r="6730">
          <cell r="B6730">
            <v>34363</v>
          </cell>
          <cell r="C6730">
            <v>1</v>
          </cell>
          <cell r="D6730">
            <v>1</v>
          </cell>
          <cell r="Q6730">
            <v>2010</v>
          </cell>
          <cell r="R6730" t="str">
            <v>20104</v>
          </cell>
          <cell r="S6730">
            <v>40292</v>
          </cell>
          <cell r="T6730">
            <v>1950.89</v>
          </cell>
          <cell r="U6730">
            <v>1937.4490000000003</v>
          </cell>
          <cell r="V6730">
            <v>1898.6836712328745</v>
          </cell>
        </row>
        <row r="6731">
          <cell r="B6731">
            <v>34364</v>
          </cell>
          <cell r="C6731">
            <v>1</v>
          </cell>
          <cell r="D6731">
            <v>1</v>
          </cell>
          <cell r="Q6731">
            <v>2010</v>
          </cell>
          <cell r="R6731" t="str">
            <v>20104</v>
          </cell>
          <cell r="S6731">
            <v>40293</v>
          </cell>
          <cell r="T6731">
            <v>1950.89</v>
          </cell>
          <cell r="U6731">
            <v>1937.4490000000003</v>
          </cell>
          <cell r="V6731">
            <v>1898.6836712328745</v>
          </cell>
        </row>
        <row r="6732">
          <cell r="B6732">
            <v>34365</v>
          </cell>
          <cell r="C6732">
            <v>1</v>
          </cell>
          <cell r="D6732">
            <v>1</v>
          </cell>
          <cell r="Q6732">
            <v>2010</v>
          </cell>
          <cell r="R6732" t="str">
            <v>20104</v>
          </cell>
          <cell r="S6732">
            <v>40294</v>
          </cell>
          <cell r="T6732">
            <v>1950.89</v>
          </cell>
          <cell r="U6732">
            <v>1937.4490000000003</v>
          </cell>
          <cell r="V6732">
            <v>1898.6836712328745</v>
          </cell>
        </row>
        <row r="6733">
          <cell r="B6733">
            <v>34366</v>
          </cell>
          <cell r="C6733">
            <v>1</v>
          </cell>
          <cell r="D6733">
            <v>1</v>
          </cell>
          <cell r="Q6733">
            <v>2010</v>
          </cell>
          <cell r="R6733" t="str">
            <v>20104</v>
          </cell>
          <cell r="S6733">
            <v>40295</v>
          </cell>
          <cell r="T6733">
            <v>1943.41</v>
          </cell>
          <cell r="U6733">
            <v>1937.4490000000003</v>
          </cell>
          <cell r="V6733">
            <v>1898.6836712328745</v>
          </cell>
        </row>
        <row r="6734">
          <cell r="B6734">
            <v>34367</v>
          </cell>
          <cell r="C6734">
            <v>1</v>
          </cell>
          <cell r="D6734">
            <v>1</v>
          </cell>
          <cell r="Q6734">
            <v>2010</v>
          </cell>
          <cell r="R6734" t="str">
            <v>20104</v>
          </cell>
          <cell r="S6734">
            <v>40296</v>
          </cell>
          <cell r="T6734">
            <v>1961.82</v>
          </cell>
          <cell r="U6734">
            <v>1937.4490000000003</v>
          </cell>
          <cell r="V6734">
            <v>1898.6836712328745</v>
          </cell>
        </row>
        <row r="6735">
          <cell r="B6735">
            <v>34368</v>
          </cell>
          <cell r="C6735">
            <v>1</v>
          </cell>
          <cell r="D6735">
            <v>1</v>
          </cell>
          <cell r="Q6735">
            <v>2010</v>
          </cell>
          <cell r="R6735" t="str">
            <v>20104</v>
          </cell>
          <cell r="S6735">
            <v>40297</v>
          </cell>
          <cell r="T6735">
            <v>1973.05</v>
          </cell>
          <cell r="U6735">
            <v>1937.4490000000003</v>
          </cell>
          <cell r="V6735">
            <v>1898.6836712328745</v>
          </cell>
        </row>
        <row r="6736">
          <cell r="B6736">
            <v>34369</v>
          </cell>
          <cell r="C6736">
            <v>1</v>
          </cell>
          <cell r="D6736">
            <v>1</v>
          </cell>
          <cell r="Q6736">
            <v>2010</v>
          </cell>
          <cell r="R6736" t="str">
            <v>20104</v>
          </cell>
          <cell r="S6736">
            <v>40298</v>
          </cell>
          <cell r="T6736">
            <v>1969.75</v>
          </cell>
          <cell r="U6736">
            <v>1937.4490000000003</v>
          </cell>
          <cell r="V6736">
            <v>1898.6836712328745</v>
          </cell>
        </row>
        <row r="6737">
          <cell r="B6737">
            <v>34370</v>
          </cell>
          <cell r="C6737">
            <v>1</v>
          </cell>
          <cell r="D6737">
            <v>1</v>
          </cell>
          <cell r="Q6737">
            <v>2010</v>
          </cell>
          <cell r="R6737" t="str">
            <v>20105</v>
          </cell>
          <cell r="S6737">
            <v>40299</v>
          </cell>
          <cell r="T6737">
            <v>1950.44</v>
          </cell>
          <cell r="U6737">
            <v>1983.5932258064518</v>
          </cell>
          <cell r="V6737">
            <v>1898.6836712328745</v>
          </cell>
        </row>
        <row r="6738">
          <cell r="B6738">
            <v>34371</v>
          </cell>
          <cell r="C6738">
            <v>1</v>
          </cell>
          <cell r="D6738">
            <v>1</v>
          </cell>
          <cell r="Q6738">
            <v>2010</v>
          </cell>
          <cell r="R6738" t="str">
            <v>20105</v>
          </cell>
          <cell r="S6738">
            <v>40300</v>
          </cell>
          <cell r="T6738">
            <v>1950.44</v>
          </cell>
          <cell r="U6738">
            <v>1983.5932258064518</v>
          </cell>
          <cell r="V6738">
            <v>1898.6836712328745</v>
          </cell>
        </row>
        <row r="6739">
          <cell r="B6739">
            <v>34372</v>
          </cell>
          <cell r="C6739">
            <v>1</v>
          </cell>
          <cell r="D6739">
            <v>1</v>
          </cell>
          <cell r="Q6739">
            <v>2010</v>
          </cell>
          <cell r="R6739" t="str">
            <v>20105</v>
          </cell>
          <cell r="S6739">
            <v>40301</v>
          </cell>
          <cell r="T6739">
            <v>1950.44</v>
          </cell>
          <cell r="U6739">
            <v>1983.5932258064518</v>
          </cell>
          <cell r="V6739">
            <v>1898.6836712328745</v>
          </cell>
        </row>
        <row r="6740">
          <cell r="B6740">
            <v>34373</v>
          </cell>
          <cell r="C6740">
            <v>1</v>
          </cell>
          <cell r="D6740">
            <v>1</v>
          </cell>
          <cell r="Q6740">
            <v>2010</v>
          </cell>
          <cell r="R6740" t="str">
            <v>20105</v>
          </cell>
          <cell r="S6740">
            <v>40302</v>
          </cell>
          <cell r="T6740">
            <v>1973.42</v>
          </cell>
          <cell r="U6740">
            <v>1983.5932258064518</v>
          </cell>
          <cell r="V6740">
            <v>1898.6836712328745</v>
          </cell>
        </row>
        <row r="6741">
          <cell r="B6741">
            <v>34374</v>
          </cell>
          <cell r="C6741">
            <v>1</v>
          </cell>
          <cell r="D6741">
            <v>1</v>
          </cell>
          <cell r="Q6741">
            <v>2010</v>
          </cell>
          <cell r="R6741" t="str">
            <v>20105</v>
          </cell>
          <cell r="S6741">
            <v>40303</v>
          </cell>
          <cell r="T6741">
            <v>1988.47</v>
          </cell>
          <cell r="U6741">
            <v>1983.5932258064518</v>
          </cell>
          <cell r="V6741">
            <v>1898.6836712328745</v>
          </cell>
        </row>
        <row r="6742">
          <cell r="B6742">
            <v>34375</v>
          </cell>
          <cell r="C6742">
            <v>1</v>
          </cell>
          <cell r="D6742">
            <v>1</v>
          </cell>
          <cell r="Q6742">
            <v>2010</v>
          </cell>
          <cell r="R6742" t="str">
            <v>20105</v>
          </cell>
          <cell r="S6742">
            <v>40304</v>
          </cell>
          <cell r="T6742">
            <v>2003.37</v>
          </cell>
          <cell r="U6742">
            <v>1983.5932258064518</v>
          </cell>
          <cell r="V6742">
            <v>1898.6836712328745</v>
          </cell>
        </row>
        <row r="6743">
          <cell r="B6743">
            <v>34376</v>
          </cell>
          <cell r="C6743">
            <v>1</v>
          </cell>
          <cell r="D6743">
            <v>1</v>
          </cell>
          <cell r="Q6743">
            <v>2010</v>
          </cell>
          <cell r="R6743" t="str">
            <v>20105</v>
          </cell>
          <cell r="S6743">
            <v>40305</v>
          </cell>
          <cell r="T6743">
            <v>2010.13</v>
          </cell>
          <cell r="U6743">
            <v>1983.5932258064518</v>
          </cell>
          <cell r="V6743">
            <v>1898.6836712328745</v>
          </cell>
        </row>
        <row r="6744">
          <cell r="B6744">
            <v>34377</v>
          </cell>
          <cell r="C6744">
            <v>1</v>
          </cell>
          <cell r="D6744">
            <v>1</v>
          </cell>
          <cell r="Q6744">
            <v>2010</v>
          </cell>
          <cell r="R6744" t="str">
            <v>20105</v>
          </cell>
          <cell r="S6744">
            <v>40306</v>
          </cell>
          <cell r="T6744">
            <v>2029.54</v>
          </cell>
          <cell r="U6744">
            <v>1983.5932258064518</v>
          </cell>
          <cell r="V6744">
            <v>1898.6836712328745</v>
          </cell>
        </row>
        <row r="6745">
          <cell r="B6745">
            <v>34378</v>
          </cell>
          <cell r="C6745">
            <v>1</v>
          </cell>
          <cell r="D6745">
            <v>1</v>
          </cell>
          <cell r="Q6745">
            <v>2010</v>
          </cell>
          <cell r="R6745" t="str">
            <v>20105</v>
          </cell>
          <cell r="S6745">
            <v>40307</v>
          </cell>
          <cell r="T6745">
            <v>2029.54</v>
          </cell>
          <cell r="U6745">
            <v>1983.5932258064518</v>
          </cell>
          <cell r="V6745">
            <v>1898.6836712328745</v>
          </cell>
        </row>
        <row r="6746">
          <cell r="B6746">
            <v>34379</v>
          </cell>
          <cell r="C6746">
            <v>1</v>
          </cell>
          <cell r="D6746">
            <v>1</v>
          </cell>
          <cell r="Q6746">
            <v>2010</v>
          </cell>
          <cell r="R6746" t="str">
            <v>20105</v>
          </cell>
          <cell r="S6746">
            <v>40308</v>
          </cell>
          <cell r="T6746">
            <v>2029.54</v>
          </cell>
          <cell r="U6746">
            <v>1983.5932258064518</v>
          </cell>
          <cell r="V6746">
            <v>1898.6836712328745</v>
          </cell>
        </row>
        <row r="6747">
          <cell r="B6747">
            <v>34380</v>
          </cell>
          <cell r="C6747">
            <v>1</v>
          </cell>
          <cell r="D6747">
            <v>1</v>
          </cell>
          <cell r="Q6747">
            <v>2010</v>
          </cell>
          <cell r="R6747" t="str">
            <v>20105</v>
          </cell>
          <cell r="S6747">
            <v>40309</v>
          </cell>
          <cell r="T6747">
            <v>1988.32</v>
          </cell>
          <cell r="U6747">
            <v>1983.5932258064518</v>
          </cell>
          <cell r="V6747">
            <v>1898.6836712328745</v>
          </cell>
        </row>
        <row r="6748">
          <cell r="B6748">
            <v>34381</v>
          </cell>
          <cell r="C6748">
            <v>1</v>
          </cell>
          <cell r="D6748">
            <v>1</v>
          </cell>
          <cell r="Q6748">
            <v>2010</v>
          </cell>
          <cell r="R6748" t="str">
            <v>20105</v>
          </cell>
          <cell r="S6748">
            <v>40310</v>
          </cell>
          <cell r="T6748">
            <v>1980.5</v>
          </cell>
          <cell r="U6748">
            <v>1983.5932258064518</v>
          </cell>
          <cell r="V6748">
            <v>1898.6836712328745</v>
          </cell>
        </row>
        <row r="6749">
          <cell r="B6749">
            <v>34382</v>
          </cell>
          <cell r="C6749">
            <v>1</v>
          </cell>
          <cell r="D6749">
            <v>1</v>
          </cell>
          <cell r="Q6749">
            <v>2010</v>
          </cell>
          <cell r="R6749" t="str">
            <v>20105</v>
          </cell>
          <cell r="S6749">
            <v>40311</v>
          </cell>
          <cell r="T6749">
            <v>1966.36</v>
          </cell>
          <cell r="U6749">
            <v>1983.5932258064518</v>
          </cell>
          <cell r="V6749">
            <v>1898.6836712328745</v>
          </cell>
        </row>
        <row r="6750">
          <cell r="B6750">
            <v>34383</v>
          </cell>
          <cell r="C6750">
            <v>1</v>
          </cell>
          <cell r="D6750">
            <v>1</v>
          </cell>
          <cell r="Q6750">
            <v>2010</v>
          </cell>
          <cell r="R6750" t="str">
            <v>20105</v>
          </cell>
          <cell r="S6750">
            <v>40312</v>
          </cell>
          <cell r="T6750">
            <v>1959.62</v>
          </cell>
          <cell r="U6750">
            <v>1983.5932258064518</v>
          </cell>
          <cell r="V6750">
            <v>1898.6836712328745</v>
          </cell>
        </row>
        <row r="6751">
          <cell r="B6751">
            <v>34384</v>
          </cell>
          <cell r="C6751">
            <v>1</v>
          </cell>
          <cell r="D6751">
            <v>1</v>
          </cell>
          <cell r="Q6751">
            <v>2010</v>
          </cell>
          <cell r="R6751" t="str">
            <v>20105</v>
          </cell>
          <cell r="S6751">
            <v>40313</v>
          </cell>
          <cell r="T6751">
            <v>1968.1</v>
          </cell>
          <cell r="U6751">
            <v>1983.5932258064518</v>
          </cell>
          <cell r="V6751">
            <v>1898.6836712328745</v>
          </cell>
        </row>
        <row r="6752">
          <cell r="B6752">
            <v>34385</v>
          </cell>
          <cell r="C6752">
            <v>1</v>
          </cell>
          <cell r="D6752">
            <v>1</v>
          </cell>
          <cell r="Q6752">
            <v>2010</v>
          </cell>
          <cell r="R6752" t="str">
            <v>20105</v>
          </cell>
          <cell r="S6752">
            <v>40314</v>
          </cell>
          <cell r="T6752">
            <v>1968.1</v>
          </cell>
          <cell r="U6752">
            <v>1983.5932258064518</v>
          </cell>
          <cell r="V6752">
            <v>1898.6836712328745</v>
          </cell>
        </row>
        <row r="6753">
          <cell r="B6753">
            <v>34386</v>
          </cell>
          <cell r="C6753">
            <v>1</v>
          </cell>
          <cell r="D6753">
            <v>1</v>
          </cell>
          <cell r="Q6753">
            <v>2010</v>
          </cell>
          <cell r="R6753" t="str">
            <v>20105</v>
          </cell>
          <cell r="S6753">
            <v>40315</v>
          </cell>
          <cell r="T6753">
            <v>1968.1</v>
          </cell>
          <cell r="U6753">
            <v>1983.5932258064518</v>
          </cell>
          <cell r="V6753">
            <v>1898.6836712328745</v>
          </cell>
        </row>
        <row r="6754">
          <cell r="B6754">
            <v>34387</v>
          </cell>
          <cell r="C6754">
            <v>1</v>
          </cell>
          <cell r="D6754">
            <v>1</v>
          </cell>
          <cell r="Q6754">
            <v>2010</v>
          </cell>
          <cell r="R6754" t="str">
            <v>20105</v>
          </cell>
          <cell r="S6754">
            <v>40316</v>
          </cell>
          <cell r="T6754">
            <v>1968.1</v>
          </cell>
          <cell r="U6754">
            <v>1983.5932258064518</v>
          </cell>
          <cell r="V6754">
            <v>1898.6836712328745</v>
          </cell>
        </row>
        <row r="6755">
          <cell r="B6755">
            <v>34388</v>
          </cell>
          <cell r="C6755">
            <v>1</v>
          </cell>
          <cell r="D6755">
            <v>1</v>
          </cell>
          <cell r="Q6755">
            <v>2010</v>
          </cell>
          <cell r="R6755" t="str">
            <v>20105</v>
          </cell>
          <cell r="S6755">
            <v>40317</v>
          </cell>
          <cell r="T6755">
            <v>1976.46</v>
          </cell>
          <cell r="U6755">
            <v>1983.5932258064518</v>
          </cell>
          <cell r="V6755">
            <v>1898.6836712328745</v>
          </cell>
        </row>
        <row r="6756">
          <cell r="B6756">
            <v>34389</v>
          </cell>
          <cell r="C6756">
            <v>1</v>
          </cell>
          <cell r="D6756">
            <v>1</v>
          </cell>
          <cell r="Q6756">
            <v>2010</v>
          </cell>
          <cell r="R6756" t="str">
            <v>20105</v>
          </cell>
          <cell r="S6756">
            <v>40318</v>
          </cell>
          <cell r="T6756">
            <v>1997.09</v>
          </cell>
          <cell r="U6756">
            <v>1983.5932258064518</v>
          </cell>
          <cell r="V6756">
            <v>1898.6836712328745</v>
          </cell>
        </row>
        <row r="6757">
          <cell r="B6757">
            <v>34390</v>
          </cell>
          <cell r="C6757">
            <v>1</v>
          </cell>
          <cell r="D6757">
            <v>1</v>
          </cell>
          <cell r="Q6757">
            <v>2010</v>
          </cell>
          <cell r="R6757" t="str">
            <v>20105</v>
          </cell>
          <cell r="S6757">
            <v>40319</v>
          </cell>
          <cell r="T6757">
            <v>2017.68</v>
          </cell>
          <cell r="U6757">
            <v>1983.5932258064518</v>
          </cell>
          <cell r="V6757">
            <v>1898.6836712328745</v>
          </cell>
        </row>
        <row r="6758">
          <cell r="B6758">
            <v>34391</v>
          </cell>
          <cell r="C6758">
            <v>1</v>
          </cell>
          <cell r="D6758">
            <v>1</v>
          </cell>
          <cell r="Q6758">
            <v>2010</v>
          </cell>
          <cell r="R6758" t="str">
            <v>20105</v>
          </cell>
          <cell r="S6758">
            <v>40320</v>
          </cell>
          <cell r="T6758">
            <v>1998.42</v>
          </cell>
          <cell r="U6758">
            <v>1983.5932258064518</v>
          </cell>
          <cell r="V6758">
            <v>1898.6836712328745</v>
          </cell>
        </row>
        <row r="6759">
          <cell r="B6759">
            <v>34392</v>
          </cell>
          <cell r="C6759">
            <v>1</v>
          </cell>
          <cell r="D6759">
            <v>1</v>
          </cell>
          <cell r="Q6759">
            <v>2010</v>
          </cell>
          <cell r="R6759" t="str">
            <v>20105</v>
          </cell>
          <cell r="S6759">
            <v>40321</v>
          </cell>
          <cell r="T6759">
            <v>1998.42</v>
          </cell>
          <cell r="U6759">
            <v>1983.5932258064518</v>
          </cell>
          <cell r="V6759">
            <v>1898.6836712328745</v>
          </cell>
        </row>
        <row r="6760">
          <cell r="B6760">
            <v>34393</v>
          </cell>
          <cell r="C6760">
            <v>1</v>
          </cell>
          <cell r="D6760">
            <v>1</v>
          </cell>
          <cell r="Q6760">
            <v>2010</v>
          </cell>
          <cell r="R6760" t="str">
            <v>20105</v>
          </cell>
          <cell r="S6760">
            <v>40322</v>
          </cell>
          <cell r="T6760">
            <v>1998.42</v>
          </cell>
          <cell r="U6760">
            <v>1983.5932258064518</v>
          </cell>
          <cell r="V6760">
            <v>1898.6836712328745</v>
          </cell>
        </row>
        <row r="6761">
          <cell r="B6761">
            <v>34394</v>
          </cell>
          <cell r="C6761">
            <v>1</v>
          </cell>
          <cell r="D6761">
            <v>1</v>
          </cell>
          <cell r="Q6761">
            <v>2010</v>
          </cell>
          <cell r="R6761" t="str">
            <v>20105</v>
          </cell>
          <cell r="S6761">
            <v>40323</v>
          </cell>
          <cell r="T6761">
            <v>1975.01</v>
          </cell>
          <cell r="U6761">
            <v>1983.5932258064518</v>
          </cell>
          <cell r="V6761">
            <v>1898.6836712328745</v>
          </cell>
        </row>
        <row r="6762">
          <cell r="B6762">
            <v>34395</v>
          </cell>
          <cell r="C6762">
            <v>1</v>
          </cell>
          <cell r="D6762">
            <v>1</v>
          </cell>
          <cell r="Q6762">
            <v>2010</v>
          </cell>
          <cell r="R6762" t="str">
            <v>20105</v>
          </cell>
          <cell r="S6762">
            <v>40324</v>
          </cell>
          <cell r="T6762">
            <v>1989.51</v>
          </cell>
          <cell r="U6762">
            <v>1983.5932258064518</v>
          </cell>
          <cell r="V6762">
            <v>1898.6836712328745</v>
          </cell>
        </row>
        <row r="6763">
          <cell r="B6763">
            <v>34396</v>
          </cell>
          <cell r="C6763">
            <v>1</v>
          </cell>
          <cell r="D6763">
            <v>1</v>
          </cell>
          <cell r="Q6763">
            <v>2010</v>
          </cell>
          <cell r="R6763" t="str">
            <v>20105</v>
          </cell>
          <cell r="S6763">
            <v>40325</v>
          </cell>
          <cell r="T6763">
            <v>1976.4</v>
          </cell>
          <cell r="U6763">
            <v>1983.5932258064518</v>
          </cell>
          <cell r="V6763">
            <v>1898.6836712328745</v>
          </cell>
        </row>
        <row r="6764">
          <cell r="B6764">
            <v>34397</v>
          </cell>
          <cell r="C6764">
            <v>1</v>
          </cell>
          <cell r="D6764">
            <v>1</v>
          </cell>
          <cell r="Q6764">
            <v>2010</v>
          </cell>
          <cell r="R6764" t="str">
            <v>20105</v>
          </cell>
          <cell r="S6764">
            <v>40326</v>
          </cell>
          <cell r="T6764">
            <v>1966.8</v>
          </cell>
          <cell r="U6764">
            <v>1983.5932258064518</v>
          </cell>
          <cell r="V6764">
            <v>1898.6836712328745</v>
          </cell>
        </row>
        <row r="6765">
          <cell r="B6765">
            <v>34398</v>
          </cell>
          <cell r="C6765">
            <v>1</v>
          </cell>
          <cell r="D6765">
            <v>1</v>
          </cell>
          <cell r="Q6765">
            <v>2010</v>
          </cell>
          <cell r="R6765" t="str">
            <v>20105</v>
          </cell>
          <cell r="S6765">
            <v>40327</v>
          </cell>
          <cell r="T6765">
            <v>1971.55</v>
          </cell>
          <cell r="U6765">
            <v>1983.5932258064518</v>
          </cell>
          <cell r="V6765">
            <v>1898.6836712328745</v>
          </cell>
        </row>
        <row r="6766">
          <cell r="B6766">
            <v>34399</v>
          </cell>
          <cell r="C6766">
            <v>1</v>
          </cell>
          <cell r="D6766">
            <v>1</v>
          </cell>
          <cell r="Q6766">
            <v>2010</v>
          </cell>
          <cell r="R6766" t="str">
            <v>20105</v>
          </cell>
          <cell r="S6766">
            <v>40328</v>
          </cell>
          <cell r="T6766">
            <v>1971.55</v>
          </cell>
          <cell r="U6766">
            <v>1983.5932258064518</v>
          </cell>
          <cell r="V6766">
            <v>1898.6836712328745</v>
          </cell>
        </row>
        <row r="6767">
          <cell r="B6767">
            <v>34400</v>
          </cell>
          <cell r="C6767">
            <v>1</v>
          </cell>
          <cell r="D6767">
            <v>1</v>
          </cell>
          <cell r="Q6767">
            <v>2010</v>
          </cell>
          <cell r="R6767" t="str">
            <v>20105</v>
          </cell>
          <cell r="S6767">
            <v>40329</v>
          </cell>
          <cell r="T6767">
            <v>1971.55</v>
          </cell>
          <cell r="U6767">
            <v>1983.5932258064518</v>
          </cell>
          <cell r="V6767">
            <v>1898.6836712328745</v>
          </cell>
        </row>
        <row r="6768">
          <cell r="B6768">
            <v>34401</v>
          </cell>
          <cell r="C6768">
            <v>1</v>
          </cell>
          <cell r="D6768">
            <v>1</v>
          </cell>
          <cell r="Q6768">
            <v>2010</v>
          </cell>
          <cell r="R6768" t="str">
            <v>20106</v>
          </cell>
          <cell r="S6768">
            <v>40330</v>
          </cell>
          <cell r="T6768">
            <v>1971.55</v>
          </cell>
          <cell r="U6768">
            <v>1926.8460000000002</v>
          </cell>
          <cell r="V6768">
            <v>1898.6836712328745</v>
          </cell>
        </row>
        <row r="6769">
          <cell r="B6769">
            <v>34402</v>
          </cell>
          <cell r="C6769">
            <v>1</v>
          </cell>
          <cell r="D6769">
            <v>1</v>
          </cell>
          <cell r="Q6769">
            <v>2010</v>
          </cell>
          <cell r="R6769" t="str">
            <v>20106</v>
          </cell>
          <cell r="S6769">
            <v>40331</v>
          </cell>
          <cell r="T6769">
            <v>1971.45</v>
          </cell>
          <cell r="U6769">
            <v>1926.8460000000002</v>
          </cell>
          <cell r="V6769">
            <v>1898.6836712328745</v>
          </cell>
        </row>
        <row r="6770">
          <cell r="B6770">
            <v>34403</v>
          </cell>
          <cell r="C6770">
            <v>1</v>
          </cell>
          <cell r="D6770">
            <v>1</v>
          </cell>
          <cell r="Q6770">
            <v>2010</v>
          </cell>
          <cell r="R6770" t="str">
            <v>20106</v>
          </cell>
          <cell r="S6770">
            <v>40332</v>
          </cell>
          <cell r="T6770">
            <v>1963.36</v>
          </cell>
          <cell r="U6770">
            <v>1926.8460000000002</v>
          </cell>
          <cell r="V6770">
            <v>1898.6836712328745</v>
          </cell>
        </row>
        <row r="6771">
          <cell r="B6771">
            <v>34404</v>
          </cell>
          <cell r="C6771">
            <v>1</v>
          </cell>
          <cell r="D6771">
            <v>1</v>
          </cell>
          <cell r="Q6771">
            <v>2010</v>
          </cell>
          <cell r="R6771" t="str">
            <v>20106</v>
          </cell>
          <cell r="S6771">
            <v>40333</v>
          </cell>
          <cell r="T6771">
            <v>1961.47</v>
          </cell>
          <cell r="U6771">
            <v>1926.8460000000002</v>
          </cell>
          <cell r="V6771">
            <v>1898.6836712328745</v>
          </cell>
        </row>
        <row r="6772">
          <cell r="B6772">
            <v>34405</v>
          </cell>
          <cell r="C6772">
            <v>1</v>
          </cell>
          <cell r="D6772">
            <v>1</v>
          </cell>
          <cell r="Q6772">
            <v>2010</v>
          </cell>
          <cell r="R6772" t="str">
            <v>20106</v>
          </cell>
          <cell r="S6772">
            <v>40334</v>
          </cell>
          <cell r="T6772">
            <v>1965.83</v>
          </cell>
          <cell r="U6772">
            <v>1926.8460000000002</v>
          </cell>
          <cell r="V6772">
            <v>1898.6836712328745</v>
          </cell>
        </row>
        <row r="6773">
          <cell r="B6773">
            <v>34406</v>
          </cell>
          <cell r="C6773">
            <v>1</v>
          </cell>
          <cell r="D6773">
            <v>1</v>
          </cell>
          <cell r="Q6773">
            <v>2010</v>
          </cell>
          <cell r="R6773" t="str">
            <v>20106</v>
          </cell>
          <cell r="S6773">
            <v>40335</v>
          </cell>
          <cell r="T6773">
            <v>1965.83</v>
          </cell>
          <cell r="U6773">
            <v>1926.8460000000002</v>
          </cell>
          <cell r="V6773">
            <v>1898.6836712328745</v>
          </cell>
        </row>
        <row r="6774">
          <cell r="B6774">
            <v>34407</v>
          </cell>
          <cell r="C6774">
            <v>1</v>
          </cell>
          <cell r="D6774">
            <v>1</v>
          </cell>
          <cell r="Q6774">
            <v>2010</v>
          </cell>
          <cell r="R6774" t="str">
            <v>20106</v>
          </cell>
          <cell r="S6774">
            <v>40336</v>
          </cell>
          <cell r="T6774">
            <v>1965.83</v>
          </cell>
          <cell r="U6774">
            <v>1926.8460000000002</v>
          </cell>
          <cell r="V6774">
            <v>1898.6836712328745</v>
          </cell>
        </row>
        <row r="6775">
          <cell r="B6775">
            <v>34408</v>
          </cell>
          <cell r="C6775">
            <v>1</v>
          </cell>
          <cell r="D6775">
            <v>1</v>
          </cell>
          <cell r="Q6775">
            <v>2010</v>
          </cell>
          <cell r="R6775" t="str">
            <v>20106</v>
          </cell>
          <cell r="S6775">
            <v>40337</v>
          </cell>
          <cell r="T6775">
            <v>1965.83</v>
          </cell>
          <cell r="U6775">
            <v>1926.8460000000002</v>
          </cell>
          <cell r="V6775">
            <v>1898.6836712328745</v>
          </cell>
        </row>
        <row r="6776">
          <cell r="B6776">
            <v>34409</v>
          </cell>
          <cell r="C6776">
            <v>1</v>
          </cell>
          <cell r="D6776">
            <v>1</v>
          </cell>
          <cell r="Q6776">
            <v>2010</v>
          </cell>
          <cell r="R6776" t="str">
            <v>20106</v>
          </cell>
          <cell r="S6776">
            <v>40338</v>
          </cell>
          <cell r="T6776">
            <v>1960.5</v>
          </cell>
          <cell r="U6776">
            <v>1926.8460000000002</v>
          </cell>
          <cell r="V6776">
            <v>1898.6836712328745</v>
          </cell>
        </row>
        <row r="6777">
          <cell r="B6777">
            <v>34410</v>
          </cell>
          <cell r="C6777">
            <v>1</v>
          </cell>
          <cell r="D6777">
            <v>1</v>
          </cell>
          <cell r="Q6777">
            <v>2010</v>
          </cell>
          <cell r="R6777" t="str">
            <v>20106</v>
          </cell>
          <cell r="S6777">
            <v>40339</v>
          </cell>
          <cell r="T6777">
            <v>1943.41</v>
          </cell>
          <cell r="U6777">
            <v>1926.8460000000002</v>
          </cell>
          <cell r="V6777">
            <v>1898.6836712328745</v>
          </cell>
        </row>
        <row r="6778">
          <cell r="B6778">
            <v>34411</v>
          </cell>
          <cell r="C6778">
            <v>1</v>
          </cell>
          <cell r="D6778">
            <v>1</v>
          </cell>
          <cell r="Q6778">
            <v>2010</v>
          </cell>
          <cell r="R6778" t="str">
            <v>20106</v>
          </cell>
          <cell r="S6778">
            <v>40340</v>
          </cell>
          <cell r="T6778">
            <v>1928.83</v>
          </cell>
          <cell r="U6778">
            <v>1926.8460000000002</v>
          </cell>
          <cell r="V6778">
            <v>1898.6836712328745</v>
          </cell>
        </row>
        <row r="6779">
          <cell r="B6779">
            <v>34412</v>
          </cell>
          <cell r="C6779">
            <v>1</v>
          </cell>
          <cell r="D6779">
            <v>1</v>
          </cell>
          <cell r="Q6779">
            <v>2010</v>
          </cell>
          <cell r="R6779" t="str">
            <v>20106</v>
          </cell>
          <cell r="S6779">
            <v>40341</v>
          </cell>
          <cell r="T6779">
            <v>1925.35</v>
          </cell>
          <cell r="U6779">
            <v>1926.8460000000002</v>
          </cell>
          <cell r="V6779">
            <v>1898.6836712328745</v>
          </cell>
        </row>
        <row r="6780">
          <cell r="B6780">
            <v>34413</v>
          </cell>
          <cell r="C6780">
            <v>1</v>
          </cell>
          <cell r="D6780">
            <v>1</v>
          </cell>
          <cell r="Q6780">
            <v>2010</v>
          </cell>
          <cell r="R6780" t="str">
            <v>20106</v>
          </cell>
          <cell r="S6780">
            <v>40342</v>
          </cell>
          <cell r="T6780">
            <v>1925.35</v>
          </cell>
          <cell r="U6780">
            <v>1926.8460000000002</v>
          </cell>
          <cell r="V6780">
            <v>1898.6836712328745</v>
          </cell>
        </row>
        <row r="6781">
          <cell r="B6781">
            <v>34414</v>
          </cell>
          <cell r="C6781">
            <v>1</v>
          </cell>
          <cell r="D6781">
            <v>1</v>
          </cell>
          <cell r="Q6781">
            <v>2010</v>
          </cell>
          <cell r="R6781" t="str">
            <v>20106</v>
          </cell>
          <cell r="S6781">
            <v>40343</v>
          </cell>
          <cell r="T6781">
            <v>1925.35</v>
          </cell>
          <cell r="U6781">
            <v>1926.8460000000002</v>
          </cell>
          <cell r="V6781">
            <v>1898.6836712328745</v>
          </cell>
        </row>
        <row r="6782">
          <cell r="B6782">
            <v>34415</v>
          </cell>
          <cell r="C6782">
            <v>1</v>
          </cell>
          <cell r="D6782">
            <v>1</v>
          </cell>
          <cell r="Q6782">
            <v>2010</v>
          </cell>
          <cell r="R6782" t="str">
            <v>20106</v>
          </cell>
          <cell r="S6782">
            <v>40344</v>
          </cell>
          <cell r="T6782">
            <v>1925.35</v>
          </cell>
          <cell r="U6782">
            <v>1926.8460000000002</v>
          </cell>
          <cell r="V6782">
            <v>1898.6836712328745</v>
          </cell>
        </row>
        <row r="6783">
          <cell r="B6783">
            <v>34416</v>
          </cell>
          <cell r="C6783">
            <v>1</v>
          </cell>
          <cell r="D6783">
            <v>1</v>
          </cell>
          <cell r="Q6783">
            <v>2010</v>
          </cell>
          <cell r="R6783" t="str">
            <v>20106</v>
          </cell>
          <cell r="S6783">
            <v>40345</v>
          </cell>
          <cell r="T6783">
            <v>1917.82</v>
          </cell>
          <cell r="U6783">
            <v>1926.8460000000002</v>
          </cell>
          <cell r="V6783">
            <v>1898.6836712328745</v>
          </cell>
        </row>
        <row r="6784">
          <cell r="B6784">
            <v>34417</v>
          </cell>
          <cell r="C6784">
            <v>1</v>
          </cell>
          <cell r="D6784">
            <v>1</v>
          </cell>
          <cell r="Q6784">
            <v>2010</v>
          </cell>
          <cell r="R6784" t="str">
            <v>20106</v>
          </cell>
          <cell r="S6784">
            <v>40346</v>
          </cell>
          <cell r="T6784">
            <v>1912.29</v>
          </cell>
          <cell r="U6784">
            <v>1926.8460000000002</v>
          </cell>
          <cell r="V6784">
            <v>1898.6836712328745</v>
          </cell>
        </row>
        <row r="6785">
          <cell r="B6785">
            <v>34418</v>
          </cell>
          <cell r="C6785">
            <v>1</v>
          </cell>
          <cell r="D6785">
            <v>1</v>
          </cell>
          <cell r="Q6785">
            <v>2010</v>
          </cell>
          <cell r="R6785" t="str">
            <v>20106</v>
          </cell>
          <cell r="S6785">
            <v>40347</v>
          </cell>
          <cell r="T6785">
            <v>1902.78</v>
          </cell>
          <cell r="U6785">
            <v>1926.8460000000002</v>
          </cell>
          <cell r="V6785">
            <v>1898.6836712328745</v>
          </cell>
        </row>
        <row r="6786">
          <cell r="B6786">
            <v>34419</v>
          </cell>
          <cell r="C6786">
            <v>1</v>
          </cell>
          <cell r="D6786">
            <v>1</v>
          </cell>
          <cell r="Q6786">
            <v>2010</v>
          </cell>
          <cell r="R6786" t="str">
            <v>20106</v>
          </cell>
          <cell r="S6786">
            <v>40348</v>
          </cell>
          <cell r="T6786">
            <v>1906.61</v>
          </cell>
          <cell r="U6786">
            <v>1926.8460000000002</v>
          </cell>
          <cell r="V6786">
            <v>1898.6836712328745</v>
          </cell>
        </row>
        <row r="6787">
          <cell r="B6787">
            <v>34420</v>
          </cell>
          <cell r="C6787">
            <v>1</v>
          </cell>
          <cell r="D6787">
            <v>1</v>
          </cell>
          <cell r="Q6787">
            <v>2010</v>
          </cell>
          <cell r="R6787" t="str">
            <v>20106</v>
          </cell>
          <cell r="S6787">
            <v>40349</v>
          </cell>
          <cell r="T6787">
            <v>1906.61</v>
          </cell>
          <cell r="U6787">
            <v>1926.8460000000002</v>
          </cell>
          <cell r="V6787">
            <v>1898.6836712328745</v>
          </cell>
        </row>
        <row r="6788">
          <cell r="B6788">
            <v>34421</v>
          </cell>
          <cell r="C6788">
            <v>1</v>
          </cell>
          <cell r="D6788">
            <v>1</v>
          </cell>
          <cell r="Q6788">
            <v>2010</v>
          </cell>
          <cell r="R6788" t="str">
            <v>20106</v>
          </cell>
          <cell r="S6788">
            <v>40350</v>
          </cell>
          <cell r="T6788">
            <v>1906.61</v>
          </cell>
          <cell r="U6788">
            <v>1926.8460000000002</v>
          </cell>
          <cell r="V6788">
            <v>1898.6836712328745</v>
          </cell>
        </row>
        <row r="6789">
          <cell r="B6789">
            <v>34422</v>
          </cell>
          <cell r="C6789">
            <v>1</v>
          </cell>
          <cell r="D6789">
            <v>1</v>
          </cell>
          <cell r="Q6789">
            <v>2010</v>
          </cell>
          <cell r="R6789" t="str">
            <v>20106</v>
          </cell>
          <cell r="S6789">
            <v>40351</v>
          </cell>
          <cell r="T6789">
            <v>1889.51</v>
          </cell>
          <cell r="U6789">
            <v>1926.8460000000002</v>
          </cell>
          <cell r="V6789">
            <v>1898.6836712328745</v>
          </cell>
        </row>
        <row r="6790">
          <cell r="B6790">
            <v>34423</v>
          </cell>
          <cell r="C6790">
            <v>1</v>
          </cell>
          <cell r="D6790">
            <v>1</v>
          </cell>
          <cell r="Q6790">
            <v>2010</v>
          </cell>
          <cell r="R6790" t="str">
            <v>20106</v>
          </cell>
          <cell r="S6790">
            <v>40352</v>
          </cell>
          <cell r="T6790">
            <v>1886.05</v>
          </cell>
          <cell r="U6790">
            <v>1926.8460000000002</v>
          </cell>
          <cell r="V6790">
            <v>1898.6836712328745</v>
          </cell>
        </row>
        <row r="6791">
          <cell r="B6791">
            <v>34424</v>
          </cell>
          <cell r="C6791">
            <v>1</v>
          </cell>
          <cell r="D6791">
            <v>1</v>
          </cell>
          <cell r="Q6791">
            <v>2010</v>
          </cell>
          <cell r="R6791" t="str">
            <v>20106</v>
          </cell>
          <cell r="S6791">
            <v>40353</v>
          </cell>
          <cell r="T6791">
            <v>1895.75</v>
          </cell>
          <cell r="U6791">
            <v>1926.8460000000002</v>
          </cell>
          <cell r="V6791">
            <v>1898.6836712328745</v>
          </cell>
        </row>
        <row r="6792">
          <cell r="B6792">
            <v>34425</v>
          </cell>
          <cell r="C6792">
            <v>1</v>
          </cell>
          <cell r="D6792">
            <v>1</v>
          </cell>
          <cell r="Q6792">
            <v>2010</v>
          </cell>
          <cell r="R6792" t="str">
            <v>20106</v>
          </cell>
          <cell r="S6792">
            <v>40354</v>
          </cell>
          <cell r="T6792">
            <v>1896.87</v>
          </cell>
          <cell r="U6792">
            <v>1926.8460000000002</v>
          </cell>
          <cell r="V6792">
            <v>1898.6836712328745</v>
          </cell>
        </row>
        <row r="6793">
          <cell r="B6793">
            <v>34426</v>
          </cell>
          <cell r="C6793">
            <v>1</v>
          </cell>
          <cell r="D6793">
            <v>1</v>
          </cell>
          <cell r="Q6793">
            <v>2010</v>
          </cell>
          <cell r="R6793" t="str">
            <v>20106</v>
          </cell>
          <cell r="S6793">
            <v>40355</v>
          </cell>
          <cell r="T6793">
            <v>1900.36</v>
          </cell>
          <cell r="U6793">
            <v>1926.8460000000002</v>
          </cell>
          <cell r="V6793">
            <v>1898.6836712328745</v>
          </cell>
        </row>
        <row r="6794">
          <cell r="B6794">
            <v>34427</v>
          </cell>
          <cell r="C6794">
            <v>1</v>
          </cell>
          <cell r="D6794">
            <v>1</v>
          </cell>
          <cell r="Q6794">
            <v>2010</v>
          </cell>
          <cell r="R6794" t="str">
            <v>20106</v>
          </cell>
          <cell r="S6794">
            <v>40356</v>
          </cell>
          <cell r="T6794">
            <v>1900.36</v>
          </cell>
          <cell r="U6794">
            <v>1926.8460000000002</v>
          </cell>
          <cell r="V6794">
            <v>1898.6836712328745</v>
          </cell>
        </row>
        <row r="6795">
          <cell r="B6795">
            <v>34428</v>
          </cell>
          <cell r="C6795">
            <v>1</v>
          </cell>
          <cell r="D6795">
            <v>1</v>
          </cell>
          <cell r="Q6795">
            <v>2010</v>
          </cell>
          <cell r="R6795" t="str">
            <v>20106</v>
          </cell>
          <cell r="S6795">
            <v>40357</v>
          </cell>
          <cell r="T6795">
            <v>1900.36</v>
          </cell>
          <cell r="U6795">
            <v>1926.8460000000002</v>
          </cell>
          <cell r="V6795">
            <v>1898.6836712328745</v>
          </cell>
        </row>
        <row r="6796">
          <cell r="B6796">
            <v>34429</v>
          </cell>
          <cell r="C6796">
            <v>1</v>
          </cell>
          <cell r="D6796">
            <v>1</v>
          </cell>
          <cell r="Q6796">
            <v>2010</v>
          </cell>
          <cell r="R6796" t="str">
            <v>20106</v>
          </cell>
          <cell r="S6796">
            <v>40358</v>
          </cell>
          <cell r="T6796">
            <v>1901.65</v>
          </cell>
          <cell r="U6796">
            <v>1926.8460000000002</v>
          </cell>
          <cell r="V6796">
            <v>1898.6836712328745</v>
          </cell>
        </row>
        <row r="6797">
          <cell r="B6797">
            <v>34430</v>
          </cell>
          <cell r="C6797">
            <v>1</v>
          </cell>
          <cell r="D6797">
            <v>1</v>
          </cell>
          <cell r="Q6797">
            <v>2010</v>
          </cell>
          <cell r="R6797" t="str">
            <v>20106</v>
          </cell>
          <cell r="S6797">
            <v>40359</v>
          </cell>
          <cell r="T6797">
            <v>1916.46</v>
          </cell>
          <cell r="U6797">
            <v>1926.8460000000002</v>
          </cell>
          <cell r="V6797">
            <v>1898.6836712328745</v>
          </cell>
        </row>
        <row r="6798">
          <cell r="B6798">
            <v>34431</v>
          </cell>
          <cell r="C6798">
            <v>1</v>
          </cell>
          <cell r="D6798">
            <v>1</v>
          </cell>
          <cell r="Q6798">
            <v>2010</v>
          </cell>
          <cell r="R6798" t="str">
            <v>20107</v>
          </cell>
          <cell r="S6798">
            <v>40360</v>
          </cell>
          <cell r="T6798">
            <v>1913.15</v>
          </cell>
          <cell r="U6798">
            <v>1874.4112903225807</v>
          </cell>
          <cell r="V6798">
            <v>1898.6836712328745</v>
          </cell>
        </row>
        <row r="6799">
          <cell r="B6799">
            <v>34432</v>
          </cell>
          <cell r="C6799">
            <v>1</v>
          </cell>
          <cell r="D6799">
            <v>1</v>
          </cell>
          <cell r="Q6799">
            <v>2010</v>
          </cell>
          <cell r="R6799" t="str">
            <v>20107</v>
          </cell>
          <cell r="S6799">
            <v>40361</v>
          </cell>
          <cell r="T6799">
            <v>1897.33</v>
          </cell>
          <cell r="U6799">
            <v>1874.4112903225807</v>
          </cell>
          <cell r="V6799">
            <v>1898.6836712328745</v>
          </cell>
        </row>
        <row r="6800">
          <cell r="B6800">
            <v>34433</v>
          </cell>
          <cell r="C6800">
            <v>1</v>
          </cell>
          <cell r="D6800">
            <v>1</v>
          </cell>
          <cell r="Q6800">
            <v>2010</v>
          </cell>
          <cell r="R6800" t="str">
            <v>20107</v>
          </cell>
          <cell r="S6800">
            <v>40362</v>
          </cell>
          <cell r="T6800">
            <v>1884.31</v>
          </cell>
          <cell r="U6800">
            <v>1874.4112903225807</v>
          </cell>
          <cell r="V6800">
            <v>1898.6836712328745</v>
          </cell>
        </row>
        <row r="6801">
          <cell r="B6801">
            <v>34434</v>
          </cell>
          <cell r="C6801">
            <v>1</v>
          </cell>
          <cell r="D6801">
            <v>1</v>
          </cell>
          <cell r="Q6801">
            <v>2010</v>
          </cell>
          <cell r="R6801" t="str">
            <v>20107</v>
          </cell>
          <cell r="S6801">
            <v>40363</v>
          </cell>
          <cell r="T6801">
            <v>1884.31</v>
          </cell>
          <cell r="U6801">
            <v>1874.4112903225807</v>
          </cell>
          <cell r="V6801">
            <v>1898.6836712328745</v>
          </cell>
        </row>
        <row r="6802">
          <cell r="B6802">
            <v>34435</v>
          </cell>
          <cell r="C6802">
            <v>1</v>
          </cell>
          <cell r="D6802">
            <v>1</v>
          </cell>
          <cell r="Q6802">
            <v>2010</v>
          </cell>
          <cell r="R6802" t="str">
            <v>20107</v>
          </cell>
          <cell r="S6802">
            <v>40364</v>
          </cell>
          <cell r="T6802">
            <v>1884.31</v>
          </cell>
          <cell r="U6802">
            <v>1874.4112903225807</v>
          </cell>
          <cell r="V6802">
            <v>1898.6836712328745</v>
          </cell>
        </row>
        <row r="6803">
          <cell r="B6803">
            <v>34436</v>
          </cell>
          <cell r="C6803">
            <v>1</v>
          </cell>
          <cell r="D6803">
            <v>1</v>
          </cell>
          <cell r="Q6803">
            <v>2010</v>
          </cell>
          <cell r="R6803" t="str">
            <v>20107</v>
          </cell>
          <cell r="S6803">
            <v>40365</v>
          </cell>
          <cell r="T6803">
            <v>1884.31</v>
          </cell>
          <cell r="U6803">
            <v>1874.4112903225807</v>
          </cell>
          <cell r="V6803">
            <v>1898.6836712328745</v>
          </cell>
        </row>
        <row r="6804">
          <cell r="B6804">
            <v>34437</v>
          </cell>
          <cell r="C6804">
            <v>1</v>
          </cell>
          <cell r="D6804">
            <v>1</v>
          </cell>
          <cell r="Q6804">
            <v>2010</v>
          </cell>
          <cell r="R6804" t="str">
            <v>20107</v>
          </cell>
          <cell r="S6804">
            <v>40366</v>
          </cell>
          <cell r="T6804">
            <v>1882.47</v>
          </cell>
          <cell r="U6804">
            <v>1874.4112903225807</v>
          </cell>
          <cell r="V6804">
            <v>1898.6836712328745</v>
          </cell>
        </row>
        <row r="6805">
          <cell r="B6805">
            <v>34438</v>
          </cell>
          <cell r="C6805">
            <v>1</v>
          </cell>
          <cell r="D6805">
            <v>1</v>
          </cell>
          <cell r="Q6805">
            <v>2010</v>
          </cell>
          <cell r="R6805" t="str">
            <v>20107</v>
          </cell>
          <cell r="S6805">
            <v>40367</v>
          </cell>
          <cell r="T6805">
            <v>1901.38</v>
          </cell>
          <cell r="U6805">
            <v>1874.4112903225807</v>
          </cell>
          <cell r="V6805">
            <v>1898.6836712328745</v>
          </cell>
        </row>
        <row r="6806">
          <cell r="B6806">
            <v>34439</v>
          </cell>
          <cell r="C6806">
            <v>1</v>
          </cell>
          <cell r="D6806">
            <v>1</v>
          </cell>
          <cell r="Q6806">
            <v>2010</v>
          </cell>
          <cell r="R6806" t="str">
            <v>20107</v>
          </cell>
          <cell r="S6806">
            <v>40368</v>
          </cell>
          <cell r="T6806">
            <v>1889.61</v>
          </cell>
          <cell r="U6806">
            <v>1874.4112903225807</v>
          </cell>
          <cell r="V6806">
            <v>1898.6836712328745</v>
          </cell>
        </row>
        <row r="6807">
          <cell r="B6807">
            <v>34440</v>
          </cell>
          <cell r="C6807">
            <v>1</v>
          </cell>
          <cell r="D6807">
            <v>1</v>
          </cell>
          <cell r="Q6807">
            <v>2010</v>
          </cell>
          <cell r="R6807" t="str">
            <v>20107</v>
          </cell>
          <cell r="S6807">
            <v>40369</v>
          </cell>
          <cell r="T6807">
            <v>1877.66</v>
          </cell>
          <cell r="U6807">
            <v>1874.4112903225807</v>
          </cell>
          <cell r="V6807">
            <v>1898.6836712328745</v>
          </cell>
        </row>
        <row r="6808">
          <cell r="B6808">
            <v>34441</v>
          </cell>
          <cell r="C6808">
            <v>1</v>
          </cell>
          <cell r="D6808">
            <v>1</v>
          </cell>
          <cell r="Q6808">
            <v>2010</v>
          </cell>
          <cell r="R6808" t="str">
            <v>20107</v>
          </cell>
          <cell r="S6808">
            <v>40370</v>
          </cell>
          <cell r="T6808">
            <v>1877.66</v>
          </cell>
          <cell r="U6808">
            <v>1874.4112903225807</v>
          </cell>
          <cell r="V6808">
            <v>1898.6836712328745</v>
          </cell>
        </row>
        <row r="6809">
          <cell r="B6809">
            <v>34442</v>
          </cell>
          <cell r="C6809">
            <v>1</v>
          </cell>
          <cell r="D6809">
            <v>1</v>
          </cell>
          <cell r="Q6809">
            <v>2010</v>
          </cell>
          <cell r="R6809" t="str">
            <v>20107</v>
          </cell>
          <cell r="S6809">
            <v>40371</v>
          </cell>
          <cell r="T6809">
            <v>1877.66</v>
          </cell>
          <cell r="U6809">
            <v>1874.4112903225807</v>
          </cell>
          <cell r="V6809">
            <v>1898.6836712328745</v>
          </cell>
        </row>
        <row r="6810">
          <cell r="B6810">
            <v>34443</v>
          </cell>
          <cell r="C6810">
            <v>1</v>
          </cell>
          <cell r="D6810">
            <v>1</v>
          </cell>
          <cell r="Q6810">
            <v>2010</v>
          </cell>
          <cell r="R6810" t="str">
            <v>20107</v>
          </cell>
          <cell r="S6810">
            <v>40372</v>
          </cell>
          <cell r="T6810">
            <v>1877.2</v>
          </cell>
          <cell r="U6810">
            <v>1874.4112903225807</v>
          </cell>
          <cell r="V6810">
            <v>1898.6836712328745</v>
          </cell>
        </row>
        <row r="6811">
          <cell r="B6811">
            <v>34444</v>
          </cell>
          <cell r="C6811">
            <v>1</v>
          </cell>
          <cell r="D6811">
            <v>1</v>
          </cell>
          <cell r="Q6811">
            <v>2010</v>
          </cell>
          <cell r="R6811" t="str">
            <v>20107</v>
          </cell>
          <cell r="S6811">
            <v>40373</v>
          </cell>
          <cell r="T6811">
            <v>1871.19</v>
          </cell>
          <cell r="U6811">
            <v>1874.4112903225807</v>
          </cell>
          <cell r="V6811">
            <v>1898.6836712328745</v>
          </cell>
        </row>
        <row r="6812">
          <cell r="B6812">
            <v>34445</v>
          </cell>
          <cell r="C6812">
            <v>1</v>
          </cell>
          <cell r="D6812">
            <v>1</v>
          </cell>
          <cell r="Q6812">
            <v>2010</v>
          </cell>
          <cell r="R6812" t="str">
            <v>20107</v>
          </cell>
          <cell r="S6812">
            <v>40374</v>
          </cell>
          <cell r="T6812">
            <v>1873.87</v>
          </cell>
          <cell r="U6812">
            <v>1874.4112903225807</v>
          </cell>
          <cell r="V6812">
            <v>1898.6836712328745</v>
          </cell>
        </row>
        <row r="6813">
          <cell r="B6813">
            <v>34446</v>
          </cell>
          <cell r="C6813">
            <v>1</v>
          </cell>
          <cell r="D6813">
            <v>1</v>
          </cell>
          <cell r="Q6813">
            <v>2010</v>
          </cell>
          <cell r="R6813" t="str">
            <v>20107</v>
          </cell>
          <cell r="S6813">
            <v>40375</v>
          </cell>
          <cell r="T6813">
            <v>1871.96</v>
          </cell>
          <cell r="U6813">
            <v>1874.4112903225807</v>
          </cell>
          <cell r="V6813">
            <v>1898.6836712328745</v>
          </cell>
        </row>
        <row r="6814">
          <cell r="B6814">
            <v>34447</v>
          </cell>
          <cell r="C6814">
            <v>1</v>
          </cell>
          <cell r="D6814">
            <v>1</v>
          </cell>
          <cell r="Q6814">
            <v>2010</v>
          </cell>
          <cell r="R6814" t="str">
            <v>20107</v>
          </cell>
          <cell r="S6814">
            <v>40376</v>
          </cell>
          <cell r="T6814">
            <v>1878.77</v>
          </cell>
          <cell r="U6814">
            <v>1874.4112903225807</v>
          </cell>
          <cell r="V6814">
            <v>1898.6836712328745</v>
          </cell>
        </row>
        <row r="6815">
          <cell r="B6815">
            <v>34448</v>
          </cell>
          <cell r="C6815">
            <v>1</v>
          </cell>
          <cell r="D6815">
            <v>1</v>
          </cell>
          <cell r="Q6815">
            <v>2010</v>
          </cell>
          <cell r="R6815" t="str">
            <v>20107</v>
          </cell>
          <cell r="S6815">
            <v>40377</v>
          </cell>
          <cell r="T6815">
            <v>1878.77</v>
          </cell>
          <cell r="U6815">
            <v>1874.4112903225807</v>
          </cell>
          <cell r="V6815">
            <v>1898.6836712328745</v>
          </cell>
        </row>
        <row r="6816">
          <cell r="B6816">
            <v>34449</v>
          </cell>
          <cell r="C6816">
            <v>1</v>
          </cell>
          <cell r="D6816">
            <v>1</v>
          </cell>
          <cell r="Q6816">
            <v>2010</v>
          </cell>
          <cell r="R6816" t="str">
            <v>20107</v>
          </cell>
          <cell r="S6816">
            <v>40378</v>
          </cell>
          <cell r="T6816">
            <v>1878.77</v>
          </cell>
          <cell r="U6816">
            <v>1874.4112903225807</v>
          </cell>
          <cell r="V6816">
            <v>1898.6836712328745</v>
          </cell>
        </row>
        <row r="6817">
          <cell r="B6817">
            <v>34450</v>
          </cell>
          <cell r="C6817">
            <v>1</v>
          </cell>
          <cell r="D6817">
            <v>1</v>
          </cell>
          <cell r="Q6817">
            <v>2010</v>
          </cell>
          <cell r="R6817" t="str">
            <v>20107</v>
          </cell>
          <cell r="S6817">
            <v>40379</v>
          </cell>
          <cell r="T6817">
            <v>1872.92</v>
          </cell>
          <cell r="U6817">
            <v>1874.4112903225807</v>
          </cell>
          <cell r="V6817">
            <v>1898.6836712328745</v>
          </cell>
        </row>
        <row r="6818">
          <cell r="B6818">
            <v>34451</v>
          </cell>
          <cell r="C6818">
            <v>1</v>
          </cell>
          <cell r="D6818">
            <v>1</v>
          </cell>
          <cell r="Q6818">
            <v>2010</v>
          </cell>
          <cell r="R6818" t="str">
            <v>20107</v>
          </cell>
          <cell r="S6818">
            <v>40380</v>
          </cell>
          <cell r="T6818">
            <v>1872.92</v>
          </cell>
          <cell r="U6818">
            <v>1874.4112903225807</v>
          </cell>
          <cell r="V6818">
            <v>1898.6836712328745</v>
          </cell>
        </row>
        <row r="6819">
          <cell r="B6819">
            <v>34452</v>
          </cell>
          <cell r="C6819">
            <v>1</v>
          </cell>
          <cell r="D6819">
            <v>1</v>
          </cell>
          <cell r="Q6819">
            <v>2010</v>
          </cell>
          <cell r="R6819" t="str">
            <v>20107</v>
          </cell>
          <cell r="S6819">
            <v>40381</v>
          </cell>
          <cell r="T6819">
            <v>1867.07</v>
          </cell>
          <cell r="U6819">
            <v>1874.4112903225807</v>
          </cell>
          <cell r="V6819">
            <v>1898.6836712328745</v>
          </cell>
        </row>
        <row r="6820">
          <cell r="B6820">
            <v>34453</v>
          </cell>
          <cell r="C6820">
            <v>1</v>
          </cell>
          <cell r="D6820">
            <v>1</v>
          </cell>
          <cell r="Q6820">
            <v>2010</v>
          </cell>
          <cell r="R6820" t="str">
            <v>20107</v>
          </cell>
          <cell r="S6820">
            <v>40382</v>
          </cell>
          <cell r="T6820">
            <v>1864.04</v>
          </cell>
          <cell r="U6820">
            <v>1874.4112903225807</v>
          </cell>
          <cell r="V6820">
            <v>1898.6836712328745</v>
          </cell>
        </row>
        <row r="6821">
          <cell r="B6821">
            <v>34454</v>
          </cell>
          <cell r="C6821">
            <v>1</v>
          </cell>
          <cell r="D6821">
            <v>1</v>
          </cell>
          <cell r="Q6821">
            <v>2010</v>
          </cell>
          <cell r="R6821" t="str">
            <v>20107</v>
          </cell>
          <cell r="S6821">
            <v>40383</v>
          </cell>
          <cell r="T6821">
            <v>1867.47</v>
          </cell>
          <cell r="U6821">
            <v>1874.4112903225807</v>
          </cell>
          <cell r="V6821">
            <v>1898.6836712328745</v>
          </cell>
        </row>
        <row r="6822">
          <cell r="B6822">
            <v>34455</v>
          </cell>
          <cell r="C6822">
            <v>1</v>
          </cell>
          <cell r="D6822">
            <v>1</v>
          </cell>
          <cell r="Q6822">
            <v>2010</v>
          </cell>
          <cell r="R6822" t="str">
            <v>20107</v>
          </cell>
          <cell r="S6822">
            <v>40384</v>
          </cell>
          <cell r="T6822">
            <v>1867.47</v>
          </cell>
          <cell r="U6822">
            <v>1874.4112903225807</v>
          </cell>
          <cell r="V6822">
            <v>1898.6836712328745</v>
          </cell>
        </row>
        <row r="6823">
          <cell r="B6823">
            <v>34456</v>
          </cell>
          <cell r="C6823">
            <v>1</v>
          </cell>
          <cell r="D6823">
            <v>1</v>
          </cell>
          <cell r="Q6823">
            <v>2010</v>
          </cell>
          <cell r="R6823" t="str">
            <v>20107</v>
          </cell>
          <cell r="S6823">
            <v>40385</v>
          </cell>
          <cell r="T6823">
            <v>1867.47</v>
          </cell>
          <cell r="U6823">
            <v>1874.4112903225807</v>
          </cell>
          <cell r="V6823">
            <v>1898.6836712328745</v>
          </cell>
        </row>
        <row r="6824">
          <cell r="B6824">
            <v>34457</v>
          </cell>
          <cell r="C6824">
            <v>1</v>
          </cell>
          <cell r="D6824">
            <v>1</v>
          </cell>
          <cell r="Q6824">
            <v>2010</v>
          </cell>
          <cell r="R6824" t="str">
            <v>20107</v>
          </cell>
          <cell r="S6824">
            <v>40386</v>
          </cell>
          <cell r="T6824">
            <v>1859.5</v>
          </cell>
          <cell r="U6824">
            <v>1874.4112903225807</v>
          </cell>
          <cell r="V6824">
            <v>1898.6836712328745</v>
          </cell>
        </row>
        <row r="6825">
          <cell r="B6825">
            <v>34458</v>
          </cell>
          <cell r="C6825">
            <v>1</v>
          </cell>
          <cell r="D6825">
            <v>1</v>
          </cell>
          <cell r="Q6825">
            <v>2010</v>
          </cell>
          <cell r="R6825" t="str">
            <v>20107</v>
          </cell>
          <cell r="S6825">
            <v>40387</v>
          </cell>
          <cell r="T6825">
            <v>1852.83</v>
          </cell>
          <cell r="U6825">
            <v>1874.4112903225807</v>
          </cell>
          <cell r="V6825">
            <v>1898.6836712328745</v>
          </cell>
        </row>
        <row r="6826">
          <cell r="B6826">
            <v>34459</v>
          </cell>
          <cell r="C6826">
            <v>1</v>
          </cell>
          <cell r="D6826">
            <v>1</v>
          </cell>
          <cell r="Q6826">
            <v>2010</v>
          </cell>
          <cell r="R6826" t="str">
            <v>20107</v>
          </cell>
          <cell r="S6826">
            <v>40388</v>
          </cell>
          <cell r="T6826">
            <v>1846.23</v>
          </cell>
          <cell r="U6826">
            <v>1874.4112903225807</v>
          </cell>
          <cell r="V6826">
            <v>1898.6836712328745</v>
          </cell>
        </row>
        <row r="6827">
          <cell r="B6827">
            <v>34460</v>
          </cell>
          <cell r="C6827">
            <v>1</v>
          </cell>
          <cell r="D6827">
            <v>1</v>
          </cell>
          <cell r="Q6827">
            <v>2010</v>
          </cell>
          <cell r="R6827" t="str">
            <v>20107</v>
          </cell>
          <cell r="S6827">
            <v>40389</v>
          </cell>
          <cell r="T6827">
            <v>1841.35</v>
          </cell>
          <cell r="U6827">
            <v>1874.4112903225807</v>
          </cell>
          <cell r="V6827">
            <v>1898.6836712328745</v>
          </cell>
        </row>
        <row r="6828">
          <cell r="B6828">
            <v>34461</v>
          </cell>
          <cell r="C6828">
            <v>1</v>
          </cell>
          <cell r="D6828">
            <v>1</v>
          </cell>
          <cell r="Q6828">
            <v>2010</v>
          </cell>
          <cell r="R6828" t="str">
            <v>20107</v>
          </cell>
          <cell r="S6828">
            <v>40390</v>
          </cell>
          <cell r="T6828">
            <v>1842.79</v>
          </cell>
          <cell r="U6828">
            <v>1874.4112903225807</v>
          </cell>
          <cell r="V6828">
            <v>1898.6836712328745</v>
          </cell>
        </row>
        <row r="6829">
          <cell r="B6829">
            <v>34462</v>
          </cell>
          <cell r="C6829">
            <v>1</v>
          </cell>
          <cell r="D6829">
            <v>1</v>
          </cell>
          <cell r="Q6829">
            <v>2010</v>
          </cell>
          <cell r="R6829" t="str">
            <v>20108</v>
          </cell>
          <cell r="S6829">
            <v>40391</v>
          </cell>
          <cell r="T6829">
            <v>1842.79</v>
          </cell>
          <cell r="U6829">
            <v>1821.2006451612901</v>
          </cell>
          <cell r="V6829">
            <v>1898.6836712328745</v>
          </cell>
        </row>
        <row r="6830">
          <cell r="B6830">
            <v>34463</v>
          </cell>
          <cell r="C6830">
            <v>1</v>
          </cell>
          <cell r="D6830">
            <v>1</v>
          </cell>
          <cell r="Q6830">
            <v>2010</v>
          </cell>
          <cell r="R6830" t="str">
            <v>20108</v>
          </cell>
          <cell r="S6830">
            <v>40392</v>
          </cell>
          <cell r="T6830">
            <v>1842.79</v>
          </cell>
          <cell r="U6830">
            <v>1821.2006451612901</v>
          </cell>
          <cell r="V6830">
            <v>1898.6836712328745</v>
          </cell>
        </row>
        <row r="6831">
          <cell r="B6831">
            <v>34464</v>
          </cell>
          <cell r="C6831">
            <v>1</v>
          </cell>
          <cell r="D6831">
            <v>1</v>
          </cell>
          <cell r="Q6831">
            <v>2010</v>
          </cell>
          <cell r="R6831" t="str">
            <v>20108</v>
          </cell>
          <cell r="S6831">
            <v>40393</v>
          </cell>
          <cell r="T6831">
            <v>1832.45</v>
          </cell>
          <cell r="U6831">
            <v>1821.2006451612901</v>
          </cell>
          <cell r="V6831">
            <v>1898.6836712328745</v>
          </cell>
        </row>
        <row r="6832">
          <cell r="B6832">
            <v>34465</v>
          </cell>
          <cell r="C6832">
            <v>1</v>
          </cell>
          <cell r="D6832">
            <v>1</v>
          </cell>
          <cell r="Q6832">
            <v>2010</v>
          </cell>
          <cell r="R6832" t="str">
            <v>20108</v>
          </cell>
          <cell r="S6832">
            <v>40394</v>
          </cell>
          <cell r="T6832">
            <v>1834.58</v>
          </cell>
          <cell r="U6832">
            <v>1821.2006451612901</v>
          </cell>
          <cell r="V6832">
            <v>1898.6836712328745</v>
          </cell>
        </row>
        <row r="6833">
          <cell r="B6833">
            <v>34466</v>
          </cell>
          <cell r="C6833">
            <v>1</v>
          </cell>
          <cell r="D6833">
            <v>1</v>
          </cell>
          <cell r="Q6833">
            <v>2010</v>
          </cell>
          <cell r="R6833" t="str">
            <v>20108</v>
          </cell>
          <cell r="S6833">
            <v>40395</v>
          </cell>
          <cell r="T6833">
            <v>1824.52</v>
          </cell>
          <cell r="U6833">
            <v>1821.2006451612901</v>
          </cell>
          <cell r="V6833">
            <v>1898.6836712328745</v>
          </cell>
        </row>
        <row r="6834">
          <cell r="B6834">
            <v>34467</v>
          </cell>
          <cell r="C6834">
            <v>1</v>
          </cell>
          <cell r="D6834">
            <v>1</v>
          </cell>
          <cell r="Q6834">
            <v>2010</v>
          </cell>
          <cell r="R6834" t="str">
            <v>20108</v>
          </cell>
          <cell r="S6834">
            <v>40396</v>
          </cell>
          <cell r="T6834">
            <v>1818.5</v>
          </cell>
          <cell r="U6834">
            <v>1821.2006451612901</v>
          </cell>
          <cell r="V6834">
            <v>1898.6836712328745</v>
          </cell>
        </row>
        <row r="6835">
          <cell r="B6835">
            <v>34468</v>
          </cell>
          <cell r="C6835">
            <v>1</v>
          </cell>
          <cell r="D6835">
            <v>1</v>
          </cell>
          <cell r="Q6835">
            <v>2010</v>
          </cell>
          <cell r="R6835" t="str">
            <v>20108</v>
          </cell>
          <cell r="S6835">
            <v>40397</v>
          </cell>
          <cell r="T6835">
            <v>1815.46</v>
          </cell>
          <cell r="U6835">
            <v>1821.2006451612901</v>
          </cell>
          <cell r="V6835">
            <v>1898.6836712328745</v>
          </cell>
        </row>
        <row r="6836">
          <cell r="B6836">
            <v>34469</v>
          </cell>
          <cell r="C6836">
            <v>1</v>
          </cell>
          <cell r="D6836">
            <v>1</v>
          </cell>
          <cell r="Q6836">
            <v>2010</v>
          </cell>
          <cell r="R6836" t="str">
            <v>20108</v>
          </cell>
          <cell r="S6836">
            <v>40398</v>
          </cell>
          <cell r="T6836">
            <v>1815.46</v>
          </cell>
          <cell r="U6836">
            <v>1821.2006451612901</v>
          </cell>
          <cell r="V6836">
            <v>1898.6836712328745</v>
          </cell>
        </row>
        <row r="6837">
          <cell r="B6837">
            <v>34470</v>
          </cell>
          <cell r="C6837">
            <v>1</v>
          </cell>
          <cell r="D6837">
            <v>1</v>
          </cell>
          <cell r="Q6837">
            <v>2010</v>
          </cell>
          <cell r="R6837" t="str">
            <v>20108</v>
          </cell>
          <cell r="S6837">
            <v>40399</v>
          </cell>
          <cell r="T6837">
            <v>1815.46</v>
          </cell>
          <cell r="U6837">
            <v>1821.2006451612901</v>
          </cell>
          <cell r="V6837">
            <v>1898.6836712328745</v>
          </cell>
        </row>
        <row r="6838">
          <cell r="B6838">
            <v>34471</v>
          </cell>
          <cell r="C6838">
            <v>1</v>
          </cell>
          <cell r="D6838">
            <v>1</v>
          </cell>
          <cell r="Q6838">
            <v>2010</v>
          </cell>
          <cell r="R6838" t="str">
            <v>20108</v>
          </cell>
          <cell r="S6838">
            <v>40400</v>
          </cell>
          <cell r="T6838">
            <v>1808.93</v>
          </cell>
          <cell r="U6838">
            <v>1821.2006451612901</v>
          </cell>
          <cell r="V6838">
            <v>1898.6836712328745</v>
          </cell>
        </row>
        <row r="6839">
          <cell r="B6839">
            <v>34472</v>
          </cell>
          <cell r="C6839">
            <v>1</v>
          </cell>
          <cell r="D6839">
            <v>1</v>
          </cell>
          <cell r="Q6839">
            <v>2010</v>
          </cell>
          <cell r="R6839" t="str">
            <v>20108</v>
          </cell>
          <cell r="S6839">
            <v>40401</v>
          </cell>
          <cell r="T6839">
            <v>1810.12</v>
          </cell>
          <cell r="U6839">
            <v>1821.2006451612901</v>
          </cell>
          <cell r="V6839">
            <v>1898.6836712328745</v>
          </cell>
        </row>
        <row r="6840">
          <cell r="B6840">
            <v>34473</v>
          </cell>
          <cell r="C6840">
            <v>1</v>
          </cell>
          <cell r="D6840">
            <v>1</v>
          </cell>
          <cell r="Q6840">
            <v>2010</v>
          </cell>
          <cell r="R6840" t="str">
            <v>20108</v>
          </cell>
          <cell r="S6840">
            <v>40402</v>
          </cell>
          <cell r="T6840">
            <v>1807.55</v>
          </cell>
          <cell r="U6840">
            <v>1821.2006451612901</v>
          </cell>
          <cell r="V6840">
            <v>1898.6836712328745</v>
          </cell>
        </row>
        <row r="6841">
          <cell r="B6841">
            <v>34474</v>
          </cell>
          <cell r="C6841">
            <v>1</v>
          </cell>
          <cell r="D6841">
            <v>1</v>
          </cell>
          <cell r="Q6841">
            <v>2010</v>
          </cell>
          <cell r="R6841" t="str">
            <v>20108</v>
          </cell>
          <cell r="S6841">
            <v>40403</v>
          </cell>
          <cell r="T6841">
            <v>1812.2</v>
          </cell>
          <cell r="U6841">
            <v>1821.2006451612901</v>
          </cell>
          <cell r="V6841">
            <v>1898.6836712328745</v>
          </cell>
        </row>
        <row r="6842">
          <cell r="B6842">
            <v>34475</v>
          </cell>
          <cell r="C6842">
            <v>1</v>
          </cell>
          <cell r="D6842">
            <v>1</v>
          </cell>
          <cell r="Q6842">
            <v>2010</v>
          </cell>
          <cell r="R6842" t="str">
            <v>20108</v>
          </cell>
          <cell r="S6842">
            <v>40404</v>
          </cell>
          <cell r="T6842">
            <v>1835.32</v>
          </cell>
          <cell r="U6842">
            <v>1821.2006451612901</v>
          </cell>
          <cell r="V6842">
            <v>1898.6836712328745</v>
          </cell>
        </row>
        <row r="6843">
          <cell r="B6843">
            <v>34476</v>
          </cell>
          <cell r="C6843">
            <v>1</v>
          </cell>
          <cell r="D6843">
            <v>1</v>
          </cell>
          <cell r="Q6843">
            <v>2010</v>
          </cell>
          <cell r="R6843" t="str">
            <v>20108</v>
          </cell>
          <cell r="S6843">
            <v>40405</v>
          </cell>
          <cell r="T6843">
            <v>1835.32</v>
          </cell>
          <cell r="U6843">
            <v>1821.2006451612901</v>
          </cell>
          <cell r="V6843">
            <v>1898.6836712328745</v>
          </cell>
        </row>
        <row r="6844">
          <cell r="B6844">
            <v>34477</v>
          </cell>
          <cell r="C6844">
            <v>1</v>
          </cell>
          <cell r="D6844">
            <v>1</v>
          </cell>
          <cell r="Q6844">
            <v>2010</v>
          </cell>
          <cell r="R6844" t="str">
            <v>20108</v>
          </cell>
          <cell r="S6844">
            <v>40406</v>
          </cell>
          <cell r="T6844">
            <v>1835.32</v>
          </cell>
          <cell r="U6844">
            <v>1821.2006451612901</v>
          </cell>
          <cell r="V6844">
            <v>1898.6836712328745</v>
          </cell>
        </row>
        <row r="6845">
          <cell r="B6845">
            <v>34478</v>
          </cell>
          <cell r="C6845">
            <v>1</v>
          </cell>
          <cell r="D6845">
            <v>1</v>
          </cell>
          <cell r="Q6845">
            <v>2010</v>
          </cell>
          <cell r="R6845" t="str">
            <v>20108</v>
          </cell>
          <cell r="S6845">
            <v>40407</v>
          </cell>
          <cell r="T6845">
            <v>1835.32</v>
          </cell>
          <cell r="U6845">
            <v>1821.2006451612901</v>
          </cell>
          <cell r="V6845">
            <v>1898.6836712328745</v>
          </cell>
        </row>
        <row r="6846">
          <cell r="B6846">
            <v>34479</v>
          </cell>
          <cell r="C6846">
            <v>1</v>
          </cell>
          <cell r="D6846">
            <v>1</v>
          </cell>
          <cell r="Q6846">
            <v>2010</v>
          </cell>
          <cell r="R6846" t="str">
            <v>20108</v>
          </cell>
          <cell r="S6846">
            <v>40408</v>
          </cell>
          <cell r="T6846">
            <v>1810.75</v>
          </cell>
          <cell r="U6846">
            <v>1821.2006451612901</v>
          </cell>
          <cell r="V6846">
            <v>1898.6836712328745</v>
          </cell>
        </row>
        <row r="6847">
          <cell r="B6847">
            <v>34480</v>
          </cell>
          <cell r="C6847">
            <v>1</v>
          </cell>
          <cell r="D6847">
            <v>1</v>
          </cell>
          <cell r="Q6847">
            <v>2010</v>
          </cell>
          <cell r="R6847" t="str">
            <v>20108</v>
          </cell>
          <cell r="S6847">
            <v>40409</v>
          </cell>
          <cell r="T6847">
            <v>1808.14</v>
          </cell>
          <cell r="U6847">
            <v>1821.2006451612901</v>
          </cell>
          <cell r="V6847">
            <v>1898.6836712328745</v>
          </cell>
        </row>
        <row r="6848">
          <cell r="B6848">
            <v>34481</v>
          </cell>
          <cell r="C6848">
            <v>1</v>
          </cell>
          <cell r="D6848">
            <v>1</v>
          </cell>
          <cell r="Q6848">
            <v>2010</v>
          </cell>
          <cell r="R6848" t="str">
            <v>20108</v>
          </cell>
          <cell r="S6848">
            <v>40410</v>
          </cell>
          <cell r="T6848">
            <v>1819.13</v>
          </cell>
          <cell r="U6848">
            <v>1821.2006451612901</v>
          </cell>
          <cell r="V6848">
            <v>1898.6836712328745</v>
          </cell>
        </row>
        <row r="6849">
          <cell r="B6849">
            <v>34482</v>
          </cell>
          <cell r="C6849">
            <v>1</v>
          </cell>
          <cell r="D6849">
            <v>1</v>
          </cell>
          <cell r="Q6849">
            <v>2010</v>
          </cell>
          <cell r="R6849" t="str">
            <v>20108</v>
          </cell>
          <cell r="S6849">
            <v>40411</v>
          </cell>
          <cell r="T6849">
            <v>1820.93</v>
          </cell>
          <cell r="U6849">
            <v>1821.2006451612901</v>
          </cell>
          <cell r="V6849">
            <v>1898.6836712328745</v>
          </cell>
        </row>
        <row r="6850">
          <cell r="B6850">
            <v>34483</v>
          </cell>
          <cell r="C6850">
            <v>1</v>
          </cell>
          <cell r="D6850">
            <v>1</v>
          </cell>
          <cell r="Q6850">
            <v>2010</v>
          </cell>
          <cell r="R6850" t="str">
            <v>20108</v>
          </cell>
          <cell r="S6850">
            <v>40412</v>
          </cell>
          <cell r="T6850">
            <v>1820.93</v>
          </cell>
          <cell r="U6850">
            <v>1821.2006451612901</v>
          </cell>
          <cell r="V6850">
            <v>1898.6836712328745</v>
          </cell>
        </row>
        <row r="6851">
          <cell r="B6851">
            <v>34484</v>
          </cell>
          <cell r="C6851">
            <v>1</v>
          </cell>
          <cell r="D6851">
            <v>1</v>
          </cell>
          <cell r="Q6851">
            <v>2010</v>
          </cell>
          <cell r="R6851" t="str">
            <v>20108</v>
          </cell>
          <cell r="S6851">
            <v>40413</v>
          </cell>
          <cell r="T6851">
            <v>1820.93</v>
          </cell>
          <cell r="U6851">
            <v>1821.2006451612901</v>
          </cell>
          <cell r="V6851">
            <v>1898.6836712328745</v>
          </cell>
        </row>
        <row r="6852">
          <cell r="B6852">
            <v>34485</v>
          </cell>
          <cell r="C6852">
            <v>1</v>
          </cell>
          <cell r="D6852">
            <v>1</v>
          </cell>
          <cell r="Q6852">
            <v>2010</v>
          </cell>
          <cell r="R6852" t="str">
            <v>20108</v>
          </cell>
          <cell r="S6852">
            <v>40414</v>
          </cell>
          <cell r="T6852">
            <v>1806.93</v>
          </cell>
          <cell r="U6852">
            <v>1821.2006451612901</v>
          </cell>
          <cell r="V6852">
            <v>1898.6836712328745</v>
          </cell>
        </row>
        <row r="6853">
          <cell r="B6853">
            <v>34486</v>
          </cell>
          <cell r="C6853">
            <v>1</v>
          </cell>
          <cell r="D6853">
            <v>1</v>
          </cell>
          <cell r="Q6853">
            <v>2010</v>
          </cell>
          <cell r="R6853" t="str">
            <v>20108</v>
          </cell>
          <cell r="S6853">
            <v>40415</v>
          </cell>
          <cell r="T6853">
            <v>1818.86</v>
          </cell>
          <cell r="U6853">
            <v>1821.2006451612901</v>
          </cell>
          <cell r="V6853">
            <v>1898.6836712328745</v>
          </cell>
        </row>
        <row r="6854">
          <cell r="B6854">
            <v>34487</v>
          </cell>
          <cell r="C6854">
            <v>1</v>
          </cell>
          <cell r="D6854">
            <v>1</v>
          </cell>
          <cell r="Q6854">
            <v>2010</v>
          </cell>
          <cell r="R6854" t="str">
            <v>20108</v>
          </cell>
          <cell r="S6854">
            <v>40416</v>
          </cell>
          <cell r="T6854">
            <v>1820.29</v>
          </cell>
          <cell r="U6854">
            <v>1821.2006451612901</v>
          </cell>
          <cell r="V6854">
            <v>1898.6836712328745</v>
          </cell>
        </row>
        <row r="6855">
          <cell r="B6855">
            <v>34488</v>
          </cell>
          <cell r="C6855">
            <v>1</v>
          </cell>
          <cell r="D6855">
            <v>1</v>
          </cell>
          <cell r="Q6855">
            <v>2010</v>
          </cell>
          <cell r="R6855" t="str">
            <v>20108</v>
          </cell>
          <cell r="S6855">
            <v>40417</v>
          </cell>
          <cell r="T6855">
            <v>1811.46</v>
          </cell>
          <cell r="U6855">
            <v>1821.2006451612901</v>
          </cell>
          <cell r="V6855">
            <v>1898.6836712328745</v>
          </cell>
        </row>
        <row r="6856">
          <cell r="B6856">
            <v>34489</v>
          </cell>
          <cell r="C6856">
            <v>1</v>
          </cell>
          <cell r="D6856">
            <v>1</v>
          </cell>
          <cell r="Q6856">
            <v>2010</v>
          </cell>
          <cell r="R6856" t="str">
            <v>20108</v>
          </cell>
          <cell r="S6856">
            <v>40418</v>
          </cell>
          <cell r="T6856">
            <v>1817.68</v>
          </cell>
          <cell r="U6856">
            <v>1821.2006451612901</v>
          </cell>
          <cell r="V6856">
            <v>1898.6836712328745</v>
          </cell>
        </row>
        <row r="6857">
          <cell r="B6857">
            <v>34490</v>
          </cell>
          <cell r="C6857">
            <v>1</v>
          </cell>
          <cell r="D6857">
            <v>1</v>
          </cell>
          <cell r="Q6857">
            <v>2010</v>
          </cell>
          <cell r="R6857" t="str">
            <v>20108</v>
          </cell>
          <cell r="S6857">
            <v>40419</v>
          </cell>
          <cell r="T6857">
            <v>1817.68</v>
          </cell>
          <cell r="U6857">
            <v>1821.2006451612901</v>
          </cell>
          <cell r="V6857">
            <v>1898.6836712328745</v>
          </cell>
        </row>
        <row r="6858">
          <cell r="B6858">
            <v>34491</v>
          </cell>
          <cell r="C6858">
            <v>1</v>
          </cell>
          <cell r="D6858">
            <v>1</v>
          </cell>
          <cell r="Q6858">
            <v>2010</v>
          </cell>
          <cell r="R6858" t="str">
            <v>20108</v>
          </cell>
          <cell r="S6858">
            <v>40420</v>
          </cell>
          <cell r="T6858">
            <v>1817.68</v>
          </cell>
          <cell r="U6858">
            <v>1821.2006451612901</v>
          </cell>
          <cell r="V6858">
            <v>1898.6836712328745</v>
          </cell>
        </row>
        <row r="6859">
          <cell r="B6859">
            <v>34492</v>
          </cell>
          <cell r="C6859">
            <v>1</v>
          </cell>
          <cell r="D6859">
            <v>1</v>
          </cell>
          <cell r="Q6859">
            <v>2010</v>
          </cell>
          <cell r="R6859" t="str">
            <v>20108</v>
          </cell>
          <cell r="S6859">
            <v>40421</v>
          </cell>
          <cell r="T6859">
            <v>1823.74</v>
          </cell>
          <cell r="U6859">
            <v>1821.2006451612901</v>
          </cell>
          <cell r="V6859">
            <v>1898.6836712328745</v>
          </cell>
        </row>
        <row r="6860">
          <cell r="B6860">
            <v>34493</v>
          </cell>
          <cell r="C6860">
            <v>1</v>
          </cell>
          <cell r="D6860">
            <v>1</v>
          </cell>
          <cell r="Q6860">
            <v>2010</v>
          </cell>
          <cell r="R6860" t="str">
            <v>20109</v>
          </cell>
          <cell r="S6860">
            <v>40422</v>
          </cell>
          <cell r="T6860">
            <v>1826.31</v>
          </cell>
          <cell r="U6860">
            <v>1805.7723333333331</v>
          </cell>
          <cell r="V6860">
            <v>1898.6836712328745</v>
          </cell>
        </row>
        <row r="6861">
          <cell r="B6861">
            <v>34494</v>
          </cell>
          <cell r="C6861">
            <v>1</v>
          </cell>
          <cell r="D6861">
            <v>1</v>
          </cell>
          <cell r="Q6861">
            <v>2010</v>
          </cell>
          <cell r="R6861" t="str">
            <v>20109</v>
          </cell>
          <cell r="S6861">
            <v>40423</v>
          </cell>
          <cell r="T6861">
            <v>1815.09</v>
          </cell>
          <cell r="U6861">
            <v>1805.7723333333331</v>
          </cell>
          <cell r="V6861">
            <v>1898.6836712328745</v>
          </cell>
        </row>
        <row r="6862">
          <cell r="B6862">
            <v>34495</v>
          </cell>
          <cell r="C6862">
            <v>1</v>
          </cell>
          <cell r="D6862">
            <v>1</v>
          </cell>
          <cell r="Q6862">
            <v>2010</v>
          </cell>
          <cell r="R6862" t="str">
            <v>20109</v>
          </cell>
          <cell r="S6862">
            <v>40424</v>
          </cell>
          <cell r="T6862">
            <v>1810.65</v>
          </cell>
          <cell r="U6862">
            <v>1805.7723333333331</v>
          </cell>
          <cell r="V6862">
            <v>1898.6836712328745</v>
          </cell>
        </row>
        <row r="6863">
          <cell r="B6863">
            <v>34496</v>
          </cell>
          <cell r="C6863">
            <v>1</v>
          </cell>
          <cell r="D6863">
            <v>1</v>
          </cell>
          <cell r="Q6863">
            <v>2010</v>
          </cell>
          <cell r="R6863" t="str">
            <v>20109</v>
          </cell>
          <cell r="S6863">
            <v>40425</v>
          </cell>
          <cell r="T6863">
            <v>1807.73</v>
          </cell>
          <cell r="U6863">
            <v>1805.7723333333331</v>
          </cell>
          <cell r="V6863">
            <v>1898.6836712328745</v>
          </cell>
        </row>
        <row r="6864">
          <cell r="B6864">
            <v>34497</v>
          </cell>
          <cell r="C6864">
            <v>1</v>
          </cell>
          <cell r="D6864">
            <v>1</v>
          </cell>
          <cell r="Q6864">
            <v>2010</v>
          </cell>
          <cell r="R6864" t="str">
            <v>20109</v>
          </cell>
          <cell r="S6864">
            <v>40426</v>
          </cell>
          <cell r="T6864">
            <v>1807.73</v>
          </cell>
          <cell r="U6864">
            <v>1805.7723333333331</v>
          </cell>
          <cell r="V6864">
            <v>1898.6836712328745</v>
          </cell>
        </row>
        <row r="6865">
          <cell r="B6865">
            <v>34498</v>
          </cell>
          <cell r="C6865">
            <v>1</v>
          </cell>
          <cell r="D6865">
            <v>1</v>
          </cell>
          <cell r="Q6865">
            <v>2010</v>
          </cell>
          <cell r="R6865" t="str">
            <v>20109</v>
          </cell>
          <cell r="S6865">
            <v>40427</v>
          </cell>
          <cell r="T6865">
            <v>1807.73</v>
          </cell>
          <cell r="U6865">
            <v>1805.7723333333331</v>
          </cell>
          <cell r="V6865">
            <v>1898.6836712328745</v>
          </cell>
        </row>
        <row r="6866">
          <cell r="B6866">
            <v>34499</v>
          </cell>
          <cell r="C6866">
            <v>1</v>
          </cell>
          <cell r="D6866">
            <v>1</v>
          </cell>
          <cell r="Q6866">
            <v>2010</v>
          </cell>
          <cell r="R6866" t="str">
            <v>20109</v>
          </cell>
          <cell r="S6866">
            <v>40428</v>
          </cell>
          <cell r="T6866">
            <v>1807.73</v>
          </cell>
          <cell r="U6866">
            <v>1805.7723333333331</v>
          </cell>
          <cell r="V6866">
            <v>1898.6836712328745</v>
          </cell>
        </row>
        <row r="6867">
          <cell r="B6867">
            <v>34500</v>
          </cell>
          <cell r="C6867">
            <v>1</v>
          </cell>
          <cell r="D6867">
            <v>1</v>
          </cell>
          <cell r="Q6867">
            <v>2010</v>
          </cell>
          <cell r="R6867" t="str">
            <v>20109</v>
          </cell>
          <cell r="S6867">
            <v>40429</v>
          </cell>
          <cell r="T6867">
            <v>1808.65</v>
          </cell>
          <cell r="U6867">
            <v>1805.7723333333331</v>
          </cell>
          <cell r="V6867">
            <v>1898.6836712328745</v>
          </cell>
        </row>
        <row r="6868">
          <cell r="B6868">
            <v>34501</v>
          </cell>
          <cell r="C6868">
            <v>1</v>
          </cell>
          <cell r="D6868">
            <v>1</v>
          </cell>
          <cell r="Q6868">
            <v>2010</v>
          </cell>
          <cell r="R6868" t="str">
            <v>20109</v>
          </cell>
          <cell r="S6868">
            <v>40430</v>
          </cell>
          <cell r="T6868">
            <v>1803</v>
          </cell>
          <cell r="U6868">
            <v>1805.7723333333331</v>
          </cell>
          <cell r="V6868">
            <v>1898.6836712328745</v>
          </cell>
        </row>
        <row r="6869">
          <cell r="B6869">
            <v>34502</v>
          </cell>
          <cell r="C6869">
            <v>1</v>
          </cell>
          <cell r="D6869">
            <v>1</v>
          </cell>
          <cell r="Q6869">
            <v>2010</v>
          </cell>
          <cell r="R6869" t="str">
            <v>20109</v>
          </cell>
          <cell r="S6869">
            <v>40431</v>
          </cell>
          <cell r="T6869">
            <v>1802.54</v>
          </cell>
          <cell r="U6869">
            <v>1805.7723333333331</v>
          </cell>
          <cell r="V6869">
            <v>1898.6836712328745</v>
          </cell>
        </row>
        <row r="6870">
          <cell r="B6870">
            <v>34503</v>
          </cell>
          <cell r="C6870">
            <v>1</v>
          </cell>
          <cell r="D6870">
            <v>1</v>
          </cell>
          <cell r="Q6870">
            <v>2010</v>
          </cell>
          <cell r="R6870" t="str">
            <v>20109</v>
          </cell>
          <cell r="S6870">
            <v>40432</v>
          </cell>
          <cell r="T6870">
            <v>1801.04</v>
          </cell>
          <cell r="U6870">
            <v>1805.7723333333331</v>
          </cell>
          <cell r="V6870">
            <v>1898.6836712328745</v>
          </cell>
        </row>
        <row r="6871">
          <cell r="B6871">
            <v>34504</v>
          </cell>
          <cell r="C6871">
            <v>1</v>
          </cell>
          <cell r="D6871">
            <v>1</v>
          </cell>
          <cell r="Q6871">
            <v>2010</v>
          </cell>
          <cell r="R6871" t="str">
            <v>20109</v>
          </cell>
          <cell r="S6871">
            <v>40433</v>
          </cell>
          <cell r="T6871">
            <v>1801.04</v>
          </cell>
          <cell r="U6871">
            <v>1805.7723333333331</v>
          </cell>
          <cell r="V6871">
            <v>1898.6836712328745</v>
          </cell>
        </row>
        <row r="6872">
          <cell r="B6872">
            <v>34505</v>
          </cell>
          <cell r="C6872">
            <v>1</v>
          </cell>
          <cell r="D6872">
            <v>1</v>
          </cell>
          <cell r="Q6872">
            <v>2010</v>
          </cell>
          <cell r="R6872" t="str">
            <v>20109</v>
          </cell>
          <cell r="S6872">
            <v>40434</v>
          </cell>
          <cell r="T6872">
            <v>1801.04</v>
          </cell>
          <cell r="U6872">
            <v>1805.7723333333331</v>
          </cell>
          <cell r="V6872">
            <v>1898.6836712328745</v>
          </cell>
        </row>
        <row r="6873">
          <cell r="B6873">
            <v>34506</v>
          </cell>
          <cell r="C6873">
            <v>1</v>
          </cell>
          <cell r="D6873">
            <v>1</v>
          </cell>
          <cell r="Q6873">
            <v>2010</v>
          </cell>
          <cell r="R6873" t="str">
            <v>20109</v>
          </cell>
          <cell r="S6873">
            <v>40435</v>
          </cell>
          <cell r="T6873">
            <v>1793.28</v>
          </cell>
          <cell r="U6873">
            <v>1805.7723333333331</v>
          </cell>
          <cell r="V6873">
            <v>1898.6836712328745</v>
          </cell>
        </row>
        <row r="6874">
          <cell r="B6874">
            <v>34507</v>
          </cell>
          <cell r="C6874">
            <v>1</v>
          </cell>
          <cell r="D6874">
            <v>1</v>
          </cell>
          <cell r="Q6874">
            <v>2010</v>
          </cell>
          <cell r="R6874" t="str">
            <v>20109</v>
          </cell>
          <cell r="S6874">
            <v>40436</v>
          </cell>
          <cell r="T6874">
            <v>1788.05</v>
          </cell>
          <cell r="U6874">
            <v>1805.7723333333331</v>
          </cell>
          <cell r="V6874">
            <v>1898.6836712328745</v>
          </cell>
        </row>
        <row r="6875">
          <cell r="B6875">
            <v>34508</v>
          </cell>
          <cell r="C6875">
            <v>1</v>
          </cell>
          <cell r="D6875">
            <v>1</v>
          </cell>
          <cell r="Q6875">
            <v>2010</v>
          </cell>
          <cell r="R6875" t="str">
            <v>20109</v>
          </cell>
          <cell r="S6875">
            <v>40437</v>
          </cell>
          <cell r="T6875">
            <v>1806.78</v>
          </cell>
          <cell r="U6875">
            <v>1805.7723333333331</v>
          </cell>
          <cell r="V6875">
            <v>1898.6836712328745</v>
          </cell>
        </row>
        <row r="6876">
          <cell r="B6876">
            <v>34509</v>
          </cell>
          <cell r="C6876">
            <v>1</v>
          </cell>
          <cell r="D6876">
            <v>1</v>
          </cell>
          <cell r="Q6876">
            <v>2010</v>
          </cell>
          <cell r="R6876" t="str">
            <v>20109</v>
          </cell>
          <cell r="S6876">
            <v>40438</v>
          </cell>
          <cell r="T6876">
            <v>1811.55</v>
          </cell>
          <cell r="U6876">
            <v>1805.7723333333331</v>
          </cell>
          <cell r="V6876">
            <v>1898.6836712328745</v>
          </cell>
        </row>
        <row r="6877">
          <cell r="B6877">
            <v>34510</v>
          </cell>
          <cell r="C6877">
            <v>1</v>
          </cell>
          <cell r="D6877">
            <v>1</v>
          </cell>
          <cell r="Q6877">
            <v>2010</v>
          </cell>
          <cell r="R6877" t="str">
            <v>20109</v>
          </cell>
          <cell r="S6877">
            <v>40439</v>
          </cell>
          <cell r="T6877">
            <v>1806.76</v>
          </cell>
          <cell r="U6877">
            <v>1805.7723333333331</v>
          </cell>
          <cell r="V6877">
            <v>1898.6836712328745</v>
          </cell>
        </row>
        <row r="6878">
          <cell r="B6878">
            <v>34511</v>
          </cell>
          <cell r="C6878">
            <v>1</v>
          </cell>
          <cell r="D6878">
            <v>1</v>
          </cell>
          <cell r="Q6878">
            <v>2010</v>
          </cell>
          <cell r="R6878" t="str">
            <v>20109</v>
          </cell>
          <cell r="S6878">
            <v>40440</v>
          </cell>
          <cell r="T6878">
            <v>1806.76</v>
          </cell>
          <cell r="U6878">
            <v>1805.7723333333331</v>
          </cell>
          <cell r="V6878">
            <v>1898.6836712328745</v>
          </cell>
        </row>
        <row r="6879">
          <cell r="B6879">
            <v>34512</v>
          </cell>
          <cell r="C6879">
            <v>1</v>
          </cell>
          <cell r="D6879">
            <v>1</v>
          </cell>
          <cell r="Q6879">
            <v>2010</v>
          </cell>
          <cell r="R6879" t="str">
            <v>20109</v>
          </cell>
          <cell r="S6879">
            <v>40441</v>
          </cell>
          <cell r="T6879">
            <v>1806.76</v>
          </cell>
          <cell r="U6879">
            <v>1805.7723333333331</v>
          </cell>
          <cell r="V6879">
            <v>1898.6836712328745</v>
          </cell>
        </row>
        <row r="6880">
          <cell r="B6880">
            <v>34513</v>
          </cell>
          <cell r="C6880">
            <v>1</v>
          </cell>
          <cell r="D6880">
            <v>1</v>
          </cell>
          <cell r="Q6880">
            <v>2010</v>
          </cell>
          <cell r="R6880" t="str">
            <v>20109</v>
          </cell>
          <cell r="S6880">
            <v>40442</v>
          </cell>
          <cell r="T6880">
            <v>1798.73</v>
          </cell>
          <cell r="U6880">
            <v>1805.7723333333331</v>
          </cell>
          <cell r="V6880">
            <v>1898.6836712328745</v>
          </cell>
        </row>
        <row r="6881">
          <cell r="B6881">
            <v>34514</v>
          </cell>
          <cell r="C6881">
            <v>1</v>
          </cell>
          <cell r="D6881">
            <v>1</v>
          </cell>
          <cell r="Q6881">
            <v>2010</v>
          </cell>
          <cell r="R6881" t="str">
            <v>20109</v>
          </cell>
          <cell r="S6881">
            <v>40443</v>
          </cell>
          <cell r="T6881">
            <v>1805.31</v>
          </cell>
          <cell r="U6881">
            <v>1805.7723333333331</v>
          </cell>
          <cell r="V6881">
            <v>1898.6836712328745</v>
          </cell>
        </row>
        <row r="6882">
          <cell r="B6882">
            <v>34515</v>
          </cell>
          <cell r="C6882">
            <v>1</v>
          </cell>
          <cell r="D6882">
            <v>1</v>
          </cell>
          <cell r="Q6882">
            <v>2010</v>
          </cell>
          <cell r="R6882" t="str">
            <v>20109</v>
          </cell>
          <cell r="S6882">
            <v>40444</v>
          </cell>
          <cell r="T6882">
            <v>1803.71</v>
          </cell>
          <cell r="U6882">
            <v>1805.7723333333331</v>
          </cell>
          <cell r="V6882">
            <v>1898.6836712328745</v>
          </cell>
        </row>
        <row r="6883">
          <cell r="B6883">
            <v>34516</v>
          </cell>
          <cell r="C6883">
            <v>1</v>
          </cell>
          <cell r="D6883">
            <v>1</v>
          </cell>
          <cell r="Q6883">
            <v>2010</v>
          </cell>
          <cell r="R6883" t="str">
            <v>20109</v>
          </cell>
          <cell r="S6883">
            <v>40445</v>
          </cell>
          <cell r="T6883">
            <v>1810.72</v>
          </cell>
          <cell r="U6883">
            <v>1805.7723333333331</v>
          </cell>
          <cell r="V6883">
            <v>1898.6836712328745</v>
          </cell>
        </row>
        <row r="6884">
          <cell r="B6884">
            <v>34517</v>
          </cell>
          <cell r="C6884">
            <v>1</v>
          </cell>
          <cell r="D6884">
            <v>1</v>
          </cell>
          <cell r="Q6884">
            <v>2010</v>
          </cell>
          <cell r="R6884" t="str">
            <v>20109</v>
          </cell>
          <cell r="S6884">
            <v>40446</v>
          </cell>
          <cell r="T6884">
            <v>1809.46</v>
          </cell>
          <cell r="U6884">
            <v>1805.7723333333331</v>
          </cell>
          <cell r="V6884">
            <v>1898.6836712328745</v>
          </cell>
        </row>
        <row r="6885">
          <cell r="B6885">
            <v>34518</v>
          </cell>
          <cell r="C6885">
            <v>1</v>
          </cell>
          <cell r="D6885">
            <v>1</v>
          </cell>
          <cell r="Q6885">
            <v>2010</v>
          </cell>
          <cell r="R6885" t="str">
            <v>20109</v>
          </cell>
          <cell r="S6885">
            <v>40447</v>
          </cell>
          <cell r="T6885">
            <v>1809.46</v>
          </cell>
          <cell r="U6885">
            <v>1805.7723333333331</v>
          </cell>
          <cell r="V6885">
            <v>1898.6836712328745</v>
          </cell>
        </row>
        <row r="6886">
          <cell r="B6886">
            <v>34519</v>
          </cell>
          <cell r="C6886">
            <v>1</v>
          </cell>
          <cell r="D6886">
            <v>1</v>
          </cell>
          <cell r="Q6886">
            <v>2010</v>
          </cell>
          <cell r="R6886" t="str">
            <v>20109</v>
          </cell>
          <cell r="S6886">
            <v>40448</v>
          </cell>
          <cell r="T6886">
            <v>1809.46</v>
          </cell>
          <cell r="U6886">
            <v>1805.7723333333331</v>
          </cell>
          <cell r="V6886">
            <v>1898.6836712328745</v>
          </cell>
        </row>
        <row r="6887">
          <cell r="B6887">
            <v>34520</v>
          </cell>
          <cell r="C6887">
            <v>1</v>
          </cell>
          <cell r="D6887">
            <v>1</v>
          </cell>
          <cell r="Q6887">
            <v>2010</v>
          </cell>
          <cell r="R6887" t="str">
            <v>20109</v>
          </cell>
          <cell r="S6887">
            <v>40449</v>
          </cell>
          <cell r="T6887">
            <v>1802.15</v>
          </cell>
          <cell r="U6887">
            <v>1805.7723333333331</v>
          </cell>
          <cell r="V6887">
            <v>1898.6836712328745</v>
          </cell>
        </row>
        <row r="6888">
          <cell r="B6888">
            <v>34521</v>
          </cell>
          <cell r="C6888">
            <v>1</v>
          </cell>
          <cell r="D6888">
            <v>1</v>
          </cell>
          <cell r="Q6888">
            <v>2010</v>
          </cell>
          <cell r="R6888" t="str">
            <v>20109</v>
          </cell>
          <cell r="S6888">
            <v>40450</v>
          </cell>
          <cell r="T6888">
            <v>1804.06</v>
          </cell>
          <cell r="U6888">
            <v>1805.7723333333331</v>
          </cell>
          <cell r="V6888">
            <v>1898.6836712328745</v>
          </cell>
        </row>
        <row r="6889">
          <cell r="B6889">
            <v>34522</v>
          </cell>
          <cell r="C6889">
            <v>1</v>
          </cell>
          <cell r="D6889">
            <v>1</v>
          </cell>
          <cell r="Q6889">
            <v>2010</v>
          </cell>
          <cell r="R6889" t="str">
            <v>20109</v>
          </cell>
          <cell r="S6889">
            <v>40451</v>
          </cell>
          <cell r="T6889">
            <v>1799.89</v>
          </cell>
          <cell r="U6889">
            <v>1805.7723333333331</v>
          </cell>
          <cell r="V6889">
            <v>1898.6836712328745</v>
          </cell>
        </row>
        <row r="6890">
          <cell r="B6890">
            <v>34523</v>
          </cell>
          <cell r="C6890">
            <v>1</v>
          </cell>
          <cell r="D6890">
            <v>1</v>
          </cell>
          <cell r="Q6890">
            <v>2010</v>
          </cell>
          <cell r="R6890" t="str">
            <v>201010</v>
          </cell>
          <cell r="S6890">
            <v>40452</v>
          </cell>
          <cell r="T6890">
            <v>1801.01</v>
          </cell>
          <cell r="U6890">
            <v>1808.6070967741937</v>
          </cell>
          <cell r="V6890">
            <v>1898.6836712328745</v>
          </cell>
        </row>
        <row r="6891">
          <cell r="B6891">
            <v>34524</v>
          </cell>
          <cell r="C6891">
            <v>1</v>
          </cell>
          <cell r="D6891">
            <v>1</v>
          </cell>
          <cell r="Q6891">
            <v>2010</v>
          </cell>
          <cell r="R6891" t="str">
            <v>201010</v>
          </cell>
          <cell r="S6891">
            <v>40453</v>
          </cell>
          <cell r="T6891">
            <v>1795.93</v>
          </cell>
          <cell r="U6891">
            <v>1808.6070967741937</v>
          </cell>
          <cell r="V6891">
            <v>1898.6836712328745</v>
          </cell>
        </row>
        <row r="6892">
          <cell r="B6892">
            <v>34525</v>
          </cell>
          <cell r="C6892">
            <v>1</v>
          </cell>
          <cell r="D6892">
            <v>1</v>
          </cell>
          <cell r="Q6892">
            <v>2010</v>
          </cell>
          <cell r="R6892" t="str">
            <v>201010</v>
          </cell>
          <cell r="S6892">
            <v>40454</v>
          </cell>
          <cell r="T6892">
            <v>1795.93</v>
          </cell>
          <cell r="U6892">
            <v>1808.6070967741937</v>
          </cell>
          <cell r="V6892">
            <v>1898.6836712328745</v>
          </cell>
        </row>
        <row r="6893">
          <cell r="B6893">
            <v>34526</v>
          </cell>
          <cell r="C6893">
            <v>1</v>
          </cell>
          <cell r="D6893">
            <v>1</v>
          </cell>
          <cell r="Q6893">
            <v>2010</v>
          </cell>
          <cell r="R6893" t="str">
            <v>201010</v>
          </cell>
          <cell r="S6893">
            <v>40455</v>
          </cell>
          <cell r="T6893">
            <v>1795.93</v>
          </cell>
          <cell r="U6893">
            <v>1808.6070967741937</v>
          </cell>
          <cell r="V6893">
            <v>1898.6836712328745</v>
          </cell>
        </row>
        <row r="6894">
          <cell r="B6894">
            <v>34527</v>
          </cell>
          <cell r="C6894">
            <v>1</v>
          </cell>
          <cell r="D6894">
            <v>1</v>
          </cell>
          <cell r="Q6894">
            <v>2010</v>
          </cell>
          <cell r="R6894" t="str">
            <v>201010</v>
          </cell>
          <cell r="S6894">
            <v>40456</v>
          </cell>
          <cell r="T6894">
            <v>1802.09</v>
          </cell>
          <cell r="U6894">
            <v>1808.6070967741937</v>
          </cell>
          <cell r="V6894">
            <v>1898.6836712328745</v>
          </cell>
        </row>
        <row r="6895">
          <cell r="B6895">
            <v>34528</v>
          </cell>
          <cell r="C6895">
            <v>1</v>
          </cell>
          <cell r="D6895">
            <v>1</v>
          </cell>
          <cell r="Q6895">
            <v>2010</v>
          </cell>
          <cell r="R6895" t="str">
            <v>201010</v>
          </cell>
          <cell r="S6895">
            <v>40457</v>
          </cell>
          <cell r="T6895">
            <v>1802.43</v>
          </cell>
          <cell r="U6895">
            <v>1808.6070967741937</v>
          </cell>
          <cell r="V6895">
            <v>1898.6836712328745</v>
          </cell>
        </row>
        <row r="6896">
          <cell r="B6896">
            <v>34529</v>
          </cell>
          <cell r="C6896">
            <v>1</v>
          </cell>
          <cell r="D6896">
            <v>1</v>
          </cell>
          <cell r="Q6896">
            <v>2010</v>
          </cell>
          <cell r="R6896" t="str">
            <v>201010</v>
          </cell>
          <cell r="S6896">
            <v>40458</v>
          </cell>
          <cell r="T6896">
            <v>1796.29</v>
          </cell>
          <cell r="U6896">
            <v>1808.6070967741937</v>
          </cell>
          <cell r="V6896">
            <v>1898.6836712328745</v>
          </cell>
        </row>
        <row r="6897">
          <cell r="B6897">
            <v>34530</v>
          </cell>
          <cell r="C6897">
            <v>1</v>
          </cell>
          <cell r="D6897">
            <v>1</v>
          </cell>
          <cell r="Q6897">
            <v>2010</v>
          </cell>
          <cell r="R6897" t="str">
            <v>201010</v>
          </cell>
          <cell r="S6897">
            <v>40459</v>
          </cell>
          <cell r="T6897">
            <v>1786.2</v>
          </cell>
          <cell r="U6897">
            <v>1808.6070967741937</v>
          </cell>
          <cell r="V6897">
            <v>1898.6836712328745</v>
          </cell>
        </row>
        <row r="6898">
          <cell r="B6898">
            <v>34531</v>
          </cell>
          <cell r="C6898">
            <v>1</v>
          </cell>
          <cell r="D6898">
            <v>1</v>
          </cell>
          <cell r="Q6898">
            <v>2010</v>
          </cell>
          <cell r="R6898" t="str">
            <v>201010</v>
          </cell>
          <cell r="S6898">
            <v>40460</v>
          </cell>
          <cell r="T6898">
            <v>1786.37</v>
          </cell>
          <cell r="U6898">
            <v>1808.6070967741937</v>
          </cell>
          <cell r="V6898">
            <v>1898.6836712328745</v>
          </cell>
        </row>
        <row r="6899">
          <cell r="B6899">
            <v>34532</v>
          </cell>
          <cell r="C6899">
            <v>1</v>
          </cell>
          <cell r="D6899">
            <v>1</v>
          </cell>
          <cell r="Q6899">
            <v>2010</v>
          </cell>
          <cell r="R6899" t="str">
            <v>201010</v>
          </cell>
          <cell r="S6899">
            <v>40461</v>
          </cell>
          <cell r="T6899">
            <v>1786.37</v>
          </cell>
          <cell r="U6899">
            <v>1808.6070967741937</v>
          </cell>
          <cell r="V6899">
            <v>1898.6836712328745</v>
          </cell>
        </row>
        <row r="6900">
          <cell r="B6900">
            <v>34533</v>
          </cell>
          <cell r="C6900">
            <v>1</v>
          </cell>
          <cell r="D6900">
            <v>1</v>
          </cell>
          <cell r="Q6900">
            <v>2010</v>
          </cell>
          <cell r="R6900" t="str">
            <v>201010</v>
          </cell>
          <cell r="S6900">
            <v>40462</v>
          </cell>
          <cell r="T6900">
            <v>1786.37</v>
          </cell>
          <cell r="U6900">
            <v>1808.6070967741937</v>
          </cell>
          <cell r="V6900">
            <v>1898.6836712328745</v>
          </cell>
        </row>
        <row r="6901">
          <cell r="B6901">
            <v>34534</v>
          </cell>
          <cell r="C6901">
            <v>1</v>
          </cell>
          <cell r="D6901">
            <v>1</v>
          </cell>
          <cell r="Q6901">
            <v>2010</v>
          </cell>
          <cell r="R6901" t="str">
            <v>201010</v>
          </cell>
          <cell r="S6901">
            <v>40463</v>
          </cell>
          <cell r="T6901">
            <v>1786.37</v>
          </cell>
          <cell r="U6901">
            <v>1808.6070967741937</v>
          </cell>
          <cell r="V6901">
            <v>1898.6836712328745</v>
          </cell>
        </row>
        <row r="6902">
          <cell r="B6902">
            <v>34535</v>
          </cell>
          <cell r="C6902">
            <v>1</v>
          </cell>
          <cell r="D6902">
            <v>1</v>
          </cell>
          <cell r="Q6902">
            <v>2010</v>
          </cell>
          <cell r="R6902" t="str">
            <v>201010</v>
          </cell>
          <cell r="S6902">
            <v>40464</v>
          </cell>
          <cell r="T6902">
            <v>1786.77</v>
          </cell>
          <cell r="U6902">
            <v>1808.6070967741937</v>
          </cell>
          <cell r="V6902">
            <v>1898.6836712328745</v>
          </cell>
        </row>
        <row r="6903">
          <cell r="B6903">
            <v>34536</v>
          </cell>
          <cell r="C6903">
            <v>1</v>
          </cell>
          <cell r="D6903">
            <v>1</v>
          </cell>
          <cell r="Q6903">
            <v>2010</v>
          </cell>
          <cell r="R6903" t="str">
            <v>201010</v>
          </cell>
          <cell r="S6903">
            <v>40465</v>
          </cell>
          <cell r="T6903">
            <v>1791.56</v>
          </cell>
          <cell r="U6903">
            <v>1808.6070967741937</v>
          </cell>
          <cell r="V6903">
            <v>1898.6836712328745</v>
          </cell>
        </row>
        <row r="6904">
          <cell r="B6904">
            <v>34537</v>
          </cell>
          <cell r="C6904">
            <v>1</v>
          </cell>
          <cell r="D6904">
            <v>1</v>
          </cell>
          <cell r="Q6904">
            <v>2010</v>
          </cell>
          <cell r="R6904" t="str">
            <v>201010</v>
          </cell>
          <cell r="S6904">
            <v>40466</v>
          </cell>
          <cell r="T6904">
            <v>1801.2</v>
          </cell>
          <cell r="U6904">
            <v>1808.6070967741937</v>
          </cell>
          <cell r="V6904">
            <v>1898.6836712328745</v>
          </cell>
        </row>
        <row r="6905">
          <cell r="B6905">
            <v>34538</v>
          </cell>
          <cell r="C6905">
            <v>1</v>
          </cell>
          <cell r="D6905">
            <v>1</v>
          </cell>
          <cell r="Q6905">
            <v>2010</v>
          </cell>
          <cell r="R6905" t="str">
            <v>201010</v>
          </cell>
          <cell r="S6905">
            <v>40467</v>
          </cell>
          <cell r="T6905">
            <v>1807.88</v>
          </cell>
          <cell r="U6905">
            <v>1808.6070967741937</v>
          </cell>
          <cell r="V6905">
            <v>1898.6836712328745</v>
          </cell>
        </row>
        <row r="6906">
          <cell r="B6906">
            <v>34539</v>
          </cell>
          <cell r="C6906">
            <v>1</v>
          </cell>
          <cell r="D6906">
            <v>1</v>
          </cell>
          <cell r="Q6906">
            <v>2010</v>
          </cell>
          <cell r="R6906" t="str">
            <v>201010</v>
          </cell>
          <cell r="S6906">
            <v>40468</v>
          </cell>
          <cell r="T6906">
            <v>1807.88</v>
          </cell>
          <cell r="U6906">
            <v>1808.6070967741937</v>
          </cell>
          <cell r="V6906">
            <v>1898.6836712328745</v>
          </cell>
        </row>
        <row r="6907">
          <cell r="B6907">
            <v>34540</v>
          </cell>
          <cell r="C6907">
            <v>1</v>
          </cell>
          <cell r="D6907">
            <v>1</v>
          </cell>
          <cell r="Q6907">
            <v>2010</v>
          </cell>
          <cell r="R6907" t="str">
            <v>201010</v>
          </cell>
          <cell r="S6907">
            <v>40469</v>
          </cell>
          <cell r="T6907">
            <v>1807.88</v>
          </cell>
          <cell r="U6907">
            <v>1808.6070967741937</v>
          </cell>
          <cell r="V6907">
            <v>1898.6836712328745</v>
          </cell>
        </row>
        <row r="6908">
          <cell r="B6908">
            <v>34541</v>
          </cell>
          <cell r="C6908">
            <v>1</v>
          </cell>
          <cell r="D6908">
            <v>1</v>
          </cell>
          <cell r="Q6908">
            <v>2010</v>
          </cell>
          <cell r="R6908" t="str">
            <v>201010</v>
          </cell>
          <cell r="S6908">
            <v>40470</v>
          </cell>
          <cell r="T6908">
            <v>1807.88</v>
          </cell>
          <cell r="U6908">
            <v>1808.6070967741937</v>
          </cell>
          <cell r="V6908">
            <v>1898.6836712328745</v>
          </cell>
        </row>
        <row r="6909">
          <cell r="B6909">
            <v>34542</v>
          </cell>
          <cell r="C6909">
            <v>1</v>
          </cell>
          <cell r="D6909">
            <v>1</v>
          </cell>
          <cell r="Q6909">
            <v>2010</v>
          </cell>
          <cell r="R6909" t="str">
            <v>201010</v>
          </cell>
          <cell r="S6909">
            <v>40471</v>
          </cell>
          <cell r="T6909">
            <v>1817.45</v>
          </cell>
          <cell r="U6909">
            <v>1808.6070967741937</v>
          </cell>
          <cell r="V6909">
            <v>1898.6836712328745</v>
          </cell>
        </row>
        <row r="6910">
          <cell r="B6910">
            <v>34543</v>
          </cell>
          <cell r="C6910">
            <v>1</v>
          </cell>
          <cell r="D6910">
            <v>1</v>
          </cell>
          <cell r="Q6910">
            <v>2010</v>
          </cell>
          <cell r="R6910" t="str">
            <v>201010</v>
          </cell>
          <cell r="S6910">
            <v>40472</v>
          </cell>
          <cell r="T6910">
            <v>1812.6</v>
          </cell>
          <cell r="U6910">
            <v>1808.6070967741937</v>
          </cell>
          <cell r="V6910">
            <v>1898.6836712328745</v>
          </cell>
        </row>
        <row r="6911">
          <cell r="B6911">
            <v>34544</v>
          </cell>
          <cell r="C6911">
            <v>1</v>
          </cell>
          <cell r="D6911">
            <v>1</v>
          </cell>
          <cell r="Q6911">
            <v>2010</v>
          </cell>
          <cell r="R6911" t="str">
            <v>201010</v>
          </cell>
          <cell r="S6911">
            <v>40473</v>
          </cell>
          <cell r="T6911">
            <v>1816.28</v>
          </cell>
          <cell r="U6911">
            <v>1808.6070967741937</v>
          </cell>
          <cell r="V6911">
            <v>1898.6836712328745</v>
          </cell>
        </row>
        <row r="6912">
          <cell r="B6912">
            <v>34545</v>
          </cell>
          <cell r="C6912">
            <v>1</v>
          </cell>
          <cell r="D6912">
            <v>1</v>
          </cell>
          <cell r="Q6912">
            <v>2010</v>
          </cell>
          <cell r="R6912" t="str">
            <v>201010</v>
          </cell>
          <cell r="S6912">
            <v>40474</v>
          </cell>
          <cell r="T6912">
            <v>1823.05</v>
          </cell>
          <cell r="U6912">
            <v>1808.6070967741937</v>
          </cell>
          <cell r="V6912">
            <v>1898.6836712328745</v>
          </cell>
        </row>
        <row r="6913">
          <cell r="B6913">
            <v>34546</v>
          </cell>
          <cell r="C6913">
            <v>1</v>
          </cell>
          <cell r="D6913">
            <v>1</v>
          </cell>
          <cell r="Q6913">
            <v>2010</v>
          </cell>
          <cell r="R6913" t="str">
            <v>201010</v>
          </cell>
          <cell r="S6913">
            <v>40475</v>
          </cell>
          <cell r="T6913">
            <v>1823.05</v>
          </cell>
          <cell r="U6913">
            <v>1808.6070967741937</v>
          </cell>
          <cell r="V6913">
            <v>1898.6836712328745</v>
          </cell>
        </row>
        <row r="6914">
          <cell r="B6914">
            <v>34547</v>
          </cell>
          <cell r="C6914">
            <v>1</v>
          </cell>
          <cell r="D6914">
            <v>1</v>
          </cell>
          <cell r="Q6914">
            <v>2010</v>
          </cell>
          <cell r="R6914" t="str">
            <v>201010</v>
          </cell>
          <cell r="S6914">
            <v>40476</v>
          </cell>
          <cell r="T6914">
            <v>1823.05</v>
          </cell>
          <cell r="U6914">
            <v>1808.6070967741937</v>
          </cell>
          <cell r="V6914">
            <v>1898.6836712328745</v>
          </cell>
        </row>
        <row r="6915">
          <cell r="B6915">
            <v>34548</v>
          </cell>
          <cell r="C6915">
            <v>1</v>
          </cell>
          <cell r="D6915">
            <v>1</v>
          </cell>
          <cell r="Q6915">
            <v>2010</v>
          </cell>
          <cell r="R6915" t="str">
            <v>201010</v>
          </cell>
          <cell r="S6915">
            <v>40477</v>
          </cell>
          <cell r="T6915">
            <v>1830.96</v>
          </cell>
          <cell r="U6915">
            <v>1808.6070967741937</v>
          </cell>
          <cell r="V6915">
            <v>1898.6836712328745</v>
          </cell>
        </row>
        <row r="6916">
          <cell r="B6916">
            <v>34549</v>
          </cell>
          <cell r="C6916">
            <v>1</v>
          </cell>
          <cell r="D6916">
            <v>1</v>
          </cell>
          <cell r="Q6916">
            <v>2010</v>
          </cell>
          <cell r="R6916" t="str">
            <v>201010</v>
          </cell>
          <cell r="S6916">
            <v>40478</v>
          </cell>
          <cell r="T6916">
            <v>1838.45</v>
          </cell>
          <cell r="U6916">
            <v>1808.6070967741937</v>
          </cell>
          <cell r="V6916">
            <v>1898.6836712328745</v>
          </cell>
        </row>
        <row r="6917">
          <cell r="B6917">
            <v>34550</v>
          </cell>
          <cell r="C6917">
            <v>1</v>
          </cell>
          <cell r="D6917">
            <v>1</v>
          </cell>
          <cell r="Q6917">
            <v>2010</v>
          </cell>
          <cell r="R6917" t="str">
            <v>201010</v>
          </cell>
          <cell r="S6917">
            <v>40479</v>
          </cell>
          <cell r="T6917">
            <v>1846.41</v>
          </cell>
          <cell r="U6917">
            <v>1808.6070967741937</v>
          </cell>
          <cell r="V6917">
            <v>1898.6836712328745</v>
          </cell>
        </row>
        <row r="6918">
          <cell r="B6918">
            <v>34551</v>
          </cell>
          <cell r="C6918">
            <v>1</v>
          </cell>
          <cell r="D6918">
            <v>1</v>
          </cell>
          <cell r="Q6918">
            <v>2010</v>
          </cell>
          <cell r="R6918" t="str">
            <v>201010</v>
          </cell>
          <cell r="S6918">
            <v>40480</v>
          </cell>
          <cell r="T6918">
            <v>1839.9</v>
          </cell>
          <cell r="U6918">
            <v>1808.6070967741937</v>
          </cell>
          <cell r="V6918">
            <v>1898.6836712328745</v>
          </cell>
        </row>
        <row r="6919">
          <cell r="B6919">
            <v>34552</v>
          </cell>
          <cell r="C6919">
            <v>1</v>
          </cell>
          <cell r="D6919">
            <v>1</v>
          </cell>
          <cell r="Q6919">
            <v>2010</v>
          </cell>
          <cell r="R6919" t="str">
            <v>201010</v>
          </cell>
          <cell r="S6919">
            <v>40481</v>
          </cell>
          <cell r="T6919">
            <v>1831.64</v>
          </cell>
          <cell r="U6919">
            <v>1808.6070967741937</v>
          </cell>
          <cell r="V6919">
            <v>1898.6836712328745</v>
          </cell>
        </row>
        <row r="6920">
          <cell r="B6920">
            <v>34553</v>
          </cell>
          <cell r="C6920">
            <v>1</v>
          </cell>
          <cell r="D6920">
            <v>1</v>
          </cell>
          <cell r="Q6920">
            <v>2010</v>
          </cell>
          <cell r="R6920" t="str">
            <v>201010</v>
          </cell>
          <cell r="S6920">
            <v>40482</v>
          </cell>
          <cell r="T6920">
            <v>1831.64</v>
          </cell>
          <cell r="U6920">
            <v>1808.6070967741937</v>
          </cell>
          <cell r="V6920">
            <v>1898.6836712328745</v>
          </cell>
        </row>
        <row r="6921">
          <cell r="B6921">
            <v>34554</v>
          </cell>
          <cell r="C6921">
            <v>1</v>
          </cell>
          <cell r="D6921">
            <v>1</v>
          </cell>
          <cell r="Q6921">
            <v>2010</v>
          </cell>
          <cell r="R6921" t="str">
            <v>201011</v>
          </cell>
          <cell r="S6921">
            <v>40483</v>
          </cell>
          <cell r="T6921">
            <v>1831.64</v>
          </cell>
          <cell r="U6921">
            <v>1862.9940000000001</v>
          </cell>
          <cell r="V6921">
            <v>1898.6836712328745</v>
          </cell>
        </row>
        <row r="6922">
          <cell r="B6922">
            <v>34555</v>
          </cell>
          <cell r="C6922">
            <v>1</v>
          </cell>
          <cell r="D6922">
            <v>1</v>
          </cell>
          <cell r="Q6922">
            <v>2010</v>
          </cell>
          <cell r="R6922" t="str">
            <v>201011</v>
          </cell>
          <cell r="S6922">
            <v>40484</v>
          </cell>
          <cell r="T6922">
            <v>1831.64</v>
          </cell>
          <cell r="U6922">
            <v>1862.9940000000001</v>
          </cell>
          <cell r="V6922">
            <v>1898.6836712328745</v>
          </cell>
        </row>
        <row r="6923">
          <cell r="B6923">
            <v>34556</v>
          </cell>
          <cell r="C6923">
            <v>1</v>
          </cell>
          <cell r="D6923">
            <v>1</v>
          </cell>
          <cell r="Q6923">
            <v>2010</v>
          </cell>
          <cell r="R6923" t="str">
            <v>201011</v>
          </cell>
          <cell r="S6923">
            <v>40485</v>
          </cell>
          <cell r="T6923">
            <v>1845.51</v>
          </cell>
          <cell r="U6923">
            <v>1862.9940000000001</v>
          </cell>
          <cell r="V6923">
            <v>1898.6836712328745</v>
          </cell>
        </row>
        <row r="6924">
          <cell r="B6924">
            <v>34557</v>
          </cell>
          <cell r="C6924">
            <v>1</v>
          </cell>
          <cell r="D6924">
            <v>1</v>
          </cell>
          <cell r="Q6924">
            <v>2010</v>
          </cell>
          <cell r="R6924" t="str">
            <v>201011</v>
          </cell>
          <cell r="S6924">
            <v>40486</v>
          </cell>
          <cell r="T6924">
            <v>1840.51</v>
          </cell>
          <cell r="U6924">
            <v>1862.9940000000001</v>
          </cell>
          <cell r="V6924">
            <v>1898.6836712328745</v>
          </cell>
        </row>
        <row r="6925">
          <cell r="B6925">
            <v>34558</v>
          </cell>
          <cell r="C6925">
            <v>1</v>
          </cell>
          <cell r="D6925">
            <v>1</v>
          </cell>
          <cell r="Q6925">
            <v>2010</v>
          </cell>
          <cell r="R6925" t="str">
            <v>201011</v>
          </cell>
          <cell r="S6925">
            <v>40487</v>
          </cell>
          <cell r="T6925">
            <v>1821.05</v>
          </cell>
          <cell r="U6925">
            <v>1862.9940000000001</v>
          </cell>
          <cell r="V6925">
            <v>1898.6836712328745</v>
          </cell>
        </row>
        <row r="6926">
          <cell r="B6926">
            <v>34559</v>
          </cell>
          <cell r="C6926">
            <v>1</v>
          </cell>
          <cell r="D6926">
            <v>1</v>
          </cell>
          <cell r="Q6926">
            <v>2010</v>
          </cell>
          <cell r="R6926" t="str">
            <v>201011</v>
          </cell>
          <cell r="S6926">
            <v>40488</v>
          </cell>
          <cell r="T6926">
            <v>1817.7</v>
          </cell>
          <cell r="U6926">
            <v>1862.9940000000001</v>
          </cell>
          <cell r="V6926">
            <v>1898.6836712328745</v>
          </cell>
        </row>
        <row r="6927">
          <cell r="B6927">
            <v>34560</v>
          </cell>
          <cell r="C6927">
            <v>1</v>
          </cell>
          <cell r="D6927">
            <v>1</v>
          </cell>
          <cell r="Q6927">
            <v>2010</v>
          </cell>
          <cell r="R6927" t="str">
            <v>201011</v>
          </cell>
          <cell r="S6927">
            <v>40489</v>
          </cell>
          <cell r="T6927">
            <v>1817.7</v>
          </cell>
          <cell r="U6927">
            <v>1862.9940000000001</v>
          </cell>
          <cell r="V6927">
            <v>1898.6836712328745</v>
          </cell>
        </row>
        <row r="6928">
          <cell r="B6928">
            <v>34561</v>
          </cell>
          <cell r="C6928">
            <v>1</v>
          </cell>
          <cell r="D6928">
            <v>1</v>
          </cell>
          <cell r="Q6928">
            <v>2010</v>
          </cell>
          <cell r="R6928" t="str">
            <v>201011</v>
          </cell>
          <cell r="S6928">
            <v>40490</v>
          </cell>
          <cell r="T6928">
            <v>1817.7</v>
          </cell>
          <cell r="U6928">
            <v>1862.9940000000001</v>
          </cell>
          <cell r="V6928">
            <v>1898.6836712328745</v>
          </cell>
        </row>
        <row r="6929">
          <cell r="B6929">
            <v>34562</v>
          </cell>
          <cell r="C6929">
            <v>1</v>
          </cell>
          <cell r="D6929">
            <v>1</v>
          </cell>
          <cell r="Q6929">
            <v>2010</v>
          </cell>
          <cell r="R6929" t="str">
            <v>201011</v>
          </cell>
          <cell r="S6929">
            <v>40491</v>
          </cell>
          <cell r="T6929">
            <v>1828.28</v>
          </cell>
          <cell r="U6929">
            <v>1862.9940000000001</v>
          </cell>
          <cell r="V6929">
            <v>1898.6836712328745</v>
          </cell>
        </row>
        <row r="6930">
          <cell r="B6930">
            <v>34563</v>
          </cell>
          <cell r="C6930">
            <v>1</v>
          </cell>
          <cell r="D6930">
            <v>1</v>
          </cell>
          <cell r="Q6930">
            <v>2010</v>
          </cell>
          <cell r="R6930" t="str">
            <v>201011</v>
          </cell>
          <cell r="S6930">
            <v>40492</v>
          </cell>
          <cell r="T6930">
            <v>1836.27</v>
          </cell>
          <cell r="U6930">
            <v>1862.9940000000001</v>
          </cell>
          <cell r="V6930">
            <v>1898.6836712328745</v>
          </cell>
        </row>
        <row r="6931">
          <cell r="B6931">
            <v>34564</v>
          </cell>
          <cell r="C6931">
            <v>1</v>
          </cell>
          <cell r="D6931">
            <v>1</v>
          </cell>
          <cell r="Q6931">
            <v>2010</v>
          </cell>
          <cell r="R6931" t="str">
            <v>201011</v>
          </cell>
          <cell r="S6931">
            <v>40493</v>
          </cell>
          <cell r="T6931">
            <v>1858.01</v>
          </cell>
          <cell r="U6931">
            <v>1862.9940000000001</v>
          </cell>
          <cell r="V6931">
            <v>1898.6836712328745</v>
          </cell>
        </row>
        <row r="6932">
          <cell r="B6932">
            <v>34565</v>
          </cell>
          <cell r="C6932">
            <v>1</v>
          </cell>
          <cell r="D6932">
            <v>1</v>
          </cell>
          <cell r="Q6932">
            <v>2010</v>
          </cell>
          <cell r="R6932" t="str">
            <v>201011</v>
          </cell>
          <cell r="S6932">
            <v>40494</v>
          </cell>
          <cell r="T6932">
            <v>1858.01</v>
          </cell>
          <cell r="U6932">
            <v>1862.9940000000001</v>
          </cell>
          <cell r="V6932">
            <v>1898.6836712328745</v>
          </cell>
        </row>
        <row r="6933">
          <cell r="B6933">
            <v>34566</v>
          </cell>
          <cell r="C6933">
            <v>1</v>
          </cell>
          <cell r="D6933">
            <v>1</v>
          </cell>
          <cell r="Q6933">
            <v>2010</v>
          </cell>
          <cell r="R6933" t="str">
            <v>201011</v>
          </cell>
          <cell r="S6933">
            <v>40495</v>
          </cell>
          <cell r="T6933">
            <v>1861.74</v>
          </cell>
          <cell r="U6933">
            <v>1862.9940000000001</v>
          </cell>
          <cell r="V6933">
            <v>1898.6836712328745</v>
          </cell>
        </row>
        <row r="6934">
          <cell r="B6934">
            <v>34567</v>
          </cell>
          <cell r="C6934">
            <v>1</v>
          </cell>
          <cell r="D6934">
            <v>1</v>
          </cell>
          <cell r="Q6934">
            <v>2010</v>
          </cell>
          <cell r="R6934" t="str">
            <v>201011</v>
          </cell>
          <cell r="S6934">
            <v>40496</v>
          </cell>
          <cell r="T6934">
            <v>1861.74</v>
          </cell>
          <cell r="U6934">
            <v>1862.9940000000001</v>
          </cell>
          <cell r="V6934">
            <v>1898.6836712328745</v>
          </cell>
        </row>
        <row r="6935">
          <cell r="B6935">
            <v>34568</v>
          </cell>
          <cell r="C6935">
            <v>1</v>
          </cell>
          <cell r="D6935">
            <v>1</v>
          </cell>
          <cell r="Q6935">
            <v>2010</v>
          </cell>
          <cell r="R6935" t="str">
            <v>201011</v>
          </cell>
          <cell r="S6935">
            <v>40497</v>
          </cell>
          <cell r="T6935">
            <v>1861.74</v>
          </cell>
          <cell r="U6935">
            <v>1862.9940000000001</v>
          </cell>
          <cell r="V6935">
            <v>1898.6836712328745</v>
          </cell>
        </row>
        <row r="6936">
          <cell r="B6936">
            <v>34569</v>
          </cell>
          <cell r="C6936">
            <v>1</v>
          </cell>
          <cell r="D6936">
            <v>1</v>
          </cell>
          <cell r="Q6936">
            <v>2010</v>
          </cell>
          <cell r="R6936" t="str">
            <v>201011</v>
          </cell>
          <cell r="S6936">
            <v>40498</v>
          </cell>
          <cell r="T6936">
            <v>1861.74</v>
          </cell>
          <cell r="U6936">
            <v>1862.9940000000001</v>
          </cell>
          <cell r="V6936">
            <v>1898.6836712328745</v>
          </cell>
        </row>
        <row r="6937">
          <cell r="B6937">
            <v>34570</v>
          </cell>
          <cell r="C6937">
            <v>1</v>
          </cell>
          <cell r="D6937">
            <v>1</v>
          </cell>
          <cell r="Q6937">
            <v>2010</v>
          </cell>
          <cell r="R6937" t="str">
            <v>201011</v>
          </cell>
          <cell r="S6937">
            <v>40499</v>
          </cell>
          <cell r="T6937">
            <v>1880.98</v>
          </cell>
          <cell r="U6937">
            <v>1862.9940000000001</v>
          </cell>
          <cell r="V6937">
            <v>1898.6836712328745</v>
          </cell>
        </row>
        <row r="6938">
          <cell r="B6938">
            <v>34571</v>
          </cell>
          <cell r="C6938">
            <v>1</v>
          </cell>
          <cell r="D6938">
            <v>1</v>
          </cell>
          <cell r="Q6938">
            <v>2010</v>
          </cell>
          <cell r="R6938" t="str">
            <v>201011</v>
          </cell>
          <cell r="S6938">
            <v>40500</v>
          </cell>
          <cell r="T6938">
            <v>1875.78</v>
          </cell>
          <cell r="U6938">
            <v>1862.9940000000001</v>
          </cell>
          <cell r="V6938">
            <v>1898.6836712328745</v>
          </cell>
        </row>
        <row r="6939">
          <cell r="B6939">
            <v>34572</v>
          </cell>
          <cell r="C6939">
            <v>1</v>
          </cell>
          <cell r="D6939">
            <v>1</v>
          </cell>
          <cell r="Q6939">
            <v>2010</v>
          </cell>
          <cell r="R6939" t="str">
            <v>201011</v>
          </cell>
          <cell r="S6939">
            <v>40501</v>
          </cell>
          <cell r="T6939">
            <v>1865.82</v>
          </cell>
          <cell r="U6939">
            <v>1862.9940000000001</v>
          </cell>
          <cell r="V6939">
            <v>1898.6836712328745</v>
          </cell>
        </row>
        <row r="6940">
          <cell r="B6940">
            <v>34573</v>
          </cell>
          <cell r="C6940">
            <v>1</v>
          </cell>
          <cell r="D6940">
            <v>1</v>
          </cell>
          <cell r="Q6940">
            <v>2010</v>
          </cell>
          <cell r="R6940" t="str">
            <v>201011</v>
          </cell>
          <cell r="S6940">
            <v>40502</v>
          </cell>
          <cell r="T6940">
            <v>1875.39</v>
          </cell>
          <cell r="U6940">
            <v>1862.9940000000001</v>
          </cell>
          <cell r="V6940">
            <v>1898.6836712328745</v>
          </cell>
        </row>
        <row r="6941">
          <cell r="B6941">
            <v>34574</v>
          </cell>
          <cell r="C6941">
            <v>1</v>
          </cell>
          <cell r="D6941">
            <v>1</v>
          </cell>
          <cell r="Q6941">
            <v>2010</v>
          </cell>
          <cell r="R6941" t="str">
            <v>201011</v>
          </cell>
          <cell r="S6941">
            <v>40503</v>
          </cell>
          <cell r="T6941">
            <v>1875.39</v>
          </cell>
          <cell r="U6941">
            <v>1862.9940000000001</v>
          </cell>
          <cell r="V6941">
            <v>1898.6836712328745</v>
          </cell>
        </row>
        <row r="6942">
          <cell r="B6942">
            <v>34575</v>
          </cell>
          <cell r="C6942">
            <v>1</v>
          </cell>
          <cell r="D6942">
            <v>1</v>
          </cell>
          <cell r="Q6942">
            <v>2010</v>
          </cell>
          <cell r="R6942" t="str">
            <v>201011</v>
          </cell>
          <cell r="S6942">
            <v>40504</v>
          </cell>
          <cell r="T6942">
            <v>1875.39</v>
          </cell>
          <cell r="U6942">
            <v>1862.9940000000001</v>
          </cell>
          <cell r="V6942">
            <v>1898.6836712328745</v>
          </cell>
        </row>
        <row r="6943">
          <cell r="B6943">
            <v>34576</v>
          </cell>
          <cell r="C6943">
            <v>1</v>
          </cell>
          <cell r="D6943">
            <v>1</v>
          </cell>
          <cell r="Q6943">
            <v>2010</v>
          </cell>
          <cell r="R6943" t="str">
            <v>201011</v>
          </cell>
          <cell r="S6943">
            <v>40505</v>
          </cell>
          <cell r="T6943">
            <v>1882</v>
          </cell>
          <cell r="U6943">
            <v>1862.9940000000001</v>
          </cell>
          <cell r="V6943">
            <v>1898.6836712328745</v>
          </cell>
        </row>
        <row r="6944">
          <cell r="B6944">
            <v>34577</v>
          </cell>
          <cell r="C6944">
            <v>1</v>
          </cell>
          <cell r="D6944">
            <v>1</v>
          </cell>
          <cell r="Q6944">
            <v>2010</v>
          </cell>
          <cell r="R6944" t="str">
            <v>201011</v>
          </cell>
          <cell r="S6944">
            <v>40506</v>
          </cell>
          <cell r="T6944">
            <v>1892.84</v>
          </cell>
          <cell r="U6944">
            <v>1862.9940000000001</v>
          </cell>
          <cell r="V6944">
            <v>1898.6836712328745</v>
          </cell>
        </row>
        <row r="6945">
          <cell r="B6945">
            <v>34578</v>
          </cell>
          <cell r="C6945">
            <v>1</v>
          </cell>
          <cell r="D6945">
            <v>1</v>
          </cell>
          <cell r="Q6945">
            <v>2010</v>
          </cell>
          <cell r="R6945" t="str">
            <v>201011</v>
          </cell>
          <cell r="S6945">
            <v>40507</v>
          </cell>
          <cell r="T6945">
            <v>1889.11</v>
          </cell>
          <cell r="U6945">
            <v>1862.9940000000001</v>
          </cell>
          <cell r="V6945">
            <v>1898.6836712328745</v>
          </cell>
        </row>
        <row r="6946">
          <cell r="B6946">
            <v>34579</v>
          </cell>
          <cell r="C6946">
            <v>1</v>
          </cell>
          <cell r="D6946">
            <v>1</v>
          </cell>
          <cell r="Q6946">
            <v>2010</v>
          </cell>
          <cell r="R6946" t="str">
            <v>201011</v>
          </cell>
          <cell r="S6946">
            <v>40508</v>
          </cell>
          <cell r="T6946">
            <v>1889.11</v>
          </cell>
          <cell r="U6946">
            <v>1862.9940000000001</v>
          </cell>
          <cell r="V6946">
            <v>1898.6836712328745</v>
          </cell>
        </row>
        <row r="6947">
          <cell r="B6947">
            <v>34580</v>
          </cell>
          <cell r="C6947">
            <v>1</v>
          </cell>
          <cell r="D6947">
            <v>1</v>
          </cell>
          <cell r="Q6947">
            <v>2010</v>
          </cell>
          <cell r="R6947" t="str">
            <v>201011</v>
          </cell>
          <cell r="S6947">
            <v>40509</v>
          </cell>
          <cell r="T6947">
            <v>1906.69</v>
          </cell>
          <cell r="U6947">
            <v>1862.9940000000001</v>
          </cell>
          <cell r="V6947">
            <v>1898.6836712328745</v>
          </cell>
        </row>
        <row r="6948">
          <cell r="B6948">
            <v>34581</v>
          </cell>
          <cell r="C6948">
            <v>1</v>
          </cell>
          <cell r="D6948">
            <v>1</v>
          </cell>
          <cell r="Q6948">
            <v>2010</v>
          </cell>
          <cell r="R6948" t="str">
            <v>201011</v>
          </cell>
          <cell r="S6948">
            <v>40510</v>
          </cell>
          <cell r="T6948">
            <v>1906.69</v>
          </cell>
          <cell r="U6948">
            <v>1862.9940000000001</v>
          </cell>
          <cell r="V6948">
            <v>1898.6836712328745</v>
          </cell>
        </row>
        <row r="6949">
          <cell r="B6949">
            <v>34582</v>
          </cell>
          <cell r="C6949">
            <v>1</v>
          </cell>
          <cell r="D6949">
            <v>1</v>
          </cell>
          <cell r="Q6949">
            <v>2010</v>
          </cell>
          <cell r="R6949" t="str">
            <v>201011</v>
          </cell>
          <cell r="S6949">
            <v>40511</v>
          </cell>
          <cell r="T6949">
            <v>1906.69</v>
          </cell>
          <cell r="U6949">
            <v>1862.9940000000001</v>
          </cell>
          <cell r="V6949">
            <v>1898.6836712328745</v>
          </cell>
        </row>
        <row r="6950">
          <cell r="B6950">
            <v>34583</v>
          </cell>
          <cell r="C6950">
            <v>1</v>
          </cell>
          <cell r="D6950">
            <v>1</v>
          </cell>
          <cell r="Q6950">
            <v>2010</v>
          </cell>
          <cell r="R6950" t="str">
            <v>201011</v>
          </cell>
          <cell r="S6950">
            <v>40512</v>
          </cell>
          <cell r="T6950">
            <v>1916.96</v>
          </cell>
          <cell r="U6950">
            <v>1862.9940000000001</v>
          </cell>
          <cell r="V6950">
            <v>1898.6836712328745</v>
          </cell>
        </row>
        <row r="6951">
          <cell r="B6951">
            <v>34584</v>
          </cell>
          <cell r="C6951">
            <v>1</v>
          </cell>
          <cell r="D6951">
            <v>1</v>
          </cell>
          <cell r="Q6951">
            <v>2010</v>
          </cell>
          <cell r="R6951" t="str">
            <v>201012</v>
          </cell>
          <cell r="S6951">
            <v>40513</v>
          </cell>
          <cell r="T6951">
            <v>1932.63</v>
          </cell>
          <cell r="U6951">
            <v>1922.3312903225806</v>
          </cell>
          <cell r="V6951">
            <v>1898.6836712328745</v>
          </cell>
        </row>
        <row r="6952">
          <cell r="B6952">
            <v>34585</v>
          </cell>
          <cell r="C6952">
            <v>1</v>
          </cell>
          <cell r="D6952">
            <v>1</v>
          </cell>
          <cell r="Q6952">
            <v>2010</v>
          </cell>
          <cell r="R6952" t="str">
            <v>201012</v>
          </cell>
          <cell r="S6952">
            <v>40514</v>
          </cell>
          <cell r="T6952">
            <v>1933.58</v>
          </cell>
          <cell r="U6952">
            <v>1922.3312903225806</v>
          </cell>
          <cell r="V6952">
            <v>1898.6836712328745</v>
          </cell>
        </row>
        <row r="6953">
          <cell r="B6953">
            <v>34586</v>
          </cell>
          <cell r="C6953">
            <v>1</v>
          </cell>
          <cell r="D6953">
            <v>1</v>
          </cell>
          <cell r="Q6953">
            <v>2010</v>
          </cell>
          <cell r="R6953" t="str">
            <v>201012</v>
          </cell>
          <cell r="S6953">
            <v>40515</v>
          </cell>
          <cell r="T6953">
            <v>1920</v>
          </cell>
          <cell r="U6953">
            <v>1922.3312903225806</v>
          </cell>
          <cell r="V6953">
            <v>1898.6836712328745</v>
          </cell>
        </row>
        <row r="6954">
          <cell r="B6954">
            <v>34587</v>
          </cell>
          <cell r="C6954">
            <v>1</v>
          </cell>
          <cell r="D6954">
            <v>1</v>
          </cell>
          <cell r="Q6954">
            <v>2010</v>
          </cell>
          <cell r="R6954" t="str">
            <v>201012</v>
          </cell>
          <cell r="S6954">
            <v>40516</v>
          </cell>
          <cell r="T6954">
            <v>1896.73</v>
          </cell>
          <cell r="U6954">
            <v>1922.3312903225806</v>
          </cell>
          <cell r="V6954">
            <v>1898.6836712328745</v>
          </cell>
        </row>
        <row r="6955">
          <cell r="B6955">
            <v>34588</v>
          </cell>
          <cell r="C6955">
            <v>1</v>
          </cell>
          <cell r="D6955">
            <v>1</v>
          </cell>
          <cell r="Q6955">
            <v>2010</v>
          </cell>
          <cell r="R6955" t="str">
            <v>201012</v>
          </cell>
          <cell r="S6955">
            <v>40517</v>
          </cell>
          <cell r="T6955">
            <v>1896.73</v>
          </cell>
          <cell r="U6955">
            <v>1922.3312903225806</v>
          </cell>
          <cell r="V6955">
            <v>1898.6836712328745</v>
          </cell>
        </row>
        <row r="6956">
          <cell r="B6956">
            <v>34589</v>
          </cell>
          <cell r="C6956">
            <v>1</v>
          </cell>
          <cell r="D6956">
            <v>1</v>
          </cell>
          <cell r="Q6956">
            <v>2010</v>
          </cell>
          <cell r="R6956" t="str">
            <v>201012</v>
          </cell>
          <cell r="S6956">
            <v>40518</v>
          </cell>
          <cell r="T6956">
            <v>1896.73</v>
          </cell>
          <cell r="U6956">
            <v>1922.3312903225806</v>
          </cell>
          <cell r="V6956">
            <v>1898.6836712328745</v>
          </cell>
        </row>
        <row r="6957">
          <cell r="B6957">
            <v>34590</v>
          </cell>
          <cell r="C6957">
            <v>1</v>
          </cell>
          <cell r="D6957">
            <v>1</v>
          </cell>
          <cell r="Q6957">
            <v>2010</v>
          </cell>
          <cell r="R6957" t="str">
            <v>201012</v>
          </cell>
          <cell r="S6957">
            <v>40519</v>
          </cell>
          <cell r="T6957">
            <v>1889.75</v>
          </cell>
          <cell r="U6957">
            <v>1922.3312903225806</v>
          </cell>
          <cell r="V6957">
            <v>1898.6836712328745</v>
          </cell>
        </row>
        <row r="6958">
          <cell r="B6958">
            <v>34591</v>
          </cell>
          <cell r="C6958">
            <v>1</v>
          </cell>
          <cell r="D6958">
            <v>1</v>
          </cell>
          <cell r="Q6958">
            <v>2010</v>
          </cell>
          <cell r="R6958" t="str">
            <v>201012</v>
          </cell>
          <cell r="S6958">
            <v>40520</v>
          </cell>
          <cell r="T6958">
            <v>1880.82</v>
          </cell>
          <cell r="U6958">
            <v>1922.3312903225806</v>
          </cell>
          <cell r="V6958">
            <v>1898.6836712328745</v>
          </cell>
        </row>
        <row r="6959">
          <cell r="B6959">
            <v>34592</v>
          </cell>
          <cell r="C6959">
            <v>1</v>
          </cell>
          <cell r="D6959">
            <v>1</v>
          </cell>
          <cell r="Q6959">
            <v>2010</v>
          </cell>
          <cell r="R6959" t="str">
            <v>201012</v>
          </cell>
          <cell r="S6959">
            <v>40521</v>
          </cell>
          <cell r="T6959">
            <v>1880.82</v>
          </cell>
          <cell r="U6959">
            <v>1922.3312903225806</v>
          </cell>
          <cell r="V6959">
            <v>1898.6836712328745</v>
          </cell>
        </row>
        <row r="6960">
          <cell r="B6960">
            <v>34593</v>
          </cell>
          <cell r="C6960">
            <v>1</v>
          </cell>
          <cell r="D6960">
            <v>1</v>
          </cell>
          <cell r="Q6960">
            <v>2010</v>
          </cell>
          <cell r="R6960" t="str">
            <v>201012</v>
          </cell>
          <cell r="S6960">
            <v>40522</v>
          </cell>
          <cell r="T6960">
            <v>1902.72</v>
          </cell>
          <cell r="U6960">
            <v>1922.3312903225806</v>
          </cell>
          <cell r="V6960">
            <v>1898.6836712328745</v>
          </cell>
        </row>
        <row r="6961">
          <cell r="B6961">
            <v>34594</v>
          </cell>
          <cell r="C6961">
            <v>1</v>
          </cell>
          <cell r="D6961">
            <v>1</v>
          </cell>
          <cell r="Q6961">
            <v>2010</v>
          </cell>
          <cell r="R6961" t="str">
            <v>201012</v>
          </cell>
          <cell r="S6961">
            <v>40523</v>
          </cell>
          <cell r="T6961">
            <v>1911.87</v>
          </cell>
          <cell r="U6961">
            <v>1922.3312903225806</v>
          </cell>
          <cell r="V6961">
            <v>1898.6836712328745</v>
          </cell>
        </row>
        <row r="6962">
          <cell r="B6962">
            <v>34595</v>
          </cell>
          <cell r="C6962">
            <v>1</v>
          </cell>
          <cell r="D6962">
            <v>1</v>
          </cell>
          <cell r="Q6962">
            <v>2010</v>
          </cell>
          <cell r="R6962" t="str">
            <v>201012</v>
          </cell>
          <cell r="S6962">
            <v>40524</v>
          </cell>
          <cell r="T6962">
            <v>1911.87</v>
          </cell>
          <cell r="U6962">
            <v>1922.3312903225806</v>
          </cell>
          <cell r="V6962">
            <v>1898.6836712328745</v>
          </cell>
        </row>
        <row r="6963">
          <cell r="B6963">
            <v>34596</v>
          </cell>
          <cell r="C6963">
            <v>1</v>
          </cell>
          <cell r="D6963">
            <v>1</v>
          </cell>
          <cell r="Q6963">
            <v>2010</v>
          </cell>
          <cell r="R6963" t="str">
            <v>201012</v>
          </cell>
          <cell r="S6963">
            <v>40525</v>
          </cell>
          <cell r="T6963">
            <v>1911.87</v>
          </cell>
          <cell r="U6963">
            <v>1922.3312903225806</v>
          </cell>
          <cell r="V6963">
            <v>1898.6836712328745</v>
          </cell>
        </row>
        <row r="6964">
          <cell r="B6964">
            <v>34597</v>
          </cell>
          <cell r="C6964">
            <v>1</v>
          </cell>
          <cell r="D6964">
            <v>1</v>
          </cell>
          <cell r="Q6964">
            <v>2010</v>
          </cell>
          <cell r="R6964" t="str">
            <v>201012</v>
          </cell>
          <cell r="S6964">
            <v>40526</v>
          </cell>
          <cell r="T6964">
            <v>1894.12</v>
          </cell>
          <cell r="U6964">
            <v>1922.3312903225806</v>
          </cell>
          <cell r="V6964">
            <v>1898.6836712328745</v>
          </cell>
        </row>
        <row r="6965">
          <cell r="B6965">
            <v>34598</v>
          </cell>
          <cell r="C6965">
            <v>1</v>
          </cell>
          <cell r="D6965">
            <v>1</v>
          </cell>
          <cell r="Q6965">
            <v>2010</v>
          </cell>
          <cell r="R6965" t="str">
            <v>201012</v>
          </cell>
          <cell r="S6965">
            <v>40527</v>
          </cell>
          <cell r="T6965">
            <v>1899.89</v>
          </cell>
          <cell r="U6965">
            <v>1922.3312903225806</v>
          </cell>
          <cell r="V6965">
            <v>1898.6836712328745</v>
          </cell>
        </row>
        <row r="6966">
          <cell r="B6966">
            <v>34599</v>
          </cell>
          <cell r="C6966">
            <v>1</v>
          </cell>
          <cell r="D6966">
            <v>1</v>
          </cell>
          <cell r="Q6966">
            <v>2010</v>
          </cell>
          <cell r="R6966" t="str">
            <v>201012</v>
          </cell>
          <cell r="S6966">
            <v>40528</v>
          </cell>
          <cell r="T6966">
            <v>1905.84</v>
          </cell>
          <cell r="U6966">
            <v>1922.3312903225806</v>
          </cell>
          <cell r="V6966">
            <v>1898.6836712328745</v>
          </cell>
        </row>
        <row r="6967">
          <cell r="B6967">
            <v>34600</v>
          </cell>
          <cell r="C6967">
            <v>1</v>
          </cell>
          <cell r="D6967">
            <v>1</v>
          </cell>
          <cell r="Q6967">
            <v>2010</v>
          </cell>
          <cell r="R6967" t="str">
            <v>201012</v>
          </cell>
          <cell r="S6967">
            <v>40529</v>
          </cell>
          <cell r="T6967">
            <v>1916.09</v>
          </cell>
          <cell r="U6967">
            <v>1922.3312903225806</v>
          </cell>
          <cell r="V6967">
            <v>1898.6836712328745</v>
          </cell>
        </row>
        <row r="6968">
          <cell r="B6968">
            <v>34601</v>
          </cell>
          <cell r="C6968">
            <v>1</v>
          </cell>
          <cell r="D6968">
            <v>1</v>
          </cell>
          <cell r="Q6968">
            <v>2010</v>
          </cell>
          <cell r="R6968" t="str">
            <v>201012</v>
          </cell>
          <cell r="S6968">
            <v>40530</v>
          </cell>
          <cell r="T6968">
            <v>1923.13</v>
          </cell>
          <cell r="U6968">
            <v>1922.3312903225806</v>
          </cell>
          <cell r="V6968">
            <v>1898.6836712328745</v>
          </cell>
        </row>
        <row r="6969">
          <cell r="B6969">
            <v>34602</v>
          </cell>
          <cell r="C6969">
            <v>1</v>
          </cell>
          <cell r="D6969">
            <v>1</v>
          </cell>
          <cell r="Q6969">
            <v>2010</v>
          </cell>
          <cell r="R6969" t="str">
            <v>201012</v>
          </cell>
          <cell r="S6969">
            <v>40531</v>
          </cell>
          <cell r="T6969">
            <v>1923.13</v>
          </cell>
          <cell r="U6969">
            <v>1922.3312903225806</v>
          </cell>
          <cell r="V6969">
            <v>1898.6836712328745</v>
          </cell>
        </row>
        <row r="6970">
          <cell r="B6970">
            <v>34603</v>
          </cell>
          <cell r="C6970">
            <v>1</v>
          </cell>
          <cell r="D6970">
            <v>1</v>
          </cell>
          <cell r="Q6970">
            <v>2010</v>
          </cell>
          <cell r="R6970" t="str">
            <v>201012</v>
          </cell>
          <cell r="S6970">
            <v>40532</v>
          </cell>
          <cell r="T6970">
            <v>1923.13</v>
          </cell>
          <cell r="U6970">
            <v>1922.3312903225806</v>
          </cell>
          <cell r="V6970">
            <v>1898.6836712328745</v>
          </cell>
        </row>
        <row r="6971">
          <cell r="B6971">
            <v>34604</v>
          </cell>
          <cell r="C6971">
            <v>1</v>
          </cell>
          <cell r="D6971">
            <v>1</v>
          </cell>
          <cell r="Q6971">
            <v>2010</v>
          </cell>
          <cell r="R6971" t="str">
            <v>201012</v>
          </cell>
          <cell r="S6971">
            <v>40533</v>
          </cell>
          <cell r="T6971">
            <v>1928.71</v>
          </cell>
          <cell r="U6971">
            <v>1922.3312903225806</v>
          </cell>
          <cell r="V6971">
            <v>1898.6836712328745</v>
          </cell>
        </row>
        <row r="6972">
          <cell r="B6972">
            <v>34605</v>
          </cell>
          <cell r="C6972">
            <v>1</v>
          </cell>
          <cell r="D6972">
            <v>1</v>
          </cell>
          <cell r="Q6972">
            <v>2010</v>
          </cell>
          <cell r="R6972" t="str">
            <v>201012</v>
          </cell>
          <cell r="S6972">
            <v>40534</v>
          </cell>
          <cell r="T6972">
            <v>1934.96</v>
          </cell>
          <cell r="U6972">
            <v>1922.3312903225806</v>
          </cell>
          <cell r="V6972">
            <v>1898.6836712328745</v>
          </cell>
        </row>
        <row r="6973">
          <cell r="B6973">
            <v>34606</v>
          </cell>
          <cell r="C6973">
            <v>1</v>
          </cell>
          <cell r="D6973">
            <v>1</v>
          </cell>
          <cell r="Q6973">
            <v>2010</v>
          </cell>
          <cell r="R6973" t="str">
            <v>201012</v>
          </cell>
          <cell r="S6973">
            <v>40535</v>
          </cell>
          <cell r="T6973">
            <v>1934.44</v>
          </cell>
          <cell r="U6973">
            <v>1922.3312903225806</v>
          </cell>
          <cell r="V6973">
            <v>1898.6836712328745</v>
          </cell>
        </row>
        <row r="6974">
          <cell r="B6974">
            <v>34607</v>
          </cell>
          <cell r="C6974">
            <v>1</v>
          </cell>
          <cell r="D6974">
            <v>1</v>
          </cell>
          <cell r="Q6974">
            <v>2010</v>
          </cell>
          <cell r="R6974" t="str">
            <v>201012</v>
          </cell>
          <cell r="S6974">
            <v>40536</v>
          </cell>
          <cell r="T6974">
            <v>1928.33</v>
          </cell>
          <cell r="U6974">
            <v>1922.3312903225806</v>
          </cell>
          <cell r="V6974">
            <v>1898.6836712328745</v>
          </cell>
        </row>
        <row r="6975">
          <cell r="B6975">
            <v>34608</v>
          </cell>
          <cell r="C6975">
            <v>1</v>
          </cell>
          <cell r="D6975">
            <v>1</v>
          </cell>
          <cell r="Q6975">
            <v>2010</v>
          </cell>
          <cell r="R6975" t="str">
            <v>201012</v>
          </cell>
          <cell r="S6975">
            <v>40537</v>
          </cell>
          <cell r="T6975">
            <v>1939.54</v>
          </cell>
          <cell r="U6975">
            <v>1922.3312903225806</v>
          </cell>
          <cell r="V6975">
            <v>1898.6836712328745</v>
          </cell>
        </row>
        <row r="6976">
          <cell r="B6976">
            <v>34609</v>
          </cell>
          <cell r="C6976">
            <v>1</v>
          </cell>
          <cell r="D6976">
            <v>1</v>
          </cell>
          <cell r="Q6976">
            <v>2010</v>
          </cell>
          <cell r="R6976" t="str">
            <v>201012</v>
          </cell>
          <cell r="S6976">
            <v>40538</v>
          </cell>
          <cell r="T6976">
            <v>1939.54</v>
          </cell>
          <cell r="U6976">
            <v>1922.3312903225806</v>
          </cell>
          <cell r="V6976">
            <v>1898.6836712328745</v>
          </cell>
        </row>
        <row r="6977">
          <cell r="B6977">
            <v>34610</v>
          </cell>
          <cell r="C6977">
            <v>1</v>
          </cell>
          <cell r="D6977">
            <v>1</v>
          </cell>
          <cell r="Q6977">
            <v>2010</v>
          </cell>
          <cell r="R6977" t="str">
            <v>201012</v>
          </cell>
          <cell r="S6977">
            <v>40539</v>
          </cell>
          <cell r="T6977">
            <v>1939.54</v>
          </cell>
          <cell r="U6977">
            <v>1922.3312903225806</v>
          </cell>
          <cell r="V6977">
            <v>1898.6836712328745</v>
          </cell>
        </row>
        <row r="6978">
          <cell r="B6978">
            <v>34611</v>
          </cell>
          <cell r="C6978">
            <v>1</v>
          </cell>
          <cell r="D6978">
            <v>1</v>
          </cell>
          <cell r="Q6978">
            <v>2010</v>
          </cell>
          <cell r="R6978" t="str">
            <v>201012</v>
          </cell>
          <cell r="S6978">
            <v>40540</v>
          </cell>
          <cell r="T6978">
            <v>1964.57</v>
          </cell>
          <cell r="U6978">
            <v>1922.3312903225806</v>
          </cell>
          <cell r="V6978">
            <v>1898.6836712328745</v>
          </cell>
        </row>
        <row r="6979">
          <cell r="B6979">
            <v>34612</v>
          </cell>
          <cell r="C6979">
            <v>1</v>
          </cell>
          <cell r="D6979">
            <v>1</v>
          </cell>
          <cell r="Q6979">
            <v>2010</v>
          </cell>
          <cell r="R6979" t="str">
            <v>201012</v>
          </cell>
          <cell r="S6979">
            <v>40541</v>
          </cell>
          <cell r="T6979">
            <v>2027.33</v>
          </cell>
          <cell r="U6979">
            <v>1922.3312903225806</v>
          </cell>
          <cell r="V6979">
            <v>1898.6836712328745</v>
          </cell>
        </row>
        <row r="6980">
          <cell r="B6980">
            <v>34613</v>
          </cell>
          <cell r="C6980">
            <v>1</v>
          </cell>
          <cell r="D6980">
            <v>1</v>
          </cell>
          <cell r="Q6980">
            <v>2010</v>
          </cell>
          <cell r="R6980" t="str">
            <v>201012</v>
          </cell>
          <cell r="S6980">
            <v>40542</v>
          </cell>
          <cell r="T6980">
            <v>1989.88</v>
          </cell>
          <cell r="U6980">
            <v>1922.3312903225806</v>
          </cell>
          <cell r="V6980">
            <v>1898.6836712328745</v>
          </cell>
        </row>
        <row r="6981">
          <cell r="B6981">
            <v>34614</v>
          </cell>
          <cell r="C6981">
            <v>1</v>
          </cell>
          <cell r="D6981">
            <v>1</v>
          </cell>
          <cell r="Q6981">
            <v>2010</v>
          </cell>
          <cell r="R6981" t="str">
            <v>201012</v>
          </cell>
          <cell r="S6981">
            <v>40543</v>
          </cell>
          <cell r="T6981">
            <v>1913.98</v>
          </cell>
          <cell r="U6981">
            <v>1922.3312903225806</v>
          </cell>
          <cell r="V6981">
            <v>1898.6836712328745</v>
          </cell>
        </row>
        <row r="6982">
          <cell r="B6982">
            <v>34615</v>
          </cell>
          <cell r="C6982">
            <v>1</v>
          </cell>
          <cell r="D6982">
            <v>1</v>
          </cell>
          <cell r="Q6982">
            <v>2011</v>
          </cell>
          <cell r="R6982" t="str">
            <v>20111</v>
          </cell>
          <cell r="S6982">
            <v>40544</v>
          </cell>
          <cell r="T6982">
            <v>1913.98</v>
          </cell>
          <cell r="U6982">
            <v>1867.0767741935488</v>
          </cell>
          <cell r="V6982">
            <v>1846.9670958904089</v>
          </cell>
        </row>
        <row r="6983">
          <cell r="B6983">
            <v>34616</v>
          </cell>
          <cell r="C6983">
            <v>1</v>
          </cell>
          <cell r="D6983">
            <v>1</v>
          </cell>
          <cell r="Q6983">
            <v>2011</v>
          </cell>
          <cell r="R6983" t="str">
            <v>20111</v>
          </cell>
          <cell r="S6983">
            <v>40545</v>
          </cell>
          <cell r="T6983">
            <v>1913.98</v>
          </cell>
          <cell r="U6983">
            <v>1867.0767741935488</v>
          </cell>
          <cell r="V6983">
            <v>1846.9670958904089</v>
          </cell>
        </row>
        <row r="6984">
          <cell r="B6984">
            <v>34617</v>
          </cell>
          <cell r="C6984">
            <v>1</v>
          </cell>
          <cell r="D6984">
            <v>1</v>
          </cell>
          <cell r="Q6984">
            <v>2011</v>
          </cell>
          <cell r="R6984" t="str">
            <v>20111</v>
          </cell>
          <cell r="S6984">
            <v>40546</v>
          </cell>
          <cell r="T6984">
            <v>1913.98</v>
          </cell>
          <cell r="U6984">
            <v>1867.0767741935488</v>
          </cell>
          <cell r="V6984">
            <v>1846.9670958904089</v>
          </cell>
        </row>
        <row r="6985">
          <cell r="B6985">
            <v>34618</v>
          </cell>
          <cell r="C6985">
            <v>1</v>
          </cell>
          <cell r="D6985">
            <v>1</v>
          </cell>
          <cell r="Q6985">
            <v>2011</v>
          </cell>
          <cell r="R6985" t="str">
            <v>20111</v>
          </cell>
          <cell r="S6985">
            <v>40547</v>
          </cell>
          <cell r="T6985">
            <v>1902.71</v>
          </cell>
          <cell r="U6985">
            <v>1867.0767741935488</v>
          </cell>
          <cell r="V6985">
            <v>1846.9670958904089</v>
          </cell>
        </row>
        <row r="6986">
          <cell r="B6986">
            <v>34619</v>
          </cell>
          <cell r="C6986">
            <v>1</v>
          </cell>
          <cell r="D6986">
            <v>1</v>
          </cell>
          <cell r="Q6986">
            <v>2011</v>
          </cell>
          <cell r="R6986" t="str">
            <v>20111</v>
          </cell>
          <cell r="S6986">
            <v>40548</v>
          </cell>
          <cell r="T6986">
            <v>1899.86</v>
          </cell>
          <cell r="U6986">
            <v>1867.0767741935488</v>
          </cell>
          <cell r="V6986">
            <v>1846.9670958904089</v>
          </cell>
        </row>
        <row r="6987">
          <cell r="B6987">
            <v>34620</v>
          </cell>
          <cell r="C6987">
            <v>1</v>
          </cell>
          <cell r="D6987">
            <v>1</v>
          </cell>
          <cell r="Q6987">
            <v>2011</v>
          </cell>
          <cell r="R6987" t="str">
            <v>20111</v>
          </cell>
          <cell r="S6987">
            <v>40549</v>
          </cell>
          <cell r="T6987">
            <v>1894.82</v>
          </cell>
          <cell r="U6987">
            <v>1867.0767741935488</v>
          </cell>
          <cell r="V6987">
            <v>1846.9670958904089</v>
          </cell>
        </row>
        <row r="6988">
          <cell r="B6988">
            <v>34621</v>
          </cell>
          <cell r="C6988">
            <v>1</v>
          </cell>
          <cell r="D6988">
            <v>1</v>
          </cell>
          <cell r="Q6988">
            <v>2011</v>
          </cell>
          <cell r="R6988" t="str">
            <v>20111</v>
          </cell>
          <cell r="S6988">
            <v>40550</v>
          </cell>
          <cell r="T6988">
            <v>1869.94</v>
          </cell>
          <cell r="U6988">
            <v>1867.0767741935488</v>
          </cell>
          <cell r="V6988">
            <v>1846.9670958904089</v>
          </cell>
        </row>
        <row r="6989">
          <cell r="B6989">
            <v>34622</v>
          </cell>
          <cell r="C6989">
            <v>1</v>
          </cell>
          <cell r="D6989">
            <v>1</v>
          </cell>
          <cell r="Q6989">
            <v>2011</v>
          </cell>
          <cell r="R6989" t="str">
            <v>20111</v>
          </cell>
          <cell r="S6989">
            <v>40551</v>
          </cell>
          <cell r="T6989">
            <v>1859.97</v>
          </cell>
          <cell r="U6989">
            <v>1867.0767741935488</v>
          </cell>
          <cell r="V6989">
            <v>1846.9670958904089</v>
          </cell>
        </row>
        <row r="6990">
          <cell r="B6990">
            <v>34623</v>
          </cell>
          <cell r="C6990">
            <v>1</v>
          </cell>
          <cell r="D6990">
            <v>1</v>
          </cell>
          <cell r="Q6990">
            <v>2011</v>
          </cell>
          <cell r="R6990" t="str">
            <v>20111</v>
          </cell>
          <cell r="S6990">
            <v>40552</v>
          </cell>
          <cell r="T6990">
            <v>1859.97</v>
          </cell>
          <cell r="U6990">
            <v>1867.0767741935488</v>
          </cell>
          <cell r="V6990">
            <v>1846.9670958904089</v>
          </cell>
        </row>
        <row r="6991">
          <cell r="B6991">
            <v>34624</v>
          </cell>
          <cell r="C6991">
            <v>1</v>
          </cell>
          <cell r="D6991">
            <v>1</v>
          </cell>
          <cell r="Q6991">
            <v>2011</v>
          </cell>
          <cell r="R6991" t="str">
            <v>20111</v>
          </cell>
          <cell r="S6991">
            <v>40553</v>
          </cell>
          <cell r="T6991">
            <v>1859.97</v>
          </cell>
          <cell r="U6991">
            <v>1867.0767741935488</v>
          </cell>
          <cell r="V6991">
            <v>1846.9670958904089</v>
          </cell>
        </row>
        <row r="6992">
          <cell r="B6992">
            <v>34625</v>
          </cell>
          <cell r="C6992">
            <v>1</v>
          </cell>
          <cell r="D6992">
            <v>1</v>
          </cell>
          <cell r="Q6992">
            <v>2011</v>
          </cell>
          <cell r="R6992" t="str">
            <v>20111</v>
          </cell>
          <cell r="S6992">
            <v>40554</v>
          </cell>
          <cell r="T6992">
            <v>1859.97</v>
          </cell>
          <cell r="U6992">
            <v>1867.0767741935488</v>
          </cell>
          <cell r="V6992">
            <v>1846.9670958904089</v>
          </cell>
        </row>
        <row r="6993">
          <cell r="B6993">
            <v>34626</v>
          </cell>
          <cell r="C6993">
            <v>1</v>
          </cell>
          <cell r="D6993">
            <v>1</v>
          </cell>
          <cell r="Q6993">
            <v>2011</v>
          </cell>
          <cell r="R6993" t="str">
            <v>20111</v>
          </cell>
          <cell r="S6993">
            <v>40555</v>
          </cell>
          <cell r="T6993">
            <v>1856.79</v>
          </cell>
          <cell r="U6993">
            <v>1867.0767741935488</v>
          </cell>
          <cell r="V6993">
            <v>1846.9670958904089</v>
          </cell>
        </row>
        <row r="6994">
          <cell r="B6994">
            <v>34627</v>
          </cell>
          <cell r="C6994">
            <v>1</v>
          </cell>
          <cell r="D6994">
            <v>1</v>
          </cell>
          <cell r="Q6994">
            <v>2011</v>
          </cell>
          <cell r="R6994" t="str">
            <v>20111</v>
          </cell>
          <cell r="S6994">
            <v>40556</v>
          </cell>
          <cell r="T6994">
            <v>1855.46</v>
          </cell>
          <cell r="U6994">
            <v>1867.0767741935488</v>
          </cell>
          <cell r="V6994">
            <v>1846.9670958904089</v>
          </cell>
        </row>
        <row r="6995">
          <cell r="B6995">
            <v>34628</v>
          </cell>
          <cell r="C6995">
            <v>1</v>
          </cell>
          <cell r="D6995">
            <v>1</v>
          </cell>
          <cell r="Q6995">
            <v>2011</v>
          </cell>
          <cell r="R6995" t="str">
            <v>20111</v>
          </cell>
          <cell r="S6995">
            <v>40557</v>
          </cell>
          <cell r="T6995">
            <v>1864.36</v>
          </cell>
          <cell r="U6995">
            <v>1867.0767741935488</v>
          </cell>
          <cell r="V6995">
            <v>1846.9670958904089</v>
          </cell>
        </row>
        <row r="6996">
          <cell r="B6996">
            <v>34629</v>
          </cell>
          <cell r="C6996">
            <v>1</v>
          </cell>
          <cell r="D6996">
            <v>1</v>
          </cell>
          <cell r="Q6996">
            <v>2011</v>
          </cell>
          <cell r="R6996" t="str">
            <v>20111</v>
          </cell>
          <cell r="S6996">
            <v>40558</v>
          </cell>
          <cell r="T6996">
            <v>1872.46</v>
          </cell>
          <cell r="U6996">
            <v>1867.0767741935488</v>
          </cell>
          <cell r="V6996">
            <v>1846.9670958904089</v>
          </cell>
        </row>
        <row r="6997">
          <cell r="B6997">
            <v>34630</v>
          </cell>
          <cell r="C6997">
            <v>1</v>
          </cell>
          <cell r="D6997">
            <v>1</v>
          </cell>
          <cell r="Q6997">
            <v>2011</v>
          </cell>
          <cell r="R6997" t="str">
            <v>20111</v>
          </cell>
          <cell r="S6997">
            <v>40559</v>
          </cell>
          <cell r="T6997">
            <v>1872.46</v>
          </cell>
          <cell r="U6997">
            <v>1867.0767741935488</v>
          </cell>
          <cell r="V6997">
            <v>1846.9670958904089</v>
          </cell>
        </row>
        <row r="6998">
          <cell r="B6998">
            <v>34631</v>
          </cell>
          <cell r="C6998">
            <v>1</v>
          </cell>
          <cell r="D6998">
            <v>1</v>
          </cell>
          <cell r="Q6998">
            <v>2011</v>
          </cell>
          <cell r="R6998" t="str">
            <v>20111</v>
          </cell>
          <cell r="S6998">
            <v>40560</v>
          </cell>
          <cell r="T6998">
            <v>1872.46</v>
          </cell>
          <cell r="U6998">
            <v>1867.0767741935488</v>
          </cell>
          <cell r="V6998">
            <v>1846.9670958904089</v>
          </cell>
        </row>
        <row r="6999">
          <cell r="B6999">
            <v>34632</v>
          </cell>
          <cell r="C6999">
            <v>1</v>
          </cell>
          <cell r="D6999">
            <v>1</v>
          </cell>
          <cell r="Q6999">
            <v>2011</v>
          </cell>
          <cell r="R6999" t="str">
            <v>20111</v>
          </cell>
          <cell r="S6999">
            <v>40561</v>
          </cell>
          <cell r="T6999">
            <v>1872.46</v>
          </cell>
          <cell r="U6999">
            <v>1867.0767741935488</v>
          </cell>
          <cell r="V6999">
            <v>1846.9670958904089</v>
          </cell>
        </row>
        <row r="7000">
          <cell r="B7000">
            <v>34633</v>
          </cell>
          <cell r="C7000">
            <v>1</v>
          </cell>
          <cell r="D7000">
            <v>1</v>
          </cell>
          <cell r="Q7000">
            <v>2011</v>
          </cell>
          <cell r="R7000" t="str">
            <v>20111</v>
          </cell>
          <cell r="S7000">
            <v>40562</v>
          </cell>
          <cell r="T7000">
            <v>1864.64</v>
          </cell>
          <cell r="U7000">
            <v>1867.0767741935488</v>
          </cell>
          <cell r="V7000">
            <v>1846.9670958904089</v>
          </cell>
        </row>
        <row r="7001">
          <cell r="B7001">
            <v>34634</v>
          </cell>
          <cell r="C7001">
            <v>1</v>
          </cell>
          <cell r="D7001">
            <v>1</v>
          </cell>
          <cell r="Q7001">
            <v>2011</v>
          </cell>
          <cell r="R7001" t="str">
            <v>20111</v>
          </cell>
          <cell r="S7001">
            <v>40563</v>
          </cell>
          <cell r="T7001">
            <v>1841.9</v>
          </cell>
          <cell r="U7001">
            <v>1867.0767741935488</v>
          </cell>
          <cell r="V7001">
            <v>1846.9670958904089</v>
          </cell>
        </row>
        <row r="7002">
          <cell r="B7002">
            <v>34635</v>
          </cell>
          <cell r="C7002">
            <v>1</v>
          </cell>
          <cell r="D7002">
            <v>1</v>
          </cell>
          <cell r="Q7002">
            <v>2011</v>
          </cell>
          <cell r="R7002" t="str">
            <v>20111</v>
          </cell>
          <cell r="S7002">
            <v>40564</v>
          </cell>
          <cell r="T7002">
            <v>1849.59</v>
          </cell>
          <cell r="U7002">
            <v>1867.0767741935488</v>
          </cell>
          <cell r="V7002">
            <v>1846.9670958904089</v>
          </cell>
        </row>
        <row r="7003">
          <cell r="B7003">
            <v>34636</v>
          </cell>
          <cell r="C7003">
            <v>1</v>
          </cell>
          <cell r="D7003">
            <v>1</v>
          </cell>
          <cell r="Q7003">
            <v>2011</v>
          </cell>
          <cell r="R7003" t="str">
            <v>20111</v>
          </cell>
          <cell r="S7003">
            <v>40565</v>
          </cell>
          <cell r="T7003">
            <v>1838.94</v>
          </cell>
          <cell r="U7003">
            <v>1867.0767741935488</v>
          </cell>
          <cell r="V7003">
            <v>1846.9670958904089</v>
          </cell>
        </row>
        <row r="7004">
          <cell r="B7004">
            <v>34637</v>
          </cell>
          <cell r="C7004">
            <v>1</v>
          </cell>
          <cell r="D7004">
            <v>1</v>
          </cell>
          <cell r="Q7004">
            <v>2011</v>
          </cell>
          <cell r="R7004" t="str">
            <v>20111</v>
          </cell>
          <cell r="S7004">
            <v>40566</v>
          </cell>
          <cell r="T7004">
            <v>1838.94</v>
          </cell>
          <cell r="U7004">
            <v>1867.0767741935488</v>
          </cell>
          <cell r="V7004">
            <v>1846.9670958904089</v>
          </cell>
        </row>
        <row r="7005">
          <cell r="B7005">
            <v>34638</v>
          </cell>
          <cell r="C7005">
            <v>1</v>
          </cell>
          <cell r="D7005">
            <v>1</v>
          </cell>
          <cell r="Q7005">
            <v>2011</v>
          </cell>
          <cell r="R7005" t="str">
            <v>20111</v>
          </cell>
          <cell r="S7005">
            <v>40567</v>
          </cell>
          <cell r="T7005">
            <v>1838.94</v>
          </cell>
          <cell r="U7005">
            <v>1867.0767741935488</v>
          </cell>
          <cell r="V7005">
            <v>1846.9670958904089</v>
          </cell>
        </row>
        <row r="7006">
          <cell r="B7006">
            <v>34639</v>
          </cell>
          <cell r="C7006">
            <v>1</v>
          </cell>
          <cell r="D7006">
            <v>1</v>
          </cell>
          <cell r="Q7006">
            <v>2011</v>
          </cell>
          <cell r="R7006" t="str">
            <v>20111</v>
          </cell>
          <cell r="S7006">
            <v>40568</v>
          </cell>
          <cell r="T7006">
            <v>1842.43</v>
          </cell>
          <cell r="U7006">
            <v>1867.0767741935488</v>
          </cell>
          <cell r="V7006">
            <v>1846.9670958904089</v>
          </cell>
        </row>
        <row r="7007">
          <cell r="B7007">
            <v>34640</v>
          </cell>
          <cell r="C7007">
            <v>1</v>
          </cell>
          <cell r="D7007">
            <v>1</v>
          </cell>
          <cell r="Q7007">
            <v>2011</v>
          </cell>
          <cell r="R7007" t="str">
            <v>20111</v>
          </cell>
          <cell r="S7007">
            <v>40569</v>
          </cell>
          <cell r="T7007">
            <v>1853.71</v>
          </cell>
          <cell r="U7007">
            <v>1867.0767741935488</v>
          </cell>
          <cell r="V7007">
            <v>1846.9670958904089</v>
          </cell>
        </row>
        <row r="7008">
          <cell r="B7008">
            <v>34641</v>
          </cell>
          <cell r="C7008">
            <v>1</v>
          </cell>
          <cell r="D7008">
            <v>1</v>
          </cell>
          <cell r="Q7008">
            <v>2011</v>
          </cell>
          <cell r="R7008" t="str">
            <v>20111</v>
          </cell>
          <cell r="S7008">
            <v>40570</v>
          </cell>
          <cell r="T7008">
            <v>1862.05</v>
          </cell>
          <cell r="U7008">
            <v>1867.0767741935488</v>
          </cell>
          <cell r="V7008">
            <v>1846.9670958904089</v>
          </cell>
        </row>
        <row r="7009">
          <cell r="B7009">
            <v>34642</v>
          </cell>
          <cell r="C7009">
            <v>1</v>
          </cell>
          <cell r="D7009">
            <v>1</v>
          </cell>
          <cell r="Q7009">
            <v>2011</v>
          </cell>
          <cell r="R7009" t="str">
            <v>20111</v>
          </cell>
          <cell r="S7009">
            <v>40571</v>
          </cell>
          <cell r="T7009">
            <v>1858.7</v>
          </cell>
          <cell r="U7009">
            <v>1867.0767741935488</v>
          </cell>
          <cell r="V7009">
            <v>1846.9670958904089</v>
          </cell>
        </row>
        <row r="7010">
          <cell r="B7010">
            <v>34643</v>
          </cell>
          <cell r="C7010">
            <v>1</v>
          </cell>
          <cell r="D7010">
            <v>1</v>
          </cell>
          <cell r="Q7010">
            <v>2011</v>
          </cell>
          <cell r="R7010" t="str">
            <v>20111</v>
          </cell>
          <cell r="S7010">
            <v>40572</v>
          </cell>
          <cell r="T7010">
            <v>1857.98</v>
          </cell>
          <cell r="U7010">
            <v>1867.0767741935488</v>
          </cell>
          <cell r="V7010">
            <v>1846.9670958904089</v>
          </cell>
        </row>
        <row r="7011">
          <cell r="B7011">
            <v>34644</v>
          </cell>
          <cell r="C7011">
            <v>1</v>
          </cell>
          <cell r="D7011">
            <v>1</v>
          </cell>
          <cell r="Q7011">
            <v>2011</v>
          </cell>
          <cell r="R7011" t="str">
            <v>20111</v>
          </cell>
          <cell r="S7011">
            <v>40573</v>
          </cell>
          <cell r="T7011">
            <v>1857.98</v>
          </cell>
          <cell r="U7011">
            <v>1867.0767741935488</v>
          </cell>
          <cell r="V7011">
            <v>1846.9670958904089</v>
          </cell>
        </row>
        <row r="7012">
          <cell r="B7012">
            <v>34645</v>
          </cell>
          <cell r="C7012">
            <v>1</v>
          </cell>
          <cell r="D7012">
            <v>1</v>
          </cell>
          <cell r="Q7012">
            <v>2011</v>
          </cell>
          <cell r="R7012" t="str">
            <v>20111</v>
          </cell>
          <cell r="S7012">
            <v>40574</v>
          </cell>
          <cell r="T7012">
            <v>1857.98</v>
          </cell>
          <cell r="U7012">
            <v>1867.0767741935488</v>
          </cell>
          <cell r="V7012">
            <v>1846.9670958904089</v>
          </cell>
        </row>
        <row r="7013">
          <cell r="B7013">
            <v>34646</v>
          </cell>
          <cell r="C7013">
            <v>1</v>
          </cell>
          <cell r="D7013">
            <v>1</v>
          </cell>
          <cell r="Q7013">
            <v>2011</v>
          </cell>
          <cell r="R7013" t="str">
            <v>20112</v>
          </cell>
          <cell r="S7013">
            <v>40575</v>
          </cell>
          <cell r="T7013">
            <v>1867.82</v>
          </cell>
          <cell r="U7013">
            <v>1882.3714285714284</v>
          </cell>
          <cell r="V7013">
            <v>1846.9670958904089</v>
          </cell>
        </row>
        <row r="7014">
          <cell r="B7014">
            <v>34647</v>
          </cell>
          <cell r="C7014">
            <v>1</v>
          </cell>
          <cell r="D7014">
            <v>1</v>
          </cell>
          <cell r="Q7014">
            <v>2011</v>
          </cell>
          <cell r="R7014" t="str">
            <v>20112</v>
          </cell>
          <cell r="S7014">
            <v>40576</v>
          </cell>
          <cell r="T7014">
            <v>1853.33</v>
          </cell>
          <cell r="U7014">
            <v>1882.3714285714284</v>
          </cell>
          <cell r="V7014">
            <v>1846.9670958904089</v>
          </cell>
        </row>
        <row r="7015">
          <cell r="B7015">
            <v>34648</v>
          </cell>
          <cell r="C7015">
            <v>1</v>
          </cell>
          <cell r="D7015">
            <v>1</v>
          </cell>
          <cell r="Q7015">
            <v>2011</v>
          </cell>
          <cell r="R7015" t="str">
            <v>20112</v>
          </cell>
          <cell r="S7015">
            <v>40577</v>
          </cell>
          <cell r="T7015">
            <v>1852.67</v>
          </cell>
          <cell r="U7015">
            <v>1882.3714285714284</v>
          </cell>
          <cell r="V7015">
            <v>1846.9670958904089</v>
          </cell>
        </row>
        <row r="7016">
          <cell r="B7016">
            <v>34649</v>
          </cell>
          <cell r="C7016">
            <v>1</v>
          </cell>
          <cell r="D7016">
            <v>1</v>
          </cell>
          <cell r="Q7016">
            <v>2011</v>
          </cell>
          <cell r="R7016" t="str">
            <v>20112</v>
          </cell>
          <cell r="S7016">
            <v>40578</v>
          </cell>
          <cell r="T7016">
            <v>1863.03</v>
          </cell>
          <cell r="U7016">
            <v>1882.3714285714284</v>
          </cell>
          <cell r="V7016">
            <v>1846.9670958904089</v>
          </cell>
        </row>
        <row r="7017">
          <cell r="B7017">
            <v>34650</v>
          </cell>
          <cell r="C7017">
            <v>1</v>
          </cell>
          <cell r="D7017">
            <v>1</v>
          </cell>
          <cell r="Q7017">
            <v>2011</v>
          </cell>
          <cell r="R7017" t="str">
            <v>20112</v>
          </cell>
          <cell r="S7017">
            <v>40579</v>
          </cell>
          <cell r="T7017">
            <v>1872.01</v>
          </cell>
          <cell r="U7017">
            <v>1882.3714285714284</v>
          </cell>
          <cell r="V7017">
            <v>1846.9670958904089</v>
          </cell>
        </row>
        <row r="7018">
          <cell r="B7018">
            <v>34651</v>
          </cell>
          <cell r="C7018">
            <v>1</v>
          </cell>
          <cell r="D7018">
            <v>1</v>
          </cell>
          <cell r="Q7018">
            <v>2011</v>
          </cell>
          <cell r="R7018" t="str">
            <v>20112</v>
          </cell>
          <cell r="S7018">
            <v>40580</v>
          </cell>
          <cell r="T7018">
            <v>1872.01</v>
          </cell>
          <cell r="U7018">
            <v>1882.3714285714284</v>
          </cell>
          <cell r="V7018">
            <v>1846.9670958904089</v>
          </cell>
        </row>
        <row r="7019">
          <cell r="B7019">
            <v>34652</v>
          </cell>
          <cell r="C7019">
            <v>1</v>
          </cell>
          <cell r="D7019">
            <v>1</v>
          </cell>
          <cell r="Q7019">
            <v>2011</v>
          </cell>
          <cell r="R7019" t="str">
            <v>20112</v>
          </cell>
          <cell r="S7019">
            <v>40581</v>
          </cell>
          <cell r="T7019">
            <v>1872.01</v>
          </cell>
          <cell r="U7019">
            <v>1882.3714285714284</v>
          </cell>
          <cell r="V7019">
            <v>1846.9670958904089</v>
          </cell>
        </row>
        <row r="7020">
          <cell r="B7020">
            <v>34653</v>
          </cell>
          <cell r="C7020">
            <v>1</v>
          </cell>
          <cell r="D7020">
            <v>1</v>
          </cell>
          <cell r="Q7020">
            <v>2011</v>
          </cell>
          <cell r="R7020" t="str">
            <v>20112</v>
          </cell>
          <cell r="S7020">
            <v>40582</v>
          </cell>
          <cell r="T7020">
            <v>1871.81</v>
          </cell>
          <cell r="U7020">
            <v>1882.3714285714284</v>
          </cell>
          <cell r="V7020">
            <v>1846.9670958904089</v>
          </cell>
        </row>
        <row r="7021">
          <cell r="B7021">
            <v>34654</v>
          </cell>
          <cell r="C7021">
            <v>1</v>
          </cell>
          <cell r="D7021">
            <v>1</v>
          </cell>
          <cell r="Q7021">
            <v>2011</v>
          </cell>
          <cell r="R7021" t="str">
            <v>20112</v>
          </cell>
          <cell r="S7021">
            <v>40583</v>
          </cell>
          <cell r="T7021">
            <v>1875.32</v>
          </cell>
          <cell r="U7021">
            <v>1882.3714285714284</v>
          </cell>
          <cell r="V7021">
            <v>1846.9670958904089</v>
          </cell>
        </row>
        <row r="7022">
          <cell r="B7022">
            <v>34655</v>
          </cell>
          <cell r="C7022">
            <v>1</v>
          </cell>
          <cell r="D7022">
            <v>1</v>
          </cell>
          <cell r="Q7022">
            <v>2011</v>
          </cell>
          <cell r="R7022" t="str">
            <v>20112</v>
          </cell>
          <cell r="S7022">
            <v>40584</v>
          </cell>
          <cell r="T7022">
            <v>1891.54</v>
          </cell>
          <cell r="U7022">
            <v>1882.3714285714284</v>
          </cell>
          <cell r="V7022">
            <v>1846.9670958904089</v>
          </cell>
        </row>
        <row r="7023">
          <cell r="B7023">
            <v>34656</v>
          </cell>
          <cell r="C7023">
            <v>1</v>
          </cell>
          <cell r="D7023">
            <v>1</v>
          </cell>
          <cell r="Q7023">
            <v>2011</v>
          </cell>
          <cell r="R7023" t="str">
            <v>20112</v>
          </cell>
          <cell r="S7023">
            <v>40585</v>
          </cell>
          <cell r="T7023">
            <v>1889.1</v>
          </cell>
          <cell r="U7023">
            <v>1882.3714285714284</v>
          </cell>
          <cell r="V7023">
            <v>1846.9670958904089</v>
          </cell>
        </row>
        <row r="7024">
          <cell r="B7024">
            <v>34657</v>
          </cell>
          <cell r="C7024">
            <v>1</v>
          </cell>
          <cell r="D7024">
            <v>1</v>
          </cell>
          <cell r="Q7024">
            <v>2011</v>
          </cell>
          <cell r="R7024" t="str">
            <v>20112</v>
          </cell>
          <cell r="S7024">
            <v>40586</v>
          </cell>
          <cell r="T7024">
            <v>1880.37</v>
          </cell>
          <cell r="U7024">
            <v>1882.3714285714284</v>
          </cell>
          <cell r="V7024">
            <v>1846.9670958904089</v>
          </cell>
        </row>
        <row r="7025">
          <cell r="B7025">
            <v>34658</v>
          </cell>
          <cell r="C7025">
            <v>1</v>
          </cell>
          <cell r="D7025">
            <v>1</v>
          </cell>
          <cell r="Q7025">
            <v>2011</v>
          </cell>
          <cell r="R7025" t="str">
            <v>20112</v>
          </cell>
          <cell r="S7025">
            <v>40587</v>
          </cell>
          <cell r="T7025">
            <v>1880.37</v>
          </cell>
          <cell r="U7025">
            <v>1882.3714285714284</v>
          </cell>
          <cell r="V7025">
            <v>1846.9670958904089</v>
          </cell>
        </row>
        <row r="7026">
          <cell r="B7026">
            <v>34659</v>
          </cell>
          <cell r="C7026">
            <v>1</v>
          </cell>
          <cell r="D7026">
            <v>1</v>
          </cell>
          <cell r="Q7026">
            <v>2011</v>
          </cell>
          <cell r="R7026" t="str">
            <v>20112</v>
          </cell>
          <cell r="S7026">
            <v>40588</v>
          </cell>
          <cell r="T7026">
            <v>1880.37</v>
          </cell>
          <cell r="U7026">
            <v>1882.3714285714284</v>
          </cell>
          <cell r="V7026">
            <v>1846.9670958904089</v>
          </cell>
        </row>
        <row r="7027">
          <cell r="B7027">
            <v>34660</v>
          </cell>
          <cell r="C7027">
            <v>1</v>
          </cell>
          <cell r="D7027">
            <v>1</v>
          </cell>
          <cell r="Q7027">
            <v>2011</v>
          </cell>
          <cell r="R7027" t="str">
            <v>20112</v>
          </cell>
          <cell r="S7027">
            <v>40589</v>
          </cell>
          <cell r="T7027">
            <v>1891.84</v>
          </cell>
          <cell r="U7027">
            <v>1882.3714285714284</v>
          </cell>
          <cell r="V7027">
            <v>1846.9670958904089</v>
          </cell>
        </row>
        <row r="7028">
          <cell r="B7028">
            <v>34661</v>
          </cell>
          <cell r="C7028">
            <v>1</v>
          </cell>
          <cell r="D7028">
            <v>1</v>
          </cell>
          <cell r="Q7028">
            <v>2011</v>
          </cell>
          <cell r="R7028" t="str">
            <v>20112</v>
          </cell>
          <cell r="S7028">
            <v>40590</v>
          </cell>
          <cell r="T7028">
            <v>1902.01</v>
          </cell>
          <cell r="U7028">
            <v>1882.3714285714284</v>
          </cell>
          <cell r="V7028">
            <v>1846.9670958904089</v>
          </cell>
        </row>
        <row r="7029">
          <cell r="B7029">
            <v>34662</v>
          </cell>
          <cell r="C7029">
            <v>1</v>
          </cell>
          <cell r="D7029">
            <v>1</v>
          </cell>
          <cell r="Q7029">
            <v>2011</v>
          </cell>
          <cell r="R7029" t="str">
            <v>20112</v>
          </cell>
          <cell r="S7029">
            <v>40591</v>
          </cell>
          <cell r="T7029">
            <v>1907.69</v>
          </cell>
          <cell r="U7029">
            <v>1882.3714285714284</v>
          </cell>
          <cell r="V7029">
            <v>1846.9670958904089</v>
          </cell>
        </row>
        <row r="7030">
          <cell r="B7030">
            <v>34663</v>
          </cell>
          <cell r="C7030">
            <v>1</v>
          </cell>
          <cell r="D7030">
            <v>1</v>
          </cell>
          <cell r="Q7030">
            <v>2011</v>
          </cell>
          <cell r="R7030" t="str">
            <v>20112</v>
          </cell>
          <cell r="S7030">
            <v>40592</v>
          </cell>
          <cell r="T7030">
            <v>1893.46</v>
          </cell>
          <cell r="U7030">
            <v>1882.3714285714284</v>
          </cell>
          <cell r="V7030">
            <v>1846.9670958904089</v>
          </cell>
        </row>
        <row r="7031">
          <cell r="B7031">
            <v>34664</v>
          </cell>
          <cell r="C7031">
            <v>1</v>
          </cell>
          <cell r="D7031">
            <v>1</v>
          </cell>
          <cell r="Q7031">
            <v>2011</v>
          </cell>
          <cell r="R7031" t="str">
            <v>20112</v>
          </cell>
          <cell r="S7031">
            <v>40593</v>
          </cell>
          <cell r="T7031">
            <v>1879.15</v>
          </cell>
          <cell r="U7031">
            <v>1882.3714285714284</v>
          </cell>
          <cell r="V7031">
            <v>1846.9670958904089</v>
          </cell>
        </row>
        <row r="7032">
          <cell r="B7032">
            <v>34665</v>
          </cell>
          <cell r="C7032">
            <v>1</v>
          </cell>
          <cell r="D7032">
            <v>1</v>
          </cell>
          <cell r="Q7032">
            <v>2011</v>
          </cell>
          <cell r="R7032" t="str">
            <v>20112</v>
          </cell>
          <cell r="S7032">
            <v>40594</v>
          </cell>
          <cell r="T7032">
            <v>1879.15</v>
          </cell>
          <cell r="U7032">
            <v>1882.3714285714284</v>
          </cell>
          <cell r="V7032">
            <v>1846.9670958904089</v>
          </cell>
        </row>
        <row r="7033">
          <cell r="B7033">
            <v>34666</v>
          </cell>
          <cell r="C7033">
            <v>1</v>
          </cell>
          <cell r="D7033">
            <v>1</v>
          </cell>
          <cell r="Q7033">
            <v>2011</v>
          </cell>
          <cell r="R7033" t="str">
            <v>20112</v>
          </cell>
          <cell r="S7033">
            <v>40595</v>
          </cell>
          <cell r="T7033">
            <v>1879.15</v>
          </cell>
          <cell r="U7033">
            <v>1882.3714285714284</v>
          </cell>
          <cell r="V7033">
            <v>1846.9670958904089</v>
          </cell>
        </row>
        <row r="7034">
          <cell r="B7034">
            <v>34667</v>
          </cell>
          <cell r="C7034">
            <v>1</v>
          </cell>
          <cell r="D7034">
            <v>1</v>
          </cell>
          <cell r="Q7034">
            <v>2011</v>
          </cell>
          <cell r="R7034" t="str">
            <v>20112</v>
          </cell>
          <cell r="S7034">
            <v>40596</v>
          </cell>
          <cell r="T7034">
            <v>1879.15</v>
          </cell>
          <cell r="U7034">
            <v>1882.3714285714284</v>
          </cell>
          <cell r="V7034">
            <v>1846.9670958904089</v>
          </cell>
        </row>
        <row r="7035">
          <cell r="B7035">
            <v>34668</v>
          </cell>
          <cell r="C7035">
            <v>1</v>
          </cell>
          <cell r="D7035">
            <v>1</v>
          </cell>
          <cell r="Q7035">
            <v>2011</v>
          </cell>
          <cell r="R7035" t="str">
            <v>20112</v>
          </cell>
          <cell r="S7035">
            <v>40597</v>
          </cell>
          <cell r="T7035">
            <v>1889.69</v>
          </cell>
          <cell r="U7035">
            <v>1882.3714285714284</v>
          </cell>
          <cell r="V7035">
            <v>1846.9670958904089</v>
          </cell>
        </row>
        <row r="7036">
          <cell r="B7036">
            <v>34669</v>
          </cell>
          <cell r="C7036">
            <v>1</v>
          </cell>
          <cell r="D7036">
            <v>1</v>
          </cell>
          <cell r="Q7036">
            <v>2011</v>
          </cell>
          <cell r="R7036" t="str">
            <v>20112</v>
          </cell>
          <cell r="S7036">
            <v>40598</v>
          </cell>
          <cell r="T7036">
            <v>1898.28</v>
          </cell>
          <cell r="U7036">
            <v>1882.3714285714284</v>
          </cell>
          <cell r="V7036">
            <v>1846.9670958904089</v>
          </cell>
        </row>
        <row r="7037">
          <cell r="B7037">
            <v>34670</v>
          </cell>
          <cell r="C7037">
            <v>1</v>
          </cell>
          <cell r="D7037">
            <v>1</v>
          </cell>
          <cell r="Q7037">
            <v>2011</v>
          </cell>
          <cell r="R7037" t="str">
            <v>20112</v>
          </cell>
          <cell r="S7037">
            <v>40599</v>
          </cell>
          <cell r="T7037">
            <v>1898.39</v>
          </cell>
          <cell r="U7037">
            <v>1882.3714285714284</v>
          </cell>
          <cell r="V7037">
            <v>1846.9670958904089</v>
          </cell>
        </row>
        <row r="7038">
          <cell r="B7038">
            <v>34671</v>
          </cell>
          <cell r="C7038">
            <v>1</v>
          </cell>
          <cell r="D7038">
            <v>1</v>
          </cell>
          <cell r="Q7038">
            <v>2011</v>
          </cell>
          <cell r="R7038" t="str">
            <v>20112</v>
          </cell>
          <cell r="S7038">
            <v>40600</v>
          </cell>
          <cell r="T7038">
            <v>1895.56</v>
          </cell>
          <cell r="U7038">
            <v>1882.3714285714284</v>
          </cell>
          <cell r="V7038">
            <v>1846.9670958904089</v>
          </cell>
        </row>
        <row r="7039">
          <cell r="B7039">
            <v>34672</v>
          </cell>
          <cell r="C7039">
            <v>1</v>
          </cell>
          <cell r="D7039">
            <v>1</v>
          </cell>
          <cell r="Q7039">
            <v>2011</v>
          </cell>
          <cell r="R7039" t="str">
            <v>20112</v>
          </cell>
          <cell r="S7039">
            <v>40601</v>
          </cell>
          <cell r="T7039">
            <v>1895.56</v>
          </cell>
          <cell r="U7039">
            <v>1882.3714285714284</v>
          </cell>
          <cell r="V7039">
            <v>1846.9670958904089</v>
          </cell>
        </row>
        <row r="7040">
          <cell r="B7040">
            <v>34673</v>
          </cell>
          <cell r="C7040">
            <v>1</v>
          </cell>
          <cell r="D7040">
            <v>1</v>
          </cell>
          <cell r="Q7040">
            <v>2011</v>
          </cell>
          <cell r="R7040" t="str">
            <v>20112</v>
          </cell>
          <cell r="S7040">
            <v>40602</v>
          </cell>
          <cell r="T7040">
            <v>1895.56</v>
          </cell>
          <cell r="U7040">
            <v>1882.3714285714284</v>
          </cell>
          <cell r="V7040">
            <v>1846.9670958904089</v>
          </cell>
        </row>
        <row r="7041">
          <cell r="B7041">
            <v>34674</v>
          </cell>
          <cell r="C7041">
            <v>1</v>
          </cell>
          <cell r="D7041">
            <v>1</v>
          </cell>
          <cell r="Q7041">
            <v>2011</v>
          </cell>
          <cell r="R7041" t="str">
            <v>20113</v>
          </cell>
          <cell r="S7041">
            <v>40603</v>
          </cell>
          <cell r="T7041">
            <v>1907.37</v>
          </cell>
          <cell r="U7041">
            <v>1881.8148387096778</v>
          </cell>
          <cell r="V7041">
            <v>1846.9670958904089</v>
          </cell>
        </row>
        <row r="7042">
          <cell r="B7042">
            <v>34675</v>
          </cell>
          <cell r="C7042">
            <v>1</v>
          </cell>
          <cell r="D7042">
            <v>1</v>
          </cell>
          <cell r="Q7042">
            <v>2011</v>
          </cell>
          <cell r="R7042" t="str">
            <v>20113</v>
          </cell>
          <cell r="S7042">
            <v>40604</v>
          </cell>
          <cell r="T7042">
            <v>1913.21</v>
          </cell>
          <cell r="U7042">
            <v>1881.8148387096778</v>
          </cell>
          <cell r="V7042">
            <v>1846.9670958904089</v>
          </cell>
        </row>
        <row r="7043">
          <cell r="B7043">
            <v>34676</v>
          </cell>
          <cell r="C7043">
            <v>1</v>
          </cell>
          <cell r="D7043">
            <v>1</v>
          </cell>
          <cell r="Q7043">
            <v>2011</v>
          </cell>
          <cell r="R7043" t="str">
            <v>20113</v>
          </cell>
          <cell r="S7043">
            <v>40605</v>
          </cell>
          <cell r="T7043">
            <v>1916.05</v>
          </cell>
          <cell r="U7043">
            <v>1881.8148387096778</v>
          </cell>
          <cell r="V7043">
            <v>1846.9670958904089</v>
          </cell>
        </row>
        <row r="7044">
          <cell r="B7044">
            <v>34677</v>
          </cell>
          <cell r="C7044">
            <v>1</v>
          </cell>
          <cell r="D7044">
            <v>1</v>
          </cell>
          <cell r="Q7044">
            <v>2011</v>
          </cell>
          <cell r="R7044" t="str">
            <v>20113</v>
          </cell>
          <cell r="S7044">
            <v>40606</v>
          </cell>
          <cell r="T7044">
            <v>1904.73</v>
          </cell>
          <cell r="U7044">
            <v>1881.8148387096778</v>
          </cell>
          <cell r="V7044">
            <v>1846.9670958904089</v>
          </cell>
        </row>
        <row r="7045">
          <cell r="B7045">
            <v>34678</v>
          </cell>
          <cell r="C7045">
            <v>1</v>
          </cell>
          <cell r="D7045">
            <v>1</v>
          </cell>
          <cell r="Q7045">
            <v>2011</v>
          </cell>
          <cell r="R7045" t="str">
            <v>20113</v>
          </cell>
          <cell r="S7045">
            <v>40607</v>
          </cell>
          <cell r="T7045">
            <v>1890.23</v>
          </cell>
          <cell r="U7045">
            <v>1881.8148387096778</v>
          </cell>
          <cell r="V7045">
            <v>1846.9670958904089</v>
          </cell>
        </row>
        <row r="7046">
          <cell r="B7046">
            <v>34679</v>
          </cell>
          <cell r="C7046">
            <v>1</v>
          </cell>
          <cell r="D7046">
            <v>1</v>
          </cell>
          <cell r="Q7046">
            <v>2011</v>
          </cell>
          <cell r="R7046" t="str">
            <v>20113</v>
          </cell>
          <cell r="S7046">
            <v>40608</v>
          </cell>
          <cell r="T7046">
            <v>1890.23</v>
          </cell>
          <cell r="U7046">
            <v>1881.8148387096778</v>
          </cell>
          <cell r="V7046">
            <v>1846.9670958904089</v>
          </cell>
        </row>
        <row r="7047">
          <cell r="B7047">
            <v>34680</v>
          </cell>
          <cell r="C7047">
            <v>1</v>
          </cell>
          <cell r="D7047">
            <v>1</v>
          </cell>
          <cell r="Q7047">
            <v>2011</v>
          </cell>
          <cell r="R7047" t="str">
            <v>20113</v>
          </cell>
          <cell r="S7047">
            <v>40609</v>
          </cell>
          <cell r="T7047">
            <v>1890.23</v>
          </cell>
          <cell r="U7047">
            <v>1881.8148387096778</v>
          </cell>
          <cell r="V7047">
            <v>1846.9670958904089</v>
          </cell>
        </row>
        <row r="7048">
          <cell r="B7048">
            <v>34681</v>
          </cell>
          <cell r="C7048">
            <v>1</v>
          </cell>
          <cell r="D7048">
            <v>1</v>
          </cell>
          <cell r="Q7048">
            <v>2011</v>
          </cell>
          <cell r="R7048" t="str">
            <v>20113</v>
          </cell>
          <cell r="S7048">
            <v>40610</v>
          </cell>
          <cell r="T7048">
            <v>1893.17</v>
          </cell>
          <cell r="U7048">
            <v>1881.8148387096778</v>
          </cell>
          <cell r="V7048">
            <v>1846.9670958904089</v>
          </cell>
        </row>
        <row r="7049">
          <cell r="B7049">
            <v>34682</v>
          </cell>
          <cell r="C7049">
            <v>1</v>
          </cell>
          <cell r="D7049">
            <v>1</v>
          </cell>
          <cell r="Q7049">
            <v>2011</v>
          </cell>
          <cell r="R7049" t="str">
            <v>20113</v>
          </cell>
          <cell r="S7049">
            <v>40611</v>
          </cell>
          <cell r="T7049">
            <v>1889.85</v>
          </cell>
          <cell r="U7049">
            <v>1881.8148387096778</v>
          </cell>
          <cell r="V7049">
            <v>1846.9670958904089</v>
          </cell>
        </row>
        <row r="7050">
          <cell r="B7050">
            <v>34683</v>
          </cell>
          <cell r="C7050">
            <v>1</v>
          </cell>
          <cell r="D7050">
            <v>1</v>
          </cell>
          <cell r="Q7050">
            <v>2011</v>
          </cell>
          <cell r="R7050" t="str">
            <v>20113</v>
          </cell>
          <cell r="S7050">
            <v>40612</v>
          </cell>
          <cell r="T7050">
            <v>1879.49</v>
          </cell>
          <cell r="U7050">
            <v>1881.8148387096778</v>
          </cell>
          <cell r="V7050">
            <v>1846.9670958904089</v>
          </cell>
        </row>
        <row r="7051">
          <cell r="B7051">
            <v>34684</v>
          </cell>
          <cell r="C7051">
            <v>1</v>
          </cell>
          <cell r="D7051">
            <v>1</v>
          </cell>
          <cell r="Q7051">
            <v>2011</v>
          </cell>
          <cell r="R7051" t="str">
            <v>20113</v>
          </cell>
          <cell r="S7051">
            <v>40613</v>
          </cell>
          <cell r="T7051">
            <v>1871.97</v>
          </cell>
          <cell r="U7051">
            <v>1881.8148387096778</v>
          </cell>
          <cell r="V7051">
            <v>1846.9670958904089</v>
          </cell>
        </row>
        <row r="7052">
          <cell r="B7052">
            <v>34685</v>
          </cell>
          <cell r="C7052">
            <v>1</v>
          </cell>
          <cell r="D7052">
            <v>1</v>
          </cell>
          <cell r="Q7052">
            <v>2011</v>
          </cell>
          <cell r="R7052" t="str">
            <v>20113</v>
          </cell>
          <cell r="S7052">
            <v>40614</v>
          </cell>
          <cell r="T7052">
            <v>1866.2</v>
          </cell>
          <cell r="U7052">
            <v>1881.8148387096778</v>
          </cell>
          <cell r="V7052">
            <v>1846.9670958904089</v>
          </cell>
        </row>
        <row r="7053">
          <cell r="B7053">
            <v>34686</v>
          </cell>
          <cell r="C7053">
            <v>1</v>
          </cell>
          <cell r="D7053">
            <v>1</v>
          </cell>
          <cell r="Q7053">
            <v>2011</v>
          </cell>
          <cell r="R7053" t="str">
            <v>20113</v>
          </cell>
          <cell r="S7053">
            <v>40615</v>
          </cell>
          <cell r="T7053">
            <v>1866.2</v>
          </cell>
          <cell r="U7053">
            <v>1881.8148387096778</v>
          </cell>
          <cell r="V7053">
            <v>1846.9670958904089</v>
          </cell>
        </row>
        <row r="7054">
          <cell r="B7054">
            <v>34687</v>
          </cell>
          <cell r="C7054">
            <v>1</v>
          </cell>
          <cell r="D7054">
            <v>1</v>
          </cell>
          <cell r="Q7054">
            <v>2011</v>
          </cell>
          <cell r="R7054" t="str">
            <v>20113</v>
          </cell>
          <cell r="S7054">
            <v>40616</v>
          </cell>
          <cell r="T7054">
            <v>1866.2</v>
          </cell>
          <cell r="U7054">
            <v>1881.8148387096778</v>
          </cell>
          <cell r="V7054">
            <v>1846.9670958904089</v>
          </cell>
        </row>
        <row r="7055">
          <cell r="B7055">
            <v>34688</v>
          </cell>
          <cell r="C7055">
            <v>1</v>
          </cell>
          <cell r="D7055">
            <v>1</v>
          </cell>
          <cell r="Q7055">
            <v>2011</v>
          </cell>
          <cell r="R7055" t="str">
            <v>20113</v>
          </cell>
          <cell r="S7055">
            <v>40617</v>
          </cell>
          <cell r="T7055">
            <v>1876.29</v>
          </cell>
          <cell r="U7055">
            <v>1881.8148387096778</v>
          </cell>
          <cell r="V7055">
            <v>1846.9670958904089</v>
          </cell>
        </row>
        <row r="7056">
          <cell r="B7056">
            <v>34689</v>
          </cell>
          <cell r="C7056">
            <v>1</v>
          </cell>
          <cell r="D7056">
            <v>1</v>
          </cell>
          <cell r="Q7056">
            <v>2011</v>
          </cell>
          <cell r="R7056" t="str">
            <v>20113</v>
          </cell>
          <cell r="S7056">
            <v>40618</v>
          </cell>
          <cell r="T7056">
            <v>1887.67</v>
          </cell>
          <cell r="U7056">
            <v>1881.8148387096778</v>
          </cell>
          <cell r="V7056">
            <v>1846.9670958904089</v>
          </cell>
        </row>
        <row r="7057">
          <cell r="B7057">
            <v>34690</v>
          </cell>
          <cell r="C7057">
            <v>1</v>
          </cell>
          <cell r="D7057">
            <v>1</v>
          </cell>
          <cell r="Q7057">
            <v>2011</v>
          </cell>
          <cell r="R7057" t="str">
            <v>20113</v>
          </cell>
          <cell r="S7057">
            <v>40619</v>
          </cell>
          <cell r="T7057">
            <v>1892.62</v>
          </cell>
          <cell r="U7057">
            <v>1881.8148387096778</v>
          </cell>
          <cell r="V7057">
            <v>1846.9670958904089</v>
          </cell>
        </row>
        <row r="7058">
          <cell r="B7058">
            <v>34691</v>
          </cell>
          <cell r="C7058">
            <v>1</v>
          </cell>
          <cell r="D7058">
            <v>1</v>
          </cell>
          <cell r="Q7058">
            <v>2011</v>
          </cell>
          <cell r="R7058" t="str">
            <v>20113</v>
          </cell>
          <cell r="S7058">
            <v>40620</v>
          </cell>
          <cell r="T7058">
            <v>1876.78</v>
          </cell>
          <cell r="U7058">
            <v>1881.8148387096778</v>
          </cell>
          <cell r="V7058">
            <v>1846.9670958904089</v>
          </cell>
        </row>
        <row r="7059">
          <cell r="B7059">
            <v>34692</v>
          </cell>
          <cell r="C7059">
            <v>1</v>
          </cell>
          <cell r="D7059">
            <v>1</v>
          </cell>
          <cell r="Q7059">
            <v>2011</v>
          </cell>
          <cell r="R7059" t="str">
            <v>20113</v>
          </cell>
          <cell r="S7059">
            <v>40621</v>
          </cell>
          <cell r="T7059">
            <v>1874.79</v>
          </cell>
          <cell r="U7059">
            <v>1881.8148387096778</v>
          </cell>
          <cell r="V7059">
            <v>1846.9670958904089</v>
          </cell>
        </row>
        <row r="7060">
          <cell r="B7060">
            <v>34693</v>
          </cell>
          <cell r="C7060">
            <v>1</v>
          </cell>
          <cell r="D7060">
            <v>1</v>
          </cell>
          <cell r="Q7060">
            <v>2011</v>
          </cell>
          <cell r="R7060" t="str">
            <v>20113</v>
          </cell>
          <cell r="S7060">
            <v>40622</v>
          </cell>
          <cell r="T7060">
            <v>1874.79</v>
          </cell>
          <cell r="U7060">
            <v>1881.8148387096778</v>
          </cell>
          <cell r="V7060">
            <v>1846.9670958904089</v>
          </cell>
        </row>
        <row r="7061">
          <cell r="B7061">
            <v>34694</v>
          </cell>
          <cell r="C7061">
            <v>1</v>
          </cell>
          <cell r="D7061">
            <v>1</v>
          </cell>
          <cell r="Q7061">
            <v>2011</v>
          </cell>
          <cell r="R7061" t="str">
            <v>20113</v>
          </cell>
          <cell r="S7061">
            <v>40623</v>
          </cell>
          <cell r="T7061">
            <v>1874.79</v>
          </cell>
          <cell r="U7061">
            <v>1881.8148387096778</v>
          </cell>
          <cell r="V7061">
            <v>1846.9670958904089</v>
          </cell>
        </row>
        <row r="7062">
          <cell r="B7062">
            <v>34695</v>
          </cell>
          <cell r="C7062">
            <v>1</v>
          </cell>
          <cell r="D7062">
            <v>1</v>
          </cell>
          <cell r="Q7062">
            <v>2011</v>
          </cell>
          <cell r="R7062" t="str">
            <v>20113</v>
          </cell>
          <cell r="S7062">
            <v>40624</v>
          </cell>
          <cell r="T7062">
            <v>1874.79</v>
          </cell>
          <cell r="U7062">
            <v>1881.8148387096778</v>
          </cell>
          <cell r="V7062">
            <v>1846.9670958904089</v>
          </cell>
        </row>
        <row r="7063">
          <cell r="B7063">
            <v>34696</v>
          </cell>
          <cell r="C7063">
            <v>1</v>
          </cell>
          <cell r="D7063">
            <v>1</v>
          </cell>
          <cell r="Q7063">
            <v>2011</v>
          </cell>
          <cell r="R7063" t="str">
            <v>20113</v>
          </cell>
          <cell r="S7063">
            <v>40625</v>
          </cell>
          <cell r="T7063">
            <v>1866.34</v>
          </cell>
          <cell r="U7063">
            <v>1881.8148387096778</v>
          </cell>
          <cell r="V7063">
            <v>1846.9670958904089</v>
          </cell>
        </row>
        <row r="7064">
          <cell r="B7064">
            <v>34697</v>
          </cell>
          <cell r="C7064">
            <v>1</v>
          </cell>
          <cell r="D7064">
            <v>1</v>
          </cell>
          <cell r="Q7064">
            <v>2011</v>
          </cell>
          <cell r="R7064" t="str">
            <v>20113</v>
          </cell>
          <cell r="S7064">
            <v>40626</v>
          </cell>
          <cell r="T7064">
            <v>1867.74</v>
          </cell>
          <cell r="U7064">
            <v>1881.8148387096778</v>
          </cell>
          <cell r="V7064">
            <v>1846.9670958904089</v>
          </cell>
        </row>
        <row r="7065">
          <cell r="B7065">
            <v>34698</v>
          </cell>
          <cell r="C7065">
            <v>1</v>
          </cell>
          <cell r="D7065">
            <v>1</v>
          </cell>
          <cell r="Q7065">
            <v>2011</v>
          </cell>
          <cell r="R7065" t="str">
            <v>20113</v>
          </cell>
          <cell r="S7065">
            <v>40627</v>
          </cell>
          <cell r="T7065">
            <v>1865.11</v>
          </cell>
          <cell r="U7065">
            <v>1881.8148387096778</v>
          </cell>
          <cell r="V7065">
            <v>1846.9670958904089</v>
          </cell>
        </row>
        <row r="7066">
          <cell r="B7066">
            <v>34699</v>
          </cell>
          <cell r="C7066">
            <v>1</v>
          </cell>
          <cell r="D7066">
            <v>1</v>
          </cell>
          <cell r="Q7066">
            <v>2011</v>
          </cell>
          <cell r="R7066" t="str">
            <v>20113</v>
          </cell>
          <cell r="S7066">
            <v>40628</v>
          </cell>
          <cell r="T7066">
            <v>1871.37</v>
          </cell>
          <cell r="U7066">
            <v>1881.8148387096778</v>
          </cell>
          <cell r="V7066">
            <v>1846.9670958904089</v>
          </cell>
        </row>
        <row r="7067">
          <cell r="B7067">
            <v>34700</v>
          </cell>
          <cell r="C7067">
            <v>1</v>
          </cell>
          <cell r="D7067">
            <v>1</v>
          </cell>
          <cell r="Q7067">
            <v>2011</v>
          </cell>
          <cell r="R7067" t="str">
            <v>20113</v>
          </cell>
          <cell r="S7067">
            <v>40629</v>
          </cell>
          <cell r="T7067">
            <v>1871.37</v>
          </cell>
          <cell r="U7067">
            <v>1881.8148387096778</v>
          </cell>
          <cell r="V7067">
            <v>1846.9670958904089</v>
          </cell>
        </row>
        <row r="7068">
          <cell r="B7068">
            <v>34701</v>
          </cell>
          <cell r="C7068">
            <v>1</v>
          </cell>
          <cell r="D7068">
            <v>1</v>
          </cell>
          <cell r="Q7068">
            <v>2011</v>
          </cell>
          <cell r="R7068" t="str">
            <v>20113</v>
          </cell>
          <cell r="S7068">
            <v>40630</v>
          </cell>
          <cell r="T7068">
            <v>1871.37</v>
          </cell>
          <cell r="U7068">
            <v>1881.8148387096778</v>
          </cell>
          <cell r="V7068">
            <v>1846.9670958904089</v>
          </cell>
        </row>
        <row r="7069">
          <cell r="B7069">
            <v>34702</v>
          </cell>
          <cell r="C7069">
            <v>1</v>
          </cell>
          <cell r="D7069">
            <v>1</v>
          </cell>
          <cell r="Q7069">
            <v>2011</v>
          </cell>
          <cell r="R7069" t="str">
            <v>20113</v>
          </cell>
          <cell r="S7069">
            <v>40631</v>
          </cell>
          <cell r="T7069">
            <v>1877.84</v>
          </cell>
          <cell r="U7069">
            <v>1881.8148387096778</v>
          </cell>
          <cell r="V7069">
            <v>1846.9670958904089</v>
          </cell>
        </row>
        <row r="7070">
          <cell r="B7070">
            <v>34703</v>
          </cell>
          <cell r="C7070">
            <v>1</v>
          </cell>
          <cell r="D7070">
            <v>1</v>
          </cell>
          <cell r="Q7070">
            <v>2011</v>
          </cell>
          <cell r="R7070" t="str">
            <v>20113</v>
          </cell>
          <cell r="S7070">
            <v>40632</v>
          </cell>
          <cell r="T7070">
            <v>1888</v>
          </cell>
          <cell r="U7070">
            <v>1881.8148387096778</v>
          </cell>
          <cell r="V7070">
            <v>1846.9670958904089</v>
          </cell>
        </row>
        <row r="7071">
          <cell r="B7071">
            <v>34704</v>
          </cell>
          <cell r="C7071">
            <v>1</v>
          </cell>
          <cell r="D7071">
            <v>1</v>
          </cell>
          <cell r="Q7071">
            <v>2011</v>
          </cell>
          <cell r="R7071" t="str">
            <v>20113</v>
          </cell>
          <cell r="S7071">
            <v>40633</v>
          </cell>
          <cell r="T7071">
            <v>1879.47</v>
          </cell>
          <cell r="U7071">
            <v>1881.8148387096778</v>
          </cell>
          <cell r="V7071">
            <v>1846.9670958904089</v>
          </cell>
        </row>
        <row r="7072">
          <cell r="B7072">
            <v>34705</v>
          </cell>
          <cell r="C7072">
            <v>1</v>
          </cell>
          <cell r="D7072">
            <v>1</v>
          </cell>
          <cell r="Q7072">
            <v>2011</v>
          </cell>
          <cell r="R7072" t="str">
            <v>20114</v>
          </cell>
          <cell r="S7072">
            <v>40634</v>
          </cell>
          <cell r="T7072">
            <v>1870.6</v>
          </cell>
          <cell r="U7072">
            <v>1809.8339999999994</v>
          </cell>
          <cell r="V7072">
            <v>1846.9670958904089</v>
          </cell>
        </row>
        <row r="7073">
          <cell r="B7073">
            <v>34706</v>
          </cell>
          <cell r="C7073">
            <v>1</v>
          </cell>
          <cell r="D7073">
            <v>1</v>
          </cell>
          <cell r="Q7073">
            <v>2011</v>
          </cell>
          <cell r="R7073" t="str">
            <v>20114</v>
          </cell>
          <cell r="S7073">
            <v>40635</v>
          </cell>
          <cell r="T7073">
            <v>1858.95</v>
          </cell>
          <cell r="U7073">
            <v>1809.8339999999994</v>
          </cell>
          <cell r="V7073">
            <v>1846.9670958904089</v>
          </cell>
        </row>
        <row r="7074">
          <cell r="B7074">
            <v>34707</v>
          </cell>
          <cell r="C7074">
            <v>1</v>
          </cell>
          <cell r="D7074">
            <v>1</v>
          </cell>
          <cell r="Q7074">
            <v>2011</v>
          </cell>
          <cell r="R7074" t="str">
            <v>20114</v>
          </cell>
          <cell r="S7074">
            <v>40636</v>
          </cell>
          <cell r="T7074">
            <v>1858.95</v>
          </cell>
          <cell r="U7074">
            <v>1809.8339999999994</v>
          </cell>
          <cell r="V7074">
            <v>1846.9670958904089</v>
          </cell>
        </row>
        <row r="7075">
          <cell r="B7075">
            <v>34708</v>
          </cell>
          <cell r="C7075">
            <v>1</v>
          </cell>
          <cell r="D7075">
            <v>1</v>
          </cell>
          <cell r="Q7075">
            <v>2011</v>
          </cell>
          <cell r="R7075" t="str">
            <v>20114</v>
          </cell>
          <cell r="S7075">
            <v>40637</v>
          </cell>
          <cell r="T7075">
            <v>1858.95</v>
          </cell>
          <cell r="U7075">
            <v>1809.8339999999994</v>
          </cell>
          <cell r="V7075">
            <v>1846.9670958904089</v>
          </cell>
        </row>
        <row r="7076">
          <cell r="B7076">
            <v>34709</v>
          </cell>
          <cell r="C7076">
            <v>1</v>
          </cell>
          <cell r="D7076">
            <v>1</v>
          </cell>
          <cell r="Q7076">
            <v>2011</v>
          </cell>
          <cell r="R7076" t="str">
            <v>20114</v>
          </cell>
          <cell r="S7076">
            <v>40638</v>
          </cell>
          <cell r="T7076">
            <v>1846.78</v>
          </cell>
          <cell r="U7076">
            <v>1809.8339999999994</v>
          </cell>
          <cell r="V7076">
            <v>1846.9670958904089</v>
          </cell>
        </row>
        <row r="7077">
          <cell r="B7077">
            <v>34710</v>
          </cell>
          <cell r="C7077">
            <v>1</v>
          </cell>
          <cell r="D7077">
            <v>1</v>
          </cell>
          <cell r="Q7077">
            <v>2011</v>
          </cell>
          <cell r="R7077" t="str">
            <v>20114</v>
          </cell>
          <cell r="S7077">
            <v>40639</v>
          </cell>
          <cell r="T7077">
            <v>1838.29</v>
          </cell>
          <cell r="U7077">
            <v>1809.8339999999994</v>
          </cell>
          <cell r="V7077">
            <v>1846.9670958904089</v>
          </cell>
        </row>
        <row r="7078">
          <cell r="B7078">
            <v>34711</v>
          </cell>
          <cell r="C7078">
            <v>1</v>
          </cell>
          <cell r="D7078">
            <v>1</v>
          </cell>
          <cell r="Q7078">
            <v>2011</v>
          </cell>
          <cell r="R7078" t="str">
            <v>20114</v>
          </cell>
          <cell r="S7078">
            <v>40640</v>
          </cell>
          <cell r="T7078">
            <v>1826.97</v>
          </cell>
          <cell r="U7078">
            <v>1809.8339999999994</v>
          </cell>
          <cell r="V7078">
            <v>1846.9670958904089</v>
          </cell>
        </row>
        <row r="7079">
          <cell r="B7079">
            <v>34712</v>
          </cell>
          <cell r="C7079">
            <v>1</v>
          </cell>
          <cell r="D7079">
            <v>1</v>
          </cell>
          <cell r="Q7079">
            <v>2011</v>
          </cell>
          <cell r="R7079" t="str">
            <v>20114</v>
          </cell>
          <cell r="S7079">
            <v>40641</v>
          </cell>
          <cell r="T7079">
            <v>1825.09</v>
          </cell>
          <cell r="U7079">
            <v>1809.8339999999994</v>
          </cell>
          <cell r="V7079">
            <v>1846.9670958904089</v>
          </cell>
        </row>
        <row r="7080">
          <cell r="B7080">
            <v>34713</v>
          </cell>
          <cell r="C7080">
            <v>1</v>
          </cell>
          <cell r="D7080">
            <v>1</v>
          </cell>
          <cell r="Q7080">
            <v>2011</v>
          </cell>
          <cell r="R7080" t="str">
            <v>20114</v>
          </cell>
          <cell r="S7080">
            <v>40642</v>
          </cell>
          <cell r="T7080">
            <v>1817.35</v>
          </cell>
          <cell r="U7080">
            <v>1809.8339999999994</v>
          </cell>
          <cell r="V7080">
            <v>1846.9670958904089</v>
          </cell>
        </row>
        <row r="7081">
          <cell r="B7081">
            <v>34714</v>
          </cell>
          <cell r="C7081">
            <v>1</v>
          </cell>
          <cell r="D7081">
            <v>1</v>
          </cell>
          <cell r="Q7081">
            <v>2011</v>
          </cell>
          <cell r="R7081" t="str">
            <v>20114</v>
          </cell>
          <cell r="S7081">
            <v>40643</v>
          </cell>
          <cell r="T7081">
            <v>1817.35</v>
          </cell>
          <cell r="U7081">
            <v>1809.8339999999994</v>
          </cell>
          <cell r="V7081">
            <v>1846.9670958904089</v>
          </cell>
        </row>
        <row r="7082">
          <cell r="B7082">
            <v>34715</v>
          </cell>
          <cell r="C7082">
            <v>1</v>
          </cell>
          <cell r="D7082">
            <v>1</v>
          </cell>
          <cell r="Q7082">
            <v>2011</v>
          </cell>
          <cell r="R7082" t="str">
            <v>20114</v>
          </cell>
          <cell r="S7082">
            <v>40644</v>
          </cell>
          <cell r="T7082">
            <v>1817.35</v>
          </cell>
          <cell r="U7082">
            <v>1809.8339999999994</v>
          </cell>
          <cell r="V7082">
            <v>1846.9670958904089</v>
          </cell>
        </row>
        <row r="7083">
          <cell r="B7083">
            <v>34716</v>
          </cell>
          <cell r="C7083">
            <v>1</v>
          </cell>
          <cell r="D7083">
            <v>1</v>
          </cell>
          <cell r="Q7083">
            <v>2011</v>
          </cell>
          <cell r="R7083" t="str">
            <v>20114</v>
          </cell>
          <cell r="S7083">
            <v>40645</v>
          </cell>
          <cell r="T7083">
            <v>1815.79</v>
          </cell>
          <cell r="U7083">
            <v>1809.8339999999994</v>
          </cell>
          <cell r="V7083">
            <v>1846.9670958904089</v>
          </cell>
        </row>
        <row r="7084">
          <cell r="B7084">
            <v>34717</v>
          </cell>
          <cell r="C7084">
            <v>1</v>
          </cell>
          <cell r="D7084">
            <v>1</v>
          </cell>
          <cell r="Q7084">
            <v>2011</v>
          </cell>
          <cell r="R7084" t="str">
            <v>20114</v>
          </cell>
          <cell r="S7084">
            <v>40646</v>
          </cell>
          <cell r="T7084">
            <v>1818.14</v>
          </cell>
          <cell r="U7084">
            <v>1809.8339999999994</v>
          </cell>
          <cell r="V7084">
            <v>1846.9670958904089</v>
          </cell>
        </row>
        <row r="7085">
          <cell r="B7085">
            <v>34718</v>
          </cell>
          <cell r="C7085">
            <v>1</v>
          </cell>
          <cell r="D7085">
            <v>1</v>
          </cell>
          <cell r="Q7085">
            <v>2011</v>
          </cell>
          <cell r="R7085" t="str">
            <v>20114</v>
          </cell>
          <cell r="S7085">
            <v>40647</v>
          </cell>
          <cell r="T7085">
            <v>1818.91</v>
          </cell>
          <cell r="U7085">
            <v>1809.8339999999994</v>
          </cell>
          <cell r="V7085">
            <v>1846.9670958904089</v>
          </cell>
        </row>
        <row r="7086">
          <cell r="B7086">
            <v>34719</v>
          </cell>
          <cell r="C7086">
            <v>1</v>
          </cell>
          <cell r="D7086">
            <v>1</v>
          </cell>
          <cell r="Q7086">
            <v>2011</v>
          </cell>
          <cell r="R7086" t="str">
            <v>20114</v>
          </cell>
          <cell r="S7086">
            <v>40648</v>
          </cell>
          <cell r="T7086">
            <v>1811.1</v>
          </cell>
          <cell r="U7086">
            <v>1809.8339999999994</v>
          </cell>
          <cell r="V7086">
            <v>1846.9670958904089</v>
          </cell>
        </row>
        <row r="7087">
          <cell r="B7087">
            <v>34720</v>
          </cell>
          <cell r="C7087">
            <v>1</v>
          </cell>
          <cell r="D7087">
            <v>1</v>
          </cell>
          <cell r="Q7087">
            <v>2011</v>
          </cell>
          <cell r="R7087" t="str">
            <v>20114</v>
          </cell>
          <cell r="S7087">
            <v>40649</v>
          </cell>
          <cell r="T7087">
            <v>1800.63</v>
          </cell>
          <cell r="U7087">
            <v>1809.8339999999994</v>
          </cell>
          <cell r="V7087">
            <v>1846.9670958904089</v>
          </cell>
        </row>
        <row r="7088">
          <cell r="B7088">
            <v>34721</v>
          </cell>
          <cell r="C7088">
            <v>1</v>
          </cell>
          <cell r="D7088">
            <v>1</v>
          </cell>
          <cell r="Q7088">
            <v>2011</v>
          </cell>
          <cell r="R7088" t="str">
            <v>20114</v>
          </cell>
          <cell r="S7088">
            <v>40650</v>
          </cell>
          <cell r="T7088">
            <v>1800.63</v>
          </cell>
          <cell r="U7088">
            <v>1809.8339999999994</v>
          </cell>
          <cell r="V7088">
            <v>1846.9670958904089</v>
          </cell>
        </row>
        <row r="7089">
          <cell r="B7089">
            <v>34722</v>
          </cell>
          <cell r="C7089">
            <v>1</v>
          </cell>
          <cell r="D7089">
            <v>1</v>
          </cell>
          <cell r="Q7089">
            <v>2011</v>
          </cell>
          <cell r="R7089" t="str">
            <v>20114</v>
          </cell>
          <cell r="S7089">
            <v>40651</v>
          </cell>
          <cell r="T7089">
            <v>1800.63</v>
          </cell>
          <cell r="U7089">
            <v>1809.8339999999994</v>
          </cell>
          <cell r="V7089">
            <v>1846.9670958904089</v>
          </cell>
        </row>
        <row r="7090">
          <cell r="B7090">
            <v>34723</v>
          </cell>
          <cell r="C7090">
            <v>1</v>
          </cell>
          <cell r="D7090">
            <v>1</v>
          </cell>
          <cell r="Q7090">
            <v>2011</v>
          </cell>
          <cell r="R7090" t="str">
            <v>20114</v>
          </cell>
          <cell r="S7090">
            <v>40652</v>
          </cell>
          <cell r="T7090">
            <v>1799.79</v>
          </cell>
          <cell r="U7090">
            <v>1809.8339999999994</v>
          </cell>
          <cell r="V7090">
            <v>1846.9670958904089</v>
          </cell>
        </row>
        <row r="7091">
          <cell r="B7091">
            <v>34724</v>
          </cell>
          <cell r="C7091">
            <v>1</v>
          </cell>
          <cell r="D7091">
            <v>1</v>
          </cell>
          <cell r="Q7091">
            <v>2011</v>
          </cell>
          <cell r="R7091" t="str">
            <v>20114</v>
          </cell>
          <cell r="S7091">
            <v>40653</v>
          </cell>
          <cell r="T7091">
            <v>1790.54</v>
          </cell>
          <cell r="U7091">
            <v>1809.8339999999994</v>
          </cell>
          <cell r="V7091">
            <v>1846.9670958904089</v>
          </cell>
        </row>
        <row r="7092">
          <cell r="B7092">
            <v>34725</v>
          </cell>
          <cell r="C7092">
            <v>1</v>
          </cell>
          <cell r="D7092">
            <v>1</v>
          </cell>
          <cell r="Q7092">
            <v>2011</v>
          </cell>
          <cell r="R7092" t="str">
            <v>20114</v>
          </cell>
          <cell r="S7092">
            <v>40654</v>
          </cell>
          <cell r="T7092">
            <v>1782.59</v>
          </cell>
          <cell r="U7092">
            <v>1809.8339999999994</v>
          </cell>
          <cell r="V7092">
            <v>1846.9670958904089</v>
          </cell>
        </row>
        <row r="7093">
          <cell r="B7093">
            <v>34726</v>
          </cell>
          <cell r="C7093">
            <v>1</v>
          </cell>
          <cell r="D7093">
            <v>1</v>
          </cell>
          <cell r="Q7093">
            <v>2011</v>
          </cell>
          <cell r="R7093" t="str">
            <v>20114</v>
          </cell>
          <cell r="S7093">
            <v>40655</v>
          </cell>
          <cell r="T7093">
            <v>1782.59</v>
          </cell>
          <cell r="U7093">
            <v>1809.8339999999994</v>
          </cell>
          <cell r="V7093">
            <v>1846.9670958904089</v>
          </cell>
        </row>
        <row r="7094">
          <cell r="B7094">
            <v>34727</v>
          </cell>
          <cell r="C7094">
            <v>1</v>
          </cell>
          <cell r="D7094">
            <v>1</v>
          </cell>
          <cell r="Q7094">
            <v>2011</v>
          </cell>
          <cell r="R7094" t="str">
            <v>20114</v>
          </cell>
          <cell r="S7094">
            <v>40656</v>
          </cell>
          <cell r="T7094">
            <v>1782.59</v>
          </cell>
          <cell r="U7094">
            <v>1809.8339999999994</v>
          </cell>
          <cell r="V7094">
            <v>1846.9670958904089</v>
          </cell>
        </row>
        <row r="7095">
          <cell r="B7095">
            <v>34728</v>
          </cell>
          <cell r="C7095">
            <v>1</v>
          </cell>
          <cell r="D7095">
            <v>1</v>
          </cell>
          <cell r="Q7095">
            <v>2011</v>
          </cell>
          <cell r="R7095" t="str">
            <v>20114</v>
          </cell>
          <cell r="S7095">
            <v>40657</v>
          </cell>
          <cell r="T7095">
            <v>1782.59</v>
          </cell>
          <cell r="U7095">
            <v>1809.8339999999994</v>
          </cell>
          <cell r="V7095">
            <v>1846.9670958904089</v>
          </cell>
        </row>
        <row r="7096">
          <cell r="B7096">
            <v>34729</v>
          </cell>
          <cell r="C7096">
            <v>1</v>
          </cell>
          <cell r="D7096">
            <v>1</v>
          </cell>
          <cell r="Q7096">
            <v>2011</v>
          </cell>
          <cell r="R7096" t="str">
            <v>20114</v>
          </cell>
          <cell r="S7096">
            <v>40658</v>
          </cell>
          <cell r="T7096">
            <v>1782.59</v>
          </cell>
          <cell r="U7096">
            <v>1809.8339999999994</v>
          </cell>
          <cell r="V7096">
            <v>1846.9670958904089</v>
          </cell>
        </row>
        <row r="7097">
          <cell r="B7097">
            <v>34730</v>
          </cell>
          <cell r="C7097">
            <v>1</v>
          </cell>
          <cell r="D7097">
            <v>1</v>
          </cell>
          <cell r="Q7097">
            <v>2011</v>
          </cell>
          <cell r="R7097" t="str">
            <v>20114</v>
          </cell>
          <cell r="S7097">
            <v>40659</v>
          </cell>
          <cell r="T7097">
            <v>1781.56</v>
          </cell>
          <cell r="U7097">
            <v>1809.8339999999994</v>
          </cell>
          <cell r="V7097">
            <v>1846.9670958904089</v>
          </cell>
        </row>
        <row r="7098">
          <cell r="B7098">
            <v>34731</v>
          </cell>
          <cell r="C7098">
            <v>1</v>
          </cell>
          <cell r="D7098">
            <v>1</v>
          </cell>
          <cell r="Q7098">
            <v>2011</v>
          </cell>
          <cell r="R7098" t="str">
            <v>20114</v>
          </cell>
          <cell r="S7098">
            <v>40660</v>
          </cell>
          <cell r="T7098">
            <v>1787.88</v>
          </cell>
          <cell r="U7098">
            <v>1809.8339999999994</v>
          </cell>
          <cell r="V7098">
            <v>1846.9670958904089</v>
          </cell>
        </row>
        <row r="7099">
          <cell r="B7099">
            <v>34732</v>
          </cell>
          <cell r="C7099">
            <v>1</v>
          </cell>
          <cell r="D7099">
            <v>1</v>
          </cell>
          <cell r="Q7099">
            <v>2011</v>
          </cell>
          <cell r="R7099" t="str">
            <v>20114</v>
          </cell>
          <cell r="S7099">
            <v>40661</v>
          </cell>
          <cell r="T7099">
            <v>1784.11</v>
          </cell>
          <cell r="U7099">
            <v>1809.8339999999994</v>
          </cell>
          <cell r="V7099">
            <v>1846.9670958904089</v>
          </cell>
        </row>
        <row r="7100">
          <cell r="B7100">
            <v>34733</v>
          </cell>
          <cell r="C7100">
            <v>1</v>
          </cell>
          <cell r="D7100">
            <v>1</v>
          </cell>
          <cell r="Q7100">
            <v>2011</v>
          </cell>
          <cell r="R7100" t="str">
            <v>20114</v>
          </cell>
          <cell r="S7100">
            <v>40662</v>
          </cell>
          <cell r="T7100">
            <v>1767.54</v>
          </cell>
          <cell r="U7100">
            <v>1809.8339999999994</v>
          </cell>
          <cell r="V7100">
            <v>1846.9670958904089</v>
          </cell>
        </row>
        <row r="7101">
          <cell r="B7101">
            <v>34734</v>
          </cell>
          <cell r="C7101">
            <v>1</v>
          </cell>
          <cell r="D7101">
            <v>1</v>
          </cell>
          <cell r="Q7101">
            <v>2011</v>
          </cell>
          <cell r="R7101" t="str">
            <v>20114</v>
          </cell>
          <cell r="S7101">
            <v>40663</v>
          </cell>
          <cell r="T7101">
            <v>1768.19</v>
          </cell>
          <cell r="U7101">
            <v>1809.8339999999994</v>
          </cell>
          <cell r="V7101">
            <v>1846.9670958904089</v>
          </cell>
        </row>
        <row r="7102">
          <cell r="B7102">
            <v>34735</v>
          </cell>
          <cell r="C7102">
            <v>1</v>
          </cell>
          <cell r="D7102">
            <v>1</v>
          </cell>
          <cell r="Q7102">
            <v>2011</v>
          </cell>
          <cell r="R7102" t="str">
            <v>20115</v>
          </cell>
          <cell r="S7102">
            <v>40664</v>
          </cell>
          <cell r="T7102">
            <v>1768.19</v>
          </cell>
          <cell r="U7102">
            <v>1800.5087096774189</v>
          </cell>
          <cell r="V7102">
            <v>1846.9670958904089</v>
          </cell>
        </row>
        <row r="7103">
          <cell r="B7103">
            <v>34736</v>
          </cell>
          <cell r="C7103">
            <v>1</v>
          </cell>
          <cell r="D7103">
            <v>1</v>
          </cell>
          <cell r="Q7103">
            <v>2011</v>
          </cell>
          <cell r="R7103" t="str">
            <v>20115</v>
          </cell>
          <cell r="S7103">
            <v>40665</v>
          </cell>
          <cell r="T7103">
            <v>1768.19</v>
          </cell>
          <cell r="U7103">
            <v>1800.5087096774189</v>
          </cell>
          <cell r="V7103">
            <v>1846.9670958904089</v>
          </cell>
        </row>
        <row r="7104">
          <cell r="B7104">
            <v>34737</v>
          </cell>
          <cell r="C7104">
            <v>1</v>
          </cell>
          <cell r="D7104">
            <v>1</v>
          </cell>
          <cell r="Q7104">
            <v>2011</v>
          </cell>
          <cell r="R7104" t="str">
            <v>20115</v>
          </cell>
          <cell r="S7104">
            <v>40666</v>
          </cell>
          <cell r="T7104">
            <v>1768.37</v>
          </cell>
          <cell r="U7104">
            <v>1800.5087096774189</v>
          </cell>
          <cell r="V7104">
            <v>1846.9670958904089</v>
          </cell>
        </row>
        <row r="7105">
          <cell r="B7105">
            <v>34738</v>
          </cell>
          <cell r="C7105">
            <v>1</v>
          </cell>
          <cell r="D7105">
            <v>1</v>
          </cell>
          <cell r="Q7105">
            <v>2011</v>
          </cell>
          <cell r="R7105" t="str">
            <v>20115</v>
          </cell>
          <cell r="S7105">
            <v>40667</v>
          </cell>
          <cell r="T7105">
            <v>1767.05</v>
          </cell>
          <cell r="U7105">
            <v>1800.5087096774189</v>
          </cell>
          <cell r="V7105">
            <v>1846.9670958904089</v>
          </cell>
        </row>
        <row r="7106">
          <cell r="B7106">
            <v>34739</v>
          </cell>
          <cell r="C7106">
            <v>1</v>
          </cell>
          <cell r="D7106">
            <v>1</v>
          </cell>
          <cell r="Q7106">
            <v>2011</v>
          </cell>
          <cell r="R7106" t="str">
            <v>20115</v>
          </cell>
          <cell r="S7106">
            <v>40668</v>
          </cell>
          <cell r="T7106">
            <v>1763.45</v>
          </cell>
          <cell r="U7106">
            <v>1800.5087096774189</v>
          </cell>
          <cell r="V7106">
            <v>1846.9670958904089</v>
          </cell>
        </row>
        <row r="7107">
          <cell r="B7107">
            <v>34740</v>
          </cell>
          <cell r="C7107">
            <v>1</v>
          </cell>
          <cell r="D7107">
            <v>1</v>
          </cell>
          <cell r="Q7107">
            <v>2011</v>
          </cell>
          <cell r="R7107" t="str">
            <v>20115</v>
          </cell>
          <cell r="S7107">
            <v>40669</v>
          </cell>
          <cell r="T7107">
            <v>1769.46</v>
          </cell>
          <cell r="U7107">
            <v>1800.5087096774189</v>
          </cell>
          <cell r="V7107">
            <v>1846.9670958904089</v>
          </cell>
        </row>
        <row r="7108">
          <cell r="B7108">
            <v>34741</v>
          </cell>
          <cell r="C7108">
            <v>1</v>
          </cell>
          <cell r="D7108">
            <v>1</v>
          </cell>
          <cell r="Q7108">
            <v>2011</v>
          </cell>
          <cell r="R7108" t="str">
            <v>20115</v>
          </cell>
          <cell r="S7108">
            <v>40670</v>
          </cell>
          <cell r="T7108">
            <v>1763.12</v>
          </cell>
          <cell r="U7108">
            <v>1800.5087096774189</v>
          </cell>
          <cell r="V7108">
            <v>1846.9670958904089</v>
          </cell>
        </row>
        <row r="7109">
          <cell r="B7109">
            <v>34742</v>
          </cell>
          <cell r="C7109">
            <v>1</v>
          </cell>
          <cell r="D7109">
            <v>1</v>
          </cell>
          <cell r="Q7109">
            <v>2011</v>
          </cell>
          <cell r="R7109" t="str">
            <v>20115</v>
          </cell>
          <cell r="S7109">
            <v>40671</v>
          </cell>
          <cell r="T7109">
            <v>1763.12</v>
          </cell>
          <cell r="U7109">
            <v>1800.5087096774189</v>
          </cell>
          <cell r="V7109">
            <v>1846.9670958904089</v>
          </cell>
        </row>
        <row r="7110">
          <cell r="B7110">
            <v>34743</v>
          </cell>
          <cell r="C7110">
            <v>1</v>
          </cell>
          <cell r="D7110">
            <v>1</v>
          </cell>
          <cell r="Q7110">
            <v>2011</v>
          </cell>
          <cell r="R7110" t="str">
            <v>20115</v>
          </cell>
          <cell r="S7110">
            <v>40672</v>
          </cell>
          <cell r="T7110">
            <v>1763.12</v>
          </cell>
          <cell r="U7110">
            <v>1800.5087096774189</v>
          </cell>
          <cell r="V7110">
            <v>1846.9670958904089</v>
          </cell>
        </row>
        <row r="7111">
          <cell r="B7111">
            <v>34744</v>
          </cell>
          <cell r="C7111">
            <v>1</v>
          </cell>
          <cell r="D7111">
            <v>1</v>
          </cell>
          <cell r="Q7111">
            <v>2011</v>
          </cell>
          <cell r="R7111" t="str">
            <v>20115</v>
          </cell>
          <cell r="S7111">
            <v>40673</v>
          </cell>
          <cell r="T7111">
            <v>1779.7</v>
          </cell>
          <cell r="U7111">
            <v>1800.5087096774189</v>
          </cell>
          <cell r="V7111">
            <v>1846.9670958904089</v>
          </cell>
        </row>
        <row r="7112">
          <cell r="B7112">
            <v>34745</v>
          </cell>
          <cell r="C7112">
            <v>1</v>
          </cell>
          <cell r="D7112">
            <v>1</v>
          </cell>
          <cell r="Q7112">
            <v>2011</v>
          </cell>
          <cell r="R7112" t="str">
            <v>20115</v>
          </cell>
          <cell r="S7112">
            <v>40674</v>
          </cell>
          <cell r="T7112">
            <v>1791.72</v>
          </cell>
          <cell r="U7112">
            <v>1800.5087096774189</v>
          </cell>
          <cell r="V7112">
            <v>1846.9670958904089</v>
          </cell>
        </row>
        <row r="7113">
          <cell r="B7113">
            <v>34746</v>
          </cell>
          <cell r="C7113">
            <v>1</v>
          </cell>
          <cell r="D7113">
            <v>1</v>
          </cell>
          <cell r="Q7113">
            <v>2011</v>
          </cell>
          <cell r="R7113" t="str">
            <v>20115</v>
          </cell>
          <cell r="S7113">
            <v>40675</v>
          </cell>
          <cell r="T7113">
            <v>1798.66</v>
          </cell>
          <cell r="U7113">
            <v>1800.5087096774189</v>
          </cell>
          <cell r="V7113">
            <v>1846.9670958904089</v>
          </cell>
        </row>
        <row r="7114">
          <cell r="B7114">
            <v>34747</v>
          </cell>
          <cell r="C7114">
            <v>1</v>
          </cell>
          <cell r="D7114">
            <v>1</v>
          </cell>
          <cell r="Q7114">
            <v>2011</v>
          </cell>
          <cell r="R7114" t="str">
            <v>20115</v>
          </cell>
          <cell r="S7114">
            <v>40676</v>
          </cell>
          <cell r="T7114">
            <v>1807.86</v>
          </cell>
          <cell r="U7114">
            <v>1800.5087096774189</v>
          </cell>
          <cell r="V7114">
            <v>1846.9670958904089</v>
          </cell>
        </row>
        <row r="7115">
          <cell r="B7115">
            <v>34748</v>
          </cell>
          <cell r="C7115">
            <v>1</v>
          </cell>
          <cell r="D7115">
            <v>1</v>
          </cell>
          <cell r="Q7115">
            <v>2011</v>
          </cell>
          <cell r="R7115" t="str">
            <v>20115</v>
          </cell>
          <cell r="S7115">
            <v>40677</v>
          </cell>
          <cell r="T7115">
            <v>1805.37</v>
          </cell>
          <cell r="U7115">
            <v>1800.5087096774189</v>
          </cell>
          <cell r="V7115">
            <v>1846.9670958904089</v>
          </cell>
        </row>
        <row r="7116">
          <cell r="B7116">
            <v>34749</v>
          </cell>
          <cell r="C7116">
            <v>1</v>
          </cell>
          <cell r="D7116">
            <v>1</v>
          </cell>
          <cell r="Q7116">
            <v>2011</v>
          </cell>
          <cell r="R7116" t="str">
            <v>20115</v>
          </cell>
          <cell r="S7116">
            <v>40678</v>
          </cell>
          <cell r="T7116">
            <v>1805.37</v>
          </cell>
          <cell r="U7116">
            <v>1800.5087096774189</v>
          </cell>
          <cell r="V7116">
            <v>1846.9670958904089</v>
          </cell>
        </row>
        <row r="7117">
          <cell r="B7117">
            <v>34750</v>
          </cell>
          <cell r="C7117">
            <v>1</v>
          </cell>
          <cell r="D7117">
            <v>1</v>
          </cell>
          <cell r="Q7117">
            <v>2011</v>
          </cell>
          <cell r="R7117" t="str">
            <v>20115</v>
          </cell>
          <cell r="S7117">
            <v>40679</v>
          </cell>
          <cell r="T7117">
            <v>1805.37</v>
          </cell>
          <cell r="U7117">
            <v>1800.5087096774189</v>
          </cell>
          <cell r="V7117">
            <v>1846.9670958904089</v>
          </cell>
        </row>
        <row r="7118">
          <cell r="B7118">
            <v>34751</v>
          </cell>
          <cell r="C7118">
            <v>1</v>
          </cell>
          <cell r="D7118">
            <v>1</v>
          </cell>
          <cell r="Q7118">
            <v>2011</v>
          </cell>
          <cell r="R7118" t="str">
            <v>20115</v>
          </cell>
          <cell r="S7118">
            <v>40680</v>
          </cell>
          <cell r="T7118">
            <v>1814.98</v>
          </cell>
          <cell r="U7118">
            <v>1800.5087096774189</v>
          </cell>
          <cell r="V7118">
            <v>1846.9670958904089</v>
          </cell>
        </row>
        <row r="7119">
          <cell r="B7119">
            <v>34752</v>
          </cell>
          <cell r="C7119">
            <v>1</v>
          </cell>
          <cell r="D7119">
            <v>1</v>
          </cell>
          <cell r="Q7119">
            <v>2011</v>
          </cell>
          <cell r="R7119" t="str">
            <v>20115</v>
          </cell>
          <cell r="S7119">
            <v>40681</v>
          </cell>
          <cell r="T7119">
            <v>1826.03</v>
          </cell>
          <cell r="U7119">
            <v>1800.5087096774189</v>
          </cell>
          <cell r="V7119">
            <v>1846.9670958904089</v>
          </cell>
        </row>
        <row r="7120">
          <cell r="B7120">
            <v>34753</v>
          </cell>
          <cell r="C7120">
            <v>1</v>
          </cell>
          <cell r="D7120">
            <v>1</v>
          </cell>
          <cell r="Q7120">
            <v>2011</v>
          </cell>
          <cell r="R7120" t="str">
            <v>20115</v>
          </cell>
          <cell r="S7120">
            <v>40682</v>
          </cell>
          <cell r="T7120">
            <v>1824.62</v>
          </cell>
          <cell r="U7120">
            <v>1800.5087096774189</v>
          </cell>
          <cell r="V7120">
            <v>1846.9670958904089</v>
          </cell>
        </row>
        <row r="7121">
          <cell r="B7121">
            <v>34754</v>
          </cell>
          <cell r="C7121">
            <v>1</v>
          </cell>
          <cell r="D7121">
            <v>1</v>
          </cell>
          <cell r="Q7121">
            <v>2011</v>
          </cell>
          <cell r="R7121" t="str">
            <v>20115</v>
          </cell>
          <cell r="S7121">
            <v>40683</v>
          </cell>
          <cell r="T7121">
            <v>1814.99</v>
          </cell>
          <cell r="U7121">
            <v>1800.5087096774189</v>
          </cell>
          <cell r="V7121">
            <v>1846.9670958904089</v>
          </cell>
        </row>
        <row r="7122">
          <cell r="B7122">
            <v>34755</v>
          </cell>
          <cell r="C7122">
            <v>1</v>
          </cell>
          <cell r="D7122">
            <v>1</v>
          </cell>
          <cell r="Q7122">
            <v>2011</v>
          </cell>
          <cell r="R7122" t="str">
            <v>20115</v>
          </cell>
          <cell r="S7122">
            <v>40684</v>
          </cell>
          <cell r="T7122">
            <v>1819.86</v>
          </cell>
          <cell r="U7122">
            <v>1800.5087096774189</v>
          </cell>
          <cell r="V7122">
            <v>1846.9670958904089</v>
          </cell>
        </row>
        <row r="7123">
          <cell r="B7123">
            <v>34756</v>
          </cell>
          <cell r="C7123">
            <v>1</v>
          </cell>
          <cell r="D7123">
            <v>1</v>
          </cell>
          <cell r="Q7123">
            <v>2011</v>
          </cell>
          <cell r="R7123" t="str">
            <v>20115</v>
          </cell>
          <cell r="S7123">
            <v>40685</v>
          </cell>
          <cell r="T7123">
            <v>1819.86</v>
          </cell>
          <cell r="U7123">
            <v>1800.5087096774189</v>
          </cell>
          <cell r="V7123">
            <v>1846.9670958904089</v>
          </cell>
        </row>
        <row r="7124">
          <cell r="B7124">
            <v>34757</v>
          </cell>
          <cell r="C7124">
            <v>1</v>
          </cell>
          <cell r="D7124">
            <v>1</v>
          </cell>
          <cell r="Q7124">
            <v>2011</v>
          </cell>
          <cell r="R7124" t="str">
            <v>20115</v>
          </cell>
          <cell r="S7124">
            <v>40686</v>
          </cell>
          <cell r="T7124">
            <v>1819.86</v>
          </cell>
          <cell r="U7124">
            <v>1800.5087096774189</v>
          </cell>
          <cell r="V7124">
            <v>1846.9670958904089</v>
          </cell>
        </row>
        <row r="7125">
          <cell r="B7125">
            <v>34758</v>
          </cell>
          <cell r="C7125">
            <v>1</v>
          </cell>
          <cell r="D7125">
            <v>1</v>
          </cell>
          <cell r="Q7125">
            <v>2011</v>
          </cell>
          <cell r="R7125" t="str">
            <v>20115</v>
          </cell>
          <cell r="S7125">
            <v>40687</v>
          </cell>
          <cell r="T7125">
            <v>1828.12</v>
          </cell>
          <cell r="U7125">
            <v>1800.5087096774189</v>
          </cell>
          <cell r="V7125">
            <v>1846.9670958904089</v>
          </cell>
        </row>
        <row r="7126">
          <cell r="B7126">
            <v>34759</v>
          </cell>
          <cell r="C7126">
            <v>1</v>
          </cell>
          <cell r="D7126">
            <v>1</v>
          </cell>
          <cell r="Q7126">
            <v>2011</v>
          </cell>
          <cell r="R7126" t="str">
            <v>20115</v>
          </cell>
          <cell r="S7126">
            <v>40688</v>
          </cell>
          <cell r="T7126">
            <v>1828.64</v>
          </cell>
          <cell r="U7126">
            <v>1800.5087096774189</v>
          </cell>
          <cell r="V7126">
            <v>1846.9670958904089</v>
          </cell>
        </row>
        <row r="7127">
          <cell r="B7127">
            <v>34760</v>
          </cell>
          <cell r="C7127">
            <v>1</v>
          </cell>
          <cell r="D7127">
            <v>1</v>
          </cell>
          <cell r="Q7127">
            <v>2011</v>
          </cell>
          <cell r="R7127" t="str">
            <v>20115</v>
          </cell>
          <cell r="S7127">
            <v>40689</v>
          </cell>
          <cell r="T7127">
            <v>1831.58</v>
          </cell>
          <cell r="U7127">
            <v>1800.5087096774189</v>
          </cell>
          <cell r="V7127">
            <v>1846.9670958904089</v>
          </cell>
        </row>
        <row r="7128">
          <cell r="B7128">
            <v>34761</v>
          </cell>
          <cell r="C7128">
            <v>1</v>
          </cell>
          <cell r="D7128">
            <v>1</v>
          </cell>
          <cell r="Q7128">
            <v>2011</v>
          </cell>
          <cell r="R7128" t="str">
            <v>20115</v>
          </cell>
          <cell r="S7128">
            <v>40690</v>
          </cell>
          <cell r="T7128">
            <v>1829.75</v>
          </cell>
          <cell r="U7128">
            <v>1800.5087096774189</v>
          </cell>
          <cell r="V7128">
            <v>1846.9670958904089</v>
          </cell>
        </row>
        <row r="7129">
          <cell r="B7129">
            <v>34762</v>
          </cell>
          <cell r="C7129">
            <v>1</v>
          </cell>
          <cell r="D7129">
            <v>1</v>
          </cell>
          <cell r="Q7129">
            <v>2011</v>
          </cell>
          <cell r="R7129" t="str">
            <v>20115</v>
          </cell>
          <cell r="S7129">
            <v>40691</v>
          </cell>
          <cell r="T7129">
            <v>1817.34</v>
          </cell>
          <cell r="U7129">
            <v>1800.5087096774189</v>
          </cell>
          <cell r="V7129">
            <v>1846.9670958904089</v>
          </cell>
        </row>
        <row r="7130">
          <cell r="B7130">
            <v>34763</v>
          </cell>
          <cell r="C7130">
            <v>1</v>
          </cell>
          <cell r="D7130">
            <v>1</v>
          </cell>
          <cell r="Q7130">
            <v>2011</v>
          </cell>
          <cell r="R7130" t="str">
            <v>20115</v>
          </cell>
          <cell r="S7130">
            <v>40692</v>
          </cell>
          <cell r="T7130">
            <v>1817.34</v>
          </cell>
          <cell r="U7130">
            <v>1800.5087096774189</v>
          </cell>
          <cell r="V7130">
            <v>1846.9670958904089</v>
          </cell>
        </row>
        <row r="7131">
          <cell r="B7131">
            <v>34764</v>
          </cell>
          <cell r="C7131">
            <v>1</v>
          </cell>
          <cell r="D7131">
            <v>1</v>
          </cell>
          <cell r="Q7131">
            <v>2011</v>
          </cell>
          <cell r="R7131" t="str">
            <v>20115</v>
          </cell>
          <cell r="S7131">
            <v>40693</v>
          </cell>
          <cell r="T7131">
            <v>1817.34</v>
          </cell>
          <cell r="U7131">
            <v>1800.5087096774189</v>
          </cell>
          <cell r="V7131">
            <v>1846.9670958904089</v>
          </cell>
        </row>
        <row r="7132">
          <cell r="B7132">
            <v>34765</v>
          </cell>
          <cell r="C7132">
            <v>1</v>
          </cell>
          <cell r="D7132">
            <v>1</v>
          </cell>
          <cell r="Q7132">
            <v>2011</v>
          </cell>
          <cell r="R7132" t="str">
            <v>20115</v>
          </cell>
          <cell r="S7132">
            <v>40694</v>
          </cell>
          <cell r="T7132">
            <v>1817.34</v>
          </cell>
          <cell r="U7132">
            <v>1800.5087096774189</v>
          </cell>
          <cell r="V7132">
            <v>1846.9670958904089</v>
          </cell>
        </row>
        <row r="7133">
          <cell r="B7133">
            <v>34766</v>
          </cell>
          <cell r="C7133">
            <v>1</v>
          </cell>
          <cell r="D7133">
            <v>1</v>
          </cell>
          <cell r="Q7133">
            <v>2011</v>
          </cell>
          <cell r="R7133" t="str">
            <v>20116</v>
          </cell>
          <cell r="S7133">
            <v>40695</v>
          </cell>
          <cell r="T7133">
            <v>1797.83</v>
          </cell>
          <cell r="U7133">
            <v>1783.159333333334</v>
          </cell>
          <cell r="V7133">
            <v>1846.9670958904089</v>
          </cell>
        </row>
        <row r="7134">
          <cell r="B7134">
            <v>34767</v>
          </cell>
          <cell r="C7134">
            <v>1</v>
          </cell>
          <cell r="D7134">
            <v>1</v>
          </cell>
          <cell r="Q7134">
            <v>2011</v>
          </cell>
          <cell r="R7134" t="str">
            <v>20116</v>
          </cell>
          <cell r="S7134">
            <v>40696</v>
          </cell>
          <cell r="T7134">
            <v>1789.41</v>
          </cell>
          <cell r="U7134">
            <v>1783.159333333334</v>
          </cell>
          <cell r="V7134">
            <v>1846.9670958904089</v>
          </cell>
        </row>
        <row r="7135">
          <cell r="B7135">
            <v>34768</v>
          </cell>
          <cell r="C7135">
            <v>1</v>
          </cell>
          <cell r="D7135">
            <v>1</v>
          </cell>
          <cell r="Q7135">
            <v>2011</v>
          </cell>
          <cell r="R7135" t="str">
            <v>20116</v>
          </cell>
          <cell r="S7135">
            <v>40697</v>
          </cell>
          <cell r="T7135">
            <v>1784.12</v>
          </cell>
          <cell r="U7135">
            <v>1783.159333333334</v>
          </cell>
          <cell r="V7135">
            <v>1846.9670958904089</v>
          </cell>
        </row>
        <row r="7136">
          <cell r="B7136">
            <v>34769</v>
          </cell>
          <cell r="C7136">
            <v>1</v>
          </cell>
          <cell r="D7136">
            <v>1</v>
          </cell>
          <cell r="Q7136">
            <v>2011</v>
          </cell>
          <cell r="R7136" t="str">
            <v>20116</v>
          </cell>
          <cell r="S7136">
            <v>40698</v>
          </cell>
          <cell r="T7136">
            <v>1785.05</v>
          </cell>
          <cell r="U7136">
            <v>1783.159333333334</v>
          </cell>
          <cell r="V7136">
            <v>1846.9670958904089</v>
          </cell>
        </row>
        <row r="7137">
          <cell r="B7137">
            <v>34770</v>
          </cell>
          <cell r="C7137">
            <v>1</v>
          </cell>
          <cell r="D7137">
            <v>1</v>
          </cell>
          <cell r="Q7137">
            <v>2011</v>
          </cell>
          <cell r="R7137" t="str">
            <v>20116</v>
          </cell>
          <cell r="S7137">
            <v>40699</v>
          </cell>
          <cell r="T7137">
            <v>1785.05</v>
          </cell>
          <cell r="U7137">
            <v>1783.159333333334</v>
          </cell>
          <cell r="V7137">
            <v>1846.9670958904089</v>
          </cell>
        </row>
        <row r="7138">
          <cell r="B7138">
            <v>34771</v>
          </cell>
          <cell r="C7138">
            <v>1</v>
          </cell>
          <cell r="D7138">
            <v>1</v>
          </cell>
          <cell r="Q7138">
            <v>2011</v>
          </cell>
          <cell r="R7138" t="str">
            <v>20116</v>
          </cell>
          <cell r="S7138">
            <v>40700</v>
          </cell>
          <cell r="T7138">
            <v>1785.05</v>
          </cell>
          <cell r="U7138">
            <v>1783.159333333334</v>
          </cell>
          <cell r="V7138">
            <v>1846.9670958904089</v>
          </cell>
        </row>
        <row r="7139">
          <cell r="B7139">
            <v>34772</v>
          </cell>
          <cell r="C7139">
            <v>1</v>
          </cell>
          <cell r="D7139">
            <v>1</v>
          </cell>
          <cell r="Q7139">
            <v>2011</v>
          </cell>
          <cell r="R7139" t="str">
            <v>20116</v>
          </cell>
          <cell r="S7139">
            <v>40701</v>
          </cell>
          <cell r="T7139">
            <v>1785.05</v>
          </cell>
          <cell r="U7139">
            <v>1783.159333333334</v>
          </cell>
          <cell r="V7139">
            <v>1846.9670958904089</v>
          </cell>
        </row>
        <row r="7140">
          <cell r="B7140">
            <v>34773</v>
          </cell>
          <cell r="C7140">
            <v>1</v>
          </cell>
          <cell r="D7140">
            <v>1</v>
          </cell>
          <cell r="Q7140">
            <v>2011</v>
          </cell>
          <cell r="R7140" t="str">
            <v>20116</v>
          </cell>
          <cell r="S7140">
            <v>40702</v>
          </cell>
          <cell r="T7140">
            <v>1770.13</v>
          </cell>
          <cell r="U7140">
            <v>1783.159333333334</v>
          </cell>
          <cell r="V7140">
            <v>1846.9670958904089</v>
          </cell>
        </row>
        <row r="7141">
          <cell r="B7141">
            <v>34774</v>
          </cell>
          <cell r="C7141">
            <v>1</v>
          </cell>
          <cell r="D7141">
            <v>1</v>
          </cell>
          <cell r="Q7141">
            <v>2011</v>
          </cell>
          <cell r="R7141" t="str">
            <v>20116</v>
          </cell>
          <cell r="S7141">
            <v>40703</v>
          </cell>
          <cell r="T7141">
            <v>1769.83</v>
          </cell>
          <cell r="U7141">
            <v>1783.159333333334</v>
          </cell>
          <cell r="V7141">
            <v>1846.9670958904089</v>
          </cell>
        </row>
        <row r="7142">
          <cell r="B7142">
            <v>34775</v>
          </cell>
          <cell r="C7142">
            <v>1</v>
          </cell>
          <cell r="D7142">
            <v>1</v>
          </cell>
          <cell r="Q7142">
            <v>2011</v>
          </cell>
          <cell r="R7142" t="str">
            <v>20116</v>
          </cell>
          <cell r="S7142">
            <v>40704</v>
          </cell>
          <cell r="T7142">
            <v>1772.59</v>
          </cell>
          <cell r="U7142">
            <v>1783.159333333334</v>
          </cell>
          <cell r="V7142">
            <v>1846.9670958904089</v>
          </cell>
        </row>
        <row r="7143">
          <cell r="B7143">
            <v>34776</v>
          </cell>
          <cell r="C7143">
            <v>1</v>
          </cell>
          <cell r="D7143">
            <v>1</v>
          </cell>
          <cell r="Q7143">
            <v>2011</v>
          </cell>
          <cell r="R7143" t="str">
            <v>20116</v>
          </cell>
          <cell r="S7143">
            <v>40705</v>
          </cell>
          <cell r="T7143">
            <v>1774.94</v>
          </cell>
          <cell r="U7143">
            <v>1783.159333333334</v>
          </cell>
          <cell r="V7143">
            <v>1846.9670958904089</v>
          </cell>
        </row>
        <row r="7144">
          <cell r="B7144">
            <v>34777</v>
          </cell>
          <cell r="C7144">
            <v>1</v>
          </cell>
          <cell r="D7144">
            <v>1</v>
          </cell>
          <cell r="Q7144">
            <v>2011</v>
          </cell>
          <cell r="R7144" t="str">
            <v>20116</v>
          </cell>
          <cell r="S7144">
            <v>40706</v>
          </cell>
          <cell r="T7144">
            <v>1774.94</v>
          </cell>
          <cell r="U7144">
            <v>1783.159333333334</v>
          </cell>
          <cell r="V7144">
            <v>1846.9670958904089</v>
          </cell>
        </row>
        <row r="7145">
          <cell r="B7145">
            <v>34778</v>
          </cell>
          <cell r="C7145">
            <v>1</v>
          </cell>
          <cell r="D7145">
            <v>1</v>
          </cell>
          <cell r="Q7145">
            <v>2011</v>
          </cell>
          <cell r="R7145" t="str">
            <v>20116</v>
          </cell>
          <cell r="S7145">
            <v>40707</v>
          </cell>
          <cell r="T7145">
            <v>1774.94</v>
          </cell>
          <cell r="U7145">
            <v>1783.159333333334</v>
          </cell>
          <cell r="V7145">
            <v>1846.9670958904089</v>
          </cell>
        </row>
        <row r="7146">
          <cell r="B7146">
            <v>34779</v>
          </cell>
          <cell r="C7146">
            <v>1</v>
          </cell>
          <cell r="D7146">
            <v>1</v>
          </cell>
          <cell r="Q7146">
            <v>2011</v>
          </cell>
          <cell r="R7146" t="str">
            <v>20116</v>
          </cell>
          <cell r="S7146">
            <v>40708</v>
          </cell>
          <cell r="T7146">
            <v>1777.64</v>
          </cell>
          <cell r="U7146">
            <v>1783.159333333334</v>
          </cell>
          <cell r="V7146">
            <v>1846.9670958904089</v>
          </cell>
        </row>
        <row r="7147">
          <cell r="B7147">
            <v>34780</v>
          </cell>
          <cell r="C7147">
            <v>1</v>
          </cell>
          <cell r="D7147">
            <v>1</v>
          </cell>
          <cell r="Q7147">
            <v>2011</v>
          </cell>
          <cell r="R7147" t="str">
            <v>20116</v>
          </cell>
          <cell r="S7147">
            <v>40709</v>
          </cell>
          <cell r="T7147">
            <v>1774.24</v>
          </cell>
          <cell r="U7147">
            <v>1783.159333333334</v>
          </cell>
          <cell r="V7147">
            <v>1846.9670958904089</v>
          </cell>
        </row>
        <row r="7148">
          <cell r="B7148">
            <v>34781</v>
          </cell>
          <cell r="C7148">
            <v>1</v>
          </cell>
          <cell r="D7148">
            <v>1</v>
          </cell>
          <cell r="Q7148">
            <v>2011</v>
          </cell>
          <cell r="R7148" t="str">
            <v>20116</v>
          </cell>
          <cell r="S7148">
            <v>40710</v>
          </cell>
          <cell r="T7148">
            <v>1781.4</v>
          </cell>
          <cell r="U7148">
            <v>1783.159333333334</v>
          </cell>
          <cell r="V7148">
            <v>1846.9670958904089</v>
          </cell>
        </row>
        <row r="7149">
          <cell r="B7149">
            <v>34782</v>
          </cell>
          <cell r="C7149">
            <v>1</v>
          </cell>
          <cell r="D7149">
            <v>1</v>
          </cell>
          <cell r="Q7149">
            <v>2011</v>
          </cell>
          <cell r="R7149" t="str">
            <v>20116</v>
          </cell>
          <cell r="S7149">
            <v>40711</v>
          </cell>
          <cell r="T7149">
            <v>1793.92</v>
          </cell>
          <cell r="U7149">
            <v>1783.159333333334</v>
          </cell>
          <cell r="V7149">
            <v>1846.9670958904089</v>
          </cell>
        </row>
        <row r="7150">
          <cell r="B7150">
            <v>34783</v>
          </cell>
          <cell r="C7150">
            <v>1</v>
          </cell>
          <cell r="D7150">
            <v>1</v>
          </cell>
          <cell r="Q7150">
            <v>2011</v>
          </cell>
          <cell r="R7150" t="str">
            <v>20116</v>
          </cell>
          <cell r="S7150">
            <v>40712</v>
          </cell>
          <cell r="T7150">
            <v>1787.8</v>
          </cell>
          <cell r="U7150">
            <v>1783.159333333334</v>
          </cell>
          <cell r="V7150">
            <v>1846.9670958904089</v>
          </cell>
        </row>
        <row r="7151">
          <cell r="B7151">
            <v>34784</v>
          </cell>
          <cell r="C7151">
            <v>1</v>
          </cell>
          <cell r="D7151">
            <v>1</v>
          </cell>
          <cell r="Q7151">
            <v>2011</v>
          </cell>
          <cell r="R7151" t="str">
            <v>20116</v>
          </cell>
          <cell r="S7151">
            <v>40713</v>
          </cell>
          <cell r="T7151">
            <v>1787.8</v>
          </cell>
          <cell r="U7151">
            <v>1783.159333333334</v>
          </cell>
          <cell r="V7151">
            <v>1846.9670958904089</v>
          </cell>
        </row>
        <row r="7152">
          <cell r="B7152">
            <v>34785</v>
          </cell>
          <cell r="C7152">
            <v>1</v>
          </cell>
          <cell r="D7152">
            <v>1</v>
          </cell>
          <cell r="Q7152">
            <v>2011</v>
          </cell>
          <cell r="R7152" t="str">
            <v>20116</v>
          </cell>
          <cell r="S7152">
            <v>40714</v>
          </cell>
          <cell r="T7152">
            <v>1787.8</v>
          </cell>
          <cell r="U7152">
            <v>1783.159333333334</v>
          </cell>
          <cell r="V7152">
            <v>1846.9670958904089</v>
          </cell>
        </row>
        <row r="7153">
          <cell r="B7153">
            <v>34786</v>
          </cell>
          <cell r="C7153">
            <v>1</v>
          </cell>
          <cell r="D7153">
            <v>1</v>
          </cell>
          <cell r="Q7153">
            <v>2011</v>
          </cell>
          <cell r="R7153" t="str">
            <v>20116</v>
          </cell>
          <cell r="S7153">
            <v>40715</v>
          </cell>
          <cell r="T7153">
            <v>1789.47</v>
          </cell>
          <cell r="U7153">
            <v>1783.159333333334</v>
          </cell>
          <cell r="V7153">
            <v>1846.9670958904089</v>
          </cell>
        </row>
        <row r="7154">
          <cell r="B7154">
            <v>34787</v>
          </cell>
          <cell r="C7154">
            <v>1</v>
          </cell>
          <cell r="D7154">
            <v>1</v>
          </cell>
          <cell r="Q7154">
            <v>2011</v>
          </cell>
          <cell r="R7154" t="str">
            <v>20116</v>
          </cell>
          <cell r="S7154">
            <v>40716</v>
          </cell>
          <cell r="T7154">
            <v>1780.48</v>
          </cell>
          <cell r="U7154">
            <v>1783.159333333334</v>
          </cell>
          <cell r="V7154">
            <v>1846.9670958904089</v>
          </cell>
        </row>
        <row r="7155">
          <cell r="B7155">
            <v>34788</v>
          </cell>
          <cell r="C7155">
            <v>1</v>
          </cell>
          <cell r="D7155">
            <v>1</v>
          </cell>
          <cell r="Q7155">
            <v>2011</v>
          </cell>
          <cell r="R7155" t="str">
            <v>20116</v>
          </cell>
          <cell r="S7155">
            <v>40717</v>
          </cell>
          <cell r="T7155">
            <v>1779.1</v>
          </cell>
          <cell r="U7155">
            <v>1783.159333333334</v>
          </cell>
          <cell r="V7155">
            <v>1846.9670958904089</v>
          </cell>
        </row>
        <row r="7156">
          <cell r="B7156">
            <v>34789</v>
          </cell>
          <cell r="C7156">
            <v>1</v>
          </cell>
          <cell r="D7156">
            <v>1</v>
          </cell>
          <cell r="Q7156">
            <v>2011</v>
          </cell>
          <cell r="R7156" t="str">
            <v>20116</v>
          </cell>
          <cell r="S7156">
            <v>40718</v>
          </cell>
          <cell r="T7156">
            <v>1788.11</v>
          </cell>
          <cell r="U7156">
            <v>1783.159333333334</v>
          </cell>
          <cell r="V7156">
            <v>1846.9670958904089</v>
          </cell>
        </row>
        <row r="7157">
          <cell r="B7157">
            <v>34790</v>
          </cell>
          <cell r="C7157">
            <v>1</v>
          </cell>
          <cell r="D7157">
            <v>1</v>
          </cell>
          <cell r="Q7157">
            <v>2011</v>
          </cell>
          <cell r="R7157" t="str">
            <v>20116</v>
          </cell>
          <cell r="S7157">
            <v>40719</v>
          </cell>
          <cell r="T7157">
            <v>1787.8</v>
          </cell>
          <cell r="U7157">
            <v>1783.159333333334</v>
          </cell>
          <cell r="V7157">
            <v>1846.9670958904089</v>
          </cell>
        </row>
        <row r="7158">
          <cell r="B7158">
            <v>34791</v>
          </cell>
          <cell r="C7158">
            <v>1</v>
          </cell>
          <cell r="D7158">
            <v>1</v>
          </cell>
          <cell r="Q7158">
            <v>2011</v>
          </cell>
          <cell r="R7158" t="str">
            <v>20116</v>
          </cell>
          <cell r="S7158">
            <v>40720</v>
          </cell>
          <cell r="T7158">
            <v>1787.8</v>
          </cell>
          <cell r="U7158">
            <v>1783.159333333334</v>
          </cell>
          <cell r="V7158">
            <v>1846.9670958904089</v>
          </cell>
        </row>
        <row r="7159">
          <cell r="B7159">
            <v>34792</v>
          </cell>
          <cell r="C7159">
            <v>1</v>
          </cell>
          <cell r="D7159">
            <v>1</v>
          </cell>
          <cell r="Q7159">
            <v>2011</v>
          </cell>
          <cell r="R7159" t="str">
            <v>20116</v>
          </cell>
          <cell r="S7159">
            <v>40721</v>
          </cell>
          <cell r="T7159">
            <v>1787.8</v>
          </cell>
          <cell r="U7159">
            <v>1783.159333333334</v>
          </cell>
          <cell r="V7159">
            <v>1846.9670958904089</v>
          </cell>
        </row>
        <row r="7160">
          <cell r="B7160">
            <v>34793</v>
          </cell>
          <cell r="C7160">
            <v>1</v>
          </cell>
          <cell r="D7160">
            <v>1</v>
          </cell>
          <cell r="Q7160">
            <v>2011</v>
          </cell>
          <cell r="R7160" t="str">
            <v>20116</v>
          </cell>
          <cell r="S7160">
            <v>40722</v>
          </cell>
          <cell r="T7160">
            <v>1787.8</v>
          </cell>
          <cell r="U7160">
            <v>1783.159333333334</v>
          </cell>
          <cell r="V7160">
            <v>1846.9670958904089</v>
          </cell>
        </row>
        <row r="7161">
          <cell r="B7161">
            <v>34794</v>
          </cell>
          <cell r="C7161">
            <v>1</v>
          </cell>
          <cell r="D7161">
            <v>1</v>
          </cell>
          <cell r="Q7161">
            <v>2011</v>
          </cell>
          <cell r="R7161" t="str">
            <v>20116</v>
          </cell>
          <cell r="S7161">
            <v>40723</v>
          </cell>
          <cell r="T7161">
            <v>1786.73</v>
          </cell>
          <cell r="U7161">
            <v>1783.159333333334</v>
          </cell>
          <cell r="V7161">
            <v>1846.9670958904089</v>
          </cell>
        </row>
        <row r="7162">
          <cell r="B7162">
            <v>34795</v>
          </cell>
          <cell r="C7162">
            <v>1</v>
          </cell>
          <cell r="D7162">
            <v>1</v>
          </cell>
          <cell r="Q7162">
            <v>2011</v>
          </cell>
          <cell r="R7162" t="str">
            <v>20116</v>
          </cell>
          <cell r="S7162">
            <v>40724</v>
          </cell>
          <cell r="T7162">
            <v>1780.16</v>
          </cell>
          <cell r="U7162">
            <v>1783.159333333334</v>
          </cell>
          <cell r="V7162">
            <v>1846.9670958904089</v>
          </cell>
        </row>
        <row r="7163">
          <cell r="B7163">
            <v>34796</v>
          </cell>
          <cell r="C7163">
            <v>1</v>
          </cell>
          <cell r="D7163">
            <v>1</v>
          </cell>
          <cell r="Q7163">
            <v>2011</v>
          </cell>
          <cell r="R7163" t="str">
            <v>20117</v>
          </cell>
          <cell r="S7163">
            <v>40725</v>
          </cell>
          <cell r="T7163">
            <v>1772.32</v>
          </cell>
          <cell r="U7163">
            <v>1761.5938709677416</v>
          </cell>
          <cell r="V7163">
            <v>1846.9670958904089</v>
          </cell>
        </row>
        <row r="7164">
          <cell r="B7164">
            <v>34797</v>
          </cell>
          <cell r="C7164">
            <v>1</v>
          </cell>
          <cell r="D7164">
            <v>1</v>
          </cell>
          <cell r="Q7164">
            <v>2011</v>
          </cell>
          <cell r="R7164" t="str">
            <v>20117</v>
          </cell>
          <cell r="S7164">
            <v>40726</v>
          </cell>
          <cell r="T7164">
            <v>1762.59</v>
          </cell>
          <cell r="U7164">
            <v>1761.5938709677416</v>
          </cell>
          <cell r="V7164">
            <v>1846.9670958904089</v>
          </cell>
        </row>
        <row r="7165">
          <cell r="B7165">
            <v>34798</v>
          </cell>
          <cell r="C7165">
            <v>1</v>
          </cell>
          <cell r="D7165">
            <v>1</v>
          </cell>
          <cell r="Q7165">
            <v>2011</v>
          </cell>
          <cell r="R7165" t="str">
            <v>20117</v>
          </cell>
          <cell r="S7165">
            <v>40727</v>
          </cell>
          <cell r="T7165">
            <v>1762.59</v>
          </cell>
          <cell r="U7165">
            <v>1761.5938709677416</v>
          </cell>
          <cell r="V7165">
            <v>1846.9670958904089</v>
          </cell>
        </row>
        <row r="7166">
          <cell r="B7166">
            <v>34799</v>
          </cell>
          <cell r="C7166">
            <v>1</v>
          </cell>
          <cell r="D7166">
            <v>1</v>
          </cell>
          <cell r="Q7166">
            <v>2011</v>
          </cell>
          <cell r="R7166" t="str">
            <v>20117</v>
          </cell>
          <cell r="S7166">
            <v>40728</v>
          </cell>
          <cell r="T7166">
            <v>1762.59</v>
          </cell>
          <cell r="U7166">
            <v>1761.5938709677416</v>
          </cell>
          <cell r="V7166">
            <v>1846.9670958904089</v>
          </cell>
        </row>
        <row r="7167">
          <cell r="B7167">
            <v>34800</v>
          </cell>
          <cell r="C7167">
            <v>1</v>
          </cell>
          <cell r="D7167">
            <v>1</v>
          </cell>
          <cell r="Q7167">
            <v>2011</v>
          </cell>
          <cell r="R7167" t="str">
            <v>20117</v>
          </cell>
          <cell r="S7167">
            <v>40729</v>
          </cell>
          <cell r="T7167">
            <v>1762.59</v>
          </cell>
          <cell r="U7167">
            <v>1761.5938709677416</v>
          </cell>
          <cell r="V7167">
            <v>1846.9670958904089</v>
          </cell>
        </row>
        <row r="7168">
          <cell r="B7168">
            <v>34801</v>
          </cell>
          <cell r="C7168">
            <v>1</v>
          </cell>
          <cell r="D7168">
            <v>1</v>
          </cell>
          <cell r="Q7168">
            <v>2011</v>
          </cell>
          <cell r="R7168" t="str">
            <v>20117</v>
          </cell>
          <cell r="S7168">
            <v>40730</v>
          </cell>
          <cell r="T7168">
            <v>1766.57</v>
          </cell>
          <cell r="U7168">
            <v>1761.5938709677416</v>
          </cell>
          <cell r="V7168">
            <v>1846.9670958904089</v>
          </cell>
        </row>
        <row r="7169">
          <cell r="B7169">
            <v>34802</v>
          </cell>
          <cell r="C7169">
            <v>1</v>
          </cell>
          <cell r="D7169">
            <v>1</v>
          </cell>
          <cell r="Q7169">
            <v>2011</v>
          </cell>
          <cell r="R7169" t="str">
            <v>20117</v>
          </cell>
          <cell r="S7169">
            <v>40731</v>
          </cell>
          <cell r="T7169">
            <v>1767.47</v>
          </cell>
          <cell r="U7169">
            <v>1761.5938709677416</v>
          </cell>
          <cell r="V7169">
            <v>1846.9670958904089</v>
          </cell>
        </row>
        <row r="7170">
          <cell r="B7170">
            <v>34803</v>
          </cell>
          <cell r="C7170">
            <v>1</v>
          </cell>
          <cell r="D7170">
            <v>1</v>
          </cell>
          <cell r="Q7170">
            <v>2011</v>
          </cell>
          <cell r="R7170" t="str">
            <v>20117</v>
          </cell>
          <cell r="S7170">
            <v>40732</v>
          </cell>
          <cell r="T7170">
            <v>1759.38</v>
          </cell>
          <cell r="U7170">
            <v>1761.5938709677416</v>
          </cell>
          <cell r="V7170">
            <v>1846.9670958904089</v>
          </cell>
        </row>
        <row r="7171">
          <cell r="B7171">
            <v>34804</v>
          </cell>
          <cell r="C7171">
            <v>1</v>
          </cell>
          <cell r="D7171">
            <v>1</v>
          </cell>
          <cell r="Q7171">
            <v>2011</v>
          </cell>
          <cell r="R7171" t="str">
            <v>20117</v>
          </cell>
          <cell r="S7171">
            <v>40733</v>
          </cell>
          <cell r="T7171">
            <v>1759.41</v>
          </cell>
          <cell r="U7171">
            <v>1761.5938709677416</v>
          </cell>
          <cell r="V7171">
            <v>1846.9670958904089</v>
          </cell>
        </row>
        <row r="7172">
          <cell r="B7172">
            <v>34805</v>
          </cell>
          <cell r="C7172">
            <v>1</v>
          </cell>
          <cell r="D7172">
            <v>1</v>
          </cell>
          <cell r="Q7172">
            <v>2011</v>
          </cell>
          <cell r="R7172" t="str">
            <v>20117</v>
          </cell>
          <cell r="S7172">
            <v>40734</v>
          </cell>
          <cell r="T7172">
            <v>1759.41</v>
          </cell>
          <cell r="U7172">
            <v>1761.5938709677416</v>
          </cell>
          <cell r="V7172">
            <v>1846.9670958904089</v>
          </cell>
        </row>
        <row r="7173">
          <cell r="B7173">
            <v>34806</v>
          </cell>
          <cell r="C7173">
            <v>1</v>
          </cell>
          <cell r="D7173">
            <v>1</v>
          </cell>
          <cell r="Q7173">
            <v>2011</v>
          </cell>
          <cell r="R7173" t="str">
            <v>20117</v>
          </cell>
          <cell r="S7173">
            <v>40735</v>
          </cell>
          <cell r="T7173">
            <v>1759.41</v>
          </cell>
          <cell r="U7173">
            <v>1761.5938709677416</v>
          </cell>
          <cell r="V7173">
            <v>1846.9670958904089</v>
          </cell>
        </row>
        <row r="7174">
          <cell r="B7174">
            <v>34807</v>
          </cell>
          <cell r="C7174">
            <v>1</v>
          </cell>
          <cell r="D7174">
            <v>1</v>
          </cell>
          <cell r="Q7174">
            <v>2011</v>
          </cell>
          <cell r="R7174" t="str">
            <v>20117</v>
          </cell>
          <cell r="S7174">
            <v>40736</v>
          </cell>
          <cell r="T7174">
            <v>1768.42</v>
          </cell>
          <cell r="U7174">
            <v>1761.5938709677416</v>
          </cell>
          <cell r="V7174">
            <v>1846.9670958904089</v>
          </cell>
        </row>
        <row r="7175">
          <cell r="B7175">
            <v>34808</v>
          </cell>
          <cell r="C7175">
            <v>1</v>
          </cell>
          <cell r="D7175">
            <v>1</v>
          </cell>
          <cell r="Q7175">
            <v>2011</v>
          </cell>
          <cell r="R7175" t="str">
            <v>20117</v>
          </cell>
          <cell r="S7175">
            <v>40737</v>
          </cell>
          <cell r="T7175">
            <v>1765.32</v>
          </cell>
          <cell r="U7175">
            <v>1761.5938709677416</v>
          </cell>
          <cell r="V7175">
            <v>1846.9670958904089</v>
          </cell>
        </row>
        <row r="7176">
          <cell r="B7176">
            <v>34809</v>
          </cell>
          <cell r="C7176">
            <v>1</v>
          </cell>
          <cell r="D7176">
            <v>1</v>
          </cell>
          <cell r="Q7176">
            <v>2011</v>
          </cell>
          <cell r="R7176" t="str">
            <v>20117</v>
          </cell>
          <cell r="S7176">
            <v>40738</v>
          </cell>
          <cell r="T7176">
            <v>1758.25</v>
          </cell>
          <cell r="U7176">
            <v>1761.5938709677416</v>
          </cell>
          <cell r="V7176">
            <v>1846.9670958904089</v>
          </cell>
        </row>
        <row r="7177">
          <cell r="B7177">
            <v>34810</v>
          </cell>
          <cell r="C7177">
            <v>1</v>
          </cell>
          <cell r="D7177">
            <v>1</v>
          </cell>
          <cell r="Q7177">
            <v>2011</v>
          </cell>
          <cell r="R7177" t="str">
            <v>20117</v>
          </cell>
          <cell r="S7177">
            <v>40739</v>
          </cell>
          <cell r="T7177">
            <v>1748.41</v>
          </cell>
          <cell r="U7177">
            <v>1761.5938709677416</v>
          </cell>
          <cell r="V7177">
            <v>1846.9670958904089</v>
          </cell>
        </row>
        <row r="7178">
          <cell r="B7178">
            <v>34811</v>
          </cell>
          <cell r="C7178">
            <v>1</v>
          </cell>
          <cell r="D7178">
            <v>1</v>
          </cell>
          <cell r="Q7178">
            <v>2011</v>
          </cell>
          <cell r="R7178" t="str">
            <v>20117</v>
          </cell>
          <cell r="S7178">
            <v>40740</v>
          </cell>
          <cell r="T7178">
            <v>1750.9</v>
          </cell>
          <cell r="U7178">
            <v>1761.5938709677416</v>
          </cell>
          <cell r="V7178">
            <v>1846.9670958904089</v>
          </cell>
        </row>
        <row r="7179">
          <cell r="B7179">
            <v>34812</v>
          </cell>
          <cell r="C7179">
            <v>1</v>
          </cell>
          <cell r="D7179">
            <v>1</v>
          </cell>
          <cell r="Q7179">
            <v>2011</v>
          </cell>
          <cell r="R7179" t="str">
            <v>20117</v>
          </cell>
          <cell r="S7179">
            <v>40741</v>
          </cell>
          <cell r="T7179">
            <v>1750.9</v>
          </cell>
          <cell r="U7179">
            <v>1761.5938709677416</v>
          </cell>
          <cell r="V7179">
            <v>1846.9670958904089</v>
          </cell>
        </row>
        <row r="7180">
          <cell r="B7180">
            <v>34813</v>
          </cell>
          <cell r="C7180">
            <v>1</v>
          </cell>
          <cell r="D7180">
            <v>1</v>
          </cell>
          <cell r="Q7180">
            <v>2011</v>
          </cell>
          <cell r="R7180" t="str">
            <v>20117</v>
          </cell>
          <cell r="S7180">
            <v>40742</v>
          </cell>
          <cell r="T7180">
            <v>1750.9</v>
          </cell>
          <cell r="U7180">
            <v>1761.5938709677416</v>
          </cell>
          <cell r="V7180">
            <v>1846.9670958904089</v>
          </cell>
        </row>
        <row r="7181">
          <cell r="B7181">
            <v>34814</v>
          </cell>
          <cell r="C7181">
            <v>1</v>
          </cell>
          <cell r="D7181">
            <v>1</v>
          </cell>
          <cell r="Q7181">
            <v>2011</v>
          </cell>
          <cell r="R7181" t="str">
            <v>20117</v>
          </cell>
          <cell r="S7181">
            <v>40743</v>
          </cell>
          <cell r="T7181">
            <v>1758.99</v>
          </cell>
          <cell r="U7181">
            <v>1761.5938709677416</v>
          </cell>
          <cell r="V7181">
            <v>1846.9670958904089</v>
          </cell>
        </row>
        <row r="7182">
          <cell r="B7182">
            <v>34815</v>
          </cell>
          <cell r="C7182">
            <v>1</v>
          </cell>
          <cell r="D7182">
            <v>1</v>
          </cell>
          <cell r="Q7182">
            <v>2011</v>
          </cell>
          <cell r="R7182" t="str">
            <v>20117</v>
          </cell>
          <cell r="S7182">
            <v>40744</v>
          </cell>
          <cell r="T7182">
            <v>1757.49</v>
          </cell>
          <cell r="U7182">
            <v>1761.5938709677416</v>
          </cell>
          <cell r="V7182">
            <v>1846.9670958904089</v>
          </cell>
        </row>
        <row r="7183">
          <cell r="B7183">
            <v>34816</v>
          </cell>
          <cell r="C7183">
            <v>1</v>
          </cell>
          <cell r="D7183">
            <v>1</v>
          </cell>
          <cell r="Q7183">
            <v>2011</v>
          </cell>
          <cell r="R7183" t="str">
            <v>20117</v>
          </cell>
          <cell r="S7183">
            <v>40745</v>
          </cell>
          <cell r="T7183">
            <v>1757.49</v>
          </cell>
          <cell r="U7183">
            <v>1761.5938709677416</v>
          </cell>
          <cell r="V7183">
            <v>1846.9670958904089</v>
          </cell>
        </row>
        <row r="7184">
          <cell r="B7184">
            <v>34817</v>
          </cell>
          <cell r="C7184">
            <v>1</v>
          </cell>
          <cell r="D7184">
            <v>1</v>
          </cell>
          <cell r="Q7184">
            <v>2011</v>
          </cell>
          <cell r="R7184" t="str">
            <v>20117</v>
          </cell>
          <cell r="S7184">
            <v>40746</v>
          </cell>
          <cell r="T7184">
            <v>1756.38</v>
          </cell>
          <cell r="U7184">
            <v>1761.5938709677416</v>
          </cell>
          <cell r="V7184">
            <v>1846.9670958904089</v>
          </cell>
        </row>
        <row r="7185">
          <cell r="B7185">
            <v>34818</v>
          </cell>
          <cell r="C7185">
            <v>1</v>
          </cell>
          <cell r="D7185">
            <v>1</v>
          </cell>
          <cell r="Q7185">
            <v>2011</v>
          </cell>
          <cell r="R7185" t="str">
            <v>20117</v>
          </cell>
          <cell r="S7185">
            <v>40747</v>
          </cell>
          <cell r="T7185">
            <v>1757.35</v>
          </cell>
          <cell r="U7185">
            <v>1761.5938709677416</v>
          </cell>
          <cell r="V7185">
            <v>1846.9670958904089</v>
          </cell>
        </row>
        <row r="7186">
          <cell r="B7186">
            <v>34819</v>
          </cell>
          <cell r="C7186">
            <v>1</v>
          </cell>
          <cell r="D7186">
            <v>1</v>
          </cell>
          <cell r="Q7186">
            <v>2011</v>
          </cell>
          <cell r="R7186" t="str">
            <v>20117</v>
          </cell>
          <cell r="S7186">
            <v>40748</v>
          </cell>
          <cell r="T7186">
            <v>1757.35</v>
          </cell>
          <cell r="U7186">
            <v>1761.5938709677416</v>
          </cell>
          <cell r="V7186">
            <v>1846.9670958904089</v>
          </cell>
        </row>
        <row r="7187">
          <cell r="B7187">
            <v>34820</v>
          </cell>
          <cell r="C7187">
            <v>1</v>
          </cell>
          <cell r="D7187">
            <v>1</v>
          </cell>
          <cell r="Q7187">
            <v>2011</v>
          </cell>
          <cell r="R7187" t="str">
            <v>20117</v>
          </cell>
          <cell r="S7187">
            <v>40749</v>
          </cell>
          <cell r="T7187">
            <v>1757.35</v>
          </cell>
          <cell r="U7187">
            <v>1761.5938709677416</v>
          </cell>
          <cell r="V7187">
            <v>1846.9670958904089</v>
          </cell>
        </row>
        <row r="7188">
          <cell r="B7188">
            <v>34821</v>
          </cell>
          <cell r="C7188">
            <v>1</v>
          </cell>
          <cell r="D7188">
            <v>1</v>
          </cell>
          <cell r="Q7188">
            <v>2011</v>
          </cell>
          <cell r="R7188" t="str">
            <v>20117</v>
          </cell>
          <cell r="S7188">
            <v>40750</v>
          </cell>
          <cell r="T7188">
            <v>1768.02</v>
          </cell>
          <cell r="U7188">
            <v>1761.5938709677416</v>
          </cell>
          <cell r="V7188">
            <v>1846.9670958904089</v>
          </cell>
        </row>
        <row r="7189">
          <cell r="B7189">
            <v>34822</v>
          </cell>
          <cell r="C7189">
            <v>1</v>
          </cell>
          <cell r="D7189">
            <v>1</v>
          </cell>
          <cell r="Q7189">
            <v>2011</v>
          </cell>
          <cell r="R7189" t="str">
            <v>20117</v>
          </cell>
          <cell r="S7189">
            <v>40751</v>
          </cell>
          <cell r="T7189">
            <v>1759.88</v>
          </cell>
          <cell r="U7189">
            <v>1761.5938709677416</v>
          </cell>
          <cell r="V7189">
            <v>1846.9670958904089</v>
          </cell>
        </row>
        <row r="7190">
          <cell r="B7190">
            <v>34823</v>
          </cell>
          <cell r="C7190">
            <v>1</v>
          </cell>
          <cell r="D7190">
            <v>1</v>
          </cell>
          <cell r="Q7190">
            <v>2011</v>
          </cell>
          <cell r="R7190" t="str">
            <v>20117</v>
          </cell>
          <cell r="S7190">
            <v>40752</v>
          </cell>
          <cell r="T7190">
            <v>1764.89</v>
          </cell>
          <cell r="U7190">
            <v>1761.5938709677416</v>
          </cell>
          <cell r="V7190">
            <v>1846.9670958904089</v>
          </cell>
        </row>
        <row r="7191">
          <cell r="B7191">
            <v>34824</v>
          </cell>
          <cell r="C7191">
            <v>1</v>
          </cell>
          <cell r="D7191">
            <v>1</v>
          </cell>
          <cell r="Q7191">
            <v>2011</v>
          </cell>
          <cell r="R7191" t="str">
            <v>20117</v>
          </cell>
          <cell r="S7191">
            <v>40753</v>
          </cell>
          <cell r="T7191">
            <v>1771.15</v>
          </cell>
          <cell r="U7191">
            <v>1761.5938709677416</v>
          </cell>
          <cell r="V7191">
            <v>1846.9670958904089</v>
          </cell>
        </row>
        <row r="7192">
          <cell r="B7192">
            <v>34825</v>
          </cell>
          <cell r="C7192">
            <v>1</v>
          </cell>
          <cell r="D7192">
            <v>1</v>
          </cell>
          <cell r="Q7192">
            <v>2011</v>
          </cell>
          <cell r="R7192" t="str">
            <v>20117</v>
          </cell>
          <cell r="S7192">
            <v>40754</v>
          </cell>
          <cell r="T7192">
            <v>1777.82</v>
          </cell>
          <cell r="U7192">
            <v>1761.5938709677416</v>
          </cell>
          <cell r="V7192">
            <v>1846.9670958904089</v>
          </cell>
        </row>
        <row r="7193">
          <cell r="B7193">
            <v>34826</v>
          </cell>
          <cell r="C7193">
            <v>1</v>
          </cell>
          <cell r="D7193">
            <v>1</v>
          </cell>
          <cell r="Q7193">
            <v>2011</v>
          </cell>
          <cell r="R7193" t="str">
            <v>20117</v>
          </cell>
          <cell r="S7193">
            <v>40755</v>
          </cell>
          <cell r="T7193">
            <v>1777.82</v>
          </cell>
          <cell r="U7193">
            <v>1761.5938709677416</v>
          </cell>
          <cell r="V7193">
            <v>1846.9670958904089</v>
          </cell>
        </row>
        <row r="7194">
          <cell r="B7194">
            <v>34827</v>
          </cell>
          <cell r="C7194">
            <v>1</v>
          </cell>
          <cell r="D7194">
            <v>1</v>
          </cell>
          <cell r="Q7194">
            <v>2011</v>
          </cell>
          <cell r="R7194" t="str">
            <v>20118</v>
          </cell>
          <cell r="S7194">
            <v>40756</v>
          </cell>
          <cell r="T7194">
            <v>1777.82</v>
          </cell>
          <cell r="U7194">
            <v>1785.56</v>
          </cell>
          <cell r="V7194">
            <v>1846.9670958904089</v>
          </cell>
        </row>
        <row r="7195">
          <cell r="B7195">
            <v>34828</v>
          </cell>
          <cell r="C7195">
            <v>1</v>
          </cell>
          <cell r="D7195">
            <v>1</v>
          </cell>
          <cell r="Q7195">
            <v>2011</v>
          </cell>
          <cell r="R7195" t="str">
            <v>20118</v>
          </cell>
          <cell r="S7195">
            <v>40757</v>
          </cell>
          <cell r="T7195">
            <v>1771.81</v>
          </cell>
          <cell r="U7195">
            <v>1785.56</v>
          </cell>
          <cell r="V7195">
            <v>1846.9670958904089</v>
          </cell>
        </row>
        <row r="7196">
          <cell r="B7196">
            <v>34829</v>
          </cell>
          <cell r="C7196">
            <v>1</v>
          </cell>
          <cell r="D7196">
            <v>1</v>
          </cell>
          <cell r="Q7196">
            <v>2011</v>
          </cell>
          <cell r="R7196" t="str">
            <v>20118</v>
          </cell>
          <cell r="S7196">
            <v>40758</v>
          </cell>
          <cell r="T7196">
            <v>1765.53</v>
          </cell>
          <cell r="U7196">
            <v>1785.56</v>
          </cell>
          <cell r="V7196">
            <v>1846.9670958904089</v>
          </cell>
        </row>
        <row r="7197">
          <cell r="B7197">
            <v>34830</v>
          </cell>
          <cell r="C7197">
            <v>1</v>
          </cell>
          <cell r="D7197">
            <v>1</v>
          </cell>
          <cell r="Q7197">
            <v>2011</v>
          </cell>
          <cell r="R7197" t="str">
            <v>20118</v>
          </cell>
          <cell r="S7197">
            <v>40759</v>
          </cell>
          <cell r="T7197">
            <v>1772.52</v>
          </cell>
          <cell r="U7197">
            <v>1785.56</v>
          </cell>
          <cell r="V7197">
            <v>1846.9670958904089</v>
          </cell>
        </row>
        <row r="7198">
          <cell r="B7198">
            <v>34831</v>
          </cell>
          <cell r="C7198">
            <v>1</v>
          </cell>
          <cell r="D7198">
            <v>1</v>
          </cell>
          <cell r="Q7198">
            <v>2011</v>
          </cell>
          <cell r="R7198" t="str">
            <v>20118</v>
          </cell>
          <cell r="S7198">
            <v>40760</v>
          </cell>
          <cell r="T7198">
            <v>1781.33</v>
          </cell>
          <cell r="U7198">
            <v>1785.56</v>
          </cell>
          <cell r="V7198">
            <v>1846.9670958904089</v>
          </cell>
        </row>
        <row r="7199">
          <cell r="B7199">
            <v>34832</v>
          </cell>
          <cell r="C7199">
            <v>1</v>
          </cell>
          <cell r="D7199">
            <v>1</v>
          </cell>
          <cell r="Q7199">
            <v>2011</v>
          </cell>
          <cell r="R7199" t="str">
            <v>20118</v>
          </cell>
          <cell r="S7199">
            <v>40761</v>
          </cell>
          <cell r="T7199">
            <v>1792.68</v>
          </cell>
          <cell r="U7199">
            <v>1785.56</v>
          </cell>
          <cell r="V7199">
            <v>1846.9670958904089</v>
          </cell>
        </row>
        <row r="7200">
          <cell r="B7200">
            <v>34833</v>
          </cell>
          <cell r="C7200">
            <v>1</v>
          </cell>
          <cell r="D7200">
            <v>1</v>
          </cell>
          <cell r="Q7200">
            <v>2011</v>
          </cell>
          <cell r="R7200" t="str">
            <v>20118</v>
          </cell>
          <cell r="S7200">
            <v>40762</v>
          </cell>
          <cell r="T7200">
            <v>1792.68</v>
          </cell>
          <cell r="U7200">
            <v>1785.56</v>
          </cell>
          <cell r="V7200">
            <v>1846.9670958904089</v>
          </cell>
        </row>
        <row r="7201">
          <cell r="B7201">
            <v>34834</v>
          </cell>
          <cell r="C7201">
            <v>1</v>
          </cell>
          <cell r="D7201">
            <v>1</v>
          </cell>
          <cell r="Q7201">
            <v>2011</v>
          </cell>
          <cell r="R7201" t="str">
            <v>20118</v>
          </cell>
          <cell r="S7201">
            <v>40763</v>
          </cell>
          <cell r="T7201">
            <v>1792.68</v>
          </cell>
          <cell r="U7201">
            <v>1785.56</v>
          </cell>
          <cell r="V7201">
            <v>1846.9670958904089</v>
          </cell>
        </row>
        <row r="7202">
          <cell r="B7202">
            <v>34835</v>
          </cell>
          <cell r="C7202">
            <v>1</v>
          </cell>
          <cell r="D7202">
            <v>1</v>
          </cell>
          <cell r="Q7202">
            <v>2011</v>
          </cell>
          <cell r="R7202" t="str">
            <v>20118</v>
          </cell>
          <cell r="S7202">
            <v>40764</v>
          </cell>
          <cell r="T7202">
            <v>1811.18</v>
          </cell>
          <cell r="U7202">
            <v>1785.56</v>
          </cell>
          <cell r="V7202">
            <v>1846.9670958904089</v>
          </cell>
        </row>
        <row r="7203">
          <cell r="B7203">
            <v>34836</v>
          </cell>
          <cell r="C7203">
            <v>1</v>
          </cell>
          <cell r="D7203">
            <v>1</v>
          </cell>
          <cell r="Q7203">
            <v>2011</v>
          </cell>
          <cell r="R7203" t="str">
            <v>20118</v>
          </cell>
          <cell r="S7203">
            <v>40765</v>
          </cell>
          <cell r="T7203">
            <v>1811.68</v>
          </cell>
          <cell r="U7203">
            <v>1785.56</v>
          </cell>
          <cell r="V7203">
            <v>1846.9670958904089</v>
          </cell>
        </row>
        <row r="7204">
          <cell r="B7204">
            <v>34837</v>
          </cell>
          <cell r="C7204">
            <v>1</v>
          </cell>
          <cell r="D7204">
            <v>1</v>
          </cell>
          <cell r="Q7204">
            <v>2011</v>
          </cell>
          <cell r="R7204" t="str">
            <v>20118</v>
          </cell>
          <cell r="S7204">
            <v>40766</v>
          </cell>
          <cell r="T7204">
            <v>1800.97</v>
          </cell>
          <cell r="U7204">
            <v>1785.56</v>
          </cell>
          <cell r="V7204">
            <v>1846.9670958904089</v>
          </cell>
        </row>
        <row r="7205">
          <cell r="B7205">
            <v>34838</v>
          </cell>
          <cell r="C7205">
            <v>1</v>
          </cell>
          <cell r="D7205">
            <v>1</v>
          </cell>
          <cell r="Q7205">
            <v>2011</v>
          </cell>
          <cell r="R7205" t="str">
            <v>20118</v>
          </cell>
          <cell r="S7205">
            <v>40767</v>
          </cell>
          <cell r="T7205">
            <v>1793.47</v>
          </cell>
          <cell r="U7205">
            <v>1785.56</v>
          </cell>
          <cell r="V7205">
            <v>1846.9670958904089</v>
          </cell>
        </row>
        <row r="7206">
          <cell r="B7206">
            <v>34839</v>
          </cell>
          <cell r="C7206">
            <v>1</v>
          </cell>
          <cell r="D7206">
            <v>1</v>
          </cell>
          <cell r="Q7206">
            <v>2011</v>
          </cell>
          <cell r="R7206" t="str">
            <v>20118</v>
          </cell>
          <cell r="S7206">
            <v>40768</v>
          </cell>
          <cell r="T7206">
            <v>1783.35</v>
          </cell>
          <cell r="U7206">
            <v>1785.56</v>
          </cell>
          <cell r="V7206">
            <v>1846.9670958904089</v>
          </cell>
        </row>
        <row r="7207">
          <cell r="B7207">
            <v>34840</v>
          </cell>
          <cell r="C7207">
            <v>1</v>
          </cell>
          <cell r="D7207">
            <v>1</v>
          </cell>
          <cell r="Q7207">
            <v>2011</v>
          </cell>
          <cell r="R7207" t="str">
            <v>20118</v>
          </cell>
          <cell r="S7207">
            <v>40769</v>
          </cell>
          <cell r="T7207">
            <v>1783.35</v>
          </cell>
          <cell r="U7207">
            <v>1785.56</v>
          </cell>
          <cell r="V7207">
            <v>1846.9670958904089</v>
          </cell>
        </row>
        <row r="7208">
          <cell r="B7208">
            <v>34841</v>
          </cell>
          <cell r="C7208">
            <v>1</v>
          </cell>
          <cell r="D7208">
            <v>1</v>
          </cell>
          <cell r="Q7208">
            <v>2011</v>
          </cell>
          <cell r="R7208" t="str">
            <v>20118</v>
          </cell>
          <cell r="S7208">
            <v>40770</v>
          </cell>
          <cell r="T7208">
            <v>1783.35</v>
          </cell>
          <cell r="U7208">
            <v>1785.56</v>
          </cell>
          <cell r="V7208">
            <v>1846.9670958904089</v>
          </cell>
        </row>
        <row r="7209">
          <cell r="B7209">
            <v>34842</v>
          </cell>
          <cell r="C7209">
            <v>1</v>
          </cell>
          <cell r="D7209">
            <v>1</v>
          </cell>
          <cell r="Q7209">
            <v>2011</v>
          </cell>
          <cell r="R7209" t="str">
            <v>20118</v>
          </cell>
          <cell r="S7209">
            <v>40771</v>
          </cell>
          <cell r="T7209">
            <v>1783.35</v>
          </cell>
          <cell r="U7209">
            <v>1785.56</v>
          </cell>
          <cell r="V7209">
            <v>1846.9670958904089</v>
          </cell>
        </row>
        <row r="7210">
          <cell r="B7210">
            <v>34843</v>
          </cell>
          <cell r="C7210">
            <v>1</v>
          </cell>
          <cell r="D7210">
            <v>1</v>
          </cell>
          <cell r="Q7210">
            <v>2011</v>
          </cell>
          <cell r="R7210" t="str">
            <v>20118</v>
          </cell>
          <cell r="S7210">
            <v>40772</v>
          </cell>
          <cell r="T7210">
            <v>1776.66</v>
          </cell>
          <cell r="U7210">
            <v>1785.56</v>
          </cell>
          <cell r="V7210">
            <v>1846.9670958904089</v>
          </cell>
        </row>
        <row r="7211">
          <cell r="B7211">
            <v>34844</v>
          </cell>
          <cell r="C7211">
            <v>1</v>
          </cell>
          <cell r="D7211">
            <v>1</v>
          </cell>
          <cell r="Q7211">
            <v>2011</v>
          </cell>
          <cell r="R7211" t="str">
            <v>20118</v>
          </cell>
          <cell r="S7211">
            <v>40773</v>
          </cell>
          <cell r="T7211">
            <v>1767.29</v>
          </cell>
          <cell r="U7211">
            <v>1785.56</v>
          </cell>
          <cell r="V7211">
            <v>1846.9670958904089</v>
          </cell>
        </row>
        <row r="7212">
          <cell r="B7212">
            <v>34845</v>
          </cell>
          <cell r="C7212">
            <v>1</v>
          </cell>
          <cell r="D7212">
            <v>1</v>
          </cell>
          <cell r="Q7212">
            <v>2011</v>
          </cell>
          <cell r="R7212" t="str">
            <v>20118</v>
          </cell>
          <cell r="S7212">
            <v>40774</v>
          </cell>
          <cell r="T7212">
            <v>1775.84</v>
          </cell>
          <cell r="U7212">
            <v>1785.56</v>
          </cell>
          <cell r="V7212">
            <v>1846.9670958904089</v>
          </cell>
        </row>
        <row r="7213">
          <cell r="B7213">
            <v>34846</v>
          </cell>
          <cell r="C7213">
            <v>1</v>
          </cell>
          <cell r="D7213">
            <v>1</v>
          </cell>
          <cell r="Q7213">
            <v>2011</v>
          </cell>
          <cell r="R7213" t="str">
            <v>20118</v>
          </cell>
          <cell r="S7213">
            <v>40775</v>
          </cell>
          <cell r="T7213">
            <v>1779.05</v>
          </cell>
          <cell r="U7213">
            <v>1785.56</v>
          </cell>
          <cell r="V7213">
            <v>1846.9670958904089</v>
          </cell>
        </row>
        <row r="7214">
          <cell r="B7214">
            <v>34847</v>
          </cell>
          <cell r="C7214">
            <v>1</v>
          </cell>
          <cell r="D7214">
            <v>1</v>
          </cell>
          <cell r="Q7214">
            <v>2011</v>
          </cell>
          <cell r="R7214" t="str">
            <v>20118</v>
          </cell>
          <cell r="S7214">
            <v>40776</v>
          </cell>
          <cell r="T7214">
            <v>1779.05</v>
          </cell>
          <cell r="U7214">
            <v>1785.56</v>
          </cell>
          <cell r="V7214">
            <v>1846.9670958904089</v>
          </cell>
        </row>
        <row r="7215">
          <cell r="B7215">
            <v>34848</v>
          </cell>
          <cell r="C7215">
            <v>1</v>
          </cell>
          <cell r="D7215">
            <v>1</v>
          </cell>
          <cell r="Q7215">
            <v>2011</v>
          </cell>
          <cell r="R7215" t="str">
            <v>20118</v>
          </cell>
          <cell r="S7215">
            <v>40777</v>
          </cell>
          <cell r="T7215">
            <v>1779.05</v>
          </cell>
          <cell r="U7215">
            <v>1785.56</v>
          </cell>
          <cell r="V7215">
            <v>1846.9670958904089</v>
          </cell>
        </row>
        <row r="7216">
          <cell r="B7216">
            <v>34849</v>
          </cell>
          <cell r="C7216">
            <v>1</v>
          </cell>
          <cell r="D7216">
            <v>1</v>
          </cell>
          <cell r="Q7216">
            <v>2011</v>
          </cell>
          <cell r="R7216" t="str">
            <v>20118</v>
          </cell>
          <cell r="S7216">
            <v>40778</v>
          </cell>
          <cell r="T7216">
            <v>1779.86</v>
          </cell>
          <cell r="U7216">
            <v>1785.56</v>
          </cell>
          <cell r="V7216">
            <v>1846.9670958904089</v>
          </cell>
        </row>
        <row r="7217">
          <cell r="B7217">
            <v>34850</v>
          </cell>
          <cell r="C7217">
            <v>1</v>
          </cell>
          <cell r="D7217">
            <v>1</v>
          </cell>
          <cell r="Q7217">
            <v>2011</v>
          </cell>
          <cell r="R7217" t="str">
            <v>20118</v>
          </cell>
          <cell r="S7217">
            <v>40779</v>
          </cell>
          <cell r="T7217">
            <v>1781.91</v>
          </cell>
          <cell r="U7217">
            <v>1785.56</v>
          </cell>
          <cell r="V7217">
            <v>1846.9670958904089</v>
          </cell>
        </row>
        <row r="7218">
          <cell r="B7218">
            <v>34851</v>
          </cell>
          <cell r="C7218">
            <v>1</v>
          </cell>
          <cell r="D7218">
            <v>1</v>
          </cell>
          <cell r="Q7218">
            <v>2011</v>
          </cell>
          <cell r="R7218" t="str">
            <v>20118</v>
          </cell>
          <cell r="S7218">
            <v>40780</v>
          </cell>
          <cell r="T7218">
            <v>1791.61</v>
          </cell>
          <cell r="U7218">
            <v>1785.56</v>
          </cell>
          <cell r="V7218">
            <v>1846.9670958904089</v>
          </cell>
        </row>
        <row r="7219">
          <cell r="B7219">
            <v>34852</v>
          </cell>
          <cell r="C7219">
            <v>1</v>
          </cell>
          <cell r="D7219">
            <v>1</v>
          </cell>
          <cell r="Q7219">
            <v>2011</v>
          </cell>
          <cell r="R7219" t="str">
            <v>20118</v>
          </cell>
          <cell r="S7219">
            <v>40781</v>
          </cell>
          <cell r="T7219">
            <v>1791.05</v>
          </cell>
          <cell r="U7219">
            <v>1785.56</v>
          </cell>
          <cell r="V7219">
            <v>1846.9670958904089</v>
          </cell>
        </row>
        <row r="7220">
          <cell r="B7220">
            <v>34853</v>
          </cell>
          <cell r="C7220">
            <v>1</v>
          </cell>
          <cell r="D7220">
            <v>1</v>
          </cell>
          <cell r="Q7220">
            <v>2011</v>
          </cell>
          <cell r="R7220" t="str">
            <v>20118</v>
          </cell>
          <cell r="S7220">
            <v>40782</v>
          </cell>
          <cell r="T7220">
            <v>1794.02</v>
          </cell>
          <cell r="U7220">
            <v>1785.56</v>
          </cell>
          <cell r="V7220">
            <v>1846.9670958904089</v>
          </cell>
        </row>
        <row r="7221">
          <cell r="B7221">
            <v>34854</v>
          </cell>
          <cell r="C7221">
            <v>1</v>
          </cell>
          <cell r="D7221">
            <v>1</v>
          </cell>
          <cell r="Q7221">
            <v>2011</v>
          </cell>
          <cell r="R7221" t="str">
            <v>20118</v>
          </cell>
          <cell r="S7221">
            <v>40783</v>
          </cell>
          <cell r="T7221">
            <v>1794.02</v>
          </cell>
          <cell r="U7221">
            <v>1785.56</v>
          </cell>
          <cell r="V7221">
            <v>1846.9670958904089</v>
          </cell>
        </row>
        <row r="7222">
          <cell r="B7222">
            <v>34855</v>
          </cell>
          <cell r="C7222">
            <v>1</v>
          </cell>
          <cell r="D7222">
            <v>1</v>
          </cell>
          <cell r="Q7222">
            <v>2011</v>
          </cell>
          <cell r="R7222" t="str">
            <v>20118</v>
          </cell>
          <cell r="S7222">
            <v>40784</v>
          </cell>
          <cell r="T7222">
            <v>1794.02</v>
          </cell>
          <cell r="U7222">
            <v>1785.56</v>
          </cell>
          <cell r="V7222">
            <v>1846.9670958904089</v>
          </cell>
        </row>
        <row r="7223">
          <cell r="B7223">
            <v>34856</v>
          </cell>
          <cell r="C7223">
            <v>1</v>
          </cell>
          <cell r="D7223">
            <v>1</v>
          </cell>
          <cell r="Q7223">
            <v>2011</v>
          </cell>
          <cell r="R7223" t="str">
            <v>20118</v>
          </cell>
          <cell r="S7223">
            <v>40785</v>
          </cell>
          <cell r="T7223">
            <v>1787.52</v>
          </cell>
          <cell r="U7223">
            <v>1785.56</v>
          </cell>
          <cell r="V7223">
            <v>1846.9670958904089</v>
          </cell>
        </row>
        <row r="7224">
          <cell r="B7224">
            <v>34857</v>
          </cell>
          <cell r="C7224">
            <v>1</v>
          </cell>
          <cell r="D7224">
            <v>1</v>
          </cell>
          <cell r="Q7224">
            <v>2011</v>
          </cell>
          <cell r="R7224" t="str">
            <v>20118</v>
          </cell>
          <cell r="S7224">
            <v>40786</v>
          </cell>
          <cell r="T7224">
            <v>1783.66</v>
          </cell>
          <cell r="U7224">
            <v>1785.56</v>
          </cell>
          <cell r="V7224">
            <v>1846.9670958904089</v>
          </cell>
        </row>
        <row r="7225">
          <cell r="B7225">
            <v>34858</v>
          </cell>
          <cell r="C7225">
            <v>1</v>
          </cell>
          <cell r="D7225">
            <v>1</v>
          </cell>
          <cell r="Q7225">
            <v>2011</v>
          </cell>
          <cell r="R7225" t="str">
            <v>20119</v>
          </cell>
          <cell r="S7225">
            <v>40787</v>
          </cell>
          <cell r="T7225">
            <v>1780.26</v>
          </cell>
          <cell r="U7225">
            <v>1833.3196666666665</v>
          </cell>
          <cell r="V7225">
            <v>1846.9670958904089</v>
          </cell>
        </row>
        <row r="7226">
          <cell r="B7226">
            <v>34859</v>
          </cell>
          <cell r="C7226">
            <v>1</v>
          </cell>
          <cell r="D7226">
            <v>1</v>
          </cell>
          <cell r="Q7226">
            <v>2011</v>
          </cell>
          <cell r="R7226" t="str">
            <v>20119</v>
          </cell>
          <cell r="S7226">
            <v>40788</v>
          </cell>
          <cell r="T7226">
            <v>1778.51</v>
          </cell>
          <cell r="U7226">
            <v>1833.3196666666665</v>
          </cell>
          <cell r="V7226">
            <v>1846.9670958904089</v>
          </cell>
        </row>
        <row r="7227">
          <cell r="B7227">
            <v>34860</v>
          </cell>
          <cell r="C7227">
            <v>1</v>
          </cell>
          <cell r="D7227">
            <v>1</v>
          </cell>
          <cell r="Q7227">
            <v>2011</v>
          </cell>
          <cell r="R7227" t="str">
            <v>20119</v>
          </cell>
          <cell r="S7227">
            <v>40789</v>
          </cell>
          <cell r="T7227">
            <v>1782.8</v>
          </cell>
          <cell r="U7227">
            <v>1833.3196666666665</v>
          </cell>
          <cell r="V7227">
            <v>1846.9670958904089</v>
          </cell>
        </row>
        <row r="7228">
          <cell r="B7228">
            <v>34861</v>
          </cell>
          <cell r="C7228">
            <v>1</v>
          </cell>
          <cell r="D7228">
            <v>1</v>
          </cell>
          <cell r="Q7228">
            <v>2011</v>
          </cell>
          <cell r="R7228" t="str">
            <v>20119</v>
          </cell>
          <cell r="S7228">
            <v>40790</v>
          </cell>
          <cell r="T7228">
            <v>1782.8</v>
          </cell>
          <cell r="U7228">
            <v>1833.3196666666665</v>
          </cell>
          <cell r="V7228">
            <v>1846.9670958904089</v>
          </cell>
        </row>
        <row r="7229">
          <cell r="B7229">
            <v>34862</v>
          </cell>
          <cell r="C7229">
            <v>1</v>
          </cell>
          <cell r="D7229">
            <v>1</v>
          </cell>
          <cell r="Q7229">
            <v>2011</v>
          </cell>
          <cell r="R7229" t="str">
            <v>20119</v>
          </cell>
          <cell r="S7229">
            <v>40791</v>
          </cell>
          <cell r="T7229">
            <v>1782.8</v>
          </cell>
          <cell r="U7229">
            <v>1833.3196666666665</v>
          </cell>
          <cell r="V7229">
            <v>1846.9670958904089</v>
          </cell>
        </row>
        <row r="7230">
          <cell r="B7230">
            <v>34863</v>
          </cell>
          <cell r="C7230">
            <v>1</v>
          </cell>
          <cell r="D7230">
            <v>1</v>
          </cell>
          <cell r="Q7230">
            <v>2011</v>
          </cell>
          <cell r="R7230" t="str">
            <v>20119</v>
          </cell>
          <cell r="S7230">
            <v>40792</v>
          </cell>
          <cell r="T7230">
            <v>1782.8</v>
          </cell>
          <cell r="U7230">
            <v>1833.3196666666665</v>
          </cell>
          <cell r="V7230">
            <v>1846.9670958904089</v>
          </cell>
        </row>
        <row r="7231">
          <cell r="B7231">
            <v>34864</v>
          </cell>
          <cell r="C7231">
            <v>1</v>
          </cell>
          <cell r="D7231">
            <v>1</v>
          </cell>
          <cell r="Q7231">
            <v>2011</v>
          </cell>
          <cell r="R7231" t="str">
            <v>20119</v>
          </cell>
          <cell r="S7231">
            <v>40793</v>
          </cell>
          <cell r="T7231">
            <v>1791.89</v>
          </cell>
          <cell r="U7231">
            <v>1833.3196666666665</v>
          </cell>
          <cell r="V7231">
            <v>1846.9670958904089</v>
          </cell>
        </row>
        <row r="7232">
          <cell r="B7232">
            <v>34865</v>
          </cell>
          <cell r="C7232">
            <v>1</v>
          </cell>
          <cell r="D7232">
            <v>1</v>
          </cell>
          <cell r="Q7232">
            <v>2011</v>
          </cell>
          <cell r="R7232" t="str">
            <v>20119</v>
          </cell>
          <cell r="S7232">
            <v>40794</v>
          </cell>
          <cell r="T7232">
            <v>1789.3</v>
          </cell>
          <cell r="U7232">
            <v>1833.3196666666665</v>
          </cell>
          <cell r="V7232">
            <v>1846.9670958904089</v>
          </cell>
        </row>
        <row r="7233">
          <cell r="B7233">
            <v>34866</v>
          </cell>
          <cell r="C7233">
            <v>1</v>
          </cell>
          <cell r="D7233">
            <v>1</v>
          </cell>
          <cell r="Q7233">
            <v>2011</v>
          </cell>
          <cell r="R7233" t="str">
            <v>20119</v>
          </cell>
          <cell r="S7233">
            <v>40795</v>
          </cell>
          <cell r="T7233">
            <v>1789.9</v>
          </cell>
          <cell r="U7233">
            <v>1833.3196666666665</v>
          </cell>
          <cell r="V7233">
            <v>1846.9670958904089</v>
          </cell>
        </row>
        <row r="7234">
          <cell r="B7234">
            <v>34867</v>
          </cell>
          <cell r="C7234">
            <v>1</v>
          </cell>
          <cell r="D7234">
            <v>1</v>
          </cell>
          <cell r="Q7234">
            <v>2011</v>
          </cell>
          <cell r="R7234" t="str">
            <v>20119</v>
          </cell>
          <cell r="S7234">
            <v>40796</v>
          </cell>
          <cell r="T7234">
            <v>1796.58</v>
          </cell>
          <cell r="U7234">
            <v>1833.3196666666665</v>
          </cell>
          <cell r="V7234">
            <v>1846.9670958904089</v>
          </cell>
        </row>
        <row r="7235">
          <cell r="B7235">
            <v>34868</v>
          </cell>
          <cell r="C7235">
            <v>1</v>
          </cell>
          <cell r="D7235">
            <v>1</v>
          </cell>
          <cell r="Q7235">
            <v>2011</v>
          </cell>
          <cell r="R7235" t="str">
            <v>20119</v>
          </cell>
          <cell r="S7235">
            <v>40797</v>
          </cell>
          <cell r="T7235">
            <v>1796.58</v>
          </cell>
          <cell r="U7235">
            <v>1833.3196666666665</v>
          </cell>
          <cell r="V7235">
            <v>1846.9670958904089</v>
          </cell>
        </row>
        <row r="7236">
          <cell r="B7236">
            <v>34869</v>
          </cell>
          <cell r="C7236">
            <v>1</v>
          </cell>
          <cell r="D7236">
            <v>1</v>
          </cell>
          <cell r="Q7236">
            <v>2011</v>
          </cell>
          <cell r="R7236" t="str">
            <v>20119</v>
          </cell>
          <cell r="S7236">
            <v>40798</v>
          </cell>
          <cell r="T7236">
            <v>1796.58</v>
          </cell>
          <cell r="U7236">
            <v>1833.3196666666665</v>
          </cell>
          <cell r="V7236">
            <v>1846.9670958904089</v>
          </cell>
        </row>
        <row r="7237">
          <cell r="B7237">
            <v>34870</v>
          </cell>
          <cell r="C7237">
            <v>1</v>
          </cell>
          <cell r="D7237">
            <v>1</v>
          </cell>
          <cell r="Q7237">
            <v>2011</v>
          </cell>
          <cell r="R7237" t="str">
            <v>20119</v>
          </cell>
          <cell r="S7237">
            <v>40799</v>
          </cell>
          <cell r="T7237">
            <v>1811.34</v>
          </cell>
          <cell r="U7237">
            <v>1833.3196666666665</v>
          </cell>
          <cell r="V7237">
            <v>1846.9670958904089</v>
          </cell>
        </row>
        <row r="7238">
          <cell r="B7238">
            <v>34871</v>
          </cell>
          <cell r="C7238">
            <v>1</v>
          </cell>
          <cell r="D7238">
            <v>1</v>
          </cell>
          <cell r="Q7238">
            <v>2011</v>
          </cell>
          <cell r="R7238" t="str">
            <v>20119</v>
          </cell>
          <cell r="S7238">
            <v>40800</v>
          </cell>
          <cell r="T7238">
            <v>1813.42</v>
          </cell>
          <cell r="U7238">
            <v>1833.3196666666665</v>
          </cell>
          <cell r="V7238">
            <v>1846.9670958904089</v>
          </cell>
        </row>
        <row r="7239">
          <cell r="B7239">
            <v>34872</v>
          </cell>
          <cell r="C7239">
            <v>1</v>
          </cell>
          <cell r="D7239">
            <v>1</v>
          </cell>
          <cell r="Q7239">
            <v>2011</v>
          </cell>
          <cell r="R7239" t="str">
            <v>20119</v>
          </cell>
          <cell r="S7239">
            <v>40801</v>
          </cell>
          <cell r="T7239">
            <v>1824.15</v>
          </cell>
          <cell r="U7239">
            <v>1833.3196666666665</v>
          </cell>
          <cell r="V7239">
            <v>1846.9670958904089</v>
          </cell>
        </row>
        <row r="7240">
          <cell r="B7240">
            <v>34873</v>
          </cell>
          <cell r="C7240">
            <v>1</v>
          </cell>
          <cell r="D7240">
            <v>1</v>
          </cell>
          <cell r="Q7240">
            <v>2011</v>
          </cell>
          <cell r="R7240" t="str">
            <v>20119</v>
          </cell>
          <cell r="S7240">
            <v>40802</v>
          </cell>
          <cell r="T7240">
            <v>1822.04</v>
          </cell>
          <cell r="U7240">
            <v>1833.3196666666665</v>
          </cell>
          <cell r="V7240">
            <v>1846.9670958904089</v>
          </cell>
        </row>
        <row r="7241">
          <cell r="B7241">
            <v>34874</v>
          </cell>
          <cell r="C7241">
            <v>1</v>
          </cell>
          <cell r="D7241">
            <v>1</v>
          </cell>
          <cell r="Q7241">
            <v>2011</v>
          </cell>
          <cell r="R7241" t="str">
            <v>20119</v>
          </cell>
          <cell r="S7241">
            <v>40803</v>
          </cell>
          <cell r="T7241">
            <v>1820.29</v>
          </cell>
          <cell r="U7241">
            <v>1833.3196666666665</v>
          </cell>
          <cell r="V7241">
            <v>1846.9670958904089</v>
          </cell>
        </row>
        <row r="7242">
          <cell r="B7242">
            <v>34875</v>
          </cell>
          <cell r="C7242">
            <v>1</v>
          </cell>
          <cell r="D7242">
            <v>1</v>
          </cell>
          <cell r="Q7242">
            <v>2011</v>
          </cell>
          <cell r="R7242" t="str">
            <v>20119</v>
          </cell>
          <cell r="S7242">
            <v>40804</v>
          </cell>
          <cell r="T7242">
            <v>1820.29</v>
          </cell>
          <cell r="U7242">
            <v>1833.3196666666665</v>
          </cell>
          <cell r="V7242">
            <v>1846.9670958904089</v>
          </cell>
        </row>
        <row r="7243">
          <cell r="B7243">
            <v>34876</v>
          </cell>
          <cell r="C7243">
            <v>1</v>
          </cell>
          <cell r="D7243">
            <v>1</v>
          </cell>
          <cell r="Q7243">
            <v>2011</v>
          </cell>
          <cell r="R7243" t="str">
            <v>20119</v>
          </cell>
          <cell r="S7243">
            <v>40805</v>
          </cell>
          <cell r="T7243">
            <v>1820.29</v>
          </cell>
          <cell r="U7243">
            <v>1833.3196666666665</v>
          </cell>
          <cell r="V7243">
            <v>1846.9670958904089</v>
          </cell>
        </row>
        <row r="7244">
          <cell r="B7244">
            <v>34877</v>
          </cell>
          <cell r="C7244">
            <v>1</v>
          </cell>
          <cell r="D7244">
            <v>1</v>
          </cell>
          <cell r="Q7244">
            <v>2011</v>
          </cell>
          <cell r="R7244" t="str">
            <v>20119</v>
          </cell>
          <cell r="S7244">
            <v>40806</v>
          </cell>
          <cell r="T7244">
            <v>1843.26</v>
          </cell>
          <cell r="U7244">
            <v>1833.3196666666665</v>
          </cell>
          <cell r="V7244">
            <v>1846.9670958904089</v>
          </cell>
        </row>
        <row r="7245">
          <cell r="B7245">
            <v>34878</v>
          </cell>
          <cell r="C7245">
            <v>1</v>
          </cell>
          <cell r="D7245">
            <v>1</v>
          </cell>
          <cell r="Q7245">
            <v>2011</v>
          </cell>
          <cell r="R7245" t="str">
            <v>20119</v>
          </cell>
          <cell r="S7245">
            <v>40807</v>
          </cell>
          <cell r="T7245">
            <v>1854.96</v>
          </cell>
          <cell r="U7245">
            <v>1833.3196666666665</v>
          </cell>
          <cell r="V7245">
            <v>1846.9670958904089</v>
          </cell>
        </row>
        <row r="7246">
          <cell r="B7246">
            <v>34879</v>
          </cell>
          <cell r="C7246">
            <v>1</v>
          </cell>
          <cell r="D7246">
            <v>1</v>
          </cell>
          <cell r="Q7246">
            <v>2011</v>
          </cell>
          <cell r="R7246" t="str">
            <v>20119</v>
          </cell>
          <cell r="S7246">
            <v>40808</v>
          </cell>
          <cell r="T7246">
            <v>1882.23</v>
          </cell>
          <cell r="U7246">
            <v>1833.3196666666665</v>
          </cell>
          <cell r="V7246">
            <v>1846.9670958904089</v>
          </cell>
        </row>
        <row r="7247">
          <cell r="B7247">
            <v>34880</v>
          </cell>
          <cell r="C7247">
            <v>1</v>
          </cell>
          <cell r="D7247">
            <v>1</v>
          </cell>
          <cell r="Q7247">
            <v>2011</v>
          </cell>
          <cell r="R7247" t="str">
            <v>20119</v>
          </cell>
          <cell r="S7247">
            <v>40809</v>
          </cell>
          <cell r="T7247">
            <v>1915.63</v>
          </cell>
          <cell r="U7247">
            <v>1833.3196666666665</v>
          </cell>
          <cell r="V7247">
            <v>1846.9670958904089</v>
          </cell>
        </row>
        <row r="7248">
          <cell r="B7248">
            <v>34881</v>
          </cell>
          <cell r="C7248">
            <v>1</v>
          </cell>
          <cell r="D7248">
            <v>1</v>
          </cell>
          <cell r="Q7248">
            <v>2011</v>
          </cell>
          <cell r="R7248" t="str">
            <v>20119</v>
          </cell>
          <cell r="S7248">
            <v>40810</v>
          </cell>
          <cell r="T7248">
            <v>1902.45</v>
          </cell>
          <cell r="U7248">
            <v>1833.3196666666665</v>
          </cell>
          <cell r="V7248">
            <v>1846.9670958904089</v>
          </cell>
        </row>
        <row r="7249">
          <cell r="B7249">
            <v>34882</v>
          </cell>
          <cell r="C7249">
            <v>1</v>
          </cell>
          <cell r="D7249">
            <v>1</v>
          </cell>
          <cell r="Q7249">
            <v>2011</v>
          </cell>
          <cell r="R7249" t="str">
            <v>20119</v>
          </cell>
          <cell r="S7249">
            <v>40811</v>
          </cell>
          <cell r="T7249">
            <v>1902.45</v>
          </cell>
          <cell r="U7249">
            <v>1833.3196666666665</v>
          </cell>
          <cell r="V7249">
            <v>1846.9670958904089</v>
          </cell>
        </row>
        <row r="7250">
          <cell r="B7250">
            <v>34883</v>
          </cell>
          <cell r="C7250">
            <v>1</v>
          </cell>
          <cell r="D7250">
            <v>1</v>
          </cell>
          <cell r="Q7250">
            <v>2011</v>
          </cell>
          <cell r="R7250" t="str">
            <v>20119</v>
          </cell>
          <cell r="S7250">
            <v>40812</v>
          </cell>
          <cell r="T7250">
            <v>1902.45</v>
          </cell>
          <cell r="U7250">
            <v>1833.3196666666665</v>
          </cell>
          <cell r="V7250">
            <v>1846.9670958904089</v>
          </cell>
        </row>
        <row r="7251">
          <cell r="B7251">
            <v>34884</v>
          </cell>
          <cell r="C7251">
            <v>1</v>
          </cell>
          <cell r="D7251">
            <v>1</v>
          </cell>
          <cell r="Q7251">
            <v>2011</v>
          </cell>
          <cell r="R7251" t="str">
            <v>20119</v>
          </cell>
          <cell r="S7251">
            <v>40813</v>
          </cell>
          <cell r="T7251">
            <v>1903.31</v>
          </cell>
          <cell r="U7251">
            <v>1833.3196666666665</v>
          </cell>
          <cell r="V7251">
            <v>1846.9670958904089</v>
          </cell>
        </row>
        <row r="7252">
          <cell r="B7252">
            <v>34885</v>
          </cell>
          <cell r="C7252">
            <v>1</v>
          </cell>
          <cell r="D7252">
            <v>1</v>
          </cell>
          <cell r="Q7252">
            <v>2011</v>
          </cell>
          <cell r="R7252" t="str">
            <v>20119</v>
          </cell>
          <cell r="S7252">
            <v>40814</v>
          </cell>
          <cell r="T7252">
            <v>1887.38</v>
          </cell>
          <cell r="U7252">
            <v>1833.3196666666665</v>
          </cell>
          <cell r="V7252">
            <v>1846.9670958904089</v>
          </cell>
        </row>
        <row r="7253">
          <cell r="B7253">
            <v>34886</v>
          </cell>
          <cell r="C7253">
            <v>1</v>
          </cell>
          <cell r="D7253">
            <v>1</v>
          </cell>
          <cell r="Q7253">
            <v>2011</v>
          </cell>
          <cell r="R7253" t="str">
            <v>20119</v>
          </cell>
          <cell r="S7253">
            <v>40815</v>
          </cell>
          <cell r="T7253">
            <v>1907.75</v>
          </cell>
          <cell r="U7253">
            <v>1833.3196666666665</v>
          </cell>
          <cell r="V7253">
            <v>1846.9670958904089</v>
          </cell>
        </row>
        <row r="7254">
          <cell r="B7254">
            <v>34887</v>
          </cell>
          <cell r="C7254">
            <v>1</v>
          </cell>
          <cell r="D7254">
            <v>1</v>
          </cell>
          <cell r="Q7254">
            <v>2011</v>
          </cell>
          <cell r="R7254" t="str">
            <v>20119</v>
          </cell>
          <cell r="S7254">
            <v>40816</v>
          </cell>
          <cell r="T7254">
            <v>1915.1</v>
          </cell>
          <cell r="U7254">
            <v>1833.3196666666665</v>
          </cell>
          <cell r="V7254">
            <v>1846.9670958904089</v>
          </cell>
        </row>
        <row r="7255">
          <cell r="B7255">
            <v>34888</v>
          </cell>
          <cell r="C7255">
            <v>1</v>
          </cell>
          <cell r="D7255">
            <v>1</v>
          </cell>
          <cell r="Q7255">
            <v>2011</v>
          </cell>
          <cell r="R7255" t="str">
            <v>201110</v>
          </cell>
          <cell r="S7255">
            <v>40817</v>
          </cell>
          <cell r="T7255">
            <v>1929.01</v>
          </cell>
          <cell r="U7255">
            <v>1907.609032258064</v>
          </cell>
          <cell r="V7255">
            <v>1846.9670958904089</v>
          </cell>
        </row>
        <row r="7256">
          <cell r="B7256">
            <v>34889</v>
          </cell>
          <cell r="C7256">
            <v>1</v>
          </cell>
          <cell r="D7256">
            <v>1</v>
          </cell>
          <cell r="Q7256">
            <v>2011</v>
          </cell>
          <cell r="R7256" t="str">
            <v>201110</v>
          </cell>
          <cell r="S7256">
            <v>40818</v>
          </cell>
          <cell r="T7256">
            <v>1929.01</v>
          </cell>
          <cell r="U7256">
            <v>1907.609032258064</v>
          </cell>
          <cell r="V7256">
            <v>1846.9670958904089</v>
          </cell>
        </row>
        <row r="7257">
          <cell r="B7257">
            <v>34890</v>
          </cell>
          <cell r="C7257">
            <v>1</v>
          </cell>
          <cell r="D7257">
            <v>1</v>
          </cell>
          <cell r="Q7257">
            <v>2011</v>
          </cell>
          <cell r="R7257" t="str">
            <v>201110</v>
          </cell>
          <cell r="S7257">
            <v>40819</v>
          </cell>
          <cell r="T7257">
            <v>1929.01</v>
          </cell>
          <cell r="U7257">
            <v>1907.609032258064</v>
          </cell>
          <cell r="V7257">
            <v>1846.9670958904089</v>
          </cell>
        </row>
        <row r="7258">
          <cell r="B7258">
            <v>34891</v>
          </cell>
          <cell r="C7258">
            <v>1</v>
          </cell>
          <cell r="D7258">
            <v>1</v>
          </cell>
          <cell r="Q7258">
            <v>2011</v>
          </cell>
          <cell r="R7258" t="str">
            <v>201110</v>
          </cell>
          <cell r="S7258">
            <v>40820</v>
          </cell>
          <cell r="T7258">
            <v>1943.8</v>
          </cell>
          <cell r="U7258">
            <v>1907.609032258064</v>
          </cell>
          <cell r="V7258">
            <v>1846.9670958904089</v>
          </cell>
        </row>
        <row r="7259">
          <cell r="B7259">
            <v>34892</v>
          </cell>
          <cell r="C7259">
            <v>1</v>
          </cell>
          <cell r="D7259">
            <v>1</v>
          </cell>
          <cell r="Q7259">
            <v>2011</v>
          </cell>
          <cell r="R7259" t="str">
            <v>201110</v>
          </cell>
          <cell r="S7259">
            <v>40821</v>
          </cell>
          <cell r="T7259">
            <v>1972.76</v>
          </cell>
          <cell r="U7259">
            <v>1907.609032258064</v>
          </cell>
          <cell r="V7259">
            <v>1846.9670958904089</v>
          </cell>
        </row>
        <row r="7260">
          <cell r="B7260">
            <v>34893</v>
          </cell>
          <cell r="C7260">
            <v>1</v>
          </cell>
          <cell r="D7260">
            <v>1</v>
          </cell>
          <cell r="Q7260">
            <v>2011</v>
          </cell>
          <cell r="R7260" t="str">
            <v>201110</v>
          </cell>
          <cell r="S7260">
            <v>40822</v>
          </cell>
          <cell r="T7260">
            <v>1967.56</v>
          </cell>
          <cell r="U7260">
            <v>1907.609032258064</v>
          </cell>
          <cell r="V7260">
            <v>1846.9670958904089</v>
          </cell>
        </row>
        <row r="7261">
          <cell r="B7261">
            <v>34894</v>
          </cell>
          <cell r="C7261">
            <v>1</v>
          </cell>
          <cell r="D7261">
            <v>1</v>
          </cell>
          <cell r="Q7261">
            <v>2011</v>
          </cell>
          <cell r="R7261" t="str">
            <v>201110</v>
          </cell>
          <cell r="S7261">
            <v>40823</v>
          </cell>
          <cell r="T7261">
            <v>1952.09</v>
          </cell>
          <cell r="U7261">
            <v>1907.609032258064</v>
          </cell>
          <cell r="V7261">
            <v>1846.9670958904089</v>
          </cell>
        </row>
        <row r="7262">
          <cell r="B7262">
            <v>34895</v>
          </cell>
          <cell r="C7262">
            <v>1</v>
          </cell>
          <cell r="D7262">
            <v>1</v>
          </cell>
          <cell r="Q7262">
            <v>2011</v>
          </cell>
          <cell r="R7262" t="str">
            <v>201110</v>
          </cell>
          <cell r="S7262">
            <v>40824</v>
          </cell>
          <cell r="T7262">
            <v>1931.64</v>
          </cell>
          <cell r="U7262">
            <v>1907.609032258064</v>
          </cell>
          <cell r="V7262">
            <v>1846.9670958904089</v>
          </cell>
        </row>
        <row r="7263">
          <cell r="B7263">
            <v>34896</v>
          </cell>
          <cell r="C7263">
            <v>1</v>
          </cell>
          <cell r="D7263">
            <v>1</v>
          </cell>
          <cell r="Q7263">
            <v>2011</v>
          </cell>
          <cell r="R7263" t="str">
            <v>201110</v>
          </cell>
          <cell r="S7263">
            <v>40825</v>
          </cell>
          <cell r="T7263">
            <v>1931.64</v>
          </cell>
          <cell r="U7263">
            <v>1907.609032258064</v>
          </cell>
          <cell r="V7263">
            <v>1846.9670958904089</v>
          </cell>
        </row>
        <row r="7264">
          <cell r="B7264">
            <v>34897</v>
          </cell>
          <cell r="C7264">
            <v>1</v>
          </cell>
          <cell r="D7264">
            <v>1</v>
          </cell>
          <cell r="Q7264">
            <v>2011</v>
          </cell>
          <cell r="R7264" t="str">
            <v>201110</v>
          </cell>
          <cell r="S7264">
            <v>40826</v>
          </cell>
          <cell r="T7264">
            <v>1931.64</v>
          </cell>
          <cell r="U7264">
            <v>1907.609032258064</v>
          </cell>
          <cell r="V7264">
            <v>1846.9670958904089</v>
          </cell>
        </row>
        <row r="7265">
          <cell r="B7265">
            <v>34898</v>
          </cell>
          <cell r="C7265">
            <v>1</v>
          </cell>
          <cell r="D7265">
            <v>1</v>
          </cell>
          <cell r="Q7265">
            <v>2011</v>
          </cell>
          <cell r="R7265" t="str">
            <v>201110</v>
          </cell>
          <cell r="S7265">
            <v>40827</v>
          </cell>
          <cell r="T7265">
            <v>1931.64</v>
          </cell>
          <cell r="U7265">
            <v>1907.609032258064</v>
          </cell>
          <cell r="V7265">
            <v>1846.9670958904089</v>
          </cell>
        </row>
        <row r="7266">
          <cell r="B7266">
            <v>34899</v>
          </cell>
          <cell r="C7266">
            <v>1</v>
          </cell>
          <cell r="D7266">
            <v>1</v>
          </cell>
          <cell r="Q7266">
            <v>2011</v>
          </cell>
          <cell r="R7266" t="str">
            <v>201110</v>
          </cell>
          <cell r="S7266">
            <v>40828</v>
          </cell>
          <cell r="T7266">
            <v>1913.6</v>
          </cell>
          <cell r="U7266">
            <v>1907.609032258064</v>
          </cell>
          <cell r="V7266">
            <v>1846.9670958904089</v>
          </cell>
        </row>
        <row r="7267">
          <cell r="B7267">
            <v>34900</v>
          </cell>
          <cell r="C7267">
            <v>1</v>
          </cell>
          <cell r="D7267">
            <v>1</v>
          </cell>
          <cell r="Q7267">
            <v>2011</v>
          </cell>
          <cell r="R7267" t="str">
            <v>201110</v>
          </cell>
          <cell r="S7267">
            <v>40829</v>
          </cell>
          <cell r="T7267">
            <v>1896.72</v>
          </cell>
          <cell r="U7267">
            <v>1907.609032258064</v>
          </cell>
          <cell r="V7267">
            <v>1846.9670958904089</v>
          </cell>
        </row>
        <row r="7268">
          <cell r="B7268">
            <v>34901</v>
          </cell>
          <cell r="C7268">
            <v>1</v>
          </cell>
          <cell r="D7268">
            <v>1</v>
          </cell>
          <cell r="Q7268">
            <v>2011</v>
          </cell>
          <cell r="R7268" t="str">
            <v>201110</v>
          </cell>
          <cell r="S7268">
            <v>40830</v>
          </cell>
          <cell r="T7268">
            <v>1909.12</v>
          </cell>
          <cell r="U7268">
            <v>1907.609032258064</v>
          </cell>
          <cell r="V7268">
            <v>1846.9670958904089</v>
          </cell>
        </row>
        <row r="7269">
          <cell r="B7269">
            <v>34902</v>
          </cell>
          <cell r="C7269">
            <v>1</v>
          </cell>
          <cell r="D7269">
            <v>1</v>
          </cell>
          <cell r="Q7269">
            <v>2011</v>
          </cell>
          <cell r="R7269" t="str">
            <v>201110</v>
          </cell>
          <cell r="S7269">
            <v>40831</v>
          </cell>
          <cell r="T7269">
            <v>1895.33</v>
          </cell>
          <cell r="U7269">
            <v>1907.609032258064</v>
          </cell>
          <cell r="V7269">
            <v>1846.9670958904089</v>
          </cell>
        </row>
        <row r="7270">
          <cell r="B7270">
            <v>34903</v>
          </cell>
          <cell r="C7270">
            <v>1</v>
          </cell>
          <cell r="D7270">
            <v>1</v>
          </cell>
          <cell r="Q7270">
            <v>2011</v>
          </cell>
          <cell r="R7270" t="str">
            <v>201110</v>
          </cell>
          <cell r="S7270">
            <v>40832</v>
          </cell>
          <cell r="T7270">
            <v>1895.33</v>
          </cell>
          <cell r="U7270">
            <v>1907.609032258064</v>
          </cell>
          <cell r="V7270">
            <v>1846.9670958904089</v>
          </cell>
        </row>
        <row r="7271">
          <cell r="B7271">
            <v>34904</v>
          </cell>
          <cell r="C7271">
            <v>1</v>
          </cell>
          <cell r="D7271">
            <v>1</v>
          </cell>
          <cell r="Q7271">
            <v>2011</v>
          </cell>
          <cell r="R7271" t="str">
            <v>201110</v>
          </cell>
          <cell r="S7271">
            <v>40833</v>
          </cell>
          <cell r="T7271">
            <v>1895.33</v>
          </cell>
          <cell r="U7271">
            <v>1907.609032258064</v>
          </cell>
          <cell r="V7271">
            <v>1846.9670958904089</v>
          </cell>
        </row>
        <row r="7272">
          <cell r="B7272">
            <v>34905</v>
          </cell>
          <cell r="C7272">
            <v>1</v>
          </cell>
          <cell r="D7272">
            <v>1</v>
          </cell>
          <cell r="Q7272">
            <v>2011</v>
          </cell>
          <cell r="R7272" t="str">
            <v>201110</v>
          </cell>
          <cell r="S7272">
            <v>40834</v>
          </cell>
          <cell r="T7272">
            <v>1895.33</v>
          </cell>
          <cell r="U7272">
            <v>1907.609032258064</v>
          </cell>
          <cell r="V7272">
            <v>1846.9670958904089</v>
          </cell>
        </row>
        <row r="7273">
          <cell r="B7273">
            <v>34906</v>
          </cell>
          <cell r="C7273">
            <v>1</v>
          </cell>
          <cell r="D7273">
            <v>1</v>
          </cell>
          <cell r="Q7273">
            <v>2011</v>
          </cell>
          <cell r="R7273" t="str">
            <v>201110</v>
          </cell>
          <cell r="S7273">
            <v>40835</v>
          </cell>
          <cell r="T7273">
            <v>1902.47</v>
          </cell>
          <cell r="U7273">
            <v>1907.609032258064</v>
          </cell>
          <cell r="V7273">
            <v>1846.9670958904089</v>
          </cell>
        </row>
        <row r="7274">
          <cell r="B7274">
            <v>34907</v>
          </cell>
          <cell r="C7274">
            <v>1</v>
          </cell>
          <cell r="D7274">
            <v>1</v>
          </cell>
          <cell r="Q7274">
            <v>2011</v>
          </cell>
          <cell r="R7274" t="str">
            <v>201110</v>
          </cell>
          <cell r="S7274">
            <v>40836</v>
          </cell>
          <cell r="T7274">
            <v>1900.1</v>
          </cell>
          <cell r="U7274">
            <v>1907.609032258064</v>
          </cell>
          <cell r="V7274">
            <v>1846.9670958904089</v>
          </cell>
        </row>
        <row r="7275">
          <cell r="B7275">
            <v>34908</v>
          </cell>
          <cell r="C7275">
            <v>1</v>
          </cell>
          <cell r="D7275">
            <v>1</v>
          </cell>
          <cell r="Q7275">
            <v>2011</v>
          </cell>
          <cell r="R7275" t="str">
            <v>201110</v>
          </cell>
          <cell r="S7275">
            <v>40837</v>
          </cell>
          <cell r="T7275">
            <v>1905.95</v>
          </cell>
          <cell r="U7275">
            <v>1907.609032258064</v>
          </cell>
          <cell r="V7275">
            <v>1846.9670958904089</v>
          </cell>
        </row>
        <row r="7276">
          <cell r="B7276">
            <v>34909</v>
          </cell>
          <cell r="C7276">
            <v>1</v>
          </cell>
          <cell r="D7276">
            <v>1</v>
          </cell>
          <cell r="Q7276">
            <v>2011</v>
          </cell>
          <cell r="R7276" t="str">
            <v>201110</v>
          </cell>
          <cell r="S7276">
            <v>40838</v>
          </cell>
          <cell r="T7276">
            <v>1897.45</v>
          </cell>
          <cell r="U7276">
            <v>1907.609032258064</v>
          </cell>
          <cell r="V7276">
            <v>1846.9670958904089</v>
          </cell>
        </row>
        <row r="7277">
          <cell r="B7277">
            <v>34910</v>
          </cell>
          <cell r="C7277">
            <v>1</v>
          </cell>
          <cell r="D7277">
            <v>1</v>
          </cell>
          <cell r="Q7277">
            <v>2011</v>
          </cell>
          <cell r="R7277" t="str">
            <v>201110</v>
          </cell>
          <cell r="S7277">
            <v>40839</v>
          </cell>
          <cell r="T7277">
            <v>1897.45</v>
          </cell>
          <cell r="U7277">
            <v>1907.609032258064</v>
          </cell>
          <cell r="V7277">
            <v>1846.9670958904089</v>
          </cell>
        </row>
        <row r="7278">
          <cell r="B7278">
            <v>34911</v>
          </cell>
          <cell r="C7278">
            <v>1</v>
          </cell>
          <cell r="D7278">
            <v>1</v>
          </cell>
          <cell r="Q7278">
            <v>2011</v>
          </cell>
          <cell r="R7278" t="str">
            <v>201110</v>
          </cell>
          <cell r="S7278">
            <v>40840</v>
          </cell>
          <cell r="T7278">
            <v>1897.45</v>
          </cell>
          <cell r="U7278">
            <v>1907.609032258064</v>
          </cell>
          <cell r="V7278">
            <v>1846.9670958904089</v>
          </cell>
        </row>
        <row r="7279">
          <cell r="B7279">
            <v>34912</v>
          </cell>
          <cell r="C7279">
            <v>1</v>
          </cell>
          <cell r="D7279">
            <v>1</v>
          </cell>
          <cell r="Q7279">
            <v>2011</v>
          </cell>
          <cell r="R7279" t="str">
            <v>201110</v>
          </cell>
          <cell r="S7279">
            <v>40841</v>
          </cell>
          <cell r="T7279">
            <v>1878.78</v>
          </cell>
          <cell r="U7279">
            <v>1907.609032258064</v>
          </cell>
          <cell r="V7279">
            <v>1846.9670958904089</v>
          </cell>
        </row>
        <row r="7280">
          <cell r="B7280">
            <v>34913</v>
          </cell>
          <cell r="C7280">
            <v>1</v>
          </cell>
          <cell r="D7280">
            <v>1</v>
          </cell>
          <cell r="Q7280">
            <v>2011</v>
          </cell>
          <cell r="R7280" t="str">
            <v>201110</v>
          </cell>
          <cell r="S7280">
            <v>40842</v>
          </cell>
          <cell r="T7280">
            <v>1875.55</v>
          </cell>
          <cell r="U7280">
            <v>1907.609032258064</v>
          </cell>
          <cell r="V7280">
            <v>1846.9670958904089</v>
          </cell>
        </row>
        <row r="7281">
          <cell r="B7281">
            <v>34914</v>
          </cell>
          <cell r="C7281">
            <v>1</v>
          </cell>
          <cell r="D7281">
            <v>1</v>
          </cell>
          <cell r="Q7281">
            <v>2011</v>
          </cell>
          <cell r="R7281" t="str">
            <v>201110</v>
          </cell>
          <cell r="S7281">
            <v>40843</v>
          </cell>
          <cell r="T7281">
            <v>1878.1</v>
          </cell>
          <cell r="U7281">
            <v>1907.609032258064</v>
          </cell>
          <cell r="V7281">
            <v>1846.9670958904089</v>
          </cell>
        </row>
        <row r="7282">
          <cell r="B7282">
            <v>34915</v>
          </cell>
          <cell r="C7282">
            <v>1</v>
          </cell>
          <cell r="D7282">
            <v>1</v>
          </cell>
          <cell r="Q7282">
            <v>2011</v>
          </cell>
          <cell r="R7282" t="str">
            <v>201110</v>
          </cell>
          <cell r="S7282">
            <v>40844</v>
          </cell>
          <cell r="T7282">
            <v>1862.84</v>
          </cell>
          <cell r="U7282">
            <v>1907.609032258064</v>
          </cell>
          <cell r="V7282">
            <v>1846.9670958904089</v>
          </cell>
        </row>
        <row r="7283">
          <cell r="B7283">
            <v>34916</v>
          </cell>
          <cell r="C7283">
            <v>1</v>
          </cell>
          <cell r="D7283">
            <v>1</v>
          </cell>
          <cell r="Q7283">
            <v>2011</v>
          </cell>
          <cell r="R7283" t="str">
            <v>201110</v>
          </cell>
          <cell r="S7283">
            <v>40845</v>
          </cell>
          <cell r="T7283">
            <v>1863.06</v>
          </cell>
          <cell r="U7283">
            <v>1907.609032258064</v>
          </cell>
          <cell r="V7283">
            <v>1846.9670958904089</v>
          </cell>
        </row>
        <row r="7284">
          <cell r="B7284">
            <v>34917</v>
          </cell>
          <cell r="C7284">
            <v>1</v>
          </cell>
          <cell r="D7284">
            <v>1</v>
          </cell>
          <cell r="Q7284">
            <v>2011</v>
          </cell>
          <cell r="R7284" t="str">
            <v>201110</v>
          </cell>
          <cell r="S7284">
            <v>40846</v>
          </cell>
          <cell r="T7284">
            <v>1863.06</v>
          </cell>
          <cell r="U7284">
            <v>1907.609032258064</v>
          </cell>
          <cell r="V7284">
            <v>1846.9670958904089</v>
          </cell>
        </row>
        <row r="7285">
          <cell r="B7285">
            <v>34918</v>
          </cell>
          <cell r="C7285">
            <v>1</v>
          </cell>
          <cell r="D7285">
            <v>1</v>
          </cell>
          <cell r="Q7285">
            <v>2011</v>
          </cell>
          <cell r="R7285" t="str">
            <v>201110</v>
          </cell>
          <cell r="S7285">
            <v>40847</v>
          </cell>
          <cell r="T7285">
            <v>1863.06</v>
          </cell>
          <cell r="U7285">
            <v>1907.609032258064</v>
          </cell>
          <cell r="V7285">
            <v>1846.9670958904089</v>
          </cell>
        </row>
        <row r="7286">
          <cell r="B7286">
            <v>34919</v>
          </cell>
          <cell r="C7286">
            <v>1</v>
          </cell>
          <cell r="D7286">
            <v>1</v>
          </cell>
          <cell r="Q7286">
            <v>2011</v>
          </cell>
          <cell r="R7286" t="str">
            <v>201111</v>
          </cell>
          <cell r="S7286">
            <v>40848</v>
          </cell>
          <cell r="T7286">
            <v>1871.49</v>
          </cell>
          <cell r="U7286">
            <v>1919.4749999999999</v>
          </cell>
          <cell r="V7286">
            <v>1846.9670958904089</v>
          </cell>
        </row>
        <row r="7287">
          <cell r="B7287">
            <v>34920</v>
          </cell>
          <cell r="C7287">
            <v>1</v>
          </cell>
          <cell r="D7287">
            <v>1</v>
          </cell>
          <cell r="Q7287">
            <v>2011</v>
          </cell>
          <cell r="R7287" t="str">
            <v>201111</v>
          </cell>
          <cell r="S7287">
            <v>40849</v>
          </cell>
          <cell r="T7287">
            <v>1891.38</v>
          </cell>
          <cell r="U7287">
            <v>1919.4749999999999</v>
          </cell>
          <cell r="V7287">
            <v>1846.9670958904089</v>
          </cell>
        </row>
        <row r="7288">
          <cell r="B7288">
            <v>34921</v>
          </cell>
          <cell r="C7288">
            <v>1</v>
          </cell>
          <cell r="D7288">
            <v>1</v>
          </cell>
          <cell r="Q7288">
            <v>2011</v>
          </cell>
          <cell r="R7288" t="str">
            <v>201111</v>
          </cell>
          <cell r="S7288">
            <v>40850</v>
          </cell>
          <cell r="T7288">
            <v>1889.66</v>
          </cell>
          <cell r="U7288">
            <v>1919.4749999999999</v>
          </cell>
          <cell r="V7288">
            <v>1846.9670958904089</v>
          </cell>
        </row>
        <row r="7289">
          <cell r="B7289">
            <v>34922</v>
          </cell>
          <cell r="C7289">
            <v>1</v>
          </cell>
          <cell r="D7289">
            <v>1</v>
          </cell>
          <cell r="Q7289">
            <v>2011</v>
          </cell>
          <cell r="R7289" t="str">
            <v>201111</v>
          </cell>
          <cell r="S7289">
            <v>40851</v>
          </cell>
          <cell r="T7289">
            <v>1905.38</v>
          </cell>
          <cell r="U7289">
            <v>1919.4749999999999</v>
          </cell>
          <cell r="V7289">
            <v>1846.9670958904089</v>
          </cell>
        </row>
        <row r="7290">
          <cell r="B7290">
            <v>34923</v>
          </cell>
          <cell r="C7290">
            <v>1</v>
          </cell>
          <cell r="D7290">
            <v>1</v>
          </cell>
          <cell r="Q7290">
            <v>2011</v>
          </cell>
          <cell r="R7290" t="str">
            <v>201111</v>
          </cell>
          <cell r="S7290">
            <v>40852</v>
          </cell>
          <cell r="T7290">
            <v>1915.72</v>
          </cell>
          <cell r="U7290">
            <v>1919.4749999999999</v>
          </cell>
          <cell r="V7290">
            <v>1846.9670958904089</v>
          </cell>
        </row>
        <row r="7291">
          <cell r="B7291">
            <v>34924</v>
          </cell>
          <cell r="C7291">
            <v>1</v>
          </cell>
          <cell r="D7291">
            <v>1</v>
          </cell>
          <cell r="Q7291">
            <v>2011</v>
          </cell>
          <cell r="R7291" t="str">
            <v>201111</v>
          </cell>
          <cell r="S7291">
            <v>40853</v>
          </cell>
          <cell r="T7291">
            <v>1915.72</v>
          </cell>
          <cell r="U7291">
            <v>1919.4749999999999</v>
          </cell>
          <cell r="V7291">
            <v>1846.9670958904089</v>
          </cell>
        </row>
        <row r="7292">
          <cell r="B7292">
            <v>34925</v>
          </cell>
          <cell r="C7292">
            <v>1</v>
          </cell>
          <cell r="D7292">
            <v>1</v>
          </cell>
          <cell r="Q7292">
            <v>2011</v>
          </cell>
          <cell r="R7292" t="str">
            <v>201111</v>
          </cell>
          <cell r="S7292">
            <v>40854</v>
          </cell>
          <cell r="T7292">
            <v>1915.72</v>
          </cell>
          <cell r="U7292">
            <v>1919.4749999999999</v>
          </cell>
          <cell r="V7292">
            <v>1846.9670958904089</v>
          </cell>
        </row>
        <row r="7293">
          <cell r="B7293">
            <v>34926</v>
          </cell>
          <cell r="C7293">
            <v>1</v>
          </cell>
          <cell r="D7293">
            <v>1</v>
          </cell>
          <cell r="Q7293">
            <v>2011</v>
          </cell>
          <cell r="R7293" t="str">
            <v>201111</v>
          </cell>
          <cell r="S7293">
            <v>40855</v>
          </cell>
          <cell r="T7293">
            <v>1915.72</v>
          </cell>
          <cell r="U7293">
            <v>1919.4749999999999</v>
          </cell>
          <cell r="V7293">
            <v>1846.9670958904089</v>
          </cell>
        </row>
        <row r="7294">
          <cell r="B7294">
            <v>34927</v>
          </cell>
          <cell r="C7294">
            <v>1</v>
          </cell>
          <cell r="D7294">
            <v>1</v>
          </cell>
          <cell r="Q7294">
            <v>2011</v>
          </cell>
          <cell r="R7294" t="str">
            <v>201111</v>
          </cell>
          <cell r="S7294">
            <v>40856</v>
          </cell>
          <cell r="T7294">
            <v>1908.71</v>
          </cell>
          <cell r="U7294">
            <v>1919.4749999999999</v>
          </cell>
          <cell r="V7294">
            <v>1846.9670958904089</v>
          </cell>
        </row>
        <row r="7295">
          <cell r="B7295">
            <v>34928</v>
          </cell>
          <cell r="C7295">
            <v>1</v>
          </cell>
          <cell r="D7295">
            <v>1</v>
          </cell>
          <cell r="Q7295">
            <v>2011</v>
          </cell>
          <cell r="R7295" t="str">
            <v>201111</v>
          </cell>
          <cell r="S7295">
            <v>40857</v>
          </cell>
          <cell r="T7295">
            <v>1917.69</v>
          </cell>
          <cell r="U7295">
            <v>1919.4749999999999</v>
          </cell>
          <cell r="V7295">
            <v>1846.9670958904089</v>
          </cell>
        </row>
        <row r="7296">
          <cell r="B7296">
            <v>34929</v>
          </cell>
          <cell r="C7296">
            <v>1</v>
          </cell>
          <cell r="D7296">
            <v>1</v>
          </cell>
          <cell r="Q7296">
            <v>2011</v>
          </cell>
          <cell r="R7296" t="str">
            <v>201111</v>
          </cell>
          <cell r="S7296">
            <v>40858</v>
          </cell>
          <cell r="T7296">
            <v>1913.65</v>
          </cell>
          <cell r="U7296">
            <v>1919.4749999999999</v>
          </cell>
          <cell r="V7296">
            <v>1846.9670958904089</v>
          </cell>
        </row>
        <row r="7297">
          <cell r="B7297">
            <v>34930</v>
          </cell>
          <cell r="C7297">
            <v>1</v>
          </cell>
          <cell r="D7297">
            <v>1</v>
          </cell>
          <cell r="Q7297">
            <v>2011</v>
          </cell>
          <cell r="R7297" t="str">
            <v>201111</v>
          </cell>
          <cell r="S7297">
            <v>40859</v>
          </cell>
          <cell r="T7297">
            <v>1913.65</v>
          </cell>
          <cell r="U7297">
            <v>1919.4749999999999</v>
          </cell>
          <cell r="V7297">
            <v>1846.9670958904089</v>
          </cell>
        </row>
        <row r="7298">
          <cell r="B7298">
            <v>34931</v>
          </cell>
          <cell r="C7298">
            <v>1</v>
          </cell>
          <cell r="D7298">
            <v>1</v>
          </cell>
          <cell r="Q7298">
            <v>2011</v>
          </cell>
          <cell r="R7298" t="str">
            <v>201111</v>
          </cell>
          <cell r="S7298">
            <v>40860</v>
          </cell>
          <cell r="T7298">
            <v>1913.65</v>
          </cell>
          <cell r="U7298">
            <v>1919.4749999999999</v>
          </cell>
          <cell r="V7298">
            <v>1846.9670958904089</v>
          </cell>
        </row>
        <row r="7299">
          <cell r="B7299">
            <v>34932</v>
          </cell>
          <cell r="C7299">
            <v>1</v>
          </cell>
          <cell r="D7299">
            <v>1</v>
          </cell>
          <cell r="Q7299">
            <v>2011</v>
          </cell>
          <cell r="R7299" t="str">
            <v>201111</v>
          </cell>
          <cell r="S7299">
            <v>40861</v>
          </cell>
          <cell r="T7299">
            <v>1913.65</v>
          </cell>
          <cell r="U7299">
            <v>1919.4749999999999</v>
          </cell>
          <cell r="V7299">
            <v>1846.9670958904089</v>
          </cell>
        </row>
        <row r="7300">
          <cell r="B7300">
            <v>34933</v>
          </cell>
          <cell r="C7300">
            <v>1</v>
          </cell>
          <cell r="D7300">
            <v>1</v>
          </cell>
          <cell r="Q7300">
            <v>2011</v>
          </cell>
          <cell r="R7300" t="str">
            <v>201111</v>
          </cell>
          <cell r="S7300">
            <v>40862</v>
          </cell>
          <cell r="T7300">
            <v>1913.65</v>
          </cell>
          <cell r="U7300">
            <v>1919.4749999999999</v>
          </cell>
          <cell r="V7300">
            <v>1846.9670958904089</v>
          </cell>
        </row>
        <row r="7301">
          <cell r="B7301">
            <v>34934</v>
          </cell>
          <cell r="C7301">
            <v>1</v>
          </cell>
          <cell r="D7301">
            <v>1</v>
          </cell>
          <cell r="Q7301">
            <v>2011</v>
          </cell>
          <cell r="R7301" t="str">
            <v>201111</v>
          </cell>
          <cell r="S7301">
            <v>40863</v>
          </cell>
          <cell r="T7301">
            <v>1915.41</v>
          </cell>
          <cell r="U7301">
            <v>1919.4749999999999</v>
          </cell>
          <cell r="V7301">
            <v>1846.9670958904089</v>
          </cell>
        </row>
        <row r="7302">
          <cell r="B7302">
            <v>34935</v>
          </cell>
          <cell r="C7302">
            <v>1</v>
          </cell>
          <cell r="D7302">
            <v>1</v>
          </cell>
          <cell r="Q7302">
            <v>2011</v>
          </cell>
          <cell r="R7302" t="str">
            <v>201111</v>
          </cell>
          <cell r="S7302">
            <v>40864</v>
          </cell>
          <cell r="T7302">
            <v>1912.2</v>
          </cell>
          <cell r="U7302">
            <v>1919.4749999999999</v>
          </cell>
          <cell r="V7302">
            <v>1846.9670958904089</v>
          </cell>
        </row>
        <row r="7303">
          <cell r="B7303">
            <v>34936</v>
          </cell>
          <cell r="C7303">
            <v>1</v>
          </cell>
          <cell r="D7303">
            <v>1</v>
          </cell>
          <cell r="Q7303">
            <v>2011</v>
          </cell>
          <cell r="R7303" t="str">
            <v>201111</v>
          </cell>
          <cell r="S7303">
            <v>40865</v>
          </cell>
          <cell r="T7303">
            <v>1910.83</v>
          </cell>
          <cell r="U7303">
            <v>1919.4749999999999</v>
          </cell>
          <cell r="V7303">
            <v>1846.9670958904089</v>
          </cell>
        </row>
        <row r="7304">
          <cell r="B7304">
            <v>34937</v>
          </cell>
          <cell r="C7304">
            <v>1</v>
          </cell>
          <cell r="D7304">
            <v>1</v>
          </cell>
          <cell r="Q7304">
            <v>2011</v>
          </cell>
          <cell r="R7304" t="str">
            <v>201111</v>
          </cell>
          <cell r="S7304">
            <v>40866</v>
          </cell>
          <cell r="T7304">
            <v>1917.45</v>
          </cell>
          <cell r="U7304">
            <v>1919.4749999999999</v>
          </cell>
          <cell r="V7304">
            <v>1846.9670958904089</v>
          </cell>
        </row>
        <row r="7305">
          <cell r="B7305">
            <v>34938</v>
          </cell>
          <cell r="C7305">
            <v>1</v>
          </cell>
          <cell r="D7305">
            <v>1</v>
          </cell>
          <cell r="Q7305">
            <v>2011</v>
          </cell>
          <cell r="R7305" t="str">
            <v>201111</v>
          </cell>
          <cell r="S7305">
            <v>40867</v>
          </cell>
          <cell r="T7305">
            <v>1917.45</v>
          </cell>
          <cell r="U7305">
            <v>1919.4749999999999</v>
          </cell>
          <cell r="V7305">
            <v>1846.9670958904089</v>
          </cell>
        </row>
        <row r="7306">
          <cell r="B7306">
            <v>34939</v>
          </cell>
          <cell r="C7306">
            <v>1</v>
          </cell>
          <cell r="D7306">
            <v>1</v>
          </cell>
          <cell r="Q7306">
            <v>2011</v>
          </cell>
          <cell r="R7306" t="str">
            <v>201111</v>
          </cell>
          <cell r="S7306">
            <v>40868</v>
          </cell>
          <cell r="T7306">
            <v>1917.45</v>
          </cell>
          <cell r="U7306">
            <v>1919.4749999999999</v>
          </cell>
          <cell r="V7306">
            <v>1846.9670958904089</v>
          </cell>
        </row>
        <row r="7307">
          <cell r="B7307">
            <v>34940</v>
          </cell>
          <cell r="C7307">
            <v>1</v>
          </cell>
          <cell r="D7307">
            <v>1</v>
          </cell>
          <cell r="Q7307">
            <v>2011</v>
          </cell>
          <cell r="R7307" t="str">
            <v>201111</v>
          </cell>
          <cell r="S7307">
            <v>40869</v>
          </cell>
          <cell r="T7307">
            <v>1928.47</v>
          </cell>
          <cell r="U7307">
            <v>1919.4749999999999</v>
          </cell>
          <cell r="V7307">
            <v>1846.9670958904089</v>
          </cell>
        </row>
        <row r="7308">
          <cell r="B7308">
            <v>34941</v>
          </cell>
          <cell r="C7308">
            <v>1</v>
          </cell>
          <cell r="D7308">
            <v>1</v>
          </cell>
          <cell r="Q7308">
            <v>2011</v>
          </cell>
          <cell r="R7308" t="str">
            <v>201111</v>
          </cell>
          <cell r="S7308">
            <v>40870</v>
          </cell>
          <cell r="T7308">
            <v>1925.39</v>
          </cell>
          <cell r="U7308">
            <v>1919.4749999999999</v>
          </cell>
          <cell r="V7308">
            <v>1846.9670958904089</v>
          </cell>
        </row>
        <row r="7309">
          <cell r="B7309">
            <v>34942</v>
          </cell>
          <cell r="C7309">
            <v>1</v>
          </cell>
          <cell r="D7309">
            <v>1</v>
          </cell>
          <cell r="Q7309">
            <v>2011</v>
          </cell>
          <cell r="R7309" t="str">
            <v>201111</v>
          </cell>
          <cell r="S7309">
            <v>40871</v>
          </cell>
          <cell r="T7309">
            <v>1932.63</v>
          </cell>
          <cell r="U7309">
            <v>1919.4749999999999</v>
          </cell>
          <cell r="V7309">
            <v>1846.9670958904089</v>
          </cell>
        </row>
        <row r="7310">
          <cell r="B7310">
            <v>34943</v>
          </cell>
          <cell r="C7310">
            <v>1</v>
          </cell>
          <cell r="D7310">
            <v>1</v>
          </cell>
          <cell r="Q7310">
            <v>2011</v>
          </cell>
          <cell r="R7310" t="str">
            <v>201111</v>
          </cell>
          <cell r="S7310">
            <v>40872</v>
          </cell>
          <cell r="T7310">
            <v>1932.63</v>
          </cell>
          <cell r="U7310">
            <v>1919.4749999999999</v>
          </cell>
          <cell r="V7310">
            <v>1846.9670958904089</v>
          </cell>
        </row>
        <row r="7311">
          <cell r="B7311">
            <v>34944</v>
          </cell>
          <cell r="C7311">
            <v>1</v>
          </cell>
          <cell r="D7311">
            <v>1</v>
          </cell>
          <cell r="Q7311">
            <v>2011</v>
          </cell>
          <cell r="R7311" t="str">
            <v>201111</v>
          </cell>
          <cell r="S7311">
            <v>40873</v>
          </cell>
          <cell r="T7311">
            <v>1948.48</v>
          </cell>
          <cell r="U7311">
            <v>1919.4749999999999</v>
          </cell>
          <cell r="V7311">
            <v>1846.9670958904089</v>
          </cell>
        </row>
        <row r="7312">
          <cell r="B7312">
            <v>34945</v>
          </cell>
          <cell r="C7312">
            <v>1</v>
          </cell>
          <cell r="D7312">
            <v>1</v>
          </cell>
          <cell r="Q7312">
            <v>2011</v>
          </cell>
          <cell r="R7312" t="str">
            <v>201111</v>
          </cell>
          <cell r="S7312">
            <v>40874</v>
          </cell>
          <cell r="T7312">
            <v>1948.48</v>
          </cell>
          <cell r="U7312">
            <v>1919.4749999999999</v>
          </cell>
          <cell r="V7312">
            <v>1846.9670958904089</v>
          </cell>
        </row>
        <row r="7313">
          <cell r="B7313">
            <v>34946</v>
          </cell>
          <cell r="C7313">
            <v>1</v>
          </cell>
          <cell r="D7313">
            <v>1</v>
          </cell>
          <cell r="Q7313">
            <v>2011</v>
          </cell>
          <cell r="R7313" t="str">
            <v>201111</v>
          </cell>
          <cell r="S7313">
            <v>40875</v>
          </cell>
          <cell r="T7313">
            <v>1948.48</v>
          </cell>
          <cell r="U7313">
            <v>1919.4749999999999</v>
          </cell>
          <cell r="V7313">
            <v>1846.9670958904089</v>
          </cell>
        </row>
        <row r="7314">
          <cell r="B7314">
            <v>34947</v>
          </cell>
          <cell r="C7314">
            <v>1</v>
          </cell>
          <cell r="D7314">
            <v>1</v>
          </cell>
          <cell r="Q7314">
            <v>2011</v>
          </cell>
          <cell r="R7314" t="str">
            <v>201111</v>
          </cell>
          <cell r="S7314">
            <v>40876</v>
          </cell>
          <cell r="T7314">
            <v>1946.28</v>
          </cell>
          <cell r="U7314">
            <v>1919.4749999999999</v>
          </cell>
          <cell r="V7314">
            <v>1846.9670958904089</v>
          </cell>
        </row>
        <row r="7315">
          <cell r="B7315">
            <v>34948</v>
          </cell>
          <cell r="C7315">
            <v>1</v>
          </cell>
          <cell r="D7315">
            <v>1</v>
          </cell>
          <cell r="Q7315">
            <v>2011</v>
          </cell>
          <cell r="R7315" t="str">
            <v>201111</v>
          </cell>
          <cell r="S7315">
            <v>40877</v>
          </cell>
          <cell r="T7315">
            <v>1967.18</v>
          </cell>
          <cell r="U7315">
            <v>1919.4749999999999</v>
          </cell>
          <cell r="V7315">
            <v>1846.9670958904089</v>
          </cell>
        </row>
        <row r="7316">
          <cell r="B7316">
            <v>34949</v>
          </cell>
          <cell r="C7316">
            <v>1</v>
          </cell>
          <cell r="D7316">
            <v>1</v>
          </cell>
          <cell r="Q7316">
            <v>2011</v>
          </cell>
          <cell r="R7316" t="str">
            <v>201112</v>
          </cell>
          <cell r="S7316">
            <v>40878</v>
          </cell>
          <cell r="T7316">
            <v>1948.51</v>
          </cell>
          <cell r="U7316">
            <v>1933.3512903225801</v>
          </cell>
          <cell r="V7316">
            <v>1846.9670958904089</v>
          </cell>
        </row>
        <row r="7317">
          <cell r="B7317">
            <v>34950</v>
          </cell>
          <cell r="C7317">
            <v>1</v>
          </cell>
          <cell r="D7317">
            <v>1</v>
          </cell>
          <cell r="Q7317">
            <v>2011</v>
          </cell>
          <cell r="R7317" t="str">
            <v>201112</v>
          </cell>
          <cell r="S7317">
            <v>40879</v>
          </cell>
          <cell r="T7317">
            <v>1949.56</v>
          </cell>
          <cell r="U7317">
            <v>1933.3512903225801</v>
          </cell>
          <cell r="V7317">
            <v>1846.9670958904089</v>
          </cell>
        </row>
        <row r="7318">
          <cell r="B7318">
            <v>34951</v>
          </cell>
          <cell r="C7318">
            <v>1</v>
          </cell>
          <cell r="D7318">
            <v>1</v>
          </cell>
          <cell r="Q7318">
            <v>2011</v>
          </cell>
          <cell r="R7318" t="str">
            <v>201112</v>
          </cell>
          <cell r="S7318">
            <v>40880</v>
          </cell>
          <cell r="T7318">
            <v>1938.83</v>
          </cell>
          <cell r="U7318">
            <v>1933.3512903225801</v>
          </cell>
          <cell r="V7318">
            <v>1846.9670958904089</v>
          </cell>
        </row>
        <row r="7319">
          <cell r="B7319">
            <v>34952</v>
          </cell>
          <cell r="C7319">
            <v>1</v>
          </cell>
          <cell r="D7319">
            <v>1</v>
          </cell>
          <cell r="Q7319">
            <v>2011</v>
          </cell>
          <cell r="R7319" t="str">
            <v>201112</v>
          </cell>
          <cell r="S7319">
            <v>40881</v>
          </cell>
          <cell r="T7319">
            <v>1938.83</v>
          </cell>
          <cell r="U7319">
            <v>1933.3512903225801</v>
          </cell>
          <cell r="V7319">
            <v>1846.9670958904089</v>
          </cell>
        </row>
        <row r="7320">
          <cell r="B7320">
            <v>34953</v>
          </cell>
          <cell r="C7320">
            <v>1</v>
          </cell>
          <cell r="D7320">
            <v>1</v>
          </cell>
          <cell r="Q7320">
            <v>2011</v>
          </cell>
          <cell r="R7320" t="str">
            <v>201112</v>
          </cell>
          <cell r="S7320">
            <v>40882</v>
          </cell>
          <cell r="T7320">
            <v>1938.83</v>
          </cell>
          <cell r="U7320">
            <v>1933.3512903225801</v>
          </cell>
          <cell r="V7320">
            <v>1846.9670958904089</v>
          </cell>
        </row>
        <row r="7321">
          <cell r="B7321">
            <v>34954</v>
          </cell>
          <cell r="C7321">
            <v>1</v>
          </cell>
          <cell r="D7321">
            <v>1</v>
          </cell>
          <cell r="Q7321">
            <v>2011</v>
          </cell>
          <cell r="R7321" t="str">
            <v>201112</v>
          </cell>
          <cell r="S7321">
            <v>40883</v>
          </cell>
          <cell r="T7321">
            <v>1936.29</v>
          </cell>
          <cell r="U7321">
            <v>1933.3512903225801</v>
          </cell>
          <cell r="V7321">
            <v>1846.9670958904089</v>
          </cell>
        </row>
        <row r="7322">
          <cell r="B7322">
            <v>34955</v>
          </cell>
          <cell r="C7322">
            <v>1</v>
          </cell>
          <cell r="D7322">
            <v>1</v>
          </cell>
          <cell r="Q7322">
            <v>2011</v>
          </cell>
          <cell r="R7322" t="str">
            <v>201112</v>
          </cell>
          <cell r="S7322">
            <v>40884</v>
          </cell>
          <cell r="T7322">
            <v>1936.11</v>
          </cell>
          <cell r="U7322">
            <v>1933.3512903225801</v>
          </cell>
          <cell r="V7322">
            <v>1846.9670958904089</v>
          </cell>
        </row>
        <row r="7323">
          <cell r="B7323">
            <v>34956</v>
          </cell>
          <cell r="C7323">
            <v>1</v>
          </cell>
          <cell r="D7323">
            <v>1</v>
          </cell>
          <cell r="Q7323">
            <v>2011</v>
          </cell>
          <cell r="R7323" t="str">
            <v>201112</v>
          </cell>
          <cell r="S7323">
            <v>40885</v>
          </cell>
          <cell r="T7323">
            <v>1930.57</v>
          </cell>
          <cell r="U7323">
            <v>1933.3512903225801</v>
          </cell>
          <cell r="V7323">
            <v>1846.9670958904089</v>
          </cell>
        </row>
        <row r="7324">
          <cell r="B7324">
            <v>34957</v>
          </cell>
          <cell r="C7324">
            <v>1</v>
          </cell>
          <cell r="D7324">
            <v>1</v>
          </cell>
          <cell r="Q7324">
            <v>2011</v>
          </cell>
          <cell r="R7324" t="str">
            <v>201112</v>
          </cell>
          <cell r="S7324">
            <v>40886</v>
          </cell>
          <cell r="T7324">
            <v>1930.57</v>
          </cell>
          <cell r="U7324">
            <v>1933.3512903225801</v>
          </cell>
          <cell r="V7324">
            <v>1846.9670958904089</v>
          </cell>
        </row>
        <row r="7325">
          <cell r="B7325">
            <v>34958</v>
          </cell>
          <cell r="C7325">
            <v>1</v>
          </cell>
          <cell r="D7325">
            <v>1</v>
          </cell>
          <cell r="Q7325">
            <v>2011</v>
          </cell>
          <cell r="R7325" t="str">
            <v>201112</v>
          </cell>
          <cell r="S7325">
            <v>40887</v>
          </cell>
          <cell r="T7325">
            <v>1927.1</v>
          </cell>
          <cell r="U7325">
            <v>1933.3512903225801</v>
          </cell>
          <cell r="V7325">
            <v>1846.9670958904089</v>
          </cell>
        </row>
        <row r="7326">
          <cell r="B7326">
            <v>34959</v>
          </cell>
          <cell r="C7326">
            <v>1</v>
          </cell>
          <cell r="D7326">
            <v>1</v>
          </cell>
          <cell r="Q7326">
            <v>2011</v>
          </cell>
          <cell r="R7326" t="str">
            <v>201112</v>
          </cell>
          <cell r="S7326">
            <v>40888</v>
          </cell>
          <cell r="T7326">
            <v>1927.1</v>
          </cell>
          <cell r="U7326">
            <v>1933.3512903225801</v>
          </cell>
          <cell r="V7326">
            <v>1846.9670958904089</v>
          </cell>
        </row>
        <row r="7327">
          <cell r="B7327">
            <v>34960</v>
          </cell>
          <cell r="C7327">
            <v>1</v>
          </cell>
          <cell r="D7327">
            <v>1</v>
          </cell>
          <cell r="Q7327">
            <v>2011</v>
          </cell>
          <cell r="R7327" t="str">
            <v>201112</v>
          </cell>
          <cell r="S7327">
            <v>40889</v>
          </cell>
          <cell r="T7327">
            <v>1927.1</v>
          </cell>
          <cell r="U7327">
            <v>1933.3512903225801</v>
          </cell>
          <cell r="V7327">
            <v>1846.9670958904089</v>
          </cell>
        </row>
        <row r="7328">
          <cell r="B7328">
            <v>34961</v>
          </cell>
          <cell r="C7328">
            <v>1</v>
          </cell>
          <cell r="D7328">
            <v>1</v>
          </cell>
          <cell r="Q7328">
            <v>2011</v>
          </cell>
          <cell r="R7328" t="str">
            <v>201112</v>
          </cell>
          <cell r="S7328">
            <v>40890</v>
          </cell>
          <cell r="T7328">
            <v>1932.3</v>
          </cell>
          <cell r="U7328">
            <v>1933.3512903225801</v>
          </cell>
          <cell r="V7328">
            <v>1846.9670958904089</v>
          </cell>
        </row>
        <row r="7329">
          <cell r="B7329">
            <v>34962</v>
          </cell>
          <cell r="C7329">
            <v>1</v>
          </cell>
          <cell r="D7329">
            <v>1</v>
          </cell>
          <cell r="Q7329">
            <v>2011</v>
          </cell>
          <cell r="R7329" t="str">
            <v>201112</v>
          </cell>
          <cell r="S7329">
            <v>40891</v>
          </cell>
          <cell r="T7329">
            <v>1929.01</v>
          </cell>
          <cell r="U7329">
            <v>1933.3512903225801</v>
          </cell>
          <cell r="V7329">
            <v>1846.9670958904089</v>
          </cell>
        </row>
        <row r="7330">
          <cell r="B7330">
            <v>34963</v>
          </cell>
          <cell r="C7330">
            <v>1</v>
          </cell>
          <cell r="D7330">
            <v>1</v>
          </cell>
          <cell r="Q7330">
            <v>2011</v>
          </cell>
          <cell r="R7330" t="str">
            <v>201112</v>
          </cell>
          <cell r="S7330">
            <v>40892</v>
          </cell>
          <cell r="T7330">
            <v>1937.6</v>
          </cell>
          <cell r="U7330">
            <v>1933.3512903225801</v>
          </cell>
          <cell r="V7330">
            <v>1846.9670958904089</v>
          </cell>
        </row>
        <row r="7331">
          <cell r="B7331">
            <v>34964</v>
          </cell>
          <cell r="C7331">
            <v>1</v>
          </cell>
          <cell r="D7331">
            <v>1</v>
          </cell>
          <cell r="Q7331">
            <v>2011</v>
          </cell>
          <cell r="R7331" t="str">
            <v>201112</v>
          </cell>
          <cell r="S7331">
            <v>40893</v>
          </cell>
          <cell r="T7331">
            <v>1935.96</v>
          </cell>
          <cell r="U7331">
            <v>1933.3512903225801</v>
          </cell>
          <cell r="V7331">
            <v>1846.9670958904089</v>
          </cell>
        </row>
        <row r="7332">
          <cell r="B7332">
            <v>34965</v>
          </cell>
          <cell r="C7332">
            <v>1</v>
          </cell>
          <cell r="D7332">
            <v>1</v>
          </cell>
          <cell r="Q7332">
            <v>2011</v>
          </cell>
          <cell r="R7332" t="str">
            <v>201112</v>
          </cell>
          <cell r="S7332">
            <v>40894</v>
          </cell>
          <cell r="T7332">
            <v>1935.64</v>
          </cell>
          <cell r="U7332">
            <v>1933.3512903225801</v>
          </cell>
          <cell r="V7332">
            <v>1846.9670958904089</v>
          </cell>
        </row>
        <row r="7333">
          <cell r="B7333">
            <v>34966</v>
          </cell>
          <cell r="C7333">
            <v>1</v>
          </cell>
          <cell r="D7333">
            <v>1</v>
          </cell>
          <cell r="Q7333">
            <v>2011</v>
          </cell>
          <cell r="R7333" t="str">
            <v>201112</v>
          </cell>
          <cell r="S7333">
            <v>40895</v>
          </cell>
          <cell r="T7333">
            <v>1935.64</v>
          </cell>
          <cell r="U7333">
            <v>1933.3512903225801</v>
          </cell>
          <cell r="V7333">
            <v>1846.9670958904089</v>
          </cell>
        </row>
        <row r="7334">
          <cell r="B7334">
            <v>34967</v>
          </cell>
          <cell r="C7334">
            <v>1</v>
          </cell>
          <cell r="D7334">
            <v>1</v>
          </cell>
          <cell r="Q7334">
            <v>2011</v>
          </cell>
          <cell r="R7334" t="str">
            <v>201112</v>
          </cell>
          <cell r="S7334">
            <v>40896</v>
          </cell>
          <cell r="T7334">
            <v>1935.64</v>
          </cell>
          <cell r="U7334">
            <v>1933.3512903225801</v>
          </cell>
          <cell r="V7334">
            <v>1846.9670958904089</v>
          </cell>
        </row>
        <row r="7335">
          <cell r="B7335">
            <v>34968</v>
          </cell>
          <cell r="C7335">
            <v>1</v>
          </cell>
          <cell r="D7335">
            <v>1</v>
          </cell>
          <cell r="Q7335">
            <v>2011</v>
          </cell>
          <cell r="R7335" t="str">
            <v>201112</v>
          </cell>
          <cell r="S7335">
            <v>40897</v>
          </cell>
          <cell r="T7335">
            <v>1939.39</v>
          </cell>
          <cell r="U7335">
            <v>1933.3512903225801</v>
          </cell>
          <cell r="V7335">
            <v>1846.9670958904089</v>
          </cell>
        </row>
        <row r="7336">
          <cell r="B7336">
            <v>34969</v>
          </cell>
          <cell r="C7336">
            <v>1</v>
          </cell>
          <cell r="D7336">
            <v>1</v>
          </cell>
          <cell r="Q7336">
            <v>2011</v>
          </cell>
          <cell r="R7336" t="str">
            <v>201112</v>
          </cell>
          <cell r="S7336">
            <v>40898</v>
          </cell>
          <cell r="T7336">
            <v>1932.08</v>
          </cell>
          <cell r="U7336">
            <v>1933.3512903225801</v>
          </cell>
          <cell r="V7336">
            <v>1846.9670958904089</v>
          </cell>
        </row>
        <row r="7337">
          <cell r="B7337">
            <v>34970</v>
          </cell>
          <cell r="C7337">
            <v>1</v>
          </cell>
          <cell r="D7337">
            <v>1</v>
          </cell>
          <cell r="Q7337">
            <v>2011</v>
          </cell>
          <cell r="R7337" t="str">
            <v>201112</v>
          </cell>
          <cell r="S7337">
            <v>40899</v>
          </cell>
          <cell r="T7337">
            <v>1935.72</v>
          </cell>
          <cell r="U7337">
            <v>1933.3512903225801</v>
          </cell>
          <cell r="V7337">
            <v>1846.9670958904089</v>
          </cell>
        </row>
        <row r="7338">
          <cell r="B7338">
            <v>34971</v>
          </cell>
          <cell r="C7338">
            <v>1</v>
          </cell>
          <cell r="D7338">
            <v>1</v>
          </cell>
          <cell r="Q7338">
            <v>2011</v>
          </cell>
          <cell r="R7338" t="str">
            <v>201112</v>
          </cell>
          <cell r="S7338">
            <v>40900</v>
          </cell>
          <cell r="T7338">
            <v>1927.71</v>
          </cell>
          <cell r="U7338">
            <v>1933.3512903225801</v>
          </cell>
          <cell r="V7338">
            <v>1846.9670958904089</v>
          </cell>
        </row>
        <row r="7339">
          <cell r="B7339">
            <v>34972</v>
          </cell>
          <cell r="C7339">
            <v>1</v>
          </cell>
          <cell r="D7339">
            <v>1</v>
          </cell>
          <cell r="Q7339">
            <v>2011</v>
          </cell>
          <cell r="R7339" t="str">
            <v>201112</v>
          </cell>
          <cell r="S7339">
            <v>40901</v>
          </cell>
          <cell r="T7339">
            <v>1920.93</v>
          </cell>
          <cell r="U7339">
            <v>1933.3512903225801</v>
          </cell>
          <cell r="V7339">
            <v>1846.9670958904089</v>
          </cell>
        </row>
        <row r="7340">
          <cell r="B7340">
            <v>34973</v>
          </cell>
          <cell r="C7340">
            <v>1</v>
          </cell>
          <cell r="D7340">
            <v>1</v>
          </cell>
          <cell r="Q7340">
            <v>2011</v>
          </cell>
          <cell r="R7340" t="str">
            <v>201112</v>
          </cell>
          <cell r="S7340">
            <v>40902</v>
          </cell>
          <cell r="T7340">
            <v>1920.93</v>
          </cell>
          <cell r="U7340">
            <v>1933.3512903225801</v>
          </cell>
          <cell r="V7340">
            <v>1846.9670958904089</v>
          </cell>
        </row>
        <row r="7341">
          <cell r="B7341">
            <v>34974</v>
          </cell>
          <cell r="C7341">
            <v>1</v>
          </cell>
          <cell r="D7341">
            <v>1</v>
          </cell>
          <cell r="Q7341">
            <v>2011</v>
          </cell>
          <cell r="R7341" t="str">
            <v>201112</v>
          </cell>
          <cell r="S7341">
            <v>40903</v>
          </cell>
          <cell r="T7341">
            <v>1920.93</v>
          </cell>
          <cell r="U7341">
            <v>1933.3512903225801</v>
          </cell>
          <cell r="V7341">
            <v>1846.9670958904089</v>
          </cell>
        </row>
        <row r="7342">
          <cell r="B7342">
            <v>34975</v>
          </cell>
          <cell r="C7342">
            <v>1</v>
          </cell>
          <cell r="D7342">
            <v>1</v>
          </cell>
          <cell r="Q7342">
            <v>2011</v>
          </cell>
          <cell r="R7342" t="str">
            <v>201112</v>
          </cell>
          <cell r="S7342">
            <v>40904</v>
          </cell>
          <cell r="T7342">
            <v>1920.93</v>
          </cell>
          <cell r="U7342">
            <v>1933.3512903225801</v>
          </cell>
          <cell r="V7342">
            <v>1846.9670958904089</v>
          </cell>
        </row>
        <row r="7343">
          <cell r="B7343">
            <v>34976</v>
          </cell>
          <cell r="C7343">
            <v>1</v>
          </cell>
          <cell r="D7343">
            <v>1</v>
          </cell>
          <cell r="Q7343">
            <v>2011</v>
          </cell>
          <cell r="R7343" t="str">
            <v>201112</v>
          </cell>
          <cell r="S7343">
            <v>40905</v>
          </cell>
          <cell r="T7343">
            <v>1920.16</v>
          </cell>
          <cell r="U7343">
            <v>1933.3512903225801</v>
          </cell>
          <cell r="V7343">
            <v>1846.9670958904089</v>
          </cell>
        </row>
        <row r="7344">
          <cell r="B7344">
            <v>34977</v>
          </cell>
          <cell r="C7344">
            <v>1</v>
          </cell>
          <cell r="D7344">
            <v>1</v>
          </cell>
          <cell r="Q7344">
            <v>2011</v>
          </cell>
          <cell r="R7344" t="str">
            <v>201112</v>
          </cell>
          <cell r="S7344">
            <v>40906</v>
          </cell>
          <cell r="T7344">
            <v>1938.52</v>
          </cell>
          <cell r="U7344">
            <v>1933.3512903225801</v>
          </cell>
          <cell r="V7344">
            <v>1846.9670958904089</v>
          </cell>
        </row>
        <row r="7345">
          <cell r="B7345">
            <v>34978</v>
          </cell>
          <cell r="C7345">
            <v>1</v>
          </cell>
          <cell r="D7345">
            <v>1</v>
          </cell>
          <cell r="Q7345">
            <v>2011</v>
          </cell>
          <cell r="R7345" t="str">
            <v>201112</v>
          </cell>
          <cell r="S7345">
            <v>40907</v>
          </cell>
          <cell r="T7345">
            <v>1942.7</v>
          </cell>
          <cell r="U7345">
            <v>1933.3512903225801</v>
          </cell>
          <cell r="V7345">
            <v>1846.9670958904089</v>
          </cell>
        </row>
        <row r="7346">
          <cell r="B7346">
            <v>34979</v>
          </cell>
          <cell r="C7346">
            <v>1</v>
          </cell>
          <cell r="D7346">
            <v>1</v>
          </cell>
          <cell r="Q7346">
            <v>2011</v>
          </cell>
          <cell r="R7346" t="str">
            <v>201112</v>
          </cell>
          <cell r="S7346">
            <v>40908</v>
          </cell>
          <cell r="T7346">
            <v>1942.7</v>
          </cell>
          <cell r="U7346">
            <v>1933.3512903225801</v>
          </cell>
          <cell r="V7346">
            <v>1846.9670958904089</v>
          </cell>
        </row>
        <row r="7347">
          <cell r="B7347">
            <v>34980</v>
          </cell>
          <cell r="C7347">
            <v>1</v>
          </cell>
          <cell r="D7347">
            <v>1</v>
          </cell>
          <cell r="Q7347">
            <v>2012</v>
          </cell>
          <cell r="R7347" t="str">
            <v>20121</v>
          </cell>
          <cell r="S7347">
            <v>40909</v>
          </cell>
          <cell r="T7347">
            <v>1942.7</v>
          </cell>
          <cell r="U7347">
            <v>1853.2822580645166</v>
          </cell>
          <cell r="V7347">
            <v>1797.7857650273229</v>
          </cell>
        </row>
        <row r="7348">
          <cell r="B7348">
            <v>34981</v>
          </cell>
          <cell r="C7348">
            <v>1</v>
          </cell>
          <cell r="D7348">
            <v>1</v>
          </cell>
          <cell r="Q7348">
            <v>2012</v>
          </cell>
          <cell r="R7348" t="str">
            <v>20121</v>
          </cell>
          <cell r="S7348">
            <v>40910</v>
          </cell>
          <cell r="T7348">
            <v>1942.7</v>
          </cell>
          <cell r="U7348">
            <v>1853.2822580645166</v>
          </cell>
          <cell r="V7348">
            <v>1797.7857650273229</v>
          </cell>
        </row>
        <row r="7349">
          <cell r="B7349">
            <v>34982</v>
          </cell>
          <cell r="C7349">
            <v>1</v>
          </cell>
          <cell r="D7349">
            <v>1</v>
          </cell>
          <cell r="Q7349">
            <v>2012</v>
          </cell>
          <cell r="R7349" t="str">
            <v>20121</v>
          </cell>
          <cell r="S7349">
            <v>40911</v>
          </cell>
          <cell r="T7349">
            <v>1942.7</v>
          </cell>
          <cell r="U7349">
            <v>1853.2822580645166</v>
          </cell>
          <cell r="V7349">
            <v>1797.7857650273229</v>
          </cell>
        </row>
        <row r="7350">
          <cell r="B7350">
            <v>34983</v>
          </cell>
          <cell r="C7350">
            <v>1</v>
          </cell>
          <cell r="D7350">
            <v>1</v>
          </cell>
          <cell r="Q7350">
            <v>2012</v>
          </cell>
          <cell r="R7350" t="str">
            <v>20121</v>
          </cell>
          <cell r="S7350">
            <v>40912</v>
          </cell>
          <cell r="T7350">
            <v>1915.02</v>
          </cell>
          <cell r="U7350">
            <v>1853.2822580645166</v>
          </cell>
          <cell r="V7350">
            <v>1797.7857650273229</v>
          </cell>
        </row>
        <row r="7351">
          <cell r="B7351">
            <v>34984</v>
          </cell>
          <cell r="C7351">
            <v>1</v>
          </cell>
          <cell r="D7351">
            <v>1</v>
          </cell>
          <cell r="Q7351">
            <v>2012</v>
          </cell>
          <cell r="R7351" t="str">
            <v>20121</v>
          </cell>
          <cell r="S7351">
            <v>40913</v>
          </cell>
          <cell r="T7351">
            <v>1898.24</v>
          </cell>
          <cell r="U7351">
            <v>1853.2822580645166</v>
          </cell>
          <cell r="V7351">
            <v>1797.7857650273229</v>
          </cell>
        </row>
        <row r="7352">
          <cell r="B7352">
            <v>34985</v>
          </cell>
          <cell r="C7352">
            <v>1</v>
          </cell>
          <cell r="D7352">
            <v>1</v>
          </cell>
          <cell r="Q7352">
            <v>2012</v>
          </cell>
          <cell r="R7352" t="str">
            <v>20121</v>
          </cell>
          <cell r="S7352">
            <v>40914</v>
          </cell>
          <cell r="T7352">
            <v>1884.44</v>
          </cell>
          <cell r="U7352">
            <v>1853.2822580645166</v>
          </cell>
          <cell r="V7352">
            <v>1797.7857650273229</v>
          </cell>
        </row>
        <row r="7353">
          <cell r="B7353">
            <v>34986</v>
          </cell>
          <cell r="C7353">
            <v>1</v>
          </cell>
          <cell r="D7353">
            <v>1</v>
          </cell>
          <cell r="Q7353">
            <v>2012</v>
          </cell>
          <cell r="R7353" t="str">
            <v>20121</v>
          </cell>
          <cell r="S7353">
            <v>40915</v>
          </cell>
          <cell r="T7353">
            <v>1884.47</v>
          </cell>
          <cell r="U7353">
            <v>1853.2822580645166</v>
          </cell>
          <cell r="V7353">
            <v>1797.7857650273229</v>
          </cell>
        </row>
        <row r="7354">
          <cell r="B7354">
            <v>34987</v>
          </cell>
          <cell r="C7354">
            <v>1</v>
          </cell>
          <cell r="D7354">
            <v>1</v>
          </cell>
          <cell r="Q7354">
            <v>2012</v>
          </cell>
          <cell r="R7354" t="str">
            <v>20121</v>
          </cell>
          <cell r="S7354">
            <v>40916</v>
          </cell>
          <cell r="T7354">
            <v>1884.47</v>
          </cell>
          <cell r="U7354">
            <v>1853.2822580645166</v>
          </cell>
          <cell r="V7354">
            <v>1797.7857650273229</v>
          </cell>
        </row>
        <row r="7355">
          <cell r="B7355">
            <v>34988</v>
          </cell>
          <cell r="C7355">
            <v>1</v>
          </cell>
          <cell r="D7355">
            <v>1</v>
          </cell>
          <cell r="Q7355">
            <v>2012</v>
          </cell>
          <cell r="R7355" t="str">
            <v>20121</v>
          </cell>
          <cell r="S7355">
            <v>40917</v>
          </cell>
          <cell r="T7355">
            <v>1884.47</v>
          </cell>
          <cell r="U7355">
            <v>1853.2822580645166</v>
          </cell>
          <cell r="V7355">
            <v>1797.7857650273229</v>
          </cell>
        </row>
        <row r="7356">
          <cell r="B7356">
            <v>34989</v>
          </cell>
          <cell r="C7356">
            <v>1</v>
          </cell>
          <cell r="D7356">
            <v>1</v>
          </cell>
          <cell r="Q7356">
            <v>2012</v>
          </cell>
          <cell r="R7356" t="str">
            <v>20121</v>
          </cell>
          <cell r="S7356">
            <v>40918</v>
          </cell>
          <cell r="T7356">
            <v>1884.47</v>
          </cell>
          <cell r="U7356">
            <v>1853.2822580645166</v>
          </cell>
          <cell r="V7356">
            <v>1797.7857650273229</v>
          </cell>
        </row>
        <row r="7357">
          <cell r="B7357">
            <v>34990</v>
          </cell>
          <cell r="C7357">
            <v>1</v>
          </cell>
          <cell r="D7357">
            <v>1</v>
          </cell>
          <cell r="Q7357">
            <v>2012</v>
          </cell>
          <cell r="R7357" t="str">
            <v>20121</v>
          </cell>
          <cell r="S7357">
            <v>40919</v>
          </cell>
          <cell r="T7357">
            <v>1865.07</v>
          </cell>
          <cell r="U7357">
            <v>1853.2822580645166</v>
          </cell>
          <cell r="V7357">
            <v>1797.7857650273229</v>
          </cell>
        </row>
        <row r="7358">
          <cell r="B7358">
            <v>34991</v>
          </cell>
          <cell r="C7358">
            <v>1</v>
          </cell>
          <cell r="D7358">
            <v>1</v>
          </cell>
          <cell r="Q7358">
            <v>2012</v>
          </cell>
          <cell r="R7358" t="str">
            <v>20121</v>
          </cell>
          <cell r="S7358">
            <v>40920</v>
          </cell>
          <cell r="T7358">
            <v>1854.17</v>
          </cell>
          <cell r="U7358">
            <v>1853.2822580645166</v>
          </cell>
          <cell r="V7358">
            <v>1797.7857650273229</v>
          </cell>
        </row>
        <row r="7359">
          <cell r="B7359">
            <v>34992</v>
          </cell>
          <cell r="C7359">
            <v>1</v>
          </cell>
          <cell r="D7359">
            <v>1</v>
          </cell>
          <cell r="Q7359">
            <v>2012</v>
          </cell>
          <cell r="R7359" t="str">
            <v>20121</v>
          </cell>
          <cell r="S7359">
            <v>40921</v>
          </cell>
          <cell r="T7359">
            <v>1842.47</v>
          </cell>
          <cell r="U7359">
            <v>1853.2822580645166</v>
          </cell>
          <cell r="V7359">
            <v>1797.7857650273229</v>
          </cell>
        </row>
        <row r="7360">
          <cell r="B7360">
            <v>34993</v>
          </cell>
          <cell r="C7360">
            <v>1</v>
          </cell>
          <cell r="D7360">
            <v>1</v>
          </cell>
          <cell r="Q7360">
            <v>2012</v>
          </cell>
          <cell r="R7360" t="str">
            <v>20121</v>
          </cell>
          <cell r="S7360">
            <v>40922</v>
          </cell>
          <cell r="T7360">
            <v>1841.31</v>
          </cell>
          <cell r="U7360">
            <v>1853.2822580645166</v>
          </cell>
          <cell r="V7360">
            <v>1797.7857650273229</v>
          </cell>
        </row>
        <row r="7361">
          <cell r="B7361">
            <v>34994</v>
          </cell>
          <cell r="C7361">
            <v>1</v>
          </cell>
          <cell r="D7361">
            <v>1</v>
          </cell>
          <cell r="Q7361">
            <v>2012</v>
          </cell>
          <cell r="R7361" t="str">
            <v>20121</v>
          </cell>
          <cell r="S7361">
            <v>40923</v>
          </cell>
          <cell r="T7361">
            <v>1841.31</v>
          </cell>
          <cell r="U7361">
            <v>1853.2822580645166</v>
          </cell>
          <cell r="V7361">
            <v>1797.7857650273229</v>
          </cell>
        </row>
        <row r="7362">
          <cell r="B7362">
            <v>34995</v>
          </cell>
          <cell r="C7362">
            <v>1</v>
          </cell>
          <cell r="D7362">
            <v>1</v>
          </cell>
          <cell r="Q7362">
            <v>2012</v>
          </cell>
          <cell r="R7362" t="str">
            <v>20121</v>
          </cell>
          <cell r="S7362">
            <v>40924</v>
          </cell>
          <cell r="T7362">
            <v>1841.31</v>
          </cell>
          <cell r="U7362">
            <v>1853.2822580645166</v>
          </cell>
          <cell r="V7362">
            <v>1797.7857650273229</v>
          </cell>
        </row>
        <row r="7363">
          <cell r="B7363">
            <v>34996</v>
          </cell>
          <cell r="C7363">
            <v>1</v>
          </cell>
          <cell r="D7363">
            <v>1</v>
          </cell>
          <cell r="Q7363">
            <v>2012</v>
          </cell>
          <cell r="R7363" t="str">
            <v>20121</v>
          </cell>
          <cell r="S7363">
            <v>40925</v>
          </cell>
          <cell r="T7363">
            <v>1841.31</v>
          </cell>
          <cell r="U7363">
            <v>1853.2822580645166</v>
          </cell>
          <cell r="V7363">
            <v>1797.7857650273229</v>
          </cell>
        </row>
        <row r="7364">
          <cell r="B7364">
            <v>34997</v>
          </cell>
          <cell r="C7364">
            <v>1</v>
          </cell>
          <cell r="D7364">
            <v>1</v>
          </cell>
          <cell r="Q7364">
            <v>2012</v>
          </cell>
          <cell r="R7364" t="str">
            <v>20121</v>
          </cell>
          <cell r="S7364">
            <v>40926</v>
          </cell>
          <cell r="T7364">
            <v>1836.34</v>
          </cell>
          <cell r="U7364">
            <v>1853.2822580645166</v>
          </cell>
          <cell r="V7364">
            <v>1797.7857650273229</v>
          </cell>
        </row>
        <row r="7365">
          <cell r="B7365">
            <v>34998</v>
          </cell>
          <cell r="C7365">
            <v>1</v>
          </cell>
          <cell r="D7365">
            <v>1</v>
          </cell>
          <cell r="Q7365">
            <v>2012</v>
          </cell>
          <cell r="R7365" t="str">
            <v>20121</v>
          </cell>
          <cell r="S7365">
            <v>40927</v>
          </cell>
          <cell r="T7365">
            <v>1827.24</v>
          </cell>
          <cell r="U7365">
            <v>1853.2822580645166</v>
          </cell>
          <cell r="V7365">
            <v>1797.7857650273229</v>
          </cell>
        </row>
        <row r="7366">
          <cell r="B7366">
            <v>34999</v>
          </cell>
          <cell r="C7366">
            <v>1</v>
          </cell>
          <cell r="D7366">
            <v>1</v>
          </cell>
          <cell r="Q7366">
            <v>2012</v>
          </cell>
          <cell r="R7366" t="str">
            <v>20121</v>
          </cell>
          <cell r="S7366">
            <v>40928</v>
          </cell>
          <cell r="T7366">
            <v>1821.86</v>
          </cell>
          <cell r="U7366">
            <v>1853.2822580645166</v>
          </cell>
          <cell r="V7366">
            <v>1797.7857650273229</v>
          </cell>
        </row>
        <row r="7367">
          <cell r="B7367">
            <v>35000</v>
          </cell>
          <cell r="C7367">
            <v>1</v>
          </cell>
          <cell r="D7367">
            <v>1</v>
          </cell>
          <cell r="Q7367">
            <v>2012</v>
          </cell>
          <cell r="R7367" t="str">
            <v>20121</v>
          </cell>
          <cell r="S7367">
            <v>40929</v>
          </cell>
          <cell r="T7367">
            <v>1828.75</v>
          </cell>
          <cell r="U7367">
            <v>1853.2822580645166</v>
          </cell>
          <cell r="V7367">
            <v>1797.7857650273229</v>
          </cell>
        </row>
        <row r="7368">
          <cell r="B7368">
            <v>35001</v>
          </cell>
          <cell r="C7368">
            <v>1</v>
          </cell>
          <cell r="D7368">
            <v>1</v>
          </cell>
          <cell r="Q7368">
            <v>2012</v>
          </cell>
          <cell r="R7368" t="str">
            <v>20121</v>
          </cell>
          <cell r="S7368">
            <v>40930</v>
          </cell>
          <cell r="T7368">
            <v>1828.75</v>
          </cell>
          <cell r="U7368">
            <v>1853.2822580645166</v>
          </cell>
          <cell r="V7368">
            <v>1797.7857650273229</v>
          </cell>
        </row>
        <row r="7369">
          <cell r="B7369">
            <v>35002</v>
          </cell>
          <cell r="C7369">
            <v>1</v>
          </cell>
          <cell r="D7369">
            <v>1</v>
          </cell>
          <cell r="Q7369">
            <v>2012</v>
          </cell>
          <cell r="R7369" t="str">
            <v>20121</v>
          </cell>
          <cell r="S7369">
            <v>40931</v>
          </cell>
          <cell r="T7369">
            <v>1828.75</v>
          </cell>
          <cell r="U7369">
            <v>1853.2822580645166</v>
          </cell>
          <cell r="V7369">
            <v>1797.7857650273229</v>
          </cell>
        </row>
        <row r="7370">
          <cell r="B7370">
            <v>35003</v>
          </cell>
          <cell r="C7370">
            <v>1</v>
          </cell>
          <cell r="D7370">
            <v>1</v>
          </cell>
          <cell r="Q7370">
            <v>2012</v>
          </cell>
          <cell r="R7370" t="str">
            <v>20121</v>
          </cell>
          <cell r="S7370">
            <v>40932</v>
          </cell>
          <cell r="T7370">
            <v>1811.55</v>
          </cell>
          <cell r="U7370">
            <v>1853.2822580645166</v>
          </cell>
          <cell r="V7370">
            <v>1797.7857650273229</v>
          </cell>
        </row>
        <row r="7371">
          <cell r="B7371">
            <v>35004</v>
          </cell>
          <cell r="C7371">
            <v>1</v>
          </cell>
          <cell r="D7371">
            <v>1</v>
          </cell>
          <cell r="Q7371">
            <v>2012</v>
          </cell>
          <cell r="R7371" t="str">
            <v>20121</v>
          </cell>
          <cell r="S7371">
            <v>40933</v>
          </cell>
          <cell r="T7371">
            <v>1814.58</v>
          </cell>
          <cell r="U7371">
            <v>1853.2822580645166</v>
          </cell>
          <cell r="V7371">
            <v>1797.7857650273229</v>
          </cell>
        </row>
        <row r="7372">
          <cell r="B7372">
            <v>35005</v>
          </cell>
          <cell r="C7372">
            <v>1</v>
          </cell>
          <cell r="D7372">
            <v>1</v>
          </cell>
          <cell r="Q7372">
            <v>2012</v>
          </cell>
          <cell r="R7372" t="str">
            <v>20121</v>
          </cell>
          <cell r="S7372">
            <v>40934</v>
          </cell>
          <cell r="T7372">
            <v>1814.69</v>
          </cell>
          <cell r="U7372">
            <v>1853.2822580645166</v>
          </cell>
          <cell r="V7372">
            <v>1797.7857650273229</v>
          </cell>
        </row>
        <row r="7373">
          <cell r="B7373">
            <v>35006</v>
          </cell>
          <cell r="C7373">
            <v>1</v>
          </cell>
          <cell r="D7373">
            <v>1</v>
          </cell>
          <cell r="Q7373">
            <v>2012</v>
          </cell>
          <cell r="R7373" t="str">
            <v>20121</v>
          </cell>
          <cell r="S7373">
            <v>40935</v>
          </cell>
          <cell r="T7373">
            <v>1801.88</v>
          </cell>
          <cell r="U7373">
            <v>1853.2822580645166</v>
          </cell>
          <cell r="V7373">
            <v>1797.7857650273229</v>
          </cell>
        </row>
        <row r="7374">
          <cell r="B7374">
            <v>35007</v>
          </cell>
          <cell r="C7374">
            <v>1</v>
          </cell>
          <cell r="D7374">
            <v>1</v>
          </cell>
          <cell r="Q7374">
            <v>2012</v>
          </cell>
          <cell r="R7374" t="str">
            <v>20121</v>
          </cell>
          <cell r="S7374">
            <v>40936</v>
          </cell>
          <cell r="T7374">
            <v>1810.55</v>
          </cell>
          <cell r="U7374">
            <v>1853.2822580645166</v>
          </cell>
          <cell r="V7374">
            <v>1797.7857650273229</v>
          </cell>
        </row>
        <row r="7375">
          <cell r="B7375">
            <v>35008</v>
          </cell>
          <cell r="C7375">
            <v>1</v>
          </cell>
          <cell r="D7375">
            <v>1</v>
          </cell>
          <cell r="Q7375">
            <v>2012</v>
          </cell>
          <cell r="R7375" t="str">
            <v>20121</v>
          </cell>
          <cell r="S7375">
            <v>40937</v>
          </cell>
          <cell r="T7375">
            <v>1810.55</v>
          </cell>
          <cell r="U7375">
            <v>1853.2822580645166</v>
          </cell>
          <cell r="V7375">
            <v>1797.7857650273229</v>
          </cell>
        </row>
        <row r="7376">
          <cell r="B7376">
            <v>35009</v>
          </cell>
          <cell r="C7376">
            <v>1</v>
          </cell>
          <cell r="D7376">
            <v>1</v>
          </cell>
          <cell r="Q7376">
            <v>2012</v>
          </cell>
          <cell r="R7376" t="str">
            <v>20121</v>
          </cell>
          <cell r="S7376">
            <v>40938</v>
          </cell>
          <cell r="T7376">
            <v>1810.55</v>
          </cell>
          <cell r="U7376">
            <v>1853.2822580645166</v>
          </cell>
          <cell r="V7376">
            <v>1797.7857650273229</v>
          </cell>
        </row>
        <row r="7377">
          <cell r="B7377">
            <v>35010</v>
          </cell>
          <cell r="C7377">
            <v>1</v>
          </cell>
          <cell r="D7377">
            <v>1</v>
          </cell>
          <cell r="Q7377">
            <v>2012</v>
          </cell>
          <cell r="R7377" t="str">
            <v>20121</v>
          </cell>
          <cell r="S7377">
            <v>40939</v>
          </cell>
          <cell r="T7377">
            <v>1815.08</v>
          </cell>
          <cell r="U7377">
            <v>1853.2822580645166</v>
          </cell>
          <cell r="V7377">
            <v>1797.7857650273229</v>
          </cell>
        </row>
        <row r="7378">
          <cell r="B7378">
            <v>35011</v>
          </cell>
          <cell r="C7378">
            <v>1</v>
          </cell>
          <cell r="D7378">
            <v>1</v>
          </cell>
          <cell r="Q7378">
            <v>2012</v>
          </cell>
          <cell r="R7378" t="str">
            <v>20122</v>
          </cell>
          <cell r="S7378">
            <v>40940</v>
          </cell>
          <cell r="T7378">
            <v>1805.98</v>
          </cell>
          <cell r="U7378">
            <v>1782.7548275862066</v>
          </cell>
          <cell r="V7378">
            <v>1797.7857650273229</v>
          </cell>
        </row>
        <row r="7379">
          <cell r="B7379">
            <v>35012</v>
          </cell>
          <cell r="C7379">
            <v>1</v>
          </cell>
          <cell r="D7379">
            <v>1</v>
          </cell>
          <cell r="Q7379">
            <v>2012</v>
          </cell>
          <cell r="R7379" t="str">
            <v>20122</v>
          </cell>
          <cell r="S7379">
            <v>40941</v>
          </cell>
          <cell r="T7379">
            <v>1797.68</v>
          </cell>
          <cell r="U7379">
            <v>1782.7548275862066</v>
          </cell>
          <cell r="V7379">
            <v>1797.7857650273229</v>
          </cell>
        </row>
        <row r="7380">
          <cell r="B7380">
            <v>35013</v>
          </cell>
          <cell r="C7380">
            <v>1</v>
          </cell>
          <cell r="D7380">
            <v>1</v>
          </cell>
          <cell r="Q7380">
            <v>2012</v>
          </cell>
          <cell r="R7380" t="str">
            <v>20122</v>
          </cell>
          <cell r="S7380">
            <v>40942</v>
          </cell>
          <cell r="T7380">
            <v>1795.55</v>
          </cell>
          <cell r="U7380">
            <v>1782.7548275862066</v>
          </cell>
          <cell r="V7380">
            <v>1797.7857650273229</v>
          </cell>
        </row>
        <row r="7381">
          <cell r="B7381">
            <v>35014</v>
          </cell>
          <cell r="C7381">
            <v>1</v>
          </cell>
          <cell r="D7381">
            <v>1</v>
          </cell>
          <cell r="Q7381">
            <v>2012</v>
          </cell>
          <cell r="R7381" t="str">
            <v>20122</v>
          </cell>
          <cell r="S7381">
            <v>40943</v>
          </cell>
          <cell r="T7381">
            <v>1784.77</v>
          </cell>
          <cell r="U7381">
            <v>1782.7548275862066</v>
          </cell>
          <cell r="V7381">
            <v>1797.7857650273229</v>
          </cell>
        </row>
        <row r="7382">
          <cell r="B7382">
            <v>35015</v>
          </cell>
          <cell r="C7382">
            <v>1</v>
          </cell>
          <cell r="D7382">
            <v>1</v>
          </cell>
          <cell r="Q7382">
            <v>2012</v>
          </cell>
          <cell r="R7382" t="str">
            <v>20122</v>
          </cell>
          <cell r="S7382">
            <v>40944</v>
          </cell>
          <cell r="T7382">
            <v>1784.77</v>
          </cell>
          <cell r="U7382">
            <v>1782.7548275862066</v>
          </cell>
          <cell r="V7382">
            <v>1797.7857650273229</v>
          </cell>
        </row>
        <row r="7383">
          <cell r="B7383">
            <v>35016</v>
          </cell>
          <cell r="C7383">
            <v>1</v>
          </cell>
          <cell r="D7383">
            <v>1</v>
          </cell>
          <cell r="Q7383">
            <v>2012</v>
          </cell>
          <cell r="R7383" t="str">
            <v>20122</v>
          </cell>
          <cell r="S7383">
            <v>40945</v>
          </cell>
          <cell r="T7383">
            <v>1784.77</v>
          </cell>
          <cell r="U7383">
            <v>1782.7548275862066</v>
          </cell>
          <cell r="V7383">
            <v>1797.7857650273229</v>
          </cell>
        </row>
        <row r="7384">
          <cell r="B7384">
            <v>35017</v>
          </cell>
          <cell r="C7384">
            <v>1</v>
          </cell>
          <cell r="D7384">
            <v>1</v>
          </cell>
          <cell r="Q7384">
            <v>2012</v>
          </cell>
          <cell r="R7384" t="str">
            <v>20122</v>
          </cell>
          <cell r="S7384">
            <v>40946</v>
          </cell>
          <cell r="T7384">
            <v>1787.96</v>
          </cell>
          <cell r="U7384">
            <v>1782.7548275862066</v>
          </cell>
          <cell r="V7384">
            <v>1797.7857650273229</v>
          </cell>
        </row>
        <row r="7385">
          <cell r="B7385">
            <v>35018</v>
          </cell>
          <cell r="C7385">
            <v>1</v>
          </cell>
          <cell r="D7385">
            <v>1</v>
          </cell>
          <cell r="Q7385">
            <v>2012</v>
          </cell>
          <cell r="R7385" t="str">
            <v>20122</v>
          </cell>
          <cell r="S7385">
            <v>40947</v>
          </cell>
          <cell r="T7385">
            <v>1783.34</v>
          </cell>
          <cell r="U7385">
            <v>1782.7548275862066</v>
          </cell>
          <cell r="V7385">
            <v>1797.7857650273229</v>
          </cell>
        </row>
        <row r="7386">
          <cell r="B7386">
            <v>35019</v>
          </cell>
          <cell r="C7386">
            <v>1</v>
          </cell>
          <cell r="D7386">
            <v>1</v>
          </cell>
          <cell r="Q7386">
            <v>2012</v>
          </cell>
          <cell r="R7386" t="str">
            <v>20122</v>
          </cell>
          <cell r="S7386">
            <v>40948</v>
          </cell>
          <cell r="T7386">
            <v>1778.9</v>
          </cell>
          <cell r="U7386">
            <v>1782.7548275862066</v>
          </cell>
          <cell r="V7386">
            <v>1797.7857650273229</v>
          </cell>
        </row>
        <row r="7387">
          <cell r="B7387">
            <v>35020</v>
          </cell>
          <cell r="C7387">
            <v>1</v>
          </cell>
          <cell r="D7387">
            <v>1</v>
          </cell>
          <cell r="Q7387">
            <v>2012</v>
          </cell>
          <cell r="R7387" t="str">
            <v>20122</v>
          </cell>
          <cell r="S7387">
            <v>40949</v>
          </cell>
          <cell r="T7387">
            <v>1774.96</v>
          </cell>
          <cell r="U7387">
            <v>1782.7548275862066</v>
          </cell>
          <cell r="V7387">
            <v>1797.7857650273229</v>
          </cell>
        </row>
        <row r="7388">
          <cell r="B7388">
            <v>35021</v>
          </cell>
          <cell r="C7388">
            <v>1</v>
          </cell>
          <cell r="D7388">
            <v>1</v>
          </cell>
          <cell r="Q7388">
            <v>2012</v>
          </cell>
          <cell r="R7388" t="str">
            <v>20122</v>
          </cell>
          <cell r="S7388">
            <v>40950</v>
          </cell>
          <cell r="T7388">
            <v>1785.59</v>
          </cell>
          <cell r="U7388">
            <v>1782.7548275862066</v>
          </cell>
          <cell r="V7388">
            <v>1797.7857650273229</v>
          </cell>
        </row>
        <row r="7389">
          <cell r="B7389">
            <v>35022</v>
          </cell>
          <cell r="C7389">
            <v>1</v>
          </cell>
          <cell r="D7389">
            <v>1</v>
          </cell>
          <cell r="Q7389">
            <v>2012</v>
          </cell>
          <cell r="R7389" t="str">
            <v>20122</v>
          </cell>
          <cell r="S7389">
            <v>40951</v>
          </cell>
          <cell r="T7389">
            <v>1785.59</v>
          </cell>
          <cell r="U7389">
            <v>1782.7548275862066</v>
          </cell>
          <cell r="V7389">
            <v>1797.7857650273229</v>
          </cell>
        </row>
        <row r="7390">
          <cell r="B7390">
            <v>35023</v>
          </cell>
          <cell r="C7390">
            <v>1</v>
          </cell>
          <cell r="D7390">
            <v>1</v>
          </cell>
          <cell r="Q7390">
            <v>2012</v>
          </cell>
          <cell r="R7390" t="str">
            <v>20122</v>
          </cell>
          <cell r="S7390">
            <v>40952</v>
          </cell>
          <cell r="T7390">
            <v>1785.59</v>
          </cell>
          <cell r="U7390">
            <v>1782.7548275862066</v>
          </cell>
          <cell r="V7390">
            <v>1797.7857650273229</v>
          </cell>
        </row>
        <row r="7391">
          <cell r="B7391">
            <v>35024</v>
          </cell>
          <cell r="C7391">
            <v>1</v>
          </cell>
          <cell r="D7391">
            <v>1</v>
          </cell>
          <cell r="Q7391">
            <v>2012</v>
          </cell>
          <cell r="R7391" t="str">
            <v>20122</v>
          </cell>
          <cell r="S7391">
            <v>40953</v>
          </cell>
          <cell r="T7391">
            <v>1778.12</v>
          </cell>
          <cell r="U7391">
            <v>1782.7548275862066</v>
          </cell>
          <cell r="V7391">
            <v>1797.7857650273229</v>
          </cell>
        </row>
        <row r="7392">
          <cell r="B7392">
            <v>35025</v>
          </cell>
          <cell r="C7392">
            <v>1</v>
          </cell>
          <cell r="D7392">
            <v>1</v>
          </cell>
          <cell r="Q7392">
            <v>2012</v>
          </cell>
          <cell r="R7392" t="str">
            <v>20122</v>
          </cell>
          <cell r="S7392">
            <v>40954</v>
          </cell>
          <cell r="T7392">
            <v>1785.24</v>
          </cell>
          <cell r="U7392">
            <v>1782.7548275862066</v>
          </cell>
          <cell r="V7392">
            <v>1797.7857650273229</v>
          </cell>
        </row>
        <row r="7393">
          <cell r="B7393">
            <v>35026</v>
          </cell>
          <cell r="C7393">
            <v>1</v>
          </cell>
          <cell r="D7393">
            <v>1</v>
          </cell>
          <cell r="Q7393">
            <v>2012</v>
          </cell>
          <cell r="R7393" t="str">
            <v>20122</v>
          </cell>
          <cell r="S7393">
            <v>40955</v>
          </cell>
          <cell r="T7393">
            <v>1791.29</v>
          </cell>
          <cell r="U7393">
            <v>1782.7548275862066</v>
          </cell>
          <cell r="V7393">
            <v>1797.7857650273229</v>
          </cell>
        </row>
        <row r="7394">
          <cell r="B7394">
            <v>35027</v>
          </cell>
          <cell r="C7394">
            <v>1</v>
          </cell>
          <cell r="D7394">
            <v>1</v>
          </cell>
          <cell r="Q7394">
            <v>2012</v>
          </cell>
          <cell r="R7394" t="str">
            <v>20122</v>
          </cell>
          <cell r="S7394">
            <v>40956</v>
          </cell>
          <cell r="T7394">
            <v>1792.92</v>
          </cell>
          <cell r="U7394">
            <v>1782.7548275862066</v>
          </cell>
          <cell r="V7394">
            <v>1797.7857650273229</v>
          </cell>
        </row>
        <row r="7395">
          <cell r="B7395">
            <v>35028</v>
          </cell>
          <cell r="C7395">
            <v>1</v>
          </cell>
          <cell r="D7395">
            <v>1</v>
          </cell>
          <cell r="Q7395">
            <v>2012</v>
          </cell>
          <cell r="R7395" t="str">
            <v>20122</v>
          </cell>
          <cell r="S7395">
            <v>40957</v>
          </cell>
          <cell r="T7395">
            <v>1779.81</v>
          </cell>
          <cell r="U7395">
            <v>1782.7548275862066</v>
          </cell>
          <cell r="V7395">
            <v>1797.7857650273229</v>
          </cell>
        </row>
        <row r="7396">
          <cell r="B7396">
            <v>35029</v>
          </cell>
          <cell r="C7396">
            <v>1</v>
          </cell>
          <cell r="D7396">
            <v>1</v>
          </cell>
          <cell r="Q7396">
            <v>2012</v>
          </cell>
          <cell r="R7396" t="str">
            <v>20122</v>
          </cell>
          <cell r="S7396">
            <v>40958</v>
          </cell>
          <cell r="T7396">
            <v>1779.81</v>
          </cell>
          <cell r="U7396">
            <v>1782.7548275862066</v>
          </cell>
          <cell r="V7396">
            <v>1797.7857650273229</v>
          </cell>
        </row>
        <row r="7397">
          <cell r="B7397">
            <v>35030</v>
          </cell>
          <cell r="C7397">
            <v>1</v>
          </cell>
          <cell r="D7397">
            <v>1</v>
          </cell>
          <cell r="Q7397">
            <v>2012</v>
          </cell>
          <cell r="R7397" t="str">
            <v>20122</v>
          </cell>
          <cell r="S7397">
            <v>40959</v>
          </cell>
          <cell r="T7397">
            <v>1779.81</v>
          </cell>
          <cell r="U7397">
            <v>1782.7548275862066</v>
          </cell>
          <cell r="V7397">
            <v>1797.7857650273229</v>
          </cell>
        </row>
        <row r="7398">
          <cell r="B7398">
            <v>35031</v>
          </cell>
          <cell r="C7398">
            <v>1</v>
          </cell>
          <cell r="D7398">
            <v>1</v>
          </cell>
          <cell r="Q7398">
            <v>2012</v>
          </cell>
          <cell r="R7398" t="str">
            <v>20122</v>
          </cell>
          <cell r="S7398">
            <v>40960</v>
          </cell>
          <cell r="T7398">
            <v>1779.81</v>
          </cell>
          <cell r="U7398">
            <v>1782.7548275862066</v>
          </cell>
          <cell r="V7398">
            <v>1797.7857650273229</v>
          </cell>
        </row>
        <row r="7399">
          <cell r="B7399">
            <v>35032</v>
          </cell>
          <cell r="C7399">
            <v>1</v>
          </cell>
          <cell r="D7399">
            <v>1</v>
          </cell>
          <cell r="Q7399">
            <v>2012</v>
          </cell>
          <cell r="R7399" t="str">
            <v>20122</v>
          </cell>
          <cell r="S7399">
            <v>40961</v>
          </cell>
          <cell r="T7399">
            <v>1777.59</v>
          </cell>
          <cell r="U7399">
            <v>1782.7548275862066</v>
          </cell>
          <cell r="V7399">
            <v>1797.7857650273229</v>
          </cell>
        </row>
        <row r="7400">
          <cell r="B7400">
            <v>35033</v>
          </cell>
          <cell r="C7400">
            <v>1</v>
          </cell>
          <cell r="D7400">
            <v>1</v>
          </cell>
          <cell r="Q7400">
            <v>2012</v>
          </cell>
          <cell r="R7400" t="str">
            <v>20122</v>
          </cell>
          <cell r="S7400">
            <v>40962</v>
          </cell>
          <cell r="T7400">
            <v>1781.57</v>
          </cell>
          <cell r="U7400">
            <v>1782.7548275862066</v>
          </cell>
          <cell r="V7400">
            <v>1797.7857650273229</v>
          </cell>
        </row>
        <row r="7401">
          <cell r="B7401">
            <v>35034</v>
          </cell>
          <cell r="C7401">
            <v>1</v>
          </cell>
          <cell r="D7401">
            <v>1</v>
          </cell>
          <cell r="Q7401">
            <v>2012</v>
          </cell>
          <cell r="R7401" t="str">
            <v>20122</v>
          </cell>
          <cell r="S7401">
            <v>40963</v>
          </cell>
          <cell r="T7401">
            <v>1776.11</v>
          </cell>
          <cell r="U7401">
            <v>1782.7548275862066</v>
          </cell>
          <cell r="V7401">
            <v>1797.7857650273229</v>
          </cell>
        </row>
        <row r="7402">
          <cell r="B7402">
            <v>35035</v>
          </cell>
          <cell r="C7402">
            <v>1</v>
          </cell>
          <cell r="D7402">
            <v>1</v>
          </cell>
          <cell r="Q7402">
            <v>2012</v>
          </cell>
          <cell r="R7402" t="str">
            <v>20122</v>
          </cell>
          <cell r="S7402">
            <v>40964</v>
          </cell>
          <cell r="T7402">
            <v>1772.42</v>
          </cell>
          <cell r="U7402">
            <v>1782.7548275862066</v>
          </cell>
          <cell r="V7402">
            <v>1797.7857650273229</v>
          </cell>
        </row>
        <row r="7403">
          <cell r="B7403">
            <v>35036</v>
          </cell>
          <cell r="C7403">
            <v>1</v>
          </cell>
          <cell r="D7403">
            <v>1</v>
          </cell>
          <cell r="Q7403">
            <v>2012</v>
          </cell>
          <cell r="R7403" t="str">
            <v>20122</v>
          </cell>
          <cell r="S7403">
            <v>40965</v>
          </cell>
          <cell r="T7403">
            <v>1772.42</v>
          </cell>
          <cell r="U7403">
            <v>1782.7548275862066</v>
          </cell>
          <cell r="V7403">
            <v>1797.7857650273229</v>
          </cell>
        </row>
        <row r="7404">
          <cell r="B7404">
            <v>35037</v>
          </cell>
          <cell r="C7404">
            <v>1</v>
          </cell>
          <cell r="D7404">
            <v>1</v>
          </cell>
          <cell r="Q7404">
            <v>2012</v>
          </cell>
          <cell r="R7404" t="str">
            <v>20122</v>
          </cell>
          <cell r="S7404">
            <v>40966</v>
          </cell>
          <cell r="T7404">
            <v>1772.42</v>
          </cell>
          <cell r="U7404">
            <v>1782.7548275862066</v>
          </cell>
          <cell r="V7404">
            <v>1797.7857650273229</v>
          </cell>
        </row>
        <row r="7405">
          <cell r="B7405">
            <v>35038</v>
          </cell>
          <cell r="C7405">
            <v>1</v>
          </cell>
          <cell r="D7405">
            <v>1</v>
          </cell>
          <cell r="Q7405">
            <v>2012</v>
          </cell>
          <cell r="R7405" t="str">
            <v>20122</v>
          </cell>
          <cell r="S7405">
            <v>40967</v>
          </cell>
          <cell r="T7405">
            <v>1777.27</v>
          </cell>
          <cell r="U7405">
            <v>1782.7548275862066</v>
          </cell>
          <cell r="V7405">
            <v>1797.7857650273229</v>
          </cell>
        </row>
        <row r="7406">
          <cell r="B7406">
            <v>35039</v>
          </cell>
          <cell r="C7406">
            <v>1</v>
          </cell>
          <cell r="D7406">
            <v>1</v>
          </cell>
          <cell r="Q7406">
            <v>2012</v>
          </cell>
          <cell r="R7406" t="str">
            <v>20122</v>
          </cell>
          <cell r="S7406">
            <v>40968</v>
          </cell>
          <cell r="T7406">
            <v>1767.83</v>
          </cell>
          <cell r="U7406">
            <v>1782.7548275862066</v>
          </cell>
          <cell r="V7406">
            <v>1797.7857650273229</v>
          </cell>
        </row>
        <row r="7407">
          <cell r="B7407">
            <v>35040</v>
          </cell>
          <cell r="C7407">
            <v>1</v>
          </cell>
          <cell r="D7407">
            <v>1</v>
          </cell>
          <cell r="Q7407">
            <v>2012</v>
          </cell>
          <cell r="R7407" t="str">
            <v>20123</v>
          </cell>
          <cell r="S7407">
            <v>40969</v>
          </cell>
          <cell r="T7407">
            <v>1766.85</v>
          </cell>
          <cell r="U7407">
            <v>1766.3316129032257</v>
          </cell>
          <cell r="V7407">
            <v>1797.7857650273229</v>
          </cell>
        </row>
        <row r="7408">
          <cell r="B7408">
            <v>35041</v>
          </cell>
          <cell r="C7408">
            <v>1</v>
          </cell>
          <cell r="D7408">
            <v>1</v>
          </cell>
          <cell r="Q7408">
            <v>2012</v>
          </cell>
          <cell r="R7408" t="str">
            <v>20123</v>
          </cell>
          <cell r="S7408">
            <v>40970</v>
          </cell>
          <cell r="T7408">
            <v>1770.7</v>
          </cell>
          <cell r="U7408">
            <v>1766.3316129032257</v>
          </cell>
          <cell r="V7408">
            <v>1797.7857650273229</v>
          </cell>
        </row>
        <row r="7409">
          <cell r="B7409">
            <v>35042</v>
          </cell>
          <cell r="C7409">
            <v>1</v>
          </cell>
          <cell r="D7409">
            <v>1</v>
          </cell>
          <cell r="Q7409">
            <v>2012</v>
          </cell>
          <cell r="R7409" t="str">
            <v>20123</v>
          </cell>
          <cell r="S7409">
            <v>40971</v>
          </cell>
          <cell r="T7409">
            <v>1775.69</v>
          </cell>
          <cell r="U7409">
            <v>1766.3316129032257</v>
          </cell>
          <cell r="V7409">
            <v>1797.7857650273229</v>
          </cell>
        </row>
        <row r="7410">
          <cell r="B7410">
            <v>35043</v>
          </cell>
          <cell r="C7410">
            <v>1</v>
          </cell>
          <cell r="D7410">
            <v>1</v>
          </cell>
          <cell r="Q7410">
            <v>2012</v>
          </cell>
          <cell r="R7410" t="str">
            <v>20123</v>
          </cell>
          <cell r="S7410">
            <v>40972</v>
          </cell>
          <cell r="T7410">
            <v>1775.69</v>
          </cell>
          <cell r="U7410">
            <v>1766.3316129032257</v>
          </cell>
          <cell r="V7410">
            <v>1797.7857650273229</v>
          </cell>
        </row>
        <row r="7411">
          <cell r="B7411">
            <v>35044</v>
          </cell>
          <cell r="C7411">
            <v>1</v>
          </cell>
          <cell r="D7411">
            <v>1</v>
          </cell>
          <cell r="Q7411">
            <v>2012</v>
          </cell>
          <cell r="R7411" t="str">
            <v>20123</v>
          </cell>
          <cell r="S7411">
            <v>40973</v>
          </cell>
          <cell r="T7411">
            <v>1775.69</v>
          </cell>
          <cell r="U7411">
            <v>1766.3316129032257</v>
          </cell>
          <cell r="V7411">
            <v>1797.7857650273229</v>
          </cell>
        </row>
        <row r="7412">
          <cell r="B7412">
            <v>35045</v>
          </cell>
          <cell r="C7412">
            <v>1</v>
          </cell>
          <cell r="D7412">
            <v>1</v>
          </cell>
          <cell r="Q7412">
            <v>2012</v>
          </cell>
          <cell r="R7412" t="str">
            <v>20123</v>
          </cell>
          <cell r="S7412">
            <v>40974</v>
          </cell>
          <cell r="T7412">
            <v>1774.03</v>
          </cell>
          <cell r="U7412">
            <v>1766.3316129032257</v>
          </cell>
          <cell r="V7412">
            <v>1797.7857650273229</v>
          </cell>
        </row>
        <row r="7413">
          <cell r="B7413">
            <v>35046</v>
          </cell>
          <cell r="C7413">
            <v>1</v>
          </cell>
          <cell r="D7413">
            <v>1</v>
          </cell>
          <cell r="Q7413">
            <v>2012</v>
          </cell>
          <cell r="R7413" t="str">
            <v>20123</v>
          </cell>
          <cell r="S7413">
            <v>40975</v>
          </cell>
          <cell r="T7413">
            <v>1779.32</v>
          </cell>
          <cell r="U7413">
            <v>1766.3316129032257</v>
          </cell>
          <cell r="V7413">
            <v>1797.7857650273229</v>
          </cell>
        </row>
        <row r="7414">
          <cell r="B7414">
            <v>35047</v>
          </cell>
          <cell r="C7414">
            <v>1</v>
          </cell>
          <cell r="D7414">
            <v>1</v>
          </cell>
          <cell r="Q7414">
            <v>2012</v>
          </cell>
          <cell r="R7414" t="str">
            <v>20123</v>
          </cell>
          <cell r="S7414">
            <v>40976</v>
          </cell>
          <cell r="T7414">
            <v>1773.88</v>
          </cell>
          <cell r="U7414">
            <v>1766.3316129032257</v>
          </cell>
          <cell r="V7414">
            <v>1797.7857650273229</v>
          </cell>
        </row>
        <row r="7415">
          <cell r="B7415">
            <v>35048</v>
          </cell>
          <cell r="C7415">
            <v>1</v>
          </cell>
          <cell r="D7415">
            <v>1</v>
          </cell>
          <cell r="Q7415">
            <v>2012</v>
          </cell>
          <cell r="R7415" t="str">
            <v>20123</v>
          </cell>
          <cell r="S7415">
            <v>40977</v>
          </cell>
          <cell r="T7415">
            <v>1765.06</v>
          </cell>
          <cell r="U7415">
            <v>1766.3316129032257</v>
          </cell>
          <cell r="V7415">
            <v>1797.7857650273229</v>
          </cell>
        </row>
        <row r="7416">
          <cell r="B7416">
            <v>35049</v>
          </cell>
          <cell r="C7416">
            <v>1</v>
          </cell>
          <cell r="D7416">
            <v>1</v>
          </cell>
          <cell r="Q7416">
            <v>2012</v>
          </cell>
          <cell r="R7416" t="str">
            <v>20123</v>
          </cell>
          <cell r="S7416">
            <v>40978</v>
          </cell>
          <cell r="T7416">
            <v>1762.08</v>
          </cell>
          <cell r="U7416">
            <v>1766.3316129032257</v>
          </cell>
          <cell r="V7416">
            <v>1797.7857650273229</v>
          </cell>
        </row>
        <row r="7417">
          <cell r="B7417">
            <v>35050</v>
          </cell>
          <cell r="C7417">
            <v>1</v>
          </cell>
          <cell r="D7417">
            <v>1</v>
          </cell>
          <cell r="Q7417">
            <v>2012</v>
          </cell>
          <cell r="R7417" t="str">
            <v>20123</v>
          </cell>
          <cell r="S7417">
            <v>40979</v>
          </cell>
          <cell r="T7417">
            <v>1762.08</v>
          </cell>
          <cell r="U7417">
            <v>1766.3316129032257</v>
          </cell>
          <cell r="V7417">
            <v>1797.7857650273229</v>
          </cell>
        </row>
        <row r="7418">
          <cell r="B7418">
            <v>35051</v>
          </cell>
          <cell r="C7418">
            <v>1</v>
          </cell>
          <cell r="D7418">
            <v>1</v>
          </cell>
          <cell r="Q7418">
            <v>2012</v>
          </cell>
          <cell r="R7418" t="str">
            <v>20123</v>
          </cell>
          <cell r="S7418">
            <v>40980</v>
          </cell>
          <cell r="T7418">
            <v>1762.08</v>
          </cell>
          <cell r="U7418">
            <v>1766.3316129032257</v>
          </cell>
          <cell r="V7418">
            <v>1797.7857650273229</v>
          </cell>
        </row>
        <row r="7419">
          <cell r="B7419">
            <v>35052</v>
          </cell>
          <cell r="C7419">
            <v>1</v>
          </cell>
          <cell r="D7419">
            <v>1</v>
          </cell>
          <cell r="Q7419">
            <v>2012</v>
          </cell>
          <cell r="R7419" t="str">
            <v>20123</v>
          </cell>
          <cell r="S7419">
            <v>40981</v>
          </cell>
          <cell r="T7419">
            <v>1766.1</v>
          </cell>
          <cell r="U7419">
            <v>1766.3316129032257</v>
          </cell>
          <cell r="V7419">
            <v>1797.7857650273229</v>
          </cell>
        </row>
        <row r="7420">
          <cell r="B7420">
            <v>35053</v>
          </cell>
          <cell r="C7420">
            <v>1</v>
          </cell>
          <cell r="D7420">
            <v>1</v>
          </cell>
          <cell r="Q7420">
            <v>2012</v>
          </cell>
          <cell r="R7420" t="str">
            <v>20123</v>
          </cell>
          <cell r="S7420">
            <v>40982</v>
          </cell>
          <cell r="T7420">
            <v>1760.77</v>
          </cell>
          <cell r="U7420">
            <v>1766.3316129032257</v>
          </cell>
          <cell r="V7420">
            <v>1797.7857650273229</v>
          </cell>
        </row>
        <row r="7421">
          <cell r="B7421">
            <v>35054</v>
          </cell>
          <cell r="C7421">
            <v>1</v>
          </cell>
          <cell r="D7421">
            <v>1</v>
          </cell>
          <cell r="Q7421">
            <v>2012</v>
          </cell>
          <cell r="R7421" t="str">
            <v>20123</v>
          </cell>
          <cell r="S7421">
            <v>40983</v>
          </cell>
          <cell r="T7421">
            <v>1761.04</v>
          </cell>
          <cell r="U7421">
            <v>1766.3316129032257</v>
          </cell>
          <cell r="V7421">
            <v>1797.7857650273229</v>
          </cell>
        </row>
        <row r="7422">
          <cell r="B7422">
            <v>35055</v>
          </cell>
          <cell r="C7422">
            <v>1</v>
          </cell>
          <cell r="D7422">
            <v>1</v>
          </cell>
          <cell r="Q7422">
            <v>2012</v>
          </cell>
          <cell r="R7422" t="str">
            <v>20123</v>
          </cell>
          <cell r="S7422">
            <v>40984</v>
          </cell>
          <cell r="T7422">
            <v>1761.02</v>
          </cell>
          <cell r="U7422">
            <v>1766.3316129032257</v>
          </cell>
          <cell r="V7422">
            <v>1797.7857650273229</v>
          </cell>
        </row>
        <row r="7423">
          <cell r="B7423">
            <v>35056</v>
          </cell>
          <cell r="C7423">
            <v>1</v>
          </cell>
          <cell r="D7423">
            <v>1</v>
          </cell>
          <cell r="Q7423">
            <v>2012</v>
          </cell>
          <cell r="R7423" t="str">
            <v>20123</v>
          </cell>
          <cell r="S7423">
            <v>40985</v>
          </cell>
          <cell r="T7423">
            <v>1758.38</v>
          </cell>
          <cell r="U7423">
            <v>1766.3316129032257</v>
          </cell>
          <cell r="V7423">
            <v>1797.7857650273229</v>
          </cell>
        </row>
        <row r="7424">
          <cell r="B7424">
            <v>35057</v>
          </cell>
          <cell r="C7424">
            <v>1</v>
          </cell>
          <cell r="D7424">
            <v>1</v>
          </cell>
          <cell r="Q7424">
            <v>2012</v>
          </cell>
          <cell r="R7424" t="str">
            <v>20123</v>
          </cell>
          <cell r="S7424">
            <v>40986</v>
          </cell>
          <cell r="T7424">
            <v>1758.38</v>
          </cell>
          <cell r="U7424">
            <v>1766.3316129032257</v>
          </cell>
          <cell r="V7424">
            <v>1797.7857650273229</v>
          </cell>
        </row>
        <row r="7425">
          <cell r="B7425">
            <v>35058</v>
          </cell>
          <cell r="C7425">
            <v>1</v>
          </cell>
          <cell r="D7425">
            <v>1</v>
          </cell>
          <cell r="Q7425">
            <v>2012</v>
          </cell>
          <cell r="R7425" t="str">
            <v>20123</v>
          </cell>
          <cell r="S7425">
            <v>40987</v>
          </cell>
          <cell r="T7425">
            <v>1758.38</v>
          </cell>
          <cell r="U7425">
            <v>1766.3316129032257</v>
          </cell>
          <cell r="V7425">
            <v>1797.7857650273229</v>
          </cell>
        </row>
        <row r="7426">
          <cell r="B7426">
            <v>35059</v>
          </cell>
          <cell r="C7426">
            <v>1</v>
          </cell>
          <cell r="D7426">
            <v>1</v>
          </cell>
          <cell r="Q7426">
            <v>2012</v>
          </cell>
          <cell r="R7426" t="str">
            <v>20123</v>
          </cell>
          <cell r="S7426">
            <v>40988</v>
          </cell>
          <cell r="T7426">
            <v>1758.38</v>
          </cell>
          <cell r="U7426">
            <v>1766.3316129032257</v>
          </cell>
          <cell r="V7426">
            <v>1797.7857650273229</v>
          </cell>
        </row>
        <row r="7427">
          <cell r="B7427">
            <v>35060</v>
          </cell>
          <cell r="C7427">
            <v>1</v>
          </cell>
          <cell r="D7427">
            <v>1</v>
          </cell>
          <cell r="Q7427">
            <v>2012</v>
          </cell>
          <cell r="R7427" t="str">
            <v>20123</v>
          </cell>
          <cell r="S7427">
            <v>40989</v>
          </cell>
          <cell r="T7427">
            <v>1759.78</v>
          </cell>
          <cell r="U7427">
            <v>1766.3316129032257</v>
          </cell>
          <cell r="V7427">
            <v>1797.7857650273229</v>
          </cell>
        </row>
        <row r="7428">
          <cell r="B7428">
            <v>35061</v>
          </cell>
          <cell r="C7428">
            <v>1</v>
          </cell>
          <cell r="D7428">
            <v>1</v>
          </cell>
          <cell r="Q7428">
            <v>2012</v>
          </cell>
          <cell r="R7428" t="str">
            <v>20123</v>
          </cell>
          <cell r="S7428">
            <v>40990</v>
          </cell>
          <cell r="T7428">
            <v>1758.03</v>
          </cell>
          <cell r="U7428">
            <v>1766.3316129032257</v>
          </cell>
          <cell r="V7428">
            <v>1797.7857650273229</v>
          </cell>
        </row>
        <row r="7429">
          <cell r="B7429">
            <v>35062</v>
          </cell>
          <cell r="C7429">
            <v>1</v>
          </cell>
          <cell r="D7429">
            <v>1</v>
          </cell>
          <cell r="Q7429">
            <v>2012</v>
          </cell>
          <cell r="R7429" t="str">
            <v>20123</v>
          </cell>
          <cell r="S7429">
            <v>40991</v>
          </cell>
          <cell r="T7429">
            <v>1761.87</v>
          </cell>
          <cell r="U7429">
            <v>1766.3316129032257</v>
          </cell>
          <cell r="V7429">
            <v>1797.7857650273229</v>
          </cell>
        </row>
        <row r="7430">
          <cell r="B7430">
            <v>35063</v>
          </cell>
          <cell r="C7430">
            <v>1</v>
          </cell>
          <cell r="D7430">
            <v>1</v>
          </cell>
          <cell r="Q7430">
            <v>2012</v>
          </cell>
          <cell r="R7430" t="str">
            <v>20123</v>
          </cell>
          <cell r="S7430">
            <v>40992</v>
          </cell>
          <cell r="T7430">
            <v>1760.17</v>
          </cell>
          <cell r="U7430">
            <v>1766.3316129032257</v>
          </cell>
          <cell r="V7430">
            <v>1797.7857650273229</v>
          </cell>
        </row>
        <row r="7431">
          <cell r="B7431">
            <v>35064</v>
          </cell>
          <cell r="C7431">
            <v>1</v>
          </cell>
          <cell r="D7431">
            <v>1</v>
          </cell>
          <cell r="Q7431">
            <v>2012</v>
          </cell>
          <cell r="R7431" t="str">
            <v>20123</v>
          </cell>
          <cell r="S7431">
            <v>40993</v>
          </cell>
          <cell r="T7431">
            <v>1760.17</v>
          </cell>
          <cell r="U7431">
            <v>1766.3316129032257</v>
          </cell>
          <cell r="V7431">
            <v>1797.7857650273229</v>
          </cell>
        </row>
        <row r="7432">
          <cell r="B7432">
            <v>35065</v>
          </cell>
          <cell r="C7432">
            <v>1</v>
          </cell>
          <cell r="D7432">
            <v>1</v>
          </cell>
          <cell r="Q7432">
            <v>2012</v>
          </cell>
          <cell r="R7432" t="str">
            <v>20123</v>
          </cell>
          <cell r="S7432">
            <v>40994</v>
          </cell>
          <cell r="T7432">
            <v>1760.17</v>
          </cell>
          <cell r="U7432">
            <v>1766.3316129032257</v>
          </cell>
          <cell r="V7432">
            <v>1797.7857650273229</v>
          </cell>
        </row>
        <row r="7433">
          <cell r="B7433">
            <v>35066</v>
          </cell>
          <cell r="C7433">
            <v>1</v>
          </cell>
          <cell r="D7433">
            <v>1</v>
          </cell>
          <cell r="Q7433">
            <v>2012</v>
          </cell>
          <cell r="R7433" t="str">
            <v>20123</v>
          </cell>
          <cell r="S7433">
            <v>40995</v>
          </cell>
          <cell r="T7433">
            <v>1759.58</v>
          </cell>
          <cell r="U7433">
            <v>1766.3316129032257</v>
          </cell>
          <cell r="V7433">
            <v>1797.7857650273229</v>
          </cell>
        </row>
        <row r="7434">
          <cell r="B7434">
            <v>35067</v>
          </cell>
          <cell r="C7434">
            <v>1</v>
          </cell>
          <cell r="D7434">
            <v>1</v>
          </cell>
          <cell r="Q7434">
            <v>2012</v>
          </cell>
          <cell r="R7434" t="str">
            <v>20123</v>
          </cell>
          <cell r="S7434">
            <v>40996</v>
          </cell>
          <cell r="T7434">
            <v>1762.93</v>
          </cell>
          <cell r="U7434">
            <v>1766.3316129032257</v>
          </cell>
          <cell r="V7434">
            <v>1797.7857650273229</v>
          </cell>
        </row>
        <row r="7435">
          <cell r="B7435">
            <v>35068</v>
          </cell>
          <cell r="C7435">
            <v>1</v>
          </cell>
          <cell r="D7435">
            <v>1</v>
          </cell>
          <cell r="Q7435">
            <v>2012</v>
          </cell>
          <cell r="R7435" t="str">
            <v>20123</v>
          </cell>
          <cell r="S7435">
            <v>40997</v>
          </cell>
          <cell r="T7435">
            <v>1771.25</v>
          </cell>
          <cell r="U7435">
            <v>1766.3316129032257</v>
          </cell>
          <cell r="V7435">
            <v>1797.7857650273229</v>
          </cell>
        </row>
        <row r="7436">
          <cell r="B7436">
            <v>35069</v>
          </cell>
          <cell r="C7436">
            <v>1</v>
          </cell>
          <cell r="D7436">
            <v>1</v>
          </cell>
          <cell r="Q7436">
            <v>2012</v>
          </cell>
          <cell r="R7436" t="str">
            <v>20123</v>
          </cell>
          <cell r="S7436">
            <v>40998</v>
          </cell>
          <cell r="T7436">
            <v>1784.66</v>
          </cell>
          <cell r="U7436">
            <v>1766.3316129032257</v>
          </cell>
          <cell r="V7436">
            <v>1797.7857650273229</v>
          </cell>
        </row>
        <row r="7437">
          <cell r="B7437">
            <v>35070</v>
          </cell>
          <cell r="C7437">
            <v>1</v>
          </cell>
          <cell r="D7437">
            <v>1</v>
          </cell>
          <cell r="Q7437">
            <v>2012</v>
          </cell>
          <cell r="R7437" t="str">
            <v>20123</v>
          </cell>
          <cell r="S7437">
            <v>40999</v>
          </cell>
          <cell r="T7437">
            <v>1792.07</v>
          </cell>
          <cell r="U7437">
            <v>1766.3316129032257</v>
          </cell>
          <cell r="V7437">
            <v>1797.7857650273229</v>
          </cell>
        </row>
        <row r="7438">
          <cell r="B7438">
            <v>35071</v>
          </cell>
          <cell r="C7438">
            <v>1</v>
          </cell>
          <cell r="D7438">
            <v>1</v>
          </cell>
          <cell r="Q7438">
            <v>2012</v>
          </cell>
          <cell r="R7438" t="str">
            <v>20124</v>
          </cell>
          <cell r="S7438">
            <v>41000</v>
          </cell>
          <cell r="T7438">
            <v>1792.07</v>
          </cell>
          <cell r="U7438">
            <v>1774.2489999999993</v>
          </cell>
          <cell r="V7438">
            <v>1797.7857650273229</v>
          </cell>
        </row>
        <row r="7439">
          <cell r="B7439">
            <v>35072</v>
          </cell>
          <cell r="C7439">
            <v>1</v>
          </cell>
          <cell r="D7439">
            <v>1</v>
          </cell>
          <cell r="Q7439">
            <v>2012</v>
          </cell>
          <cell r="R7439" t="str">
            <v>20124</v>
          </cell>
          <cell r="S7439">
            <v>41001</v>
          </cell>
          <cell r="T7439">
            <v>1792.07</v>
          </cell>
          <cell r="U7439">
            <v>1774.2489999999993</v>
          </cell>
          <cell r="V7439">
            <v>1797.7857650273229</v>
          </cell>
        </row>
        <row r="7440">
          <cell r="B7440">
            <v>35073</v>
          </cell>
          <cell r="C7440">
            <v>1</v>
          </cell>
          <cell r="D7440">
            <v>1</v>
          </cell>
          <cell r="Q7440">
            <v>2012</v>
          </cell>
          <cell r="R7440" t="str">
            <v>20124</v>
          </cell>
          <cell r="S7440">
            <v>41002</v>
          </cell>
          <cell r="T7440">
            <v>1779.13</v>
          </cell>
          <cell r="U7440">
            <v>1774.2489999999993</v>
          </cell>
          <cell r="V7440">
            <v>1797.7857650273229</v>
          </cell>
        </row>
        <row r="7441">
          <cell r="B7441">
            <v>35074</v>
          </cell>
          <cell r="C7441">
            <v>1</v>
          </cell>
          <cell r="D7441">
            <v>1</v>
          </cell>
          <cell r="Q7441">
            <v>2012</v>
          </cell>
          <cell r="R7441" t="str">
            <v>20124</v>
          </cell>
          <cell r="S7441">
            <v>41003</v>
          </cell>
          <cell r="T7441">
            <v>1767.84</v>
          </cell>
          <cell r="U7441">
            <v>1774.2489999999993</v>
          </cell>
          <cell r="V7441">
            <v>1797.7857650273229</v>
          </cell>
        </row>
        <row r="7442">
          <cell r="B7442">
            <v>35075</v>
          </cell>
          <cell r="C7442">
            <v>1</v>
          </cell>
          <cell r="D7442">
            <v>1</v>
          </cell>
          <cell r="Q7442">
            <v>2012</v>
          </cell>
          <cell r="R7442" t="str">
            <v>20124</v>
          </cell>
          <cell r="S7442">
            <v>41004</v>
          </cell>
          <cell r="T7442">
            <v>1772.58</v>
          </cell>
          <cell r="U7442">
            <v>1774.2489999999993</v>
          </cell>
          <cell r="V7442">
            <v>1797.7857650273229</v>
          </cell>
        </row>
        <row r="7443">
          <cell r="B7443">
            <v>35076</v>
          </cell>
          <cell r="C7443">
            <v>1</v>
          </cell>
          <cell r="D7443">
            <v>1</v>
          </cell>
          <cell r="Q7443">
            <v>2012</v>
          </cell>
          <cell r="R7443" t="str">
            <v>20124</v>
          </cell>
          <cell r="S7443">
            <v>41005</v>
          </cell>
          <cell r="T7443">
            <v>1772.58</v>
          </cell>
          <cell r="U7443">
            <v>1774.2489999999993</v>
          </cell>
          <cell r="V7443">
            <v>1797.7857650273229</v>
          </cell>
        </row>
        <row r="7444">
          <cell r="B7444">
            <v>35077</v>
          </cell>
          <cell r="C7444">
            <v>1</v>
          </cell>
          <cell r="D7444">
            <v>1</v>
          </cell>
          <cell r="Q7444">
            <v>2012</v>
          </cell>
          <cell r="R7444" t="str">
            <v>20124</v>
          </cell>
          <cell r="S7444">
            <v>41006</v>
          </cell>
          <cell r="T7444">
            <v>1772.58</v>
          </cell>
          <cell r="U7444">
            <v>1774.2489999999993</v>
          </cell>
          <cell r="V7444">
            <v>1797.7857650273229</v>
          </cell>
        </row>
        <row r="7445">
          <cell r="B7445">
            <v>35078</v>
          </cell>
          <cell r="C7445">
            <v>1</v>
          </cell>
          <cell r="D7445">
            <v>1</v>
          </cell>
          <cell r="Q7445">
            <v>2012</v>
          </cell>
          <cell r="R7445" t="str">
            <v>20124</v>
          </cell>
          <cell r="S7445">
            <v>41007</v>
          </cell>
          <cell r="T7445">
            <v>1772.58</v>
          </cell>
          <cell r="U7445">
            <v>1774.2489999999993</v>
          </cell>
          <cell r="V7445">
            <v>1797.7857650273229</v>
          </cell>
        </row>
        <row r="7446">
          <cell r="B7446">
            <v>35079</v>
          </cell>
          <cell r="C7446">
            <v>1</v>
          </cell>
          <cell r="D7446">
            <v>1</v>
          </cell>
          <cell r="Q7446">
            <v>2012</v>
          </cell>
          <cell r="R7446" t="str">
            <v>20124</v>
          </cell>
          <cell r="S7446">
            <v>41008</v>
          </cell>
          <cell r="T7446">
            <v>1772.58</v>
          </cell>
          <cell r="U7446">
            <v>1774.2489999999993</v>
          </cell>
          <cell r="V7446">
            <v>1797.7857650273229</v>
          </cell>
        </row>
        <row r="7447">
          <cell r="B7447">
            <v>35080</v>
          </cell>
          <cell r="C7447">
            <v>1</v>
          </cell>
          <cell r="D7447">
            <v>1</v>
          </cell>
          <cell r="Q7447">
            <v>2012</v>
          </cell>
          <cell r="R7447" t="str">
            <v>20124</v>
          </cell>
          <cell r="S7447">
            <v>41009</v>
          </cell>
          <cell r="T7447">
            <v>1779.53</v>
          </cell>
          <cell r="U7447">
            <v>1774.2489999999993</v>
          </cell>
          <cell r="V7447">
            <v>1797.7857650273229</v>
          </cell>
        </row>
        <row r="7448">
          <cell r="B7448">
            <v>35081</v>
          </cell>
          <cell r="C7448">
            <v>1</v>
          </cell>
          <cell r="D7448">
            <v>1</v>
          </cell>
          <cell r="Q7448">
            <v>2012</v>
          </cell>
          <cell r="R7448" t="str">
            <v>20124</v>
          </cell>
          <cell r="S7448">
            <v>41010</v>
          </cell>
          <cell r="T7448">
            <v>1793.3</v>
          </cell>
          <cell r="U7448">
            <v>1774.2489999999993</v>
          </cell>
          <cell r="V7448">
            <v>1797.7857650273229</v>
          </cell>
        </row>
        <row r="7449">
          <cell r="B7449">
            <v>35082</v>
          </cell>
          <cell r="C7449">
            <v>1</v>
          </cell>
          <cell r="D7449">
            <v>1</v>
          </cell>
          <cell r="Q7449">
            <v>2012</v>
          </cell>
          <cell r="R7449" t="str">
            <v>20124</v>
          </cell>
          <cell r="S7449">
            <v>41011</v>
          </cell>
          <cell r="T7449">
            <v>1787.66</v>
          </cell>
          <cell r="U7449">
            <v>1774.2489999999993</v>
          </cell>
          <cell r="V7449">
            <v>1797.7857650273229</v>
          </cell>
        </row>
        <row r="7450">
          <cell r="B7450">
            <v>35083</v>
          </cell>
          <cell r="C7450">
            <v>1</v>
          </cell>
          <cell r="D7450">
            <v>1</v>
          </cell>
          <cell r="Q7450">
            <v>2012</v>
          </cell>
          <cell r="R7450" t="str">
            <v>20124</v>
          </cell>
          <cell r="S7450">
            <v>41012</v>
          </cell>
          <cell r="T7450">
            <v>1778.78</v>
          </cell>
          <cell r="U7450">
            <v>1774.2489999999993</v>
          </cell>
          <cell r="V7450">
            <v>1797.7857650273229</v>
          </cell>
        </row>
        <row r="7451">
          <cell r="B7451">
            <v>35084</v>
          </cell>
          <cell r="C7451">
            <v>1</v>
          </cell>
          <cell r="D7451">
            <v>1</v>
          </cell>
          <cell r="Q7451">
            <v>2012</v>
          </cell>
          <cell r="R7451" t="str">
            <v>20124</v>
          </cell>
          <cell r="S7451">
            <v>41013</v>
          </cell>
          <cell r="T7451">
            <v>1777.12</v>
          </cell>
          <cell r="U7451">
            <v>1774.2489999999993</v>
          </cell>
          <cell r="V7451">
            <v>1797.7857650273229</v>
          </cell>
        </row>
        <row r="7452">
          <cell r="B7452">
            <v>35085</v>
          </cell>
          <cell r="C7452">
            <v>1</v>
          </cell>
          <cell r="D7452">
            <v>1</v>
          </cell>
          <cell r="Q7452">
            <v>2012</v>
          </cell>
          <cell r="R7452" t="str">
            <v>20124</v>
          </cell>
          <cell r="S7452">
            <v>41014</v>
          </cell>
          <cell r="T7452">
            <v>1777.12</v>
          </cell>
          <cell r="U7452">
            <v>1774.2489999999993</v>
          </cell>
          <cell r="V7452">
            <v>1797.7857650273229</v>
          </cell>
        </row>
        <row r="7453">
          <cell r="B7453">
            <v>35086</v>
          </cell>
          <cell r="C7453">
            <v>1</v>
          </cell>
          <cell r="D7453">
            <v>1</v>
          </cell>
          <cell r="Q7453">
            <v>2012</v>
          </cell>
          <cell r="R7453" t="str">
            <v>20124</v>
          </cell>
          <cell r="S7453">
            <v>41015</v>
          </cell>
          <cell r="T7453">
            <v>1777.12</v>
          </cell>
          <cell r="U7453">
            <v>1774.2489999999993</v>
          </cell>
          <cell r="V7453">
            <v>1797.7857650273229</v>
          </cell>
        </row>
        <row r="7454">
          <cell r="B7454">
            <v>35087</v>
          </cell>
          <cell r="C7454">
            <v>1</v>
          </cell>
          <cell r="D7454">
            <v>1</v>
          </cell>
          <cell r="Q7454">
            <v>2012</v>
          </cell>
          <cell r="R7454" t="str">
            <v>20124</v>
          </cell>
          <cell r="S7454">
            <v>41016</v>
          </cell>
          <cell r="T7454">
            <v>1775.67</v>
          </cell>
          <cell r="U7454">
            <v>1774.2489999999993</v>
          </cell>
          <cell r="V7454">
            <v>1797.7857650273229</v>
          </cell>
        </row>
        <row r="7455">
          <cell r="B7455">
            <v>35088</v>
          </cell>
          <cell r="C7455">
            <v>1</v>
          </cell>
          <cell r="D7455">
            <v>1</v>
          </cell>
          <cell r="Q7455">
            <v>2012</v>
          </cell>
          <cell r="R7455" t="str">
            <v>20124</v>
          </cell>
          <cell r="S7455">
            <v>41017</v>
          </cell>
          <cell r="T7455">
            <v>1769.07</v>
          </cell>
          <cell r="U7455">
            <v>1774.2489999999993</v>
          </cell>
          <cell r="V7455">
            <v>1797.7857650273229</v>
          </cell>
        </row>
        <row r="7456">
          <cell r="B7456">
            <v>35089</v>
          </cell>
          <cell r="C7456">
            <v>1</v>
          </cell>
          <cell r="D7456">
            <v>1</v>
          </cell>
          <cell r="Q7456">
            <v>2012</v>
          </cell>
          <cell r="R7456" t="str">
            <v>20124</v>
          </cell>
          <cell r="S7456">
            <v>41018</v>
          </cell>
          <cell r="T7456">
            <v>1774.21</v>
          </cell>
          <cell r="U7456">
            <v>1774.2489999999993</v>
          </cell>
          <cell r="V7456">
            <v>1797.7857650273229</v>
          </cell>
        </row>
        <row r="7457">
          <cell r="B7457">
            <v>35090</v>
          </cell>
          <cell r="C7457">
            <v>1</v>
          </cell>
          <cell r="D7457">
            <v>1</v>
          </cell>
          <cell r="Q7457">
            <v>2012</v>
          </cell>
          <cell r="R7457" t="str">
            <v>20124</v>
          </cell>
          <cell r="S7457">
            <v>41019</v>
          </cell>
          <cell r="T7457">
            <v>1776.06</v>
          </cell>
          <cell r="U7457">
            <v>1774.2489999999993</v>
          </cell>
          <cell r="V7457">
            <v>1797.7857650273229</v>
          </cell>
        </row>
        <row r="7458">
          <cell r="B7458">
            <v>35091</v>
          </cell>
          <cell r="C7458">
            <v>1</v>
          </cell>
          <cell r="D7458">
            <v>1</v>
          </cell>
          <cell r="Q7458">
            <v>2012</v>
          </cell>
          <cell r="R7458" t="str">
            <v>20124</v>
          </cell>
          <cell r="S7458">
            <v>41020</v>
          </cell>
          <cell r="T7458">
            <v>1771.13</v>
          </cell>
          <cell r="U7458">
            <v>1774.2489999999993</v>
          </cell>
          <cell r="V7458">
            <v>1797.7857650273229</v>
          </cell>
        </row>
        <row r="7459">
          <cell r="B7459">
            <v>35092</v>
          </cell>
          <cell r="C7459">
            <v>1</v>
          </cell>
          <cell r="D7459">
            <v>1</v>
          </cell>
          <cell r="Q7459">
            <v>2012</v>
          </cell>
          <cell r="R7459" t="str">
            <v>20124</v>
          </cell>
          <cell r="S7459">
            <v>41021</v>
          </cell>
          <cell r="T7459">
            <v>1771.13</v>
          </cell>
          <cell r="U7459">
            <v>1774.2489999999993</v>
          </cell>
          <cell r="V7459">
            <v>1797.7857650273229</v>
          </cell>
        </row>
        <row r="7460">
          <cell r="B7460">
            <v>35093</v>
          </cell>
          <cell r="C7460">
            <v>1</v>
          </cell>
          <cell r="D7460">
            <v>1</v>
          </cell>
          <cell r="Q7460">
            <v>2012</v>
          </cell>
          <cell r="R7460" t="str">
            <v>20124</v>
          </cell>
          <cell r="S7460">
            <v>41022</v>
          </cell>
          <cell r="T7460">
            <v>1771.13</v>
          </cell>
          <cell r="U7460">
            <v>1774.2489999999993</v>
          </cell>
          <cell r="V7460">
            <v>1797.7857650273229</v>
          </cell>
        </row>
        <row r="7461">
          <cell r="B7461">
            <v>35094</v>
          </cell>
          <cell r="C7461">
            <v>1</v>
          </cell>
          <cell r="D7461">
            <v>1</v>
          </cell>
          <cell r="Q7461">
            <v>2012</v>
          </cell>
          <cell r="R7461" t="str">
            <v>20124</v>
          </cell>
          <cell r="S7461">
            <v>41023</v>
          </cell>
          <cell r="T7461">
            <v>1774.44</v>
          </cell>
          <cell r="U7461">
            <v>1774.2489999999993</v>
          </cell>
          <cell r="V7461">
            <v>1797.7857650273229</v>
          </cell>
        </row>
        <row r="7462">
          <cell r="B7462">
            <v>35095</v>
          </cell>
          <cell r="C7462">
            <v>1</v>
          </cell>
          <cell r="D7462">
            <v>1</v>
          </cell>
          <cell r="Q7462">
            <v>2012</v>
          </cell>
          <cell r="R7462" t="str">
            <v>20124</v>
          </cell>
          <cell r="S7462">
            <v>41024</v>
          </cell>
          <cell r="T7462">
            <v>1767.91</v>
          </cell>
          <cell r="U7462">
            <v>1774.2489999999993</v>
          </cell>
          <cell r="V7462">
            <v>1797.7857650273229</v>
          </cell>
        </row>
        <row r="7463">
          <cell r="B7463">
            <v>35096</v>
          </cell>
          <cell r="C7463">
            <v>1</v>
          </cell>
          <cell r="D7463">
            <v>1</v>
          </cell>
          <cell r="Q7463">
            <v>2012</v>
          </cell>
          <cell r="R7463" t="str">
            <v>20124</v>
          </cell>
          <cell r="S7463">
            <v>41025</v>
          </cell>
          <cell r="T7463">
            <v>1763.85</v>
          </cell>
          <cell r="U7463">
            <v>1774.2489999999993</v>
          </cell>
          <cell r="V7463">
            <v>1797.7857650273229</v>
          </cell>
        </row>
        <row r="7464">
          <cell r="B7464">
            <v>35097</v>
          </cell>
          <cell r="C7464">
            <v>1</v>
          </cell>
          <cell r="D7464">
            <v>1</v>
          </cell>
          <cell r="Q7464">
            <v>2012</v>
          </cell>
          <cell r="R7464" t="str">
            <v>20124</v>
          </cell>
          <cell r="S7464">
            <v>41026</v>
          </cell>
          <cell r="T7464">
            <v>1764.63</v>
          </cell>
          <cell r="U7464">
            <v>1774.2489999999993</v>
          </cell>
          <cell r="V7464">
            <v>1797.7857650273229</v>
          </cell>
        </row>
        <row r="7465">
          <cell r="B7465">
            <v>35098</v>
          </cell>
          <cell r="C7465">
            <v>1</v>
          </cell>
          <cell r="D7465">
            <v>1</v>
          </cell>
          <cell r="Q7465">
            <v>2012</v>
          </cell>
          <cell r="R7465" t="str">
            <v>20124</v>
          </cell>
          <cell r="S7465">
            <v>41027</v>
          </cell>
          <cell r="T7465">
            <v>1761.2</v>
          </cell>
          <cell r="U7465">
            <v>1774.2489999999993</v>
          </cell>
          <cell r="V7465">
            <v>1797.7857650273229</v>
          </cell>
        </row>
        <row r="7466">
          <cell r="B7466">
            <v>35099</v>
          </cell>
          <cell r="C7466">
            <v>1</v>
          </cell>
          <cell r="D7466">
            <v>1</v>
          </cell>
          <cell r="Q7466">
            <v>2012</v>
          </cell>
          <cell r="R7466" t="str">
            <v>20124</v>
          </cell>
          <cell r="S7466">
            <v>41028</v>
          </cell>
          <cell r="T7466">
            <v>1761.2</v>
          </cell>
          <cell r="U7466">
            <v>1774.2489999999993</v>
          </cell>
          <cell r="V7466">
            <v>1797.7857650273229</v>
          </cell>
        </row>
        <row r="7467">
          <cell r="B7467">
            <v>35100</v>
          </cell>
          <cell r="C7467">
            <v>1</v>
          </cell>
          <cell r="D7467">
            <v>1</v>
          </cell>
          <cell r="Q7467">
            <v>2012</v>
          </cell>
          <cell r="R7467" t="str">
            <v>20124</v>
          </cell>
          <cell r="S7467">
            <v>41029</v>
          </cell>
          <cell r="T7467">
            <v>1761.2</v>
          </cell>
          <cell r="U7467">
            <v>1774.2489999999993</v>
          </cell>
          <cell r="V7467">
            <v>1797.7857650273229</v>
          </cell>
        </row>
        <row r="7468">
          <cell r="B7468">
            <v>35101</v>
          </cell>
          <cell r="C7468">
            <v>1</v>
          </cell>
          <cell r="D7468">
            <v>1</v>
          </cell>
          <cell r="Q7468">
            <v>2012</v>
          </cell>
          <cell r="R7468" t="str">
            <v>20125</v>
          </cell>
          <cell r="S7468">
            <v>41030</v>
          </cell>
          <cell r="T7468">
            <v>1764</v>
          </cell>
          <cell r="U7468">
            <v>1793.2767741935484</v>
          </cell>
          <cell r="V7468">
            <v>1797.7857650273229</v>
          </cell>
        </row>
        <row r="7469">
          <cell r="B7469">
            <v>35102</v>
          </cell>
          <cell r="C7469">
            <v>1</v>
          </cell>
          <cell r="D7469">
            <v>1</v>
          </cell>
          <cell r="Q7469">
            <v>2012</v>
          </cell>
          <cell r="R7469" t="str">
            <v>20125</v>
          </cell>
          <cell r="S7469">
            <v>41031</v>
          </cell>
          <cell r="T7469">
            <v>1764</v>
          </cell>
          <cell r="U7469">
            <v>1793.2767741935484</v>
          </cell>
          <cell r="V7469">
            <v>1797.7857650273229</v>
          </cell>
        </row>
        <row r="7470">
          <cell r="B7470">
            <v>35103</v>
          </cell>
          <cell r="C7470">
            <v>1</v>
          </cell>
          <cell r="D7470">
            <v>1</v>
          </cell>
          <cell r="Q7470">
            <v>2012</v>
          </cell>
          <cell r="R7470" t="str">
            <v>20125</v>
          </cell>
          <cell r="S7470">
            <v>41032</v>
          </cell>
          <cell r="T7470">
            <v>1760.12</v>
          </cell>
          <cell r="U7470">
            <v>1793.2767741935484</v>
          </cell>
          <cell r="V7470">
            <v>1797.7857650273229</v>
          </cell>
        </row>
        <row r="7471">
          <cell r="B7471">
            <v>35104</v>
          </cell>
          <cell r="C7471">
            <v>1</v>
          </cell>
          <cell r="D7471">
            <v>1</v>
          </cell>
          <cell r="Q7471">
            <v>2012</v>
          </cell>
          <cell r="R7471" t="str">
            <v>20125</v>
          </cell>
          <cell r="S7471">
            <v>41033</v>
          </cell>
          <cell r="T7471">
            <v>1754.89</v>
          </cell>
          <cell r="U7471">
            <v>1793.2767741935484</v>
          </cell>
          <cell r="V7471">
            <v>1797.7857650273229</v>
          </cell>
        </row>
        <row r="7472">
          <cell r="B7472">
            <v>35105</v>
          </cell>
          <cell r="C7472">
            <v>1</v>
          </cell>
          <cell r="D7472">
            <v>1</v>
          </cell>
          <cell r="Q7472">
            <v>2012</v>
          </cell>
          <cell r="R7472" t="str">
            <v>20125</v>
          </cell>
          <cell r="S7472">
            <v>41034</v>
          </cell>
          <cell r="T7472">
            <v>1757.24</v>
          </cell>
          <cell r="U7472">
            <v>1793.2767741935484</v>
          </cell>
          <cell r="V7472">
            <v>1797.7857650273229</v>
          </cell>
        </row>
        <row r="7473">
          <cell r="B7473">
            <v>35106</v>
          </cell>
          <cell r="C7473">
            <v>1</v>
          </cell>
          <cell r="D7473">
            <v>1</v>
          </cell>
          <cell r="Q7473">
            <v>2012</v>
          </cell>
          <cell r="R7473" t="str">
            <v>20125</v>
          </cell>
          <cell r="S7473">
            <v>41035</v>
          </cell>
          <cell r="T7473">
            <v>1757.24</v>
          </cell>
          <cell r="U7473">
            <v>1793.2767741935484</v>
          </cell>
          <cell r="V7473">
            <v>1797.7857650273229</v>
          </cell>
        </row>
        <row r="7474">
          <cell r="B7474">
            <v>35107</v>
          </cell>
          <cell r="C7474">
            <v>1</v>
          </cell>
          <cell r="D7474">
            <v>1</v>
          </cell>
          <cell r="Q7474">
            <v>2012</v>
          </cell>
          <cell r="R7474" t="str">
            <v>20125</v>
          </cell>
          <cell r="S7474">
            <v>41036</v>
          </cell>
          <cell r="T7474">
            <v>1757.24</v>
          </cell>
          <cell r="U7474">
            <v>1793.2767741935484</v>
          </cell>
          <cell r="V7474">
            <v>1797.7857650273229</v>
          </cell>
        </row>
        <row r="7475">
          <cell r="B7475">
            <v>35108</v>
          </cell>
          <cell r="C7475">
            <v>1</v>
          </cell>
          <cell r="D7475">
            <v>1</v>
          </cell>
          <cell r="Q7475">
            <v>2012</v>
          </cell>
          <cell r="R7475" t="str">
            <v>20125</v>
          </cell>
          <cell r="S7475">
            <v>41037</v>
          </cell>
          <cell r="T7475">
            <v>1759.12</v>
          </cell>
          <cell r="U7475">
            <v>1793.2767741935484</v>
          </cell>
          <cell r="V7475">
            <v>1797.7857650273229</v>
          </cell>
        </row>
        <row r="7476">
          <cell r="B7476">
            <v>35109</v>
          </cell>
          <cell r="C7476">
            <v>1</v>
          </cell>
          <cell r="D7476">
            <v>1</v>
          </cell>
          <cell r="Q7476">
            <v>2012</v>
          </cell>
          <cell r="R7476" t="str">
            <v>20125</v>
          </cell>
          <cell r="S7476">
            <v>41038</v>
          </cell>
          <cell r="T7476">
            <v>1760.6</v>
          </cell>
          <cell r="U7476">
            <v>1793.2767741935484</v>
          </cell>
          <cell r="V7476">
            <v>1797.7857650273229</v>
          </cell>
        </row>
        <row r="7477">
          <cell r="B7477">
            <v>35110</v>
          </cell>
          <cell r="C7477">
            <v>1</v>
          </cell>
          <cell r="D7477">
            <v>1</v>
          </cell>
          <cell r="Q7477">
            <v>2012</v>
          </cell>
          <cell r="R7477" t="str">
            <v>20125</v>
          </cell>
          <cell r="S7477">
            <v>41039</v>
          </cell>
          <cell r="T7477">
            <v>1775.96</v>
          </cell>
          <cell r="U7477">
            <v>1793.2767741935484</v>
          </cell>
          <cell r="V7477">
            <v>1797.7857650273229</v>
          </cell>
        </row>
        <row r="7478">
          <cell r="B7478">
            <v>35111</v>
          </cell>
          <cell r="C7478">
            <v>1</v>
          </cell>
          <cell r="D7478">
            <v>1</v>
          </cell>
          <cell r="Q7478">
            <v>2012</v>
          </cell>
          <cell r="R7478" t="str">
            <v>20125</v>
          </cell>
          <cell r="S7478">
            <v>41040</v>
          </cell>
          <cell r="T7478">
            <v>1765</v>
          </cell>
          <cell r="U7478">
            <v>1793.2767741935484</v>
          </cell>
          <cell r="V7478">
            <v>1797.7857650273229</v>
          </cell>
        </row>
        <row r="7479">
          <cell r="B7479">
            <v>35112</v>
          </cell>
          <cell r="C7479">
            <v>1</v>
          </cell>
          <cell r="D7479">
            <v>1</v>
          </cell>
          <cell r="Q7479">
            <v>2012</v>
          </cell>
          <cell r="R7479" t="str">
            <v>20125</v>
          </cell>
          <cell r="S7479">
            <v>41041</v>
          </cell>
          <cell r="T7479">
            <v>1764.69</v>
          </cell>
          <cell r="U7479">
            <v>1793.2767741935484</v>
          </cell>
          <cell r="V7479">
            <v>1797.7857650273229</v>
          </cell>
        </row>
        <row r="7480">
          <cell r="B7480">
            <v>35113</v>
          </cell>
          <cell r="C7480">
            <v>1</v>
          </cell>
          <cell r="D7480">
            <v>1</v>
          </cell>
          <cell r="Q7480">
            <v>2012</v>
          </cell>
          <cell r="R7480" t="str">
            <v>20125</v>
          </cell>
          <cell r="S7480">
            <v>41042</v>
          </cell>
          <cell r="T7480">
            <v>1764.69</v>
          </cell>
          <cell r="U7480">
            <v>1793.2767741935484</v>
          </cell>
          <cell r="V7480">
            <v>1797.7857650273229</v>
          </cell>
        </row>
        <row r="7481">
          <cell r="B7481">
            <v>35114</v>
          </cell>
          <cell r="C7481">
            <v>1</v>
          </cell>
          <cell r="D7481">
            <v>1</v>
          </cell>
          <cell r="Q7481">
            <v>2012</v>
          </cell>
          <cell r="R7481" t="str">
            <v>20125</v>
          </cell>
          <cell r="S7481">
            <v>41043</v>
          </cell>
          <cell r="T7481">
            <v>1764.69</v>
          </cell>
          <cell r="U7481">
            <v>1793.2767741935484</v>
          </cell>
          <cell r="V7481">
            <v>1797.7857650273229</v>
          </cell>
        </row>
        <row r="7482">
          <cell r="B7482">
            <v>35115</v>
          </cell>
          <cell r="C7482">
            <v>1</v>
          </cell>
          <cell r="D7482">
            <v>1</v>
          </cell>
          <cell r="Q7482">
            <v>2012</v>
          </cell>
          <cell r="R7482" t="str">
            <v>20125</v>
          </cell>
          <cell r="S7482">
            <v>41044</v>
          </cell>
          <cell r="T7482">
            <v>1771.6</v>
          </cell>
          <cell r="U7482">
            <v>1793.2767741935484</v>
          </cell>
          <cell r="V7482">
            <v>1797.7857650273229</v>
          </cell>
        </row>
        <row r="7483">
          <cell r="B7483">
            <v>35116</v>
          </cell>
          <cell r="C7483">
            <v>1</v>
          </cell>
          <cell r="D7483">
            <v>1</v>
          </cell>
          <cell r="Q7483">
            <v>2012</v>
          </cell>
          <cell r="R7483" t="str">
            <v>20125</v>
          </cell>
          <cell r="S7483">
            <v>41045</v>
          </cell>
          <cell r="T7483">
            <v>1778.37</v>
          </cell>
          <cell r="U7483">
            <v>1793.2767741935484</v>
          </cell>
          <cell r="V7483">
            <v>1797.7857650273229</v>
          </cell>
        </row>
        <row r="7484">
          <cell r="B7484">
            <v>35117</v>
          </cell>
          <cell r="C7484">
            <v>1</v>
          </cell>
          <cell r="D7484">
            <v>1</v>
          </cell>
          <cell r="Q7484">
            <v>2012</v>
          </cell>
          <cell r="R7484" t="str">
            <v>20125</v>
          </cell>
          <cell r="S7484">
            <v>41046</v>
          </cell>
          <cell r="T7484">
            <v>1793.61</v>
          </cell>
          <cell r="U7484">
            <v>1793.2767741935484</v>
          </cell>
          <cell r="V7484">
            <v>1797.7857650273229</v>
          </cell>
        </row>
        <row r="7485">
          <cell r="B7485">
            <v>35118</v>
          </cell>
          <cell r="C7485">
            <v>1</v>
          </cell>
          <cell r="D7485">
            <v>1</v>
          </cell>
          <cell r="Q7485">
            <v>2012</v>
          </cell>
          <cell r="R7485" t="str">
            <v>20125</v>
          </cell>
          <cell r="S7485">
            <v>41047</v>
          </cell>
          <cell r="T7485">
            <v>1804.92</v>
          </cell>
          <cell r="U7485">
            <v>1793.2767741935484</v>
          </cell>
          <cell r="V7485">
            <v>1797.7857650273229</v>
          </cell>
        </row>
        <row r="7486">
          <cell r="B7486">
            <v>35119</v>
          </cell>
          <cell r="C7486">
            <v>1</v>
          </cell>
          <cell r="D7486">
            <v>1</v>
          </cell>
          <cell r="Q7486">
            <v>2012</v>
          </cell>
          <cell r="R7486" t="str">
            <v>20125</v>
          </cell>
          <cell r="S7486">
            <v>41048</v>
          </cell>
          <cell r="T7486">
            <v>1814.46</v>
          </cell>
          <cell r="U7486">
            <v>1793.2767741935484</v>
          </cell>
          <cell r="V7486">
            <v>1797.7857650273229</v>
          </cell>
        </row>
        <row r="7487">
          <cell r="B7487">
            <v>35120</v>
          </cell>
          <cell r="C7487">
            <v>1</v>
          </cell>
          <cell r="D7487">
            <v>1</v>
          </cell>
          <cell r="Q7487">
            <v>2012</v>
          </cell>
          <cell r="R7487" t="str">
            <v>20125</v>
          </cell>
          <cell r="S7487">
            <v>41049</v>
          </cell>
          <cell r="T7487">
            <v>1814.46</v>
          </cell>
          <cell r="U7487">
            <v>1793.2767741935484</v>
          </cell>
          <cell r="V7487">
            <v>1797.7857650273229</v>
          </cell>
        </row>
        <row r="7488">
          <cell r="B7488">
            <v>35121</v>
          </cell>
          <cell r="C7488">
            <v>1</v>
          </cell>
          <cell r="D7488">
            <v>1</v>
          </cell>
          <cell r="Q7488">
            <v>2012</v>
          </cell>
          <cell r="R7488" t="str">
            <v>20125</v>
          </cell>
          <cell r="S7488">
            <v>41050</v>
          </cell>
          <cell r="T7488">
            <v>1814.46</v>
          </cell>
          <cell r="U7488">
            <v>1793.2767741935484</v>
          </cell>
          <cell r="V7488">
            <v>1797.7857650273229</v>
          </cell>
        </row>
        <row r="7489">
          <cell r="B7489">
            <v>35122</v>
          </cell>
          <cell r="C7489">
            <v>1</v>
          </cell>
          <cell r="D7489">
            <v>1</v>
          </cell>
          <cell r="Q7489">
            <v>2012</v>
          </cell>
          <cell r="R7489" t="str">
            <v>20125</v>
          </cell>
          <cell r="S7489">
            <v>41051</v>
          </cell>
          <cell r="T7489">
            <v>1814.46</v>
          </cell>
          <cell r="U7489">
            <v>1793.2767741935484</v>
          </cell>
          <cell r="V7489">
            <v>1797.7857650273229</v>
          </cell>
        </row>
        <row r="7490">
          <cell r="B7490">
            <v>35123</v>
          </cell>
          <cell r="C7490">
            <v>1</v>
          </cell>
          <cell r="D7490">
            <v>1</v>
          </cell>
          <cell r="Q7490">
            <v>2012</v>
          </cell>
          <cell r="R7490" t="str">
            <v>20125</v>
          </cell>
          <cell r="S7490">
            <v>41052</v>
          </cell>
          <cell r="T7490">
            <v>1824.73</v>
          </cell>
          <cell r="U7490">
            <v>1793.2767741935484</v>
          </cell>
          <cell r="V7490">
            <v>1797.7857650273229</v>
          </cell>
        </row>
        <row r="7491">
          <cell r="B7491">
            <v>35124</v>
          </cell>
          <cell r="C7491">
            <v>1</v>
          </cell>
          <cell r="D7491">
            <v>1</v>
          </cell>
          <cell r="Q7491">
            <v>2012</v>
          </cell>
          <cell r="R7491" t="str">
            <v>20125</v>
          </cell>
          <cell r="S7491">
            <v>41053</v>
          </cell>
          <cell r="T7491">
            <v>1845.17</v>
          </cell>
          <cell r="U7491">
            <v>1793.2767741935484</v>
          </cell>
          <cell r="V7491">
            <v>1797.7857650273229</v>
          </cell>
        </row>
        <row r="7492">
          <cell r="B7492">
            <v>35125</v>
          </cell>
          <cell r="C7492">
            <v>1</v>
          </cell>
          <cell r="D7492">
            <v>1</v>
          </cell>
          <cell r="Q7492">
            <v>2012</v>
          </cell>
          <cell r="R7492" t="str">
            <v>20125</v>
          </cell>
          <cell r="S7492">
            <v>41054</v>
          </cell>
          <cell r="T7492">
            <v>1836.45</v>
          </cell>
          <cell r="U7492">
            <v>1793.2767741935484</v>
          </cell>
          <cell r="V7492">
            <v>1797.7857650273229</v>
          </cell>
        </row>
        <row r="7493">
          <cell r="B7493">
            <v>35126</v>
          </cell>
          <cell r="C7493">
            <v>1</v>
          </cell>
          <cell r="D7493">
            <v>1</v>
          </cell>
          <cell r="Q7493">
            <v>2012</v>
          </cell>
          <cell r="R7493" t="str">
            <v>20125</v>
          </cell>
          <cell r="S7493">
            <v>41055</v>
          </cell>
          <cell r="T7493">
            <v>1840.69</v>
          </cell>
          <cell r="U7493">
            <v>1793.2767741935484</v>
          </cell>
          <cell r="V7493">
            <v>1797.7857650273229</v>
          </cell>
        </row>
        <row r="7494">
          <cell r="B7494">
            <v>35127</v>
          </cell>
          <cell r="C7494">
            <v>1</v>
          </cell>
          <cell r="D7494">
            <v>1</v>
          </cell>
          <cell r="Q7494">
            <v>2012</v>
          </cell>
          <cell r="R7494" t="str">
            <v>20125</v>
          </cell>
          <cell r="S7494">
            <v>41056</v>
          </cell>
          <cell r="T7494">
            <v>1840.69</v>
          </cell>
          <cell r="U7494">
            <v>1793.2767741935484</v>
          </cell>
          <cell r="V7494">
            <v>1797.7857650273229</v>
          </cell>
        </row>
        <row r="7495">
          <cell r="B7495">
            <v>35128</v>
          </cell>
          <cell r="C7495">
            <v>1</v>
          </cell>
          <cell r="D7495">
            <v>1</v>
          </cell>
          <cell r="Q7495">
            <v>2012</v>
          </cell>
          <cell r="R7495" t="str">
            <v>20125</v>
          </cell>
          <cell r="S7495">
            <v>41057</v>
          </cell>
          <cell r="T7495">
            <v>1840.69</v>
          </cell>
          <cell r="U7495">
            <v>1793.2767741935484</v>
          </cell>
          <cell r="V7495">
            <v>1797.7857650273229</v>
          </cell>
        </row>
        <row r="7496">
          <cell r="B7496">
            <v>35129</v>
          </cell>
          <cell r="C7496">
            <v>1</v>
          </cell>
          <cell r="D7496">
            <v>1</v>
          </cell>
          <cell r="Q7496">
            <v>2012</v>
          </cell>
          <cell r="R7496" t="str">
            <v>20125</v>
          </cell>
          <cell r="S7496">
            <v>41058</v>
          </cell>
          <cell r="T7496">
            <v>1840.69</v>
          </cell>
          <cell r="U7496">
            <v>1793.2767741935484</v>
          </cell>
          <cell r="V7496">
            <v>1797.7857650273229</v>
          </cell>
        </row>
        <row r="7497">
          <cell r="B7497">
            <v>35130</v>
          </cell>
          <cell r="C7497">
            <v>1</v>
          </cell>
          <cell r="D7497">
            <v>1</v>
          </cell>
          <cell r="Q7497">
            <v>2012</v>
          </cell>
          <cell r="R7497" t="str">
            <v>20125</v>
          </cell>
          <cell r="S7497">
            <v>41059</v>
          </cell>
          <cell r="T7497">
            <v>1818.82</v>
          </cell>
          <cell r="U7497">
            <v>1793.2767741935484</v>
          </cell>
          <cell r="V7497">
            <v>1797.7857650273229</v>
          </cell>
        </row>
        <row r="7498">
          <cell r="B7498">
            <v>35131</v>
          </cell>
          <cell r="C7498">
            <v>1</v>
          </cell>
          <cell r="D7498">
            <v>1</v>
          </cell>
          <cell r="Q7498">
            <v>2012</v>
          </cell>
          <cell r="R7498" t="str">
            <v>20125</v>
          </cell>
          <cell r="S7498">
            <v>41060</v>
          </cell>
          <cell r="T7498">
            <v>1827.83</v>
          </cell>
          <cell r="U7498">
            <v>1793.2767741935484</v>
          </cell>
          <cell r="V7498">
            <v>1797.7857650273229</v>
          </cell>
        </row>
        <row r="7499">
          <cell r="B7499">
            <v>35132</v>
          </cell>
          <cell r="C7499">
            <v>1</v>
          </cell>
          <cell r="D7499">
            <v>1</v>
          </cell>
          <cell r="Q7499">
            <v>2012</v>
          </cell>
          <cell r="R7499" t="str">
            <v>20126</v>
          </cell>
          <cell r="S7499">
            <v>41061</v>
          </cell>
          <cell r="T7499">
            <v>1833.8</v>
          </cell>
          <cell r="U7499">
            <v>1792.5466666666664</v>
          </cell>
          <cell r="V7499">
            <v>1797.7857650273229</v>
          </cell>
        </row>
        <row r="7500">
          <cell r="B7500">
            <v>35133</v>
          </cell>
          <cell r="C7500">
            <v>1</v>
          </cell>
          <cell r="D7500">
            <v>1</v>
          </cell>
          <cell r="Q7500">
            <v>2012</v>
          </cell>
          <cell r="R7500" t="str">
            <v>20126</v>
          </cell>
          <cell r="S7500">
            <v>41062</v>
          </cell>
          <cell r="T7500">
            <v>1834.71</v>
          </cell>
          <cell r="U7500">
            <v>1792.5466666666664</v>
          </cell>
          <cell r="V7500">
            <v>1797.7857650273229</v>
          </cell>
        </row>
        <row r="7501">
          <cell r="B7501">
            <v>35134</v>
          </cell>
          <cell r="C7501">
            <v>1</v>
          </cell>
          <cell r="D7501">
            <v>1</v>
          </cell>
          <cell r="Q7501">
            <v>2012</v>
          </cell>
          <cell r="R7501" t="str">
            <v>20126</v>
          </cell>
          <cell r="S7501">
            <v>41063</v>
          </cell>
          <cell r="T7501">
            <v>1834.71</v>
          </cell>
          <cell r="U7501">
            <v>1792.5466666666664</v>
          </cell>
          <cell r="V7501">
            <v>1797.7857650273229</v>
          </cell>
        </row>
        <row r="7502">
          <cell r="B7502">
            <v>35135</v>
          </cell>
          <cell r="C7502">
            <v>1</v>
          </cell>
          <cell r="D7502">
            <v>1</v>
          </cell>
          <cell r="Q7502">
            <v>2012</v>
          </cell>
          <cell r="R7502" t="str">
            <v>20126</v>
          </cell>
          <cell r="S7502">
            <v>41064</v>
          </cell>
          <cell r="T7502">
            <v>1834.71</v>
          </cell>
          <cell r="U7502">
            <v>1792.5466666666664</v>
          </cell>
          <cell r="V7502">
            <v>1797.7857650273229</v>
          </cell>
        </row>
        <row r="7503">
          <cell r="B7503">
            <v>35136</v>
          </cell>
          <cell r="C7503">
            <v>1</v>
          </cell>
          <cell r="D7503">
            <v>1</v>
          </cell>
          <cell r="Q7503">
            <v>2012</v>
          </cell>
          <cell r="R7503" t="str">
            <v>20126</v>
          </cell>
          <cell r="S7503">
            <v>41065</v>
          </cell>
          <cell r="T7503">
            <v>1815.54</v>
          </cell>
          <cell r="U7503">
            <v>1792.5466666666664</v>
          </cell>
          <cell r="V7503">
            <v>1797.7857650273229</v>
          </cell>
        </row>
        <row r="7504">
          <cell r="B7504">
            <v>35137</v>
          </cell>
          <cell r="C7504">
            <v>1</v>
          </cell>
          <cell r="D7504">
            <v>1</v>
          </cell>
          <cell r="Q7504">
            <v>2012</v>
          </cell>
          <cell r="R7504" t="str">
            <v>20126</v>
          </cell>
          <cell r="S7504">
            <v>41066</v>
          </cell>
          <cell r="T7504">
            <v>1798.85</v>
          </cell>
          <cell r="U7504">
            <v>1792.5466666666664</v>
          </cell>
          <cell r="V7504">
            <v>1797.7857650273229</v>
          </cell>
        </row>
        <row r="7505">
          <cell r="B7505">
            <v>35138</v>
          </cell>
          <cell r="C7505">
            <v>1</v>
          </cell>
          <cell r="D7505">
            <v>1</v>
          </cell>
          <cell r="Q7505">
            <v>2012</v>
          </cell>
          <cell r="R7505" t="str">
            <v>20126</v>
          </cell>
          <cell r="S7505">
            <v>41067</v>
          </cell>
          <cell r="T7505">
            <v>1782.89</v>
          </cell>
          <cell r="U7505">
            <v>1792.5466666666664</v>
          </cell>
          <cell r="V7505">
            <v>1797.7857650273229</v>
          </cell>
        </row>
        <row r="7506">
          <cell r="B7506">
            <v>35139</v>
          </cell>
          <cell r="C7506">
            <v>1</v>
          </cell>
          <cell r="D7506">
            <v>1</v>
          </cell>
          <cell r="Q7506">
            <v>2012</v>
          </cell>
          <cell r="R7506" t="str">
            <v>20126</v>
          </cell>
          <cell r="S7506">
            <v>41068</v>
          </cell>
          <cell r="T7506">
            <v>1766.91</v>
          </cell>
          <cell r="U7506">
            <v>1792.5466666666664</v>
          </cell>
          <cell r="V7506">
            <v>1797.7857650273229</v>
          </cell>
        </row>
        <row r="7507">
          <cell r="B7507">
            <v>35140</v>
          </cell>
          <cell r="C7507">
            <v>1</v>
          </cell>
          <cell r="D7507">
            <v>1</v>
          </cell>
          <cell r="Q7507">
            <v>2012</v>
          </cell>
          <cell r="R7507" t="str">
            <v>20126</v>
          </cell>
          <cell r="S7507">
            <v>41069</v>
          </cell>
          <cell r="T7507">
            <v>1776.26</v>
          </cell>
          <cell r="U7507">
            <v>1792.5466666666664</v>
          </cell>
          <cell r="V7507">
            <v>1797.7857650273229</v>
          </cell>
        </row>
        <row r="7508">
          <cell r="B7508">
            <v>35141</v>
          </cell>
          <cell r="C7508">
            <v>1</v>
          </cell>
          <cell r="D7508">
            <v>1</v>
          </cell>
          <cell r="Q7508">
            <v>2012</v>
          </cell>
          <cell r="R7508" t="str">
            <v>20126</v>
          </cell>
          <cell r="S7508">
            <v>41070</v>
          </cell>
          <cell r="T7508">
            <v>1776.26</v>
          </cell>
          <cell r="U7508">
            <v>1792.5466666666664</v>
          </cell>
          <cell r="V7508">
            <v>1797.7857650273229</v>
          </cell>
        </row>
        <row r="7509">
          <cell r="B7509">
            <v>35142</v>
          </cell>
          <cell r="C7509">
            <v>1</v>
          </cell>
          <cell r="D7509">
            <v>1</v>
          </cell>
          <cell r="Q7509">
            <v>2012</v>
          </cell>
          <cell r="R7509" t="str">
            <v>20126</v>
          </cell>
          <cell r="S7509">
            <v>41071</v>
          </cell>
          <cell r="T7509">
            <v>1776.26</v>
          </cell>
          <cell r="U7509">
            <v>1792.5466666666664</v>
          </cell>
          <cell r="V7509">
            <v>1797.7857650273229</v>
          </cell>
        </row>
        <row r="7510">
          <cell r="B7510">
            <v>35143</v>
          </cell>
          <cell r="C7510">
            <v>1</v>
          </cell>
          <cell r="D7510">
            <v>1</v>
          </cell>
          <cell r="Q7510">
            <v>2012</v>
          </cell>
          <cell r="R7510" t="str">
            <v>20126</v>
          </cell>
          <cell r="S7510">
            <v>41072</v>
          </cell>
          <cell r="T7510">
            <v>1776.26</v>
          </cell>
          <cell r="U7510">
            <v>1792.5466666666664</v>
          </cell>
          <cell r="V7510">
            <v>1797.7857650273229</v>
          </cell>
        </row>
        <row r="7511">
          <cell r="B7511">
            <v>35144</v>
          </cell>
          <cell r="C7511">
            <v>1</v>
          </cell>
          <cell r="D7511">
            <v>1</v>
          </cell>
          <cell r="Q7511">
            <v>2012</v>
          </cell>
          <cell r="R7511" t="str">
            <v>20126</v>
          </cell>
          <cell r="S7511">
            <v>41073</v>
          </cell>
          <cell r="T7511">
            <v>1776.47</v>
          </cell>
          <cell r="U7511">
            <v>1792.5466666666664</v>
          </cell>
          <cell r="V7511">
            <v>1797.7857650273229</v>
          </cell>
        </row>
        <row r="7512">
          <cell r="B7512">
            <v>35145</v>
          </cell>
          <cell r="C7512">
            <v>1</v>
          </cell>
          <cell r="D7512">
            <v>1</v>
          </cell>
          <cell r="Q7512">
            <v>2012</v>
          </cell>
          <cell r="R7512" t="str">
            <v>20126</v>
          </cell>
          <cell r="S7512">
            <v>41074</v>
          </cell>
          <cell r="T7512">
            <v>1783.45</v>
          </cell>
          <cell r="U7512">
            <v>1792.5466666666664</v>
          </cell>
          <cell r="V7512">
            <v>1797.7857650273229</v>
          </cell>
        </row>
        <row r="7513">
          <cell r="B7513">
            <v>35146</v>
          </cell>
          <cell r="C7513">
            <v>1</v>
          </cell>
          <cell r="D7513">
            <v>1</v>
          </cell>
          <cell r="Q7513">
            <v>2012</v>
          </cell>
          <cell r="R7513" t="str">
            <v>20126</v>
          </cell>
          <cell r="S7513">
            <v>41075</v>
          </cell>
          <cell r="T7513">
            <v>1787.63</v>
          </cell>
          <cell r="U7513">
            <v>1792.5466666666664</v>
          </cell>
          <cell r="V7513">
            <v>1797.7857650273229</v>
          </cell>
        </row>
        <row r="7514">
          <cell r="B7514">
            <v>35147</v>
          </cell>
          <cell r="C7514">
            <v>1</v>
          </cell>
          <cell r="D7514">
            <v>1</v>
          </cell>
          <cell r="Q7514">
            <v>2012</v>
          </cell>
          <cell r="R7514" t="str">
            <v>20126</v>
          </cell>
          <cell r="S7514">
            <v>41076</v>
          </cell>
          <cell r="T7514">
            <v>1786.21</v>
          </cell>
          <cell r="U7514">
            <v>1792.5466666666664</v>
          </cell>
          <cell r="V7514">
            <v>1797.7857650273229</v>
          </cell>
        </row>
        <row r="7515">
          <cell r="B7515">
            <v>35148</v>
          </cell>
          <cell r="C7515">
            <v>1</v>
          </cell>
          <cell r="D7515">
            <v>1</v>
          </cell>
          <cell r="Q7515">
            <v>2012</v>
          </cell>
          <cell r="R7515" t="str">
            <v>20126</v>
          </cell>
          <cell r="S7515">
            <v>41077</v>
          </cell>
          <cell r="T7515">
            <v>1786.21</v>
          </cell>
          <cell r="U7515">
            <v>1792.5466666666664</v>
          </cell>
          <cell r="V7515">
            <v>1797.7857650273229</v>
          </cell>
        </row>
        <row r="7516">
          <cell r="B7516">
            <v>35149</v>
          </cell>
          <cell r="C7516">
            <v>1</v>
          </cell>
          <cell r="D7516">
            <v>1</v>
          </cell>
          <cell r="Q7516">
            <v>2012</v>
          </cell>
          <cell r="R7516" t="str">
            <v>20126</v>
          </cell>
          <cell r="S7516">
            <v>41078</v>
          </cell>
          <cell r="T7516">
            <v>1786.21</v>
          </cell>
          <cell r="U7516">
            <v>1792.5466666666664</v>
          </cell>
          <cell r="V7516">
            <v>1797.7857650273229</v>
          </cell>
        </row>
        <row r="7517">
          <cell r="B7517">
            <v>35150</v>
          </cell>
          <cell r="C7517">
            <v>1</v>
          </cell>
          <cell r="D7517">
            <v>1</v>
          </cell>
          <cell r="Q7517">
            <v>2012</v>
          </cell>
          <cell r="R7517" t="str">
            <v>20126</v>
          </cell>
          <cell r="S7517">
            <v>41079</v>
          </cell>
          <cell r="T7517">
            <v>1786.21</v>
          </cell>
          <cell r="U7517">
            <v>1792.5466666666664</v>
          </cell>
          <cell r="V7517">
            <v>1797.7857650273229</v>
          </cell>
        </row>
        <row r="7518">
          <cell r="B7518">
            <v>35151</v>
          </cell>
          <cell r="C7518">
            <v>1</v>
          </cell>
          <cell r="D7518">
            <v>1</v>
          </cell>
          <cell r="Q7518">
            <v>2012</v>
          </cell>
          <cell r="R7518" t="str">
            <v>20126</v>
          </cell>
          <cell r="S7518">
            <v>41080</v>
          </cell>
          <cell r="T7518">
            <v>1773.18</v>
          </cell>
          <cell r="U7518">
            <v>1792.5466666666664</v>
          </cell>
          <cell r="V7518">
            <v>1797.7857650273229</v>
          </cell>
        </row>
        <row r="7519">
          <cell r="B7519">
            <v>35152</v>
          </cell>
          <cell r="C7519">
            <v>1</v>
          </cell>
          <cell r="D7519">
            <v>1</v>
          </cell>
          <cell r="Q7519">
            <v>2012</v>
          </cell>
          <cell r="R7519" t="str">
            <v>20126</v>
          </cell>
          <cell r="S7519">
            <v>41081</v>
          </cell>
          <cell r="T7519">
            <v>1770.38</v>
          </cell>
          <cell r="U7519">
            <v>1792.5466666666664</v>
          </cell>
          <cell r="V7519">
            <v>1797.7857650273229</v>
          </cell>
        </row>
        <row r="7520">
          <cell r="B7520">
            <v>35153</v>
          </cell>
          <cell r="C7520">
            <v>1</v>
          </cell>
          <cell r="D7520">
            <v>1</v>
          </cell>
          <cell r="Q7520">
            <v>2012</v>
          </cell>
          <cell r="R7520" t="str">
            <v>20126</v>
          </cell>
          <cell r="S7520">
            <v>41082</v>
          </cell>
          <cell r="T7520">
            <v>1775.99</v>
          </cell>
          <cell r="U7520">
            <v>1792.5466666666664</v>
          </cell>
          <cell r="V7520">
            <v>1797.7857650273229</v>
          </cell>
        </row>
        <row r="7521">
          <cell r="B7521">
            <v>35154</v>
          </cell>
          <cell r="C7521">
            <v>1</v>
          </cell>
          <cell r="D7521">
            <v>1</v>
          </cell>
          <cell r="Q7521">
            <v>2012</v>
          </cell>
          <cell r="R7521" t="str">
            <v>20126</v>
          </cell>
          <cell r="S7521">
            <v>41083</v>
          </cell>
          <cell r="T7521">
            <v>1787.47</v>
          </cell>
          <cell r="U7521">
            <v>1792.5466666666664</v>
          </cell>
          <cell r="V7521">
            <v>1797.7857650273229</v>
          </cell>
        </row>
        <row r="7522">
          <cell r="B7522">
            <v>35155</v>
          </cell>
          <cell r="C7522">
            <v>1</v>
          </cell>
          <cell r="D7522">
            <v>1</v>
          </cell>
          <cell r="Q7522">
            <v>2012</v>
          </cell>
          <cell r="R7522" t="str">
            <v>20126</v>
          </cell>
          <cell r="S7522">
            <v>41084</v>
          </cell>
          <cell r="T7522">
            <v>1787.47</v>
          </cell>
          <cell r="U7522">
            <v>1792.5466666666664</v>
          </cell>
          <cell r="V7522">
            <v>1797.7857650273229</v>
          </cell>
        </row>
        <row r="7523">
          <cell r="B7523">
            <v>35156</v>
          </cell>
          <cell r="C7523">
            <v>1</v>
          </cell>
          <cell r="D7523">
            <v>1</v>
          </cell>
          <cell r="Q7523">
            <v>2012</v>
          </cell>
          <cell r="R7523" t="str">
            <v>20126</v>
          </cell>
          <cell r="S7523">
            <v>41085</v>
          </cell>
          <cell r="T7523">
            <v>1787.47</v>
          </cell>
          <cell r="U7523">
            <v>1792.5466666666664</v>
          </cell>
          <cell r="V7523">
            <v>1797.7857650273229</v>
          </cell>
        </row>
        <row r="7524">
          <cell r="B7524">
            <v>35157</v>
          </cell>
          <cell r="C7524">
            <v>1</v>
          </cell>
          <cell r="D7524">
            <v>1</v>
          </cell>
          <cell r="Q7524">
            <v>2012</v>
          </cell>
          <cell r="R7524" t="str">
            <v>20126</v>
          </cell>
          <cell r="S7524">
            <v>41086</v>
          </cell>
          <cell r="T7524">
            <v>1803.37</v>
          </cell>
          <cell r="U7524">
            <v>1792.5466666666664</v>
          </cell>
          <cell r="V7524">
            <v>1797.7857650273229</v>
          </cell>
        </row>
        <row r="7525">
          <cell r="B7525">
            <v>35158</v>
          </cell>
          <cell r="C7525">
            <v>1</v>
          </cell>
          <cell r="D7525">
            <v>1</v>
          </cell>
          <cell r="Q7525">
            <v>2012</v>
          </cell>
          <cell r="R7525" t="str">
            <v>20126</v>
          </cell>
          <cell r="S7525">
            <v>41087</v>
          </cell>
          <cell r="T7525">
            <v>1805.14</v>
          </cell>
          <cell r="U7525">
            <v>1792.5466666666664</v>
          </cell>
          <cell r="V7525">
            <v>1797.7857650273229</v>
          </cell>
        </row>
        <row r="7526">
          <cell r="B7526">
            <v>35159</v>
          </cell>
          <cell r="C7526">
            <v>1</v>
          </cell>
          <cell r="D7526">
            <v>1</v>
          </cell>
          <cell r="Q7526">
            <v>2012</v>
          </cell>
          <cell r="R7526" t="str">
            <v>20126</v>
          </cell>
          <cell r="S7526">
            <v>41088</v>
          </cell>
          <cell r="T7526">
            <v>1796.18</v>
          </cell>
          <cell r="U7526">
            <v>1792.5466666666664</v>
          </cell>
          <cell r="V7526">
            <v>1797.7857650273229</v>
          </cell>
        </row>
        <row r="7527">
          <cell r="B7527">
            <v>35160</v>
          </cell>
          <cell r="C7527">
            <v>1</v>
          </cell>
          <cell r="D7527">
            <v>1</v>
          </cell>
          <cell r="Q7527">
            <v>2012</v>
          </cell>
          <cell r="R7527" t="str">
            <v>20126</v>
          </cell>
          <cell r="S7527">
            <v>41089</v>
          </cell>
          <cell r="T7527">
            <v>1805.6</v>
          </cell>
          <cell r="U7527">
            <v>1792.5466666666664</v>
          </cell>
          <cell r="V7527">
            <v>1797.7857650273229</v>
          </cell>
        </row>
        <row r="7528">
          <cell r="B7528">
            <v>35161</v>
          </cell>
          <cell r="C7528">
            <v>1</v>
          </cell>
          <cell r="D7528">
            <v>1</v>
          </cell>
          <cell r="Q7528">
            <v>2012</v>
          </cell>
          <cell r="R7528" t="str">
            <v>20126</v>
          </cell>
          <cell r="S7528">
            <v>41090</v>
          </cell>
          <cell r="T7528">
            <v>1784.6</v>
          </cell>
          <cell r="U7528">
            <v>1792.5466666666664</v>
          </cell>
          <cell r="V7528">
            <v>1797.7857650273229</v>
          </cell>
        </row>
        <row r="7529">
          <cell r="B7529">
            <v>35162</v>
          </cell>
          <cell r="C7529">
            <v>1</v>
          </cell>
          <cell r="D7529">
            <v>1</v>
          </cell>
          <cell r="Q7529">
            <v>2012</v>
          </cell>
          <cell r="R7529" t="str">
            <v>20127</v>
          </cell>
          <cell r="S7529">
            <v>41091</v>
          </cell>
          <cell r="T7529">
            <v>1784.6</v>
          </cell>
          <cell r="U7529">
            <v>1783.8203225806458</v>
          </cell>
          <cell r="V7529">
            <v>1797.7857650273229</v>
          </cell>
        </row>
        <row r="7530">
          <cell r="B7530">
            <v>35163</v>
          </cell>
          <cell r="C7530">
            <v>1</v>
          </cell>
          <cell r="D7530">
            <v>1</v>
          </cell>
          <cell r="Q7530">
            <v>2012</v>
          </cell>
          <cell r="R7530" t="str">
            <v>20127</v>
          </cell>
          <cell r="S7530">
            <v>41092</v>
          </cell>
          <cell r="T7530">
            <v>1784.6</v>
          </cell>
          <cell r="U7530">
            <v>1783.8203225806458</v>
          </cell>
          <cell r="V7530">
            <v>1797.7857650273229</v>
          </cell>
        </row>
        <row r="7531">
          <cell r="B7531">
            <v>35164</v>
          </cell>
          <cell r="C7531">
            <v>1</v>
          </cell>
          <cell r="D7531">
            <v>1</v>
          </cell>
          <cell r="Q7531">
            <v>2012</v>
          </cell>
          <cell r="R7531" t="str">
            <v>20127</v>
          </cell>
          <cell r="S7531">
            <v>41093</v>
          </cell>
          <cell r="T7531">
            <v>1784.6</v>
          </cell>
          <cell r="U7531">
            <v>1783.8203225806458</v>
          </cell>
          <cell r="V7531">
            <v>1797.7857650273229</v>
          </cell>
        </row>
        <row r="7532">
          <cell r="B7532">
            <v>35165</v>
          </cell>
          <cell r="C7532">
            <v>1</v>
          </cell>
          <cell r="D7532">
            <v>1</v>
          </cell>
          <cell r="Q7532">
            <v>2012</v>
          </cell>
          <cell r="R7532" t="str">
            <v>20127</v>
          </cell>
          <cell r="S7532">
            <v>41094</v>
          </cell>
          <cell r="T7532">
            <v>1771.53</v>
          </cell>
          <cell r="U7532">
            <v>1783.8203225806458</v>
          </cell>
          <cell r="V7532">
            <v>1797.7857650273229</v>
          </cell>
        </row>
        <row r="7533">
          <cell r="B7533">
            <v>35166</v>
          </cell>
          <cell r="C7533">
            <v>1</v>
          </cell>
          <cell r="D7533">
            <v>1</v>
          </cell>
          <cell r="Q7533">
            <v>2012</v>
          </cell>
          <cell r="R7533" t="str">
            <v>20127</v>
          </cell>
          <cell r="S7533">
            <v>41095</v>
          </cell>
          <cell r="T7533">
            <v>1771.53</v>
          </cell>
          <cell r="U7533">
            <v>1783.8203225806458</v>
          </cell>
          <cell r="V7533">
            <v>1797.7857650273229</v>
          </cell>
        </row>
        <row r="7534">
          <cell r="B7534">
            <v>35167</v>
          </cell>
          <cell r="C7534">
            <v>1</v>
          </cell>
          <cell r="D7534">
            <v>1</v>
          </cell>
          <cell r="Q7534">
            <v>2012</v>
          </cell>
          <cell r="R7534" t="str">
            <v>20127</v>
          </cell>
          <cell r="S7534">
            <v>41096</v>
          </cell>
          <cell r="T7534">
            <v>1774.37</v>
          </cell>
          <cell r="U7534">
            <v>1783.8203225806458</v>
          </cell>
          <cell r="V7534">
            <v>1797.7857650273229</v>
          </cell>
        </row>
        <row r="7535">
          <cell r="B7535">
            <v>35168</v>
          </cell>
          <cell r="C7535">
            <v>1</v>
          </cell>
          <cell r="D7535">
            <v>1</v>
          </cell>
          <cell r="Q7535">
            <v>2012</v>
          </cell>
          <cell r="R7535" t="str">
            <v>20127</v>
          </cell>
          <cell r="S7535">
            <v>41097</v>
          </cell>
          <cell r="T7535">
            <v>1785.25</v>
          </cell>
          <cell r="U7535">
            <v>1783.8203225806458</v>
          </cell>
          <cell r="V7535">
            <v>1797.7857650273229</v>
          </cell>
        </row>
        <row r="7536">
          <cell r="B7536">
            <v>35169</v>
          </cell>
          <cell r="C7536">
            <v>1</v>
          </cell>
          <cell r="D7536">
            <v>1</v>
          </cell>
          <cell r="Q7536">
            <v>2012</v>
          </cell>
          <cell r="R7536" t="str">
            <v>20127</v>
          </cell>
          <cell r="S7536">
            <v>41098</v>
          </cell>
          <cell r="T7536">
            <v>1785.25</v>
          </cell>
          <cell r="U7536">
            <v>1783.8203225806458</v>
          </cell>
          <cell r="V7536">
            <v>1797.7857650273229</v>
          </cell>
        </row>
        <row r="7537">
          <cell r="B7537">
            <v>35170</v>
          </cell>
          <cell r="C7537">
            <v>1</v>
          </cell>
          <cell r="D7537">
            <v>1</v>
          </cell>
          <cell r="Q7537">
            <v>2012</v>
          </cell>
          <cell r="R7537" t="str">
            <v>20127</v>
          </cell>
          <cell r="S7537">
            <v>41099</v>
          </cell>
          <cell r="T7537">
            <v>1785.25</v>
          </cell>
          <cell r="U7537">
            <v>1783.8203225806458</v>
          </cell>
          <cell r="V7537">
            <v>1797.7857650273229</v>
          </cell>
        </row>
        <row r="7538">
          <cell r="B7538">
            <v>35171</v>
          </cell>
          <cell r="C7538">
            <v>1</v>
          </cell>
          <cell r="D7538">
            <v>1</v>
          </cell>
          <cell r="Q7538">
            <v>2012</v>
          </cell>
          <cell r="R7538" t="str">
            <v>20127</v>
          </cell>
          <cell r="S7538">
            <v>41100</v>
          </cell>
          <cell r="T7538">
            <v>1790.25</v>
          </cell>
          <cell r="U7538">
            <v>1783.8203225806458</v>
          </cell>
          <cell r="V7538">
            <v>1797.7857650273229</v>
          </cell>
        </row>
        <row r="7539">
          <cell r="B7539">
            <v>35172</v>
          </cell>
          <cell r="C7539">
            <v>1</v>
          </cell>
          <cell r="D7539">
            <v>1</v>
          </cell>
          <cell r="Q7539">
            <v>2012</v>
          </cell>
          <cell r="R7539" t="str">
            <v>20127</v>
          </cell>
          <cell r="S7539">
            <v>41101</v>
          </cell>
          <cell r="T7539">
            <v>1785.06</v>
          </cell>
          <cell r="U7539">
            <v>1783.8203225806458</v>
          </cell>
          <cell r="V7539">
            <v>1797.7857650273229</v>
          </cell>
        </row>
        <row r="7540">
          <cell r="B7540">
            <v>35173</v>
          </cell>
          <cell r="C7540">
            <v>1</v>
          </cell>
          <cell r="D7540">
            <v>1</v>
          </cell>
          <cell r="Q7540">
            <v>2012</v>
          </cell>
          <cell r="R7540" t="str">
            <v>20127</v>
          </cell>
          <cell r="S7540">
            <v>41102</v>
          </cell>
          <cell r="T7540">
            <v>1787.72</v>
          </cell>
          <cell r="U7540">
            <v>1783.8203225806458</v>
          </cell>
          <cell r="V7540">
            <v>1797.7857650273229</v>
          </cell>
        </row>
        <row r="7541">
          <cell r="B7541">
            <v>35174</v>
          </cell>
          <cell r="C7541">
            <v>1</v>
          </cell>
          <cell r="D7541">
            <v>1</v>
          </cell>
          <cell r="Q7541">
            <v>2012</v>
          </cell>
          <cell r="R7541" t="str">
            <v>20127</v>
          </cell>
          <cell r="S7541">
            <v>41103</v>
          </cell>
          <cell r="T7541">
            <v>1790.12</v>
          </cell>
          <cell r="U7541">
            <v>1783.8203225806458</v>
          </cell>
          <cell r="V7541">
            <v>1797.7857650273229</v>
          </cell>
        </row>
        <row r="7542">
          <cell r="B7542">
            <v>35175</v>
          </cell>
          <cell r="C7542">
            <v>1</v>
          </cell>
          <cell r="D7542">
            <v>1</v>
          </cell>
          <cell r="Q7542">
            <v>2012</v>
          </cell>
          <cell r="R7542" t="str">
            <v>20127</v>
          </cell>
          <cell r="S7542">
            <v>41104</v>
          </cell>
          <cell r="T7542">
            <v>1780.21</v>
          </cell>
          <cell r="U7542">
            <v>1783.8203225806458</v>
          </cell>
          <cell r="V7542">
            <v>1797.7857650273229</v>
          </cell>
        </row>
        <row r="7543">
          <cell r="B7543">
            <v>35176</v>
          </cell>
          <cell r="C7543">
            <v>1</v>
          </cell>
          <cell r="D7543">
            <v>1</v>
          </cell>
          <cell r="Q7543">
            <v>2012</v>
          </cell>
          <cell r="R7543" t="str">
            <v>20127</v>
          </cell>
          <cell r="S7543">
            <v>41105</v>
          </cell>
          <cell r="T7543">
            <v>1780.21</v>
          </cell>
          <cell r="U7543">
            <v>1783.8203225806458</v>
          </cell>
          <cell r="V7543">
            <v>1797.7857650273229</v>
          </cell>
        </row>
        <row r="7544">
          <cell r="B7544">
            <v>35177</v>
          </cell>
          <cell r="C7544">
            <v>1</v>
          </cell>
          <cell r="D7544">
            <v>1</v>
          </cell>
          <cell r="Q7544">
            <v>2012</v>
          </cell>
          <cell r="R7544" t="str">
            <v>20127</v>
          </cell>
          <cell r="S7544">
            <v>41106</v>
          </cell>
          <cell r="T7544">
            <v>1780.21</v>
          </cell>
          <cell r="U7544">
            <v>1783.8203225806458</v>
          </cell>
          <cell r="V7544">
            <v>1797.7857650273229</v>
          </cell>
        </row>
        <row r="7545">
          <cell r="B7545">
            <v>35178</v>
          </cell>
          <cell r="C7545">
            <v>1</v>
          </cell>
          <cell r="D7545">
            <v>1</v>
          </cell>
          <cell r="Q7545">
            <v>2012</v>
          </cell>
          <cell r="R7545" t="str">
            <v>20127</v>
          </cell>
          <cell r="S7545">
            <v>41107</v>
          </cell>
          <cell r="T7545">
            <v>1778.42</v>
          </cell>
          <cell r="U7545">
            <v>1783.8203225806458</v>
          </cell>
          <cell r="V7545">
            <v>1797.7857650273229</v>
          </cell>
        </row>
        <row r="7546">
          <cell r="B7546">
            <v>35179</v>
          </cell>
          <cell r="C7546">
            <v>1</v>
          </cell>
          <cell r="D7546">
            <v>1</v>
          </cell>
          <cell r="Q7546">
            <v>2012</v>
          </cell>
          <cell r="R7546" t="str">
            <v>20127</v>
          </cell>
          <cell r="S7546">
            <v>41108</v>
          </cell>
          <cell r="T7546">
            <v>1778.97</v>
          </cell>
          <cell r="U7546">
            <v>1783.8203225806458</v>
          </cell>
          <cell r="V7546">
            <v>1797.7857650273229</v>
          </cell>
        </row>
        <row r="7547">
          <cell r="B7547">
            <v>35180</v>
          </cell>
          <cell r="C7547">
            <v>1</v>
          </cell>
          <cell r="D7547">
            <v>1</v>
          </cell>
          <cell r="Q7547">
            <v>2012</v>
          </cell>
          <cell r="R7547" t="str">
            <v>20127</v>
          </cell>
          <cell r="S7547">
            <v>41109</v>
          </cell>
          <cell r="T7547">
            <v>1778.28</v>
          </cell>
          <cell r="U7547">
            <v>1783.8203225806458</v>
          </cell>
          <cell r="V7547">
            <v>1797.7857650273229</v>
          </cell>
        </row>
        <row r="7548">
          <cell r="B7548">
            <v>35181</v>
          </cell>
          <cell r="C7548">
            <v>1</v>
          </cell>
          <cell r="D7548">
            <v>1</v>
          </cell>
          <cell r="Q7548">
            <v>2012</v>
          </cell>
          <cell r="R7548" t="str">
            <v>20127</v>
          </cell>
          <cell r="S7548">
            <v>41110</v>
          </cell>
          <cell r="T7548">
            <v>1775.8</v>
          </cell>
          <cell r="U7548">
            <v>1783.8203225806458</v>
          </cell>
          <cell r="V7548">
            <v>1797.7857650273229</v>
          </cell>
        </row>
        <row r="7549">
          <cell r="B7549">
            <v>35182</v>
          </cell>
          <cell r="C7549">
            <v>1</v>
          </cell>
          <cell r="D7549">
            <v>1</v>
          </cell>
          <cell r="Q7549">
            <v>2012</v>
          </cell>
          <cell r="R7549" t="str">
            <v>20127</v>
          </cell>
          <cell r="S7549">
            <v>41111</v>
          </cell>
          <cell r="T7549">
            <v>1775.8</v>
          </cell>
          <cell r="U7549">
            <v>1783.8203225806458</v>
          </cell>
          <cell r="V7549">
            <v>1797.7857650273229</v>
          </cell>
        </row>
        <row r="7550">
          <cell r="B7550">
            <v>35183</v>
          </cell>
          <cell r="C7550">
            <v>1</v>
          </cell>
          <cell r="D7550">
            <v>1</v>
          </cell>
          <cell r="Q7550">
            <v>2012</v>
          </cell>
          <cell r="R7550" t="str">
            <v>20127</v>
          </cell>
          <cell r="S7550">
            <v>41112</v>
          </cell>
          <cell r="T7550">
            <v>1775.8</v>
          </cell>
          <cell r="U7550">
            <v>1783.8203225806458</v>
          </cell>
          <cell r="V7550">
            <v>1797.7857650273229</v>
          </cell>
        </row>
        <row r="7551">
          <cell r="B7551">
            <v>35184</v>
          </cell>
          <cell r="C7551">
            <v>1</v>
          </cell>
          <cell r="D7551">
            <v>1</v>
          </cell>
          <cell r="Q7551">
            <v>2012</v>
          </cell>
          <cell r="R7551" t="str">
            <v>20127</v>
          </cell>
          <cell r="S7551">
            <v>41113</v>
          </cell>
          <cell r="T7551">
            <v>1775.8</v>
          </cell>
          <cell r="U7551">
            <v>1783.8203225806458</v>
          </cell>
          <cell r="V7551">
            <v>1797.7857650273229</v>
          </cell>
        </row>
        <row r="7552">
          <cell r="B7552">
            <v>35185</v>
          </cell>
          <cell r="C7552">
            <v>1</v>
          </cell>
          <cell r="D7552">
            <v>1</v>
          </cell>
          <cell r="Q7552">
            <v>2012</v>
          </cell>
          <cell r="R7552" t="str">
            <v>20127</v>
          </cell>
          <cell r="S7552">
            <v>41114</v>
          </cell>
          <cell r="T7552">
            <v>1790.39</v>
          </cell>
          <cell r="U7552">
            <v>1783.8203225806458</v>
          </cell>
          <cell r="V7552">
            <v>1797.7857650273229</v>
          </cell>
        </row>
        <row r="7553">
          <cell r="B7553">
            <v>35186</v>
          </cell>
          <cell r="C7553">
            <v>1</v>
          </cell>
          <cell r="D7553">
            <v>1</v>
          </cell>
          <cell r="Q7553">
            <v>2012</v>
          </cell>
          <cell r="R7553" t="str">
            <v>20127</v>
          </cell>
          <cell r="S7553">
            <v>41115</v>
          </cell>
          <cell r="T7553">
            <v>1797.33</v>
          </cell>
          <cell r="U7553">
            <v>1783.8203225806458</v>
          </cell>
          <cell r="V7553">
            <v>1797.7857650273229</v>
          </cell>
        </row>
        <row r="7554">
          <cell r="B7554">
            <v>35187</v>
          </cell>
          <cell r="C7554">
            <v>1</v>
          </cell>
          <cell r="D7554">
            <v>1</v>
          </cell>
          <cell r="Q7554">
            <v>2012</v>
          </cell>
          <cell r="R7554" t="str">
            <v>20127</v>
          </cell>
          <cell r="S7554">
            <v>41116</v>
          </cell>
          <cell r="T7554">
            <v>1799.48</v>
          </cell>
          <cell r="U7554">
            <v>1783.8203225806458</v>
          </cell>
          <cell r="V7554">
            <v>1797.7857650273229</v>
          </cell>
        </row>
        <row r="7555">
          <cell r="B7555">
            <v>35188</v>
          </cell>
          <cell r="C7555">
            <v>1</v>
          </cell>
          <cell r="D7555">
            <v>1</v>
          </cell>
          <cell r="Q7555">
            <v>2012</v>
          </cell>
          <cell r="R7555" t="str">
            <v>20127</v>
          </cell>
          <cell r="S7555">
            <v>41117</v>
          </cell>
          <cell r="T7555">
            <v>1789.22</v>
          </cell>
          <cell r="U7555">
            <v>1783.8203225806458</v>
          </cell>
          <cell r="V7555">
            <v>1797.7857650273229</v>
          </cell>
        </row>
        <row r="7556">
          <cell r="B7556">
            <v>35189</v>
          </cell>
          <cell r="C7556">
            <v>1</v>
          </cell>
          <cell r="D7556">
            <v>1</v>
          </cell>
          <cell r="Q7556">
            <v>2012</v>
          </cell>
          <cell r="R7556" t="str">
            <v>20127</v>
          </cell>
          <cell r="S7556">
            <v>41118</v>
          </cell>
          <cell r="T7556">
            <v>1791.12</v>
          </cell>
          <cell r="U7556">
            <v>1783.8203225806458</v>
          </cell>
          <cell r="V7556">
            <v>1797.7857650273229</v>
          </cell>
        </row>
        <row r="7557">
          <cell r="B7557">
            <v>35190</v>
          </cell>
          <cell r="C7557">
            <v>1</v>
          </cell>
          <cell r="D7557">
            <v>1</v>
          </cell>
          <cell r="Q7557">
            <v>2012</v>
          </cell>
          <cell r="R7557" t="str">
            <v>20127</v>
          </cell>
          <cell r="S7557">
            <v>41119</v>
          </cell>
          <cell r="T7557">
            <v>1791.12</v>
          </cell>
          <cell r="U7557">
            <v>1783.8203225806458</v>
          </cell>
          <cell r="V7557">
            <v>1797.7857650273229</v>
          </cell>
        </row>
        <row r="7558">
          <cell r="B7558">
            <v>35191</v>
          </cell>
          <cell r="C7558">
            <v>1</v>
          </cell>
          <cell r="D7558">
            <v>1</v>
          </cell>
          <cell r="Q7558">
            <v>2012</v>
          </cell>
          <cell r="R7558" t="str">
            <v>20127</v>
          </cell>
          <cell r="S7558">
            <v>41120</v>
          </cell>
          <cell r="T7558">
            <v>1791.12</v>
          </cell>
          <cell r="U7558">
            <v>1783.8203225806458</v>
          </cell>
          <cell r="V7558">
            <v>1797.7857650273229</v>
          </cell>
        </row>
        <row r="7559">
          <cell r="B7559">
            <v>35192</v>
          </cell>
          <cell r="C7559">
            <v>1</v>
          </cell>
          <cell r="D7559">
            <v>1</v>
          </cell>
          <cell r="Q7559">
            <v>2012</v>
          </cell>
          <cell r="R7559" t="str">
            <v>20127</v>
          </cell>
          <cell r="S7559">
            <v>41121</v>
          </cell>
          <cell r="T7559">
            <v>1789.02</v>
          </cell>
          <cell r="U7559">
            <v>1783.8203225806458</v>
          </cell>
          <cell r="V7559">
            <v>1797.7857650273229</v>
          </cell>
        </row>
        <row r="7560">
          <cell r="B7560">
            <v>35193</v>
          </cell>
          <cell r="C7560">
            <v>1</v>
          </cell>
          <cell r="D7560">
            <v>1</v>
          </cell>
          <cell r="Q7560">
            <v>2012</v>
          </cell>
          <cell r="R7560" t="str">
            <v>20128</v>
          </cell>
          <cell r="S7560">
            <v>41122</v>
          </cell>
          <cell r="T7560">
            <v>1790.74</v>
          </cell>
          <cell r="U7560">
            <v>1805.5232258064516</v>
          </cell>
          <cell r="V7560">
            <v>1797.7857650273229</v>
          </cell>
        </row>
        <row r="7561">
          <cell r="B7561">
            <v>35194</v>
          </cell>
          <cell r="C7561">
            <v>1</v>
          </cell>
          <cell r="D7561">
            <v>1</v>
          </cell>
          <cell r="Q7561">
            <v>2012</v>
          </cell>
          <cell r="R7561" t="str">
            <v>20128</v>
          </cell>
          <cell r="S7561">
            <v>41123</v>
          </cell>
          <cell r="T7561">
            <v>1787.51</v>
          </cell>
          <cell r="U7561">
            <v>1805.5232258064516</v>
          </cell>
          <cell r="V7561">
            <v>1797.7857650273229</v>
          </cell>
        </row>
        <row r="7562">
          <cell r="B7562">
            <v>35195</v>
          </cell>
          <cell r="C7562">
            <v>1</v>
          </cell>
          <cell r="D7562">
            <v>1</v>
          </cell>
          <cell r="Q7562">
            <v>2012</v>
          </cell>
          <cell r="R7562" t="str">
            <v>20128</v>
          </cell>
          <cell r="S7562">
            <v>41124</v>
          </cell>
          <cell r="T7562">
            <v>1790.97</v>
          </cell>
          <cell r="U7562">
            <v>1805.5232258064516</v>
          </cell>
          <cell r="V7562">
            <v>1797.7857650273229</v>
          </cell>
        </row>
        <row r="7563">
          <cell r="B7563">
            <v>35196</v>
          </cell>
          <cell r="C7563">
            <v>1</v>
          </cell>
          <cell r="D7563">
            <v>1</v>
          </cell>
          <cell r="Q7563">
            <v>2012</v>
          </cell>
          <cell r="R7563" t="str">
            <v>20128</v>
          </cell>
          <cell r="S7563">
            <v>41125</v>
          </cell>
          <cell r="T7563">
            <v>1786.06</v>
          </cell>
          <cell r="U7563">
            <v>1805.5232258064516</v>
          </cell>
          <cell r="V7563">
            <v>1797.7857650273229</v>
          </cell>
        </row>
        <row r="7564">
          <cell r="B7564">
            <v>35197</v>
          </cell>
          <cell r="C7564">
            <v>1</v>
          </cell>
          <cell r="D7564">
            <v>1</v>
          </cell>
          <cell r="Q7564">
            <v>2012</v>
          </cell>
          <cell r="R7564" t="str">
            <v>20128</v>
          </cell>
          <cell r="S7564">
            <v>41126</v>
          </cell>
          <cell r="T7564">
            <v>1786.06</v>
          </cell>
          <cell r="U7564">
            <v>1805.5232258064516</v>
          </cell>
          <cell r="V7564">
            <v>1797.7857650273229</v>
          </cell>
        </row>
        <row r="7565">
          <cell r="B7565">
            <v>35198</v>
          </cell>
          <cell r="C7565">
            <v>1</v>
          </cell>
          <cell r="D7565">
            <v>1</v>
          </cell>
          <cell r="Q7565">
            <v>2012</v>
          </cell>
          <cell r="R7565" t="str">
            <v>20128</v>
          </cell>
          <cell r="S7565">
            <v>41127</v>
          </cell>
          <cell r="T7565">
            <v>1786.06</v>
          </cell>
          <cell r="U7565">
            <v>1805.5232258064516</v>
          </cell>
          <cell r="V7565">
            <v>1797.7857650273229</v>
          </cell>
        </row>
        <row r="7566">
          <cell r="B7566">
            <v>35199</v>
          </cell>
          <cell r="C7566">
            <v>1</v>
          </cell>
          <cell r="D7566">
            <v>1</v>
          </cell>
          <cell r="Q7566">
            <v>2012</v>
          </cell>
          <cell r="R7566" t="str">
            <v>20128</v>
          </cell>
          <cell r="S7566">
            <v>41128</v>
          </cell>
          <cell r="T7566">
            <v>1785.29</v>
          </cell>
          <cell r="U7566">
            <v>1805.5232258064516</v>
          </cell>
          <cell r="V7566">
            <v>1797.7857650273229</v>
          </cell>
        </row>
        <row r="7567">
          <cell r="B7567">
            <v>35200</v>
          </cell>
          <cell r="C7567">
            <v>1</v>
          </cell>
          <cell r="D7567">
            <v>1</v>
          </cell>
          <cell r="Q7567">
            <v>2012</v>
          </cell>
          <cell r="R7567" t="str">
            <v>20128</v>
          </cell>
          <cell r="S7567">
            <v>41129</v>
          </cell>
          <cell r="T7567">
            <v>1785.29</v>
          </cell>
          <cell r="U7567">
            <v>1805.5232258064516</v>
          </cell>
          <cell r="V7567">
            <v>1797.7857650273229</v>
          </cell>
        </row>
        <row r="7568">
          <cell r="B7568">
            <v>35201</v>
          </cell>
          <cell r="C7568">
            <v>1</v>
          </cell>
          <cell r="D7568">
            <v>1</v>
          </cell>
          <cell r="Q7568">
            <v>2012</v>
          </cell>
          <cell r="R7568" t="str">
            <v>20128</v>
          </cell>
          <cell r="S7568">
            <v>41130</v>
          </cell>
          <cell r="T7568">
            <v>1788.03</v>
          </cell>
          <cell r="U7568">
            <v>1805.5232258064516</v>
          </cell>
          <cell r="V7568">
            <v>1797.7857650273229</v>
          </cell>
        </row>
        <row r="7569">
          <cell r="B7569">
            <v>35202</v>
          </cell>
          <cell r="C7569">
            <v>1</v>
          </cell>
          <cell r="D7569">
            <v>1</v>
          </cell>
          <cell r="Q7569">
            <v>2012</v>
          </cell>
          <cell r="R7569" t="str">
            <v>20128</v>
          </cell>
          <cell r="S7569">
            <v>41131</v>
          </cell>
          <cell r="T7569">
            <v>1788.08</v>
          </cell>
          <cell r="U7569">
            <v>1805.5232258064516</v>
          </cell>
          <cell r="V7569">
            <v>1797.7857650273229</v>
          </cell>
        </row>
        <row r="7570">
          <cell r="B7570">
            <v>35203</v>
          </cell>
          <cell r="C7570">
            <v>1</v>
          </cell>
          <cell r="D7570">
            <v>1</v>
          </cell>
          <cell r="Q7570">
            <v>2012</v>
          </cell>
          <cell r="R7570" t="str">
            <v>20128</v>
          </cell>
          <cell r="S7570">
            <v>41132</v>
          </cell>
          <cell r="T7570">
            <v>1791.61</v>
          </cell>
          <cell r="U7570">
            <v>1805.5232258064516</v>
          </cell>
          <cell r="V7570">
            <v>1797.7857650273229</v>
          </cell>
        </row>
        <row r="7571">
          <cell r="B7571">
            <v>35204</v>
          </cell>
          <cell r="C7571">
            <v>1</v>
          </cell>
          <cell r="D7571">
            <v>1</v>
          </cell>
          <cell r="Q7571">
            <v>2012</v>
          </cell>
          <cell r="R7571" t="str">
            <v>20128</v>
          </cell>
          <cell r="S7571">
            <v>41133</v>
          </cell>
          <cell r="T7571">
            <v>1791.61</v>
          </cell>
          <cell r="U7571">
            <v>1805.5232258064516</v>
          </cell>
          <cell r="V7571">
            <v>1797.7857650273229</v>
          </cell>
        </row>
        <row r="7572">
          <cell r="B7572">
            <v>35205</v>
          </cell>
          <cell r="C7572">
            <v>1</v>
          </cell>
          <cell r="D7572">
            <v>1</v>
          </cell>
          <cell r="Q7572">
            <v>2012</v>
          </cell>
          <cell r="R7572" t="str">
            <v>20128</v>
          </cell>
          <cell r="S7572">
            <v>41134</v>
          </cell>
          <cell r="T7572">
            <v>1791.61</v>
          </cell>
          <cell r="U7572">
            <v>1805.5232258064516</v>
          </cell>
          <cell r="V7572">
            <v>1797.7857650273229</v>
          </cell>
        </row>
        <row r="7573">
          <cell r="B7573">
            <v>35206</v>
          </cell>
          <cell r="C7573">
            <v>1</v>
          </cell>
          <cell r="D7573">
            <v>1</v>
          </cell>
          <cell r="Q7573">
            <v>2012</v>
          </cell>
          <cell r="R7573" t="str">
            <v>20128</v>
          </cell>
          <cell r="S7573">
            <v>41135</v>
          </cell>
          <cell r="T7573">
            <v>1792.86</v>
          </cell>
          <cell r="U7573">
            <v>1805.5232258064516</v>
          </cell>
          <cell r="V7573">
            <v>1797.7857650273229</v>
          </cell>
        </row>
        <row r="7574">
          <cell r="B7574">
            <v>35207</v>
          </cell>
          <cell r="C7574">
            <v>1</v>
          </cell>
          <cell r="D7574">
            <v>1</v>
          </cell>
          <cell r="Q7574">
            <v>2012</v>
          </cell>
          <cell r="R7574" t="str">
            <v>20128</v>
          </cell>
          <cell r="S7574">
            <v>41136</v>
          </cell>
          <cell r="T7574">
            <v>1800.81</v>
          </cell>
          <cell r="U7574">
            <v>1805.5232258064516</v>
          </cell>
          <cell r="V7574">
            <v>1797.7857650273229</v>
          </cell>
        </row>
        <row r="7575">
          <cell r="B7575">
            <v>35208</v>
          </cell>
          <cell r="C7575">
            <v>1</v>
          </cell>
          <cell r="D7575">
            <v>1</v>
          </cell>
          <cell r="Q7575">
            <v>2012</v>
          </cell>
          <cell r="R7575" t="str">
            <v>20128</v>
          </cell>
          <cell r="S7575">
            <v>41137</v>
          </cell>
          <cell r="T7575">
            <v>1817.18</v>
          </cell>
          <cell r="U7575">
            <v>1805.5232258064516</v>
          </cell>
          <cell r="V7575">
            <v>1797.7857650273229</v>
          </cell>
        </row>
        <row r="7576">
          <cell r="B7576">
            <v>35209</v>
          </cell>
          <cell r="C7576">
            <v>1</v>
          </cell>
          <cell r="D7576">
            <v>1</v>
          </cell>
          <cell r="Q7576">
            <v>2012</v>
          </cell>
          <cell r="R7576" t="str">
            <v>20128</v>
          </cell>
          <cell r="S7576">
            <v>41138</v>
          </cell>
          <cell r="T7576">
            <v>1825.52</v>
          </cell>
          <cell r="U7576">
            <v>1805.5232258064516</v>
          </cell>
          <cell r="V7576">
            <v>1797.7857650273229</v>
          </cell>
        </row>
        <row r="7577">
          <cell r="B7577">
            <v>35210</v>
          </cell>
          <cell r="C7577">
            <v>1</v>
          </cell>
          <cell r="D7577">
            <v>1</v>
          </cell>
          <cell r="Q7577">
            <v>2012</v>
          </cell>
          <cell r="R7577" t="str">
            <v>20128</v>
          </cell>
          <cell r="S7577">
            <v>41139</v>
          </cell>
          <cell r="T7577">
            <v>1822.59</v>
          </cell>
          <cell r="U7577">
            <v>1805.5232258064516</v>
          </cell>
          <cell r="V7577">
            <v>1797.7857650273229</v>
          </cell>
        </row>
        <row r="7578">
          <cell r="B7578">
            <v>35211</v>
          </cell>
          <cell r="C7578">
            <v>1</v>
          </cell>
          <cell r="D7578">
            <v>1</v>
          </cell>
          <cell r="Q7578">
            <v>2012</v>
          </cell>
          <cell r="R7578" t="str">
            <v>20128</v>
          </cell>
          <cell r="S7578">
            <v>41140</v>
          </cell>
          <cell r="T7578">
            <v>1822.59</v>
          </cell>
          <cell r="U7578">
            <v>1805.5232258064516</v>
          </cell>
          <cell r="V7578">
            <v>1797.7857650273229</v>
          </cell>
        </row>
        <row r="7579">
          <cell r="B7579">
            <v>35212</v>
          </cell>
          <cell r="C7579">
            <v>1</v>
          </cell>
          <cell r="D7579">
            <v>1</v>
          </cell>
          <cell r="Q7579">
            <v>2012</v>
          </cell>
          <cell r="R7579" t="str">
            <v>20128</v>
          </cell>
          <cell r="S7579">
            <v>41141</v>
          </cell>
          <cell r="T7579">
            <v>1822.59</v>
          </cell>
          <cell r="U7579">
            <v>1805.5232258064516</v>
          </cell>
          <cell r="V7579">
            <v>1797.7857650273229</v>
          </cell>
        </row>
        <row r="7580">
          <cell r="B7580">
            <v>35213</v>
          </cell>
          <cell r="C7580">
            <v>1</v>
          </cell>
          <cell r="D7580">
            <v>1</v>
          </cell>
          <cell r="Q7580">
            <v>2012</v>
          </cell>
          <cell r="R7580" t="str">
            <v>20128</v>
          </cell>
          <cell r="S7580">
            <v>41142</v>
          </cell>
          <cell r="T7580">
            <v>1822.59</v>
          </cell>
          <cell r="U7580">
            <v>1805.5232258064516</v>
          </cell>
          <cell r="V7580">
            <v>1797.7857650273229</v>
          </cell>
        </row>
        <row r="7581">
          <cell r="B7581">
            <v>35214</v>
          </cell>
          <cell r="C7581">
            <v>1</v>
          </cell>
          <cell r="D7581">
            <v>1</v>
          </cell>
          <cell r="Q7581">
            <v>2012</v>
          </cell>
          <cell r="R7581" t="str">
            <v>20128</v>
          </cell>
          <cell r="S7581">
            <v>41143</v>
          </cell>
          <cell r="T7581">
            <v>1815.8</v>
          </cell>
          <cell r="U7581">
            <v>1805.5232258064516</v>
          </cell>
          <cell r="V7581">
            <v>1797.7857650273229</v>
          </cell>
        </row>
        <row r="7582">
          <cell r="B7582">
            <v>35215</v>
          </cell>
          <cell r="C7582">
            <v>1</v>
          </cell>
          <cell r="D7582">
            <v>1</v>
          </cell>
          <cell r="Q7582">
            <v>2012</v>
          </cell>
          <cell r="R7582" t="str">
            <v>20128</v>
          </cell>
          <cell r="S7582">
            <v>41144</v>
          </cell>
          <cell r="T7582">
            <v>1812.88</v>
          </cell>
          <cell r="U7582">
            <v>1805.5232258064516</v>
          </cell>
          <cell r="V7582">
            <v>1797.7857650273229</v>
          </cell>
        </row>
        <row r="7583">
          <cell r="B7583">
            <v>35216</v>
          </cell>
          <cell r="C7583">
            <v>1</v>
          </cell>
          <cell r="D7583">
            <v>1</v>
          </cell>
          <cell r="Q7583">
            <v>2012</v>
          </cell>
          <cell r="R7583" t="str">
            <v>20128</v>
          </cell>
          <cell r="S7583">
            <v>41145</v>
          </cell>
          <cell r="T7583">
            <v>1808.33</v>
          </cell>
          <cell r="U7583">
            <v>1805.5232258064516</v>
          </cell>
          <cell r="V7583">
            <v>1797.7857650273229</v>
          </cell>
        </row>
        <row r="7584">
          <cell r="B7584">
            <v>35217</v>
          </cell>
          <cell r="C7584">
            <v>1</v>
          </cell>
          <cell r="D7584">
            <v>1</v>
          </cell>
          <cell r="Q7584">
            <v>2012</v>
          </cell>
          <cell r="R7584" t="str">
            <v>20128</v>
          </cell>
          <cell r="S7584">
            <v>41146</v>
          </cell>
          <cell r="T7584">
            <v>1814.83</v>
          </cell>
          <cell r="U7584">
            <v>1805.5232258064516</v>
          </cell>
          <cell r="V7584">
            <v>1797.7857650273229</v>
          </cell>
        </row>
        <row r="7585">
          <cell r="B7585">
            <v>35218</v>
          </cell>
          <cell r="C7585">
            <v>1</v>
          </cell>
          <cell r="D7585">
            <v>1</v>
          </cell>
          <cell r="Q7585">
            <v>2012</v>
          </cell>
          <cell r="R7585" t="str">
            <v>20128</v>
          </cell>
          <cell r="S7585">
            <v>41147</v>
          </cell>
          <cell r="T7585">
            <v>1814.83</v>
          </cell>
          <cell r="U7585">
            <v>1805.5232258064516</v>
          </cell>
          <cell r="V7585">
            <v>1797.7857650273229</v>
          </cell>
        </row>
        <row r="7586">
          <cell r="B7586">
            <v>35219</v>
          </cell>
          <cell r="C7586">
            <v>1</v>
          </cell>
          <cell r="D7586">
            <v>1</v>
          </cell>
          <cell r="Q7586">
            <v>2012</v>
          </cell>
          <cell r="R7586" t="str">
            <v>20128</v>
          </cell>
          <cell r="S7586">
            <v>41148</v>
          </cell>
          <cell r="T7586">
            <v>1814.83</v>
          </cell>
          <cell r="U7586">
            <v>1805.5232258064516</v>
          </cell>
          <cell r="V7586">
            <v>1797.7857650273229</v>
          </cell>
        </row>
        <row r="7587">
          <cell r="B7587">
            <v>35220</v>
          </cell>
          <cell r="C7587">
            <v>1</v>
          </cell>
          <cell r="D7587">
            <v>1</v>
          </cell>
          <cell r="Q7587">
            <v>2012</v>
          </cell>
          <cell r="R7587" t="str">
            <v>20128</v>
          </cell>
          <cell r="S7587">
            <v>41149</v>
          </cell>
          <cell r="T7587">
            <v>1821.44</v>
          </cell>
          <cell r="U7587">
            <v>1805.5232258064516</v>
          </cell>
          <cell r="V7587">
            <v>1797.7857650273229</v>
          </cell>
        </row>
        <row r="7588">
          <cell r="B7588">
            <v>35221</v>
          </cell>
          <cell r="C7588">
            <v>1</v>
          </cell>
          <cell r="D7588">
            <v>1</v>
          </cell>
          <cell r="Q7588">
            <v>2012</v>
          </cell>
          <cell r="R7588" t="str">
            <v>20128</v>
          </cell>
          <cell r="S7588">
            <v>41150</v>
          </cell>
          <cell r="T7588">
            <v>1828.99</v>
          </cell>
          <cell r="U7588">
            <v>1805.5232258064516</v>
          </cell>
          <cell r="V7588">
            <v>1797.7857650273229</v>
          </cell>
        </row>
        <row r="7589">
          <cell r="B7589">
            <v>35222</v>
          </cell>
          <cell r="C7589">
            <v>1</v>
          </cell>
          <cell r="D7589">
            <v>1</v>
          </cell>
          <cell r="Q7589">
            <v>2012</v>
          </cell>
          <cell r="R7589" t="str">
            <v>20128</v>
          </cell>
          <cell r="S7589">
            <v>41151</v>
          </cell>
          <cell r="T7589">
            <v>1833.14</v>
          </cell>
          <cell r="U7589">
            <v>1805.5232258064516</v>
          </cell>
          <cell r="V7589">
            <v>1797.7857650273229</v>
          </cell>
        </row>
        <row r="7590">
          <cell r="B7590">
            <v>35223</v>
          </cell>
          <cell r="C7590">
            <v>1</v>
          </cell>
          <cell r="D7590">
            <v>1</v>
          </cell>
          <cell r="Q7590">
            <v>2012</v>
          </cell>
          <cell r="R7590" t="str">
            <v>20128</v>
          </cell>
          <cell r="S7590">
            <v>41152</v>
          </cell>
          <cell r="T7590">
            <v>1830.5</v>
          </cell>
          <cell r="U7590">
            <v>1805.5232258064516</v>
          </cell>
          <cell r="V7590">
            <v>1797.7857650273229</v>
          </cell>
        </row>
        <row r="7591">
          <cell r="B7591">
            <v>35224</v>
          </cell>
          <cell r="C7591">
            <v>1</v>
          </cell>
          <cell r="D7591">
            <v>1</v>
          </cell>
          <cell r="Q7591">
            <v>2012</v>
          </cell>
          <cell r="R7591" t="str">
            <v>20129</v>
          </cell>
          <cell r="S7591">
            <v>41153</v>
          </cell>
          <cell r="T7591">
            <v>1825.21</v>
          </cell>
          <cell r="U7591">
            <v>1802.7463333333337</v>
          </cell>
          <cell r="V7591">
            <v>1797.7857650273229</v>
          </cell>
        </row>
        <row r="7592">
          <cell r="B7592">
            <v>35225</v>
          </cell>
          <cell r="C7592">
            <v>1</v>
          </cell>
          <cell r="D7592">
            <v>1</v>
          </cell>
          <cell r="Q7592">
            <v>2012</v>
          </cell>
          <cell r="R7592" t="str">
            <v>20129</v>
          </cell>
          <cell r="S7592">
            <v>41154</v>
          </cell>
          <cell r="T7592">
            <v>1825.21</v>
          </cell>
          <cell r="U7592">
            <v>1802.7463333333337</v>
          </cell>
          <cell r="V7592">
            <v>1797.7857650273229</v>
          </cell>
        </row>
        <row r="7593">
          <cell r="B7593">
            <v>35226</v>
          </cell>
          <cell r="C7593">
            <v>1</v>
          </cell>
          <cell r="D7593">
            <v>1</v>
          </cell>
          <cell r="Q7593">
            <v>2012</v>
          </cell>
          <cell r="R7593" t="str">
            <v>20129</v>
          </cell>
          <cell r="S7593">
            <v>41155</v>
          </cell>
          <cell r="T7593">
            <v>1825.21</v>
          </cell>
          <cell r="U7593">
            <v>1802.7463333333337</v>
          </cell>
          <cell r="V7593">
            <v>1797.7857650273229</v>
          </cell>
        </row>
        <row r="7594">
          <cell r="B7594">
            <v>35227</v>
          </cell>
          <cell r="C7594">
            <v>1</v>
          </cell>
          <cell r="D7594">
            <v>1</v>
          </cell>
          <cell r="Q7594">
            <v>2012</v>
          </cell>
          <cell r="R7594" t="str">
            <v>20129</v>
          </cell>
          <cell r="S7594">
            <v>41156</v>
          </cell>
          <cell r="T7594">
            <v>1825.21</v>
          </cell>
          <cell r="U7594">
            <v>1802.7463333333337</v>
          </cell>
          <cell r="V7594">
            <v>1797.7857650273229</v>
          </cell>
        </row>
        <row r="7595">
          <cell r="B7595">
            <v>35228</v>
          </cell>
          <cell r="C7595">
            <v>1</v>
          </cell>
          <cell r="D7595">
            <v>1</v>
          </cell>
          <cell r="Q7595">
            <v>2012</v>
          </cell>
          <cell r="R7595" t="str">
            <v>20129</v>
          </cell>
          <cell r="S7595">
            <v>41157</v>
          </cell>
          <cell r="T7595">
            <v>1824.81</v>
          </cell>
          <cell r="U7595">
            <v>1802.7463333333337</v>
          </cell>
          <cell r="V7595">
            <v>1797.7857650273229</v>
          </cell>
        </row>
        <row r="7596">
          <cell r="B7596">
            <v>35229</v>
          </cell>
          <cell r="C7596">
            <v>1</v>
          </cell>
          <cell r="D7596">
            <v>1</v>
          </cell>
          <cell r="Q7596">
            <v>2012</v>
          </cell>
          <cell r="R7596" t="str">
            <v>20129</v>
          </cell>
          <cell r="S7596">
            <v>41158</v>
          </cell>
          <cell r="T7596">
            <v>1814.06</v>
          </cell>
          <cell r="U7596">
            <v>1802.7463333333337</v>
          </cell>
          <cell r="V7596">
            <v>1797.7857650273229</v>
          </cell>
        </row>
        <row r="7597">
          <cell r="B7597">
            <v>35230</v>
          </cell>
          <cell r="C7597">
            <v>1</v>
          </cell>
          <cell r="D7597">
            <v>1</v>
          </cell>
          <cell r="Q7597">
            <v>2012</v>
          </cell>
          <cell r="R7597" t="str">
            <v>20129</v>
          </cell>
          <cell r="S7597">
            <v>41159</v>
          </cell>
          <cell r="T7597">
            <v>1804.09</v>
          </cell>
          <cell r="U7597">
            <v>1802.7463333333337</v>
          </cell>
          <cell r="V7597">
            <v>1797.7857650273229</v>
          </cell>
        </row>
        <row r="7598">
          <cell r="B7598">
            <v>35231</v>
          </cell>
          <cell r="C7598">
            <v>1</v>
          </cell>
          <cell r="D7598">
            <v>1</v>
          </cell>
          <cell r="Q7598">
            <v>2012</v>
          </cell>
          <cell r="R7598" t="str">
            <v>20129</v>
          </cell>
          <cell r="S7598">
            <v>41160</v>
          </cell>
          <cell r="T7598">
            <v>1797.35</v>
          </cell>
          <cell r="U7598">
            <v>1802.7463333333337</v>
          </cell>
          <cell r="V7598">
            <v>1797.7857650273229</v>
          </cell>
        </row>
        <row r="7599">
          <cell r="B7599">
            <v>35232</v>
          </cell>
          <cell r="C7599">
            <v>1</v>
          </cell>
          <cell r="D7599">
            <v>1</v>
          </cell>
          <cell r="Q7599">
            <v>2012</v>
          </cell>
          <cell r="R7599" t="str">
            <v>20129</v>
          </cell>
          <cell r="S7599">
            <v>41161</v>
          </cell>
          <cell r="T7599">
            <v>1797.35</v>
          </cell>
          <cell r="U7599">
            <v>1802.7463333333337</v>
          </cell>
          <cell r="V7599">
            <v>1797.7857650273229</v>
          </cell>
        </row>
        <row r="7600">
          <cell r="B7600">
            <v>35233</v>
          </cell>
          <cell r="C7600">
            <v>1</v>
          </cell>
          <cell r="D7600">
            <v>1</v>
          </cell>
          <cell r="Q7600">
            <v>2012</v>
          </cell>
          <cell r="R7600" t="str">
            <v>20129</v>
          </cell>
          <cell r="S7600">
            <v>41162</v>
          </cell>
          <cell r="T7600">
            <v>1797.35</v>
          </cell>
          <cell r="U7600">
            <v>1802.7463333333337</v>
          </cell>
          <cell r="V7600">
            <v>1797.7857650273229</v>
          </cell>
        </row>
        <row r="7601">
          <cell r="B7601">
            <v>35234</v>
          </cell>
          <cell r="C7601">
            <v>1</v>
          </cell>
          <cell r="D7601">
            <v>1</v>
          </cell>
          <cell r="Q7601">
            <v>2012</v>
          </cell>
          <cell r="R7601" t="str">
            <v>20129</v>
          </cell>
          <cell r="S7601">
            <v>41163</v>
          </cell>
          <cell r="T7601">
            <v>1802.23</v>
          </cell>
          <cell r="U7601">
            <v>1802.7463333333337</v>
          </cell>
          <cell r="V7601">
            <v>1797.7857650273229</v>
          </cell>
        </row>
        <row r="7602">
          <cell r="B7602">
            <v>35235</v>
          </cell>
          <cell r="C7602">
            <v>1</v>
          </cell>
          <cell r="D7602">
            <v>1</v>
          </cell>
          <cell r="Q7602">
            <v>2012</v>
          </cell>
          <cell r="R7602" t="str">
            <v>20129</v>
          </cell>
          <cell r="S7602">
            <v>41164</v>
          </cell>
          <cell r="T7602">
            <v>1795.4</v>
          </cell>
          <cell r="U7602">
            <v>1802.7463333333337</v>
          </cell>
          <cell r="V7602">
            <v>1797.7857650273229</v>
          </cell>
        </row>
        <row r="7603">
          <cell r="B7603">
            <v>35236</v>
          </cell>
          <cell r="C7603">
            <v>1</v>
          </cell>
          <cell r="D7603">
            <v>1</v>
          </cell>
          <cell r="Q7603">
            <v>2012</v>
          </cell>
          <cell r="R7603" t="str">
            <v>20129</v>
          </cell>
          <cell r="S7603">
            <v>41165</v>
          </cell>
          <cell r="T7603">
            <v>1802.22</v>
          </cell>
          <cell r="U7603">
            <v>1802.7463333333337</v>
          </cell>
          <cell r="V7603">
            <v>1797.7857650273229</v>
          </cell>
        </row>
        <row r="7604">
          <cell r="B7604">
            <v>35237</v>
          </cell>
          <cell r="C7604">
            <v>1</v>
          </cell>
          <cell r="D7604">
            <v>1</v>
          </cell>
          <cell r="Q7604">
            <v>2012</v>
          </cell>
          <cell r="R7604" t="str">
            <v>20129</v>
          </cell>
          <cell r="S7604">
            <v>41166</v>
          </cell>
          <cell r="T7604">
            <v>1799.57</v>
          </cell>
          <cell r="U7604">
            <v>1802.7463333333337</v>
          </cell>
          <cell r="V7604">
            <v>1797.7857650273229</v>
          </cell>
        </row>
        <row r="7605">
          <cell r="B7605">
            <v>35238</v>
          </cell>
          <cell r="C7605">
            <v>1</v>
          </cell>
          <cell r="D7605">
            <v>1</v>
          </cell>
          <cell r="Q7605">
            <v>2012</v>
          </cell>
          <cell r="R7605" t="str">
            <v>20129</v>
          </cell>
          <cell r="S7605">
            <v>41167</v>
          </cell>
          <cell r="T7605">
            <v>1789.54</v>
          </cell>
          <cell r="U7605">
            <v>1802.7463333333337</v>
          </cell>
          <cell r="V7605">
            <v>1797.7857650273229</v>
          </cell>
        </row>
        <row r="7606">
          <cell r="B7606">
            <v>35239</v>
          </cell>
          <cell r="C7606">
            <v>1</v>
          </cell>
          <cell r="D7606">
            <v>1</v>
          </cell>
          <cell r="Q7606">
            <v>2012</v>
          </cell>
          <cell r="R7606" t="str">
            <v>20129</v>
          </cell>
          <cell r="S7606">
            <v>41168</v>
          </cell>
          <cell r="T7606">
            <v>1789.54</v>
          </cell>
          <cell r="U7606">
            <v>1802.7463333333337</v>
          </cell>
          <cell r="V7606">
            <v>1797.7857650273229</v>
          </cell>
        </row>
        <row r="7607">
          <cell r="B7607">
            <v>35240</v>
          </cell>
          <cell r="C7607">
            <v>1</v>
          </cell>
          <cell r="D7607">
            <v>1</v>
          </cell>
          <cell r="Q7607">
            <v>2012</v>
          </cell>
          <cell r="R7607" t="str">
            <v>20129</v>
          </cell>
          <cell r="S7607">
            <v>41169</v>
          </cell>
          <cell r="T7607">
            <v>1789.54</v>
          </cell>
          <cell r="U7607">
            <v>1802.7463333333337</v>
          </cell>
          <cell r="V7607">
            <v>1797.7857650273229</v>
          </cell>
        </row>
        <row r="7608">
          <cell r="B7608">
            <v>35241</v>
          </cell>
          <cell r="C7608">
            <v>1</v>
          </cell>
          <cell r="D7608">
            <v>1</v>
          </cell>
          <cell r="Q7608">
            <v>2012</v>
          </cell>
          <cell r="R7608" t="str">
            <v>20129</v>
          </cell>
          <cell r="S7608">
            <v>41170</v>
          </cell>
          <cell r="T7608">
            <v>1799.77</v>
          </cell>
          <cell r="U7608">
            <v>1802.7463333333337</v>
          </cell>
          <cell r="V7608">
            <v>1797.7857650273229</v>
          </cell>
        </row>
        <row r="7609">
          <cell r="B7609">
            <v>35242</v>
          </cell>
          <cell r="C7609">
            <v>1</v>
          </cell>
          <cell r="D7609">
            <v>1</v>
          </cell>
          <cell r="Q7609">
            <v>2012</v>
          </cell>
          <cell r="R7609" t="str">
            <v>20129</v>
          </cell>
          <cell r="S7609">
            <v>41171</v>
          </cell>
          <cell r="T7609">
            <v>1800.19</v>
          </cell>
          <cell r="U7609">
            <v>1802.7463333333337</v>
          </cell>
          <cell r="V7609">
            <v>1797.7857650273229</v>
          </cell>
        </row>
        <row r="7610">
          <cell r="B7610">
            <v>35243</v>
          </cell>
          <cell r="C7610">
            <v>1</v>
          </cell>
          <cell r="D7610">
            <v>1</v>
          </cell>
          <cell r="Q7610">
            <v>2012</v>
          </cell>
          <cell r="R7610" t="str">
            <v>20129</v>
          </cell>
          <cell r="S7610">
            <v>41172</v>
          </cell>
          <cell r="T7610">
            <v>1795.66</v>
          </cell>
          <cell r="U7610">
            <v>1802.7463333333337</v>
          </cell>
          <cell r="V7610">
            <v>1797.7857650273229</v>
          </cell>
        </row>
        <row r="7611">
          <cell r="B7611">
            <v>35244</v>
          </cell>
          <cell r="C7611">
            <v>1</v>
          </cell>
          <cell r="D7611">
            <v>1</v>
          </cell>
          <cell r="Q7611">
            <v>2012</v>
          </cell>
          <cell r="R7611" t="str">
            <v>20129</v>
          </cell>
          <cell r="S7611">
            <v>41173</v>
          </cell>
          <cell r="T7611">
            <v>1798.98</v>
          </cell>
          <cell r="U7611">
            <v>1802.7463333333337</v>
          </cell>
          <cell r="V7611">
            <v>1797.7857650273229</v>
          </cell>
        </row>
        <row r="7612">
          <cell r="B7612">
            <v>35245</v>
          </cell>
          <cell r="C7612">
            <v>1</v>
          </cell>
          <cell r="D7612">
            <v>1</v>
          </cell>
          <cell r="Q7612">
            <v>2012</v>
          </cell>
          <cell r="R7612" t="str">
            <v>20129</v>
          </cell>
          <cell r="S7612">
            <v>41174</v>
          </cell>
          <cell r="T7612">
            <v>1796.75</v>
          </cell>
          <cell r="U7612">
            <v>1802.7463333333337</v>
          </cell>
          <cell r="V7612">
            <v>1797.7857650273229</v>
          </cell>
        </row>
        <row r="7613">
          <cell r="B7613">
            <v>35246</v>
          </cell>
          <cell r="C7613">
            <v>1</v>
          </cell>
          <cell r="D7613">
            <v>1</v>
          </cell>
          <cell r="Q7613">
            <v>2012</v>
          </cell>
          <cell r="R7613" t="str">
            <v>20129</v>
          </cell>
          <cell r="S7613">
            <v>41175</v>
          </cell>
          <cell r="T7613">
            <v>1796.75</v>
          </cell>
          <cell r="U7613">
            <v>1802.7463333333337</v>
          </cell>
          <cell r="V7613">
            <v>1797.7857650273229</v>
          </cell>
        </row>
        <row r="7614">
          <cell r="B7614">
            <v>35247</v>
          </cell>
          <cell r="C7614">
            <v>1</v>
          </cell>
          <cell r="D7614">
            <v>1</v>
          </cell>
          <cell r="Q7614">
            <v>2012</v>
          </cell>
          <cell r="R7614" t="str">
            <v>20129</v>
          </cell>
          <cell r="S7614">
            <v>41176</v>
          </cell>
          <cell r="T7614">
            <v>1796.75</v>
          </cell>
          <cell r="U7614">
            <v>1802.7463333333337</v>
          </cell>
          <cell r="V7614">
            <v>1797.7857650273229</v>
          </cell>
        </row>
        <row r="7615">
          <cell r="B7615">
            <v>35248</v>
          </cell>
          <cell r="C7615">
            <v>1</v>
          </cell>
          <cell r="D7615">
            <v>1</v>
          </cell>
          <cell r="Q7615">
            <v>2012</v>
          </cell>
          <cell r="R7615" t="str">
            <v>20129</v>
          </cell>
          <cell r="S7615">
            <v>41177</v>
          </cell>
          <cell r="T7615">
            <v>1799.29</v>
          </cell>
          <cell r="U7615">
            <v>1802.7463333333337</v>
          </cell>
          <cell r="V7615">
            <v>1797.7857650273229</v>
          </cell>
        </row>
        <row r="7616">
          <cell r="B7616">
            <v>35249</v>
          </cell>
          <cell r="C7616">
            <v>1</v>
          </cell>
          <cell r="D7616">
            <v>1</v>
          </cell>
          <cell r="Q7616">
            <v>2012</v>
          </cell>
          <cell r="R7616" t="str">
            <v>20129</v>
          </cell>
          <cell r="S7616">
            <v>41178</v>
          </cell>
          <cell r="T7616">
            <v>1795.69</v>
          </cell>
          <cell r="U7616">
            <v>1802.7463333333337</v>
          </cell>
          <cell r="V7616">
            <v>1797.7857650273229</v>
          </cell>
        </row>
        <row r="7617">
          <cell r="B7617">
            <v>35250</v>
          </cell>
          <cell r="C7617">
            <v>1</v>
          </cell>
          <cell r="D7617">
            <v>1</v>
          </cell>
          <cell r="Q7617">
            <v>2012</v>
          </cell>
          <cell r="R7617" t="str">
            <v>20129</v>
          </cell>
          <cell r="S7617">
            <v>41179</v>
          </cell>
          <cell r="T7617">
            <v>1799.55</v>
          </cell>
          <cell r="U7617">
            <v>1802.7463333333337</v>
          </cell>
          <cell r="V7617">
            <v>1797.7857650273229</v>
          </cell>
        </row>
        <row r="7618">
          <cell r="B7618">
            <v>35251</v>
          </cell>
          <cell r="C7618">
            <v>1</v>
          </cell>
          <cell r="D7618">
            <v>1</v>
          </cell>
          <cell r="Q7618">
            <v>2012</v>
          </cell>
          <cell r="R7618" t="str">
            <v>20129</v>
          </cell>
          <cell r="S7618">
            <v>41180</v>
          </cell>
          <cell r="T7618">
            <v>1798.08</v>
          </cell>
          <cell r="U7618">
            <v>1802.7463333333337</v>
          </cell>
          <cell r="V7618">
            <v>1797.7857650273229</v>
          </cell>
        </row>
        <row r="7619">
          <cell r="B7619">
            <v>35252</v>
          </cell>
          <cell r="C7619">
            <v>1</v>
          </cell>
          <cell r="D7619">
            <v>1</v>
          </cell>
          <cell r="Q7619">
            <v>2012</v>
          </cell>
          <cell r="R7619" t="str">
            <v>20129</v>
          </cell>
          <cell r="S7619">
            <v>41181</v>
          </cell>
          <cell r="T7619">
            <v>1800.52</v>
          </cell>
          <cell r="U7619">
            <v>1802.7463333333337</v>
          </cell>
          <cell r="V7619">
            <v>1797.7857650273229</v>
          </cell>
        </row>
        <row r="7620">
          <cell r="B7620">
            <v>35253</v>
          </cell>
          <cell r="C7620">
            <v>1</v>
          </cell>
          <cell r="D7620">
            <v>1</v>
          </cell>
          <cell r="Q7620">
            <v>2012</v>
          </cell>
          <cell r="R7620" t="str">
            <v>20129</v>
          </cell>
          <cell r="S7620">
            <v>41182</v>
          </cell>
          <cell r="T7620">
            <v>1800.52</v>
          </cell>
          <cell r="U7620">
            <v>1802.7463333333337</v>
          </cell>
          <cell r="V7620">
            <v>1797.7857650273229</v>
          </cell>
        </row>
        <row r="7621">
          <cell r="B7621">
            <v>35254</v>
          </cell>
          <cell r="C7621">
            <v>1</v>
          </cell>
          <cell r="D7621">
            <v>1</v>
          </cell>
          <cell r="Q7621">
            <v>2012</v>
          </cell>
          <cell r="R7621" t="str">
            <v>201210</v>
          </cell>
          <cell r="S7621">
            <v>41183</v>
          </cell>
          <cell r="T7621">
            <v>1800.52</v>
          </cell>
          <cell r="U7621">
            <v>1804.4009677419353</v>
          </cell>
          <cell r="V7621">
            <v>1797.7857650273229</v>
          </cell>
        </row>
        <row r="7622">
          <cell r="B7622">
            <v>35255</v>
          </cell>
          <cell r="C7622">
            <v>1</v>
          </cell>
          <cell r="D7622">
            <v>1</v>
          </cell>
          <cell r="Q7622">
            <v>2012</v>
          </cell>
          <cell r="R7622" t="str">
            <v>201210</v>
          </cell>
          <cell r="S7622">
            <v>41184</v>
          </cell>
          <cell r="T7622">
            <v>1797.97</v>
          </cell>
          <cell r="U7622">
            <v>1804.4009677419353</v>
          </cell>
          <cell r="V7622">
            <v>1797.7857650273229</v>
          </cell>
        </row>
        <row r="7623">
          <cell r="B7623">
            <v>35256</v>
          </cell>
          <cell r="C7623">
            <v>1</v>
          </cell>
          <cell r="D7623">
            <v>1</v>
          </cell>
          <cell r="Q7623">
            <v>2012</v>
          </cell>
          <cell r="R7623" t="str">
            <v>201210</v>
          </cell>
          <cell r="S7623">
            <v>41185</v>
          </cell>
          <cell r="T7623">
            <v>1798.86</v>
          </cell>
          <cell r="U7623">
            <v>1804.4009677419353</v>
          </cell>
          <cell r="V7623">
            <v>1797.7857650273229</v>
          </cell>
        </row>
        <row r="7624">
          <cell r="B7624">
            <v>35257</v>
          </cell>
          <cell r="C7624">
            <v>1</v>
          </cell>
          <cell r="D7624">
            <v>1</v>
          </cell>
          <cell r="Q7624">
            <v>2012</v>
          </cell>
          <cell r="R7624" t="str">
            <v>201210</v>
          </cell>
          <cell r="S7624">
            <v>41186</v>
          </cell>
          <cell r="T7624">
            <v>1800.43</v>
          </cell>
          <cell r="U7624">
            <v>1804.4009677419353</v>
          </cell>
          <cell r="V7624">
            <v>1797.7857650273229</v>
          </cell>
        </row>
        <row r="7625">
          <cell r="B7625">
            <v>35258</v>
          </cell>
          <cell r="C7625">
            <v>1</v>
          </cell>
          <cell r="D7625">
            <v>1</v>
          </cell>
          <cell r="Q7625">
            <v>2012</v>
          </cell>
          <cell r="R7625" t="str">
            <v>201210</v>
          </cell>
          <cell r="S7625">
            <v>41187</v>
          </cell>
          <cell r="T7625">
            <v>1797.68</v>
          </cell>
          <cell r="U7625">
            <v>1804.4009677419353</v>
          </cell>
          <cell r="V7625">
            <v>1797.7857650273229</v>
          </cell>
        </row>
        <row r="7626">
          <cell r="B7626">
            <v>35259</v>
          </cell>
          <cell r="C7626">
            <v>1</v>
          </cell>
          <cell r="D7626">
            <v>1</v>
          </cell>
          <cell r="Q7626">
            <v>2012</v>
          </cell>
          <cell r="R7626" t="str">
            <v>201210</v>
          </cell>
          <cell r="S7626">
            <v>41188</v>
          </cell>
          <cell r="T7626">
            <v>1795.4</v>
          </cell>
          <cell r="U7626">
            <v>1804.4009677419353</v>
          </cell>
          <cell r="V7626">
            <v>1797.7857650273229</v>
          </cell>
        </row>
        <row r="7627">
          <cell r="B7627">
            <v>35260</v>
          </cell>
          <cell r="C7627">
            <v>1</v>
          </cell>
          <cell r="D7627">
            <v>1</v>
          </cell>
          <cell r="Q7627">
            <v>2012</v>
          </cell>
          <cell r="R7627" t="str">
            <v>201210</v>
          </cell>
          <cell r="S7627">
            <v>41189</v>
          </cell>
          <cell r="T7627">
            <v>1795.4</v>
          </cell>
          <cell r="U7627">
            <v>1804.4009677419353</v>
          </cell>
          <cell r="V7627">
            <v>1797.7857650273229</v>
          </cell>
        </row>
        <row r="7628">
          <cell r="B7628">
            <v>35261</v>
          </cell>
          <cell r="C7628">
            <v>1</v>
          </cell>
          <cell r="D7628">
            <v>1</v>
          </cell>
          <cell r="Q7628">
            <v>2012</v>
          </cell>
          <cell r="R7628" t="str">
            <v>201210</v>
          </cell>
          <cell r="S7628">
            <v>41190</v>
          </cell>
          <cell r="T7628">
            <v>1795.4</v>
          </cell>
          <cell r="U7628">
            <v>1804.4009677419353</v>
          </cell>
          <cell r="V7628">
            <v>1797.7857650273229</v>
          </cell>
        </row>
        <row r="7629">
          <cell r="B7629">
            <v>35262</v>
          </cell>
          <cell r="C7629">
            <v>1</v>
          </cell>
          <cell r="D7629">
            <v>1</v>
          </cell>
          <cell r="Q7629">
            <v>2012</v>
          </cell>
          <cell r="R7629" t="str">
            <v>201210</v>
          </cell>
          <cell r="S7629">
            <v>41191</v>
          </cell>
          <cell r="T7629">
            <v>1795.4</v>
          </cell>
          <cell r="U7629">
            <v>1804.4009677419353</v>
          </cell>
          <cell r="V7629">
            <v>1797.7857650273229</v>
          </cell>
        </row>
        <row r="7630">
          <cell r="B7630">
            <v>35263</v>
          </cell>
          <cell r="C7630">
            <v>1</v>
          </cell>
          <cell r="D7630">
            <v>1</v>
          </cell>
          <cell r="Q7630">
            <v>2012</v>
          </cell>
          <cell r="R7630" t="str">
            <v>201210</v>
          </cell>
          <cell r="S7630">
            <v>41192</v>
          </cell>
          <cell r="T7630">
            <v>1798.32</v>
          </cell>
          <cell r="U7630">
            <v>1804.4009677419353</v>
          </cell>
          <cell r="V7630">
            <v>1797.7857650273229</v>
          </cell>
        </row>
        <row r="7631">
          <cell r="B7631">
            <v>35264</v>
          </cell>
          <cell r="C7631">
            <v>1</v>
          </cell>
          <cell r="D7631">
            <v>1</v>
          </cell>
          <cell r="Q7631">
            <v>2012</v>
          </cell>
          <cell r="R7631" t="str">
            <v>201210</v>
          </cell>
          <cell r="S7631">
            <v>41193</v>
          </cell>
          <cell r="T7631">
            <v>1799.78</v>
          </cell>
          <cell r="U7631">
            <v>1804.4009677419353</v>
          </cell>
          <cell r="V7631">
            <v>1797.7857650273229</v>
          </cell>
        </row>
        <row r="7632">
          <cell r="B7632">
            <v>35265</v>
          </cell>
          <cell r="C7632">
            <v>1</v>
          </cell>
          <cell r="D7632">
            <v>1</v>
          </cell>
          <cell r="Q7632">
            <v>2012</v>
          </cell>
          <cell r="R7632" t="str">
            <v>201210</v>
          </cell>
          <cell r="S7632">
            <v>41194</v>
          </cell>
          <cell r="T7632">
            <v>1797.68</v>
          </cell>
          <cell r="U7632">
            <v>1804.4009677419353</v>
          </cell>
          <cell r="V7632">
            <v>1797.7857650273229</v>
          </cell>
        </row>
        <row r="7633">
          <cell r="B7633">
            <v>35266</v>
          </cell>
          <cell r="C7633">
            <v>1</v>
          </cell>
          <cell r="D7633">
            <v>1</v>
          </cell>
          <cell r="Q7633">
            <v>2012</v>
          </cell>
          <cell r="R7633" t="str">
            <v>201210</v>
          </cell>
          <cell r="S7633">
            <v>41195</v>
          </cell>
          <cell r="T7633">
            <v>1797.68</v>
          </cell>
          <cell r="U7633">
            <v>1804.4009677419353</v>
          </cell>
          <cell r="V7633">
            <v>1797.7857650273229</v>
          </cell>
        </row>
        <row r="7634">
          <cell r="B7634">
            <v>35267</v>
          </cell>
          <cell r="C7634">
            <v>1</v>
          </cell>
          <cell r="D7634">
            <v>1</v>
          </cell>
          <cell r="Q7634">
            <v>2012</v>
          </cell>
          <cell r="R7634" t="str">
            <v>201210</v>
          </cell>
          <cell r="S7634">
            <v>41196</v>
          </cell>
          <cell r="T7634">
            <v>1797.68</v>
          </cell>
          <cell r="U7634">
            <v>1804.4009677419353</v>
          </cell>
          <cell r="V7634">
            <v>1797.7857650273229</v>
          </cell>
        </row>
        <row r="7635">
          <cell r="B7635">
            <v>35268</v>
          </cell>
          <cell r="C7635">
            <v>1</v>
          </cell>
          <cell r="D7635">
            <v>1</v>
          </cell>
          <cell r="Q7635">
            <v>2012</v>
          </cell>
          <cell r="R7635" t="str">
            <v>201210</v>
          </cell>
          <cell r="S7635">
            <v>41197</v>
          </cell>
          <cell r="T7635">
            <v>1797.68</v>
          </cell>
          <cell r="U7635">
            <v>1804.4009677419353</v>
          </cell>
          <cell r="V7635">
            <v>1797.7857650273229</v>
          </cell>
        </row>
        <row r="7636">
          <cell r="B7636">
            <v>35269</v>
          </cell>
          <cell r="C7636">
            <v>1</v>
          </cell>
          <cell r="D7636">
            <v>1</v>
          </cell>
          <cell r="Q7636">
            <v>2012</v>
          </cell>
          <cell r="R7636" t="str">
            <v>201210</v>
          </cell>
          <cell r="S7636">
            <v>41198</v>
          </cell>
          <cell r="T7636">
            <v>1797.68</v>
          </cell>
          <cell r="U7636">
            <v>1804.4009677419353</v>
          </cell>
          <cell r="V7636">
            <v>1797.7857650273229</v>
          </cell>
        </row>
        <row r="7637">
          <cell r="B7637">
            <v>35270</v>
          </cell>
          <cell r="C7637">
            <v>1</v>
          </cell>
          <cell r="D7637">
            <v>1</v>
          </cell>
          <cell r="Q7637">
            <v>2012</v>
          </cell>
          <cell r="R7637" t="str">
            <v>201210</v>
          </cell>
          <cell r="S7637">
            <v>41199</v>
          </cell>
          <cell r="T7637">
            <v>1797.81</v>
          </cell>
          <cell r="U7637">
            <v>1804.4009677419353</v>
          </cell>
          <cell r="V7637">
            <v>1797.7857650273229</v>
          </cell>
        </row>
        <row r="7638">
          <cell r="B7638">
            <v>35271</v>
          </cell>
          <cell r="C7638">
            <v>1</v>
          </cell>
          <cell r="D7638">
            <v>1</v>
          </cell>
          <cell r="Q7638">
            <v>2012</v>
          </cell>
          <cell r="R7638" t="str">
            <v>201210</v>
          </cell>
          <cell r="S7638">
            <v>41200</v>
          </cell>
          <cell r="T7638">
            <v>1798.53</v>
          </cell>
          <cell r="U7638">
            <v>1804.4009677419353</v>
          </cell>
          <cell r="V7638">
            <v>1797.7857650273229</v>
          </cell>
        </row>
        <row r="7639">
          <cell r="B7639">
            <v>35272</v>
          </cell>
          <cell r="C7639">
            <v>1</v>
          </cell>
          <cell r="D7639">
            <v>1</v>
          </cell>
          <cell r="Q7639">
            <v>2012</v>
          </cell>
          <cell r="R7639" t="str">
            <v>201210</v>
          </cell>
          <cell r="S7639">
            <v>41201</v>
          </cell>
          <cell r="T7639">
            <v>1797.66</v>
          </cell>
          <cell r="U7639">
            <v>1804.4009677419353</v>
          </cell>
          <cell r="V7639">
            <v>1797.7857650273229</v>
          </cell>
        </row>
        <row r="7640">
          <cell r="B7640">
            <v>35273</v>
          </cell>
          <cell r="C7640">
            <v>1</v>
          </cell>
          <cell r="D7640">
            <v>1</v>
          </cell>
          <cell r="Q7640">
            <v>2012</v>
          </cell>
          <cell r="R7640" t="str">
            <v>201210</v>
          </cell>
          <cell r="S7640">
            <v>41202</v>
          </cell>
          <cell r="T7640">
            <v>1798.42</v>
          </cell>
          <cell r="U7640">
            <v>1804.4009677419353</v>
          </cell>
          <cell r="V7640">
            <v>1797.7857650273229</v>
          </cell>
        </row>
        <row r="7641">
          <cell r="B7641">
            <v>35274</v>
          </cell>
          <cell r="C7641">
            <v>1</v>
          </cell>
          <cell r="D7641">
            <v>1</v>
          </cell>
          <cell r="Q7641">
            <v>2012</v>
          </cell>
          <cell r="R7641" t="str">
            <v>201210</v>
          </cell>
          <cell r="S7641">
            <v>41203</v>
          </cell>
          <cell r="T7641">
            <v>1798.42</v>
          </cell>
          <cell r="U7641">
            <v>1804.4009677419353</v>
          </cell>
          <cell r="V7641">
            <v>1797.7857650273229</v>
          </cell>
        </row>
        <row r="7642">
          <cell r="B7642">
            <v>35275</v>
          </cell>
          <cell r="C7642">
            <v>1</v>
          </cell>
          <cell r="D7642">
            <v>1</v>
          </cell>
          <cell r="Q7642">
            <v>2012</v>
          </cell>
          <cell r="R7642" t="str">
            <v>201210</v>
          </cell>
          <cell r="S7642">
            <v>41204</v>
          </cell>
          <cell r="T7642">
            <v>1798.42</v>
          </cell>
          <cell r="U7642">
            <v>1804.4009677419353</v>
          </cell>
          <cell r="V7642">
            <v>1797.7857650273229</v>
          </cell>
        </row>
        <row r="7643">
          <cell r="B7643">
            <v>35276</v>
          </cell>
          <cell r="C7643">
            <v>1</v>
          </cell>
          <cell r="D7643">
            <v>1</v>
          </cell>
          <cell r="Q7643">
            <v>2012</v>
          </cell>
          <cell r="R7643" t="str">
            <v>201210</v>
          </cell>
          <cell r="S7643">
            <v>41205</v>
          </cell>
          <cell r="T7643">
            <v>1802.91</v>
          </cell>
          <cell r="U7643">
            <v>1804.4009677419353</v>
          </cell>
          <cell r="V7643">
            <v>1797.7857650273229</v>
          </cell>
        </row>
        <row r="7644">
          <cell r="B7644">
            <v>35277</v>
          </cell>
          <cell r="C7644">
            <v>1</v>
          </cell>
          <cell r="D7644">
            <v>1</v>
          </cell>
          <cell r="Q7644">
            <v>2012</v>
          </cell>
          <cell r="R7644" t="str">
            <v>201210</v>
          </cell>
          <cell r="S7644">
            <v>41206</v>
          </cell>
          <cell r="T7644">
            <v>1816.6</v>
          </cell>
          <cell r="U7644">
            <v>1804.4009677419353</v>
          </cell>
          <cell r="V7644">
            <v>1797.7857650273229</v>
          </cell>
        </row>
        <row r="7645">
          <cell r="B7645">
            <v>35278</v>
          </cell>
          <cell r="C7645">
            <v>1</v>
          </cell>
          <cell r="D7645">
            <v>1</v>
          </cell>
          <cell r="Q7645">
            <v>2012</v>
          </cell>
          <cell r="R7645" t="str">
            <v>201210</v>
          </cell>
          <cell r="S7645">
            <v>41207</v>
          </cell>
          <cell r="T7645">
            <v>1817.25</v>
          </cell>
          <cell r="U7645">
            <v>1804.4009677419353</v>
          </cell>
          <cell r="V7645">
            <v>1797.7857650273229</v>
          </cell>
        </row>
        <row r="7646">
          <cell r="B7646">
            <v>35279</v>
          </cell>
          <cell r="C7646">
            <v>1</v>
          </cell>
          <cell r="D7646">
            <v>1</v>
          </cell>
          <cell r="Q7646">
            <v>2012</v>
          </cell>
          <cell r="R7646" t="str">
            <v>201210</v>
          </cell>
          <cell r="S7646">
            <v>41208</v>
          </cell>
          <cell r="T7646">
            <v>1816.97</v>
          </cell>
          <cell r="U7646">
            <v>1804.4009677419353</v>
          </cell>
          <cell r="V7646">
            <v>1797.7857650273229</v>
          </cell>
        </row>
        <row r="7647">
          <cell r="B7647">
            <v>35280</v>
          </cell>
          <cell r="C7647">
            <v>1</v>
          </cell>
          <cell r="D7647">
            <v>1</v>
          </cell>
          <cell r="Q7647">
            <v>2012</v>
          </cell>
          <cell r="R7647" t="str">
            <v>201210</v>
          </cell>
          <cell r="S7647">
            <v>41209</v>
          </cell>
          <cell r="T7647">
            <v>1823.18</v>
          </cell>
          <cell r="U7647">
            <v>1804.4009677419353</v>
          </cell>
          <cell r="V7647">
            <v>1797.7857650273229</v>
          </cell>
        </row>
        <row r="7648">
          <cell r="B7648">
            <v>35281</v>
          </cell>
          <cell r="C7648">
            <v>1</v>
          </cell>
          <cell r="D7648">
            <v>1</v>
          </cell>
          <cell r="Q7648">
            <v>2012</v>
          </cell>
          <cell r="R7648" t="str">
            <v>201210</v>
          </cell>
          <cell r="S7648">
            <v>41210</v>
          </cell>
          <cell r="T7648">
            <v>1823.18</v>
          </cell>
          <cell r="U7648">
            <v>1804.4009677419353</v>
          </cell>
          <cell r="V7648">
            <v>1797.7857650273229</v>
          </cell>
        </row>
        <row r="7649">
          <cell r="B7649">
            <v>35282</v>
          </cell>
          <cell r="C7649">
            <v>1</v>
          </cell>
          <cell r="D7649">
            <v>1</v>
          </cell>
          <cell r="Q7649">
            <v>2012</v>
          </cell>
          <cell r="R7649" t="str">
            <v>201210</v>
          </cell>
          <cell r="S7649">
            <v>41211</v>
          </cell>
          <cell r="T7649">
            <v>1823.18</v>
          </cell>
          <cell r="U7649">
            <v>1804.4009677419353</v>
          </cell>
          <cell r="V7649">
            <v>1797.7857650273229</v>
          </cell>
        </row>
        <row r="7650">
          <cell r="B7650">
            <v>35283</v>
          </cell>
          <cell r="C7650">
            <v>1</v>
          </cell>
          <cell r="D7650">
            <v>1</v>
          </cell>
          <cell r="Q7650">
            <v>2012</v>
          </cell>
          <cell r="R7650" t="str">
            <v>201210</v>
          </cell>
          <cell r="S7650">
            <v>41212</v>
          </cell>
          <cell r="T7650">
            <v>1830.45</v>
          </cell>
          <cell r="U7650">
            <v>1804.4009677419353</v>
          </cell>
          <cell r="V7650">
            <v>1797.7857650273229</v>
          </cell>
        </row>
        <row r="7651">
          <cell r="B7651">
            <v>35284</v>
          </cell>
          <cell r="C7651">
            <v>1</v>
          </cell>
          <cell r="D7651">
            <v>1</v>
          </cell>
          <cell r="Q7651">
            <v>2012</v>
          </cell>
          <cell r="R7651" t="str">
            <v>201210</v>
          </cell>
          <cell r="S7651">
            <v>41213</v>
          </cell>
          <cell r="T7651">
            <v>1829.89</v>
          </cell>
          <cell r="U7651">
            <v>1804.4009677419353</v>
          </cell>
          <cell r="V7651">
            <v>1797.7857650273229</v>
          </cell>
        </row>
        <row r="7652">
          <cell r="B7652">
            <v>35285</v>
          </cell>
          <cell r="C7652">
            <v>1</v>
          </cell>
          <cell r="D7652">
            <v>1</v>
          </cell>
          <cell r="Q7652">
            <v>2012</v>
          </cell>
          <cell r="R7652" t="str">
            <v>201211</v>
          </cell>
          <cell r="S7652">
            <v>41214</v>
          </cell>
          <cell r="T7652">
            <v>1831.25</v>
          </cell>
          <cell r="U7652">
            <v>1821.0136666666672</v>
          </cell>
          <cell r="V7652">
            <v>1797.7857650273229</v>
          </cell>
        </row>
        <row r="7653">
          <cell r="B7653">
            <v>35286</v>
          </cell>
          <cell r="C7653">
            <v>1</v>
          </cell>
          <cell r="D7653">
            <v>1</v>
          </cell>
          <cell r="Q7653">
            <v>2012</v>
          </cell>
          <cell r="R7653" t="str">
            <v>201211</v>
          </cell>
          <cell r="S7653">
            <v>41215</v>
          </cell>
          <cell r="T7653">
            <v>1825.5</v>
          </cell>
          <cell r="U7653">
            <v>1821.0136666666672</v>
          </cell>
          <cell r="V7653">
            <v>1797.7857650273229</v>
          </cell>
        </row>
        <row r="7654">
          <cell r="B7654">
            <v>35287</v>
          </cell>
          <cell r="C7654">
            <v>1</v>
          </cell>
          <cell r="D7654">
            <v>1</v>
          </cell>
          <cell r="Q7654">
            <v>2012</v>
          </cell>
          <cell r="R7654" t="str">
            <v>201211</v>
          </cell>
          <cell r="S7654">
            <v>41216</v>
          </cell>
          <cell r="T7654">
            <v>1828.8</v>
          </cell>
          <cell r="U7654">
            <v>1821.0136666666672</v>
          </cell>
          <cell r="V7654">
            <v>1797.7857650273229</v>
          </cell>
        </row>
        <row r="7655">
          <cell r="B7655">
            <v>35288</v>
          </cell>
          <cell r="C7655">
            <v>1</v>
          </cell>
          <cell r="D7655">
            <v>1</v>
          </cell>
          <cell r="Q7655">
            <v>2012</v>
          </cell>
          <cell r="R7655" t="str">
            <v>201211</v>
          </cell>
          <cell r="S7655">
            <v>41217</v>
          </cell>
          <cell r="T7655">
            <v>1828.8</v>
          </cell>
          <cell r="U7655">
            <v>1821.0136666666672</v>
          </cell>
          <cell r="V7655">
            <v>1797.7857650273229</v>
          </cell>
        </row>
        <row r="7656">
          <cell r="B7656">
            <v>35289</v>
          </cell>
          <cell r="C7656">
            <v>1</v>
          </cell>
          <cell r="D7656">
            <v>1</v>
          </cell>
          <cell r="Q7656">
            <v>2012</v>
          </cell>
          <cell r="R7656" t="str">
            <v>201211</v>
          </cell>
          <cell r="S7656">
            <v>41218</v>
          </cell>
          <cell r="T7656">
            <v>1828.8</v>
          </cell>
          <cell r="U7656">
            <v>1821.0136666666672</v>
          </cell>
          <cell r="V7656">
            <v>1797.7857650273229</v>
          </cell>
        </row>
        <row r="7657">
          <cell r="B7657">
            <v>35290</v>
          </cell>
          <cell r="C7657">
            <v>1</v>
          </cell>
          <cell r="D7657">
            <v>1</v>
          </cell>
          <cell r="Q7657">
            <v>2012</v>
          </cell>
          <cell r="R7657" t="str">
            <v>201211</v>
          </cell>
          <cell r="S7657">
            <v>41219</v>
          </cell>
          <cell r="T7657">
            <v>1828.8</v>
          </cell>
          <cell r="U7657">
            <v>1821.0136666666672</v>
          </cell>
          <cell r="V7657">
            <v>1797.7857650273229</v>
          </cell>
        </row>
        <row r="7658">
          <cell r="B7658">
            <v>35291</v>
          </cell>
          <cell r="C7658">
            <v>1</v>
          </cell>
          <cell r="D7658">
            <v>1</v>
          </cell>
          <cell r="Q7658">
            <v>2012</v>
          </cell>
          <cell r="R7658" t="str">
            <v>201211</v>
          </cell>
          <cell r="S7658">
            <v>41220</v>
          </cell>
          <cell r="T7658">
            <v>1814.99</v>
          </cell>
          <cell r="U7658">
            <v>1821.0136666666672</v>
          </cell>
          <cell r="V7658">
            <v>1797.7857650273229</v>
          </cell>
        </row>
        <row r="7659">
          <cell r="B7659">
            <v>35292</v>
          </cell>
          <cell r="C7659">
            <v>1</v>
          </cell>
          <cell r="D7659">
            <v>1</v>
          </cell>
          <cell r="Q7659">
            <v>2012</v>
          </cell>
          <cell r="R7659" t="str">
            <v>201211</v>
          </cell>
          <cell r="S7659">
            <v>41221</v>
          </cell>
          <cell r="T7659">
            <v>1814.83</v>
          </cell>
          <cell r="U7659">
            <v>1821.0136666666672</v>
          </cell>
          <cell r="V7659">
            <v>1797.7857650273229</v>
          </cell>
        </row>
        <row r="7660">
          <cell r="B7660">
            <v>35293</v>
          </cell>
          <cell r="C7660">
            <v>1</v>
          </cell>
          <cell r="D7660">
            <v>1</v>
          </cell>
          <cell r="Q7660">
            <v>2012</v>
          </cell>
          <cell r="R7660" t="str">
            <v>201211</v>
          </cell>
          <cell r="S7660">
            <v>41222</v>
          </cell>
          <cell r="T7660">
            <v>1814.21</v>
          </cell>
          <cell r="U7660">
            <v>1821.0136666666672</v>
          </cell>
          <cell r="V7660">
            <v>1797.7857650273229</v>
          </cell>
        </row>
        <row r="7661">
          <cell r="B7661">
            <v>35294</v>
          </cell>
          <cell r="C7661">
            <v>1</v>
          </cell>
          <cell r="D7661">
            <v>1</v>
          </cell>
          <cell r="Q7661">
            <v>2012</v>
          </cell>
          <cell r="R7661" t="str">
            <v>201211</v>
          </cell>
          <cell r="S7661">
            <v>41223</v>
          </cell>
          <cell r="T7661">
            <v>1816.99</v>
          </cell>
          <cell r="U7661">
            <v>1821.0136666666672</v>
          </cell>
          <cell r="V7661">
            <v>1797.7857650273229</v>
          </cell>
        </row>
        <row r="7662">
          <cell r="B7662">
            <v>35295</v>
          </cell>
          <cell r="C7662">
            <v>1</v>
          </cell>
          <cell r="D7662">
            <v>1</v>
          </cell>
          <cell r="Q7662">
            <v>2012</v>
          </cell>
          <cell r="R7662" t="str">
            <v>201211</v>
          </cell>
          <cell r="S7662">
            <v>41224</v>
          </cell>
          <cell r="T7662">
            <v>1816.99</v>
          </cell>
          <cell r="U7662">
            <v>1821.0136666666672</v>
          </cell>
          <cell r="V7662">
            <v>1797.7857650273229</v>
          </cell>
        </row>
        <row r="7663">
          <cell r="B7663">
            <v>35296</v>
          </cell>
          <cell r="C7663">
            <v>1</v>
          </cell>
          <cell r="D7663">
            <v>1</v>
          </cell>
          <cell r="Q7663">
            <v>2012</v>
          </cell>
          <cell r="R7663" t="str">
            <v>201211</v>
          </cell>
          <cell r="S7663">
            <v>41225</v>
          </cell>
          <cell r="T7663">
            <v>1816.99</v>
          </cell>
          <cell r="U7663">
            <v>1821.0136666666672</v>
          </cell>
          <cell r="V7663">
            <v>1797.7857650273229</v>
          </cell>
        </row>
        <row r="7664">
          <cell r="B7664">
            <v>35297</v>
          </cell>
          <cell r="C7664">
            <v>1</v>
          </cell>
          <cell r="D7664">
            <v>1</v>
          </cell>
          <cell r="Q7664">
            <v>2012</v>
          </cell>
          <cell r="R7664" t="str">
            <v>201211</v>
          </cell>
          <cell r="S7664">
            <v>41226</v>
          </cell>
          <cell r="T7664">
            <v>1816.99</v>
          </cell>
          <cell r="U7664">
            <v>1821.0136666666672</v>
          </cell>
          <cell r="V7664">
            <v>1797.7857650273229</v>
          </cell>
        </row>
        <row r="7665">
          <cell r="B7665">
            <v>35298</v>
          </cell>
          <cell r="C7665">
            <v>1</v>
          </cell>
          <cell r="D7665">
            <v>1</v>
          </cell>
          <cell r="Q7665">
            <v>2012</v>
          </cell>
          <cell r="R7665" t="str">
            <v>201211</v>
          </cell>
          <cell r="S7665">
            <v>41227</v>
          </cell>
          <cell r="T7665">
            <v>1819.3</v>
          </cell>
          <cell r="U7665">
            <v>1821.0136666666672</v>
          </cell>
          <cell r="V7665">
            <v>1797.7857650273229</v>
          </cell>
        </row>
        <row r="7666">
          <cell r="B7666">
            <v>35299</v>
          </cell>
          <cell r="C7666">
            <v>1</v>
          </cell>
          <cell r="D7666">
            <v>1</v>
          </cell>
          <cell r="Q7666">
            <v>2012</v>
          </cell>
          <cell r="R7666" t="str">
            <v>201211</v>
          </cell>
          <cell r="S7666">
            <v>41228</v>
          </cell>
          <cell r="T7666">
            <v>1818.2</v>
          </cell>
          <cell r="U7666">
            <v>1821.0136666666672</v>
          </cell>
          <cell r="V7666">
            <v>1797.7857650273229</v>
          </cell>
        </row>
        <row r="7667">
          <cell r="B7667">
            <v>35300</v>
          </cell>
          <cell r="C7667">
            <v>1</v>
          </cell>
          <cell r="D7667">
            <v>1</v>
          </cell>
          <cell r="Q7667">
            <v>2012</v>
          </cell>
          <cell r="R7667" t="str">
            <v>201211</v>
          </cell>
          <cell r="S7667">
            <v>41229</v>
          </cell>
          <cell r="T7667">
            <v>1822.61</v>
          </cell>
          <cell r="U7667">
            <v>1821.0136666666672</v>
          </cell>
          <cell r="V7667">
            <v>1797.7857650273229</v>
          </cell>
        </row>
        <row r="7668">
          <cell r="B7668">
            <v>35301</v>
          </cell>
          <cell r="C7668">
            <v>1</v>
          </cell>
          <cell r="D7668">
            <v>1</v>
          </cell>
          <cell r="Q7668">
            <v>2012</v>
          </cell>
          <cell r="R7668" t="str">
            <v>201211</v>
          </cell>
          <cell r="S7668">
            <v>41230</v>
          </cell>
          <cell r="T7668">
            <v>1823.46</v>
          </cell>
          <cell r="U7668">
            <v>1821.0136666666672</v>
          </cell>
          <cell r="V7668">
            <v>1797.7857650273229</v>
          </cell>
        </row>
        <row r="7669">
          <cell r="B7669">
            <v>35302</v>
          </cell>
          <cell r="C7669">
            <v>1</v>
          </cell>
          <cell r="D7669">
            <v>1</v>
          </cell>
          <cell r="Q7669">
            <v>2012</v>
          </cell>
          <cell r="R7669" t="str">
            <v>201211</v>
          </cell>
          <cell r="S7669">
            <v>41231</v>
          </cell>
          <cell r="T7669">
            <v>1823.46</v>
          </cell>
          <cell r="U7669">
            <v>1821.0136666666672</v>
          </cell>
          <cell r="V7669">
            <v>1797.7857650273229</v>
          </cell>
        </row>
        <row r="7670">
          <cell r="B7670">
            <v>35303</v>
          </cell>
          <cell r="C7670">
            <v>1</v>
          </cell>
          <cell r="D7670">
            <v>1</v>
          </cell>
          <cell r="Q7670">
            <v>2012</v>
          </cell>
          <cell r="R7670" t="str">
            <v>201211</v>
          </cell>
          <cell r="S7670">
            <v>41232</v>
          </cell>
          <cell r="T7670">
            <v>1823.46</v>
          </cell>
          <cell r="U7670">
            <v>1821.0136666666672</v>
          </cell>
          <cell r="V7670">
            <v>1797.7857650273229</v>
          </cell>
        </row>
        <row r="7671">
          <cell r="B7671">
            <v>35304</v>
          </cell>
          <cell r="C7671">
            <v>1</v>
          </cell>
          <cell r="D7671">
            <v>1</v>
          </cell>
          <cell r="Q7671">
            <v>2012</v>
          </cell>
          <cell r="R7671" t="str">
            <v>201211</v>
          </cell>
          <cell r="S7671">
            <v>41233</v>
          </cell>
          <cell r="T7671">
            <v>1817.67</v>
          </cell>
          <cell r="U7671">
            <v>1821.0136666666672</v>
          </cell>
          <cell r="V7671">
            <v>1797.7857650273229</v>
          </cell>
        </row>
        <row r="7672">
          <cell r="B7672">
            <v>35305</v>
          </cell>
          <cell r="C7672">
            <v>1</v>
          </cell>
          <cell r="D7672">
            <v>1</v>
          </cell>
          <cell r="Q7672">
            <v>2012</v>
          </cell>
          <cell r="R7672" t="str">
            <v>201211</v>
          </cell>
          <cell r="S7672">
            <v>41234</v>
          </cell>
          <cell r="T7672">
            <v>1815.58</v>
          </cell>
          <cell r="U7672">
            <v>1821.0136666666672</v>
          </cell>
          <cell r="V7672">
            <v>1797.7857650273229</v>
          </cell>
        </row>
        <row r="7673">
          <cell r="B7673">
            <v>35306</v>
          </cell>
          <cell r="C7673">
            <v>1</v>
          </cell>
          <cell r="D7673">
            <v>1</v>
          </cell>
          <cell r="Q7673">
            <v>2012</v>
          </cell>
          <cell r="R7673" t="str">
            <v>201211</v>
          </cell>
          <cell r="S7673">
            <v>41235</v>
          </cell>
          <cell r="T7673">
            <v>1815.76</v>
          </cell>
          <cell r="U7673">
            <v>1821.0136666666672</v>
          </cell>
          <cell r="V7673">
            <v>1797.7857650273229</v>
          </cell>
        </row>
        <row r="7674">
          <cell r="B7674">
            <v>35307</v>
          </cell>
          <cell r="C7674">
            <v>1</v>
          </cell>
          <cell r="D7674">
            <v>1</v>
          </cell>
          <cell r="Q7674">
            <v>2012</v>
          </cell>
          <cell r="R7674" t="str">
            <v>201211</v>
          </cell>
          <cell r="S7674">
            <v>41236</v>
          </cell>
          <cell r="T7674">
            <v>1815.76</v>
          </cell>
          <cell r="U7674">
            <v>1821.0136666666672</v>
          </cell>
          <cell r="V7674">
            <v>1797.7857650273229</v>
          </cell>
        </row>
        <row r="7675">
          <cell r="B7675">
            <v>35308</v>
          </cell>
          <cell r="C7675">
            <v>1</v>
          </cell>
          <cell r="D7675">
            <v>1</v>
          </cell>
          <cell r="Q7675">
            <v>2012</v>
          </cell>
          <cell r="R7675" t="str">
            <v>201211</v>
          </cell>
          <cell r="S7675">
            <v>41237</v>
          </cell>
          <cell r="T7675">
            <v>1820.18</v>
          </cell>
          <cell r="U7675">
            <v>1821.0136666666672</v>
          </cell>
          <cell r="V7675">
            <v>1797.7857650273229</v>
          </cell>
        </row>
        <row r="7676">
          <cell r="B7676">
            <v>35309</v>
          </cell>
          <cell r="C7676">
            <v>1</v>
          </cell>
          <cell r="D7676">
            <v>1</v>
          </cell>
          <cell r="Q7676">
            <v>2012</v>
          </cell>
          <cell r="R7676" t="str">
            <v>201211</v>
          </cell>
          <cell r="S7676">
            <v>41238</v>
          </cell>
          <cell r="T7676">
            <v>1820.18</v>
          </cell>
          <cell r="U7676">
            <v>1821.0136666666672</v>
          </cell>
          <cell r="V7676">
            <v>1797.7857650273229</v>
          </cell>
        </row>
        <row r="7677">
          <cell r="B7677">
            <v>35310</v>
          </cell>
          <cell r="C7677">
            <v>1</v>
          </cell>
          <cell r="D7677">
            <v>1</v>
          </cell>
          <cell r="Q7677">
            <v>2012</v>
          </cell>
          <cell r="R7677" t="str">
            <v>201211</v>
          </cell>
          <cell r="S7677">
            <v>41239</v>
          </cell>
          <cell r="T7677">
            <v>1820.18</v>
          </cell>
          <cell r="U7677">
            <v>1821.0136666666672</v>
          </cell>
          <cell r="V7677">
            <v>1797.7857650273229</v>
          </cell>
        </row>
        <row r="7678">
          <cell r="B7678">
            <v>35311</v>
          </cell>
          <cell r="C7678">
            <v>1</v>
          </cell>
          <cell r="D7678">
            <v>1</v>
          </cell>
          <cell r="Q7678">
            <v>2012</v>
          </cell>
          <cell r="R7678" t="str">
            <v>201211</v>
          </cell>
          <cell r="S7678">
            <v>41240</v>
          </cell>
          <cell r="T7678">
            <v>1824.12</v>
          </cell>
          <cell r="U7678">
            <v>1821.0136666666672</v>
          </cell>
          <cell r="V7678">
            <v>1797.7857650273229</v>
          </cell>
        </row>
        <row r="7679">
          <cell r="B7679">
            <v>35312</v>
          </cell>
          <cell r="C7679">
            <v>1</v>
          </cell>
          <cell r="D7679">
            <v>1</v>
          </cell>
          <cell r="Q7679">
            <v>2012</v>
          </cell>
          <cell r="R7679" t="str">
            <v>201211</v>
          </cell>
          <cell r="S7679">
            <v>41241</v>
          </cell>
          <cell r="T7679">
            <v>1823.54</v>
          </cell>
          <cell r="U7679">
            <v>1821.0136666666672</v>
          </cell>
          <cell r="V7679">
            <v>1797.7857650273229</v>
          </cell>
        </row>
        <row r="7680">
          <cell r="B7680">
            <v>35313</v>
          </cell>
          <cell r="C7680">
            <v>1</v>
          </cell>
          <cell r="D7680">
            <v>1</v>
          </cell>
          <cell r="Q7680">
            <v>2012</v>
          </cell>
          <cell r="R7680" t="str">
            <v>201211</v>
          </cell>
          <cell r="S7680">
            <v>41242</v>
          </cell>
          <cell r="T7680">
            <v>1825.08</v>
          </cell>
          <cell r="U7680">
            <v>1821.0136666666672</v>
          </cell>
          <cell r="V7680">
            <v>1797.7857650273229</v>
          </cell>
        </row>
        <row r="7681">
          <cell r="B7681">
            <v>35314</v>
          </cell>
          <cell r="C7681">
            <v>1</v>
          </cell>
          <cell r="D7681">
            <v>1</v>
          </cell>
          <cell r="Q7681">
            <v>2012</v>
          </cell>
          <cell r="R7681" t="str">
            <v>201211</v>
          </cell>
          <cell r="S7681">
            <v>41243</v>
          </cell>
          <cell r="T7681">
            <v>1817.93</v>
          </cell>
          <cell r="U7681">
            <v>1821.0136666666672</v>
          </cell>
          <cell r="V7681">
            <v>1797.7857650273229</v>
          </cell>
        </row>
        <row r="7682">
          <cell r="B7682">
            <v>35315</v>
          </cell>
          <cell r="C7682">
            <v>1</v>
          </cell>
          <cell r="D7682">
            <v>1</v>
          </cell>
          <cell r="Q7682">
            <v>2012</v>
          </cell>
          <cell r="R7682" t="str">
            <v>201212</v>
          </cell>
          <cell r="S7682">
            <v>41244</v>
          </cell>
          <cell r="T7682">
            <v>1813.72</v>
          </cell>
          <cell r="U7682">
            <v>1792.4948387096781</v>
          </cell>
          <cell r="V7682">
            <v>1797.7857650273229</v>
          </cell>
        </row>
        <row r="7683">
          <cell r="B7683">
            <v>35316</v>
          </cell>
          <cell r="C7683">
            <v>1</v>
          </cell>
          <cell r="D7683">
            <v>1</v>
          </cell>
          <cell r="Q7683">
            <v>2012</v>
          </cell>
          <cell r="R7683" t="str">
            <v>201212</v>
          </cell>
          <cell r="S7683">
            <v>41245</v>
          </cell>
          <cell r="T7683">
            <v>1813.72</v>
          </cell>
          <cell r="U7683">
            <v>1792.4948387096781</v>
          </cell>
          <cell r="V7683">
            <v>1797.7857650273229</v>
          </cell>
        </row>
        <row r="7684">
          <cell r="B7684">
            <v>35317</v>
          </cell>
          <cell r="C7684">
            <v>1</v>
          </cell>
          <cell r="D7684">
            <v>1</v>
          </cell>
          <cell r="Q7684">
            <v>2012</v>
          </cell>
          <cell r="R7684" t="str">
            <v>201212</v>
          </cell>
          <cell r="S7684">
            <v>41246</v>
          </cell>
          <cell r="T7684">
            <v>1813.72</v>
          </cell>
          <cell r="U7684">
            <v>1792.4948387096781</v>
          </cell>
          <cell r="V7684">
            <v>1797.7857650273229</v>
          </cell>
        </row>
        <row r="7685">
          <cell r="B7685">
            <v>35318</v>
          </cell>
          <cell r="C7685">
            <v>1</v>
          </cell>
          <cell r="D7685">
            <v>1</v>
          </cell>
          <cell r="Q7685">
            <v>2012</v>
          </cell>
          <cell r="R7685" t="str">
            <v>201212</v>
          </cell>
          <cell r="S7685">
            <v>41247</v>
          </cell>
          <cell r="T7685">
            <v>1813.73</v>
          </cell>
          <cell r="U7685">
            <v>1792.4948387096781</v>
          </cell>
          <cell r="V7685">
            <v>1797.7857650273229</v>
          </cell>
        </row>
        <row r="7686">
          <cell r="B7686">
            <v>35319</v>
          </cell>
          <cell r="C7686">
            <v>1</v>
          </cell>
          <cell r="D7686">
            <v>1</v>
          </cell>
          <cell r="Q7686">
            <v>2012</v>
          </cell>
          <cell r="R7686" t="str">
            <v>201212</v>
          </cell>
          <cell r="S7686">
            <v>41248</v>
          </cell>
          <cell r="T7686">
            <v>1813.57</v>
          </cell>
          <cell r="U7686">
            <v>1792.4948387096781</v>
          </cell>
          <cell r="V7686">
            <v>1797.7857650273229</v>
          </cell>
        </row>
        <row r="7687">
          <cell r="B7687">
            <v>35320</v>
          </cell>
          <cell r="C7687">
            <v>1</v>
          </cell>
          <cell r="D7687">
            <v>1</v>
          </cell>
          <cell r="Q7687">
            <v>2012</v>
          </cell>
          <cell r="R7687" t="str">
            <v>201212</v>
          </cell>
          <cell r="S7687">
            <v>41249</v>
          </cell>
          <cell r="T7687">
            <v>1811.05</v>
          </cell>
          <cell r="U7687">
            <v>1792.4948387096781</v>
          </cell>
          <cell r="V7687">
            <v>1797.7857650273229</v>
          </cell>
        </row>
        <row r="7688">
          <cell r="B7688">
            <v>35321</v>
          </cell>
          <cell r="C7688">
            <v>1</v>
          </cell>
          <cell r="D7688">
            <v>1</v>
          </cell>
          <cell r="Q7688">
            <v>2012</v>
          </cell>
          <cell r="R7688" t="str">
            <v>201212</v>
          </cell>
          <cell r="S7688">
            <v>41250</v>
          </cell>
          <cell r="T7688">
            <v>1803.69</v>
          </cell>
          <cell r="U7688">
            <v>1792.4948387096781</v>
          </cell>
          <cell r="V7688">
            <v>1797.7857650273229</v>
          </cell>
        </row>
        <row r="7689">
          <cell r="B7689">
            <v>35322</v>
          </cell>
          <cell r="C7689">
            <v>1</v>
          </cell>
          <cell r="D7689">
            <v>1</v>
          </cell>
          <cell r="Q7689">
            <v>2012</v>
          </cell>
          <cell r="R7689" t="str">
            <v>201212</v>
          </cell>
          <cell r="S7689">
            <v>41251</v>
          </cell>
          <cell r="T7689">
            <v>1797.45</v>
          </cell>
          <cell r="U7689">
            <v>1792.4948387096781</v>
          </cell>
          <cell r="V7689">
            <v>1797.7857650273229</v>
          </cell>
        </row>
        <row r="7690">
          <cell r="B7690">
            <v>35323</v>
          </cell>
          <cell r="C7690">
            <v>1</v>
          </cell>
          <cell r="D7690">
            <v>1</v>
          </cell>
          <cell r="Q7690">
            <v>2012</v>
          </cell>
          <cell r="R7690" t="str">
            <v>201212</v>
          </cell>
          <cell r="S7690">
            <v>41252</v>
          </cell>
          <cell r="T7690">
            <v>1797.45</v>
          </cell>
          <cell r="U7690">
            <v>1792.4948387096781</v>
          </cell>
          <cell r="V7690">
            <v>1797.7857650273229</v>
          </cell>
        </row>
        <row r="7691">
          <cell r="B7691">
            <v>35324</v>
          </cell>
          <cell r="C7691">
            <v>1</v>
          </cell>
          <cell r="D7691">
            <v>1</v>
          </cell>
          <cell r="Q7691">
            <v>2012</v>
          </cell>
          <cell r="R7691" t="str">
            <v>201212</v>
          </cell>
          <cell r="S7691">
            <v>41253</v>
          </cell>
          <cell r="T7691">
            <v>1797.45</v>
          </cell>
          <cell r="U7691">
            <v>1792.4948387096781</v>
          </cell>
          <cell r="V7691">
            <v>1797.7857650273229</v>
          </cell>
        </row>
        <row r="7692">
          <cell r="B7692">
            <v>35325</v>
          </cell>
          <cell r="C7692">
            <v>1</v>
          </cell>
          <cell r="D7692">
            <v>1</v>
          </cell>
          <cell r="Q7692">
            <v>2012</v>
          </cell>
          <cell r="R7692" t="str">
            <v>201212</v>
          </cell>
          <cell r="S7692">
            <v>41254</v>
          </cell>
          <cell r="T7692">
            <v>1799.4</v>
          </cell>
          <cell r="U7692">
            <v>1792.4948387096781</v>
          </cell>
          <cell r="V7692">
            <v>1797.7857650273229</v>
          </cell>
        </row>
        <row r="7693">
          <cell r="B7693">
            <v>35326</v>
          </cell>
          <cell r="C7693">
            <v>1</v>
          </cell>
          <cell r="D7693">
            <v>1</v>
          </cell>
          <cell r="Q7693">
            <v>2012</v>
          </cell>
          <cell r="R7693" t="str">
            <v>201212</v>
          </cell>
          <cell r="S7693">
            <v>41255</v>
          </cell>
          <cell r="T7693">
            <v>1801.5</v>
          </cell>
          <cell r="U7693">
            <v>1792.4948387096781</v>
          </cell>
          <cell r="V7693">
            <v>1797.7857650273229</v>
          </cell>
        </row>
        <row r="7694">
          <cell r="B7694">
            <v>35327</v>
          </cell>
          <cell r="C7694">
            <v>1</v>
          </cell>
          <cell r="D7694">
            <v>1</v>
          </cell>
          <cell r="Q7694">
            <v>2012</v>
          </cell>
          <cell r="R7694" t="str">
            <v>201212</v>
          </cell>
          <cell r="S7694">
            <v>41256</v>
          </cell>
          <cell r="T7694">
            <v>1796.31</v>
          </cell>
          <cell r="U7694">
            <v>1792.4948387096781</v>
          </cell>
          <cell r="V7694">
            <v>1797.7857650273229</v>
          </cell>
        </row>
        <row r="7695">
          <cell r="B7695">
            <v>35328</v>
          </cell>
          <cell r="C7695">
            <v>1</v>
          </cell>
          <cell r="D7695">
            <v>1</v>
          </cell>
          <cell r="Q7695">
            <v>2012</v>
          </cell>
          <cell r="R7695" t="str">
            <v>201212</v>
          </cell>
          <cell r="S7695">
            <v>41257</v>
          </cell>
          <cell r="T7695">
            <v>1795.05</v>
          </cell>
          <cell r="U7695">
            <v>1792.4948387096781</v>
          </cell>
          <cell r="V7695">
            <v>1797.7857650273229</v>
          </cell>
        </row>
        <row r="7696">
          <cell r="B7696">
            <v>35329</v>
          </cell>
          <cell r="C7696">
            <v>1</v>
          </cell>
          <cell r="D7696">
            <v>1</v>
          </cell>
          <cell r="Q7696">
            <v>2012</v>
          </cell>
          <cell r="R7696" t="str">
            <v>201212</v>
          </cell>
          <cell r="S7696">
            <v>41258</v>
          </cell>
          <cell r="T7696">
            <v>1798.37</v>
          </cell>
          <cell r="U7696">
            <v>1792.4948387096781</v>
          </cell>
          <cell r="V7696">
            <v>1797.7857650273229</v>
          </cell>
        </row>
        <row r="7697">
          <cell r="B7697">
            <v>35330</v>
          </cell>
          <cell r="C7697">
            <v>1</v>
          </cell>
          <cell r="D7697">
            <v>1</v>
          </cell>
          <cell r="Q7697">
            <v>2012</v>
          </cell>
          <cell r="R7697" t="str">
            <v>201212</v>
          </cell>
          <cell r="S7697">
            <v>41259</v>
          </cell>
          <cell r="T7697">
            <v>1798.37</v>
          </cell>
          <cell r="U7697">
            <v>1792.4948387096781</v>
          </cell>
          <cell r="V7697">
            <v>1797.7857650273229</v>
          </cell>
        </row>
        <row r="7698">
          <cell r="B7698">
            <v>35331</v>
          </cell>
          <cell r="C7698">
            <v>1</v>
          </cell>
          <cell r="D7698">
            <v>1</v>
          </cell>
          <cell r="Q7698">
            <v>2012</v>
          </cell>
          <cell r="R7698" t="str">
            <v>201212</v>
          </cell>
          <cell r="S7698">
            <v>41260</v>
          </cell>
          <cell r="T7698">
            <v>1798.37</v>
          </cell>
          <cell r="U7698">
            <v>1792.4948387096781</v>
          </cell>
          <cell r="V7698">
            <v>1797.7857650273229</v>
          </cell>
        </row>
        <row r="7699">
          <cell r="B7699">
            <v>35332</v>
          </cell>
          <cell r="C7699">
            <v>1</v>
          </cell>
          <cell r="D7699">
            <v>1</v>
          </cell>
          <cell r="Q7699">
            <v>2012</v>
          </cell>
          <cell r="R7699" t="str">
            <v>201212</v>
          </cell>
          <cell r="S7699">
            <v>41261</v>
          </cell>
          <cell r="T7699">
            <v>1796.98</v>
          </cell>
          <cell r="U7699">
            <v>1792.4948387096781</v>
          </cell>
          <cell r="V7699">
            <v>1797.7857650273229</v>
          </cell>
        </row>
        <row r="7700">
          <cell r="B7700">
            <v>35333</v>
          </cell>
          <cell r="C7700">
            <v>1</v>
          </cell>
          <cell r="D7700">
            <v>1</v>
          </cell>
          <cell r="Q7700">
            <v>2012</v>
          </cell>
          <cell r="R7700" t="str">
            <v>201212</v>
          </cell>
          <cell r="S7700">
            <v>41262</v>
          </cell>
          <cell r="T7700">
            <v>1794.14</v>
          </cell>
          <cell r="U7700">
            <v>1792.4948387096781</v>
          </cell>
          <cell r="V7700">
            <v>1797.7857650273229</v>
          </cell>
        </row>
        <row r="7701">
          <cell r="B7701">
            <v>35334</v>
          </cell>
          <cell r="C7701">
            <v>1</v>
          </cell>
          <cell r="D7701">
            <v>1</v>
          </cell>
          <cell r="Q7701">
            <v>2012</v>
          </cell>
          <cell r="R7701" t="str">
            <v>201212</v>
          </cell>
          <cell r="S7701">
            <v>41263</v>
          </cell>
          <cell r="T7701">
            <v>1790.46</v>
          </cell>
          <cell r="U7701">
            <v>1792.4948387096781</v>
          </cell>
          <cell r="V7701">
            <v>1797.7857650273229</v>
          </cell>
        </row>
        <row r="7702">
          <cell r="B7702">
            <v>35335</v>
          </cell>
          <cell r="C7702">
            <v>1</v>
          </cell>
          <cell r="D7702">
            <v>1</v>
          </cell>
          <cell r="Q7702">
            <v>2012</v>
          </cell>
          <cell r="R7702" t="str">
            <v>201212</v>
          </cell>
          <cell r="S7702">
            <v>41264</v>
          </cell>
          <cell r="T7702">
            <v>1788.87</v>
          </cell>
          <cell r="U7702">
            <v>1792.4948387096781</v>
          </cell>
          <cell r="V7702">
            <v>1797.7857650273229</v>
          </cell>
        </row>
        <row r="7703">
          <cell r="B7703">
            <v>35336</v>
          </cell>
          <cell r="C7703">
            <v>1</v>
          </cell>
          <cell r="D7703">
            <v>1</v>
          </cell>
          <cell r="Q7703">
            <v>2012</v>
          </cell>
          <cell r="R7703" t="str">
            <v>201212</v>
          </cell>
          <cell r="S7703">
            <v>41265</v>
          </cell>
          <cell r="T7703">
            <v>1779.79</v>
          </cell>
          <cell r="U7703">
            <v>1792.4948387096781</v>
          </cell>
          <cell r="V7703">
            <v>1797.7857650273229</v>
          </cell>
        </row>
        <row r="7704">
          <cell r="B7704">
            <v>35337</v>
          </cell>
          <cell r="C7704">
            <v>1</v>
          </cell>
          <cell r="D7704">
            <v>1</v>
          </cell>
          <cell r="Q7704">
            <v>2012</v>
          </cell>
          <cell r="R7704" t="str">
            <v>201212</v>
          </cell>
          <cell r="S7704">
            <v>41266</v>
          </cell>
          <cell r="T7704">
            <v>1779.79</v>
          </cell>
          <cell r="U7704">
            <v>1792.4948387096781</v>
          </cell>
          <cell r="V7704">
            <v>1797.7857650273229</v>
          </cell>
        </row>
        <row r="7705">
          <cell r="B7705">
            <v>35338</v>
          </cell>
          <cell r="C7705">
            <v>1</v>
          </cell>
          <cell r="D7705">
            <v>1</v>
          </cell>
          <cell r="Q7705">
            <v>2012</v>
          </cell>
          <cell r="R7705" t="str">
            <v>201212</v>
          </cell>
          <cell r="S7705">
            <v>41267</v>
          </cell>
          <cell r="T7705">
            <v>1779.79</v>
          </cell>
          <cell r="U7705">
            <v>1792.4948387096781</v>
          </cell>
          <cell r="V7705">
            <v>1797.7857650273229</v>
          </cell>
        </row>
        <row r="7706">
          <cell r="B7706">
            <v>35339</v>
          </cell>
          <cell r="C7706">
            <v>1</v>
          </cell>
          <cell r="D7706">
            <v>1</v>
          </cell>
          <cell r="Q7706">
            <v>2012</v>
          </cell>
          <cell r="R7706" t="str">
            <v>201212</v>
          </cell>
          <cell r="S7706">
            <v>41268</v>
          </cell>
          <cell r="T7706">
            <v>1773.44</v>
          </cell>
          <cell r="U7706">
            <v>1792.4948387096781</v>
          </cell>
          <cell r="V7706">
            <v>1797.7857650273229</v>
          </cell>
        </row>
        <row r="7707">
          <cell r="B7707">
            <v>35340</v>
          </cell>
          <cell r="C7707">
            <v>1</v>
          </cell>
          <cell r="D7707">
            <v>1</v>
          </cell>
          <cell r="Q7707">
            <v>2012</v>
          </cell>
          <cell r="R7707" t="str">
            <v>201212</v>
          </cell>
          <cell r="S7707">
            <v>41269</v>
          </cell>
          <cell r="T7707">
            <v>1773.44</v>
          </cell>
          <cell r="U7707">
            <v>1792.4948387096781</v>
          </cell>
          <cell r="V7707">
            <v>1797.7857650273229</v>
          </cell>
        </row>
        <row r="7708">
          <cell r="B7708">
            <v>35341</v>
          </cell>
          <cell r="C7708">
            <v>1</v>
          </cell>
          <cell r="D7708">
            <v>1</v>
          </cell>
          <cell r="Q7708">
            <v>2012</v>
          </cell>
          <cell r="R7708" t="str">
            <v>201212</v>
          </cell>
          <cell r="S7708">
            <v>41270</v>
          </cell>
          <cell r="T7708">
            <v>1771.49</v>
          </cell>
          <cell r="U7708">
            <v>1792.4948387096781</v>
          </cell>
          <cell r="V7708">
            <v>1797.7857650273229</v>
          </cell>
        </row>
        <row r="7709">
          <cell r="B7709">
            <v>35342</v>
          </cell>
          <cell r="C7709">
            <v>1</v>
          </cell>
          <cell r="D7709">
            <v>1</v>
          </cell>
          <cell r="Q7709">
            <v>2012</v>
          </cell>
          <cell r="R7709" t="str">
            <v>201212</v>
          </cell>
          <cell r="S7709">
            <v>41271</v>
          </cell>
          <cell r="T7709">
            <v>1771.54</v>
          </cell>
          <cell r="U7709">
            <v>1792.4948387096781</v>
          </cell>
          <cell r="V7709">
            <v>1797.7857650273229</v>
          </cell>
        </row>
        <row r="7710">
          <cell r="B7710">
            <v>35343</v>
          </cell>
          <cell r="C7710">
            <v>1</v>
          </cell>
          <cell r="D7710">
            <v>1</v>
          </cell>
          <cell r="Q7710">
            <v>2012</v>
          </cell>
          <cell r="R7710" t="str">
            <v>201212</v>
          </cell>
          <cell r="S7710">
            <v>41272</v>
          </cell>
          <cell r="T7710">
            <v>1768.23</v>
          </cell>
          <cell r="U7710">
            <v>1792.4948387096781</v>
          </cell>
          <cell r="V7710">
            <v>1797.7857650273229</v>
          </cell>
        </row>
        <row r="7711">
          <cell r="B7711">
            <v>35344</v>
          </cell>
          <cell r="C7711">
            <v>1</v>
          </cell>
          <cell r="D7711">
            <v>1</v>
          </cell>
          <cell r="Q7711">
            <v>2012</v>
          </cell>
          <cell r="R7711" t="str">
            <v>201212</v>
          </cell>
          <cell r="S7711">
            <v>41273</v>
          </cell>
          <cell r="T7711">
            <v>1768.23</v>
          </cell>
          <cell r="U7711">
            <v>1792.4948387096781</v>
          </cell>
          <cell r="V7711">
            <v>1797.7857650273229</v>
          </cell>
        </row>
        <row r="7712">
          <cell r="B7712">
            <v>35345</v>
          </cell>
          <cell r="C7712">
            <v>1</v>
          </cell>
          <cell r="D7712">
            <v>1</v>
          </cell>
          <cell r="Q7712">
            <v>2012</v>
          </cell>
          <cell r="R7712" t="str">
            <v>201212</v>
          </cell>
          <cell r="S7712">
            <v>41274</v>
          </cell>
          <cell r="T7712">
            <v>1768.23</v>
          </cell>
          <cell r="U7712">
            <v>1792.4948387096781</v>
          </cell>
          <cell r="V7712">
            <v>1797.7857650273229</v>
          </cell>
        </row>
        <row r="7713">
          <cell r="B7713">
            <v>35346</v>
          </cell>
          <cell r="C7713">
            <v>1</v>
          </cell>
          <cell r="D7713">
            <v>1</v>
          </cell>
          <cell r="Q7713">
            <v>2013</v>
          </cell>
          <cell r="R7713" t="str">
            <v>20131</v>
          </cell>
          <cell r="S7713">
            <v>41275</v>
          </cell>
          <cell r="T7713">
            <v>1768.23</v>
          </cell>
          <cell r="U7713">
            <v>1769.6725806451611</v>
          </cell>
          <cell r="V7713">
            <v>1869.0989041095895</v>
          </cell>
        </row>
        <row r="7714">
          <cell r="B7714">
            <v>35347</v>
          </cell>
          <cell r="C7714">
            <v>1</v>
          </cell>
          <cell r="D7714">
            <v>1</v>
          </cell>
          <cell r="Q7714">
            <v>2013</v>
          </cell>
          <cell r="R7714" t="str">
            <v>20131</v>
          </cell>
          <cell r="S7714">
            <v>41276</v>
          </cell>
          <cell r="T7714">
            <v>1768.23</v>
          </cell>
          <cell r="U7714">
            <v>1769.6725806451611</v>
          </cell>
          <cell r="V7714">
            <v>1869.0989041095895</v>
          </cell>
        </row>
        <row r="7715">
          <cell r="B7715">
            <v>35348</v>
          </cell>
          <cell r="C7715">
            <v>1</v>
          </cell>
          <cell r="D7715">
            <v>1</v>
          </cell>
          <cell r="Q7715">
            <v>2013</v>
          </cell>
          <cell r="R7715" t="str">
            <v>20131</v>
          </cell>
          <cell r="S7715">
            <v>41277</v>
          </cell>
          <cell r="T7715">
            <v>1759.97</v>
          </cell>
          <cell r="U7715">
            <v>1769.6725806451611</v>
          </cell>
          <cell r="V7715">
            <v>1869.0989041095895</v>
          </cell>
        </row>
        <row r="7716">
          <cell r="B7716">
            <v>35349</v>
          </cell>
          <cell r="C7716">
            <v>1</v>
          </cell>
          <cell r="D7716">
            <v>1</v>
          </cell>
          <cell r="Q7716">
            <v>2013</v>
          </cell>
          <cell r="R7716" t="str">
            <v>20131</v>
          </cell>
          <cell r="S7716">
            <v>41278</v>
          </cell>
          <cell r="T7716">
            <v>1760.83</v>
          </cell>
          <cell r="U7716">
            <v>1769.6725806451611</v>
          </cell>
          <cell r="V7716">
            <v>1869.0989041095895</v>
          </cell>
        </row>
        <row r="7717">
          <cell r="B7717">
            <v>35350</v>
          </cell>
          <cell r="C7717">
            <v>1</v>
          </cell>
          <cell r="D7717">
            <v>1</v>
          </cell>
          <cell r="Q7717">
            <v>2013</v>
          </cell>
          <cell r="R7717" t="str">
            <v>20131</v>
          </cell>
          <cell r="S7717">
            <v>41279</v>
          </cell>
          <cell r="T7717">
            <v>1767.54</v>
          </cell>
          <cell r="U7717">
            <v>1769.6725806451611</v>
          </cell>
          <cell r="V7717">
            <v>1869.0989041095895</v>
          </cell>
        </row>
        <row r="7718">
          <cell r="B7718">
            <v>35351</v>
          </cell>
          <cell r="C7718">
            <v>1</v>
          </cell>
          <cell r="D7718">
            <v>1</v>
          </cell>
          <cell r="Q7718">
            <v>2013</v>
          </cell>
          <cell r="R7718" t="str">
            <v>20131</v>
          </cell>
          <cell r="S7718">
            <v>41280</v>
          </cell>
          <cell r="T7718">
            <v>1767.54</v>
          </cell>
          <cell r="U7718">
            <v>1769.6725806451611</v>
          </cell>
          <cell r="V7718">
            <v>1869.0989041095895</v>
          </cell>
        </row>
        <row r="7719">
          <cell r="B7719">
            <v>35352</v>
          </cell>
          <cell r="C7719">
            <v>1</v>
          </cell>
          <cell r="D7719">
            <v>1</v>
          </cell>
          <cell r="Q7719">
            <v>2013</v>
          </cell>
          <cell r="R7719" t="str">
            <v>20131</v>
          </cell>
          <cell r="S7719">
            <v>41281</v>
          </cell>
          <cell r="T7719">
            <v>1767.54</v>
          </cell>
          <cell r="U7719">
            <v>1769.6725806451611</v>
          </cell>
          <cell r="V7719">
            <v>1869.0989041095895</v>
          </cell>
        </row>
        <row r="7720">
          <cell r="B7720">
            <v>35353</v>
          </cell>
          <cell r="C7720">
            <v>1</v>
          </cell>
          <cell r="D7720">
            <v>1</v>
          </cell>
          <cell r="Q7720">
            <v>2013</v>
          </cell>
          <cell r="R7720" t="str">
            <v>20131</v>
          </cell>
          <cell r="S7720">
            <v>41282</v>
          </cell>
          <cell r="T7720">
            <v>1767.54</v>
          </cell>
          <cell r="U7720">
            <v>1769.6725806451611</v>
          </cell>
          <cell r="V7720">
            <v>1869.0989041095895</v>
          </cell>
        </row>
        <row r="7721">
          <cell r="B7721">
            <v>35354</v>
          </cell>
          <cell r="C7721">
            <v>1</v>
          </cell>
          <cell r="D7721">
            <v>1</v>
          </cell>
          <cell r="Q7721">
            <v>2013</v>
          </cell>
          <cell r="R7721" t="str">
            <v>20131</v>
          </cell>
          <cell r="S7721">
            <v>41283</v>
          </cell>
          <cell r="T7721">
            <v>1771.31</v>
          </cell>
          <cell r="U7721">
            <v>1769.6725806451611</v>
          </cell>
          <cell r="V7721">
            <v>1869.0989041095895</v>
          </cell>
        </row>
        <row r="7722">
          <cell r="B7722">
            <v>35355</v>
          </cell>
          <cell r="C7722">
            <v>1</v>
          </cell>
          <cell r="D7722">
            <v>1</v>
          </cell>
          <cell r="Q7722">
            <v>2013</v>
          </cell>
          <cell r="R7722" t="str">
            <v>20131</v>
          </cell>
          <cell r="S7722">
            <v>41284</v>
          </cell>
          <cell r="T7722">
            <v>1767.96</v>
          </cell>
          <cell r="U7722">
            <v>1769.6725806451611</v>
          </cell>
          <cell r="V7722">
            <v>1869.0989041095895</v>
          </cell>
        </row>
        <row r="7723">
          <cell r="B7723">
            <v>35356</v>
          </cell>
          <cell r="C7723">
            <v>1</v>
          </cell>
          <cell r="D7723">
            <v>1</v>
          </cell>
          <cell r="Q7723">
            <v>2013</v>
          </cell>
          <cell r="R7723" t="str">
            <v>20131</v>
          </cell>
          <cell r="S7723">
            <v>41285</v>
          </cell>
          <cell r="T7723">
            <v>1761.5</v>
          </cell>
          <cell r="U7723">
            <v>1769.6725806451611</v>
          </cell>
          <cell r="V7723">
            <v>1869.0989041095895</v>
          </cell>
        </row>
        <row r="7724">
          <cell r="B7724">
            <v>35357</v>
          </cell>
          <cell r="C7724">
            <v>1</v>
          </cell>
          <cell r="D7724">
            <v>1</v>
          </cell>
          <cell r="Q7724">
            <v>2013</v>
          </cell>
          <cell r="R7724" t="str">
            <v>20131</v>
          </cell>
          <cell r="S7724">
            <v>41286</v>
          </cell>
          <cell r="T7724">
            <v>1762.38</v>
          </cell>
          <cell r="U7724">
            <v>1769.6725806451611</v>
          </cell>
          <cell r="V7724">
            <v>1869.0989041095895</v>
          </cell>
        </row>
        <row r="7725">
          <cell r="B7725">
            <v>35358</v>
          </cell>
          <cell r="C7725">
            <v>1</v>
          </cell>
          <cell r="D7725">
            <v>1</v>
          </cell>
          <cell r="Q7725">
            <v>2013</v>
          </cell>
          <cell r="R7725" t="str">
            <v>20131</v>
          </cell>
          <cell r="S7725">
            <v>41287</v>
          </cell>
          <cell r="T7725">
            <v>1762.38</v>
          </cell>
          <cell r="U7725">
            <v>1769.6725806451611</v>
          </cell>
          <cell r="V7725">
            <v>1869.0989041095895</v>
          </cell>
        </row>
        <row r="7726">
          <cell r="B7726">
            <v>35359</v>
          </cell>
          <cell r="C7726">
            <v>1</v>
          </cell>
          <cell r="D7726">
            <v>1</v>
          </cell>
          <cell r="Q7726">
            <v>2013</v>
          </cell>
          <cell r="R7726" t="str">
            <v>20131</v>
          </cell>
          <cell r="S7726">
            <v>41288</v>
          </cell>
          <cell r="T7726">
            <v>1762.38</v>
          </cell>
          <cell r="U7726">
            <v>1769.6725806451611</v>
          </cell>
          <cell r="V7726">
            <v>1869.0989041095895</v>
          </cell>
        </row>
        <row r="7727">
          <cell r="B7727">
            <v>35360</v>
          </cell>
          <cell r="C7727">
            <v>1</v>
          </cell>
          <cell r="D7727">
            <v>1</v>
          </cell>
          <cell r="Q7727">
            <v>2013</v>
          </cell>
          <cell r="R7727" t="str">
            <v>20131</v>
          </cell>
          <cell r="S7727">
            <v>41289</v>
          </cell>
          <cell r="T7727">
            <v>1758.45</v>
          </cell>
          <cell r="U7727">
            <v>1769.6725806451611</v>
          </cell>
          <cell r="V7727">
            <v>1869.0989041095895</v>
          </cell>
        </row>
        <row r="7728">
          <cell r="B7728">
            <v>35361</v>
          </cell>
          <cell r="C7728">
            <v>1</v>
          </cell>
          <cell r="D7728">
            <v>1</v>
          </cell>
          <cell r="Q7728">
            <v>2013</v>
          </cell>
          <cell r="R7728" t="str">
            <v>20131</v>
          </cell>
          <cell r="S7728">
            <v>41290</v>
          </cell>
          <cell r="T7728">
            <v>1769.88</v>
          </cell>
          <cell r="U7728">
            <v>1769.6725806451611</v>
          </cell>
          <cell r="V7728">
            <v>1869.0989041095895</v>
          </cell>
        </row>
        <row r="7729">
          <cell r="B7729">
            <v>35362</v>
          </cell>
          <cell r="C7729">
            <v>1</v>
          </cell>
          <cell r="D7729">
            <v>1</v>
          </cell>
          <cell r="Q7729">
            <v>2013</v>
          </cell>
          <cell r="R7729" t="str">
            <v>20131</v>
          </cell>
          <cell r="S7729">
            <v>41291</v>
          </cell>
          <cell r="T7729">
            <v>1775.15</v>
          </cell>
          <cell r="U7729">
            <v>1769.6725806451611</v>
          </cell>
          <cell r="V7729">
            <v>1869.0989041095895</v>
          </cell>
        </row>
        <row r="7730">
          <cell r="B7730">
            <v>35363</v>
          </cell>
          <cell r="C7730">
            <v>1</v>
          </cell>
          <cell r="D7730">
            <v>1</v>
          </cell>
          <cell r="Q7730">
            <v>2013</v>
          </cell>
          <cell r="R7730" t="str">
            <v>20131</v>
          </cell>
          <cell r="S7730">
            <v>41292</v>
          </cell>
          <cell r="T7730">
            <v>1767.78</v>
          </cell>
          <cell r="U7730">
            <v>1769.6725806451611</v>
          </cell>
          <cell r="V7730">
            <v>1869.0989041095895</v>
          </cell>
        </row>
        <row r="7731">
          <cell r="B7731">
            <v>35364</v>
          </cell>
          <cell r="C7731">
            <v>1</v>
          </cell>
          <cell r="D7731">
            <v>1</v>
          </cell>
          <cell r="Q7731">
            <v>2013</v>
          </cell>
          <cell r="R7731" t="str">
            <v>20131</v>
          </cell>
          <cell r="S7731">
            <v>41293</v>
          </cell>
          <cell r="T7731">
            <v>1767.74</v>
          </cell>
          <cell r="U7731">
            <v>1769.6725806451611</v>
          </cell>
          <cell r="V7731">
            <v>1869.0989041095895</v>
          </cell>
        </row>
        <row r="7732">
          <cell r="B7732">
            <v>35365</v>
          </cell>
          <cell r="C7732">
            <v>1</v>
          </cell>
          <cell r="D7732">
            <v>1</v>
          </cell>
          <cell r="Q7732">
            <v>2013</v>
          </cell>
          <cell r="R7732" t="str">
            <v>20131</v>
          </cell>
          <cell r="S7732">
            <v>41294</v>
          </cell>
          <cell r="T7732">
            <v>1767.74</v>
          </cell>
          <cell r="U7732">
            <v>1769.6725806451611</v>
          </cell>
          <cell r="V7732">
            <v>1869.0989041095895</v>
          </cell>
        </row>
        <row r="7733">
          <cell r="B7733">
            <v>35366</v>
          </cell>
          <cell r="C7733">
            <v>1</v>
          </cell>
          <cell r="D7733">
            <v>1</v>
          </cell>
          <cell r="Q7733">
            <v>2013</v>
          </cell>
          <cell r="R7733" t="str">
            <v>20131</v>
          </cell>
          <cell r="S7733">
            <v>41295</v>
          </cell>
          <cell r="T7733">
            <v>1767.74</v>
          </cell>
          <cell r="U7733">
            <v>1769.6725806451611</v>
          </cell>
          <cell r="V7733">
            <v>1869.0989041095895</v>
          </cell>
        </row>
        <row r="7734">
          <cell r="B7734">
            <v>35367</v>
          </cell>
          <cell r="C7734">
            <v>1</v>
          </cell>
          <cell r="D7734">
            <v>1</v>
          </cell>
          <cell r="Q7734">
            <v>2013</v>
          </cell>
          <cell r="R7734" t="str">
            <v>20131</v>
          </cell>
          <cell r="S7734">
            <v>41296</v>
          </cell>
          <cell r="T7734">
            <v>1767.74</v>
          </cell>
          <cell r="U7734">
            <v>1769.6725806451611</v>
          </cell>
          <cell r="V7734">
            <v>1869.0989041095895</v>
          </cell>
        </row>
        <row r="7735">
          <cell r="B7735">
            <v>35368</v>
          </cell>
          <cell r="C7735">
            <v>1</v>
          </cell>
          <cell r="D7735">
            <v>1</v>
          </cell>
          <cell r="Q7735">
            <v>2013</v>
          </cell>
          <cell r="R7735" t="str">
            <v>20131</v>
          </cell>
          <cell r="S7735">
            <v>41297</v>
          </cell>
          <cell r="T7735">
            <v>1776.96</v>
          </cell>
          <cell r="U7735">
            <v>1769.6725806451611</v>
          </cell>
          <cell r="V7735">
            <v>1869.0989041095895</v>
          </cell>
        </row>
        <row r="7736">
          <cell r="B7736">
            <v>35369</v>
          </cell>
          <cell r="C7736">
            <v>1</v>
          </cell>
          <cell r="D7736">
            <v>1</v>
          </cell>
          <cell r="Q7736">
            <v>2013</v>
          </cell>
          <cell r="R7736" t="str">
            <v>20131</v>
          </cell>
          <cell r="S7736">
            <v>41298</v>
          </cell>
          <cell r="T7736">
            <v>1778.69</v>
          </cell>
          <cell r="U7736">
            <v>1769.6725806451611</v>
          </cell>
          <cell r="V7736">
            <v>1869.0989041095895</v>
          </cell>
        </row>
        <row r="7737">
          <cell r="B7737">
            <v>35370</v>
          </cell>
          <cell r="C7737">
            <v>1</v>
          </cell>
          <cell r="D7737">
            <v>1</v>
          </cell>
          <cell r="Q7737">
            <v>2013</v>
          </cell>
          <cell r="R7737" t="str">
            <v>20131</v>
          </cell>
          <cell r="S7737">
            <v>41299</v>
          </cell>
          <cell r="T7737">
            <v>1779.73</v>
          </cell>
          <cell r="U7737">
            <v>1769.6725806451611</v>
          </cell>
          <cell r="V7737">
            <v>1869.0989041095895</v>
          </cell>
        </row>
        <row r="7738">
          <cell r="B7738">
            <v>35371</v>
          </cell>
          <cell r="C7738">
            <v>1</v>
          </cell>
          <cell r="D7738">
            <v>1</v>
          </cell>
          <cell r="Q7738">
            <v>2013</v>
          </cell>
          <cell r="R7738" t="str">
            <v>20131</v>
          </cell>
          <cell r="S7738">
            <v>41300</v>
          </cell>
          <cell r="T7738">
            <v>1779.25</v>
          </cell>
          <cell r="U7738">
            <v>1769.6725806451611</v>
          </cell>
          <cell r="V7738">
            <v>1869.0989041095895</v>
          </cell>
        </row>
        <row r="7739">
          <cell r="B7739">
            <v>35372</v>
          </cell>
          <cell r="C7739">
            <v>1</v>
          </cell>
          <cell r="D7739">
            <v>1</v>
          </cell>
          <cell r="Q7739">
            <v>2013</v>
          </cell>
          <cell r="R7739" t="str">
            <v>20131</v>
          </cell>
          <cell r="S7739">
            <v>41301</v>
          </cell>
          <cell r="T7739">
            <v>1779.25</v>
          </cell>
          <cell r="U7739">
            <v>1769.6725806451611</v>
          </cell>
          <cell r="V7739">
            <v>1869.0989041095895</v>
          </cell>
        </row>
        <row r="7740">
          <cell r="B7740">
            <v>35373</v>
          </cell>
          <cell r="C7740">
            <v>1</v>
          </cell>
          <cell r="D7740">
            <v>1</v>
          </cell>
          <cell r="Q7740">
            <v>2013</v>
          </cell>
          <cell r="R7740" t="str">
            <v>20131</v>
          </cell>
          <cell r="S7740">
            <v>41302</v>
          </cell>
          <cell r="T7740">
            <v>1779.25</v>
          </cell>
          <cell r="U7740">
            <v>1769.6725806451611</v>
          </cell>
          <cell r="V7740">
            <v>1869.0989041095895</v>
          </cell>
        </row>
        <row r="7741">
          <cell r="B7741">
            <v>35374</v>
          </cell>
          <cell r="C7741">
            <v>1</v>
          </cell>
          <cell r="D7741">
            <v>1</v>
          </cell>
          <cell r="Q7741">
            <v>2013</v>
          </cell>
          <cell r="R7741" t="str">
            <v>20131</v>
          </cell>
          <cell r="S7741">
            <v>41303</v>
          </cell>
          <cell r="T7741">
            <v>1779.84</v>
          </cell>
          <cell r="U7741">
            <v>1769.6725806451611</v>
          </cell>
          <cell r="V7741">
            <v>1869.0989041095895</v>
          </cell>
        </row>
        <row r="7742">
          <cell r="B7742">
            <v>35375</v>
          </cell>
          <cell r="C7742">
            <v>1</v>
          </cell>
          <cell r="D7742">
            <v>1</v>
          </cell>
          <cell r="Q7742">
            <v>2013</v>
          </cell>
          <cell r="R7742" t="str">
            <v>20131</v>
          </cell>
          <cell r="S7742">
            <v>41304</v>
          </cell>
          <cell r="T7742">
            <v>1776.09</v>
          </cell>
          <cell r="U7742">
            <v>1769.6725806451611</v>
          </cell>
          <cell r="V7742">
            <v>1869.0989041095895</v>
          </cell>
        </row>
        <row r="7743">
          <cell r="B7743">
            <v>35376</v>
          </cell>
          <cell r="C7743">
            <v>1</v>
          </cell>
          <cell r="D7743">
            <v>1</v>
          </cell>
          <cell r="Q7743">
            <v>2013</v>
          </cell>
          <cell r="R7743" t="str">
            <v>20131</v>
          </cell>
          <cell r="S7743">
            <v>41305</v>
          </cell>
          <cell r="T7743">
            <v>1773.24</v>
          </cell>
          <cell r="U7743">
            <v>1769.6725806451611</v>
          </cell>
          <cell r="V7743">
            <v>1869.0989041095895</v>
          </cell>
        </row>
        <row r="7744">
          <cell r="B7744">
            <v>35377</v>
          </cell>
          <cell r="C7744">
            <v>1</v>
          </cell>
          <cell r="D7744">
            <v>1</v>
          </cell>
          <cell r="Q7744">
            <v>2013</v>
          </cell>
          <cell r="R7744" t="str">
            <v>20132</v>
          </cell>
          <cell r="S7744">
            <v>41306</v>
          </cell>
          <cell r="T7744">
            <v>1775.65</v>
          </cell>
          <cell r="U7744">
            <v>1790.5478571428569</v>
          </cell>
          <cell r="V7744">
            <v>1869.0989041095895</v>
          </cell>
        </row>
        <row r="7745">
          <cell r="B7745">
            <v>35378</v>
          </cell>
          <cell r="C7745">
            <v>1</v>
          </cell>
          <cell r="D7745">
            <v>1</v>
          </cell>
          <cell r="Q7745">
            <v>2013</v>
          </cell>
          <cell r="R7745" t="str">
            <v>20132</v>
          </cell>
          <cell r="S7745">
            <v>41307</v>
          </cell>
          <cell r="T7745">
            <v>1776.2</v>
          </cell>
          <cell r="U7745">
            <v>1790.5478571428569</v>
          </cell>
          <cell r="V7745">
            <v>1869.0989041095895</v>
          </cell>
        </row>
        <row r="7746">
          <cell r="B7746">
            <v>35379</v>
          </cell>
          <cell r="C7746">
            <v>1</v>
          </cell>
          <cell r="D7746">
            <v>1</v>
          </cell>
          <cell r="Q7746">
            <v>2013</v>
          </cell>
          <cell r="R7746" t="str">
            <v>20132</v>
          </cell>
          <cell r="S7746">
            <v>41308</v>
          </cell>
          <cell r="T7746">
            <v>1776.2</v>
          </cell>
          <cell r="U7746">
            <v>1790.5478571428569</v>
          </cell>
          <cell r="V7746">
            <v>1869.0989041095895</v>
          </cell>
        </row>
        <row r="7747">
          <cell r="B7747">
            <v>35380</v>
          </cell>
          <cell r="C7747">
            <v>1</v>
          </cell>
          <cell r="D7747">
            <v>1</v>
          </cell>
          <cell r="Q7747">
            <v>2013</v>
          </cell>
          <cell r="R7747" t="str">
            <v>20132</v>
          </cell>
          <cell r="S7747">
            <v>41309</v>
          </cell>
          <cell r="T7747">
            <v>1776.2</v>
          </cell>
          <cell r="U7747">
            <v>1790.5478571428569</v>
          </cell>
          <cell r="V7747">
            <v>1869.0989041095895</v>
          </cell>
        </row>
        <row r="7748">
          <cell r="B7748">
            <v>35381</v>
          </cell>
          <cell r="C7748">
            <v>1</v>
          </cell>
          <cell r="D7748">
            <v>1</v>
          </cell>
          <cell r="Q7748">
            <v>2013</v>
          </cell>
          <cell r="R7748" t="str">
            <v>20132</v>
          </cell>
          <cell r="S7748">
            <v>41310</v>
          </cell>
          <cell r="T7748">
            <v>1785.92</v>
          </cell>
          <cell r="U7748">
            <v>1790.5478571428569</v>
          </cell>
          <cell r="V7748">
            <v>1869.0989041095895</v>
          </cell>
        </row>
        <row r="7749">
          <cell r="B7749">
            <v>35382</v>
          </cell>
          <cell r="C7749">
            <v>1</v>
          </cell>
          <cell r="D7749">
            <v>1</v>
          </cell>
          <cell r="Q7749">
            <v>2013</v>
          </cell>
          <cell r="R7749" t="str">
            <v>20132</v>
          </cell>
          <cell r="S7749">
            <v>41311</v>
          </cell>
          <cell r="T7749">
            <v>1789.09</v>
          </cell>
          <cell r="U7749">
            <v>1790.5478571428569</v>
          </cell>
          <cell r="V7749">
            <v>1869.0989041095895</v>
          </cell>
        </row>
        <row r="7750">
          <cell r="B7750">
            <v>35383</v>
          </cell>
          <cell r="C7750">
            <v>1</v>
          </cell>
          <cell r="D7750">
            <v>1</v>
          </cell>
          <cell r="Q7750">
            <v>2013</v>
          </cell>
          <cell r="R7750" t="str">
            <v>20132</v>
          </cell>
          <cell r="S7750">
            <v>41312</v>
          </cell>
          <cell r="T7750">
            <v>1791.24</v>
          </cell>
          <cell r="U7750">
            <v>1790.5478571428569</v>
          </cell>
          <cell r="V7750">
            <v>1869.0989041095895</v>
          </cell>
        </row>
        <row r="7751">
          <cell r="B7751">
            <v>35384</v>
          </cell>
          <cell r="C7751">
            <v>1</v>
          </cell>
          <cell r="D7751">
            <v>1</v>
          </cell>
          <cell r="Q7751">
            <v>2013</v>
          </cell>
          <cell r="R7751" t="str">
            <v>20132</v>
          </cell>
          <cell r="S7751">
            <v>41313</v>
          </cell>
          <cell r="T7751">
            <v>1795.21</v>
          </cell>
          <cell r="U7751">
            <v>1790.5478571428569</v>
          </cell>
          <cell r="V7751">
            <v>1869.0989041095895</v>
          </cell>
        </row>
        <row r="7752">
          <cell r="B7752">
            <v>35385</v>
          </cell>
          <cell r="C7752">
            <v>1</v>
          </cell>
          <cell r="D7752">
            <v>1</v>
          </cell>
          <cell r="Q7752">
            <v>2013</v>
          </cell>
          <cell r="R7752" t="str">
            <v>20132</v>
          </cell>
          <cell r="S7752">
            <v>41314</v>
          </cell>
          <cell r="T7752">
            <v>1790.61</v>
          </cell>
          <cell r="U7752">
            <v>1790.5478571428569</v>
          </cell>
          <cell r="V7752">
            <v>1869.0989041095895</v>
          </cell>
        </row>
        <row r="7753">
          <cell r="B7753">
            <v>35386</v>
          </cell>
          <cell r="C7753">
            <v>1</v>
          </cell>
          <cell r="D7753">
            <v>1</v>
          </cell>
          <cell r="Q7753">
            <v>2013</v>
          </cell>
          <cell r="R7753" t="str">
            <v>20132</v>
          </cell>
          <cell r="S7753">
            <v>41315</v>
          </cell>
          <cell r="T7753">
            <v>1790.61</v>
          </cell>
          <cell r="U7753">
            <v>1790.5478571428569</v>
          </cell>
          <cell r="V7753">
            <v>1869.0989041095895</v>
          </cell>
        </row>
        <row r="7754">
          <cell r="B7754">
            <v>35387</v>
          </cell>
          <cell r="C7754">
            <v>1</v>
          </cell>
          <cell r="D7754">
            <v>1</v>
          </cell>
          <cell r="Q7754">
            <v>2013</v>
          </cell>
          <cell r="R7754" t="str">
            <v>20132</v>
          </cell>
          <cell r="S7754">
            <v>41316</v>
          </cell>
          <cell r="T7754">
            <v>1790.61</v>
          </cell>
          <cell r="U7754">
            <v>1790.5478571428569</v>
          </cell>
          <cell r="V7754">
            <v>1869.0989041095895</v>
          </cell>
        </row>
        <row r="7755">
          <cell r="B7755">
            <v>35388</v>
          </cell>
          <cell r="C7755">
            <v>1</v>
          </cell>
          <cell r="D7755">
            <v>1</v>
          </cell>
          <cell r="Q7755">
            <v>2013</v>
          </cell>
          <cell r="R7755" t="str">
            <v>20132</v>
          </cell>
          <cell r="S7755">
            <v>41317</v>
          </cell>
          <cell r="T7755">
            <v>1784.71</v>
          </cell>
          <cell r="U7755">
            <v>1790.5478571428569</v>
          </cell>
          <cell r="V7755">
            <v>1869.0989041095895</v>
          </cell>
        </row>
        <row r="7756">
          <cell r="B7756">
            <v>35389</v>
          </cell>
          <cell r="C7756">
            <v>1</v>
          </cell>
          <cell r="D7756">
            <v>1</v>
          </cell>
          <cell r="Q7756">
            <v>2013</v>
          </cell>
          <cell r="R7756" t="str">
            <v>20132</v>
          </cell>
          <cell r="S7756">
            <v>41318</v>
          </cell>
          <cell r="T7756">
            <v>1783.2</v>
          </cell>
          <cell r="U7756">
            <v>1790.5478571428569</v>
          </cell>
          <cell r="V7756">
            <v>1869.0989041095895</v>
          </cell>
        </row>
        <row r="7757">
          <cell r="B7757">
            <v>35390</v>
          </cell>
          <cell r="C7757">
            <v>1</v>
          </cell>
          <cell r="D7757">
            <v>1</v>
          </cell>
          <cell r="Q7757">
            <v>2013</v>
          </cell>
          <cell r="R7757" t="str">
            <v>20132</v>
          </cell>
          <cell r="S7757">
            <v>41319</v>
          </cell>
          <cell r="T7757">
            <v>1777.72</v>
          </cell>
          <cell r="U7757">
            <v>1790.5478571428569</v>
          </cell>
          <cell r="V7757">
            <v>1869.0989041095895</v>
          </cell>
        </row>
        <row r="7758">
          <cell r="B7758">
            <v>35391</v>
          </cell>
          <cell r="C7758">
            <v>1</v>
          </cell>
          <cell r="D7758">
            <v>1</v>
          </cell>
          <cell r="Q7758">
            <v>2013</v>
          </cell>
          <cell r="R7758" t="str">
            <v>20132</v>
          </cell>
          <cell r="S7758">
            <v>41320</v>
          </cell>
          <cell r="T7758">
            <v>1783.19</v>
          </cell>
          <cell r="U7758">
            <v>1790.5478571428569</v>
          </cell>
          <cell r="V7758">
            <v>1869.0989041095895</v>
          </cell>
        </row>
        <row r="7759">
          <cell r="B7759">
            <v>35392</v>
          </cell>
          <cell r="C7759">
            <v>1</v>
          </cell>
          <cell r="D7759">
            <v>1</v>
          </cell>
          <cell r="Q7759">
            <v>2013</v>
          </cell>
          <cell r="R7759" t="str">
            <v>20132</v>
          </cell>
          <cell r="S7759">
            <v>41321</v>
          </cell>
          <cell r="T7759">
            <v>1785.41</v>
          </cell>
          <cell r="U7759">
            <v>1790.5478571428569</v>
          </cell>
          <cell r="V7759">
            <v>1869.0989041095895</v>
          </cell>
        </row>
        <row r="7760">
          <cell r="B7760">
            <v>35393</v>
          </cell>
          <cell r="C7760">
            <v>1</v>
          </cell>
          <cell r="D7760">
            <v>1</v>
          </cell>
          <cell r="Q7760">
            <v>2013</v>
          </cell>
          <cell r="R7760" t="str">
            <v>20132</v>
          </cell>
          <cell r="S7760">
            <v>41322</v>
          </cell>
          <cell r="T7760">
            <v>1785.41</v>
          </cell>
          <cell r="U7760">
            <v>1790.5478571428569</v>
          </cell>
          <cell r="V7760">
            <v>1869.0989041095895</v>
          </cell>
        </row>
        <row r="7761">
          <cell r="B7761">
            <v>35394</v>
          </cell>
          <cell r="C7761">
            <v>1</v>
          </cell>
          <cell r="D7761">
            <v>1</v>
          </cell>
          <cell r="Q7761">
            <v>2013</v>
          </cell>
          <cell r="R7761" t="str">
            <v>20132</v>
          </cell>
          <cell r="S7761">
            <v>41323</v>
          </cell>
          <cell r="T7761">
            <v>1785.41</v>
          </cell>
          <cell r="U7761">
            <v>1790.5478571428569</v>
          </cell>
          <cell r="V7761">
            <v>1869.0989041095895</v>
          </cell>
        </row>
        <row r="7762">
          <cell r="B7762">
            <v>35395</v>
          </cell>
          <cell r="C7762">
            <v>1</v>
          </cell>
          <cell r="D7762">
            <v>1</v>
          </cell>
          <cell r="Q7762">
            <v>2013</v>
          </cell>
          <cell r="R7762" t="str">
            <v>20132</v>
          </cell>
          <cell r="S7762">
            <v>41324</v>
          </cell>
          <cell r="T7762">
            <v>1785.41</v>
          </cell>
          <cell r="U7762">
            <v>1790.5478571428569</v>
          </cell>
          <cell r="V7762">
            <v>1869.0989041095895</v>
          </cell>
        </row>
        <row r="7763">
          <cell r="B7763">
            <v>35396</v>
          </cell>
          <cell r="C7763">
            <v>1</v>
          </cell>
          <cell r="D7763">
            <v>1</v>
          </cell>
          <cell r="Q7763">
            <v>2013</v>
          </cell>
          <cell r="R7763" t="str">
            <v>20132</v>
          </cell>
          <cell r="S7763">
            <v>41325</v>
          </cell>
          <cell r="T7763">
            <v>1794.63</v>
          </cell>
          <cell r="U7763">
            <v>1790.5478571428569</v>
          </cell>
          <cell r="V7763">
            <v>1869.0989041095895</v>
          </cell>
        </row>
        <row r="7764">
          <cell r="B7764">
            <v>35397</v>
          </cell>
          <cell r="C7764">
            <v>1</v>
          </cell>
          <cell r="D7764">
            <v>1</v>
          </cell>
          <cell r="Q7764">
            <v>2013</v>
          </cell>
          <cell r="R7764" t="str">
            <v>20132</v>
          </cell>
          <cell r="S7764">
            <v>41326</v>
          </cell>
          <cell r="T7764">
            <v>1791.33</v>
          </cell>
          <cell r="U7764">
            <v>1790.5478571428569</v>
          </cell>
          <cell r="V7764">
            <v>1869.0989041095895</v>
          </cell>
        </row>
        <row r="7765">
          <cell r="B7765">
            <v>35398</v>
          </cell>
          <cell r="C7765">
            <v>1</v>
          </cell>
          <cell r="D7765">
            <v>1</v>
          </cell>
          <cell r="Q7765">
            <v>2013</v>
          </cell>
          <cell r="R7765" t="str">
            <v>20132</v>
          </cell>
          <cell r="S7765">
            <v>41327</v>
          </cell>
          <cell r="T7765">
            <v>1798.21</v>
          </cell>
          <cell r="U7765">
            <v>1790.5478571428569</v>
          </cell>
          <cell r="V7765">
            <v>1869.0989041095895</v>
          </cell>
        </row>
        <row r="7766">
          <cell r="B7766">
            <v>35399</v>
          </cell>
          <cell r="C7766">
            <v>1</v>
          </cell>
          <cell r="D7766">
            <v>1</v>
          </cell>
          <cell r="Q7766">
            <v>2013</v>
          </cell>
          <cell r="R7766" t="str">
            <v>20132</v>
          </cell>
          <cell r="S7766">
            <v>41328</v>
          </cell>
          <cell r="T7766">
            <v>1800.7</v>
          </cell>
          <cell r="U7766">
            <v>1790.5478571428569</v>
          </cell>
          <cell r="V7766">
            <v>1869.0989041095895</v>
          </cell>
        </row>
        <row r="7767">
          <cell r="B7767">
            <v>35400</v>
          </cell>
          <cell r="C7767">
            <v>1</v>
          </cell>
          <cell r="D7767">
            <v>1</v>
          </cell>
          <cell r="Q7767">
            <v>2013</v>
          </cell>
          <cell r="R7767" t="str">
            <v>20132</v>
          </cell>
          <cell r="S7767">
            <v>41329</v>
          </cell>
          <cell r="T7767">
            <v>1800.7</v>
          </cell>
          <cell r="U7767">
            <v>1790.5478571428569</v>
          </cell>
          <cell r="V7767">
            <v>1869.0989041095895</v>
          </cell>
        </row>
        <row r="7768">
          <cell r="B7768">
            <v>35401</v>
          </cell>
          <cell r="C7768">
            <v>1</v>
          </cell>
          <cell r="D7768">
            <v>1</v>
          </cell>
          <cell r="Q7768">
            <v>2013</v>
          </cell>
          <cell r="R7768" t="str">
            <v>20132</v>
          </cell>
          <cell r="S7768">
            <v>41330</v>
          </cell>
          <cell r="T7768">
            <v>1800.7</v>
          </cell>
          <cell r="U7768">
            <v>1790.5478571428569</v>
          </cell>
          <cell r="V7768">
            <v>1869.0989041095895</v>
          </cell>
        </row>
        <row r="7769">
          <cell r="B7769">
            <v>35402</v>
          </cell>
          <cell r="C7769">
            <v>1</v>
          </cell>
          <cell r="D7769">
            <v>1</v>
          </cell>
          <cell r="Q7769">
            <v>2013</v>
          </cell>
          <cell r="R7769" t="str">
            <v>20132</v>
          </cell>
          <cell r="S7769">
            <v>41331</v>
          </cell>
          <cell r="T7769">
            <v>1806.11</v>
          </cell>
          <cell r="U7769">
            <v>1790.5478571428569</v>
          </cell>
          <cell r="V7769">
            <v>1869.0989041095895</v>
          </cell>
        </row>
        <row r="7770">
          <cell r="B7770">
            <v>35403</v>
          </cell>
          <cell r="C7770">
            <v>1</v>
          </cell>
          <cell r="D7770">
            <v>1</v>
          </cell>
          <cell r="Q7770">
            <v>2013</v>
          </cell>
          <cell r="R7770" t="str">
            <v>20132</v>
          </cell>
          <cell r="S7770">
            <v>41332</v>
          </cell>
          <cell r="T7770">
            <v>1818.54</v>
          </cell>
          <cell r="U7770">
            <v>1790.5478571428569</v>
          </cell>
          <cell r="V7770">
            <v>1869.0989041095895</v>
          </cell>
        </row>
        <row r="7771">
          <cell r="B7771">
            <v>35404</v>
          </cell>
          <cell r="C7771">
            <v>1</v>
          </cell>
          <cell r="D7771">
            <v>1</v>
          </cell>
          <cell r="Q7771">
            <v>2013</v>
          </cell>
          <cell r="R7771" t="str">
            <v>20132</v>
          </cell>
          <cell r="S7771">
            <v>41333</v>
          </cell>
          <cell r="T7771">
            <v>1816.42</v>
          </cell>
          <cell r="U7771">
            <v>1790.5478571428569</v>
          </cell>
          <cell r="V7771">
            <v>1869.0989041095895</v>
          </cell>
        </row>
        <row r="7772">
          <cell r="B7772">
            <v>35405</v>
          </cell>
          <cell r="C7772">
            <v>1</v>
          </cell>
          <cell r="D7772">
            <v>1</v>
          </cell>
          <cell r="Q7772">
            <v>2013</v>
          </cell>
          <cell r="R7772" t="str">
            <v>20133</v>
          </cell>
          <cell r="S7772">
            <v>41334</v>
          </cell>
          <cell r="T7772">
            <v>1814.28</v>
          </cell>
          <cell r="U7772">
            <v>1813.7487096774191</v>
          </cell>
          <cell r="V7772">
            <v>1869.0989041095895</v>
          </cell>
        </row>
        <row r="7773">
          <cell r="B7773">
            <v>35406</v>
          </cell>
          <cell r="C7773">
            <v>1</v>
          </cell>
          <cell r="D7773">
            <v>1</v>
          </cell>
          <cell r="Q7773">
            <v>2013</v>
          </cell>
          <cell r="R7773" t="str">
            <v>20133</v>
          </cell>
          <cell r="S7773">
            <v>41335</v>
          </cell>
          <cell r="T7773">
            <v>1816.48</v>
          </cell>
          <cell r="U7773">
            <v>1813.7487096774191</v>
          </cell>
          <cell r="V7773">
            <v>1869.0989041095895</v>
          </cell>
        </row>
        <row r="7774">
          <cell r="B7774">
            <v>35407</v>
          </cell>
          <cell r="C7774">
            <v>1</v>
          </cell>
          <cell r="D7774">
            <v>1</v>
          </cell>
          <cell r="Q7774">
            <v>2013</v>
          </cell>
          <cell r="R7774" t="str">
            <v>20133</v>
          </cell>
          <cell r="S7774">
            <v>41336</v>
          </cell>
          <cell r="T7774">
            <v>1816.48</v>
          </cell>
          <cell r="U7774">
            <v>1813.7487096774191</v>
          </cell>
          <cell r="V7774">
            <v>1869.0989041095895</v>
          </cell>
        </row>
        <row r="7775">
          <cell r="B7775">
            <v>35408</v>
          </cell>
          <cell r="C7775">
            <v>1</v>
          </cell>
          <cell r="D7775">
            <v>1</v>
          </cell>
          <cell r="Q7775">
            <v>2013</v>
          </cell>
          <cell r="R7775" t="str">
            <v>20133</v>
          </cell>
          <cell r="S7775">
            <v>41337</v>
          </cell>
          <cell r="T7775">
            <v>1816.48</v>
          </cell>
          <cell r="U7775">
            <v>1813.7487096774191</v>
          </cell>
          <cell r="V7775">
            <v>1869.0989041095895</v>
          </cell>
        </row>
        <row r="7776">
          <cell r="B7776">
            <v>35409</v>
          </cell>
          <cell r="C7776">
            <v>1</v>
          </cell>
          <cell r="D7776">
            <v>1</v>
          </cell>
          <cell r="Q7776">
            <v>2013</v>
          </cell>
          <cell r="R7776" t="str">
            <v>20133</v>
          </cell>
          <cell r="S7776">
            <v>41338</v>
          </cell>
          <cell r="T7776">
            <v>1813.53</v>
          </cell>
          <cell r="U7776">
            <v>1813.7487096774191</v>
          </cell>
          <cell r="V7776">
            <v>1869.0989041095895</v>
          </cell>
        </row>
        <row r="7777">
          <cell r="B7777">
            <v>35410</v>
          </cell>
          <cell r="C7777">
            <v>1</v>
          </cell>
          <cell r="D7777">
            <v>1</v>
          </cell>
          <cell r="Q7777">
            <v>2013</v>
          </cell>
          <cell r="R7777" t="str">
            <v>20133</v>
          </cell>
          <cell r="S7777">
            <v>41339</v>
          </cell>
          <cell r="T7777">
            <v>1809.65</v>
          </cell>
          <cell r="U7777">
            <v>1813.7487096774191</v>
          </cell>
          <cell r="V7777">
            <v>1869.0989041095895</v>
          </cell>
        </row>
        <row r="7778">
          <cell r="B7778">
            <v>35411</v>
          </cell>
          <cell r="C7778">
            <v>1</v>
          </cell>
          <cell r="D7778">
            <v>1</v>
          </cell>
          <cell r="Q7778">
            <v>2013</v>
          </cell>
          <cell r="R7778" t="str">
            <v>20133</v>
          </cell>
          <cell r="S7778">
            <v>41340</v>
          </cell>
          <cell r="T7778">
            <v>1808</v>
          </cell>
          <cell r="U7778">
            <v>1813.7487096774191</v>
          </cell>
          <cell r="V7778">
            <v>1869.0989041095895</v>
          </cell>
        </row>
        <row r="7779">
          <cell r="B7779">
            <v>35412</v>
          </cell>
          <cell r="C7779">
            <v>1</v>
          </cell>
          <cell r="D7779">
            <v>1</v>
          </cell>
          <cell r="Q7779">
            <v>2013</v>
          </cell>
          <cell r="R7779" t="str">
            <v>20133</v>
          </cell>
          <cell r="S7779">
            <v>41341</v>
          </cell>
          <cell r="T7779">
            <v>1803.65</v>
          </cell>
          <cell r="U7779">
            <v>1813.7487096774191</v>
          </cell>
          <cell r="V7779">
            <v>1869.0989041095895</v>
          </cell>
        </row>
        <row r="7780">
          <cell r="B7780">
            <v>35413</v>
          </cell>
          <cell r="C7780">
            <v>1</v>
          </cell>
          <cell r="D7780">
            <v>1</v>
          </cell>
          <cell r="Q7780">
            <v>2013</v>
          </cell>
          <cell r="R7780" t="str">
            <v>20133</v>
          </cell>
          <cell r="S7780">
            <v>41342</v>
          </cell>
          <cell r="T7780">
            <v>1800.45</v>
          </cell>
          <cell r="U7780">
            <v>1813.7487096774191</v>
          </cell>
          <cell r="V7780">
            <v>1869.0989041095895</v>
          </cell>
        </row>
        <row r="7781">
          <cell r="B7781">
            <v>35414</v>
          </cell>
          <cell r="C7781">
            <v>1</v>
          </cell>
          <cell r="D7781">
            <v>1</v>
          </cell>
          <cell r="Q7781">
            <v>2013</v>
          </cell>
          <cell r="R7781" t="str">
            <v>20133</v>
          </cell>
          <cell r="S7781">
            <v>41343</v>
          </cell>
          <cell r="T7781">
            <v>1800.45</v>
          </cell>
          <cell r="U7781">
            <v>1813.7487096774191</v>
          </cell>
          <cell r="V7781">
            <v>1869.0989041095895</v>
          </cell>
        </row>
        <row r="7782">
          <cell r="B7782">
            <v>35415</v>
          </cell>
          <cell r="C7782">
            <v>1</v>
          </cell>
          <cell r="D7782">
            <v>1</v>
          </cell>
          <cell r="Q7782">
            <v>2013</v>
          </cell>
          <cell r="R7782" t="str">
            <v>20133</v>
          </cell>
          <cell r="S7782">
            <v>41344</v>
          </cell>
          <cell r="T7782">
            <v>1800.45</v>
          </cell>
          <cell r="U7782">
            <v>1813.7487096774191</v>
          </cell>
          <cell r="V7782">
            <v>1869.0989041095895</v>
          </cell>
        </row>
        <row r="7783">
          <cell r="B7783">
            <v>35416</v>
          </cell>
          <cell r="C7783">
            <v>1</v>
          </cell>
          <cell r="D7783">
            <v>1</v>
          </cell>
          <cell r="Q7783">
            <v>2013</v>
          </cell>
          <cell r="R7783" t="str">
            <v>20133</v>
          </cell>
          <cell r="S7783">
            <v>41345</v>
          </cell>
          <cell r="T7783">
            <v>1801.2</v>
          </cell>
          <cell r="U7783">
            <v>1813.7487096774191</v>
          </cell>
          <cell r="V7783">
            <v>1869.0989041095895</v>
          </cell>
        </row>
        <row r="7784">
          <cell r="B7784">
            <v>35417</v>
          </cell>
          <cell r="C7784">
            <v>1</v>
          </cell>
          <cell r="D7784">
            <v>1</v>
          </cell>
          <cell r="Q7784">
            <v>2013</v>
          </cell>
          <cell r="R7784" t="str">
            <v>20133</v>
          </cell>
          <cell r="S7784">
            <v>41346</v>
          </cell>
          <cell r="T7784">
            <v>1801.64</v>
          </cell>
          <cell r="U7784">
            <v>1813.7487096774191</v>
          </cell>
          <cell r="V7784">
            <v>1869.0989041095895</v>
          </cell>
        </row>
        <row r="7785">
          <cell r="B7785">
            <v>35418</v>
          </cell>
          <cell r="C7785">
            <v>1</v>
          </cell>
          <cell r="D7785">
            <v>1</v>
          </cell>
          <cell r="Q7785">
            <v>2013</v>
          </cell>
          <cell r="R7785" t="str">
            <v>20133</v>
          </cell>
          <cell r="S7785">
            <v>41347</v>
          </cell>
          <cell r="T7785">
            <v>1798.56</v>
          </cell>
          <cell r="U7785">
            <v>1813.7487096774191</v>
          </cell>
          <cell r="V7785">
            <v>1869.0989041095895</v>
          </cell>
        </row>
        <row r="7786">
          <cell r="B7786">
            <v>35419</v>
          </cell>
          <cell r="C7786">
            <v>1</v>
          </cell>
          <cell r="D7786">
            <v>1</v>
          </cell>
          <cell r="Q7786">
            <v>2013</v>
          </cell>
          <cell r="R7786" t="str">
            <v>20133</v>
          </cell>
          <cell r="S7786">
            <v>41348</v>
          </cell>
          <cell r="T7786">
            <v>1797.28</v>
          </cell>
          <cell r="U7786">
            <v>1813.7487096774191</v>
          </cell>
          <cell r="V7786">
            <v>1869.0989041095895</v>
          </cell>
        </row>
        <row r="7787">
          <cell r="B7787">
            <v>35420</v>
          </cell>
          <cell r="C7787">
            <v>1</v>
          </cell>
          <cell r="D7787">
            <v>1</v>
          </cell>
          <cell r="Q7787">
            <v>2013</v>
          </cell>
          <cell r="R7787" t="str">
            <v>20133</v>
          </cell>
          <cell r="S7787">
            <v>41349</v>
          </cell>
          <cell r="T7787">
            <v>1804.06</v>
          </cell>
          <cell r="U7787">
            <v>1813.7487096774191</v>
          </cell>
          <cell r="V7787">
            <v>1869.0989041095895</v>
          </cell>
        </row>
        <row r="7788">
          <cell r="B7788">
            <v>35421</v>
          </cell>
          <cell r="C7788">
            <v>1</v>
          </cell>
          <cell r="D7788">
            <v>1</v>
          </cell>
          <cell r="Q7788">
            <v>2013</v>
          </cell>
          <cell r="R7788" t="str">
            <v>20133</v>
          </cell>
          <cell r="S7788">
            <v>41350</v>
          </cell>
          <cell r="T7788">
            <v>1804.06</v>
          </cell>
          <cell r="U7788">
            <v>1813.7487096774191</v>
          </cell>
          <cell r="V7788">
            <v>1869.0989041095895</v>
          </cell>
        </row>
        <row r="7789">
          <cell r="B7789">
            <v>35422</v>
          </cell>
          <cell r="C7789">
            <v>1</v>
          </cell>
          <cell r="D7789">
            <v>1</v>
          </cell>
          <cell r="Q7789">
            <v>2013</v>
          </cell>
          <cell r="R7789" t="str">
            <v>20133</v>
          </cell>
          <cell r="S7789">
            <v>41351</v>
          </cell>
          <cell r="T7789">
            <v>1804.06</v>
          </cell>
          <cell r="U7789">
            <v>1813.7487096774191</v>
          </cell>
          <cell r="V7789">
            <v>1869.0989041095895</v>
          </cell>
        </row>
        <row r="7790">
          <cell r="B7790">
            <v>35423</v>
          </cell>
          <cell r="C7790">
            <v>1</v>
          </cell>
          <cell r="D7790">
            <v>1</v>
          </cell>
          <cell r="Q7790">
            <v>2013</v>
          </cell>
          <cell r="R7790" t="str">
            <v>20133</v>
          </cell>
          <cell r="S7790">
            <v>41352</v>
          </cell>
          <cell r="T7790">
            <v>1809.58</v>
          </cell>
          <cell r="U7790">
            <v>1813.7487096774191</v>
          </cell>
          <cell r="V7790">
            <v>1869.0989041095895</v>
          </cell>
        </row>
        <row r="7791">
          <cell r="B7791">
            <v>35424</v>
          </cell>
          <cell r="C7791">
            <v>1</v>
          </cell>
          <cell r="D7791">
            <v>1</v>
          </cell>
          <cell r="Q7791">
            <v>2013</v>
          </cell>
          <cell r="R7791" t="str">
            <v>20133</v>
          </cell>
          <cell r="S7791">
            <v>41353</v>
          </cell>
          <cell r="T7791">
            <v>1809.83</v>
          </cell>
          <cell r="U7791">
            <v>1813.7487096774191</v>
          </cell>
          <cell r="V7791">
            <v>1869.0989041095895</v>
          </cell>
        </row>
        <row r="7792">
          <cell r="B7792">
            <v>35425</v>
          </cell>
          <cell r="C7792">
            <v>1</v>
          </cell>
          <cell r="D7792">
            <v>1</v>
          </cell>
          <cell r="Q7792">
            <v>2013</v>
          </cell>
          <cell r="R7792" t="str">
            <v>20133</v>
          </cell>
          <cell r="S7792">
            <v>41354</v>
          </cell>
          <cell r="T7792">
            <v>1812.35</v>
          </cell>
          <cell r="U7792">
            <v>1813.7487096774191</v>
          </cell>
          <cell r="V7792">
            <v>1869.0989041095895</v>
          </cell>
        </row>
        <row r="7793">
          <cell r="B7793">
            <v>35426</v>
          </cell>
          <cell r="C7793">
            <v>1</v>
          </cell>
          <cell r="D7793">
            <v>1</v>
          </cell>
          <cell r="Q7793">
            <v>2013</v>
          </cell>
          <cell r="R7793" t="str">
            <v>20133</v>
          </cell>
          <cell r="S7793">
            <v>41355</v>
          </cell>
          <cell r="T7793">
            <v>1822.78</v>
          </cell>
          <cell r="U7793">
            <v>1813.7487096774191</v>
          </cell>
          <cell r="V7793">
            <v>1869.0989041095895</v>
          </cell>
        </row>
        <row r="7794">
          <cell r="B7794">
            <v>35427</v>
          </cell>
          <cell r="C7794">
            <v>1</v>
          </cell>
          <cell r="D7794">
            <v>1</v>
          </cell>
          <cell r="Q7794">
            <v>2013</v>
          </cell>
          <cell r="R7794" t="str">
            <v>20133</v>
          </cell>
          <cell r="S7794">
            <v>41356</v>
          </cell>
          <cell r="T7794">
            <v>1825.79</v>
          </cell>
          <cell r="U7794">
            <v>1813.7487096774191</v>
          </cell>
          <cell r="V7794">
            <v>1869.0989041095895</v>
          </cell>
        </row>
        <row r="7795">
          <cell r="B7795">
            <v>35428</v>
          </cell>
          <cell r="C7795">
            <v>1</v>
          </cell>
          <cell r="D7795">
            <v>1</v>
          </cell>
          <cell r="Q7795">
            <v>2013</v>
          </cell>
          <cell r="R7795" t="str">
            <v>20133</v>
          </cell>
          <cell r="S7795">
            <v>41357</v>
          </cell>
          <cell r="T7795">
            <v>1825.79</v>
          </cell>
          <cell r="U7795">
            <v>1813.7487096774191</v>
          </cell>
          <cell r="V7795">
            <v>1869.0989041095895</v>
          </cell>
        </row>
        <row r="7796">
          <cell r="B7796">
            <v>35429</v>
          </cell>
          <cell r="C7796">
            <v>1</v>
          </cell>
          <cell r="D7796">
            <v>1</v>
          </cell>
          <cell r="Q7796">
            <v>2013</v>
          </cell>
          <cell r="R7796" t="str">
            <v>20133</v>
          </cell>
          <cell r="S7796">
            <v>41358</v>
          </cell>
          <cell r="T7796">
            <v>1825.79</v>
          </cell>
          <cell r="U7796">
            <v>1813.7487096774191</v>
          </cell>
          <cell r="V7796">
            <v>1869.0989041095895</v>
          </cell>
        </row>
        <row r="7797">
          <cell r="B7797">
            <v>35430</v>
          </cell>
          <cell r="C7797">
            <v>1</v>
          </cell>
          <cell r="D7797">
            <v>1</v>
          </cell>
          <cell r="Q7797">
            <v>2013</v>
          </cell>
          <cell r="R7797" t="str">
            <v>20133</v>
          </cell>
          <cell r="S7797">
            <v>41359</v>
          </cell>
          <cell r="T7797">
            <v>1825.79</v>
          </cell>
          <cell r="U7797">
            <v>1813.7487096774191</v>
          </cell>
          <cell r="V7797">
            <v>1869.0989041095895</v>
          </cell>
        </row>
        <row r="7798">
          <cell r="B7798">
            <v>35431</v>
          </cell>
          <cell r="C7798">
            <v>1</v>
          </cell>
          <cell r="D7798">
            <v>1</v>
          </cell>
          <cell r="Q7798">
            <v>2013</v>
          </cell>
          <cell r="R7798" t="str">
            <v>20133</v>
          </cell>
          <cell r="S7798">
            <v>41360</v>
          </cell>
          <cell r="T7798">
            <v>1828.95</v>
          </cell>
          <cell r="U7798">
            <v>1813.7487096774191</v>
          </cell>
          <cell r="V7798">
            <v>1869.0989041095895</v>
          </cell>
        </row>
        <row r="7799">
          <cell r="B7799">
            <v>35432</v>
          </cell>
          <cell r="C7799">
            <v>1</v>
          </cell>
          <cell r="D7799">
            <v>1</v>
          </cell>
          <cell r="Q7799">
            <v>2013</v>
          </cell>
          <cell r="R7799" t="str">
            <v>20133</v>
          </cell>
          <cell r="S7799">
            <v>41361</v>
          </cell>
          <cell r="T7799">
            <v>1832.2</v>
          </cell>
          <cell r="U7799">
            <v>1813.7487096774191</v>
          </cell>
          <cell r="V7799">
            <v>1869.0989041095895</v>
          </cell>
        </row>
        <row r="7800">
          <cell r="B7800">
            <v>35433</v>
          </cell>
          <cell r="C7800">
            <v>1</v>
          </cell>
          <cell r="D7800">
            <v>1</v>
          </cell>
          <cell r="Q7800">
            <v>2013</v>
          </cell>
          <cell r="R7800" t="str">
            <v>20133</v>
          </cell>
          <cell r="S7800">
            <v>41362</v>
          </cell>
          <cell r="T7800">
            <v>1832.2</v>
          </cell>
          <cell r="U7800">
            <v>1813.7487096774191</v>
          </cell>
          <cell r="V7800">
            <v>1869.0989041095895</v>
          </cell>
        </row>
        <row r="7801">
          <cell r="B7801">
            <v>35434</v>
          </cell>
          <cell r="C7801">
            <v>1</v>
          </cell>
          <cell r="D7801">
            <v>1</v>
          </cell>
          <cell r="Q7801">
            <v>2013</v>
          </cell>
          <cell r="R7801" t="str">
            <v>20133</v>
          </cell>
          <cell r="S7801">
            <v>41363</v>
          </cell>
          <cell r="T7801">
            <v>1832.2</v>
          </cell>
          <cell r="U7801">
            <v>1813.7487096774191</v>
          </cell>
          <cell r="V7801">
            <v>1869.0989041095895</v>
          </cell>
        </row>
        <row r="7802">
          <cell r="B7802">
            <v>35435</v>
          </cell>
          <cell r="C7802">
            <v>1</v>
          </cell>
          <cell r="D7802">
            <v>1</v>
          </cell>
          <cell r="Q7802">
            <v>2013</v>
          </cell>
          <cell r="R7802" t="str">
            <v>20133</v>
          </cell>
          <cell r="S7802">
            <v>41364</v>
          </cell>
          <cell r="T7802">
            <v>1832.2</v>
          </cell>
          <cell r="U7802">
            <v>1813.7487096774191</v>
          </cell>
          <cell r="V7802">
            <v>1869.0989041095895</v>
          </cell>
        </row>
        <row r="7803">
          <cell r="B7803">
            <v>35436</v>
          </cell>
          <cell r="C7803">
            <v>1</v>
          </cell>
          <cell r="D7803">
            <v>1</v>
          </cell>
          <cell r="Q7803">
            <v>2013</v>
          </cell>
          <cell r="R7803" t="str">
            <v>20134</v>
          </cell>
          <cell r="S7803">
            <v>41365</v>
          </cell>
          <cell r="T7803">
            <v>1832.2</v>
          </cell>
          <cell r="U7803">
            <v>1830.2313333333329</v>
          </cell>
          <cell r="V7803">
            <v>1869.0989041095895</v>
          </cell>
        </row>
        <row r="7804">
          <cell r="B7804">
            <v>35437</v>
          </cell>
          <cell r="C7804">
            <v>1</v>
          </cell>
          <cell r="D7804">
            <v>1</v>
          </cell>
          <cell r="Q7804">
            <v>2013</v>
          </cell>
          <cell r="R7804" t="str">
            <v>20134</v>
          </cell>
          <cell r="S7804">
            <v>41366</v>
          </cell>
          <cell r="T7804">
            <v>1823.12</v>
          </cell>
          <cell r="U7804">
            <v>1830.2313333333329</v>
          </cell>
          <cell r="V7804">
            <v>1869.0989041095895</v>
          </cell>
        </row>
        <row r="7805">
          <cell r="B7805">
            <v>35438</v>
          </cell>
          <cell r="C7805">
            <v>1</v>
          </cell>
          <cell r="D7805">
            <v>1</v>
          </cell>
          <cell r="Q7805">
            <v>2013</v>
          </cell>
          <cell r="R7805" t="str">
            <v>20134</v>
          </cell>
          <cell r="S7805">
            <v>41367</v>
          </cell>
          <cell r="T7805">
            <v>1817.14</v>
          </cell>
          <cell r="U7805">
            <v>1830.2313333333329</v>
          </cell>
          <cell r="V7805">
            <v>1869.0989041095895</v>
          </cell>
        </row>
        <row r="7806">
          <cell r="B7806">
            <v>35439</v>
          </cell>
          <cell r="C7806">
            <v>1</v>
          </cell>
          <cell r="D7806">
            <v>1</v>
          </cell>
          <cell r="Q7806">
            <v>2013</v>
          </cell>
          <cell r="R7806" t="str">
            <v>20134</v>
          </cell>
          <cell r="S7806">
            <v>41368</v>
          </cell>
          <cell r="T7806">
            <v>1819.93</v>
          </cell>
          <cell r="U7806">
            <v>1830.2313333333329</v>
          </cell>
          <cell r="V7806">
            <v>1869.0989041095895</v>
          </cell>
        </row>
        <row r="7807">
          <cell r="B7807">
            <v>35440</v>
          </cell>
          <cell r="C7807">
            <v>1</v>
          </cell>
          <cell r="D7807">
            <v>1</v>
          </cell>
          <cell r="Q7807">
            <v>2013</v>
          </cell>
          <cell r="R7807" t="str">
            <v>20134</v>
          </cell>
          <cell r="S7807">
            <v>41369</v>
          </cell>
          <cell r="T7807">
            <v>1829.01</v>
          </cell>
          <cell r="U7807">
            <v>1830.2313333333329</v>
          </cell>
          <cell r="V7807">
            <v>1869.0989041095895</v>
          </cell>
        </row>
        <row r="7808">
          <cell r="B7808">
            <v>35441</v>
          </cell>
          <cell r="C7808">
            <v>1</v>
          </cell>
          <cell r="D7808">
            <v>1</v>
          </cell>
          <cell r="Q7808">
            <v>2013</v>
          </cell>
          <cell r="R7808" t="str">
            <v>20134</v>
          </cell>
          <cell r="S7808">
            <v>41370</v>
          </cell>
          <cell r="T7808">
            <v>1826.88</v>
          </cell>
          <cell r="U7808">
            <v>1830.2313333333329</v>
          </cell>
          <cell r="V7808">
            <v>1869.0989041095895</v>
          </cell>
        </row>
        <row r="7809">
          <cell r="B7809">
            <v>35442</v>
          </cell>
          <cell r="C7809">
            <v>1</v>
          </cell>
          <cell r="D7809">
            <v>1</v>
          </cell>
          <cell r="Q7809">
            <v>2013</v>
          </cell>
          <cell r="R7809" t="str">
            <v>20134</v>
          </cell>
          <cell r="S7809">
            <v>41371</v>
          </cell>
          <cell r="T7809">
            <v>1826.88</v>
          </cell>
          <cell r="U7809">
            <v>1830.2313333333329</v>
          </cell>
          <cell r="V7809">
            <v>1869.0989041095895</v>
          </cell>
        </row>
        <row r="7810">
          <cell r="B7810">
            <v>35443</v>
          </cell>
          <cell r="C7810">
            <v>1</v>
          </cell>
          <cell r="D7810">
            <v>1</v>
          </cell>
          <cell r="Q7810">
            <v>2013</v>
          </cell>
          <cell r="R7810" t="str">
            <v>20134</v>
          </cell>
          <cell r="S7810">
            <v>41372</v>
          </cell>
          <cell r="T7810">
            <v>1826.88</v>
          </cell>
          <cell r="U7810">
            <v>1830.2313333333329</v>
          </cell>
          <cell r="V7810">
            <v>1869.0989041095895</v>
          </cell>
        </row>
        <row r="7811">
          <cell r="B7811">
            <v>35444</v>
          </cell>
          <cell r="C7811">
            <v>1</v>
          </cell>
          <cell r="D7811">
            <v>1</v>
          </cell>
          <cell r="Q7811">
            <v>2013</v>
          </cell>
          <cell r="R7811" t="str">
            <v>20134</v>
          </cell>
          <cell r="S7811">
            <v>41373</v>
          </cell>
          <cell r="T7811">
            <v>1817.66</v>
          </cell>
          <cell r="U7811">
            <v>1830.2313333333329</v>
          </cell>
          <cell r="V7811">
            <v>1869.0989041095895</v>
          </cell>
        </row>
        <row r="7812">
          <cell r="B7812">
            <v>35445</v>
          </cell>
          <cell r="C7812">
            <v>1</v>
          </cell>
          <cell r="D7812">
            <v>1</v>
          </cell>
          <cell r="Q7812">
            <v>2013</v>
          </cell>
          <cell r="R7812" t="str">
            <v>20134</v>
          </cell>
          <cell r="S7812">
            <v>41374</v>
          </cell>
          <cell r="T7812">
            <v>1813.11</v>
          </cell>
          <cell r="U7812">
            <v>1830.2313333333329</v>
          </cell>
          <cell r="V7812">
            <v>1869.0989041095895</v>
          </cell>
        </row>
        <row r="7813">
          <cell r="B7813">
            <v>35446</v>
          </cell>
          <cell r="C7813">
            <v>1</v>
          </cell>
          <cell r="D7813">
            <v>1</v>
          </cell>
          <cell r="Q7813">
            <v>2013</v>
          </cell>
          <cell r="R7813" t="str">
            <v>20134</v>
          </cell>
          <cell r="S7813">
            <v>41375</v>
          </cell>
          <cell r="T7813">
            <v>1821.2</v>
          </cell>
          <cell r="U7813">
            <v>1830.2313333333329</v>
          </cell>
          <cell r="V7813">
            <v>1869.0989041095895</v>
          </cell>
        </row>
        <row r="7814">
          <cell r="B7814">
            <v>35447</v>
          </cell>
          <cell r="C7814">
            <v>1</v>
          </cell>
          <cell r="D7814">
            <v>1</v>
          </cell>
          <cell r="Q7814">
            <v>2013</v>
          </cell>
          <cell r="R7814" t="str">
            <v>20134</v>
          </cell>
          <cell r="S7814">
            <v>41376</v>
          </cell>
          <cell r="T7814">
            <v>1823.84</v>
          </cell>
          <cell r="U7814">
            <v>1830.2313333333329</v>
          </cell>
          <cell r="V7814">
            <v>1869.0989041095895</v>
          </cell>
        </row>
        <row r="7815">
          <cell r="B7815">
            <v>35448</v>
          </cell>
          <cell r="C7815">
            <v>1</v>
          </cell>
          <cell r="D7815">
            <v>1</v>
          </cell>
          <cell r="Q7815">
            <v>2013</v>
          </cell>
          <cell r="R7815" t="str">
            <v>20134</v>
          </cell>
          <cell r="S7815">
            <v>41377</v>
          </cell>
          <cell r="T7815">
            <v>1827.79</v>
          </cell>
          <cell r="U7815">
            <v>1830.2313333333329</v>
          </cell>
          <cell r="V7815">
            <v>1869.0989041095895</v>
          </cell>
        </row>
        <row r="7816">
          <cell r="B7816">
            <v>35449</v>
          </cell>
          <cell r="C7816">
            <v>1</v>
          </cell>
          <cell r="D7816">
            <v>1</v>
          </cell>
          <cell r="Q7816">
            <v>2013</v>
          </cell>
          <cell r="R7816" t="str">
            <v>20134</v>
          </cell>
          <cell r="S7816">
            <v>41378</v>
          </cell>
          <cell r="T7816">
            <v>1827.79</v>
          </cell>
          <cell r="U7816">
            <v>1830.2313333333329</v>
          </cell>
          <cell r="V7816">
            <v>1869.0989041095895</v>
          </cell>
        </row>
        <row r="7817">
          <cell r="B7817">
            <v>35450</v>
          </cell>
          <cell r="C7817">
            <v>1</v>
          </cell>
          <cell r="D7817">
            <v>1</v>
          </cell>
          <cell r="Q7817">
            <v>2013</v>
          </cell>
          <cell r="R7817" t="str">
            <v>20134</v>
          </cell>
          <cell r="S7817">
            <v>41379</v>
          </cell>
          <cell r="T7817">
            <v>1827.79</v>
          </cell>
          <cell r="U7817">
            <v>1830.2313333333329</v>
          </cell>
          <cell r="V7817">
            <v>1869.0989041095895</v>
          </cell>
        </row>
        <row r="7818">
          <cell r="B7818">
            <v>35451</v>
          </cell>
          <cell r="C7818">
            <v>1</v>
          </cell>
          <cell r="D7818">
            <v>1</v>
          </cell>
          <cell r="Q7818">
            <v>2013</v>
          </cell>
          <cell r="R7818" t="str">
            <v>20134</v>
          </cell>
          <cell r="S7818">
            <v>41380</v>
          </cell>
          <cell r="T7818">
            <v>1834.86</v>
          </cell>
          <cell r="U7818">
            <v>1830.2313333333329</v>
          </cell>
          <cell r="V7818">
            <v>1869.0989041095895</v>
          </cell>
        </row>
        <row r="7819">
          <cell r="B7819">
            <v>35452</v>
          </cell>
          <cell r="C7819">
            <v>1</v>
          </cell>
          <cell r="D7819">
            <v>1</v>
          </cell>
          <cell r="Q7819">
            <v>2013</v>
          </cell>
          <cell r="R7819" t="str">
            <v>20134</v>
          </cell>
          <cell r="S7819">
            <v>41381</v>
          </cell>
          <cell r="T7819">
            <v>1833.98</v>
          </cell>
          <cell r="U7819">
            <v>1830.2313333333329</v>
          </cell>
          <cell r="V7819">
            <v>1869.0989041095895</v>
          </cell>
        </row>
        <row r="7820">
          <cell r="B7820">
            <v>35453</v>
          </cell>
          <cell r="C7820">
            <v>1</v>
          </cell>
          <cell r="D7820">
            <v>1</v>
          </cell>
          <cell r="Q7820">
            <v>2013</v>
          </cell>
          <cell r="R7820" t="str">
            <v>20134</v>
          </cell>
          <cell r="S7820">
            <v>41382</v>
          </cell>
          <cell r="T7820">
            <v>1846.46</v>
          </cell>
          <cell r="U7820">
            <v>1830.2313333333329</v>
          </cell>
          <cell r="V7820">
            <v>1869.0989041095895</v>
          </cell>
        </row>
        <row r="7821">
          <cell r="B7821">
            <v>35454</v>
          </cell>
          <cell r="C7821">
            <v>1</v>
          </cell>
          <cell r="D7821">
            <v>1</v>
          </cell>
          <cell r="Q7821">
            <v>2013</v>
          </cell>
          <cell r="R7821" t="str">
            <v>20134</v>
          </cell>
          <cell r="S7821">
            <v>41383</v>
          </cell>
          <cell r="T7821">
            <v>1847.02</v>
          </cell>
          <cell r="U7821">
            <v>1830.2313333333329</v>
          </cell>
          <cell r="V7821">
            <v>1869.0989041095895</v>
          </cell>
        </row>
        <row r="7822">
          <cell r="B7822">
            <v>35455</v>
          </cell>
          <cell r="C7822">
            <v>1</v>
          </cell>
          <cell r="D7822">
            <v>1</v>
          </cell>
          <cell r="Q7822">
            <v>2013</v>
          </cell>
          <cell r="R7822" t="str">
            <v>20134</v>
          </cell>
          <cell r="S7822">
            <v>41384</v>
          </cell>
          <cell r="T7822">
            <v>1835.57</v>
          </cell>
          <cell r="U7822">
            <v>1830.2313333333329</v>
          </cell>
          <cell r="V7822">
            <v>1869.0989041095895</v>
          </cell>
        </row>
        <row r="7823">
          <cell r="B7823">
            <v>35456</v>
          </cell>
          <cell r="C7823">
            <v>1</v>
          </cell>
          <cell r="D7823">
            <v>1</v>
          </cell>
          <cell r="Q7823">
            <v>2013</v>
          </cell>
          <cell r="R7823" t="str">
            <v>20134</v>
          </cell>
          <cell r="S7823">
            <v>41385</v>
          </cell>
          <cell r="T7823">
            <v>1835.57</v>
          </cell>
          <cell r="U7823">
            <v>1830.2313333333329</v>
          </cell>
          <cell r="V7823">
            <v>1869.0989041095895</v>
          </cell>
        </row>
        <row r="7824">
          <cell r="B7824">
            <v>35457</v>
          </cell>
          <cell r="C7824">
            <v>1</v>
          </cell>
          <cell r="D7824">
            <v>1</v>
          </cell>
          <cell r="Q7824">
            <v>2013</v>
          </cell>
          <cell r="R7824" t="str">
            <v>20134</v>
          </cell>
          <cell r="S7824">
            <v>41386</v>
          </cell>
          <cell r="T7824">
            <v>1835.57</v>
          </cell>
          <cell r="U7824">
            <v>1830.2313333333329</v>
          </cell>
          <cell r="V7824">
            <v>1869.0989041095895</v>
          </cell>
        </row>
        <row r="7825">
          <cell r="B7825">
            <v>35458</v>
          </cell>
          <cell r="C7825">
            <v>1</v>
          </cell>
          <cell r="D7825">
            <v>1</v>
          </cell>
          <cell r="Q7825">
            <v>2013</v>
          </cell>
          <cell r="R7825" t="str">
            <v>20134</v>
          </cell>
          <cell r="S7825">
            <v>41387</v>
          </cell>
          <cell r="T7825">
            <v>1841.14</v>
          </cell>
          <cell r="U7825">
            <v>1830.2313333333329</v>
          </cell>
          <cell r="V7825">
            <v>1869.0989041095895</v>
          </cell>
        </row>
        <row r="7826">
          <cell r="B7826">
            <v>35459</v>
          </cell>
          <cell r="C7826">
            <v>1</v>
          </cell>
          <cell r="D7826">
            <v>1</v>
          </cell>
          <cell r="Q7826">
            <v>2013</v>
          </cell>
          <cell r="R7826" t="str">
            <v>20134</v>
          </cell>
          <cell r="S7826">
            <v>41388</v>
          </cell>
          <cell r="T7826">
            <v>1838.03</v>
          </cell>
          <cell r="U7826">
            <v>1830.2313333333329</v>
          </cell>
          <cell r="V7826">
            <v>1869.0989041095895</v>
          </cell>
        </row>
        <row r="7827">
          <cell r="B7827">
            <v>35460</v>
          </cell>
          <cell r="C7827">
            <v>1</v>
          </cell>
          <cell r="D7827">
            <v>1</v>
          </cell>
          <cell r="Q7827">
            <v>2013</v>
          </cell>
          <cell r="R7827" t="str">
            <v>20134</v>
          </cell>
          <cell r="S7827">
            <v>41389</v>
          </cell>
          <cell r="T7827">
            <v>1836.79</v>
          </cell>
          <cell r="U7827">
            <v>1830.2313333333329</v>
          </cell>
          <cell r="V7827">
            <v>1869.0989041095895</v>
          </cell>
        </row>
        <row r="7828">
          <cell r="B7828">
            <v>35461</v>
          </cell>
          <cell r="C7828">
            <v>1</v>
          </cell>
          <cell r="D7828">
            <v>1</v>
          </cell>
          <cell r="Q7828">
            <v>2013</v>
          </cell>
          <cell r="R7828" t="str">
            <v>20134</v>
          </cell>
          <cell r="S7828">
            <v>41390</v>
          </cell>
          <cell r="T7828">
            <v>1830.84</v>
          </cell>
          <cell r="U7828">
            <v>1830.2313333333329</v>
          </cell>
          <cell r="V7828">
            <v>1869.0989041095895</v>
          </cell>
        </row>
        <row r="7829">
          <cell r="B7829">
            <v>35462</v>
          </cell>
          <cell r="C7829">
            <v>1</v>
          </cell>
          <cell r="D7829">
            <v>1</v>
          </cell>
          <cell r="Q7829">
            <v>2013</v>
          </cell>
          <cell r="R7829" t="str">
            <v>20134</v>
          </cell>
          <cell r="S7829">
            <v>41391</v>
          </cell>
          <cell r="T7829">
            <v>1833.7</v>
          </cell>
          <cell r="U7829">
            <v>1830.2313333333329</v>
          </cell>
          <cell r="V7829">
            <v>1869.0989041095895</v>
          </cell>
        </row>
        <row r="7830">
          <cell r="B7830">
            <v>35463</v>
          </cell>
          <cell r="C7830">
            <v>1</v>
          </cell>
          <cell r="D7830">
            <v>1</v>
          </cell>
          <cell r="Q7830">
            <v>2013</v>
          </cell>
          <cell r="R7830" t="str">
            <v>20134</v>
          </cell>
          <cell r="S7830">
            <v>41392</v>
          </cell>
          <cell r="T7830">
            <v>1833.7</v>
          </cell>
          <cell r="U7830">
            <v>1830.2313333333329</v>
          </cell>
          <cell r="V7830">
            <v>1869.0989041095895</v>
          </cell>
        </row>
        <row r="7831">
          <cell r="B7831">
            <v>35464</v>
          </cell>
          <cell r="C7831">
            <v>1</v>
          </cell>
          <cell r="D7831">
            <v>1</v>
          </cell>
          <cell r="Q7831">
            <v>2013</v>
          </cell>
          <cell r="R7831" t="str">
            <v>20134</v>
          </cell>
          <cell r="S7831">
            <v>41393</v>
          </cell>
          <cell r="T7831">
            <v>1833.7</v>
          </cell>
          <cell r="U7831">
            <v>1830.2313333333329</v>
          </cell>
          <cell r="V7831">
            <v>1869.0989041095895</v>
          </cell>
        </row>
        <row r="7832">
          <cell r="B7832">
            <v>35465</v>
          </cell>
          <cell r="C7832">
            <v>1</v>
          </cell>
          <cell r="D7832">
            <v>1</v>
          </cell>
          <cell r="Q7832">
            <v>2013</v>
          </cell>
          <cell r="R7832" t="str">
            <v>20134</v>
          </cell>
          <cell r="S7832">
            <v>41394</v>
          </cell>
          <cell r="T7832">
            <v>1828.79</v>
          </cell>
          <cell r="U7832">
            <v>1830.2313333333329</v>
          </cell>
          <cell r="V7832">
            <v>1869.0989041095895</v>
          </cell>
        </row>
        <row r="7833">
          <cell r="B7833">
            <v>35466</v>
          </cell>
          <cell r="C7833">
            <v>1</v>
          </cell>
          <cell r="D7833">
            <v>1</v>
          </cell>
          <cell r="Q7833">
            <v>2013</v>
          </cell>
          <cell r="R7833" t="str">
            <v>20135</v>
          </cell>
          <cell r="S7833">
            <v>41395</v>
          </cell>
          <cell r="T7833">
            <v>1825.83</v>
          </cell>
          <cell r="U7833">
            <v>1847.9212903225805</v>
          </cell>
          <cell r="V7833">
            <v>1869.0989041095895</v>
          </cell>
        </row>
        <row r="7834">
          <cell r="B7834">
            <v>35467</v>
          </cell>
          <cell r="C7834">
            <v>1</v>
          </cell>
          <cell r="D7834">
            <v>1</v>
          </cell>
          <cell r="Q7834">
            <v>2013</v>
          </cell>
          <cell r="R7834" t="str">
            <v>20135</v>
          </cell>
          <cell r="S7834">
            <v>41396</v>
          </cell>
          <cell r="T7834">
            <v>1825.83</v>
          </cell>
          <cell r="U7834">
            <v>1847.9212903225805</v>
          </cell>
          <cell r="V7834">
            <v>1869.0989041095895</v>
          </cell>
        </row>
        <row r="7835">
          <cell r="B7835">
            <v>35468</v>
          </cell>
          <cell r="C7835">
            <v>1</v>
          </cell>
          <cell r="D7835">
            <v>1</v>
          </cell>
          <cell r="Q7835">
            <v>2013</v>
          </cell>
          <cell r="R7835" t="str">
            <v>20135</v>
          </cell>
          <cell r="S7835">
            <v>41397</v>
          </cell>
          <cell r="T7835">
            <v>1836.34</v>
          </cell>
          <cell r="U7835">
            <v>1847.9212903225805</v>
          </cell>
          <cell r="V7835">
            <v>1869.0989041095895</v>
          </cell>
        </row>
        <row r="7836">
          <cell r="B7836">
            <v>35469</v>
          </cell>
          <cell r="C7836">
            <v>1</v>
          </cell>
          <cell r="D7836">
            <v>1</v>
          </cell>
          <cell r="Q7836">
            <v>2013</v>
          </cell>
          <cell r="R7836" t="str">
            <v>20135</v>
          </cell>
          <cell r="S7836">
            <v>41398</v>
          </cell>
          <cell r="T7836">
            <v>1835.88</v>
          </cell>
          <cell r="U7836">
            <v>1847.9212903225805</v>
          </cell>
          <cell r="V7836">
            <v>1869.0989041095895</v>
          </cell>
        </row>
        <row r="7837">
          <cell r="B7837">
            <v>35470</v>
          </cell>
          <cell r="C7837">
            <v>1</v>
          </cell>
          <cell r="D7837">
            <v>1</v>
          </cell>
          <cell r="Q7837">
            <v>2013</v>
          </cell>
          <cell r="R7837" t="str">
            <v>20135</v>
          </cell>
          <cell r="S7837">
            <v>41399</v>
          </cell>
          <cell r="T7837">
            <v>1835.88</v>
          </cell>
          <cell r="U7837">
            <v>1847.9212903225805</v>
          </cell>
          <cell r="V7837">
            <v>1869.0989041095895</v>
          </cell>
        </row>
        <row r="7838">
          <cell r="B7838">
            <v>35471</v>
          </cell>
          <cell r="C7838">
            <v>1</v>
          </cell>
          <cell r="D7838">
            <v>1</v>
          </cell>
          <cell r="Q7838">
            <v>2013</v>
          </cell>
          <cell r="R7838" t="str">
            <v>20135</v>
          </cell>
          <cell r="S7838">
            <v>41400</v>
          </cell>
          <cell r="T7838">
            <v>1835.88</v>
          </cell>
          <cell r="U7838">
            <v>1847.9212903225805</v>
          </cell>
          <cell r="V7838">
            <v>1869.0989041095895</v>
          </cell>
        </row>
        <row r="7839">
          <cell r="B7839">
            <v>35472</v>
          </cell>
          <cell r="C7839">
            <v>1</v>
          </cell>
          <cell r="D7839">
            <v>1</v>
          </cell>
          <cell r="Q7839">
            <v>2013</v>
          </cell>
          <cell r="R7839" t="str">
            <v>20135</v>
          </cell>
          <cell r="S7839">
            <v>41401</v>
          </cell>
          <cell r="T7839">
            <v>1831.42</v>
          </cell>
          <cell r="U7839">
            <v>1847.9212903225805</v>
          </cell>
          <cell r="V7839">
            <v>1869.0989041095895</v>
          </cell>
        </row>
        <row r="7840">
          <cell r="B7840">
            <v>35473</v>
          </cell>
          <cell r="C7840">
            <v>1</v>
          </cell>
          <cell r="D7840">
            <v>1</v>
          </cell>
          <cell r="Q7840">
            <v>2013</v>
          </cell>
          <cell r="R7840" t="str">
            <v>20135</v>
          </cell>
          <cell r="S7840">
            <v>41402</v>
          </cell>
          <cell r="T7840">
            <v>1827.13</v>
          </cell>
          <cell r="U7840">
            <v>1847.9212903225805</v>
          </cell>
          <cell r="V7840">
            <v>1869.0989041095895</v>
          </cell>
        </row>
        <row r="7841">
          <cell r="B7841">
            <v>35474</v>
          </cell>
          <cell r="C7841">
            <v>1</v>
          </cell>
          <cell r="D7841">
            <v>1</v>
          </cell>
          <cell r="Q7841">
            <v>2013</v>
          </cell>
          <cell r="R7841" t="str">
            <v>20135</v>
          </cell>
          <cell r="S7841">
            <v>41403</v>
          </cell>
          <cell r="T7841">
            <v>1830.7</v>
          </cell>
          <cell r="U7841">
            <v>1847.9212903225805</v>
          </cell>
          <cell r="V7841">
            <v>1869.0989041095895</v>
          </cell>
        </row>
        <row r="7842">
          <cell r="B7842">
            <v>35475</v>
          </cell>
          <cell r="C7842">
            <v>1</v>
          </cell>
          <cell r="D7842">
            <v>1</v>
          </cell>
          <cell r="Q7842">
            <v>2013</v>
          </cell>
          <cell r="R7842" t="str">
            <v>20135</v>
          </cell>
          <cell r="S7842">
            <v>41404</v>
          </cell>
          <cell r="T7842">
            <v>1833.07</v>
          </cell>
          <cell r="U7842">
            <v>1847.9212903225805</v>
          </cell>
          <cell r="V7842">
            <v>1869.0989041095895</v>
          </cell>
        </row>
        <row r="7843">
          <cell r="B7843">
            <v>35476</v>
          </cell>
          <cell r="C7843">
            <v>1</v>
          </cell>
          <cell r="D7843">
            <v>1</v>
          </cell>
          <cell r="Q7843">
            <v>2013</v>
          </cell>
          <cell r="R7843" t="str">
            <v>20135</v>
          </cell>
          <cell r="S7843">
            <v>41405</v>
          </cell>
          <cell r="T7843">
            <v>1834.83</v>
          </cell>
          <cell r="U7843">
            <v>1847.9212903225805</v>
          </cell>
          <cell r="V7843">
            <v>1869.0989041095895</v>
          </cell>
        </row>
        <row r="7844">
          <cell r="B7844">
            <v>35477</v>
          </cell>
          <cell r="C7844">
            <v>1</v>
          </cell>
          <cell r="D7844">
            <v>1</v>
          </cell>
          <cell r="Q7844">
            <v>2013</v>
          </cell>
          <cell r="R7844" t="str">
            <v>20135</v>
          </cell>
          <cell r="S7844">
            <v>41406</v>
          </cell>
          <cell r="T7844">
            <v>1834.83</v>
          </cell>
          <cell r="U7844">
            <v>1847.9212903225805</v>
          </cell>
          <cell r="V7844">
            <v>1869.0989041095895</v>
          </cell>
        </row>
        <row r="7845">
          <cell r="B7845">
            <v>35478</v>
          </cell>
          <cell r="C7845">
            <v>1</v>
          </cell>
          <cell r="D7845">
            <v>1</v>
          </cell>
          <cell r="Q7845">
            <v>2013</v>
          </cell>
          <cell r="R7845" t="str">
            <v>20135</v>
          </cell>
          <cell r="S7845">
            <v>41407</v>
          </cell>
          <cell r="T7845">
            <v>1834.83</v>
          </cell>
          <cell r="U7845">
            <v>1847.9212903225805</v>
          </cell>
          <cell r="V7845">
            <v>1869.0989041095895</v>
          </cell>
        </row>
        <row r="7846">
          <cell r="B7846">
            <v>35479</v>
          </cell>
          <cell r="C7846">
            <v>1</v>
          </cell>
          <cell r="D7846">
            <v>1</v>
          </cell>
          <cell r="Q7846">
            <v>2013</v>
          </cell>
          <cell r="R7846" t="str">
            <v>20135</v>
          </cell>
          <cell r="S7846">
            <v>41408</v>
          </cell>
          <cell r="T7846">
            <v>1834.83</v>
          </cell>
          <cell r="U7846">
            <v>1847.9212903225805</v>
          </cell>
          <cell r="V7846">
            <v>1869.0989041095895</v>
          </cell>
        </row>
        <row r="7847">
          <cell r="B7847">
            <v>35480</v>
          </cell>
          <cell r="C7847">
            <v>1</v>
          </cell>
          <cell r="D7847">
            <v>1</v>
          </cell>
          <cell r="Q7847">
            <v>2013</v>
          </cell>
          <cell r="R7847" t="str">
            <v>20135</v>
          </cell>
          <cell r="S7847">
            <v>41409</v>
          </cell>
          <cell r="T7847">
            <v>1838.63</v>
          </cell>
          <cell r="U7847">
            <v>1847.9212903225805</v>
          </cell>
          <cell r="V7847">
            <v>1869.0989041095895</v>
          </cell>
        </row>
        <row r="7848">
          <cell r="B7848">
            <v>35481</v>
          </cell>
          <cell r="C7848">
            <v>1</v>
          </cell>
          <cell r="D7848">
            <v>1</v>
          </cell>
          <cell r="Q7848">
            <v>2013</v>
          </cell>
          <cell r="R7848" t="str">
            <v>20135</v>
          </cell>
          <cell r="S7848">
            <v>41410</v>
          </cell>
          <cell r="T7848">
            <v>1843.75</v>
          </cell>
          <cell r="U7848">
            <v>1847.9212903225805</v>
          </cell>
          <cell r="V7848">
            <v>1869.0989041095895</v>
          </cell>
        </row>
        <row r="7849">
          <cell r="B7849">
            <v>35482</v>
          </cell>
          <cell r="C7849">
            <v>1</v>
          </cell>
          <cell r="D7849">
            <v>1</v>
          </cell>
          <cell r="Q7849">
            <v>2013</v>
          </cell>
          <cell r="R7849" t="str">
            <v>20135</v>
          </cell>
          <cell r="S7849">
            <v>41411</v>
          </cell>
          <cell r="T7849">
            <v>1838.82</v>
          </cell>
          <cell r="U7849">
            <v>1847.9212903225805</v>
          </cell>
          <cell r="V7849">
            <v>1869.0989041095895</v>
          </cell>
        </row>
        <row r="7850">
          <cell r="B7850">
            <v>35483</v>
          </cell>
          <cell r="C7850">
            <v>1</v>
          </cell>
          <cell r="D7850">
            <v>1</v>
          </cell>
          <cell r="Q7850">
            <v>2013</v>
          </cell>
          <cell r="R7850" t="str">
            <v>20135</v>
          </cell>
          <cell r="S7850">
            <v>41412</v>
          </cell>
          <cell r="T7850">
            <v>1841.35</v>
          </cell>
          <cell r="U7850">
            <v>1847.9212903225805</v>
          </cell>
          <cell r="V7850">
            <v>1869.0989041095895</v>
          </cell>
        </row>
        <row r="7851">
          <cell r="B7851">
            <v>35484</v>
          </cell>
          <cell r="C7851">
            <v>1</v>
          </cell>
          <cell r="D7851">
            <v>1</v>
          </cell>
          <cell r="Q7851">
            <v>2013</v>
          </cell>
          <cell r="R7851" t="str">
            <v>20135</v>
          </cell>
          <cell r="S7851">
            <v>41413</v>
          </cell>
          <cell r="T7851">
            <v>1841.35</v>
          </cell>
          <cell r="U7851">
            <v>1847.9212903225805</v>
          </cell>
          <cell r="V7851">
            <v>1869.0989041095895</v>
          </cell>
        </row>
        <row r="7852">
          <cell r="B7852">
            <v>35485</v>
          </cell>
          <cell r="C7852">
            <v>1</v>
          </cell>
          <cell r="D7852">
            <v>1</v>
          </cell>
          <cell r="Q7852">
            <v>2013</v>
          </cell>
          <cell r="R7852" t="str">
            <v>20135</v>
          </cell>
          <cell r="S7852">
            <v>41414</v>
          </cell>
          <cell r="T7852">
            <v>1841.35</v>
          </cell>
          <cell r="U7852">
            <v>1847.9212903225805</v>
          </cell>
          <cell r="V7852">
            <v>1869.0989041095895</v>
          </cell>
        </row>
        <row r="7853">
          <cell r="B7853">
            <v>35486</v>
          </cell>
          <cell r="C7853">
            <v>1</v>
          </cell>
          <cell r="D7853">
            <v>1</v>
          </cell>
          <cell r="Q7853">
            <v>2013</v>
          </cell>
          <cell r="R7853" t="str">
            <v>20135</v>
          </cell>
          <cell r="S7853">
            <v>41415</v>
          </cell>
          <cell r="T7853">
            <v>1842.59</v>
          </cell>
          <cell r="U7853">
            <v>1847.9212903225805</v>
          </cell>
          <cell r="V7853">
            <v>1869.0989041095895</v>
          </cell>
        </row>
        <row r="7854">
          <cell r="B7854">
            <v>35487</v>
          </cell>
          <cell r="C7854">
            <v>1</v>
          </cell>
          <cell r="D7854">
            <v>1</v>
          </cell>
          <cell r="Q7854">
            <v>2013</v>
          </cell>
          <cell r="R7854" t="str">
            <v>20135</v>
          </cell>
          <cell r="S7854">
            <v>41416</v>
          </cell>
          <cell r="T7854">
            <v>1846.76</v>
          </cell>
          <cell r="U7854">
            <v>1847.9212903225805</v>
          </cell>
          <cell r="V7854">
            <v>1869.0989041095895</v>
          </cell>
        </row>
        <row r="7855">
          <cell r="B7855">
            <v>35488</v>
          </cell>
          <cell r="C7855">
            <v>1</v>
          </cell>
          <cell r="D7855">
            <v>1</v>
          </cell>
          <cell r="Q7855">
            <v>2013</v>
          </cell>
          <cell r="R7855" t="str">
            <v>20135</v>
          </cell>
          <cell r="S7855">
            <v>41417</v>
          </cell>
          <cell r="T7855">
            <v>1850.55</v>
          </cell>
          <cell r="U7855">
            <v>1847.9212903225805</v>
          </cell>
          <cell r="V7855">
            <v>1869.0989041095895</v>
          </cell>
        </row>
        <row r="7856">
          <cell r="B7856">
            <v>35489</v>
          </cell>
          <cell r="C7856">
            <v>1</v>
          </cell>
          <cell r="D7856">
            <v>1</v>
          </cell>
          <cell r="Q7856">
            <v>2013</v>
          </cell>
          <cell r="R7856" t="str">
            <v>20135</v>
          </cell>
          <cell r="S7856">
            <v>41418</v>
          </cell>
          <cell r="T7856">
            <v>1864.02</v>
          </cell>
          <cell r="U7856">
            <v>1847.9212903225805</v>
          </cell>
          <cell r="V7856">
            <v>1869.0989041095895</v>
          </cell>
        </row>
        <row r="7857">
          <cell r="B7857">
            <v>35490</v>
          </cell>
          <cell r="C7857">
            <v>1</v>
          </cell>
          <cell r="D7857">
            <v>1</v>
          </cell>
          <cell r="Q7857">
            <v>2013</v>
          </cell>
          <cell r="R7857" t="str">
            <v>20135</v>
          </cell>
          <cell r="S7857">
            <v>41419</v>
          </cell>
          <cell r="T7857">
            <v>1874.1</v>
          </cell>
          <cell r="U7857">
            <v>1847.9212903225805</v>
          </cell>
          <cell r="V7857">
            <v>1869.0989041095895</v>
          </cell>
        </row>
        <row r="7858">
          <cell r="B7858">
            <v>35491</v>
          </cell>
          <cell r="C7858">
            <v>1</v>
          </cell>
          <cell r="D7858">
            <v>1</v>
          </cell>
          <cell r="Q7858">
            <v>2013</v>
          </cell>
          <cell r="R7858" t="str">
            <v>20135</v>
          </cell>
          <cell r="S7858">
            <v>41420</v>
          </cell>
          <cell r="T7858">
            <v>1874.1</v>
          </cell>
          <cell r="U7858">
            <v>1847.9212903225805</v>
          </cell>
          <cell r="V7858">
            <v>1869.0989041095895</v>
          </cell>
        </row>
        <row r="7859">
          <cell r="B7859">
            <v>35492</v>
          </cell>
          <cell r="C7859">
            <v>1</v>
          </cell>
          <cell r="D7859">
            <v>1</v>
          </cell>
          <cell r="Q7859">
            <v>2013</v>
          </cell>
          <cell r="R7859" t="str">
            <v>20135</v>
          </cell>
          <cell r="S7859">
            <v>41421</v>
          </cell>
          <cell r="T7859">
            <v>1874.1</v>
          </cell>
          <cell r="U7859">
            <v>1847.9212903225805</v>
          </cell>
          <cell r="V7859">
            <v>1869.0989041095895</v>
          </cell>
        </row>
        <row r="7860">
          <cell r="B7860">
            <v>35493</v>
          </cell>
          <cell r="C7860">
            <v>1</v>
          </cell>
          <cell r="D7860">
            <v>1</v>
          </cell>
          <cell r="Q7860">
            <v>2013</v>
          </cell>
          <cell r="R7860" t="str">
            <v>20135</v>
          </cell>
          <cell r="S7860">
            <v>41422</v>
          </cell>
          <cell r="T7860">
            <v>1874.1</v>
          </cell>
          <cell r="U7860">
            <v>1847.9212903225805</v>
          </cell>
          <cell r="V7860">
            <v>1869.0989041095895</v>
          </cell>
        </row>
        <row r="7861">
          <cell r="B7861">
            <v>35494</v>
          </cell>
          <cell r="C7861">
            <v>1</v>
          </cell>
          <cell r="D7861">
            <v>1</v>
          </cell>
          <cell r="Q7861">
            <v>2013</v>
          </cell>
          <cell r="R7861" t="str">
            <v>20135</v>
          </cell>
          <cell r="S7861">
            <v>41423</v>
          </cell>
          <cell r="T7861">
            <v>1897.1</v>
          </cell>
          <cell r="U7861">
            <v>1847.9212903225805</v>
          </cell>
          <cell r="V7861">
            <v>1869.0989041095895</v>
          </cell>
        </row>
        <row r="7862">
          <cell r="B7862">
            <v>35495</v>
          </cell>
          <cell r="C7862">
            <v>1</v>
          </cell>
          <cell r="D7862">
            <v>1</v>
          </cell>
          <cell r="Q7862">
            <v>2013</v>
          </cell>
          <cell r="R7862" t="str">
            <v>20135</v>
          </cell>
          <cell r="S7862">
            <v>41424</v>
          </cell>
          <cell r="T7862">
            <v>1894.13</v>
          </cell>
          <cell r="U7862">
            <v>1847.9212903225805</v>
          </cell>
          <cell r="V7862">
            <v>1869.0989041095895</v>
          </cell>
        </row>
        <row r="7863">
          <cell r="B7863">
            <v>35496</v>
          </cell>
          <cell r="C7863">
            <v>1</v>
          </cell>
          <cell r="D7863">
            <v>1</v>
          </cell>
          <cell r="Q7863">
            <v>2013</v>
          </cell>
          <cell r="R7863" t="str">
            <v>20135</v>
          </cell>
          <cell r="S7863">
            <v>41425</v>
          </cell>
          <cell r="T7863">
            <v>1891.48</v>
          </cell>
          <cell r="U7863">
            <v>1847.9212903225805</v>
          </cell>
          <cell r="V7863">
            <v>1869.0989041095895</v>
          </cell>
        </row>
        <row r="7864">
          <cell r="B7864">
            <v>35497</v>
          </cell>
          <cell r="C7864">
            <v>1</v>
          </cell>
          <cell r="D7864">
            <v>1</v>
          </cell>
          <cell r="Q7864">
            <v>2013</v>
          </cell>
          <cell r="R7864" t="str">
            <v>20136</v>
          </cell>
          <cell r="S7864">
            <v>41426</v>
          </cell>
          <cell r="T7864">
            <v>1907.76</v>
          </cell>
          <cell r="U7864">
            <v>1909.8493333333331</v>
          </cell>
          <cell r="V7864">
            <v>1869.0989041095895</v>
          </cell>
        </row>
        <row r="7865">
          <cell r="B7865">
            <v>35498</v>
          </cell>
          <cell r="C7865">
            <v>1</v>
          </cell>
          <cell r="D7865">
            <v>1</v>
          </cell>
          <cell r="Q7865">
            <v>2013</v>
          </cell>
          <cell r="R7865" t="str">
            <v>20136</v>
          </cell>
          <cell r="S7865">
            <v>41427</v>
          </cell>
          <cell r="T7865">
            <v>1907.76</v>
          </cell>
          <cell r="U7865">
            <v>1909.8493333333331</v>
          </cell>
          <cell r="V7865">
            <v>1869.0989041095895</v>
          </cell>
        </row>
        <row r="7866">
          <cell r="B7866">
            <v>35499</v>
          </cell>
          <cell r="C7866">
            <v>1</v>
          </cell>
          <cell r="D7866">
            <v>1</v>
          </cell>
          <cell r="Q7866">
            <v>2013</v>
          </cell>
          <cell r="R7866" t="str">
            <v>20136</v>
          </cell>
          <cell r="S7866">
            <v>41428</v>
          </cell>
          <cell r="T7866">
            <v>1907.76</v>
          </cell>
          <cell r="U7866">
            <v>1909.8493333333331</v>
          </cell>
          <cell r="V7866">
            <v>1869.0989041095895</v>
          </cell>
        </row>
        <row r="7867">
          <cell r="B7867">
            <v>35500</v>
          </cell>
          <cell r="C7867">
            <v>1</v>
          </cell>
          <cell r="D7867">
            <v>1</v>
          </cell>
          <cell r="Q7867">
            <v>2013</v>
          </cell>
          <cell r="R7867" t="str">
            <v>20136</v>
          </cell>
          <cell r="S7867">
            <v>41429</v>
          </cell>
          <cell r="T7867">
            <v>1907.76</v>
          </cell>
          <cell r="U7867">
            <v>1909.8493333333331</v>
          </cell>
          <cell r="V7867">
            <v>1869.0989041095895</v>
          </cell>
        </row>
        <row r="7868">
          <cell r="B7868">
            <v>35501</v>
          </cell>
          <cell r="C7868">
            <v>1</v>
          </cell>
          <cell r="D7868">
            <v>1</v>
          </cell>
          <cell r="Q7868">
            <v>2013</v>
          </cell>
          <cell r="R7868" t="str">
            <v>20136</v>
          </cell>
          <cell r="S7868">
            <v>41430</v>
          </cell>
          <cell r="T7868">
            <v>1894.4</v>
          </cell>
          <cell r="U7868">
            <v>1909.8493333333331</v>
          </cell>
          <cell r="V7868">
            <v>1869.0989041095895</v>
          </cell>
        </row>
        <row r="7869">
          <cell r="B7869">
            <v>35502</v>
          </cell>
          <cell r="C7869">
            <v>1</v>
          </cell>
          <cell r="D7869">
            <v>1</v>
          </cell>
          <cell r="Q7869">
            <v>2013</v>
          </cell>
          <cell r="R7869" t="str">
            <v>20136</v>
          </cell>
          <cell r="S7869">
            <v>41431</v>
          </cell>
          <cell r="T7869">
            <v>1899.08</v>
          </cell>
          <cell r="U7869">
            <v>1909.8493333333331</v>
          </cell>
          <cell r="V7869">
            <v>1869.0989041095895</v>
          </cell>
        </row>
        <row r="7870">
          <cell r="B7870">
            <v>35503</v>
          </cell>
          <cell r="C7870">
            <v>1</v>
          </cell>
          <cell r="D7870">
            <v>1</v>
          </cell>
          <cell r="Q7870">
            <v>2013</v>
          </cell>
          <cell r="R7870" t="str">
            <v>20136</v>
          </cell>
          <cell r="S7870">
            <v>41432</v>
          </cell>
          <cell r="T7870">
            <v>1907.88</v>
          </cell>
          <cell r="U7870">
            <v>1909.8493333333331</v>
          </cell>
          <cell r="V7870">
            <v>1869.0989041095895</v>
          </cell>
        </row>
        <row r="7871">
          <cell r="B7871">
            <v>35504</v>
          </cell>
          <cell r="C7871">
            <v>1</v>
          </cell>
          <cell r="D7871">
            <v>1</v>
          </cell>
          <cell r="Q7871">
            <v>2013</v>
          </cell>
          <cell r="R7871" t="str">
            <v>20136</v>
          </cell>
          <cell r="S7871">
            <v>41433</v>
          </cell>
          <cell r="T7871">
            <v>1898.8</v>
          </cell>
          <cell r="U7871">
            <v>1909.8493333333331</v>
          </cell>
          <cell r="V7871">
            <v>1869.0989041095895</v>
          </cell>
        </row>
        <row r="7872">
          <cell r="B7872">
            <v>35505</v>
          </cell>
          <cell r="C7872">
            <v>1</v>
          </cell>
          <cell r="D7872">
            <v>1</v>
          </cell>
          <cell r="Q7872">
            <v>2013</v>
          </cell>
          <cell r="R7872" t="str">
            <v>20136</v>
          </cell>
          <cell r="S7872">
            <v>41434</v>
          </cell>
          <cell r="T7872">
            <v>1898.8</v>
          </cell>
          <cell r="U7872">
            <v>1909.8493333333331</v>
          </cell>
          <cell r="V7872">
            <v>1869.0989041095895</v>
          </cell>
        </row>
        <row r="7873">
          <cell r="B7873">
            <v>35506</v>
          </cell>
          <cell r="C7873">
            <v>1</v>
          </cell>
          <cell r="D7873">
            <v>1</v>
          </cell>
          <cell r="Q7873">
            <v>2013</v>
          </cell>
          <cell r="R7873" t="str">
            <v>20136</v>
          </cell>
          <cell r="S7873">
            <v>41435</v>
          </cell>
          <cell r="T7873">
            <v>1898.8</v>
          </cell>
          <cell r="U7873">
            <v>1909.8493333333331</v>
          </cell>
          <cell r="V7873">
            <v>1869.0989041095895</v>
          </cell>
        </row>
        <row r="7874">
          <cell r="B7874">
            <v>35507</v>
          </cell>
          <cell r="C7874">
            <v>1</v>
          </cell>
          <cell r="D7874">
            <v>1</v>
          </cell>
          <cell r="Q7874">
            <v>2013</v>
          </cell>
          <cell r="R7874" t="str">
            <v>20136</v>
          </cell>
          <cell r="S7874">
            <v>41436</v>
          </cell>
          <cell r="T7874">
            <v>1898.8</v>
          </cell>
          <cell r="U7874">
            <v>1909.8493333333331</v>
          </cell>
          <cell r="V7874">
            <v>1869.0989041095895</v>
          </cell>
        </row>
        <row r="7875">
          <cell r="B7875">
            <v>35508</v>
          </cell>
          <cell r="C7875">
            <v>1</v>
          </cell>
          <cell r="D7875">
            <v>1</v>
          </cell>
          <cell r="Q7875">
            <v>2013</v>
          </cell>
          <cell r="R7875" t="str">
            <v>20136</v>
          </cell>
          <cell r="S7875">
            <v>41437</v>
          </cell>
          <cell r="T7875">
            <v>1907.12</v>
          </cell>
          <cell r="U7875">
            <v>1909.8493333333331</v>
          </cell>
          <cell r="V7875">
            <v>1869.0989041095895</v>
          </cell>
        </row>
        <row r="7876">
          <cell r="B7876">
            <v>35509</v>
          </cell>
          <cell r="C7876">
            <v>1</v>
          </cell>
          <cell r="D7876">
            <v>1</v>
          </cell>
          <cell r="Q7876">
            <v>2013</v>
          </cell>
          <cell r="R7876" t="str">
            <v>20136</v>
          </cell>
          <cell r="S7876">
            <v>41438</v>
          </cell>
          <cell r="T7876">
            <v>1897.53</v>
          </cell>
          <cell r="U7876">
            <v>1909.8493333333331</v>
          </cell>
          <cell r="V7876">
            <v>1869.0989041095895</v>
          </cell>
        </row>
        <row r="7877">
          <cell r="B7877">
            <v>35510</v>
          </cell>
          <cell r="C7877">
            <v>1</v>
          </cell>
          <cell r="D7877">
            <v>1</v>
          </cell>
          <cell r="Q7877">
            <v>2013</v>
          </cell>
          <cell r="R7877" t="str">
            <v>20136</v>
          </cell>
          <cell r="S7877">
            <v>41439</v>
          </cell>
          <cell r="T7877">
            <v>1895.01</v>
          </cell>
          <cell r="U7877">
            <v>1909.8493333333331</v>
          </cell>
          <cell r="V7877">
            <v>1869.0989041095895</v>
          </cell>
        </row>
        <row r="7878">
          <cell r="B7878">
            <v>35511</v>
          </cell>
          <cell r="C7878">
            <v>1</v>
          </cell>
          <cell r="D7878">
            <v>1</v>
          </cell>
          <cell r="Q7878">
            <v>2013</v>
          </cell>
          <cell r="R7878" t="str">
            <v>20136</v>
          </cell>
          <cell r="S7878">
            <v>41440</v>
          </cell>
          <cell r="T7878">
            <v>1882.38</v>
          </cell>
          <cell r="U7878">
            <v>1909.8493333333331</v>
          </cell>
          <cell r="V7878">
            <v>1869.0989041095895</v>
          </cell>
        </row>
        <row r="7879">
          <cell r="B7879">
            <v>35512</v>
          </cell>
          <cell r="C7879">
            <v>1</v>
          </cell>
          <cell r="D7879">
            <v>1</v>
          </cell>
          <cell r="Q7879">
            <v>2013</v>
          </cell>
          <cell r="R7879" t="str">
            <v>20136</v>
          </cell>
          <cell r="S7879">
            <v>41441</v>
          </cell>
          <cell r="T7879">
            <v>1882.38</v>
          </cell>
          <cell r="U7879">
            <v>1909.8493333333331</v>
          </cell>
          <cell r="V7879">
            <v>1869.0989041095895</v>
          </cell>
        </row>
        <row r="7880">
          <cell r="B7880">
            <v>35513</v>
          </cell>
          <cell r="C7880">
            <v>1</v>
          </cell>
          <cell r="D7880">
            <v>1</v>
          </cell>
          <cell r="Q7880">
            <v>2013</v>
          </cell>
          <cell r="R7880" t="str">
            <v>20136</v>
          </cell>
          <cell r="S7880">
            <v>41442</v>
          </cell>
          <cell r="T7880">
            <v>1882.38</v>
          </cell>
          <cell r="U7880">
            <v>1909.8493333333331</v>
          </cell>
          <cell r="V7880">
            <v>1869.0989041095895</v>
          </cell>
        </row>
        <row r="7881">
          <cell r="B7881">
            <v>35514</v>
          </cell>
          <cell r="C7881">
            <v>1</v>
          </cell>
          <cell r="D7881">
            <v>1</v>
          </cell>
          <cell r="Q7881">
            <v>2013</v>
          </cell>
          <cell r="R7881" t="str">
            <v>20136</v>
          </cell>
          <cell r="S7881">
            <v>41443</v>
          </cell>
          <cell r="T7881">
            <v>1883.57</v>
          </cell>
          <cell r="U7881">
            <v>1909.8493333333331</v>
          </cell>
          <cell r="V7881">
            <v>1869.0989041095895</v>
          </cell>
        </row>
        <row r="7882">
          <cell r="B7882">
            <v>35515</v>
          </cell>
          <cell r="C7882">
            <v>1</v>
          </cell>
          <cell r="D7882">
            <v>1</v>
          </cell>
          <cell r="Q7882">
            <v>2013</v>
          </cell>
          <cell r="R7882" t="str">
            <v>20136</v>
          </cell>
          <cell r="S7882">
            <v>41444</v>
          </cell>
          <cell r="T7882">
            <v>1902.47</v>
          </cell>
          <cell r="U7882">
            <v>1909.8493333333331</v>
          </cell>
          <cell r="V7882">
            <v>1869.0989041095895</v>
          </cell>
        </row>
        <row r="7883">
          <cell r="B7883">
            <v>35516</v>
          </cell>
          <cell r="C7883">
            <v>1</v>
          </cell>
          <cell r="D7883">
            <v>1</v>
          </cell>
          <cell r="Q7883">
            <v>2013</v>
          </cell>
          <cell r="R7883" t="str">
            <v>20136</v>
          </cell>
          <cell r="S7883">
            <v>41445</v>
          </cell>
          <cell r="T7883">
            <v>1900.87</v>
          </cell>
          <cell r="U7883">
            <v>1909.8493333333331</v>
          </cell>
          <cell r="V7883">
            <v>1869.0989041095895</v>
          </cell>
        </row>
        <row r="7884">
          <cell r="B7884">
            <v>35517</v>
          </cell>
          <cell r="C7884">
            <v>1</v>
          </cell>
          <cell r="D7884">
            <v>1</v>
          </cell>
          <cell r="Q7884">
            <v>2013</v>
          </cell>
          <cell r="R7884" t="str">
            <v>20136</v>
          </cell>
          <cell r="S7884">
            <v>41446</v>
          </cell>
          <cell r="T7884">
            <v>1937.26</v>
          </cell>
          <cell r="U7884">
            <v>1909.8493333333331</v>
          </cell>
          <cell r="V7884">
            <v>1869.0989041095895</v>
          </cell>
        </row>
        <row r="7885">
          <cell r="B7885">
            <v>35518</v>
          </cell>
          <cell r="C7885">
            <v>1</v>
          </cell>
          <cell r="D7885">
            <v>1</v>
          </cell>
          <cell r="Q7885">
            <v>2013</v>
          </cell>
          <cell r="R7885" t="str">
            <v>20136</v>
          </cell>
          <cell r="S7885">
            <v>41447</v>
          </cell>
          <cell r="T7885">
            <v>1941.06</v>
          </cell>
          <cell r="U7885">
            <v>1909.8493333333331</v>
          </cell>
          <cell r="V7885">
            <v>1869.0989041095895</v>
          </cell>
        </row>
        <row r="7886">
          <cell r="B7886">
            <v>35519</v>
          </cell>
          <cell r="C7886">
            <v>1</v>
          </cell>
          <cell r="D7886">
            <v>1</v>
          </cell>
          <cell r="Q7886">
            <v>2013</v>
          </cell>
          <cell r="R7886" t="str">
            <v>20136</v>
          </cell>
          <cell r="S7886">
            <v>41448</v>
          </cell>
          <cell r="T7886">
            <v>1941.06</v>
          </cell>
          <cell r="U7886">
            <v>1909.8493333333331</v>
          </cell>
          <cell r="V7886">
            <v>1869.0989041095895</v>
          </cell>
        </row>
        <row r="7887">
          <cell r="B7887">
            <v>35520</v>
          </cell>
          <cell r="C7887">
            <v>1</v>
          </cell>
          <cell r="D7887">
            <v>1</v>
          </cell>
          <cell r="Q7887">
            <v>2013</v>
          </cell>
          <cell r="R7887" t="str">
            <v>20136</v>
          </cell>
          <cell r="S7887">
            <v>41449</v>
          </cell>
          <cell r="T7887">
            <v>1941.06</v>
          </cell>
          <cell r="U7887">
            <v>1909.8493333333331</v>
          </cell>
          <cell r="V7887">
            <v>1869.0989041095895</v>
          </cell>
        </row>
        <row r="7888">
          <cell r="B7888">
            <v>35521</v>
          </cell>
          <cell r="C7888">
            <v>1</v>
          </cell>
          <cell r="D7888">
            <v>1</v>
          </cell>
          <cell r="Q7888">
            <v>2013</v>
          </cell>
          <cell r="R7888" t="str">
            <v>20136</v>
          </cell>
          <cell r="S7888">
            <v>41450</v>
          </cell>
          <cell r="T7888">
            <v>1942.97</v>
          </cell>
          <cell r="U7888">
            <v>1909.8493333333331</v>
          </cell>
          <cell r="V7888">
            <v>1869.0989041095895</v>
          </cell>
        </row>
        <row r="7889">
          <cell r="B7889">
            <v>35522</v>
          </cell>
          <cell r="C7889">
            <v>1</v>
          </cell>
          <cell r="D7889">
            <v>1</v>
          </cell>
          <cell r="Q7889">
            <v>2013</v>
          </cell>
          <cell r="R7889" t="str">
            <v>20136</v>
          </cell>
          <cell r="S7889">
            <v>41451</v>
          </cell>
          <cell r="T7889">
            <v>1928.27</v>
          </cell>
          <cell r="U7889">
            <v>1909.8493333333331</v>
          </cell>
          <cell r="V7889">
            <v>1869.0989041095895</v>
          </cell>
        </row>
        <row r="7890">
          <cell r="B7890">
            <v>35523</v>
          </cell>
          <cell r="C7890">
            <v>1</v>
          </cell>
          <cell r="D7890">
            <v>1</v>
          </cell>
          <cell r="Q7890">
            <v>2013</v>
          </cell>
          <cell r="R7890" t="str">
            <v>20136</v>
          </cell>
          <cell r="S7890">
            <v>41452</v>
          </cell>
          <cell r="T7890">
            <v>1921.86</v>
          </cell>
          <cell r="U7890">
            <v>1909.8493333333331</v>
          </cell>
          <cell r="V7890">
            <v>1869.0989041095895</v>
          </cell>
        </row>
        <row r="7891">
          <cell r="B7891">
            <v>35524</v>
          </cell>
          <cell r="C7891">
            <v>1</v>
          </cell>
          <cell r="D7891">
            <v>1</v>
          </cell>
          <cell r="Q7891">
            <v>2013</v>
          </cell>
          <cell r="R7891" t="str">
            <v>20136</v>
          </cell>
          <cell r="S7891">
            <v>41453</v>
          </cell>
          <cell r="T7891">
            <v>1922.63</v>
          </cell>
          <cell r="U7891">
            <v>1909.8493333333331</v>
          </cell>
          <cell r="V7891">
            <v>1869.0989041095895</v>
          </cell>
        </row>
        <row r="7892">
          <cell r="B7892">
            <v>35525</v>
          </cell>
          <cell r="C7892">
            <v>1</v>
          </cell>
          <cell r="D7892">
            <v>1</v>
          </cell>
          <cell r="Q7892">
            <v>2013</v>
          </cell>
          <cell r="R7892" t="str">
            <v>20136</v>
          </cell>
          <cell r="S7892">
            <v>41454</v>
          </cell>
          <cell r="T7892">
            <v>1929</v>
          </cell>
          <cell r="U7892">
            <v>1909.8493333333331</v>
          </cell>
          <cell r="V7892">
            <v>1869.0989041095895</v>
          </cell>
        </row>
        <row r="7893">
          <cell r="B7893">
            <v>35526</v>
          </cell>
          <cell r="C7893">
            <v>1</v>
          </cell>
          <cell r="D7893">
            <v>1</v>
          </cell>
          <cell r="Q7893">
            <v>2013</v>
          </cell>
          <cell r="R7893" t="str">
            <v>20136</v>
          </cell>
          <cell r="S7893">
            <v>41455</v>
          </cell>
          <cell r="T7893">
            <v>1929</v>
          </cell>
          <cell r="U7893">
            <v>1909.8493333333331</v>
          </cell>
          <cell r="V7893">
            <v>1869.0989041095895</v>
          </cell>
        </row>
        <row r="7894">
          <cell r="B7894">
            <v>35527</v>
          </cell>
          <cell r="C7894">
            <v>1</v>
          </cell>
          <cell r="D7894">
            <v>1</v>
          </cell>
          <cell r="Q7894">
            <v>2013</v>
          </cell>
          <cell r="R7894" t="str">
            <v>20137</v>
          </cell>
          <cell r="S7894">
            <v>41456</v>
          </cell>
          <cell r="T7894">
            <v>1929</v>
          </cell>
          <cell r="U7894">
            <v>1901.5425806451615</v>
          </cell>
          <cell r="V7894">
            <v>1869.0989041095895</v>
          </cell>
        </row>
        <row r="7895">
          <cell r="B7895">
            <v>35528</v>
          </cell>
          <cell r="C7895">
            <v>1</v>
          </cell>
          <cell r="D7895">
            <v>1</v>
          </cell>
          <cell r="Q7895">
            <v>2013</v>
          </cell>
          <cell r="R7895" t="str">
            <v>20137</v>
          </cell>
          <cell r="S7895">
            <v>41457</v>
          </cell>
          <cell r="T7895">
            <v>1929</v>
          </cell>
          <cell r="U7895">
            <v>1901.5425806451615</v>
          </cell>
          <cell r="V7895">
            <v>1869.0989041095895</v>
          </cell>
        </row>
        <row r="7896">
          <cell r="B7896">
            <v>35529</v>
          </cell>
          <cell r="C7896">
            <v>1</v>
          </cell>
          <cell r="D7896">
            <v>1</v>
          </cell>
          <cell r="Q7896">
            <v>2013</v>
          </cell>
          <cell r="R7896" t="str">
            <v>20137</v>
          </cell>
          <cell r="S7896">
            <v>41458</v>
          </cell>
          <cell r="T7896">
            <v>1919.42</v>
          </cell>
          <cell r="U7896">
            <v>1901.5425806451615</v>
          </cell>
          <cell r="V7896">
            <v>1869.0989041095895</v>
          </cell>
        </row>
        <row r="7897">
          <cell r="B7897">
            <v>35530</v>
          </cell>
          <cell r="C7897">
            <v>1</v>
          </cell>
          <cell r="D7897">
            <v>1</v>
          </cell>
          <cell r="Q7897">
            <v>2013</v>
          </cell>
          <cell r="R7897" t="str">
            <v>20137</v>
          </cell>
          <cell r="S7897">
            <v>41459</v>
          </cell>
          <cell r="T7897">
            <v>1915.45</v>
          </cell>
          <cell r="U7897">
            <v>1901.5425806451615</v>
          </cell>
          <cell r="V7897">
            <v>1869.0989041095895</v>
          </cell>
        </row>
        <row r="7898">
          <cell r="B7898">
            <v>35531</v>
          </cell>
          <cell r="C7898">
            <v>1</v>
          </cell>
          <cell r="D7898">
            <v>1</v>
          </cell>
          <cell r="Q7898">
            <v>2013</v>
          </cell>
          <cell r="R7898" t="str">
            <v>20137</v>
          </cell>
          <cell r="S7898">
            <v>41460</v>
          </cell>
          <cell r="T7898">
            <v>1915.45</v>
          </cell>
          <cell r="U7898">
            <v>1901.5425806451615</v>
          </cell>
          <cell r="V7898">
            <v>1869.0989041095895</v>
          </cell>
        </row>
        <row r="7899">
          <cell r="B7899">
            <v>35532</v>
          </cell>
          <cell r="C7899">
            <v>1</v>
          </cell>
          <cell r="D7899">
            <v>1</v>
          </cell>
          <cell r="Q7899">
            <v>2013</v>
          </cell>
          <cell r="R7899" t="str">
            <v>20137</v>
          </cell>
          <cell r="S7899">
            <v>41461</v>
          </cell>
          <cell r="T7899">
            <v>1927.4</v>
          </cell>
          <cell r="U7899">
            <v>1901.5425806451615</v>
          </cell>
          <cell r="V7899">
            <v>1869.0989041095895</v>
          </cell>
        </row>
        <row r="7900">
          <cell r="B7900">
            <v>35533</v>
          </cell>
          <cell r="C7900">
            <v>1</v>
          </cell>
          <cell r="D7900">
            <v>1</v>
          </cell>
          <cell r="Q7900">
            <v>2013</v>
          </cell>
          <cell r="R7900" t="str">
            <v>20137</v>
          </cell>
          <cell r="S7900">
            <v>41462</v>
          </cell>
          <cell r="T7900">
            <v>1927.4</v>
          </cell>
          <cell r="U7900">
            <v>1901.5425806451615</v>
          </cell>
          <cell r="V7900">
            <v>1869.0989041095895</v>
          </cell>
        </row>
        <row r="7901">
          <cell r="B7901">
            <v>35534</v>
          </cell>
          <cell r="C7901">
            <v>1</v>
          </cell>
          <cell r="D7901">
            <v>1</v>
          </cell>
          <cell r="Q7901">
            <v>2013</v>
          </cell>
          <cell r="R7901" t="str">
            <v>20137</v>
          </cell>
          <cell r="S7901">
            <v>41463</v>
          </cell>
          <cell r="T7901">
            <v>1927.4</v>
          </cell>
          <cell r="U7901">
            <v>1901.5425806451615</v>
          </cell>
          <cell r="V7901">
            <v>1869.0989041095895</v>
          </cell>
        </row>
        <row r="7902">
          <cell r="B7902">
            <v>35535</v>
          </cell>
          <cell r="C7902">
            <v>1</v>
          </cell>
          <cell r="D7902">
            <v>1</v>
          </cell>
          <cell r="Q7902">
            <v>2013</v>
          </cell>
          <cell r="R7902" t="str">
            <v>20137</v>
          </cell>
          <cell r="S7902">
            <v>41464</v>
          </cell>
          <cell r="T7902">
            <v>1926.84</v>
          </cell>
          <cell r="U7902">
            <v>1901.5425806451615</v>
          </cell>
          <cell r="V7902">
            <v>1869.0989041095895</v>
          </cell>
        </row>
        <row r="7903">
          <cell r="B7903">
            <v>35536</v>
          </cell>
          <cell r="C7903">
            <v>1</v>
          </cell>
          <cell r="D7903">
            <v>1</v>
          </cell>
          <cell r="Q7903">
            <v>2013</v>
          </cell>
          <cell r="R7903" t="str">
            <v>20137</v>
          </cell>
          <cell r="S7903">
            <v>41465</v>
          </cell>
          <cell r="T7903">
            <v>1920.12</v>
          </cell>
          <cell r="U7903">
            <v>1901.5425806451615</v>
          </cell>
          <cell r="V7903">
            <v>1869.0989041095895</v>
          </cell>
        </row>
        <row r="7904">
          <cell r="B7904">
            <v>35537</v>
          </cell>
          <cell r="C7904">
            <v>1</v>
          </cell>
          <cell r="D7904">
            <v>1</v>
          </cell>
          <cell r="Q7904">
            <v>2013</v>
          </cell>
          <cell r="R7904" t="str">
            <v>20137</v>
          </cell>
          <cell r="S7904">
            <v>41466</v>
          </cell>
          <cell r="T7904">
            <v>1920.24</v>
          </cell>
          <cell r="U7904">
            <v>1901.5425806451615</v>
          </cell>
          <cell r="V7904">
            <v>1869.0989041095895</v>
          </cell>
        </row>
        <row r="7905">
          <cell r="B7905">
            <v>35538</v>
          </cell>
          <cell r="C7905">
            <v>1</v>
          </cell>
          <cell r="D7905">
            <v>1</v>
          </cell>
          <cell r="Q7905">
            <v>2013</v>
          </cell>
          <cell r="R7905" t="str">
            <v>20137</v>
          </cell>
          <cell r="S7905">
            <v>41467</v>
          </cell>
          <cell r="T7905">
            <v>1910.79</v>
          </cell>
          <cell r="U7905">
            <v>1901.5425806451615</v>
          </cell>
          <cell r="V7905">
            <v>1869.0989041095895</v>
          </cell>
        </row>
        <row r="7906">
          <cell r="B7906">
            <v>35539</v>
          </cell>
          <cell r="C7906">
            <v>1</v>
          </cell>
          <cell r="D7906">
            <v>1</v>
          </cell>
          <cell r="Q7906">
            <v>2013</v>
          </cell>
          <cell r="R7906" t="str">
            <v>20137</v>
          </cell>
          <cell r="S7906">
            <v>41468</v>
          </cell>
          <cell r="T7906">
            <v>1905.25</v>
          </cell>
          <cell r="U7906">
            <v>1901.5425806451615</v>
          </cell>
          <cell r="V7906">
            <v>1869.0989041095895</v>
          </cell>
        </row>
        <row r="7907">
          <cell r="B7907">
            <v>35540</v>
          </cell>
          <cell r="C7907">
            <v>1</v>
          </cell>
          <cell r="D7907">
            <v>1</v>
          </cell>
          <cell r="Q7907">
            <v>2013</v>
          </cell>
          <cell r="R7907" t="str">
            <v>20137</v>
          </cell>
          <cell r="S7907">
            <v>41469</v>
          </cell>
          <cell r="T7907">
            <v>1905.25</v>
          </cell>
          <cell r="U7907">
            <v>1901.5425806451615</v>
          </cell>
          <cell r="V7907">
            <v>1869.0989041095895</v>
          </cell>
        </row>
        <row r="7908">
          <cell r="B7908">
            <v>35541</v>
          </cell>
          <cell r="C7908">
            <v>1</v>
          </cell>
          <cell r="D7908">
            <v>1</v>
          </cell>
          <cell r="Q7908">
            <v>2013</v>
          </cell>
          <cell r="R7908" t="str">
            <v>20137</v>
          </cell>
          <cell r="S7908">
            <v>41470</v>
          </cell>
          <cell r="T7908">
            <v>1905.25</v>
          </cell>
          <cell r="U7908">
            <v>1901.5425806451615</v>
          </cell>
          <cell r="V7908">
            <v>1869.0989041095895</v>
          </cell>
        </row>
        <row r="7909">
          <cell r="B7909">
            <v>35542</v>
          </cell>
          <cell r="C7909">
            <v>1</v>
          </cell>
          <cell r="D7909">
            <v>1</v>
          </cell>
          <cell r="Q7909">
            <v>2013</v>
          </cell>
          <cell r="R7909" t="str">
            <v>20137</v>
          </cell>
          <cell r="S7909">
            <v>41471</v>
          </cell>
          <cell r="T7909">
            <v>1893.16</v>
          </cell>
          <cell r="U7909">
            <v>1901.5425806451615</v>
          </cell>
          <cell r="V7909">
            <v>1869.0989041095895</v>
          </cell>
        </row>
        <row r="7910">
          <cell r="B7910">
            <v>35543</v>
          </cell>
          <cell r="C7910">
            <v>1</v>
          </cell>
          <cell r="D7910">
            <v>1</v>
          </cell>
          <cell r="Q7910">
            <v>2013</v>
          </cell>
          <cell r="R7910" t="str">
            <v>20137</v>
          </cell>
          <cell r="S7910">
            <v>41472</v>
          </cell>
          <cell r="T7910">
            <v>1878.42</v>
          </cell>
          <cell r="U7910">
            <v>1901.5425806451615</v>
          </cell>
          <cell r="V7910">
            <v>1869.0989041095895</v>
          </cell>
        </row>
        <row r="7911">
          <cell r="B7911">
            <v>35544</v>
          </cell>
          <cell r="C7911">
            <v>1</v>
          </cell>
          <cell r="D7911">
            <v>1</v>
          </cell>
          <cell r="Q7911">
            <v>2013</v>
          </cell>
          <cell r="R7911" t="str">
            <v>20137</v>
          </cell>
          <cell r="S7911">
            <v>41473</v>
          </cell>
          <cell r="T7911">
            <v>1873.25</v>
          </cell>
          <cell r="U7911">
            <v>1901.5425806451615</v>
          </cell>
          <cell r="V7911">
            <v>1869.0989041095895</v>
          </cell>
        </row>
        <row r="7912">
          <cell r="B7912">
            <v>35545</v>
          </cell>
          <cell r="C7912">
            <v>1</v>
          </cell>
          <cell r="D7912">
            <v>1</v>
          </cell>
          <cell r="Q7912">
            <v>2013</v>
          </cell>
          <cell r="R7912" t="str">
            <v>20137</v>
          </cell>
          <cell r="S7912">
            <v>41474</v>
          </cell>
          <cell r="T7912">
            <v>1883.29</v>
          </cell>
          <cell r="U7912">
            <v>1901.5425806451615</v>
          </cell>
          <cell r="V7912">
            <v>1869.0989041095895</v>
          </cell>
        </row>
        <row r="7913">
          <cell r="B7913">
            <v>35546</v>
          </cell>
          <cell r="C7913">
            <v>1</v>
          </cell>
          <cell r="D7913">
            <v>1</v>
          </cell>
          <cell r="Q7913">
            <v>2013</v>
          </cell>
          <cell r="R7913" t="str">
            <v>20137</v>
          </cell>
          <cell r="S7913">
            <v>41475</v>
          </cell>
          <cell r="T7913">
            <v>1884.01</v>
          </cell>
          <cell r="U7913">
            <v>1901.5425806451615</v>
          </cell>
          <cell r="V7913">
            <v>1869.0989041095895</v>
          </cell>
        </row>
        <row r="7914">
          <cell r="B7914">
            <v>35547</v>
          </cell>
          <cell r="C7914">
            <v>1</v>
          </cell>
          <cell r="D7914">
            <v>1</v>
          </cell>
          <cell r="Q7914">
            <v>2013</v>
          </cell>
          <cell r="R7914" t="str">
            <v>20137</v>
          </cell>
          <cell r="S7914">
            <v>41476</v>
          </cell>
          <cell r="T7914">
            <v>1884.01</v>
          </cell>
          <cell r="U7914">
            <v>1901.5425806451615</v>
          </cell>
          <cell r="V7914">
            <v>1869.0989041095895</v>
          </cell>
        </row>
        <row r="7915">
          <cell r="B7915">
            <v>35548</v>
          </cell>
          <cell r="C7915">
            <v>1</v>
          </cell>
          <cell r="D7915">
            <v>1</v>
          </cell>
          <cell r="Q7915">
            <v>2013</v>
          </cell>
          <cell r="R7915" t="str">
            <v>20137</v>
          </cell>
          <cell r="S7915">
            <v>41477</v>
          </cell>
          <cell r="T7915">
            <v>1884.01</v>
          </cell>
          <cell r="U7915">
            <v>1901.5425806451615</v>
          </cell>
          <cell r="V7915">
            <v>1869.0989041095895</v>
          </cell>
        </row>
        <row r="7916">
          <cell r="B7916">
            <v>35549</v>
          </cell>
          <cell r="C7916">
            <v>1</v>
          </cell>
          <cell r="D7916">
            <v>1</v>
          </cell>
          <cell r="Q7916">
            <v>2013</v>
          </cell>
          <cell r="R7916" t="str">
            <v>20137</v>
          </cell>
          <cell r="S7916">
            <v>41478</v>
          </cell>
          <cell r="T7916">
            <v>1880.87</v>
          </cell>
          <cell r="U7916">
            <v>1901.5425806451615</v>
          </cell>
          <cell r="V7916">
            <v>1869.0989041095895</v>
          </cell>
        </row>
        <row r="7917">
          <cell r="B7917">
            <v>35550</v>
          </cell>
          <cell r="C7917">
            <v>1</v>
          </cell>
          <cell r="D7917">
            <v>1</v>
          </cell>
          <cell r="Q7917">
            <v>2013</v>
          </cell>
          <cell r="R7917" t="str">
            <v>20137</v>
          </cell>
          <cell r="S7917">
            <v>41479</v>
          </cell>
          <cell r="T7917">
            <v>1886.06</v>
          </cell>
          <cell r="U7917">
            <v>1901.5425806451615</v>
          </cell>
          <cell r="V7917">
            <v>1869.0989041095895</v>
          </cell>
        </row>
        <row r="7918">
          <cell r="B7918">
            <v>35551</v>
          </cell>
          <cell r="C7918">
            <v>1</v>
          </cell>
          <cell r="D7918">
            <v>1</v>
          </cell>
          <cell r="Q7918">
            <v>2013</v>
          </cell>
          <cell r="R7918" t="str">
            <v>20137</v>
          </cell>
          <cell r="S7918">
            <v>41480</v>
          </cell>
          <cell r="T7918">
            <v>1891.02</v>
          </cell>
          <cell r="U7918">
            <v>1901.5425806451615</v>
          </cell>
          <cell r="V7918">
            <v>1869.0989041095895</v>
          </cell>
        </row>
        <row r="7919">
          <cell r="B7919">
            <v>35552</v>
          </cell>
          <cell r="C7919">
            <v>1</v>
          </cell>
          <cell r="D7919">
            <v>1</v>
          </cell>
          <cell r="Q7919">
            <v>2013</v>
          </cell>
          <cell r="R7919" t="str">
            <v>20137</v>
          </cell>
          <cell r="S7919">
            <v>41481</v>
          </cell>
          <cell r="T7919">
            <v>1887.4</v>
          </cell>
          <cell r="U7919">
            <v>1901.5425806451615</v>
          </cell>
          <cell r="V7919">
            <v>1869.0989041095895</v>
          </cell>
        </row>
        <row r="7920">
          <cell r="B7920">
            <v>35553</v>
          </cell>
          <cell r="C7920">
            <v>1</v>
          </cell>
          <cell r="D7920">
            <v>1</v>
          </cell>
          <cell r="Q7920">
            <v>2013</v>
          </cell>
          <cell r="R7920" t="str">
            <v>20137</v>
          </cell>
          <cell r="S7920">
            <v>41482</v>
          </cell>
          <cell r="T7920">
            <v>1886.26</v>
          </cell>
          <cell r="U7920">
            <v>1901.5425806451615</v>
          </cell>
          <cell r="V7920">
            <v>1869.0989041095895</v>
          </cell>
        </row>
        <row r="7921">
          <cell r="B7921">
            <v>35554</v>
          </cell>
          <cell r="C7921">
            <v>1</v>
          </cell>
          <cell r="D7921">
            <v>1</v>
          </cell>
          <cell r="Q7921">
            <v>2013</v>
          </cell>
          <cell r="R7921" t="str">
            <v>20137</v>
          </cell>
          <cell r="S7921">
            <v>41483</v>
          </cell>
          <cell r="T7921">
            <v>1886.26</v>
          </cell>
          <cell r="U7921">
            <v>1901.5425806451615</v>
          </cell>
          <cell r="V7921">
            <v>1869.0989041095895</v>
          </cell>
        </row>
        <row r="7922">
          <cell r="B7922">
            <v>35555</v>
          </cell>
          <cell r="C7922">
            <v>1</v>
          </cell>
          <cell r="D7922">
            <v>1</v>
          </cell>
          <cell r="Q7922">
            <v>2013</v>
          </cell>
          <cell r="R7922" t="str">
            <v>20137</v>
          </cell>
          <cell r="S7922">
            <v>41484</v>
          </cell>
          <cell r="T7922">
            <v>1886.26</v>
          </cell>
          <cell r="U7922">
            <v>1901.5425806451615</v>
          </cell>
          <cell r="V7922">
            <v>1869.0989041095895</v>
          </cell>
        </row>
        <row r="7923">
          <cell r="B7923">
            <v>35556</v>
          </cell>
          <cell r="C7923">
            <v>1</v>
          </cell>
          <cell r="D7923">
            <v>1</v>
          </cell>
          <cell r="Q7923">
            <v>2013</v>
          </cell>
          <cell r="R7923" t="str">
            <v>20137</v>
          </cell>
          <cell r="S7923">
            <v>41485</v>
          </cell>
          <cell r="T7923">
            <v>1888.95</v>
          </cell>
          <cell r="U7923">
            <v>1901.5425806451615</v>
          </cell>
          <cell r="V7923">
            <v>1869.0989041095895</v>
          </cell>
        </row>
        <row r="7924">
          <cell r="B7924">
            <v>35557</v>
          </cell>
          <cell r="C7924">
            <v>1</v>
          </cell>
          <cell r="D7924">
            <v>1</v>
          </cell>
          <cell r="Q7924">
            <v>2013</v>
          </cell>
          <cell r="R7924" t="str">
            <v>20137</v>
          </cell>
          <cell r="S7924">
            <v>41486</v>
          </cell>
          <cell r="T7924">
            <v>1890.33</v>
          </cell>
          <cell r="U7924">
            <v>1901.5425806451615</v>
          </cell>
          <cell r="V7924">
            <v>1869.0989041095895</v>
          </cell>
        </row>
        <row r="7925">
          <cell r="B7925">
            <v>35558</v>
          </cell>
          <cell r="C7925">
            <v>1</v>
          </cell>
          <cell r="D7925">
            <v>1</v>
          </cell>
          <cell r="Q7925">
            <v>2013</v>
          </cell>
          <cell r="R7925" t="str">
            <v>20138</v>
          </cell>
          <cell r="S7925">
            <v>41487</v>
          </cell>
          <cell r="T7925">
            <v>1896.15</v>
          </cell>
          <cell r="U7925">
            <v>1902.1041935483875</v>
          </cell>
          <cell r="V7925">
            <v>1869.0989041095895</v>
          </cell>
        </row>
        <row r="7926">
          <cell r="B7926">
            <v>35559</v>
          </cell>
          <cell r="C7926">
            <v>1</v>
          </cell>
          <cell r="D7926">
            <v>1</v>
          </cell>
          <cell r="Q7926">
            <v>2013</v>
          </cell>
          <cell r="R7926" t="str">
            <v>20138</v>
          </cell>
          <cell r="S7926">
            <v>41488</v>
          </cell>
          <cell r="T7926">
            <v>1896.65</v>
          </cell>
          <cell r="U7926">
            <v>1902.1041935483875</v>
          </cell>
          <cell r="V7926">
            <v>1869.0989041095895</v>
          </cell>
        </row>
        <row r="7927">
          <cell r="B7927">
            <v>35560</v>
          </cell>
          <cell r="C7927">
            <v>1</v>
          </cell>
          <cell r="D7927">
            <v>1</v>
          </cell>
          <cell r="Q7927">
            <v>2013</v>
          </cell>
          <cell r="R7927" t="str">
            <v>20138</v>
          </cell>
          <cell r="S7927">
            <v>41489</v>
          </cell>
          <cell r="T7927">
            <v>1891.67</v>
          </cell>
          <cell r="U7927">
            <v>1902.1041935483875</v>
          </cell>
          <cell r="V7927">
            <v>1869.0989041095895</v>
          </cell>
        </row>
        <row r="7928">
          <cell r="B7928">
            <v>35561</v>
          </cell>
          <cell r="C7928">
            <v>1</v>
          </cell>
          <cell r="D7928">
            <v>1</v>
          </cell>
          <cell r="Q7928">
            <v>2013</v>
          </cell>
          <cell r="R7928" t="str">
            <v>20138</v>
          </cell>
          <cell r="S7928">
            <v>41490</v>
          </cell>
          <cell r="T7928">
            <v>1891.67</v>
          </cell>
          <cell r="U7928">
            <v>1902.1041935483875</v>
          </cell>
          <cell r="V7928">
            <v>1869.0989041095895</v>
          </cell>
        </row>
        <row r="7929">
          <cell r="B7929">
            <v>35562</v>
          </cell>
          <cell r="C7929">
            <v>1</v>
          </cell>
          <cell r="D7929">
            <v>1</v>
          </cell>
          <cell r="Q7929">
            <v>2013</v>
          </cell>
          <cell r="R7929" t="str">
            <v>20138</v>
          </cell>
          <cell r="S7929">
            <v>41491</v>
          </cell>
          <cell r="T7929">
            <v>1891.67</v>
          </cell>
          <cell r="U7929">
            <v>1902.1041935483875</v>
          </cell>
          <cell r="V7929">
            <v>1869.0989041095895</v>
          </cell>
        </row>
        <row r="7930">
          <cell r="B7930">
            <v>35563</v>
          </cell>
          <cell r="C7930">
            <v>1</v>
          </cell>
          <cell r="D7930">
            <v>1</v>
          </cell>
          <cell r="Q7930">
            <v>2013</v>
          </cell>
          <cell r="R7930" t="str">
            <v>20138</v>
          </cell>
          <cell r="S7930">
            <v>41492</v>
          </cell>
          <cell r="T7930">
            <v>1883.24</v>
          </cell>
          <cell r="U7930">
            <v>1902.1041935483875</v>
          </cell>
          <cell r="V7930">
            <v>1869.0989041095895</v>
          </cell>
        </row>
        <row r="7931">
          <cell r="B7931">
            <v>35564</v>
          </cell>
          <cell r="C7931">
            <v>1</v>
          </cell>
          <cell r="D7931">
            <v>1</v>
          </cell>
          <cell r="Q7931">
            <v>2013</v>
          </cell>
          <cell r="R7931" t="str">
            <v>20138</v>
          </cell>
          <cell r="S7931">
            <v>41493</v>
          </cell>
          <cell r="T7931">
            <v>1882.01</v>
          </cell>
          <cell r="U7931">
            <v>1902.1041935483875</v>
          </cell>
          <cell r="V7931">
            <v>1869.0989041095895</v>
          </cell>
        </row>
        <row r="7932">
          <cell r="B7932">
            <v>35565</v>
          </cell>
          <cell r="C7932">
            <v>1</v>
          </cell>
          <cell r="D7932">
            <v>1</v>
          </cell>
          <cell r="Q7932">
            <v>2013</v>
          </cell>
          <cell r="R7932" t="str">
            <v>20138</v>
          </cell>
          <cell r="S7932">
            <v>41494</v>
          </cell>
          <cell r="T7932">
            <v>1882.01</v>
          </cell>
          <cell r="U7932">
            <v>1902.1041935483875</v>
          </cell>
          <cell r="V7932">
            <v>1869.0989041095895</v>
          </cell>
        </row>
        <row r="7933">
          <cell r="B7933">
            <v>35566</v>
          </cell>
          <cell r="C7933">
            <v>1</v>
          </cell>
          <cell r="D7933">
            <v>1</v>
          </cell>
          <cell r="Q7933">
            <v>2013</v>
          </cell>
          <cell r="R7933" t="str">
            <v>20138</v>
          </cell>
          <cell r="S7933">
            <v>41495</v>
          </cell>
          <cell r="T7933">
            <v>1877.23</v>
          </cell>
          <cell r="U7933">
            <v>1902.1041935483875</v>
          </cell>
          <cell r="V7933">
            <v>1869.0989041095895</v>
          </cell>
        </row>
        <row r="7934">
          <cell r="B7934">
            <v>35567</v>
          </cell>
          <cell r="C7934">
            <v>1</v>
          </cell>
          <cell r="D7934">
            <v>1</v>
          </cell>
          <cell r="Q7934">
            <v>2013</v>
          </cell>
          <cell r="R7934" t="str">
            <v>20138</v>
          </cell>
          <cell r="S7934">
            <v>41496</v>
          </cell>
          <cell r="T7934">
            <v>1873.92</v>
          </cell>
          <cell r="U7934">
            <v>1902.1041935483875</v>
          </cell>
          <cell r="V7934">
            <v>1869.0989041095895</v>
          </cell>
        </row>
        <row r="7935">
          <cell r="B7935">
            <v>35568</v>
          </cell>
          <cell r="C7935">
            <v>1</v>
          </cell>
          <cell r="D7935">
            <v>1</v>
          </cell>
          <cell r="Q7935">
            <v>2013</v>
          </cell>
          <cell r="R7935" t="str">
            <v>20138</v>
          </cell>
          <cell r="S7935">
            <v>41497</v>
          </cell>
          <cell r="T7935">
            <v>1873.92</v>
          </cell>
          <cell r="U7935">
            <v>1902.1041935483875</v>
          </cell>
          <cell r="V7935">
            <v>1869.0989041095895</v>
          </cell>
        </row>
        <row r="7936">
          <cell r="B7936">
            <v>35569</v>
          </cell>
          <cell r="C7936">
            <v>1</v>
          </cell>
          <cell r="D7936">
            <v>1</v>
          </cell>
          <cell r="Q7936">
            <v>2013</v>
          </cell>
          <cell r="R7936" t="str">
            <v>20138</v>
          </cell>
          <cell r="S7936">
            <v>41498</v>
          </cell>
          <cell r="T7936">
            <v>1873.92</v>
          </cell>
          <cell r="U7936">
            <v>1902.1041935483875</v>
          </cell>
          <cell r="V7936">
            <v>1869.0989041095895</v>
          </cell>
        </row>
        <row r="7937">
          <cell r="B7937">
            <v>35570</v>
          </cell>
          <cell r="C7937">
            <v>1</v>
          </cell>
          <cell r="D7937">
            <v>1</v>
          </cell>
          <cell r="Q7937">
            <v>2013</v>
          </cell>
          <cell r="R7937" t="str">
            <v>20138</v>
          </cell>
          <cell r="S7937">
            <v>41499</v>
          </cell>
          <cell r="T7937">
            <v>1868.9</v>
          </cell>
          <cell r="U7937">
            <v>1902.1041935483875</v>
          </cell>
          <cell r="V7937">
            <v>1869.0989041095895</v>
          </cell>
        </row>
        <row r="7938">
          <cell r="B7938">
            <v>35571</v>
          </cell>
          <cell r="C7938">
            <v>1</v>
          </cell>
          <cell r="D7938">
            <v>1</v>
          </cell>
          <cell r="Q7938">
            <v>2013</v>
          </cell>
          <cell r="R7938" t="str">
            <v>20138</v>
          </cell>
          <cell r="S7938">
            <v>41500</v>
          </cell>
          <cell r="T7938">
            <v>1882.36</v>
          </cell>
          <cell r="U7938">
            <v>1902.1041935483875</v>
          </cell>
          <cell r="V7938">
            <v>1869.0989041095895</v>
          </cell>
        </row>
        <row r="7939">
          <cell r="B7939">
            <v>35572</v>
          </cell>
          <cell r="C7939">
            <v>1</v>
          </cell>
          <cell r="D7939">
            <v>1</v>
          </cell>
          <cell r="Q7939">
            <v>2013</v>
          </cell>
          <cell r="R7939" t="str">
            <v>20138</v>
          </cell>
          <cell r="S7939">
            <v>41501</v>
          </cell>
          <cell r="T7939">
            <v>1883.15</v>
          </cell>
          <cell r="U7939">
            <v>1902.1041935483875</v>
          </cell>
          <cell r="V7939">
            <v>1869.0989041095895</v>
          </cell>
        </row>
        <row r="7940">
          <cell r="B7940">
            <v>35573</v>
          </cell>
          <cell r="C7940">
            <v>1</v>
          </cell>
          <cell r="D7940">
            <v>1</v>
          </cell>
          <cell r="Q7940">
            <v>2013</v>
          </cell>
          <cell r="R7940" t="str">
            <v>20138</v>
          </cell>
          <cell r="S7940">
            <v>41502</v>
          </cell>
          <cell r="T7940">
            <v>1901.03</v>
          </cell>
          <cell r="U7940">
            <v>1902.1041935483875</v>
          </cell>
          <cell r="V7940">
            <v>1869.0989041095895</v>
          </cell>
        </row>
        <row r="7941">
          <cell r="B7941">
            <v>35574</v>
          </cell>
          <cell r="C7941">
            <v>1</v>
          </cell>
          <cell r="D7941">
            <v>1</v>
          </cell>
          <cell r="Q7941">
            <v>2013</v>
          </cell>
          <cell r="R7941" t="str">
            <v>20138</v>
          </cell>
          <cell r="S7941">
            <v>41503</v>
          </cell>
          <cell r="T7941">
            <v>1907.06</v>
          </cell>
          <cell r="U7941">
            <v>1902.1041935483875</v>
          </cell>
          <cell r="V7941">
            <v>1869.0989041095895</v>
          </cell>
        </row>
        <row r="7942">
          <cell r="B7942">
            <v>35575</v>
          </cell>
          <cell r="C7942">
            <v>1</v>
          </cell>
          <cell r="D7942">
            <v>1</v>
          </cell>
          <cell r="Q7942">
            <v>2013</v>
          </cell>
          <cell r="R7942" t="str">
            <v>20138</v>
          </cell>
          <cell r="S7942">
            <v>41504</v>
          </cell>
          <cell r="T7942">
            <v>1907.06</v>
          </cell>
          <cell r="U7942">
            <v>1902.1041935483875</v>
          </cell>
          <cell r="V7942">
            <v>1869.0989041095895</v>
          </cell>
        </row>
        <row r="7943">
          <cell r="B7943">
            <v>35576</v>
          </cell>
          <cell r="C7943">
            <v>1</v>
          </cell>
          <cell r="D7943">
            <v>1</v>
          </cell>
          <cell r="Q7943">
            <v>2013</v>
          </cell>
          <cell r="R7943" t="str">
            <v>20138</v>
          </cell>
          <cell r="S7943">
            <v>41505</v>
          </cell>
          <cell r="T7943">
            <v>1907.06</v>
          </cell>
          <cell r="U7943">
            <v>1902.1041935483875</v>
          </cell>
          <cell r="V7943">
            <v>1869.0989041095895</v>
          </cell>
        </row>
        <row r="7944">
          <cell r="B7944">
            <v>35577</v>
          </cell>
          <cell r="C7944">
            <v>1</v>
          </cell>
          <cell r="D7944">
            <v>1</v>
          </cell>
          <cell r="Q7944">
            <v>2013</v>
          </cell>
          <cell r="R7944" t="str">
            <v>20138</v>
          </cell>
          <cell r="S7944">
            <v>41506</v>
          </cell>
          <cell r="T7944">
            <v>1907.06</v>
          </cell>
          <cell r="U7944">
            <v>1902.1041935483875</v>
          </cell>
          <cell r="V7944">
            <v>1869.0989041095895</v>
          </cell>
        </row>
        <row r="7945">
          <cell r="B7945">
            <v>35578</v>
          </cell>
          <cell r="C7945">
            <v>1</v>
          </cell>
          <cell r="D7945">
            <v>1</v>
          </cell>
          <cell r="Q7945">
            <v>2013</v>
          </cell>
          <cell r="R7945" t="str">
            <v>20138</v>
          </cell>
          <cell r="S7945">
            <v>41507</v>
          </cell>
          <cell r="T7945">
            <v>1922.73</v>
          </cell>
          <cell r="U7945">
            <v>1902.1041935483875</v>
          </cell>
          <cell r="V7945">
            <v>1869.0989041095895</v>
          </cell>
        </row>
        <row r="7946">
          <cell r="B7946">
            <v>35579</v>
          </cell>
          <cell r="C7946">
            <v>1</v>
          </cell>
          <cell r="D7946">
            <v>1</v>
          </cell>
          <cell r="Q7946">
            <v>2013</v>
          </cell>
          <cell r="R7946" t="str">
            <v>20138</v>
          </cell>
          <cell r="S7946">
            <v>41508</v>
          </cell>
          <cell r="T7946">
            <v>1929.75</v>
          </cell>
          <cell r="U7946">
            <v>1902.1041935483875</v>
          </cell>
          <cell r="V7946">
            <v>1869.0989041095895</v>
          </cell>
        </row>
        <row r="7947">
          <cell r="B7947">
            <v>35580</v>
          </cell>
          <cell r="C7947">
            <v>1</v>
          </cell>
          <cell r="D7947">
            <v>1</v>
          </cell>
          <cell r="Q7947">
            <v>2013</v>
          </cell>
          <cell r="R7947" t="str">
            <v>20138</v>
          </cell>
          <cell r="S7947">
            <v>41509</v>
          </cell>
          <cell r="T7947">
            <v>1921.99</v>
          </cell>
          <cell r="U7947">
            <v>1902.1041935483875</v>
          </cell>
          <cell r="V7947">
            <v>1869.0989041095895</v>
          </cell>
        </row>
        <row r="7948">
          <cell r="B7948">
            <v>35581</v>
          </cell>
          <cell r="C7948">
            <v>1</v>
          </cell>
          <cell r="D7948">
            <v>1</v>
          </cell>
          <cell r="Q7948">
            <v>2013</v>
          </cell>
          <cell r="R7948" t="str">
            <v>20138</v>
          </cell>
          <cell r="S7948">
            <v>41510</v>
          </cell>
          <cell r="T7948">
            <v>1911.16</v>
          </cell>
          <cell r="U7948">
            <v>1902.1041935483875</v>
          </cell>
          <cell r="V7948">
            <v>1869.0989041095895</v>
          </cell>
        </row>
        <row r="7949">
          <cell r="B7949">
            <v>35582</v>
          </cell>
          <cell r="C7949">
            <v>1</v>
          </cell>
          <cell r="D7949">
            <v>1</v>
          </cell>
          <cell r="Q7949">
            <v>2013</v>
          </cell>
          <cell r="R7949" t="str">
            <v>20138</v>
          </cell>
          <cell r="S7949">
            <v>41511</v>
          </cell>
          <cell r="T7949">
            <v>1911.16</v>
          </cell>
          <cell r="U7949">
            <v>1902.1041935483875</v>
          </cell>
          <cell r="V7949">
            <v>1869.0989041095895</v>
          </cell>
        </row>
        <row r="7950">
          <cell r="B7950">
            <v>35583</v>
          </cell>
          <cell r="C7950">
            <v>1</v>
          </cell>
          <cell r="D7950">
            <v>1</v>
          </cell>
          <cell r="Q7950">
            <v>2013</v>
          </cell>
          <cell r="R7950" t="str">
            <v>20138</v>
          </cell>
          <cell r="S7950">
            <v>41512</v>
          </cell>
          <cell r="T7950">
            <v>1911.16</v>
          </cell>
          <cell r="U7950">
            <v>1902.1041935483875</v>
          </cell>
          <cell r="V7950">
            <v>1869.0989041095895</v>
          </cell>
        </row>
        <row r="7951">
          <cell r="B7951">
            <v>35584</v>
          </cell>
          <cell r="C7951">
            <v>1</v>
          </cell>
          <cell r="D7951">
            <v>1</v>
          </cell>
          <cell r="Q7951">
            <v>2013</v>
          </cell>
          <cell r="R7951" t="str">
            <v>20138</v>
          </cell>
          <cell r="S7951">
            <v>41513</v>
          </cell>
          <cell r="T7951">
            <v>1922.96</v>
          </cell>
          <cell r="U7951">
            <v>1902.1041935483875</v>
          </cell>
          <cell r="V7951">
            <v>1869.0989041095895</v>
          </cell>
        </row>
        <row r="7952">
          <cell r="B7952">
            <v>35585</v>
          </cell>
          <cell r="C7952">
            <v>1</v>
          </cell>
          <cell r="D7952">
            <v>1</v>
          </cell>
          <cell r="Q7952">
            <v>2013</v>
          </cell>
          <cell r="R7952" t="str">
            <v>20138</v>
          </cell>
          <cell r="S7952">
            <v>41514</v>
          </cell>
          <cell r="T7952">
            <v>1938.26</v>
          </cell>
          <cell r="U7952">
            <v>1902.1041935483875</v>
          </cell>
          <cell r="V7952">
            <v>1869.0989041095895</v>
          </cell>
        </row>
        <row r="7953">
          <cell r="B7953">
            <v>35586</v>
          </cell>
          <cell r="C7953">
            <v>1</v>
          </cell>
          <cell r="D7953">
            <v>1</v>
          </cell>
          <cell r="Q7953">
            <v>2013</v>
          </cell>
          <cell r="R7953" t="str">
            <v>20138</v>
          </cell>
          <cell r="S7953">
            <v>41515</v>
          </cell>
          <cell r="T7953">
            <v>1939.85</v>
          </cell>
          <cell r="U7953">
            <v>1902.1041935483875</v>
          </cell>
          <cell r="V7953">
            <v>1869.0989041095895</v>
          </cell>
        </row>
        <row r="7954">
          <cell r="B7954">
            <v>35587</v>
          </cell>
          <cell r="C7954">
            <v>1</v>
          </cell>
          <cell r="D7954">
            <v>1</v>
          </cell>
          <cell r="Q7954">
            <v>2013</v>
          </cell>
          <cell r="R7954" t="str">
            <v>20138</v>
          </cell>
          <cell r="S7954">
            <v>41516</v>
          </cell>
          <cell r="T7954">
            <v>1943.04</v>
          </cell>
          <cell r="U7954">
            <v>1902.1041935483875</v>
          </cell>
          <cell r="V7954">
            <v>1869.0989041095895</v>
          </cell>
        </row>
        <row r="7955">
          <cell r="B7955">
            <v>35588</v>
          </cell>
          <cell r="C7955">
            <v>1</v>
          </cell>
          <cell r="D7955">
            <v>1</v>
          </cell>
          <cell r="Q7955">
            <v>2013</v>
          </cell>
          <cell r="R7955" t="str">
            <v>20138</v>
          </cell>
          <cell r="S7955">
            <v>41517</v>
          </cell>
          <cell r="T7955">
            <v>1935.43</v>
          </cell>
          <cell r="U7955">
            <v>1902.1041935483875</v>
          </cell>
          <cell r="V7955">
            <v>1869.0989041095895</v>
          </cell>
        </row>
        <row r="7956">
          <cell r="B7956">
            <v>35589</v>
          </cell>
          <cell r="C7956">
            <v>1</v>
          </cell>
          <cell r="D7956">
            <v>1</v>
          </cell>
          <cell r="Q7956">
            <v>2013</v>
          </cell>
          <cell r="R7956" t="str">
            <v>20139</v>
          </cell>
          <cell r="S7956">
            <v>41518</v>
          </cell>
          <cell r="T7956">
            <v>1935.43</v>
          </cell>
          <cell r="U7956">
            <v>1919.5123333333338</v>
          </cell>
          <cell r="V7956">
            <v>1869.0989041095895</v>
          </cell>
        </row>
        <row r="7957">
          <cell r="B7957">
            <v>35590</v>
          </cell>
          <cell r="C7957">
            <v>1</v>
          </cell>
          <cell r="D7957">
            <v>1</v>
          </cell>
          <cell r="Q7957">
            <v>2013</v>
          </cell>
          <cell r="R7957" t="str">
            <v>20139</v>
          </cell>
          <cell r="S7957">
            <v>41519</v>
          </cell>
          <cell r="T7957">
            <v>1935.43</v>
          </cell>
          <cell r="U7957">
            <v>1919.5123333333338</v>
          </cell>
          <cell r="V7957">
            <v>1869.0989041095895</v>
          </cell>
        </row>
        <row r="7958">
          <cell r="B7958">
            <v>35591</v>
          </cell>
          <cell r="C7958">
            <v>1</v>
          </cell>
          <cell r="D7958">
            <v>1</v>
          </cell>
          <cell r="Q7958">
            <v>2013</v>
          </cell>
          <cell r="R7958" t="str">
            <v>20139</v>
          </cell>
          <cell r="S7958">
            <v>41520</v>
          </cell>
          <cell r="T7958">
            <v>1935.43</v>
          </cell>
          <cell r="U7958">
            <v>1919.5123333333338</v>
          </cell>
          <cell r="V7958">
            <v>1869.0989041095895</v>
          </cell>
        </row>
        <row r="7959">
          <cell r="B7959">
            <v>35592</v>
          </cell>
          <cell r="C7959">
            <v>1</v>
          </cell>
          <cell r="D7959">
            <v>1</v>
          </cell>
          <cell r="Q7959">
            <v>2013</v>
          </cell>
          <cell r="R7959" t="str">
            <v>20139</v>
          </cell>
          <cell r="S7959">
            <v>41521</v>
          </cell>
          <cell r="T7959">
            <v>1946.28</v>
          </cell>
          <cell r="U7959">
            <v>1919.5123333333338</v>
          </cell>
          <cell r="V7959">
            <v>1869.0989041095895</v>
          </cell>
        </row>
        <row r="7960">
          <cell r="B7960">
            <v>35593</v>
          </cell>
          <cell r="C7960">
            <v>1</v>
          </cell>
          <cell r="D7960">
            <v>1</v>
          </cell>
          <cell r="Q7960">
            <v>2013</v>
          </cell>
          <cell r="R7960" t="str">
            <v>20139</v>
          </cell>
          <cell r="S7960">
            <v>41522</v>
          </cell>
          <cell r="T7960">
            <v>1938.99</v>
          </cell>
          <cell r="U7960">
            <v>1919.5123333333338</v>
          </cell>
          <cell r="V7960">
            <v>1869.0989041095895</v>
          </cell>
        </row>
        <row r="7961">
          <cell r="B7961">
            <v>35594</v>
          </cell>
          <cell r="C7961">
            <v>1</v>
          </cell>
          <cell r="D7961">
            <v>1</v>
          </cell>
          <cell r="Q7961">
            <v>2013</v>
          </cell>
          <cell r="R7961" t="str">
            <v>20139</v>
          </cell>
          <cell r="S7961">
            <v>41523</v>
          </cell>
          <cell r="T7961">
            <v>1952.11</v>
          </cell>
          <cell r="U7961">
            <v>1919.5123333333338</v>
          </cell>
          <cell r="V7961">
            <v>1869.0989041095895</v>
          </cell>
        </row>
        <row r="7962">
          <cell r="B7962">
            <v>35595</v>
          </cell>
          <cell r="C7962">
            <v>1</v>
          </cell>
          <cell r="D7962">
            <v>1</v>
          </cell>
          <cell r="Q7962">
            <v>2013</v>
          </cell>
          <cell r="R7962" t="str">
            <v>20139</v>
          </cell>
          <cell r="S7962">
            <v>41524</v>
          </cell>
          <cell r="T7962">
            <v>1947.99</v>
          </cell>
          <cell r="U7962">
            <v>1919.5123333333338</v>
          </cell>
          <cell r="V7962">
            <v>1869.0989041095895</v>
          </cell>
        </row>
        <row r="7963">
          <cell r="B7963">
            <v>35596</v>
          </cell>
          <cell r="C7963">
            <v>1</v>
          </cell>
          <cell r="D7963">
            <v>1</v>
          </cell>
          <cell r="Q7963">
            <v>2013</v>
          </cell>
          <cell r="R7963" t="str">
            <v>20139</v>
          </cell>
          <cell r="S7963">
            <v>41525</v>
          </cell>
          <cell r="T7963">
            <v>1947.99</v>
          </cell>
          <cell r="U7963">
            <v>1919.5123333333338</v>
          </cell>
          <cell r="V7963">
            <v>1869.0989041095895</v>
          </cell>
        </row>
        <row r="7964">
          <cell r="B7964">
            <v>35597</v>
          </cell>
          <cell r="C7964">
            <v>1</v>
          </cell>
          <cell r="D7964">
            <v>1</v>
          </cell>
          <cell r="Q7964">
            <v>2013</v>
          </cell>
          <cell r="R7964" t="str">
            <v>20139</v>
          </cell>
          <cell r="S7964">
            <v>41526</v>
          </cell>
          <cell r="T7964">
            <v>1947.99</v>
          </cell>
          <cell r="U7964">
            <v>1919.5123333333338</v>
          </cell>
          <cell r="V7964">
            <v>1869.0989041095895</v>
          </cell>
        </row>
        <row r="7965">
          <cell r="B7965">
            <v>35598</v>
          </cell>
          <cell r="C7965">
            <v>1</v>
          </cell>
          <cell r="D7965">
            <v>1</v>
          </cell>
          <cell r="Q7965">
            <v>2013</v>
          </cell>
          <cell r="R7965" t="str">
            <v>20139</v>
          </cell>
          <cell r="S7965">
            <v>41527</v>
          </cell>
          <cell r="T7965">
            <v>1946.06</v>
          </cell>
          <cell r="U7965">
            <v>1919.5123333333338</v>
          </cell>
          <cell r="V7965">
            <v>1869.0989041095895</v>
          </cell>
        </row>
        <row r="7966">
          <cell r="B7966">
            <v>35599</v>
          </cell>
          <cell r="C7966">
            <v>1</v>
          </cell>
          <cell r="D7966">
            <v>1</v>
          </cell>
          <cell r="Q7966">
            <v>2013</v>
          </cell>
          <cell r="R7966" t="str">
            <v>20139</v>
          </cell>
          <cell r="S7966">
            <v>41528</v>
          </cell>
          <cell r="T7966">
            <v>1935.55</v>
          </cell>
          <cell r="U7966">
            <v>1919.5123333333338</v>
          </cell>
          <cell r="V7966">
            <v>1869.0989041095895</v>
          </cell>
        </row>
        <row r="7967">
          <cell r="B7967">
            <v>35600</v>
          </cell>
          <cell r="C7967">
            <v>1</v>
          </cell>
          <cell r="D7967">
            <v>1</v>
          </cell>
          <cell r="Q7967">
            <v>2013</v>
          </cell>
          <cell r="R7967" t="str">
            <v>20139</v>
          </cell>
          <cell r="S7967">
            <v>41529</v>
          </cell>
          <cell r="T7967">
            <v>1923.64</v>
          </cell>
          <cell r="U7967">
            <v>1919.5123333333338</v>
          </cell>
          <cell r="V7967">
            <v>1869.0989041095895</v>
          </cell>
        </row>
        <row r="7968">
          <cell r="B7968">
            <v>35601</v>
          </cell>
          <cell r="C7968">
            <v>1</v>
          </cell>
          <cell r="D7968">
            <v>1</v>
          </cell>
          <cell r="Q7968">
            <v>2013</v>
          </cell>
          <cell r="R7968" t="str">
            <v>20139</v>
          </cell>
          <cell r="S7968">
            <v>41530</v>
          </cell>
          <cell r="T7968">
            <v>1919.25</v>
          </cell>
          <cell r="U7968">
            <v>1919.5123333333338</v>
          </cell>
          <cell r="V7968">
            <v>1869.0989041095895</v>
          </cell>
        </row>
        <row r="7969">
          <cell r="B7969">
            <v>35602</v>
          </cell>
          <cell r="C7969">
            <v>1</v>
          </cell>
          <cell r="D7969">
            <v>1</v>
          </cell>
          <cell r="Q7969">
            <v>2013</v>
          </cell>
          <cell r="R7969" t="str">
            <v>20139</v>
          </cell>
          <cell r="S7969">
            <v>41531</v>
          </cell>
          <cell r="T7969">
            <v>1919.54</v>
          </cell>
          <cell r="U7969">
            <v>1919.5123333333338</v>
          </cell>
          <cell r="V7969">
            <v>1869.0989041095895</v>
          </cell>
        </row>
        <row r="7970">
          <cell r="B7970">
            <v>35603</v>
          </cell>
          <cell r="C7970">
            <v>1</v>
          </cell>
          <cell r="D7970">
            <v>1</v>
          </cell>
          <cell r="Q7970">
            <v>2013</v>
          </cell>
          <cell r="R7970" t="str">
            <v>20139</v>
          </cell>
          <cell r="S7970">
            <v>41532</v>
          </cell>
          <cell r="T7970">
            <v>1919.54</v>
          </cell>
          <cell r="U7970">
            <v>1919.5123333333338</v>
          </cell>
          <cell r="V7970">
            <v>1869.0989041095895</v>
          </cell>
        </row>
        <row r="7971">
          <cell r="B7971">
            <v>35604</v>
          </cell>
          <cell r="C7971">
            <v>1</v>
          </cell>
          <cell r="D7971">
            <v>1</v>
          </cell>
          <cell r="Q7971">
            <v>2013</v>
          </cell>
          <cell r="R7971" t="str">
            <v>20139</v>
          </cell>
          <cell r="S7971">
            <v>41533</v>
          </cell>
          <cell r="T7971">
            <v>1919.54</v>
          </cell>
          <cell r="U7971">
            <v>1919.5123333333338</v>
          </cell>
          <cell r="V7971">
            <v>1869.0989041095895</v>
          </cell>
        </row>
        <row r="7972">
          <cell r="B7972">
            <v>35605</v>
          </cell>
          <cell r="C7972">
            <v>1</v>
          </cell>
          <cell r="D7972">
            <v>1</v>
          </cell>
          <cell r="Q7972">
            <v>2013</v>
          </cell>
          <cell r="R7972" t="str">
            <v>20139</v>
          </cell>
          <cell r="S7972">
            <v>41534</v>
          </cell>
          <cell r="T7972">
            <v>1917.03</v>
          </cell>
          <cell r="U7972">
            <v>1919.5123333333338</v>
          </cell>
          <cell r="V7972">
            <v>1869.0989041095895</v>
          </cell>
        </row>
        <row r="7973">
          <cell r="B7973">
            <v>35606</v>
          </cell>
          <cell r="C7973">
            <v>1</v>
          </cell>
          <cell r="D7973">
            <v>1</v>
          </cell>
          <cell r="Q7973">
            <v>2013</v>
          </cell>
          <cell r="R7973" t="str">
            <v>20139</v>
          </cell>
          <cell r="S7973">
            <v>41535</v>
          </cell>
          <cell r="T7973">
            <v>1914.12</v>
          </cell>
          <cell r="U7973">
            <v>1919.5123333333338</v>
          </cell>
          <cell r="V7973">
            <v>1869.0989041095895</v>
          </cell>
        </row>
        <row r="7974">
          <cell r="B7974">
            <v>35607</v>
          </cell>
          <cell r="C7974">
            <v>1</v>
          </cell>
          <cell r="D7974">
            <v>1</v>
          </cell>
          <cell r="Q7974">
            <v>2013</v>
          </cell>
          <cell r="R7974" t="str">
            <v>20139</v>
          </cell>
          <cell r="S7974">
            <v>41536</v>
          </cell>
          <cell r="T7974">
            <v>1911.3</v>
          </cell>
          <cell r="U7974">
            <v>1919.5123333333338</v>
          </cell>
          <cell r="V7974">
            <v>1869.0989041095895</v>
          </cell>
        </row>
        <row r="7975">
          <cell r="B7975">
            <v>35608</v>
          </cell>
          <cell r="C7975">
            <v>1</v>
          </cell>
          <cell r="D7975">
            <v>1</v>
          </cell>
          <cell r="Q7975">
            <v>2013</v>
          </cell>
          <cell r="R7975" t="str">
            <v>20139</v>
          </cell>
          <cell r="S7975">
            <v>41537</v>
          </cell>
          <cell r="T7975">
            <v>1887.3</v>
          </cell>
          <cell r="U7975">
            <v>1919.5123333333338</v>
          </cell>
          <cell r="V7975">
            <v>1869.0989041095895</v>
          </cell>
        </row>
        <row r="7976">
          <cell r="B7976">
            <v>35609</v>
          </cell>
          <cell r="C7976">
            <v>1</v>
          </cell>
          <cell r="D7976">
            <v>1</v>
          </cell>
          <cell r="Q7976">
            <v>2013</v>
          </cell>
          <cell r="R7976" t="str">
            <v>20139</v>
          </cell>
          <cell r="S7976">
            <v>41538</v>
          </cell>
          <cell r="T7976">
            <v>1889.12</v>
          </cell>
          <cell r="U7976">
            <v>1919.5123333333338</v>
          </cell>
          <cell r="V7976">
            <v>1869.0989041095895</v>
          </cell>
        </row>
        <row r="7977">
          <cell r="B7977">
            <v>35610</v>
          </cell>
          <cell r="C7977">
            <v>1</v>
          </cell>
          <cell r="D7977">
            <v>1</v>
          </cell>
          <cell r="Q7977">
            <v>2013</v>
          </cell>
          <cell r="R7977" t="str">
            <v>20139</v>
          </cell>
          <cell r="S7977">
            <v>41539</v>
          </cell>
          <cell r="T7977">
            <v>1889.12</v>
          </cell>
          <cell r="U7977">
            <v>1919.5123333333338</v>
          </cell>
          <cell r="V7977">
            <v>1869.0989041095895</v>
          </cell>
        </row>
        <row r="7978">
          <cell r="B7978">
            <v>35611</v>
          </cell>
          <cell r="C7978">
            <v>1</v>
          </cell>
          <cell r="D7978">
            <v>1</v>
          </cell>
          <cell r="Q7978">
            <v>2013</v>
          </cell>
          <cell r="R7978" t="str">
            <v>20139</v>
          </cell>
          <cell r="S7978">
            <v>41540</v>
          </cell>
          <cell r="T7978">
            <v>1889.12</v>
          </cell>
          <cell r="U7978">
            <v>1919.5123333333338</v>
          </cell>
          <cell r="V7978">
            <v>1869.0989041095895</v>
          </cell>
        </row>
        <row r="7979">
          <cell r="B7979">
            <v>35612</v>
          </cell>
          <cell r="C7979">
            <v>1</v>
          </cell>
          <cell r="D7979">
            <v>1</v>
          </cell>
          <cell r="Q7979">
            <v>2013</v>
          </cell>
          <cell r="R7979" t="str">
            <v>20139</v>
          </cell>
          <cell r="S7979">
            <v>41541</v>
          </cell>
          <cell r="T7979">
            <v>1892.89</v>
          </cell>
          <cell r="U7979">
            <v>1919.5123333333338</v>
          </cell>
          <cell r="V7979">
            <v>1869.0989041095895</v>
          </cell>
        </row>
        <row r="7980">
          <cell r="B7980">
            <v>35613</v>
          </cell>
          <cell r="C7980">
            <v>1</v>
          </cell>
          <cell r="D7980">
            <v>1</v>
          </cell>
          <cell r="Q7980">
            <v>2013</v>
          </cell>
          <cell r="R7980" t="str">
            <v>20139</v>
          </cell>
          <cell r="S7980">
            <v>41542</v>
          </cell>
          <cell r="T7980">
            <v>1888.14</v>
          </cell>
          <cell r="U7980">
            <v>1919.5123333333338</v>
          </cell>
          <cell r="V7980">
            <v>1869.0989041095895</v>
          </cell>
        </row>
        <row r="7981">
          <cell r="B7981">
            <v>35614</v>
          </cell>
          <cell r="C7981">
            <v>1</v>
          </cell>
          <cell r="D7981">
            <v>1</v>
          </cell>
          <cell r="Q7981">
            <v>2013</v>
          </cell>
          <cell r="R7981" t="str">
            <v>20139</v>
          </cell>
          <cell r="S7981">
            <v>41543</v>
          </cell>
          <cell r="T7981">
            <v>1893.42</v>
          </cell>
          <cell r="U7981">
            <v>1919.5123333333338</v>
          </cell>
          <cell r="V7981">
            <v>1869.0989041095895</v>
          </cell>
        </row>
        <row r="7982">
          <cell r="B7982">
            <v>35615</v>
          </cell>
          <cell r="C7982">
            <v>1</v>
          </cell>
          <cell r="D7982">
            <v>1</v>
          </cell>
          <cell r="Q7982">
            <v>2013</v>
          </cell>
          <cell r="R7982" t="str">
            <v>20139</v>
          </cell>
          <cell r="S7982">
            <v>41544</v>
          </cell>
          <cell r="T7982">
            <v>1899.1</v>
          </cell>
          <cell r="U7982">
            <v>1919.5123333333338</v>
          </cell>
          <cell r="V7982">
            <v>1869.0989041095895</v>
          </cell>
        </row>
        <row r="7983">
          <cell r="B7983">
            <v>35616</v>
          </cell>
          <cell r="C7983">
            <v>1</v>
          </cell>
          <cell r="D7983">
            <v>1</v>
          </cell>
          <cell r="Q7983">
            <v>2013</v>
          </cell>
          <cell r="R7983" t="str">
            <v>20139</v>
          </cell>
          <cell r="S7983">
            <v>41545</v>
          </cell>
          <cell r="T7983">
            <v>1914.65</v>
          </cell>
          <cell r="U7983">
            <v>1919.5123333333338</v>
          </cell>
          <cell r="V7983">
            <v>1869.0989041095895</v>
          </cell>
        </row>
        <row r="7984">
          <cell r="B7984">
            <v>35617</v>
          </cell>
          <cell r="C7984">
            <v>1</v>
          </cell>
          <cell r="D7984">
            <v>1</v>
          </cell>
          <cell r="Q7984">
            <v>2013</v>
          </cell>
          <cell r="R7984" t="str">
            <v>20139</v>
          </cell>
          <cell r="S7984">
            <v>41546</v>
          </cell>
          <cell r="T7984">
            <v>1914.65</v>
          </cell>
          <cell r="U7984">
            <v>1919.5123333333338</v>
          </cell>
          <cell r="V7984">
            <v>1869.0989041095895</v>
          </cell>
        </row>
        <row r="7985">
          <cell r="B7985">
            <v>35618</v>
          </cell>
          <cell r="C7985">
            <v>1</v>
          </cell>
          <cell r="D7985">
            <v>1</v>
          </cell>
          <cell r="Q7985">
            <v>2013</v>
          </cell>
          <cell r="R7985" t="str">
            <v>20139</v>
          </cell>
          <cell r="S7985">
            <v>41547</v>
          </cell>
          <cell r="T7985">
            <v>1914.65</v>
          </cell>
          <cell r="U7985">
            <v>1919.5123333333338</v>
          </cell>
          <cell r="V7985">
            <v>1869.0989041095895</v>
          </cell>
        </row>
        <row r="7986">
          <cell r="B7986">
            <v>35619</v>
          </cell>
          <cell r="C7986">
            <v>1</v>
          </cell>
          <cell r="D7986">
            <v>1</v>
          </cell>
          <cell r="Q7986">
            <v>2013</v>
          </cell>
          <cell r="R7986" t="str">
            <v>201310</v>
          </cell>
          <cell r="S7986">
            <v>41548</v>
          </cell>
          <cell r="T7986">
            <v>1908.29</v>
          </cell>
          <cell r="U7986">
            <v>1885.1312903225801</v>
          </cell>
          <cell r="V7986">
            <v>1869.0989041095895</v>
          </cell>
        </row>
        <row r="7987">
          <cell r="B7987">
            <v>35620</v>
          </cell>
          <cell r="C7987">
            <v>1</v>
          </cell>
          <cell r="D7987">
            <v>1</v>
          </cell>
          <cell r="Q7987">
            <v>2013</v>
          </cell>
          <cell r="R7987" t="str">
            <v>201310</v>
          </cell>
          <cell r="S7987">
            <v>41549</v>
          </cell>
          <cell r="T7987">
            <v>1893.77</v>
          </cell>
          <cell r="U7987">
            <v>1885.1312903225801</v>
          </cell>
          <cell r="V7987">
            <v>1869.0989041095895</v>
          </cell>
        </row>
        <row r="7988">
          <cell r="B7988">
            <v>35621</v>
          </cell>
          <cell r="C7988">
            <v>1</v>
          </cell>
          <cell r="D7988">
            <v>1</v>
          </cell>
          <cell r="Q7988">
            <v>2013</v>
          </cell>
          <cell r="R7988" t="str">
            <v>201310</v>
          </cell>
          <cell r="S7988">
            <v>41550</v>
          </cell>
          <cell r="T7988">
            <v>1884.97</v>
          </cell>
          <cell r="U7988">
            <v>1885.1312903225801</v>
          </cell>
          <cell r="V7988">
            <v>1869.0989041095895</v>
          </cell>
        </row>
        <row r="7989">
          <cell r="B7989">
            <v>35622</v>
          </cell>
          <cell r="C7989">
            <v>1</v>
          </cell>
          <cell r="D7989">
            <v>1</v>
          </cell>
          <cell r="Q7989">
            <v>2013</v>
          </cell>
          <cell r="R7989" t="str">
            <v>201310</v>
          </cell>
          <cell r="S7989">
            <v>41551</v>
          </cell>
          <cell r="T7989">
            <v>1889.95</v>
          </cell>
          <cell r="U7989">
            <v>1885.1312903225801</v>
          </cell>
          <cell r="V7989">
            <v>1869.0989041095895</v>
          </cell>
        </row>
        <row r="7990">
          <cell r="B7990">
            <v>35623</v>
          </cell>
          <cell r="C7990">
            <v>1</v>
          </cell>
          <cell r="D7990">
            <v>1</v>
          </cell>
          <cell r="Q7990">
            <v>2013</v>
          </cell>
          <cell r="R7990" t="str">
            <v>201310</v>
          </cell>
          <cell r="S7990">
            <v>41552</v>
          </cell>
          <cell r="T7990">
            <v>1886.78</v>
          </cell>
          <cell r="U7990">
            <v>1885.1312903225801</v>
          </cell>
          <cell r="V7990">
            <v>1869.0989041095895</v>
          </cell>
        </row>
        <row r="7991">
          <cell r="B7991">
            <v>35624</v>
          </cell>
          <cell r="C7991">
            <v>1</v>
          </cell>
          <cell r="D7991">
            <v>1</v>
          </cell>
          <cell r="Q7991">
            <v>2013</v>
          </cell>
          <cell r="R7991" t="str">
            <v>201310</v>
          </cell>
          <cell r="S7991">
            <v>41553</v>
          </cell>
          <cell r="T7991">
            <v>1886.78</v>
          </cell>
          <cell r="U7991">
            <v>1885.1312903225801</v>
          </cell>
          <cell r="V7991">
            <v>1869.0989041095895</v>
          </cell>
        </row>
        <row r="7992">
          <cell r="B7992">
            <v>35625</v>
          </cell>
          <cell r="C7992">
            <v>1</v>
          </cell>
          <cell r="D7992">
            <v>1</v>
          </cell>
          <cell r="Q7992">
            <v>2013</v>
          </cell>
          <cell r="R7992" t="str">
            <v>201310</v>
          </cell>
          <cell r="S7992">
            <v>41554</v>
          </cell>
          <cell r="T7992">
            <v>1886.78</v>
          </cell>
          <cell r="U7992">
            <v>1885.1312903225801</v>
          </cell>
          <cell r="V7992">
            <v>1869.0989041095895</v>
          </cell>
        </row>
        <row r="7993">
          <cell r="B7993">
            <v>35626</v>
          </cell>
          <cell r="C7993">
            <v>1</v>
          </cell>
          <cell r="D7993">
            <v>1</v>
          </cell>
          <cell r="Q7993">
            <v>2013</v>
          </cell>
          <cell r="R7993" t="str">
            <v>201310</v>
          </cell>
          <cell r="S7993">
            <v>41555</v>
          </cell>
          <cell r="T7993">
            <v>1885.19</v>
          </cell>
          <cell r="U7993">
            <v>1885.1312903225801</v>
          </cell>
          <cell r="V7993">
            <v>1869.0989041095895</v>
          </cell>
        </row>
        <row r="7994">
          <cell r="B7994">
            <v>35627</v>
          </cell>
          <cell r="C7994">
            <v>1</v>
          </cell>
          <cell r="D7994">
            <v>1</v>
          </cell>
          <cell r="Q7994">
            <v>2013</v>
          </cell>
          <cell r="R7994" t="str">
            <v>201310</v>
          </cell>
          <cell r="S7994">
            <v>41556</v>
          </cell>
          <cell r="T7994">
            <v>1889.17</v>
          </cell>
          <cell r="U7994">
            <v>1885.1312903225801</v>
          </cell>
          <cell r="V7994">
            <v>1869.0989041095895</v>
          </cell>
        </row>
        <row r="7995">
          <cell r="B7995">
            <v>35628</v>
          </cell>
          <cell r="C7995">
            <v>1</v>
          </cell>
          <cell r="D7995">
            <v>1</v>
          </cell>
          <cell r="Q7995">
            <v>2013</v>
          </cell>
          <cell r="R7995" t="str">
            <v>201310</v>
          </cell>
          <cell r="S7995">
            <v>41557</v>
          </cell>
          <cell r="T7995">
            <v>1894.06</v>
          </cell>
          <cell r="U7995">
            <v>1885.1312903225801</v>
          </cell>
          <cell r="V7995">
            <v>1869.0989041095895</v>
          </cell>
        </row>
        <row r="7996">
          <cell r="B7996">
            <v>35629</v>
          </cell>
          <cell r="C7996">
            <v>1</v>
          </cell>
          <cell r="D7996">
            <v>1</v>
          </cell>
          <cell r="Q7996">
            <v>2013</v>
          </cell>
          <cell r="R7996" t="str">
            <v>201310</v>
          </cell>
          <cell r="S7996">
            <v>41558</v>
          </cell>
          <cell r="T7996">
            <v>1885.84</v>
          </cell>
          <cell r="U7996">
            <v>1885.1312903225801</v>
          </cell>
          <cell r="V7996">
            <v>1869.0989041095895</v>
          </cell>
        </row>
        <row r="7997">
          <cell r="B7997">
            <v>35630</v>
          </cell>
          <cell r="C7997">
            <v>1</v>
          </cell>
          <cell r="D7997">
            <v>1</v>
          </cell>
          <cell r="Q7997">
            <v>2013</v>
          </cell>
          <cell r="R7997" t="str">
            <v>201310</v>
          </cell>
          <cell r="S7997">
            <v>41559</v>
          </cell>
          <cell r="T7997">
            <v>1883.65</v>
          </cell>
          <cell r="U7997">
            <v>1885.1312903225801</v>
          </cell>
          <cell r="V7997">
            <v>1869.0989041095895</v>
          </cell>
        </row>
        <row r="7998">
          <cell r="B7998">
            <v>35631</v>
          </cell>
          <cell r="C7998">
            <v>1</v>
          </cell>
          <cell r="D7998">
            <v>1</v>
          </cell>
          <cell r="Q7998">
            <v>2013</v>
          </cell>
          <cell r="R7998" t="str">
            <v>201310</v>
          </cell>
          <cell r="S7998">
            <v>41560</v>
          </cell>
          <cell r="T7998">
            <v>1883.65</v>
          </cell>
          <cell r="U7998">
            <v>1885.1312903225801</v>
          </cell>
          <cell r="V7998">
            <v>1869.0989041095895</v>
          </cell>
        </row>
        <row r="7999">
          <cell r="B7999">
            <v>35632</v>
          </cell>
          <cell r="C7999">
            <v>1</v>
          </cell>
          <cell r="D7999">
            <v>1</v>
          </cell>
          <cell r="Q7999">
            <v>2013</v>
          </cell>
          <cell r="R7999" t="str">
            <v>201310</v>
          </cell>
          <cell r="S7999">
            <v>41561</v>
          </cell>
          <cell r="T7999">
            <v>1883.65</v>
          </cell>
          <cell r="U7999">
            <v>1885.1312903225801</v>
          </cell>
          <cell r="V7999">
            <v>1869.0989041095895</v>
          </cell>
        </row>
        <row r="8000">
          <cell r="B8000">
            <v>35633</v>
          </cell>
          <cell r="C8000">
            <v>1</v>
          </cell>
          <cell r="D8000">
            <v>1</v>
          </cell>
          <cell r="Q8000">
            <v>2013</v>
          </cell>
          <cell r="R8000" t="str">
            <v>201310</v>
          </cell>
          <cell r="S8000">
            <v>41562</v>
          </cell>
          <cell r="T8000">
            <v>1883.65</v>
          </cell>
          <cell r="U8000">
            <v>1885.1312903225801</v>
          </cell>
          <cell r="V8000">
            <v>1869.0989041095895</v>
          </cell>
        </row>
        <row r="8001">
          <cell r="B8001">
            <v>35634</v>
          </cell>
          <cell r="C8001">
            <v>1</v>
          </cell>
          <cell r="D8001">
            <v>1</v>
          </cell>
          <cell r="Q8001">
            <v>2013</v>
          </cell>
          <cell r="R8001" t="str">
            <v>201310</v>
          </cell>
          <cell r="S8001">
            <v>41563</v>
          </cell>
          <cell r="T8001">
            <v>1883.7</v>
          </cell>
          <cell r="U8001">
            <v>1885.1312903225801</v>
          </cell>
          <cell r="V8001">
            <v>1869.0989041095895</v>
          </cell>
        </row>
        <row r="8002">
          <cell r="B8002">
            <v>35635</v>
          </cell>
          <cell r="C8002">
            <v>1</v>
          </cell>
          <cell r="D8002">
            <v>1</v>
          </cell>
          <cell r="Q8002">
            <v>2013</v>
          </cell>
          <cell r="R8002" t="str">
            <v>201310</v>
          </cell>
          <cell r="S8002">
            <v>41564</v>
          </cell>
          <cell r="T8002">
            <v>1880.91</v>
          </cell>
          <cell r="U8002">
            <v>1885.1312903225801</v>
          </cell>
          <cell r="V8002">
            <v>1869.0989041095895</v>
          </cell>
        </row>
        <row r="8003">
          <cell r="B8003">
            <v>35636</v>
          </cell>
          <cell r="C8003">
            <v>1</v>
          </cell>
          <cell r="D8003">
            <v>1</v>
          </cell>
          <cell r="Q8003">
            <v>2013</v>
          </cell>
          <cell r="R8003" t="str">
            <v>201310</v>
          </cell>
          <cell r="S8003">
            <v>41565</v>
          </cell>
          <cell r="T8003">
            <v>1879.48</v>
          </cell>
          <cell r="U8003">
            <v>1885.1312903225801</v>
          </cell>
          <cell r="V8003">
            <v>1869.0989041095895</v>
          </cell>
        </row>
        <row r="8004">
          <cell r="B8004">
            <v>35637</v>
          </cell>
          <cell r="C8004">
            <v>1</v>
          </cell>
          <cell r="D8004">
            <v>1</v>
          </cell>
          <cell r="Q8004">
            <v>2013</v>
          </cell>
          <cell r="R8004" t="str">
            <v>201310</v>
          </cell>
          <cell r="S8004">
            <v>41566</v>
          </cell>
          <cell r="T8004">
            <v>1879.88</v>
          </cell>
          <cell r="U8004">
            <v>1885.1312903225801</v>
          </cell>
          <cell r="V8004">
            <v>1869.0989041095895</v>
          </cell>
        </row>
        <row r="8005">
          <cell r="B8005">
            <v>35638</v>
          </cell>
          <cell r="C8005">
            <v>1</v>
          </cell>
          <cell r="D8005">
            <v>1</v>
          </cell>
          <cell r="Q8005">
            <v>2013</v>
          </cell>
          <cell r="R8005" t="str">
            <v>201310</v>
          </cell>
          <cell r="S8005">
            <v>41567</v>
          </cell>
          <cell r="T8005">
            <v>1879.88</v>
          </cell>
          <cell r="U8005">
            <v>1885.1312903225801</v>
          </cell>
          <cell r="V8005">
            <v>1869.0989041095895</v>
          </cell>
        </row>
        <row r="8006">
          <cell r="B8006">
            <v>35639</v>
          </cell>
          <cell r="C8006">
            <v>1</v>
          </cell>
          <cell r="D8006">
            <v>1</v>
          </cell>
          <cell r="Q8006">
            <v>2013</v>
          </cell>
          <cell r="R8006" t="str">
            <v>201310</v>
          </cell>
          <cell r="S8006">
            <v>41568</v>
          </cell>
          <cell r="T8006">
            <v>1879.88</v>
          </cell>
          <cell r="U8006">
            <v>1885.1312903225801</v>
          </cell>
          <cell r="V8006">
            <v>1869.0989041095895</v>
          </cell>
        </row>
        <row r="8007">
          <cell r="B8007">
            <v>35640</v>
          </cell>
          <cell r="C8007">
            <v>1</v>
          </cell>
          <cell r="D8007">
            <v>1</v>
          </cell>
          <cell r="Q8007">
            <v>2013</v>
          </cell>
          <cell r="R8007" t="str">
            <v>201310</v>
          </cell>
          <cell r="S8007">
            <v>41569</v>
          </cell>
          <cell r="T8007">
            <v>1885.52</v>
          </cell>
          <cell r="U8007">
            <v>1885.1312903225801</v>
          </cell>
          <cell r="V8007">
            <v>1869.0989041095895</v>
          </cell>
        </row>
        <row r="8008">
          <cell r="B8008">
            <v>35641</v>
          </cell>
          <cell r="C8008">
            <v>1</v>
          </cell>
          <cell r="D8008">
            <v>1</v>
          </cell>
          <cell r="Q8008">
            <v>2013</v>
          </cell>
          <cell r="R8008" t="str">
            <v>201310</v>
          </cell>
          <cell r="S8008">
            <v>41570</v>
          </cell>
          <cell r="T8008">
            <v>1879.46</v>
          </cell>
          <cell r="U8008">
            <v>1885.1312903225801</v>
          </cell>
          <cell r="V8008">
            <v>1869.0989041095895</v>
          </cell>
        </row>
        <row r="8009">
          <cell r="B8009">
            <v>35642</v>
          </cell>
          <cell r="C8009">
            <v>1</v>
          </cell>
          <cell r="D8009">
            <v>1</v>
          </cell>
          <cell r="Q8009">
            <v>2013</v>
          </cell>
          <cell r="R8009" t="str">
            <v>201310</v>
          </cell>
          <cell r="S8009">
            <v>41571</v>
          </cell>
          <cell r="T8009">
            <v>1883.14</v>
          </cell>
          <cell r="U8009">
            <v>1885.1312903225801</v>
          </cell>
          <cell r="V8009">
            <v>1869.0989041095895</v>
          </cell>
        </row>
        <row r="8010">
          <cell r="B8010">
            <v>35643</v>
          </cell>
          <cell r="C8010">
            <v>1</v>
          </cell>
          <cell r="D8010">
            <v>1</v>
          </cell>
          <cell r="Q8010">
            <v>2013</v>
          </cell>
          <cell r="R8010" t="str">
            <v>201310</v>
          </cell>
          <cell r="S8010">
            <v>41572</v>
          </cell>
          <cell r="T8010">
            <v>1882.11</v>
          </cell>
          <cell r="U8010">
            <v>1885.1312903225801</v>
          </cell>
          <cell r="V8010">
            <v>1869.0989041095895</v>
          </cell>
        </row>
        <row r="8011">
          <cell r="B8011">
            <v>35644</v>
          </cell>
          <cell r="C8011">
            <v>1</v>
          </cell>
          <cell r="D8011">
            <v>1</v>
          </cell>
          <cell r="Q8011">
            <v>2013</v>
          </cell>
          <cell r="R8011" t="str">
            <v>201310</v>
          </cell>
          <cell r="S8011">
            <v>41573</v>
          </cell>
          <cell r="T8011">
            <v>1882.34</v>
          </cell>
          <cell r="U8011">
            <v>1885.1312903225801</v>
          </cell>
          <cell r="V8011">
            <v>1869.0989041095895</v>
          </cell>
        </row>
        <row r="8012">
          <cell r="B8012">
            <v>35645</v>
          </cell>
          <cell r="C8012">
            <v>1</v>
          </cell>
          <cell r="D8012">
            <v>1</v>
          </cell>
          <cell r="Q8012">
            <v>2013</v>
          </cell>
          <cell r="R8012" t="str">
            <v>201310</v>
          </cell>
          <cell r="S8012">
            <v>41574</v>
          </cell>
          <cell r="T8012">
            <v>1882.34</v>
          </cell>
          <cell r="U8012">
            <v>1885.1312903225801</v>
          </cell>
          <cell r="V8012">
            <v>1869.0989041095895</v>
          </cell>
        </row>
        <row r="8013">
          <cell r="B8013">
            <v>35646</v>
          </cell>
          <cell r="C8013">
            <v>1</v>
          </cell>
          <cell r="D8013">
            <v>1</v>
          </cell>
          <cell r="Q8013">
            <v>2013</v>
          </cell>
          <cell r="R8013" t="str">
            <v>201310</v>
          </cell>
          <cell r="S8013">
            <v>41575</v>
          </cell>
          <cell r="T8013">
            <v>1882.34</v>
          </cell>
          <cell r="U8013">
            <v>1885.1312903225801</v>
          </cell>
          <cell r="V8013">
            <v>1869.0989041095895</v>
          </cell>
        </row>
        <row r="8014">
          <cell r="B8014">
            <v>35647</v>
          </cell>
          <cell r="C8014">
            <v>1</v>
          </cell>
          <cell r="D8014">
            <v>1</v>
          </cell>
          <cell r="Q8014">
            <v>2013</v>
          </cell>
          <cell r="R8014" t="str">
            <v>201310</v>
          </cell>
          <cell r="S8014">
            <v>41576</v>
          </cell>
          <cell r="T8014">
            <v>1884.43</v>
          </cell>
          <cell r="U8014">
            <v>1885.1312903225801</v>
          </cell>
          <cell r="V8014">
            <v>1869.0989041095895</v>
          </cell>
        </row>
        <row r="8015">
          <cell r="B8015">
            <v>35648</v>
          </cell>
          <cell r="C8015">
            <v>1</v>
          </cell>
          <cell r="D8015">
            <v>1</v>
          </cell>
          <cell r="Q8015">
            <v>2013</v>
          </cell>
          <cell r="R8015" t="str">
            <v>201310</v>
          </cell>
          <cell r="S8015">
            <v>41577</v>
          </cell>
          <cell r="T8015">
            <v>1883.42</v>
          </cell>
          <cell r="U8015">
            <v>1885.1312903225801</v>
          </cell>
          <cell r="V8015">
            <v>1869.0989041095895</v>
          </cell>
        </row>
        <row r="8016">
          <cell r="B8016">
            <v>35649</v>
          </cell>
          <cell r="C8016">
            <v>1</v>
          </cell>
          <cell r="D8016">
            <v>1</v>
          </cell>
          <cell r="Q8016">
            <v>2013</v>
          </cell>
          <cell r="R8016" t="str">
            <v>201310</v>
          </cell>
          <cell r="S8016">
            <v>41578</v>
          </cell>
          <cell r="T8016">
            <v>1884.06</v>
          </cell>
          <cell r="U8016">
            <v>1885.1312903225801</v>
          </cell>
          <cell r="V8016">
            <v>1869.0989041095895</v>
          </cell>
        </row>
        <row r="8017">
          <cell r="B8017">
            <v>35650</v>
          </cell>
          <cell r="C8017">
            <v>1</v>
          </cell>
          <cell r="D8017">
            <v>1</v>
          </cell>
          <cell r="Q8017">
            <v>2013</v>
          </cell>
          <cell r="R8017" t="str">
            <v>201311</v>
          </cell>
          <cell r="S8017">
            <v>41579</v>
          </cell>
          <cell r="T8017">
            <v>1889.16</v>
          </cell>
          <cell r="U8017">
            <v>1921.7529999999997</v>
          </cell>
          <cell r="V8017">
            <v>1869.0989041095895</v>
          </cell>
        </row>
        <row r="8018">
          <cell r="B8018">
            <v>35651</v>
          </cell>
          <cell r="C8018">
            <v>1</v>
          </cell>
          <cell r="D8018">
            <v>1</v>
          </cell>
          <cell r="Q8018">
            <v>2013</v>
          </cell>
          <cell r="R8018" t="str">
            <v>201311</v>
          </cell>
          <cell r="S8018">
            <v>41580</v>
          </cell>
          <cell r="T8018">
            <v>1901.22</v>
          </cell>
          <cell r="U8018">
            <v>1921.7529999999997</v>
          </cell>
          <cell r="V8018">
            <v>1869.0989041095895</v>
          </cell>
        </row>
        <row r="8019">
          <cell r="B8019">
            <v>35652</v>
          </cell>
          <cell r="C8019">
            <v>1</v>
          </cell>
          <cell r="D8019">
            <v>1</v>
          </cell>
          <cell r="Q8019">
            <v>2013</v>
          </cell>
          <cell r="R8019" t="str">
            <v>201311</v>
          </cell>
          <cell r="S8019">
            <v>41581</v>
          </cell>
          <cell r="T8019">
            <v>1901.22</v>
          </cell>
          <cell r="U8019">
            <v>1921.7529999999997</v>
          </cell>
          <cell r="V8019">
            <v>1869.0989041095895</v>
          </cell>
        </row>
        <row r="8020">
          <cell r="B8020">
            <v>35653</v>
          </cell>
          <cell r="C8020">
            <v>1</v>
          </cell>
          <cell r="D8020">
            <v>1</v>
          </cell>
          <cell r="Q8020">
            <v>2013</v>
          </cell>
          <cell r="R8020" t="str">
            <v>201311</v>
          </cell>
          <cell r="S8020">
            <v>41582</v>
          </cell>
          <cell r="T8020">
            <v>1901.22</v>
          </cell>
          <cell r="U8020">
            <v>1921.7529999999997</v>
          </cell>
          <cell r="V8020">
            <v>1869.0989041095895</v>
          </cell>
        </row>
        <row r="8021">
          <cell r="B8021">
            <v>35654</v>
          </cell>
          <cell r="C8021">
            <v>1</v>
          </cell>
          <cell r="D8021">
            <v>1</v>
          </cell>
          <cell r="Q8021">
            <v>2013</v>
          </cell>
          <cell r="R8021" t="str">
            <v>201311</v>
          </cell>
          <cell r="S8021">
            <v>41583</v>
          </cell>
          <cell r="T8021">
            <v>1901.22</v>
          </cell>
          <cell r="U8021">
            <v>1921.7529999999997</v>
          </cell>
          <cell r="V8021">
            <v>1869.0989041095895</v>
          </cell>
        </row>
        <row r="8022">
          <cell r="B8022">
            <v>35655</v>
          </cell>
          <cell r="C8022">
            <v>1</v>
          </cell>
          <cell r="D8022">
            <v>1</v>
          </cell>
          <cell r="Q8022">
            <v>2013</v>
          </cell>
          <cell r="R8022" t="str">
            <v>201311</v>
          </cell>
          <cell r="S8022">
            <v>41584</v>
          </cell>
          <cell r="T8022">
            <v>1916.22</v>
          </cell>
          <cell r="U8022">
            <v>1921.7529999999997</v>
          </cell>
          <cell r="V8022">
            <v>1869.0989041095895</v>
          </cell>
        </row>
        <row r="8023">
          <cell r="B8023">
            <v>35656</v>
          </cell>
          <cell r="C8023">
            <v>1</v>
          </cell>
          <cell r="D8023">
            <v>1</v>
          </cell>
          <cell r="Q8023">
            <v>2013</v>
          </cell>
          <cell r="R8023" t="str">
            <v>201311</v>
          </cell>
          <cell r="S8023">
            <v>41585</v>
          </cell>
          <cell r="T8023">
            <v>1916.8</v>
          </cell>
          <cell r="U8023">
            <v>1921.7529999999997</v>
          </cell>
          <cell r="V8023">
            <v>1869.0989041095895</v>
          </cell>
        </row>
        <row r="8024">
          <cell r="B8024">
            <v>35657</v>
          </cell>
          <cell r="C8024">
            <v>1</v>
          </cell>
          <cell r="D8024">
            <v>1</v>
          </cell>
          <cell r="Q8024">
            <v>2013</v>
          </cell>
          <cell r="R8024" t="str">
            <v>201311</v>
          </cell>
          <cell r="S8024">
            <v>41586</v>
          </cell>
          <cell r="T8024">
            <v>1924.87</v>
          </cell>
          <cell r="U8024">
            <v>1921.7529999999997</v>
          </cell>
          <cell r="V8024">
            <v>1869.0989041095895</v>
          </cell>
        </row>
        <row r="8025">
          <cell r="B8025">
            <v>35658</v>
          </cell>
          <cell r="C8025">
            <v>1</v>
          </cell>
          <cell r="D8025">
            <v>1</v>
          </cell>
          <cell r="Q8025">
            <v>2013</v>
          </cell>
          <cell r="R8025" t="str">
            <v>201311</v>
          </cell>
          <cell r="S8025">
            <v>41587</v>
          </cell>
          <cell r="T8025">
            <v>1932.77</v>
          </cell>
          <cell r="U8025">
            <v>1921.7529999999997</v>
          </cell>
          <cell r="V8025">
            <v>1869.0989041095895</v>
          </cell>
        </row>
        <row r="8026">
          <cell r="B8026">
            <v>35659</v>
          </cell>
          <cell r="C8026">
            <v>1</v>
          </cell>
          <cell r="D8026">
            <v>1</v>
          </cell>
          <cell r="Q8026">
            <v>2013</v>
          </cell>
          <cell r="R8026" t="str">
            <v>201311</v>
          </cell>
          <cell r="S8026">
            <v>41588</v>
          </cell>
          <cell r="T8026">
            <v>1932.77</v>
          </cell>
          <cell r="U8026">
            <v>1921.7529999999997</v>
          </cell>
          <cell r="V8026">
            <v>1869.0989041095895</v>
          </cell>
        </row>
        <row r="8027">
          <cell r="B8027">
            <v>35660</v>
          </cell>
          <cell r="C8027">
            <v>1</v>
          </cell>
          <cell r="D8027">
            <v>1</v>
          </cell>
          <cell r="Q8027">
            <v>2013</v>
          </cell>
          <cell r="R8027" t="str">
            <v>201311</v>
          </cell>
          <cell r="S8027">
            <v>41589</v>
          </cell>
          <cell r="T8027">
            <v>1932.77</v>
          </cell>
          <cell r="U8027">
            <v>1921.7529999999997</v>
          </cell>
          <cell r="V8027">
            <v>1869.0989041095895</v>
          </cell>
        </row>
        <row r="8028">
          <cell r="B8028">
            <v>35661</v>
          </cell>
          <cell r="C8028">
            <v>1</v>
          </cell>
          <cell r="D8028">
            <v>1</v>
          </cell>
          <cell r="Q8028">
            <v>2013</v>
          </cell>
          <cell r="R8028" t="str">
            <v>201311</v>
          </cell>
          <cell r="S8028">
            <v>41590</v>
          </cell>
          <cell r="T8028">
            <v>1932.77</v>
          </cell>
          <cell r="U8028">
            <v>1921.7529999999997</v>
          </cell>
          <cell r="V8028">
            <v>1869.0989041095895</v>
          </cell>
        </row>
        <row r="8029">
          <cell r="B8029">
            <v>35662</v>
          </cell>
          <cell r="C8029">
            <v>1</v>
          </cell>
          <cell r="D8029">
            <v>1</v>
          </cell>
          <cell r="Q8029">
            <v>2013</v>
          </cell>
          <cell r="R8029" t="str">
            <v>201311</v>
          </cell>
          <cell r="S8029">
            <v>41591</v>
          </cell>
          <cell r="T8029">
            <v>1928.96</v>
          </cell>
          <cell r="U8029">
            <v>1921.7529999999997</v>
          </cell>
          <cell r="V8029">
            <v>1869.0989041095895</v>
          </cell>
        </row>
        <row r="8030">
          <cell r="B8030">
            <v>35663</v>
          </cell>
          <cell r="C8030">
            <v>1</v>
          </cell>
          <cell r="D8030">
            <v>1</v>
          </cell>
          <cell r="Q8030">
            <v>2013</v>
          </cell>
          <cell r="R8030" t="str">
            <v>201311</v>
          </cell>
          <cell r="S8030">
            <v>41592</v>
          </cell>
          <cell r="T8030">
            <v>1932.03</v>
          </cell>
          <cell r="U8030">
            <v>1921.7529999999997</v>
          </cell>
          <cell r="V8030">
            <v>1869.0989041095895</v>
          </cell>
        </row>
        <row r="8031">
          <cell r="B8031">
            <v>35664</v>
          </cell>
          <cell r="C8031">
            <v>1</v>
          </cell>
          <cell r="D8031">
            <v>1</v>
          </cell>
          <cell r="Q8031">
            <v>2013</v>
          </cell>
          <cell r="R8031" t="str">
            <v>201311</v>
          </cell>
          <cell r="S8031">
            <v>41593</v>
          </cell>
          <cell r="T8031">
            <v>1929.24</v>
          </cell>
          <cell r="U8031">
            <v>1921.7529999999997</v>
          </cell>
          <cell r="V8031">
            <v>1869.0989041095895</v>
          </cell>
        </row>
        <row r="8032">
          <cell r="B8032">
            <v>35665</v>
          </cell>
          <cell r="C8032">
            <v>1</v>
          </cell>
          <cell r="D8032">
            <v>1</v>
          </cell>
          <cell r="Q8032">
            <v>2013</v>
          </cell>
          <cell r="R8032" t="str">
            <v>201311</v>
          </cell>
          <cell r="S8032">
            <v>41594</v>
          </cell>
          <cell r="T8032">
            <v>1919.89</v>
          </cell>
          <cell r="U8032">
            <v>1921.7529999999997</v>
          </cell>
          <cell r="V8032">
            <v>1869.0989041095895</v>
          </cell>
        </row>
        <row r="8033">
          <cell r="B8033">
            <v>35666</v>
          </cell>
          <cell r="C8033">
            <v>1</v>
          </cell>
          <cell r="D8033">
            <v>1</v>
          </cell>
          <cell r="Q8033">
            <v>2013</v>
          </cell>
          <cell r="R8033" t="str">
            <v>201311</v>
          </cell>
          <cell r="S8033">
            <v>41595</v>
          </cell>
          <cell r="T8033">
            <v>1919.89</v>
          </cell>
          <cell r="U8033">
            <v>1921.7529999999997</v>
          </cell>
          <cell r="V8033">
            <v>1869.0989041095895</v>
          </cell>
        </row>
        <row r="8034">
          <cell r="B8034">
            <v>35667</v>
          </cell>
          <cell r="C8034">
            <v>1</v>
          </cell>
          <cell r="D8034">
            <v>1</v>
          </cell>
          <cell r="Q8034">
            <v>2013</v>
          </cell>
          <cell r="R8034" t="str">
            <v>201311</v>
          </cell>
          <cell r="S8034">
            <v>41596</v>
          </cell>
          <cell r="T8034">
            <v>1919.89</v>
          </cell>
          <cell r="U8034">
            <v>1921.7529999999997</v>
          </cell>
          <cell r="V8034">
            <v>1869.0989041095895</v>
          </cell>
        </row>
        <row r="8035">
          <cell r="B8035">
            <v>35668</v>
          </cell>
          <cell r="C8035">
            <v>1</v>
          </cell>
          <cell r="D8035">
            <v>1</v>
          </cell>
          <cell r="Q8035">
            <v>2013</v>
          </cell>
          <cell r="R8035" t="str">
            <v>201311</v>
          </cell>
          <cell r="S8035">
            <v>41597</v>
          </cell>
          <cell r="T8035">
            <v>1915.37</v>
          </cell>
          <cell r="U8035">
            <v>1921.7529999999997</v>
          </cell>
          <cell r="V8035">
            <v>1869.0989041095895</v>
          </cell>
        </row>
        <row r="8036">
          <cell r="B8036">
            <v>35669</v>
          </cell>
          <cell r="C8036">
            <v>1</v>
          </cell>
          <cell r="D8036">
            <v>1</v>
          </cell>
          <cell r="Q8036">
            <v>2013</v>
          </cell>
          <cell r="R8036" t="str">
            <v>201311</v>
          </cell>
          <cell r="S8036">
            <v>41598</v>
          </cell>
          <cell r="T8036">
            <v>1919.2</v>
          </cell>
          <cell r="U8036">
            <v>1921.7529999999997</v>
          </cell>
          <cell r="V8036">
            <v>1869.0989041095895</v>
          </cell>
        </row>
        <row r="8037">
          <cell r="B8037">
            <v>35670</v>
          </cell>
          <cell r="C8037">
            <v>1</v>
          </cell>
          <cell r="D8037">
            <v>1</v>
          </cell>
          <cell r="Q8037">
            <v>2013</v>
          </cell>
          <cell r="R8037" t="str">
            <v>201311</v>
          </cell>
          <cell r="S8037">
            <v>41599</v>
          </cell>
          <cell r="T8037">
            <v>1923.19</v>
          </cell>
          <cell r="U8037">
            <v>1921.7529999999997</v>
          </cell>
          <cell r="V8037">
            <v>1869.0989041095895</v>
          </cell>
        </row>
        <row r="8038">
          <cell r="B8038">
            <v>35671</v>
          </cell>
          <cell r="C8038">
            <v>1</v>
          </cell>
          <cell r="D8038">
            <v>1</v>
          </cell>
          <cell r="Q8038">
            <v>2013</v>
          </cell>
          <cell r="R8038" t="str">
            <v>201311</v>
          </cell>
          <cell r="S8038">
            <v>41600</v>
          </cell>
          <cell r="T8038">
            <v>1932.42</v>
          </cell>
          <cell r="U8038">
            <v>1921.7529999999997</v>
          </cell>
          <cell r="V8038">
            <v>1869.0989041095895</v>
          </cell>
        </row>
        <row r="8039">
          <cell r="B8039">
            <v>35672</v>
          </cell>
          <cell r="C8039">
            <v>1</v>
          </cell>
          <cell r="D8039">
            <v>1</v>
          </cell>
          <cell r="Q8039">
            <v>2013</v>
          </cell>
          <cell r="R8039" t="str">
            <v>201311</v>
          </cell>
          <cell r="S8039">
            <v>41601</v>
          </cell>
          <cell r="T8039">
            <v>1929.13</v>
          </cell>
          <cell r="U8039">
            <v>1921.7529999999997</v>
          </cell>
          <cell r="V8039">
            <v>1869.0989041095895</v>
          </cell>
        </row>
        <row r="8040">
          <cell r="B8040">
            <v>35673</v>
          </cell>
          <cell r="C8040">
            <v>1</v>
          </cell>
          <cell r="D8040">
            <v>1</v>
          </cell>
          <cell r="Q8040">
            <v>2013</v>
          </cell>
          <cell r="R8040" t="str">
            <v>201311</v>
          </cell>
          <cell r="S8040">
            <v>41602</v>
          </cell>
          <cell r="T8040">
            <v>1929.13</v>
          </cell>
          <cell r="U8040">
            <v>1921.7529999999997</v>
          </cell>
          <cell r="V8040">
            <v>1869.0989041095895</v>
          </cell>
        </row>
        <row r="8041">
          <cell r="B8041">
            <v>35674</v>
          </cell>
          <cell r="C8041">
            <v>1</v>
          </cell>
          <cell r="D8041">
            <v>1</v>
          </cell>
          <cell r="Q8041">
            <v>2013</v>
          </cell>
          <cell r="R8041" t="str">
            <v>201311</v>
          </cell>
          <cell r="S8041">
            <v>41603</v>
          </cell>
          <cell r="T8041">
            <v>1929.13</v>
          </cell>
          <cell r="U8041">
            <v>1921.7529999999997</v>
          </cell>
          <cell r="V8041">
            <v>1869.0989041095895</v>
          </cell>
        </row>
        <row r="8042">
          <cell r="B8042">
            <v>35675</v>
          </cell>
          <cell r="C8042">
            <v>1</v>
          </cell>
          <cell r="D8042">
            <v>1</v>
          </cell>
          <cell r="Q8042">
            <v>2013</v>
          </cell>
          <cell r="R8042" t="str">
            <v>201311</v>
          </cell>
          <cell r="S8042">
            <v>41604</v>
          </cell>
          <cell r="T8042">
            <v>1926.99</v>
          </cell>
          <cell r="U8042">
            <v>1921.7529999999997</v>
          </cell>
          <cell r="V8042">
            <v>1869.0989041095895</v>
          </cell>
        </row>
        <row r="8043">
          <cell r="B8043">
            <v>35676</v>
          </cell>
          <cell r="C8043">
            <v>1</v>
          </cell>
          <cell r="D8043">
            <v>1</v>
          </cell>
          <cell r="Q8043">
            <v>2013</v>
          </cell>
          <cell r="R8043" t="str">
            <v>201311</v>
          </cell>
          <cell r="S8043">
            <v>41605</v>
          </cell>
          <cell r="T8043">
            <v>1926.74</v>
          </cell>
          <cell r="U8043">
            <v>1921.7529999999997</v>
          </cell>
          <cell r="V8043">
            <v>1869.0989041095895</v>
          </cell>
        </row>
        <row r="8044">
          <cell r="B8044">
            <v>35677</v>
          </cell>
          <cell r="C8044">
            <v>1</v>
          </cell>
          <cell r="D8044">
            <v>1</v>
          </cell>
          <cell r="Q8044">
            <v>2013</v>
          </cell>
          <cell r="R8044" t="str">
            <v>201311</v>
          </cell>
          <cell r="S8044">
            <v>41606</v>
          </cell>
          <cell r="T8044">
            <v>1928.25</v>
          </cell>
          <cell r="U8044">
            <v>1921.7529999999997</v>
          </cell>
          <cell r="V8044">
            <v>1869.0989041095895</v>
          </cell>
        </row>
        <row r="8045">
          <cell r="B8045">
            <v>35678</v>
          </cell>
          <cell r="C8045">
            <v>1</v>
          </cell>
          <cell r="D8045">
            <v>1</v>
          </cell>
          <cell r="Q8045">
            <v>2013</v>
          </cell>
          <cell r="R8045" t="str">
            <v>201311</v>
          </cell>
          <cell r="S8045">
            <v>41607</v>
          </cell>
          <cell r="T8045">
            <v>1928.25</v>
          </cell>
          <cell r="U8045">
            <v>1921.7529999999997</v>
          </cell>
          <cell r="V8045">
            <v>1869.0989041095895</v>
          </cell>
        </row>
        <row r="8046">
          <cell r="B8046">
            <v>35679</v>
          </cell>
          <cell r="C8046">
            <v>1</v>
          </cell>
          <cell r="D8046">
            <v>1</v>
          </cell>
          <cell r="Q8046">
            <v>2013</v>
          </cell>
          <cell r="R8046" t="str">
            <v>201311</v>
          </cell>
          <cell r="S8046">
            <v>41608</v>
          </cell>
          <cell r="T8046">
            <v>1931.88</v>
          </cell>
          <cell r="U8046">
            <v>1921.7529999999997</v>
          </cell>
          <cell r="V8046">
            <v>1869.0989041095895</v>
          </cell>
        </row>
        <row r="8047">
          <cell r="B8047">
            <v>35680</v>
          </cell>
          <cell r="C8047">
            <v>1</v>
          </cell>
          <cell r="D8047">
            <v>1</v>
          </cell>
          <cell r="Q8047">
            <v>2013</v>
          </cell>
          <cell r="R8047" t="str">
            <v>201312</v>
          </cell>
          <cell r="S8047">
            <v>41609</v>
          </cell>
          <cell r="T8047">
            <v>1931.88</v>
          </cell>
          <cell r="U8047">
            <v>1932.9561290322579</v>
          </cell>
          <cell r="V8047">
            <v>1869.0989041095895</v>
          </cell>
        </row>
        <row r="8048">
          <cell r="B8048">
            <v>35681</v>
          </cell>
          <cell r="C8048">
            <v>1</v>
          </cell>
          <cell r="D8048">
            <v>1</v>
          </cell>
          <cell r="Q8048">
            <v>2013</v>
          </cell>
          <cell r="R8048" t="str">
            <v>201312</v>
          </cell>
          <cell r="S8048">
            <v>41610</v>
          </cell>
          <cell r="T8048">
            <v>1931.88</v>
          </cell>
          <cell r="U8048">
            <v>1932.9561290322579</v>
          </cell>
          <cell r="V8048">
            <v>1869.0989041095895</v>
          </cell>
        </row>
        <row r="8049">
          <cell r="B8049">
            <v>35682</v>
          </cell>
          <cell r="C8049">
            <v>1</v>
          </cell>
          <cell r="D8049">
            <v>1</v>
          </cell>
          <cell r="Q8049">
            <v>2013</v>
          </cell>
          <cell r="R8049" t="str">
            <v>201312</v>
          </cell>
          <cell r="S8049">
            <v>41611</v>
          </cell>
          <cell r="T8049">
            <v>1934.16</v>
          </cell>
          <cell r="U8049">
            <v>1932.9561290322579</v>
          </cell>
          <cell r="V8049">
            <v>1869.0989041095895</v>
          </cell>
        </row>
        <row r="8050">
          <cell r="B8050">
            <v>35683</v>
          </cell>
          <cell r="C8050">
            <v>1</v>
          </cell>
          <cell r="D8050">
            <v>1</v>
          </cell>
          <cell r="Q8050">
            <v>2013</v>
          </cell>
          <cell r="R8050" t="str">
            <v>201312</v>
          </cell>
          <cell r="S8050">
            <v>41612</v>
          </cell>
          <cell r="T8050">
            <v>1941.01</v>
          </cell>
          <cell r="U8050">
            <v>1932.9561290322579</v>
          </cell>
          <cell r="V8050">
            <v>1869.0989041095895</v>
          </cell>
        </row>
        <row r="8051">
          <cell r="B8051">
            <v>35684</v>
          </cell>
          <cell r="C8051">
            <v>1</v>
          </cell>
          <cell r="D8051">
            <v>1</v>
          </cell>
          <cell r="Q8051">
            <v>2013</v>
          </cell>
          <cell r="R8051" t="str">
            <v>201312</v>
          </cell>
          <cell r="S8051">
            <v>41613</v>
          </cell>
          <cell r="T8051">
            <v>1948.48</v>
          </cell>
          <cell r="U8051">
            <v>1932.9561290322579</v>
          </cell>
          <cell r="V8051">
            <v>1869.0989041095895</v>
          </cell>
        </row>
        <row r="8052">
          <cell r="B8052">
            <v>35685</v>
          </cell>
          <cell r="C8052">
            <v>1</v>
          </cell>
          <cell r="D8052">
            <v>1</v>
          </cell>
          <cell r="Q8052">
            <v>2013</v>
          </cell>
          <cell r="R8052" t="str">
            <v>201312</v>
          </cell>
          <cell r="S8052">
            <v>41614</v>
          </cell>
          <cell r="T8052">
            <v>1940.26</v>
          </cell>
          <cell r="U8052">
            <v>1932.9561290322579</v>
          </cell>
          <cell r="V8052">
            <v>1869.0989041095895</v>
          </cell>
        </row>
        <row r="8053">
          <cell r="B8053">
            <v>35686</v>
          </cell>
          <cell r="C8053">
            <v>1</v>
          </cell>
          <cell r="D8053">
            <v>1</v>
          </cell>
          <cell r="Q8053">
            <v>2013</v>
          </cell>
          <cell r="R8053" t="str">
            <v>201312</v>
          </cell>
          <cell r="S8053">
            <v>41615</v>
          </cell>
          <cell r="T8053">
            <v>1936.33</v>
          </cell>
          <cell r="U8053">
            <v>1932.9561290322579</v>
          </cell>
          <cell r="V8053">
            <v>1869.0989041095895</v>
          </cell>
        </row>
        <row r="8054">
          <cell r="B8054">
            <v>35687</v>
          </cell>
          <cell r="C8054">
            <v>1</v>
          </cell>
          <cell r="D8054">
            <v>1</v>
          </cell>
          <cell r="Q8054">
            <v>2013</v>
          </cell>
          <cell r="R8054" t="str">
            <v>201312</v>
          </cell>
          <cell r="S8054">
            <v>41616</v>
          </cell>
          <cell r="T8054">
            <v>1936.33</v>
          </cell>
          <cell r="U8054">
            <v>1932.9561290322579</v>
          </cell>
          <cell r="V8054">
            <v>1869.0989041095895</v>
          </cell>
        </row>
        <row r="8055">
          <cell r="B8055">
            <v>35688</v>
          </cell>
          <cell r="C8055">
            <v>1</v>
          </cell>
          <cell r="D8055">
            <v>1</v>
          </cell>
          <cell r="Q8055">
            <v>2013</v>
          </cell>
          <cell r="R8055" t="str">
            <v>201312</v>
          </cell>
          <cell r="S8055">
            <v>41617</v>
          </cell>
          <cell r="T8055">
            <v>1936.33</v>
          </cell>
          <cell r="U8055">
            <v>1932.9561290322579</v>
          </cell>
          <cell r="V8055">
            <v>1869.0989041095895</v>
          </cell>
        </row>
        <row r="8056">
          <cell r="B8056">
            <v>35689</v>
          </cell>
          <cell r="C8056">
            <v>1</v>
          </cell>
          <cell r="D8056">
            <v>1</v>
          </cell>
          <cell r="Q8056">
            <v>2013</v>
          </cell>
          <cell r="R8056" t="str">
            <v>201312</v>
          </cell>
          <cell r="S8056">
            <v>41618</v>
          </cell>
          <cell r="T8056">
            <v>1932.71</v>
          </cell>
          <cell r="U8056">
            <v>1932.9561290322579</v>
          </cell>
          <cell r="V8056">
            <v>1869.0989041095895</v>
          </cell>
        </row>
        <row r="8057">
          <cell r="B8057">
            <v>35690</v>
          </cell>
          <cell r="C8057">
            <v>1</v>
          </cell>
          <cell r="D8057">
            <v>1</v>
          </cell>
          <cell r="Q8057">
            <v>2013</v>
          </cell>
          <cell r="R8057" t="str">
            <v>201312</v>
          </cell>
          <cell r="S8057">
            <v>41619</v>
          </cell>
          <cell r="T8057">
            <v>1933.52</v>
          </cell>
          <cell r="U8057">
            <v>1932.9561290322579</v>
          </cell>
          <cell r="V8057">
            <v>1869.0989041095895</v>
          </cell>
        </row>
        <row r="8058">
          <cell r="B8058">
            <v>35691</v>
          </cell>
          <cell r="C8058">
            <v>1</v>
          </cell>
          <cell r="D8058">
            <v>1</v>
          </cell>
          <cell r="Q8058">
            <v>2013</v>
          </cell>
          <cell r="R8058" t="str">
            <v>201312</v>
          </cell>
          <cell r="S8058">
            <v>41620</v>
          </cell>
          <cell r="T8058">
            <v>1935.61</v>
          </cell>
          <cell r="U8058">
            <v>1932.9561290322579</v>
          </cell>
          <cell r="V8058">
            <v>1869.0989041095895</v>
          </cell>
        </row>
        <row r="8059">
          <cell r="B8059">
            <v>35692</v>
          </cell>
          <cell r="C8059">
            <v>1</v>
          </cell>
          <cell r="D8059">
            <v>1</v>
          </cell>
          <cell r="Q8059">
            <v>2013</v>
          </cell>
          <cell r="R8059" t="str">
            <v>201312</v>
          </cell>
          <cell r="S8059">
            <v>41621</v>
          </cell>
          <cell r="T8059">
            <v>1935.89</v>
          </cell>
          <cell r="U8059">
            <v>1932.9561290322579</v>
          </cell>
          <cell r="V8059">
            <v>1869.0989041095895</v>
          </cell>
        </row>
        <row r="8060">
          <cell r="B8060">
            <v>35693</v>
          </cell>
          <cell r="C8060">
            <v>1</v>
          </cell>
          <cell r="D8060">
            <v>1</v>
          </cell>
          <cell r="Q8060">
            <v>2013</v>
          </cell>
          <cell r="R8060" t="str">
            <v>201312</v>
          </cell>
          <cell r="S8060">
            <v>41622</v>
          </cell>
          <cell r="T8060">
            <v>1930.87</v>
          </cell>
          <cell r="U8060">
            <v>1932.9561290322579</v>
          </cell>
          <cell r="V8060">
            <v>1869.0989041095895</v>
          </cell>
        </row>
        <row r="8061">
          <cell r="B8061">
            <v>35694</v>
          </cell>
          <cell r="C8061">
            <v>1</v>
          </cell>
          <cell r="D8061">
            <v>1</v>
          </cell>
          <cell r="Q8061">
            <v>2013</v>
          </cell>
          <cell r="R8061" t="str">
            <v>201312</v>
          </cell>
          <cell r="S8061">
            <v>41623</v>
          </cell>
          <cell r="T8061">
            <v>1930.87</v>
          </cell>
          <cell r="U8061">
            <v>1932.9561290322579</v>
          </cell>
          <cell r="V8061">
            <v>1869.0989041095895</v>
          </cell>
        </row>
        <row r="8062">
          <cell r="B8062">
            <v>35695</v>
          </cell>
          <cell r="C8062">
            <v>1</v>
          </cell>
          <cell r="D8062">
            <v>1</v>
          </cell>
          <cell r="Q8062">
            <v>2013</v>
          </cell>
          <cell r="R8062" t="str">
            <v>201312</v>
          </cell>
          <cell r="S8062">
            <v>41624</v>
          </cell>
          <cell r="T8062">
            <v>1930.87</v>
          </cell>
          <cell r="U8062">
            <v>1932.9561290322579</v>
          </cell>
          <cell r="V8062">
            <v>1869.0989041095895</v>
          </cell>
        </row>
        <row r="8063">
          <cell r="B8063">
            <v>35696</v>
          </cell>
          <cell r="C8063">
            <v>1</v>
          </cell>
          <cell r="D8063">
            <v>1</v>
          </cell>
          <cell r="Q8063">
            <v>2013</v>
          </cell>
          <cell r="R8063" t="str">
            <v>201312</v>
          </cell>
          <cell r="S8063">
            <v>41625</v>
          </cell>
          <cell r="T8063">
            <v>1934.95</v>
          </cell>
          <cell r="U8063">
            <v>1932.9561290322579</v>
          </cell>
          <cell r="V8063">
            <v>1869.0989041095895</v>
          </cell>
        </row>
        <row r="8064">
          <cell r="B8064">
            <v>35697</v>
          </cell>
          <cell r="C8064">
            <v>1</v>
          </cell>
          <cell r="D8064">
            <v>1</v>
          </cell>
          <cell r="Q8064">
            <v>2013</v>
          </cell>
          <cell r="R8064" t="str">
            <v>201312</v>
          </cell>
          <cell r="S8064">
            <v>41626</v>
          </cell>
          <cell r="T8064">
            <v>1936.14</v>
          </cell>
          <cell r="U8064">
            <v>1932.9561290322579</v>
          </cell>
          <cell r="V8064">
            <v>1869.0989041095895</v>
          </cell>
        </row>
        <row r="8065">
          <cell r="B8065">
            <v>35698</v>
          </cell>
          <cell r="C8065">
            <v>1</v>
          </cell>
          <cell r="D8065">
            <v>1</v>
          </cell>
          <cell r="Q8065">
            <v>2013</v>
          </cell>
          <cell r="R8065" t="str">
            <v>201312</v>
          </cell>
          <cell r="S8065">
            <v>41627</v>
          </cell>
          <cell r="T8065">
            <v>1945.6</v>
          </cell>
          <cell r="U8065">
            <v>1932.9561290322579</v>
          </cell>
          <cell r="V8065">
            <v>1869.0989041095895</v>
          </cell>
        </row>
        <row r="8066">
          <cell r="B8066">
            <v>35699</v>
          </cell>
          <cell r="C8066">
            <v>1</v>
          </cell>
          <cell r="D8066">
            <v>1</v>
          </cell>
          <cell r="Q8066">
            <v>2013</v>
          </cell>
          <cell r="R8066" t="str">
            <v>201312</v>
          </cell>
          <cell r="S8066">
            <v>41628</v>
          </cell>
          <cell r="T8066">
            <v>1943.46</v>
          </cell>
          <cell r="U8066">
            <v>1932.9561290322579</v>
          </cell>
          <cell r="V8066">
            <v>1869.0989041095895</v>
          </cell>
        </row>
        <row r="8067">
          <cell r="B8067">
            <v>35700</v>
          </cell>
          <cell r="C8067">
            <v>1</v>
          </cell>
          <cell r="D8067">
            <v>1</v>
          </cell>
          <cell r="Q8067">
            <v>2013</v>
          </cell>
          <cell r="R8067" t="str">
            <v>201312</v>
          </cell>
          <cell r="S8067">
            <v>41629</v>
          </cell>
          <cell r="T8067">
            <v>1935.93</v>
          </cell>
          <cell r="U8067">
            <v>1932.9561290322579</v>
          </cell>
          <cell r="V8067">
            <v>1869.0989041095895</v>
          </cell>
        </row>
        <row r="8068">
          <cell r="B8068">
            <v>35701</v>
          </cell>
          <cell r="C8068">
            <v>1</v>
          </cell>
          <cell r="D8068">
            <v>1</v>
          </cell>
          <cell r="Q8068">
            <v>2013</v>
          </cell>
          <cell r="R8068" t="str">
            <v>201312</v>
          </cell>
          <cell r="S8068">
            <v>41630</v>
          </cell>
          <cell r="T8068">
            <v>1935.93</v>
          </cell>
          <cell r="U8068">
            <v>1932.9561290322579</v>
          </cell>
          <cell r="V8068">
            <v>1869.0989041095895</v>
          </cell>
        </row>
        <row r="8069">
          <cell r="B8069">
            <v>35702</v>
          </cell>
          <cell r="C8069">
            <v>1</v>
          </cell>
          <cell r="D8069">
            <v>1</v>
          </cell>
          <cell r="Q8069">
            <v>2013</v>
          </cell>
          <cell r="R8069" t="str">
            <v>201312</v>
          </cell>
          <cell r="S8069">
            <v>41631</v>
          </cell>
          <cell r="T8069">
            <v>1935.93</v>
          </cell>
          <cell r="U8069">
            <v>1932.9561290322579</v>
          </cell>
          <cell r="V8069">
            <v>1869.0989041095895</v>
          </cell>
        </row>
        <row r="8070">
          <cell r="B8070">
            <v>35703</v>
          </cell>
          <cell r="C8070">
            <v>1</v>
          </cell>
          <cell r="D8070">
            <v>1</v>
          </cell>
          <cell r="Q8070">
            <v>2013</v>
          </cell>
          <cell r="R8070" t="str">
            <v>201312</v>
          </cell>
          <cell r="S8070">
            <v>41632</v>
          </cell>
          <cell r="T8070">
            <v>1925.45</v>
          </cell>
          <cell r="U8070">
            <v>1932.9561290322579</v>
          </cell>
          <cell r="V8070">
            <v>1869.0989041095895</v>
          </cell>
        </row>
        <row r="8071">
          <cell r="B8071">
            <v>35704</v>
          </cell>
          <cell r="C8071">
            <v>1</v>
          </cell>
          <cell r="D8071">
            <v>1</v>
          </cell>
          <cell r="Q8071">
            <v>2013</v>
          </cell>
          <cell r="R8071" t="str">
            <v>201312</v>
          </cell>
          <cell r="S8071">
            <v>41633</v>
          </cell>
          <cell r="T8071">
            <v>1922.76</v>
          </cell>
          <cell r="U8071">
            <v>1932.9561290322579</v>
          </cell>
          <cell r="V8071">
            <v>1869.0989041095895</v>
          </cell>
        </row>
        <row r="8072">
          <cell r="B8072">
            <v>35705</v>
          </cell>
          <cell r="C8072">
            <v>1</v>
          </cell>
          <cell r="D8072">
            <v>1</v>
          </cell>
          <cell r="Q8072">
            <v>2013</v>
          </cell>
          <cell r="R8072" t="str">
            <v>201312</v>
          </cell>
          <cell r="S8072">
            <v>41634</v>
          </cell>
          <cell r="T8072">
            <v>1922.76</v>
          </cell>
          <cell r="U8072">
            <v>1932.9561290322579</v>
          </cell>
          <cell r="V8072">
            <v>1869.0989041095895</v>
          </cell>
        </row>
        <row r="8073">
          <cell r="B8073">
            <v>35706</v>
          </cell>
          <cell r="C8073">
            <v>1</v>
          </cell>
          <cell r="D8073">
            <v>1</v>
          </cell>
          <cell r="Q8073">
            <v>2013</v>
          </cell>
          <cell r="R8073" t="str">
            <v>201312</v>
          </cell>
          <cell r="S8073">
            <v>41635</v>
          </cell>
          <cell r="T8073">
            <v>1921.22</v>
          </cell>
          <cell r="U8073">
            <v>1932.9561290322579</v>
          </cell>
          <cell r="V8073">
            <v>1869.0989041095895</v>
          </cell>
        </row>
        <row r="8074">
          <cell r="B8074">
            <v>35707</v>
          </cell>
          <cell r="C8074">
            <v>1</v>
          </cell>
          <cell r="D8074">
            <v>1</v>
          </cell>
          <cell r="Q8074">
            <v>2013</v>
          </cell>
          <cell r="R8074" t="str">
            <v>201312</v>
          </cell>
          <cell r="S8074">
            <v>41636</v>
          </cell>
          <cell r="T8074">
            <v>1922.56</v>
          </cell>
          <cell r="U8074">
            <v>1932.9561290322579</v>
          </cell>
          <cell r="V8074">
            <v>1869.0989041095895</v>
          </cell>
        </row>
        <row r="8075">
          <cell r="B8075">
            <v>35708</v>
          </cell>
          <cell r="C8075">
            <v>1</v>
          </cell>
          <cell r="D8075">
            <v>1</v>
          </cell>
          <cell r="Q8075">
            <v>2013</v>
          </cell>
          <cell r="R8075" t="str">
            <v>201312</v>
          </cell>
          <cell r="S8075">
            <v>41637</v>
          </cell>
          <cell r="T8075">
            <v>1922.56</v>
          </cell>
          <cell r="U8075">
            <v>1932.9561290322579</v>
          </cell>
          <cell r="V8075">
            <v>1869.0989041095895</v>
          </cell>
        </row>
        <row r="8076">
          <cell r="B8076">
            <v>35709</v>
          </cell>
          <cell r="C8076">
            <v>1</v>
          </cell>
          <cell r="D8076">
            <v>1</v>
          </cell>
          <cell r="Q8076">
            <v>2013</v>
          </cell>
          <cell r="R8076" t="str">
            <v>201312</v>
          </cell>
          <cell r="S8076">
            <v>41638</v>
          </cell>
          <cell r="T8076">
            <v>1922.56</v>
          </cell>
          <cell r="U8076">
            <v>1932.9561290322579</v>
          </cell>
          <cell r="V8076">
            <v>1869.0989041095895</v>
          </cell>
        </row>
        <row r="8077">
          <cell r="B8077">
            <v>35710</v>
          </cell>
          <cell r="C8077">
            <v>1</v>
          </cell>
          <cell r="D8077">
            <v>1</v>
          </cell>
          <cell r="Q8077">
            <v>2013</v>
          </cell>
          <cell r="R8077" t="str">
            <v>201312</v>
          </cell>
          <cell r="S8077">
            <v>41639</v>
          </cell>
          <cell r="T8077">
            <v>1926.83</v>
          </cell>
          <cell r="U8077">
            <v>1932.9561290322579</v>
          </cell>
          <cell r="V8077">
            <v>1869.0989041095895</v>
          </cell>
        </row>
        <row r="8078">
          <cell r="B8078">
            <v>35711</v>
          </cell>
          <cell r="C8078">
            <v>1</v>
          </cell>
          <cell r="D8078">
            <v>1</v>
          </cell>
          <cell r="Q8078">
            <v>2014</v>
          </cell>
          <cell r="R8078" t="str">
            <v>20141</v>
          </cell>
          <cell r="S8078">
            <v>41640</v>
          </cell>
          <cell r="T8078">
            <v>1926.83</v>
          </cell>
          <cell r="U8078">
            <v>1957.2870967741942</v>
          </cell>
          <cell r="V8078">
            <v>2000.326821917809</v>
          </cell>
        </row>
        <row r="8079">
          <cell r="B8079">
            <v>35712</v>
          </cell>
          <cell r="C8079">
            <v>1</v>
          </cell>
          <cell r="D8079">
            <v>1</v>
          </cell>
          <cell r="Q8079">
            <v>2014</v>
          </cell>
          <cell r="R8079" t="str">
            <v>20141</v>
          </cell>
          <cell r="S8079">
            <v>41641</v>
          </cell>
          <cell r="T8079">
            <v>1926.83</v>
          </cell>
          <cell r="U8079">
            <v>1957.2870967741942</v>
          </cell>
          <cell r="V8079">
            <v>2000.326821917809</v>
          </cell>
        </row>
        <row r="8080">
          <cell r="B8080">
            <v>35713</v>
          </cell>
          <cell r="C8080">
            <v>1</v>
          </cell>
          <cell r="D8080">
            <v>1</v>
          </cell>
          <cell r="Q8080">
            <v>2014</v>
          </cell>
          <cell r="R8080" t="str">
            <v>20141</v>
          </cell>
          <cell r="S8080">
            <v>41642</v>
          </cell>
          <cell r="T8080">
            <v>1938.89</v>
          </cell>
          <cell r="U8080">
            <v>1957.2870967741942</v>
          </cell>
          <cell r="V8080">
            <v>2000.326821917809</v>
          </cell>
        </row>
        <row r="8081">
          <cell r="B8081">
            <v>35714</v>
          </cell>
          <cell r="C8081">
            <v>1</v>
          </cell>
          <cell r="D8081">
            <v>1</v>
          </cell>
          <cell r="Q8081">
            <v>2014</v>
          </cell>
          <cell r="R8081" t="str">
            <v>20141</v>
          </cell>
          <cell r="S8081">
            <v>41643</v>
          </cell>
          <cell r="T8081">
            <v>1936.92</v>
          </cell>
          <cell r="U8081">
            <v>1957.2870967741942</v>
          </cell>
          <cell r="V8081">
            <v>2000.326821917809</v>
          </cell>
        </row>
        <row r="8082">
          <cell r="B8082">
            <v>35715</v>
          </cell>
          <cell r="C8082">
            <v>1</v>
          </cell>
          <cell r="D8082">
            <v>1</v>
          </cell>
          <cell r="Q8082">
            <v>2014</v>
          </cell>
          <cell r="R8082" t="str">
            <v>20141</v>
          </cell>
          <cell r="S8082">
            <v>41644</v>
          </cell>
          <cell r="T8082">
            <v>1936.92</v>
          </cell>
          <cell r="U8082">
            <v>1957.2870967741942</v>
          </cell>
          <cell r="V8082">
            <v>2000.326821917809</v>
          </cell>
        </row>
        <row r="8083">
          <cell r="B8083">
            <v>35716</v>
          </cell>
          <cell r="C8083">
            <v>1</v>
          </cell>
          <cell r="D8083">
            <v>1</v>
          </cell>
          <cell r="Q8083">
            <v>2014</v>
          </cell>
          <cell r="R8083" t="str">
            <v>20141</v>
          </cell>
          <cell r="S8083">
            <v>41645</v>
          </cell>
          <cell r="T8083">
            <v>1936.92</v>
          </cell>
          <cell r="U8083">
            <v>1957.2870967741942</v>
          </cell>
          <cell r="V8083">
            <v>2000.326821917809</v>
          </cell>
        </row>
        <row r="8084">
          <cell r="B8084">
            <v>35717</v>
          </cell>
          <cell r="C8084">
            <v>1</v>
          </cell>
          <cell r="D8084">
            <v>1</v>
          </cell>
          <cell r="Q8084">
            <v>2014</v>
          </cell>
          <cell r="R8084" t="str">
            <v>20141</v>
          </cell>
          <cell r="S8084">
            <v>41646</v>
          </cell>
          <cell r="T8084">
            <v>1936.92</v>
          </cell>
          <cell r="U8084">
            <v>1957.2870967741942</v>
          </cell>
          <cell r="V8084">
            <v>2000.326821917809</v>
          </cell>
        </row>
        <row r="8085">
          <cell r="B8085">
            <v>35718</v>
          </cell>
          <cell r="C8085">
            <v>1</v>
          </cell>
          <cell r="D8085">
            <v>1</v>
          </cell>
          <cell r="Q8085">
            <v>2014</v>
          </cell>
          <cell r="R8085" t="str">
            <v>20141</v>
          </cell>
          <cell r="S8085">
            <v>41647</v>
          </cell>
          <cell r="T8085">
            <v>1930.45</v>
          </cell>
          <cell r="U8085">
            <v>1957.2870967741942</v>
          </cell>
          <cell r="V8085">
            <v>2000.326821917809</v>
          </cell>
        </row>
        <row r="8086">
          <cell r="B8086">
            <v>35719</v>
          </cell>
          <cell r="C8086">
            <v>1</v>
          </cell>
          <cell r="D8086">
            <v>1</v>
          </cell>
          <cell r="Q8086">
            <v>2014</v>
          </cell>
          <cell r="R8086" t="str">
            <v>20141</v>
          </cell>
          <cell r="S8086">
            <v>41648</v>
          </cell>
          <cell r="T8086">
            <v>1933.24</v>
          </cell>
          <cell r="U8086">
            <v>1957.2870967741942</v>
          </cell>
          <cell r="V8086">
            <v>2000.326821917809</v>
          </cell>
        </row>
        <row r="8087">
          <cell r="B8087">
            <v>35720</v>
          </cell>
          <cell r="C8087">
            <v>1</v>
          </cell>
          <cell r="D8087">
            <v>1</v>
          </cell>
          <cell r="Q8087">
            <v>2014</v>
          </cell>
          <cell r="R8087" t="str">
            <v>20141</v>
          </cell>
          <cell r="S8087">
            <v>41649</v>
          </cell>
          <cell r="T8087">
            <v>1934.88</v>
          </cell>
          <cell r="U8087">
            <v>1957.2870967741942</v>
          </cell>
          <cell r="V8087">
            <v>2000.326821917809</v>
          </cell>
        </row>
        <row r="8088">
          <cell r="B8088">
            <v>35721</v>
          </cell>
          <cell r="C8088">
            <v>1</v>
          </cell>
          <cell r="D8088">
            <v>1</v>
          </cell>
          <cell r="Q8088">
            <v>2014</v>
          </cell>
          <cell r="R8088" t="str">
            <v>20141</v>
          </cell>
          <cell r="S8088">
            <v>41650</v>
          </cell>
          <cell r="T8088">
            <v>1926.55</v>
          </cell>
          <cell r="U8088">
            <v>1957.2870967741942</v>
          </cell>
          <cell r="V8088">
            <v>2000.326821917809</v>
          </cell>
        </row>
        <row r="8089">
          <cell r="B8089">
            <v>35722</v>
          </cell>
          <cell r="C8089">
            <v>1</v>
          </cell>
          <cell r="D8089">
            <v>1</v>
          </cell>
          <cell r="Q8089">
            <v>2014</v>
          </cell>
          <cell r="R8089" t="str">
            <v>20141</v>
          </cell>
          <cell r="S8089">
            <v>41651</v>
          </cell>
          <cell r="T8089">
            <v>1926.55</v>
          </cell>
          <cell r="U8089">
            <v>1957.2870967741942</v>
          </cell>
          <cell r="V8089">
            <v>2000.326821917809</v>
          </cell>
        </row>
        <row r="8090">
          <cell r="B8090">
            <v>35723</v>
          </cell>
          <cell r="C8090">
            <v>1</v>
          </cell>
          <cell r="D8090">
            <v>1</v>
          </cell>
          <cell r="Q8090">
            <v>2014</v>
          </cell>
          <cell r="R8090" t="str">
            <v>20141</v>
          </cell>
          <cell r="S8090">
            <v>41652</v>
          </cell>
          <cell r="T8090">
            <v>1926.55</v>
          </cell>
          <cell r="U8090">
            <v>1957.2870967741942</v>
          </cell>
          <cell r="V8090">
            <v>2000.326821917809</v>
          </cell>
        </row>
        <row r="8091">
          <cell r="B8091">
            <v>35724</v>
          </cell>
          <cell r="C8091">
            <v>1</v>
          </cell>
          <cell r="D8091">
            <v>1</v>
          </cell>
          <cell r="Q8091">
            <v>2014</v>
          </cell>
          <cell r="R8091" t="str">
            <v>20141</v>
          </cell>
          <cell r="S8091">
            <v>41653</v>
          </cell>
          <cell r="T8091">
            <v>1924.79</v>
          </cell>
          <cell r="U8091">
            <v>1957.2870967741942</v>
          </cell>
          <cell r="V8091">
            <v>2000.326821917809</v>
          </cell>
        </row>
        <row r="8092">
          <cell r="B8092">
            <v>35725</v>
          </cell>
          <cell r="C8092">
            <v>1</v>
          </cell>
          <cell r="D8092">
            <v>1</v>
          </cell>
          <cell r="Q8092">
            <v>2014</v>
          </cell>
          <cell r="R8092" t="str">
            <v>20141</v>
          </cell>
          <cell r="S8092">
            <v>41654</v>
          </cell>
          <cell r="T8092">
            <v>1932.59</v>
          </cell>
          <cell r="U8092">
            <v>1957.2870967741942</v>
          </cell>
          <cell r="V8092">
            <v>2000.326821917809</v>
          </cell>
        </row>
        <row r="8093">
          <cell r="B8093">
            <v>35726</v>
          </cell>
          <cell r="C8093">
            <v>1</v>
          </cell>
          <cell r="D8093">
            <v>1</v>
          </cell>
          <cell r="Q8093">
            <v>2014</v>
          </cell>
          <cell r="R8093" t="str">
            <v>20141</v>
          </cell>
          <cell r="S8093">
            <v>41655</v>
          </cell>
          <cell r="T8093">
            <v>1941.45</v>
          </cell>
          <cell r="U8093">
            <v>1957.2870967741942</v>
          </cell>
          <cell r="V8093">
            <v>2000.326821917809</v>
          </cell>
        </row>
        <row r="8094">
          <cell r="B8094">
            <v>35727</v>
          </cell>
          <cell r="C8094">
            <v>1</v>
          </cell>
          <cell r="D8094">
            <v>1</v>
          </cell>
          <cell r="Q8094">
            <v>2014</v>
          </cell>
          <cell r="R8094" t="str">
            <v>20141</v>
          </cell>
          <cell r="S8094">
            <v>41656</v>
          </cell>
          <cell r="T8094">
            <v>1947.15</v>
          </cell>
          <cell r="U8094">
            <v>1957.2870967741942</v>
          </cell>
          <cell r="V8094">
            <v>2000.326821917809</v>
          </cell>
        </row>
        <row r="8095">
          <cell r="B8095">
            <v>35728</v>
          </cell>
          <cell r="C8095">
            <v>1</v>
          </cell>
          <cell r="D8095">
            <v>1</v>
          </cell>
          <cell r="Q8095">
            <v>2014</v>
          </cell>
          <cell r="R8095" t="str">
            <v>20141</v>
          </cell>
          <cell r="S8095">
            <v>41657</v>
          </cell>
          <cell r="T8095">
            <v>1957.86</v>
          </cell>
          <cell r="U8095">
            <v>1957.2870967741942</v>
          </cell>
          <cell r="V8095">
            <v>2000.326821917809</v>
          </cell>
        </row>
        <row r="8096">
          <cell r="B8096">
            <v>35729</v>
          </cell>
          <cell r="C8096">
            <v>1</v>
          </cell>
          <cell r="D8096">
            <v>1</v>
          </cell>
          <cell r="Q8096">
            <v>2014</v>
          </cell>
          <cell r="R8096" t="str">
            <v>20141</v>
          </cell>
          <cell r="S8096">
            <v>41658</v>
          </cell>
          <cell r="T8096">
            <v>1957.86</v>
          </cell>
          <cell r="U8096">
            <v>1957.2870967741942</v>
          </cell>
          <cell r="V8096">
            <v>2000.326821917809</v>
          </cell>
        </row>
        <row r="8097">
          <cell r="B8097">
            <v>35730</v>
          </cell>
          <cell r="C8097">
            <v>1</v>
          </cell>
          <cell r="D8097">
            <v>1</v>
          </cell>
          <cell r="Q8097">
            <v>2014</v>
          </cell>
          <cell r="R8097" t="str">
            <v>20141</v>
          </cell>
          <cell r="S8097">
            <v>41659</v>
          </cell>
          <cell r="T8097">
            <v>1957.86</v>
          </cell>
          <cell r="U8097">
            <v>1957.2870967741942</v>
          </cell>
          <cell r="V8097">
            <v>2000.326821917809</v>
          </cell>
        </row>
        <row r="8098">
          <cell r="B8098">
            <v>35731</v>
          </cell>
          <cell r="C8098">
            <v>1</v>
          </cell>
          <cell r="D8098">
            <v>1</v>
          </cell>
          <cell r="Q8098">
            <v>2014</v>
          </cell>
          <cell r="R8098" t="str">
            <v>20141</v>
          </cell>
          <cell r="S8098">
            <v>41660</v>
          </cell>
          <cell r="T8098">
            <v>1957.86</v>
          </cell>
          <cell r="U8098">
            <v>1957.2870967741942</v>
          </cell>
          <cell r="V8098">
            <v>2000.326821917809</v>
          </cell>
        </row>
        <row r="8099">
          <cell r="B8099">
            <v>35732</v>
          </cell>
          <cell r="C8099">
            <v>1</v>
          </cell>
          <cell r="D8099">
            <v>1</v>
          </cell>
          <cell r="Q8099">
            <v>2014</v>
          </cell>
          <cell r="R8099" t="str">
            <v>20141</v>
          </cell>
          <cell r="S8099">
            <v>41661</v>
          </cell>
          <cell r="T8099">
            <v>1981.98</v>
          </cell>
          <cell r="U8099">
            <v>1957.2870967741942</v>
          </cell>
          <cell r="V8099">
            <v>2000.326821917809</v>
          </cell>
        </row>
        <row r="8100">
          <cell r="B8100">
            <v>35733</v>
          </cell>
          <cell r="C8100">
            <v>1</v>
          </cell>
          <cell r="D8100">
            <v>1</v>
          </cell>
          <cell r="Q8100">
            <v>2014</v>
          </cell>
          <cell r="R8100" t="str">
            <v>20141</v>
          </cell>
          <cell r="S8100">
            <v>41662</v>
          </cell>
          <cell r="T8100">
            <v>1983.48</v>
          </cell>
          <cell r="U8100">
            <v>1957.2870967741942</v>
          </cell>
          <cell r="V8100">
            <v>2000.326821917809</v>
          </cell>
        </row>
        <row r="8101">
          <cell r="B8101">
            <v>35734</v>
          </cell>
          <cell r="C8101">
            <v>1</v>
          </cell>
          <cell r="D8101">
            <v>1</v>
          </cell>
          <cell r="Q8101">
            <v>2014</v>
          </cell>
          <cell r="R8101" t="str">
            <v>20141</v>
          </cell>
          <cell r="S8101">
            <v>41663</v>
          </cell>
          <cell r="T8101">
            <v>1993.23</v>
          </cell>
          <cell r="U8101">
            <v>1957.2870967741942</v>
          </cell>
          <cell r="V8101">
            <v>2000.326821917809</v>
          </cell>
        </row>
        <row r="8102">
          <cell r="B8102">
            <v>35735</v>
          </cell>
          <cell r="C8102">
            <v>1</v>
          </cell>
          <cell r="D8102">
            <v>1</v>
          </cell>
          <cell r="Q8102">
            <v>2014</v>
          </cell>
          <cell r="R8102" t="str">
            <v>20141</v>
          </cell>
          <cell r="S8102">
            <v>41664</v>
          </cell>
          <cell r="T8102">
            <v>2000.48</v>
          </cell>
          <cell r="U8102">
            <v>1957.2870967741942</v>
          </cell>
          <cell r="V8102">
            <v>2000.326821917809</v>
          </cell>
        </row>
        <row r="8103">
          <cell r="B8103">
            <v>35736</v>
          </cell>
          <cell r="C8103">
            <v>1</v>
          </cell>
          <cell r="D8103">
            <v>1</v>
          </cell>
          <cell r="Q8103">
            <v>2014</v>
          </cell>
          <cell r="R8103" t="str">
            <v>20141</v>
          </cell>
          <cell r="S8103">
            <v>41665</v>
          </cell>
          <cell r="T8103">
            <v>2000.48</v>
          </cell>
          <cell r="U8103">
            <v>1957.2870967741942</v>
          </cell>
          <cell r="V8103">
            <v>2000.326821917809</v>
          </cell>
        </row>
        <row r="8104">
          <cell r="B8104">
            <v>35737</v>
          </cell>
          <cell r="C8104">
            <v>1</v>
          </cell>
          <cell r="D8104">
            <v>1</v>
          </cell>
          <cell r="Q8104">
            <v>2014</v>
          </cell>
          <cell r="R8104" t="str">
            <v>20141</v>
          </cell>
          <cell r="S8104">
            <v>41666</v>
          </cell>
          <cell r="T8104">
            <v>2000.48</v>
          </cell>
          <cell r="U8104">
            <v>1957.2870967741942</v>
          </cell>
          <cell r="V8104">
            <v>2000.326821917809</v>
          </cell>
        </row>
        <row r="8105">
          <cell r="B8105">
            <v>35738</v>
          </cell>
          <cell r="C8105">
            <v>1</v>
          </cell>
          <cell r="D8105">
            <v>1</v>
          </cell>
          <cell r="Q8105">
            <v>2014</v>
          </cell>
          <cell r="R8105" t="str">
            <v>20141</v>
          </cell>
          <cell r="S8105">
            <v>41667</v>
          </cell>
          <cell r="T8105">
            <v>1997.91</v>
          </cell>
          <cell r="U8105">
            <v>1957.2870967741942</v>
          </cell>
          <cell r="V8105">
            <v>2000.326821917809</v>
          </cell>
        </row>
        <row r="8106">
          <cell r="B8106">
            <v>35739</v>
          </cell>
          <cell r="C8106">
            <v>1</v>
          </cell>
          <cell r="D8106">
            <v>1</v>
          </cell>
          <cell r="Q8106">
            <v>2014</v>
          </cell>
          <cell r="R8106" t="str">
            <v>20141</v>
          </cell>
          <cell r="S8106">
            <v>41668</v>
          </cell>
          <cell r="T8106">
            <v>2000.56</v>
          </cell>
          <cell r="U8106">
            <v>1957.2870967741942</v>
          </cell>
          <cell r="V8106">
            <v>2000.326821917809</v>
          </cell>
        </row>
        <row r="8107">
          <cell r="B8107">
            <v>35740</v>
          </cell>
          <cell r="C8107">
            <v>1</v>
          </cell>
          <cell r="D8107">
            <v>1</v>
          </cell>
          <cell r="Q8107">
            <v>2014</v>
          </cell>
          <cell r="R8107" t="str">
            <v>20141</v>
          </cell>
          <cell r="S8107">
            <v>41669</v>
          </cell>
          <cell r="T8107">
            <v>2013.17</v>
          </cell>
          <cell r="U8107">
            <v>1957.2870967741942</v>
          </cell>
          <cell r="V8107">
            <v>2000.326821917809</v>
          </cell>
        </row>
        <row r="8108">
          <cell r="B8108">
            <v>35741</v>
          </cell>
          <cell r="C8108">
            <v>1</v>
          </cell>
          <cell r="D8108">
            <v>1</v>
          </cell>
          <cell r="Q8108">
            <v>2014</v>
          </cell>
          <cell r="R8108" t="str">
            <v>20141</v>
          </cell>
          <cell r="S8108">
            <v>41670</v>
          </cell>
          <cell r="T8108">
            <v>2008.26</v>
          </cell>
          <cell r="U8108">
            <v>1957.2870967741942</v>
          </cell>
          <cell r="V8108">
            <v>2000.326821917809</v>
          </cell>
        </row>
        <row r="8109">
          <cell r="B8109">
            <v>35742</v>
          </cell>
          <cell r="C8109">
            <v>1</v>
          </cell>
          <cell r="D8109">
            <v>1</v>
          </cell>
          <cell r="Q8109">
            <v>2014</v>
          </cell>
          <cell r="R8109" t="str">
            <v>20142</v>
          </cell>
          <cell r="S8109">
            <v>41671</v>
          </cell>
          <cell r="T8109">
            <v>2021.1</v>
          </cell>
          <cell r="U8109">
            <v>2038.4925000000001</v>
          </cell>
          <cell r="V8109">
            <v>2000.326821917809</v>
          </cell>
        </row>
        <row r="8110">
          <cell r="B8110">
            <v>35743</v>
          </cell>
          <cell r="C8110">
            <v>1</v>
          </cell>
          <cell r="D8110">
            <v>1</v>
          </cell>
          <cell r="Q8110">
            <v>2014</v>
          </cell>
          <cell r="R8110" t="str">
            <v>20142</v>
          </cell>
          <cell r="S8110">
            <v>41672</v>
          </cell>
          <cell r="T8110">
            <v>2021.1</v>
          </cell>
          <cell r="U8110">
            <v>2038.4925000000001</v>
          </cell>
          <cell r="V8110">
            <v>2000.326821917809</v>
          </cell>
        </row>
        <row r="8111">
          <cell r="B8111">
            <v>35744</v>
          </cell>
          <cell r="C8111">
            <v>1</v>
          </cell>
          <cell r="D8111">
            <v>1</v>
          </cell>
          <cell r="Q8111">
            <v>2014</v>
          </cell>
          <cell r="R8111" t="str">
            <v>20142</v>
          </cell>
          <cell r="S8111">
            <v>41673</v>
          </cell>
          <cell r="T8111">
            <v>2021.1</v>
          </cell>
          <cell r="U8111">
            <v>2038.4925000000001</v>
          </cell>
          <cell r="V8111">
            <v>2000.326821917809</v>
          </cell>
        </row>
        <row r="8112">
          <cell r="B8112">
            <v>35745</v>
          </cell>
          <cell r="C8112">
            <v>1</v>
          </cell>
          <cell r="D8112">
            <v>1</v>
          </cell>
          <cell r="Q8112">
            <v>2014</v>
          </cell>
          <cell r="R8112" t="str">
            <v>20142</v>
          </cell>
          <cell r="S8112">
            <v>41674</v>
          </cell>
          <cell r="T8112">
            <v>2039.85</v>
          </cell>
          <cell r="U8112">
            <v>2038.4925000000001</v>
          </cell>
          <cell r="V8112">
            <v>2000.326821917809</v>
          </cell>
        </row>
        <row r="8113">
          <cell r="B8113">
            <v>35746</v>
          </cell>
          <cell r="C8113">
            <v>1</v>
          </cell>
          <cell r="D8113">
            <v>1</v>
          </cell>
          <cell r="Q8113">
            <v>2014</v>
          </cell>
          <cell r="R8113" t="str">
            <v>20142</v>
          </cell>
          <cell r="S8113">
            <v>41675</v>
          </cell>
          <cell r="T8113">
            <v>2041.34</v>
          </cell>
          <cell r="U8113">
            <v>2038.4925000000001</v>
          </cell>
          <cell r="V8113">
            <v>2000.326821917809</v>
          </cell>
        </row>
        <row r="8114">
          <cell r="B8114">
            <v>35747</v>
          </cell>
          <cell r="C8114">
            <v>1</v>
          </cell>
          <cell r="D8114">
            <v>1</v>
          </cell>
          <cell r="Q8114">
            <v>2014</v>
          </cell>
          <cell r="R8114" t="str">
            <v>20142</v>
          </cell>
          <cell r="S8114">
            <v>41676</v>
          </cell>
          <cell r="T8114">
            <v>2048.75</v>
          </cell>
          <cell r="U8114">
            <v>2038.4925000000001</v>
          </cell>
          <cell r="V8114">
            <v>2000.326821917809</v>
          </cell>
        </row>
        <row r="8115">
          <cell r="B8115">
            <v>35748</v>
          </cell>
          <cell r="C8115">
            <v>1</v>
          </cell>
          <cell r="D8115">
            <v>1</v>
          </cell>
          <cell r="Q8115">
            <v>2014</v>
          </cell>
          <cell r="R8115" t="str">
            <v>20142</v>
          </cell>
          <cell r="S8115">
            <v>41677</v>
          </cell>
          <cell r="T8115">
            <v>2049.52</v>
          </cell>
          <cell r="U8115">
            <v>2038.4925000000001</v>
          </cell>
          <cell r="V8115">
            <v>2000.326821917809</v>
          </cell>
        </row>
        <row r="8116">
          <cell r="B8116">
            <v>35749</v>
          </cell>
          <cell r="C8116">
            <v>1</v>
          </cell>
          <cell r="D8116">
            <v>1</v>
          </cell>
          <cell r="Q8116">
            <v>2014</v>
          </cell>
          <cell r="R8116" t="str">
            <v>20142</v>
          </cell>
          <cell r="S8116">
            <v>41678</v>
          </cell>
          <cell r="T8116">
            <v>2046.06</v>
          </cell>
          <cell r="U8116">
            <v>2038.4925000000001</v>
          </cell>
          <cell r="V8116">
            <v>2000.326821917809</v>
          </cell>
        </row>
        <row r="8117">
          <cell r="B8117">
            <v>35750</v>
          </cell>
          <cell r="C8117">
            <v>1</v>
          </cell>
          <cell r="D8117">
            <v>1</v>
          </cell>
          <cell r="Q8117">
            <v>2014</v>
          </cell>
          <cell r="R8117" t="str">
            <v>20142</v>
          </cell>
          <cell r="S8117">
            <v>41679</v>
          </cell>
          <cell r="T8117">
            <v>2046.06</v>
          </cell>
          <cell r="U8117">
            <v>2038.4925000000001</v>
          </cell>
          <cell r="V8117">
            <v>2000.326821917809</v>
          </cell>
        </row>
        <row r="8118">
          <cell r="B8118">
            <v>35751</v>
          </cell>
          <cell r="C8118">
            <v>1</v>
          </cell>
          <cell r="D8118">
            <v>1</v>
          </cell>
          <cell r="Q8118">
            <v>2014</v>
          </cell>
          <cell r="R8118" t="str">
            <v>20142</v>
          </cell>
          <cell r="S8118">
            <v>41680</v>
          </cell>
          <cell r="T8118">
            <v>2046.06</v>
          </cell>
          <cell r="U8118">
            <v>2038.4925000000001</v>
          </cell>
          <cell r="V8118">
            <v>2000.326821917809</v>
          </cell>
        </row>
        <row r="8119">
          <cell r="B8119">
            <v>35752</v>
          </cell>
          <cell r="C8119">
            <v>1</v>
          </cell>
          <cell r="D8119">
            <v>1</v>
          </cell>
          <cell r="Q8119">
            <v>2014</v>
          </cell>
          <cell r="R8119" t="str">
            <v>20142</v>
          </cell>
          <cell r="S8119">
            <v>41681</v>
          </cell>
          <cell r="T8119">
            <v>2048.5500000000002</v>
          </cell>
          <cell r="U8119">
            <v>2038.4925000000001</v>
          </cell>
          <cell r="V8119">
            <v>2000.326821917809</v>
          </cell>
        </row>
        <row r="8120">
          <cell r="B8120">
            <v>35753</v>
          </cell>
          <cell r="C8120">
            <v>1</v>
          </cell>
          <cell r="D8120">
            <v>1</v>
          </cell>
          <cell r="Q8120">
            <v>2014</v>
          </cell>
          <cell r="R8120" t="str">
            <v>20142</v>
          </cell>
          <cell r="S8120">
            <v>41682</v>
          </cell>
          <cell r="T8120">
            <v>2041.61</v>
          </cell>
          <cell r="U8120">
            <v>2038.4925000000001</v>
          </cell>
          <cell r="V8120">
            <v>2000.326821917809</v>
          </cell>
        </row>
        <row r="8121">
          <cell r="B8121">
            <v>35754</v>
          </cell>
          <cell r="C8121">
            <v>1</v>
          </cell>
          <cell r="D8121">
            <v>1</v>
          </cell>
          <cell r="Q8121">
            <v>2014</v>
          </cell>
          <cell r="R8121" t="str">
            <v>20142</v>
          </cell>
          <cell r="S8121">
            <v>41683</v>
          </cell>
          <cell r="T8121">
            <v>2031.75</v>
          </cell>
          <cell r="U8121">
            <v>2038.4925000000001</v>
          </cell>
          <cell r="V8121">
            <v>2000.326821917809</v>
          </cell>
        </row>
        <row r="8122">
          <cell r="B8122">
            <v>35755</v>
          </cell>
          <cell r="C8122">
            <v>1</v>
          </cell>
          <cell r="D8122">
            <v>1</v>
          </cell>
          <cell r="Q8122">
            <v>2014</v>
          </cell>
          <cell r="R8122" t="str">
            <v>20142</v>
          </cell>
          <cell r="S8122">
            <v>41684</v>
          </cell>
          <cell r="T8122">
            <v>2032.99</v>
          </cell>
          <cell r="U8122">
            <v>2038.4925000000001</v>
          </cell>
          <cell r="V8122">
            <v>2000.326821917809</v>
          </cell>
        </row>
        <row r="8123">
          <cell r="B8123">
            <v>35756</v>
          </cell>
          <cell r="C8123">
            <v>1</v>
          </cell>
          <cell r="D8123">
            <v>1</v>
          </cell>
          <cell r="Q8123">
            <v>2014</v>
          </cell>
          <cell r="R8123" t="str">
            <v>20142</v>
          </cell>
          <cell r="S8123">
            <v>41685</v>
          </cell>
          <cell r="T8123">
            <v>2022.68</v>
          </cell>
          <cell r="U8123">
            <v>2038.4925000000001</v>
          </cell>
          <cell r="V8123">
            <v>2000.326821917809</v>
          </cell>
        </row>
        <row r="8124">
          <cell r="B8124">
            <v>35757</v>
          </cell>
          <cell r="C8124">
            <v>1</v>
          </cell>
          <cell r="D8124">
            <v>1</v>
          </cell>
          <cell r="Q8124">
            <v>2014</v>
          </cell>
          <cell r="R8124" t="str">
            <v>20142</v>
          </cell>
          <cell r="S8124">
            <v>41686</v>
          </cell>
          <cell r="T8124">
            <v>2022.68</v>
          </cell>
          <cell r="U8124">
            <v>2038.4925000000001</v>
          </cell>
          <cell r="V8124">
            <v>2000.326821917809</v>
          </cell>
        </row>
        <row r="8125">
          <cell r="B8125">
            <v>35758</v>
          </cell>
          <cell r="C8125">
            <v>1</v>
          </cell>
          <cell r="D8125">
            <v>1</v>
          </cell>
          <cell r="Q8125">
            <v>2014</v>
          </cell>
          <cell r="R8125" t="str">
            <v>20142</v>
          </cell>
          <cell r="S8125">
            <v>41687</v>
          </cell>
          <cell r="T8125">
            <v>2022.68</v>
          </cell>
          <cell r="U8125">
            <v>2038.4925000000001</v>
          </cell>
          <cell r="V8125">
            <v>2000.326821917809</v>
          </cell>
        </row>
        <row r="8126">
          <cell r="B8126">
            <v>35759</v>
          </cell>
          <cell r="C8126">
            <v>1</v>
          </cell>
          <cell r="D8126">
            <v>1</v>
          </cell>
          <cell r="Q8126">
            <v>2014</v>
          </cell>
          <cell r="R8126" t="str">
            <v>20142</v>
          </cell>
          <cell r="S8126">
            <v>41688</v>
          </cell>
          <cell r="T8126">
            <v>2022.68</v>
          </cell>
          <cell r="U8126">
            <v>2038.4925000000001</v>
          </cell>
          <cell r="V8126">
            <v>2000.326821917809</v>
          </cell>
        </row>
        <row r="8127">
          <cell r="B8127">
            <v>35760</v>
          </cell>
          <cell r="C8127">
            <v>1</v>
          </cell>
          <cell r="D8127">
            <v>1</v>
          </cell>
          <cell r="Q8127">
            <v>2014</v>
          </cell>
          <cell r="R8127" t="str">
            <v>20142</v>
          </cell>
          <cell r="S8127">
            <v>41689</v>
          </cell>
          <cell r="T8127">
            <v>2028.54</v>
          </cell>
          <cell r="U8127">
            <v>2038.4925000000001</v>
          </cell>
          <cell r="V8127">
            <v>2000.326821917809</v>
          </cell>
        </row>
        <row r="8128">
          <cell r="B8128">
            <v>35761</v>
          </cell>
          <cell r="C8128">
            <v>1</v>
          </cell>
          <cell r="D8128">
            <v>1</v>
          </cell>
          <cell r="Q8128">
            <v>2014</v>
          </cell>
          <cell r="R8128" t="str">
            <v>20142</v>
          </cell>
          <cell r="S8128">
            <v>41690</v>
          </cell>
          <cell r="T8128">
            <v>2042.22</v>
          </cell>
          <cell r="U8128">
            <v>2038.4925000000001</v>
          </cell>
          <cell r="V8128">
            <v>2000.326821917809</v>
          </cell>
        </row>
        <row r="8129">
          <cell r="B8129">
            <v>35762</v>
          </cell>
          <cell r="C8129">
            <v>1</v>
          </cell>
          <cell r="D8129">
            <v>1</v>
          </cell>
          <cell r="Q8129">
            <v>2014</v>
          </cell>
          <cell r="R8129" t="str">
            <v>20142</v>
          </cell>
          <cell r="S8129">
            <v>41691</v>
          </cell>
          <cell r="T8129">
            <v>2052.46</v>
          </cell>
          <cell r="U8129">
            <v>2038.4925000000001</v>
          </cell>
          <cell r="V8129">
            <v>2000.326821917809</v>
          </cell>
        </row>
        <row r="8130">
          <cell r="B8130">
            <v>35763</v>
          </cell>
          <cell r="C8130">
            <v>1</v>
          </cell>
          <cell r="D8130">
            <v>1</v>
          </cell>
          <cell r="Q8130">
            <v>2014</v>
          </cell>
          <cell r="R8130" t="str">
            <v>20142</v>
          </cell>
          <cell r="S8130">
            <v>41692</v>
          </cell>
          <cell r="T8130">
            <v>2043.96</v>
          </cell>
          <cell r="U8130">
            <v>2038.4925000000001</v>
          </cell>
          <cell r="V8130">
            <v>2000.326821917809</v>
          </cell>
        </row>
        <row r="8131">
          <cell r="B8131">
            <v>35764</v>
          </cell>
          <cell r="C8131">
            <v>1</v>
          </cell>
          <cell r="D8131">
            <v>1</v>
          </cell>
          <cell r="Q8131">
            <v>2014</v>
          </cell>
          <cell r="R8131" t="str">
            <v>20142</v>
          </cell>
          <cell r="S8131">
            <v>41693</v>
          </cell>
          <cell r="T8131">
            <v>2043.96</v>
          </cell>
          <cell r="U8131">
            <v>2038.4925000000001</v>
          </cell>
          <cell r="V8131">
            <v>2000.326821917809</v>
          </cell>
        </row>
        <row r="8132">
          <cell r="B8132">
            <v>35765</v>
          </cell>
          <cell r="C8132">
            <v>1</v>
          </cell>
          <cell r="D8132">
            <v>1</v>
          </cell>
          <cell r="Q8132">
            <v>2014</v>
          </cell>
          <cell r="R8132" t="str">
            <v>20142</v>
          </cell>
          <cell r="S8132">
            <v>41694</v>
          </cell>
          <cell r="T8132">
            <v>2043.96</v>
          </cell>
          <cell r="U8132">
            <v>2038.4925000000001</v>
          </cell>
          <cell r="V8132">
            <v>2000.326821917809</v>
          </cell>
        </row>
        <row r="8133">
          <cell r="B8133">
            <v>35766</v>
          </cell>
          <cell r="C8133">
            <v>1</v>
          </cell>
          <cell r="D8133">
            <v>1</v>
          </cell>
          <cell r="Q8133">
            <v>2014</v>
          </cell>
          <cell r="R8133" t="str">
            <v>20142</v>
          </cell>
          <cell r="S8133">
            <v>41695</v>
          </cell>
          <cell r="T8133">
            <v>2042.67</v>
          </cell>
          <cell r="U8133">
            <v>2038.4925000000001</v>
          </cell>
          <cell r="V8133">
            <v>2000.326821917809</v>
          </cell>
        </row>
        <row r="8134">
          <cell r="B8134">
            <v>35767</v>
          </cell>
          <cell r="C8134">
            <v>1</v>
          </cell>
          <cell r="D8134">
            <v>1</v>
          </cell>
          <cell r="Q8134">
            <v>2014</v>
          </cell>
          <cell r="R8134" t="str">
            <v>20142</v>
          </cell>
          <cell r="S8134">
            <v>41696</v>
          </cell>
          <cell r="T8134">
            <v>2045.45</v>
          </cell>
          <cell r="U8134">
            <v>2038.4925000000001</v>
          </cell>
          <cell r="V8134">
            <v>2000.326821917809</v>
          </cell>
        </row>
        <row r="8135">
          <cell r="B8135">
            <v>35768</v>
          </cell>
          <cell r="C8135">
            <v>1</v>
          </cell>
          <cell r="D8135">
            <v>1</v>
          </cell>
          <cell r="Q8135">
            <v>2014</v>
          </cell>
          <cell r="R8135" t="str">
            <v>20142</v>
          </cell>
          <cell r="S8135">
            <v>41697</v>
          </cell>
          <cell r="T8135">
            <v>2053.11</v>
          </cell>
          <cell r="U8135">
            <v>2038.4925000000001</v>
          </cell>
          <cell r="V8135">
            <v>2000.326821917809</v>
          </cell>
        </row>
        <row r="8136">
          <cell r="B8136">
            <v>35769</v>
          </cell>
          <cell r="C8136">
            <v>1</v>
          </cell>
          <cell r="D8136">
            <v>1</v>
          </cell>
          <cell r="Q8136">
            <v>2014</v>
          </cell>
          <cell r="R8136" t="str">
            <v>20142</v>
          </cell>
          <cell r="S8136">
            <v>41698</v>
          </cell>
          <cell r="T8136">
            <v>2054.9</v>
          </cell>
          <cell r="U8136">
            <v>2038.4925000000001</v>
          </cell>
          <cell r="V8136">
            <v>2000.326821917809</v>
          </cell>
        </row>
        <row r="8137">
          <cell r="B8137">
            <v>35770</v>
          </cell>
          <cell r="C8137">
            <v>1</v>
          </cell>
          <cell r="D8137">
            <v>1</v>
          </cell>
          <cell r="Q8137">
            <v>2014</v>
          </cell>
          <cell r="R8137" t="str">
            <v>20143</v>
          </cell>
          <cell r="S8137">
            <v>41699</v>
          </cell>
          <cell r="T8137">
            <v>2046.75</v>
          </cell>
          <cell r="U8137">
            <v>2019.7132258064514</v>
          </cell>
          <cell r="V8137">
            <v>2000.326821917809</v>
          </cell>
        </row>
        <row r="8138">
          <cell r="B8138">
            <v>35771</v>
          </cell>
          <cell r="C8138">
            <v>1</v>
          </cell>
          <cell r="D8138">
            <v>1</v>
          </cell>
          <cell r="Q8138">
            <v>2014</v>
          </cell>
          <cell r="R8138" t="str">
            <v>20143</v>
          </cell>
          <cell r="S8138">
            <v>41700</v>
          </cell>
          <cell r="T8138">
            <v>2046.75</v>
          </cell>
          <cell r="U8138">
            <v>2019.7132258064514</v>
          </cell>
          <cell r="V8138">
            <v>2000.326821917809</v>
          </cell>
        </row>
        <row r="8139">
          <cell r="B8139">
            <v>35772</v>
          </cell>
          <cell r="C8139">
            <v>1</v>
          </cell>
          <cell r="D8139">
            <v>1</v>
          </cell>
          <cell r="Q8139">
            <v>2014</v>
          </cell>
          <cell r="R8139" t="str">
            <v>20143</v>
          </cell>
          <cell r="S8139">
            <v>41701</v>
          </cell>
          <cell r="T8139">
            <v>2046.75</v>
          </cell>
          <cell r="U8139">
            <v>2019.7132258064514</v>
          </cell>
          <cell r="V8139">
            <v>2000.326821917809</v>
          </cell>
        </row>
        <row r="8140">
          <cell r="B8140">
            <v>35773</v>
          </cell>
          <cell r="C8140">
            <v>1</v>
          </cell>
          <cell r="D8140">
            <v>1</v>
          </cell>
          <cell r="Q8140">
            <v>2014</v>
          </cell>
          <cell r="R8140" t="str">
            <v>20143</v>
          </cell>
          <cell r="S8140">
            <v>41702</v>
          </cell>
          <cell r="T8140">
            <v>2052.5100000000002</v>
          </cell>
          <cell r="U8140">
            <v>2019.7132258064514</v>
          </cell>
          <cell r="V8140">
            <v>2000.326821917809</v>
          </cell>
        </row>
        <row r="8141">
          <cell r="B8141">
            <v>35774</v>
          </cell>
          <cell r="C8141">
            <v>1</v>
          </cell>
          <cell r="D8141">
            <v>1</v>
          </cell>
          <cell r="Q8141">
            <v>2014</v>
          </cell>
          <cell r="R8141" t="str">
            <v>20143</v>
          </cell>
          <cell r="S8141">
            <v>41703</v>
          </cell>
          <cell r="T8141">
            <v>2047.75</v>
          </cell>
          <cell r="U8141">
            <v>2019.7132258064514</v>
          </cell>
          <cell r="V8141">
            <v>2000.326821917809</v>
          </cell>
        </row>
        <row r="8142">
          <cell r="B8142">
            <v>35775</v>
          </cell>
          <cell r="C8142">
            <v>1</v>
          </cell>
          <cell r="D8142">
            <v>1</v>
          </cell>
          <cell r="Q8142">
            <v>2014</v>
          </cell>
          <cell r="R8142" t="str">
            <v>20143</v>
          </cell>
          <cell r="S8142">
            <v>41704</v>
          </cell>
          <cell r="T8142">
            <v>2045.14</v>
          </cell>
          <cell r="U8142">
            <v>2019.7132258064514</v>
          </cell>
          <cell r="V8142">
            <v>2000.326821917809</v>
          </cell>
        </row>
        <row r="8143">
          <cell r="B8143">
            <v>35776</v>
          </cell>
          <cell r="C8143">
            <v>1</v>
          </cell>
          <cell r="D8143">
            <v>1</v>
          </cell>
          <cell r="Q8143">
            <v>2014</v>
          </cell>
          <cell r="R8143" t="str">
            <v>20143</v>
          </cell>
          <cell r="S8143">
            <v>41705</v>
          </cell>
          <cell r="T8143">
            <v>2030.02</v>
          </cell>
          <cell r="U8143">
            <v>2019.7132258064514</v>
          </cell>
          <cell r="V8143">
            <v>2000.326821917809</v>
          </cell>
        </row>
        <row r="8144">
          <cell r="B8144">
            <v>35777</v>
          </cell>
          <cell r="C8144">
            <v>1</v>
          </cell>
          <cell r="D8144">
            <v>1</v>
          </cell>
          <cell r="Q8144">
            <v>2014</v>
          </cell>
          <cell r="R8144" t="str">
            <v>20143</v>
          </cell>
          <cell r="S8144">
            <v>41706</v>
          </cell>
          <cell r="T8144">
            <v>2036.2</v>
          </cell>
          <cell r="U8144">
            <v>2019.7132258064514</v>
          </cell>
          <cell r="V8144">
            <v>2000.326821917809</v>
          </cell>
        </row>
        <row r="8145">
          <cell r="B8145">
            <v>35778</v>
          </cell>
          <cell r="C8145">
            <v>1</v>
          </cell>
          <cell r="D8145">
            <v>1</v>
          </cell>
          <cell r="Q8145">
            <v>2014</v>
          </cell>
          <cell r="R8145" t="str">
            <v>20143</v>
          </cell>
          <cell r="S8145">
            <v>41707</v>
          </cell>
          <cell r="T8145">
            <v>2036.2</v>
          </cell>
          <cell r="U8145">
            <v>2019.7132258064514</v>
          </cell>
          <cell r="V8145">
            <v>2000.326821917809</v>
          </cell>
        </row>
        <row r="8146">
          <cell r="B8146">
            <v>35779</v>
          </cell>
          <cell r="C8146">
            <v>1</v>
          </cell>
          <cell r="D8146">
            <v>1</v>
          </cell>
          <cell r="Q8146">
            <v>2014</v>
          </cell>
          <cell r="R8146" t="str">
            <v>20143</v>
          </cell>
          <cell r="S8146">
            <v>41708</v>
          </cell>
          <cell r="T8146">
            <v>2036.2</v>
          </cell>
          <cell r="U8146">
            <v>2019.7132258064514</v>
          </cell>
          <cell r="V8146">
            <v>2000.326821917809</v>
          </cell>
        </row>
        <row r="8147">
          <cell r="B8147">
            <v>35780</v>
          </cell>
          <cell r="C8147">
            <v>1</v>
          </cell>
          <cell r="D8147">
            <v>1</v>
          </cell>
          <cell r="Q8147">
            <v>2014</v>
          </cell>
          <cell r="R8147" t="str">
            <v>20143</v>
          </cell>
          <cell r="S8147">
            <v>41709</v>
          </cell>
          <cell r="T8147">
            <v>2042.78</v>
          </cell>
          <cell r="U8147">
            <v>2019.7132258064514</v>
          </cell>
          <cell r="V8147">
            <v>2000.326821917809</v>
          </cell>
        </row>
        <row r="8148">
          <cell r="B8148">
            <v>35781</v>
          </cell>
          <cell r="C8148">
            <v>1</v>
          </cell>
          <cell r="D8148">
            <v>1</v>
          </cell>
          <cell r="Q8148">
            <v>2014</v>
          </cell>
          <cell r="R8148" t="str">
            <v>20143</v>
          </cell>
          <cell r="S8148">
            <v>41710</v>
          </cell>
          <cell r="T8148">
            <v>2043.59</v>
          </cell>
          <cell r="U8148">
            <v>2019.7132258064514</v>
          </cell>
          <cell r="V8148">
            <v>2000.326821917809</v>
          </cell>
        </row>
        <row r="8149">
          <cell r="B8149">
            <v>35782</v>
          </cell>
          <cell r="C8149">
            <v>1</v>
          </cell>
          <cell r="D8149">
            <v>1</v>
          </cell>
          <cell r="Q8149">
            <v>2014</v>
          </cell>
          <cell r="R8149" t="str">
            <v>20143</v>
          </cell>
          <cell r="S8149">
            <v>41711</v>
          </cell>
          <cell r="T8149">
            <v>2047.59</v>
          </cell>
          <cell r="U8149">
            <v>2019.7132258064514</v>
          </cell>
          <cell r="V8149">
            <v>2000.326821917809</v>
          </cell>
        </row>
        <row r="8150">
          <cell r="B8150">
            <v>35783</v>
          </cell>
          <cell r="C8150">
            <v>1</v>
          </cell>
          <cell r="D8150">
            <v>1</v>
          </cell>
          <cell r="Q8150">
            <v>2014</v>
          </cell>
          <cell r="R8150" t="str">
            <v>20143</v>
          </cell>
          <cell r="S8150">
            <v>41712</v>
          </cell>
          <cell r="T8150">
            <v>2044.48</v>
          </cell>
          <cell r="U8150">
            <v>2019.7132258064514</v>
          </cell>
          <cell r="V8150">
            <v>2000.326821917809</v>
          </cell>
        </row>
        <row r="8151">
          <cell r="B8151">
            <v>35784</v>
          </cell>
          <cell r="C8151">
            <v>1</v>
          </cell>
          <cell r="D8151">
            <v>1</v>
          </cell>
          <cell r="Q8151">
            <v>2014</v>
          </cell>
          <cell r="R8151" t="str">
            <v>20143</v>
          </cell>
          <cell r="S8151">
            <v>41713</v>
          </cell>
          <cell r="T8151">
            <v>2044.58</v>
          </cell>
          <cell r="U8151">
            <v>2019.7132258064514</v>
          </cell>
          <cell r="V8151">
            <v>2000.326821917809</v>
          </cell>
        </row>
        <row r="8152">
          <cell r="B8152">
            <v>35785</v>
          </cell>
          <cell r="C8152">
            <v>1</v>
          </cell>
          <cell r="D8152">
            <v>1</v>
          </cell>
          <cell r="Q8152">
            <v>2014</v>
          </cell>
          <cell r="R8152" t="str">
            <v>20143</v>
          </cell>
          <cell r="S8152">
            <v>41714</v>
          </cell>
          <cell r="T8152">
            <v>2044.58</v>
          </cell>
          <cell r="U8152">
            <v>2019.7132258064514</v>
          </cell>
          <cell r="V8152">
            <v>2000.326821917809</v>
          </cell>
        </row>
        <row r="8153">
          <cell r="B8153">
            <v>35786</v>
          </cell>
          <cell r="C8153">
            <v>1</v>
          </cell>
          <cell r="D8153">
            <v>1</v>
          </cell>
          <cell r="Q8153">
            <v>2014</v>
          </cell>
          <cell r="R8153" t="str">
            <v>20143</v>
          </cell>
          <cell r="S8153">
            <v>41715</v>
          </cell>
          <cell r="T8153">
            <v>2044.58</v>
          </cell>
          <cell r="U8153">
            <v>2019.7132258064514</v>
          </cell>
          <cell r="V8153">
            <v>2000.326821917809</v>
          </cell>
        </row>
        <row r="8154">
          <cell r="B8154">
            <v>35787</v>
          </cell>
          <cell r="C8154">
            <v>1</v>
          </cell>
          <cell r="D8154">
            <v>1</v>
          </cell>
          <cell r="Q8154">
            <v>2014</v>
          </cell>
          <cell r="R8154" t="str">
            <v>20143</v>
          </cell>
          <cell r="S8154">
            <v>41716</v>
          </cell>
          <cell r="T8154">
            <v>2035.16</v>
          </cell>
          <cell r="U8154">
            <v>2019.7132258064514</v>
          </cell>
          <cell r="V8154">
            <v>2000.326821917809</v>
          </cell>
        </row>
        <row r="8155">
          <cell r="B8155">
            <v>35788</v>
          </cell>
          <cell r="C8155">
            <v>1</v>
          </cell>
          <cell r="D8155">
            <v>1</v>
          </cell>
          <cell r="Q8155">
            <v>2014</v>
          </cell>
          <cell r="R8155" t="str">
            <v>20143</v>
          </cell>
          <cell r="S8155">
            <v>41717</v>
          </cell>
          <cell r="T8155">
            <v>2034.86</v>
          </cell>
          <cell r="U8155">
            <v>2019.7132258064514</v>
          </cell>
          <cell r="V8155">
            <v>2000.326821917809</v>
          </cell>
        </row>
        <row r="8156">
          <cell r="B8156">
            <v>35789</v>
          </cell>
          <cell r="C8156">
            <v>1</v>
          </cell>
          <cell r="D8156">
            <v>1</v>
          </cell>
          <cell r="Q8156">
            <v>2014</v>
          </cell>
          <cell r="R8156" t="str">
            <v>20143</v>
          </cell>
          <cell r="S8156">
            <v>41718</v>
          </cell>
          <cell r="T8156">
            <v>2017.38</v>
          </cell>
          <cell r="U8156">
            <v>2019.7132258064514</v>
          </cell>
          <cell r="V8156">
            <v>2000.326821917809</v>
          </cell>
        </row>
        <row r="8157">
          <cell r="B8157">
            <v>35790</v>
          </cell>
          <cell r="C8157">
            <v>1</v>
          </cell>
          <cell r="D8157">
            <v>1</v>
          </cell>
          <cell r="Q8157">
            <v>2014</v>
          </cell>
          <cell r="R8157" t="str">
            <v>20143</v>
          </cell>
          <cell r="S8157">
            <v>41719</v>
          </cell>
          <cell r="T8157">
            <v>1998.6</v>
          </cell>
          <cell r="U8157">
            <v>2019.7132258064514</v>
          </cell>
          <cell r="V8157">
            <v>2000.326821917809</v>
          </cell>
        </row>
        <row r="8158">
          <cell r="B8158">
            <v>35791</v>
          </cell>
          <cell r="C8158">
            <v>1</v>
          </cell>
          <cell r="D8158">
            <v>1</v>
          </cell>
          <cell r="Q8158">
            <v>2014</v>
          </cell>
          <cell r="R8158" t="str">
            <v>20143</v>
          </cell>
          <cell r="S8158">
            <v>41720</v>
          </cell>
          <cell r="T8158">
            <v>1993.85</v>
          </cell>
          <cell r="U8158">
            <v>2019.7132258064514</v>
          </cell>
          <cell r="V8158">
            <v>2000.326821917809</v>
          </cell>
        </row>
        <row r="8159">
          <cell r="B8159">
            <v>35792</v>
          </cell>
          <cell r="C8159">
            <v>1</v>
          </cell>
          <cell r="D8159">
            <v>1</v>
          </cell>
          <cell r="Q8159">
            <v>2014</v>
          </cell>
          <cell r="R8159" t="str">
            <v>20143</v>
          </cell>
          <cell r="S8159">
            <v>41721</v>
          </cell>
          <cell r="T8159">
            <v>1993.85</v>
          </cell>
          <cell r="U8159">
            <v>2019.7132258064514</v>
          </cell>
          <cell r="V8159">
            <v>2000.326821917809</v>
          </cell>
        </row>
        <row r="8160">
          <cell r="B8160">
            <v>35793</v>
          </cell>
          <cell r="C8160">
            <v>1</v>
          </cell>
          <cell r="D8160">
            <v>1</v>
          </cell>
          <cell r="Q8160">
            <v>2014</v>
          </cell>
          <cell r="R8160" t="str">
            <v>20143</v>
          </cell>
          <cell r="S8160">
            <v>41722</v>
          </cell>
          <cell r="T8160">
            <v>1993.85</v>
          </cell>
          <cell r="U8160">
            <v>2019.7132258064514</v>
          </cell>
          <cell r="V8160">
            <v>2000.326821917809</v>
          </cell>
        </row>
        <row r="8161">
          <cell r="B8161">
            <v>35794</v>
          </cell>
          <cell r="C8161">
            <v>1</v>
          </cell>
          <cell r="D8161">
            <v>1</v>
          </cell>
          <cell r="Q8161">
            <v>2014</v>
          </cell>
          <cell r="R8161" t="str">
            <v>20143</v>
          </cell>
          <cell r="S8161">
            <v>41723</v>
          </cell>
          <cell r="T8161">
            <v>1993.85</v>
          </cell>
          <cell r="U8161">
            <v>2019.7132258064514</v>
          </cell>
          <cell r="V8161">
            <v>2000.326821917809</v>
          </cell>
        </row>
        <row r="8162">
          <cell r="B8162">
            <v>35795</v>
          </cell>
          <cell r="C8162">
            <v>1</v>
          </cell>
          <cell r="D8162">
            <v>1</v>
          </cell>
          <cell r="Q8162">
            <v>2014</v>
          </cell>
          <cell r="R8162" t="str">
            <v>20143</v>
          </cell>
          <cell r="S8162">
            <v>41724</v>
          </cell>
          <cell r="T8162">
            <v>1978.63</v>
          </cell>
          <cell r="U8162">
            <v>2019.7132258064514</v>
          </cell>
          <cell r="V8162">
            <v>2000.326821917809</v>
          </cell>
        </row>
        <row r="8163">
          <cell r="B8163">
            <v>35796</v>
          </cell>
          <cell r="C8163">
            <v>1</v>
          </cell>
          <cell r="D8163">
            <v>1</v>
          </cell>
          <cell r="Q8163">
            <v>2014</v>
          </cell>
          <cell r="R8163" t="str">
            <v>20143</v>
          </cell>
          <cell r="S8163">
            <v>41725</v>
          </cell>
          <cell r="T8163">
            <v>1973.03</v>
          </cell>
          <cell r="U8163">
            <v>2019.7132258064514</v>
          </cell>
          <cell r="V8163">
            <v>2000.326821917809</v>
          </cell>
        </row>
        <row r="8164">
          <cell r="B8164">
            <v>35797</v>
          </cell>
          <cell r="C8164">
            <v>1</v>
          </cell>
          <cell r="D8164">
            <v>1</v>
          </cell>
          <cell r="Q8164">
            <v>2014</v>
          </cell>
          <cell r="R8164" t="str">
            <v>20143</v>
          </cell>
          <cell r="S8164">
            <v>41726</v>
          </cell>
          <cell r="T8164">
            <v>1965.64</v>
          </cell>
          <cell r="U8164">
            <v>2019.7132258064514</v>
          </cell>
          <cell r="V8164">
            <v>2000.326821917809</v>
          </cell>
        </row>
        <row r="8165">
          <cell r="B8165">
            <v>35798</v>
          </cell>
          <cell r="C8165">
            <v>1</v>
          </cell>
          <cell r="D8165">
            <v>1</v>
          </cell>
          <cell r="Q8165">
            <v>2014</v>
          </cell>
          <cell r="R8165" t="str">
            <v>20143</v>
          </cell>
          <cell r="S8165">
            <v>41727</v>
          </cell>
          <cell r="T8165">
            <v>1965.32</v>
          </cell>
          <cell r="U8165">
            <v>2019.7132258064514</v>
          </cell>
          <cell r="V8165">
            <v>2000.326821917809</v>
          </cell>
        </row>
        <row r="8166">
          <cell r="B8166">
            <v>35799</v>
          </cell>
          <cell r="C8166">
            <v>1</v>
          </cell>
          <cell r="D8166">
            <v>1</v>
          </cell>
          <cell r="Q8166">
            <v>2014</v>
          </cell>
          <cell r="R8166" t="str">
            <v>20143</v>
          </cell>
          <cell r="S8166">
            <v>41728</v>
          </cell>
          <cell r="T8166">
            <v>1965.32</v>
          </cell>
          <cell r="U8166">
            <v>2019.7132258064514</v>
          </cell>
          <cell r="V8166">
            <v>2000.326821917809</v>
          </cell>
        </row>
        <row r="8167">
          <cell r="B8167">
            <v>35800</v>
          </cell>
          <cell r="C8167">
            <v>1</v>
          </cell>
          <cell r="D8167">
            <v>1</v>
          </cell>
          <cell r="Q8167">
            <v>2014</v>
          </cell>
          <cell r="R8167" t="str">
            <v>20143</v>
          </cell>
          <cell r="S8167">
            <v>41729</v>
          </cell>
          <cell r="T8167">
            <v>1965.32</v>
          </cell>
          <cell r="U8167">
            <v>2019.7132258064514</v>
          </cell>
          <cell r="V8167">
            <v>2000.326821917809</v>
          </cell>
        </row>
        <row r="8168">
          <cell r="B8168">
            <v>35801</v>
          </cell>
          <cell r="C8168">
            <v>1</v>
          </cell>
          <cell r="D8168">
            <v>1</v>
          </cell>
          <cell r="Q8168">
            <v>2014</v>
          </cell>
          <cell r="R8168" t="str">
            <v>20144</v>
          </cell>
          <cell r="S8168">
            <v>41730</v>
          </cell>
          <cell r="T8168">
            <v>1969.45</v>
          </cell>
          <cell r="U8168">
            <v>1938.360333333334</v>
          </cell>
          <cell r="V8168">
            <v>2000.326821917809</v>
          </cell>
        </row>
        <row r="8169">
          <cell r="B8169">
            <v>35802</v>
          </cell>
          <cell r="C8169">
            <v>1</v>
          </cell>
          <cell r="D8169">
            <v>1</v>
          </cell>
          <cell r="Q8169">
            <v>2014</v>
          </cell>
          <cell r="R8169" t="str">
            <v>20144</v>
          </cell>
          <cell r="S8169">
            <v>41731</v>
          </cell>
          <cell r="T8169">
            <v>1966.02</v>
          </cell>
          <cell r="U8169">
            <v>1938.360333333334</v>
          </cell>
          <cell r="V8169">
            <v>2000.326821917809</v>
          </cell>
        </row>
        <row r="8170">
          <cell r="B8170">
            <v>35803</v>
          </cell>
          <cell r="C8170">
            <v>1</v>
          </cell>
          <cell r="D8170">
            <v>1</v>
          </cell>
          <cell r="Q8170">
            <v>2014</v>
          </cell>
          <cell r="R8170" t="str">
            <v>20144</v>
          </cell>
          <cell r="S8170">
            <v>41732</v>
          </cell>
          <cell r="T8170">
            <v>1963.51</v>
          </cell>
          <cell r="U8170">
            <v>1938.360333333334</v>
          </cell>
          <cell r="V8170">
            <v>2000.326821917809</v>
          </cell>
        </row>
        <row r="8171">
          <cell r="B8171">
            <v>35804</v>
          </cell>
          <cell r="C8171">
            <v>1</v>
          </cell>
          <cell r="D8171">
            <v>1</v>
          </cell>
          <cell r="Q8171">
            <v>2014</v>
          </cell>
          <cell r="R8171" t="str">
            <v>20144</v>
          </cell>
          <cell r="S8171">
            <v>41733</v>
          </cell>
          <cell r="T8171">
            <v>1966.4</v>
          </cell>
          <cell r="U8171">
            <v>1938.360333333334</v>
          </cell>
          <cell r="V8171">
            <v>2000.326821917809</v>
          </cell>
        </row>
        <row r="8172">
          <cell r="B8172">
            <v>35805</v>
          </cell>
          <cell r="C8172">
            <v>1</v>
          </cell>
          <cell r="D8172">
            <v>1</v>
          </cell>
          <cell r="Q8172">
            <v>2014</v>
          </cell>
          <cell r="R8172" t="str">
            <v>20144</v>
          </cell>
          <cell r="S8172">
            <v>41734</v>
          </cell>
          <cell r="T8172">
            <v>1951.85</v>
          </cell>
          <cell r="U8172">
            <v>1938.360333333334</v>
          </cell>
          <cell r="V8172">
            <v>2000.326821917809</v>
          </cell>
        </row>
        <row r="8173">
          <cell r="B8173">
            <v>35806</v>
          </cell>
          <cell r="C8173">
            <v>1</v>
          </cell>
          <cell r="D8173">
            <v>1</v>
          </cell>
          <cell r="Q8173">
            <v>2014</v>
          </cell>
          <cell r="R8173" t="str">
            <v>20144</v>
          </cell>
          <cell r="S8173">
            <v>41735</v>
          </cell>
          <cell r="T8173">
            <v>1951.85</v>
          </cell>
          <cell r="U8173">
            <v>1938.360333333334</v>
          </cell>
          <cell r="V8173">
            <v>2000.326821917809</v>
          </cell>
        </row>
        <row r="8174">
          <cell r="B8174">
            <v>35807</v>
          </cell>
          <cell r="C8174">
            <v>1</v>
          </cell>
          <cell r="D8174">
            <v>1</v>
          </cell>
          <cell r="Q8174">
            <v>2014</v>
          </cell>
          <cell r="R8174" t="str">
            <v>20144</v>
          </cell>
          <cell r="S8174">
            <v>41736</v>
          </cell>
          <cell r="T8174">
            <v>1951.85</v>
          </cell>
          <cell r="U8174">
            <v>1938.360333333334</v>
          </cell>
          <cell r="V8174">
            <v>2000.326821917809</v>
          </cell>
        </row>
        <row r="8175">
          <cell r="B8175">
            <v>35808</v>
          </cell>
          <cell r="C8175">
            <v>1</v>
          </cell>
          <cell r="D8175">
            <v>1</v>
          </cell>
          <cell r="Q8175">
            <v>2014</v>
          </cell>
          <cell r="R8175" t="str">
            <v>20144</v>
          </cell>
          <cell r="S8175">
            <v>41737</v>
          </cell>
          <cell r="T8175">
            <v>1937.59</v>
          </cell>
          <cell r="U8175">
            <v>1938.360333333334</v>
          </cell>
          <cell r="V8175">
            <v>2000.326821917809</v>
          </cell>
        </row>
        <row r="8176">
          <cell r="B8176">
            <v>35809</v>
          </cell>
          <cell r="C8176">
            <v>1</v>
          </cell>
          <cell r="D8176">
            <v>1</v>
          </cell>
          <cell r="Q8176">
            <v>2014</v>
          </cell>
          <cell r="R8176" t="str">
            <v>20144</v>
          </cell>
          <cell r="S8176">
            <v>41738</v>
          </cell>
          <cell r="T8176">
            <v>1923.95</v>
          </cell>
          <cell r="U8176">
            <v>1938.360333333334</v>
          </cell>
          <cell r="V8176">
            <v>2000.326821917809</v>
          </cell>
        </row>
        <row r="8177">
          <cell r="B8177">
            <v>35810</v>
          </cell>
          <cell r="C8177">
            <v>1</v>
          </cell>
          <cell r="D8177">
            <v>1</v>
          </cell>
          <cell r="Q8177">
            <v>2014</v>
          </cell>
          <cell r="R8177" t="str">
            <v>20144</v>
          </cell>
          <cell r="S8177">
            <v>41739</v>
          </cell>
          <cell r="T8177">
            <v>1931.09</v>
          </cell>
          <cell r="U8177">
            <v>1938.360333333334</v>
          </cell>
          <cell r="V8177">
            <v>2000.326821917809</v>
          </cell>
        </row>
        <row r="8178">
          <cell r="B8178">
            <v>35811</v>
          </cell>
          <cell r="C8178">
            <v>1</v>
          </cell>
          <cell r="D8178">
            <v>1</v>
          </cell>
          <cell r="Q8178">
            <v>2014</v>
          </cell>
          <cell r="R8178" t="str">
            <v>20144</v>
          </cell>
          <cell r="S8178">
            <v>41740</v>
          </cell>
          <cell r="T8178">
            <v>1920.93</v>
          </cell>
          <cell r="U8178">
            <v>1938.360333333334</v>
          </cell>
          <cell r="V8178">
            <v>2000.326821917809</v>
          </cell>
        </row>
        <row r="8179">
          <cell r="B8179">
            <v>35812</v>
          </cell>
          <cell r="C8179">
            <v>1</v>
          </cell>
          <cell r="D8179">
            <v>1</v>
          </cell>
          <cell r="Q8179">
            <v>2014</v>
          </cell>
          <cell r="R8179" t="str">
            <v>20144</v>
          </cell>
          <cell r="S8179">
            <v>41741</v>
          </cell>
          <cell r="T8179">
            <v>1927.28</v>
          </cell>
          <cell r="U8179">
            <v>1938.360333333334</v>
          </cell>
          <cell r="V8179">
            <v>2000.326821917809</v>
          </cell>
        </row>
        <row r="8180">
          <cell r="B8180">
            <v>35813</v>
          </cell>
          <cell r="C8180">
            <v>1</v>
          </cell>
          <cell r="D8180">
            <v>1</v>
          </cell>
          <cell r="Q8180">
            <v>2014</v>
          </cell>
          <cell r="R8180" t="str">
            <v>20144</v>
          </cell>
          <cell r="S8180">
            <v>41742</v>
          </cell>
          <cell r="T8180">
            <v>1927.28</v>
          </cell>
          <cell r="U8180">
            <v>1938.360333333334</v>
          </cell>
          <cell r="V8180">
            <v>2000.326821917809</v>
          </cell>
        </row>
        <row r="8181">
          <cell r="B8181">
            <v>35814</v>
          </cell>
          <cell r="C8181">
            <v>1</v>
          </cell>
          <cell r="D8181">
            <v>1</v>
          </cell>
          <cell r="Q8181">
            <v>2014</v>
          </cell>
          <cell r="R8181" t="str">
            <v>20144</v>
          </cell>
          <cell r="S8181">
            <v>41743</v>
          </cell>
          <cell r="T8181">
            <v>1927.28</v>
          </cell>
          <cell r="U8181">
            <v>1938.360333333334</v>
          </cell>
          <cell r="V8181">
            <v>2000.326821917809</v>
          </cell>
        </row>
        <row r="8182">
          <cell r="B8182">
            <v>35815</v>
          </cell>
          <cell r="C8182">
            <v>1</v>
          </cell>
          <cell r="D8182">
            <v>1</v>
          </cell>
          <cell r="Q8182">
            <v>2014</v>
          </cell>
          <cell r="R8182" t="str">
            <v>20144</v>
          </cell>
          <cell r="S8182">
            <v>41744</v>
          </cell>
          <cell r="T8182">
            <v>1926.47</v>
          </cell>
          <cell r="U8182">
            <v>1938.360333333334</v>
          </cell>
          <cell r="V8182">
            <v>2000.326821917809</v>
          </cell>
        </row>
        <row r="8183">
          <cell r="B8183">
            <v>35816</v>
          </cell>
          <cell r="C8183">
            <v>1</v>
          </cell>
          <cell r="D8183">
            <v>1</v>
          </cell>
          <cell r="Q8183">
            <v>2014</v>
          </cell>
          <cell r="R8183" t="str">
            <v>20144</v>
          </cell>
          <cell r="S8183">
            <v>41745</v>
          </cell>
          <cell r="T8183">
            <v>1932.42</v>
          </cell>
          <cell r="U8183">
            <v>1938.360333333334</v>
          </cell>
          <cell r="V8183">
            <v>2000.326821917809</v>
          </cell>
        </row>
        <row r="8184">
          <cell r="B8184">
            <v>35817</v>
          </cell>
          <cell r="C8184">
            <v>1</v>
          </cell>
          <cell r="D8184">
            <v>1</v>
          </cell>
          <cell r="Q8184">
            <v>2014</v>
          </cell>
          <cell r="R8184" t="str">
            <v>20144</v>
          </cell>
          <cell r="S8184">
            <v>41746</v>
          </cell>
          <cell r="T8184">
            <v>1930.62</v>
          </cell>
          <cell r="U8184">
            <v>1938.360333333334</v>
          </cell>
          <cell r="V8184">
            <v>2000.326821917809</v>
          </cell>
        </row>
        <row r="8185">
          <cell r="B8185">
            <v>35818</v>
          </cell>
          <cell r="C8185">
            <v>1</v>
          </cell>
          <cell r="D8185">
            <v>1</v>
          </cell>
          <cell r="Q8185">
            <v>2014</v>
          </cell>
          <cell r="R8185" t="str">
            <v>20144</v>
          </cell>
          <cell r="S8185">
            <v>41747</v>
          </cell>
          <cell r="T8185">
            <v>1930.62</v>
          </cell>
          <cell r="U8185">
            <v>1938.360333333334</v>
          </cell>
          <cell r="V8185">
            <v>2000.326821917809</v>
          </cell>
        </row>
        <row r="8186">
          <cell r="B8186">
            <v>35819</v>
          </cell>
          <cell r="C8186">
            <v>1</v>
          </cell>
          <cell r="D8186">
            <v>1</v>
          </cell>
          <cell r="Q8186">
            <v>2014</v>
          </cell>
          <cell r="R8186" t="str">
            <v>20144</v>
          </cell>
          <cell r="S8186">
            <v>41748</v>
          </cell>
          <cell r="T8186">
            <v>1930.62</v>
          </cell>
          <cell r="U8186">
            <v>1938.360333333334</v>
          </cell>
          <cell r="V8186">
            <v>2000.326821917809</v>
          </cell>
        </row>
        <row r="8187">
          <cell r="B8187">
            <v>35820</v>
          </cell>
          <cell r="C8187">
            <v>1</v>
          </cell>
          <cell r="D8187">
            <v>1</v>
          </cell>
          <cell r="Q8187">
            <v>2014</v>
          </cell>
          <cell r="R8187" t="str">
            <v>20144</v>
          </cell>
          <cell r="S8187">
            <v>41749</v>
          </cell>
          <cell r="T8187">
            <v>1930.62</v>
          </cell>
          <cell r="U8187">
            <v>1938.360333333334</v>
          </cell>
          <cell r="V8187">
            <v>2000.326821917809</v>
          </cell>
        </row>
        <row r="8188">
          <cell r="B8188">
            <v>35821</v>
          </cell>
          <cell r="C8188">
            <v>1</v>
          </cell>
          <cell r="D8188">
            <v>1</v>
          </cell>
          <cell r="Q8188">
            <v>2014</v>
          </cell>
          <cell r="R8188" t="str">
            <v>20144</v>
          </cell>
          <cell r="S8188">
            <v>41750</v>
          </cell>
          <cell r="T8188">
            <v>1930.62</v>
          </cell>
          <cell r="U8188">
            <v>1938.360333333334</v>
          </cell>
          <cell r="V8188">
            <v>2000.326821917809</v>
          </cell>
        </row>
        <row r="8189">
          <cell r="B8189">
            <v>35822</v>
          </cell>
          <cell r="C8189">
            <v>1</v>
          </cell>
          <cell r="D8189">
            <v>1</v>
          </cell>
          <cell r="Q8189">
            <v>2014</v>
          </cell>
          <cell r="R8189" t="str">
            <v>20144</v>
          </cell>
          <cell r="S8189">
            <v>41751</v>
          </cell>
          <cell r="T8189">
            <v>1921.75</v>
          </cell>
          <cell r="U8189">
            <v>1938.360333333334</v>
          </cell>
          <cell r="V8189">
            <v>2000.326821917809</v>
          </cell>
        </row>
        <row r="8190">
          <cell r="B8190">
            <v>35823</v>
          </cell>
          <cell r="C8190">
            <v>1</v>
          </cell>
          <cell r="D8190">
            <v>1</v>
          </cell>
          <cell r="Q8190">
            <v>2014</v>
          </cell>
          <cell r="R8190" t="str">
            <v>20144</v>
          </cell>
          <cell r="S8190">
            <v>41752</v>
          </cell>
          <cell r="T8190">
            <v>1929.66</v>
          </cell>
          <cell r="U8190">
            <v>1938.360333333334</v>
          </cell>
          <cell r="V8190">
            <v>2000.326821917809</v>
          </cell>
        </row>
        <row r="8191">
          <cell r="B8191">
            <v>35824</v>
          </cell>
          <cell r="C8191">
            <v>1</v>
          </cell>
          <cell r="D8191">
            <v>1</v>
          </cell>
          <cell r="Q8191">
            <v>2014</v>
          </cell>
          <cell r="R8191" t="str">
            <v>20144</v>
          </cell>
          <cell r="S8191">
            <v>41753</v>
          </cell>
          <cell r="T8191">
            <v>1936.63</v>
          </cell>
          <cell r="U8191">
            <v>1938.360333333334</v>
          </cell>
          <cell r="V8191">
            <v>2000.326821917809</v>
          </cell>
        </row>
        <row r="8192">
          <cell r="B8192">
            <v>35825</v>
          </cell>
          <cell r="C8192">
            <v>1</v>
          </cell>
          <cell r="D8192">
            <v>1</v>
          </cell>
          <cell r="Q8192">
            <v>2014</v>
          </cell>
          <cell r="R8192" t="str">
            <v>20144</v>
          </cell>
          <cell r="S8192">
            <v>41754</v>
          </cell>
          <cell r="T8192">
            <v>1936.07</v>
          </cell>
          <cell r="U8192">
            <v>1938.360333333334</v>
          </cell>
          <cell r="V8192">
            <v>2000.326821917809</v>
          </cell>
        </row>
        <row r="8193">
          <cell r="B8193">
            <v>35826</v>
          </cell>
          <cell r="C8193">
            <v>1</v>
          </cell>
          <cell r="D8193">
            <v>1</v>
          </cell>
          <cell r="Q8193">
            <v>2014</v>
          </cell>
          <cell r="R8193" t="str">
            <v>20144</v>
          </cell>
          <cell r="S8193">
            <v>41755</v>
          </cell>
          <cell r="T8193">
            <v>1942.37</v>
          </cell>
          <cell r="U8193">
            <v>1938.360333333334</v>
          </cell>
          <cell r="V8193">
            <v>2000.326821917809</v>
          </cell>
        </row>
        <row r="8194">
          <cell r="B8194">
            <v>35827</v>
          </cell>
          <cell r="C8194">
            <v>1</v>
          </cell>
          <cell r="D8194">
            <v>1</v>
          </cell>
          <cell r="Q8194">
            <v>2014</v>
          </cell>
          <cell r="R8194" t="str">
            <v>20144</v>
          </cell>
          <cell r="S8194">
            <v>41756</v>
          </cell>
          <cell r="T8194">
            <v>1942.37</v>
          </cell>
          <cell r="U8194">
            <v>1938.360333333334</v>
          </cell>
          <cell r="V8194">
            <v>2000.326821917809</v>
          </cell>
        </row>
        <row r="8195">
          <cell r="B8195">
            <v>35828</v>
          </cell>
          <cell r="C8195">
            <v>1</v>
          </cell>
          <cell r="D8195">
            <v>1</v>
          </cell>
          <cell r="Q8195">
            <v>2014</v>
          </cell>
          <cell r="R8195" t="str">
            <v>20144</v>
          </cell>
          <cell r="S8195">
            <v>41757</v>
          </cell>
          <cell r="T8195">
            <v>1942.37</v>
          </cell>
          <cell r="U8195">
            <v>1938.360333333334</v>
          </cell>
          <cell r="V8195">
            <v>2000.326821917809</v>
          </cell>
        </row>
        <row r="8196">
          <cell r="B8196">
            <v>35829</v>
          </cell>
          <cell r="C8196">
            <v>1</v>
          </cell>
          <cell r="D8196">
            <v>1</v>
          </cell>
          <cell r="Q8196">
            <v>2014</v>
          </cell>
          <cell r="R8196" t="str">
            <v>20144</v>
          </cell>
          <cell r="S8196">
            <v>41758</v>
          </cell>
          <cell r="T8196">
            <v>1936.13</v>
          </cell>
          <cell r="U8196">
            <v>1938.360333333334</v>
          </cell>
          <cell r="V8196">
            <v>2000.326821917809</v>
          </cell>
        </row>
        <row r="8197">
          <cell r="B8197">
            <v>35830</v>
          </cell>
          <cell r="C8197">
            <v>1</v>
          </cell>
          <cell r="D8197">
            <v>1</v>
          </cell>
          <cell r="Q8197">
            <v>2014</v>
          </cell>
          <cell r="R8197" t="str">
            <v>20144</v>
          </cell>
          <cell r="S8197">
            <v>41759</v>
          </cell>
          <cell r="T8197">
            <v>1935.14</v>
          </cell>
          <cell r="U8197">
            <v>1938.360333333334</v>
          </cell>
          <cell r="V8197">
            <v>2000.326821917809</v>
          </cell>
        </row>
        <row r="8198">
          <cell r="B8198">
            <v>35831</v>
          </cell>
          <cell r="C8198">
            <v>1</v>
          </cell>
          <cell r="D8198">
            <v>1</v>
          </cell>
          <cell r="Q8198">
            <v>2014</v>
          </cell>
          <cell r="R8198" t="str">
            <v>20145</v>
          </cell>
          <cell r="S8198">
            <v>41760</v>
          </cell>
          <cell r="T8198">
            <v>1933.46</v>
          </cell>
          <cell r="U8198">
            <v>1915.3609677419356</v>
          </cell>
          <cell r="V8198">
            <v>2000.326821917809</v>
          </cell>
        </row>
        <row r="8199">
          <cell r="B8199">
            <v>35832</v>
          </cell>
          <cell r="C8199">
            <v>1</v>
          </cell>
          <cell r="D8199">
            <v>1</v>
          </cell>
          <cell r="Q8199">
            <v>2014</v>
          </cell>
          <cell r="R8199" t="str">
            <v>20145</v>
          </cell>
          <cell r="S8199">
            <v>41761</v>
          </cell>
          <cell r="T8199">
            <v>1933.46</v>
          </cell>
          <cell r="U8199">
            <v>1915.3609677419356</v>
          </cell>
          <cell r="V8199">
            <v>2000.326821917809</v>
          </cell>
        </row>
        <row r="8200">
          <cell r="B8200">
            <v>35833</v>
          </cell>
          <cell r="C8200">
            <v>1</v>
          </cell>
          <cell r="D8200">
            <v>1</v>
          </cell>
          <cell r="Q8200">
            <v>2014</v>
          </cell>
          <cell r="R8200" t="str">
            <v>20145</v>
          </cell>
          <cell r="S8200">
            <v>41762</v>
          </cell>
          <cell r="T8200">
            <v>1926.3</v>
          </cell>
          <cell r="U8200">
            <v>1915.3609677419356</v>
          </cell>
          <cell r="V8200">
            <v>2000.326821917809</v>
          </cell>
        </row>
        <row r="8201">
          <cell r="B8201">
            <v>35834</v>
          </cell>
          <cell r="C8201">
            <v>1</v>
          </cell>
          <cell r="D8201">
            <v>1</v>
          </cell>
          <cell r="Q8201">
            <v>2014</v>
          </cell>
          <cell r="R8201" t="str">
            <v>20145</v>
          </cell>
          <cell r="S8201">
            <v>41763</v>
          </cell>
          <cell r="T8201">
            <v>1926.3</v>
          </cell>
          <cell r="U8201">
            <v>1915.3609677419356</v>
          </cell>
          <cell r="V8201">
            <v>2000.326821917809</v>
          </cell>
        </row>
        <row r="8202">
          <cell r="B8202">
            <v>35835</v>
          </cell>
          <cell r="C8202">
            <v>1</v>
          </cell>
          <cell r="D8202">
            <v>1</v>
          </cell>
          <cell r="Q8202">
            <v>2014</v>
          </cell>
          <cell r="R8202" t="str">
            <v>20145</v>
          </cell>
          <cell r="S8202">
            <v>41764</v>
          </cell>
          <cell r="T8202">
            <v>1926.3</v>
          </cell>
          <cell r="U8202">
            <v>1915.3609677419356</v>
          </cell>
          <cell r="V8202">
            <v>2000.326821917809</v>
          </cell>
        </row>
        <row r="8203">
          <cell r="B8203">
            <v>35836</v>
          </cell>
          <cell r="C8203">
            <v>1</v>
          </cell>
          <cell r="D8203">
            <v>1</v>
          </cell>
          <cell r="Q8203">
            <v>2014</v>
          </cell>
          <cell r="R8203" t="str">
            <v>20145</v>
          </cell>
          <cell r="S8203">
            <v>41765</v>
          </cell>
          <cell r="T8203">
            <v>1923.07</v>
          </cell>
          <cell r="U8203">
            <v>1915.3609677419356</v>
          </cell>
          <cell r="V8203">
            <v>2000.326821917809</v>
          </cell>
        </row>
        <row r="8204">
          <cell r="B8204">
            <v>35837</v>
          </cell>
          <cell r="C8204">
            <v>1</v>
          </cell>
          <cell r="D8204">
            <v>1</v>
          </cell>
          <cell r="Q8204">
            <v>2014</v>
          </cell>
          <cell r="R8204" t="str">
            <v>20145</v>
          </cell>
          <cell r="S8204">
            <v>41766</v>
          </cell>
          <cell r="T8204">
            <v>1918.2</v>
          </cell>
          <cell r="U8204">
            <v>1915.3609677419356</v>
          </cell>
          <cell r="V8204">
            <v>2000.326821917809</v>
          </cell>
        </row>
        <row r="8205">
          <cell r="B8205">
            <v>35838</v>
          </cell>
          <cell r="C8205">
            <v>1</v>
          </cell>
          <cell r="D8205">
            <v>1</v>
          </cell>
          <cell r="Q8205">
            <v>2014</v>
          </cell>
          <cell r="R8205" t="str">
            <v>20145</v>
          </cell>
          <cell r="S8205">
            <v>41767</v>
          </cell>
          <cell r="T8205">
            <v>1912.97</v>
          </cell>
          <cell r="U8205">
            <v>1915.3609677419356</v>
          </cell>
          <cell r="V8205">
            <v>2000.326821917809</v>
          </cell>
        </row>
        <row r="8206">
          <cell r="B8206">
            <v>35839</v>
          </cell>
          <cell r="C8206">
            <v>1</v>
          </cell>
          <cell r="D8206">
            <v>1</v>
          </cell>
          <cell r="Q8206">
            <v>2014</v>
          </cell>
          <cell r="R8206" t="str">
            <v>20145</v>
          </cell>
          <cell r="S8206">
            <v>41768</v>
          </cell>
          <cell r="T8206">
            <v>1902.15</v>
          </cell>
          <cell r="U8206">
            <v>1915.3609677419356</v>
          </cell>
          <cell r="V8206">
            <v>2000.326821917809</v>
          </cell>
        </row>
        <row r="8207">
          <cell r="B8207">
            <v>35840</v>
          </cell>
          <cell r="C8207">
            <v>1</v>
          </cell>
          <cell r="D8207">
            <v>1</v>
          </cell>
          <cell r="Q8207">
            <v>2014</v>
          </cell>
          <cell r="R8207" t="str">
            <v>20145</v>
          </cell>
          <cell r="S8207">
            <v>41769</v>
          </cell>
          <cell r="T8207">
            <v>1901.51</v>
          </cell>
          <cell r="U8207">
            <v>1915.3609677419356</v>
          </cell>
          <cell r="V8207">
            <v>2000.326821917809</v>
          </cell>
        </row>
        <row r="8208">
          <cell r="B8208">
            <v>35841</v>
          </cell>
          <cell r="C8208">
            <v>1</v>
          </cell>
          <cell r="D8208">
            <v>1</v>
          </cell>
          <cell r="Q8208">
            <v>2014</v>
          </cell>
          <cell r="R8208" t="str">
            <v>20145</v>
          </cell>
          <cell r="S8208">
            <v>41770</v>
          </cell>
          <cell r="T8208">
            <v>1901.51</v>
          </cell>
          <cell r="U8208">
            <v>1915.3609677419356</v>
          </cell>
          <cell r="V8208">
            <v>2000.326821917809</v>
          </cell>
        </row>
        <row r="8209">
          <cell r="B8209">
            <v>35842</v>
          </cell>
          <cell r="C8209">
            <v>1</v>
          </cell>
          <cell r="D8209">
            <v>1</v>
          </cell>
          <cell r="Q8209">
            <v>2014</v>
          </cell>
          <cell r="R8209" t="str">
            <v>20145</v>
          </cell>
          <cell r="S8209">
            <v>41771</v>
          </cell>
          <cell r="T8209">
            <v>1901.51</v>
          </cell>
          <cell r="U8209">
            <v>1915.3609677419356</v>
          </cell>
          <cell r="V8209">
            <v>2000.326821917809</v>
          </cell>
        </row>
        <row r="8210">
          <cell r="B8210">
            <v>35843</v>
          </cell>
          <cell r="C8210">
            <v>1</v>
          </cell>
          <cell r="D8210">
            <v>1</v>
          </cell>
          <cell r="Q8210">
            <v>2014</v>
          </cell>
          <cell r="R8210" t="str">
            <v>20145</v>
          </cell>
          <cell r="S8210">
            <v>41772</v>
          </cell>
          <cell r="T8210">
            <v>1904.85</v>
          </cell>
          <cell r="U8210">
            <v>1915.3609677419356</v>
          </cell>
          <cell r="V8210">
            <v>2000.326821917809</v>
          </cell>
        </row>
        <row r="8211">
          <cell r="B8211">
            <v>35844</v>
          </cell>
          <cell r="C8211">
            <v>1</v>
          </cell>
          <cell r="D8211">
            <v>1</v>
          </cell>
          <cell r="Q8211">
            <v>2014</v>
          </cell>
          <cell r="R8211" t="str">
            <v>20145</v>
          </cell>
          <cell r="S8211">
            <v>41773</v>
          </cell>
          <cell r="T8211">
            <v>1919.7</v>
          </cell>
          <cell r="U8211">
            <v>1915.3609677419356</v>
          </cell>
          <cell r="V8211">
            <v>2000.326821917809</v>
          </cell>
        </row>
        <row r="8212">
          <cell r="B8212">
            <v>35845</v>
          </cell>
          <cell r="C8212">
            <v>1</v>
          </cell>
          <cell r="D8212">
            <v>1</v>
          </cell>
          <cell r="Q8212">
            <v>2014</v>
          </cell>
          <cell r="R8212" t="str">
            <v>20145</v>
          </cell>
          <cell r="S8212">
            <v>41774</v>
          </cell>
          <cell r="T8212">
            <v>1925.31</v>
          </cell>
          <cell r="U8212">
            <v>1915.3609677419356</v>
          </cell>
          <cell r="V8212">
            <v>2000.326821917809</v>
          </cell>
        </row>
        <row r="8213">
          <cell r="B8213">
            <v>35846</v>
          </cell>
          <cell r="C8213">
            <v>1</v>
          </cell>
          <cell r="D8213">
            <v>1</v>
          </cell>
          <cell r="Q8213">
            <v>2014</v>
          </cell>
          <cell r="R8213" t="str">
            <v>20145</v>
          </cell>
          <cell r="S8213">
            <v>41775</v>
          </cell>
          <cell r="T8213">
            <v>1927.8</v>
          </cell>
          <cell r="U8213">
            <v>1915.3609677419356</v>
          </cell>
          <cell r="V8213">
            <v>2000.326821917809</v>
          </cell>
        </row>
        <row r="8214">
          <cell r="B8214">
            <v>35847</v>
          </cell>
          <cell r="C8214">
            <v>1</v>
          </cell>
          <cell r="D8214">
            <v>1</v>
          </cell>
          <cell r="Q8214">
            <v>2014</v>
          </cell>
          <cell r="R8214" t="str">
            <v>20145</v>
          </cell>
          <cell r="S8214">
            <v>41776</v>
          </cell>
          <cell r="T8214">
            <v>1925.41</v>
          </cell>
          <cell r="U8214">
            <v>1915.3609677419356</v>
          </cell>
          <cell r="V8214">
            <v>2000.326821917809</v>
          </cell>
        </row>
        <row r="8215">
          <cell r="B8215">
            <v>35848</v>
          </cell>
          <cell r="C8215">
            <v>1</v>
          </cell>
          <cell r="D8215">
            <v>1</v>
          </cell>
          <cell r="Q8215">
            <v>2014</v>
          </cell>
          <cell r="R8215" t="str">
            <v>20145</v>
          </cell>
          <cell r="S8215">
            <v>41777</v>
          </cell>
          <cell r="T8215">
            <v>1925.41</v>
          </cell>
          <cell r="U8215">
            <v>1915.3609677419356</v>
          </cell>
          <cell r="V8215">
            <v>2000.326821917809</v>
          </cell>
        </row>
        <row r="8216">
          <cell r="B8216">
            <v>35849</v>
          </cell>
          <cell r="C8216">
            <v>1</v>
          </cell>
          <cell r="D8216">
            <v>1</v>
          </cell>
          <cell r="Q8216">
            <v>2014</v>
          </cell>
          <cell r="R8216" t="str">
            <v>20145</v>
          </cell>
          <cell r="S8216">
            <v>41778</v>
          </cell>
          <cell r="T8216">
            <v>1925.41</v>
          </cell>
          <cell r="U8216">
            <v>1915.3609677419356</v>
          </cell>
          <cell r="V8216">
            <v>2000.326821917809</v>
          </cell>
        </row>
        <row r="8217">
          <cell r="B8217">
            <v>35850</v>
          </cell>
          <cell r="C8217">
            <v>1</v>
          </cell>
          <cell r="D8217">
            <v>1</v>
          </cell>
          <cell r="Q8217">
            <v>2014</v>
          </cell>
          <cell r="R8217" t="str">
            <v>20145</v>
          </cell>
          <cell r="S8217">
            <v>41779</v>
          </cell>
          <cell r="T8217">
            <v>1921.16</v>
          </cell>
          <cell r="U8217">
            <v>1915.3609677419356</v>
          </cell>
          <cell r="V8217">
            <v>2000.326821917809</v>
          </cell>
        </row>
        <row r="8218">
          <cell r="B8218">
            <v>35851</v>
          </cell>
          <cell r="C8218">
            <v>1</v>
          </cell>
          <cell r="D8218">
            <v>1</v>
          </cell>
          <cell r="Q8218">
            <v>2014</v>
          </cell>
          <cell r="R8218" t="str">
            <v>20145</v>
          </cell>
          <cell r="S8218">
            <v>41780</v>
          </cell>
          <cell r="T8218">
            <v>1920.41</v>
          </cell>
          <cell r="U8218">
            <v>1915.3609677419356</v>
          </cell>
          <cell r="V8218">
            <v>2000.326821917809</v>
          </cell>
        </row>
        <row r="8219">
          <cell r="B8219">
            <v>35852</v>
          </cell>
          <cell r="C8219">
            <v>1</v>
          </cell>
          <cell r="D8219">
            <v>1</v>
          </cell>
          <cell r="Q8219">
            <v>2014</v>
          </cell>
          <cell r="R8219" t="str">
            <v>20145</v>
          </cell>
          <cell r="S8219">
            <v>41781</v>
          </cell>
          <cell r="T8219">
            <v>1911.33</v>
          </cell>
          <cell r="U8219">
            <v>1915.3609677419356</v>
          </cell>
          <cell r="V8219">
            <v>2000.326821917809</v>
          </cell>
        </row>
        <row r="8220">
          <cell r="B8220">
            <v>35853</v>
          </cell>
          <cell r="C8220">
            <v>1</v>
          </cell>
          <cell r="D8220">
            <v>1</v>
          </cell>
          <cell r="Q8220">
            <v>2014</v>
          </cell>
          <cell r="R8220" t="str">
            <v>20145</v>
          </cell>
          <cell r="S8220">
            <v>41782</v>
          </cell>
          <cell r="T8220">
            <v>1905.8</v>
          </cell>
          <cell r="U8220">
            <v>1915.3609677419356</v>
          </cell>
          <cell r="V8220">
            <v>2000.326821917809</v>
          </cell>
        </row>
        <row r="8221">
          <cell r="B8221">
            <v>35854</v>
          </cell>
          <cell r="C8221">
            <v>1</v>
          </cell>
          <cell r="D8221">
            <v>1</v>
          </cell>
          <cell r="Q8221">
            <v>2014</v>
          </cell>
          <cell r="R8221" t="str">
            <v>20145</v>
          </cell>
          <cell r="S8221">
            <v>41783</v>
          </cell>
          <cell r="T8221">
            <v>1905.53</v>
          </cell>
          <cell r="U8221">
            <v>1915.3609677419356</v>
          </cell>
          <cell r="V8221">
            <v>2000.326821917809</v>
          </cell>
        </row>
        <row r="8222">
          <cell r="B8222">
            <v>35855</v>
          </cell>
          <cell r="C8222">
            <v>1</v>
          </cell>
          <cell r="D8222">
            <v>1</v>
          </cell>
          <cell r="Q8222">
            <v>2014</v>
          </cell>
          <cell r="R8222" t="str">
            <v>20145</v>
          </cell>
          <cell r="S8222">
            <v>41784</v>
          </cell>
          <cell r="T8222">
            <v>1905.53</v>
          </cell>
          <cell r="U8222">
            <v>1915.3609677419356</v>
          </cell>
          <cell r="V8222">
            <v>2000.326821917809</v>
          </cell>
        </row>
        <row r="8223">
          <cell r="B8223">
            <v>35856</v>
          </cell>
          <cell r="C8223">
            <v>1</v>
          </cell>
          <cell r="D8223">
            <v>1</v>
          </cell>
          <cell r="Q8223">
            <v>2014</v>
          </cell>
          <cell r="R8223" t="str">
            <v>20145</v>
          </cell>
          <cell r="S8223">
            <v>41785</v>
          </cell>
          <cell r="T8223">
            <v>1905.53</v>
          </cell>
          <cell r="U8223">
            <v>1915.3609677419356</v>
          </cell>
          <cell r="V8223">
            <v>2000.326821917809</v>
          </cell>
        </row>
        <row r="8224">
          <cell r="B8224">
            <v>35857</v>
          </cell>
          <cell r="C8224">
            <v>1</v>
          </cell>
          <cell r="D8224">
            <v>1</v>
          </cell>
          <cell r="Q8224">
            <v>2014</v>
          </cell>
          <cell r="R8224" t="str">
            <v>20145</v>
          </cell>
          <cell r="S8224">
            <v>41786</v>
          </cell>
          <cell r="T8224">
            <v>1905.53</v>
          </cell>
          <cell r="U8224">
            <v>1915.3609677419356</v>
          </cell>
          <cell r="V8224">
            <v>2000.326821917809</v>
          </cell>
        </row>
        <row r="8225">
          <cell r="B8225">
            <v>35858</v>
          </cell>
          <cell r="C8225">
            <v>1</v>
          </cell>
          <cell r="D8225">
            <v>1</v>
          </cell>
          <cell r="Q8225">
            <v>2014</v>
          </cell>
          <cell r="R8225" t="str">
            <v>20145</v>
          </cell>
          <cell r="S8225">
            <v>41787</v>
          </cell>
          <cell r="T8225">
            <v>1917.34</v>
          </cell>
          <cell r="U8225">
            <v>1915.3609677419356</v>
          </cell>
          <cell r="V8225">
            <v>2000.326821917809</v>
          </cell>
        </row>
        <row r="8226">
          <cell r="B8226">
            <v>35859</v>
          </cell>
          <cell r="C8226">
            <v>1</v>
          </cell>
          <cell r="D8226">
            <v>1</v>
          </cell>
          <cell r="Q8226">
            <v>2014</v>
          </cell>
          <cell r="R8226" t="str">
            <v>20145</v>
          </cell>
          <cell r="S8226">
            <v>41788</v>
          </cell>
          <cell r="T8226">
            <v>1910.8</v>
          </cell>
          <cell r="U8226">
            <v>1915.3609677419356</v>
          </cell>
          <cell r="V8226">
            <v>2000.326821917809</v>
          </cell>
        </row>
        <row r="8227">
          <cell r="B8227">
            <v>35860</v>
          </cell>
          <cell r="C8227">
            <v>1</v>
          </cell>
          <cell r="D8227">
            <v>1</v>
          </cell>
          <cell r="Q8227">
            <v>2014</v>
          </cell>
          <cell r="R8227" t="str">
            <v>20145</v>
          </cell>
          <cell r="S8227">
            <v>41789</v>
          </cell>
          <cell r="T8227">
            <v>1905.96</v>
          </cell>
          <cell r="U8227">
            <v>1915.3609677419356</v>
          </cell>
          <cell r="V8227">
            <v>2000.326821917809</v>
          </cell>
        </row>
        <row r="8228">
          <cell r="B8228">
            <v>35861</v>
          </cell>
          <cell r="C8228">
            <v>1</v>
          </cell>
          <cell r="D8228">
            <v>1</v>
          </cell>
          <cell r="Q8228">
            <v>2014</v>
          </cell>
          <cell r="R8228" t="str">
            <v>20145</v>
          </cell>
          <cell r="S8228">
            <v>41790</v>
          </cell>
          <cell r="T8228">
            <v>1900.64</v>
          </cell>
          <cell r="U8228">
            <v>1915.3609677419356</v>
          </cell>
          <cell r="V8228">
            <v>2000.326821917809</v>
          </cell>
        </row>
        <row r="8229">
          <cell r="B8229">
            <v>35862</v>
          </cell>
          <cell r="C8229">
            <v>1</v>
          </cell>
          <cell r="D8229">
            <v>1</v>
          </cell>
          <cell r="Q8229">
            <v>2014</v>
          </cell>
          <cell r="R8229" t="str">
            <v>20146</v>
          </cell>
          <cell r="S8229">
            <v>41791</v>
          </cell>
          <cell r="T8229">
            <v>1900.64</v>
          </cell>
          <cell r="U8229">
            <v>1887.0393333333332</v>
          </cell>
          <cell r="V8229">
            <v>2000.326821917809</v>
          </cell>
        </row>
        <row r="8230">
          <cell r="B8230">
            <v>35863</v>
          </cell>
          <cell r="C8230">
            <v>1</v>
          </cell>
          <cell r="D8230">
            <v>1</v>
          </cell>
          <cell r="Q8230">
            <v>2014</v>
          </cell>
          <cell r="R8230" t="str">
            <v>20146</v>
          </cell>
          <cell r="S8230">
            <v>41792</v>
          </cell>
          <cell r="T8230">
            <v>1900.64</v>
          </cell>
          <cell r="U8230">
            <v>1887.0393333333332</v>
          </cell>
          <cell r="V8230">
            <v>2000.326821917809</v>
          </cell>
        </row>
        <row r="8231">
          <cell r="B8231">
            <v>35864</v>
          </cell>
          <cell r="C8231">
            <v>1</v>
          </cell>
          <cell r="D8231">
            <v>1</v>
          </cell>
          <cell r="Q8231">
            <v>2014</v>
          </cell>
          <cell r="R8231" t="str">
            <v>20146</v>
          </cell>
          <cell r="S8231">
            <v>41793</v>
          </cell>
          <cell r="T8231">
            <v>1900.64</v>
          </cell>
          <cell r="U8231">
            <v>1887.0393333333332</v>
          </cell>
          <cell r="V8231">
            <v>2000.326821917809</v>
          </cell>
        </row>
        <row r="8232">
          <cell r="B8232">
            <v>35865</v>
          </cell>
          <cell r="C8232">
            <v>1</v>
          </cell>
          <cell r="D8232">
            <v>1</v>
          </cell>
          <cell r="Q8232">
            <v>2014</v>
          </cell>
          <cell r="R8232" t="str">
            <v>20146</v>
          </cell>
          <cell r="S8232">
            <v>41794</v>
          </cell>
          <cell r="T8232">
            <v>1899.74</v>
          </cell>
          <cell r="U8232">
            <v>1887.0393333333332</v>
          </cell>
          <cell r="V8232">
            <v>2000.326821917809</v>
          </cell>
        </row>
        <row r="8233">
          <cell r="B8233">
            <v>35866</v>
          </cell>
          <cell r="C8233">
            <v>1</v>
          </cell>
          <cell r="D8233">
            <v>1</v>
          </cell>
          <cell r="Q8233">
            <v>2014</v>
          </cell>
          <cell r="R8233" t="str">
            <v>20146</v>
          </cell>
          <cell r="S8233">
            <v>41795</v>
          </cell>
          <cell r="T8233">
            <v>1897.7</v>
          </cell>
          <cell r="U8233">
            <v>1887.0393333333332</v>
          </cell>
          <cell r="V8233">
            <v>2000.326821917809</v>
          </cell>
        </row>
        <row r="8234">
          <cell r="B8234">
            <v>35867</v>
          </cell>
          <cell r="C8234">
            <v>1</v>
          </cell>
          <cell r="D8234">
            <v>1</v>
          </cell>
          <cell r="Q8234">
            <v>2014</v>
          </cell>
          <cell r="R8234" t="str">
            <v>20146</v>
          </cell>
          <cell r="S8234">
            <v>41796</v>
          </cell>
          <cell r="T8234">
            <v>1892.08</v>
          </cell>
          <cell r="U8234">
            <v>1887.0393333333332</v>
          </cell>
          <cell r="V8234">
            <v>2000.326821917809</v>
          </cell>
        </row>
        <row r="8235">
          <cell r="B8235">
            <v>35868</v>
          </cell>
          <cell r="C8235">
            <v>1</v>
          </cell>
          <cell r="D8235">
            <v>1</v>
          </cell>
          <cell r="Q8235">
            <v>2014</v>
          </cell>
          <cell r="R8235" t="str">
            <v>20146</v>
          </cell>
          <cell r="S8235">
            <v>41797</v>
          </cell>
          <cell r="T8235">
            <v>1886.09</v>
          </cell>
          <cell r="U8235">
            <v>1887.0393333333332</v>
          </cell>
          <cell r="V8235">
            <v>2000.326821917809</v>
          </cell>
        </row>
        <row r="8236">
          <cell r="B8236">
            <v>35869</v>
          </cell>
          <cell r="C8236">
            <v>1</v>
          </cell>
          <cell r="D8236">
            <v>1</v>
          </cell>
          <cell r="Q8236">
            <v>2014</v>
          </cell>
          <cell r="R8236" t="str">
            <v>20146</v>
          </cell>
          <cell r="S8236">
            <v>41798</v>
          </cell>
          <cell r="T8236">
            <v>1886.09</v>
          </cell>
          <cell r="U8236">
            <v>1887.0393333333332</v>
          </cell>
          <cell r="V8236">
            <v>2000.326821917809</v>
          </cell>
        </row>
        <row r="8237">
          <cell r="B8237">
            <v>35870</v>
          </cell>
          <cell r="C8237">
            <v>1</v>
          </cell>
          <cell r="D8237">
            <v>1</v>
          </cell>
          <cell r="Q8237">
            <v>2014</v>
          </cell>
          <cell r="R8237" t="str">
            <v>20146</v>
          </cell>
          <cell r="S8237">
            <v>41799</v>
          </cell>
          <cell r="T8237">
            <v>1886.09</v>
          </cell>
          <cell r="U8237">
            <v>1887.0393333333332</v>
          </cell>
          <cell r="V8237">
            <v>2000.326821917809</v>
          </cell>
        </row>
        <row r="8238">
          <cell r="B8238">
            <v>35871</v>
          </cell>
          <cell r="C8238">
            <v>1</v>
          </cell>
          <cell r="D8238">
            <v>1</v>
          </cell>
          <cell r="Q8238">
            <v>2014</v>
          </cell>
          <cell r="R8238" t="str">
            <v>20146</v>
          </cell>
          <cell r="S8238">
            <v>41800</v>
          </cell>
          <cell r="T8238">
            <v>1883.76</v>
          </cell>
          <cell r="U8238">
            <v>1887.0393333333332</v>
          </cell>
          <cell r="V8238">
            <v>2000.326821917809</v>
          </cell>
        </row>
        <row r="8239">
          <cell r="B8239">
            <v>35872</v>
          </cell>
          <cell r="C8239">
            <v>1</v>
          </cell>
          <cell r="D8239">
            <v>1</v>
          </cell>
          <cell r="Q8239">
            <v>2014</v>
          </cell>
          <cell r="R8239" t="str">
            <v>20146</v>
          </cell>
          <cell r="S8239">
            <v>41801</v>
          </cell>
          <cell r="T8239">
            <v>1884.97</v>
          </cell>
          <cell r="U8239">
            <v>1887.0393333333332</v>
          </cell>
          <cell r="V8239">
            <v>2000.326821917809</v>
          </cell>
        </row>
        <row r="8240">
          <cell r="B8240">
            <v>35873</v>
          </cell>
          <cell r="C8240">
            <v>1</v>
          </cell>
          <cell r="D8240">
            <v>1</v>
          </cell>
          <cell r="Q8240">
            <v>2014</v>
          </cell>
          <cell r="R8240" t="str">
            <v>20146</v>
          </cell>
          <cell r="S8240">
            <v>41802</v>
          </cell>
          <cell r="T8240">
            <v>1884.63</v>
          </cell>
          <cell r="U8240">
            <v>1887.0393333333332</v>
          </cell>
          <cell r="V8240">
            <v>2000.326821917809</v>
          </cell>
        </row>
        <row r="8241">
          <cell r="B8241">
            <v>35874</v>
          </cell>
          <cell r="C8241">
            <v>1</v>
          </cell>
          <cell r="D8241">
            <v>1</v>
          </cell>
          <cell r="Q8241">
            <v>2014</v>
          </cell>
          <cell r="R8241" t="str">
            <v>20146</v>
          </cell>
          <cell r="S8241">
            <v>41803</v>
          </cell>
          <cell r="T8241">
            <v>1877.18</v>
          </cell>
          <cell r="U8241">
            <v>1887.0393333333332</v>
          </cell>
          <cell r="V8241">
            <v>2000.326821917809</v>
          </cell>
        </row>
        <row r="8242">
          <cell r="B8242">
            <v>35875</v>
          </cell>
          <cell r="C8242">
            <v>1</v>
          </cell>
          <cell r="D8242">
            <v>1</v>
          </cell>
          <cell r="Q8242">
            <v>2014</v>
          </cell>
          <cell r="R8242" t="str">
            <v>20146</v>
          </cell>
          <cell r="S8242">
            <v>41804</v>
          </cell>
          <cell r="T8242">
            <v>1877.37</v>
          </cell>
          <cell r="U8242">
            <v>1887.0393333333332</v>
          </cell>
          <cell r="V8242">
            <v>2000.326821917809</v>
          </cell>
        </row>
        <row r="8243">
          <cell r="B8243">
            <v>35876</v>
          </cell>
          <cell r="C8243">
            <v>1</v>
          </cell>
          <cell r="D8243">
            <v>1</v>
          </cell>
          <cell r="Q8243">
            <v>2014</v>
          </cell>
          <cell r="R8243" t="str">
            <v>20146</v>
          </cell>
          <cell r="S8243">
            <v>41805</v>
          </cell>
          <cell r="T8243">
            <v>1877.37</v>
          </cell>
          <cell r="U8243">
            <v>1887.0393333333332</v>
          </cell>
          <cell r="V8243">
            <v>2000.326821917809</v>
          </cell>
        </row>
        <row r="8244">
          <cell r="B8244">
            <v>35877</v>
          </cell>
          <cell r="C8244">
            <v>1</v>
          </cell>
          <cell r="D8244">
            <v>1</v>
          </cell>
          <cell r="Q8244">
            <v>2014</v>
          </cell>
          <cell r="R8244" t="str">
            <v>20146</v>
          </cell>
          <cell r="S8244">
            <v>41806</v>
          </cell>
          <cell r="T8244">
            <v>1877.37</v>
          </cell>
          <cell r="U8244">
            <v>1887.0393333333332</v>
          </cell>
          <cell r="V8244">
            <v>2000.326821917809</v>
          </cell>
        </row>
        <row r="8245">
          <cell r="B8245">
            <v>35878</v>
          </cell>
          <cell r="C8245">
            <v>1</v>
          </cell>
          <cell r="D8245">
            <v>1</v>
          </cell>
          <cell r="Q8245">
            <v>2014</v>
          </cell>
          <cell r="R8245" t="str">
            <v>20146</v>
          </cell>
          <cell r="S8245">
            <v>41807</v>
          </cell>
          <cell r="T8245">
            <v>1886.62</v>
          </cell>
          <cell r="U8245">
            <v>1887.0393333333332</v>
          </cell>
          <cell r="V8245">
            <v>2000.326821917809</v>
          </cell>
        </row>
        <row r="8246">
          <cell r="B8246">
            <v>35879</v>
          </cell>
          <cell r="C8246">
            <v>1</v>
          </cell>
          <cell r="D8246">
            <v>1</v>
          </cell>
          <cell r="Q8246">
            <v>2014</v>
          </cell>
          <cell r="R8246" t="str">
            <v>20146</v>
          </cell>
          <cell r="S8246">
            <v>41808</v>
          </cell>
          <cell r="T8246">
            <v>1899.9</v>
          </cell>
          <cell r="U8246">
            <v>1887.0393333333332</v>
          </cell>
          <cell r="V8246">
            <v>2000.326821917809</v>
          </cell>
        </row>
        <row r="8247">
          <cell r="B8247">
            <v>35880</v>
          </cell>
          <cell r="C8247">
            <v>1</v>
          </cell>
          <cell r="D8247">
            <v>1</v>
          </cell>
          <cell r="Q8247">
            <v>2014</v>
          </cell>
          <cell r="R8247" t="str">
            <v>20146</v>
          </cell>
          <cell r="S8247">
            <v>41809</v>
          </cell>
          <cell r="T8247">
            <v>1895.92</v>
          </cell>
          <cell r="U8247">
            <v>1887.0393333333332</v>
          </cell>
          <cell r="V8247">
            <v>2000.326821917809</v>
          </cell>
        </row>
        <row r="8248">
          <cell r="B8248">
            <v>35881</v>
          </cell>
          <cell r="C8248">
            <v>1</v>
          </cell>
          <cell r="D8248">
            <v>1</v>
          </cell>
          <cell r="Q8248">
            <v>2014</v>
          </cell>
          <cell r="R8248" t="str">
            <v>20146</v>
          </cell>
          <cell r="S8248">
            <v>41810</v>
          </cell>
          <cell r="T8248">
            <v>1881.34</v>
          </cell>
          <cell r="U8248">
            <v>1887.0393333333332</v>
          </cell>
          <cell r="V8248">
            <v>2000.326821917809</v>
          </cell>
        </row>
        <row r="8249">
          <cell r="B8249">
            <v>35882</v>
          </cell>
          <cell r="C8249">
            <v>1</v>
          </cell>
          <cell r="D8249">
            <v>1</v>
          </cell>
          <cell r="Q8249">
            <v>2014</v>
          </cell>
          <cell r="R8249" t="str">
            <v>20146</v>
          </cell>
          <cell r="S8249">
            <v>41811</v>
          </cell>
          <cell r="T8249">
            <v>1884.56</v>
          </cell>
          <cell r="U8249">
            <v>1887.0393333333332</v>
          </cell>
          <cell r="V8249">
            <v>2000.326821917809</v>
          </cell>
        </row>
        <row r="8250">
          <cell r="B8250">
            <v>35883</v>
          </cell>
          <cell r="C8250">
            <v>1</v>
          </cell>
          <cell r="D8250">
            <v>1</v>
          </cell>
          <cell r="Q8250">
            <v>2014</v>
          </cell>
          <cell r="R8250" t="str">
            <v>20146</v>
          </cell>
          <cell r="S8250">
            <v>41812</v>
          </cell>
          <cell r="T8250">
            <v>1884.56</v>
          </cell>
          <cell r="U8250">
            <v>1887.0393333333332</v>
          </cell>
          <cell r="V8250">
            <v>2000.326821917809</v>
          </cell>
        </row>
        <row r="8251">
          <cell r="B8251">
            <v>35884</v>
          </cell>
          <cell r="C8251">
            <v>1</v>
          </cell>
          <cell r="D8251">
            <v>1</v>
          </cell>
          <cell r="Q8251">
            <v>2014</v>
          </cell>
          <cell r="R8251" t="str">
            <v>20146</v>
          </cell>
          <cell r="S8251">
            <v>41813</v>
          </cell>
          <cell r="T8251">
            <v>1884.56</v>
          </cell>
          <cell r="U8251">
            <v>1887.0393333333332</v>
          </cell>
          <cell r="V8251">
            <v>2000.326821917809</v>
          </cell>
        </row>
        <row r="8252">
          <cell r="B8252">
            <v>35885</v>
          </cell>
          <cell r="C8252">
            <v>1</v>
          </cell>
          <cell r="D8252">
            <v>1</v>
          </cell>
          <cell r="Q8252">
            <v>2014</v>
          </cell>
          <cell r="R8252" t="str">
            <v>20146</v>
          </cell>
          <cell r="S8252">
            <v>41814</v>
          </cell>
          <cell r="T8252">
            <v>1884.56</v>
          </cell>
          <cell r="U8252">
            <v>1887.0393333333332</v>
          </cell>
          <cell r="V8252">
            <v>2000.326821917809</v>
          </cell>
        </row>
        <row r="8253">
          <cell r="B8253">
            <v>35886</v>
          </cell>
          <cell r="C8253">
            <v>1</v>
          </cell>
          <cell r="D8253">
            <v>1</v>
          </cell>
          <cell r="Q8253">
            <v>2014</v>
          </cell>
          <cell r="R8253" t="str">
            <v>20146</v>
          </cell>
          <cell r="S8253">
            <v>41815</v>
          </cell>
          <cell r="T8253">
            <v>1886.85</v>
          </cell>
          <cell r="U8253">
            <v>1887.0393333333332</v>
          </cell>
          <cell r="V8253">
            <v>2000.326821917809</v>
          </cell>
        </row>
        <row r="8254">
          <cell r="B8254">
            <v>35887</v>
          </cell>
          <cell r="C8254">
            <v>1</v>
          </cell>
          <cell r="D8254">
            <v>1</v>
          </cell>
          <cell r="Q8254">
            <v>2014</v>
          </cell>
          <cell r="R8254" t="str">
            <v>20146</v>
          </cell>
          <cell r="S8254">
            <v>41816</v>
          </cell>
          <cell r="T8254">
            <v>1880.37</v>
          </cell>
          <cell r="U8254">
            <v>1887.0393333333332</v>
          </cell>
          <cell r="V8254">
            <v>2000.326821917809</v>
          </cell>
        </row>
        <row r="8255">
          <cell r="B8255">
            <v>35888</v>
          </cell>
          <cell r="C8255">
            <v>1</v>
          </cell>
          <cell r="D8255">
            <v>1</v>
          </cell>
          <cell r="Q8255">
            <v>2014</v>
          </cell>
          <cell r="R8255" t="str">
            <v>20146</v>
          </cell>
          <cell r="S8255">
            <v>41817</v>
          </cell>
          <cell r="T8255">
            <v>1886.01</v>
          </cell>
          <cell r="U8255">
            <v>1887.0393333333332</v>
          </cell>
          <cell r="V8255">
            <v>2000.326821917809</v>
          </cell>
        </row>
        <row r="8256">
          <cell r="B8256">
            <v>35889</v>
          </cell>
          <cell r="C8256">
            <v>1</v>
          </cell>
          <cell r="D8256">
            <v>1</v>
          </cell>
          <cell r="Q8256">
            <v>2014</v>
          </cell>
          <cell r="R8256" t="str">
            <v>20146</v>
          </cell>
          <cell r="S8256">
            <v>41818</v>
          </cell>
          <cell r="T8256">
            <v>1881.19</v>
          </cell>
          <cell r="U8256">
            <v>1887.0393333333332</v>
          </cell>
          <cell r="V8256">
            <v>2000.326821917809</v>
          </cell>
        </row>
        <row r="8257">
          <cell r="B8257">
            <v>35890</v>
          </cell>
          <cell r="C8257">
            <v>1</v>
          </cell>
          <cell r="D8257">
            <v>1</v>
          </cell>
          <cell r="Q8257">
            <v>2014</v>
          </cell>
          <cell r="R8257" t="str">
            <v>20146</v>
          </cell>
          <cell r="S8257">
            <v>41819</v>
          </cell>
          <cell r="T8257">
            <v>1881.19</v>
          </cell>
          <cell r="U8257">
            <v>1887.0393333333332</v>
          </cell>
          <cell r="V8257">
            <v>2000.326821917809</v>
          </cell>
        </row>
        <row r="8258">
          <cell r="B8258">
            <v>35891</v>
          </cell>
          <cell r="C8258">
            <v>1</v>
          </cell>
          <cell r="D8258">
            <v>1</v>
          </cell>
          <cell r="Q8258">
            <v>2014</v>
          </cell>
          <cell r="R8258" t="str">
            <v>20146</v>
          </cell>
          <cell r="S8258">
            <v>41820</v>
          </cell>
          <cell r="T8258">
            <v>1881.19</v>
          </cell>
          <cell r="U8258">
            <v>1887.0393333333332</v>
          </cell>
          <cell r="V8258">
            <v>2000.326821917809</v>
          </cell>
        </row>
        <row r="8259">
          <cell r="B8259">
            <v>35892</v>
          </cell>
          <cell r="C8259">
            <v>1</v>
          </cell>
          <cell r="D8259">
            <v>1</v>
          </cell>
          <cell r="Q8259">
            <v>2014</v>
          </cell>
          <cell r="R8259" t="str">
            <v>20147</v>
          </cell>
          <cell r="S8259">
            <v>41821</v>
          </cell>
          <cell r="T8259">
            <v>1881.19</v>
          </cell>
          <cell r="U8259">
            <v>1857.6441935483874</v>
          </cell>
          <cell r="V8259">
            <v>2000.326821917809</v>
          </cell>
        </row>
        <row r="8260">
          <cell r="B8260">
            <v>35893</v>
          </cell>
          <cell r="C8260">
            <v>1</v>
          </cell>
          <cell r="D8260">
            <v>1</v>
          </cell>
          <cell r="Q8260">
            <v>2014</v>
          </cell>
          <cell r="R8260" t="str">
            <v>20147</v>
          </cell>
          <cell r="S8260">
            <v>41822</v>
          </cell>
          <cell r="T8260">
            <v>1865.42</v>
          </cell>
          <cell r="U8260">
            <v>1857.6441935483874</v>
          </cell>
          <cell r="V8260">
            <v>2000.326821917809</v>
          </cell>
        </row>
        <row r="8261">
          <cell r="B8261">
            <v>35894</v>
          </cell>
          <cell r="C8261">
            <v>1</v>
          </cell>
          <cell r="D8261">
            <v>1</v>
          </cell>
          <cell r="Q8261">
            <v>2014</v>
          </cell>
          <cell r="R8261" t="str">
            <v>20147</v>
          </cell>
          <cell r="S8261">
            <v>41823</v>
          </cell>
          <cell r="T8261">
            <v>1856.73</v>
          </cell>
          <cell r="U8261">
            <v>1857.6441935483874</v>
          </cell>
          <cell r="V8261">
            <v>2000.326821917809</v>
          </cell>
        </row>
        <row r="8262">
          <cell r="B8262">
            <v>35895</v>
          </cell>
          <cell r="C8262">
            <v>1</v>
          </cell>
          <cell r="D8262">
            <v>1</v>
          </cell>
          <cell r="Q8262">
            <v>2014</v>
          </cell>
          <cell r="R8262" t="str">
            <v>20147</v>
          </cell>
          <cell r="S8262">
            <v>41824</v>
          </cell>
          <cell r="T8262">
            <v>1848.91</v>
          </cell>
          <cell r="U8262">
            <v>1857.6441935483874</v>
          </cell>
          <cell r="V8262">
            <v>2000.326821917809</v>
          </cell>
        </row>
        <row r="8263">
          <cell r="B8263">
            <v>35896</v>
          </cell>
          <cell r="C8263">
            <v>1</v>
          </cell>
          <cell r="D8263">
            <v>1</v>
          </cell>
          <cell r="Q8263">
            <v>2014</v>
          </cell>
          <cell r="R8263" t="str">
            <v>20147</v>
          </cell>
          <cell r="S8263">
            <v>41825</v>
          </cell>
          <cell r="T8263">
            <v>1848.91</v>
          </cell>
          <cell r="U8263">
            <v>1857.6441935483874</v>
          </cell>
          <cell r="V8263">
            <v>2000.326821917809</v>
          </cell>
        </row>
        <row r="8264">
          <cell r="B8264">
            <v>35897</v>
          </cell>
          <cell r="C8264">
            <v>1</v>
          </cell>
          <cell r="D8264">
            <v>1</v>
          </cell>
          <cell r="Q8264">
            <v>2014</v>
          </cell>
          <cell r="R8264" t="str">
            <v>20147</v>
          </cell>
          <cell r="S8264">
            <v>41826</v>
          </cell>
          <cell r="T8264">
            <v>1848.91</v>
          </cell>
          <cell r="U8264">
            <v>1857.6441935483874</v>
          </cell>
          <cell r="V8264">
            <v>2000.326821917809</v>
          </cell>
        </row>
        <row r="8265">
          <cell r="B8265">
            <v>35898</v>
          </cell>
          <cell r="C8265">
            <v>1</v>
          </cell>
          <cell r="D8265">
            <v>1</v>
          </cell>
          <cell r="Q8265">
            <v>2014</v>
          </cell>
          <cell r="R8265" t="str">
            <v>20147</v>
          </cell>
          <cell r="S8265">
            <v>41827</v>
          </cell>
          <cell r="T8265">
            <v>1848.91</v>
          </cell>
          <cell r="U8265">
            <v>1857.6441935483874</v>
          </cell>
          <cell r="V8265">
            <v>2000.326821917809</v>
          </cell>
        </row>
        <row r="8266">
          <cell r="B8266">
            <v>35899</v>
          </cell>
          <cell r="C8266">
            <v>1</v>
          </cell>
          <cell r="D8266">
            <v>1</v>
          </cell>
          <cell r="Q8266">
            <v>2014</v>
          </cell>
          <cell r="R8266" t="str">
            <v>20147</v>
          </cell>
          <cell r="S8266">
            <v>41828</v>
          </cell>
          <cell r="T8266">
            <v>1849.28</v>
          </cell>
          <cell r="U8266">
            <v>1857.6441935483874</v>
          </cell>
          <cell r="V8266">
            <v>2000.326821917809</v>
          </cell>
        </row>
        <row r="8267">
          <cell r="B8267">
            <v>35900</v>
          </cell>
          <cell r="C8267">
            <v>1</v>
          </cell>
          <cell r="D8267">
            <v>1</v>
          </cell>
          <cell r="Q8267">
            <v>2014</v>
          </cell>
          <cell r="R8267" t="str">
            <v>20147</v>
          </cell>
          <cell r="S8267">
            <v>41829</v>
          </cell>
          <cell r="T8267">
            <v>1854.24</v>
          </cell>
          <cell r="U8267">
            <v>1857.6441935483874</v>
          </cell>
          <cell r="V8267">
            <v>2000.326821917809</v>
          </cell>
        </row>
        <row r="8268">
          <cell r="B8268">
            <v>35901</v>
          </cell>
          <cell r="C8268">
            <v>1</v>
          </cell>
          <cell r="D8268">
            <v>1</v>
          </cell>
          <cell r="Q8268">
            <v>2014</v>
          </cell>
          <cell r="R8268" t="str">
            <v>20147</v>
          </cell>
          <cell r="S8268">
            <v>41830</v>
          </cell>
          <cell r="T8268">
            <v>1859.94</v>
          </cell>
          <cell r="U8268">
            <v>1857.6441935483874</v>
          </cell>
          <cell r="V8268">
            <v>2000.326821917809</v>
          </cell>
        </row>
        <row r="8269">
          <cell r="B8269">
            <v>35902</v>
          </cell>
          <cell r="C8269">
            <v>1</v>
          </cell>
          <cell r="D8269">
            <v>1</v>
          </cell>
          <cell r="Q8269">
            <v>2014</v>
          </cell>
          <cell r="R8269" t="str">
            <v>20147</v>
          </cell>
          <cell r="S8269">
            <v>41831</v>
          </cell>
          <cell r="T8269">
            <v>1858.47</v>
          </cell>
          <cell r="U8269">
            <v>1857.6441935483874</v>
          </cell>
          <cell r="V8269">
            <v>2000.326821917809</v>
          </cell>
        </row>
        <row r="8270">
          <cell r="B8270">
            <v>35903</v>
          </cell>
          <cell r="C8270">
            <v>1</v>
          </cell>
          <cell r="D8270">
            <v>1</v>
          </cell>
          <cell r="Q8270">
            <v>2014</v>
          </cell>
          <cell r="R8270" t="str">
            <v>20147</v>
          </cell>
          <cell r="S8270">
            <v>41832</v>
          </cell>
          <cell r="T8270">
            <v>1852.57</v>
          </cell>
          <cell r="U8270">
            <v>1857.6441935483874</v>
          </cell>
          <cell r="V8270">
            <v>2000.326821917809</v>
          </cell>
        </row>
        <row r="8271">
          <cell r="B8271">
            <v>35904</v>
          </cell>
          <cell r="C8271">
            <v>1</v>
          </cell>
          <cell r="D8271">
            <v>1</v>
          </cell>
          <cell r="Q8271">
            <v>2014</v>
          </cell>
          <cell r="R8271" t="str">
            <v>20147</v>
          </cell>
          <cell r="S8271">
            <v>41833</v>
          </cell>
          <cell r="T8271">
            <v>1852.57</v>
          </cell>
          <cell r="U8271">
            <v>1857.6441935483874</v>
          </cell>
          <cell r="V8271">
            <v>2000.326821917809</v>
          </cell>
        </row>
        <row r="8272">
          <cell r="B8272">
            <v>35905</v>
          </cell>
          <cell r="C8272">
            <v>1</v>
          </cell>
          <cell r="D8272">
            <v>1</v>
          </cell>
          <cell r="Q8272">
            <v>2014</v>
          </cell>
          <cell r="R8272" t="str">
            <v>20147</v>
          </cell>
          <cell r="S8272">
            <v>41834</v>
          </cell>
          <cell r="T8272">
            <v>1852.57</v>
          </cell>
          <cell r="U8272">
            <v>1857.6441935483874</v>
          </cell>
          <cell r="V8272">
            <v>2000.326821917809</v>
          </cell>
        </row>
        <row r="8273">
          <cell r="B8273">
            <v>35906</v>
          </cell>
          <cell r="C8273">
            <v>1</v>
          </cell>
          <cell r="D8273">
            <v>1</v>
          </cell>
          <cell r="Q8273">
            <v>2014</v>
          </cell>
          <cell r="R8273" t="str">
            <v>20147</v>
          </cell>
          <cell r="S8273">
            <v>41835</v>
          </cell>
          <cell r="T8273">
            <v>1857.93</v>
          </cell>
          <cell r="U8273">
            <v>1857.6441935483874</v>
          </cell>
          <cell r="V8273">
            <v>2000.326821917809</v>
          </cell>
        </row>
        <row r="8274">
          <cell r="B8274">
            <v>35907</v>
          </cell>
          <cell r="C8274">
            <v>1</v>
          </cell>
          <cell r="D8274">
            <v>1</v>
          </cell>
          <cell r="Q8274">
            <v>2014</v>
          </cell>
          <cell r="R8274" t="str">
            <v>20147</v>
          </cell>
          <cell r="S8274">
            <v>41836</v>
          </cell>
          <cell r="T8274">
            <v>1867.88</v>
          </cell>
          <cell r="U8274">
            <v>1857.6441935483874</v>
          </cell>
          <cell r="V8274">
            <v>2000.326821917809</v>
          </cell>
        </row>
        <row r="8275">
          <cell r="B8275">
            <v>35908</v>
          </cell>
          <cell r="C8275">
            <v>1</v>
          </cell>
          <cell r="D8275">
            <v>1</v>
          </cell>
          <cell r="Q8275">
            <v>2014</v>
          </cell>
          <cell r="R8275" t="str">
            <v>20147</v>
          </cell>
          <cell r="S8275">
            <v>41837</v>
          </cell>
          <cell r="T8275">
            <v>1868.41</v>
          </cell>
          <cell r="U8275">
            <v>1857.6441935483874</v>
          </cell>
          <cell r="V8275">
            <v>2000.326821917809</v>
          </cell>
        </row>
        <row r="8276">
          <cell r="B8276">
            <v>35909</v>
          </cell>
          <cell r="C8276">
            <v>1</v>
          </cell>
          <cell r="D8276">
            <v>1</v>
          </cell>
          <cell r="Q8276">
            <v>2014</v>
          </cell>
          <cell r="R8276" t="str">
            <v>20147</v>
          </cell>
          <cell r="S8276">
            <v>41838</v>
          </cell>
          <cell r="T8276">
            <v>1872.27</v>
          </cell>
          <cell r="U8276">
            <v>1857.6441935483874</v>
          </cell>
          <cell r="V8276">
            <v>2000.326821917809</v>
          </cell>
        </row>
        <row r="8277">
          <cell r="B8277">
            <v>35910</v>
          </cell>
          <cell r="C8277">
            <v>1</v>
          </cell>
          <cell r="D8277">
            <v>1</v>
          </cell>
          <cell r="Q8277">
            <v>2014</v>
          </cell>
          <cell r="R8277" t="str">
            <v>20147</v>
          </cell>
          <cell r="S8277">
            <v>41839</v>
          </cell>
          <cell r="T8277">
            <v>1871.87</v>
          </cell>
          <cell r="U8277">
            <v>1857.6441935483874</v>
          </cell>
          <cell r="V8277">
            <v>2000.326821917809</v>
          </cell>
        </row>
        <row r="8278">
          <cell r="B8278">
            <v>35911</v>
          </cell>
          <cell r="C8278">
            <v>1</v>
          </cell>
          <cell r="D8278">
            <v>1</v>
          </cell>
          <cell r="Q8278">
            <v>2014</v>
          </cell>
          <cell r="R8278" t="str">
            <v>20147</v>
          </cell>
          <cell r="S8278">
            <v>41840</v>
          </cell>
          <cell r="T8278">
            <v>1871.87</v>
          </cell>
          <cell r="U8278">
            <v>1857.6441935483874</v>
          </cell>
          <cell r="V8278">
            <v>2000.326821917809</v>
          </cell>
        </row>
        <row r="8279">
          <cell r="B8279">
            <v>35912</v>
          </cell>
          <cell r="C8279">
            <v>1</v>
          </cell>
          <cell r="D8279">
            <v>1</v>
          </cell>
          <cell r="Q8279">
            <v>2014</v>
          </cell>
          <cell r="R8279" t="str">
            <v>20147</v>
          </cell>
          <cell r="S8279">
            <v>41841</v>
          </cell>
          <cell r="T8279">
            <v>1871.87</v>
          </cell>
          <cell r="U8279">
            <v>1857.6441935483874</v>
          </cell>
          <cell r="V8279">
            <v>2000.326821917809</v>
          </cell>
        </row>
        <row r="8280">
          <cell r="B8280">
            <v>35913</v>
          </cell>
          <cell r="C8280">
            <v>1</v>
          </cell>
          <cell r="D8280">
            <v>1</v>
          </cell>
          <cell r="Q8280">
            <v>2014</v>
          </cell>
          <cell r="R8280" t="str">
            <v>20147</v>
          </cell>
          <cell r="S8280">
            <v>41842</v>
          </cell>
          <cell r="T8280">
            <v>1861.28</v>
          </cell>
          <cell r="U8280">
            <v>1857.6441935483874</v>
          </cell>
          <cell r="V8280">
            <v>2000.326821917809</v>
          </cell>
        </row>
        <row r="8281">
          <cell r="B8281">
            <v>35914</v>
          </cell>
          <cell r="C8281">
            <v>1</v>
          </cell>
          <cell r="D8281">
            <v>1</v>
          </cell>
          <cell r="Q8281">
            <v>2014</v>
          </cell>
          <cell r="R8281" t="str">
            <v>20147</v>
          </cell>
          <cell r="S8281">
            <v>41843</v>
          </cell>
          <cell r="T8281">
            <v>1848.98</v>
          </cell>
          <cell r="U8281">
            <v>1857.6441935483874</v>
          </cell>
          <cell r="V8281">
            <v>2000.326821917809</v>
          </cell>
        </row>
        <row r="8282">
          <cell r="B8282">
            <v>35915</v>
          </cell>
          <cell r="C8282">
            <v>1</v>
          </cell>
          <cell r="D8282">
            <v>1</v>
          </cell>
          <cell r="Q8282">
            <v>2014</v>
          </cell>
          <cell r="R8282" t="str">
            <v>20147</v>
          </cell>
          <cell r="S8282">
            <v>41844</v>
          </cell>
          <cell r="T8282">
            <v>1847.85</v>
          </cell>
          <cell r="U8282">
            <v>1857.6441935483874</v>
          </cell>
          <cell r="V8282">
            <v>2000.326821917809</v>
          </cell>
        </row>
        <row r="8283">
          <cell r="B8283">
            <v>35916</v>
          </cell>
          <cell r="C8283">
            <v>1</v>
          </cell>
          <cell r="D8283">
            <v>1</v>
          </cell>
          <cell r="Q8283">
            <v>2014</v>
          </cell>
          <cell r="R8283" t="str">
            <v>20147</v>
          </cell>
          <cell r="S8283">
            <v>41845</v>
          </cell>
          <cell r="T8283">
            <v>1846.12</v>
          </cell>
          <cell r="U8283">
            <v>1857.6441935483874</v>
          </cell>
          <cell r="V8283">
            <v>2000.326821917809</v>
          </cell>
        </row>
        <row r="8284">
          <cell r="B8284">
            <v>35917</v>
          </cell>
          <cell r="C8284">
            <v>1</v>
          </cell>
          <cell r="D8284">
            <v>1</v>
          </cell>
          <cell r="Q8284">
            <v>2014</v>
          </cell>
          <cell r="R8284" t="str">
            <v>20147</v>
          </cell>
          <cell r="S8284">
            <v>41846</v>
          </cell>
          <cell r="T8284">
            <v>1848.56</v>
          </cell>
          <cell r="U8284">
            <v>1857.6441935483874</v>
          </cell>
          <cell r="V8284">
            <v>2000.326821917809</v>
          </cell>
        </row>
        <row r="8285">
          <cell r="B8285">
            <v>35918</v>
          </cell>
          <cell r="C8285">
            <v>1</v>
          </cell>
          <cell r="D8285">
            <v>1</v>
          </cell>
          <cell r="Q8285">
            <v>2014</v>
          </cell>
          <cell r="R8285" t="str">
            <v>20147</v>
          </cell>
          <cell r="S8285">
            <v>41847</v>
          </cell>
          <cell r="T8285">
            <v>1848.56</v>
          </cell>
          <cell r="U8285">
            <v>1857.6441935483874</v>
          </cell>
          <cell r="V8285">
            <v>2000.326821917809</v>
          </cell>
        </row>
        <row r="8286">
          <cell r="B8286">
            <v>35919</v>
          </cell>
          <cell r="C8286">
            <v>1</v>
          </cell>
          <cell r="D8286">
            <v>1</v>
          </cell>
          <cell r="Q8286">
            <v>2014</v>
          </cell>
          <cell r="R8286" t="str">
            <v>20147</v>
          </cell>
          <cell r="S8286">
            <v>41848</v>
          </cell>
          <cell r="T8286">
            <v>1848.56</v>
          </cell>
          <cell r="U8286">
            <v>1857.6441935483874</v>
          </cell>
          <cell r="V8286">
            <v>2000.326821917809</v>
          </cell>
        </row>
        <row r="8287">
          <cell r="B8287">
            <v>35920</v>
          </cell>
          <cell r="C8287">
            <v>1</v>
          </cell>
          <cell r="D8287">
            <v>1</v>
          </cell>
          <cell r="Q8287">
            <v>2014</v>
          </cell>
          <cell r="R8287" t="str">
            <v>20147</v>
          </cell>
          <cell r="S8287">
            <v>41849</v>
          </cell>
          <cell r="T8287">
            <v>1850.61</v>
          </cell>
          <cell r="U8287">
            <v>1857.6441935483874</v>
          </cell>
          <cell r="V8287">
            <v>2000.326821917809</v>
          </cell>
        </row>
        <row r="8288">
          <cell r="B8288">
            <v>35921</v>
          </cell>
          <cell r="C8288">
            <v>1</v>
          </cell>
          <cell r="D8288">
            <v>1</v>
          </cell>
          <cell r="Q8288">
            <v>2014</v>
          </cell>
          <cell r="R8288" t="str">
            <v>20147</v>
          </cell>
          <cell r="S8288">
            <v>41850</v>
          </cell>
          <cell r="T8288">
            <v>1853.3</v>
          </cell>
          <cell r="U8288">
            <v>1857.6441935483874</v>
          </cell>
          <cell r="V8288">
            <v>2000.326821917809</v>
          </cell>
        </row>
        <row r="8289">
          <cell r="B8289">
            <v>35922</v>
          </cell>
          <cell r="C8289">
            <v>1</v>
          </cell>
          <cell r="D8289">
            <v>1</v>
          </cell>
          <cell r="Q8289">
            <v>2014</v>
          </cell>
          <cell r="R8289" t="str">
            <v>20147</v>
          </cell>
          <cell r="S8289">
            <v>41851</v>
          </cell>
          <cell r="T8289">
            <v>1872.43</v>
          </cell>
          <cell r="U8289">
            <v>1857.6441935483874</v>
          </cell>
          <cell r="V8289">
            <v>2000.326821917809</v>
          </cell>
        </row>
        <row r="8290">
          <cell r="B8290">
            <v>35923</v>
          </cell>
          <cell r="C8290">
            <v>1</v>
          </cell>
          <cell r="D8290">
            <v>1</v>
          </cell>
          <cell r="Q8290">
            <v>2014</v>
          </cell>
          <cell r="R8290" t="str">
            <v>20148</v>
          </cell>
          <cell r="S8290">
            <v>41852</v>
          </cell>
          <cell r="T8290">
            <v>1878.75</v>
          </cell>
          <cell r="U8290">
            <v>1898.1251612903227</v>
          </cell>
          <cell r="V8290">
            <v>2000.326821917809</v>
          </cell>
        </row>
        <row r="8291">
          <cell r="B8291">
            <v>35924</v>
          </cell>
          <cell r="C8291">
            <v>1</v>
          </cell>
          <cell r="D8291">
            <v>1</v>
          </cell>
          <cell r="Q8291">
            <v>2014</v>
          </cell>
          <cell r="R8291" t="str">
            <v>20148</v>
          </cell>
          <cell r="S8291">
            <v>41853</v>
          </cell>
          <cell r="T8291">
            <v>1873.65</v>
          </cell>
          <cell r="U8291">
            <v>1898.1251612903227</v>
          </cell>
          <cell r="V8291">
            <v>2000.326821917809</v>
          </cell>
        </row>
        <row r="8292">
          <cell r="B8292">
            <v>35925</v>
          </cell>
          <cell r="C8292">
            <v>1</v>
          </cell>
          <cell r="D8292">
            <v>1</v>
          </cell>
          <cell r="Q8292">
            <v>2014</v>
          </cell>
          <cell r="R8292" t="str">
            <v>20148</v>
          </cell>
          <cell r="S8292">
            <v>41854</v>
          </cell>
          <cell r="T8292">
            <v>1873.65</v>
          </cell>
          <cell r="U8292">
            <v>1898.1251612903227</v>
          </cell>
          <cell r="V8292">
            <v>2000.326821917809</v>
          </cell>
        </row>
        <row r="8293">
          <cell r="B8293">
            <v>35926</v>
          </cell>
          <cell r="C8293">
            <v>1</v>
          </cell>
          <cell r="D8293">
            <v>1</v>
          </cell>
          <cell r="Q8293">
            <v>2014</v>
          </cell>
          <cell r="R8293" t="str">
            <v>20148</v>
          </cell>
          <cell r="S8293">
            <v>41855</v>
          </cell>
          <cell r="T8293">
            <v>1873.65</v>
          </cell>
          <cell r="U8293">
            <v>1898.1251612903227</v>
          </cell>
          <cell r="V8293">
            <v>2000.326821917809</v>
          </cell>
        </row>
        <row r="8294">
          <cell r="B8294">
            <v>35927</v>
          </cell>
          <cell r="C8294">
            <v>1</v>
          </cell>
          <cell r="D8294">
            <v>1</v>
          </cell>
          <cell r="Q8294">
            <v>2014</v>
          </cell>
          <cell r="R8294" t="str">
            <v>20148</v>
          </cell>
          <cell r="S8294">
            <v>41856</v>
          </cell>
          <cell r="T8294">
            <v>1878.68</v>
          </cell>
          <cell r="U8294">
            <v>1898.1251612903227</v>
          </cell>
          <cell r="V8294">
            <v>2000.326821917809</v>
          </cell>
        </row>
        <row r="8295">
          <cell r="B8295">
            <v>35928</v>
          </cell>
          <cell r="C8295">
            <v>1</v>
          </cell>
          <cell r="D8295">
            <v>1</v>
          </cell>
          <cell r="Q8295">
            <v>2014</v>
          </cell>
          <cell r="R8295" t="str">
            <v>20148</v>
          </cell>
          <cell r="S8295">
            <v>41857</v>
          </cell>
          <cell r="T8295">
            <v>1892.35</v>
          </cell>
          <cell r="U8295">
            <v>1898.1251612903227</v>
          </cell>
          <cell r="V8295">
            <v>2000.326821917809</v>
          </cell>
        </row>
        <row r="8296">
          <cell r="B8296">
            <v>35929</v>
          </cell>
          <cell r="C8296">
            <v>1</v>
          </cell>
          <cell r="D8296">
            <v>1</v>
          </cell>
          <cell r="Q8296">
            <v>2014</v>
          </cell>
          <cell r="R8296" t="str">
            <v>20148</v>
          </cell>
          <cell r="S8296">
            <v>41858</v>
          </cell>
          <cell r="T8296">
            <v>1888.51</v>
          </cell>
          <cell r="U8296">
            <v>1898.1251612903227</v>
          </cell>
          <cell r="V8296">
            <v>2000.326821917809</v>
          </cell>
        </row>
        <row r="8297">
          <cell r="B8297">
            <v>35930</v>
          </cell>
          <cell r="C8297">
            <v>1</v>
          </cell>
          <cell r="D8297">
            <v>1</v>
          </cell>
          <cell r="Q8297">
            <v>2014</v>
          </cell>
          <cell r="R8297" t="str">
            <v>20148</v>
          </cell>
          <cell r="S8297">
            <v>41859</v>
          </cell>
          <cell r="T8297">
            <v>1888.51</v>
          </cell>
          <cell r="U8297">
            <v>1898.1251612903227</v>
          </cell>
          <cell r="V8297">
            <v>2000.326821917809</v>
          </cell>
        </row>
        <row r="8298">
          <cell r="B8298">
            <v>35931</v>
          </cell>
          <cell r="C8298">
            <v>1</v>
          </cell>
          <cell r="D8298">
            <v>1</v>
          </cell>
          <cell r="Q8298">
            <v>2014</v>
          </cell>
          <cell r="R8298" t="str">
            <v>20148</v>
          </cell>
          <cell r="S8298">
            <v>41860</v>
          </cell>
          <cell r="T8298">
            <v>1891.59</v>
          </cell>
          <cell r="U8298">
            <v>1898.1251612903227</v>
          </cell>
          <cell r="V8298">
            <v>2000.326821917809</v>
          </cell>
        </row>
        <row r="8299">
          <cell r="B8299">
            <v>35932</v>
          </cell>
          <cell r="C8299">
            <v>1</v>
          </cell>
          <cell r="D8299">
            <v>1</v>
          </cell>
          <cell r="Q8299">
            <v>2014</v>
          </cell>
          <cell r="R8299" t="str">
            <v>20148</v>
          </cell>
          <cell r="S8299">
            <v>41861</v>
          </cell>
          <cell r="T8299">
            <v>1891.59</v>
          </cell>
          <cell r="U8299">
            <v>1898.1251612903227</v>
          </cell>
          <cell r="V8299">
            <v>2000.326821917809</v>
          </cell>
        </row>
        <row r="8300">
          <cell r="B8300">
            <v>35933</v>
          </cell>
          <cell r="C8300">
            <v>1</v>
          </cell>
          <cell r="D8300">
            <v>1</v>
          </cell>
          <cell r="Q8300">
            <v>2014</v>
          </cell>
          <cell r="R8300" t="str">
            <v>20148</v>
          </cell>
          <cell r="S8300">
            <v>41862</v>
          </cell>
          <cell r="T8300">
            <v>1891.59</v>
          </cell>
          <cell r="U8300">
            <v>1898.1251612903227</v>
          </cell>
          <cell r="V8300">
            <v>2000.326821917809</v>
          </cell>
        </row>
        <row r="8301">
          <cell r="B8301">
            <v>35934</v>
          </cell>
          <cell r="C8301">
            <v>1</v>
          </cell>
          <cell r="D8301">
            <v>1</v>
          </cell>
          <cell r="Q8301">
            <v>2014</v>
          </cell>
          <cell r="R8301" t="str">
            <v>20148</v>
          </cell>
          <cell r="S8301">
            <v>41863</v>
          </cell>
          <cell r="T8301">
            <v>1881.62</v>
          </cell>
          <cell r="U8301">
            <v>1898.1251612903227</v>
          </cell>
          <cell r="V8301">
            <v>2000.326821917809</v>
          </cell>
        </row>
        <row r="8302">
          <cell r="B8302">
            <v>35935</v>
          </cell>
          <cell r="C8302">
            <v>1</v>
          </cell>
          <cell r="D8302">
            <v>1</v>
          </cell>
          <cell r="Q8302">
            <v>2014</v>
          </cell>
          <cell r="R8302" t="str">
            <v>20148</v>
          </cell>
          <cell r="S8302">
            <v>41864</v>
          </cell>
          <cell r="T8302">
            <v>1877.4</v>
          </cell>
          <cell r="U8302">
            <v>1898.1251612903227</v>
          </cell>
          <cell r="V8302">
            <v>2000.326821917809</v>
          </cell>
        </row>
        <row r="8303">
          <cell r="B8303">
            <v>35936</v>
          </cell>
          <cell r="C8303">
            <v>1</v>
          </cell>
          <cell r="D8303">
            <v>1</v>
          </cell>
          <cell r="Q8303">
            <v>2014</v>
          </cell>
          <cell r="R8303" t="str">
            <v>20148</v>
          </cell>
          <cell r="S8303">
            <v>41865</v>
          </cell>
          <cell r="T8303">
            <v>1883.33</v>
          </cell>
          <cell r="U8303">
            <v>1898.1251612903227</v>
          </cell>
          <cell r="V8303">
            <v>2000.326821917809</v>
          </cell>
        </row>
        <row r="8304">
          <cell r="B8304">
            <v>35937</v>
          </cell>
          <cell r="C8304">
            <v>1</v>
          </cell>
          <cell r="D8304">
            <v>1</v>
          </cell>
          <cell r="Q8304">
            <v>2014</v>
          </cell>
          <cell r="R8304" t="str">
            <v>20148</v>
          </cell>
          <cell r="S8304">
            <v>41866</v>
          </cell>
          <cell r="T8304">
            <v>1877.77</v>
          </cell>
          <cell r="U8304">
            <v>1898.1251612903227</v>
          </cell>
          <cell r="V8304">
            <v>2000.326821917809</v>
          </cell>
        </row>
        <row r="8305">
          <cell r="B8305">
            <v>35938</v>
          </cell>
          <cell r="C8305">
            <v>1</v>
          </cell>
          <cell r="D8305">
            <v>1</v>
          </cell>
          <cell r="Q8305">
            <v>2014</v>
          </cell>
          <cell r="R8305" t="str">
            <v>20148</v>
          </cell>
          <cell r="S8305">
            <v>41867</v>
          </cell>
          <cell r="T8305">
            <v>1884.81</v>
          </cell>
          <cell r="U8305">
            <v>1898.1251612903227</v>
          </cell>
          <cell r="V8305">
            <v>2000.326821917809</v>
          </cell>
        </row>
        <row r="8306">
          <cell r="B8306">
            <v>35939</v>
          </cell>
          <cell r="C8306">
            <v>1</v>
          </cell>
          <cell r="D8306">
            <v>1</v>
          </cell>
          <cell r="Q8306">
            <v>2014</v>
          </cell>
          <cell r="R8306" t="str">
            <v>20148</v>
          </cell>
          <cell r="S8306">
            <v>41868</v>
          </cell>
          <cell r="T8306">
            <v>1884.81</v>
          </cell>
          <cell r="U8306">
            <v>1898.1251612903227</v>
          </cell>
          <cell r="V8306">
            <v>2000.326821917809</v>
          </cell>
        </row>
        <row r="8307">
          <cell r="B8307">
            <v>35940</v>
          </cell>
          <cell r="C8307">
            <v>1</v>
          </cell>
          <cell r="D8307">
            <v>1</v>
          </cell>
          <cell r="Q8307">
            <v>2014</v>
          </cell>
          <cell r="R8307" t="str">
            <v>20148</v>
          </cell>
          <cell r="S8307">
            <v>41869</v>
          </cell>
          <cell r="T8307">
            <v>1884.81</v>
          </cell>
          <cell r="U8307">
            <v>1898.1251612903227</v>
          </cell>
          <cell r="V8307">
            <v>2000.326821917809</v>
          </cell>
        </row>
        <row r="8308">
          <cell r="B8308">
            <v>35941</v>
          </cell>
          <cell r="C8308">
            <v>1</v>
          </cell>
          <cell r="D8308">
            <v>1</v>
          </cell>
          <cell r="Q8308">
            <v>2014</v>
          </cell>
          <cell r="R8308" t="str">
            <v>20148</v>
          </cell>
          <cell r="S8308">
            <v>41870</v>
          </cell>
          <cell r="T8308">
            <v>1884.81</v>
          </cell>
          <cell r="U8308">
            <v>1898.1251612903227</v>
          </cell>
          <cell r="V8308">
            <v>2000.326821917809</v>
          </cell>
        </row>
        <row r="8309">
          <cell r="B8309">
            <v>35942</v>
          </cell>
          <cell r="C8309">
            <v>1</v>
          </cell>
          <cell r="D8309">
            <v>1</v>
          </cell>
          <cell r="Q8309">
            <v>2014</v>
          </cell>
          <cell r="R8309" t="str">
            <v>20148</v>
          </cell>
          <cell r="S8309">
            <v>41871</v>
          </cell>
          <cell r="T8309">
            <v>1894.27</v>
          </cell>
          <cell r="U8309">
            <v>1898.1251612903227</v>
          </cell>
          <cell r="V8309">
            <v>2000.326821917809</v>
          </cell>
        </row>
        <row r="8310">
          <cell r="B8310">
            <v>35943</v>
          </cell>
          <cell r="C8310">
            <v>1</v>
          </cell>
          <cell r="D8310">
            <v>1</v>
          </cell>
          <cell r="Q8310">
            <v>2014</v>
          </cell>
          <cell r="R8310" t="str">
            <v>20148</v>
          </cell>
          <cell r="S8310">
            <v>41872</v>
          </cell>
          <cell r="T8310">
            <v>1912.43</v>
          </cell>
          <cell r="U8310">
            <v>1898.1251612903227</v>
          </cell>
          <cell r="V8310">
            <v>2000.326821917809</v>
          </cell>
        </row>
        <row r="8311">
          <cell r="B8311">
            <v>35944</v>
          </cell>
          <cell r="C8311">
            <v>1</v>
          </cell>
          <cell r="D8311">
            <v>1</v>
          </cell>
          <cell r="Q8311">
            <v>2014</v>
          </cell>
          <cell r="R8311" t="str">
            <v>20148</v>
          </cell>
          <cell r="S8311">
            <v>41873</v>
          </cell>
          <cell r="T8311">
            <v>1919.84</v>
          </cell>
          <cell r="U8311">
            <v>1898.1251612903227</v>
          </cell>
          <cell r="V8311">
            <v>2000.326821917809</v>
          </cell>
        </row>
        <row r="8312">
          <cell r="B8312">
            <v>35945</v>
          </cell>
          <cell r="C8312">
            <v>1</v>
          </cell>
          <cell r="D8312">
            <v>1</v>
          </cell>
          <cell r="Q8312">
            <v>2014</v>
          </cell>
          <cell r="R8312" t="str">
            <v>20148</v>
          </cell>
          <cell r="S8312">
            <v>41874</v>
          </cell>
          <cell r="T8312">
            <v>1924.4</v>
          </cell>
          <cell r="U8312">
            <v>1898.1251612903227</v>
          </cell>
          <cell r="V8312">
            <v>2000.326821917809</v>
          </cell>
        </row>
        <row r="8313">
          <cell r="B8313">
            <v>35946</v>
          </cell>
          <cell r="C8313">
            <v>1</v>
          </cell>
          <cell r="D8313">
            <v>1</v>
          </cell>
          <cell r="Q8313">
            <v>2014</v>
          </cell>
          <cell r="R8313" t="str">
            <v>20148</v>
          </cell>
          <cell r="S8313">
            <v>41875</v>
          </cell>
          <cell r="T8313">
            <v>1924.4</v>
          </cell>
          <cell r="U8313">
            <v>1898.1251612903227</v>
          </cell>
          <cell r="V8313">
            <v>2000.326821917809</v>
          </cell>
        </row>
        <row r="8314">
          <cell r="B8314">
            <v>35947</v>
          </cell>
          <cell r="C8314">
            <v>1</v>
          </cell>
          <cell r="D8314">
            <v>1</v>
          </cell>
          <cell r="Q8314">
            <v>2014</v>
          </cell>
          <cell r="R8314" t="str">
            <v>20148</v>
          </cell>
          <cell r="S8314">
            <v>41876</v>
          </cell>
          <cell r="T8314">
            <v>1924.4</v>
          </cell>
          <cell r="U8314">
            <v>1898.1251612903227</v>
          </cell>
          <cell r="V8314">
            <v>2000.326821917809</v>
          </cell>
        </row>
        <row r="8315">
          <cell r="B8315">
            <v>35948</v>
          </cell>
          <cell r="C8315">
            <v>1</v>
          </cell>
          <cell r="D8315">
            <v>1</v>
          </cell>
          <cell r="Q8315">
            <v>2014</v>
          </cell>
          <cell r="R8315" t="str">
            <v>20148</v>
          </cell>
          <cell r="S8315">
            <v>41877</v>
          </cell>
          <cell r="T8315">
            <v>1932.39</v>
          </cell>
          <cell r="U8315">
            <v>1898.1251612903227</v>
          </cell>
          <cell r="V8315">
            <v>2000.326821917809</v>
          </cell>
        </row>
        <row r="8316">
          <cell r="B8316">
            <v>35949</v>
          </cell>
          <cell r="C8316">
            <v>1</v>
          </cell>
          <cell r="D8316">
            <v>1</v>
          </cell>
          <cell r="Q8316">
            <v>2014</v>
          </cell>
          <cell r="R8316" t="str">
            <v>20148</v>
          </cell>
          <cell r="S8316">
            <v>41878</v>
          </cell>
          <cell r="T8316">
            <v>1928.67</v>
          </cell>
          <cell r="U8316">
            <v>1898.1251612903227</v>
          </cell>
          <cell r="V8316">
            <v>2000.326821917809</v>
          </cell>
        </row>
        <row r="8317">
          <cell r="B8317">
            <v>35950</v>
          </cell>
          <cell r="C8317">
            <v>1</v>
          </cell>
          <cell r="D8317">
            <v>1</v>
          </cell>
          <cell r="Q8317">
            <v>2014</v>
          </cell>
          <cell r="R8317" t="str">
            <v>20148</v>
          </cell>
          <cell r="S8317">
            <v>41879</v>
          </cell>
          <cell r="T8317">
            <v>1926.92</v>
          </cell>
          <cell r="U8317">
            <v>1898.1251612903227</v>
          </cell>
          <cell r="V8317">
            <v>2000.326821917809</v>
          </cell>
        </row>
        <row r="8318">
          <cell r="B8318">
            <v>35951</v>
          </cell>
          <cell r="C8318">
            <v>1</v>
          </cell>
          <cell r="D8318">
            <v>1</v>
          </cell>
          <cell r="Q8318">
            <v>2014</v>
          </cell>
          <cell r="R8318" t="str">
            <v>20148</v>
          </cell>
          <cell r="S8318">
            <v>41880</v>
          </cell>
          <cell r="T8318">
            <v>1935.04</v>
          </cell>
          <cell r="U8318">
            <v>1898.1251612903227</v>
          </cell>
          <cell r="V8318">
            <v>2000.326821917809</v>
          </cell>
        </row>
        <row r="8319">
          <cell r="B8319">
            <v>35952</v>
          </cell>
          <cell r="C8319">
            <v>1</v>
          </cell>
          <cell r="D8319">
            <v>1</v>
          </cell>
          <cell r="Q8319">
            <v>2014</v>
          </cell>
          <cell r="R8319" t="str">
            <v>20148</v>
          </cell>
          <cell r="S8319">
            <v>41881</v>
          </cell>
          <cell r="T8319">
            <v>1918.62</v>
          </cell>
          <cell r="U8319">
            <v>1898.1251612903227</v>
          </cell>
          <cell r="V8319">
            <v>2000.326821917809</v>
          </cell>
        </row>
        <row r="8320">
          <cell r="B8320">
            <v>35953</v>
          </cell>
          <cell r="C8320">
            <v>1</v>
          </cell>
          <cell r="D8320">
            <v>1</v>
          </cell>
          <cell r="Q8320">
            <v>2014</v>
          </cell>
          <cell r="R8320" t="str">
            <v>20148</v>
          </cell>
          <cell r="S8320">
            <v>41882</v>
          </cell>
          <cell r="T8320">
            <v>1918.62</v>
          </cell>
          <cell r="U8320">
            <v>1898.1251612903227</v>
          </cell>
          <cell r="V8320">
            <v>2000.326821917809</v>
          </cell>
        </row>
        <row r="8321">
          <cell r="B8321">
            <v>35954</v>
          </cell>
          <cell r="C8321">
            <v>1</v>
          </cell>
          <cell r="D8321">
            <v>1</v>
          </cell>
          <cell r="Q8321">
            <v>2014</v>
          </cell>
          <cell r="R8321" t="str">
            <v>20149</v>
          </cell>
          <cell r="S8321">
            <v>41883</v>
          </cell>
          <cell r="T8321">
            <v>1918.62</v>
          </cell>
          <cell r="U8321">
            <v>1973.7166666666672</v>
          </cell>
          <cell r="V8321">
            <v>2000.326821917809</v>
          </cell>
        </row>
        <row r="8322">
          <cell r="B8322">
            <v>35955</v>
          </cell>
          <cell r="C8322">
            <v>1</v>
          </cell>
          <cell r="D8322">
            <v>1</v>
          </cell>
          <cell r="Q8322">
            <v>2014</v>
          </cell>
          <cell r="R8322" t="str">
            <v>20149</v>
          </cell>
          <cell r="S8322">
            <v>41884</v>
          </cell>
          <cell r="T8322">
            <v>1918.62</v>
          </cell>
          <cell r="U8322">
            <v>1973.7166666666672</v>
          </cell>
          <cell r="V8322">
            <v>2000.326821917809</v>
          </cell>
        </row>
        <row r="8323">
          <cell r="B8323">
            <v>35956</v>
          </cell>
          <cell r="C8323">
            <v>1</v>
          </cell>
          <cell r="D8323">
            <v>1</v>
          </cell>
          <cell r="Q8323">
            <v>2014</v>
          </cell>
          <cell r="R8323" t="str">
            <v>20149</v>
          </cell>
          <cell r="S8323">
            <v>41885</v>
          </cell>
          <cell r="T8323">
            <v>1931.49</v>
          </cell>
          <cell r="U8323">
            <v>1973.7166666666672</v>
          </cell>
          <cell r="V8323">
            <v>2000.326821917809</v>
          </cell>
        </row>
        <row r="8324">
          <cell r="B8324">
            <v>35957</v>
          </cell>
          <cell r="C8324">
            <v>1</v>
          </cell>
          <cell r="D8324">
            <v>1</v>
          </cell>
          <cell r="Q8324">
            <v>2014</v>
          </cell>
          <cell r="R8324" t="str">
            <v>20149</v>
          </cell>
          <cell r="S8324">
            <v>41886</v>
          </cell>
          <cell r="T8324">
            <v>1924.67</v>
          </cell>
          <cell r="U8324">
            <v>1973.7166666666672</v>
          </cell>
          <cell r="V8324">
            <v>2000.326821917809</v>
          </cell>
        </row>
        <row r="8325">
          <cell r="B8325">
            <v>35958</v>
          </cell>
          <cell r="C8325">
            <v>1</v>
          </cell>
          <cell r="D8325">
            <v>1</v>
          </cell>
          <cell r="Q8325">
            <v>2014</v>
          </cell>
          <cell r="R8325" t="str">
            <v>20149</v>
          </cell>
          <cell r="S8325">
            <v>41887</v>
          </cell>
          <cell r="T8325">
            <v>1931.45</v>
          </cell>
          <cell r="U8325">
            <v>1973.7166666666672</v>
          </cell>
          <cell r="V8325">
            <v>2000.326821917809</v>
          </cell>
        </row>
        <row r="8326">
          <cell r="B8326">
            <v>35959</v>
          </cell>
          <cell r="C8326">
            <v>1</v>
          </cell>
          <cell r="D8326">
            <v>1</v>
          </cell>
          <cell r="Q8326">
            <v>2014</v>
          </cell>
          <cell r="R8326" t="str">
            <v>20149</v>
          </cell>
          <cell r="S8326">
            <v>41888</v>
          </cell>
          <cell r="T8326">
            <v>1935.25</v>
          </cell>
          <cell r="U8326">
            <v>1973.7166666666672</v>
          </cell>
          <cell r="V8326">
            <v>2000.326821917809</v>
          </cell>
        </row>
        <row r="8327">
          <cell r="B8327">
            <v>35960</v>
          </cell>
          <cell r="C8327">
            <v>1</v>
          </cell>
          <cell r="D8327">
            <v>1</v>
          </cell>
          <cell r="Q8327">
            <v>2014</v>
          </cell>
          <cell r="R8327" t="str">
            <v>20149</v>
          </cell>
          <cell r="S8327">
            <v>41889</v>
          </cell>
          <cell r="T8327">
            <v>1935.25</v>
          </cell>
          <cell r="U8327">
            <v>1973.7166666666672</v>
          </cell>
          <cell r="V8327">
            <v>2000.326821917809</v>
          </cell>
        </row>
        <row r="8328">
          <cell r="B8328">
            <v>35961</v>
          </cell>
          <cell r="C8328">
            <v>1</v>
          </cell>
          <cell r="D8328">
            <v>1</v>
          </cell>
          <cell r="Q8328">
            <v>2014</v>
          </cell>
          <cell r="R8328" t="str">
            <v>20149</v>
          </cell>
          <cell r="S8328">
            <v>41890</v>
          </cell>
          <cell r="T8328">
            <v>1935.25</v>
          </cell>
          <cell r="U8328">
            <v>1973.7166666666672</v>
          </cell>
          <cell r="V8328">
            <v>2000.326821917809</v>
          </cell>
        </row>
        <row r="8329">
          <cell r="B8329">
            <v>35962</v>
          </cell>
          <cell r="C8329">
            <v>1</v>
          </cell>
          <cell r="D8329">
            <v>1</v>
          </cell>
          <cell r="Q8329">
            <v>2014</v>
          </cell>
          <cell r="R8329" t="str">
            <v>20149</v>
          </cell>
          <cell r="S8329">
            <v>41891</v>
          </cell>
          <cell r="T8329">
            <v>1942.03</v>
          </cell>
          <cell r="U8329">
            <v>1973.7166666666672</v>
          </cell>
          <cell r="V8329">
            <v>2000.326821917809</v>
          </cell>
        </row>
        <row r="8330">
          <cell r="B8330">
            <v>35963</v>
          </cell>
          <cell r="C8330">
            <v>1</v>
          </cell>
          <cell r="D8330">
            <v>1</v>
          </cell>
          <cell r="Q8330">
            <v>2014</v>
          </cell>
          <cell r="R8330" t="str">
            <v>20149</v>
          </cell>
          <cell r="S8330">
            <v>41892</v>
          </cell>
          <cell r="T8330">
            <v>1962.84</v>
          </cell>
          <cell r="U8330">
            <v>1973.7166666666672</v>
          </cell>
          <cell r="V8330">
            <v>2000.326821917809</v>
          </cell>
        </row>
        <row r="8331">
          <cell r="B8331">
            <v>35964</v>
          </cell>
          <cell r="C8331">
            <v>1</v>
          </cell>
          <cell r="D8331">
            <v>1</v>
          </cell>
          <cell r="Q8331">
            <v>2014</v>
          </cell>
          <cell r="R8331" t="str">
            <v>20149</v>
          </cell>
          <cell r="S8331">
            <v>41893</v>
          </cell>
          <cell r="T8331">
            <v>1975.82</v>
          </cell>
          <cell r="U8331">
            <v>1973.7166666666672</v>
          </cell>
          <cell r="V8331">
            <v>2000.326821917809</v>
          </cell>
        </row>
        <row r="8332">
          <cell r="B8332">
            <v>35965</v>
          </cell>
          <cell r="C8332">
            <v>1</v>
          </cell>
          <cell r="D8332">
            <v>1</v>
          </cell>
          <cell r="Q8332">
            <v>2014</v>
          </cell>
          <cell r="R8332" t="str">
            <v>20149</v>
          </cell>
          <cell r="S8332">
            <v>41894</v>
          </cell>
          <cell r="T8332">
            <v>1979.97</v>
          </cell>
          <cell r="U8332">
            <v>1973.7166666666672</v>
          </cell>
          <cell r="V8332">
            <v>2000.326821917809</v>
          </cell>
        </row>
        <row r="8333">
          <cell r="B8333">
            <v>35966</v>
          </cell>
          <cell r="C8333">
            <v>1</v>
          </cell>
          <cell r="D8333">
            <v>1</v>
          </cell>
          <cell r="Q8333">
            <v>2014</v>
          </cell>
          <cell r="R8333" t="str">
            <v>20149</v>
          </cell>
          <cell r="S8333">
            <v>41895</v>
          </cell>
          <cell r="T8333">
            <v>1994.97</v>
          </cell>
          <cell r="U8333">
            <v>1973.7166666666672</v>
          </cell>
          <cell r="V8333">
            <v>2000.326821917809</v>
          </cell>
        </row>
        <row r="8334">
          <cell r="B8334">
            <v>35967</v>
          </cell>
          <cell r="C8334">
            <v>1</v>
          </cell>
          <cell r="D8334">
            <v>1</v>
          </cell>
          <cell r="Q8334">
            <v>2014</v>
          </cell>
          <cell r="R8334" t="str">
            <v>20149</v>
          </cell>
          <cell r="S8334">
            <v>41896</v>
          </cell>
          <cell r="T8334">
            <v>1994.97</v>
          </cell>
          <cell r="U8334">
            <v>1973.7166666666672</v>
          </cell>
          <cell r="V8334">
            <v>2000.326821917809</v>
          </cell>
        </row>
        <row r="8335">
          <cell r="B8335">
            <v>35968</v>
          </cell>
          <cell r="C8335">
            <v>1</v>
          </cell>
          <cell r="D8335">
            <v>1</v>
          </cell>
          <cell r="Q8335">
            <v>2014</v>
          </cell>
          <cell r="R8335" t="str">
            <v>20149</v>
          </cell>
          <cell r="S8335">
            <v>41897</v>
          </cell>
          <cell r="T8335">
            <v>1994.97</v>
          </cell>
          <cell r="U8335">
            <v>1973.7166666666672</v>
          </cell>
          <cell r="V8335">
            <v>2000.326821917809</v>
          </cell>
        </row>
        <row r="8336">
          <cell r="B8336">
            <v>35969</v>
          </cell>
          <cell r="C8336">
            <v>1</v>
          </cell>
          <cell r="D8336">
            <v>1</v>
          </cell>
          <cell r="Q8336">
            <v>2014</v>
          </cell>
          <cell r="R8336" t="str">
            <v>20149</v>
          </cell>
          <cell r="S8336">
            <v>41898</v>
          </cell>
          <cell r="T8336">
            <v>1987.71</v>
          </cell>
          <cell r="U8336">
            <v>1973.7166666666672</v>
          </cell>
          <cell r="V8336">
            <v>2000.326821917809</v>
          </cell>
        </row>
        <row r="8337">
          <cell r="B8337">
            <v>35970</v>
          </cell>
          <cell r="C8337">
            <v>1</v>
          </cell>
          <cell r="D8337">
            <v>1</v>
          </cell>
          <cell r="Q8337">
            <v>2014</v>
          </cell>
          <cell r="R8337" t="str">
            <v>20149</v>
          </cell>
          <cell r="S8337">
            <v>41899</v>
          </cell>
          <cell r="T8337">
            <v>1978.08</v>
          </cell>
          <cell r="U8337">
            <v>1973.7166666666672</v>
          </cell>
          <cell r="V8337">
            <v>2000.326821917809</v>
          </cell>
        </row>
        <row r="8338">
          <cell r="B8338">
            <v>35971</v>
          </cell>
          <cell r="C8338">
            <v>1</v>
          </cell>
          <cell r="D8338">
            <v>1</v>
          </cell>
          <cell r="Q8338">
            <v>2014</v>
          </cell>
          <cell r="R8338" t="str">
            <v>20149</v>
          </cell>
          <cell r="S8338">
            <v>41900</v>
          </cell>
          <cell r="T8338">
            <v>1975.47</v>
          </cell>
          <cell r="U8338">
            <v>1973.7166666666672</v>
          </cell>
          <cell r="V8338">
            <v>2000.326821917809</v>
          </cell>
        </row>
        <row r="8339">
          <cell r="B8339">
            <v>35972</v>
          </cell>
          <cell r="C8339">
            <v>1</v>
          </cell>
          <cell r="D8339">
            <v>1</v>
          </cell>
          <cell r="Q8339">
            <v>2014</v>
          </cell>
          <cell r="R8339" t="str">
            <v>20149</v>
          </cell>
          <cell r="S8339">
            <v>41901</v>
          </cell>
          <cell r="T8339">
            <v>1975.42</v>
          </cell>
          <cell r="U8339">
            <v>1973.7166666666672</v>
          </cell>
          <cell r="V8339">
            <v>2000.326821917809</v>
          </cell>
        </row>
        <row r="8340">
          <cell r="B8340">
            <v>35973</v>
          </cell>
          <cell r="C8340">
            <v>1</v>
          </cell>
          <cell r="D8340">
            <v>1</v>
          </cell>
          <cell r="Q8340">
            <v>2014</v>
          </cell>
          <cell r="R8340" t="str">
            <v>20149</v>
          </cell>
          <cell r="S8340">
            <v>41902</v>
          </cell>
          <cell r="T8340">
            <v>1966.89</v>
          </cell>
          <cell r="U8340">
            <v>1973.7166666666672</v>
          </cell>
          <cell r="V8340">
            <v>2000.326821917809</v>
          </cell>
        </row>
        <row r="8341">
          <cell r="B8341">
            <v>35974</v>
          </cell>
          <cell r="C8341">
            <v>1</v>
          </cell>
          <cell r="D8341">
            <v>1</v>
          </cell>
          <cell r="Q8341">
            <v>2014</v>
          </cell>
          <cell r="R8341" t="str">
            <v>20149</v>
          </cell>
          <cell r="S8341">
            <v>41903</v>
          </cell>
          <cell r="T8341">
            <v>1966.89</v>
          </cell>
          <cell r="U8341">
            <v>1973.7166666666672</v>
          </cell>
          <cell r="V8341">
            <v>2000.326821917809</v>
          </cell>
        </row>
        <row r="8342">
          <cell r="B8342">
            <v>35975</v>
          </cell>
          <cell r="C8342">
            <v>1</v>
          </cell>
          <cell r="D8342">
            <v>1</v>
          </cell>
          <cell r="Q8342">
            <v>2014</v>
          </cell>
          <cell r="R8342" t="str">
            <v>20149</v>
          </cell>
          <cell r="S8342">
            <v>41904</v>
          </cell>
          <cell r="T8342">
            <v>1966.89</v>
          </cell>
          <cell r="U8342">
            <v>1973.7166666666672</v>
          </cell>
          <cell r="V8342">
            <v>2000.326821917809</v>
          </cell>
        </row>
        <row r="8343">
          <cell r="B8343">
            <v>35976</v>
          </cell>
          <cell r="C8343">
            <v>1</v>
          </cell>
          <cell r="D8343">
            <v>1</v>
          </cell>
          <cell r="Q8343">
            <v>2014</v>
          </cell>
          <cell r="R8343" t="str">
            <v>20149</v>
          </cell>
          <cell r="S8343">
            <v>41905</v>
          </cell>
          <cell r="T8343">
            <v>1992.68</v>
          </cell>
          <cell r="U8343">
            <v>1973.7166666666672</v>
          </cell>
          <cell r="V8343">
            <v>2000.326821917809</v>
          </cell>
        </row>
        <row r="8344">
          <cell r="B8344">
            <v>35977</v>
          </cell>
          <cell r="C8344">
            <v>1</v>
          </cell>
          <cell r="D8344">
            <v>1</v>
          </cell>
          <cell r="Q8344">
            <v>2014</v>
          </cell>
          <cell r="R8344" t="str">
            <v>20149</v>
          </cell>
          <cell r="S8344">
            <v>41906</v>
          </cell>
          <cell r="T8344">
            <v>1997.91</v>
          </cell>
          <cell r="U8344">
            <v>1973.7166666666672</v>
          </cell>
          <cell r="V8344">
            <v>2000.326821917809</v>
          </cell>
        </row>
        <row r="8345">
          <cell r="B8345">
            <v>35978</v>
          </cell>
          <cell r="C8345">
            <v>1</v>
          </cell>
          <cell r="D8345">
            <v>1</v>
          </cell>
          <cell r="Q8345">
            <v>2014</v>
          </cell>
          <cell r="R8345" t="str">
            <v>20149</v>
          </cell>
          <cell r="S8345">
            <v>41907</v>
          </cell>
          <cell r="T8345">
            <v>2007.48</v>
          </cell>
          <cell r="U8345">
            <v>1973.7166666666672</v>
          </cell>
          <cell r="V8345">
            <v>2000.326821917809</v>
          </cell>
        </row>
        <row r="8346">
          <cell r="B8346">
            <v>35979</v>
          </cell>
          <cell r="C8346">
            <v>1</v>
          </cell>
          <cell r="D8346">
            <v>1</v>
          </cell>
          <cell r="Q8346">
            <v>2014</v>
          </cell>
          <cell r="R8346" t="str">
            <v>20149</v>
          </cell>
          <cell r="S8346">
            <v>41908</v>
          </cell>
          <cell r="T8346">
            <v>2019.76</v>
          </cell>
          <cell r="U8346">
            <v>1973.7166666666672</v>
          </cell>
          <cell r="V8346">
            <v>2000.326821917809</v>
          </cell>
        </row>
        <row r="8347">
          <cell r="B8347">
            <v>35980</v>
          </cell>
          <cell r="C8347">
            <v>1</v>
          </cell>
          <cell r="D8347">
            <v>1</v>
          </cell>
          <cell r="Q8347">
            <v>2014</v>
          </cell>
          <cell r="R8347" t="str">
            <v>20149</v>
          </cell>
          <cell r="S8347">
            <v>41909</v>
          </cell>
          <cell r="T8347">
            <v>2023.89</v>
          </cell>
          <cell r="U8347">
            <v>1973.7166666666672</v>
          </cell>
          <cell r="V8347">
            <v>2000.326821917809</v>
          </cell>
        </row>
        <row r="8348">
          <cell r="B8348">
            <v>35981</v>
          </cell>
          <cell r="C8348">
            <v>1</v>
          </cell>
          <cell r="D8348">
            <v>1</v>
          </cell>
          <cell r="Q8348">
            <v>2014</v>
          </cell>
          <cell r="R8348" t="str">
            <v>20149</v>
          </cell>
          <cell r="S8348">
            <v>41910</v>
          </cell>
          <cell r="T8348">
            <v>2023.89</v>
          </cell>
          <cell r="U8348">
            <v>1973.7166666666672</v>
          </cell>
          <cell r="V8348">
            <v>2000.326821917809</v>
          </cell>
        </row>
        <row r="8349">
          <cell r="B8349">
            <v>35982</v>
          </cell>
          <cell r="C8349">
            <v>1</v>
          </cell>
          <cell r="D8349">
            <v>1</v>
          </cell>
          <cell r="Q8349">
            <v>2014</v>
          </cell>
          <cell r="R8349" t="str">
            <v>20149</v>
          </cell>
          <cell r="S8349">
            <v>41911</v>
          </cell>
          <cell r="T8349">
            <v>2023.89</v>
          </cell>
          <cell r="U8349">
            <v>1973.7166666666672</v>
          </cell>
          <cell r="V8349">
            <v>2000.326821917809</v>
          </cell>
        </row>
        <row r="8350">
          <cell r="B8350">
            <v>35983</v>
          </cell>
          <cell r="C8350">
            <v>1</v>
          </cell>
          <cell r="D8350">
            <v>1</v>
          </cell>
          <cell r="Q8350">
            <v>2014</v>
          </cell>
          <cell r="R8350" t="str">
            <v>20149</v>
          </cell>
          <cell r="S8350">
            <v>41912</v>
          </cell>
          <cell r="T8350">
            <v>2028.48</v>
          </cell>
          <cell r="U8350">
            <v>1973.7166666666672</v>
          </cell>
          <cell r="V8350">
            <v>2000.326821917809</v>
          </cell>
        </row>
        <row r="8351">
          <cell r="B8351">
            <v>35984</v>
          </cell>
          <cell r="C8351">
            <v>1</v>
          </cell>
          <cell r="D8351">
            <v>1</v>
          </cell>
          <cell r="Q8351">
            <v>2014</v>
          </cell>
          <cell r="R8351" t="str">
            <v>201410</v>
          </cell>
          <cell r="S8351">
            <v>41913</v>
          </cell>
          <cell r="T8351">
            <v>2022</v>
          </cell>
          <cell r="U8351">
            <v>2048.5674193548384</v>
          </cell>
          <cell r="V8351">
            <v>2000.326821917809</v>
          </cell>
        </row>
        <row r="8352">
          <cell r="B8352">
            <v>35985</v>
          </cell>
          <cell r="C8352">
            <v>1</v>
          </cell>
          <cell r="D8352">
            <v>1</v>
          </cell>
          <cell r="Q8352">
            <v>2014</v>
          </cell>
          <cell r="R8352" t="str">
            <v>201410</v>
          </cell>
          <cell r="S8352">
            <v>41914</v>
          </cell>
          <cell r="T8352">
            <v>2025.75</v>
          </cell>
          <cell r="U8352">
            <v>2048.5674193548384</v>
          </cell>
          <cell r="V8352">
            <v>2000.326821917809</v>
          </cell>
        </row>
        <row r="8353">
          <cell r="B8353">
            <v>35986</v>
          </cell>
          <cell r="C8353">
            <v>1</v>
          </cell>
          <cell r="D8353">
            <v>1</v>
          </cell>
          <cell r="Q8353">
            <v>2014</v>
          </cell>
          <cell r="R8353" t="str">
            <v>201410</v>
          </cell>
          <cell r="S8353">
            <v>41915</v>
          </cell>
          <cell r="T8353">
            <v>2021.49</v>
          </cell>
          <cell r="U8353">
            <v>2048.5674193548384</v>
          </cell>
          <cell r="V8353">
            <v>2000.326821917809</v>
          </cell>
        </row>
        <row r="8354">
          <cell r="B8354">
            <v>35987</v>
          </cell>
          <cell r="C8354">
            <v>1</v>
          </cell>
          <cell r="D8354">
            <v>1</v>
          </cell>
          <cell r="Q8354">
            <v>2014</v>
          </cell>
          <cell r="R8354" t="str">
            <v>201410</v>
          </cell>
          <cell r="S8354">
            <v>41916</v>
          </cell>
          <cell r="T8354">
            <v>2026.2</v>
          </cell>
          <cell r="U8354">
            <v>2048.5674193548384</v>
          </cell>
          <cell r="V8354">
            <v>2000.326821917809</v>
          </cell>
        </row>
        <row r="8355">
          <cell r="B8355">
            <v>35988</v>
          </cell>
          <cell r="C8355">
            <v>1</v>
          </cell>
          <cell r="D8355">
            <v>1</v>
          </cell>
          <cell r="Q8355">
            <v>2014</v>
          </cell>
          <cell r="R8355" t="str">
            <v>201410</v>
          </cell>
          <cell r="S8355">
            <v>41917</v>
          </cell>
          <cell r="T8355">
            <v>2026.2</v>
          </cell>
          <cell r="U8355">
            <v>2048.5674193548384</v>
          </cell>
          <cell r="V8355">
            <v>2000.326821917809</v>
          </cell>
        </row>
        <row r="8356">
          <cell r="B8356">
            <v>35989</v>
          </cell>
          <cell r="C8356">
            <v>1</v>
          </cell>
          <cell r="D8356">
            <v>1</v>
          </cell>
          <cell r="Q8356">
            <v>2014</v>
          </cell>
          <cell r="R8356" t="str">
            <v>201410</v>
          </cell>
          <cell r="S8356">
            <v>41918</v>
          </cell>
          <cell r="T8356">
            <v>2026.2</v>
          </cell>
          <cell r="U8356">
            <v>2048.5674193548384</v>
          </cell>
          <cell r="V8356">
            <v>2000.326821917809</v>
          </cell>
        </row>
        <row r="8357">
          <cell r="B8357">
            <v>35990</v>
          </cell>
          <cell r="C8357">
            <v>1</v>
          </cell>
          <cell r="D8357">
            <v>1</v>
          </cell>
          <cell r="Q8357">
            <v>2014</v>
          </cell>
          <cell r="R8357" t="str">
            <v>201410</v>
          </cell>
          <cell r="S8357">
            <v>41919</v>
          </cell>
          <cell r="T8357">
            <v>2028.03</v>
          </cell>
          <cell r="U8357">
            <v>2048.5674193548384</v>
          </cell>
          <cell r="V8357">
            <v>2000.326821917809</v>
          </cell>
        </row>
        <row r="8358">
          <cell r="B8358">
            <v>35991</v>
          </cell>
          <cell r="C8358">
            <v>1</v>
          </cell>
          <cell r="D8358">
            <v>1</v>
          </cell>
          <cell r="Q8358">
            <v>2014</v>
          </cell>
          <cell r="R8358" t="str">
            <v>201410</v>
          </cell>
          <cell r="S8358">
            <v>41920</v>
          </cell>
          <cell r="T8358">
            <v>2026.9</v>
          </cell>
          <cell r="U8358">
            <v>2048.5674193548384</v>
          </cell>
          <cell r="V8358">
            <v>2000.326821917809</v>
          </cell>
        </row>
        <row r="8359">
          <cell r="B8359">
            <v>35992</v>
          </cell>
          <cell r="C8359">
            <v>1</v>
          </cell>
          <cell r="D8359">
            <v>1</v>
          </cell>
          <cell r="Q8359">
            <v>2014</v>
          </cell>
          <cell r="R8359" t="str">
            <v>201410</v>
          </cell>
          <cell r="S8359">
            <v>41921</v>
          </cell>
          <cell r="T8359">
            <v>2040.31</v>
          </cell>
          <cell r="U8359">
            <v>2048.5674193548384</v>
          </cell>
          <cell r="V8359">
            <v>2000.326821917809</v>
          </cell>
        </row>
        <row r="8360">
          <cell r="B8360">
            <v>35993</v>
          </cell>
          <cell r="C8360">
            <v>1</v>
          </cell>
          <cell r="D8360">
            <v>1</v>
          </cell>
          <cell r="Q8360">
            <v>2014</v>
          </cell>
          <cell r="R8360" t="str">
            <v>201410</v>
          </cell>
          <cell r="S8360">
            <v>41922</v>
          </cell>
          <cell r="T8360">
            <v>2041.71</v>
          </cell>
          <cell r="U8360">
            <v>2048.5674193548384</v>
          </cell>
          <cell r="V8360">
            <v>2000.326821917809</v>
          </cell>
        </row>
        <row r="8361">
          <cell r="B8361">
            <v>35994</v>
          </cell>
          <cell r="C8361">
            <v>1</v>
          </cell>
          <cell r="D8361">
            <v>1</v>
          </cell>
          <cell r="Q8361">
            <v>2014</v>
          </cell>
          <cell r="R8361" t="str">
            <v>201410</v>
          </cell>
          <cell r="S8361">
            <v>41923</v>
          </cell>
          <cell r="T8361">
            <v>2052.96</v>
          </cell>
          <cell r="U8361">
            <v>2048.5674193548384</v>
          </cell>
          <cell r="V8361">
            <v>2000.326821917809</v>
          </cell>
        </row>
        <row r="8362">
          <cell r="B8362">
            <v>35995</v>
          </cell>
          <cell r="C8362">
            <v>1</v>
          </cell>
          <cell r="D8362">
            <v>1</v>
          </cell>
          <cell r="Q8362">
            <v>2014</v>
          </cell>
          <cell r="R8362" t="str">
            <v>201410</v>
          </cell>
          <cell r="S8362">
            <v>41924</v>
          </cell>
          <cell r="T8362">
            <v>2052.96</v>
          </cell>
          <cell r="U8362">
            <v>2048.5674193548384</v>
          </cell>
          <cell r="V8362">
            <v>2000.326821917809</v>
          </cell>
        </row>
        <row r="8363">
          <cell r="B8363">
            <v>35996</v>
          </cell>
          <cell r="C8363">
            <v>1</v>
          </cell>
          <cell r="D8363">
            <v>1</v>
          </cell>
          <cell r="Q8363">
            <v>2014</v>
          </cell>
          <cell r="R8363" t="str">
            <v>201410</v>
          </cell>
          <cell r="S8363">
            <v>41925</v>
          </cell>
          <cell r="T8363">
            <v>2052.96</v>
          </cell>
          <cell r="U8363">
            <v>2048.5674193548384</v>
          </cell>
          <cell r="V8363">
            <v>2000.326821917809</v>
          </cell>
        </row>
        <row r="8364">
          <cell r="B8364">
            <v>35997</v>
          </cell>
          <cell r="C8364">
            <v>1</v>
          </cell>
          <cell r="D8364">
            <v>1</v>
          </cell>
          <cell r="Q8364">
            <v>2014</v>
          </cell>
          <cell r="R8364" t="str">
            <v>201410</v>
          </cell>
          <cell r="S8364">
            <v>41926</v>
          </cell>
          <cell r="T8364">
            <v>2052.96</v>
          </cell>
          <cell r="U8364">
            <v>2048.5674193548384</v>
          </cell>
          <cell r="V8364">
            <v>2000.326821917809</v>
          </cell>
        </row>
        <row r="8365">
          <cell r="B8365">
            <v>35998</v>
          </cell>
          <cell r="C8365">
            <v>1</v>
          </cell>
          <cell r="D8365">
            <v>1</v>
          </cell>
          <cell r="Q8365">
            <v>2014</v>
          </cell>
          <cell r="R8365" t="str">
            <v>201410</v>
          </cell>
          <cell r="S8365">
            <v>41927</v>
          </cell>
          <cell r="T8365">
            <v>2049.66</v>
          </cell>
          <cell r="U8365">
            <v>2048.5674193548384</v>
          </cell>
          <cell r="V8365">
            <v>2000.326821917809</v>
          </cell>
        </row>
        <row r="8366">
          <cell r="B8366">
            <v>35999</v>
          </cell>
          <cell r="C8366">
            <v>1</v>
          </cell>
          <cell r="D8366">
            <v>1</v>
          </cell>
          <cell r="Q8366">
            <v>2014</v>
          </cell>
          <cell r="R8366" t="str">
            <v>201410</v>
          </cell>
          <cell r="S8366">
            <v>41928</v>
          </cell>
          <cell r="T8366">
            <v>2057.6999999999998</v>
          </cell>
          <cell r="U8366">
            <v>2048.5674193548384</v>
          </cell>
          <cell r="V8366">
            <v>2000.326821917809</v>
          </cell>
        </row>
        <row r="8367">
          <cell r="B8367">
            <v>36000</v>
          </cell>
          <cell r="C8367">
            <v>1</v>
          </cell>
          <cell r="D8367">
            <v>1</v>
          </cell>
          <cell r="Q8367">
            <v>2014</v>
          </cell>
          <cell r="R8367" t="str">
            <v>201410</v>
          </cell>
          <cell r="S8367">
            <v>41929</v>
          </cell>
          <cell r="T8367">
            <v>2074.4</v>
          </cell>
          <cell r="U8367">
            <v>2048.5674193548384</v>
          </cell>
          <cell r="V8367">
            <v>2000.326821917809</v>
          </cell>
        </row>
        <row r="8368">
          <cell r="B8368">
            <v>36001</v>
          </cell>
          <cell r="C8368">
            <v>1</v>
          </cell>
          <cell r="D8368">
            <v>1</v>
          </cell>
          <cell r="Q8368">
            <v>2014</v>
          </cell>
          <cell r="R8368" t="str">
            <v>201410</v>
          </cell>
          <cell r="S8368">
            <v>41930</v>
          </cell>
          <cell r="T8368">
            <v>2064.4299999999998</v>
          </cell>
          <cell r="U8368">
            <v>2048.5674193548384</v>
          </cell>
          <cell r="V8368">
            <v>2000.326821917809</v>
          </cell>
        </row>
        <row r="8369">
          <cell r="B8369">
            <v>36002</v>
          </cell>
          <cell r="C8369">
            <v>1</v>
          </cell>
          <cell r="D8369">
            <v>1</v>
          </cell>
          <cell r="Q8369">
            <v>2014</v>
          </cell>
          <cell r="R8369" t="str">
            <v>201410</v>
          </cell>
          <cell r="S8369">
            <v>41931</v>
          </cell>
          <cell r="T8369">
            <v>2064.4299999999998</v>
          </cell>
          <cell r="U8369">
            <v>2048.5674193548384</v>
          </cell>
          <cell r="V8369">
            <v>2000.326821917809</v>
          </cell>
        </row>
        <row r="8370">
          <cell r="B8370">
            <v>36003</v>
          </cell>
          <cell r="C8370">
            <v>1</v>
          </cell>
          <cell r="D8370">
            <v>1</v>
          </cell>
          <cell r="Q8370">
            <v>2014</v>
          </cell>
          <cell r="R8370" t="str">
            <v>201410</v>
          </cell>
          <cell r="S8370">
            <v>41932</v>
          </cell>
          <cell r="T8370">
            <v>2064.4299999999998</v>
          </cell>
          <cell r="U8370">
            <v>2048.5674193548384</v>
          </cell>
          <cell r="V8370">
            <v>2000.326821917809</v>
          </cell>
        </row>
        <row r="8371">
          <cell r="B8371">
            <v>36004</v>
          </cell>
          <cell r="C8371">
            <v>1</v>
          </cell>
          <cell r="D8371">
            <v>1</v>
          </cell>
          <cell r="Q8371">
            <v>2014</v>
          </cell>
          <cell r="R8371" t="str">
            <v>201410</v>
          </cell>
          <cell r="S8371">
            <v>41933</v>
          </cell>
          <cell r="T8371">
            <v>2065.8200000000002</v>
          </cell>
          <cell r="U8371">
            <v>2048.5674193548384</v>
          </cell>
          <cell r="V8371">
            <v>2000.326821917809</v>
          </cell>
        </row>
        <row r="8372">
          <cell r="B8372">
            <v>36005</v>
          </cell>
          <cell r="C8372">
            <v>1</v>
          </cell>
          <cell r="D8372">
            <v>1</v>
          </cell>
          <cell r="Q8372">
            <v>2014</v>
          </cell>
          <cell r="R8372" t="str">
            <v>201410</v>
          </cell>
          <cell r="S8372">
            <v>41934</v>
          </cell>
          <cell r="T8372">
            <v>2048.44</v>
          </cell>
          <cell r="U8372">
            <v>2048.5674193548384</v>
          </cell>
          <cell r="V8372">
            <v>2000.326821917809</v>
          </cell>
        </row>
        <row r="8373">
          <cell r="B8373">
            <v>36006</v>
          </cell>
          <cell r="C8373">
            <v>1</v>
          </cell>
          <cell r="D8373">
            <v>1</v>
          </cell>
          <cell r="Q8373">
            <v>2014</v>
          </cell>
          <cell r="R8373" t="str">
            <v>201410</v>
          </cell>
          <cell r="S8373">
            <v>41935</v>
          </cell>
          <cell r="T8373">
            <v>2049.9</v>
          </cell>
          <cell r="U8373">
            <v>2048.5674193548384</v>
          </cell>
          <cell r="V8373">
            <v>2000.326821917809</v>
          </cell>
        </row>
        <row r="8374">
          <cell r="B8374">
            <v>36007</v>
          </cell>
          <cell r="C8374">
            <v>1</v>
          </cell>
          <cell r="D8374">
            <v>1</v>
          </cell>
          <cell r="Q8374">
            <v>2014</v>
          </cell>
          <cell r="R8374" t="str">
            <v>201410</v>
          </cell>
          <cell r="S8374">
            <v>41936</v>
          </cell>
          <cell r="T8374">
            <v>2053.39</v>
          </cell>
          <cell r="U8374">
            <v>2048.5674193548384</v>
          </cell>
          <cell r="V8374">
            <v>2000.326821917809</v>
          </cell>
        </row>
        <row r="8375">
          <cell r="B8375">
            <v>36008</v>
          </cell>
          <cell r="C8375">
            <v>1</v>
          </cell>
          <cell r="D8375">
            <v>1</v>
          </cell>
          <cell r="Q8375">
            <v>2014</v>
          </cell>
          <cell r="R8375" t="str">
            <v>201410</v>
          </cell>
          <cell r="S8375">
            <v>41937</v>
          </cell>
          <cell r="T8375">
            <v>2065.38</v>
          </cell>
          <cell r="U8375">
            <v>2048.5674193548384</v>
          </cell>
          <cell r="V8375">
            <v>2000.326821917809</v>
          </cell>
        </row>
        <row r="8376">
          <cell r="B8376">
            <v>36009</v>
          </cell>
          <cell r="C8376">
            <v>1</v>
          </cell>
          <cell r="D8376">
            <v>1</v>
          </cell>
          <cell r="Q8376">
            <v>2014</v>
          </cell>
          <cell r="R8376" t="str">
            <v>201410</v>
          </cell>
          <cell r="S8376">
            <v>41938</v>
          </cell>
          <cell r="T8376">
            <v>2065.38</v>
          </cell>
          <cell r="U8376">
            <v>2048.5674193548384</v>
          </cell>
          <cell r="V8376">
            <v>2000.326821917809</v>
          </cell>
        </row>
        <row r="8377">
          <cell r="B8377">
            <v>36010</v>
          </cell>
          <cell r="C8377">
            <v>1</v>
          </cell>
          <cell r="D8377">
            <v>1</v>
          </cell>
          <cell r="Q8377">
            <v>2014</v>
          </cell>
          <cell r="R8377" t="str">
            <v>201410</v>
          </cell>
          <cell r="S8377">
            <v>41939</v>
          </cell>
          <cell r="T8377">
            <v>2065.38</v>
          </cell>
          <cell r="U8377">
            <v>2048.5674193548384</v>
          </cell>
          <cell r="V8377">
            <v>2000.326821917809</v>
          </cell>
        </row>
        <row r="8378">
          <cell r="B8378">
            <v>36011</v>
          </cell>
          <cell r="C8378">
            <v>1</v>
          </cell>
          <cell r="D8378">
            <v>1</v>
          </cell>
          <cell r="Q8378">
            <v>2014</v>
          </cell>
          <cell r="R8378" t="str">
            <v>201410</v>
          </cell>
          <cell r="S8378">
            <v>41940</v>
          </cell>
          <cell r="T8378">
            <v>2069.7199999999998</v>
          </cell>
          <cell r="U8378">
            <v>2048.5674193548384</v>
          </cell>
          <cell r="V8378">
            <v>2000.326821917809</v>
          </cell>
        </row>
        <row r="8379">
          <cell r="B8379">
            <v>36012</v>
          </cell>
          <cell r="C8379">
            <v>1</v>
          </cell>
          <cell r="D8379">
            <v>1</v>
          </cell>
          <cell r="Q8379">
            <v>2014</v>
          </cell>
          <cell r="R8379" t="str">
            <v>201410</v>
          </cell>
          <cell r="S8379">
            <v>41941</v>
          </cell>
          <cell r="T8379">
            <v>2055.4299999999998</v>
          </cell>
          <cell r="U8379">
            <v>2048.5674193548384</v>
          </cell>
          <cell r="V8379">
            <v>2000.326821917809</v>
          </cell>
        </row>
        <row r="8380">
          <cell r="B8380">
            <v>36013</v>
          </cell>
          <cell r="C8380">
            <v>1</v>
          </cell>
          <cell r="D8380">
            <v>1</v>
          </cell>
          <cell r="Q8380">
            <v>2014</v>
          </cell>
          <cell r="R8380" t="str">
            <v>201410</v>
          </cell>
          <cell r="S8380">
            <v>41942</v>
          </cell>
          <cell r="T8380">
            <v>2044.55</v>
          </cell>
          <cell r="U8380">
            <v>2048.5674193548384</v>
          </cell>
          <cell r="V8380">
            <v>2000.326821917809</v>
          </cell>
        </row>
        <row r="8381">
          <cell r="B8381">
            <v>36014</v>
          </cell>
          <cell r="C8381">
            <v>1</v>
          </cell>
          <cell r="D8381">
            <v>1</v>
          </cell>
          <cell r="Q8381">
            <v>2014</v>
          </cell>
          <cell r="R8381" t="str">
            <v>201410</v>
          </cell>
          <cell r="S8381">
            <v>41943</v>
          </cell>
          <cell r="T8381">
            <v>2050.52</v>
          </cell>
          <cell r="U8381">
            <v>2048.5674193548384</v>
          </cell>
          <cell r="V8381">
            <v>2000.326821917809</v>
          </cell>
        </row>
        <row r="8382">
          <cell r="B8382">
            <v>36015</v>
          </cell>
          <cell r="C8382">
            <v>1</v>
          </cell>
          <cell r="D8382">
            <v>1</v>
          </cell>
          <cell r="Q8382">
            <v>2014</v>
          </cell>
          <cell r="R8382" t="str">
            <v>201411</v>
          </cell>
          <cell r="S8382">
            <v>41944</v>
          </cell>
          <cell r="T8382">
            <v>2061.92</v>
          </cell>
          <cell r="U8382">
            <v>2128.6836666666668</v>
          </cell>
          <cell r="V8382">
            <v>2000.326821917809</v>
          </cell>
        </row>
        <row r="8383">
          <cell r="B8383">
            <v>36016</v>
          </cell>
          <cell r="C8383">
            <v>1</v>
          </cell>
          <cell r="D8383">
            <v>1</v>
          </cell>
          <cell r="Q8383">
            <v>2014</v>
          </cell>
          <cell r="R8383" t="str">
            <v>201411</v>
          </cell>
          <cell r="S8383">
            <v>41945</v>
          </cell>
          <cell r="T8383">
            <v>2061.92</v>
          </cell>
          <cell r="U8383">
            <v>2128.6836666666668</v>
          </cell>
          <cell r="V8383">
            <v>2000.326821917809</v>
          </cell>
        </row>
        <row r="8384">
          <cell r="B8384">
            <v>36017</v>
          </cell>
          <cell r="C8384">
            <v>1</v>
          </cell>
          <cell r="D8384">
            <v>1</v>
          </cell>
          <cell r="Q8384">
            <v>2014</v>
          </cell>
          <cell r="R8384" t="str">
            <v>201411</v>
          </cell>
          <cell r="S8384">
            <v>41946</v>
          </cell>
          <cell r="T8384">
            <v>2061.92</v>
          </cell>
          <cell r="U8384">
            <v>2128.6836666666668</v>
          </cell>
          <cell r="V8384">
            <v>2000.326821917809</v>
          </cell>
        </row>
        <row r="8385">
          <cell r="B8385">
            <v>36018</v>
          </cell>
          <cell r="C8385">
            <v>1</v>
          </cell>
          <cell r="D8385">
            <v>1</v>
          </cell>
          <cell r="Q8385">
            <v>2014</v>
          </cell>
          <cell r="R8385" t="str">
            <v>201411</v>
          </cell>
          <cell r="S8385">
            <v>41947</v>
          </cell>
          <cell r="T8385">
            <v>2061.92</v>
          </cell>
          <cell r="U8385">
            <v>2128.6836666666668</v>
          </cell>
          <cell r="V8385">
            <v>2000.326821917809</v>
          </cell>
        </row>
        <row r="8386">
          <cell r="B8386">
            <v>36019</v>
          </cell>
          <cell r="C8386">
            <v>1</v>
          </cell>
          <cell r="D8386">
            <v>1</v>
          </cell>
          <cell r="Q8386">
            <v>2014</v>
          </cell>
          <cell r="R8386" t="str">
            <v>201411</v>
          </cell>
          <cell r="S8386">
            <v>41948</v>
          </cell>
          <cell r="T8386">
            <v>2076.9899999999998</v>
          </cell>
          <cell r="U8386">
            <v>2128.6836666666668</v>
          </cell>
          <cell r="V8386">
            <v>2000.326821917809</v>
          </cell>
        </row>
        <row r="8387">
          <cell r="B8387">
            <v>36020</v>
          </cell>
          <cell r="C8387">
            <v>1</v>
          </cell>
          <cell r="D8387">
            <v>1</v>
          </cell>
          <cell r="Q8387">
            <v>2014</v>
          </cell>
          <cell r="R8387" t="str">
            <v>201411</v>
          </cell>
          <cell r="S8387">
            <v>41949</v>
          </cell>
          <cell r="T8387">
            <v>2081.2399999999998</v>
          </cell>
          <cell r="U8387">
            <v>2128.6836666666668</v>
          </cell>
          <cell r="V8387">
            <v>2000.326821917809</v>
          </cell>
        </row>
        <row r="8388">
          <cell r="B8388">
            <v>36021</v>
          </cell>
          <cell r="C8388">
            <v>1</v>
          </cell>
          <cell r="D8388">
            <v>1</v>
          </cell>
          <cell r="Q8388">
            <v>2014</v>
          </cell>
          <cell r="R8388" t="str">
            <v>201411</v>
          </cell>
          <cell r="S8388">
            <v>41950</v>
          </cell>
          <cell r="T8388">
            <v>2086.86</v>
          </cell>
          <cell r="U8388">
            <v>2128.6836666666668</v>
          </cell>
          <cell r="V8388">
            <v>2000.326821917809</v>
          </cell>
        </row>
        <row r="8389">
          <cell r="B8389">
            <v>36022</v>
          </cell>
          <cell r="C8389">
            <v>1</v>
          </cell>
          <cell r="D8389">
            <v>1</v>
          </cell>
          <cell r="Q8389">
            <v>2014</v>
          </cell>
          <cell r="R8389" t="str">
            <v>201411</v>
          </cell>
          <cell r="S8389">
            <v>41951</v>
          </cell>
          <cell r="T8389">
            <v>2103.25</v>
          </cell>
          <cell r="U8389">
            <v>2128.6836666666668</v>
          </cell>
          <cell r="V8389">
            <v>2000.326821917809</v>
          </cell>
        </row>
        <row r="8390">
          <cell r="B8390">
            <v>36023</v>
          </cell>
          <cell r="C8390">
            <v>1</v>
          </cell>
          <cell r="D8390">
            <v>1</v>
          </cell>
          <cell r="Q8390">
            <v>2014</v>
          </cell>
          <cell r="R8390" t="str">
            <v>201411</v>
          </cell>
          <cell r="S8390">
            <v>41952</v>
          </cell>
          <cell r="T8390">
            <v>2103.25</v>
          </cell>
          <cell r="U8390">
            <v>2128.6836666666668</v>
          </cell>
          <cell r="V8390">
            <v>2000.326821917809</v>
          </cell>
        </row>
        <row r="8391">
          <cell r="B8391">
            <v>36024</v>
          </cell>
          <cell r="C8391">
            <v>1</v>
          </cell>
          <cell r="D8391">
            <v>1</v>
          </cell>
          <cell r="Q8391">
            <v>2014</v>
          </cell>
          <cell r="R8391" t="str">
            <v>201411</v>
          </cell>
          <cell r="S8391">
            <v>41953</v>
          </cell>
          <cell r="T8391">
            <v>2103.25</v>
          </cell>
          <cell r="U8391">
            <v>2128.6836666666668</v>
          </cell>
          <cell r="V8391">
            <v>2000.326821917809</v>
          </cell>
        </row>
        <row r="8392">
          <cell r="B8392">
            <v>36025</v>
          </cell>
          <cell r="C8392">
            <v>1</v>
          </cell>
          <cell r="D8392">
            <v>1</v>
          </cell>
          <cell r="Q8392">
            <v>2014</v>
          </cell>
          <cell r="R8392" t="str">
            <v>201411</v>
          </cell>
          <cell r="S8392">
            <v>41954</v>
          </cell>
          <cell r="T8392">
            <v>2103.12</v>
          </cell>
          <cell r="U8392">
            <v>2128.6836666666668</v>
          </cell>
          <cell r="V8392">
            <v>2000.326821917809</v>
          </cell>
        </row>
        <row r="8393">
          <cell r="B8393">
            <v>36026</v>
          </cell>
          <cell r="C8393">
            <v>1</v>
          </cell>
          <cell r="D8393">
            <v>1</v>
          </cell>
          <cell r="Q8393">
            <v>2014</v>
          </cell>
          <cell r="R8393" t="str">
            <v>201411</v>
          </cell>
          <cell r="S8393">
            <v>41955</v>
          </cell>
          <cell r="T8393">
            <v>2103.12</v>
          </cell>
          <cell r="U8393">
            <v>2128.6836666666668</v>
          </cell>
          <cell r="V8393">
            <v>2000.326821917809</v>
          </cell>
        </row>
        <row r="8394">
          <cell r="B8394">
            <v>36027</v>
          </cell>
          <cell r="C8394">
            <v>1</v>
          </cell>
          <cell r="D8394">
            <v>1</v>
          </cell>
          <cell r="Q8394">
            <v>2014</v>
          </cell>
          <cell r="R8394" t="str">
            <v>201411</v>
          </cell>
          <cell r="S8394">
            <v>41956</v>
          </cell>
          <cell r="T8394">
            <v>2115.59</v>
          </cell>
          <cell r="U8394">
            <v>2128.6836666666668</v>
          </cell>
          <cell r="V8394">
            <v>2000.326821917809</v>
          </cell>
        </row>
        <row r="8395">
          <cell r="B8395">
            <v>36028</v>
          </cell>
          <cell r="C8395">
            <v>1</v>
          </cell>
          <cell r="D8395">
            <v>1</v>
          </cell>
          <cell r="Q8395">
            <v>2014</v>
          </cell>
          <cell r="R8395" t="str">
            <v>201411</v>
          </cell>
          <cell r="S8395">
            <v>41957</v>
          </cell>
          <cell r="T8395">
            <v>2133.0300000000002</v>
          </cell>
          <cell r="U8395">
            <v>2128.6836666666668</v>
          </cell>
          <cell r="V8395">
            <v>2000.326821917809</v>
          </cell>
        </row>
        <row r="8396">
          <cell r="B8396">
            <v>36029</v>
          </cell>
          <cell r="C8396">
            <v>1</v>
          </cell>
          <cell r="D8396">
            <v>1</v>
          </cell>
          <cell r="Q8396">
            <v>2014</v>
          </cell>
          <cell r="R8396" t="str">
            <v>201411</v>
          </cell>
          <cell r="S8396">
            <v>41958</v>
          </cell>
          <cell r="T8396">
            <v>2160.4699999999998</v>
          </cell>
          <cell r="U8396">
            <v>2128.6836666666668</v>
          </cell>
          <cell r="V8396">
            <v>2000.326821917809</v>
          </cell>
        </row>
        <row r="8397">
          <cell r="B8397">
            <v>36030</v>
          </cell>
          <cell r="C8397">
            <v>1</v>
          </cell>
          <cell r="D8397">
            <v>1</v>
          </cell>
          <cell r="Q8397">
            <v>2014</v>
          </cell>
          <cell r="R8397" t="str">
            <v>201411</v>
          </cell>
          <cell r="S8397">
            <v>41959</v>
          </cell>
          <cell r="T8397">
            <v>2160.4699999999998</v>
          </cell>
          <cell r="U8397">
            <v>2128.6836666666668</v>
          </cell>
          <cell r="V8397">
            <v>2000.326821917809</v>
          </cell>
        </row>
        <row r="8398">
          <cell r="B8398">
            <v>36031</v>
          </cell>
          <cell r="C8398">
            <v>1</v>
          </cell>
          <cell r="D8398">
            <v>1</v>
          </cell>
          <cell r="Q8398">
            <v>2014</v>
          </cell>
          <cell r="R8398" t="str">
            <v>201411</v>
          </cell>
          <cell r="S8398">
            <v>41960</v>
          </cell>
          <cell r="T8398">
            <v>2160.4699999999998</v>
          </cell>
          <cell r="U8398">
            <v>2128.6836666666668</v>
          </cell>
          <cell r="V8398">
            <v>2000.326821917809</v>
          </cell>
        </row>
        <row r="8399">
          <cell r="B8399">
            <v>36032</v>
          </cell>
          <cell r="C8399">
            <v>1</v>
          </cell>
          <cell r="D8399">
            <v>1</v>
          </cell>
          <cell r="Q8399">
            <v>2014</v>
          </cell>
          <cell r="R8399" t="str">
            <v>201411</v>
          </cell>
          <cell r="S8399">
            <v>41961</v>
          </cell>
          <cell r="T8399">
            <v>2160.4699999999998</v>
          </cell>
          <cell r="U8399">
            <v>2128.6836666666668</v>
          </cell>
          <cell r="V8399">
            <v>2000.326821917809</v>
          </cell>
        </row>
        <row r="8400">
          <cell r="B8400">
            <v>36033</v>
          </cell>
          <cell r="C8400">
            <v>1</v>
          </cell>
          <cell r="D8400">
            <v>1</v>
          </cell>
          <cell r="Q8400">
            <v>2014</v>
          </cell>
          <cell r="R8400" t="str">
            <v>201411</v>
          </cell>
          <cell r="S8400">
            <v>41962</v>
          </cell>
          <cell r="T8400">
            <v>2158.58</v>
          </cell>
          <cell r="U8400">
            <v>2128.6836666666668</v>
          </cell>
          <cell r="V8400">
            <v>2000.326821917809</v>
          </cell>
        </row>
        <row r="8401">
          <cell r="B8401">
            <v>36034</v>
          </cell>
          <cell r="C8401">
            <v>1</v>
          </cell>
          <cell r="D8401">
            <v>1</v>
          </cell>
          <cell r="Q8401">
            <v>2014</v>
          </cell>
          <cell r="R8401" t="str">
            <v>201411</v>
          </cell>
          <cell r="S8401">
            <v>41963</v>
          </cell>
          <cell r="T8401">
            <v>2156.73</v>
          </cell>
          <cell r="U8401">
            <v>2128.6836666666668</v>
          </cell>
          <cell r="V8401">
            <v>2000.326821917809</v>
          </cell>
        </row>
        <row r="8402">
          <cell r="B8402">
            <v>36035</v>
          </cell>
          <cell r="C8402">
            <v>1</v>
          </cell>
          <cell r="D8402">
            <v>1</v>
          </cell>
          <cell r="Q8402">
            <v>2014</v>
          </cell>
          <cell r="R8402" t="str">
            <v>201411</v>
          </cell>
          <cell r="S8402">
            <v>41964</v>
          </cell>
          <cell r="T8402">
            <v>2156.9299999999998</v>
          </cell>
          <cell r="U8402">
            <v>2128.6836666666668</v>
          </cell>
          <cell r="V8402">
            <v>2000.326821917809</v>
          </cell>
        </row>
        <row r="8403">
          <cell r="B8403">
            <v>36036</v>
          </cell>
          <cell r="C8403">
            <v>1</v>
          </cell>
          <cell r="D8403">
            <v>1</v>
          </cell>
          <cell r="Q8403">
            <v>2014</v>
          </cell>
          <cell r="R8403" t="str">
            <v>201411</v>
          </cell>
          <cell r="S8403">
            <v>41965</v>
          </cell>
          <cell r="T8403">
            <v>2142.02</v>
          </cell>
          <cell r="U8403">
            <v>2128.6836666666668</v>
          </cell>
          <cell r="V8403">
            <v>2000.326821917809</v>
          </cell>
        </row>
        <row r="8404">
          <cell r="B8404">
            <v>36037</v>
          </cell>
          <cell r="C8404">
            <v>1</v>
          </cell>
          <cell r="D8404">
            <v>1</v>
          </cell>
          <cell r="Q8404">
            <v>2014</v>
          </cell>
          <cell r="R8404" t="str">
            <v>201411</v>
          </cell>
          <cell r="S8404">
            <v>41966</v>
          </cell>
          <cell r="T8404">
            <v>2142.02</v>
          </cell>
          <cell r="U8404">
            <v>2128.6836666666668</v>
          </cell>
          <cell r="V8404">
            <v>2000.326821917809</v>
          </cell>
        </row>
        <row r="8405">
          <cell r="B8405">
            <v>36038</v>
          </cell>
          <cell r="C8405">
            <v>1</v>
          </cell>
          <cell r="D8405">
            <v>1</v>
          </cell>
          <cell r="Q8405">
            <v>2014</v>
          </cell>
          <cell r="R8405" t="str">
            <v>201411</v>
          </cell>
          <cell r="S8405">
            <v>41967</v>
          </cell>
          <cell r="T8405">
            <v>2142.02</v>
          </cell>
          <cell r="U8405">
            <v>2128.6836666666668</v>
          </cell>
          <cell r="V8405">
            <v>2000.326821917809</v>
          </cell>
        </row>
        <row r="8406">
          <cell r="B8406">
            <v>36039</v>
          </cell>
          <cell r="C8406">
            <v>1</v>
          </cell>
          <cell r="D8406">
            <v>1</v>
          </cell>
          <cell r="Q8406">
            <v>2014</v>
          </cell>
          <cell r="R8406" t="str">
            <v>201411</v>
          </cell>
          <cell r="S8406">
            <v>41968</v>
          </cell>
          <cell r="T8406">
            <v>2158.12</v>
          </cell>
          <cell r="U8406">
            <v>2128.6836666666668</v>
          </cell>
          <cell r="V8406">
            <v>2000.326821917809</v>
          </cell>
        </row>
        <row r="8407">
          <cell r="B8407">
            <v>36040</v>
          </cell>
          <cell r="C8407">
            <v>1</v>
          </cell>
          <cell r="D8407">
            <v>1</v>
          </cell>
          <cell r="Q8407">
            <v>2014</v>
          </cell>
          <cell r="R8407" t="str">
            <v>201411</v>
          </cell>
          <cell r="S8407">
            <v>41969</v>
          </cell>
          <cell r="T8407">
            <v>2162.15</v>
          </cell>
          <cell r="U8407">
            <v>2128.6836666666668</v>
          </cell>
          <cell r="V8407">
            <v>2000.326821917809</v>
          </cell>
        </row>
        <row r="8408">
          <cell r="B8408">
            <v>36041</v>
          </cell>
          <cell r="C8408">
            <v>1</v>
          </cell>
          <cell r="D8408">
            <v>1</v>
          </cell>
          <cell r="Q8408">
            <v>2014</v>
          </cell>
          <cell r="R8408" t="str">
            <v>201411</v>
          </cell>
          <cell r="S8408">
            <v>41970</v>
          </cell>
          <cell r="T8408">
            <v>2165.15</v>
          </cell>
          <cell r="U8408">
            <v>2128.6836666666668</v>
          </cell>
          <cell r="V8408">
            <v>2000.326821917809</v>
          </cell>
        </row>
        <row r="8409">
          <cell r="B8409">
            <v>36042</v>
          </cell>
          <cell r="C8409">
            <v>1</v>
          </cell>
          <cell r="D8409">
            <v>1</v>
          </cell>
          <cell r="Q8409">
            <v>2014</v>
          </cell>
          <cell r="R8409" t="str">
            <v>201411</v>
          </cell>
          <cell r="S8409">
            <v>41971</v>
          </cell>
          <cell r="T8409">
            <v>2165.15</v>
          </cell>
          <cell r="U8409">
            <v>2128.6836666666668</v>
          </cell>
          <cell r="V8409">
            <v>2000.326821917809</v>
          </cell>
        </row>
        <row r="8410">
          <cell r="B8410">
            <v>36043</v>
          </cell>
          <cell r="C8410">
            <v>1</v>
          </cell>
          <cell r="D8410">
            <v>1</v>
          </cell>
          <cell r="Q8410">
            <v>2014</v>
          </cell>
          <cell r="R8410" t="str">
            <v>201411</v>
          </cell>
          <cell r="S8410">
            <v>41972</v>
          </cell>
          <cell r="T8410">
            <v>2206.19</v>
          </cell>
          <cell r="U8410">
            <v>2128.6836666666668</v>
          </cell>
          <cell r="V8410">
            <v>2000.326821917809</v>
          </cell>
        </row>
        <row r="8411">
          <cell r="B8411">
            <v>36044</v>
          </cell>
          <cell r="C8411">
            <v>1</v>
          </cell>
          <cell r="D8411">
            <v>1</v>
          </cell>
          <cell r="Q8411">
            <v>2014</v>
          </cell>
          <cell r="R8411" t="str">
            <v>201411</v>
          </cell>
          <cell r="S8411">
            <v>41973</v>
          </cell>
          <cell r="T8411">
            <v>2206.19</v>
          </cell>
          <cell r="U8411">
            <v>2128.6836666666668</v>
          </cell>
          <cell r="V8411">
            <v>2000.326821917809</v>
          </cell>
        </row>
        <row r="8412">
          <cell r="B8412">
            <v>36045</v>
          </cell>
          <cell r="C8412">
            <v>1</v>
          </cell>
          <cell r="D8412">
            <v>1</v>
          </cell>
          <cell r="Q8412">
            <v>2014</v>
          </cell>
          <cell r="R8412" t="str">
            <v>201412</v>
          </cell>
          <cell r="S8412">
            <v>41974</v>
          </cell>
          <cell r="T8412">
            <v>2206.19</v>
          </cell>
          <cell r="U8412">
            <v>2342.2535483870975</v>
          </cell>
          <cell r="V8412">
            <v>2000.326821917809</v>
          </cell>
        </row>
        <row r="8413">
          <cell r="B8413">
            <v>36046</v>
          </cell>
          <cell r="C8413">
            <v>1</v>
          </cell>
          <cell r="D8413">
            <v>1</v>
          </cell>
          <cell r="Q8413">
            <v>2014</v>
          </cell>
          <cell r="R8413" t="str">
            <v>201412</v>
          </cell>
          <cell r="S8413">
            <v>41975</v>
          </cell>
          <cell r="T8413">
            <v>2252.36</v>
          </cell>
          <cell r="U8413">
            <v>2342.2535483870975</v>
          </cell>
          <cell r="V8413">
            <v>2000.326821917809</v>
          </cell>
        </row>
        <row r="8414">
          <cell r="B8414">
            <v>36047</v>
          </cell>
          <cell r="C8414">
            <v>1</v>
          </cell>
          <cell r="D8414">
            <v>1</v>
          </cell>
          <cell r="Q8414">
            <v>2014</v>
          </cell>
          <cell r="R8414" t="str">
            <v>201412</v>
          </cell>
          <cell r="S8414">
            <v>41976</v>
          </cell>
          <cell r="T8414">
            <v>2293.4699999999998</v>
          </cell>
          <cell r="U8414">
            <v>2342.2535483870975</v>
          </cell>
          <cell r="V8414">
            <v>2000.326821917809</v>
          </cell>
        </row>
        <row r="8415">
          <cell r="B8415">
            <v>36048</v>
          </cell>
          <cell r="C8415">
            <v>1</v>
          </cell>
          <cell r="D8415">
            <v>1</v>
          </cell>
          <cell r="Q8415">
            <v>2014</v>
          </cell>
          <cell r="R8415" t="str">
            <v>201412</v>
          </cell>
          <cell r="S8415">
            <v>41977</v>
          </cell>
          <cell r="T8415">
            <v>2286.0300000000002</v>
          </cell>
          <cell r="U8415">
            <v>2342.2535483870975</v>
          </cell>
          <cell r="V8415">
            <v>2000.326821917809</v>
          </cell>
        </row>
        <row r="8416">
          <cell r="B8416">
            <v>36049</v>
          </cell>
          <cell r="C8416">
            <v>1</v>
          </cell>
          <cell r="D8416">
            <v>1</v>
          </cell>
          <cell r="Q8416">
            <v>2014</v>
          </cell>
          <cell r="R8416" t="str">
            <v>201412</v>
          </cell>
          <cell r="S8416">
            <v>41978</v>
          </cell>
          <cell r="T8416">
            <v>2284.2399999999998</v>
          </cell>
          <cell r="U8416">
            <v>2342.2535483870975</v>
          </cell>
          <cell r="V8416">
            <v>2000.326821917809</v>
          </cell>
        </row>
        <row r="8417">
          <cell r="B8417">
            <v>36050</v>
          </cell>
          <cell r="C8417">
            <v>1</v>
          </cell>
          <cell r="D8417">
            <v>1</v>
          </cell>
          <cell r="Q8417">
            <v>2014</v>
          </cell>
          <cell r="R8417" t="str">
            <v>201412</v>
          </cell>
          <cell r="S8417">
            <v>41979</v>
          </cell>
          <cell r="T8417">
            <v>2304.12</v>
          </cell>
          <cell r="U8417">
            <v>2342.2535483870975</v>
          </cell>
          <cell r="V8417">
            <v>2000.326821917809</v>
          </cell>
        </row>
        <row r="8418">
          <cell r="B8418">
            <v>36051</v>
          </cell>
          <cell r="C8418">
            <v>1</v>
          </cell>
          <cell r="D8418">
            <v>1</v>
          </cell>
          <cell r="Q8418">
            <v>2014</v>
          </cell>
          <cell r="R8418" t="str">
            <v>201412</v>
          </cell>
          <cell r="S8418">
            <v>41980</v>
          </cell>
          <cell r="T8418">
            <v>2304.12</v>
          </cell>
          <cell r="U8418">
            <v>2342.2535483870975</v>
          </cell>
          <cell r="V8418">
            <v>2000.326821917809</v>
          </cell>
        </row>
        <row r="8419">
          <cell r="B8419">
            <v>36052</v>
          </cell>
          <cell r="C8419">
            <v>1</v>
          </cell>
          <cell r="D8419">
            <v>1</v>
          </cell>
          <cell r="Q8419">
            <v>2014</v>
          </cell>
          <cell r="R8419" t="str">
            <v>201412</v>
          </cell>
          <cell r="S8419">
            <v>41981</v>
          </cell>
          <cell r="T8419">
            <v>2304.12</v>
          </cell>
          <cell r="U8419">
            <v>2342.2535483870975</v>
          </cell>
          <cell r="V8419">
            <v>2000.326821917809</v>
          </cell>
        </row>
        <row r="8420">
          <cell r="B8420">
            <v>36053</v>
          </cell>
          <cell r="C8420">
            <v>1</v>
          </cell>
          <cell r="D8420">
            <v>1</v>
          </cell>
          <cell r="Q8420">
            <v>2014</v>
          </cell>
          <cell r="R8420" t="str">
            <v>201412</v>
          </cell>
          <cell r="S8420">
            <v>41982</v>
          </cell>
          <cell r="T8420">
            <v>2304.12</v>
          </cell>
          <cell r="U8420">
            <v>2342.2535483870975</v>
          </cell>
          <cell r="V8420">
            <v>2000.326821917809</v>
          </cell>
        </row>
        <row r="8421">
          <cell r="B8421">
            <v>36054</v>
          </cell>
          <cell r="C8421">
            <v>1</v>
          </cell>
          <cell r="D8421">
            <v>1</v>
          </cell>
          <cell r="Q8421">
            <v>2014</v>
          </cell>
          <cell r="R8421" t="str">
            <v>201412</v>
          </cell>
          <cell r="S8421">
            <v>41983</v>
          </cell>
          <cell r="T8421">
            <v>2350.0100000000002</v>
          </cell>
          <cell r="U8421">
            <v>2342.2535483870975</v>
          </cell>
          <cell r="V8421">
            <v>2000.326821917809</v>
          </cell>
        </row>
        <row r="8422">
          <cell r="B8422">
            <v>36055</v>
          </cell>
          <cell r="C8422">
            <v>1</v>
          </cell>
          <cell r="D8422">
            <v>1</v>
          </cell>
          <cell r="Q8422">
            <v>2014</v>
          </cell>
          <cell r="R8422" t="str">
            <v>201412</v>
          </cell>
          <cell r="S8422">
            <v>41984</v>
          </cell>
          <cell r="T8422">
            <v>2381.96</v>
          </cell>
          <cell r="U8422">
            <v>2342.2535483870975</v>
          </cell>
          <cell r="V8422">
            <v>2000.326821917809</v>
          </cell>
        </row>
        <row r="8423">
          <cell r="B8423">
            <v>36056</v>
          </cell>
          <cell r="C8423">
            <v>1</v>
          </cell>
          <cell r="D8423">
            <v>1</v>
          </cell>
          <cell r="Q8423">
            <v>2014</v>
          </cell>
          <cell r="R8423" t="str">
            <v>201412</v>
          </cell>
          <cell r="S8423">
            <v>41985</v>
          </cell>
          <cell r="T8423">
            <v>2423.56</v>
          </cell>
          <cell r="U8423">
            <v>2342.2535483870975</v>
          </cell>
          <cell r="V8423">
            <v>2000.326821917809</v>
          </cell>
        </row>
        <row r="8424">
          <cell r="B8424">
            <v>36057</v>
          </cell>
          <cell r="C8424">
            <v>1</v>
          </cell>
          <cell r="D8424">
            <v>1</v>
          </cell>
          <cell r="Q8424">
            <v>2014</v>
          </cell>
          <cell r="R8424" t="str">
            <v>201412</v>
          </cell>
          <cell r="S8424">
            <v>41986</v>
          </cell>
          <cell r="T8424">
            <v>2405.31</v>
          </cell>
          <cell r="U8424">
            <v>2342.2535483870975</v>
          </cell>
          <cell r="V8424">
            <v>2000.326821917809</v>
          </cell>
        </row>
        <row r="8425">
          <cell r="B8425">
            <v>36058</v>
          </cell>
          <cell r="C8425">
            <v>1</v>
          </cell>
          <cell r="D8425">
            <v>1</v>
          </cell>
          <cell r="Q8425">
            <v>2014</v>
          </cell>
          <cell r="R8425" t="str">
            <v>201412</v>
          </cell>
          <cell r="S8425">
            <v>41987</v>
          </cell>
          <cell r="T8425">
            <v>2405.31</v>
          </cell>
          <cell r="U8425">
            <v>2342.2535483870975</v>
          </cell>
          <cell r="V8425">
            <v>2000.326821917809</v>
          </cell>
        </row>
        <row r="8426">
          <cell r="B8426">
            <v>36059</v>
          </cell>
          <cell r="C8426">
            <v>1</v>
          </cell>
          <cell r="D8426">
            <v>1</v>
          </cell>
          <cell r="Q8426">
            <v>2014</v>
          </cell>
          <cell r="R8426" t="str">
            <v>201412</v>
          </cell>
          <cell r="S8426">
            <v>41988</v>
          </cell>
          <cell r="T8426">
            <v>2405.31</v>
          </cell>
          <cell r="U8426">
            <v>2342.2535483870975</v>
          </cell>
          <cell r="V8426">
            <v>2000.326821917809</v>
          </cell>
        </row>
        <row r="8427">
          <cell r="B8427">
            <v>36060</v>
          </cell>
          <cell r="C8427">
            <v>1</v>
          </cell>
          <cell r="D8427">
            <v>1</v>
          </cell>
          <cell r="Q8427">
            <v>2014</v>
          </cell>
          <cell r="R8427" t="str">
            <v>201412</v>
          </cell>
          <cell r="S8427">
            <v>41989</v>
          </cell>
          <cell r="T8427">
            <v>2414.39</v>
          </cell>
          <cell r="U8427">
            <v>2342.2535483870975</v>
          </cell>
          <cell r="V8427">
            <v>2000.326821917809</v>
          </cell>
        </row>
        <row r="8428">
          <cell r="B8428">
            <v>36061</v>
          </cell>
          <cell r="C8428">
            <v>1</v>
          </cell>
          <cell r="D8428">
            <v>1</v>
          </cell>
          <cell r="Q8428">
            <v>2014</v>
          </cell>
          <cell r="R8428" t="str">
            <v>201412</v>
          </cell>
          <cell r="S8428">
            <v>41990</v>
          </cell>
          <cell r="T8428">
            <v>2446.35</v>
          </cell>
          <cell r="U8428">
            <v>2342.2535483870975</v>
          </cell>
          <cell r="V8428">
            <v>2000.326821917809</v>
          </cell>
        </row>
        <row r="8429">
          <cell r="B8429">
            <v>36062</v>
          </cell>
          <cell r="C8429">
            <v>1</v>
          </cell>
          <cell r="D8429">
            <v>1</v>
          </cell>
          <cell r="Q8429">
            <v>2014</v>
          </cell>
          <cell r="R8429" t="str">
            <v>201412</v>
          </cell>
          <cell r="S8429">
            <v>41991</v>
          </cell>
          <cell r="T8429">
            <v>2412.79</v>
          </cell>
          <cell r="U8429">
            <v>2342.2535483870975</v>
          </cell>
          <cell r="V8429">
            <v>2000.326821917809</v>
          </cell>
        </row>
        <row r="8430">
          <cell r="B8430">
            <v>36063</v>
          </cell>
          <cell r="C8430">
            <v>1</v>
          </cell>
          <cell r="D8430">
            <v>1</v>
          </cell>
          <cell r="Q8430">
            <v>2014</v>
          </cell>
          <cell r="R8430" t="str">
            <v>201412</v>
          </cell>
          <cell r="S8430">
            <v>41992</v>
          </cell>
          <cell r="T8430">
            <v>2334.98</v>
          </cell>
          <cell r="U8430">
            <v>2342.2535483870975</v>
          </cell>
          <cell r="V8430">
            <v>2000.326821917809</v>
          </cell>
        </row>
        <row r="8431">
          <cell r="B8431">
            <v>36064</v>
          </cell>
          <cell r="C8431">
            <v>1</v>
          </cell>
          <cell r="D8431">
            <v>1</v>
          </cell>
          <cell r="Q8431">
            <v>2014</v>
          </cell>
          <cell r="R8431" t="str">
            <v>201412</v>
          </cell>
          <cell r="S8431">
            <v>41993</v>
          </cell>
          <cell r="T8431">
            <v>2297.14</v>
          </cell>
          <cell r="U8431">
            <v>2342.2535483870975</v>
          </cell>
          <cell r="V8431">
            <v>2000.326821917809</v>
          </cell>
        </row>
        <row r="8432">
          <cell r="B8432">
            <v>36065</v>
          </cell>
          <cell r="C8432">
            <v>1</v>
          </cell>
          <cell r="D8432">
            <v>1</v>
          </cell>
          <cell r="Q8432">
            <v>2014</v>
          </cell>
          <cell r="R8432" t="str">
            <v>201412</v>
          </cell>
          <cell r="S8432">
            <v>41994</v>
          </cell>
          <cell r="T8432">
            <v>2297.14</v>
          </cell>
          <cell r="U8432">
            <v>2342.2535483870975</v>
          </cell>
          <cell r="V8432">
            <v>2000.326821917809</v>
          </cell>
        </row>
        <row r="8433">
          <cell r="B8433">
            <v>36066</v>
          </cell>
          <cell r="C8433">
            <v>1</v>
          </cell>
          <cell r="D8433">
            <v>1</v>
          </cell>
          <cell r="Q8433">
            <v>2014</v>
          </cell>
          <cell r="R8433" t="str">
            <v>201412</v>
          </cell>
          <cell r="S8433">
            <v>41995</v>
          </cell>
          <cell r="T8433">
            <v>2297.14</v>
          </cell>
          <cell r="U8433">
            <v>2342.2535483870975</v>
          </cell>
          <cell r="V8433">
            <v>2000.326821917809</v>
          </cell>
        </row>
        <row r="8434">
          <cell r="B8434">
            <v>36067</v>
          </cell>
          <cell r="C8434">
            <v>1</v>
          </cell>
          <cell r="D8434">
            <v>1</v>
          </cell>
          <cell r="Q8434">
            <v>2014</v>
          </cell>
          <cell r="R8434" t="str">
            <v>201412</v>
          </cell>
          <cell r="S8434">
            <v>41996</v>
          </cell>
          <cell r="T8434">
            <v>2316.9299999999998</v>
          </cell>
          <cell r="U8434">
            <v>2342.2535483870975</v>
          </cell>
          <cell r="V8434">
            <v>2000.326821917809</v>
          </cell>
        </row>
        <row r="8435">
          <cell r="B8435">
            <v>36068</v>
          </cell>
          <cell r="C8435">
            <v>1</v>
          </cell>
          <cell r="D8435">
            <v>1</v>
          </cell>
          <cell r="Q8435">
            <v>2014</v>
          </cell>
          <cell r="R8435" t="str">
            <v>201412</v>
          </cell>
          <cell r="S8435">
            <v>41997</v>
          </cell>
          <cell r="T8435">
            <v>2342.5700000000002</v>
          </cell>
          <cell r="U8435">
            <v>2342.2535483870975</v>
          </cell>
          <cell r="V8435">
            <v>2000.326821917809</v>
          </cell>
        </row>
        <row r="8436">
          <cell r="B8436">
            <v>36069</v>
          </cell>
          <cell r="C8436">
            <v>1</v>
          </cell>
          <cell r="D8436">
            <v>1</v>
          </cell>
          <cell r="Q8436">
            <v>2014</v>
          </cell>
          <cell r="R8436" t="str">
            <v>201412</v>
          </cell>
          <cell r="S8436">
            <v>41998</v>
          </cell>
          <cell r="T8436">
            <v>2346.9</v>
          </cell>
          <cell r="U8436">
            <v>2342.2535483870975</v>
          </cell>
          <cell r="V8436">
            <v>2000.326821917809</v>
          </cell>
        </row>
        <row r="8437">
          <cell r="B8437">
            <v>36070</v>
          </cell>
          <cell r="C8437">
            <v>1</v>
          </cell>
          <cell r="D8437">
            <v>1</v>
          </cell>
          <cell r="Q8437">
            <v>2014</v>
          </cell>
          <cell r="R8437" t="str">
            <v>201412</v>
          </cell>
          <cell r="S8437">
            <v>41999</v>
          </cell>
          <cell r="T8437">
            <v>2346.9</v>
          </cell>
          <cell r="U8437">
            <v>2342.2535483870975</v>
          </cell>
          <cell r="V8437">
            <v>2000.326821917809</v>
          </cell>
        </row>
        <row r="8438">
          <cell r="B8438">
            <v>36071</v>
          </cell>
          <cell r="C8438">
            <v>1</v>
          </cell>
          <cell r="D8438">
            <v>1</v>
          </cell>
          <cell r="Q8438">
            <v>2014</v>
          </cell>
          <cell r="R8438" t="str">
            <v>201412</v>
          </cell>
          <cell r="S8438">
            <v>42000</v>
          </cell>
          <cell r="T8438">
            <v>2358.46</v>
          </cell>
          <cell r="U8438">
            <v>2342.2535483870975</v>
          </cell>
          <cell r="V8438">
            <v>2000.326821917809</v>
          </cell>
        </row>
        <row r="8439">
          <cell r="B8439">
            <v>36072</v>
          </cell>
          <cell r="C8439">
            <v>1</v>
          </cell>
          <cell r="D8439">
            <v>1</v>
          </cell>
          <cell r="Q8439">
            <v>2014</v>
          </cell>
          <cell r="R8439" t="str">
            <v>201412</v>
          </cell>
          <cell r="S8439">
            <v>42001</v>
          </cell>
          <cell r="T8439">
            <v>2358.46</v>
          </cell>
          <cell r="U8439">
            <v>2342.2535483870975</v>
          </cell>
          <cell r="V8439">
            <v>2000.326821917809</v>
          </cell>
        </row>
        <row r="8440">
          <cell r="B8440">
            <v>36073</v>
          </cell>
          <cell r="C8440">
            <v>1</v>
          </cell>
          <cell r="D8440">
            <v>1</v>
          </cell>
          <cell r="Q8440">
            <v>2014</v>
          </cell>
          <cell r="R8440" t="str">
            <v>201412</v>
          </cell>
          <cell r="S8440">
            <v>42002</v>
          </cell>
          <cell r="T8440">
            <v>2358.46</v>
          </cell>
          <cell r="U8440">
            <v>2342.2535483870975</v>
          </cell>
          <cell r="V8440">
            <v>2000.326821917809</v>
          </cell>
        </row>
        <row r="8441">
          <cell r="B8441">
            <v>36074</v>
          </cell>
          <cell r="C8441">
            <v>1</v>
          </cell>
          <cell r="D8441">
            <v>1</v>
          </cell>
          <cell r="Q8441">
            <v>2014</v>
          </cell>
          <cell r="R8441" t="str">
            <v>201412</v>
          </cell>
          <cell r="S8441">
            <v>42003</v>
          </cell>
          <cell r="T8441">
            <v>2378.56</v>
          </cell>
          <cell r="U8441">
            <v>2342.2535483870975</v>
          </cell>
          <cell r="V8441">
            <v>2000.326821917809</v>
          </cell>
        </row>
        <row r="8442">
          <cell r="B8442">
            <v>36075</v>
          </cell>
          <cell r="C8442">
            <v>1</v>
          </cell>
          <cell r="D8442">
            <v>1</v>
          </cell>
          <cell r="Q8442">
            <v>2014</v>
          </cell>
          <cell r="R8442" t="str">
            <v>201412</v>
          </cell>
          <cell r="S8442">
            <v>42004</v>
          </cell>
          <cell r="T8442">
            <v>2392.46</v>
          </cell>
          <cell r="U8442">
            <v>2342.2535483870975</v>
          </cell>
          <cell r="V8442">
            <v>2000.326821917809</v>
          </cell>
        </row>
        <row r="8443">
          <cell r="B8443">
            <v>36076</v>
          </cell>
          <cell r="C8443">
            <v>1</v>
          </cell>
          <cell r="D8443">
            <v>1</v>
          </cell>
          <cell r="Q8443">
            <v>2015</v>
          </cell>
          <cell r="R8443" t="str">
            <v>20151</v>
          </cell>
          <cell r="S8443">
            <v>42005</v>
          </cell>
          <cell r="T8443">
            <v>2392.46</v>
          </cell>
          <cell r="U8443">
            <v>2397.2580645161297</v>
          </cell>
          <cell r="V8443">
            <v>2743.3867397260219</v>
          </cell>
        </row>
        <row r="8444">
          <cell r="B8444">
            <v>36077</v>
          </cell>
          <cell r="C8444">
            <v>1</v>
          </cell>
          <cell r="D8444">
            <v>1</v>
          </cell>
          <cell r="Q8444">
            <v>2015</v>
          </cell>
          <cell r="R8444" t="str">
            <v>20151</v>
          </cell>
          <cell r="S8444">
            <v>42006</v>
          </cell>
          <cell r="T8444">
            <v>2392.46</v>
          </cell>
          <cell r="U8444">
            <v>2397.2580645161297</v>
          </cell>
          <cell r="V8444">
            <v>2743.3867397260219</v>
          </cell>
        </row>
        <row r="8445">
          <cell r="B8445">
            <v>36078</v>
          </cell>
          <cell r="C8445">
            <v>1</v>
          </cell>
          <cell r="D8445">
            <v>1</v>
          </cell>
          <cell r="Q8445">
            <v>2015</v>
          </cell>
          <cell r="R8445" t="str">
            <v>20151</v>
          </cell>
          <cell r="S8445">
            <v>42007</v>
          </cell>
          <cell r="T8445">
            <v>2383.37</v>
          </cell>
          <cell r="U8445">
            <v>2397.2580645161297</v>
          </cell>
          <cell r="V8445">
            <v>2743.3867397260219</v>
          </cell>
        </row>
        <row r="8446">
          <cell r="B8446">
            <v>36079</v>
          </cell>
          <cell r="C8446">
            <v>1</v>
          </cell>
          <cell r="D8446">
            <v>1</v>
          </cell>
          <cell r="Q8446">
            <v>2015</v>
          </cell>
          <cell r="R8446" t="str">
            <v>20151</v>
          </cell>
          <cell r="S8446">
            <v>42008</v>
          </cell>
          <cell r="T8446">
            <v>2383.37</v>
          </cell>
          <cell r="U8446">
            <v>2397.2580645161297</v>
          </cell>
          <cell r="V8446">
            <v>2743.3867397260219</v>
          </cell>
        </row>
        <row r="8447">
          <cell r="B8447">
            <v>36080</v>
          </cell>
          <cell r="C8447">
            <v>1</v>
          </cell>
          <cell r="D8447">
            <v>1</v>
          </cell>
          <cell r="Q8447">
            <v>2015</v>
          </cell>
          <cell r="R8447" t="str">
            <v>20151</v>
          </cell>
          <cell r="S8447">
            <v>42009</v>
          </cell>
          <cell r="T8447">
            <v>2383.37</v>
          </cell>
          <cell r="U8447">
            <v>2397.2580645161297</v>
          </cell>
          <cell r="V8447">
            <v>2743.3867397260219</v>
          </cell>
        </row>
        <row r="8448">
          <cell r="B8448">
            <v>36081</v>
          </cell>
          <cell r="C8448">
            <v>1</v>
          </cell>
          <cell r="D8448">
            <v>1</v>
          </cell>
          <cell r="Q8448">
            <v>2015</v>
          </cell>
          <cell r="R8448" t="str">
            <v>20151</v>
          </cell>
          <cell r="S8448">
            <v>42010</v>
          </cell>
          <cell r="T8448">
            <v>2412.8200000000002</v>
          </cell>
          <cell r="U8448">
            <v>2397.2580645161297</v>
          </cell>
          <cell r="V8448">
            <v>2743.3867397260219</v>
          </cell>
        </row>
        <row r="8449">
          <cell r="B8449">
            <v>36082</v>
          </cell>
          <cell r="C8449">
            <v>1</v>
          </cell>
          <cell r="D8449">
            <v>1</v>
          </cell>
          <cell r="Q8449">
            <v>2015</v>
          </cell>
          <cell r="R8449" t="str">
            <v>20151</v>
          </cell>
          <cell r="S8449">
            <v>42011</v>
          </cell>
          <cell r="T8449">
            <v>2452.11</v>
          </cell>
          <cell r="U8449">
            <v>2397.2580645161297</v>
          </cell>
          <cell r="V8449">
            <v>2743.3867397260219</v>
          </cell>
        </row>
        <row r="8450">
          <cell r="B8450">
            <v>36083</v>
          </cell>
          <cell r="C8450">
            <v>1</v>
          </cell>
          <cell r="D8450">
            <v>1</v>
          </cell>
          <cell r="Q8450">
            <v>2015</v>
          </cell>
          <cell r="R8450" t="str">
            <v>20151</v>
          </cell>
          <cell r="S8450">
            <v>42012</v>
          </cell>
          <cell r="T8450">
            <v>2434.31</v>
          </cell>
          <cell r="U8450">
            <v>2397.2580645161297</v>
          </cell>
          <cell r="V8450">
            <v>2743.3867397260219</v>
          </cell>
        </row>
        <row r="8451">
          <cell r="B8451">
            <v>36084</v>
          </cell>
          <cell r="C8451">
            <v>1</v>
          </cell>
          <cell r="D8451">
            <v>1</v>
          </cell>
          <cell r="Q8451">
            <v>2015</v>
          </cell>
          <cell r="R8451" t="str">
            <v>20151</v>
          </cell>
          <cell r="S8451">
            <v>42013</v>
          </cell>
          <cell r="T8451">
            <v>2405.0300000000002</v>
          </cell>
          <cell r="U8451">
            <v>2397.2580645161297</v>
          </cell>
          <cell r="V8451">
            <v>2743.3867397260219</v>
          </cell>
        </row>
        <row r="8452">
          <cell r="B8452">
            <v>36085</v>
          </cell>
          <cell r="C8452">
            <v>1</v>
          </cell>
          <cell r="D8452">
            <v>1</v>
          </cell>
          <cell r="Q8452">
            <v>2015</v>
          </cell>
          <cell r="R8452" t="str">
            <v>20151</v>
          </cell>
          <cell r="S8452">
            <v>42014</v>
          </cell>
          <cell r="T8452">
            <v>2406.71</v>
          </cell>
          <cell r="U8452">
            <v>2397.2580645161297</v>
          </cell>
          <cell r="V8452">
            <v>2743.3867397260219</v>
          </cell>
        </row>
        <row r="8453">
          <cell r="B8453">
            <v>36086</v>
          </cell>
          <cell r="C8453">
            <v>1</v>
          </cell>
          <cell r="D8453">
            <v>1</v>
          </cell>
          <cell r="Q8453">
            <v>2015</v>
          </cell>
          <cell r="R8453" t="str">
            <v>20151</v>
          </cell>
          <cell r="S8453">
            <v>42015</v>
          </cell>
          <cell r="T8453">
            <v>2406.71</v>
          </cell>
          <cell r="U8453">
            <v>2397.2580645161297</v>
          </cell>
          <cell r="V8453">
            <v>2743.3867397260219</v>
          </cell>
        </row>
        <row r="8454">
          <cell r="B8454">
            <v>36087</v>
          </cell>
          <cell r="C8454">
            <v>1</v>
          </cell>
          <cell r="D8454">
            <v>1</v>
          </cell>
          <cell r="Q8454">
            <v>2015</v>
          </cell>
          <cell r="R8454" t="str">
            <v>20151</v>
          </cell>
          <cell r="S8454">
            <v>42016</v>
          </cell>
          <cell r="T8454">
            <v>2406.71</v>
          </cell>
          <cell r="U8454">
            <v>2397.2580645161297</v>
          </cell>
          <cell r="V8454">
            <v>2743.3867397260219</v>
          </cell>
        </row>
        <row r="8455">
          <cell r="B8455">
            <v>36088</v>
          </cell>
          <cell r="C8455">
            <v>1</v>
          </cell>
          <cell r="D8455">
            <v>1</v>
          </cell>
          <cell r="Q8455">
            <v>2015</v>
          </cell>
          <cell r="R8455" t="str">
            <v>20151</v>
          </cell>
          <cell r="S8455">
            <v>42017</v>
          </cell>
          <cell r="T8455">
            <v>2406.71</v>
          </cell>
          <cell r="U8455">
            <v>2397.2580645161297</v>
          </cell>
          <cell r="V8455">
            <v>2743.3867397260219</v>
          </cell>
        </row>
        <row r="8456">
          <cell r="B8456">
            <v>36089</v>
          </cell>
          <cell r="C8456">
            <v>1</v>
          </cell>
          <cell r="D8456">
            <v>1</v>
          </cell>
          <cell r="Q8456">
            <v>2015</v>
          </cell>
          <cell r="R8456" t="str">
            <v>20151</v>
          </cell>
          <cell r="S8456">
            <v>42018</v>
          </cell>
          <cell r="T8456">
            <v>2442.0300000000002</v>
          </cell>
          <cell r="U8456">
            <v>2397.2580645161297</v>
          </cell>
          <cell r="V8456">
            <v>2743.3867397260219</v>
          </cell>
        </row>
        <row r="8457">
          <cell r="B8457">
            <v>36090</v>
          </cell>
          <cell r="C8457">
            <v>1</v>
          </cell>
          <cell r="D8457">
            <v>1</v>
          </cell>
          <cell r="Q8457">
            <v>2015</v>
          </cell>
          <cell r="R8457" t="str">
            <v>20151</v>
          </cell>
          <cell r="S8457">
            <v>42019</v>
          </cell>
          <cell r="T8457">
            <v>2438.79</v>
          </cell>
          <cell r="U8457">
            <v>2397.2580645161297</v>
          </cell>
          <cell r="V8457">
            <v>2743.3867397260219</v>
          </cell>
        </row>
        <row r="8458">
          <cell r="B8458">
            <v>36091</v>
          </cell>
          <cell r="C8458">
            <v>1</v>
          </cell>
          <cell r="D8458">
            <v>1</v>
          </cell>
          <cell r="Q8458">
            <v>2015</v>
          </cell>
          <cell r="R8458" t="str">
            <v>20151</v>
          </cell>
          <cell r="S8458">
            <v>42020</v>
          </cell>
          <cell r="T8458">
            <v>2398.91</v>
          </cell>
          <cell r="U8458">
            <v>2397.2580645161297</v>
          </cell>
          <cell r="V8458">
            <v>2743.3867397260219</v>
          </cell>
        </row>
        <row r="8459">
          <cell r="B8459">
            <v>36092</v>
          </cell>
          <cell r="C8459">
            <v>1</v>
          </cell>
          <cell r="D8459">
            <v>1</v>
          </cell>
          <cell r="Q8459">
            <v>2015</v>
          </cell>
          <cell r="R8459" t="str">
            <v>20151</v>
          </cell>
          <cell r="S8459">
            <v>42021</v>
          </cell>
          <cell r="T8459">
            <v>2383.91</v>
          </cell>
          <cell r="U8459">
            <v>2397.2580645161297</v>
          </cell>
          <cell r="V8459">
            <v>2743.3867397260219</v>
          </cell>
        </row>
        <row r="8460">
          <cell r="B8460">
            <v>36093</v>
          </cell>
          <cell r="C8460">
            <v>1</v>
          </cell>
          <cell r="D8460">
            <v>1</v>
          </cell>
          <cell r="Q8460">
            <v>2015</v>
          </cell>
          <cell r="R8460" t="str">
            <v>20151</v>
          </cell>
          <cell r="S8460">
            <v>42022</v>
          </cell>
          <cell r="T8460">
            <v>2383.91</v>
          </cell>
          <cell r="U8460">
            <v>2397.2580645161297</v>
          </cell>
          <cell r="V8460">
            <v>2743.3867397260219</v>
          </cell>
        </row>
        <row r="8461">
          <cell r="B8461">
            <v>36094</v>
          </cell>
          <cell r="C8461">
            <v>1</v>
          </cell>
          <cell r="D8461">
            <v>1</v>
          </cell>
          <cell r="Q8461">
            <v>2015</v>
          </cell>
          <cell r="R8461" t="str">
            <v>20151</v>
          </cell>
          <cell r="S8461">
            <v>42023</v>
          </cell>
          <cell r="T8461">
            <v>2383.91</v>
          </cell>
          <cell r="U8461">
            <v>2397.2580645161297</v>
          </cell>
          <cell r="V8461">
            <v>2743.3867397260219</v>
          </cell>
        </row>
        <row r="8462">
          <cell r="B8462">
            <v>36095</v>
          </cell>
          <cell r="C8462">
            <v>1</v>
          </cell>
          <cell r="D8462">
            <v>1</v>
          </cell>
          <cell r="Q8462">
            <v>2015</v>
          </cell>
          <cell r="R8462" t="str">
            <v>20151</v>
          </cell>
          <cell r="S8462">
            <v>42024</v>
          </cell>
          <cell r="T8462">
            <v>2383.91</v>
          </cell>
          <cell r="U8462">
            <v>2397.2580645161297</v>
          </cell>
          <cell r="V8462">
            <v>2743.3867397260219</v>
          </cell>
        </row>
        <row r="8463">
          <cell r="B8463">
            <v>36096</v>
          </cell>
          <cell r="C8463">
            <v>1</v>
          </cell>
          <cell r="D8463">
            <v>1</v>
          </cell>
          <cell r="Q8463">
            <v>2015</v>
          </cell>
          <cell r="R8463" t="str">
            <v>20151</v>
          </cell>
          <cell r="S8463">
            <v>42025</v>
          </cell>
          <cell r="T8463">
            <v>2373.44</v>
          </cell>
          <cell r="U8463">
            <v>2397.2580645161297</v>
          </cell>
          <cell r="V8463">
            <v>2743.3867397260219</v>
          </cell>
        </row>
        <row r="8464">
          <cell r="B8464">
            <v>36097</v>
          </cell>
          <cell r="C8464">
            <v>1</v>
          </cell>
          <cell r="D8464">
            <v>1</v>
          </cell>
          <cell r="Q8464">
            <v>2015</v>
          </cell>
          <cell r="R8464" t="str">
            <v>20151</v>
          </cell>
          <cell r="S8464">
            <v>42026</v>
          </cell>
          <cell r="T8464">
            <v>2361.54</v>
          </cell>
          <cell r="U8464">
            <v>2397.2580645161297</v>
          </cell>
          <cell r="V8464">
            <v>2743.3867397260219</v>
          </cell>
        </row>
        <row r="8465">
          <cell r="B8465">
            <v>36098</v>
          </cell>
          <cell r="C8465">
            <v>1</v>
          </cell>
          <cell r="D8465">
            <v>1</v>
          </cell>
          <cell r="Q8465">
            <v>2015</v>
          </cell>
          <cell r="R8465" t="str">
            <v>20151</v>
          </cell>
          <cell r="S8465">
            <v>42027</v>
          </cell>
          <cell r="T8465">
            <v>2370.75</v>
          </cell>
          <cell r="U8465">
            <v>2397.2580645161297</v>
          </cell>
          <cell r="V8465">
            <v>2743.3867397260219</v>
          </cell>
        </row>
        <row r="8466">
          <cell r="B8466">
            <v>36099</v>
          </cell>
          <cell r="C8466">
            <v>1</v>
          </cell>
          <cell r="D8466">
            <v>1</v>
          </cell>
          <cell r="Q8466">
            <v>2015</v>
          </cell>
          <cell r="R8466" t="str">
            <v>20151</v>
          </cell>
          <cell r="S8466">
            <v>42028</v>
          </cell>
          <cell r="T8466">
            <v>2386.5</v>
          </cell>
          <cell r="U8466">
            <v>2397.2580645161297</v>
          </cell>
          <cell r="V8466">
            <v>2743.3867397260219</v>
          </cell>
        </row>
        <row r="8467">
          <cell r="B8467">
            <v>36100</v>
          </cell>
          <cell r="C8467">
            <v>1</v>
          </cell>
          <cell r="D8467">
            <v>1</v>
          </cell>
          <cell r="Q8467">
            <v>2015</v>
          </cell>
          <cell r="R8467" t="str">
            <v>20151</v>
          </cell>
          <cell r="S8467">
            <v>42029</v>
          </cell>
          <cell r="T8467">
            <v>2386.5</v>
          </cell>
          <cell r="U8467">
            <v>2397.2580645161297</v>
          </cell>
          <cell r="V8467">
            <v>2743.3867397260219</v>
          </cell>
        </row>
        <row r="8468">
          <cell r="B8468">
            <v>36101</v>
          </cell>
          <cell r="C8468">
            <v>1</v>
          </cell>
          <cell r="D8468">
            <v>1</v>
          </cell>
          <cell r="Q8468">
            <v>2015</v>
          </cell>
          <cell r="R8468" t="str">
            <v>20151</v>
          </cell>
          <cell r="S8468">
            <v>42030</v>
          </cell>
          <cell r="T8468">
            <v>2386.5</v>
          </cell>
          <cell r="U8468">
            <v>2397.2580645161297</v>
          </cell>
          <cell r="V8468">
            <v>2743.3867397260219</v>
          </cell>
        </row>
        <row r="8469">
          <cell r="B8469">
            <v>36102</v>
          </cell>
          <cell r="C8469">
            <v>1</v>
          </cell>
          <cell r="D8469">
            <v>1</v>
          </cell>
          <cell r="Q8469">
            <v>2015</v>
          </cell>
          <cell r="R8469" t="str">
            <v>20151</v>
          </cell>
          <cell r="S8469">
            <v>42031</v>
          </cell>
          <cell r="T8469">
            <v>2386.2800000000002</v>
          </cell>
          <cell r="U8469">
            <v>2397.2580645161297</v>
          </cell>
          <cell r="V8469">
            <v>2743.3867397260219</v>
          </cell>
        </row>
        <row r="8470">
          <cell r="B8470">
            <v>36103</v>
          </cell>
          <cell r="C8470">
            <v>1</v>
          </cell>
          <cell r="D8470">
            <v>1</v>
          </cell>
          <cell r="Q8470">
            <v>2015</v>
          </cell>
          <cell r="R8470" t="str">
            <v>20151</v>
          </cell>
          <cell r="S8470">
            <v>42032</v>
          </cell>
          <cell r="T8470">
            <v>2381.11</v>
          </cell>
          <cell r="U8470">
            <v>2397.2580645161297</v>
          </cell>
          <cell r="V8470">
            <v>2743.3867397260219</v>
          </cell>
        </row>
        <row r="8471">
          <cell r="B8471">
            <v>36104</v>
          </cell>
          <cell r="C8471">
            <v>1</v>
          </cell>
          <cell r="D8471">
            <v>1</v>
          </cell>
          <cell r="Q8471">
            <v>2015</v>
          </cell>
          <cell r="R8471" t="str">
            <v>20151</v>
          </cell>
          <cell r="S8471">
            <v>42033</v>
          </cell>
          <cell r="T8471">
            <v>2362.42</v>
          </cell>
          <cell r="U8471">
            <v>2397.2580645161297</v>
          </cell>
          <cell r="V8471">
            <v>2743.3867397260219</v>
          </cell>
        </row>
        <row r="8472">
          <cell r="B8472">
            <v>36105</v>
          </cell>
          <cell r="C8472">
            <v>1</v>
          </cell>
          <cell r="D8472">
            <v>1</v>
          </cell>
          <cell r="Q8472">
            <v>2015</v>
          </cell>
          <cell r="R8472" t="str">
            <v>20151</v>
          </cell>
          <cell r="S8472">
            <v>42034</v>
          </cell>
          <cell r="T8472">
            <v>2397.35</v>
          </cell>
          <cell r="U8472">
            <v>2397.2580645161297</v>
          </cell>
          <cell r="V8472">
            <v>2743.3867397260219</v>
          </cell>
        </row>
        <row r="8473">
          <cell r="B8473">
            <v>36106</v>
          </cell>
          <cell r="C8473">
            <v>1</v>
          </cell>
          <cell r="D8473">
            <v>1</v>
          </cell>
          <cell r="Q8473">
            <v>2015</v>
          </cell>
          <cell r="R8473" t="str">
            <v>20151</v>
          </cell>
          <cell r="S8473">
            <v>42035</v>
          </cell>
          <cell r="T8473">
            <v>2441.1</v>
          </cell>
          <cell r="U8473">
            <v>2397.2580645161297</v>
          </cell>
          <cell r="V8473">
            <v>2743.3867397260219</v>
          </cell>
        </row>
        <row r="8474">
          <cell r="B8474">
            <v>36107</v>
          </cell>
          <cell r="C8474">
            <v>1</v>
          </cell>
          <cell r="D8474">
            <v>1</v>
          </cell>
          <cell r="Q8474">
            <v>2015</v>
          </cell>
          <cell r="R8474" t="str">
            <v>20152</v>
          </cell>
          <cell r="S8474">
            <v>42036</v>
          </cell>
          <cell r="T8474">
            <v>2441.1</v>
          </cell>
          <cell r="U8474">
            <v>2420.672500000001</v>
          </cell>
          <cell r="V8474">
            <v>2743.3867397260219</v>
          </cell>
        </row>
        <row r="8475">
          <cell r="B8475">
            <v>36108</v>
          </cell>
          <cell r="C8475">
            <v>1</v>
          </cell>
          <cell r="D8475">
            <v>1</v>
          </cell>
          <cell r="Q8475">
            <v>2015</v>
          </cell>
          <cell r="R8475" t="str">
            <v>20152</v>
          </cell>
          <cell r="S8475">
            <v>42037</v>
          </cell>
          <cell r="T8475">
            <v>2441.1</v>
          </cell>
          <cell r="U8475">
            <v>2420.672500000001</v>
          </cell>
          <cell r="V8475">
            <v>2743.3867397260219</v>
          </cell>
        </row>
        <row r="8476">
          <cell r="B8476">
            <v>36109</v>
          </cell>
          <cell r="C8476">
            <v>1</v>
          </cell>
          <cell r="D8476">
            <v>1</v>
          </cell>
          <cell r="Q8476">
            <v>2015</v>
          </cell>
          <cell r="R8476" t="str">
            <v>20152</v>
          </cell>
          <cell r="S8476">
            <v>42038</v>
          </cell>
          <cell r="T8476">
            <v>2407.29</v>
          </cell>
          <cell r="U8476">
            <v>2420.672500000001</v>
          </cell>
          <cell r="V8476">
            <v>2743.3867397260219</v>
          </cell>
        </row>
        <row r="8477">
          <cell r="B8477">
            <v>36110</v>
          </cell>
          <cell r="C8477">
            <v>1</v>
          </cell>
          <cell r="D8477">
            <v>1</v>
          </cell>
          <cell r="Q8477">
            <v>2015</v>
          </cell>
          <cell r="R8477" t="str">
            <v>20152</v>
          </cell>
          <cell r="S8477">
            <v>42039</v>
          </cell>
          <cell r="T8477">
            <v>2374.7199999999998</v>
          </cell>
          <cell r="U8477">
            <v>2420.672500000001</v>
          </cell>
          <cell r="V8477">
            <v>2743.3867397260219</v>
          </cell>
        </row>
        <row r="8478">
          <cell r="B8478">
            <v>36111</v>
          </cell>
          <cell r="C8478">
            <v>1</v>
          </cell>
          <cell r="D8478">
            <v>1</v>
          </cell>
          <cell r="Q8478">
            <v>2015</v>
          </cell>
          <cell r="R8478" t="str">
            <v>20152</v>
          </cell>
          <cell r="S8478">
            <v>42040</v>
          </cell>
          <cell r="T8478">
            <v>2381.91</v>
          </cell>
          <cell r="U8478">
            <v>2420.672500000001</v>
          </cell>
          <cell r="V8478">
            <v>2743.3867397260219</v>
          </cell>
        </row>
        <row r="8479">
          <cell r="B8479">
            <v>36112</v>
          </cell>
          <cell r="C8479">
            <v>1</v>
          </cell>
          <cell r="D8479">
            <v>1</v>
          </cell>
          <cell r="Q8479">
            <v>2015</v>
          </cell>
          <cell r="R8479" t="str">
            <v>20152</v>
          </cell>
          <cell r="S8479">
            <v>42041</v>
          </cell>
          <cell r="T8479">
            <v>2384.5300000000002</v>
          </cell>
          <cell r="U8479">
            <v>2420.672500000001</v>
          </cell>
          <cell r="V8479">
            <v>2743.3867397260219</v>
          </cell>
        </row>
        <row r="8480">
          <cell r="B8480">
            <v>36113</v>
          </cell>
          <cell r="C8480">
            <v>1</v>
          </cell>
          <cell r="D8480">
            <v>1</v>
          </cell>
          <cell r="Q8480">
            <v>2015</v>
          </cell>
          <cell r="R8480" t="str">
            <v>20152</v>
          </cell>
          <cell r="S8480">
            <v>42042</v>
          </cell>
          <cell r="T8480">
            <v>2384.7600000000002</v>
          </cell>
          <cell r="U8480">
            <v>2420.672500000001</v>
          </cell>
          <cell r="V8480">
            <v>2743.3867397260219</v>
          </cell>
        </row>
        <row r="8481">
          <cell r="B8481">
            <v>36114</v>
          </cell>
          <cell r="C8481">
            <v>1</v>
          </cell>
          <cell r="D8481">
            <v>1</v>
          </cell>
          <cell r="Q8481">
            <v>2015</v>
          </cell>
          <cell r="R8481" t="str">
            <v>20152</v>
          </cell>
          <cell r="S8481">
            <v>42043</v>
          </cell>
          <cell r="T8481">
            <v>2384.7600000000002</v>
          </cell>
          <cell r="U8481">
            <v>2420.672500000001</v>
          </cell>
          <cell r="V8481">
            <v>2743.3867397260219</v>
          </cell>
        </row>
        <row r="8482">
          <cell r="B8482">
            <v>36115</v>
          </cell>
          <cell r="C8482">
            <v>1</v>
          </cell>
          <cell r="D8482">
            <v>1</v>
          </cell>
          <cell r="Q8482">
            <v>2015</v>
          </cell>
          <cell r="R8482" t="str">
            <v>20152</v>
          </cell>
          <cell r="S8482">
            <v>42044</v>
          </cell>
          <cell r="T8482">
            <v>2384.7600000000002</v>
          </cell>
          <cell r="U8482">
            <v>2420.672500000001</v>
          </cell>
          <cell r="V8482">
            <v>2743.3867397260219</v>
          </cell>
        </row>
        <row r="8483">
          <cell r="B8483">
            <v>36116</v>
          </cell>
          <cell r="C8483">
            <v>1</v>
          </cell>
          <cell r="D8483">
            <v>1</v>
          </cell>
          <cell r="Q8483">
            <v>2015</v>
          </cell>
          <cell r="R8483" t="str">
            <v>20152</v>
          </cell>
          <cell r="S8483">
            <v>42045</v>
          </cell>
          <cell r="T8483">
            <v>2371.31</v>
          </cell>
          <cell r="U8483">
            <v>2420.672500000001</v>
          </cell>
          <cell r="V8483">
            <v>2743.3867397260219</v>
          </cell>
        </row>
        <row r="8484">
          <cell r="B8484">
            <v>36117</v>
          </cell>
          <cell r="C8484">
            <v>1</v>
          </cell>
          <cell r="D8484">
            <v>1</v>
          </cell>
          <cell r="Q8484">
            <v>2015</v>
          </cell>
          <cell r="R8484" t="str">
            <v>20152</v>
          </cell>
          <cell r="S8484">
            <v>42046</v>
          </cell>
          <cell r="T8484">
            <v>2380.79</v>
          </cell>
          <cell r="U8484">
            <v>2420.672500000001</v>
          </cell>
          <cell r="V8484">
            <v>2743.3867397260219</v>
          </cell>
        </row>
        <row r="8485">
          <cell r="B8485">
            <v>36118</v>
          </cell>
          <cell r="C8485">
            <v>1</v>
          </cell>
          <cell r="D8485">
            <v>1</v>
          </cell>
          <cell r="Q8485">
            <v>2015</v>
          </cell>
          <cell r="R8485" t="str">
            <v>20152</v>
          </cell>
          <cell r="S8485">
            <v>42047</v>
          </cell>
          <cell r="T8485">
            <v>2416.61</v>
          </cell>
          <cell r="U8485">
            <v>2420.672500000001</v>
          </cell>
          <cell r="V8485">
            <v>2743.3867397260219</v>
          </cell>
        </row>
        <row r="8486">
          <cell r="B8486">
            <v>36119</v>
          </cell>
          <cell r="C8486">
            <v>1</v>
          </cell>
          <cell r="D8486">
            <v>1</v>
          </cell>
          <cell r="Q8486">
            <v>2015</v>
          </cell>
          <cell r="R8486" t="str">
            <v>20152</v>
          </cell>
          <cell r="S8486">
            <v>42048</v>
          </cell>
          <cell r="T8486">
            <v>2401.0300000000002</v>
          </cell>
          <cell r="U8486">
            <v>2420.672500000001</v>
          </cell>
          <cell r="V8486">
            <v>2743.3867397260219</v>
          </cell>
        </row>
        <row r="8487">
          <cell r="B8487">
            <v>36120</v>
          </cell>
          <cell r="C8487">
            <v>1</v>
          </cell>
          <cell r="D8487">
            <v>1</v>
          </cell>
          <cell r="Q8487">
            <v>2015</v>
          </cell>
          <cell r="R8487" t="str">
            <v>20152</v>
          </cell>
          <cell r="S8487">
            <v>42049</v>
          </cell>
          <cell r="T8487">
            <v>2376.23</v>
          </cell>
          <cell r="U8487">
            <v>2420.672500000001</v>
          </cell>
          <cell r="V8487">
            <v>2743.3867397260219</v>
          </cell>
        </row>
        <row r="8488">
          <cell r="B8488">
            <v>36121</v>
          </cell>
          <cell r="C8488">
            <v>1</v>
          </cell>
          <cell r="D8488">
            <v>1</v>
          </cell>
          <cell r="Q8488">
            <v>2015</v>
          </cell>
          <cell r="R8488" t="str">
            <v>20152</v>
          </cell>
          <cell r="S8488">
            <v>42050</v>
          </cell>
          <cell r="T8488">
            <v>2376.23</v>
          </cell>
          <cell r="U8488">
            <v>2420.672500000001</v>
          </cell>
          <cell r="V8488">
            <v>2743.3867397260219</v>
          </cell>
        </row>
        <row r="8489">
          <cell r="B8489">
            <v>36122</v>
          </cell>
          <cell r="C8489">
            <v>1</v>
          </cell>
          <cell r="D8489">
            <v>1</v>
          </cell>
          <cell r="Q8489">
            <v>2015</v>
          </cell>
          <cell r="R8489" t="str">
            <v>20152</v>
          </cell>
          <cell r="S8489">
            <v>42051</v>
          </cell>
          <cell r="T8489">
            <v>2376.23</v>
          </cell>
          <cell r="U8489">
            <v>2420.672500000001</v>
          </cell>
          <cell r="V8489">
            <v>2743.3867397260219</v>
          </cell>
        </row>
        <row r="8490">
          <cell r="B8490">
            <v>36123</v>
          </cell>
          <cell r="C8490">
            <v>1</v>
          </cell>
          <cell r="D8490">
            <v>1</v>
          </cell>
          <cell r="Q8490">
            <v>2015</v>
          </cell>
          <cell r="R8490" t="str">
            <v>20152</v>
          </cell>
          <cell r="S8490">
            <v>42052</v>
          </cell>
          <cell r="T8490">
            <v>2376.23</v>
          </cell>
          <cell r="U8490">
            <v>2420.672500000001</v>
          </cell>
          <cell r="V8490">
            <v>2743.3867397260219</v>
          </cell>
        </row>
        <row r="8491">
          <cell r="B8491">
            <v>36124</v>
          </cell>
          <cell r="C8491">
            <v>1</v>
          </cell>
          <cell r="D8491">
            <v>1</v>
          </cell>
          <cell r="Q8491">
            <v>2015</v>
          </cell>
          <cell r="R8491" t="str">
            <v>20152</v>
          </cell>
          <cell r="S8491">
            <v>42053</v>
          </cell>
          <cell r="T8491">
            <v>2416.37</v>
          </cell>
          <cell r="U8491">
            <v>2420.672500000001</v>
          </cell>
          <cell r="V8491">
            <v>2743.3867397260219</v>
          </cell>
        </row>
        <row r="8492">
          <cell r="B8492">
            <v>36125</v>
          </cell>
          <cell r="C8492">
            <v>1</v>
          </cell>
          <cell r="D8492">
            <v>1</v>
          </cell>
          <cell r="Q8492">
            <v>2015</v>
          </cell>
          <cell r="R8492" t="str">
            <v>20152</v>
          </cell>
          <cell r="S8492">
            <v>42054</v>
          </cell>
          <cell r="T8492">
            <v>2429.71</v>
          </cell>
          <cell r="U8492">
            <v>2420.672500000001</v>
          </cell>
          <cell r="V8492">
            <v>2743.3867397260219</v>
          </cell>
        </row>
        <row r="8493">
          <cell r="B8493">
            <v>36126</v>
          </cell>
          <cell r="C8493">
            <v>1</v>
          </cell>
          <cell r="D8493">
            <v>1</v>
          </cell>
          <cell r="Q8493">
            <v>2015</v>
          </cell>
          <cell r="R8493" t="str">
            <v>20152</v>
          </cell>
          <cell r="S8493">
            <v>42055</v>
          </cell>
          <cell r="T8493">
            <v>2445.16</v>
          </cell>
          <cell r="U8493">
            <v>2420.672500000001</v>
          </cell>
          <cell r="V8493">
            <v>2743.3867397260219</v>
          </cell>
        </row>
        <row r="8494">
          <cell r="B8494">
            <v>36127</v>
          </cell>
          <cell r="C8494">
            <v>1</v>
          </cell>
          <cell r="D8494">
            <v>1</v>
          </cell>
          <cell r="Q8494">
            <v>2015</v>
          </cell>
          <cell r="R8494" t="str">
            <v>20152</v>
          </cell>
          <cell r="S8494">
            <v>42056</v>
          </cell>
          <cell r="T8494">
            <v>2455.54</v>
          </cell>
          <cell r="U8494">
            <v>2420.672500000001</v>
          </cell>
          <cell r="V8494">
            <v>2743.3867397260219</v>
          </cell>
        </row>
        <row r="8495">
          <cell r="B8495">
            <v>36128</v>
          </cell>
          <cell r="C8495">
            <v>1</v>
          </cell>
          <cell r="D8495">
            <v>1</v>
          </cell>
          <cell r="Q8495">
            <v>2015</v>
          </cell>
          <cell r="R8495" t="str">
            <v>20152</v>
          </cell>
          <cell r="S8495">
            <v>42057</v>
          </cell>
          <cell r="T8495">
            <v>2455.54</v>
          </cell>
          <cell r="U8495">
            <v>2420.672500000001</v>
          </cell>
          <cell r="V8495">
            <v>2743.3867397260219</v>
          </cell>
        </row>
        <row r="8496">
          <cell r="B8496">
            <v>36129</v>
          </cell>
          <cell r="C8496">
            <v>1</v>
          </cell>
          <cell r="D8496">
            <v>1</v>
          </cell>
          <cell r="Q8496">
            <v>2015</v>
          </cell>
          <cell r="R8496" t="str">
            <v>20152</v>
          </cell>
          <cell r="S8496">
            <v>42058</v>
          </cell>
          <cell r="T8496">
            <v>2455.54</v>
          </cell>
          <cell r="U8496">
            <v>2420.672500000001</v>
          </cell>
          <cell r="V8496">
            <v>2743.3867397260219</v>
          </cell>
        </row>
        <row r="8497">
          <cell r="B8497">
            <v>36130</v>
          </cell>
          <cell r="C8497">
            <v>1</v>
          </cell>
          <cell r="D8497">
            <v>1</v>
          </cell>
          <cell r="Q8497">
            <v>2015</v>
          </cell>
          <cell r="R8497" t="str">
            <v>20152</v>
          </cell>
          <cell r="S8497">
            <v>42059</v>
          </cell>
          <cell r="T8497">
            <v>2489.81</v>
          </cell>
          <cell r="U8497">
            <v>2420.672500000001</v>
          </cell>
          <cell r="V8497">
            <v>2743.3867397260219</v>
          </cell>
        </row>
        <row r="8498">
          <cell r="B8498">
            <v>36131</v>
          </cell>
          <cell r="C8498">
            <v>1</v>
          </cell>
          <cell r="D8498">
            <v>1</v>
          </cell>
          <cell r="Q8498">
            <v>2015</v>
          </cell>
          <cell r="R8498" t="str">
            <v>20152</v>
          </cell>
          <cell r="S8498">
            <v>42060</v>
          </cell>
          <cell r="T8498">
            <v>2500.59</v>
          </cell>
          <cell r="U8498">
            <v>2420.672500000001</v>
          </cell>
          <cell r="V8498">
            <v>2743.3867397260219</v>
          </cell>
        </row>
        <row r="8499">
          <cell r="B8499">
            <v>36132</v>
          </cell>
          <cell r="C8499">
            <v>1</v>
          </cell>
          <cell r="D8499">
            <v>1</v>
          </cell>
          <cell r="Q8499">
            <v>2015</v>
          </cell>
          <cell r="R8499" t="str">
            <v>20152</v>
          </cell>
          <cell r="S8499">
            <v>42061</v>
          </cell>
          <cell r="T8499">
            <v>2489.41</v>
          </cell>
          <cell r="U8499">
            <v>2420.672500000001</v>
          </cell>
          <cell r="V8499">
            <v>2743.3867397260219</v>
          </cell>
        </row>
        <row r="8500">
          <cell r="B8500">
            <v>36133</v>
          </cell>
          <cell r="C8500">
            <v>1</v>
          </cell>
          <cell r="D8500">
            <v>1</v>
          </cell>
          <cell r="Q8500">
            <v>2015</v>
          </cell>
          <cell r="R8500" t="str">
            <v>20152</v>
          </cell>
          <cell r="S8500">
            <v>42062</v>
          </cell>
          <cell r="T8500">
            <v>2484.58</v>
          </cell>
          <cell r="U8500">
            <v>2420.672500000001</v>
          </cell>
          <cell r="V8500">
            <v>2743.3867397260219</v>
          </cell>
        </row>
        <row r="8501">
          <cell r="B8501">
            <v>36134</v>
          </cell>
          <cell r="C8501">
            <v>1</v>
          </cell>
          <cell r="D8501">
            <v>1</v>
          </cell>
          <cell r="Q8501">
            <v>2015</v>
          </cell>
          <cell r="R8501" t="str">
            <v>20152</v>
          </cell>
          <cell r="S8501">
            <v>42063</v>
          </cell>
          <cell r="T8501">
            <v>2496.9899999999998</v>
          </cell>
          <cell r="U8501">
            <v>2420.672500000001</v>
          </cell>
          <cell r="V8501">
            <v>2743.3867397260219</v>
          </cell>
        </row>
        <row r="8502">
          <cell r="B8502">
            <v>36135</v>
          </cell>
          <cell r="C8502">
            <v>1</v>
          </cell>
          <cell r="D8502">
            <v>1</v>
          </cell>
          <cell r="Q8502">
            <v>2015</v>
          </cell>
          <cell r="R8502" t="str">
            <v>20153</v>
          </cell>
          <cell r="S8502">
            <v>42064</v>
          </cell>
          <cell r="T8502">
            <v>2496.9899999999998</v>
          </cell>
          <cell r="U8502">
            <v>2585.3622580645165</v>
          </cell>
          <cell r="V8502">
            <v>2743.3867397260219</v>
          </cell>
        </row>
        <row r="8503">
          <cell r="B8503">
            <v>36136</v>
          </cell>
          <cell r="C8503">
            <v>1</v>
          </cell>
          <cell r="D8503">
            <v>1</v>
          </cell>
          <cell r="Q8503">
            <v>2015</v>
          </cell>
          <cell r="R8503" t="str">
            <v>20153</v>
          </cell>
          <cell r="S8503">
            <v>42065</v>
          </cell>
          <cell r="T8503">
            <v>2496.9899999999998</v>
          </cell>
          <cell r="U8503">
            <v>2585.3622580645165</v>
          </cell>
          <cell r="V8503">
            <v>2743.3867397260219</v>
          </cell>
        </row>
        <row r="8504">
          <cell r="B8504">
            <v>36137</v>
          </cell>
          <cell r="C8504">
            <v>1</v>
          </cell>
          <cell r="D8504">
            <v>1</v>
          </cell>
          <cell r="Q8504">
            <v>2015</v>
          </cell>
          <cell r="R8504" t="str">
            <v>20153</v>
          </cell>
          <cell r="S8504">
            <v>42066</v>
          </cell>
          <cell r="T8504">
            <v>2522.0300000000002</v>
          </cell>
          <cell r="U8504">
            <v>2585.3622580645165</v>
          </cell>
          <cell r="V8504">
            <v>2743.3867397260219</v>
          </cell>
        </row>
        <row r="8505">
          <cell r="B8505">
            <v>36138</v>
          </cell>
          <cell r="C8505">
            <v>1</v>
          </cell>
          <cell r="D8505">
            <v>1</v>
          </cell>
          <cell r="Q8505">
            <v>2015</v>
          </cell>
          <cell r="R8505" t="str">
            <v>20153</v>
          </cell>
          <cell r="S8505">
            <v>42067</v>
          </cell>
          <cell r="T8505">
            <v>2555.08</v>
          </cell>
          <cell r="U8505">
            <v>2585.3622580645165</v>
          </cell>
          <cell r="V8505">
            <v>2743.3867397260219</v>
          </cell>
        </row>
        <row r="8506">
          <cell r="B8506">
            <v>36139</v>
          </cell>
          <cell r="C8506">
            <v>1</v>
          </cell>
          <cell r="D8506">
            <v>1</v>
          </cell>
          <cell r="Q8506">
            <v>2015</v>
          </cell>
          <cell r="R8506" t="str">
            <v>20153</v>
          </cell>
          <cell r="S8506">
            <v>42068</v>
          </cell>
          <cell r="T8506">
            <v>2565.9</v>
          </cell>
          <cell r="U8506">
            <v>2585.3622580645165</v>
          </cell>
          <cell r="V8506">
            <v>2743.3867397260219</v>
          </cell>
        </row>
        <row r="8507">
          <cell r="B8507">
            <v>36140</v>
          </cell>
          <cell r="C8507">
            <v>1</v>
          </cell>
          <cell r="D8507">
            <v>1</v>
          </cell>
          <cell r="Q8507">
            <v>2015</v>
          </cell>
          <cell r="R8507" t="str">
            <v>20153</v>
          </cell>
          <cell r="S8507">
            <v>42069</v>
          </cell>
          <cell r="T8507">
            <v>2543.4699999999998</v>
          </cell>
          <cell r="U8507">
            <v>2585.3622580645165</v>
          </cell>
          <cell r="V8507">
            <v>2743.3867397260219</v>
          </cell>
        </row>
        <row r="8508">
          <cell r="B8508">
            <v>36141</v>
          </cell>
          <cell r="C8508">
            <v>1</v>
          </cell>
          <cell r="D8508">
            <v>1</v>
          </cell>
          <cell r="Q8508">
            <v>2015</v>
          </cell>
          <cell r="R8508" t="str">
            <v>20153</v>
          </cell>
          <cell r="S8508">
            <v>42070</v>
          </cell>
          <cell r="T8508">
            <v>2565.61</v>
          </cell>
          <cell r="U8508">
            <v>2585.3622580645165</v>
          </cell>
          <cell r="V8508">
            <v>2743.3867397260219</v>
          </cell>
        </row>
        <row r="8509">
          <cell r="B8509">
            <v>36142</v>
          </cell>
          <cell r="C8509">
            <v>1</v>
          </cell>
          <cell r="D8509">
            <v>1</v>
          </cell>
          <cell r="Q8509">
            <v>2015</v>
          </cell>
          <cell r="R8509" t="str">
            <v>20153</v>
          </cell>
          <cell r="S8509">
            <v>42071</v>
          </cell>
          <cell r="T8509">
            <v>2565.61</v>
          </cell>
          <cell r="U8509">
            <v>2585.3622580645165</v>
          </cell>
          <cell r="V8509">
            <v>2743.3867397260219</v>
          </cell>
        </row>
        <row r="8510">
          <cell r="B8510">
            <v>36143</v>
          </cell>
          <cell r="C8510">
            <v>1</v>
          </cell>
          <cell r="D8510">
            <v>1</v>
          </cell>
          <cell r="Q8510">
            <v>2015</v>
          </cell>
          <cell r="R8510" t="str">
            <v>20153</v>
          </cell>
          <cell r="S8510">
            <v>42072</v>
          </cell>
          <cell r="T8510">
            <v>2565.61</v>
          </cell>
          <cell r="U8510">
            <v>2585.3622580645165</v>
          </cell>
          <cell r="V8510">
            <v>2743.3867397260219</v>
          </cell>
        </row>
        <row r="8511">
          <cell r="B8511">
            <v>36144</v>
          </cell>
          <cell r="C8511">
            <v>1</v>
          </cell>
          <cell r="D8511">
            <v>1</v>
          </cell>
          <cell r="Q8511">
            <v>2015</v>
          </cell>
          <cell r="R8511" t="str">
            <v>20153</v>
          </cell>
          <cell r="S8511">
            <v>42073</v>
          </cell>
          <cell r="T8511">
            <v>2592.86</v>
          </cell>
          <cell r="U8511">
            <v>2585.3622580645165</v>
          </cell>
          <cell r="V8511">
            <v>2743.3867397260219</v>
          </cell>
        </row>
        <row r="8512">
          <cell r="B8512">
            <v>36145</v>
          </cell>
          <cell r="C8512">
            <v>1</v>
          </cell>
          <cell r="D8512">
            <v>1</v>
          </cell>
          <cell r="Q8512">
            <v>2015</v>
          </cell>
          <cell r="R8512" t="str">
            <v>20153</v>
          </cell>
          <cell r="S8512">
            <v>42074</v>
          </cell>
          <cell r="T8512">
            <v>2618.79</v>
          </cell>
          <cell r="U8512">
            <v>2585.3622580645165</v>
          </cell>
          <cell r="V8512">
            <v>2743.3867397260219</v>
          </cell>
        </row>
        <row r="8513">
          <cell r="B8513">
            <v>36146</v>
          </cell>
          <cell r="C8513">
            <v>1</v>
          </cell>
          <cell r="D8513">
            <v>1</v>
          </cell>
          <cell r="Q8513">
            <v>2015</v>
          </cell>
          <cell r="R8513" t="str">
            <v>20153</v>
          </cell>
          <cell r="S8513">
            <v>42075</v>
          </cell>
          <cell r="T8513">
            <v>2633.65</v>
          </cell>
          <cell r="U8513">
            <v>2585.3622580645165</v>
          </cell>
          <cell r="V8513">
            <v>2743.3867397260219</v>
          </cell>
        </row>
        <row r="8514">
          <cell r="B8514">
            <v>36147</v>
          </cell>
          <cell r="C8514">
            <v>1</v>
          </cell>
          <cell r="D8514">
            <v>1</v>
          </cell>
          <cell r="Q8514">
            <v>2015</v>
          </cell>
          <cell r="R8514" t="str">
            <v>20153</v>
          </cell>
          <cell r="S8514">
            <v>42076</v>
          </cell>
          <cell r="T8514">
            <v>2610.08</v>
          </cell>
          <cell r="U8514">
            <v>2585.3622580645165</v>
          </cell>
          <cell r="V8514">
            <v>2743.3867397260219</v>
          </cell>
        </row>
        <row r="8515">
          <cell r="B8515">
            <v>36148</v>
          </cell>
          <cell r="C8515">
            <v>1</v>
          </cell>
          <cell r="D8515">
            <v>1</v>
          </cell>
          <cell r="Q8515">
            <v>2015</v>
          </cell>
          <cell r="R8515" t="str">
            <v>20153</v>
          </cell>
          <cell r="S8515">
            <v>42077</v>
          </cell>
          <cell r="T8515">
            <v>2661.52</v>
          </cell>
          <cell r="U8515">
            <v>2585.3622580645165</v>
          </cell>
          <cell r="V8515">
            <v>2743.3867397260219</v>
          </cell>
        </row>
        <row r="8516">
          <cell r="B8516">
            <v>36149</v>
          </cell>
          <cell r="C8516">
            <v>1</v>
          </cell>
          <cell r="D8516">
            <v>1</v>
          </cell>
          <cell r="Q8516">
            <v>2015</v>
          </cell>
          <cell r="R8516" t="str">
            <v>20153</v>
          </cell>
          <cell r="S8516">
            <v>42078</v>
          </cell>
          <cell r="T8516">
            <v>2661.52</v>
          </cell>
          <cell r="U8516">
            <v>2585.3622580645165</v>
          </cell>
          <cell r="V8516">
            <v>2743.3867397260219</v>
          </cell>
        </row>
        <row r="8517">
          <cell r="B8517">
            <v>36150</v>
          </cell>
          <cell r="C8517">
            <v>1</v>
          </cell>
          <cell r="D8517">
            <v>1</v>
          </cell>
          <cell r="Q8517">
            <v>2015</v>
          </cell>
          <cell r="R8517" t="str">
            <v>20153</v>
          </cell>
          <cell r="S8517">
            <v>42079</v>
          </cell>
          <cell r="T8517">
            <v>2661.52</v>
          </cell>
          <cell r="U8517">
            <v>2585.3622580645165</v>
          </cell>
          <cell r="V8517">
            <v>2743.3867397260219</v>
          </cell>
        </row>
        <row r="8518">
          <cell r="B8518">
            <v>36151</v>
          </cell>
          <cell r="C8518">
            <v>1</v>
          </cell>
          <cell r="D8518">
            <v>1</v>
          </cell>
          <cell r="Q8518">
            <v>2015</v>
          </cell>
          <cell r="R8518" t="str">
            <v>20153</v>
          </cell>
          <cell r="S8518">
            <v>42080</v>
          </cell>
          <cell r="T8518">
            <v>2675.08</v>
          </cell>
          <cell r="U8518">
            <v>2585.3622580645165</v>
          </cell>
          <cell r="V8518">
            <v>2743.3867397260219</v>
          </cell>
        </row>
        <row r="8519">
          <cell r="B8519">
            <v>36152</v>
          </cell>
          <cell r="C8519">
            <v>1</v>
          </cell>
          <cell r="D8519">
            <v>1</v>
          </cell>
          <cell r="Q8519">
            <v>2015</v>
          </cell>
          <cell r="R8519" t="str">
            <v>20153</v>
          </cell>
          <cell r="S8519">
            <v>42081</v>
          </cell>
          <cell r="T8519">
            <v>2677.97</v>
          </cell>
          <cell r="U8519">
            <v>2585.3622580645165</v>
          </cell>
          <cell r="V8519">
            <v>2743.3867397260219</v>
          </cell>
        </row>
        <row r="8520">
          <cell r="B8520">
            <v>36153</v>
          </cell>
          <cell r="C8520">
            <v>1</v>
          </cell>
          <cell r="D8520">
            <v>1</v>
          </cell>
          <cell r="Q8520">
            <v>2015</v>
          </cell>
          <cell r="R8520" t="str">
            <v>20153</v>
          </cell>
          <cell r="S8520">
            <v>42082</v>
          </cell>
          <cell r="T8520">
            <v>2651.49</v>
          </cell>
          <cell r="U8520">
            <v>2585.3622580645165</v>
          </cell>
          <cell r="V8520">
            <v>2743.3867397260219</v>
          </cell>
        </row>
        <row r="8521">
          <cell r="B8521">
            <v>36154</v>
          </cell>
          <cell r="C8521">
            <v>1</v>
          </cell>
          <cell r="D8521">
            <v>1</v>
          </cell>
          <cell r="Q8521">
            <v>2015</v>
          </cell>
          <cell r="R8521" t="str">
            <v>20153</v>
          </cell>
          <cell r="S8521">
            <v>42083</v>
          </cell>
          <cell r="T8521">
            <v>2613.38</v>
          </cell>
          <cell r="U8521">
            <v>2585.3622580645165</v>
          </cell>
          <cell r="V8521">
            <v>2743.3867397260219</v>
          </cell>
        </row>
        <row r="8522">
          <cell r="B8522">
            <v>36155</v>
          </cell>
          <cell r="C8522">
            <v>1</v>
          </cell>
          <cell r="D8522">
            <v>1</v>
          </cell>
          <cell r="Q8522">
            <v>2015</v>
          </cell>
          <cell r="R8522" t="str">
            <v>20153</v>
          </cell>
          <cell r="S8522">
            <v>42084</v>
          </cell>
          <cell r="T8522">
            <v>2587.71</v>
          </cell>
          <cell r="U8522">
            <v>2585.3622580645165</v>
          </cell>
          <cell r="V8522">
            <v>2743.3867397260219</v>
          </cell>
        </row>
        <row r="8523">
          <cell r="B8523">
            <v>36156</v>
          </cell>
          <cell r="C8523">
            <v>1</v>
          </cell>
          <cell r="D8523">
            <v>1</v>
          </cell>
          <cell r="Q8523">
            <v>2015</v>
          </cell>
          <cell r="R8523" t="str">
            <v>20153</v>
          </cell>
          <cell r="S8523">
            <v>42085</v>
          </cell>
          <cell r="T8523">
            <v>2587.71</v>
          </cell>
          <cell r="U8523">
            <v>2585.3622580645165</v>
          </cell>
          <cell r="V8523">
            <v>2743.3867397260219</v>
          </cell>
        </row>
        <row r="8524">
          <cell r="B8524">
            <v>36157</v>
          </cell>
          <cell r="C8524">
            <v>1</v>
          </cell>
          <cell r="D8524">
            <v>1</v>
          </cell>
          <cell r="Q8524">
            <v>2015</v>
          </cell>
          <cell r="R8524" t="str">
            <v>20153</v>
          </cell>
          <cell r="S8524">
            <v>42086</v>
          </cell>
          <cell r="T8524">
            <v>2587.71</v>
          </cell>
          <cell r="U8524">
            <v>2585.3622580645165</v>
          </cell>
          <cell r="V8524">
            <v>2743.3867397260219</v>
          </cell>
        </row>
        <row r="8525">
          <cell r="B8525">
            <v>36158</v>
          </cell>
          <cell r="C8525">
            <v>1</v>
          </cell>
          <cell r="D8525">
            <v>1</v>
          </cell>
          <cell r="Q8525">
            <v>2015</v>
          </cell>
          <cell r="R8525" t="str">
            <v>20153</v>
          </cell>
          <cell r="S8525">
            <v>42087</v>
          </cell>
          <cell r="T8525">
            <v>2587.71</v>
          </cell>
          <cell r="U8525">
            <v>2585.3622580645165</v>
          </cell>
          <cell r="V8525">
            <v>2743.3867397260219</v>
          </cell>
        </row>
        <row r="8526">
          <cell r="B8526">
            <v>36159</v>
          </cell>
          <cell r="C8526">
            <v>1</v>
          </cell>
          <cell r="D8526">
            <v>1</v>
          </cell>
          <cell r="Q8526">
            <v>2015</v>
          </cell>
          <cell r="R8526" t="str">
            <v>20153</v>
          </cell>
          <cell r="S8526">
            <v>42088</v>
          </cell>
          <cell r="T8526">
            <v>2526.79</v>
          </cell>
          <cell r="U8526">
            <v>2585.3622580645165</v>
          </cell>
          <cell r="V8526">
            <v>2743.3867397260219</v>
          </cell>
        </row>
        <row r="8527">
          <cell r="B8527">
            <v>36160</v>
          </cell>
          <cell r="C8527">
            <v>1</v>
          </cell>
          <cell r="D8527">
            <v>1</v>
          </cell>
          <cell r="Q8527">
            <v>2015</v>
          </cell>
          <cell r="R8527" t="str">
            <v>20153</v>
          </cell>
          <cell r="S8527">
            <v>42089</v>
          </cell>
          <cell r="T8527">
            <v>2535.5500000000002</v>
          </cell>
          <cell r="U8527">
            <v>2585.3622580645165</v>
          </cell>
          <cell r="V8527">
            <v>2743.3867397260219</v>
          </cell>
        </row>
        <row r="8528">
          <cell r="B8528">
            <v>36161</v>
          </cell>
          <cell r="C8528">
            <v>1</v>
          </cell>
          <cell r="D8528">
            <v>1</v>
          </cell>
          <cell r="Q8528">
            <v>2015</v>
          </cell>
          <cell r="R8528" t="str">
            <v>20153</v>
          </cell>
          <cell r="S8528">
            <v>42090</v>
          </cell>
          <cell r="T8528">
            <v>2551.3000000000002</v>
          </cell>
          <cell r="U8528">
            <v>2585.3622580645165</v>
          </cell>
          <cell r="V8528">
            <v>2743.3867397260219</v>
          </cell>
        </row>
        <row r="8529">
          <cell r="B8529">
            <v>36162</v>
          </cell>
          <cell r="C8529">
            <v>1</v>
          </cell>
          <cell r="D8529">
            <v>1</v>
          </cell>
          <cell r="Q8529">
            <v>2015</v>
          </cell>
          <cell r="R8529" t="str">
            <v>20153</v>
          </cell>
          <cell r="S8529">
            <v>42091</v>
          </cell>
          <cell r="T8529">
            <v>2556.85</v>
          </cell>
          <cell r="U8529">
            <v>2585.3622580645165</v>
          </cell>
          <cell r="V8529">
            <v>2743.3867397260219</v>
          </cell>
        </row>
        <row r="8530">
          <cell r="B8530">
            <v>36163</v>
          </cell>
          <cell r="C8530">
            <v>1</v>
          </cell>
          <cell r="D8530">
            <v>1</v>
          </cell>
          <cell r="Q8530">
            <v>2015</v>
          </cell>
          <cell r="R8530" t="str">
            <v>20153</v>
          </cell>
          <cell r="S8530">
            <v>42092</v>
          </cell>
          <cell r="T8530">
            <v>2556.85</v>
          </cell>
          <cell r="U8530">
            <v>2585.3622580645165</v>
          </cell>
          <cell r="V8530">
            <v>2743.3867397260219</v>
          </cell>
        </row>
        <row r="8531">
          <cell r="B8531">
            <v>36164</v>
          </cell>
          <cell r="C8531">
            <v>1</v>
          </cell>
          <cell r="D8531">
            <v>1</v>
          </cell>
          <cell r="Q8531">
            <v>2015</v>
          </cell>
          <cell r="R8531" t="str">
            <v>20153</v>
          </cell>
          <cell r="S8531">
            <v>42093</v>
          </cell>
          <cell r="T8531">
            <v>2556.85</v>
          </cell>
          <cell r="U8531">
            <v>2585.3622580645165</v>
          </cell>
          <cell r="V8531">
            <v>2743.3867397260219</v>
          </cell>
        </row>
        <row r="8532">
          <cell r="B8532">
            <v>36165</v>
          </cell>
          <cell r="C8532">
            <v>1</v>
          </cell>
          <cell r="D8532">
            <v>1</v>
          </cell>
          <cell r="Q8532">
            <v>2015</v>
          </cell>
          <cell r="R8532" t="str">
            <v>20153</v>
          </cell>
          <cell r="S8532">
            <v>42094</v>
          </cell>
          <cell r="T8532">
            <v>2576.0500000000002</v>
          </cell>
          <cell r="U8532">
            <v>2585.3622580645165</v>
          </cell>
          <cell r="V8532">
            <v>2743.3867397260219</v>
          </cell>
        </row>
        <row r="8533">
          <cell r="B8533">
            <v>36166</v>
          </cell>
          <cell r="C8533">
            <v>1</v>
          </cell>
          <cell r="D8533">
            <v>1</v>
          </cell>
          <cell r="Q8533">
            <v>2015</v>
          </cell>
          <cell r="R8533" t="str">
            <v>20154</v>
          </cell>
          <cell r="S8533">
            <v>42095</v>
          </cell>
          <cell r="T8533">
            <v>2598.36</v>
          </cell>
          <cell r="U8533">
            <v>2505.248</v>
          </cell>
          <cell r="V8533">
            <v>2743.3867397260219</v>
          </cell>
        </row>
        <row r="8534">
          <cell r="B8534">
            <v>36167</v>
          </cell>
          <cell r="C8534">
            <v>1</v>
          </cell>
          <cell r="D8534">
            <v>1</v>
          </cell>
          <cell r="Q8534">
            <v>2015</v>
          </cell>
          <cell r="R8534" t="str">
            <v>20154</v>
          </cell>
          <cell r="S8534">
            <v>42096</v>
          </cell>
          <cell r="T8534">
            <v>2576.41</v>
          </cell>
          <cell r="U8534">
            <v>2505.248</v>
          </cell>
          <cell r="V8534">
            <v>2743.3867397260219</v>
          </cell>
        </row>
        <row r="8535">
          <cell r="B8535">
            <v>36168</v>
          </cell>
          <cell r="C8535">
            <v>1</v>
          </cell>
          <cell r="D8535">
            <v>1</v>
          </cell>
          <cell r="Q8535">
            <v>2015</v>
          </cell>
          <cell r="R8535" t="str">
            <v>20154</v>
          </cell>
          <cell r="S8535">
            <v>42097</v>
          </cell>
          <cell r="T8535">
            <v>2576.41</v>
          </cell>
          <cell r="U8535">
            <v>2505.248</v>
          </cell>
          <cell r="V8535">
            <v>2743.3867397260219</v>
          </cell>
        </row>
        <row r="8536">
          <cell r="B8536">
            <v>36169</v>
          </cell>
          <cell r="C8536">
            <v>1</v>
          </cell>
          <cell r="D8536">
            <v>1</v>
          </cell>
          <cell r="Q8536">
            <v>2015</v>
          </cell>
          <cell r="R8536" t="str">
            <v>20154</v>
          </cell>
          <cell r="S8536">
            <v>42098</v>
          </cell>
          <cell r="T8536">
            <v>2576.41</v>
          </cell>
          <cell r="U8536">
            <v>2505.248</v>
          </cell>
          <cell r="V8536">
            <v>2743.3867397260219</v>
          </cell>
        </row>
        <row r="8537">
          <cell r="B8537">
            <v>36170</v>
          </cell>
          <cell r="C8537">
            <v>1</v>
          </cell>
          <cell r="D8537">
            <v>1</v>
          </cell>
          <cell r="Q8537">
            <v>2015</v>
          </cell>
          <cell r="R8537" t="str">
            <v>20154</v>
          </cell>
          <cell r="S8537">
            <v>42099</v>
          </cell>
          <cell r="T8537">
            <v>2576.41</v>
          </cell>
          <cell r="U8537">
            <v>2505.248</v>
          </cell>
          <cell r="V8537">
            <v>2743.3867397260219</v>
          </cell>
        </row>
        <row r="8538">
          <cell r="B8538">
            <v>36171</v>
          </cell>
          <cell r="C8538">
            <v>1</v>
          </cell>
          <cell r="D8538">
            <v>1</v>
          </cell>
          <cell r="Q8538">
            <v>2015</v>
          </cell>
          <cell r="R8538" t="str">
            <v>20154</v>
          </cell>
          <cell r="S8538">
            <v>42100</v>
          </cell>
          <cell r="T8538">
            <v>2576.41</v>
          </cell>
          <cell r="U8538">
            <v>2505.248</v>
          </cell>
          <cell r="V8538">
            <v>2743.3867397260219</v>
          </cell>
        </row>
        <row r="8539">
          <cell r="B8539">
            <v>36172</v>
          </cell>
          <cell r="C8539">
            <v>1</v>
          </cell>
          <cell r="D8539">
            <v>1</v>
          </cell>
          <cell r="Q8539">
            <v>2015</v>
          </cell>
          <cell r="R8539" t="str">
            <v>20154</v>
          </cell>
          <cell r="S8539">
            <v>42101</v>
          </cell>
          <cell r="T8539">
            <v>2522.71</v>
          </cell>
          <cell r="U8539">
            <v>2505.248</v>
          </cell>
          <cell r="V8539">
            <v>2743.3867397260219</v>
          </cell>
        </row>
        <row r="8540">
          <cell r="B8540">
            <v>36173</v>
          </cell>
          <cell r="C8540">
            <v>1</v>
          </cell>
          <cell r="D8540">
            <v>1</v>
          </cell>
          <cell r="Q8540">
            <v>2015</v>
          </cell>
          <cell r="R8540" t="str">
            <v>20154</v>
          </cell>
          <cell r="S8540">
            <v>42102</v>
          </cell>
          <cell r="T8540">
            <v>2518.0500000000002</v>
          </cell>
          <cell r="U8540">
            <v>2505.248</v>
          </cell>
          <cell r="V8540">
            <v>2743.3867397260219</v>
          </cell>
        </row>
        <row r="8541">
          <cell r="B8541">
            <v>36174</v>
          </cell>
          <cell r="C8541">
            <v>1</v>
          </cell>
          <cell r="D8541">
            <v>1</v>
          </cell>
          <cell r="Q8541">
            <v>2015</v>
          </cell>
          <cell r="R8541" t="str">
            <v>20154</v>
          </cell>
          <cell r="S8541">
            <v>42103</v>
          </cell>
          <cell r="T8541">
            <v>2490.9</v>
          </cell>
          <cell r="U8541">
            <v>2505.248</v>
          </cell>
          <cell r="V8541">
            <v>2743.3867397260219</v>
          </cell>
        </row>
        <row r="8542">
          <cell r="B8542">
            <v>36175</v>
          </cell>
          <cell r="C8542">
            <v>1</v>
          </cell>
          <cell r="D8542">
            <v>1</v>
          </cell>
          <cell r="Q8542">
            <v>2015</v>
          </cell>
          <cell r="R8542" t="str">
            <v>20154</v>
          </cell>
          <cell r="S8542">
            <v>42104</v>
          </cell>
          <cell r="T8542">
            <v>2494.77</v>
          </cell>
          <cell r="U8542">
            <v>2505.248</v>
          </cell>
          <cell r="V8542">
            <v>2743.3867397260219</v>
          </cell>
        </row>
        <row r="8543">
          <cell r="B8543">
            <v>36176</v>
          </cell>
          <cell r="C8543">
            <v>1</v>
          </cell>
          <cell r="D8543">
            <v>1</v>
          </cell>
          <cell r="Q8543">
            <v>2015</v>
          </cell>
          <cell r="R8543" t="str">
            <v>20154</v>
          </cell>
          <cell r="S8543">
            <v>42105</v>
          </cell>
          <cell r="T8543">
            <v>2516.08</v>
          </cell>
          <cell r="U8543">
            <v>2505.248</v>
          </cell>
          <cell r="V8543">
            <v>2743.3867397260219</v>
          </cell>
        </row>
        <row r="8544">
          <cell r="B8544">
            <v>36177</v>
          </cell>
          <cell r="C8544">
            <v>1</v>
          </cell>
          <cell r="D8544">
            <v>1</v>
          </cell>
          <cell r="Q8544">
            <v>2015</v>
          </cell>
          <cell r="R8544" t="str">
            <v>20154</v>
          </cell>
          <cell r="S8544">
            <v>42106</v>
          </cell>
          <cell r="T8544">
            <v>2516.08</v>
          </cell>
          <cell r="U8544">
            <v>2505.248</v>
          </cell>
          <cell r="V8544">
            <v>2743.3867397260219</v>
          </cell>
        </row>
        <row r="8545">
          <cell r="B8545">
            <v>36178</v>
          </cell>
          <cell r="C8545">
            <v>1</v>
          </cell>
          <cell r="D8545">
            <v>1</v>
          </cell>
          <cell r="Q8545">
            <v>2015</v>
          </cell>
          <cell r="R8545" t="str">
            <v>20154</v>
          </cell>
          <cell r="S8545">
            <v>42107</v>
          </cell>
          <cell r="T8545">
            <v>2516.08</v>
          </cell>
          <cell r="U8545">
            <v>2505.248</v>
          </cell>
          <cell r="V8545">
            <v>2743.3867397260219</v>
          </cell>
        </row>
        <row r="8546">
          <cell r="B8546">
            <v>36179</v>
          </cell>
          <cell r="C8546">
            <v>1</v>
          </cell>
          <cell r="D8546">
            <v>1</v>
          </cell>
          <cell r="Q8546">
            <v>2015</v>
          </cell>
          <cell r="R8546" t="str">
            <v>20154</v>
          </cell>
          <cell r="S8546">
            <v>42108</v>
          </cell>
          <cell r="T8546">
            <v>2537.33</v>
          </cell>
          <cell r="U8546">
            <v>2505.248</v>
          </cell>
          <cell r="V8546">
            <v>2743.3867397260219</v>
          </cell>
        </row>
        <row r="8547">
          <cell r="B8547">
            <v>36180</v>
          </cell>
          <cell r="C8547">
            <v>1</v>
          </cell>
          <cell r="D8547">
            <v>1</v>
          </cell>
          <cell r="Q8547">
            <v>2015</v>
          </cell>
          <cell r="R8547" t="str">
            <v>20154</v>
          </cell>
          <cell r="S8547">
            <v>42109</v>
          </cell>
          <cell r="T8547">
            <v>2550.83</v>
          </cell>
          <cell r="U8547">
            <v>2505.248</v>
          </cell>
          <cell r="V8547">
            <v>2743.3867397260219</v>
          </cell>
        </row>
        <row r="8548">
          <cell r="B8548">
            <v>36181</v>
          </cell>
          <cell r="C8548">
            <v>1</v>
          </cell>
          <cell r="D8548">
            <v>1</v>
          </cell>
          <cell r="Q8548">
            <v>2015</v>
          </cell>
          <cell r="R8548" t="str">
            <v>20154</v>
          </cell>
          <cell r="S8548">
            <v>42110</v>
          </cell>
          <cell r="T8548">
            <v>2534.63</v>
          </cell>
          <cell r="U8548">
            <v>2505.248</v>
          </cell>
          <cell r="V8548">
            <v>2743.3867397260219</v>
          </cell>
        </row>
        <row r="8549">
          <cell r="B8549">
            <v>36182</v>
          </cell>
          <cell r="C8549">
            <v>1</v>
          </cell>
          <cell r="D8549">
            <v>1</v>
          </cell>
          <cell r="Q8549">
            <v>2015</v>
          </cell>
          <cell r="R8549" t="str">
            <v>20154</v>
          </cell>
          <cell r="S8549">
            <v>42111</v>
          </cell>
          <cell r="T8549">
            <v>2493.9299999999998</v>
          </cell>
          <cell r="U8549">
            <v>2505.248</v>
          </cell>
          <cell r="V8549">
            <v>2743.3867397260219</v>
          </cell>
        </row>
        <row r="8550">
          <cell r="B8550">
            <v>36183</v>
          </cell>
          <cell r="C8550">
            <v>1</v>
          </cell>
          <cell r="D8550">
            <v>1</v>
          </cell>
          <cell r="Q8550">
            <v>2015</v>
          </cell>
          <cell r="R8550" t="str">
            <v>20154</v>
          </cell>
          <cell r="S8550">
            <v>42112</v>
          </cell>
          <cell r="T8550">
            <v>2495.0100000000002</v>
          </cell>
          <cell r="U8550">
            <v>2505.248</v>
          </cell>
          <cell r="V8550">
            <v>2743.3867397260219</v>
          </cell>
        </row>
        <row r="8551">
          <cell r="B8551">
            <v>36184</v>
          </cell>
          <cell r="C8551">
            <v>1</v>
          </cell>
          <cell r="D8551">
            <v>1</v>
          </cell>
          <cell r="Q8551">
            <v>2015</v>
          </cell>
          <cell r="R8551" t="str">
            <v>20154</v>
          </cell>
          <cell r="S8551">
            <v>42113</v>
          </cell>
          <cell r="T8551">
            <v>2495.0100000000002</v>
          </cell>
          <cell r="U8551">
            <v>2505.248</v>
          </cell>
          <cell r="V8551">
            <v>2743.3867397260219</v>
          </cell>
        </row>
        <row r="8552">
          <cell r="B8552">
            <v>36185</v>
          </cell>
          <cell r="C8552">
            <v>1</v>
          </cell>
          <cell r="D8552">
            <v>1</v>
          </cell>
          <cell r="Q8552">
            <v>2015</v>
          </cell>
          <cell r="R8552" t="str">
            <v>20154</v>
          </cell>
          <cell r="S8552">
            <v>42114</v>
          </cell>
          <cell r="T8552">
            <v>2495.0100000000002</v>
          </cell>
          <cell r="U8552">
            <v>2505.248</v>
          </cell>
          <cell r="V8552">
            <v>2743.3867397260219</v>
          </cell>
        </row>
        <row r="8553">
          <cell r="B8553">
            <v>36186</v>
          </cell>
          <cell r="C8553">
            <v>1</v>
          </cell>
          <cell r="D8553">
            <v>1</v>
          </cell>
          <cell r="Q8553">
            <v>2015</v>
          </cell>
          <cell r="R8553" t="str">
            <v>20154</v>
          </cell>
          <cell r="S8553">
            <v>42115</v>
          </cell>
          <cell r="T8553">
            <v>2487.0700000000002</v>
          </cell>
          <cell r="U8553">
            <v>2505.248</v>
          </cell>
          <cell r="V8553">
            <v>2743.3867397260219</v>
          </cell>
        </row>
        <row r="8554">
          <cell r="B8554">
            <v>36187</v>
          </cell>
          <cell r="C8554">
            <v>1</v>
          </cell>
          <cell r="D8554">
            <v>1</v>
          </cell>
          <cell r="Q8554">
            <v>2015</v>
          </cell>
          <cell r="R8554" t="str">
            <v>20154</v>
          </cell>
          <cell r="S8554">
            <v>42116</v>
          </cell>
          <cell r="T8554">
            <v>2469.0300000000002</v>
          </cell>
          <cell r="U8554">
            <v>2505.248</v>
          </cell>
          <cell r="V8554">
            <v>2743.3867397260219</v>
          </cell>
        </row>
        <row r="8555">
          <cell r="B8555">
            <v>36188</v>
          </cell>
          <cell r="C8555">
            <v>1</v>
          </cell>
          <cell r="D8555">
            <v>1</v>
          </cell>
          <cell r="Q8555">
            <v>2015</v>
          </cell>
          <cell r="R8555" t="str">
            <v>20154</v>
          </cell>
          <cell r="S8555">
            <v>42117</v>
          </cell>
          <cell r="T8555">
            <v>2488.5</v>
          </cell>
          <cell r="U8555">
            <v>2505.248</v>
          </cell>
          <cell r="V8555">
            <v>2743.3867397260219</v>
          </cell>
        </row>
        <row r="8556">
          <cell r="B8556">
            <v>36189</v>
          </cell>
          <cell r="C8556">
            <v>1</v>
          </cell>
          <cell r="D8556">
            <v>1</v>
          </cell>
          <cell r="Q8556">
            <v>2015</v>
          </cell>
          <cell r="R8556" t="str">
            <v>20154</v>
          </cell>
          <cell r="S8556">
            <v>42118</v>
          </cell>
          <cell r="T8556">
            <v>2471.21</v>
          </cell>
          <cell r="U8556">
            <v>2505.248</v>
          </cell>
          <cell r="V8556">
            <v>2743.3867397260219</v>
          </cell>
        </row>
        <row r="8557">
          <cell r="B8557">
            <v>36190</v>
          </cell>
          <cell r="C8557">
            <v>1</v>
          </cell>
          <cell r="D8557">
            <v>1</v>
          </cell>
          <cell r="Q8557">
            <v>2015</v>
          </cell>
          <cell r="R8557" t="str">
            <v>20154</v>
          </cell>
          <cell r="S8557">
            <v>42119</v>
          </cell>
          <cell r="T8557">
            <v>2461.17</v>
          </cell>
          <cell r="U8557">
            <v>2505.248</v>
          </cell>
          <cell r="V8557">
            <v>2743.3867397260219</v>
          </cell>
        </row>
        <row r="8558">
          <cell r="B8558">
            <v>36191</v>
          </cell>
          <cell r="C8558">
            <v>1</v>
          </cell>
          <cell r="D8558">
            <v>1</v>
          </cell>
          <cell r="Q8558">
            <v>2015</v>
          </cell>
          <cell r="R8558" t="str">
            <v>20154</v>
          </cell>
          <cell r="S8558">
            <v>42120</v>
          </cell>
          <cell r="T8558">
            <v>2461.17</v>
          </cell>
          <cell r="U8558">
            <v>2505.248</v>
          </cell>
          <cell r="V8558">
            <v>2743.3867397260219</v>
          </cell>
        </row>
        <row r="8559">
          <cell r="B8559">
            <v>36192</v>
          </cell>
          <cell r="C8559">
            <v>1</v>
          </cell>
          <cell r="D8559">
            <v>1</v>
          </cell>
          <cell r="Q8559">
            <v>2015</v>
          </cell>
          <cell r="R8559" t="str">
            <v>20154</v>
          </cell>
          <cell r="S8559">
            <v>42121</v>
          </cell>
          <cell r="T8559">
            <v>2461.17</v>
          </cell>
          <cell r="U8559">
            <v>2505.248</v>
          </cell>
          <cell r="V8559">
            <v>2743.3867397260219</v>
          </cell>
        </row>
        <row r="8560">
          <cell r="B8560">
            <v>36193</v>
          </cell>
          <cell r="C8560">
            <v>1</v>
          </cell>
          <cell r="D8560">
            <v>1</v>
          </cell>
          <cell r="Q8560">
            <v>2015</v>
          </cell>
          <cell r="R8560" t="str">
            <v>20154</v>
          </cell>
          <cell r="S8560">
            <v>42122</v>
          </cell>
          <cell r="T8560">
            <v>2419.81</v>
          </cell>
          <cell r="U8560">
            <v>2505.248</v>
          </cell>
          <cell r="V8560">
            <v>2743.3867397260219</v>
          </cell>
        </row>
        <row r="8561">
          <cell r="B8561">
            <v>36194</v>
          </cell>
          <cell r="C8561">
            <v>1</v>
          </cell>
          <cell r="D8561">
            <v>1</v>
          </cell>
          <cell r="Q8561">
            <v>2015</v>
          </cell>
          <cell r="R8561" t="str">
            <v>20154</v>
          </cell>
          <cell r="S8561">
            <v>42123</v>
          </cell>
          <cell r="T8561">
            <v>2393.42</v>
          </cell>
          <cell r="U8561">
            <v>2505.248</v>
          </cell>
          <cell r="V8561">
            <v>2743.3867397260219</v>
          </cell>
        </row>
        <row r="8562">
          <cell r="B8562">
            <v>36195</v>
          </cell>
          <cell r="C8562">
            <v>1</v>
          </cell>
          <cell r="D8562">
            <v>1</v>
          </cell>
          <cell r="Q8562">
            <v>2015</v>
          </cell>
          <cell r="R8562" t="str">
            <v>20154</v>
          </cell>
          <cell r="S8562">
            <v>42124</v>
          </cell>
          <cell r="T8562">
            <v>2388.06</v>
          </cell>
          <cell r="U8562">
            <v>2505.248</v>
          </cell>
          <cell r="V8562">
            <v>2743.3867397260219</v>
          </cell>
        </row>
        <row r="8563">
          <cell r="B8563">
            <v>36196</v>
          </cell>
          <cell r="C8563">
            <v>1</v>
          </cell>
          <cell r="D8563">
            <v>1</v>
          </cell>
          <cell r="Q8563">
            <v>2015</v>
          </cell>
          <cell r="R8563" t="str">
            <v>20155</v>
          </cell>
          <cell r="S8563">
            <v>42125</v>
          </cell>
          <cell r="T8563">
            <v>2393.58</v>
          </cell>
          <cell r="U8563">
            <v>2437.5351612903223</v>
          </cell>
          <cell r="V8563">
            <v>2743.3867397260219</v>
          </cell>
        </row>
        <row r="8564">
          <cell r="B8564">
            <v>36197</v>
          </cell>
          <cell r="C8564">
            <v>1</v>
          </cell>
          <cell r="D8564">
            <v>1</v>
          </cell>
          <cell r="Q8564">
            <v>2015</v>
          </cell>
          <cell r="R8564" t="str">
            <v>20155</v>
          </cell>
          <cell r="S8564">
            <v>42126</v>
          </cell>
          <cell r="T8564">
            <v>2393.58</v>
          </cell>
          <cell r="U8564">
            <v>2437.5351612903223</v>
          </cell>
          <cell r="V8564">
            <v>2743.3867397260219</v>
          </cell>
        </row>
        <row r="8565">
          <cell r="B8565">
            <v>36198</v>
          </cell>
          <cell r="C8565">
            <v>1</v>
          </cell>
          <cell r="D8565">
            <v>1</v>
          </cell>
          <cell r="Q8565">
            <v>2015</v>
          </cell>
          <cell r="R8565" t="str">
            <v>20155</v>
          </cell>
          <cell r="S8565">
            <v>42127</v>
          </cell>
          <cell r="T8565">
            <v>2393.58</v>
          </cell>
          <cell r="U8565">
            <v>2437.5351612903223</v>
          </cell>
          <cell r="V8565">
            <v>2743.3867397260219</v>
          </cell>
        </row>
        <row r="8566">
          <cell r="B8566">
            <v>36199</v>
          </cell>
          <cell r="C8566">
            <v>1</v>
          </cell>
          <cell r="D8566">
            <v>1</v>
          </cell>
          <cell r="Q8566">
            <v>2015</v>
          </cell>
          <cell r="R8566" t="str">
            <v>20155</v>
          </cell>
          <cell r="S8566">
            <v>42128</v>
          </cell>
          <cell r="T8566">
            <v>2393.58</v>
          </cell>
          <cell r="U8566">
            <v>2437.5351612903223</v>
          </cell>
          <cell r="V8566">
            <v>2743.3867397260219</v>
          </cell>
        </row>
        <row r="8567">
          <cell r="B8567">
            <v>36200</v>
          </cell>
          <cell r="C8567">
            <v>1</v>
          </cell>
          <cell r="D8567">
            <v>1</v>
          </cell>
          <cell r="Q8567">
            <v>2015</v>
          </cell>
          <cell r="R8567" t="str">
            <v>20155</v>
          </cell>
          <cell r="S8567">
            <v>42129</v>
          </cell>
          <cell r="T8567">
            <v>2408.17</v>
          </cell>
          <cell r="U8567">
            <v>2437.5351612903223</v>
          </cell>
          <cell r="V8567">
            <v>2743.3867397260219</v>
          </cell>
        </row>
        <row r="8568">
          <cell r="B8568">
            <v>36201</v>
          </cell>
          <cell r="C8568">
            <v>1</v>
          </cell>
          <cell r="D8568">
            <v>1</v>
          </cell>
          <cell r="Q8568">
            <v>2015</v>
          </cell>
          <cell r="R8568" t="str">
            <v>20155</v>
          </cell>
          <cell r="S8568">
            <v>42130</v>
          </cell>
          <cell r="T8568">
            <v>2386.7199999999998</v>
          </cell>
          <cell r="U8568">
            <v>2437.5351612903223</v>
          </cell>
          <cell r="V8568">
            <v>2743.3867397260219</v>
          </cell>
        </row>
        <row r="8569">
          <cell r="B8569">
            <v>36202</v>
          </cell>
          <cell r="C8569">
            <v>1</v>
          </cell>
          <cell r="D8569">
            <v>1</v>
          </cell>
          <cell r="Q8569">
            <v>2015</v>
          </cell>
          <cell r="R8569" t="str">
            <v>20155</v>
          </cell>
          <cell r="S8569">
            <v>42131</v>
          </cell>
          <cell r="T8569">
            <v>2362.41</v>
          </cell>
          <cell r="U8569">
            <v>2437.5351612903223</v>
          </cell>
          <cell r="V8569">
            <v>2743.3867397260219</v>
          </cell>
        </row>
        <row r="8570">
          <cell r="B8570">
            <v>36203</v>
          </cell>
          <cell r="C8570">
            <v>1</v>
          </cell>
          <cell r="D8570">
            <v>1</v>
          </cell>
          <cell r="Q8570">
            <v>2015</v>
          </cell>
          <cell r="R8570" t="str">
            <v>20155</v>
          </cell>
          <cell r="S8570">
            <v>42132</v>
          </cell>
          <cell r="T8570">
            <v>2369.23</v>
          </cell>
          <cell r="U8570">
            <v>2437.5351612903223</v>
          </cell>
          <cell r="V8570">
            <v>2743.3867397260219</v>
          </cell>
        </row>
        <row r="8571">
          <cell r="B8571">
            <v>36204</v>
          </cell>
          <cell r="C8571">
            <v>1</v>
          </cell>
          <cell r="D8571">
            <v>1</v>
          </cell>
          <cell r="Q8571">
            <v>2015</v>
          </cell>
          <cell r="R8571" t="str">
            <v>20155</v>
          </cell>
          <cell r="S8571">
            <v>42133</v>
          </cell>
          <cell r="T8571">
            <v>2360.58</v>
          </cell>
          <cell r="U8571">
            <v>2437.5351612903223</v>
          </cell>
          <cell r="V8571">
            <v>2743.3867397260219</v>
          </cell>
        </row>
        <row r="8572">
          <cell r="B8572">
            <v>36205</v>
          </cell>
          <cell r="C8572">
            <v>1</v>
          </cell>
          <cell r="D8572">
            <v>1</v>
          </cell>
          <cell r="Q8572">
            <v>2015</v>
          </cell>
          <cell r="R8572" t="str">
            <v>20155</v>
          </cell>
          <cell r="S8572">
            <v>42134</v>
          </cell>
          <cell r="T8572">
            <v>2360.58</v>
          </cell>
          <cell r="U8572">
            <v>2437.5351612903223</v>
          </cell>
          <cell r="V8572">
            <v>2743.3867397260219</v>
          </cell>
        </row>
        <row r="8573">
          <cell r="B8573">
            <v>36206</v>
          </cell>
          <cell r="C8573">
            <v>1</v>
          </cell>
          <cell r="D8573">
            <v>1</v>
          </cell>
          <cell r="Q8573">
            <v>2015</v>
          </cell>
          <cell r="R8573" t="str">
            <v>20155</v>
          </cell>
          <cell r="S8573">
            <v>42135</v>
          </cell>
          <cell r="T8573">
            <v>2360.58</v>
          </cell>
          <cell r="U8573">
            <v>2437.5351612903223</v>
          </cell>
          <cell r="V8573">
            <v>2743.3867397260219</v>
          </cell>
        </row>
        <row r="8574">
          <cell r="B8574">
            <v>36207</v>
          </cell>
          <cell r="C8574">
            <v>1</v>
          </cell>
          <cell r="D8574">
            <v>1</v>
          </cell>
          <cell r="Q8574">
            <v>2015</v>
          </cell>
          <cell r="R8574" t="str">
            <v>20155</v>
          </cell>
          <cell r="S8574">
            <v>42136</v>
          </cell>
          <cell r="T8574">
            <v>2381.5300000000002</v>
          </cell>
          <cell r="U8574">
            <v>2437.5351612903223</v>
          </cell>
          <cell r="V8574">
            <v>2743.3867397260219</v>
          </cell>
        </row>
        <row r="8575">
          <cell r="B8575">
            <v>36208</v>
          </cell>
          <cell r="C8575">
            <v>1</v>
          </cell>
          <cell r="D8575">
            <v>1</v>
          </cell>
          <cell r="Q8575">
            <v>2015</v>
          </cell>
          <cell r="R8575" t="str">
            <v>20155</v>
          </cell>
          <cell r="S8575">
            <v>42137</v>
          </cell>
          <cell r="T8575">
            <v>2386.77</v>
          </cell>
          <cell r="U8575">
            <v>2437.5351612903223</v>
          </cell>
          <cell r="V8575">
            <v>2743.3867397260219</v>
          </cell>
        </row>
        <row r="8576">
          <cell r="B8576">
            <v>36209</v>
          </cell>
          <cell r="C8576">
            <v>1</v>
          </cell>
          <cell r="D8576">
            <v>1</v>
          </cell>
          <cell r="Q8576">
            <v>2015</v>
          </cell>
          <cell r="R8576" t="str">
            <v>20155</v>
          </cell>
          <cell r="S8576">
            <v>42138</v>
          </cell>
          <cell r="T8576">
            <v>2377.87</v>
          </cell>
          <cell r="U8576">
            <v>2437.5351612903223</v>
          </cell>
          <cell r="V8576">
            <v>2743.3867397260219</v>
          </cell>
        </row>
        <row r="8577">
          <cell r="B8577">
            <v>36210</v>
          </cell>
          <cell r="C8577">
            <v>1</v>
          </cell>
          <cell r="D8577">
            <v>1</v>
          </cell>
          <cell r="Q8577">
            <v>2015</v>
          </cell>
          <cell r="R8577" t="str">
            <v>20155</v>
          </cell>
          <cell r="S8577">
            <v>42139</v>
          </cell>
          <cell r="T8577">
            <v>2389.4899999999998</v>
          </cell>
          <cell r="U8577">
            <v>2437.5351612903223</v>
          </cell>
          <cell r="V8577">
            <v>2743.3867397260219</v>
          </cell>
        </row>
        <row r="8578">
          <cell r="B8578">
            <v>36211</v>
          </cell>
          <cell r="C8578">
            <v>1</v>
          </cell>
          <cell r="D8578">
            <v>1</v>
          </cell>
          <cell r="Q8578">
            <v>2015</v>
          </cell>
          <cell r="R8578" t="str">
            <v>20155</v>
          </cell>
          <cell r="S8578">
            <v>42140</v>
          </cell>
          <cell r="T8578">
            <v>2417.0100000000002</v>
          </cell>
          <cell r="U8578">
            <v>2437.5351612903223</v>
          </cell>
          <cell r="V8578">
            <v>2743.3867397260219</v>
          </cell>
        </row>
        <row r="8579">
          <cell r="B8579">
            <v>36212</v>
          </cell>
          <cell r="C8579">
            <v>1</v>
          </cell>
          <cell r="D8579">
            <v>1</v>
          </cell>
          <cell r="Q8579">
            <v>2015</v>
          </cell>
          <cell r="R8579" t="str">
            <v>20155</v>
          </cell>
          <cell r="S8579">
            <v>42141</v>
          </cell>
          <cell r="T8579">
            <v>2417.0100000000002</v>
          </cell>
          <cell r="U8579">
            <v>2437.5351612903223</v>
          </cell>
          <cell r="V8579">
            <v>2743.3867397260219</v>
          </cell>
        </row>
        <row r="8580">
          <cell r="B8580">
            <v>36213</v>
          </cell>
          <cell r="C8580">
            <v>1</v>
          </cell>
          <cell r="D8580">
            <v>1</v>
          </cell>
          <cell r="Q8580">
            <v>2015</v>
          </cell>
          <cell r="R8580" t="str">
            <v>20155</v>
          </cell>
          <cell r="S8580">
            <v>42142</v>
          </cell>
          <cell r="T8580">
            <v>2417.0100000000002</v>
          </cell>
          <cell r="U8580">
            <v>2437.5351612903223</v>
          </cell>
          <cell r="V8580">
            <v>2743.3867397260219</v>
          </cell>
        </row>
        <row r="8581">
          <cell r="B8581">
            <v>36214</v>
          </cell>
          <cell r="C8581">
            <v>1</v>
          </cell>
          <cell r="D8581">
            <v>1</v>
          </cell>
          <cell r="Q8581">
            <v>2015</v>
          </cell>
          <cell r="R8581" t="str">
            <v>20155</v>
          </cell>
          <cell r="S8581">
            <v>42143</v>
          </cell>
          <cell r="T8581">
            <v>2417.0100000000002</v>
          </cell>
          <cell r="U8581">
            <v>2437.5351612903223</v>
          </cell>
          <cell r="V8581">
            <v>2743.3867397260219</v>
          </cell>
        </row>
        <row r="8582">
          <cell r="B8582">
            <v>36215</v>
          </cell>
          <cell r="C8582">
            <v>1</v>
          </cell>
          <cell r="D8582">
            <v>1</v>
          </cell>
          <cell r="Q8582">
            <v>2015</v>
          </cell>
          <cell r="R8582" t="str">
            <v>20155</v>
          </cell>
          <cell r="S8582">
            <v>42144</v>
          </cell>
          <cell r="T8582">
            <v>2475.4499999999998</v>
          </cell>
          <cell r="U8582">
            <v>2437.5351612903223</v>
          </cell>
          <cell r="V8582">
            <v>2743.3867397260219</v>
          </cell>
        </row>
        <row r="8583">
          <cell r="B8583">
            <v>36216</v>
          </cell>
          <cell r="C8583">
            <v>1</v>
          </cell>
          <cell r="D8583">
            <v>1</v>
          </cell>
          <cell r="Q8583">
            <v>2015</v>
          </cell>
          <cell r="R8583" t="str">
            <v>20155</v>
          </cell>
          <cell r="S8583">
            <v>42145</v>
          </cell>
          <cell r="T8583">
            <v>2503.37</v>
          </cell>
          <cell r="U8583">
            <v>2437.5351612903223</v>
          </cell>
          <cell r="V8583">
            <v>2743.3867397260219</v>
          </cell>
        </row>
        <row r="8584">
          <cell r="B8584">
            <v>36217</v>
          </cell>
          <cell r="C8584">
            <v>1</v>
          </cell>
          <cell r="D8584">
            <v>1</v>
          </cell>
          <cell r="Q8584">
            <v>2015</v>
          </cell>
          <cell r="R8584" t="str">
            <v>20155</v>
          </cell>
          <cell r="S8584">
            <v>42146</v>
          </cell>
          <cell r="T8584">
            <v>2489.39</v>
          </cell>
          <cell r="U8584">
            <v>2437.5351612903223</v>
          </cell>
          <cell r="V8584">
            <v>2743.3867397260219</v>
          </cell>
        </row>
        <row r="8585">
          <cell r="B8585">
            <v>36218</v>
          </cell>
          <cell r="C8585">
            <v>1</v>
          </cell>
          <cell r="D8585">
            <v>1</v>
          </cell>
          <cell r="Q8585">
            <v>2015</v>
          </cell>
          <cell r="R8585" t="str">
            <v>20155</v>
          </cell>
          <cell r="S8585">
            <v>42147</v>
          </cell>
          <cell r="T8585">
            <v>2500.2199999999998</v>
          </cell>
          <cell r="U8585">
            <v>2437.5351612903223</v>
          </cell>
          <cell r="V8585">
            <v>2743.3867397260219</v>
          </cell>
        </row>
        <row r="8586">
          <cell r="B8586">
            <v>36219</v>
          </cell>
          <cell r="C8586">
            <v>1</v>
          </cell>
          <cell r="D8586">
            <v>1</v>
          </cell>
          <cell r="Q8586">
            <v>2015</v>
          </cell>
          <cell r="R8586" t="str">
            <v>20155</v>
          </cell>
          <cell r="S8586">
            <v>42148</v>
          </cell>
          <cell r="T8586">
            <v>2500.2199999999998</v>
          </cell>
          <cell r="U8586">
            <v>2437.5351612903223</v>
          </cell>
          <cell r="V8586">
            <v>2743.3867397260219</v>
          </cell>
        </row>
        <row r="8587">
          <cell r="B8587">
            <v>36220</v>
          </cell>
          <cell r="C8587">
            <v>1</v>
          </cell>
          <cell r="D8587">
            <v>1</v>
          </cell>
          <cell r="Q8587">
            <v>2015</v>
          </cell>
          <cell r="R8587" t="str">
            <v>20155</v>
          </cell>
          <cell r="S8587">
            <v>42149</v>
          </cell>
          <cell r="T8587">
            <v>2500.2199999999998</v>
          </cell>
          <cell r="U8587">
            <v>2437.5351612903223</v>
          </cell>
          <cell r="V8587">
            <v>2743.3867397260219</v>
          </cell>
        </row>
        <row r="8588">
          <cell r="B8588">
            <v>36221</v>
          </cell>
          <cell r="C8588">
            <v>1</v>
          </cell>
          <cell r="D8588">
            <v>1</v>
          </cell>
          <cell r="Q8588">
            <v>2015</v>
          </cell>
          <cell r="R8588" t="str">
            <v>20155</v>
          </cell>
          <cell r="S8588">
            <v>42150</v>
          </cell>
          <cell r="T8588">
            <v>2500.2199999999998</v>
          </cell>
          <cell r="U8588">
            <v>2437.5351612903223</v>
          </cell>
          <cell r="V8588">
            <v>2743.3867397260219</v>
          </cell>
        </row>
        <row r="8589">
          <cell r="B8589">
            <v>36222</v>
          </cell>
          <cell r="C8589">
            <v>1</v>
          </cell>
          <cell r="D8589">
            <v>1</v>
          </cell>
          <cell r="Q8589">
            <v>2015</v>
          </cell>
          <cell r="R8589" t="str">
            <v>20155</v>
          </cell>
          <cell r="S8589">
            <v>42151</v>
          </cell>
          <cell r="T8589">
            <v>2542.5300000000002</v>
          </cell>
          <cell r="U8589">
            <v>2437.5351612903223</v>
          </cell>
          <cell r="V8589">
            <v>2743.3867397260219</v>
          </cell>
        </row>
        <row r="8590">
          <cell r="B8590">
            <v>36223</v>
          </cell>
          <cell r="C8590">
            <v>1</v>
          </cell>
          <cell r="D8590">
            <v>1</v>
          </cell>
          <cell r="Q8590">
            <v>2015</v>
          </cell>
          <cell r="R8590" t="str">
            <v>20155</v>
          </cell>
          <cell r="S8590">
            <v>42152</v>
          </cell>
          <cell r="T8590">
            <v>2548.13</v>
          </cell>
          <cell r="U8590">
            <v>2437.5351612903223</v>
          </cell>
          <cell r="V8590">
            <v>2743.3867397260219</v>
          </cell>
        </row>
        <row r="8591">
          <cell r="B8591">
            <v>36224</v>
          </cell>
          <cell r="C8591">
            <v>1</v>
          </cell>
          <cell r="D8591">
            <v>1</v>
          </cell>
          <cell r="Q8591">
            <v>2015</v>
          </cell>
          <cell r="R8591" t="str">
            <v>20155</v>
          </cell>
          <cell r="S8591">
            <v>42153</v>
          </cell>
          <cell r="T8591">
            <v>2549.9699999999998</v>
          </cell>
          <cell r="U8591">
            <v>2437.5351612903223</v>
          </cell>
          <cell r="V8591">
            <v>2743.3867397260219</v>
          </cell>
        </row>
        <row r="8592">
          <cell r="B8592">
            <v>36225</v>
          </cell>
          <cell r="C8592">
            <v>1</v>
          </cell>
          <cell r="D8592">
            <v>1</v>
          </cell>
          <cell r="Q8592">
            <v>2015</v>
          </cell>
          <cell r="R8592" t="str">
            <v>20155</v>
          </cell>
          <cell r="S8592">
            <v>42154</v>
          </cell>
          <cell r="T8592">
            <v>2533.79</v>
          </cell>
          <cell r="U8592">
            <v>2437.5351612903223</v>
          </cell>
          <cell r="V8592">
            <v>2743.3867397260219</v>
          </cell>
        </row>
        <row r="8593">
          <cell r="B8593">
            <v>36226</v>
          </cell>
          <cell r="C8593">
            <v>1</v>
          </cell>
          <cell r="D8593">
            <v>1</v>
          </cell>
          <cell r="Q8593">
            <v>2015</v>
          </cell>
          <cell r="R8593" t="str">
            <v>20155</v>
          </cell>
          <cell r="S8593">
            <v>42155</v>
          </cell>
          <cell r="T8593">
            <v>2533.79</v>
          </cell>
          <cell r="U8593">
            <v>2437.5351612903223</v>
          </cell>
          <cell r="V8593">
            <v>2743.3867397260219</v>
          </cell>
        </row>
        <row r="8594">
          <cell r="B8594">
            <v>36227</v>
          </cell>
          <cell r="C8594">
            <v>1</v>
          </cell>
          <cell r="D8594">
            <v>1</v>
          </cell>
          <cell r="Q8594">
            <v>2015</v>
          </cell>
          <cell r="R8594" t="str">
            <v>20156</v>
          </cell>
          <cell r="S8594">
            <v>42156</v>
          </cell>
          <cell r="T8594">
            <v>2533.79</v>
          </cell>
          <cell r="U8594">
            <v>2562.4776666666667</v>
          </cell>
          <cell r="V8594">
            <v>2743.3867397260219</v>
          </cell>
        </row>
        <row r="8595">
          <cell r="B8595">
            <v>36228</v>
          </cell>
          <cell r="C8595">
            <v>1</v>
          </cell>
          <cell r="D8595">
            <v>1</v>
          </cell>
          <cell r="Q8595">
            <v>2015</v>
          </cell>
          <cell r="R8595" t="str">
            <v>20156</v>
          </cell>
          <cell r="S8595">
            <v>42157</v>
          </cell>
          <cell r="T8595">
            <v>2549.29</v>
          </cell>
          <cell r="U8595">
            <v>2562.4776666666667</v>
          </cell>
          <cell r="V8595">
            <v>2743.3867397260219</v>
          </cell>
        </row>
        <row r="8596">
          <cell r="B8596">
            <v>36229</v>
          </cell>
          <cell r="C8596">
            <v>1</v>
          </cell>
          <cell r="D8596">
            <v>1</v>
          </cell>
          <cell r="Q8596">
            <v>2015</v>
          </cell>
          <cell r="R8596" t="str">
            <v>20156</v>
          </cell>
          <cell r="S8596">
            <v>42158</v>
          </cell>
          <cell r="T8596">
            <v>2554.44</v>
          </cell>
          <cell r="U8596">
            <v>2562.4776666666667</v>
          </cell>
          <cell r="V8596">
            <v>2743.3867397260219</v>
          </cell>
        </row>
        <row r="8597">
          <cell r="B8597">
            <v>36230</v>
          </cell>
          <cell r="C8597">
            <v>1</v>
          </cell>
          <cell r="D8597">
            <v>1</v>
          </cell>
          <cell r="Q8597">
            <v>2015</v>
          </cell>
          <cell r="R8597" t="str">
            <v>20156</v>
          </cell>
          <cell r="S8597">
            <v>42159</v>
          </cell>
          <cell r="T8597">
            <v>2571.92</v>
          </cell>
          <cell r="U8597">
            <v>2562.4776666666667</v>
          </cell>
          <cell r="V8597">
            <v>2743.3867397260219</v>
          </cell>
        </row>
        <row r="8598">
          <cell r="B8598">
            <v>36231</v>
          </cell>
          <cell r="C8598">
            <v>1</v>
          </cell>
          <cell r="D8598">
            <v>1</v>
          </cell>
          <cell r="Q8598">
            <v>2015</v>
          </cell>
          <cell r="R8598" t="str">
            <v>20156</v>
          </cell>
          <cell r="S8598">
            <v>42160</v>
          </cell>
          <cell r="T8598">
            <v>2588.56</v>
          </cell>
          <cell r="U8598">
            <v>2562.4776666666667</v>
          </cell>
          <cell r="V8598">
            <v>2743.3867397260219</v>
          </cell>
        </row>
        <row r="8599">
          <cell r="B8599">
            <v>36232</v>
          </cell>
          <cell r="C8599">
            <v>1</v>
          </cell>
          <cell r="D8599">
            <v>1</v>
          </cell>
          <cell r="Q8599">
            <v>2015</v>
          </cell>
          <cell r="R8599" t="str">
            <v>20156</v>
          </cell>
          <cell r="S8599">
            <v>42161</v>
          </cell>
          <cell r="T8599">
            <v>2623.66</v>
          </cell>
          <cell r="U8599">
            <v>2562.4776666666667</v>
          </cell>
          <cell r="V8599">
            <v>2743.3867397260219</v>
          </cell>
        </row>
        <row r="8600">
          <cell r="B8600">
            <v>36233</v>
          </cell>
          <cell r="C8600">
            <v>1</v>
          </cell>
          <cell r="D8600">
            <v>1</v>
          </cell>
          <cell r="Q8600">
            <v>2015</v>
          </cell>
          <cell r="R8600" t="str">
            <v>20156</v>
          </cell>
          <cell r="S8600">
            <v>42162</v>
          </cell>
          <cell r="T8600">
            <v>2623.66</v>
          </cell>
          <cell r="U8600">
            <v>2562.4776666666667</v>
          </cell>
          <cell r="V8600">
            <v>2743.3867397260219</v>
          </cell>
        </row>
        <row r="8601">
          <cell r="B8601">
            <v>36234</v>
          </cell>
          <cell r="C8601">
            <v>1</v>
          </cell>
          <cell r="D8601">
            <v>1</v>
          </cell>
          <cell r="Q8601">
            <v>2015</v>
          </cell>
          <cell r="R8601" t="str">
            <v>20156</v>
          </cell>
          <cell r="S8601">
            <v>42163</v>
          </cell>
          <cell r="T8601">
            <v>2623.66</v>
          </cell>
          <cell r="U8601">
            <v>2562.4776666666667</v>
          </cell>
          <cell r="V8601">
            <v>2743.3867397260219</v>
          </cell>
        </row>
        <row r="8602">
          <cell r="B8602">
            <v>36235</v>
          </cell>
          <cell r="C8602">
            <v>1</v>
          </cell>
          <cell r="D8602">
            <v>1</v>
          </cell>
          <cell r="Q8602">
            <v>2015</v>
          </cell>
          <cell r="R8602" t="str">
            <v>20156</v>
          </cell>
          <cell r="S8602">
            <v>42164</v>
          </cell>
          <cell r="T8602">
            <v>2623.66</v>
          </cell>
          <cell r="U8602">
            <v>2562.4776666666667</v>
          </cell>
          <cell r="V8602">
            <v>2743.3867397260219</v>
          </cell>
        </row>
        <row r="8603">
          <cell r="B8603">
            <v>36236</v>
          </cell>
          <cell r="C8603">
            <v>1</v>
          </cell>
          <cell r="D8603">
            <v>1</v>
          </cell>
          <cell r="Q8603">
            <v>2015</v>
          </cell>
          <cell r="R8603" t="str">
            <v>20156</v>
          </cell>
          <cell r="S8603">
            <v>42165</v>
          </cell>
          <cell r="T8603">
            <v>2569.17</v>
          </cell>
          <cell r="U8603">
            <v>2562.4776666666667</v>
          </cell>
          <cell r="V8603">
            <v>2743.3867397260219</v>
          </cell>
        </row>
        <row r="8604">
          <cell r="B8604">
            <v>36237</v>
          </cell>
          <cell r="C8604">
            <v>1</v>
          </cell>
          <cell r="D8604">
            <v>1</v>
          </cell>
          <cell r="Q8604">
            <v>2015</v>
          </cell>
          <cell r="R8604" t="str">
            <v>20156</v>
          </cell>
          <cell r="S8604">
            <v>42166</v>
          </cell>
          <cell r="T8604">
            <v>2523</v>
          </cell>
          <cell r="U8604">
            <v>2562.4776666666667</v>
          </cell>
          <cell r="V8604">
            <v>2743.3867397260219</v>
          </cell>
        </row>
        <row r="8605">
          <cell r="B8605">
            <v>36238</v>
          </cell>
          <cell r="C8605">
            <v>1</v>
          </cell>
          <cell r="D8605">
            <v>1</v>
          </cell>
          <cell r="Q8605">
            <v>2015</v>
          </cell>
          <cell r="R8605" t="str">
            <v>20156</v>
          </cell>
          <cell r="S8605">
            <v>42167</v>
          </cell>
          <cell r="T8605">
            <v>2538.5500000000002</v>
          </cell>
          <cell r="U8605">
            <v>2562.4776666666667</v>
          </cell>
          <cell r="V8605">
            <v>2743.3867397260219</v>
          </cell>
        </row>
        <row r="8606">
          <cell r="B8606">
            <v>36239</v>
          </cell>
          <cell r="C8606">
            <v>1</v>
          </cell>
          <cell r="D8606">
            <v>1</v>
          </cell>
          <cell r="Q8606">
            <v>2015</v>
          </cell>
          <cell r="R8606" t="str">
            <v>20156</v>
          </cell>
          <cell r="S8606">
            <v>42168</v>
          </cell>
          <cell r="T8606">
            <v>2535.91</v>
          </cell>
          <cell r="U8606">
            <v>2562.4776666666667</v>
          </cell>
          <cell r="V8606">
            <v>2743.3867397260219</v>
          </cell>
        </row>
        <row r="8607">
          <cell r="B8607">
            <v>36240</v>
          </cell>
          <cell r="C8607">
            <v>1</v>
          </cell>
          <cell r="D8607">
            <v>1</v>
          </cell>
          <cell r="Q8607">
            <v>2015</v>
          </cell>
          <cell r="R8607" t="str">
            <v>20156</v>
          </cell>
          <cell r="S8607">
            <v>42169</v>
          </cell>
          <cell r="T8607">
            <v>2535.91</v>
          </cell>
          <cell r="U8607">
            <v>2562.4776666666667</v>
          </cell>
          <cell r="V8607">
            <v>2743.3867397260219</v>
          </cell>
        </row>
        <row r="8608">
          <cell r="B8608">
            <v>36241</v>
          </cell>
          <cell r="C8608">
            <v>1</v>
          </cell>
          <cell r="D8608">
            <v>1</v>
          </cell>
          <cell r="Q8608">
            <v>2015</v>
          </cell>
          <cell r="R8608" t="str">
            <v>20156</v>
          </cell>
          <cell r="S8608">
            <v>42170</v>
          </cell>
          <cell r="T8608">
            <v>2535.91</v>
          </cell>
          <cell r="U8608">
            <v>2562.4776666666667</v>
          </cell>
          <cell r="V8608">
            <v>2743.3867397260219</v>
          </cell>
        </row>
        <row r="8609">
          <cell r="B8609">
            <v>36242</v>
          </cell>
          <cell r="C8609">
            <v>1</v>
          </cell>
          <cell r="D8609">
            <v>1</v>
          </cell>
          <cell r="Q8609">
            <v>2015</v>
          </cell>
          <cell r="R8609" t="str">
            <v>20156</v>
          </cell>
          <cell r="S8609">
            <v>42171</v>
          </cell>
          <cell r="T8609">
            <v>2535.91</v>
          </cell>
          <cell r="U8609">
            <v>2562.4776666666667</v>
          </cell>
          <cell r="V8609">
            <v>2743.3867397260219</v>
          </cell>
        </row>
        <row r="8610">
          <cell r="B8610">
            <v>36243</v>
          </cell>
          <cell r="C8610">
            <v>1</v>
          </cell>
          <cell r="D8610">
            <v>1</v>
          </cell>
          <cell r="Q8610">
            <v>2015</v>
          </cell>
          <cell r="R8610" t="str">
            <v>20156</v>
          </cell>
          <cell r="S8610">
            <v>42172</v>
          </cell>
          <cell r="T8610">
            <v>2531.7199999999998</v>
          </cell>
          <cell r="U8610">
            <v>2562.4776666666667</v>
          </cell>
          <cell r="V8610">
            <v>2743.3867397260219</v>
          </cell>
        </row>
        <row r="8611">
          <cell r="B8611">
            <v>36244</v>
          </cell>
          <cell r="C8611">
            <v>1</v>
          </cell>
          <cell r="D8611">
            <v>1</v>
          </cell>
          <cell r="Q8611">
            <v>2015</v>
          </cell>
          <cell r="R8611" t="str">
            <v>20156</v>
          </cell>
          <cell r="S8611">
            <v>42173</v>
          </cell>
          <cell r="T8611">
            <v>2550.4299999999998</v>
          </cell>
          <cell r="U8611">
            <v>2562.4776666666667</v>
          </cell>
          <cell r="V8611">
            <v>2743.3867397260219</v>
          </cell>
        </row>
        <row r="8612">
          <cell r="B8612">
            <v>36245</v>
          </cell>
          <cell r="C8612">
            <v>1</v>
          </cell>
          <cell r="D8612">
            <v>1</v>
          </cell>
          <cell r="Q8612">
            <v>2015</v>
          </cell>
          <cell r="R8612" t="str">
            <v>20156</v>
          </cell>
          <cell r="S8612">
            <v>42174</v>
          </cell>
          <cell r="T8612">
            <v>2528.85</v>
          </cell>
          <cell r="U8612">
            <v>2562.4776666666667</v>
          </cell>
          <cell r="V8612">
            <v>2743.3867397260219</v>
          </cell>
        </row>
        <row r="8613">
          <cell r="B8613">
            <v>36246</v>
          </cell>
          <cell r="C8613">
            <v>1</v>
          </cell>
          <cell r="D8613">
            <v>1</v>
          </cell>
          <cell r="Q8613">
            <v>2015</v>
          </cell>
          <cell r="R8613" t="str">
            <v>20156</v>
          </cell>
          <cell r="S8613">
            <v>42175</v>
          </cell>
          <cell r="T8613">
            <v>2548.1999999999998</v>
          </cell>
          <cell r="U8613">
            <v>2562.4776666666667</v>
          </cell>
          <cell r="V8613">
            <v>2743.3867397260219</v>
          </cell>
        </row>
        <row r="8614">
          <cell r="B8614">
            <v>36247</v>
          </cell>
          <cell r="C8614">
            <v>1</v>
          </cell>
          <cell r="D8614">
            <v>1</v>
          </cell>
          <cell r="Q8614">
            <v>2015</v>
          </cell>
          <cell r="R8614" t="str">
            <v>20156</v>
          </cell>
          <cell r="S8614">
            <v>42176</v>
          </cell>
          <cell r="T8614">
            <v>2548.1999999999998</v>
          </cell>
          <cell r="U8614">
            <v>2562.4776666666667</v>
          </cell>
          <cell r="V8614">
            <v>2743.3867397260219</v>
          </cell>
        </row>
        <row r="8615">
          <cell r="B8615">
            <v>36248</v>
          </cell>
          <cell r="C8615">
            <v>1</v>
          </cell>
          <cell r="D8615">
            <v>1</v>
          </cell>
          <cell r="Q8615">
            <v>2015</v>
          </cell>
          <cell r="R8615" t="str">
            <v>20156</v>
          </cell>
          <cell r="S8615">
            <v>42177</v>
          </cell>
          <cell r="T8615">
            <v>2548.1999999999998</v>
          </cell>
          <cell r="U8615">
            <v>2562.4776666666667</v>
          </cell>
          <cell r="V8615">
            <v>2743.3867397260219</v>
          </cell>
        </row>
        <row r="8616">
          <cell r="B8616">
            <v>36249</v>
          </cell>
          <cell r="C8616">
            <v>1</v>
          </cell>
          <cell r="D8616">
            <v>1</v>
          </cell>
          <cell r="Q8616">
            <v>2015</v>
          </cell>
          <cell r="R8616" t="str">
            <v>20156</v>
          </cell>
          <cell r="S8616">
            <v>42178</v>
          </cell>
          <cell r="T8616">
            <v>2537.6799999999998</v>
          </cell>
          <cell r="U8616">
            <v>2562.4776666666667</v>
          </cell>
          <cell r="V8616">
            <v>2743.3867397260219</v>
          </cell>
        </row>
        <row r="8617">
          <cell r="B8617">
            <v>36250</v>
          </cell>
          <cell r="C8617">
            <v>1</v>
          </cell>
          <cell r="D8617">
            <v>1</v>
          </cell>
          <cell r="Q8617">
            <v>2015</v>
          </cell>
          <cell r="R8617" t="str">
            <v>20156</v>
          </cell>
          <cell r="S8617">
            <v>42179</v>
          </cell>
          <cell r="T8617">
            <v>2550.7399999999998</v>
          </cell>
          <cell r="U8617">
            <v>2562.4776666666667</v>
          </cell>
          <cell r="V8617">
            <v>2743.3867397260219</v>
          </cell>
        </row>
        <row r="8618">
          <cell r="B8618">
            <v>36251</v>
          </cell>
          <cell r="C8618">
            <v>1</v>
          </cell>
          <cell r="D8618">
            <v>1</v>
          </cell>
          <cell r="Q8618">
            <v>2015</v>
          </cell>
          <cell r="R8618" t="str">
            <v>20156</v>
          </cell>
          <cell r="S8618">
            <v>42180</v>
          </cell>
          <cell r="T8618">
            <v>2566.66</v>
          </cell>
          <cell r="U8618">
            <v>2562.4776666666667</v>
          </cell>
          <cell r="V8618">
            <v>2743.3867397260219</v>
          </cell>
        </row>
        <row r="8619">
          <cell r="B8619">
            <v>36252</v>
          </cell>
          <cell r="C8619">
            <v>1</v>
          </cell>
          <cell r="D8619">
            <v>1</v>
          </cell>
          <cell r="Q8619">
            <v>2015</v>
          </cell>
          <cell r="R8619" t="str">
            <v>20156</v>
          </cell>
          <cell r="S8619">
            <v>42181</v>
          </cell>
          <cell r="T8619">
            <v>2556.21</v>
          </cell>
          <cell r="U8619">
            <v>2562.4776666666667</v>
          </cell>
          <cell r="V8619">
            <v>2743.3867397260219</v>
          </cell>
        </row>
        <row r="8620">
          <cell r="B8620">
            <v>36253</v>
          </cell>
          <cell r="C8620">
            <v>1</v>
          </cell>
          <cell r="D8620">
            <v>1</v>
          </cell>
          <cell r="Q8620">
            <v>2015</v>
          </cell>
          <cell r="R8620" t="str">
            <v>20156</v>
          </cell>
          <cell r="S8620">
            <v>42182</v>
          </cell>
          <cell r="T8620">
            <v>2585.11</v>
          </cell>
          <cell r="U8620">
            <v>2562.4776666666667</v>
          </cell>
          <cell r="V8620">
            <v>2743.3867397260219</v>
          </cell>
        </row>
        <row r="8621">
          <cell r="B8621">
            <v>36254</v>
          </cell>
          <cell r="C8621">
            <v>1</v>
          </cell>
          <cell r="D8621">
            <v>1</v>
          </cell>
          <cell r="Q8621">
            <v>2015</v>
          </cell>
          <cell r="R8621" t="str">
            <v>20156</v>
          </cell>
          <cell r="S8621">
            <v>42183</v>
          </cell>
          <cell r="T8621">
            <v>2585.11</v>
          </cell>
          <cell r="U8621">
            <v>2562.4776666666667</v>
          </cell>
          <cell r="V8621">
            <v>2743.3867397260219</v>
          </cell>
        </row>
        <row r="8622">
          <cell r="B8622">
            <v>36255</v>
          </cell>
          <cell r="C8622">
            <v>1</v>
          </cell>
          <cell r="D8622">
            <v>1</v>
          </cell>
          <cell r="Q8622">
            <v>2015</v>
          </cell>
          <cell r="R8622" t="str">
            <v>20156</v>
          </cell>
          <cell r="S8622">
            <v>42184</v>
          </cell>
          <cell r="T8622">
            <v>2585.11</v>
          </cell>
          <cell r="U8622">
            <v>2562.4776666666667</v>
          </cell>
          <cell r="V8622">
            <v>2743.3867397260219</v>
          </cell>
        </row>
        <row r="8623">
          <cell r="B8623">
            <v>36256</v>
          </cell>
          <cell r="C8623">
            <v>1</v>
          </cell>
          <cell r="D8623">
            <v>1</v>
          </cell>
          <cell r="Q8623">
            <v>2015</v>
          </cell>
          <cell r="R8623" t="str">
            <v>20156</v>
          </cell>
          <cell r="S8623">
            <v>42185</v>
          </cell>
          <cell r="T8623">
            <v>2585.11</v>
          </cell>
          <cell r="U8623">
            <v>2562.4776666666667</v>
          </cell>
          <cell r="V8623">
            <v>2743.3867397260219</v>
          </cell>
        </row>
        <row r="8624">
          <cell r="B8624">
            <v>36257</v>
          </cell>
          <cell r="C8624">
            <v>1</v>
          </cell>
          <cell r="D8624">
            <v>1</v>
          </cell>
          <cell r="Q8624">
            <v>2015</v>
          </cell>
          <cell r="R8624" t="str">
            <v>20157</v>
          </cell>
          <cell r="S8624">
            <v>42186</v>
          </cell>
          <cell r="T8624">
            <v>2598.6799999999998</v>
          </cell>
          <cell r="U8624">
            <v>2732.0358064516136</v>
          </cell>
          <cell r="V8624">
            <v>2743.3867397260219</v>
          </cell>
        </row>
        <row r="8625">
          <cell r="B8625">
            <v>36258</v>
          </cell>
          <cell r="C8625">
            <v>1</v>
          </cell>
          <cell r="D8625">
            <v>1</v>
          </cell>
          <cell r="Q8625">
            <v>2015</v>
          </cell>
          <cell r="R8625" t="str">
            <v>20157</v>
          </cell>
          <cell r="S8625">
            <v>42187</v>
          </cell>
          <cell r="T8625">
            <v>2626.8</v>
          </cell>
          <cell r="U8625">
            <v>2732.0358064516136</v>
          </cell>
          <cell r="V8625">
            <v>2743.3867397260219</v>
          </cell>
        </row>
        <row r="8626">
          <cell r="B8626">
            <v>36259</v>
          </cell>
          <cell r="C8626">
            <v>1</v>
          </cell>
          <cell r="D8626">
            <v>1</v>
          </cell>
          <cell r="Q8626">
            <v>2015</v>
          </cell>
          <cell r="R8626" t="str">
            <v>20157</v>
          </cell>
          <cell r="S8626">
            <v>42188</v>
          </cell>
          <cell r="T8626">
            <v>2623.91</v>
          </cell>
          <cell r="U8626">
            <v>2732.0358064516136</v>
          </cell>
          <cell r="V8626">
            <v>2743.3867397260219</v>
          </cell>
        </row>
        <row r="8627">
          <cell r="B8627">
            <v>36260</v>
          </cell>
          <cell r="C8627">
            <v>1</v>
          </cell>
          <cell r="D8627">
            <v>1</v>
          </cell>
          <cell r="Q8627">
            <v>2015</v>
          </cell>
          <cell r="R8627" t="str">
            <v>20157</v>
          </cell>
          <cell r="S8627">
            <v>42189</v>
          </cell>
          <cell r="T8627">
            <v>2642.97</v>
          </cell>
          <cell r="U8627">
            <v>2732.0358064516136</v>
          </cell>
          <cell r="V8627">
            <v>2743.3867397260219</v>
          </cell>
        </row>
        <row r="8628">
          <cell r="B8628">
            <v>36261</v>
          </cell>
          <cell r="C8628">
            <v>1</v>
          </cell>
          <cell r="D8628">
            <v>1</v>
          </cell>
          <cell r="Q8628">
            <v>2015</v>
          </cell>
          <cell r="R8628" t="str">
            <v>20157</v>
          </cell>
          <cell r="S8628">
            <v>42190</v>
          </cell>
          <cell r="T8628">
            <v>2642.97</v>
          </cell>
          <cell r="U8628">
            <v>2732.0358064516136</v>
          </cell>
          <cell r="V8628">
            <v>2743.3867397260219</v>
          </cell>
        </row>
        <row r="8629">
          <cell r="B8629">
            <v>36262</v>
          </cell>
          <cell r="C8629">
            <v>1</v>
          </cell>
          <cell r="D8629">
            <v>1</v>
          </cell>
          <cell r="Q8629">
            <v>2015</v>
          </cell>
          <cell r="R8629" t="str">
            <v>20157</v>
          </cell>
          <cell r="S8629">
            <v>42191</v>
          </cell>
          <cell r="T8629">
            <v>2642.97</v>
          </cell>
          <cell r="U8629">
            <v>2732.0358064516136</v>
          </cell>
          <cell r="V8629">
            <v>2743.3867397260219</v>
          </cell>
        </row>
        <row r="8630">
          <cell r="B8630">
            <v>36263</v>
          </cell>
          <cell r="C8630">
            <v>1</v>
          </cell>
          <cell r="D8630">
            <v>1</v>
          </cell>
          <cell r="Q8630">
            <v>2015</v>
          </cell>
          <cell r="R8630" t="str">
            <v>20157</v>
          </cell>
          <cell r="S8630">
            <v>42192</v>
          </cell>
          <cell r="T8630">
            <v>2665.41</v>
          </cell>
          <cell r="U8630">
            <v>2732.0358064516136</v>
          </cell>
          <cell r="V8630">
            <v>2743.3867397260219</v>
          </cell>
        </row>
        <row r="8631">
          <cell r="B8631">
            <v>36264</v>
          </cell>
          <cell r="C8631">
            <v>1</v>
          </cell>
          <cell r="D8631">
            <v>1</v>
          </cell>
          <cell r="Q8631">
            <v>2015</v>
          </cell>
          <cell r="R8631" t="str">
            <v>20157</v>
          </cell>
          <cell r="S8631">
            <v>42193</v>
          </cell>
          <cell r="T8631">
            <v>2690.15</v>
          </cell>
          <cell r="U8631">
            <v>2732.0358064516136</v>
          </cell>
          <cell r="V8631">
            <v>2743.3867397260219</v>
          </cell>
        </row>
        <row r="8632">
          <cell r="B8632">
            <v>36265</v>
          </cell>
          <cell r="C8632">
            <v>1</v>
          </cell>
          <cell r="D8632">
            <v>1</v>
          </cell>
          <cell r="Q8632">
            <v>2015</v>
          </cell>
          <cell r="R8632" t="str">
            <v>20157</v>
          </cell>
          <cell r="S8632">
            <v>42194</v>
          </cell>
          <cell r="T8632">
            <v>2690.79</v>
          </cell>
          <cell r="U8632">
            <v>2732.0358064516136</v>
          </cell>
          <cell r="V8632">
            <v>2743.3867397260219</v>
          </cell>
        </row>
        <row r="8633">
          <cell r="B8633">
            <v>36266</v>
          </cell>
          <cell r="C8633">
            <v>1</v>
          </cell>
          <cell r="D8633">
            <v>1</v>
          </cell>
          <cell r="Q8633">
            <v>2015</v>
          </cell>
          <cell r="R8633" t="str">
            <v>20157</v>
          </cell>
          <cell r="S8633">
            <v>42195</v>
          </cell>
          <cell r="T8633">
            <v>2670.79</v>
          </cell>
          <cell r="U8633">
            <v>2732.0358064516136</v>
          </cell>
          <cell r="V8633">
            <v>2743.3867397260219</v>
          </cell>
        </row>
        <row r="8634">
          <cell r="B8634">
            <v>36267</v>
          </cell>
          <cell r="C8634">
            <v>1</v>
          </cell>
          <cell r="D8634">
            <v>1</v>
          </cell>
          <cell r="Q8634">
            <v>2015</v>
          </cell>
          <cell r="R8634" t="str">
            <v>20157</v>
          </cell>
          <cell r="S8634">
            <v>42196</v>
          </cell>
          <cell r="T8634">
            <v>2667.37</v>
          </cell>
          <cell r="U8634">
            <v>2732.0358064516136</v>
          </cell>
          <cell r="V8634">
            <v>2743.3867397260219</v>
          </cell>
        </row>
        <row r="8635">
          <cell r="B8635">
            <v>36268</v>
          </cell>
          <cell r="C8635">
            <v>1</v>
          </cell>
          <cell r="D8635">
            <v>1</v>
          </cell>
          <cell r="Q8635">
            <v>2015</v>
          </cell>
          <cell r="R8635" t="str">
            <v>20157</v>
          </cell>
          <cell r="S8635">
            <v>42197</v>
          </cell>
          <cell r="T8635">
            <v>2667.37</v>
          </cell>
          <cell r="U8635">
            <v>2732.0358064516136</v>
          </cell>
          <cell r="V8635">
            <v>2743.3867397260219</v>
          </cell>
        </row>
        <row r="8636">
          <cell r="B8636">
            <v>36269</v>
          </cell>
          <cell r="C8636">
            <v>1</v>
          </cell>
          <cell r="D8636">
            <v>1</v>
          </cell>
          <cell r="Q8636">
            <v>2015</v>
          </cell>
          <cell r="R8636" t="str">
            <v>20157</v>
          </cell>
          <cell r="S8636">
            <v>42198</v>
          </cell>
          <cell r="T8636">
            <v>2667.37</v>
          </cell>
          <cell r="U8636">
            <v>2732.0358064516136</v>
          </cell>
          <cell r="V8636">
            <v>2743.3867397260219</v>
          </cell>
        </row>
        <row r="8637">
          <cell r="B8637">
            <v>36270</v>
          </cell>
          <cell r="C8637">
            <v>1</v>
          </cell>
          <cell r="D8637">
            <v>1</v>
          </cell>
          <cell r="Q8637">
            <v>2015</v>
          </cell>
          <cell r="R8637" t="str">
            <v>20157</v>
          </cell>
          <cell r="S8637">
            <v>42199</v>
          </cell>
          <cell r="T8637">
            <v>2693.54</v>
          </cell>
          <cell r="U8637">
            <v>2732.0358064516136</v>
          </cell>
          <cell r="V8637">
            <v>2743.3867397260219</v>
          </cell>
        </row>
        <row r="8638">
          <cell r="B8638">
            <v>36271</v>
          </cell>
          <cell r="C8638">
            <v>1</v>
          </cell>
          <cell r="D8638">
            <v>1</v>
          </cell>
          <cell r="Q8638">
            <v>2015</v>
          </cell>
          <cell r="R8638" t="str">
            <v>20157</v>
          </cell>
          <cell r="S8638">
            <v>42200</v>
          </cell>
          <cell r="T8638">
            <v>2688.2</v>
          </cell>
          <cell r="U8638">
            <v>2732.0358064516136</v>
          </cell>
          <cell r="V8638">
            <v>2743.3867397260219</v>
          </cell>
        </row>
        <row r="8639">
          <cell r="B8639">
            <v>36272</v>
          </cell>
          <cell r="C8639">
            <v>1</v>
          </cell>
          <cell r="D8639">
            <v>1</v>
          </cell>
          <cell r="Q8639">
            <v>2015</v>
          </cell>
          <cell r="R8639" t="str">
            <v>20157</v>
          </cell>
          <cell r="S8639">
            <v>42201</v>
          </cell>
          <cell r="T8639">
            <v>2713.04</v>
          </cell>
          <cell r="U8639">
            <v>2732.0358064516136</v>
          </cell>
          <cell r="V8639">
            <v>2743.3867397260219</v>
          </cell>
        </row>
        <row r="8640">
          <cell r="B8640">
            <v>36273</v>
          </cell>
          <cell r="C8640">
            <v>1</v>
          </cell>
          <cell r="D8640">
            <v>1</v>
          </cell>
          <cell r="Q8640">
            <v>2015</v>
          </cell>
          <cell r="R8640" t="str">
            <v>20157</v>
          </cell>
          <cell r="S8640">
            <v>42202</v>
          </cell>
          <cell r="T8640">
            <v>2727.23</v>
          </cell>
          <cell r="U8640">
            <v>2732.0358064516136</v>
          </cell>
          <cell r="V8640">
            <v>2743.3867397260219</v>
          </cell>
        </row>
        <row r="8641">
          <cell r="B8641">
            <v>36274</v>
          </cell>
          <cell r="C8641">
            <v>1</v>
          </cell>
          <cell r="D8641">
            <v>1</v>
          </cell>
          <cell r="Q8641">
            <v>2015</v>
          </cell>
          <cell r="R8641" t="str">
            <v>20157</v>
          </cell>
          <cell r="S8641">
            <v>42203</v>
          </cell>
          <cell r="T8641">
            <v>2751.88</v>
          </cell>
          <cell r="U8641">
            <v>2732.0358064516136</v>
          </cell>
          <cell r="V8641">
            <v>2743.3867397260219</v>
          </cell>
        </row>
        <row r="8642">
          <cell r="B8642">
            <v>36275</v>
          </cell>
          <cell r="C8642">
            <v>1</v>
          </cell>
          <cell r="D8642">
            <v>1</v>
          </cell>
          <cell r="Q8642">
            <v>2015</v>
          </cell>
          <cell r="R8642" t="str">
            <v>20157</v>
          </cell>
          <cell r="S8642">
            <v>42204</v>
          </cell>
          <cell r="T8642">
            <v>2751.88</v>
          </cell>
          <cell r="U8642">
            <v>2732.0358064516136</v>
          </cell>
          <cell r="V8642">
            <v>2743.3867397260219</v>
          </cell>
        </row>
        <row r="8643">
          <cell r="B8643">
            <v>36276</v>
          </cell>
          <cell r="C8643">
            <v>1</v>
          </cell>
          <cell r="D8643">
            <v>1</v>
          </cell>
          <cell r="Q8643">
            <v>2015</v>
          </cell>
          <cell r="R8643" t="str">
            <v>20157</v>
          </cell>
          <cell r="S8643">
            <v>42205</v>
          </cell>
          <cell r="T8643">
            <v>2751.88</v>
          </cell>
          <cell r="U8643">
            <v>2732.0358064516136</v>
          </cell>
          <cell r="V8643">
            <v>2743.3867397260219</v>
          </cell>
        </row>
        <row r="8644">
          <cell r="B8644">
            <v>36277</v>
          </cell>
          <cell r="C8644">
            <v>1</v>
          </cell>
          <cell r="D8644">
            <v>1</v>
          </cell>
          <cell r="Q8644">
            <v>2015</v>
          </cell>
          <cell r="R8644" t="str">
            <v>20157</v>
          </cell>
          <cell r="S8644">
            <v>42206</v>
          </cell>
          <cell r="T8644">
            <v>2751.88</v>
          </cell>
          <cell r="U8644">
            <v>2732.0358064516136</v>
          </cell>
          <cell r="V8644">
            <v>2743.3867397260219</v>
          </cell>
        </row>
        <row r="8645">
          <cell r="B8645">
            <v>36278</v>
          </cell>
          <cell r="C8645">
            <v>1</v>
          </cell>
          <cell r="D8645">
            <v>1</v>
          </cell>
          <cell r="Q8645">
            <v>2015</v>
          </cell>
          <cell r="R8645" t="str">
            <v>20157</v>
          </cell>
          <cell r="S8645">
            <v>42207</v>
          </cell>
          <cell r="T8645">
            <v>2765.1</v>
          </cell>
          <cell r="U8645">
            <v>2732.0358064516136</v>
          </cell>
          <cell r="V8645">
            <v>2743.3867397260219</v>
          </cell>
        </row>
        <row r="8646">
          <cell r="B8646">
            <v>36279</v>
          </cell>
          <cell r="C8646">
            <v>1</v>
          </cell>
          <cell r="D8646">
            <v>1</v>
          </cell>
          <cell r="Q8646">
            <v>2015</v>
          </cell>
          <cell r="R8646" t="str">
            <v>20157</v>
          </cell>
          <cell r="S8646">
            <v>42208</v>
          </cell>
          <cell r="T8646">
            <v>2790.26</v>
          </cell>
          <cell r="U8646">
            <v>2732.0358064516136</v>
          </cell>
          <cell r="V8646">
            <v>2743.3867397260219</v>
          </cell>
        </row>
        <row r="8647">
          <cell r="B8647">
            <v>36280</v>
          </cell>
          <cell r="C8647">
            <v>1</v>
          </cell>
          <cell r="D8647">
            <v>1</v>
          </cell>
          <cell r="Q8647">
            <v>2015</v>
          </cell>
          <cell r="R8647" t="str">
            <v>20157</v>
          </cell>
          <cell r="S8647">
            <v>42209</v>
          </cell>
          <cell r="T8647">
            <v>2807.36</v>
          </cell>
          <cell r="U8647">
            <v>2732.0358064516136</v>
          </cell>
          <cell r="V8647">
            <v>2743.3867397260219</v>
          </cell>
        </row>
        <row r="8648">
          <cell r="B8648">
            <v>36281</v>
          </cell>
          <cell r="C8648">
            <v>1</v>
          </cell>
          <cell r="D8648">
            <v>1</v>
          </cell>
          <cell r="Q8648">
            <v>2015</v>
          </cell>
          <cell r="R8648" t="str">
            <v>20157</v>
          </cell>
          <cell r="S8648">
            <v>42210</v>
          </cell>
          <cell r="T8648">
            <v>2857.46</v>
          </cell>
          <cell r="U8648">
            <v>2732.0358064516136</v>
          </cell>
          <cell r="V8648">
            <v>2743.3867397260219</v>
          </cell>
        </row>
        <row r="8649">
          <cell r="B8649">
            <v>36282</v>
          </cell>
          <cell r="C8649">
            <v>1</v>
          </cell>
          <cell r="D8649">
            <v>1</v>
          </cell>
          <cell r="Q8649">
            <v>2015</v>
          </cell>
          <cell r="R8649" t="str">
            <v>20157</v>
          </cell>
          <cell r="S8649">
            <v>42211</v>
          </cell>
          <cell r="T8649">
            <v>2857.46</v>
          </cell>
          <cell r="U8649">
            <v>2732.0358064516136</v>
          </cell>
          <cell r="V8649">
            <v>2743.3867397260219</v>
          </cell>
        </row>
        <row r="8650">
          <cell r="B8650">
            <v>36283</v>
          </cell>
          <cell r="C8650">
            <v>1</v>
          </cell>
          <cell r="D8650">
            <v>1</v>
          </cell>
          <cell r="Q8650">
            <v>2015</v>
          </cell>
          <cell r="R8650" t="str">
            <v>20157</v>
          </cell>
          <cell r="S8650">
            <v>42212</v>
          </cell>
          <cell r="T8650">
            <v>2857.46</v>
          </cell>
          <cell r="U8650">
            <v>2732.0358064516136</v>
          </cell>
          <cell r="V8650">
            <v>2743.3867397260219</v>
          </cell>
        </row>
        <row r="8651">
          <cell r="B8651">
            <v>36284</v>
          </cell>
          <cell r="C8651">
            <v>1</v>
          </cell>
          <cell r="D8651">
            <v>1</v>
          </cell>
          <cell r="Q8651">
            <v>2015</v>
          </cell>
          <cell r="R8651" t="str">
            <v>20157</v>
          </cell>
          <cell r="S8651">
            <v>42213</v>
          </cell>
          <cell r="T8651">
            <v>2854.13</v>
          </cell>
          <cell r="U8651">
            <v>2732.0358064516136</v>
          </cell>
          <cell r="V8651">
            <v>2743.3867397260219</v>
          </cell>
        </row>
        <row r="8652">
          <cell r="B8652">
            <v>36285</v>
          </cell>
          <cell r="C8652">
            <v>1</v>
          </cell>
          <cell r="D8652">
            <v>1</v>
          </cell>
          <cell r="Q8652">
            <v>2015</v>
          </cell>
          <cell r="R8652" t="str">
            <v>20157</v>
          </cell>
          <cell r="S8652">
            <v>42214</v>
          </cell>
          <cell r="T8652">
            <v>2855.44</v>
          </cell>
          <cell r="U8652">
            <v>2732.0358064516136</v>
          </cell>
          <cell r="V8652">
            <v>2743.3867397260219</v>
          </cell>
        </row>
        <row r="8653">
          <cell r="B8653">
            <v>36286</v>
          </cell>
          <cell r="C8653">
            <v>1</v>
          </cell>
          <cell r="D8653">
            <v>1</v>
          </cell>
          <cell r="Q8653">
            <v>2015</v>
          </cell>
          <cell r="R8653" t="str">
            <v>20157</v>
          </cell>
          <cell r="S8653">
            <v>42215</v>
          </cell>
          <cell r="T8653">
            <v>2855.32</v>
          </cell>
          <cell r="U8653">
            <v>2732.0358064516136</v>
          </cell>
          <cell r="V8653">
            <v>2743.3867397260219</v>
          </cell>
        </row>
        <row r="8654">
          <cell r="B8654">
            <v>36287</v>
          </cell>
          <cell r="C8654">
            <v>1</v>
          </cell>
          <cell r="D8654">
            <v>1</v>
          </cell>
          <cell r="Q8654">
            <v>2015</v>
          </cell>
          <cell r="R8654" t="str">
            <v>20157</v>
          </cell>
          <cell r="S8654">
            <v>42216</v>
          </cell>
          <cell r="T8654">
            <v>2866.04</v>
          </cell>
          <cell r="U8654">
            <v>2732.0358064516136</v>
          </cell>
          <cell r="V8654">
            <v>2743.3867397260219</v>
          </cell>
        </row>
        <row r="8655">
          <cell r="B8655">
            <v>36288</v>
          </cell>
          <cell r="C8655">
            <v>1</v>
          </cell>
          <cell r="D8655">
            <v>1</v>
          </cell>
          <cell r="Q8655">
            <v>2015</v>
          </cell>
          <cell r="R8655" t="str">
            <v>20158</v>
          </cell>
          <cell r="S8655">
            <v>42217</v>
          </cell>
          <cell r="T8655">
            <v>2862.51</v>
          </cell>
          <cell r="U8655">
            <v>3012.5874193548398</v>
          </cell>
          <cell r="V8655">
            <v>2743.3867397260219</v>
          </cell>
        </row>
        <row r="8656">
          <cell r="B8656">
            <v>36289</v>
          </cell>
          <cell r="C8656">
            <v>1</v>
          </cell>
          <cell r="D8656">
            <v>1</v>
          </cell>
          <cell r="Q8656">
            <v>2015</v>
          </cell>
          <cell r="R8656" t="str">
            <v>20158</v>
          </cell>
          <cell r="S8656">
            <v>42218</v>
          </cell>
          <cell r="T8656">
            <v>2862.51</v>
          </cell>
          <cell r="U8656">
            <v>3012.5874193548398</v>
          </cell>
          <cell r="V8656">
            <v>2743.3867397260219</v>
          </cell>
        </row>
        <row r="8657">
          <cell r="B8657">
            <v>36290</v>
          </cell>
          <cell r="C8657">
            <v>1</v>
          </cell>
          <cell r="D8657">
            <v>1</v>
          </cell>
          <cell r="Q8657">
            <v>2015</v>
          </cell>
          <cell r="R8657" t="str">
            <v>20158</v>
          </cell>
          <cell r="S8657">
            <v>42219</v>
          </cell>
          <cell r="T8657">
            <v>2862.51</v>
          </cell>
          <cell r="U8657">
            <v>3012.5874193548398</v>
          </cell>
          <cell r="V8657">
            <v>2743.3867397260219</v>
          </cell>
        </row>
        <row r="8658">
          <cell r="B8658">
            <v>36291</v>
          </cell>
          <cell r="C8658">
            <v>1</v>
          </cell>
          <cell r="D8658">
            <v>1</v>
          </cell>
          <cell r="Q8658">
            <v>2015</v>
          </cell>
          <cell r="R8658" t="str">
            <v>20158</v>
          </cell>
          <cell r="S8658">
            <v>42220</v>
          </cell>
          <cell r="T8658">
            <v>2902.98</v>
          </cell>
          <cell r="U8658">
            <v>3012.5874193548398</v>
          </cell>
          <cell r="V8658">
            <v>2743.3867397260219</v>
          </cell>
        </row>
        <row r="8659">
          <cell r="B8659">
            <v>36292</v>
          </cell>
          <cell r="C8659">
            <v>1</v>
          </cell>
          <cell r="D8659">
            <v>1</v>
          </cell>
          <cell r="Q8659">
            <v>2015</v>
          </cell>
          <cell r="R8659" t="str">
            <v>20158</v>
          </cell>
          <cell r="S8659">
            <v>42221</v>
          </cell>
          <cell r="T8659">
            <v>2906.95</v>
          </cell>
          <cell r="U8659">
            <v>3012.5874193548398</v>
          </cell>
          <cell r="V8659">
            <v>2743.3867397260219</v>
          </cell>
        </row>
        <row r="8660">
          <cell r="B8660">
            <v>36293</v>
          </cell>
          <cell r="C8660">
            <v>1</v>
          </cell>
          <cell r="D8660">
            <v>1</v>
          </cell>
          <cell r="Q8660">
            <v>2015</v>
          </cell>
          <cell r="R8660" t="str">
            <v>20158</v>
          </cell>
          <cell r="S8660">
            <v>42222</v>
          </cell>
          <cell r="T8660">
            <v>2945.97</v>
          </cell>
          <cell r="U8660">
            <v>3012.5874193548398</v>
          </cell>
          <cell r="V8660">
            <v>2743.3867397260219</v>
          </cell>
        </row>
        <row r="8661">
          <cell r="B8661">
            <v>36294</v>
          </cell>
          <cell r="C8661">
            <v>1</v>
          </cell>
          <cell r="D8661">
            <v>1</v>
          </cell>
          <cell r="Q8661">
            <v>2015</v>
          </cell>
          <cell r="R8661" t="str">
            <v>20158</v>
          </cell>
          <cell r="S8661">
            <v>42223</v>
          </cell>
          <cell r="T8661">
            <v>2955.31</v>
          </cell>
          <cell r="U8661">
            <v>3012.5874193548398</v>
          </cell>
          <cell r="V8661">
            <v>2743.3867397260219</v>
          </cell>
        </row>
        <row r="8662">
          <cell r="B8662">
            <v>36295</v>
          </cell>
          <cell r="C8662">
            <v>1</v>
          </cell>
          <cell r="D8662">
            <v>1</v>
          </cell>
          <cell r="Q8662">
            <v>2015</v>
          </cell>
          <cell r="R8662" t="str">
            <v>20158</v>
          </cell>
          <cell r="S8662">
            <v>42224</v>
          </cell>
          <cell r="T8662">
            <v>2955.31</v>
          </cell>
          <cell r="U8662">
            <v>3012.5874193548398</v>
          </cell>
          <cell r="V8662">
            <v>2743.3867397260219</v>
          </cell>
        </row>
        <row r="8663">
          <cell r="B8663">
            <v>36296</v>
          </cell>
          <cell r="C8663">
            <v>1</v>
          </cell>
          <cell r="D8663">
            <v>1</v>
          </cell>
          <cell r="Q8663">
            <v>2015</v>
          </cell>
          <cell r="R8663" t="str">
            <v>20158</v>
          </cell>
          <cell r="S8663">
            <v>42225</v>
          </cell>
          <cell r="T8663">
            <v>2955.31</v>
          </cell>
          <cell r="U8663">
            <v>3012.5874193548398</v>
          </cell>
          <cell r="V8663">
            <v>2743.3867397260219</v>
          </cell>
        </row>
        <row r="8664">
          <cell r="B8664">
            <v>36297</v>
          </cell>
          <cell r="C8664">
            <v>1</v>
          </cell>
          <cell r="D8664">
            <v>1</v>
          </cell>
          <cell r="Q8664">
            <v>2015</v>
          </cell>
          <cell r="R8664" t="str">
            <v>20158</v>
          </cell>
          <cell r="S8664">
            <v>42226</v>
          </cell>
          <cell r="T8664">
            <v>2955.31</v>
          </cell>
          <cell r="U8664">
            <v>3012.5874193548398</v>
          </cell>
          <cell r="V8664">
            <v>2743.3867397260219</v>
          </cell>
        </row>
        <row r="8665">
          <cell r="B8665">
            <v>36298</v>
          </cell>
          <cell r="C8665">
            <v>1</v>
          </cell>
          <cell r="D8665">
            <v>1</v>
          </cell>
          <cell r="Q8665">
            <v>2015</v>
          </cell>
          <cell r="R8665" t="str">
            <v>20158</v>
          </cell>
          <cell r="S8665">
            <v>42227</v>
          </cell>
          <cell r="T8665">
            <v>2913.45</v>
          </cell>
          <cell r="U8665">
            <v>3012.5874193548398</v>
          </cell>
          <cell r="V8665">
            <v>2743.3867397260219</v>
          </cell>
        </row>
        <row r="8666">
          <cell r="B8666">
            <v>36299</v>
          </cell>
          <cell r="C8666">
            <v>1</v>
          </cell>
          <cell r="D8666">
            <v>1</v>
          </cell>
          <cell r="Q8666">
            <v>2015</v>
          </cell>
          <cell r="R8666" t="str">
            <v>20158</v>
          </cell>
          <cell r="S8666">
            <v>42228</v>
          </cell>
          <cell r="T8666">
            <v>2943.97</v>
          </cell>
          <cell r="U8666">
            <v>3012.5874193548398</v>
          </cell>
          <cell r="V8666">
            <v>2743.3867397260219</v>
          </cell>
        </row>
        <row r="8667">
          <cell r="B8667">
            <v>36300</v>
          </cell>
          <cell r="C8667">
            <v>1</v>
          </cell>
          <cell r="D8667">
            <v>1</v>
          </cell>
          <cell r="Q8667">
            <v>2015</v>
          </cell>
          <cell r="R8667" t="str">
            <v>20158</v>
          </cell>
          <cell r="S8667">
            <v>42229</v>
          </cell>
          <cell r="T8667">
            <v>2937.63</v>
          </cell>
          <cell r="U8667">
            <v>3012.5874193548398</v>
          </cell>
          <cell r="V8667">
            <v>2743.3867397260219</v>
          </cell>
        </row>
        <row r="8668">
          <cell r="B8668">
            <v>36301</v>
          </cell>
          <cell r="C8668">
            <v>1</v>
          </cell>
          <cell r="D8668">
            <v>1</v>
          </cell>
          <cell r="Q8668">
            <v>2015</v>
          </cell>
          <cell r="R8668" t="str">
            <v>20158</v>
          </cell>
          <cell r="S8668">
            <v>42230</v>
          </cell>
          <cell r="T8668">
            <v>2966.12</v>
          </cell>
          <cell r="U8668">
            <v>3012.5874193548398</v>
          </cell>
          <cell r="V8668">
            <v>2743.3867397260219</v>
          </cell>
        </row>
        <row r="8669">
          <cell r="B8669">
            <v>36302</v>
          </cell>
          <cell r="C8669">
            <v>1</v>
          </cell>
          <cell r="D8669">
            <v>1</v>
          </cell>
          <cell r="Q8669">
            <v>2015</v>
          </cell>
          <cell r="R8669" t="str">
            <v>20158</v>
          </cell>
          <cell r="S8669">
            <v>42231</v>
          </cell>
          <cell r="T8669">
            <v>2983.12</v>
          </cell>
          <cell r="U8669">
            <v>3012.5874193548398</v>
          </cell>
          <cell r="V8669">
            <v>2743.3867397260219</v>
          </cell>
        </row>
        <row r="8670">
          <cell r="B8670">
            <v>36303</v>
          </cell>
          <cell r="C8670">
            <v>1</v>
          </cell>
          <cell r="D8670">
            <v>1</v>
          </cell>
          <cell r="Q8670">
            <v>2015</v>
          </cell>
          <cell r="R8670" t="str">
            <v>20158</v>
          </cell>
          <cell r="S8670">
            <v>42232</v>
          </cell>
          <cell r="T8670">
            <v>2983.12</v>
          </cell>
          <cell r="U8670">
            <v>3012.5874193548398</v>
          </cell>
          <cell r="V8670">
            <v>2743.3867397260219</v>
          </cell>
        </row>
        <row r="8671">
          <cell r="B8671">
            <v>36304</v>
          </cell>
          <cell r="C8671">
            <v>1</v>
          </cell>
          <cell r="D8671">
            <v>1</v>
          </cell>
          <cell r="Q8671">
            <v>2015</v>
          </cell>
          <cell r="R8671" t="str">
            <v>20158</v>
          </cell>
          <cell r="S8671">
            <v>42233</v>
          </cell>
          <cell r="T8671">
            <v>2983.12</v>
          </cell>
          <cell r="U8671">
            <v>3012.5874193548398</v>
          </cell>
          <cell r="V8671">
            <v>2743.3867397260219</v>
          </cell>
        </row>
        <row r="8672">
          <cell r="B8672">
            <v>36305</v>
          </cell>
          <cell r="C8672">
            <v>1</v>
          </cell>
          <cell r="D8672">
            <v>1</v>
          </cell>
          <cell r="Q8672">
            <v>2015</v>
          </cell>
          <cell r="R8672" t="str">
            <v>20158</v>
          </cell>
          <cell r="S8672">
            <v>42234</v>
          </cell>
          <cell r="T8672">
            <v>2983.12</v>
          </cell>
          <cell r="U8672">
            <v>3012.5874193548398</v>
          </cell>
          <cell r="V8672">
            <v>2743.3867397260219</v>
          </cell>
        </row>
        <row r="8673">
          <cell r="B8673">
            <v>36306</v>
          </cell>
          <cell r="C8673">
            <v>1</v>
          </cell>
          <cell r="D8673">
            <v>1</v>
          </cell>
          <cell r="Q8673">
            <v>2015</v>
          </cell>
          <cell r="R8673" t="str">
            <v>20158</v>
          </cell>
          <cell r="S8673">
            <v>42235</v>
          </cell>
          <cell r="T8673">
            <v>3003.35</v>
          </cell>
          <cell r="U8673">
            <v>3012.5874193548398</v>
          </cell>
          <cell r="V8673">
            <v>2743.3867397260219</v>
          </cell>
        </row>
        <row r="8674">
          <cell r="B8674">
            <v>36307</v>
          </cell>
          <cell r="C8674">
            <v>1</v>
          </cell>
          <cell r="D8674">
            <v>1</v>
          </cell>
          <cell r="Q8674">
            <v>2015</v>
          </cell>
          <cell r="R8674" t="str">
            <v>20158</v>
          </cell>
          <cell r="S8674">
            <v>42236</v>
          </cell>
          <cell r="T8674">
            <v>3027.2</v>
          </cell>
          <cell r="U8674">
            <v>3012.5874193548398</v>
          </cell>
          <cell r="V8674">
            <v>2743.3867397260219</v>
          </cell>
        </row>
        <row r="8675">
          <cell r="B8675">
            <v>36308</v>
          </cell>
          <cell r="C8675">
            <v>1</v>
          </cell>
          <cell r="D8675">
            <v>1</v>
          </cell>
          <cell r="Q8675">
            <v>2015</v>
          </cell>
          <cell r="R8675" t="str">
            <v>20158</v>
          </cell>
          <cell r="S8675">
            <v>42237</v>
          </cell>
          <cell r="T8675">
            <v>3053.65</v>
          </cell>
          <cell r="U8675">
            <v>3012.5874193548398</v>
          </cell>
          <cell r="V8675">
            <v>2743.3867397260219</v>
          </cell>
        </row>
        <row r="8676">
          <cell r="B8676">
            <v>36309</v>
          </cell>
          <cell r="C8676">
            <v>1</v>
          </cell>
          <cell r="D8676">
            <v>1</v>
          </cell>
          <cell r="Q8676">
            <v>2015</v>
          </cell>
          <cell r="R8676" t="str">
            <v>20158</v>
          </cell>
          <cell r="S8676">
            <v>42238</v>
          </cell>
          <cell r="T8676">
            <v>3102.6</v>
          </cell>
          <cell r="U8676">
            <v>3012.5874193548398</v>
          </cell>
          <cell r="V8676">
            <v>2743.3867397260219</v>
          </cell>
        </row>
        <row r="8677">
          <cell r="B8677">
            <v>36310</v>
          </cell>
          <cell r="C8677">
            <v>1</v>
          </cell>
          <cell r="D8677">
            <v>1</v>
          </cell>
          <cell r="Q8677">
            <v>2015</v>
          </cell>
          <cell r="R8677" t="str">
            <v>20158</v>
          </cell>
          <cell r="S8677">
            <v>42239</v>
          </cell>
          <cell r="T8677">
            <v>3102.6</v>
          </cell>
          <cell r="U8677">
            <v>3012.5874193548398</v>
          </cell>
          <cell r="V8677">
            <v>2743.3867397260219</v>
          </cell>
        </row>
        <row r="8678">
          <cell r="B8678">
            <v>36311</v>
          </cell>
          <cell r="C8678">
            <v>1</v>
          </cell>
          <cell r="D8678">
            <v>1</v>
          </cell>
          <cell r="Q8678">
            <v>2015</v>
          </cell>
          <cell r="R8678" t="str">
            <v>20158</v>
          </cell>
          <cell r="S8678">
            <v>42240</v>
          </cell>
          <cell r="T8678">
            <v>3102.6</v>
          </cell>
          <cell r="U8678">
            <v>3012.5874193548398</v>
          </cell>
          <cell r="V8678">
            <v>2743.3867397260219</v>
          </cell>
        </row>
        <row r="8679">
          <cell r="B8679">
            <v>36312</v>
          </cell>
          <cell r="C8679">
            <v>1</v>
          </cell>
          <cell r="D8679">
            <v>1</v>
          </cell>
          <cell r="Q8679">
            <v>2015</v>
          </cell>
          <cell r="R8679" t="str">
            <v>20158</v>
          </cell>
          <cell r="S8679">
            <v>42241</v>
          </cell>
          <cell r="T8679">
            <v>3208.37</v>
          </cell>
          <cell r="U8679">
            <v>3012.5874193548398</v>
          </cell>
          <cell r="V8679">
            <v>2743.3867397260219</v>
          </cell>
        </row>
        <row r="8680">
          <cell r="B8680">
            <v>36313</v>
          </cell>
          <cell r="C8680">
            <v>1</v>
          </cell>
          <cell r="D8680">
            <v>1</v>
          </cell>
          <cell r="Q8680">
            <v>2015</v>
          </cell>
          <cell r="R8680" t="str">
            <v>20158</v>
          </cell>
          <cell r="S8680">
            <v>42242</v>
          </cell>
          <cell r="T8680">
            <v>3194.24</v>
          </cell>
          <cell r="U8680">
            <v>3012.5874193548398</v>
          </cell>
          <cell r="V8680">
            <v>2743.3867397260219</v>
          </cell>
        </row>
        <row r="8681">
          <cell r="B8681">
            <v>36314</v>
          </cell>
          <cell r="C8681">
            <v>1</v>
          </cell>
          <cell r="D8681">
            <v>1</v>
          </cell>
          <cell r="Q8681">
            <v>2015</v>
          </cell>
          <cell r="R8681" t="str">
            <v>20158</v>
          </cell>
          <cell r="S8681">
            <v>42243</v>
          </cell>
          <cell r="T8681">
            <v>3238.51</v>
          </cell>
          <cell r="U8681">
            <v>3012.5874193548398</v>
          </cell>
          <cell r="V8681">
            <v>2743.3867397260219</v>
          </cell>
        </row>
        <row r="8682">
          <cell r="B8682">
            <v>36315</v>
          </cell>
          <cell r="C8682">
            <v>1</v>
          </cell>
          <cell r="D8682">
            <v>1</v>
          </cell>
          <cell r="Q8682">
            <v>2015</v>
          </cell>
          <cell r="R8682" t="str">
            <v>20158</v>
          </cell>
          <cell r="S8682">
            <v>42244</v>
          </cell>
          <cell r="T8682">
            <v>3195.47</v>
          </cell>
          <cell r="U8682">
            <v>3012.5874193548398</v>
          </cell>
          <cell r="V8682">
            <v>2743.3867397260219</v>
          </cell>
        </row>
        <row r="8683">
          <cell r="B8683">
            <v>36316</v>
          </cell>
          <cell r="C8683">
            <v>1</v>
          </cell>
          <cell r="D8683">
            <v>1</v>
          </cell>
          <cell r="Q8683">
            <v>2015</v>
          </cell>
          <cell r="R8683" t="str">
            <v>20158</v>
          </cell>
          <cell r="S8683">
            <v>42245</v>
          </cell>
          <cell r="T8683">
            <v>3101.1</v>
          </cell>
          <cell r="U8683">
            <v>3012.5874193548398</v>
          </cell>
          <cell r="V8683">
            <v>2743.3867397260219</v>
          </cell>
        </row>
        <row r="8684">
          <cell r="B8684">
            <v>36317</v>
          </cell>
          <cell r="C8684">
            <v>1</v>
          </cell>
          <cell r="D8684">
            <v>1</v>
          </cell>
          <cell r="Q8684">
            <v>2015</v>
          </cell>
          <cell r="R8684" t="str">
            <v>20158</v>
          </cell>
          <cell r="S8684">
            <v>42246</v>
          </cell>
          <cell r="T8684">
            <v>3101.1</v>
          </cell>
          <cell r="U8684">
            <v>3012.5874193548398</v>
          </cell>
          <cell r="V8684">
            <v>2743.3867397260219</v>
          </cell>
        </row>
        <row r="8685">
          <cell r="B8685">
            <v>36318</v>
          </cell>
          <cell r="C8685">
            <v>1</v>
          </cell>
          <cell r="D8685">
            <v>1</v>
          </cell>
          <cell r="Q8685">
            <v>2015</v>
          </cell>
          <cell r="R8685" t="str">
            <v>20158</v>
          </cell>
          <cell r="S8685">
            <v>42247</v>
          </cell>
          <cell r="T8685">
            <v>3101.1</v>
          </cell>
          <cell r="U8685">
            <v>3012.5874193548398</v>
          </cell>
          <cell r="V8685">
            <v>2743.3867397260219</v>
          </cell>
        </row>
        <row r="8686">
          <cell r="B8686">
            <v>36319</v>
          </cell>
          <cell r="C8686">
            <v>1</v>
          </cell>
          <cell r="D8686">
            <v>1</v>
          </cell>
          <cell r="Q8686">
            <v>2015</v>
          </cell>
          <cell r="R8686" t="str">
            <v>20159</v>
          </cell>
          <cell r="S8686">
            <v>42248</v>
          </cell>
          <cell r="T8686">
            <v>3079.97</v>
          </cell>
          <cell r="U8686">
            <v>3066.4080000000004</v>
          </cell>
          <cell r="V8686">
            <v>2743.3867397260219</v>
          </cell>
        </row>
        <row r="8687">
          <cell r="B8687">
            <v>36320</v>
          </cell>
          <cell r="C8687">
            <v>1</v>
          </cell>
          <cell r="D8687">
            <v>1</v>
          </cell>
          <cell r="Q8687">
            <v>2015</v>
          </cell>
          <cell r="R8687" t="str">
            <v>20159</v>
          </cell>
          <cell r="S8687">
            <v>42249</v>
          </cell>
          <cell r="T8687">
            <v>3093.64</v>
          </cell>
          <cell r="U8687">
            <v>3066.4080000000004</v>
          </cell>
          <cell r="V8687">
            <v>2743.3867397260219</v>
          </cell>
        </row>
        <row r="8688">
          <cell r="B8688">
            <v>36321</v>
          </cell>
          <cell r="C8688">
            <v>1</v>
          </cell>
          <cell r="D8688">
            <v>1</v>
          </cell>
          <cell r="Q8688">
            <v>2015</v>
          </cell>
          <cell r="R8688" t="str">
            <v>20159</v>
          </cell>
          <cell r="S8688">
            <v>42250</v>
          </cell>
          <cell r="T8688">
            <v>3142.34</v>
          </cell>
          <cell r="U8688">
            <v>3066.4080000000004</v>
          </cell>
          <cell r="V8688">
            <v>2743.3867397260219</v>
          </cell>
        </row>
        <row r="8689">
          <cell r="B8689">
            <v>36322</v>
          </cell>
          <cell r="C8689">
            <v>1</v>
          </cell>
          <cell r="D8689">
            <v>1</v>
          </cell>
          <cell r="Q8689">
            <v>2015</v>
          </cell>
          <cell r="R8689" t="str">
            <v>20159</v>
          </cell>
          <cell r="S8689">
            <v>42251</v>
          </cell>
          <cell r="T8689">
            <v>3119.93</v>
          </cell>
          <cell r="U8689">
            <v>3066.4080000000004</v>
          </cell>
          <cell r="V8689">
            <v>2743.3867397260219</v>
          </cell>
        </row>
        <row r="8690">
          <cell r="B8690">
            <v>36323</v>
          </cell>
          <cell r="C8690">
            <v>1</v>
          </cell>
          <cell r="D8690">
            <v>1</v>
          </cell>
          <cell r="Q8690">
            <v>2015</v>
          </cell>
          <cell r="R8690" t="str">
            <v>20159</v>
          </cell>
          <cell r="S8690">
            <v>42252</v>
          </cell>
          <cell r="T8690">
            <v>3113.55</v>
          </cell>
          <cell r="U8690">
            <v>3066.4080000000004</v>
          </cell>
          <cell r="V8690">
            <v>2743.3867397260219</v>
          </cell>
        </row>
        <row r="8691">
          <cell r="B8691">
            <v>36324</v>
          </cell>
          <cell r="C8691">
            <v>1</v>
          </cell>
          <cell r="D8691">
            <v>1</v>
          </cell>
          <cell r="Q8691">
            <v>2015</v>
          </cell>
          <cell r="R8691" t="str">
            <v>20159</v>
          </cell>
          <cell r="S8691">
            <v>42253</v>
          </cell>
          <cell r="T8691">
            <v>3113.55</v>
          </cell>
          <cell r="U8691">
            <v>3066.4080000000004</v>
          </cell>
          <cell r="V8691">
            <v>2743.3867397260219</v>
          </cell>
        </row>
        <row r="8692">
          <cell r="B8692">
            <v>36325</v>
          </cell>
          <cell r="C8692">
            <v>1</v>
          </cell>
          <cell r="D8692">
            <v>1</v>
          </cell>
          <cell r="Q8692">
            <v>2015</v>
          </cell>
          <cell r="R8692" t="str">
            <v>20159</v>
          </cell>
          <cell r="S8692">
            <v>42254</v>
          </cell>
          <cell r="T8692">
            <v>3113.55</v>
          </cell>
          <cell r="U8692">
            <v>3066.4080000000004</v>
          </cell>
          <cell r="V8692">
            <v>2743.3867397260219</v>
          </cell>
        </row>
        <row r="8693">
          <cell r="B8693">
            <v>36326</v>
          </cell>
          <cell r="C8693">
            <v>1</v>
          </cell>
          <cell r="D8693">
            <v>1</v>
          </cell>
          <cell r="Q8693">
            <v>2015</v>
          </cell>
          <cell r="R8693" t="str">
            <v>20159</v>
          </cell>
          <cell r="S8693">
            <v>42255</v>
          </cell>
          <cell r="T8693">
            <v>3113.55</v>
          </cell>
          <cell r="U8693">
            <v>3066.4080000000004</v>
          </cell>
          <cell r="V8693">
            <v>2743.3867397260219</v>
          </cell>
        </row>
        <row r="8694">
          <cell r="B8694">
            <v>36327</v>
          </cell>
          <cell r="C8694">
            <v>1</v>
          </cell>
          <cell r="D8694">
            <v>1</v>
          </cell>
          <cell r="Q8694">
            <v>2015</v>
          </cell>
          <cell r="R8694" t="str">
            <v>20159</v>
          </cell>
          <cell r="S8694">
            <v>42256</v>
          </cell>
          <cell r="T8694">
            <v>3138.46</v>
          </cell>
          <cell r="U8694">
            <v>3066.4080000000004</v>
          </cell>
          <cell r="V8694">
            <v>2743.3867397260219</v>
          </cell>
        </row>
        <row r="8695">
          <cell r="B8695">
            <v>36328</v>
          </cell>
          <cell r="C8695">
            <v>1</v>
          </cell>
          <cell r="D8695">
            <v>1</v>
          </cell>
          <cell r="Q8695">
            <v>2015</v>
          </cell>
          <cell r="R8695" t="str">
            <v>20159</v>
          </cell>
          <cell r="S8695">
            <v>42257</v>
          </cell>
          <cell r="T8695">
            <v>3105.4</v>
          </cell>
          <cell r="U8695">
            <v>3066.4080000000004</v>
          </cell>
          <cell r="V8695">
            <v>2743.3867397260219</v>
          </cell>
        </row>
        <row r="8696">
          <cell r="B8696">
            <v>36329</v>
          </cell>
          <cell r="C8696">
            <v>1</v>
          </cell>
          <cell r="D8696">
            <v>1</v>
          </cell>
          <cell r="Q8696">
            <v>2015</v>
          </cell>
          <cell r="R8696" t="str">
            <v>20159</v>
          </cell>
          <cell r="S8696">
            <v>42258</v>
          </cell>
          <cell r="T8696">
            <v>3080.57</v>
          </cell>
          <cell r="U8696">
            <v>3066.4080000000004</v>
          </cell>
          <cell r="V8696">
            <v>2743.3867397260219</v>
          </cell>
        </row>
        <row r="8697">
          <cell r="B8697">
            <v>36330</v>
          </cell>
          <cell r="C8697">
            <v>1</v>
          </cell>
          <cell r="D8697">
            <v>1</v>
          </cell>
          <cell r="Q8697">
            <v>2015</v>
          </cell>
          <cell r="R8697" t="str">
            <v>20159</v>
          </cell>
          <cell r="S8697">
            <v>42259</v>
          </cell>
          <cell r="T8697">
            <v>3012.96</v>
          </cell>
          <cell r="U8697">
            <v>3066.4080000000004</v>
          </cell>
          <cell r="V8697">
            <v>2743.3867397260219</v>
          </cell>
        </row>
        <row r="8698">
          <cell r="B8698">
            <v>36331</v>
          </cell>
          <cell r="C8698">
            <v>1</v>
          </cell>
          <cell r="D8698">
            <v>1</v>
          </cell>
          <cell r="Q8698">
            <v>2015</v>
          </cell>
          <cell r="R8698" t="str">
            <v>20159</v>
          </cell>
          <cell r="S8698">
            <v>42260</v>
          </cell>
          <cell r="T8698">
            <v>3012.96</v>
          </cell>
          <cell r="U8698">
            <v>3066.4080000000004</v>
          </cell>
          <cell r="V8698">
            <v>2743.3867397260219</v>
          </cell>
        </row>
        <row r="8699">
          <cell r="B8699">
            <v>36332</v>
          </cell>
          <cell r="C8699">
            <v>1</v>
          </cell>
          <cell r="D8699">
            <v>1</v>
          </cell>
          <cell r="Q8699">
            <v>2015</v>
          </cell>
          <cell r="R8699" t="str">
            <v>20159</v>
          </cell>
          <cell r="S8699">
            <v>42261</v>
          </cell>
          <cell r="T8699">
            <v>3012.96</v>
          </cell>
          <cell r="U8699">
            <v>3066.4080000000004</v>
          </cell>
          <cell r="V8699">
            <v>2743.3867397260219</v>
          </cell>
        </row>
        <row r="8700">
          <cell r="B8700">
            <v>36333</v>
          </cell>
          <cell r="C8700">
            <v>1</v>
          </cell>
          <cell r="D8700">
            <v>1</v>
          </cell>
          <cell r="Q8700">
            <v>2015</v>
          </cell>
          <cell r="R8700" t="str">
            <v>20159</v>
          </cell>
          <cell r="S8700">
            <v>42262</v>
          </cell>
          <cell r="T8700">
            <v>3032.59</v>
          </cell>
          <cell r="U8700">
            <v>3066.4080000000004</v>
          </cell>
          <cell r="V8700">
            <v>2743.3867397260219</v>
          </cell>
        </row>
        <row r="8701">
          <cell r="B8701">
            <v>36334</v>
          </cell>
          <cell r="C8701">
            <v>1</v>
          </cell>
          <cell r="D8701">
            <v>1</v>
          </cell>
          <cell r="Q8701">
            <v>2015</v>
          </cell>
          <cell r="R8701" t="str">
            <v>20159</v>
          </cell>
          <cell r="S8701">
            <v>42263</v>
          </cell>
          <cell r="T8701">
            <v>3025.28</v>
          </cell>
          <cell r="U8701">
            <v>3066.4080000000004</v>
          </cell>
          <cell r="V8701">
            <v>2743.3867397260219</v>
          </cell>
        </row>
        <row r="8702">
          <cell r="B8702">
            <v>36335</v>
          </cell>
          <cell r="C8702">
            <v>1</v>
          </cell>
          <cell r="D8702">
            <v>1</v>
          </cell>
          <cell r="Q8702">
            <v>2015</v>
          </cell>
          <cell r="R8702" t="str">
            <v>20159</v>
          </cell>
          <cell r="S8702">
            <v>42264</v>
          </cell>
          <cell r="T8702">
            <v>2989.04</v>
          </cell>
          <cell r="U8702">
            <v>3066.4080000000004</v>
          </cell>
          <cell r="V8702">
            <v>2743.3867397260219</v>
          </cell>
        </row>
        <row r="8703">
          <cell r="B8703">
            <v>36336</v>
          </cell>
          <cell r="C8703">
            <v>1</v>
          </cell>
          <cell r="D8703">
            <v>1</v>
          </cell>
          <cell r="Q8703">
            <v>2015</v>
          </cell>
          <cell r="R8703" t="str">
            <v>20159</v>
          </cell>
          <cell r="S8703">
            <v>42265</v>
          </cell>
          <cell r="T8703">
            <v>2975.13</v>
          </cell>
          <cell r="U8703">
            <v>3066.4080000000004</v>
          </cell>
          <cell r="V8703">
            <v>2743.3867397260219</v>
          </cell>
        </row>
        <row r="8704">
          <cell r="B8704">
            <v>36337</v>
          </cell>
          <cell r="C8704">
            <v>1</v>
          </cell>
          <cell r="D8704">
            <v>1</v>
          </cell>
          <cell r="Q8704">
            <v>2015</v>
          </cell>
          <cell r="R8704" t="str">
            <v>20159</v>
          </cell>
          <cell r="S8704">
            <v>42266</v>
          </cell>
          <cell r="T8704">
            <v>2984.9</v>
          </cell>
          <cell r="U8704">
            <v>3066.4080000000004</v>
          </cell>
          <cell r="V8704">
            <v>2743.3867397260219</v>
          </cell>
        </row>
        <row r="8705">
          <cell r="B8705">
            <v>36338</v>
          </cell>
          <cell r="C8705">
            <v>1</v>
          </cell>
          <cell r="D8705">
            <v>1</v>
          </cell>
          <cell r="Q8705">
            <v>2015</v>
          </cell>
          <cell r="R8705" t="str">
            <v>20159</v>
          </cell>
          <cell r="S8705">
            <v>42267</v>
          </cell>
          <cell r="T8705">
            <v>2984.9</v>
          </cell>
          <cell r="U8705">
            <v>3066.4080000000004</v>
          </cell>
          <cell r="V8705">
            <v>2743.3867397260219</v>
          </cell>
        </row>
        <row r="8706">
          <cell r="B8706">
            <v>36339</v>
          </cell>
          <cell r="C8706">
            <v>1</v>
          </cell>
          <cell r="D8706">
            <v>1</v>
          </cell>
          <cell r="Q8706">
            <v>2015</v>
          </cell>
          <cell r="R8706" t="str">
            <v>20159</v>
          </cell>
          <cell r="S8706">
            <v>42268</v>
          </cell>
          <cell r="T8706">
            <v>2984.9</v>
          </cell>
          <cell r="U8706">
            <v>3066.4080000000004</v>
          </cell>
          <cell r="V8706">
            <v>2743.3867397260219</v>
          </cell>
        </row>
        <row r="8707">
          <cell r="B8707">
            <v>36340</v>
          </cell>
          <cell r="C8707">
            <v>1</v>
          </cell>
          <cell r="D8707">
            <v>1</v>
          </cell>
          <cell r="Q8707">
            <v>2015</v>
          </cell>
          <cell r="R8707" t="str">
            <v>20159</v>
          </cell>
          <cell r="S8707">
            <v>42269</v>
          </cell>
          <cell r="T8707">
            <v>3001.68</v>
          </cell>
          <cell r="U8707">
            <v>3066.4080000000004</v>
          </cell>
          <cell r="V8707">
            <v>2743.3867397260219</v>
          </cell>
        </row>
        <row r="8708">
          <cell r="B8708">
            <v>36341</v>
          </cell>
          <cell r="C8708">
            <v>1</v>
          </cell>
          <cell r="D8708">
            <v>1</v>
          </cell>
          <cell r="Q8708">
            <v>2015</v>
          </cell>
          <cell r="R8708" t="str">
            <v>20159</v>
          </cell>
          <cell r="S8708">
            <v>42270</v>
          </cell>
          <cell r="T8708">
            <v>3065.74</v>
          </cell>
          <cell r="U8708">
            <v>3066.4080000000004</v>
          </cell>
          <cell r="V8708">
            <v>2743.3867397260219</v>
          </cell>
        </row>
        <row r="8709">
          <cell r="B8709">
            <v>36342</v>
          </cell>
          <cell r="C8709">
            <v>1</v>
          </cell>
          <cell r="D8709">
            <v>1</v>
          </cell>
          <cell r="Q8709">
            <v>2015</v>
          </cell>
          <cell r="R8709" t="str">
            <v>20159</v>
          </cell>
          <cell r="S8709">
            <v>42271</v>
          </cell>
          <cell r="T8709">
            <v>3099.28</v>
          </cell>
          <cell r="U8709">
            <v>3066.4080000000004</v>
          </cell>
          <cell r="V8709">
            <v>2743.3867397260219</v>
          </cell>
        </row>
        <row r="8710">
          <cell r="B8710">
            <v>36343</v>
          </cell>
          <cell r="C8710">
            <v>1</v>
          </cell>
          <cell r="D8710">
            <v>1</v>
          </cell>
          <cell r="Q8710">
            <v>2015</v>
          </cell>
          <cell r="R8710" t="str">
            <v>20159</v>
          </cell>
          <cell r="S8710">
            <v>42272</v>
          </cell>
          <cell r="T8710">
            <v>3135.17</v>
          </cell>
          <cell r="U8710">
            <v>3066.4080000000004</v>
          </cell>
          <cell r="V8710">
            <v>2743.3867397260219</v>
          </cell>
        </row>
        <row r="8711">
          <cell r="B8711">
            <v>36344</v>
          </cell>
          <cell r="C8711">
            <v>1</v>
          </cell>
          <cell r="D8711">
            <v>1</v>
          </cell>
          <cell r="Q8711">
            <v>2015</v>
          </cell>
          <cell r="R8711" t="str">
            <v>20159</v>
          </cell>
          <cell r="S8711">
            <v>42273</v>
          </cell>
          <cell r="T8711">
            <v>3080.44</v>
          </cell>
          <cell r="U8711">
            <v>3066.4080000000004</v>
          </cell>
          <cell r="V8711">
            <v>2743.3867397260219</v>
          </cell>
        </row>
        <row r="8712">
          <cell r="B8712">
            <v>36345</v>
          </cell>
          <cell r="C8712">
            <v>1</v>
          </cell>
          <cell r="D8712">
            <v>1</v>
          </cell>
          <cell r="Q8712">
            <v>2015</v>
          </cell>
          <cell r="R8712" t="str">
            <v>20159</v>
          </cell>
          <cell r="S8712">
            <v>42274</v>
          </cell>
          <cell r="T8712">
            <v>3080.44</v>
          </cell>
          <cell r="U8712">
            <v>3066.4080000000004</v>
          </cell>
          <cell r="V8712">
            <v>2743.3867397260219</v>
          </cell>
        </row>
        <row r="8713">
          <cell r="B8713">
            <v>36346</v>
          </cell>
          <cell r="C8713">
            <v>1</v>
          </cell>
          <cell r="D8713">
            <v>1</v>
          </cell>
          <cell r="Q8713">
            <v>2015</v>
          </cell>
          <cell r="R8713" t="str">
            <v>20159</v>
          </cell>
          <cell r="S8713">
            <v>42275</v>
          </cell>
          <cell r="T8713">
            <v>3080.44</v>
          </cell>
          <cell r="U8713">
            <v>3066.4080000000004</v>
          </cell>
          <cell r="V8713">
            <v>2743.3867397260219</v>
          </cell>
        </row>
        <row r="8714">
          <cell r="B8714">
            <v>36347</v>
          </cell>
          <cell r="C8714">
            <v>1</v>
          </cell>
          <cell r="D8714">
            <v>1</v>
          </cell>
          <cell r="Q8714">
            <v>2015</v>
          </cell>
          <cell r="R8714" t="str">
            <v>20159</v>
          </cell>
          <cell r="S8714">
            <v>42276</v>
          </cell>
          <cell r="T8714">
            <v>3096.98</v>
          </cell>
          <cell r="U8714">
            <v>3066.4080000000004</v>
          </cell>
          <cell r="V8714">
            <v>2743.3867397260219</v>
          </cell>
        </row>
        <row r="8715">
          <cell r="B8715">
            <v>36348</v>
          </cell>
          <cell r="C8715">
            <v>1</v>
          </cell>
          <cell r="D8715">
            <v>1</v>
          </cell>
          <cell r="Q8715">
            <v>2015</v>
          </cell>
          <cell r="R8715" t="str">
            <v>20159</v>
          </cell>
          <cell r="S8715">
            <v>42277</v>
          </cell>
          <cell r="T8715">
            <v>3121.94</v>
          </cell>
          <cell r="U8715">
            <v>3066.4080000000004</v>
          </cell>
          <cell r="V8715">
            <v>2743.3867397260219</v>
          </cell>
        </row>
        <row r="8716">
          <cell r="B8716">
            <v>36349</v>
          </cell>
          <cell r="C8716">
            <v>1</v>
          </cell>
          <cell r="D8716">
            <v>1</v>
          </cell>
          <cell r="Q8716">
            <v>2015</v>
          </cell>
          <cell r="R8716" t="str">
            <v>201510</v>
          </cell>
          <cell r="S8716">
            <v>42278</v>
          </cell>
          <cell r="T8716">
            <v>3086.75</v>
          </cell>
          <cell r="U8716">
            <v>2929.4722580645166</v>
          </cell>
          <cell r="V8716">
            <v>2743.3867397260219</v>
          </cell>
        </row>
        <row r="8717">
          <cell r="B8717">
            <v>36350</v>
          </cell>
          <cell r="C8717">
            <v>1</v>
          </cell>
          <cell r="D8717">
            <v>1</v>
          </cell>
          <cell r="Q8717">
            <v>2015</v>
          </cell>
          <cell r="R8717" t="str">
            <v>201510</v>
          </cell>
          <cell r="S8717">
            <v>42279</v>
          </cell>
          <cell r="T8717">
            <v>3061.85</v>
          </cell>
          <cell r="U8717">
            <v>2929.4722580645166</v>
          </cell>
          <cell r="V8717">
            <v>2743.3867397260219</v>
          </cell>
        </row>
        <row r="8718">
          <cell r="B8718">
            <v>36351</v>
          </cell>
          <cell r="C8718">
            <v>1</v>
          </cell>
          <cell r="D8718">
            <v>1</v>
          </cell>
          <cell r="Q8718">
            <v>2015</v>
          </cell>
          <cell r="R8718" t="str">
            <v>201510</v>
          </cell>
          <cell r="S8718">
            <v>42280</v>
          </cell>
          <cell r="T8718">
            <v>3034.9</v>
          </cell>
          <cell r="U8718">
            <v>2929.4722580645166</v>
          </cell>
          <cell r="V8718">
            <v>2743.3867397260219</v>
          </cell>
        </row>
        <row r="8719">
          <cell r="B8719">
            <v>36352</v>
          </cell>
          <cell r="C8719">
            <v>1</v>
          </cell>
          <cell r="D8719">
            <v>1</v>
          </cell>
          <cell r="Q8719">
            <v>2015</v>
          </cell>
          <cell r="R8719" t="str">
            <v>201510</v>
          </cell>
          <cell r="S8719">
            <v>42281</v>
          </cell>
          <cell r="T8719">
            <v>3034.9</v>
          </cell>
          <cell r="U8719">
            <v>2929.4722580645166</v>
          </cell>
          <cell r="V8719">
            <v>2743.3867397260219</v>
          </cell>
        </row>
        <row r="8720">
          <cell r="B8720">
            <v>36353</v>
          </cell>
          <cell r="C8720">
            <v>1</v>
          </cell>
          <cell r="D8720">
            <v>1</v>
          </cell>
          <cell r="Q8720">
            <v>2015</v>
          </cell>
          <cell r="R8720" t="str">
            <v>201510</v>
          </cell>
          <cell r="S8720">
            <v>42282</v>
          </cell>
          <cell r="T8720">
            <v>3034.9</v>
          </cell>
          <cell r="U8720">
            <v>2929.4722580645166</v>
          </cell>
          <cell r="V8720">
            <v>2743.3867397260219</v>
          </cell>
        </row>
        <row r="8721">
          <cell r="B8721">
            <v>36354</v>
          </cell>
          <cell r="C8721">
            <v>1</v>
          </cell>
          <cell r="D8721">
            <v>1</v>
          </cell>
          <cell r="Q8721">
            <v>2015</v>
          </cell>
          <cell r="R8721" t="str">
            <v>201510</v>
          </cell>
          <cell r="S8721">
            <v>42283</v>
          </cell>
          <cell r="T8721">
            <v>2971.15</v>
          </cell>
          <cell r="U8721">
            <v>2929.4722580645166</v>
          </cell>
          <cell r="V8721">
            <v>2743.3867397260219</v>
          </cell>
        </row>
        <row r="8722">
          <cell r="B8722">
            <v>36355</v>
          </cell>
          <cell r="C8722">
            <v>1</v>
          </cell>
          <cell r="D8722">
            <v>1</v>
          </cell>
          <cell r="Q8722">
            <v>2015</v>
          </cell>
          <cell r="R8722" t="str">
            <v>201510</v>
          </cell>
          <cell r="S8722">
            <v>42284</v>
          </cell>
          <cell r="T8722">
            <v>2913.74</v>
          </cell>
          <cell r="U8722">
            <v>2929.4722580645166</v>
          </cell>
          <cell r="V8722">
            <v>2743.3867397260219</v>
          </cell>
        </row>
        <row r="8723">
          <cell r="B8723">
            <v>36356</v>
          </cell>
          <cell r="C8723">
            <v>1</v>
          </cell>
          <cell r="D8723">
            <v>1</v>
          </cell>
          <cell r="Q8723">
            <v>2015</v>
          </cell>
          <cell r="R8723" t="str">
            <v>201510</v>
          </cell>
          <cell r="S8723">
            <v>42285</v>
          </cell>
          <cell r="T8723">
            <v>2891.91</v>
          </cell>
          <cell r="U8723">
            <v>2929.4722580645166</v>
          </cell>
          <cell r="V8723">
            <v>2743.3867397260219</v>
          </cell>
        </row>
        <row r="8724">
          <cell r="B8724">
            <v>36357</v>
          </cell>
          <cell r="C8724">
            <v>1</v>
          </cell>
          <cell r="D8724">
            <v>1</v>
          </cell>
          <cell r="Q8724">
            <v>2015</v>
          </cell>
          <cell r="R8724" t="str">
            <v>201510</v>
          </cell>
          <cell r="S8724">
            <v>42286</v>
          </cell>
          <cell r="T8724">
            <v>2887.21</v>
          </cell>
          <cell r="U8724">
            <v>2929.4722580645166</v>
          </cell>
          <cell r="V8724">
            <v>2743.3867397260219</v>
          </cell>
        </row>
        <row r="8725">
          <cell r="B8725">
            <v>36358</v>
          </cell>
          <cell r="C8725">
            <v>1</v>
          </cell>
          <cell r="D8725">
            <v>1</v>
          </cell>
          <cell r="Q8725">
            <v>2015</v>
          </cell>
          <cell r="R8725" t="str">
            <v>201510</v>
          </cell>
          <cell r="S8725">
            <v>42287</v>
          </cell>
          <cell r="T8725">
            <v>2855.74</v>
          </cell>
          <cell r="U8725">
            <v>2929.4722580645166</v>
          </cell>
          <cell r="V8725">
            <v>2743.3867397260219</v>
          </cell>
        </row>
        <row r="8726">
          <cell r="B8726">
            <v>36359</v>
          </cell>
          <cell r="C8726">
            <v>1</v>
          </cell>
          <cell r="D8726">
            <v>1</v>
          </cell>
          <cell r="Q8726">
            <v>2015</v>
          </cell>
          <cell r="R8726" t="str">
            <v>201510</v>
          </cell>
          <cell r="S8726">
            <v>42288</v>
          </cell>
          <cell r="T8726">
            <v>2855.74</v>
          </cell>
          <cell r="U8726">
            <v>2929.4722580645166</v>
          </cell>
          <cell r="V8726">
            <v>2743.3867397260219</v>
          </cell>
        </row>
        <row r="8727">
          <cell r="B8727">
            <v>36360</v>
          </cell>
          <cell r="C8727">
            <v>1</v>
          </cell>
          <cell r="D8727">
            <v>1</v>
          </cell>
          <cell r="Q8727">
            <v>2015</v>
          </cell>
          <cell r="R8727" t="str">
            <v>201510</v>
          </cell>
          <cell r="S8727">
            <v>42289</v>
          </cell>
          <cell r="T8727">
            <v>2855.74</v>
          </cell>
          <cell r="U8727">
            <v>2929.4722580645166</v>
          </cell>
          <cell r="V8727">
            <v>2743.3867397260219</v>
          </cell>
        </row>
        <row r="8728">
          <cell r="B8728">
            <v>36361</v>
          </cell>
          <cell r="C8728">
            <v>1</v>
          </cell>
          <cell r="D8728">
            <v>1</v>
          </cell>
          <cell r="Q8728">
            <v>2015</v>
          </cell>
          <cell r="R8728" t="str">
            <v>201510</v>
          </cell>
          <cell r="S8728">
            <v>42290</v>
          </cell>
          <cell r="T8728">
            <v>2855.74</v>
          </cell>
          <cell r="U8728">
            <v>2929.4722580645166</v>
          </cell>
          <cell r="V8728">
            <v>2743.3867397260219</v>
          </cell>
        </row>
        <row r="8729">
          <cell r="B8729">
            <v>36362</v>
          </cell>
          <cell r="C8729">
            <v>1</v>
          </cell>
          <cell r="D8729">
            <v>1</v>
          </cell>
          <cell r="Q8729">
            <v>2015</v>
          </cell>
          <cell r="R8729" t="str">
            <v>201510</v>
          </cell>
          <cell r="S8729">
            <v>42291</v>
          </cell>
          <cell r="T8729">
            <v>2910.7</v>
          </cell>
          <cell r="U8729">
            <v>2929.4722580645166</v>
          </cell>
          <cell r="V8729">
            <v>2743.3867397260219</v>
          </cell>
        </row>
        <row r="8730">
          <cell r="B8730">
            <v>36363</v>
          </cell>
          <cell r="C8730">
            <v>1</v>
          </cell>
          <cell r="D8730">
            <v>1</v>
          </cell>
          <cell r="Q8730">
            <v>2015</v>
          </cell>
          <cell r="R8730" t="str">
            <v>201510</v>
          </cell>
          <cell r="S8730">
            <v>42292</v>
          </cell>
          <cell r="T8730">
            <v>2928.69</v>
          </cell>
          <cell r="U8730">
            <v>2929.4722580645166</v>
          </cell>
          <cell r="V8730">
            <v>2743.3867397260219</v>
          </cell>
        </row>
        <row r="8731">
          <cell r="B8731">
            <v>36364</v>
          </cell>
          <cell r="C8731">
            <v>1</v>
          </cell>
          <cell r="D8731">
            <v>1</v>
          </cell>
          <cell r="Q8731">
            <v>2015</v>
          </cell>
          <cell r="R8731" t="str">
            <v>201510</v>
          </cell>
          <cell r="S8731">
            <v>42293</v>
          </cell>
          <cell r="T8731">
            <v>2908.87</v>
          </cell>
          <cell r="U8731">
            <v>2929.4722580645166</v>
          </cell>
          <cell r="V8731">
            <v>2743.3867397260219</v>
          </cell>
        </row>
        <row r="8732">
          <cell r="B8732">
            <v>36365</v>
          </cell>
          <cell r="C8732">
            <v>1</v>
          </cell>
          <cell r="D8732">
            <v>1</v>
          </cell>
          <cell r="Q8732">
            <v>2015</v>
          </cell>
          <cell r="R8732" t="str">
            <v>201510</v>
          </cell>
          <cell r="S8732">
            <v>42294</v>
          </cell>
          <cell r="T8732">
            <v>2879.89</v>
          </cell>
          <cell r="U8732">
            <v>2929.4722580645166</v>
          </cell>
          <cell r="V8732">
            <v>2743.3867397260219</v>
          </cell>
        </row>
        <row r="8733">
          <cell r="B8733">
            <v>36366</v>
          </cell>
          <cell r="C8733">
            <v>1</v>
          </cell>
          <cell r="D8733">
            <v>1</v>
          </cell>
          <cell r="Q8733">
            <v>2015</v>
          </cell>
          <cell r="R8733" t="str">
            <v>201510</v>
          </cell>
          <cell r="S8733">
            <v>42295</v>
          </cell>
          <cell r="T8733">
            <v>2879.89</v>
          </cell>
          <cell r="U8733">
            <v>2929.4722580645166</v>
          </cell>
          <cell r="V8733">
            <v>2743.3867397260219</v>
          </cell>
        </row>
        <row r="8734">
          <cell r="B8734">
            <v>36367</v>
          </cell>
          <cell r="C8734">
            <v>1</v>
          </cell>
          <cell r="D8734">
            <v>1</v>
          </cell>
          <cell r="Q8734">
            <v>2015</v>
          </cell>
          <cell r="R8734" t="str">
            <v>201510</v>
          </cell>
          <cell r="S8734">
            <v>42296</v>
          </cell>
          <cell r="T8734">
            <v>2879.89</v>
          </cell>
          <cell r="U8734">
            <v>2929.4722580645166</v>
          </cell>
          <cell r="V8734">
            <v>2743.3867397260219</v>
          </cell>
        </row>
        <row r="8735">
          <cell r="B8735">
            <v>36368</v>
          </cell>
          <cell r="C8735">
            <v>1</v>
          </cell>
          <cell r="D8735">
            <v>1</v>
          </cell>
          <cell r="Q8735">
            <v>2015</v>
          </cell>
          <cell r="R8735" t="str">
            <v>201510</v>
          </cell>
          <cell r="S8735">
            <v>42297</v>
          </cell>
          <cell r="T8735">
            <v>2912.99</v>
          </cell>
          <cell r="U8735">
            <v>2929.4722580645166</v>
          </cell>
          <cell r="V8735">
            <v>2743.3867397260219</v>
          </cell>
        </row>
        <row r="8736">
          <cell r="B8736">
            <v>36369</v>
          </cell>
          <cell r="C8736">
            <v>1</v>
          </cell>
          <cell r="D8736">
            <v>1</v>
          </cell>
          <cell r="Q8736">
            <v>2015</v>
          </cell>
          <cell r="R8736" t="str">
            <v>201510</v>
          </cell>
          <cell r="S8736">
            <v>42298</v>
          </cell>
          <cell r="T8736">
            <v>2929.19</v>
          </cell>
          <cell r="U8736">
            <v>2929.4722580645166</v>
          </cell>
          <cell r="V8736">
            <v>2743.3867397260219</v>
          </cell>
        </row>
        <row r="8737">
          <cell r="B8737">
            <v>36370</v>
          </cell>
          <cell r="C8737">
            <v>1</v>
          </cell>
          <cell r="D8737">
            <v>1</v>
          </cell>
          <cell r="Q8737">
            <v>2015</v>
          </cell>
          <cell r="R8737" t="str">
            <v>201510</v>
          </cell>
          <cell r="S8737">
            <v>42299</v>
          </cell>
          <cell r="T8737">
            <v>2966.68</v>
          </cell>
          <cell r="U8737">
            <v>2929.4722580645166</v>
          </cell>
          <cell r="V8737">
            <v>2743.3867397260219</v>
          </cell>
        </row>
        <row r="8738">
          <cell r="B8738">
            <v>36371</v>
          </cell>
          <cell r="C8738">
            <v>1</v>
          </cell>
          <cell r="D8738">
            <v>1</v>
          </cell>
          <cell r="Q8738">
            <v>2015</v>
          </cell>
          <cell r="R8738" t="str">
            <v>201510</v>
          </cell>
          <cell r="S8738">
            <v>42300</v>
          </cell>
          <cell r="T8738">
            <v>2925.36</v>
          </cell>
          <cell r="U8738">
            <v>2929.4722580645166</v>
          </cell>
          <cell r="V8738">
            <v>2743.3867397260219</v>
          </cell>
        </row>
        <row r="8739">
          <cell r="B8739">
            <v>36372</v>
          </cell>
          <cell r="C8739">
            <v>1</v>
          </cell>
          <cell r="D8739">
            <v>1</v>
          </cell>
          <cell r="Q8739">
            <v>2015</v>
          </cell>
          <cell r="R8739" t="str">
            <v>201510</v>
          </cell>
          <cell r="S8739">
            <v>42301</v>
          </cell>
          <cell r="T8739">
            <v>2912.08</v>
          </cell>
          <cell r="U8739">
            <v>2929.4722580645166</v>
          </cell>
          <cell r="V8739">
            <v>2743.3867397260219</v>
          </cell>
        </row>
        <row r="8740">
          <cell r="B8740">
            <v>36373</v>
          </cell>
          <cell r="C8740">
            <v>1</v>
          </cell>
          <cell r="D8740">
            <v>1</v>
          </cell>
          <cell r="Q8740">
            <v>2015</v>
          </cell>
          <cell r="R8740" t="str">
            <v>201510</v>
          </cell>
          <cell r="S8740">
            <v>42302</v>
          </cell>
          <cell r="T8740">
            <v>2912.08</v>
          </cell>
          <cell r="U8740">
            <v>2929.4722580645166</v>
          </cell>
          <cell r="V8740">
            <v>2743.3867397260219</v>
          </cell>
        </row>
        <row r="8741">
          <cell r="B8741">
            <v>36374</v>
          </cell>
          <cell r="C8741">
            <v>1</v>
          </cell>
          <cell r="D8741">
            <v>1</v>
          </cell>
          <cell r="Q8741">
            <v>2015</v>
          </cell>
          <cell r="R8741" t="str">
            <v>201510</v>
          </cell>
          <cell r="S8741">
            <v>42303</v>
          </cell>
          <cell r="T8741">
            <v>2912.08</v>
          </cell>
          <cell r="U8741">
            <v>2929.4722580645166</v>
          </cell>
          <cell r="V8741">
            <v>2743.3867397260219</v>
          </cell>
        </row>
        <row r="8742">
          <cell r="B8742">
            <v>36375</v>
          </cell>
          <cell r="C8742">
            <v>1</v>
          </cell>
          <cell r="D8742">
            <v>1</v>
          </cell>
          <cell r="Q8742">
            <v>2015</v>
          </cell>
          <cell r="R8742" t="str">
            <v>201510</v>
          </cell>
          <cell r="S8742">
            <v>42304</v>
          </cell>
          <cell r="T8742">
            <v>2918.21</v>
          </cell>
          <cell r="U8742">
            <v>2929.4722580645166</v>
          </cell>
          <cell r="V8742">
            <v>2743.3867397260219</v>
          </cell>
        </row>
        <row r="8743">
          <cell r="B8743">
            <v>36376</v>
          </cell>
          <cell r="C8743">
            <v>1</v>
          </cell>
          <cell r="D8743">
            <v>1</v>
          </cell>
          <cell r="Q8743">
            <v>2015</v>
          </cell>
          <cell r="R8743" t="str">
            <v>201510</v>
          </cell>
          <cell r="S8743">
            <v>42305</v>
          </cell>
          <cell r="T8743">
            <v>2950.87</v>
          </cell>
          <cell r="U8743">
            <v>2929.4722580645166</v>
          </cell>
          <cell r="V8743">
            <v>2743.3867397260219</v>
          </cell>
        </row>
        <row r="8744">
          <cell r="B8744">
            <v>36377</v>
          </cell>
          <cell r="C8744">
            <v>1</v>
          </cell>
          <cell r="D8744">
            <v>1</v>
          </cell>
          <cell r="Q8744">
            <v>2015</v>
          </cell>
          <cell r="R8744" t="str">
            <v>201510</v>
          </cell>
          <cell r="S8744">
            <v>42306</v>
          </cell>
          <cell r="T8744">
            <v>2926.75</v>
          </cell>
          <cell r="U8744">
            <v>2929.4722580645166</v>
          </cell>
          <cell r="V8744">
            <v>2743.3867397260219</v>
          </cell>
        </row>
        <row r="8745">
          <cell r="B8745">
            <v>36378</v>
          </cell>
          <cell r="C8745">
            <v>1</v>
          </cell>
          <cell r="D8745">
            <v>1</v>
          </cell>
          <cell r="Q8745">
            <v>2015</v>
          </cell>
          <cell r="R8745" t="str">
            <v>201510</v>
          </cell>
          <cell r="S8745">
            <v>42307</v>
          </cell>
          <cell r="T8745">
            <v>2921.32</v>
          </cell>
          <cell r="U8745">
            <v>2929.4722580645166</v>
          </cell>
          <cell r="V8745">
            <v>2743.3867397260219</v>
          </cell>
        </row>
        <row r="8746">
          <cell r="B8746">
            <v>36379</v>
          </cell>
          <cell r="C8746">
            <v>1</v>
          </cell>
          <cell r="D8746">
            <v>1</v>
          </cell>
          <cell r="Q8746">
            <v>2015</v>
          </cell>
          <cell r="R8746" t="str">
            <v>201510</v>
          </cell>
          <cell r="S8746">
            <v>42308</v>
          </cell>
          <cell r="T8746">
            <v>2897.83</v>
          </cell>
          <cell r="U8746">
            <v>2929.4722580645166</v>
          </cell>
          <cell r="V8746">
            <v>2743.3867397260219</v>
          </cell>
        </row>
        <row r="8747">
          <cell r="B8747">
            <v>36380</v>
          </cell>
          <cell r="C8747">
            <v>1</v>
          </cell>
          <cell r="D8747">
            <v>1</v>
          </cell>
          <cell r="Q8747">
            <v>2015</v>
          </cell>
          <cell r="R8747" t="str">
            <v>201511</v>
          </cell>
          <cell r="S8747">
            <v>42309</v>
          </cell>
          <cell r="T8747">
            <v>2897.83</v>
          </cell>
          <cell r="U8747">
            <v>3001.3763333333345</v>
          </cell>
          <cell r="V8747">
            <v>2743.3867397260219</v>
          </cell>
        </row>
        <row r="8748">
          <cell r="B8748">
            <v>36381</v>
          </cell>
          <cell r="C8748">
            <v>1</v>
          </cell>
          <cell r="D8748">
            <v>1</v>
          </cell>
          <cell r="Q8748">
            <v>2015</v>
          </cell>
          <cell r="R8748" t="str">
            <v>201511</v>
          </cell>
          <cell r="S8748">
            <v>42310</v>
          </cell>
          <cell r="T8748">
            <v>2897.83</v>
          </cell>
          <cell r="U8748">
            <v>3001.3763333333345</v>
          </cell>
          <cell r="V8748">
            <v>2743.3867397260219</v>
          </cell>
        </row>
        <row r="8749">
          <cell r="B8749">
            <v>36382</v>
          </cell>
          <cell r="C8749">
            <v>1</v>
          </cell>
          <cell r="D8749">
            <v>1</v>
          </cell>
          <cell r="Q8749">
            <v>2015</v>
          </cell>
          <cell r="R8749" t="str">
            <v>201511</v>
          </cell>
          <cell r="S8749">
            <v>42311</v>
          </cell>
          <cell r="T8749">
            <v>2897.83</v>
          </cell>
          <cell r="U8749">
            <v>3001.3763333333345</v>
          </cell>
          <cell r="V8749">
            <v>2743.3867397260219</v>
          </cell>
        </row>
        <row r="8750">
          <cell r="B8750">
            <v>36383</v>
          </cell>
          <cell r="C8750">
            <v>1</v>
          </cell>
          <cell r="D8750">
            <v>1</v>
          </cell>
          <cell r="Q8750">
            <v>2015</v>
          </cell>
          <cell r="R8750" t="str">
            <v>201511</v>
          </cell>
          <cell r="S8750">
            <v>42312</v>
          </cell>
          <cell r="T8750">
            <v>2825.25</v>
          </cell>
          <cell r="U8750">
            <v>3001.3763333333345</v>
          </cell>
          <cell r="V8750">
            <v>2743.3867397260219</v>
          </cell>
        </row>
        <row r="8751">
          <cell r="B8751">
            <v>36384</v>
          </cell>
          <cell r="C8751">
            <v>1</v>
          </cell>
          <cell r="D8751">
            <v>1</v>
          </cell>
          <cell r="Q8751">
            <v>2015</v>
          </cell>
          <cell r="R8751" t="str">
            <v>201511</v>
          </cell>
          <cell r="S8751">
            <v>42313</v>
          </cell>
          <cell r="T8751">
            <v>2819.63</v>
          </cell>
          <cell r="U8751">
            <v>3001.3763333333345</v>
          </cell>
          <cell r="V8751">
            <v>2743.3867397260219</v>
          </cell>
        </row>
        <row r="8752">
          <cell r="B8752">
            <v>36385</v>
          </cell>
          <cell r="C8752">
            <v>1</v>
          </cell>
          <cell r="D8752">
            <v>1</v>
          </cell>
          <cell r="Q8752">
            <v>2015</v>
          </cell>
          <cell r="R8752" t="str">
            <v>201511</v>
          </cell>
          <cell r="S8752">
            <v>42314</v>
          </cell>
          <cell r="T8752">
            <v>2853.32</v>
          </cell>
          <cell r="U8752">
            <v>3001.3763333333345</v>
          </cell>
          <cell r="V8752">
            <v>2743.3867397260219</v>
          </cell>
        </row>
        <row r="8753">
          <cell r="B8753">
            <v>36386</v>
          </cell>
          <cell r="C8753">
            <v>1</v>
          </cell>
          <cell r="D8753">
            <v>1</v>
          </cell>
          <cell r="Q8753">
            <v>2015</v>
          </cell>
          <cell r="R8753" t="str">
            <v>201511</v>
          </cell>
          <cell r="S8753">
            <v>42315</v>
          </cell>
          <cell r="T8753">
            <v>2896.19</v>
          </cell>
          <cell r="U8753">
            <v>3001.3763333333345</v>
          </cell>
          <cell r="V8753">
            <v>2743.3867397260219</v>
          </cell>
        </row>
        <row r="8754">
          <cell r="B8754">
            <v>36387</v>
          </cell>
          <cell r="C8754">
            <v>1</v>
          </cell>
          <cell r="D8754">
            <v>1</v>
          </cell>
          <cell r="Q8754">
            <v>2015</v>
          </cell>
          <cell r="R8754" t="str">
            <v>201511</v>
          </cell>
          <cell r="S8754">
            <v>42316</v>
          </cell>
          <cell r="T8754">
            <v>2896.19</v>
          </cell>
          <cell r="U8754">
            <v>3001.3763333333345</v>
          </cell>
          <cell r="V8754">
            <v>2743.3867397260219</v>
          </cell>
        </row>
        <row r="8755">
          <cell r="B8755">
            <v>36388</v>
          </cell>
          <cell r="C8755">
            <v>1</v>
          </cell>
          <cell r="D8755">
            <v>1</v>
          </cell>
          <cell r="Q8755">
            <v>2015</v>
          </cell>
          <cell r="R8755" t="str">
            <v>201511</v>
          </cell>
          <cell r="S8755">
            <v>42317</v>
          </cell>
          <cell r="T8755">
            <v>2896.19</v>
          </cell>
          <cell r="U8755">
            <v>3001.3763333333345</v>
          </cell>
          <cell r="V8755">
            <v>2743.3867397260219</v>
          </cell>
        </row>
        <row r="8756">
          <cell r="B8756">
            <v>36389</v>
          </cell>
          <cell r="C8756">
            <v>1</v>
          </cell>
          <cell r="D8756">
            <v>1</v>
          </cell>
          <cell r="Q8756">
            <v>2015</v>
          </cell>
          <cell r="R8756" t="str">
            <v>201511</v>
          </cell>
          <cell r="S8756">
            <v>42318</v>
          </cell>
          <cell r="T8756">
            <v>2921.15</v>
          </cell>
          <cell r="U8756">
            <v>3001.3763333333345</v>
          </cell>
          <cell r="V8756">
            <v>2743.3867397260219</v>
          </cell>
        </row>
        <row r="8757">
          <cell r="B8757">
            <v>36390</v>
          </cell>
          <cell r="C8757">
            <v>1</v>
          </cell>
          <cell r="D8757">
            <v>1</v>
          </cell>
          <cell r="Q8757">
            <v>2015</v>
          </cell>
          <cell r="R8757" t="str">
            <v>201511</v>
          </cell>
          <cell r="S8757">
            <v>42319</v>
          </cell>
          <cell r="T8757">
            <v>2935.86</v>
          </cell>
          <cell r="U8757">
            <v>3001.3763333333345</v>
          </cell>
          <cell r="V8757">
            <v>2743.3867397260219</v>
          </cell>
        </row>
        <row r="8758">
          <cell r="B8758">
            <v>36391</v>
          </cell>
          <cell r="C8758">
            <v>1</v>
          </cell>
          <cell r="D8758">
            <v>1</v>
          </cell>
          <cell r="Q8758">
            <v>2015</v>
          </cell>
          <cell r="R8758" t="str">
            <v>201511</v>
          </cell>
          <cell r="S8758">
            <v>42320</v>
          </cell>
          <cell r="T8758">
            <v>2935.86</v>
          </cell>
          <cell r="U8758">
            <v>3001.3763333333345</v>
          </cell>
          <cell r="V8758">
            <v>2743.3867397260219</v>
          </cell>
        </row>
        <row r="8759">
          <cell r="B8759">
            <v>36392</v>
          </cell>
          <cell r="C8759">
            <v>1</v>
          </cell>
          <cell r="D8759">
            <v>1</v>
          </cell>
          <cell r="Q8759">
            <v>2015</v>
          </cell>
          <cell r="R8759" t="str">
            <v>201511</v>
          </cell>
          <cell r="S8759">
            <v>42321</v>
          </cell>
          <cell r="T8759">
            <v>3009.36</v>
          </cell>
          <cell r="U8759">
            <v>3001.3763333333345</v>
          </cell>
          <cell r="V8759">
            <v>2743.3867397260219</v>
          </cell>
        </row>
        <row r="8760">
          <cell r="B8760">
            <v>36393</v>
          </cell>
          <cell r="C8760">
            <v>1</v>
          </cell>
          <cell r="D8760">
            <v>1</v>
          </cell>
          <cell r="Q8760">
            <v>2015</v>
          </cell>
          <cell r="R8760" t="str">
            <v>201511</v>
          </cell>
          <cell r="S8760">
            <v>42322</v>
          </cell>
          <cell r="T8760">
            <v>3073.23</v>
          </cell>
          <cell r="U8760">
            <v>3001.3763333333345</v>
          </cell>
          <cell r="V8760">
            <v>2743.3867397260219</v>
          </cell>
        </row>
        <row r="8761">
          <cell r="B8761">
            <v>36394</v>
          </cell>
          <cell r="C8761">
            <v>1</v>
          </cell>
          <cell r="D8761">
            <v>1</v>
          </cell>
          <cell r="Q8761">
            <v>2015</v>
          </cell>
          <cell r="R8761" t="str">
            <v>201511</v>
          </cell>
          <cell r="S8761">
            <v>42323</v>
          </cell>
          <cell r="T8761">
            <v>3073.23</v>
          </cell>
          <cell r="U8761">
            <v>3001.3763333333345</v>
          </cell>
          <cell r="V8761">
            <v>2743.3867397260219</v>
          </cell>
        </row>
        <row r="8762">
          <cell r="B8762">
            <v>36395</v>
          </cell>
          <cell r="C8762">
            <v>1</v>
          </cell>
          <cell r="D8762">
            <v>1</v>
          </cell>
          <cell r="Q8762">
            <v>2015</v>
          </cell>
          <cell r="R8762" t="str">
            <v>201511</v>
          </cell>
          <cell r="S8762">
            <v>42324</v>
          </cell>
          <cell r="T8762">
            <v>3073.23</v>
          </cell>
          <cell r="U8762">
            <v>3001.3763333333345</v>
          </cell>
          <cell r="V8762">
            <v>2743.3867397260219</v>
          </cell>
        </row>
        <row r="8763">
          <cell r="B8763">
            <v>36396</v>
          </cell>
          <cell r="C8763">
            <v>1</v>
          </cell>
          <cell r="D8763">
            <v>1</v>
          </cell>
          <cell r="Q8763">
            <v>2015</v>
          </cell>
          <cell r="R8763" t="str">
            <v>201511</v>
          </cell>
          <cell r="S8763">
            <v>42325</v>
          </cell>
          <cell r="T8763">
            <v>3073.23</v>
          </cell>
          <cell r="U8763">
            <v>3001.3763333333345</v>
          </cell>
          <cell r="V8763">
            <v>2743.3867397260219</v>
          </cell>
        </row>
        <row r="8764">
          <cell r="B8764">
            <v>36397</v>
          </cell>
          <cell r="C8764">
            <v>1</v>
          </cell>
          <cell r="D8764">
            <v>1</v>
          </cell>
          <cell r="Q8764">
            <v>2015</v>
          </cell>
          <cell r="R8764" t="str">
            <v>201511</v>
          </cell>
          <cell r="S8764">
            <v>42326</v>
          </cell>
          <cell r="T8764">
            <v>3069.24</v>
          </cell>
          <cell r="U8764">
            <v>3001.3763333333345</v>
          </cell>
          <cell r="V8764">
            <v>2743.3867397260219</v>
          </cell>
        </row>
        <row r="8765">
          <cell r="B8765">
            <v>36398</v>
          </cell>
          <cell r="C8765">
            <v>1</v>
          </cell>
          <cell r="D8765">
            <v>1</v>
          </cell>
          <cell r="Q8765">
            <v>2015</v>
          </cell>
          <cell r="R8765" t="str">
            <v>201511</v>
          </cell>
          <cell r="S8765">
            <v>42327</v>
          </cell>
          <cell r="T8765">
            <v>3108.7</v>
          </cell>
          <cell r="U8765">
            <v>3001.3763333333345</v>
          </cell>
          <cell r="V8765">
            <v>2743.3867397260219</v>
          </cell>
        </row>
        <row r="8766">
          <cell r="B8766">
            <v>36399</v>
          </cell>
          <cell r="C8766">
            <v>1</v>
          </cell>
          <cell r="D8766">
            <v>1</v>
          </cell>
          <cell r="Q8766">
            <v>2015</v>
          </cell>
          <cell r="R8766" t="str">
            <v>201511</v>
          </cell>
          <cell r="S8766">
            <v>42328</v>
          </cell>
          <cell r="T8766">
            <v>3082.04</v>
          </cell>
          <cell r="U8766">
            <v>3001.3763333333345</v>
          </cell>
          <cell r="V8766">
            <v>2743.3867397260219</v>
          </cell>
        </row>
        <row r="8767">
          <cell r="B8767">
            <v>36400</v>
          </cell>
          <cell r="C8767">
            <v>1</v>
          </cell>
          <cell r="D8767">
            <v>1</v>
          </cell>
          <cell r="Q8767">
            <v>2015</v>
          </cell>
          <cell r="R8767" t="str">
            <v>201511</v>
          </cell>
          <cell r="S8767">
            <v>42329</v>
          </cell>
          <cell r="T8767">
            <v>3047.31</v>
          </cell>
          <cell r="U8767">
            <v>3001.3763333333345</v>
          </cell>
          <cell r="V8767">
            <v>2743.3867397260219</v>
          </cell>
        </row>
        <row r="8768">
          <cell r="B8768">
            <v>36401</v>
          </cell>
          <cell r="C8768">
            <v>1</v>
          </cell>
          <cell r="D8768">
            <v>1</v>
          </cell>
          <cell r="Q8768">
            <v>2015</v>
          </cell>
          <cell r="R8768" t="str">
            <v>201511</v>
          </cell>
          <cell r="S8768">
            <v>42330</v>
          </cell>
          <cell r="T8768">
            <v>3047.31</v>
          </cell>
          <cell r="U8768">
            <v>3001.3763333333345</v>
          </cell>
          <cell r="V8768">
            <v>2743.3867397260219</v>
          </cell>
        </row>
        <row r="8769">
          <cell r="B8769">
            <v>36402</v>
          </cell>
          <cell r="C8769">
            <v>1</v>
          </cell>
          <cell r="D8769">
            <v>1</v>
          </cell>
          <cell r="Q8769">
            <v>2015</v>
          </cell>
          <cell r="R8769" t="str">
            <v>201511</v>
          </cell>
          <cell r="S8769">
            <v>42331</v>
          </cell>
          <cell r="T8769">
            <v>3047.31</v>
          </cell>
          <cell r="U8769">
            <v>3001.3763333333345</v>
          </cell>
          <cell r="V8769">
            <v>2743.3867397260219</v>
          </cell>
        </row>
        <row r="8770">
          <cell r="B8770">
            <v>36403</v>
          </cell>
          <cell r="C8770">
            <v>1</v>
          </cell>
          <cell r="D8770">
            <v>1</v>
          </cell>
          <cell r="Q8770">
            <v>2015</v>
          </cell>
          <cell r="R8770" t="str">
            <v>201511</v>
          </cell>
          <cell r="S8770">
            <v>42332</v>
          </cell>
          <cell r="T8770">
            <v>3086.82</v>
          </cell>
          <cell r="U8770">
            <v>3001.3763333333345</v>
          </cell>
          <cell r="V8770">
            <v>2743.3867397260219</v>
          </cell>
        </row>
        <row r="8771">
          <cell r="B8771">
            <v>36404</v>
          </cell>
          <cell r="C8771">
            <v>1</v>
          </cell>
          <cell r="D8771">
            <v>1</v>
          </cell>
          <cell r="Q8771">
            <v>2015</v>
          </cell>
          <cell r="R8771" t="str">
            <v>201511</v>
          </cell>
          <cell r="S8771">
            <v>42333</v>
          </cell>
          <cell r="T8771">
            <v>3074.35</v>
          </cell>
          <cell r="U8771">
            <v>3001.3763333333345</v>
          </cell>
          <cell r="V8771">
            <v>2743.3867397260219</v>
          </cell>
        </row>
        <row r="8772">
          <cell r="B8772">
            <v>36405</v>
          </cell>
          <cell r="C8772">
            <v>1</v>
          </cell>
          <cell r="D8772">
            <v>1</v>
          </cell>
          <cell r="Q8772">
            <v>2015</v>
          </cell>
          <cell r="R8772" t="str">
            <v>201511</v>
          </cell>
          <cell r="S8772">
            <v>42334</v>
          </cell>
          <cell r="T8772">
            <v>3099.75</v>
          </cell>
          <cell r="U8772">
            <v>3001.3763333333345</v>
          </cell>
          <cell r="V8772">
            <v>2743.3867397260219</v>
          </cell>
        </row>
        <row r="8773">
          <cell r="B8773">
            <v>36406</v>
          </cell>
          <cell r="C8773">
            <v>1</v>
          </cell>
          <cell r="D8773">
            <v>1</v>
          </cell>
          <cell r="Q8773">
            <v>2015</v>
          </cell>
          <cell r="R8773" t="str">
            <v>201511</v>
          </cell>
          <cell r="S8773">
            <v>42335</v>
          </cell>
          <cell r="T8773">
            <v>3099.75</v>
          </cell>
          <cell r="U8773">
            <v>3001.3763333333345</v>
          </cell>
          <cell r="V8773">
            <v>2743.3867397260219</v>
          </cell>
        </row>
        <row r="8774">
          <cell r="B8774">
            <v>36407</v>
          </cell>
          <cell r="C8774">
            <v>1</v>
          </cell>
          <cell r="D8774">
            <v>1</v>
          </cell>
          <cell r="Q8774">
            <v>2015</v>
          </cell>
          <cell r="R8774" t="str">
            <v>201511</v>
          </cell>
          <cell r="S8774">
            <v>42336</v>
          </cell>
          <cell r="T8774">
            <v>3101.1</v>
          </cell>
          <cell r="U8774">
            <v>3001.3763333333345</v>
          </cell>
          <cell r="V8774">
            <v>2743.3867397260219</v>
          </cell>
        </row>
        <row r="8775">
          <cell r="B8775">
            <v>36408</v>
          </cell>
          <cell r="C8775">
            <v>1</v>
          </cell>
          <cell r="D8775">
            <v>1</v>
          </cell>
          <cell r="Q8775">
            <v>2015</v>
          </cell>
          <cell r="R8775" t="str">
            <v>201511</v>
          </cell>
          <cell r="S8775">
            <v>42337</v>
          </cell>
          <cell r="T8775">
            <v>3101.1</v>
          </cell>
          <cell r="U8775">
            <v>3001.3763333333345</v>
          </cell>
          <cell r="V8775">
            <v>2743.3867397260219</v>
          </cell>
        </row>
        <row r="8776">
          <cell r="B8776">
            <v>36409</v>
          </cell>
          <cell r="C8776">
            <v>1</v>
          </cell>
          <cell r="D8776">
            <v>1</v>
          </cell>
          <cell r="Q8776">
            <v>2015</v>
          </cell>
          <cell r="R8776" t="str">
            <v>201511</v>
          </cell>
          <cell r="S8776">
            <v>42338</v>
          </cell>
          <cell r="T8776">
            <v>3101.1</v>
          </cell>
          <cell r="U8776">
            <v>3001.3763333333345</v>
          </cell>
          <cell r="V8776">
            <v>2743.3867397260219</v>
          </cell>
        </row>
        <row r="8777">
          <cell r="B8777">
            <v>36410</v>
          </cell>
          <cell r="C8777">
            <v>1</v>
          </cell>
          <cell r="D8777">
            <v>1</v>
          </cell>
          <cell r="Q8777">
            <v>2015</v>
          </cell>
          <cell r="R8777" t="str">
            <v>201512</v>
          </cell>
          <cell r="S8777">
            <v>42339</v>
          </cell>
          <cell r="T8777">
            <v>3142.11</v>
          </cell>
          <cell r="U8777">
            <v>3244.2016129032259</v>
          </cell>
          <cell r="V8777">
            <v>2743.3867397260219</v>
          </cell>
        </row>
        <row r="8778">
          <cell r="B8778">
            <v>36411</v>
          </cell>
          <cell r="C8778">
            <v>1</v>
          </cell>
          <cell r="D8778">
            <v>1</v>
          </cell>
          <cell r="Q8778">
            <v>2015</v>
          </cell>
          <cell r="R8778" t="str">
            <v>201512</v>
          </cell>
          <cell r="S8778">
            <v>42340</v>
          </cell>
          <cell r="T8778">
            <v>3131.95</v>
          </cell>
          <cell r="U8778">
            <v>3244.2016129032259</v>
          </cell>
          <cell r="V8778">
            <v>2743.3867397260219</v>
          </cell>
        </row>
        <row r="8779">
          <cell r="B8779">
            <v>36412</v>
          </cell>
          <cell r="C8779">
            <v>1</v>
          </cell>
          <cell r="D8779">
            <v>1</v>
          </cell>
          <cell r="Q8779">
            <v>2015</v>
          </cell>
          <cell r="R8779" t="str">
            <v>201512</v>
          </cell>
          <cell r="S8779">
            <v>42341</v>
          </cell>
          <cell r="T8779">
            <v>3166.67</v>
          </cell>
          <cell r="U8779">
            <v>3244.2016129032259</v>
          </cell>
          <cell r="V8779">
            <v>2743.3867397260219</v>
          </cell>
        </row>
        <row r="8780">
          <cell r="B8780">
            <v>36413</v>
          </cell>
          <cell r="C8780">
            <v>1</v>
          </cell>
          <cell r="D8780">
            <v>1</v>
          </cell>
          <cell r="Q8780">
            <v>2015</v>
          </cell>
          <cell r="R8780" t="str">
            <v>201512</v>
          </cell>
          <cell r="S8780">
            <v>42342</v>
          </cell>
          <cell r="T8780">
            <v>3149.12</v>
          </cell>
          <cell r="U8780">
            <v>3244.2016129032259</v>
          </cell>
          <cell r="V8780">
            <v>2743.3867397260219</v>
          </cell>
        </row>
        <row r="8781">
          <cell r="B8781">
            <v>36414</v>
          </cell>
          <cell r="C8781">
            <v>1</v>
          </cell>
          <cell r="D8781">
            <v>1</v>
          </cell>
          <cell r="Q8781">
            <v>2015</v>
          </cell>
          <cell r="R8781" t="str">
            <v>201512</v>
          </cell>
          <cell r="S8781">
            <v>42343</v>
          </cell>
          <cell r="T8781">
            <v>3179.22</v>
          </cell>
          <cell r="U8781">
            <v>3244.2016129032259</v>
          </cell>
          <cell r="V8781">
            <v>2743.3867397260219</v>
          </cell>
        </row>
        <row r="8782">
          <cell r="B8782">
            <v>36415</v>
          </cell>
          <cell r="C8782">
            <v>1</v>
          </cell>
          <cell r="D8782">
            <v>1</v>
          </cell>
          <cell r="Q8782">
            <v>2015</v>
          </cell>
          <cell r="R8782" t="str">
            <v>201512</v>
          </cell>
          <cell r="S8782">
            <v>42344</v>
          </cell>
          <cell r="T8782">
            <v>3179.22</v>
          </cell>
          <cell r="U8782">
            <v>3244.2016129032259</v>
          </cell>
          <cell r="V8782">
            <v>2743.3867397260219</v>
          </cell>
        </row>
        <row r="8783">
          <cell r="B8783">
            <v>36416</v>
          </cell>
          <cell r="C8783">
            <v>1</v>
          </cell>
          <cell r="D8783">
            <v>1</v>
          </cell>
          <cell r="Q8783">
            <v>2015</v>
          </cell>
          <cell r="R8783" t="str">
            <v>201512</v>
          </cell>
          <cell r="S8783">
            <v>42345</v>
          </cell>
          <cell r="T8783">
            <v>3179.22</v>
          </cell>
          <cell r="U8783">
            <v>3244.2016129032259</v>
          </cell>
          <cell r="V8783">
            <v>2743.3867397260219</v>
          </cell>
        </row>
        <row r="8784">
          <cell r="B8784">
            <v>36417</v>
          </cell>
          <cell r="C8784">
            <v>1</v>
          </cell>
          <cell r="D8784">
            <v>1</v>
          </cell>
          <cell r="Q8784">
            <v>2015</v>
          </cell>
          <cell r="R8784" t="str">
            <v>201512</v>
          </cell>
          <cell r="S8784">
            <v>42346</v>
          </cell>
          <cell r="T8784">
            <v>3287.03</v>
          </cell>
          <cell r="U8784">
            <v>3244.2016129032259</v>
          </cell>
          <cell r="V8784">
            <v>2743.3867397260219</v>
          </cell>
        </row>
        <row r="8785">
          <cell r="B8785">
            <v>36418</v>
          </cell>
          <cell r="C8785">
            <v>1</v>
          </cell>
          <cell r="D8785">
            <v>1</v>
          </cell>
          <cell r="Q8785">
            <v>2015</v>
          </cell>
          <cell r="R8785" t="str">
            <v>201512</v>
          </cell>
          <cell r="S8785">
            <v>42347</v>
          </cell>
          <cell r="T8785">
            <v>3287.03</v>
          </cell>
          <cell r="U8785">
            <v>3244.2016129032259</v>
          </cell>
          <cell r="V8785">
            <v>2743.3867397260219</v>
          </cell>
        </row>
        <row r="8786">
          <cell r="B8786">
            <v>36419</v>
          </cell>
          <cell r="C8786">
            <v>1</v>
          </cell>
          <cell r="D8786">
            <v>1</v>
          </cell>
          <cell r="Q8786">
            <v>2015</v>
          </cell>
          <cell r="R8786" t="str">
            <v>201512</v>
          </cell>
          <cell r="S8786">
            <v>42348</v>
          </cell>
          <cell r="T8786">
            <v>3294.02</v>
          </cell>
          <cell r="U8786">
            <v>3244.2016129032259</v>
          </cell>
          <cell r="V8786">
            <v>2743.3867397260219</v>
          </cell>
        </row>
        <row r="8787">
          <cell r="B8787">
            <v>36420</v>
          </cell>
          <cell r="C8787">
            <v>1</v>
          </cell>
          <cell r="D8787">
            <v>1</v>
          </cell>
          <cell r="Q8787">
            <v>2015</v>
          </cell>
          <cell r="R8787" t="str">
            <v>201512</v>
          </cell>
          <cell r="S8787">
            <v>42349</v>
          </cell>
          <cell r="T8787">
            <v>3259.56</v>
          </cell>
          <cell r="U8787">
            <v>3244.2016129032259</v>
          </cell>
          <cell r="V8787">
            <v>2743.3867397260219</v>
          </cell>
        </row>
        <row r="8788">
          <cell r="B8788">
            <v>36421</v>
          </cell>
          <cell r="C8788">
            <v>1</v>
          </cell>
          <cell r="D8788">
            <v>1</v>
          </cell>
          <cell r="Q8788">
            <v>2015</v>
          </cell>
          <cell r="R8788" t="str">
            <v>201512</v>
          </cell>
          <cell r="S8788">
            <v>42350</v>
          </cell>
          <cell r="T8788">
            <v>3299.36</v>
          </cell>
          <cell r="U8788">
            <v>3244.2016129032259</v>
          </cell>
          <cell r="V8788">
            <v>2743.3867397260219</v>
          </cell>
        </row>
        <row r="8789">
          <cell r="B8789">
            <v>36422</v>
          </cell>
          <cell r="C8789">
            <v>1</v>
          </cell>
          <cell r="D8789">
            <v>1</v>
          </cell>
          <cell r="Q8789">
            <v>2015</v>
          </cell>
          <cell r="R8789" t="str">
            <v>201512</v>
          </cell>
          <cell r="S8789">
            <v>42351</v>
          </cell>
          <cell r="T8789">
            <v>3299.36</v>
          </cell>
          <cell r="U8789">
            <v>3244.2016129032259</v>
          </cell>
          <cell r="V8789">
            <v>2743.3867397260219</v>
          </cell>
        </row>
        <row r="8790">
          <cell r="B8790">
            <v>36423</v>
          </cell>
          <cell r="C8790">
            <v>1</v>
          </cell>
          <cell r="D8790">
            <v>1</v>
          </cell>
          <cell r="Q8790">
            <v>2015</v>
          </cell>
          <cell r="R8790" t="str">
            <v>201512</v>
          </cell>
          <cell r="S8790">
            <v>42352</v>
          </cell>
          <cell r="T8790">
            <v>3299.36</v>
          </cell>
          <cell r="U8790">
            <v>3244.2016129032259</v>
          </cell>
          <cell r="V8790">
            <v>2743.3867397260219</v>
          </cell>
        </row>
        <row r="8791">
          <cell r="B8791">
            <v>36424</v>
          </cell>
          <cell r="C8791">
            <v>1</v>
          </cell>
          <cell r="D8791">
            <v>1</v>
          </cell>
          <cell r="Q8791">
            <v>2015</v>
          </cell>
          <cell r="R8791" t="str">
            <v>201512</v>
          </cell>
          <cell r="S8791">
            <v>42353</v>
          </cell>
          <cell r="T8791">
            <v>3356</v>
          </cell>
          <cell r="U8791">
            <v>3244.2016129032259</v>
          </cell>
          <cell r="V8791">
            <v>2743.3867397260219</v>
          </cell>
        </row>
        <row r="8792">
          <cell r="B8792">
            <v>36425</v>
          </cell>
          <cell r="C8792">
            <v>1</v>
          </cell>
          <cell r="D8792">
            <v>1</v>
          </cell>
          <cell r="Q8792">
            <v>2015</v>
          </cell>
          <cell r="R8792" t="str">
            <v>201512</v>
          </cell>
          <cell r="S8792">
            <v>42354</v>
          </cell>
          <cell r="T8792">
            <v>3328.08</v>
          </cell>
          <cell r="U8792">
            <v>3244.2016129032259</v>
          </cell>
          <cell r="V8792">
            <v>2743.3867397260219</v>
          </cell>
        </row>
        <row r="8793">
          <cell r="B8793">
            <v>36426</v>
          </cell>
          <cell r="C8793">
            <v>1</v>
          </cell>
          <cell r="D8793">
            <v>1</v>
          </cell>
          <cell r="Q8793">
            <v>2015</v>
          </cell>
          <cell r="R8793" t="str">
            <v>201512</v>
          </cell>
          <cell r="S8793">
            <v>42355</v>
          </cell>
          <cell r="T8793">
            <v>3317.72</v>
          </cell>
          <cell r="U8793">
            <v>3244.2016129032259</v>
          </cell>
          <cell r="V8793">
            <v>2743.3867397260219</v>
          </cell>
        </row>
        <row r="8794">
          <cell r="B8794">
            <v>36427</v>
          </cell>
          <cell r="C8794">
            <v>1</v>
          </cell>
          <cell r="D8794">
            <v>1</v>
          </cell>
          <cell r="Q8794">
            <v>2015</v>
          </cell>
          <cell r="R8794" t="str">
            <v>201512</v>
          </cell>
          <cell r="S8794">
            <v>42356</v>
          </cell>
          <cell r="T8794">
            <v>3333.37</v>
          </cell>
          <cell r="U8794">
            <v>3244.2016129032259</v>
          </cell>
          <cell r="V8794">
            <v>2743.3867397260219</v>
          </cell>
        </row>
        <row r="8795">
          <cell r="B8795">
            <v>36428</v>
          </cell>
          <cell r="C8795">
            <v>1</v>
          </cell>
          <cell r="D8795">
            <v>1</v>
          </cell>
          <cell r="Q8795">
            <v>2015</v>
          </cell>
          <cell r="R8795" t="str">
            <v>201512</v>
          </cell>
          <cell r="S8795">
            <v>42357</v>
          </cell>
          <cell r="T8795">
            <v>3337.68</v>
          </cell>
          <cell r="U8795">
            <v>3244.2016129032259</v>
          </cell>
          <cell r="V8795">
            <v>2743.3867397260219</v>
          </cell>
        </row>
        <row r="8796">
          <cell r="B8796">
            <v>36429</v>
          </cell>
          <cell r="C8796">
            <v>1</v>
          </cell>
          <cell r="D8796">
            <v>1</v>
          </cell>
          <cell r="Q8796">
            <v>2015</v>
          </cell>
          <cell r="R8796" t="str">
            <v>201512</v>
          </cell>
          <cell r="S8796">
            <v>42358</v>
          </cell>
          <cell r="T8796">
            <v>3337.68</v>
          </cell>
          <cell r="U8796">
            <v>3244.2016129032259</v>
          </cell>
          <cell r="V8796">
            <v>2743.3867397260219</v>
          </cell>
        </row>
        <row r="8797">
          <cell r="B8797">
            <v>36430</v>
          </cell>
          <cell r="C8797">
            <v>1</v>
          </cell>
          <cell r="D8797">
            <v>1</v>
          </cell>
          <cell r="Q8797">
            <v>2015</v>
          </cell>
          <cell r="R8797" t="str">
            <v>201512</v>
          </cell>
          <cell r="S8797">
            <v>42359</v>
          </cell>
          <cell r="T8797">
            <v>3337.68</v>
          </cell>
          <cell r="U8797">
            <v>3244.2016129032259</v>
          </cell>
          <cell r="V8797">
            <v>2743.3867397260219</v>
          </cell>
        </row>
        <row r="8798">
          <cell r="B8798">
            <v>36431</v>
          </cell>
          <cell r="C8798">
            <v>1</v>
          </cell>
          <cell r="D8798">
            <v>1</v>
          </cell>
          <cell r="Q8798">
            <v>2015</v>
          </cell>
          <cell r="R8798" t="str">
            <v>201512</v>
          </cell>
          <cell r="S8798">
            <v>42360</v>
          </cell>
          <cell r="T8798">
            <v>3332.7</v>
          </cell>
          <cell r="U8798">
            <v>3244.2016129032259</v>
          </cell>
          <cell r="V8798">
            <v>2743.3867397260219</v>
          </cell>
        </row>
        <row r="8799">
          <cell r="B8799">
            <v>36432</v>
          </cell>
          <cell r="C8799">
            <v>1</v>
          </cell>
          <cell r="D8799">
            <v>1</v>
          </cell>
          <cell r="Q8799">
            <v>2015</v>
          </cell>
          <cell r="R8799" t="str">
            <v>201512</v>
          </cell>
          <cell r="S8799">
            <v>42361</v>
          </cell>
          <cell r="T8799">
            <v>3307.24</v>
          </cell>
          <cell r="U8799">
            <v>3244.2016129032259</v>
          </cell>
          <cell r="V8799">
            <v>2743.3867397260219</v>
          </cell>
        </row>
        <row r="8800">
          <cell r="B8800">
            <v>36433</v>
          </cell>
          <cell r="C8800">
            <v>1</v>
          </cell>
          <cell r="D8800">
            <v>1</v>
          </cell>
          <cell r="Q8800">
            <v>2015</v>
          </cell>
          <cell r="R8800" t="str">
            <v>201512</v>
          </cell>
          <cell r="S8800">
            <v>42362</v>
          </cell>
          <cell r="T8800">
            <v>3255.19</v>
          </cell>
          <cell r="U8800">
            <v>3244.2016129032259</v>
          </cell>
          <cell r="V8800">
            <v>2743.3867397260219</v>
          </cell>
        </row>
        <row r="8801">
          <cell r="B8801">
            <v>36434</v>
          </cell>
          <cell r="C8801">
            <v>1</v>
          </cell>
          <cell r="D8801">
            <v>1</v>
          </cell>
          <cell r="Q8801">
            <v>2015</v>
          </cell>
          <cell r="R8801" t="str">
            <v>201512</v>
          </cell>
          <cell r="S8801">
            <v>42363</v>
          </cell>
          <cell r="T8801">
            <v>3172.03</v>
          </cell>
          <cell r="U8801">
            <v>3244.2016129032259</v>
          </cell>
          <cell r="V8801">
            <v>2743.3867397260219</v>
          </cell>
        </row>
        <row r="8802">
          <cell r="B8802">
            <v>36435</v>
          </cell>
          <cell r="C8802">
            <v>1</v>
          </cell>
          <cell r="D8802">
            <v>1</v>
          </cell>
          <cell r="Q8802">
            <v>2015</v>
          </cell>
          <cell r="R8802" t="str">
            <v>201512</v>
          </cell>
          <cell r="S8802">
            <v>42364</v>
          </cell>
          <cell r="T8802">
            <v>3172.03</v>
          </cell>
          <cell r="U8802">
            <v>3244.2016129032259</v>
          </cell>
          <cell r="V8802">
            <v>2743.3867397260219</v>
          </cell>
        </row>
        <row r="8803">
          <cell r="B8803">
            <v>36436</v>
          </cell>
          <cell r="C8803">
            <v>1</v>
          </cell>
          <cell r="D8803">
            <v>1</v>
          </cell>
          <cell r="Q8803">
            <v>2015</v>
          </cell>
          <cell r="R8803" t="str">
            <v>201512</v>
          </cell>
          <cell r="S8803">
            <v>42365</v>
          </cell>
          <cell r="T8803">
            <v>3172.03</v>
          </cell>
          <cell r="U8803">
            <v>3244.2016129032259</v>
          </cell>
          <cell r="V8803">
            <v>2743.3867397260219</v>
          </cell>
        </row>
        <row r="8804">
          <cell r="B8804">
            <v>36437</v>
          </cell>
          <cell r="C8804">
            <v>1</v>
          </cell>
          <cell r="D8804">
            <v>1</v>
          </cell>
          <cell r="Q8804">
            <v>2015</v>
          </cell>
          <cell r="R8804" t="str">
            <v>201512</v>
          </cell>
          <cell r="S8804">
            <v>42366</v>
          </cell>
          <cell r="T8804">
            <v>3172.03</v>
          </cell>
          <cell r="U8804">
            <v>3244.2016129032259</v>
          </cell>
          <cell r="V8804">
            <v>2743.3867397260219</v>
          </cell>
        </row>
        <row r="8805">
          <cell r="B8805">
            <v>36438</v>
          </cell>
          <cell r="C8805">
            <v>1</v>
          </cell>
          <cell r="D8805">
            <v>1</v>
          </cell>
          <cell r="Q8805">
            <v>2015</v>
          </cell>
          <cell r="R8805" t="str">
            <v>201512</v>
          </cell>
          <cell r="S8805">
            <v>42367</v>
          </cell>
          <cell r="T8805">
            <v>3180.87</v>
          </cell>
          <cell r="U8805">
            <v>3244.2016129032259</v>
          </cell>
          <cell r="V8805">
            <v>2743.3867397260219</v>
          </cell>
        </row>
        <row r="8806">
          <cell r="B8806">
            <v>36439</v>
          </cell>
          <cell r="C8806">
            <v>1</v>
          </cell>
          <cell r="D8806">
            <v>1</v>
          </cell>
          <cell r="Q8806">
            <v>2015</v>
          </cell>
          <cell r="R8806" t="str">
            <v>201512</v>
          </cell>
          <cell r="S8806">
            <v>42368</v>
          </cell>
          <cell r="T8806">
            <v>3155.22</v>
          </cell>
          <cell r="U8806">
            <v>3244.2016129032259</v>
          </cell>
          <cell r="V8806">
            <v>2743.3867397260219</v>
          </cell>
        </row>
        <row r="8807">
          <cell r="B8807">
            <v>36440</v>
          </cell>
          <cell r="C8807">
            <v>1</v>
          </cell>
          <cell r="D8807">
            <v>1</v>
          </cell>
          <cell r="Q8807">
            <v>2015</v>
          </cell>
          <cell r="R8807" t="str">
            <v>201512</v>
          </cell>
          <cell r="S8807">
            <v>42369</v>
          </cell>
          <cell r="T8807">
            <v>3149.47</v>
          </cell>
          <cell r="U8807">
            <v>3244.2016129032259</v>
          </cell>
          <cell r="V8807">
            <v>2743.3867397260219</v>
          </cell>
        </row>
        <row r="8808">
          <cell r="B8808">
            <v>36441</v>
          </cell>
          <cell r="C8808">
            <v>1</v>
          </cell>
          <cell r="D8808">
            <v>1</v>
          </cell>
          <cell r="Q8808">
            <v>2016</v>
          </cell>
          <cell r="R8808" t="str">
            <v>20161</v>
          </cell>
          <cell r="S8808">
            <v>42370</v>
          </cell>
          <cell r="T8808">
            <v>3149.47</v>
          </cell>
          <cell r="U8808">
            <v>3270.1951612903235</v>
          </cell>
          <cell r="V8808">
            <v>3050.9778688524639</v>
          </cell>
        </row>
        <row r="8809">
          <cell r="B8809">
            <v>36442</v>
          </cell>
          <cell r="C8809">
            <v>1</v>
          </cell>
          <cell r="D8809">
            <v>1</v>
          </cell>
          <cell r="Q8809">
            <v>2016</v>
          </cell>
          <cell r="R8809" t="str">
            <v>20161</v>
          </cell>
          <cell r="S8809">
            <v>42371</v>
          </cell>
          <cell r="T8809">
            <v>3149.47</v>
          </cell>
          <cell r="U8809">
            <v>3270.1951612903235</v>
          </cell>
          <cell r="V8809">
            <v>3050.9778688524639</v>
          </cell>
        </row>
        <row r="8810">
          <cell r="B8810">
            <v>36443</v>
          </cell>
          <cell r="C8810">
            <v>1</v>
          </cell>
          <cell r="D8810">
            <v>1</v>
          </cell>
          <cell r="Q8810">
            <v>2016</v>
          </cell>
          <cell r="R8810" t="str">
            <v>20161</v>
          </cell>
          <cell r="S8810">
            <v>42372</v>
          </cell>
          <cell r="T8810">
            <v>3149.47</v>
          </cell>
          <cell r="U8810">
            <v>3270.1951612903235</v>
          </cell>
          <cell r="V8810">
            <v>3050.9778688524639</v>
          </cell>
        </row>
        <row r="8811">
          <cell r="B8811">
            <v>36444</v>
          </cell>
          <cell r="C8811">
            <v>1</v>
          </cell>
          <cell r="D8811">
            <v>1</v>
          </cell>
          <cell r="Q8811">
            <v>2016</v>
          </cell>
          <cell r="R8811" t="str">
            <v>20161</v>
          </cell>
          <cell r="S8811">
            <v>42373</v>
          </cell>
          <cell r="T8811">
            <v>3149.47</v>
          </cell>
          <cell r="U8811">
            <v>3270.1951612903235</v>
          </cell>
          <cell r="V8811">
            <v>3050.9778688524639</v>
          </cell>
        </row>
        <row r="8812">
          <cell r="B8812">
            <v>36445</v>
          </cell>
          <cell r="C8812">
            <v>1</v>
          </cell>
          <cell r="D8812">
            <v>1</v>
          </cell>
          <cell r="Q8812">
            <v>2016</v>
          </cell>
          <cell r="R8812" t="str">
            <v>20161</v>
          </cell>
          <cell r="S8812">
            <v>42374</v>
          </cell>
          <cell r="T8812">
            <v>3213.24</v>
          </cell>
          <cell r="U8812">
            <v>3270.1951612903235</v>
          </cell>
          <cell r="V8812">
            <v>3050.9778688524639</v>
          </cell>
        </row>
        <row r="8813">
          <cell r="B8813">
            <v>36446</v>
          </cell>
          <cell r="C8813">
            <v>1</v>
          </cell>
          <cell r="D8813">
            <v>1</v>
          </cell>
          <cell r="Q8813">
            <v>2016</v>
          </cell>
          <cell r="R8813" t="str">
            <v>20161</v>
          </cell>
          <cell r="S8813">
            <v>42375</v>
          </cell>
          <cell r="T8813">
            <v>3203.86</v>
          </cell>
          <cell r="U8813">
            <v>3270.1951612903235</v>
          </cell>
          <cell r="V8813">
            <v>3050.9778688524639</v>
          </cell>
        </row>
        <row r="8814">
          <cell r="B8814">
            <v>36447</v>
          </cell>
          <cell r="C8814">
            <v>1</v>
          </cell>
          <cell r="D8814">
            <v>1</v>
          </cell>
          <cell r="Q8814">
            <v>2016</v>
          </cell>
          <cell r="R8814" t="str">
            <v>20161</v>
          </cell>
          <cell r="S8814">
            <v>42376</v>
          </cell>
          <cell r="T8814">
            <v>3250.69</v>
          </cell>
          <cell r="U8814">
            <v>3270.1951612903235</v>
          </cell>
          <cell r="V8814">
            <v>3050.9778688524639</v>
          </cell>
        </row>
        <row r="8815">
          <cell r="B8815">
            <v>36448</v>
          </cell>
          <cell r="C8815">
            <v>1</v>
          </cell>
          <cell r="D8815">
            <v>1</v>
          </cell>
          <cell r="Q8815">
            <v>2016</v>
          </cell>
          <cell r="R8815" t="str">
            <v>20161</v>
          </cell>
          <cell r="S8815">
            <v>42377</v>
          </cell>
          <cell r="T8815">
            <v>3287.28</v>
          </cell>
          <cell r="U8815">
            <v>3270.1951612903235</v>
          </cell>
          <cell r="V8815">
            <v>3050.9778688524639</v>
          </cell>
        </row>
        <row r="8816">
          <cell r="B8816">
            <v>36449</v>
          </cell>
          <cell r="C8816">
            <v>1</v>
          </cell>
          <cell r="D8816">
            <v>1</v>
          </cell>
          <cell r="Q8816">
            <v>2016</v>
          </cell>
          <cell r="R8816" t="str">
            <v>20161</v>
          </cell>
          <cell r="S8816">
            <v>42378</v>
          </cell>
          <cell r="T8816">
            <v>3268.37</v>
          </cell>
          <cell r="U8816">
            <v>3270.1951612903235</v>
          </cell>
          <cell r="V8816">
            <v>3050.9778688524639</v>
          </cell>
        </row>
        <row r="8817">
          <cell r="B8817">
            <v>36450</v>
          </cell>
          <cell r="C8817">
            <v>1</v>
          </cell>
          <cell r="D8817">
            <v>1</v>
          </cell>
          <cell r="Q8817">
            <v>2016</v>
          </cell>
          <cell r="R8817" t="str">
            <v>20161</v>
          </cell>
          <cell r="S8817">
            <v>42379</v>
          </cell>
          <cell r="T8817">
            <v>3268.37</v>
          </cell>
          <cell r="U8817">
            <v>3270.1951612903235</v>
          </cell>
          <cell r="V8817">
            <v>3050.9778688524639</v>
          </cell>
        </row>
        <row r="8818">
          <cell r="B8818">
            <v>36451</v>
          </cell>
          <cell r="C8818">
            <v>1</v>
          </cell>
          <cell r="D8818">
            <v>1</v>
          </cell>
          <cell r="Q8818">
            <v>2016</v>
          </cell>
          <cell r="R8818" t="str">
            <v>20161</v>
          </cell>
          <cell r="S8818">
            <v>42380</v>
          </cell>
          <cell r="T8818">
            <v>3268.37</v>
          </cell>
          <cell r="U8818">
            <v>3270.1951612903235</v>
          </cell>
          <cell r="V8818">
            <v>3050.9778688524639</v>
          </cell>
        </row>
        <row r="8819">
          <cell r="B8819">
            <v>36452</v>
          </cell>
          <cell r="C8819">
            <v>1</v>
          </cell>
          <cell r="D8819">
            <v>1</v>
          </cell>
          <cell r="Q8819">
            <v>2016</v>
          </cell>
          <cell r="R8819" t="str">
            <v>20161</v>
          </cell>
          <cell r="S8819">
            <v>42381</v>
          </cell>
          <cell r="T8819">
            <v>3268.37</v>
          </cell>
          <cell r="U8819">
            <v>3270.1951612903235</v>
          </cell>
          <cell r="V8819">
            <v>3050.9778688524639</v>
          </cell>
        </row>
        <row r="8820">
          <cell r="B8820">
            <v>36453</v>
          </cell>
          <cell r="C8820">
            <v>1</v>
          </cell>
          <cell r="D8820">
            <v>1</v>
          </cell>
          <cell r="Q8820">
            <v>2016</v>
          </cell>
          <cell r="R8820" t="str">
            <v>20161</v>
          </cell>
          <cell r="S8820">
            <v>42382</v>
          </cell>
          <cell r="T8820">
            <v>3246.51</v>
          </cell>
          <cell r="U8820">
            <v>3270.1951612903235</v>
          </cell>
          <cell r="V8820">
            <v>3050.9778688524639</v>
          </cell>
        </row>
        <row r="8821">
          <cell r="B8821">
            <v>36454</v>
          </cell>
          <cell r="C8821">
            <v>1</v>
          </cell>
          <cell r="D8821">
            <v>1</v>
          </cell>
          <cell r="Q8821">
            <v>2016</v>
          </cell>
          <cell r="R8821" t="str">
            <v>20161</v>
          </cell>
          <cell r="S8821">
            <v>42383</v>
          </cell>
          <cell r="T8821">
            <v>3235.45</v>
          </cell>
          <cell r="U8821">
            <v>3270.1951612903235</v>
          </cell>
          <cell r="V8821">
            <v>3050.9778688524639</v>
          </cell>
        </row>
        <row r="8822">
          <cell r="B8822">
            <v>36455</v>
          </cell>
          <cell r="C8822">
            <v>1</v>
          </cell>
          <cell r="D8822">
            <v>1</v>
          </cell>
          <cell r="Q8822">
            <v>2016</v>
          </cell>
          <cell r="R8822" t="str">
            <v>20161</v>
          </cell>
          <cell r="S8822">
            <v>42384</v>
          </cell>
          <cell r="T8822">
            <v>3240.71</v>
          </cell>
          <cell r="U8822">
            <v>3270.1951612903235</v>
          </cell>
          <cell r="V8822">
            <v>3050.9778688524639</v>
          </cell>
        </row>
        <row r="8823">
          <cell r="B8823">
            <v>36456</v>
          </cell>
          <cell r="C8823">
            <v>1</v>
          </cell>
          <cell r="D8823">
            <v>1</v>
          </cell>
          <cell r="Q8823">
            <v>2016</v>
          </cell>
          <cell r="R8823" t="str">
            <v>20161</v>
          </cell>
          <cell r="S8823">
            <v>42385</v>
          </cell>
          <cell r="T8823">
            <v>3293.94</v>
          </cell>
          <cell r="U8823">
            <v>3270.1951612903235</v>
          </cell>
          <cell r="V8823">
            <v>3050.9778688524639</v>
          </cell>
        </row>
        <row r="8824">
          <cell r="B8824">
            <v>36457</v>
          </cell>
          <cell r="C8824">
            <v>1</v>
          </cell>
          <cell r="D8824">
            <v>1</v>
          </cell>
          <cell r="Q8824">
            <v>2016</v>
          </cell>
          <cell r="R8824" t="str">
            <v>20161</v>
          </cell>
          <cell r="S8824">
            <v>42386</v>
          </cell>
          <cell r="T8824">
            <v>3293.94</v>
          </cell>
          <cell r="U8824">
            <v>3270.1951612903235</v>
          </cell>
          <cell r="V8824">
            <v>3050.9778688524639</v>
          </cell>
        </row>
        <row r="8825">
          <cell r="B8825">
            <v>36458</v>
          </cell>
          <cell r="C8825">
            <v>1</v>
          </cell>
          <cell r="D8825">
            <v>1</v>
          </cell>
          <cell r="Q8825">
            <v>2016</v>
          </cell>
          <cell r="R8825" t="str">
            <v>20161</v>
          </cell>
          <cell r="S8825">
            <v>42387</v>
          </cell>
          <cell r="T8825">
            <v>3293.94</v>
          </cell>
          <cell r="U8825">
            <v>3270.1951612903235</v>
          </cell>
          <cell r="V8825">
            <v>3050.9778688524639</v>
          </cell>
        </row>
        <row r="8826">
          <cell r="B8826">
            <v>36459</v>
          </cell>
          <cell r="C8826">
            <v>1</v>
          </cell>
          <cell r="D8826">
            <v>1</v>
          </cell>
          <cell r="Q8826">
            <v>2016</v>
          </cell>
          <cell r="R8826" t="str">
            <v>20161</v>
          </cell>
          <cell r="S8826">
            <v>42388</v>
          </cell>
          <cell r="T8826">
            <v>3293.94</v>
          </cell>
          <cell r="U8826">
            <v>3270.1951612903235</v>
          </cell>
          <cell r="V8826">
            <v>3050.9778688524639</v>
          </cell>
        </row>
        <row r="8827">
          <cell r="B8827">
            <v>36460</v>
          </cell>
          <cell r="C8827">
            <v>1</v>
          </cell>
          <cell r="D8827">
            <v>1</v>
          </cell>
          <cell r="Q8827">
            <v>2016</v>
          </cell>
          <cell r="R8827" t="str">
            <v>20161</v>
          </cell>
          <cell r="S8827">
            <v>42389</v>
          </cell>
          <cell r="T8827">
            <v>3297.46</v>
          </cell>
          <cell r="U8827">
            <v>3270.1951612903235</v>
          </cell>
          <cell r="V8827">
            <v>3050.9778688524639</v>
          </cell>
        </row>
        <row r="8828">
          <cell r="B8828">
            <v>36461</v>
          </cell>
          <cell r="C8828">
            <v>1</v>
          </cell>
          <cell r="D8828">
            <v>1</v>
          </cell>
          <cell r="Q8828">
            <v>2016</v>
          </cell>
          <cell r="R8828" t="str">
            <v>20161</v>
          </cell>
          <cell r="S8828">
            <v>42390</v>
          </cell>
          <cell r="T8828">
            <v>3357.67</v>
          </cell>
          <cell r="U8828">
            <v>3270.1951612903235</v>
          </cell>
          <cell r="V8828">
            <v>3050.9778688524639</v>
          </cell>
        </row>
        <row r="8829">
          <cell r="B8829">
            <v>36462</v>
          </cell>
          <cell r="C8829">
            <v>1</v>
          </cell>
          <cell r="D8829">
            <v>1</v>
          </cell>
          <cell r="Q8829">
            <v>2016</v>
          </cell>
          <cell r="R8829" t="str">
            <v>20161</v>
          </cell>
          <cell r="S8829">
            <v>42391</v>
          </cell>
          <cell r="T8829">
            <v>3368.49</v>
          </cell>
          <cell r="U8829">
            <v>3270.1951612903235</v>
          </cell>
          <cell r="V8829">
            <v>3050.9778688524639</v>
          </cell>
        </row>
        <row r="8830">
          <cell r="B8830">
            <v>36463</v>
          </cell>
          <cell r="C8830">
            <v>1</v>
          </cell>
          <cell r="D8830">
            <v>1</v>
          </cell>
          <cell r="Q8830">
            <v>2016</v>
          </cell>
          <cell r="R8830" t="str">
            <v>20161</v>
          </cell>
          <cell r="S8830">
            <v>42392</v>
          </cell>
          <cell r="T8830">
            <v>3281.74</v>
          </cell>
          <cell r="U8830">
            <v>3270.1951612903235</v>
          </cell>
          <cell r="V8830">
            <v>3050.9778688524639</v>
          </cell>
        </row>
        <row r="8831">
          <cell r="B8831">
            <v>36464</v>
          </cell>
          <cell r="C8831">
            <v>1</v>
          </cell>
          <cell r="D8831">
            <v>1</v>
          </cell>
          <cell r="Q8831">
            <v>2016</v>
          </cell>
          <cell r="R8831" t="str">
            <v>20161</v>
          </cell>
          <cell r="S8831">
            <v>42393</v>
          </cell>
          <cell r="T8831">
            <v>3281.74</v>
          </cell>
          <cell r="U8831">
            <v>3270.1951612903235</v>
          </cell>
          <cell r="V8831">
            <v>3050.9778688524639</v>
          </cell>
        </row>
        <row r="8832">
          <cell r="B8832">
            <v>36465</v>
          </cell>
          <cell r="C8832">
            <v>1</v>
          </cell>
          <cell r="D8832">
            <v>1</v>
          </cell>
          <cell r="Q8832">
            <v>2016</v>
          </cell>
          <cell r="R8832" t="str">
            <v>20161</v>
          </cell>
          <cell r="S8832">
            <v>42394</v>
          </cell>
          <cell r="T8832">
            <v>3281.74</v>
          </cell>
          <cell r="U8832">
            <v>3270.1951612903235</v>
          </cell>
          <cell r="V8832">
            <v>3050.9778688524639</v>
          </cell>
        </row>
        <row r="8833">
          <cell r="B8833">
            <v>36466</v>
          </cell>
          <cell r="C8833">
            <v>1</v>
          </cell>
          <cell r="D8833">
            <v>1</v>
          </cell>
          <cell r="Q8833">
            <v>2016</v>
          </cell>
          <cell r="R8833" t="str">
            <v>20161</v>
          </cell>
          <cell r="S8833">
            <v>42395</v>
          </cell>
          <cell r="T8833">
            <v>3362.38</v>
          </cell>
          <cell r="U8833">
            <v>3270.1951612903235</v>
          </cell>
          <cell r="V8833">
            <v>3050.9778688524639</v>
          </cell>
        </row>
        <row r="8834">
          <cell r="B8834">
            <v>36467</v>
          </cell>
          <cell r="C8834">
            <v>1</v>
          </cell>
          <cell r="D8834">
            <v>1</v>
          </cell>
          <cell r="Q8834">
            <v>2016</v>
          </cell>
          <cell r="R8834" t="str">
            <v>20161</v>
          </cell>
          <cell r="S8834">
            <v>42396</v>
          </cell>
          <cell r="T8834">
            <v>3375.8</v>
          </cell>
          <cell r="U8834">
            <v>3270.1951612903235</v>
          </cell>
          <cell r="V8834">
            <v>3050.9778688524639</v>
          </cell>
        </row>
        <row r="8835">
          <cell r="B8835">
            <v>36468</v>
          </cell>
          <cell r="C8835">
            <v>1</v>
          </cell>
          <cell r="D8835">
            <v>1</v>
          </cell>
          <cell r="Q8835">
            <v>2016</v>
          </cell>
          <cell r="R8835" t="str">
            <v>20161</v>
          </cell>
          <cell r="S8835">
            <v>42397</v>
          </cell>
          <cell r="T8835">
            <v>3366.63</v>
          </cell>
          <cell r="U8835">
            <v>3270.1951612903235</v>
          </cell>
          <cell r="V8835">
            <v>3050.9778688524639</v>
          </cell>
        </row>
        <row r="8836">
          <cell r="B8836">
            <v>36469</v>
          </cell>
          <cell r="C8836">
            <v>1</v>
          </cell>
          <cell r="D8836">
            <v>1</v>
          </cell>
          <cell r="Q8836">
            <v>2016</v>
          </cell>
          <cell r="R8836" t="str">
            <v>20161</v>
          </cell>
          <cell r="S8836">
            <v>42398</v>
          </cell>
          <cell r="T8836">
            <v>3302.92</v>
          </cell>
          <cell r="U8836">
            <v>3270.1951612903235</v>
          </cell>
          <cell r="V8836">
            <v>3050.9778688524639</v>
          </cell>
        </row>
        <row r="8837">
          <cell r="B8837">
            <v>36470</v>
          </cell>
          <cell r="C8837">
            <v>1</v>
          </cell>
          <cell r="D8837">
            <v>1</v>
          </cell>
          <cell r="Q8837">
            <v>2016</v>
          </cell>
          <cell r="R8837" t="str">
            <v>20161</v>
          </cell>
          <cell r="S8837">
            <v>42399</v>
          </cell>
          <cell r="T8837">
            <v>3287.31</v>
          </cell>
          <cell r="U8837">
            <v>3270.1951612903235</v>
          </cell>
          <cell r="V8837">
            <v>3050.9778688524639</v>
          </cell>
        </row>
        <row r="8838">
          <cell r="B8838">
            <v>36471</v>
          </cell>
          <cell r="C8838">
            <v>1</v>
          </cell>
          <cell r="D8838">
            <v>1</v>
          </cell>
          <cell r="Q8838">
            <v>2016</v>
          </cell>
          <cell r="R8838" t="str">
            <v>20161</v>
          </cell>
          <cell r="S8838">
            <v>42400</v>
          </cell>
          <cell r="T8838">
            <v>3287.31</v>
          </cell>
          <cell r="U8838">
            <v>3270.1951612903235</v>
          </cell>
          <cell r="V8838">
            <v>3050.9778688524639</v>
          </cell>
        </row>
        <row r="8839">
          <cell r="B8839">
            <v>36472</v>
          </cell>
          <cell r="C8839">
            <v>1</v>
          </cell>
          <cell r="D8839">
            <v>1</v>
          </cell>
          <cell r="Q8839">
            <v>2016</v>
          </cell>
          <cell r="R8839" t="str">
            <v>20162</v>
          </cell>
          <cell r="S8839">
            <v>42401</v>
          </cell>
          <cell r="T8839">
            <v>3287.31</v>
          </cell>
          <cell r="U8839">
            <v>3354.9568965517242</v>
          </cell>
          <cell r="V8839">
            <v>3050.9778688524639</v>
          </cell>
        </row>
        <row r="8840">
          <cell r="B8840">
            <v>36473</v>
          </cell>
          <cell r="C8840">
            <v>1</v>
          </cell>
          <cell r="D8840">
            <v>1</v>
          </cell>
          <cell r="Q8840">
            <v>2016</v>
          </cell>
          <cell r="R8840" t="str">
            <v>20162</v>
          </cell>
          <cell r="S8840">
            <v>42402</v>
          </cell>
          <cell r="T8840">
            <v>3326.82</v>
          </cell>
          <cell r="U8840">
            <v>3354.9568965517242</v>
          </cell>
          <cell r="V8840">
            <v>3050.9778688524639</v>
          </cell>
        </row>
        <row r="8841">
          <cell r="B8841">
            <v>36474</v>
          </cell>
          <cell r="C8841">
            <v>1</v>
          </cell>
          <cell r="D8841">
            <v>1</v>
          </cell>
          <cell r="Q8841">
            <v>2016</v>
          </cell>
          <cell r="R8841" t="str">
            <v>20162</v>
          </cell>
          <cell r="S8841">
            <v>42403</v>
          </cell>
          <cell r="T8841">
            <v>3387.69</v>
          </cell>
          <cell r="U8841">
            <v>3354.9568965517242</v>
          </cell>
          <cell r="V8841">
            <v>3050.9778688524639</v>
          </cell>
        </row>
        <row r="8842">
          <cell r="B8842">
            <v>36475</v>
          </cell>
          <cell r="C8842">
            <v>1</v>
          </cell>
          <cell r="D8842">
            <v>1</v>
          </cell>
          <cell r="Q8842">
            <v>2016</v>
          </cell>
          <cell r="R8842" t="str">
            <v>20162</v>
          </cell>
          <cell r="S8842">
            <v>42404</v>
          </cell>
          <cell r="T8842">
            <v>3382.2</v>
          </cell>
          <cell r="U8842">
            <v>3354.9568965517242</v>
          </cell>
          <cell r="V8842">
            <v>3050.9778688524639</v>
          </cell>
        </row>
        <row r="8843">
          <cell r="B8843">
            <v>36476</v>
          </cell>
          <cell r="C8843">
            <v>1</v>
          </cell>
          <cell r="D8843">
            <v>1</v>
          </cell>
          <cell r="Q8843">
            <v>2016</v>
          </cell>
          <cell r="R8843" t="str">
            <v>20162</v>
          </cell>
          <cell r="S8843">
            <v>42405</v>
          </cell>
          <cell r="T8843">
            <v>3315.75</v>
          </cell>
          <cell r="U8843">
            <v>3354.9568965517242</v>
          </cell>
          <cell r="V8843">
            <v>3050.9778688524639</v>
          </cell>
        </row>
        <row r="8844">
          <cell r="B8844">
            <v>36477</v>
          </cell>
          <cell r="C8844">
            <v>1</v>
          </cell>
          <cell r="D8844">
            <v>1</v>
          </cell>
          <cell r="Q8844">
            <v>2016</v>
          </cell>
          <cell r="R8844" t="str">
            <v>20162</v>
          </cell>
          <cell r="S8844">
            <v>42406</v>
          </cell>
          <cell r="T8844">
            <v>3320.49</v>
          </cell>
          <cell r="U8844">
            <v>3354.9568965517242</v>
          </cell>
          <cell r="V8844">
            <v>3050.9778688524639</v>
          </cell>
        </row>
        <row r="8845">
          <cell r="B8845">
            <v>36478</v>
          </cell>
          <cell r="C8845">
            <v>1</v>
          </cell>
          <cell r="D8845">
            <v>1</v>
          </cell>
          <cell r="Q8845">
            <v>2016</v>
          </cell>
          <cell r="R8845" t="str">
            <v>20162</v>
          </cell>
          <cell r="S8845">
            <v>42407</v>
          </cell>
          <cell r="T8845">
            <v>3320.49</v>
          </cell>
          <cell r="U8845">
            <v>3354.9568965517242</v>
          </cell>
          <cell r="V8845">
            <v>3050.9778688524639</v>
          </cell>
        </row>
        <row r="8846">
          <cell r="B8846">
            <v>36479</v>
          </cell>
          <cell r="C8846">
            <v>1</v>
          </cell>
          <cell r="D8846">
            <v>1</v>
          </cell>
          <cell r="Q8846">
            <v>2016</v>
          </cell>
          <cell r="R8846" t="str">
            <v>20162</v>
          </cell>
          <cell r="S8846">
            <v>42408</v>
          </cell>
          <cell r="T8846">
            <v>3320.49</v>
          </cell>
          <cell r="U8846">
            <v>3354.9568965517242</v>
          </cell>
          <cell r="V8846">
            <v>3050.9778688524639</v>
          </cell>
        </row>
        <row r="8847">
          <cell r="B8847">
            <v>36480</v>
          </cell>
          <cell r="C8847">
            <v>1</v>
          </cell>
          <cell r="D8847">
            <v>1</v>
          </cell>
          <cell r="Q8847">
            <v>2016</v>
          </cell>
          <cell r="R8847" t="str">
            <v>20162</v>
          </cell>
          <cell r="S8847">
            <v>42409</v>
          </cell>
          <cell r="T8847">
            <v>3367.02</v>
          </cell>
          <cell r="U8847">
            <v>3354.9568965517242</v>
          </cell>
          <cell r="V8847">
            <v>3050.9778688524639</v>
          </cell>
        </row>
        <row r="8848">
          <cell r="B8848">
            <v>36481</v>
          </cell>
          <cell r="C8848">
            <v>1</v>
          </cell>
          <cell r="D8848">
            <v>1</v>
          </cell>
          <cell r="Q8848">
            <v>2016</v>
          </cell>
          <cell r="R8848" t="str">
            <v>20162</v>
          </cell>
          <cell r="S8848">
            <v>42410</v>
          </cell>
          <cell r="T8848">
            <v>3391.93</v>
          </cell>
          <cell r="U8848">
            <v>3354.9568965517242</v>
          </cell>
          <cell r="V8848">
            <v>3050.9778688524639</v>
          </cell>
        </row>
        <row r="8849">
          <cell r="B8849">
            <v>36482</v>
          </cell>
          <cell r="C8849">
            <v>1</v>
          </cell>
          <cell r="D8849">
            <v>1</v>
          </cell>
          <cell r="Q8849">
            <v>2016</v>
          </cell>
          <cell r="R8849" t="str">
            <v>20162</v>
          </cell>
          <cell r="S8849">
            <v>42411</v>
          </cell>
          <cell r="T8849">
            <v>3385.65</v>
          </cell>
          <cell r="U8849">
            <v>3354.9568965517242</v>
          </cell>
          <cell r="V8849">
            <v>3050.9778688524639</v>
          </cell>
        </row>
        <row r="8850">
          <cell r="B8850">
            <v>36483</v>
          </cell>
          <cell r="C8850">
            <v>1</v>
          </cell>
          <cell r="D8850">
            <v>1</v>
          </cell>
          <cell r="Q8850">
            <v>2016</v>
          </cell>
          <cell r="R8850" t="str">
            <v>20162</v>
          </cell>
          <cell r="S8850">
            <v>42412</v>
          </cell>
          <cell r="T8850">
            <v>3434.89</v>
          </cell>
          <cell r="U8850">
            <v>3354.9568965517242</v>
          </cell>
          <cell r="V8850">
            <v>3050.9778688524639</v>
          </cell>
        </row>
        <row r="8851">
          <cell r="B8851">
            <v>36484</v>
          </cell>
          <cell r="C8851">
            <v>1</v>
          </cell>
          <cell r="D8851">
            <v>1</v>
          </cell>
          <cell r="Q8851">
            <v>2016</v>
          </cell>
          <cell r="R8851" t="str">
            <v>20162</v>
          </cell>
          <cell r="S8851">
            <v>42413</v>
          </cell>
          <cell r="T8851">
            <v>3409.82</v>
          </cell>
          <cell r="U8851">
            <v>3354.9568965517242</v>
          </cell>
          <cell r="V8851">
            <v>3050.9778688524639</v>
          </cell>
        </row>
        <row r="8852">
          <cell r="B8852">
            <v>36485</v>
          </cell>
          <cell r="C8852">
            <v>1</v>
          </cell>
          <cell r="D8852">
            <v>1</v>
          </cell>
          <cell r="Q8852">
            <v>2016</v>
          </cell>
          <cell r="R8852" t="str">
            <v>20162</v>
          </cell>
          <cell r="S8852">
            <v>42414</v>
          </cell>
          <cell r="T8852">
            <v>3409.82</v>
          </cell>
          <cell r="U8852">
            <v>3354.9568965517242</v>
          </cell>
          <cell r="V8852">
            <v>3050.9778688524639</v>
          </cell>
        </row>
        <row r="8853">
          <cell r="B8853">
            <v>36486</v>
          </cell>
          <cell r="C8853">
            <v>1</v>
          </cell>
          <cell r="D8853">
            <v>1</v>
          </cell>
          <cell r="Q8853">
            <v>2016</v>
          </cell>
          <cell r="R8853" t="str">
            <v>20162</v>
          </cell>
          <cell r="S8853">
            <v>42415</v>
          </cell>
          <cell r="T8853">
            <v>3409.82</v>
          </cell>
          <cell r="U8853">
            <v>3354.9568965517242</v>
          </cell>
          <cell r="V8853">
            <v>3050.9778688524639</v>
          </cell>
        </row>
        <row r="8854">
          <cell r="B8854">
            <v>36487</v>
          </cell>
          <cell r="C8854">
            <v>1</v>
          </cell>
          <cell r="D8854">
            <v>1</v>
          </cell>
          <cell r="Q8854">
            <v>2016</v>
          </cell>
          <cell r="R8854" t="str">
            <v>20162</v>
          </cell>
          <cell r="S8854">
            <v>42416</v>
          </cell>
          <cell r="T8854">
            <v>3409.82</v>
          </cell>
          <cell r="U8854">
            <v>3354.9568965517242</v>
          </cell>
          <cell r="V8854">
            <v>3050.9778688524639</v>
          </cell>
        </row>
        <row r="8855">
          <cell r="B8855">
            <v>36488</v>
          </cell>
          <cell r="C8855">
            <v>1</v>
          </cell>
          <cell r="D8855">
            <v>1</v>
          </cell>
          <cell r="Q8855">
            <v>2016</v>
          </cell>
          <cell r="R8855" t="str">
            <v>20162</v>
          </cell>
          <cell r="S8855">
            <v>42417</v>
          </cell>
          <cell r="T8855">
            <v>3406.87</v>
          </cell>
          <cell r="U8855">
            <v>3354.9568965517242</v>
          </cell>
          <cell r="V8855">
            <v>3050.9778688524639</v>
          </cell>
        </row>
        <row r="8856">
          <cell r="B8856">
            <v>36489</v>
          </cell>
          <cell r="C8856">
            <v>1</v>
          </cell>
          <cell r="D8856">
            <v>1</v>
          </cell>
          <cell r="Q8856">
            <v>2016</v>
          </cell>
          <cell r="R8856" t="str">
            <v>20162</v>
          </cell>
          <cell r="S8856">
            <v>42418</v>
          </cell>
          <cell r="T8856">
            <v>3391.87</v>
          </cell>
          <cell r="U8856">
            <v>3354.9568965517242</v>
          </cell>
          <cell r="V8856">
            <v>3050.9778688524639</v>
          </cell>
        </row>
        <row r="8857">
          <cell r="B8857">
            <v>36490</v>
          </cell>
          <cell r="C8857">
            <v>1</v>
          </cell>
          <cell r="D8857">
            <v>1</v>
          </cell>
          <cell r="Q8857">
            <v>2016</v>
          </cell>
          <cell r="R8857" t="str">
            <v>20162</v>
          </cell>
          <cell r="S8857">
            <v>42419</v>
          </cell>
          <cell r="T8857">
            <v>3338.03</v>
          </cell>
          <cell r="U8857">
            <v>3354.9568965517242</v>
          </cell>
          <cell r="V8857">
            <v>3050.9778688524639</v>
          </cell>
        </row>
        <row r="8858">
          <cell r="B8858">
            <v>36491</v>
          </cell>
          <cell r="C8858">
            <v>1</v>
          </cell>
          <cell r="D8858">
            <v>1</v>
          </cell>
          <cell r="Q8858">
            <v>2016</v>
          </cell>
          <cell r="R8858" t="str">
            <v>20162</v>
          </cell>
          <cell r="S8858">
            <v>42420</v>
          </cell>
          <cell r="T8858">
            <v>3356.78</v>
          </cell>
          <cell r="U8858">
            <v>3354.9568965517242</v>
          </cell>
          <cell r="V8858">
            <v>3050.9778688524639</v>
          </cell>
        </row>
        <row r="8859">
          <cell r="B8859">
            <v>36492</v>
          </cell>
          <cell r="C8859">
            <v>1</v>
          </cell>
          <cell r="D8859">
            <v>1</v>
          </cell>
          <cell r="Q8859">
            <v>2016</v>
          </cell>
          <cell r="R8859" t="str">
            <v>20162</v>
          </cell>
          <cell r="S8859">
            <v>42421</v>
          </cell>
          <cell r="T8859">
            <v>3356.78</v>
          </cell>
          <cell r="U8859">
            <v>3354.9568965517242</v>
          </cell>
          <cell r="V8859">
            <v>3050.9778688524639</v>
          </cell>
        </row>
        <row r="8860">
          <cell r="B8860">
            <v>36493</v>
          </cell>
          <cell r="C8860">
            <v>1</v>
          </cell>
          <cell r="D8860">
            <v>1</v>
          </cell>
          <cell r="Q8860">
            <v>2016</v>
          </cell>
          <cell r="R8860" t="str">
            <v>20162</v>
          </cell>
          <cell r="S8860">
            <v>42422</v>
          </cell>
          <cell r="T8860">
            <v>3356.78</v>
          </cell>
          <cell r="U8860">
            <v>3354.9568965517242</v>
          </cell>
          <cell r="V8860">
            <v>3050.9778688524639</v>
          </cell>
        </row>
        <row r="8861">
          <cell r="B8861">
            <v>36494</v>
          </cell>
          <cell r="C8861">
            <v>1</v>
          </cell>
          <cell r="D8861">
            <v>1</v>
          </cell>
          <cell r="Q8861">
            <v>2016</v>
          </cell>
          <cell r="R8861" t="str">
            <v>20162</v>
          </cell>
          <cell r="S8861">
            <v>42423</v>
          </cell>
          <cell r="T8861">
            <v>3314.24</v>
          </cell>
          <cell r="U8861">
            <v>3354.9568965517242</v>
          </cell>
          <cell r="V8861">
            <v>3050.9778688524639</v>
          </cell>
        </row>
        <row r="8862">
          <cell r="B8862">
            <v>36495</v>
          </cell>
          <cell r="C8862">
            <v>1</v>
          </cell>
          <cell r="D8862">
            <v>1</v>
          </cell>
          <cell r="Q8862">
            <v>2016</v>
          </cell>
          <cell r="R8862" t="str">
            <v>20162</v>
          </cell>
          <cell r="S8862">
            <v>42424</v>
          </cell>
          <cell r="T8862">
            <v>3322.54</v>
          </cell>
          <cell r="U8862">
            <v>3354.9568965517242</v>
          </cell>
          <cell r="V8862">
            <v>3050.9778688524639</v>
          </cell>
        </row>
        <row r="8863">
          <cell r="B8863">
            <v>36496</v>
          </cell>
          <cell r="C8863">
            <v>1</v>
          </cell>
          <cell r="D8863">
            <v>1</v>
          </cell>
          <cell r="Q8863">
            <v>2016</v>
          </cell>
          <cell r="R8863" t="str">
            <v>20162</v>
          </cell>
          <cell r="S8863">
            <v>42425</v>
          </cell>
          <cell r="T8863">
            <v>3341.69</v>
          </cell>
          <cell r="U8863">
            <v>3354.9568965517242</v>
          </cell>
          <cell r="V8863">
            <v>3050.9778688524639</v>
          </cell>
        </row>
        <row r="8864">
          <cell r="B8864">
            <v>36497</v>
          </cell>
          <cell r="C8864">
            <v>1</v>
          </cell>
          <cell r="D8864">
            <v>1</v>
          </cell>
          <cell r="Q8864">
            <v>2016</v>
          </cell>
          <cell r="R8864" t="str">
            <v>20162</v>
          </cell>
          <cell r="S8864">
            <v>42426</v>
          </cell>
          <cell r="T8864">
            <v>3310.16</v>
          </cell>
          <cell r="U8864">
            <v>3354.9568965517242</v>
          </cell>
          <cell r="V8864">
            <v>3050.9778688524639</v>
          </cell>
        </row>
        <row r="8865">
          <cell r="B8865">
            <v>36498</v>
          </cell>
          <cell r="C8865">
            <v>1</v>
          </cell>
          <cell r="D8865">
            <v>1</v>
          </cell>
          <cell r="Q8865">
            <v>2016</v>
          </cell>
          <cell r="R8865" t="str">
            <v>20162</v>
          </cell>
          <cell r="S8865">
            <v>42427</v>
          </cell>
          <cell r="T8865">
            <v>3306</v>
          </cell>
          <cell r="U8865">
            <v>3354.9568965517242</v>
          </cell>
          <cell r="V8865">
            <v>3050.9778688524639</v>
          </cell>
        </row>
        <row r="8866">
          <cell r="B8866">
            <v>36499</v>
          </cell>
          <cell r="C8866">
            <v>1</v>
          </cell>
          <cell r="D8866">
            <v>1</v>
          </cell>
          <cell r="Q8866">
            <v>2016</v>
          </cell>
          <cell r="R8866" t="str">
            <v>20162</v>
          </cell>
          <cell r="S8866">
            <v>42428</v>
          </cell>
          <cell r="T8866">
            <v>3306</v>
          </cell>
          <cell r="U8866">
            <v>3354.9568965517242</v>
          </cell>
          <cell r="V8866">
            <v>3050.9778688524639</v>
          </cell>
        </row>
        <row r="8867">
          <cell r="B8867">
            <v>36500</v>
          </cell>
          <cell r="C8867">
            <v>1</v>
          </cell>
          <cell r="D8867">
            <v>1</v>
          </cell>
          <cell r="Q8867">
            <v>2016</v>
          </cell>
          <cell r="R8867" t="str">
            <v>20162</v>
          </cell>
          <cell r="S8867">
            <v>42429</v>
          </cell>
          <cell r="T8867">
            <v>3306</v>
          </cell>
          <cell r="U8867">
            <v>3354.9568965517242</v>
          </cell>
          <cell r="V8867">
            <v>3050.9778688524639</v>
          </cell>
        </row>
        <row r="8868">
          <cell r="B8868">
            <v>36501</v>
          </cell>
          <cell r="C8868">
            <v>1</v>
          </cell>
          <cell r="D8868">
            <v>1</v>
          </cell>
          <cell r="Q8868">
            <v>2016</v>
          </cell>
          <cell r="R8868" t="str">
            <v>20163</v>
          </cell>
          <cell r="S8868">
            <v>42430</v>
          </cell>
          <cell r="T8868">
            <v>3319.8</v>
          </cell>
          <cell r="U8868">
            <v>3128.7890322580652</v>
          </cell>
          <cell r="V8868">
            <v>3050.9778688524639</v>
          </cell>
        </row>
        <row r="8869">
          <cell r="B8869">
            <v>36502</v>
          </cell>
          <cell r="C8869">
            <v>1</v>
          </cell>
          <cell r="D8869">
            <v>1</v>
          </cell>
          <cell r="Q8869">
            <v>2016</v>
          </cell>
          <cell r="R8869" t="str">
            <v>20163</v>
          </cell>
          <cell r="S8869">
            <v>42431</v>
          </cell>
          <cell r="T8869">
            <v>3268.86</v>
          </cell>
          <cell r="U8869">
            <v>3128.7890322580652</v>
          </cell>
          <cell r="V8869">
            <v>3050.9778688524639</v>
          </cell>
        </row>
        <row r="8870">
          <cell r="B8870">
            <v>36503</v>
          </cell>
          <cell r="C8870">
            <v>1</v>
          </cell>
          <cell r="D8870">
            <v>1</v>
          </cell>
          <cell r="Q8870">
            <v>2016</v>
          </cell>
          <cell r="R8870" t="str">
            <v>20163</v>
          </cell>
          <cell r="S8870">
            <v>42432</v>
          </cell>
          <cell r="T8870">
            <v>3205.6</v>
          </cell>
          <cell r="U8870">
            <v>3128.7890322580652</v>
          </cell>
          <cell r="V8870">
            <v>3050.9778688524639</v>
          </cell>
        </row>
        <row r="8871">
          <cell r="B8871">
            <v>36504</v>
          </cell>
          <cell r="C8871">
            <v>1</v>
          </cell>
          <cell r="D8871">
            <v>1</v>
          </cell>
          <cell r="Q8871">
            <v>2016</v>
          </cell>
          <cell r="R8871" t="str">
            <v>20163</v>
          </cell>
          <cell r="S8871">
            <v>42433</v>
          </cell>
          <cell r="T8871">
            <v>3203.03</v>
          </cell>
          <cell r="U8871">
            <v>3128.7890322580652</v>
          </cell>
          <cell r="V8871">
            <v>3050.9778688524639</v>
          </cell>
        </row>
        <row r="8872">
          <cell r="B8872">
            <v>36505</v>
          </cell>
          <cell r="C8872">
            <v>1</v>
          </cell>
          <cell r="D8872">
            <v>1</v>
          </cell>
          <cell r="Q8872">
            <v>2016</v>
          </cell>
          <cell r="R8872" t="str">
            <v>20163</v>
          </cell>
          <cell r="S8872">
            <v>42434</v>
          </cell>
          <cell r="T8872">
            <v>3163.25</v>
          </cell>
          <cell r="U8872">
            <v>3128.7890322580652</v>
          </cell>
          <cell r="V8872">
            <v>3050.9778688524639</v>
          </cell>
        </row>
        <row r="8873">
          <cell r="B8873">
            <v>36506</v>
          </cell>
          <cell r="C8873">
            <v>1</v>
          </cell>
          <cell r="D8873">
            <v>1</v>
          </cell>
          <cell r="Q8873">
            <v>2016</v>
          </cell>
          <cell r="R8873" t="str">
            <v>20163</v>
          </cell>
          <cell r="S8873">
            <v>42435</v>
          </cell>
          <cell r="T8873">
            <v>3163.25</v>
          </cell>
          <cell r="U8873">
            <v>3128.7890322580652</v>
          </cell>
          <cell r="V8873">
            <v>3050.9778688524639</v>
          </cell>
        </row>
        <row r="8874">
          <cell r="B8874">
            <v>36507</v>
          </cell>
          <cell r="C8874">
            <v>1</v>
          </cell>
          <cell r="D8874">
            <v>1</v>
          </cell>
          <cell r="Q8874">
            <v>2016</v>
          </cell>
          <cell r="R8874" t="str">
            <v>20163</v>
          </cell>
          <cell r="S8874">
            <v>42436</v>
          </cell>
          <cell r="T8874">
            <v>3163.25</v>
          </cell>
          <cell r="U8874">
            <v>3128.7890322580652</v>
          </cell>
          <cell r="V8874">
            <v>3050.9778688524639</v>
          </cell>
        </row>
        <row r="8875">
          <cell r="B8875">
            <v>36508</v>
          </cell>
          <cell r="C8875">
            <v>1</v>
          </cell>
          <cell r="D8875">
            <v>1</v>
          </cell>
          <cell r="Q8875">
            <v>2016</v>
          </cell>
          <cell r="R8875" t="str">
            <v>20163</v>
          </cell>
          <cell r="S8875">
            <v>42437</v>
          </cell>
          <cell r="T8875">
            <v>3135.28</v>
          </cell>
          <cell r="U8875">
            <v>3128.7890322580652</v>
          </cell>
          <cell r="V8875">
            <v>3050.9778688524639</v>
          </cell>
        </row>
        <row r="8876">
          <cell r="B8876">
            <v>36509</v>
          </cell>
          <cell r="C8876">
            <v>1</v>
          </cell>
          <cell r="D8876">
            <v>1</v>
          </cell>
          <cell r="Q8876">
            <v>2016</v>
          </cell>
          <cell r="R8876" t="str">
            <v>20163</v>
          </cell>
          <cell r="S8876">
            <v>42438</v>
          </cell>
          <cell r="T8876">
            <v>3155.9</v>
          </cell>
          <cell r="U8876">
            <v>3128.7890322580652</v>
          </cell>
          <cell r="V8876">
            <v>3050.9778688524639</v>
          </cell>
        </row>
        <row r="8877">
          <cell r="B8877">
            <v>36510</v>
          </cell>
          <cell r="C8877">
            <v>1</v>
          </cell>
          <cell r="D8877">
            <v>1</v>
          </cell>
          <cell r="Q8877">
            <v>2016</v>
          </cell>
          <cell r="R8877" t="str">
            <v>20163</v>
          </cell>
          <cell r="S8877">
            <v>42439</v>
          </cell>
          <cell r="T8877">
            <v>3192.49</v>
          </cell>
          <cell r="U8877">
            <v>3128.7890322580652</v>
          </cell>
          <cell r="V8877">
            <v>3050.9778688524639</v>
          </cell>
        </row>
        <row r="8878">
          <cell r="B8878">
            <v>36511</v>
          </cell>
          <cell r="C8878">
            <v>1</v>
          </cell>
          <cell r="D8878">
            <v>1</v>
          </cell>
          <cell r="Q8878">
            <v>2016</v>
          </cell>
          <cell r="R8878" t="str">
            <v>20163</v>
          </cell>
          <cell r="S8878">
            <v>42440</v>
          </cell>
          <cell r="T8878">
            <v>3204.27</v>
          </cell>
          <cell r="U8878">
            <v>3128.7890322580652</v>
          </cell>
          <cell r="V8878">
            <v>3050.9778688524639</v>
          </cell>
        </row>
        <row r="8879">
          <cell r="B8879">
            <v>36512</v>
          </cell>
          <cell r="C8879">
            <v>1</v>
          </cell>
          <cell r="D8879">
            <v>1</v>
          </cell>
          <cell r="Q8879">
            <v>2016</v>
          </cell>
          <cell r="R8879" t="str">
            <v>20163</v>
          </cell>
          <cell r="S8879">
            <v>42441</v>
          </cell>
          <cell r="T8879">
            <v>3164.12</v>
          </cell>
          <cell r="U8879">
            <v>3128.7890322580652</v>
          </cell>
          <cell r="V8879">
            <v>3050.9778688524639</v>
          </cell>
        </row>
        <row r="8880">
          <cell r="B8880">
            <v>36513</v>
          </cell>
          <cell r="C8880">
            <v>1</v>
          </cell>
          <cell r="D8880">
            <v>1</v>
          </cell>
          <cell r="Q8880">
            <v>2016</v>
          </cell>
          <cell r="R8880" t="str">
            <v>20163</v>
          </cell>
          <cell r="S8880">
            <v>42442</v>
          </cell>
          <cell r="T8880">
            <v>3164.12</v>
          </cell>
          <cell r="U8880">
            <v>3128.7890322580652</v>
          </cell>
          <cell r="V8880">
            <v>3050.9778688524639</v>
          </cell>
        </row>
        <row r="8881">
          <cell r="B8881">
            <v>36514</v>
          </cell>
          <cell r="C8881">
            <v>1</v>
          </cell>
          <cell r="D8881">
            <v>1</v>
          </cell>
          <cell r="Q8881">
            <v>2016</v>
          </cell>
          <cell r="R8881" t="str">
            <v>20163</v>
          </cell>
          <cell r="S8881">
            <v>42443</v>
          </cell>
          <cell r="T8881">
            <v>3164.12</v>
          </cell>
          <cell r="U8881">
            <v>3128.7890322580652</v>
          </cell>
          <cell r="V8881">
            <v>3050.9778688524639</v>
          </cell>
        </row>
        <row r="8882">
          <cell r="B8882">
            <v>36515</v>
          </cell>
          <cell r="C8882">
            <v>1</v>
          </cell>
          <cell r="D8882">
            <v>1</v>
          </cell>
          <cell r="Q8882">
            <v>2016</v>
          </cell>
          <cell r="R8882" t="str">
            <v>20163</v>
          </cell>
          <cell r="S8882">
            <v>42444</v>
          </cell>
          <cell r="T8882">
            <v>3175.95</v>
          </cell>
          <cell r="U8882">
            <v>3128.7890322580652</v>
          </cell>
          <cell r="V8882">
            <v>3050.9778688524639</v>
          </cell>
        </row>
        <row r="8883">
          <cell r="B8883">
            <v>36516</v>
          </cell>
          <cell r="C8883">
            <v>1</v>
          </cell>
          <cell r="D8883">
            <v>1</v>
          </cell>
          <cell r="Q8883">
            <v>2016</v>
          </cell>
          <cell r="R8883" t="str">
            <v>20163</v>
          </cell>
          <cell r="S8883">
            <v>42445</v>
          </cell>
          <cell r="T8883">
            <v>3175.88</v>
          </cell>
          <cell r="U8883">
            <v>3128.7890322580652</v>
          </cell>
          <cell r="V8883">
            <v>3050.9778688524639</v>
          </cell>
        </row>
        <row r="8884">
          <cell r="B8884">
            <v>36517</v>
          </cell>
          <cell r="C8884">
            <v>1</v>
          </cell>
          <cell r="D8884">
            <v>1</v>
          </cell>
          <cell r="Q8884">
            <v>2016</v>
          </cell>
          <cell r="R8884" t="str">
            <v>20163</v>
          </cell>
          <cell r="S8884">
            <v>42446</v>
          </cell>
          <cell r="T8884">
            <v>3155.9</v>
          </cell>
          <cell r="U8884">
            <v>3128.7890322580652</v>
          </cell>
          <cell r="V8884">
            <v>3050.9778688524639</v>
          </cell>
        </row>
        <row r="8885">
          <cell r="B8885">
            <v>36518</v>
          </cell>
          <cell r="C8885">
            <v>1</v>
          </cell>
          <cell r="D8885">
            <v>1</v>
          </cell>
          <cell r="Q8885">
            <v>2016</v>
          </cell>
          <cell r="R8885" t="str">
            <v>20163</v>
          </cell>
          <cell r="S8885">
            <v>42447</v>
          </cell>
          <cell r="T8885">
            <v>3087.39</v>
          </cell>
          <cell r="U8885">
            <v>3128.7890322580652</v>
          </cell>
          <cell r="V8885">
            <v>3050.9778688524639</v>
          </cell>
        </row>
        <row r="8886">
          <cell r="B8886">
            <v>36519</v>
          </cell>
          <cell r="C8886">
            <v>1</v>
          </cell>
          <cell r="D8886">
            <v>1</v>
          </cell>
          <cell r="Q8886">
            <v>2016</v>
          </cell>
          <cell r="R8886" t="str">
            <v>20163</v>
          </cell>
          <cell r="S8886">
            <v>42448</v>
          </cell>
          <cell r="T8886">
            <v>3065.79</v>
          </cell>
          <cell r="U8886">
            <v>3128.7890322580652</v>
          </cell>
          <cell r="V8886">
            <v>3050.9778688524639</v>
          </cell>
        </row>
        <row r="8887">
          <cell r="B8887">
            <v>36520</v>
          </cell>
          <cell r="C8887">
            <v>1</v>
          </cell>
          <cell r="D8887">
            <v>1</v>
          </cell>
          <cell r="Q8887">
            <v>2016</v>
          </cell>
          <cell r="R8887" t="str">
            <v>20163</v>
          </cell>
          <cell r="S8887">
            <v>42449</v>
          </cell>
          <cell r="T8887">
            <v>3065.79</v>
          </cell>
          <cell r="U8887">
            <v>3128.7890322580652</v>
          </cell>
          <cell r="V8887">
            <v>3050.9778688524639</v>
          </cell>
        </row>
        <row r="8888">
          <cell r="B8888">
            <v>36521</v>
          </cell>
          <cell r="C8888">
            <v>1</v>
          </cell>
          <cell r="D8888">
            <v>1</v>
          </cell>
          <cell r="Q8888">
            <v>2016</v>
          </cell>
          <cell r="R8888" t="str">
            <v>20163</v>
          </cell>
          <cell r="S8888">
            <v>42450</v>
          </cell>
          <cell r="T8888">
            <v>3065.79</v>
          </cell>
          <cell r="U8888">
            <v>3128.7890322580652</v>
          </cell>
          <cell r="V8888">
            <v>3050.9778688524639</v>
          </cell>
        </row>
        <row r="8889">
          <cell r="B8889">
            <v>36522</v>
          </cell>
          <cell r="C8889">
            <v>1</v>
          </cell>
          <cell r="D8889">
            <v>1</v>
          </cell>
          <cell r="Q8889">
            <v>2016</v>
          </cell>
          <cell r="R8889" t="str">
            <v>20163</v>
          </cell>
          <cell r="S8889">
            <v>42451</v>
          </cell>
          <cell r="T8889">
            <v>3065.79</v>
          </cell>
          <cell r="U8889">
            <v>3128.7890322580652</v>
          </cell>
          <cell r="V8889">
            <v>3050.9778688524639</v>
          </cell>
        </row>
        <row r="8890">
          <cell r="B8890">
            <v>36523</v>
          </cell>
          <cell r="C8890">
            <v>1</v>
          </cell>
          <cell r="D8890">
            <v>1</v>
          </cell>
          <cell r="Q8890">
            <v>2016</v>
          </cell>
          <cell r="R8890" t="str">
            <v>20163</v>
          </cell>
          <cell r="S8890">
            <v>42452</v>
          </cell>
          <cell r="T8890">
            <v>3050.31</v>
          </cell>
          <cell r="U8890">
            <v>3128.7890322580652</v>
          </cell>
          <cell r="V8890">
            <v>3050.9778688524639</v>
          </cell>
        </row>
        <row r="8891">
          <cell r="B8891">
            <v>36524</v>
          </cell>
          <cell r="C8891">
            <v>1</v>
          </cell>
          <cell r="D8891">
            <v>1</v>
          </cell>
          <cell r="Q8891">
            <v>2016</v>
          </cell>
          <cell r="R8891" t="str">
            <v>20163</v>
          </cell>
          <cell r="S8891">
            <v>42453</v>
          </cell>
          <cell r="T8891">
            <v>3058.8</v>
          </cell>
          <cell r="U8891">
            <v>3128.7890322580652</v>
          </cell>
          <cell r="V8891">
            <v>3050.9778688524639</v>
          </cell>
        </row>
        <row r="8892">
          <cell r="B8892">
            <v>36525</v>
          </cell>
          <cell r="C8892">
            <v>1</v>
          </cell>
          <cell r="D8892">
            <v>1</v>
          </cell>
          <cell r="Q8892">
            <v>2016</v>
          </cell>
          <cell r="R8892" t="str">
            <v>20163</v>
          </cell>
          <cell r="S8892">
            <v>42454</v>
          </cell>
          <cell r="T8892">
            <v>3058.8</v>
          </cell>
          <cell r="U8892">
            <v>3128.7890322580652</v>
          </cell>
          <cell r="V8892">
            <v>3050.9778688524639</v>
          </cell>
        </row>
        <row r="8893">
          <cell r="B8893">
            <v>36526</v>
          </cell>
          <cell r="C8893">
            <v>1</v>
          </cell>
          <cell r="D8893">
            <v>1</v>
          </cell>
          <cell r="Q8893">
            <v>2016</v>
          </cell>
          <cell r="R8893" t="str">
            <v>20163</v>
          </cell>
          <cell r="S8893">
            <v>42455</v>
          </cell>
          <cell r="T8893">
            <v>3058.8</v>
          </cell>
          <cell r="U8893">
            <v>3128.7890322580652</v>
          </cell>
          <cell r="V8893">
            <v>3050.9778688524639</v>
          </cell>
        </row>
        <row r="8894">
          <cell r="B8894">
            <v>36527</v>
          </cell>
          <cell r="C8894">
            <v>1</v>
          </cell>
          <cell r="D8894">
            <v>1</v>
          </cell>
          <cell r="Q8894">
            <v>2016</v>
          </cell>
          <cell r="R8894" t="str">
            <v>20163</v>
          </cell>
          <cell r="S8894">
            <v>42456</v>
          </cell>
          <cell r="T8894">
            <v>3058.8</v>
          </cell>
          <cell r="U8894">
            <v>3128.7890322580652</v>
          </cell>
          <cell r="V8894">
            <v>3050.9778688524639</v>
          </cell>
        </row>
        <row r="8895">
          <cell r="B8895">
            <v>36528</v>
          </cell>
          <cell r="C8895">
            <v>1</v>
          </cell>
          <cell r="D8895">
            <v>1</v>
          </cell>
          <cell r="Q8895">
            <v>2016</v>
          </cell>
          <cell r="R8895" t="str">
            <v>20163</v>
          </cell>
          <cell r="S8895">
            <v>42457</v>
          </cell>
          <cell r="T8895">
            <v>3058.8</v>
          </cell>
          <cell r="U8895">
            <v>3128.7890322580652</v>
          </cell>
          <cell r="V8895">
            <v>3050.9778688524639</v>
          </cell>
        </row>
        <row r="8896">
          <cell r="B8896">
            <v>36529</v>
          </cell>
          <cell r="C8896">
            <v>1</v>
          </cell>
          <cell r="D8896">
            <v>1</v>
          </cell>
          <cell r="Q8896">
            <v>2016</v>
          </cell>
          <cell r="R8896" t="str">
            <v>20163</v>
          </cell>
          <cell r="S8896">
            <v>42458</v>
          </cell>
          <cell r="T8896">
            <v>3047.85</v>
          </cell>
          <cell r="U8896">
            <v>3128.7890322580652</v>
          </cell>
          <cell r="V8896">
            <v>3050.9778688524639</v>
          </cell>
        </row>
        <row r="8897">
          <cell r="B8897">
            <v>36530</v>
          </cell>
          <cell r="C8897">
            <v>1</v>
          </cell>
          <cell r="D8897">
            <v>1</v>
          </cell>
          <cell r="Q8897">
            <v>2016</v>
          </cell>
          <cell r="R8897" t="str">
            <v>20163</v>
          </cell>
          <cell r="S8897">
            <v>42459</v>
          </cell>
          <cell r="T8897">
            <v>3052.33</v>
          </cell>
          <cell r="U8897">
            <v>3128.7890322580652</v>
          </cell>
          <cell r="V8897">
            <v>3050.9778688524639</v>
          </cell>
        </row>
        <row r="8898">
          <cell r="B8898">
            <v>36531</v>
          </cell>
          <cell r="C8898">
            <v>1</v>
          </cell>
          <cell r="D8898">
            <v>1</v>
          </cell>
          <cell r="Q8898">
            <v>2016</v>
          </cell>
          <cell r="R8898" t="str">
            <v>20163</v>
          </cell>
          <cell r="S8898">
            <v>42460</v>
          </cell>
          <cell r="T8898">
            <v>3022.35</v>
          </cell>
          <cell r="U8898">
            <v>3128.7890322580652</v>
          </cell>
          <cell r="V8898">
            <v>3050.9778688524639</v>
          </cell>
        </row>
        <row r="8899">
          <cell r="B8899">
            <v>36532</v>
          </cell>
          <cell r="C8899">
            <v>1</v>
          </cell>
          <cell r="D8899">
            <v>1</v>
          </cell>
          <cell r="Q8899">
            <v>2016</v>
          </cell>
          <cell r="R8899" t="str">
            <v>20164</v>
          </cell>
          <cell r="S8899">
            <v>42461</v>
          </cell>
          <cell r="T8899">
            <v>3000.63</v>
          </cell>
          <cell r="U8899">
            <v>2997.726999999999</v>
          </cell>
          <cell r="V8899">
            <v>3050.9778688524639</v>
          </cell>
        </row>
        <row r="8900">
          <cell r="B8900">
            <v>36533</v>
          </cell>
          <cell r="C8900">
            <v>1</v>
          </cell>
          <cell r="D8900">
            <v>1</v>
          </cell>
          <cell r="Q8900">
            <v>2016</v>
          </cell>
          <cell r="R8900" t="str">
            <v>20164</v>
          </cell>
          <cell r="S8900">
            <v>42462</v>
          </cell>
          <cell r="T8900">
            <v>3038.48</v>
          </cell>
          <cell r="U8900">
            <v>2997.726999999999</v>
          </cell>
          <cell r="V8900">
            <v>3050.9778688524639</v>
          </cell>
        </row>
        <row r="8901">
          <cell r="B8901">
            <v>36534</v>
          </cell>
          <cell r="C8901">
            <v>1</v>
          </cell>
          <cell r="D8901">
            <v>1</v>
          </cell>
          <cell r="Q8901">
            <v>2016</v>
          </cell>
          <cell r="R8901" t="str">
            <v>20164</v>
          </cell>
          <cell r="S8901">
            <v>42463</v>
          </cell>
          <cell r="T8901">
            <v>3038.48</v>
          </cell>
          <cell r="U8901">
            <v>2997.726999999999</v>
          </cell>
          <cell r="V8901">
            <v>3050.9778688524639</v>
          </cell>
        </row>
        <row r="8902">
          <cell r="B8902">
            <v>36535</v>
          </cell>
          <cell r="C8902">
            <v>1</v>
          </cell>
          <cell r="D8902">
            <v>1</v>
          </cell>
          <cell r="Q8902">
            <v>2016</v>
          </cell>
          <cell r="R8902" t="str">
            <v>20164</v>
          </cell>
          <cell r="S8902">
            <v>42464</v>
          </cell>
          <cell r="T8902">
            <v>3038.48</v>
          </cell>
          <cell r="U8902">
            <v>2997.726999999999</v>
          </cell>
          <cell r="V8902">
            <v>3050.9778688524639</v>
          </cell>
        </row>
        <row r="8903">
          <cell r="B8903">
            <v>36536</v>
          </cell>
          <cell r="C8903">
            <v>1</v>
          </cell>
          <cell r="D8903">
            <v>1</v>
          </cell>
          <cell r="Q8903">
            <v>2016</v>
          </cell>
          <cell r="R8903" t="str">
            <v>20164</v>
          </cell>
          <cell r="S8903">
            <v>42465</v>
          </cell>
          <cell r="T8903">
            <v>3066.94</v>
          </cell>
          <cell r="U8903">
            <v>2997.726999999999</v>
          </cell>
          <cell r="V8903">
            <v>3050.9778688524639</v>
          </cell>
        </row>
        <row r="8904">
          <cell r="B8904">
            <v>36537</v>
          </cell>
          <cell r="C8904">
            <v>1</v>
          </cell>
          <cell r="D8904">
            <v>1</v>
          </cell>
          <cell r="Q8904">
            <v>2016</v>
          </cell>
          <cell r="R8904" t="str">
            <v>20164</v>
          </cell>
          <cell r="S8904">
            <v>42466</v>
          </cell>
          <cell r="T8904">
            <v>3085.82</v>
          </cell>
          <cell r="U8904">
            <v>2997.726999999999</v>
          </cell>
          <cell r="V8904">
            <v>3050.9778688524639</v>
          </cell>
        </row>
        <row r="8905">
          <cell r="B8905">
            <v>36538</v>
          </cell>
          <cell r="C8905">
            <v>1</v>
          </cell>
          <cell r="D8905">
            <v>1</v>
          </cell>
          <cell r="Q8905">
            <v>2016</v>
          </cell>
          <cell r="R8905" t="str">
            <v>20164</v>
          </cell>
          <cell r="S8905">
            <v>42467</v>
          </cell>
          <cell r="T8905">
            <v>3081.39</v>
          </cell>
          <cell r="U8905">
            <v>2997.726999999999</v>
          </cell>
          <cell r="V8905">
            <v>3050.9778688524639</v>
          </cell>
        </row>
        <row r="8906">
          <cell r="B8906">
            <v>36539</v>
          </cell>
          <cell r="C8906">
            <v>1</v>
          </cell>
          <cell r="D8906">
            <v>1</v>
          </cell>
          <cell r="Q8906">
            <v>2016</v>
          </cell>
          <cell r="R8906" t="str">
            <v>20164</v>
          </cell>
          <cell r="S8906">
            <v>42468</v>
          </cell>
          <cell r="T8906">
            <v>3109.6</v>
          </cell>
          <cell r="U8906">
            <v>2997.726999999999</v>
          </cell>
          <cell r="V8906">
            <v>3050.9778688524639</v>
          </cell>
        </row>
        <row r="8907">
          <cell r="B8907">
            <v>36540</v>
          </cell>
          <cell r="C8907">
            <v>1</v>
          </cell>
          <cell r="D8907">
            <v>1</v>
          </cell>
          <cell r="Q8907">
            <v>2016</v>
          </cell>
          <cell r="R8907" t="str">
            <v>20164</v>
          </cell>
          <cell r="S8907">
            <v>42469</v>
          </cell>
          <cell r="T8907">
            <v>3076.29</v>
          </cell>
          <cell r="U8907">
            <v>2997.726999999999</v>
          </cell>
          <cell r="V8907">
            <v>3050.9778688524639</v>
          </cell>
        </row>
        <row r="8908">
          <cell r="B8908">
            <v>36541</v>
          </cell>
          <cell r="C8908">
            <v>1</v>
          </cell>
          <cell r="D8908">
            <v>1</v>
          </cell>
          <cell r="Q8908">
            <v>2016</v>
          </cell>
          <cell r="R8908" t="str">
            <v>20164</v>
          </cell>
          <cell r="S8908">
            <v>42470</v>
          </cell>
          <cell r="T8908">
            <v>3076.29</v>
          </cell>
          <cell r="U8908">
            <v>2997.726999999999</v>
          </cell>
          <cell r="V8908">
            <v>3050.9778688524639</v>
          </cell>
        </row>
        <row r="8909">
          <cell r="B8909">
            <v>36542</v>
          </cell>
          <cell r="C8909">
            <v>1</v>
          </cell>
          <cell r="D8909">
            <v>1</v>
          </cell>
          <cell r="Q8909">
            <v>2016</v>
          </cell>
          <cell r="R8909" t="str">
            <v>20164</v>
          </cell>
          <cell r="S8909">
            <v>42471</v>
          </cell>
          <cell r="T8909">
            <v>3076.29</v>
          </cell>
          <cell r="U8909">
            <v>2997.726999999999</v>
          </cell>
          <cell r="V8909">
            <v>3050.9778688524639</v>
          </cell>
        </row>
        <row r="8910">
          <cell r="B8910">
            <v>36543</v>
          </cell>
          <cell r="C8910">
            <v>1</v>
          </cell>
          <cell r="D8910">
            <v>1</v>
          </cell>
          <cell r="Q8910">
            <v>2016</v>
          </cell>
          <cell r="R8910" t="str">
            <v>20164</v>
          </cell>
          <cell r="S8910">
            <v>42472</v>
          </cell>
          <cell r="T8910">
            <v>3057.96</v>
          </cell>
          <cell r="U8910">
            <v>2997.726999999999</v>
          </cell>
          <cell r="V8910">
            <v>3050.9778688524639</v>
          </cell>
        </row>
        <row r="8911">
          <cell r="B8911">
            <v>36544</v>
          </cell>
          <cell r="C8911">
            <v>1</v>
          </cell>
          <cell r="D8911">
            <v>1</v>
          </cell>
          <cell r="Q8911">
            <v>2016</v>
          </cell>
          <cell r="R8911" t="str">
            <v>20164</v>
          </cell>
          <cell r="S8911">
            <v>42473</v>
          </cell>
          <cell r="T8911">
            <v>3036.57</v>
          </cell>
          <cell r="U8911">
            <v>2997.726999999999</v>
          </cell>
          <cell r="V8911">
            <v>3050.9778688524639</v>
          </cell>
        </row>
        <row r="8912">
          <cell r="B8912">
            <v>36545</v>
          </cell>
          <cell r="C8912">
            <v>1</v>
          </cell>
          <cell r="D8912">
            <v>1</v>
          </cell>
          <cell r="Q8912">
            <v>2016</v>
          </cell>
          <cell r="R8912" t="str">
            <v>20164</v>
          </cell>
          <cell r="S8912">
            <v>42474</v>
          </cell>
          <cell r="T8912">
            <v>3006.35</v>
          </cell>
          <cell r="U8912">
            <v>2997.726999999999</v>
          </cell>
          <cell r="V8912">
            <v>3050.9778688524639</v>
          </cell>
        </row>
        <row r="8913">
          <cell r="B8913">
            <v>36546</v>
          </cell>
          <cell r="C8913">
            <v>1</v>
          </cell>
          <cell r="D8913">
            <v>1</v>
          </cell>
          <cell r="Q8913">
            <v>2016</v>
          </cell>
          <cell r="R8913" t="str">
            <v>20164</v>
          </cell>
          <cell r="S8913">
            <v>42475</v>
          </cell>
          <cell r="T8913">
            <v>3000.78</v>
          </cell>
          <cell r="U8913">
            <v>2997.726999999999</v>
          </cell>
          <cell r="V8913">
            <v>3050.9778688524639</v>
          </cell>
        </row>
        <row r="8914">
          <cell r="B8914">
            <v>36547</v>
          </cell>
          <cell r="C8914">
            <v>1</v>
          </cell>
          <cell r="D8914">
            <v>1</v>
          </cell>
          <cell r="Q8914">
            <v>2016</v>
          </cell>
          <cell r="R8914" t="str">
            <v>20164</v>
          </cell>
          <cell r="S8914">
            <v>42476</v>
          </cell>
          <cell r="T8914">
            <v>2999.38</v>
          </cell>
          <cell r="U8914">
            <v>2997.726999999999</v>
          </cell>
          <cell r="V8914">
            <v>3050.9778688524639</v>
          </cell>
        </row>
        <row r="8915">
          <cell r="B8915">
            <v>36548</v>
          </cell>
          <cell r="C8915">
            <v>1</v>
          </cell>
          <cell r="D8915">
            <v>1</v>
          </cell>
          <cell r="Q8915">
            <v>2016</v>
          </cell>
          <cell r="R8915" t="str">
            <v>20164</v>
          </cell>
          <cell r="S8915">
            <v>42477</v>
          </cell>
          <cell r="T8915">
            <v>2999.38</v>
          </cell>
          <cell r="U8915">
            <v>2997.726999999999</v>
          </cell>
          <cell r="V8915">
            <v>3050.9778688524639</v>
          </cell>
        </row>
        <row r="8916">
          <cell r="B8916">
            <v>36549</v>
          </cell>
          <cell r="C8916">
            <v>1</v>
          </cell>
          <cell r="D8916">
            <v>1</v>
          </cell>
          <cell r="Q8916">
            <v>2016</v>
          </cell>
          <cell r="R8916" t="str">
            <v>20164</v>
          </cell>
          <cell r="S8916">
            <v>42478</v>
          </cell>
          <cell r="T8916">
            <v>2999.38</v>
          </cell>
          <cell r="U8916">
            <v>2997.726999999999</v>
          </cell>
          <cell r="V8916">
            <v>3050.9778688524639</v>
          </cell>
        </row>
        <row r="8917">
          <cell r="B8917">
            <v>36550</v>
          </cell>
          <cell r="C8917">
            <v>1</v>
          </cell>
          <cell r="D8917">
            <v>1</v>
          </cell>
          <cell r="Q8917">
            <v>2016</v>
          </cell>
          <cell r="R8917" t="str">
            <v>20164</v>
          </cell>
          <cell r="S8917">
            <v>42479</v>
          </cell>
          <cell r="T8917">
            <v>2995.86</v>
          </cell>
          <cell r="U8917">
            <v>2997.726999999999</v>
          </cell>
          <cell r="V8917">
            <v>3050.9778688524639</v>
          </cell>
        </row>
        <row r="8918">
          <cell r="B8918">
            <v>36551</v>
          </cell>
          <cell r="C8918">
            <v>1</v>
          </cell>
          <cell r="D8918">
            <v>1</v>
          </cell>
          <cell r="Q8918">
            <v>2016</v>
          </cell>
          <cell r="R8918" t="str">
            <v>20164</v>
          </cell>
          <cell r="S8918">
            <v>42480</v>
          </cell>
          <cell r="T8918">
            <v>2912.2</v>
          </cell>
          <cell r="U8918">
            <v>2997.726999999999</v>
          </cell>
          <cell r="V8918">
            <v>3050.9778688524639</v>
          </cell>
        </row>
        <row r="8919">
          <cell r="B8919">
            <v>36552</v>
          </cell>
          <cell r="C8919">
            <v>1</v>
          </cell>
          <cell r="D8919">
            <v>1</v>
          </cell>
          <cell r="Q8919">
            <v>2016</v>
          </cell>
          <cell r="R8919" t="str">
            <v>20164</v>
          </cell>
          <cell r="S8919">
            <v>42481</v>
          </cell>
          <cell r="T8919">
            <v>2899.92</v>
          </cell>
          <cell r="U8919">
            <v>2997.726999999999</v>
          </cell>
          <cell r="V8919">
            <v>3050.9778688524639</v>
          </cell>
        </row>
        <row r="8920">
          <cell r="B8920">
            <v>36553</v>
          </cell>
          <cell r="C8920">
            <v>1</v>
          </cell>
          <cell r="D8920">
            <v>1</v>
          </cell>
          <cell r="Q8920">
            <v>2016</v>
          </cell>
          <cell r="R8920" t="str">
            <v>20164</v>
          </cell>
          <cell r="S8920">
            <v>42482</v>
          </cell>
          <cell r="T8920">
            <v>2928.7</v>
          </cell>
          <cell r="U8920">
            <v>2997.726999999999</v>
          </cell>
          <cell r="V8920">
            <v>3050.9778688524639</v>
          </cell>
        </row>
        <row r="8921">
          <cell r="B8921">
            <v>36554</v>
          </cell>
          <cell r="C8921">
            <v>1</v>
          </cell>
          <cell r="D8921">
            <v>1</v>
          </cell>
          <cell r="Q8921">
            <v>2016</v>
          </cell>
          <cell r="R8921" t="str">
            <v>20164</v>
          </cell>
          <cell r="S8921">
            <v>42483</v>
          </cell>
          <cell r="T8921">
            <v>2939.7</v>
          </cell>
          <cell r="U8921">
            <v>2997.726999999999</v>
          </cell>
          <cell r="V8921">
            <v>3050.9778688524639</v>
          </cell>
        </row>
        <row r="8922">
          <cell r="B8922">
            <v>36555</v>
          </cell>
          <cell r="C8922">
            <v>1</v>
          </cell>
          <cell r="D8922">
            <v>1</v>
          </cell>
          <cell r="Q8922">
            <v>2016</v>
          </cell>
          <cell r="R8922" t="str">
            <v>20164</v>
          </cell>
          <cell r="S8922">
            <v>42484</v>
          </cell>
          <cell r="T8922">
            <v>2939.7</v>
          </cell>
          <cell r="U8922">
            <v>2997.726999999999</v>
          </cell>
          <cell r="V8922">
            <v>3050.9778688524639</v>
          </cell>
        </row>
        <row r="8923">
          <cell r="B8923">
            <v>36556</v>
          </cell>
          <cell r="C8923">
            <v>1</v>
          </cell>
          <cell r="D8923">
            <v>1</v>
          </cell>
          <cell r="Q8923">
            <v>2016</v>
          </cell>
          <cell r="R8923" t="str">
            <v>20164</v>
          </cell>
          <cell r="S8923">
            <v>42485</v>
          </cell>
          <cell r="T8923">
            <v>2939.7</v>
          </cell>
          <cell r="U8923">
            <v>2997.726999999999</v>
          </cell>
          <cell r="V8923">
            <v>3050.9778688524639</v>
          </cell>
        </row>
        <row r="8924">
          <cell r="B8924">
            <v>36557</v>
          </cell>
          <cell r="C8924">
            <v>1</v>
          </cell>
          <cell r="D8924">
            <v>1</v>
          </cell>
          <cell r="Q8924">
            <v>2016</v>
          </cell>
          <cell r="R8924" t="str">
            <v>20164</v>
          </cell>
          <cell r="S8924">
            <v>42486</v>
          </cell>
          <cell r="T8924">
            <v>2962.08</v>
          </cell>
          <cell r="U8924">
            <v>2997.726999999999</v>
          </cell>
          <cell r="V8924">
            <v>3050.9778688524639</v>
          </cell>
        </row>
        <row r="8925">
          <cell r="B8925">
            <v>36558</v>
          </cell>
          <cell r="C8925">
            <v>1</v>
          </cell>
          <cell r="D8925">
            <v>1</v>
          </cell>
          <cell r="Q8925">
            <v>2016</v>
          </cell>
          <cell r="R8925" t="str">
            <v>20164</v>
          </cell>
          <cell r="S8925">
            <v>42487</v>
          </cell>
          <cell r="T8925">
            <v>2945.37</v>
          </cell>
          <cell r="U8925">
            <v>2997.726999999999</v>
          </cell>
          <cell r="V8925">
            <v>3050.9778688524639</v>
          </cell>
        </row>
        <row r="8926">
          <cell r="B8926">
            <v>36559</v>
          </cell>
          <cell r="C8926">
            <v>1</v>
          </cell>
          <cell r="D8926">
            <v>1</v>
          </cell>
          <cell r="Q8926">
            <v>2016</v>
          </cell>
          <cell r="R8926" t="str">
            <v>20164</v>
          </cell>
          <cell r="S8926">
            <v>42488</v>
          </cell>
          <cell r="T8926">
            <v>2943.23</v>
          </cell>
          <cell r="U8926">
            <v>2997.726999999999</v>
          </cell>
          <cell r="V8926">
            <v>3050.9778688524639</v>
          </cell>
        </row>
        <row r="8927">
          <cell r="B8927">
            <v>36560</v>
          </cell>
          <cell r="C8927">
            <v>1</v>
          </cell>
          <cell r="D8927">
            <v>1</v>
          </cell>
          <cell r="Q8927">
            <v>2016</v>
          </cell>
          <cell r="R8927" t="str">
            <v>20164</v>
          </cell>
          <cell r="S8927">
            <v>42489</v>
          </cell>
          <cell r="T8927">
            <v>2885.72</v>
          </cell>
          <cell r="U8927">
            <v>2997.726999999999</v>
          </cell>
          <cell r="V8927">
            <v>3050.9778688524639</v>
          </cell>
        </row>
        <row r="8928">
          <cell r="B8928">
            <v>36561</v>
          </cell>
          <cell r="C8928">
            <v>1</v>
          </cell>
          <cell r="D8928">
            <v>1</v>
          </cell>
          <cell r="Q8928">
            <v>2016</v>
          </cell>
          <cell r="R8928" t="str">
            <v>20164</v>
          </cell>
          <cell r="S8928">
            <v>42490</v>
          </cell>
          <cell r="T8928">
            <v>2851.14</v>
          </cell>
          <cell r="U8928">
            <v>2997.726999999999</v>
          </cell>
          <cell r="V8928">
            <v>3050.9778688524639</v>
          </cell>
        </row>
        <row r="8929">
          <cell r="B8929">
            <v>36562</v>
          </cell>
          <cell r="C8929">
            <v>1</v>
          </cell>
          <cell r="D8929">
            <v>1</v>
          </cell>
          <cell r="Q8929">
            <v>2016</v>
          </cell>
          <cell r="R8929" t="str">
            <v>20165</v>
          </cell>
          <cell r="S8929">
            <v>42491</v>
          </cell>
          <cell r="T8929">
            <v>2851.14</v>
          </cell>
          <cell r="U8929">
            <v>2993.5083870967737</v>
          </cell>
          <cell r="V8929">
            <v>3050.9778688524639</v>
          </cell>
        </row>
        <row r="8930">
          <cell r="B8930">
            <v>36563</v>
          </cell>
          <cell r="C8930">
            <v>1</v>
          </cell>
          <cell r="D8930">
            <v>1</v>
          </cell>
          <cell r="Q8930">
            <v>2016</v>
          </cell>
          <cell r="R8930" t="str">
            <v>20165</v>
          </cell>
          <cell r="S8930">
            <v>42492</v>
          </cell>
          <cell r="T8930">
            <v>2851.14</v>
          </cell>
          <cell r="U8930">
            <v>2993.5083870967737</v>
          </cell>
          <cell r="V8930">
            <v>3050.9778688524639</v>
          </cell>
        </row>
        <row r="8931">
          <cell r="B8931">
            <v>36564</v>
          </cell>
          <cell r="C8931">
            <v>1</v>
          </cell>
          <cell r="D8931">
            <v>1</v>
          </cell>
          <cell r="Q8931">
            <v>2016</v>
          </cell>
          <cell r="R8931" t="str">
            <v>20165</v>
          </cell>
          <cell r="S8931">
            <v>42493</v>
          </cell>
          <cell r="T8931">
            <v>2833.78</v>
          </cell>
          <cell r="U8931">
            <v>2993.5083870967737</v>
          </cell>
          <cell r="V8931">
            <v>3050.9778688524639</v>
          </cell>
        </row>
        <row r="8932">
          <cell r="B8932">
            <v>36565</v>
          </cell>
          <cell r="C8932">
            <v>1</v>
          </cell>
          <cell r="D8932">
            <v>1</v>
          </cell>
          <cell r="Q8932">
            <v>2016</v>
          </cell>
          <cell r="R8932" t="str">
            <v>20165</v>
          </cell>
          <cell r="S8932">
            <v>42494</v>
          </cell>
          <cell r="T8932">
            <v>2895.51</v>
          </cell>
          <cell r="U8932">
            <v>2993.5083870967737</v>
          </cell>
          <cell r="V8932">
            <v>3050.9778688524639</v>
          </cell>
        </row>
        <row r="8933">
          <cell r="B8933">
            <v>36566</v>
          </cell>
          <cell r="C8933">
            <v>1</v>
          </cell>
          <cell r="D8933">
            <v>1</v>
          </cell>
          <cell r="Q8933">
            <v>2016</v>
          </cell>
          <cell r="R8933" t="str">
            <v>20165</v>
          </cell>
          <cell r="S8933">
            <v>42495</v>
          </cell>
          <cell r="T8933">
            <v>2942.16</v>
          </cell>
          <cell r="U8933">
            <v>2993.5083870967737</v>
          </cell>
          <cell r="V8933">
            <v>3050.9778688524639</v>
          </cell>
        </row>
        <row r="8934">
          <cell r="B8934">
            <v>36567</v>
          </cell>
          <cell r="C8934">
            <v>1</v>
          </cell>
          <cell r="D8934">
            <v>1</v>
          </cell>
          <cell r="Q8934">
            <v>2016</v>
          </cell>
          <cell r="R8934" t="str">
            <v>20165</v>
          </cell>
          <cell r="S8934">
            <v>42496</v>
          </cell>
          <cell r="T8934">
            <v>2952.37</v>
          </cell>
          <cell r="U8934">
            <v>2993.5083870967737</v>
          </cell>
          <cell r="V8934">
            <v>3050.9778688524639</v>
          </cell>
        </row>
        <row r="8935">
          <cell r="B8935">
            <v>36568</v>
          </cell>
          <cell r="C8935">
            <v>1</v>
          </cell>
          <cell r="D8935">
            <v>1</v>
          </cell>
          <cell r="Q8935">
            <v>2016</v>
          </cell>
          <cell r="R8935" t="str">
            <v>20165</v>
          </cell>
          <cell r="S8935">
            <v>42497</v>
          </cell>
          <cell r="T8935">
            <v>2969.62</v>
          </cell>
          <cell r="U8935">
            <v>2993.5083870967737</v>
          </cell>
          <cell r="V8935">
            <v>3050.9778688524639</v>
          </cell>
        </row>
        <row r="8936">
          <cell r="B8936">
            <v>36569</v>
          </cell>
          <cell r="C8936">
            <v>1</v>
          </cell>
          <cell r="D8936">
            <v>1</v>
          </cell>
          <cell r="Q8936">
            <v>2016</v>
          </cell>
          <cell r="R8936" t="str">
            <v>20165</v>
          </cell>
          <cell r="S8936">
            <v>42498</v>
          </cell>
          <cell r="T8936">
            <v>2969.62</v>
          </cell>
          <cell r="U8936">
            <v>2993.5083870967737</v>
          </cell>
          <cell r="V8936">
            <v>3050.9778688524639</v>
          </cell>
        </row>
        <row r="8937">
          <cell r="B8937">
            <v>36570</v>
          </cell>
          <cell r="C8937">
            <v>1</v>
          </cell>
          <cell r="D8937">
            <v>1</v>
          </cell>
          <cell r="Q8937">
            <v>2016</v>
          </cell>
          <cell r="R8937" t="str">
            <v>20165</v>
          </cell>
          <cell r="S8937">
            <v>42499</v>
          </cell>
          <cell r="T8937">
            <v>2969.62</v>
          </cell>
          <cell r="U8937">
            <v>2993.5083870967737</v>
          </cell>
          <cell r="V8937">
            <v>3050.9778688524639</v>
          </cell>
        </row>
        <row r="8938">
          <cell r="B8938">
            <v>36571</v>
          </cell>
          <cell r="C8938">
            <v>1</v>
          </cell>
          <cell r="D8938">
            <v>1</v>
          </cell>
          <cell r="Q8938">
            <v>2016</v>
          </cell>
          <cell r="R8938" t="str">
            <v>20165</v>
          </cell>
          <cell r="S8938">
            <v>42500</v>
          </cell>
          <cell r="T8938">
            <v>2969.62</v>
          </cell>
          <cell r="U8938">
            <v>2993.5083870967737</v>
          </cell>
          <cell r="V8938">
            <v>3050.9778688524639</v>
          </cell>
        </row>
        <row r="8939">
          <cell r="B8939">
            <v>36572</v>
          </cell>
          <cell r="C8939">
            <v>1</v>
          </cell>
          <cell r="D8939">
            <v>1</v>
          </cell>
          <cell r="Q8939">
            <v>2016</v>
          </cell>
          <cell r="R8939" t="str">
            <v>20165</v>
          </cell>
          <cell r="S8939">
            <v>42501</v>
          </cell>
          <cell r="T8939">
            <v>2979.54</v>
          </cell>
          <cell r="U8939">
            <v>2993.5083870967737</v>
          </cell>
          <cell r="V8939">
            <v>3050.9778688524639</v>
          </cell>
        </row>
        <row r="8940">
          <cell r="B8940">
            <v>36573</v>
          </cell>
          <cell r="C8940">
            <v>1</v>
          </cell>
          <cell r="D8940">
            <v>1</v>
          </cell>
          <cell r="Q8940">
            <v>2016</v>
          </cell>
          <cell r="R8940" t="str">
            <v>20165</v>
          </cell>
          <cell r="S8940">
            <v>42502</v>
          </cell>
          <cell r="T8940">
            <v>2956.82</v>
          </cell>
          <cell r="U8940">
            <v>2993.5083870967737</v>
          </cell>
          <cell r="V8940">
            <v>3050.9778688524639</v>
          </cell>
        </row>
        <row r="8941">
          <cell r="B8941">
            <v>36574</v>
          </cell>
          <cell r="C8941">
            <v>1</v>
          </cell>
          <cell r="D8941">
            <v>1</v>
          </cell>
          <cell r="Q8941">
            <v>2016</v>
          </cell>
          <cell r="R8941" t="str">
            <v>20165</v>
          </cell>
          <cell r="S8941">
            <v>42503</v>
          </cell>
          <cell r="T8941">
            <v>2934.88</v>
          </cell>
          <cell r="U8941">
            <v>2993.5083870967737</v>
          </cell>
          <cell r="V8941">
            <v>3050.9778688524639</v>
          </cell>
        </row>
        <row r="8942">
          <cell r="B8942">
            <v>36575</v>
          </cell>
          <cell r="C8942">
            <v>1</v>
          </cell>
          <cell r="D8942">
            <v>1</v>
          </cell>
          <cell r="Q8942">
            <v>2016</v>
          </cell>
          <cell r="R8942" t="str">
            <v>20165</v>
          </cell>
          <cell r="S8942">
            <v>42504</v>
          </cell>
          <cell r="T8942">
            <v>2983.82</v>
          </cell>
          <cell r="U8942">
            <v>2993.5083870967737</v>
          </cell>
          <cell r="V8942">
            <v>3050.9778688524639</v>
          </cell>
        </row>
        <row r="8943">
          <cell r="B8943">
            <v>36576</v>
          </cell>
          <cell r="C8943">
            <v>1</v>
          </cell>
          <cell r="D8943">
            <v>1</v>
          </cell>
          <cell r="Q8943">
            <v>2016</v>
          </cell>
          <cell r="R8943" t="str">
            <v>20165</v>
          </cell>
          <cell r="S8943">
            <v>42505</v>
          </cell>
          <cell r="T8943">
            <v>2983.82</v>
          </cell>
          <cell r="U8943">
            <v>2993.5083870967737</v>
          </cell>
          <cell r="V8943">
            <v>3050.9778688524639</v>
          </cell>
        </row>
        <row r="8944">
          <cell r="B8944">
            <v>36577</v>
          </cell>
          <cell r="C8944">
            <v>1</v>
          </cell>
          <cell r="D8944">
            <v>1</v>
          </cell>
          <cell r="Q8944">
            <v>2016</v>
          </cell>
          <cell r="R8944" t="str">
            <v>20165</v>
          </cell>
          <cell r="S8944">
            <v>42506</v>
          </cell>
          <cell r="T8944">
            <v>2983.82</v>
          </cell>
          <cell r="U8944">
            <v>2993.5083870967737</v>
          </cell>
          <cell r="V8944">
            <v>3050.9778688524639</v>
          </cell>
        </row>
        <row r="8945">
          <cell r="B8945">
            <v>36578</v>
          </cell>
          <cell r="C8945">
            <v>1</v>
          </cell>
          <cell r="D8945">
            <v>1</v>
          </cell>
          <cell r="Q8945">
            <v>2016</v>
          </cell>
          <cell r="R8945" t="str">
            <v>20165</v>
          </cell>
          <cell r="S8945">
            <v>42507</v>
          </cell>
          <cell r="T8945">
            <v>3007.74</v>
          </cell>
          <cell r="U8945">
            <v>2993.5083870967737</v>
          </cell>
          <cell r="V8945">
            <v>3050.9778688524639</v>
          </cell>
        </row>
        <row r="8946">
          <cell r="B8946">
            <v>36579</v>
          </cell>
          <cell r="C8946">
            <v>1</v>
          </cell>
          <cell r="D8946">
            <v>1</v>
          </cell>
          <cell r="Q8946">
            <v>2016</v>
          </cell>
          <cell r="R8946" t="str">
            <v>20165</v>
          </cell>
          <cell r="S8946">
            <v>42508</v>
          </cell>
          <cell r="T8946">
            <v>3020.89</v>
          </cell>
          <cell r="U8946">
            <v>2993.5083870967737</v>
          </cell>
          <cell r="V8946">
            <v>3050.9778688524639</v>
          </cell>
        </row>
        <row r="8947">
          <cell r="B8947">
            <v>36580</v>
          </cell>
          <cell r="C8947">
            <v>1</v>
          </cell>
          <cell r="D8947">
            <v>1</v>
          </cell>
          <cell r="Q8947">
            <v>2016</v>
          </cell>
          <cell r="R8947" t="str">
            <v>20165</v>
          </cell>
          <cell r="S8947">
            <v>42509</v>
          </cell>
          <cell r="T8947">
            <v>3031.48</v>
          </cell>
          <cell r="U8947">
            <v>2993.5083870967737</v>
          </cell>
          <cell r="V8947">
            <v>3050.9778688524639</v>
          </cell>
        </row>
        <row r="8948">
          <cell r="B8948">
            <v>36581</v>
          </cell>
          <cell r="C8948">
            <v>1</v>
          </cell>
          <cell r="D8948">
            <v>1</v>
          </cell>
          <cell r="Q8948">
            <v>2016</v>
          </cell>
          <cell r="R8948" t="str">
            <v>20165</v>
          </cell>
          <cell r="S8948">
            <v>42510</v>
          </cell>
          <cell r="T8948">
            <v>3056.06</v>
          </cell>
          <cell r="U8948">
            <v>2993.5083870967737</v>
          </cell>
          <cell r="V8948">
            <v>3050.9778688524639</v>
          </cell>
        </row>
        <row r="8949">
          <cell r="B8949">
            <v>36582</v>
          </cell>
          <cell r="C8949">
            <v>1</v>
          </cell>
          <cell r="D8949">
            <v>1</v>
          </cell>
          <cell r="Q8949">
            <v>2016</v>
          </cell>
          <cell r="R8949" t="str">
            <v>20165</v>
          </cell>
          <cell r="S8949">
            <v>42511</v>
          </cell>
          <cell r="T8949">
            <v>3047.99</v>
          </cell>
          <cell r="U8949">
            <v>2993.5083870967737</v>
          </cell>
          <cell r="V8949">
            <v>3050.9778688524639</v>
          </cell>
        </row>
        <row r="8950">
          <cell r="B8950">
            <v>36583</v>
          </cell>
          <cell r="C8950">
            <v>1</v>
          </cell>
          <cell r="D8950">
            <v>1</v>
          </cell>
          <cell r="Q8950">
            <v>2016</v>
          </cell>
          <cell r="R8950" t="str">
            <v>20165</v>
          </cell>
          <cell r="S8950">
            <v>42512</v>
          </cell>
          <cell r="T8950">
            <v>3047.99</v>
          </cell>
          <cell r="U8950">
            <v>2993.5083870967737</v>
          </cell>
          <cell r="V8950">
            <v>3050.9778688524639</v>
          </cell>
        </row>
        <row r="8951">
          <cell r="B8951">
            <v>36584</v>
          </cell>
          <cell r="C8951">
            <v>1</v>
          </cell>
          <cell r="D8951">
            <v>1</v>
          </cell>
          <cell r="Q8951">
            <v>2016</v>
          </cell>
          <cell r="R8951" t="str">
            <v>20165</v>
          </cell>
          <cell r="S8951">
            <v>42513</v>
          </cell>
          <cell r="T8951">
            <v>3047.99</v>
          </cell>
          <cell r="U8951">
            <v>2993.5083870967737</v>
          </cell>
          <cell r="V8951">
            <v>3050.9778688524639</v>
          </cell>
        </row>
        <row r="8952">
          <cell r="B8952">
            <v>36585</v>
          </cell>
          <cell r="C8952">
            <v>1</v>
          </cell>
          <cell r="D8952">
            <v>1</v>
          </cell>
          <cell r="Q8952">
            <v>2016</v>
          </cell>
          <cell r="R8952" t="str">
            <v>20165</v>
          </cell>
          <cell r="S8952">
            <v>42514</v>
          </cell>
          <cell r="T8952">
            <v>3058.25</v>
          </cell>
          <cell r="U8952">
            <v>2993.5083870967737</v>
          </cell>
          <cell r="V8952">
            <v>3050.9778688524639</v>
          </cell>
        </row>
        <row r="8953">
          <cell r="B8953">
            <v>36586</v>
          </cell>
          <cell r="C8953">
            <v>1</v>
          </cell>
          <cell r="D8953">
            <v>1</v>
          </cell>
          <cell r="Q8953">
            <v>2016</v>
          </cell>
          <cell r="R8953" t="str">
            <v>20165</v>
          </cell>
          <cell r="S8953">
            <v>42515</v>
          </cell>
          <cell r="T8953">
            <v>3059.92</v>
          </cell>
          <cell r="U8953">
            <v>2993.5083870967737</v>
          </cell>
          <cell r="V8953">
            <v>3050.9778688524639</v>
          </cell>
        </row>
        <row r="8954">
          <cell r="B8954">
            <v>36587</v>
          </cell>
          <cell r="C8954">
            <v>1</v>
          </cell>
          <cell r="D8954">
            <v>1</v>
          </cell>
          <cell r="Q8954">
            <v>2016</v>
          </cell>
          <cell r="R8954" t="str">
            <v>20165</v>
          </cell>
          <cell r="S8954">
            <v>42516</v>
          </cell>
          <cell r="T8954">
            <v>3061.89</v>
          </cell>
          <cell r="U8954">
            <v>2993.5083870967737</v>
          </cell>
          <cell r="V8954">
            <v>3050.9778688524639</v>
          </cell>
        </row>
        <row r="8955">
          <cell r="B8955">
            <v>36588</v>
          </cell>
          <cell r="C8955">
            <v>1</v>
          </cell>
          <cell r="D8955">
            <v>1</v>
          </cell>
          <cell r="Q8955">
            <v>2016</v>
          </cell>
          <cell r="R8955" t="str">
            <v>20165</v>
          </cell>
          <cell r="S8955">
            <v>42517</v>
          </cell>
          <cell r="T8955">
            <v>3054.6</v>
          </cell>
          <cell r="U8955">
            <v>2993.5083870967737</v>
          </cell>
          <cell r="V8955">
            <v>3050.9778688524639</v>
          </cell>
        </row>
        <row r="8956">
          <cell r="B8956">
            <v>36589</v>
          </cell>
          <cell r="C8956">
            <v>1</v>
          </cell>
          <cell r="D8956">
            <v>1</v>
          </cell>
          <cell r="Q8956">
            <v>2016</v>
          </cell>
          <cell r="R8956" t="str">
            <v>20165</v>
          </cell>
          <cell r="S8956">
            <v>42518</v>
          </cell>
          <cell r="T8956">
            <v>3069.17</v>
          </cell>
          <cell r="U8956">
            <v>2993.5083870967737</v>
          </cell>
          <cell r="V8956">
            <v>3050.9778688524639</v>
          </cell>
        </row>
        <row r="8957">
          <cell r="B8957">
            <v>36590</v>
          </cell>
          <cell r="C8957">
            <v>1</v>
          </cell>
          <cell r="D8957">
            <v>1</v>
          </cell>
          <cell r="Q8957">
            <v>2016</v>
          </cell>
          <cell r="R8957" t="str">
            <v>20165</v>
          </cell>
          <cell r="S8957">
            <v>42519</v>
          </cell>
          <cell r="T8957">
            <v>3069.17</v>
          </cell>
          <cell r="U8957">
            <v>2993.5083870967737</v>
          </cell>
          <cell r="V8957">
            <v>3050.9778688524639</v>
          </cell>
        </row>
        <row r="8958">
          <cell r="B8958">
            <v>36591</v>
          </cell>
          <cell r="C8958">
            <v>1</v>
          </cell>
          <cell r="D8958">
            <v>1</v>
          </cell>
          <cell r="Q8958">
            <v>2016</v>
          </cell>
          <cell r="R8958" t="str">
            <v>20165</v>
          </cell>
          <cell r="S8958">
            <v>42520</v>
          </cell>
          <cell r="T8958">
            <v>3069.17</v>
          </cell>
          <cell r="U8958">
            <v>2993.5083870967737</v>
          </cell>
          <cell r="V8958">
            <v>3050.9778688524639</v>
          </cell>
        </row>
        <row r="8959">
          <cell r="B8959">
            <v>36592</v>
          </cell>
          <cell r="C8959">
            <v>1</v>
          </cell>
          <cell r="D8959">
            <v>1</v>
          </cell>
          <cell r="Q8959">
            <v>2016</v>
          </cell>
          <cell r="R8959" t="str">
            <v>20165</v>
          </cell>
          <cell r="S8959">
            <v>42521</v>
          </cell>
          <cell r="T8959">
            <v>3069.17</v>
          </cell>
          <cell r="U8959">
            <v>2993.5083870967737</v>
          </cell>
          <cell r="V8959">
            <v>3050.9778688524639</v>
          </cell>
        </row>
        <row r="8960">
          <cell r="B8960">
            <v>36593</v>
          </cell>
          <cell r="C8960">
            <v>1</v>
          </cell>
          <cell r="D8960">
            <v>1</v>
          </cell>
          <cell r="Q8960">
            <v>2016</v>
          </cell>
          <cell r="R8960" t="str">
            <v>20166</v>
          </cell>
          <cell r="S8960">
            <v>42522</v>
          </cell>
          <cell r="T8960">
            <v>3089.65</v>
          </cell>
          <cell r="U8960">
            <v>2992.8586666666661</v>
          </cell>
          <cell r="V8960">
            <v>3050.9778688524639</v>
          </cell>
        </row>
        <row r="8961">
          <cell r="B8961">
            <v>36594</v>
          </cell>
          <cell r="C8961">
            <v>1</v>
          </cell>
          <cell r="D8961">
            <v>1</v>
          </cell>
          <cell r="Q8961">
            <v>2016</v>
          </cell>
          <cell r="R8961" t="str">
            <v>20166</v>
          </cell>
          <cell r="S8961">
            <v>42523</v>
          </cell>
          <cell r="T8961">
            <v>3117.83</v>
          </cell>
          <cell r="U8961">
            <v>2992.8586666666661</v>
          </cell>
          <cell r="V8961">
            <v>3050.9778688524639</v>
          </cell>
        </row>
        <row r="8962">
          <cell r="B8962">
            <v>36595</v>
          </cell>
          <cell r="C8962">
            <v>1</v>
          </cell>
          <cell r="D8962">
            <v>1</v>
          </cell>
          <cell r="Q8962">
            <v>2016</v>
          </cell>
          <cell r="R8962" t="str">
            <v>20166</v>
          </cell>
          <cell r="S8962">
            <v>42524</v>
          </cell>
          <cell r="T8962">
            <v>3110.88</v>
          </cell>
          <cell r="U8962">
            <v>2992.8586666666661</v>
          </cell>
          <cell r="V8962">
            <v>3050.9778688524639</v>
          </cell>
        </row>
        <row r="8963">
          <cell r="B8963">
            <v>36596</v>
          </cell>
          <cell r="C8963">
            <v>1</v>
          </cell>
          <cell r="D8963">
            <v>1</v>
          </cell>
          <cell r="Q8963">
            <v>2016</v>
          </cell>
          <cell r="R8963" t="str">
            <v>20166</v>
          </cell>
          <cell r="S8963">
            <v>42525</v>
          </cell>
          <cell r="T8963">
            <v>3017.71</v>
          </cell>
          <cell r="U8963">
            <v>2992.8586666666661</v>
          </cell>
          <cell r="V8963">
            <v>3050.9778688524639</v>
          </cell>
        </row>
        <row r="8964">
          <cell r="B8964">
            <v>36597</v>
          </cell>
          <cell r="C8964">
            <v>1</v>
          </cell>
          <cell r="D8964">
            <v>1</v>
          </cell>
          <cell r="Q8964">
            <v>2016</v>
          </cell>
          <cell r="R8964" t="str">
            <v>20166</v>
          </cell>
          <cell r="S8964">
            <v>42526</v>
          </cell>
          <cell r="T8964">
            <v>3017.71</v>
          </cell>
          <cell r="U8964">
            <v>2992.8586666666661</v>
          </cell>
          <cell r="V8964">
            <v>3050.9778688524639</v>
          </cell>
        </row>
        <row r="8965">
          <cell r="B8965">
            <v>36598</v>
          </cell>
          <cell r="C8965">
            <v>1</v>
          </cell>
          <cell r="D8965">
            <v>1</v>
          </cell>
          <cell r="Q8965">
            <v>2016</v>
          </cell>
          <cell r="R8965" t="str">
            <v>20166</v>
          </cell>
          <cell r="S8965">
            <v>42527</v>
          </cell>
          <cell r="T8965">
            <v>3017.71</v>
          </cell>
          <cell r="U8965">
            <v>2992.8586666666661</v>
          </cell>
          <cell r="V8965">
            <v>3050.9778688524639</v>
          </cell>
        </row>
        <row r="8966">
          <cell r="B8966">
            <v>36599</v>
          </cell>
          <cell r="C8966">
            <v>1</v>
          </cell>
          <cell r="D8966">
            <v>1</v>
          </cell>
          <cell r="Q8966">
            <v>2016</v>
          </cell>
          <cell r="R8966" t="str">
            <v>20166</v>
          </cell>
          <cell r="S8966">
            <v>42528</v>
          </cell>
          <cell r="T8966">
            <v>3017.71</v>
          </cell>
          <cell r="U8966">
            <v>2992.8586666666661</v>
          </cell>
          <cell r="V8966">
            <v>3050.9778688524639</v>
          </cell>
        </row>
        <row r="8967">
          <cell r="B8967">
            <v>36600</v>
          </cell>
          <cell r="C8967">
            <v>1</v>
          </cell>
          <cell r="D8967">
            <v>1</v>
          </cell>
          <cell r="Q8967">
            <v>2016</v>
          </cell>
          <cell r="R8967" t="str">
            <v>20166</v>
          </cell>
          <cell r="S8967">
            <v>42529</v>
          </cell>
          <cell r="T8967">
            <v>2950.95</v>
          </cell>
          <cell r="U8967">
            <v>2992.8586666666661</v>
          </cell>
          <cell r="V8967">
            <v>3050.9778688524639</v>
          </cell>
        </row>
        <row r="8968">
          <cell r="B8968">
            <v>36601</v>
          </cell>
          <cell r="C8968">
            <v>1</v>
          </cell>
          <cell r="D8968">
            <v>1</v>
          </cell>
          <cell r="Q8968">
            <v>2016</v>
          </cell>
          <cell r="R8968" t="str">
            <v>20166</v>
          </cell>
          <cell r="S8968">
            <v>42530</v>
          </cell>
          <cell r="T8968">
            <v>2905.23</v>
          </cell>
          <cell r="U8968">
            <v>2992.8586666666661</v>
          </cell>
          <cell r="V8968">
            <v>3050.9778688524639</v>
          </cell>
        </row>
        <row r="8969">
          <cell r="B8969">
            <v>36602</v>
          </cell>
          <cell r="C8969">
            <v>1</v>
          </cell>
          <cell r="D8969">
            <v>1</v>
          </cell>
          <cell r="Q8969">
            <v>2016</v>
          </cell>
          <cell r="R8969" t="str">
            <v>20166</v>
          </cell>
          <cell r="S8969">
            <v>42531</v>
          </cell>
          <cell r="T8969">
            <v>2942.13</v>
          </cell>
          <cell r="U8969">
            <v>2992.8586666666661</v>
          </cell>
          <cell r="V8969">
            <v>3050.9778688524639</v>
          </cell>
        </row>
        <row r="8970">
          <cell r="B8970">
            <v>36603</v>
          </cell>
          <cell r="C8970">
            <v>1</v>
          </cell>
          <cell r="D8970">
            <v>1</v>
          </cell>
          <cell r="Q8970">
            <v>2016</v>
          </cell>
          <cell r="R8970" t="str">
            <v>20166</v>
          </cell>
          <cell r="S8970">
            <v>42532</v>
          </cell>
          <cell r="T8970">
            <v>2969.83</v>
          </cell>
          <cell r="U8970">
            <v>2992.8586666666661</v>
          </cell>
          <cell r="V8970">
            <v>3050.9778688524639</v>
          </cell>
        </row>
        <row r="8971">
          <cell r="B8971">
            <v>36604</v>
          </cell>
          <cell r="C8971">
            <v>1</v>
          </cell>
          <cell r="D8971">
            <v>1</v>
          </cell>
          <cell r="Q8971">
            <v>2016</v>
          </cell>
          <cell r="R8971" t="str">
            <v>20166</v>
          </cell>
          <cell r="S8971">
            <v>42533</v>
          </cell>
          <cell r="T8971">
            <v>2969.83</v>
          </cell>
          <cell r="U8971">
            <v>2992.8586666666661</v>
          </cell>
          <cell r="V8971">
            <v>3050.9778688524639</v>
          </cell>
        </row>
        <row r="8972">
          <cell r="B8972">
            <v>36605</v>
          </cell>
          <cell r="C8972">
            <v>1</v>
          </cell>
          <cell r="D8972">
            <v>1</v>
          </cell>
          <cell r="Q8972">
            <v>2016</v>
          </cell>
          <cell r="R8972" t="str">
            <v>20166</v>
          </cell>
          <cell r="S8972">
            <v>42534</v>
          </cell>
          <cell r="T8972">
            <v>2969.83</v>
          </cell>
          <cell r="U8972">
            <v>2992.8586666666661</v>
          </cell>
          <cell r="V8972">
            <v>3050.9778688524639</v>
          </cell>
        </row>
        <row r="8973">
          <cell r="B8973">
            <v>36606</v>
          </cell>
          <cell r="C8973">
            <v>1</v>
          </cell>
          <cell r="D8973">
            <v>1</v>
          </cell>
          <cell r="Q8973">
            <v>2016</v>
          </cell>
          <cell r="R8973" t="str">
            <v>20166</v>
          </cell>
          <cell r="S8973">
            <v>42535</v>
          </cell>
          <cell r="T8973">
            <v>2990.35</v>
          </cell>
          <cell r="U8973">
            <v>2992.8586666666661</v>
          </cell>
          <cell r="V8973">
            <v>3050.9778688524639</v>
          </cell>
        </row>
        <row r="8974">
          <cell r="B8974">
            <v>36607</v>
          </cell>
          <cell r="C8974">
            <v>1</v>
          </cell>
          <cell r="D8974">
            <v>1</v>
          </cell>
          <cell r="Q8974">
            <v>2016</v>
          </cell>
          <cell r="R8974" t="str">
            <v>20166</v>
          </cell>
          <cell r="S8974">
            <v>42536</v>
          </cell>
          <cell r="T8974">
            <v>3003.28</v>
          </cell>
          <cell r="U8974">
            <v>2992.8586666666661</v>
          </cell>
          <cell r="V8974">
            <v>3050.9778688524639</v>
          </cell>
        </row>
        <row r="8975">
          <cell r="B8975">
            <v>36608</v>
          </cell>
          <cell r="C8975">
            <v>1</v>
          </cell>
          <cell r="D8975">
            <v>1</v>
          </cell>
          <cell r="Q8975">
            <v>2016</v>
          </cell>
          <cell r="R8975" t="str">
            <v>20166</v>
          </cell>
          <cell r="S8975">
            <v>42537</v>
          </cell>
          <cell r="T8975">
            <v>2989.56</v>
          </cell>
          <cell r="U8975">
            <v>2992.8586666666661</v>
          </cell>
          <cell r="V8975">
            <v>3050.9778688524639</v>
          </cell>
        </row>
        <row r="8976">
          <cell r="B8976">
            <v>36609</v>
          </cell>
          <cell r="C8976">
            <v>1</v>
          </cell>
          <cell r="D8976">
            <v>1</v>
          </cell>
          <cell r="Q8976">
            <v>2016</v>
          </cell>
          <cell r="R8976" t="str">
            <v>20166</v>
          </cell>
          <cell r="S8976">
            <v>42538</v>
          </cell>
          <cell r="T8976">
            <v>3019.12</v>
          </cell>
          <cell r="U8976">
            <v>2992.8586666666661</v>
          </cell>
          <cell r="V8976">
            <v>3050.9778688524639</v>
          </cell>
        </row>
        <row r="8977">
          <cell r="B8977">
            <v>36610</v>
          </cell>
          <cell r="C8977">
            <v>1</v>
          </cell>
          <cell r="D8977">
            <v>1</v>
          </cell>
          <cell r="Q8977">
            <v>2016</v>
          </cell>
          <cell r="R8977" t="str">
            <v>20166</v>
          </cell>
          <cell r="S8977">
            <v>42539</v>
          </cell>
          <cell r="T8977">
            <v>3010.91</v>
          </cell>
          <cell r="U8977">
            <v>2992.8586666666661</v>
          </cell>
          <cell r="V8977">
            <v>3050.9778688524639</v>
          </cell>
        </row>
        <row r="8978">
          <cell r="B8978">
            <v>36611</v>
          </cell>
          <cell r="C8978">
            <v>1</v>
          </cell>
          <cell r="D8978">
            <v>1</v>
          </cell>
          <cell r="Q8978">
            <v>2016</v>
          </cell>
          <cell r="R8978" t="str">
            <v>20166</v>
          </cell>
          <cell r="S8978">
            <v>42540</v>
          </cell>
          <cell r="T8978">
            <v>3010.91</v>
          </cell>
          <cell r="U8978">
            <v>2992.8586666666661</v>
          </cell>
          <cell r="V8978">
            <v>3050.9778688524639</v>
          </cell>
        </row>
        <row r="8979">
          <cell r="B8979">
            <v>36612</v>
          </cell>
          <cell r="C8979">
            <v>1</v>
          </cell>
          <cell r="D8979">
            <v>1</v>
          </cell>
          <cell r="Q8979">
            <v>2016</v>
          </cell>
          <cell r="R8979" t="str">
            <v>20166</v>
          </cell>
          <cell r="S8979">
            <v>42541</v>
          </cell>
          <cell r="T8979">
            <v>3010.91</v>
          </cell>
          <cell r="U8979">
            <v>2992.8586666666661</v>
          </cell>
          <cell r="V8979">
            <v>3050.9778688524639</v>
          </cell>
        </row>
        <row r="8980">
          <cell r="B8980">
            <v>36613</v>
          </cell>
          <cell r="C8980">
            <v>1</v>
          </cell>
          <cell r="D8980">
            <v>1</v>
          </cell>
          <cell r="Q8980">
            <v>2016</v>
          </cell>
          <cell r="R8980" t="str">
            <v>20166</v>
          </cell>
          <cell r="S8980">
            <v>42542</v>
          </cell>
          <cell r="T8980">
            <v>2972.97</v>
          </cell>
          <cell r="U8980">
            <v>2992.8586666666661</v>
          </cell>
          <cell r="V8980">
            <v>3050.9778688524639</v>
          </cell>
        </row>
        <row r="8981">
          <cell r="B8981">
            <v>36614</v>
          </cell>
          <cell r="C8981">
            <v>1</v>
          </cell>
          <cell r="D8981">
            <v>1</v>
          </cell>
          <cell r="Q8981">
            <v>2016</v>
          </cell>
          <cell r="R8981" t="str">
            <v>20166</v>
          </cell>
          <cell r="S8981">
            <v>42543</v>
          </cell>
          <cell r="T8981">
            <v>2976.29</v>
          </cell>
          <cell r="U8981">
            <v>2992.8586666666661</v>
          </cell>
          <cell r="V8981">
            <v>3050.9778688524639</v>
          </cell>
        </row>
        <row r="8982">
          <cell r="B8982">
            <v>36615</v>
          </cell>
          <cell r="C8982">
            <v>1</v>
          </cell>
          <cell r="D8982">
            <v>1</v>
          </cell>
          <cell r="Q8982">
            <v>2016</v>
          </cell>
          <cell r="R8982" t="str">
            <v>20166</v>
          </cell>
          <cell r="S8982">
            <v>42544</v>
          </cell>
          <cell r="T8982">
            <v>2944.06</v>
          </cell>
          <cell r="U8982">
            <v>2992.8586666666661</v>
          </cell>
          <cell r="V8982">
            <v>3050.9778688524639</v>
          </cell>
        </row>
        <row r="8983">
          <cell r="B8983">
            <v>36616</v>
          </cell>
          <cell r="C8983">
            <v>1</v>
          </cell>
          <cell r="D8983">
            <v>1</v>
          </cell>
          <cell r="Q8983">
            <v>2016</v>
          </cell>
          <cell r="R8983" t="str">
            <v>20166</v>
          </cell>
          <cell r="S8983">
            <v>42545</v>
          </cell>
          <cell r="T8983">
            <v>2897.53</v>
          </cell>
          <cell r="U8983">
            <v>2992.8586666666661</v>
          </cell>
          <cell r="V8983">
            <v>3050.9778688524639</v>
          </cell>
        </row>
        <row r="8984">
          <cell r="B8984">
            <v>36617</v>
          </cell>
          <cell r="C8984">
            <v>1</v>
          </cell>
          <cell r="D8984">
            <v>1</v>
          </cell>
          <cell r="Q8984">
            <v>2016</v>
          </cell>
          <cell r="R8984" t="str">
            <v>20166</v>
          </cell>
          <cell r="S8984">
            <v>42546</v>
          </cell>
          <cell r="T8984">
            <v>2972.92</v>
          </cell>
          <cell r="U8984">
            <v>2992.8586666666661</v>
          </cell>
          <cell r="V8984">
            <v>3050.9778688524639</v>
          </cell>
        </row>
        <row r="8985">
          <cell r="B8985">
            <v>36618</v>
          </cell>
          <cell r="C8985">
            <v>1</v>
          </cell>
          <cell r="D8985">
            <v>1</v>
          </cell>
          <cell r="Q8985">
            <v>2016</v>
          </cell>
          <cell r="R8985" t="str">
            <v>20166</v>
          </cell>
          <cell r="S8985">
            <v>42547</v>
          </cell>
          <cell r="T8985">
            <v>2972.92</v>
          </cell>
          <cell r="U8985">
            <v>2992.8586666666661</v>
          </cell>
          <cell r="V8985">
            <v>3050.9778688524639</v>
          </cell>
        </row>
        <row r="8986">
          <cell r="B8986">
            <v>36619</v>
          </cell>
          <cell r="C8986">
            <v>1</v>
          </cell>
          <cell r="D8986">
            <v>1</v>
          </cell>
          <cell r="Q8986">
            <v>2016</v>
          </cell>
          <cell r="R8986" t="str">
            <v>20166</v>
          </cell>
          <cell r="S8986">
            <v>42548</v>
          </cell>
          <cell r="T8986">
            <v>2972.92</v>
          </cell>
          <cell r="U8986">
            <v>2992.8586666666661</v>
          </cell>
          <cell r="V8986">
            <v>3050.9778688524639</v>
          </cell>
        </row>
        <row r="8987">
          <cell r="B8987">
            <v>36620</v>
          </cell>
          <cell r="C8987">
            <v>1</v>
          </cell>
          <cell r="D8987">
            <v>1</v>
          </cell>
          <cell r="Q8987">
            <v>2016</v>
          </cell>
          <cell r="R8987" t="str">
            <v>20166</v>
          </cell>
          <cell r="S8987">
            <v>42549</v>
          </cell>
          <cell r="T8987">
            <v>3022.78</v>
          </cell>
          <cell r="U8987">
            <v>2992.8586666666661</v>
          </cell>
          <cell r="V8987">
            <v>3050.9778688524639</v>
          </cell>
        </row>
        <row r="8988">
          <cell r="B8988">
            <v>36621</v>
          </cell>
          <cell r="C8988">
            <v>1</v>
          </cell>
          <cell r="D8988">
            <v>1</v>
          </cell>
          <cell r="Q8988">
            <v>2016</v>
          </cell>
          <cell r="R8988" t="str">
            <v>20166</v>
          </cell>
          <cell r="S8988">
            <v>42550</v>
          </cell>
          <cell r="T8988">
            <v>3005.18</v>
          </cell>
          <cell r="U8988">
            <v>2992.8586666666661</v>
          </cell>
          <cell r="V8988">
            <v>3050.9778688524639</v>
          </cell>
        </row>
        <row r="8989">
          <cell r="B8989">
            <v>36622</v>
          </cell>
          <cell r="C8989">
            <v>1</v>
          </cell>
          <cell r="D8989">
            <v>1</v>
          </cell>
          <cell r="Q8989">
            <v>2016</v>
          </cell>
          <cell r="R8989" t="str">
            <v>20166</v>
          </cell>
          <cell r="S8989">
            <v>42551</v>
          </cell>
          <cell r="T8989">
            <v>2916.15</v>
          </cell>
          <cell r="U8989">
            <v>2992.8586666666661</v>
          </cell>
          <cell r="V8989">
            <v>3050.9778688524639</v>
          </cell>
        </row>
        <row r="8990">
          <cell r="B8990">
            <v>36623</v>
          </cell>
          <cell r="C8990">
            <v>1</v>
          </cell>
          <cell r="D8990">
            <v>1</v>
          </cell>
          <cell r="Q8990">
            <v>2016</v>
          </cell>
          <cell r="R8990" t="str">
            <v>20167</v>
          </cell>
          <cell r="S8990">
            <v>42552</v>
          </cell>
          <cell r="T8990">
            <v>2919.01</v>
          </cell>
          <cell r="U8990">
            <v>2960.9996774193542</v>
          </cell>
          <cell r="V8990">
            <v>3050.9778688524639</v>
          </cell>
        </row>
        <row r="8991">
          <cell r="B8991">
            <v>36624</v>
          </cell>
          <cell r="C8991">
            <v>1</v>
          </cell>
          <cell r="D8991">
            <v>1</v>
          </cell>
          <cell r="Q8991">
            <v>2016</v>
          </cell>
          <cell r="R8991" t="str">
            <v>20167</v>
          </cell>
          <cell r="S8991">
            <v>42553</v>
          </cell>
          <cell r="T8991">
            <v>2914.38</v>
          </cell>
          <cell r="U8991">
            <v>2960.9996774193542</v>
          </cell>
          <cell r="V8991">
            <v>3050.9778688524639</v>
          </cell>
        </row>
        <row r="8992">
          <cell r="B8992">
            <v>36625</v>
          </cell>
          <cell r="C8992">
            <v>1</v>
          </cell>
          <cell r="D8992">
            <v>1</v>
          </cell>
          <cell r="Q8992">
            <v>2016</v>
          </cell>
          <cell r="R8992" t="str">
            <v>20167</v>
          </cell>
          <cell r="S8992">
            <v>42554</v>
          </cell>
          <cell r="T8992">
            <v>2914.38</v>
          </cell>
          <cell r="U8992">
            <v>2960.9996774193542</v>
          </cell>
          <cell r="V8992">
            <v>3050.9778688524639</v>
          </cell>
        </row>
        <row r="8993">
          <cell r="B8993">
            <v>36626</v>
          </cell>
          <cell r="C8993">
            <v>1</v>
          </cell>
          <cell r="D8993">
            <v>1</v>
          </cell>
          <cell r="Q8993">
            <v>2016</v>
          </cell>
          <cell r="R8993" t="str">
            <v>20167</v>
          </cell>
          <cell r="S8993">
            <v>42555</v>
          </cell>
          <cell r="T8993">
            <v>2914.38</v>
          </cell>
          <cell r="U8993">
            <v>2960.9996774193542</v>
          </cell>
          <cell r="V8993">
            <v>3050.9778688524639</v>
          </cell>
        </row>
        <row r="8994">
          <cell r="B8994">
            <v>36627</v>
          </cell>
          <cell r="C8994">
            <v>1</v>
          </cell>
          <cell r="D8994">
            <v>1</v>
          </cell>
          <cell r="Q8994">
            <v>2016</v>
          </cell>
          <cell r="R8994" t="str">
            <v>20167</v>
          </cell>
          <cell r="S8994">
            <v>42556</v>
          </cell>
          <cell r="T8994">
            <v>2914.38</v>
          </cell>
          <cell r="U8994">
            <v>2960.9996774193542</v>
          </cell>
          <cell r="V8994">
            <v>3050.9778688524639</v>
          </cell>
        </row>
        <row r="8995">
          <cell r="B8995">
            <v>36628</v>
          </cell>
          <cell r="C8995">
            <v>1</v>
          </cell>
          <cell r="D8995">
            <v>1</v>
          </cell>
          <cell r="Q8995">
            <v>2016</v>
          </cell>
          <cell r="R8995" t="str">
            <v>20167</v>
          </cell>
          <cell r="S8995">
            <v>42557</v>
          </cell>
          <cell r="T8995">
            <v>2966.87</v>
          </cell>
          <cell r="U8995">
            <v>2960.9996774193542</v>
          </cell>
          <cell r="V8995">
            <v>3050.9778688524639</v>
          </cell>
        </row>
        <row r="8996">
          <cell r="B8996">
            <v>36629</v>
          </cell>
          <cell r="C8996">
            <v>1</v>
          </cell>
          <cell r="D8996">
            <v>1</v>
          </cell>
          <cell r="Q8996">
            <v>2016</v>
          </cell>
          <cell r="R8996" t="str">
            <v>20167</v>
          </cell>
          <cell r="S8996">
            <v>42558</v>
          </cell>
          <cell r="T8996">
            <v>3003.2</v>
          </cell>
          <cell r="U8996">
            <v>2960.9996774193542</v>
          </cell>
          <cell r="V8996">
            <v>3050.9778688524639</v>
          </cell>
        </row>
        <row r="8997">
          <cell r="B8997">
            <v>36630</v>
          </cell>
          <cell r="C8997">
            <v>1</v>
          </cell>
          <cell r="D8997">
            <v>1</v>
          </cell>
          <cell r="Q8997">
            <v>2016</v>
          </cell>
          <cell r="R8997" t="str">
            <v>20167</v>
          </cell>
          <cell r="S8997">
            <v>42559</v>
          </cell>
          <cell r="T8997">
            <v>2986.49</v>
          </cell>
          <cell r="U8997">
            <v>2960.9996774193542</v>
          </cell>
          <cell r="V8997">
            <v>3050.9778688524639</v>
          </cell>
        </row>
        <row r="8998">
          <cell r="B8998">
            <v>36631</v>
          </cell>
          <cell r="C8998">
            <v>1</v>
          </cell>
          <cell r="D8998">
            <v>1</v>
          </cell>
          <cell r="Q8998">
            <v>2016</v>
          </cell>
          <cell r="R8998" t="str">
            <v>20167</v>
          </cell>
          <cell r="S8998">
            <v>42560</v>
          </cell>
          <cell r="T8998">
            <v>2952.64</v>
          </cell>
          <cell r="U8998">
            <v>2960.9996774193542</v>
          </cell>
          <cell r="V8998">
            <v>3050.9778688524639</v>
          </cell>
        </row>
        <row r="8999">
          <cell r="B8999">
            <v>36632</v>
          </cell>
          <cell r="C8999">
            <v>1</v>
          </cell>
          <cell r="D8999">
            <v>1</v>
          </cell>
          <cell r="Q8999">
            <v>2016</v>
          </cell>
          <cell r="R8999" t="str">
            <v>20167</v>
          </cell>
          <cell r="S8999">
            <v>42561</v>
          </cell>
          <cell r="T8999">
            <v>2952.64</v>
          </cell>
          <cell r="U8999">
            <v>2960.9996774193542</v>
          </cell>
          <cell r="V8999">
            <v>3050.9778688524639</v>
          </cell>
        </row>
        <row r="9000">
          <cell r="B9000">
            <v>36633</v>
          </cell>
          <cell r="C9000">
            <v>1</v>
          </cell>
          <cell r="D9000">
            <v>1</v>
          </cell>
          <cell r="Q9000">
            <v>2016</v>
          </cell>
          <cell r="R9000" t="str">
            <v>20167</v>
          </cell>
          <cell r="S9000">
            <v>42562</v>
          </cell>
          <cell r="T9000">
            <v>2952.64</v>
          </cell>
          <cell r="U9000">
            <v>2960.9996774193542</v>
          </cell>
          <cell r="V9000">
            <v>3050.9778688524639</v>
          </cell>
        </row>
        <row r="9001">
          <cell r="B9001">
            <v>36634</v>
          </cell>
          <cell r="C9001">
            <v>1</v>
          </cell>
          <cell r="D9001">
            <v>1</v>
          </cell>
          <cell r="Q9001">
            <v>2016</v>
          </cell>
          <cell r="R9001" t="str">
            <v>20167</v>
          </cell>
          <cell r="S9001">
            <v>42563</v>
          </cell>
          <cell r="T9001">
            <v>2929.81</v>
          </cell>
          <cell r="U9001">
            <v>2960.9996774193542</v>
          </cell>
          <cell r="V9001">
            <v>3050.9778688524639</v>
          </cell>
        </row>
        <row r="9002">
          <cell r="B9002">
            <v>36635</v>
          </cell>
          <cell r="C9002">
            <v>1</v>
          </cell>
          <cell r="D9002">
            <v>1</v>
          </cell>
          <cell r="Q9002">
            <v>2016</v>
          </cell>
          <cell r="R9002" t="str">
            <v>20167</v>
          </cell>
          <cell r="S9002">
            <v>42564</v>
          </cell>
          <cell r="T9002">
            <v>2911.91</v>
          </cell>
          <cell r="U9002">
            <v>2960.9996774193542</v>
          </cell>
          <cell r="V9002">
            <v>3050.9778688524639</v>
          </cell>
        </row>
        <row r="9003">
          <cell r="B9003">
            <v>36636</v>
          </cell>
          <cell r="C9003">
            <v>1</v>
          </cell>
          <cell r="D9003">
            <v>1</v>
          </cell>
          <cell r="Q9003">
            <v>2016</v>
          </cell>
          <cell r="R9003" t="str">
            <v>20167</v>
          </cell>
          <cell r="S9003">
            <v>42565</v>
          </cell>
          <cell r="T9003">
            <v>2936.53</v>
          </cell>
          <cell r="U9003">
            <v>2960.9996774193542</v>
          </cell>
          <cell r="V9003">
            <v>3050.9778688524639</v>
          </cell>
        </row>
        <row r="9004">
          <cell r="B9004">
            <v>36637</v>
          </cell>
          <cell r="C9004">
            <v>1</v>
          </cell>
          <cell r="D9004">
            <v>1</v>
          </cell>
          <cell r="Q9004">
            <v>2016</v>
          </cell>
          <cell r="R9004" t="str">
            <v>20167</v>
          </cell>
          <cell r="S9004">
            <v>42566</v>
          </cell>
          <cell r="T9004">
            <v>2923.07</v>
          </cell>
          <cell r="U9004">
            <v>2960.9996774193542</v>
          </cell>
          <cell r="V9004">
            <v>3050.9778688524639</v>
          </cell>
        </row>
        <row r="9005">
          <cell r="B9005">
            <v>36638</v>
          </cell>
          <cell r="C9005">
            <v>1</v>
          </cell>
          <cell r="D9005">
            <v>1</v>
          </cell>
          <cell r="Q9005">
            <v>2016</v>
          </cell>
          <cell r="R9005" t="str">
            <v>20167</v>
          </cell>
          <cell r="S9005">
            <v>42567</v>
          </cell>
          <cell r="T9005">
            <v>2923.46</v>
          </cell>
          <cell r="U9005">
            <v>2960.9996774193542</v>
          </cell>
          <cell r="V9005">
            <v>3050.9778688524639</v>
          </cell>
        </row>
        <row r="9006">
          <cell r="B9006">
            <v>36639</v>
          </cell>
          <cell r="C9006">
            <v>1</v>
          </cell>
          <cell r="D9006">
            <v>1</v>
          </cell>
          <cell r="Q9006">
            <v>2016</v>
          </cell>
          <cell r="R9006" t="str">
            <v>20167</v>
          </cell>
          <cell r="S9006">
            <v>42568</v>
          </cell>
          <cell r="T9006">
            <v>2923.46</v>
          </cell>
          <cell r="U9006">
            <v>2960.9996774193542</v>
          </cell>
          <cell r="V9006">
            <v>3050.9778688524639</v>
          </cell>
        </row>
        <row r="9007">
          <cell r="B9007">
            <v>36640</v>
          </cell>
          <cell r="C9007">
            <v>1</v>
          </cell>
          <cell r="D9007">
            <v>1</v>
          </cell>
          <cell r="Q9007">
            <v>2016</v>
          </cell>
          <cell r="R9007" t="str">
            <v>20167</v>
          </cell>
          <cell r="S9007">
            <v>42569</v>
          </cell>
          <cell r="T9007">
            <v>2923.46</v>
          </cell>
          <cell r="U9007">
            <v>2960.9996774193542</v>
          </cell>
          <cell r="V9007">
            <v>3050.9778688524639</v>
          </cell>
        </row>
        <row r="9008">
          <cell r="B9008">
            <v>36641</v>
          </cell>
          <cell r="C9008">
            <v>1</v>
          </cell>
          <cell r="D9008">
            <v>1</v>
          </cell>
          <cell r="Q9008">
            <v>2016</v>
          </cell>
          <cell r="R9008" t="str">
            <v>20167</v>
          </cell>
          <cell r="S9008">
            <v>42570</v>
          </cell>
          <cell r="T9008">
            <v>2928.3</v>
          </cell>
          <cell r="U9008">
            <v>2960.9996774193542</v>
          </cell>
          <cell r="V9008">
            <v>3050.9778688524639</v>
          </cell>
        </row>
        <row r="9009">
          <cell r="B9009">
            <v>36642</v>
          </cell>
          <cell r="C9009">
            <v>1</v>
          </cell>
          <cell r="D9009">
            <v>1</v>
          </cell>
          <cell r="Q9009">
            <v>2016</v>
          </cell>
          <cell r="R9009" t="str">
            <v>20167</v>
          </cell>
          <cell r="S9009">
            <v>42571</v>
          </cell>
          <cell r="T9009">
            <v>2931.08</v>
          </cell>
          <cell r="U9009">
            <v>2960.9996774193542</v>
          </cell>
          <cell r="V9009">
            <v>3050.9778688524639</v>
          </cell>
        </row>
        <row r="9010">
          <cell r="B9010">
            <v>36643</v>
          </cell>
          <cell r="C9010">
            <v>1</v>
          </cell>
          <cell r="D9010">
            <v>1</v>
          </cell>
          <cell r="Q9010">
            <v>2016</v>
          </cell>
          <cell r="R9010" t="str">
            <v>20167</v>
          </cell>
          <cell r="S9010">
            <v>42572</v>
          </cell>
          <cell r="T9010">
            <v>2931.08</v>
          </cell>
          <cell r="U9010">
            <v>2960.9996774193542</v>
          </cell>
          <cell r="V9010">
            <v>3050.9778688524639</v>
          </cell>
        </row>
        <row r="9011">
          <cell r="B9011">
            <v>36644</v>
          </cell>
          <cell r="C9011">
            <v>1</v>
          </cell>
          <cell r="D9011">
            <v>1</v>
          </cell>
          <cell r="Q9011">
            <v>2016</v>
          </cell>
          <cell r="R9011" t="str">
            <v>20167</v>
          </cell>
          <cell r="S9011">
            <v>42573</v>
          </cell>
          <cell r="T9011">
            <v>2928.67</v>
          </cell>
          <cell r="U9011">
            <v>2960.9996774193542</v>
          </cell>
          <cell r="V9011">
            <v>3050.9778688524639</v>
          </cell>
        </row>
        <row r="9012">
          <cell r="B9012">
            <v>36645</v>
          </cell>
          <cell r="C9012">
            <v>1</v>
          </cell>
          <cell r="D9012">
            <v>1</v>
          </cell>
          <cell r="Q9012">
            <v>2016</v>
          </cell>
          <cell r="R9012" t="str">
            <v>20167</v>
          </cell>
          <cell r="S9012">
            <v>42574</v>
          </cell>
          <cell r="T9012">
            <v>2942.65</v>
          </cell>
          <cell r="U9012">
            <v>2960.9996774193542</v>
          </cell>
          <cell r="V9012">
            <v>3050.9778688524639</v>
          </cell>
        </row>
        <row r="9013">
          <cell r="B9013">
            <v>36646</v>
          </cell>
          <cell r="C9013">
            <v>1</v>
          </cell>
          <cell r="D9013">
            <v>1</v>
          </cell>
          <cell r="Q9013">
            <v>2016</v>
          </cell>
          <cell r="R9013" t="str">
            <v>20167</v>
          </cell>
          <cell r="S9013">
            <v>42575</v>
          </cell>
          <cell r="T9013">
            <v>2942.65</v>
          </cell>
          <cell r="U9013">
            <v>2960.9996774193542</v>
          </cell>
          <cell r="V9013">
            <v>3050.9778688524639</v>
          </cell>
        </row>
        <row r="9014">
          <cell r="B9014">
            <v>36647</v>
          </cell>
          <cell r="C9014">
            <v>1</v>
          </cell>
          <cell r="D9014">
            <v>1</v>
          </cell>
          <cell r="Q9014">
            <v>2016</v>
          </cell>
          <cell r="R9014" t="str">
            <v>20167</v>
          </cell>
          <cell r="S9014">
            <v>42576</v>
          </cell>
          <cell r="T9014">
            <v>2942.65</v>
          </cell>
          <cell r="U9014">
            <v>2960.9996774193542</v>
          </cell>
          <cell r="V9014">
            <v>3050.9778688524639</v>
          </cell>
        </row>
        <row r="9015">
          <cell r="B9015">
            <v>36648</v>
          </cell>
          <cell r="C9015">
            <v>1</v>
          </cell>
          <cell r="D9015">
            <v>1</v>
          </cell>
          <cell r="Q9015">
            <v>2016</v>
          </cell>
          <cell r="R9015" t="str">
            <v>20167</v>
          </cell>
          <cell r="S9015">
            <v>42577</v>
          </cell>
          <cell r="T9015">
            <v>2997.25</v>
          </cell>
          <cell r="U9015">
            <v>2960.9996774193542</v>
          </cell>
          <cell r="V9015">
            <v>3050.9778688524639</v>
          </cell>
        </row>
        <row r="9016">
          <cell r="B9016">
            <v>36649</v>
          </cell>
          <cell r="C9016">
            <v>1</v>
          </cell>
          <cell r="D9016">
            <v>1</v>
          </cell>
          <cell r="Q9016">
            <v>2016</v>
          </cell>
          <cell r="R9016" t="str">
            <v>20167</v>
          </cell>
          <cell r="S9016">
            <v>42578</v>
          </cell>
          <cell r="T9016">
            <v>3055.15</v>
          </cell>
          <cell r="U9016">
            <v>2960.9996774193542</v>
          </cell>
          <cell r="V9016">
            <v>3050.9778688524639</v>
          </cell>
        </row>
        <row r="9017">
          <cell r="B9017">
            <v>36650</v>
          </cell>
          <cell r="C9017">
            <v>1</v>
          </cell>
          <cell r="D9017">
            <v>1</v>
          </cell>
          <cell r="Q9017">
            <v>2016</v>
          </cell>
          <cell r="R9017" t="str">
            <v>20167</v>
          </cell>
          <cell r="S9017">
            <v>42579</v>
          </cell>
          <cell r="T9017">
            <v>3073.52</v>
          </cell>
          <cell r="U9017">
            <v>2960.9996774193542</v>
          </cell>
          <cell r="V9017">
            <v>3050.9778688524639</v>
          </cell>
        </row>
        <row r="9018">
          <cell r="B9018">
            <v>36651</v>
          </cell>
          <cell r="C9018">
            <v>1</v>
          </cell>
          <cell r="D9018">
            <v>1</v>
          </cell>
          <cell r="Q9018">
            <v>2016</v>
          </cell>
          <cell r="R9018" t="str">
            <v>20167</v>
          </cell>
          <cell r="S9018">
            <v>42580</v>
          </cell>
          <cell r="T9018">
            <v>3091.78</v>
          </cell>
          <cell r="U9018">
            <v>2960.9996774193542</v>
          </cell>
          <cell r="V9018">
            <v>3050.9778688524639</v>
          </cell>
        </row>
        <row r="9019">
          <cell r="B9019">
            <v>36652</v>
          </cell>
          <cell r="C9019">
            <v>1</v>
          </cell>
          <cell r="D9019">
            <v>1</v>
          </cell>
          <cell r="Q9019">
            <v>2016</v>
          </cell>
          <cell r="R9019" t="str">
            <v>20167</v>
          </cell>
          <cell r="S9019">
            <v>42581</v>
          </cell>
          <cell r="T9019">
            <v>3081.75</v>
          </cell>
          <cell r="U9019">
            <v>2960.9996774193542</v>
          </cell>
          <cell r="V9019">
            <v>3050.9778688524639</v>
          </cell>
        </row>
        <row r="9020">
          <cell r="B9020">
            <v>36653</v>
          </cell>
          <cell r="C9020">
            <v>1</v>
          </cell>
          <cell r="D9020">
            <v>1</v>
          </cell>
          <cell r="Q9020">
            <v>2016</v>
          </cell>
          <cell r="R9020" t="str">
            <v>20167</v>
          </cell>
          <cell r="S9020">
            <v>42582</v>
          </cell>
          <cell r="T9020">
            <v>3081.75</v>
          </cell>
          <cell r="U9020">
            <v>2960.9996774193542</v>
          </cell>
          <cell r="V9020">
            <v>3050.9778688524639</v>
          </cell>
        </row>
        <row r="9021">
          <cell r="B9021">
            <v>36654</v>
          </cell>
          <cell r="C9021">
            <v>1</v>
          </cell>
          <cell r="D9021">
            <v>1</v>
          </cell>
          <cell r="Q9021">
            <v>2016</v>
          </cell>
          <cell r="R9021" t="str">
            <v>20168</v>
          </cell>
          <cell r="S9021">
            <v>42583</v>
          </cell>
          <cell r="T9021">
            <v>3081.75</v>
          </cell>
          <cell r="U9021">
            <v>2952.7667741935488</v>
          </cell>
          <cell r="V9021">
            <v>3050.9778688524639</v>
          </cell>
        </row>
        <row r="9022">
          <cell r="B9022">
            <v>36655</v>
          </cell>
          <cell r="C9022">
            <v>1</v>
          </cell>
          <cell r="D9022">
            <v>1</v>
          </cell>
          <cell r="Q9022">
            <v>2016</v>
          </cell>
          <cell r="R9022" t="str">
            <v>20168</v>
          </cell>
          <cell r="S9022">
            <v>42584</v>
          </cell>
          <cell r="T9022">
            <v>3090.28</v>
          </cell>
          <cell r="U9022">
            <v>2952.7667741935488</v>
          </cell>
          <cell r="V9022">
            <v>3050.9778688524639</v>
          </cell>
        </row>
        <row r="9023">
          <cell r="B9023">
            <v>36656</v>
          </cell>
          <cell r="C9023">
            <v>1</v>
          </cell>
          <cell r="D9023">
            <v>1</v>
          </cell>
          <cell r="Q9023">
            <v>2016</v>
          </cell>
          <cell r="R9023" t="str">
            <v>20168</v>
          </cell>
          <cell r="S9023">
            <v>42585</v>
          </cell>
          <cell r="T9023">
            <v>3084.81</v>
          </cell>
          <cell r="U9023">
            <v>2952.7667741935488</v>
          </cell>
          <cell r="V9023">
            <v>3050.9778688524639</v>
          </cell>
        </row>
        <row r="9024">
          <cell r="B9024">
            <v>36657</v>
          </cell>
          <cell r="C9024">
            <v>1</v>
          </cell>
          <cell r="D9024">
            <v>1</v>
          </cell>
          <cell r="Q9024">
            <v>2016</v>
          </cell>
          <cell r="R9024" t="str">
            <v>20168</v>
          </cell>
          <cell r="S9024">
            <v>42586</v>
          </cell>
          <cell r="T9024">
            <v>3110.43</v>
          </cell>
          <cell r="U9024">
            <v>2952.7667741935488</v>
          </cell>
          <cell r="V9024">
            <v>3050.9778688524639</v>
          </cell>
        </row>
        <row r="9025">
          <cell r="B9025">
            <v>36658</v>
          </cell>
          <cell r="C9025">
            <v>1</v>
          </cell>
          <cell r="D9025">
            <v>1</v>
          </cell>
          <cell r="Q9025">
            <v>2016</v>
          </cell>
          <cell r="R9025" t="str">
            <v>20168</v>
          </cell>
          <cell r="S9025">
            <v>42587</v>
          </cell>
          <cell r="T9025">
            <v>3079.83</v>
          </cell>
          <cell r="U9025">
            <v>2952.7667741935488</v>
          </cell>
          <cell r="V9025">
            <v>3050.9778688524639</v>
          </cell>
        </row>
        <row r="9026">
          <cell r="B9026">
            <v>36659</v>
          </cell>
          <cell r="C9026">
            <v>1</v>
          </cell>
          <cell r="D9026">
            <v>1</v>
          </cell>
          <cell r="Q9026">
            <v>2016</v>
          </cell>
          <cell r="R9026" t="str">
            <v>20168</v>
          </cell>
          <cell r="S9026">
            <v>42588</v>
          </cell>
          <cell r="T9026">
            <v>3052.8</v>
          </cell>
          <cell r="U9026">
            <v>2952.7667741935488</v>
          </cell>
          <cell r="V9026">
            <v>3050.9778688524639</v>
          </cell>
        </row>
        <row r="9027">
          <cell r="B9027">
            <v>36660</v>
          </cell>
          <cell r="C9027">
            <v>1</v>
          </cell>
          <cell r="D9027">
            <v>1</v>
          </cell>
          <cell r="Q9027">
            <v>2016</v>
          </cell>
          <cell r="R9027" t="str">
            <v>20168</v>
          </cell>
          <cell r="S9027">
            <v>42589</v>
          </cell>
          <cell r="T9027">
            <v>3052.8</v>
          </cell>
          <cell r="U9027">
            <v>2952.7667741935488</v>
          </cell>
          <cell r="V9027">
            <v>3050.9778688524639</v>
          </cell>
        </row>
        <row r="9028">
          <cell r="B9028">
            <v>36661</v>
          </cell>
          <cell r="C9028">
            <v>1</v>
          </cell>
          <cell r="D9028">
            <v>1</v>
          </cell>
          <cell r="Q9028">
            <v>2016</v>
          </cell>
          <cell r="R9028" t="str">
            <v>20168</v>
          </cell>
          <cell r="S9028">
            <v>42590</v>
          </cell>
          <cell r="T9028">
            <v>3052.8</v>
          </cell>
          <cell r="U9028">
            <v>2952.7667741935488</v>
          </cell>
          <cell r="V9028">
            <v>3050.9778688524639</v>
          </cell>
        </row>
        <row r="9029">
          <cell r="B9029">
            <v>36662</v>
          </cell>
          <cell r="C9029">
            <v>1</v>
          </cell>
          <cell r="D9029">
            <v>1</v>
          </cell>
          <cell r="Q9029">
            <v>2016</v>
          </cell>
          <cell r="R9029" t="str">
            <v>20168</v>
          </cell>
          <cell r="S9029">
            <v>42591</v>
          </cell>
          <cell r="T9029">
            <v>2992.5</v>
          </cell>
          <cell r="U9029">
            <v>2952.7667741935488</v>
          </cell>
          <cell r="V9029">
            <v>3050.9778688524639</v>
          </cell>
        </row>
        <row r="9030">
          <cell r="B9030">
            <v>36663</v>
          </cell>
          <cell r="C9030">
            <v>1</v>
          </cell>
          <cell r="D9030">
            <v>1</v>
          </cell>
          <cell r="Q9030">
            <v>2016</v>
          </cell>
          <cell r="R9030" t="str">
            <v>20168</v>
          </cell>
          <cell r="S9030">
            <v>42592</v>
          </cell>
          <cell r="T9030">
            <v>2974.31</v>
          </cell>
          <cell r="U9030">
            <v>2952.7667741935488</v>
          </cell>
          <cell r="V9030">
            <v>3050.9778688524639</v>
          </cell>
        </row>
        <row r="9031">
          <cell r="B9031">
            <v>36664</v>
          </cell>
          <cell r="C9031">
            <v>1</v>
          </cell>
          <cell r="D9031">
            <v>1</v>
          </cell>
          <cell r="Q9031">
            <v>2016</v>
          </cell>
          <cell r="R9031" t="str">
            <v>20168</v>
          </cell>
          <cell r="S9031">
            <v>42593</v>
          </cell>
          <cell r="T9031">
            <v>2954.9</v>
          </cell>
          <cell r="U9031">
            <v>2952.7667741935488</v>
          </cell>
          <cell r="V9031">
            <v>3050.9778688524639</v>
          </cell>
        </row>
        <row r="9032">
          <cell r="B9032">
            <v>36665</v>
          </cell>
          <cell r="C9032">
            <v>1</v>
          </cell>
          <cell r="D9032">
            <v>1</v>
          </cell>
          <cell r="Q9032">
            <v>2016</v>
          </cell>
          <cell r="R9032" t="str">
            <v>20168</v>
          </cell>
          <cell r="S9032">
            <v>42594</v>
          </cell>
          <cell r="T9032">
            <v>2911.26</v>
          </cell>
          <cell r="U9032">
            <v>2952.7667741935488</v>
          </cell>
          <cell r="V9032">
            <v>3050.9778688524639</v>
          </cell>
        </row>
        <row r="9033">
          <cell r="B9033">
            <v>36666</v>
          </cell>
          <cell r="C9033">
            <v>1</v>
          </cell>
          <cell r="D9033">
            <v>1</v>
          </cell>
          <cell r="Q9033">
            <v>2016</v>
          </cell>
          <cell r="R9033" t="str">
            <v>20168</v>
          </cell>
          <cell r="S9033">
            <v>42595</v>
          </cell>
          <cell r="T9033">
            <v>2908.67</v>
          </cell>
          <cell r="U9033">
            <v>2952.7667741935488</v>
          </cell>
          <cell r="V9033">
            <v>3050.9778688524639</v>
          </cell>
        </row>
        <row r="9034">
          <cell r="B9034">
            <v>36667</v>
          </cell>
          <cell r="C9034">
            <v>1</v>
          </cell>
          <cell r="D9034">
            <v>1</v>
          </cell>
          <cell r="Q9034">
            <v>2016</v>
          </cell>
          <cell r="R9034" t="str">
            <v>20168</v>
          </cell>
          <cell r="S9034">
            <v>42596</v>
          </cell>
          <cell r="T9034">
            <v>2908.67</v>
          </cell>
          <cell r="U9034">
            <v>2952.7667741935488</v>
          </cell>
          <cell r="V9034">
            <v>3050.9778688524639</v>
          </cell>
        </row>
        <row r="9035">
          <cell r="B9035">
            <v>36668</v>
          </cell>
          <cell r="C9035">
            <v>1</v>
          </cell>
          <cell r="D9035">
            <v>1</v>
          </cell>
          <cell r="Q9035">
            <v>2016</v>
          </cell>
          <cell r="R9035" t="str">
            <v>20168</v>
          </cell>
          <cell r="S9035">
            <v>42597</v>
          </cell>
          <cell r="T9035">
            <v>2908.67</v>
          </cell>
          <cell r="U9035">
            <v>2952.7667741935488</v>
          </cell>
          <cell r="V9035">
            <v>3050.9778688524639</v>
          </cell>
        </row>
        <row r="9036">
          <cell r="B9036">
            <v>36669</v>
          </cell>
          <cell r="C9036">
            <v>1</v>
          </cell>
          <cell r="D9036">
            <v>1</v>
          </cell>
          <cell r="Q9036">
            <v>2016</v>
          </cell>
          <cell r="R9036" t="str">
            <v>20168</v>
          </cell>
          <cell r="S9036">
            <v>42598</v>
          </cell>
          <cell r="T9036">
            <v>2908.67</v>
          </cell>
          <cell r="U9036">
            <v>2952.7667741935488</v>
          </cell>
          <cell r="V9036">
            <v>3050.9778688524639</v>
          </cell>
        </row>
        <row r="9037">
          <cell r="B9037">
            <v>36670</v>
          </cell>
          <cell r="C9037">
            <v>1</v>
          </cell>
          <cell r="D9037">
            <v>1</v>
          </cell>
          <cell r="Q9037">
            <v>2016</v>
          </cell>
          <cell r="R9037" t="str">
            <v>20168</v>
          </cell>
          <cell r="S9037">
            <v>42599</v>
          </cell>
          <cell r="T9037">
            <v>2905.3</v>
          </cell>
          <cell r="U9037">
            <v>2952.7667741935488</v>
          </cell>
          <cell r="V9037">
            <v>3050.9778688524639</v>
          </cell>
        </row>
        <row r="9038">
          <cell r="B9038">
            <v>36671</v>
          </cell>
          <cell r="C9038">
            <v>1</v>
          </cell>
          <cell r="D9038">
            <v>1</v>
          </cell>
          <cell r="Q9038">
            <v>2016</v>
          </cell>
          <cell r="R9038" t="str">
            <v>20168</v>
          </cell>
          <cell r="S9038">
            <v>42600</v>
          </cell>
          <cell r="T9038">
            <v>2918.07</v>
          </cell>
          <cell r="U9038">
            <v>2952.7667741935488</v>
          </cell>
          <cell r="V9038">
            <v>3050.9778688524639</v>
          </cell>
        </row>
        <row r="9039">
          <cell r="B9039">
            <v>36672</v>
          </cell>
          <cell r="C9039">
            <v>1</v>
          </cell>
          <cell r="D9039">
            <v>1</v>
          </cell>
          <cell r="Q9039">
            <v>2016</v>
          </cell>
          <cell r="R9039" t="str">
            <v>20168</v>
          </cell>
          <cell r="S9039">
            <v>42601</v>
          </cell>
          <cell r="T9039">
            <v>2884.02</v>
          </cell>
          <cell r="U9039">
            <v>2952.7667741935488</v>
          </cell>
          <cell r="V9039">
            <v>3050.9778688524639</v>
          </cell>
        </row>
        <row r="9040">
          <cell r="B9040">
            <v>36673</v>
          </cell>
          <cell r="C9040">
            <v>1</v>
          </cell>
          <cell r="D9040">
            <v>1</v>
          </cell>
          <cell r="Q9040">
            <v>2016</v>
          </cell>
          <cell r="R9040" t="str">
            <v>20168</v>
          </cell>
          <cell r="S9040">
            <v>42602</v>
          </cell>
          <cell r="T9040">
            <v>2867.37</v>
          </cell>
          <cell r="U9040">
            <v>2952.7667741935488</v>
          </cell>
          <cell r="V9040">
            <v>3050.9778688524639</v>
          </cell>
        </row>
        <row r="9041">
          <cell r="B9041">
            <v>36674</v>
          </cell>
          <cell r="C9041">
            <v>1</v>
          </cell>
          <cell r="D9041">
            <v>1</v>
          </cell>
          <cell r="Q9041">
            <v>2016</v>
          </cell>
          <cell r="R9041" t="str">
            <v>20168</v>
          </cell>
          <cell r="S9041">
            <v>42603</v>
          </cell>
          <cell r="T9041">
            <v>2867.37</v>
          </cell>
          <cell r="U9041">
            <v>2952.7667741935488</v>
          </cell>
          <cell r="V9041">
            <v>3050.9778688524639</v>
          </cell>
        </row>
        <row r="9042">
          <cell r="B9042">
            <v>36675</v>
          </cell>
          <cell r="C9042">
            <v>1</v>
          </cell>
          <cell r="D9042">
            <v>1</v>
          </cell>
          <cell r="Q9042">
            <v>2016</v>
          </cell>
          <cell r="R9042" t="str">
            <v>20168</v>
          </cell>
          <cell r="S9042">
            <v>42604</v>
          </cell>
          <cell r="T9042">
            <v>2867.37</v>
          </cell>
          <cell r="U9042">
            <v>2952.7667741935488</v>
          </cell>
          <cell r="V9042">
            <v>3050.9778688524639</v>
          </cell>
        </row>
        <row r="9043">
          <cell r="B9043">
            <v>36676</v>
          </cell>
          <cell r="C9043">
            <v>1</v>
          </cell>
          <cell r="D9043">
            <v>1</v>
          </cell>
          <cell r="Q9043">
            <v>2016</v>
          </cell>
          <cell r="R9043" t="str">
            <v>20168</v>
          </cell>
          <cell r="S9043">
            <v>42605</v>
          </cell>
          <cell r="T9043">
            <v>2883.89</v>
          </cell>
          <cell r="U9043">
            <v>2952.7667741935488</v>
          </cell>
          <cell r="V9043">
            <v>3050.9778688524639</v>
          </cell>
        </row>
        <row r="9044">
          <cell r="B9044">
            <v>36677</v>
          </cell>
          <cell r="C9044">
            <v>1</v>
          </cell>
          <cell r="D9044">
            <v>1</v>
          </cell>
          <cell r="Q9044">
            <v>2016</v>
          </cell>
          <cell r="R9044" t="str">
            <v>20168</v>
          </cell>
          <cell r="S9044">
            <v>42606</v>
          </cell>
          <cell r="T9044">
            <v>2909.1</v>
          </cell>
          <cell r="U9044">
            <v>2952.7667741935488</v>
          </cell>
          <cell r="V9044">
            <v>3050.9778688524639</v>
          </cell>
        </row>
        <row r="9045">
          <cell r="B9045">
            <v>36678</v>
          </cell>
          <cell r="C9045">
            <v>1</v>
          </cell>
          <cell r="D9045">
            <v>1</v>
          </cell>
          <cell r="Q9045">
            <v>2016</v>
          </cell>
          <cell r="R9045" t="str">
            <v>20168</v>
          </cell>
          <cell r="S9045">
            <v>42607</v>
          </cell>
          <cell r="T9045">
            <v>2938.28</v>
          </cell>
          <cell r="U9045">
            <v>2952.7667741935488</v>
          </cell>
          <cell r="V9045">
            <v>3050.9778688524639</v>
          </cell>
        </row>
        <row r="9046">
          <cell r="B9046">
            <v>36679</v>
          </cell>
          <cell r="C9046">
            <v>1</v>
          </cell>
          <cell r="D9046">
            <v>1</v>
          </cell>
          <cell r="Q9046">
            <v>2016</v>
          </cell>
          <cell r="R9046" t="str">
            <v>20168</v>
          </cell>
          <cell r="S9046">
            <v>42608</v>
          </cell>
          <cell r="T9046">
            <v>2915.67</v>
          </cell>
          <cell r="U9046">
            <v>2952.7667741935488</v>
          </cell>
          <cell r="V9046">
            <v>3050.9778688524639</v>
          </cell>
        </row>
        <row r="9047">
          <cell r="B9047">
            <v>36680</v>
          </cell>
          <cell r="C9047">
            <v>1</v>
          </cell>
          <cell r="D9047">
            <v>1</v>
          </cell>
          <cell r="Q9047">
            <v>2016</v>
          </cell>
          <cell r="R9047" t="str">
            <v>20168</v>
          </cell>
          <cell r="S9047">
            <v>42609</v>
          </cell>
          <cell r="T9047">
            <v>2882.69</v>
          </cell>
          <cell r="U9047">
            <v>2952.7667741935488</v>
          </cell>
          <cell r="V9047">
            <v>3050.9778688524639</v>
          </cell>
        </row>
        <row r="9048">
          <cell r="B9048">
            <v>36681</v>
          </cell>
          <cell r="C9048">
            <v>1</v>
          </cell>
          <cell r="D9048">
            <v>1</v>
          </cell>
          <cell r="Q9048">
            <v>2016</v>
          </cell>
          <cell r="R9048" t="str">
            <v>20168</v>
          </cell>
          <cell r="S9048">
            <v>42610</v>
          </cell>
          <cell r="T9048">
            <v>2882.69</v>
          </cell>
          <cell r="U9048">
            <v>2952.7667741935488</v>
          </cell>
          <cell r="V9048">
            <v>3050.9778688524639</v>
          </cell>
        </row>
        <row r="9049">
          <cell r="B9049">
            <v>36682</v>
          </cell>
          <cell r="C9049">
            <v>1</v>
          </cell>
          <cell r="D9049">
            <v>1</v>
          </cell>
          <cell r="Q9049">
            <v>2016</v>
          </cell>
          <cell r="R9049" t="str">
            <v>20168</v>
          </cell>
          <cell r="S9049">
            <v>42611</v>
          </cell>
          <cell r="T9049">
            <v>2882.69</v>
          </cell>
          <cell r="U9049">
            <v>2952.7667741935488</v>
          </cell>
          <cell r="V9049">
            <v>3050.9778688524639</v>
          </cell>
        </row>
        <row r="9050">
          <cell r="B9050">
            <v>36683</v>
          </cell>
          <cell r="C9050">
            <v>1</v>
          </cell>
          <cell r="D9050">
            <v>1</v>
          </cell>
          <cell r="Q9050">
            <v>2016</v>
          </cell>
          <cell r="R9050" t="str">
            <v>20168</v>
          </cell>
          <cell r="S9050">
            <v>42612</v>
          </cell>
          <cell r="T9050">
            <v>2924.29</v>
          </cell>
          <cell r="U9050">
            <v>2952.7667741935488</v>
          </cell>
          <cell r="V9050">
            <v>3050.9778688524639</v>
          </cell>
        </row>
        <row r="9051">
          <cell r="B9051">
            <v>36684</v>
          </cell>
          <cell r="C9051">
            <v>1</v>
          </cell>
          <cell r="D9051">
            <v>1</v>
          </cell>
          <cell r="Q9051">
            <v>2016</v>
          </cell>
          <cell r="R9051" t="str">
            <v>20168</v>
          </cell>
          <cell r="S9051">
            <v>42613</v>
          </cell>
          <cell r="T9051">
            <v>2933.82</v>
          </cell>
          <cell r="U9051">
            <v>2952.7667741935488</v>
          </cell>
          <cell r="V9051">
            <v>3050.9778688524639</v>
          </cell>
        </row>
        <row r="9052">
          <cell r="B9052">
            <v>36685</v>
          </cell>
          <cell r="C9052">
            <v>1</v>
          </cell>
          <cell r="D9052">
            <v>1</v>
          </cell>
          <cell r="Q9052">
            <v>2016</v>
          </cell>
          <cell r="R9052" t="str">
            <v>20169</v>
          </cell>
          <cell r="S9052">
            <v>42614</v>
          </cell>
          <cell r="T9052">
            <v>2956.53</v>
          </cell>
          <cell r="U9052">
            <v>2924.2653333333337</v>
          </cell>
          <cell r="V9052">
            <v>3050.9778688524639</v>
          </cell>
        </row>
        <row r="9053">
          <cell r="B9053">
            <v>36686</v>
          </cell>
          <cell r="C9053">
            <v>1</v>
          </cell>
          <cell r="D9053">
            <v>1</v>
          </cell>
          <cell r="Q9053">
            <v>2016</v>
          </cell>
          <cell r="R9053" t="str">
            <v>20169</v>
          </cell>
          <cell r="S9053">
            <v>42615</v>
          </cell>
          <cell r="T9053">
            <v>2986.36</v>
          </cell>
          <cell r="U9053">
            <v>2924.2653333333337</v>
          </cell>
          <cell r="V9053">
            <v>3050.9778688524639</v>
          </cell>
        </row>
        <row r="9054">
          <cell r="B9054">
            <v>36687</v>
          </cell>
          <cell r="C9054">
            <v>1</v>
          </cell>
          <cell r="D9054">
            <v>1</v>
          </cell>
          <cell r="Q9054">
            <v>2016</v>
          </cell>
          <cell r="R9054" t="str">
            <v>20169</v>
          </cell>
          <cell r="S9054">
            <v>42616</v>
          </cell>
          <cell r="T9054">
            <v>2957.56</v>
          </cell>
          <cell r="U9054">
            <v>2924.2653333333337</v>
          </cell>
          <cell r="V9054">
            <v>3050.9778688524639</v>
          </cell>
        </row>
        <row r="9055">
          <cell r="B9055">
            <v>36688</v>
          </cell>
          <cell r="C9055">
            <v>1</v>
          </cell>
          <cell r="D9055">
            <v>1</v>
          </cell>
          <cell r="Q9055">
            <v>2016</v>
          </cell>
          <cell r="R9055" t="str">
            <v>20169</v>
          </cell>
          <cell r="S9055">
            <v>42617</v>
          </cell>
          <cell r="T9055">
            <v>2957.56</v>
          </cell>
          <cell r="U9055">
            <v>2924.2653333333337</v>
          </cell>
          <cell r="V9055">
            <v>3050.9778688524639</v>
          </cell>
        </row>
        <row r="9056">
          <cell r="B9056">
            <v>36689</v>
          </cell>
          <cell r="C9056">
            <v>1</v>
          </cell>
          <cell r="D9056">
            <v>1</v>
          </cell>
          <cell r="Q9056">
            <v>2016</v>
          </cell>
          <cell r="R9056" t="str">
            <v>20169</v>
          </cell>
          <cell r="S9056">
            <v>42618</v>
          </cell>
          <cell r="T9056">
            <v>2957.56</v>
          </cell>
          <cell r="U9056">
            <v>2924.2653333333337</v>
          </cell>
          <cell r="V9056">
            <v>3050.9778688524639</v>
          </cell>
        </row>
        <row r="9057">
          <cell r="B9057">
            <v>36690</v>
          </cell>
          <cell r="C9057">
            <v>1</v>
          </cell>
          <cell r="D9057">
            <v>1</v>
          </cell>
          <cell r="Q9057">
            <v>2016</v>
          </cell>
          <cell r="R9057" t="str">
            <v>20169</v>
          </cell>
          <cell r="S9057">
            <v>42619</v>
          </cell>
          <cell r="T9057">
            <v>2957.56</v>
          </cell>
          <cell r="U9057">
            <v>2924.2653333333337</v>
          </cell>
          <cell r="V9057">
            <v>3050.9778688524639</v>
          </cell>
        </row>
        <row r="9058">
          <cell r="B9058">
            <v>36691</v>
          </cell>
          <cell r="C9058">
            <v>1</v>
          </cell>
          <cell r="D9058">
            <v>1</v>
          </cell>
          <cell r="Q9058">
            <v>2016</v>
          </cell>
          <cell r="R9058" t="str">
            <v>20169</v>
          </cell>
          <cell r="S9058">
            <v>42620</v>
          </cell>
          <cell r="T9058">
            <v>2887.64</v>
          </cell>
          <cell r="U9058">
            <v>2924.2653333333337</v>
          </cell>
          <cell r="V9058">
            <v>3050.9778688524639</v>
          </cell>
        </row>
        <row r="9059">
          <cell r="B9059">
            <v>36692</v>
          </cell>
          <cell r="C9059">
            <v>1</v>
          </cell>
          <cell r="D9059">
            <v>1</v>
          </cell>
          <cell r="Q9059">
            <v>2016</v>
          </cell>
          <cell r="R9059" t="str">
            <v>20169</v>
          </cell>
          <cell r="S9059">
            <v>42621</v>
          </cell>
          <cell r="T9059">
            <v>2840.38</v>
          </cell>
          <cell r="U9059">
            <v>2924.2653333333337</v>
          </cell>
          <cell r="V9059">
            <v>3050.9778688524639</v>
          </cell>
        </row>
        <row r="9060">
          <cell r="B9060">
            <v>36693</v>
          </cell>
          <cell r="C9060">
            <v>1</v>
          </cell>
          <cell r="D9060">
            <v>1</v>
          </cell>
          <cell r="Q9060">
            <v>2016</v>
          </cell>
          <cell r="R9060" t="str">
            <v>20169</v>
          </cell>
          <cell r="S9060">
            <v>42622</v>
          </cell>
          <cell r="T9060">
            <v>2846.13</v>
          </cell>
          <cell r="U9060">
            <v>2924.2653333333337</v>
          </cell>
          <cell r="V9060">
            <v>3050.9778688524639</v>
          </cell>
        </row>
        <row r="9061">
          <cell r="B9061">
            <v>36694</v>
          </cell>
          <cell r="C9061">
            <v>1</v>
          </cell>
          <cell r="D9061">
            <v>1</v>
          </cell>
          <cell r="Q9061">
            <v>2016</v>
          </cell>
          <cell r="R9061" t="str">
            <v>20169</v>
          </cell>
          <cell r="S9061">
            <v>42623</v>
          </cell>
          <cell r="T9061">
            <v>2899.29</v>
          </cell>
          <cell r="U9061">
            <v>2924.2653333333337</v>
          </cell>
          <cell r="V9061">
            <v>3050.9778688524639</v>
          </cell>
        </row>
        <row r="9062">
          <cell r="B9062">
            <v>36695</v>
          </cell>
          <cell r="C9062">
            <v>1</v>
          </cell>
          <cell r="D9062">
            <v>1</v>
          </cell>
          <cell r="Q9062">
            <v>2016</v>
          </cell>
          <cell r="R9062" t="str">
            <v>20169</v>
          </cell>
          <cell r="S9062">
            <v>42624</v>
          </cell>
          <cell r="T9062">
            <v>2899.29</v>
          </cell>
          <cell r="U9062">
            <v>2924.2653333333337</v>
          </cell>
          <cell r="V9062">
            <v>3050.9778688524639</v>
          </cell>
        </row>
        <row r="9063">
          <cell r="B9063">
            <v>36696</v>
          </cell>
          <cell r="C9063">
            <v>1</v>
          </cell>
          <cell r="D9063">
            <v>1</v>
          </cell>
          <cell r="Q9063">
            <v>2016</v>
          </cell>
          <cell r="R9063" t="str">
            <v>20169</v>
          </cell>
          <cell r="S9063">
            <v>42625</v>
          </cell>
          <cell r="T9063">
            <v>2899.29</v>
          </cell>
          <cell r="U9063">
            <v>2924.2653333333337</v>
          </cell>
          <cell r="V9063">
            <v>3050.9778688524639</v>
          </cell>
        </row>
        <row r="9064">
          <cell r="B9064">
            <v>36697</v>
          </cell>
          <cell r="C9064">
            <v>1</v>
          </cell>
          <cell r="D9064">
            <v>1</v>
          </cell>
          <cell r="Q9064">
            <v>2016</v>
          </cell>
          <cell r="R9064" t="str">
            <v>20169</v>
          </cell>
          <cell r="S9064">
            <v>42626</v>
          </cell>
          <cell r="T9064">
            <v>2942.29</v>
          </cell>
          <cell r="U9064">
            <v>2924.2653333333337</v>
          </cell>
          <cell r="V9064">
            <v>3050.9778688524639</v>
          </cell>
        </row>
        <row r="9065">
          <cell r="B9065">
            <v>36698</v>
          </cell>
          <cell r="C9065">
            <v>1</v>
          </cell>
          <cell r="D9065">
            <v>1</v>
          </cell>
          <cell r="Q9065">
            <v>2016</v>
          </cell>
          <cell r="R9065" t="str">
            <v>20169</v>
          </cell>
          <cell r="S9065">
            <v>42627</v>
          </cell>
          <cell r="T9065">
            <v>2976.19</v>
          </cell>
          <cell r="U9065">
            <v>2924.2653333333337</v>
          </cell>
          <cell r="V9065">
            <v>3050.9778688524639</v>
          </cell>
        </row>
        <row r="9066">
          <cell r="B9066">
            <v>36699</v>
          </cell>
          <cell r="C9066">
            <v>1</v>
          </cell>
          <cell r="D9066">
            <v>1</v>
          </cell>
          <cell r="Q9066">
            <v>2016</v>
          </cell>
          <cell r="R9066" t="str">
            <v>20169</v>
          </cell>
          <cell r="S9066">
            <v>42628</v>
          </cell>
          <cell r="T9066">
            <v>2972.65</v>
          </cell>
          <cell r="U9066">
            <v>2924.2653333333337</v>
          </cell>
          <cell r="V9066">
            <v>3050.9778688524639</v>
          </cell>
        </row>
        <row r="9067">
          <cell r="B9067">
            <v>36700</v>
          </cell>
          <cell r="C9067">
            <v>1</v>
          </cell>
          <cell r="D9067">
            <v>1</v>
          </cell>
          <cell r="Q9067">
            <v>2016</v>
          </cell>
          <cell r="R9067" t="str">
            <v>20169</v>
          </cell>
          <cell r="S9067">
            <v>42629</v>
          </cell>
          <cell r="T9067">
            <v>2938.5</v>
          </cell>
          <cell r="U9067">
            <v>2924.2653333333337</v>
          </cell>
          <cell r="V9067">
            <v>3050.9778688524639</v>
          </cell>
        </row>
        <row r="9068">
          <cell r="B9068">
            <v>36701</v>
          </cell>
          <cell r="C9068">
            <v>1</v>
          </cell>
          <cell r="D9068">
            <v>1</v>
          </cell>
          <cell r="Q9068">
            <v>2016</v>
          </cell>
          <cell r="R9068" t="str">
            <v>20169</v>
          </cell>
          <cell r="S9068">
            <v>42630</v>
          </cell>
          <cell r="T9068">
            <v>2956.58</v>
          </cell>
          <cell r="U9068">
            <v>2924.2653333333337</v>
          </cell>
          <cell r="V9068">
            <v>3050.9778688524639</v>
          </cell>
        </row>
        <row r="9069">
          <cell r="B9069">
            <v>36702</v>
          </cell>
          <cell r="C9069">
            <v>1</v>
          </cell>
          <cell r="D9069">
            <v>1</v>
          </cell>
          <cell r="Q9069">
            <v>2016</v>
          </cell>
          <cell r="R9069" t="str">
            <v>20169</v>
          </cell>
          <cell r="S9069">
            <v>42631</v>
          </cell>
          <cell r="T9069">
            <v>2956.58</v>
          </cell>
          <cell r="U9069">
            <v>2924.2653333333337</v>
          </cell>
          <cell r="V9069">
            <v>3050.9778688524639</v>
          </cell>
        </row>
        <row r="9070">
          <cell r="B9070">
            <v>36703</v>
          </cell>
          <cell r="C9070">
            <v>1</v>
          </cell>
          <cell r="D9070">
            <v>1</v>
          </cell>
          <cell r="Q9070">
            <v>2016</v>
          </cell>
          <cell r="R9070" t="str">
            <v>20169</v>
          </cell>
          <cell r="S9070">
            <v>42632</v>
          </cell>
          <cell r="T9070">
            <v>2956.58</v>
          </cell>
          <cell r="U9070">
            <v>2924.2653333333337</v>
          </cell>
          <cell r="V9070">
            <v>3050.9778688524639</v>
          </cell>
        </row>
        <row r="9071">
          <cell r="B9071">
            <v>36704</v>
          </cell>
          <cell r="C9071">
            <v>1</v>
          </cell>
          <cell r="D9071">
            <v>1</v>
          </cell>
          <cell r="Q9071">
            <v>2016</v>
          </cell>
          <cell r="R9071" t="str">
            <v>20169</v>
          </cell>
          <cell r="S9071">
            <v>42633</v>
          </cell>
          <cell r="T9071">
            <v>2928.18</v>
          </cell>
          <cell r="U9071">
            <v>2924.2653333333337</v>
          </cell>
          <cell r="V9071">
            <v>3050.9778688524639</v>
          </cell>
        </row>
        <row r="9072">
          <cell r="B9072">
            <v>36705</v>
          </cell>
          <cell r="C9072">
            <v>1</v>
          </cell>
          <cell r="D9072">
            <v>1</v>
          </cell>
          <cell r="Q9072">
            <v>2016</v>
          </cell>
          <cell r="R9072" t="str">
            <v>20169</v>
          </cell>
          <cell r="S9072">
            <v>42634</v>
          </cell>
          <cell r="T9072">
            <v>2911.11</v>
          </cell>
          <cell r="U9072">
            <v>2924.2653333333337</v>
          </cell>
          <cell r="V9072">
            <v>3050.9778688524639</v>
          </cell>
        </row>
        <row r="9073">
          <cell r="B9073">
            <v>36706</v>
          </cell>
          <cell r="C9073">
            <v>1</v>
          </cell>
          <cell r="D9073">
            <v>1</v>
          </cell>
          <cell r="Q9073">
            <v>2016</v>
          </cell>
          <cell r="R9073" t="str">
            <v>20169</v>
          </cell>
          <cell r="S9073">
            <v>42635</v>
          </cell>
          <cell r="T9073">
            <v>2894.15</v>
          </cell>
          <cell r="U9073">
            <v>2924.2653333333337</v>
          </cell>
          <cell r="V9073">
            <v>3050.9778688524639</v>
          </cell>
        </row>
        <row r="9074">
          <cell r="B9074">
            <v>36707</v>
          </cell>
          <cell r="C9074">
            <v>1</v>
          </cell>
          <cell r="D9074">
            <v>1</v>
          </cell>
          <cell r="Q9074">
            <v>2016</v>
          </cell>
          <cell r="R9074" t="str">
            <v>20169</v>
          </cell>
          <cell r="S9074">
            <v>42636</v>
          </cell>
          <cell r="T9074">
            <v>2862.52</v>
          </cell>
          <cell r="U9074">
            <v>2924.2653333333337</v>
          </cell>
          <cell r="V9074">
            <v>3050.9778688524639</v>
          </cell>
        </row>
        <row r="9075">
          <cell r="B9075">
            <v>36708</v>
          </cell>
          <cell r="C9075">
            <v>1</v>
          </cell>
          <cell r="D9075">
            <v>1</v>
          </cell>
          <cell r="Q9075">
            <v>2016</v>
          </cell>
          <cell r="R9075" t="str">
            <v>20169</v>
          </cell>
          <cell r="S9075">
            <v>42637</v>
          </cell>
          <cell r="T9075">
            <v>2917.95</v>
          </cell>
          <cell r="U9075">
            <v>2924.2653333333337</v>
          </cell>
          <cell r="V9075">
            <v>3050.9778688524639</v>
          </cell>
        </row>
        <row r="9076">
          <cell r="B9076">
            <v>36709</v>
          </cell>
          <cell r="C9076">
            <v>1</v>
          </cell>
          <cell r="D9076">
            <v>1</v>
          </cell>
          <cell r="Q9076">
            <v>2016</v>
          </cell>
          <cell r="R9076" t="str">
            <v>20169</v>
          </cell>
          <cell r="S9076">
            <v>42638</v>
          </cell>
          <cell r="T9076">
            <v>2917.95</v>
          </cell>
          <cell r="U9076">
            <v>2924.2653333333337</v>
          </cell>
          <cell r="V9076">
            <v>3050.9778688524639</v>
          </cell>
        </row>
        <row r="9077">
          <cell r="B9077">
            <v>36710</v>
          </cell>
          <cell r="C9077">
            <v>1</v>
          </cell>
          <cell r="D9077">
            <v>1</v>
          </cell>
          <cell r="Q9077">
            <v>2016</v>
          </cell>
          <cell r="R9077" t="str">
            <v>20169</v>
          </cell>
          <cell r="S9077">
            <v>42639</v>
          </cell>
          <cell r="T9077">
            <v>2917.95</v>
          </cell>
          <cell r="U9077">
            <v>2924.2653333333337</v>
          </cell>
          <cell r="V9077">
            <v>3050.9778688524639</v>
          </cell>
        </row>
        <row r="9078">
          <cell r="B9078">
            <v>36711</v>
          </cell>
          <cell r="C9078">
            <v>1</v>
          </cell>
          <cell r="D9078">
            <v>1</v>
          </cell>
          <cell r="Q9078">
            <v>2016</v>
          </cell>
          <cell r="R9078" t="str">
            <v>20169</v>
          </cell>
          <cell r="S9078">
            <v>42640</v>
          </cell>
          <cell r="T9078">
            <v>2917.58</v>
          </cell>
          <cell r="U9078">
            <v>2924.2653333333337</v>
          </cell>
          <cell r="V9078">
            <v>3050.9778688524639</v>
          </cell>
        </row>
        <row r="9079">
          <cell r="B9079">
            <v>36712</v>
          </cell>
          <cell r="C9079">
            <v>1</v>
          </cell>
          <cell r="D9079">
            <v>1</v>
          </cell>
          <cell r="Q9079">
            <v>2016</v>
          </cell>
          <cell r="R9079" t="str">
            <v>20169</v>
          </cell>
          <cell r="S9079">
            <v>42641</v>
          </cell>
          <cell r="T9079">
            <v>2921.99</v>
          </cell>
          <cell r="U9079">
            <v>2924.2653333333337</v>
          </cell>
          <cell r="V9079">
            <v>3050.9778688524639</v>
          </cell>
        </row>
        <row r="9080">
          <cell r="B9080">
            <v>36713</v>
          </cell>
          <cell r="C9080">
            <v>1</v>
          </cell>
          <cell r="D9080">
            <v>1</v>
          </cell>
          <cell r="Q9080">
            <v>2016</v>
          </cell>
          <cell r="R9080" t="str">
            <v>20169</v>
          </cell>
          <cell r="S9080">
            <v>42642</v>
          </cell>
          <cell r="T9080">
            <v>2914.11</v>
          </cell>
          <cell r="U9080">
            <v>2924.2653333333337</v>
          </cell>
          <cell r="V9080">
            <v>3050.9778688524639</v>
          </cell>
        </row>
        <row r="9081">
          <cell r="B9081">
            <v>36714</v>
          </cell>
          <cell r="C9081">
            <v>1</v>
          </cell>
          <cell r="D9081">
            <v>1</v>
          </cell>
          <cell r="Q9081">
            <v>2016</v>
          </cell>
          <cell r="R9081" t="str">
            <v>20169</v>
          </cell>
          <cell r="S9081">
            <v>42643</v>
          </cell>
          <cell r="T9081">
            <v>2879.95</v>
          </cell>
          <cell r="U9081">
            <v>2924.2653333333337</v>
          </cell>
          <cell r="V9081">
            <v>3050.9778688524639</v>
          </cell>
        </row>
        <row r="9082">
          <cell r="B9082">
            <v>36715</v>
          </cell>
          <cell r="C9082">
            <v>1</v>
          </cell>
          <cell r="D9082">
            <v>1</v>
          </cell>
          <cell r="Q9082">
            <v>2016</v>
          </cell>
          <cell r="R9082" t="str">
            <v>201610</v>
          </cell>
          <cell r="S9082">
            <v>42644</v>
          </cell>
          <cell r="T9082">
            <v>2880.08</v>
          </cell>
          <cell r="U9082">
            <v>2929.3887096774188</v>
          </cell>
          <cell r="V9082">
            <v>3050.9778688524639</v>
          </cell>
        </row>
        <row r="9083">
          <cell r="B9083">
            <v>36716</v>
          </cell>
          <cell r="C9083">
            <v>1</v>
          </cell>
          <cell r="D9083">
            <v>1</v>
          </cell>
          <cell r="Q9083">
            <v>2016</v>
          </cell>
          <cell r="R9083" t="str">
            <v>201610</v>
          </cell>
          <cell r="S9083">
            <v>42645</v>
          </cell>
          <cell r="T9083">
            <v>2880.08</v>
          </cell>
          <cell r="U9083">
            <v>2929.3887096774188</v>
          </cell>
          <cell r="V9083">
            <v>3050.9778688524639</v>
          </cell>
        </row>
        <row r="9084">
          <cell r="B9084">
            <v>36717</v>
          </cell>
          <cell r="C9084">
            <v>1</v>
          </cell>
          <cell r="D9084">
            <v>1</v>
          </cell>
          <cell r="Q9084">
            <v>2016</v>
          </cell>
          <cell r="R9084" t="str">
            <v>201610</v>
          </cell>
          <cell r="S9084">
            <v>42646</v>
          </cell>
          <cell r="T9084">
            <v>2880.08</v>
          </cell>
          <cell r="U9084">
            <v>2929.3887096774188</v>
          </cell>
          <cell r="V9084">
            <v>3050.9778688524639</v>
          </cell>
        </row>
        <row r="9085">
          <cell r="B9085">
            <v>36718</v>
          </cell>
          <cell r="C9085">
            <v>1</v>
          </cell>
          <cell r="D9085">
            <v>1</v>
          </cell>
          <cell r="Q9085">
            <v>2016</v>
          </cell>
          <cell r="R9085" t="str">
            <v>201610</v>
          </cell>
          <cell r="S9085">
            <v>42647</v>
          </cell>
          <cell r="T9085">
            <v>2937.23</v>
          </cell>
          <cell r="U9085">
            <v>2929.3887096774188</v>
          </cell>
          <cell r="V9085">
            <v>3050.9778688524639</v>
          </cell>
        </row>
        <row r="9086">
          <cell r="B9086">
            <v>36719</v>
          </cell>
          <cell r="C9086">
            <v>1</v>
          </cell>
          <cell r="D9086">
            <v>1</v>
          </cell>
          <cell r="Q9086">
            <v>2016</v>
          </cell>
          <cell r="R9086" t="str">
            <v>201610</v>
          </cell>
          <cell r="S9086">
            <v>42648</v>
          </cell>
          <cell r="T9086">
            <v>2963.06</v>
          </cell>
          <cell r="U9086">
            <v>2929.3887096774188</v>
          </cell>
          <cell r="V9086">
            <v>3050.9778688524639</v>
          </cell>
        </row>
        <row r="9087">
          <cell r="B9087">
            <v>36720</v>
          </cell>
          <cell r="C9087">
            <v>1</v>
          </cell>
          <cell r="D9087">
            <v>1</v>
          </cell>
          <cell r="Q9087">
            <v>2016</v>
          </cell>
          <cell r="R9087" t="str">
            <v>201610</v>
          </cell>
          <cell r="S9087">
            <v>42649</v>
          </cell>
          <cell r="T9087">
            <v>2964.93</v>
          </cell>
          <cell r="U9087">
            <v>2929.3887096774188</v>
          </cell>
          <cell r="V9087">
            <v>3050.9778688524639</v>
          </cell>
        </row>
        <row r="9088">
          <cell r="B9088">
            <v>36721</v>
          </cell>
          <cell r="C9088">
            <v>1</v>
          </cell>
          <cell r="D9088">
            <v>1</v>
          </cell>
          <cell r="Q9088">
            <v>2016</v>
          </cell>
          <cell r="R9088" t="str">
            <v>201610</v>
          </cell>
          <cell r="S9088">
            <v>42650</v>
          </cell>
          <cell r="T9088">
            <v>2924.8</v>
          </cell>
          <cell r="U9088">
            <v>2929.3887096774188</v>
          </cell>
          <cell r="V9088">
            <v>3050.9778688524639</v>
          </cell>
        </row>
        <row r="9089">
          <cell r="B9089">
            <v>36722</v>
          </cell>
          <cell r="C9089">
            <v>1</v>
          </cell>
          <cell r="D9089">
            <v>1</v>
          </cell>
          <cell r="Q9089">
            <v>2016</v>
          </cell>
          <cell r="R9089" t="str">
            <v>201610</v>
          </cell>
          <cell r="S9089">
            <v>42651</v>
          </cell>
          <cell r="T9089">
            <v>2913.96</v>
          </cell>
          <cell r="U9089">
            <v>2929.3887096774188</v>
          </cell>
          <cell r="V9089">
            <v>3050.9778688524639</v>
          </cell>
        </row>
        <row r="9090">
          <cell r="B9090">
            <v>36723</v>
          </cell>
          <cell r="C9090">
            <v>1</v>
          </cell>
          <cell r="D9090">
            <v>1</v>
          </cell>
          <cell r="Q9090">
            <v>2016</v>
          </cell>
          <cell r="R9090" t="str">
            <v>201610</v>
          </cell>
          <cell r="S9090">
            <v>42652</v>
          </cell>
          <cell r="T9090">
            <v>2913.96</v>
          </cell>
          <cell r="U9090">
            <v>2929.3887096774188</v>
          </cell>
          <cell r="V9090">
            <v>3050.9778688524639</v>
          </cell>
        </row>
        <row r="9091">
          <cell r="B9091">
            <v>36724</v>
          </cell>
          <cell r="C9091">
            <v>1</v>
          </cell>
          <cell r="D9091">
            <v>1</v>
          </cell>
          <cell r="Q9091">
            <v>2016</v>
          </cell>
          <cell r="R9091" t="str">
            <v>201610</v>
          </cell>
          <cell r="S9091">
            <v>42653</v>
          </cell>
          <cell r="T9091">
            <v>2913.96</v>
          </cell>
          <cell r="U9091">
            <v>2929.3887096774188</v>
          </cell>
          <cell r="V9091">
            <v>3050.9778688524639</v>
          </cell>
        </row>
        <row r="9092">
          <cell r="B9092">
            <v>36725</v>
          </cell>
          <cell r="C9092">
            <v>1</v>
          </cell>
          <cell r="D9092">
            <v>1</v>
          </cell>
          <cell r="Q9092">
            <v>2016</v>
          </cell>
          <cell r="R9092" t="str">
            <v>201610</v>
          </cell>
          <cell r="S9092">
            <v>42654</v>
          </cell>
          <cell r="T9092">
            <v>2913.96</v>
          </cell>
          <cell r="U9092">
            <v>2929.3887096774188</v>
          </cell>
          <cell r="V9092">
            <v>3050.9778688524639</v>
          </cell>
        </row>
        <row r="9093">
          <cell r="B9093">
            <v>36726</v>
          </cell>
          <cell r="C9093">
            <v>1</v>
          </cell>
          <cell r="D9093">
            <v>1</v>
          </cell>
          <cell r="Q9093">
            <v>2016</v>
          </cell>
          <cell r="R9093" t="str">
            <v>201610</v>
          </cell>
          <cell r="S9093">
            <v>42655</v>
          </cell>
          <cell r="T9093">
            <v>2919.51</v>
          </cell>
          <cell r="U9093">
            <v>2929.3887096774188</v>
          </cell>
          <cell r="V9093">
            <v>3050.9778688524639</v>
          </cell>
        </row>
        <row r="9094">
          <cell r="B9094">
            <v>36727</v>
          </cell>
          <cell r="C9094">
            <v>1</v>
          </cell>
          <cell r="D9094">
            <v>1</v>
          </cell>
          <cell r="Q9094">
            <v>2016</v>
          </cell>
          <cell r="R9094" t="str">
            <v>201610</v>
          </cell>
          <cell r="S9094">
            <v>42656</v>
          </cell>
          <cell r="T9094">
            <v>2919.18</v>
          </cell>
          <cell r="U9094">
            <v>2929.3887096774188</v>
          </cell>
          <cell r="V9094">
            <v>3050.9778688524639</v>
          </cell>
        </row>
        <row r="9095">
          <cell r="B9095">
            <v>36728</v>
          </cell>
          <cell r="C9095">
            <v>1</v>
          </cell>
          <cell r="D9095">
            <v>1</v>
          </cell>
          <cell r="Q9095">
            <v>2016</v>
          </cell>
          <cell r="R9095" t="str">
            <v>201610</v>
          </cell>
          <cell r="S9095">
            <v>42657</v>
          </cell>
          <cell r="T9095">
            <v>2930.78</v>
          </cell>
          <cell r="U9095">
            <v>2929.3887096774188</v>
          </cell>
          <cell r="V9095">
            <v>3050.9778688524639</v>
          </cell>
        </row>
        <row r="9096">
          <cell r="B9096">
            <v>36729</v>
          </cell>
          <cell r="C9096">
            <v>1</v>
          </cell>
          <cell r="D9096">
            <v>1</v>
          </cell>
          <cell r="Q9096">
            <v>2016</v>
          </cell>
          <cell r="R9096" t="str">
            <v>201610</v>
          </cell>
          <cell r="S9096">
            <v>42658</v>
          </cell>
          <cell r="T9096">
            <v>2915.67</v>
          </cell>
          <cell r="U9096">
            <v>2929.3887096774188</v>
          </cell>
          <cell r="V9096">
            <v>3050.9778688524639</v>
          </cell>
        </row>
        <row r="9097">
          <cell r="B9097">
            <v>36730</v>
          </cell>
          <cell r="C9097">
            <v>1</v>
          </cell>
          <cell r="D9097">
            <v>1</v>
          </cell>
          <cell r="Q9097">
            <v>2016</v>
          </cell>
          <cell r="R9097" t="str">
            <v>201610</v>
          </cell>
          <cell r="S9097">
            <v>42659</v>
          </cell>
          <cell r="T9097">
            <v>2915.67</v>
          </cell>
          <cell r="U9097">
            <v>2929.3887096774188</v>
          </cell>
          <cell r="V9097">
            <v>3050.9778688524639</v>
          </cell>
        </row>
        <row r="9098">
          <cell r="B9098">
            <v>36731</v>
          </cell>
          <cell r="C9098">
            <v>1</v>
          </cell>
          <cell r="D9098">
            <v>1</v>
          </cell>
          <cell r="Q9098">
            <v>2016</v>
          </cell>
          <cell r="R9098" t="str">
            <v>201610</v>
          </cell>
          <cell r="S9098">
            <v>42660</v>
          </cell>
          <cell r="T9098">
            <v>2915.67</v>
          </cell>
          <cell r="U9098">
            <v>2929.3887096774188</v>
          </cell>
          <cell r="V9098">
            <v>3050.9778688524639</v>
          </cell>
        </row>
        <row r="9099">
          <cell r="B9099">
            <v>36732</v>
          </cell>
          <cell r="C9099">
            <v>1</v>
          </cell>
          <cell r="D9099">
            <v>1</v>
          </cell>
          <cell r="Q9099">
            <v>2016</v>
          </cell>
          <cell r="R9099" t="str">
            <v>201610</v>
          </cell>
          <cell r="S9099">
            <v>42661</v>
          </cell>
          <cell r="T9099">
            <v>2915.67</v>
          </cell>
          <cell r="U9099">
            <v>2929.3887096774188</v>
          </cell>
          <cell r="V9099">
            <v>3050.9778688524639</v>
          </cell>
        </row>
        <row r="9100">
          <cell r="B9100">
            <v>36733</v>
          </cell>
          <cell r="C9100">
            <v>1</v>
          </cell>
          <cell r="D9100">
            <v>1</v>
          </cell>
          <cell r="Q9100">
            <v>2016</v>
          </cell>
          <cell r="R9100" t="str">
            <v>201610</v>
          </cell>
          <cell r="S9100">
            <v>42662</v>
          </cell>
          <cell r="T9100">
            <v>2905.93</v>
          </cell>
          <cell r="U9100">
            <v>2929.3887096774188</v>
          </cell>
          <cell r="V9100">
            <v>3050.9778688524639</v>
          </cell>
        </row>
        <row r="9101">
          <cell r="B9101">
            <v>36734</v>
          </cell>
          <cell r="C9101">
            <v>1</v>
          </cell>
          <cell r="D9101">
            <v>1</v>
          </cell>
          <cell r="Q9101">
            <v>2016</v>
          </cell>
          <cell r="R9101" t="str">
            <v>201610</v>
          </cell>
          <cell r="S9101">
            <v>42663</v>
          </cell>
          <cell r="T9101">
            <v>2914.15</v>
          </cell>
          <cell r="U9101">
            <v>2929.3887096774188</v>
          </cell>
          <cell r="V9101">
            <v>3050.9778688524639</v>
          </cell>
        </row>
        <row r="9102">
          <cell r="B9102">
            <v>36735</v>
          </cell>
          <cell r="C9102">
            <v>1</v>
          </cell>
          <cell r="D9102">
            <v>1</v>
          </cell>
          <cell r="Q9102">
            <v>2016</v>
          </cell>
          <cell r="R9102" t="str">
            <v>201610</v>
          </cell>
          <cell r="S9102">
            <v>42664</v>
          </cell>
          <cell r="T9102">
            <v>2934.03</v>
          </cell>
          <cell r="U9102">
            <v>2929.3887096774188</v>
          </cell>
          <cell r="V9102">
            <v>3050.9778688524639</v>
          </cell>
        </row>
        <row r="9103">
          <cell r="B9103">
            <v>36736</v>
          </cell>
          <cell r="C9103">
            <v>1</v>
          </cell>
          <cell r="D9103">
            <v>1</v>
          </cell>
          <cell r="Q9103">
            <v>2016</v>
          </cell>
          <cell r="R9103" t="str">
            <v>201610</v>
          </cell>
          <cell r="S9103">
            <v>42665</v>
          </cell>
          <cell r="T9103">
            <v>2944.25</v>
          </cell>
          <cell r="U9103">
            <v>2929.3887096774188</v>
          </cell>
          <cell r="V9103">
            <v>3050.9778688524639</v>
          </cell>
        </row>
        <row r="9104">
          <cell r="B9104">
            <v>36737</v>
          </cell>
          <cell r="C9104">
            <v>1</v>
          </cell>
          <cell r="D9104">
            <v>1</v>
          </cell>
          <cell r="Q9104">
            <v>2016</v>
          </cell>
          <cell r="R9104" t="str">
            <v>201610</v>
          </cell>
          <cell r="S9104">
            <v>42666</v>
          </cell>
          <cell r="T9104">
            <v>2944.25</v>
          </cell>
          <cell r="U9104">
            <v>2929.3887096774188</v>
          </cell>
          <cell r="V9104">
            <v>3050.9778688524639</v>
          </cell>
        </row>
        <row r="9105">
          <cell r="B9105">
            <v>36738</v>
          </cell>
          <cell r="C9105">
            <v>1</v>
          </cell>
          <cell r="D9105">
            <v>1</v>
          </cell>
          <cell r="Q9105">
            <v>2016</v>
          </cell>
          <cell r="R9105" t="str">
            <v>201610</v>
          </cell>
          <cell r="S9105">
            <v>42667</v>
          </cell>
          <cell r="T9105">
            <v>2944.25</v>
          </cell>
          <cell r="U9105">
            <v>2929.3887096774188</v>
          </cell>
          <cell r="V9105">
            <v>3050.9778688524639</v>
          </cell>
        </row>
        <row r="9106">
          <cell r="B9106">
            <v>36739</v>
          </cell>
          <cell r="C9106">
            <v>1</v>
          </cell>
          <cell r="D9106">
            <v>1</v>
          </cell>
          <cell r="Q9106">
            <v>2016</v>
          </cell>
          <cell r="R9106" t="str">
            <v>201610</v>
          </cell>
          <cell r="S9106">
            <v>42668</v>
          </cell>
          <cell r="T9106">
            <v>2929.83</v>
          </cell>
          <cell r="U9106">
            <v>2929.3887096774188</v>
          </cell>
          <cell r="V9106">
            <v>3050.9778688524639</v>
          </cell>
        </row>
        <row r="9107">
          <cell r="B9107">
            <v>36740</v>
          </cell>
          <cell r="C9107">
            <v>1</v>
          </cell>
          <cell r="D9107">
            <v>1</v>
          </cell>
          <cell r="Q9107">
            <v>2016</v>
          </cell>
          <cell r="R9107" t="str">
            <v>201610</v>
          </cell>
          <cell r="S9107">
            <v>42669</v>
          </cell>
          <cell r="T9107">
            <v>2941.34</v>
          </cell>
          <cell r="U9107">
            <v>2929.3887096774188</v>
          </cell>
          <cell r="V9107">
            <v>3050.9778688524639</v>
          </cell>
        </row>
        <row r="9108">
          <cell r="B9108">
            <v>36741</v>
          </cell>
          <cell r="C9108">
            <v>1</v>
          </cell>
          <cell r="D9108">
            <v>1</v>
          </cell>
          <cell r="Q9108">
            <v>2016</v>
          </cell>
          <cell r="R9108" t="str">
            <v>201610</v>
          </cell>
          <cell r="S9108">
            <v>42670</v>
          </cell>
          <cell r="T9108">
            <v>2965.18</v>
          </cell>
          <cell r="U9108">
            <v>2929.3887096774188</v>
          </cell>
          <cell r="V9108">
            <v>3050.9778688524639</v>
          </cell>
        </row>
        <row r="9109">
          <cell r="B9109">
            <v>36742</v>
          </cell>
          <cell r="C9109">
            <v>1</v>
          </cell>
          <cell r="D9109">
            <v>1</v>
          </cell>
          <cell r="Q9109">
            <v>2016</v>
          </cell>
          <cell r="R9109" t="str">
            <v>201610</v>
          </cell>
          <cell r="S9109">
            <v>42671</v>
          </cell>
          <cell r="T9109">
            <v>2966.61</v>
          </cell>
          <cell r="U9109">
            <v>2929.3887096774188</v>
          </cell>
          <cell r="V9109">
            <v>3050.9778688524639</v>
          </cell>
        </row>
        <row r="9110">
          <cell r="B9110">
            <v>36743</v>
          </cell>
          <cell r="C9110">
            <v>1</v>
          </cell>
          <cell r="D9110">
            <v>1</v>
          </cell>
          <cell r="Q9110">
            <v>2016</v>
          </cell>
          <cell r="R9110" t="str">
            <v>201610</v>
          </cell>
          <cell r="S9110">
            <v>42672</v>
          </cell>
          <cell r="T9110">
            <v>2967.66</v>
          </cell>
          <cell r="U9110">
            <v>2929.3887096774188</v>
          </cell>
          <cell r="V9110">
            <v>3050.9778688524639</v>
          </cell>
        </row>
        <row r="9111">
          <cell r="B9111">
            <v>36744</v>
          </cell>
          <cell r="C9111">
            <v>1</v>
          </cell>
          <cell r="D9111">
            <v>1</v>
          </cell>
          <cell r="Q9111">
            <v>2016</v>
          </cell>
          <cell r="R9111" t="str">
            <v>201610</v>
          </cell>
          <cell r="S9111">
            <v>42673</v>
          </cell>
          <cell r="T9111">
            <v>2967.66</v>
          </cell>
          <cell r="U9111">
            <v>2929.3887096774188</v>
          </cell>
          <cell r="V9111">
            <v>3050.9778688524639</v>
          </cell>
        </row>
        <row r="9112">
          <cell r="B9112">
            <v>36745</v>
          </cell>
          <cell r="C9112">
            <v>1</v>
          </cell>
          <cell r="D9112">
            <v>1</v>
          </cell>
          <cell r="Q9112">
            <v>2016</v>
          </cell>
          <cell r="R9112" t="str">
            <v>201610</v>
          </cell>
          <cell r="S9112">
            <v>42674</v>
          </cell>
          <cell r="T9112">
            <v>2967.66</v>
          </cell>
          <cell r="U9112">
            <v>2929.3887096774188</v>
          </cell>
          <cell r="V9112">
            <v>3050.9778688524639</v>
          </cell>
        </row>
        <row r="9113">
          <cell r="B9113">
            <v>36746</v>
          </cell>
          <cell r="C9113">
            <v>1</v>
          </cell>
          <cell r="D9113">
            <v>1</v>
          </cell>
          <cell r="Q9113">
            <v>2016</v>
          </cell>
          <cell r="R9113" t="str">
            <v>201611</v>
          </cell>
          <cell r="S9113">
            <v>42675</v>
          </cell>
          <cell r="T9113">
            <v>2998.55</v>
          </cell>
          <cell r="U9113">
            <v>3110.2586666666666</v>
          </cell>
          <cell r="V9113">
            <v>3050.9778688524639</v>
          </cell>
        </row>
        <row r="9114">
          <cell r="B9114">
            <v>36747</v>
          </cell>
          <cell r="C9114">
            <v>1</v>
          </cell>
          <cell r="D9114">
            <v>1</v>
          </cell>
          <cell r="Q9114">
            <v>2016</v>
          </cell>
          <cell r="R9114" t="str">
            <v>201611</v>
          </cell>
          <cell r="S9114">
            <v>42676</v>
          </cell>
          <cell r="T9114">
            <v>3026.68</v>
          </cell>
          <cell r="U9114">
            <v>3110.2586666666666</v>
          </cell>
          <cell r="V9114">
            <v>3050.9778688524639</v>
          </cell>
        </row>
        <row r="9115">
          <cell r="B9115">
            <v>36748</v>
          </cell>
          <cell r="C9115">
            <v>1</v>
          </cell>
          <cell r="D9115">
            <v>1</v>
          </cell>
          <cell r="Q9115">
            <v>2016</v>
          </cell>
          <cell r="R9115" t="str">
            <v>201611</v>
          </cell>
          <cell r="S9115">
            <v>42677</v>
          </cell>
          <cell r="T9115">
            <v>3070.54</v>
          </cell>
          <cell r="U9115">
            <v>3110.2586666666666</v>
          </cell>
          <cell r="V9115">
            <v>3050.9778688524639</v>
          </cell>
        </row>
        <row r="9116">
          <cell r="B9116">
            <v>36749</v>
          </cell>
          <cell r="C9116">
            <v>1</v>
          </cell>
          <cell r="D9116">
            <v>1</v>
          </cell>
          <cell r="Q9116">
            <v>2016</v>
          </cell>
          <cell r="R9116" t="str">
            <v>201611</v>
          </cell>
          <cell r="S9116">
            <v>42678</v>
          </cell>
          <cell r="T9116">
            <v>3071.12</v>
          </cell>
          <cell r="U9116">
            <v>3110.2586666666666</v>
          </cell>
          <cell r="V9116">
            <v>3050.9778688524639</v>
          </cell>
        </row>
        <row r="9117">
          <cell r="B9117">
            <v>36750</v>
          </cell>
          <cell r="C9117">
            <v>1</v>
          </cell>
          <cell r="D9117">
            <v>1</v>
          </cell>
          <cell r="Q9117">
            <v>2016</v>
          </cell>
          <cell r="R9117" t="str">
            <v>201611</v>
          </cell>
          <cell r="S9117">
            <v>42679</v>
          </cell>
          <cell r="T9117">
            <v>3070.4</v>
          </cell>
          <cell r="U9117">
            <v>3110.2586666666666</v>
          </cell>
          <cell r="V9117">
            <v>3050.9778688524639</v>
          </cell>
        </row>
        <row r="9118">
          <cell r="B9118">
            <v>36751</v>
          </cell>
          <cell r="C9118">
            <v>1</v>
          </cell>
          <cell r="D9118">
            <v>1</v>
          </cell>
          <cell r="Q9118">
            <v>2016</v>
          </cell>
          <cell r="R9118" t="str">
            <v>201611</v>
          </cell>
          <cell r="S9118">
            <v>42680</v>
          </cell>
          <cell r="T9118">
            <v>3070.4</v>
          </cell>
          <cell r="U9118">
            <v>3110.2586666666666</v>
          </cell>
          <cell r="V9118">
            <v>3050.9778688524639</v>
          </cell>
        </row>
        <row r="9119">
          <cell r="B9119">
            <v>36752</v>
          </cell>
          <cell r="C9119">
            <v>1</v>
          </cell>
          <cell r="D9119">
            <v>1</v>
          </cell>
          <cell r="Q9119">
            <v>2016</v>
          </cell>
          <cell r="R9119" t="str">
            <v>201611</v>
          </cell>
          <cell r="S9119">
            <v>42681</v>
          </cell>
          <cell r="T9119">
            <v>3070.4</v>
          </cell>
          <cell r="U9119">
            <v>3110.2586666666666</v>
          </cell>
          <cell r="V9119">
            <v>3050.9778688524639</v>
          </cell>
        </row>
        <row r="9120">
          <cell r="B9120">
            <v>36753</v>
          </cell>
          <cell r="C9120">
            <v>1</v>
          </cell>
          <cell r="D9120">
            <v>1</v>
          </cell>
          <cell r="Q9120">
            <v>2016</v>
          </cell>
          <cell r="R9120" t="str">
            <v>201611</v>
          </cell>
          <cell r="S9120">
            <v>42682</v>
          </cell>
          <cell r="T9120">
            <v>3070.4</v>
          </cell>
          <cell r="U9120">
            <v>3110.2586666666666</v>
          </cell>
          <cell r="V9120">
            <v>3050.9778688524639</v>
          </cell>
        </row>
        <row r="9121">
          <cell r="B9121">
            <v>36754</v>
          </cell>
          <cell r="C9121">
            <v>1</v>
          </cell>
          <cell r="D9121">
            <v>1</v>
          </cell>
          <cell r="Q9121">
            <v>2016</v>
          </cell>
          <cell r="R9121" t="str">
            <v>201611</v>
          </cell>
          <cell r="S9121">
            <v>42683</v>
          </cell>
          <cell r="T9121">
            <v>2984.78</v>
          </cell>
          <cell r="U9121">
            <v>3110.2586666666666</v>
          </cell>
          <cell r="V9121">
            <v>3050.9778688524639</v>
          </cell>
        </row>
        <row r="9122">
          <cell r="B9122">
            <v>36755</v>
          </cell>
          <cell r="C9122">
            <v>1</v>
          </cell>
          <cell r="D9122">
            <v>1</v>
          </cell>
          <cell r="Q9122">
            <v>2016</v>
          </cell>
          <cell r="R9122" t="str">
            <v>201611</v>
          </cell>
          <cell r="S9122">
            <v>42684</v>
          </cell>
          <cell r="T9122">
            <v>3012.12</v>
          </cell>
          <cell r="U9122">
            <v>3110.2586666666666</v>
          </cell>
          <cell r="V9122">
            <v>3050.9778688524639</v>
          </cell>
        </row>
        <row r="9123">
          <cell r="B9123">
            <v>36756</v>
          </cell>
          <cell r="C9123">
            <v>1</v>
          </cell>
          <cell r="D9123">
            <v>1</v>
          </cell>
          <cell r="Q9123">
            <v>2016</v>
          </cell>
          <cell r="R9123" t="str">
            <v>201611</v>
          </cell>
          <cell r="S9123">
            <v>42685</v>
          </cell>
          <cell r="T9123">
            <v>3100.12</v>
          </cell>
          <cell r="U9123">
            <v>3110.2586666666666</v>
          </cell>
          <cell r="V9123">
            <v>3050.9778688524639</v>
          </cell>
        </row>
        <row r="9124">
          <cell r="B9124">
            <v>36757</v>
          </cell>
          <cell r="C9124">
            <v>1</v>
          </cell>
          <cell r="D9124">
            <v>1</v>
          </cell>
          <cell r="Q9124">
            <v>2016</v>
          </cell>
          <cell r="R9124" t="str">
            <v>201611</v>
          </cell>
          <cell r="S9124">
            <v>42686</v>
          </cell>
          <cell r="T9124">
            <v>3100.12</v>
          </cell>
          <cell r="U9124">
            <v>3110.2586666666666</v>
          </cell>
          <cell r="V9124">
            <v>3050.9778688524639</v>
          </cell>
        </row>
        <row r="9125">
          <cell r="B9125">
            <v>36758</v>
          </cell>
          <cell r="C9125">
            <v>1</v>
          </cell>
          <cell r="D9125">
            <v>1</v>
          </cell>
          <cell r="Q9125">
            <v>2016</v>
          </cell>
          <cell r="R9125" t="str">
            <v>201611</v>
          </cell>
          <cell r="S9125">
            <v>42687</v>
          </cell>
          <cell r="T9125">
            <v>3100.12</v>
          </cell>
          <cell r="U9125">
            <v>3110.2586666666666</v>
          </cell>
          <cell r="V9125">
            <v>3050.9778688524639</v>
          </cell>
        </row>
        <row r="9126">
          <cell r="B9126">
            <v>36759</v>
          </cell>
          <cell r="C9126">
            <v>1</v>
          </cell>
          <cell r="D9126">
            <v>1</v>
          </cell>
          <cell r="Q9126">
            <v>2016</v>
          </cell>
          <cell r="R9126" t="str">
            <v>201611</v>
          </cell>
          <cell r="S9126">
            <v>42688</v>
          </cell>
          <cell r="T9126">
            <v>3100.12</v>
          </cell>
          <cell r="U9126">
            <v>3110.2586666666666</v>
          </cell>
          <cell r="V9126">
            <v>3050.9778688524639</v>
          </cell>
        </row>
        <row r="9127">
          <cell r="B9127">
            <v>36760</v>
          </cell>
          <cell r="C9127">
            <v>1</v>
          </cell>
          <cell r="D9127">
            <v>1</v>
          </cell>
          <cell r="Q9127">
            <v>2016</v>
          </cell>
          <cell r="R9127" t="str">
            <v>201611</v>
          </cell>
          <cell r="S9127">
            <v>42689</v>
          </cell>
          <cell r="T9127">
            <v>3100.12</v>
          </cell>
          <cell r="U9127">
            <v>3110.2586666666666</v>
          </cell>
          <cell r="V9127">
            <v>3050.9778688524639</v>
          </cell>
        </row>
        <row r="9128">
          <cell r="B9128">
            <v>36761</v>
          </cell>
          <cell r="C9128">
            <v>1</v>
          </cell>
          <cell r="D9128">
            <v>1</v>
          </cell>
          <cell r="Q9128">
            <v>2016</v>
          </cell>
          <cell r="R9128" t="str">
            <v>201611</v>
          </cell>
          <cell r="S9128">
            <v>42690</v>
          </cell>
          <cell r="T9128">
            <v>3124.91</v>
          </cell>
          <cell r="U9128">
            <v>3110.2586666666666</v>
          </cell>
          <cell r="V9128">
            <v>3050.9778688524639</v>
          </cell>
        </row>
        <row r="9129">
          <cell r="B9129">
            <v>36762</v>
          </cell>
          <cell r="C9129">
            <v>1</v>
          </cell>
          <cell r="D9129">
            <v>1</v>
          </cell>
          <cell r="Q9129">
            <v>2016</v>
          </cell>
          <cell r="R9129" t="str">
            <v>201611</v>
          </cell>
          <cell r="S9129">
            <v>42691</v>
          </cell>
          <cell r="T9129">
            <v>3131.11</v>
          </cell>
          <cell r="U9129">
            <v>3110.2586666666666</v>
          </cell>
          <cell r="V9129">
            <v>3050.9778688524639</v>
          </cell>
        </row>
        <row r="9130">
          <cell r="B9130">
            <v>36763</v>
          </cell>
          <cell r="C9130">
            <v>1</v>
          </cell>
          <cell r="D9130">
            <v>1</v>
          </cell>
          <cell r="Q9130">
            <v>2016</v>
          </cell>
          <cell r="R9130" t="str">
            <v>201611</v>
          </cell>
          <cell r="S9130">
            <v>42692</v>
          </cell>
          <cell r="T9130">
            <v>3135.65</v>
          </cell>
          <cell r="U9130">
            <v>3110.2586666666666</v>
          </cell>
          <cell r="V9130">
            <v>3050.9778688524639</v>
          </cell>
        </row>
        <row r="9131">
          <cell r="B9131">
            <v>36764</v>
          </cell>
          <cell r="C9131">
            <v>1</v>
          </cell>
          <cell r="D9131">
            <v>1</v>
          </cell>
          <cell r="Q9131">
            <v>2016</v>
          </cell>
          <cell r="R9131" t="str">
            <v>201611</v>
          </cell>
          <cell r="S9131">
            <v>42693</v>
          </cell>
          <cell r="T9131">
            <v>3163.49</v>
          </cell>
          <cell r="U9131">
            <v>3110.2586666666666</v>
          </cell>
          <cell r="V9131">
            <v>3050.9778688524639</v>
          </cell>
        </row>
        <row r="9132">
          <cell r="B9132">
            <v>36765</v>
          </cell>
          <cell r="C9132">
            <v>1</v>
          </cell>
          <cell r="D9132">
            <v>1</v>
          </cell>
          <cell r="Q9132">
            <v>2016</v>
          </cell>
          <cell r="R9132" t="str">
            <v>201611</v>
          </cell>
          <cell r="S9132">
            <v>42694</v>
          </cell>
          <cell r="T9132">
            <v>3163.49</v>
          </cell>
          <cell r="U9132">
            <v>3110.2586666666666</v>
          </cell>
          <cell r="V9132">
            <v>3050.9778688524639</v>
          </cell>
        </row>
        <row r="9133">
          <cell r="B9133">
            <v>36766</v>
          </cell>
          <cell r="C9133">
            <v>1</v>
          </cell>
          <cell r="D9133">
            <v>1</v>
          </cell>
          <cell r="Q9133">
            <v>2016</v>
          </cell>
          <cell r="R9133" t="str">
            <v>201611</v>
          </cell>
          <cell r="S9133">
            <v>42695</v>
          </cell>
          <cell r="T9133">
            <v>3163.49</v>
          </cell>
          <cell r="U9133">
            <v>3110.2586666666666</v>
          </cell>
          <cell r="V9133">
            <v>3050.9778688524639</v>
          </cell>
        </row>
        <row r="9134">
          <cell r="B9134">
            <v>36767</v>
          </cell>
          <cell r="C9134">
            <v>1</v>
          </cell>
          <cell r="D9134">
            <v>1</v>
          </cell>
          <cell r="Q9134">
            <v>2016</v>
          </cell>
          <cell r="R9134" t="str">
            <v>201611</v>
          </cell>
          <cell r="S9134">
            <v>42696</v>
          </cell>
          <cell r="T9134">
            <v>3144.72</v>
          </cell>
          <cell r="U9134">
            <v>3110.2586666666666</v>
          </cell>
          <cell r="V9134">
            <v>3050.9778688524639</v>
          </cell>
        </row>
        <row r="9135">
          <cell r="B9135">
            <v>36768</v>
          </cell>
          <cell r="C9135">
            <v>1</v>
          </cell>
          <cell r="D9135">
            <v>1</v>
          </cell>
          <cell r="Q9135">
            <v>2016</v>
          </cell>
          <cell r="R9135" t="str">
            <v>201611</v>
          </cell>
          <cell r="S9135">
            <v>42697</v>
          </cell>
          <cell r="T9135">
            <v>3139.76</v>
          </cell>
          <cell r="U9135">
            <v>3110.2586666666666</v>
          </cell>
          <cell r="V9135">
            <v>3050.9778688524639</v>
          </cell>
        </row>
        <row r="9136">
          <cell r="B9136">
            <v>36769</v>
          </cell>
          <cell r="C9136">
            <v>1</v>
          </cell>
          <cell r="D9136">
            <v>1</v>
          </cell>
          <cell r="Q9136">
            <v>2016</v>
          </cell>
          <cell r="R9136" t="str">
            <v>201611</v>
          </cell>
          <cell r="S9136">
            <v>42698</v>
          </cell>
          <cell r="T9136">
            <v>3187.97</v>
          </cell>
          <cell r="U9136">
            <v>3110.2586666666666</v>
          </cell>
          <cell r="V9136">
            <v>3050.9778688524639</v>
          </cell>
        </row>
        <row r="9137">
          <cell r="B9137">
            <v>36770</v>
          </cell>
          <cell r="C9137">
            <v>1</v>
          </cell>
          <cell r="D9137">
            <v>1</v>
          </cell>
          <cell r="Q9137">
            <v>2016</v>
          </cell>
          <cell r="R9137" t="str">
            <v>201611</v>
          </cell>
          <cell r="S9137">
            <v>42699</v>
          </cell>
          <cell r="T9137">
            <v>3187.97</v>
          </cell>
          <cell r="U9137">
            <v>3110.2586666666666</v>
          </cell>
          <cell r="V9137">
            <v>3050.9778688524639</v>
          </cell>
        </row>
        <row r="9138">
          <cell r="B9138">
            <v>36771</v>
          </cell>
          <cell r="C9138">
            <v>1</v>
          </cell>
          <cell r="D9138">
            <v>1</v>
          </cell>
          <cell r="Q9138">
            <v>2016</v>
          </cell>
          <cell r="R9138" t="str">
            <v>201611</v>
          </cell>
          <cell r="S9138">
            <v>42700</v>
          </cell>
          <cell r="T9138">
            <v>3170.64</v>
          </cell>
          <cell r="U9138">
            <v>3110.2586666666666</v>
          </cell>
          <cell r="V9138">
            <v>3050.9778688524639</v>
          </cell>
        </row>
        <row r="9139">
          <cell r="B9139">
            <v>36772</v>
          </cell>
          <cell r="C9139">
            <v>1</v>
          </cell>
          <cell r="D9139">
            <v>1</v>
          </cell>
          <cell r="Q9139">
            <v>2016</v>
          </cell>
          <cell r="R9139" t="str">
            <v>201611</v>
          </cell>
          <cell r="S9139">
            <v>42701</v>
          </cell>
          <cell r="T9139">
            <v>3170.64</v>
          </cell>
          <cell r="U9139">
            <v>3110.2586666666666</v>
          </cell>
          <cell r="V9139">
            <v>3050.9778688524639</v>
          </cell>
        </row>
        <row r="9140">
          <cell r="B9140">
            <v>36773</v>
          </cell>
          <cell r="C9140">
            <v>1</v>
          </cell>
          <cell r="D9140">
            <v>1</v>
          </cell>
          <cell r="Q9140">
            <v>2016</v>
          </cell>
          <cell r="R9140" t="str">
            <v>201611</v>
          </cell>
          <cell r="S9140">
            <v>42702</v>
          </cell>
          <cell r="T9140">
            <v>3170.64</v>
          </cell>
          <cell r="U9140">
            <v>3110.2586666666666</v>
          </cell>
          <cell r="V9140">
            <v>3050.9778688524639</v>
          </cell>
        </row>
        <row r="9141">
          <cell r="B9141">
            <v>36774</v>
          </cell>
          <cell r="C9141">
            <v>1</v>
          </cell>
          <cell r="D9141">
            <v>1</v>
          </cell>
          <cell r="Q9141">
            <v>2016</v>
          </cell>
          <cell r="R9141" t="str">
            <v>201611</v>
          </cell>
          <cell r="S9141">
            <v>42703</v>
          </cell>
          <cell r="T9141">
            <v>3142.2</v>
          </cell>
          <cell r="U9141">
            <v>3110.2586666666666</v>
          </cell>
          <cell r="V9141">
            <v>3050.9778688524639</v>
          </cell>
        </row>
        <row r="9142">
          <cell r="B9142">
            <v>36775</v>
          </cell>
          <cell r="C9142">
            <v>1</v>
          </cell>
          <cell r="D9142">
            <v>1</v>
          </cell>
          <cell r="Q9142">
            <v>2016</v>
          </cell>
          <cell r="R9142" t="str">
            <v>201611</v>
          </cell>
          <cell r="S9142">
            <v>42704</v>
          </cell>
          <cell r="T9142">
            <v>3165.09</v>
          </cell>
          <cell r="U9142">
            <v>3110.2586666666666</v>
          </cell>
          <cell r="V9142">
            <v>3050.9778688524639</v>
          </cell>
        </row>
        <row r="9143">
          <cell r="B9143">
            <v>36776</v>
          </cell>
          <cell r="C9143">
            <v>1</v>
          </cell>
          <cell r="D9143">
            <v>1</v>
          </cell>
          <cell r="Q9143">
            <v>2016</v>
          </cell>
          <cell r="R9143" t="str">
            <v>201612</v>
          </cell>
          <cell r="S9143">
            <v>42705</v>
          </cell>
          <cell r="T9143">
            <v>3085.6</v>
          </cell>
          <cell r="U9143">
            <v>3009.863870967743</v>
          </cell>
          <cell r="V9143">
            <v>3050.9778688524639</v>
          </cell>
        </row>
        <row r="9144">
          <cell r="B9144">
            <v>36777</v>
          </cell>
          <cell r="C9144">
            <v>1</v>
          </cell>
          <cell r="D9144">
            <v>1</v>
          </cell>
          <cell r="Q9144">
            <v>2016</v>
          </cell>
          <cell r="R9144" t="str">
            <v>201612</v>
          </cell>
          <cell r="S9144">
            <v>42706</v>
          </cell>
          <cell r="T9144">
            <v>3068.34</v>
          </cell>
          <cell r="U9144">
            <v>3009.863870967743</v>
          </cell>
          <cell r="V9144">
            <v>3050.9778688524639</v>
          </cell>
        </row>
        <row r="9145">
          <cell r="B9145">
            <v>36778</v>
          </cell>
          <cell r="C9145">
            <v>1</v>
          </cell>
          <cell r="D9145">
            <v>1</v>
          </cell>
          <cell r="Q9145">
            <v>2016</v>
          </cell>
          <cell r="R9145" t="str">
            <v>201612</v>
          </cell>
          <cell r="S9145">
            <v>42707</v>
          </cell>
          <cell r="T9145">
            <v>3061.04</v>
          </cell>
          <cell r="U9145">
            <v>3009.863870967743</v>
          </cell>
          <cell r="V9145">
            <v>3050.9778688524639</v>
          </cell>
        </row>
        <row r="9146">
          <cell r="B9146">
            <v>36779</v>
          </cell>
          <cell r="C9146">
            <v>1</v>
          </cell>
          <cell r="D9146">
            <v>1</v>
          </cell>
          <cell r="Q9146">
            <v>2016</v>
          </cell>
          <cell r="R9146" t="str">
            <v>201612</v>
          </cell>
          <cell r="S9146">
            <v>42708</v>
          </cell>
          <cell r="T9146">
            <v>3061.04</v>
          </cell>
          <cell r="U9146">
            <v>3009.863870967743</v>
          </cell>
          <cell r="V9146">
            <v>3050.9778688524639</v>
          </cell>
        </row>
        <row r="9147">
          <cell r="B9147">
            <v>36780</v>
          </cell>
          <cell r="C9147">
            <v>1</v>
          </cell>
          <cell r="D9147">
            <v>1</v>
          </cell>
          <cell r="Q9147">
            <v>2016</v>
          </cell>
          <cell r="R9147" t="str">
            <v>201612</v>
          </cell>
          <cell r="S9147">
            <v>42709</v>
          </cell>
          <cell r="T9147">
            <v>3061.04</v>
          </cell>
          <cell r="U9147">
            <v>3009.863870967743</v>
          </cell>
          <cell r="V9147">
            <v>3050.9778688524639</v>
          </cell>
        </row>
        <row r="9148">
          <cell r="B9148">
            <v>36781</v>
          </cell>
          <cell r="C9148">
            <v>1</v>
          </cell>
          <cell r="D9148">
            <v>1</v>
          </cell>
          <cell r="Q9148">
            <v>2016</v>
          </cell>
          <cell r="R9148" t="str">
            <v>201612</v>
          </cell>
          <cell r="S9148">
            <v>42710</v>
          </cell>
          <cell r="T9148">
            <v>3049.47</v>
          </cell>
          <cell r="U9148">
            <v>3009.863870967743</v>
          </cell>
          <cell r="V9148">
            <v>3050.9778688524639</v>
          </cell>
        </row>
        <row r="9149">
          <cell r="B9149">
            <v>36782</v>
          </cell>
          <cell r="C9149">
            <v>1</v>
          </cell>
          <cell r="D9149">
            <v>1</v>
          </cell>
          <cell r="Q9149">
            <v>2016</v>
          </cell>
          <cell r="R9149" t="str">
            <v>201612</v>
          </cell>
          <cell r="S9149">
            <v>42711</v>
          </cell>
          <cell r="T9149">
            <v>3015.47</v>
          </cell>
          <cell r="U9149">
            <v>3009.863870967743</v>
          </cell>
          <cell r="V9149">
            <v>3050.9778688524639</v>
          </cell>
        </row>
        <row r="9150">
          <cell r="B9150">
            <v>36783</v>
          </cell>
          <cell r="C9150">
            <v>1</v>
          </cell>
          <cell r="D9150">
            <v>1</v>
          </cell>
          <cell r="Q9150">
            <v>2016</v>
          </cell>
          <cell r="R9150" t="str">
            <v>201612</v>
          </cell>
          <cell r="S9150">
            <v>42712</v>
          </cell>
          <cell r="T9150">
            <v>2989.71</v>
          </cell>
          <cell r="U9150">
            <v>3009.863870967743</v>
          </cell>
          <cell r="V9150">
            <v>3050.9778688524639</v>
          </cell>
        </row>
        <row r="9151">
          <cell r="B9151">
            <v>36784</v>
          </cell>
          <cell r="C9151">
            <v>1</v>
          </cell>
          <cell r="D9151">
            <v>1</v>
          </cell>
          <cell r="Q9151">
            <v>2016</v>
          </cell>
          <cell r="R9151" t="str">
            <v>201612</v>
          </cell>
          <cell r="S9151">
            <v>42713</v>
          </cell>
          <cell r="T9151">
            <v>2989.71</v>
          </cell>
          <cell r="U9151">
            <v>3009.863870967743</v>
          </cell>
          <cell r="V9151">
            <v>3050.9778688524639</v>
          </cell>
        </row>
        <row r="9152">
          <cell r="B9152">
            <v>36785</v>
          </cell>
          <cell r="C9152">
            <v>1</v>
          </cell>
          <cell r="D9152">
            <v>1</v>
          </cell>
          <cell r="Q9152">
            <v>2016</v>
          </cell>
          <cell r="R9152" t="str">
            <v>201612</v>
          </cell>
          <cell r="S9152">
            <v>42714</v>
          </cell>
          <cell r="T9152">
            <v>3002.8</v>
          </cell>
          <cell r="U9152">
            <v>3009.863870967743</v>
          </cell>
          <cell r="V9152">
            <v>3050.9778688524639</v>
          </cell>
        </row>
        <row r="9153">
          <cell r="B9153">
            <v>36786</v>
          </cell>
          <cell r="C9153">
            <v>1</v>
          </cell>
          <cell r="D9153">
            <v>1</v>
          </cell>
          <cell r="Q9153">
            <v>2016</v>
          </cell>
          <cell r="R9153" t="str">
            <v>201612</v>
          </cell>
          <cell r="S9153">
            <v>42715</v>
          </cell>
          <cell r="T9153">
            <v>3002.8</v>
          </cell>
          <cell r="U9153">
            <v>3009.863870967743</v>
          </cell>
          <cell r="V9153">
            <v>3050.9778688524639</v>
          </cell>
        </row>
        <row r="9154">
          <cell r="B9154">
            <v>36787</v>
          </cell>
          <cell r="C9154">
            <v>1</v>
          </cell>
          <cell r="D9154">
            <v>1</v>
          </cell>
          <cell r="Q9154">
            <v>2016</v>
          </cell>
          <cell r="R9154" t="str">
            <v>201612</v>
          </cell>
          <cell r="S9154">
            <v>42716</v>
          </cell>
          <cell r="T9154">
            <v>3002.8</v>
          </cell>
          <cell r="U9154">
            <v>3009.863870967743</v>
          </cell>
          <cell r="V9154">
            <v>3050.9778688524639</v>
          </cell>
        </row>
        <row r="9155">
          <cell r="B9155">
            <v>36788</v>
          </cell>
          <cell r="C9155">
            <v>1</v>
          </cell>
          <cell r="D9155">
            <v>1</v>
          </cell>
          <cell r="Q9155">
            <v>2016</v>
          </cell>
          <cell r="R9155" t="str">
            <v>201612</v>
          </cell>
          <cell r="S9155">
            <v>42717</v>
          </cell>
          <cell r="T9155">
            <v>2984.02</v>
          </cell>
          <cell r="U9155">
            <v>3009.863870967743</v>
          </cell>
          <cell r="V9155">
            <v>3050.9778688524639</v>
          </cell>
        </row>
        <row r="9156">
          <cell r="B9156">
            <v>36789</v>
          </cell>
          <cell r="C9156">
            <v>1</v>
          </cell>
          <cell r="D9156">
            <v>1</v>
          </cell>
          <cell r="Q9156">
            <v>2016</v>
          </cell>
          <cell r="R9156" t="str">
            <v>201612</v>
          </cell>
          <cell r="S9156">
            <v>42718</v>
          </cell>
          <cell r="T9156">
            <v>2982.29</v>
          </cell>
          <cell r="U9156">
            <v>3009.863870967743</v>
          </cell>
          <cell r="V9156">
            <v>3050.9778688524639</v>
          </cell>
        </row>
        <row r="9157">
          <cell r="B9157">
            <v>36790</v>
          </cell>
          <cell r="C9157">
            <v>1</v>
          </cell>
          <cell r="D9157">
            <v>1</v>
          </cell>
          <cell r="Q9157">
            <v>2016</v>
          </cell>
          <cell r="R9157" t="str">
            <v>201612</v>
          </cell>
          <cell r="S9157">
            <v>42719</v>
          </cell>
          <cell r="T9157">
            <v>2964.56</v>
          </cell>
          <cell r="U9157">
            <v>3009.863870967743</v>
          </cell>
          <cell r="V9157">
            <v>3050.9778688524639</v>
          </cell>
        </row>
        <row r="9158">
          <cell r="B9158">
            <v>36791</v>
          </cell>
          <cell r="C9158">
            <v>1</v>
          </cell>
          <cell r="D9158">
            <v>1</v>
          </cell>
          <cell r="Q9158">
            <v>2016</v>
          </cell>
          <cell r="R9158" t="str">
            <v>201612</v>
          </cell>
          <cell r="S9158">
            <v>42720</v>
          </cell>
          <cell r="T9158">
            <v>3000.47</v>
          </cell>
          <cell r="U9158">
            <v>3009.863870967743</v>
          </cell>
          <cell r="V9158">
            <v>3050.9778688524639</v>
          </cell>
        </row>
        <row r="9159">
          <cell r="B9159">
            <v>36792</v>
          </cell>
          <cell r="C9159">
            <v>1</v>
          </cell>
          <cell r="D9159">
            <v>1</v>
          </cell>
          <cell r="Q9159">
            <v>2016</v>
          </cell>
          <cell r="R9159" t="str">
            <v>201612</v>
          </cell>
          <cell r="S9159">
            <v>42721</v>
          </cell>
          <cell r="T9159">
            <v>2997.2</v>
          </cell>
          <cell r="U9159">
            <v>3009.863870967743</v>
          </cell>
          <cell r="V9159">
            <v>3050.9778688524639</v>
          </cell>
        </row>
        <row r="9160">
          <cell r="B9160">
            <v>36793</v>
          </cell>
          <cell r="C9160">
            <v>1</v>
          </cell>
          <cell r="D9160">
            <v>1</v>
          </cell>
          <cell r="Q9160">
            <v>2016</v>
          </cell>
          <cell r="R9160" t="str">
            <v>201612</v>
          </cell>
          <cell r="S9160">
            <v>42722</v>
          </cell>
          <cell r="T9160">
            <v>2997.2</v>
          </cell>
          <cell r="U9160">
            <v>3009.863870967743</v>
          </cell>
          <cell r="V9160">
            <v>3050.9778688524639</v>
          </cell>
        </row>
        <row r="9161">
          <cell r="B9161">
            <v>36794</v>
          </cell>
          <cell r="C9161">
            <v>1</v>
          </cell>
          <cell r="D9161">
            <v>1</v>
          </cell>
          <cell r="Q9161">
            <v>2016</v>
          </cell>
          <cell r="R9161" t="str">
            <v>201612</v>
          </cell>
          <cell r="S9161">
            <v>42723</v>
          </cell>
          <cell r="T9161">
            <v>2997.2</v>
          </cell>
          <cell r="U9161">
            <v>3009.863870967743</v>
          </cell>
          <cell r="V9161">
            <v>3050.9778688524639</v>
          </cell>
        </row>
        <row r="9162">
          <cell r="B9162">
            <v>36795</v>
          </cell>
          <cell r="C9162">
            <v>1</v>
          </cell>
          <cell r="D9162">
            <v>1</v>
          </cell>
          <cell r="Q9162">
            <v>2016</v>
          </cell>
          <cell r="R9162" t="str">
            <v>201612</v>
          </cell>
          <cell r="S9162">
            <v>42724</v>
          </cell>
          <cell r="T9162">
            <v>3019.44</v>
          </cell>
          <cell r="U9162">
            <v>3009.863870967743</v>
          </cell>
          <cell r="V9162">
            <v>3050.9778688524639</v>
          </cell>
        </row>
        <row r="9163">
          <cell r="B9163">
            <v>36796</v>
          </cell>
          <cell r="C9163">
            <v>1</v>
          </cell>
          <cell r="D9163">
            <v>1</v>
          </cell>
          <cell r="Q9163">
            <v>2016</v>
          </cell>
          <cell r="R9163" t="str">
            <v>201612</v>
          </cell>
          <cell r="S9163">
            <v>42725</v>
          </cell>
          <cell r="T9163">
            <v>2988.06</v>
          </cell>
          <cell r="U9163">
            <v>3009.863870967743</v>
          </cell>
          <cell r="V9163">
            <v>3050.9778688524639</v>
          </cell>
        </row>
        <row r="9164">
          <cell r="B9164">
            <v>36797</v>
          </cell>
          <cell r="C9164">
            <v>1</v>
          </cell>
          <cell r="D9164">
            <v>1</v>
          </cell>
          <cell r="Q9164">
            <v>2016</v>
          </cell>
          <cell r="R9164" t="str">
            <v>201612</v>
          </cell>
          <cell r="S9164">
            <v>42726</v>
          </cell>
          <cell r="T9164">
            <v>2989.14</v>
          </cell>
          <cell r="U9164">
            <v>3009.863870967743</v>
          </cell>
          <cell r="V9164">
            <v>3050.9778688524639</v>
          </cell>
        </row>
        <row r="9165">
          <cell r="B9165">
            <v>36798</v>
          </cell>
          <cell r="C9165">
            <v>1</v>
          </cell>
          <cell r="D9165">
            <v>1</v>
          </cell>
          <cell r="Q9165">
            <v>2016</v>
          </cell>
          <cell r="R9165" t="str">
            <v>201612</v>
          </cell>
          <cell r="S9165">
            <v>42727</v>
          </cell>
          <cell r="T9165">
            <v>2996.03</v>
          </cell>
          <cell r="U9165">
            <v>3009.863870967743</v>
          </cell>
          <cell r="V9165">
            <v>3050.9778688524639</v>
          </cell>
        </row>
        <row r="9166">
          <cell r="B9166">
            <v>36799</v>
          </cell>
          <cell r="C9166">
            <v>1</v>
          </cell>
          <cell r="D9166">
            <v>1</v>
          </cell>
          <cell r="Q9166">
            <v>2016</v>
          </cell>
          <cell r="R9166" t="str">
            <v>201612</v>
          </cell>
          <cell r="S9166">
            <v>42728</v>
          </cell>
          <cell r="T9166">
            <v>2996.6</v>
          </cell>
          <cell r="U9166">
            <v>3009.863870967743</v>
          </cell>
          <cell r="V9166">
            <v>3050.9778688524639</v>
          </cell>
        </row>
        <row r="9167">
          <cell r="B9167">
            <v>36800</v>
          </cell>
          <cell r="C9167">
            <v>1</v>
          </cell>
          <cell r="D9167">
            <v>1</v>
          </cell>
          <cell r="Q9167">
            <v>2016</v>
          </cell>
          <cell r="R9167" t="str">
            <v>201612</v>
          </cell>
          <cell r="S9167">
            <v>42729</v>
          </cell>
          <cell r="T9167">
            <v>2996.6</v>
          </cell>
          <cell r="U9167">
            <v>3009.863870967743</v>
          </cell>
          <cell r="V9167">
            <v>3050.9778688524639</v>
          </cell>
        </row>
        <row r="9168">
          <cell r="B9168">
            <v>36801</v>
          </cell>
          <cell r="C9168">
            <v>1</v>
          </cell>
          <cell r="D9168">
            <v>1</v>
          </cell>
          <cell r="Q9168">
            <v>2016</v>
          </cell>
          <cell r="R9168" t="str">
            <v>201612</v>
          </cell>
          <cell r="S9168">
            <v>42730</v>
          </cell>
          <cell r="T9168">
            <v>2996.6</v>
          </cell>
          <cell r="U9168">
            <v>3009.863870967743</v>
          </cell>
          <cell r="V9168">
            <v>3050.9778688524639</v>
          </cell>
        </row>
        <row r="9169">
          <cell r="B9169">
            <v>36802</v>
          </cell>
          <cell r="C9169">
            <v>1</v>
          </cell>
          <cell r="D9169">
            <v>1</v>
          </cell>
          <cell r="Q9169">
            <v>2016</v>
          </cell>
          <cell r="R9169" t="str">
            <v>201612</v>
          </cell>
          <cell r="S9169">
            <v>42731</v>
          </cell>
          <cell r="T9169">
            <v>2996.6</v>
          </cell>
          <cell r="U9169">
            <v>3009.863870967743</v>
          </cell>
          <cell r="V9169">
            <v>3050.9778688524639</v>
          </cell>
        </row>
        <row r="9170">
          <cell r="B9170">
            <v>36803</v>
          </cell>
          <cell r="C9170">
            <v>1</v>
          </cell>
          <cell r="D9170">
            <v>1</v>
          </cell>
          <cell r="Q9170">
            <v>2016</v>
          </cell>
          <cell r="R9170" t="str">
            <v>201612</v>
          </cell>
          <cell r="S9170">
            <v>42732</v>
          </cell>
          <cell r="T9170">
            <v>2992.81</v>
          </cell>
          <cell r="U9170">
            <v>3009.863870967743</v>
          </cell>
          <cell r="V9170">
            <v>3050.9778688524639</v>
          </cell>
        </row>
        <row r="9171">
          <cell r="B9171">
            <v>36804</v>
          </cell>
          <cell r="C9171">
            <v>1</v>
          </cell>
          <cell r="D9171">
            <v>1</v>
          </cell>
          <cell r="Q9171">
            <v>2016</v>
          </cell>
          <cell r="R9171" t="str">
            <v>201612</v>
          </cell>
          <cell r="S9171">
            <v>42733</v>
          </cell>
          <cell r="T9171">
            <v>3019.72</v>
          </cell>
          <cell r="U9171">
            <v>3009.863870967743</v>
          </cell>
          <cell r="V9171">
            <v>3050.9778688524639</v>
          </cell>
        </row>
        <row r="9172">
          <cell r="B9172">
            <v>36805</v>
          </cell>
          <cell r="C9172">
            <v>1</v>
          </cell>
          <cell r="D9172">
            <v>1</v>
          </cell>
          <cell r="Q9172">
            <v>2016</v>
          </cell>
          <cell r="R9172" t="str">
            <v>201612</v>
          </cell>
          <cell r="S9172">
            <v>42734</v>
          </cell>
          <cell r="T9172">
            <v>3000.71</v>
          </cell>
          <cell r="U9172">
            <v>3009.863870967743</v>
          </cell>
          <cell r="V9172">
            <v>3050.9778688524639</v>
          </cell>
        </row>
        <row r="9173">
          <cell r="B9173">
            <v>36806</v>
          </cell>
          <cell r="C9173">
            <v>1</v>
          </cell>
          <cell r="D9173">
            <v>1</v>
          </cell>
          <cell r="Q9173">
            <v>2016</v>
          </cell>
          <cell r="R9173" t="str">
            <v>201612</v>
          </cell>
          <cell r="S9173">
            <v>42735</v>
          </cell>
          <cell r="T9173">
            <v>3000.71</v>
          </cell>
          <cell r="U9173">
            <v>3009.863870967743</v>
          </cell>
          <cell r="V9173">
            <v>3050.9778688524639</v>
          </cell>
        </row>
        <row r="9174">
          <cell r="B9174">
            <v>36807</v>
          </cell>
          <cell r="C9174">
            <v>1</v>
          </cell>
          <cell r="D9174">
            <v>1</v>
          </cell>
          <cell r="Q9174">
            <v>2017</v>
          </cell>
          <cell r="R9174" t="str">
            <v>20171</v>
          </cell>
          <cell r="S9174">
            <v>42736</v>
          </cell>
          <cell r="T9174">
            <v>3000.71</v>
          </cell>
          <cell r="U9174">
            <v>2941.3993548387098</v>
          </cell>
          <cell r="V9174">
            <v>2951.3226575342428</v>
          </cell>
        </row>
        <row r="9175">
          <cell r="B9175">
            <v>36808</v>
          </cell>
          <cell r="C9175">
            <v>1</v>
          </cell>
          <cell r="D9175">
            <v>1</v>
          </cell>
          <cell r="Q9175">
            <v>2017</v>
          </cell>
          <cell r="R9175" t="str">
            <v>20171</v>
          </cell>
          <cell r="S9175">
            <v>42737</v>
          </cell>
          <cell r="T9175">
            <v>3000.71</v>
          </cell>
          <cell r="U9175">
            <v>2941.3993548387098</v>
          </cell>
          <cell r="V9175">
            <v>2951.3226575342428</v>
          </cell>
        </row>
        <row r="9176">
          <cell r="B9176">
            <v>36809</v>
          </cell>
          <cell r="C9176">
            <v>1</v>
          </cell>
          <cell r="D9176">
            <v>1</v>
          </cell>
          <cell r="Q9176">
            <v>2017</v>
          </cell>
          <cell r="R9176" t="str">
            <v>20171</v>
          </cell>
          <cell r="S9176">
            <v>42738</v>
          </cell>
          <cell r="T9176">
            <v>3000.71</v>
          </cell>
          <cell r="U9176">
            <v>2941.3993548387098</v>
          </cell>
          <cell r="V9176">
            <v>2951.3226575342428</v>
          </cell>
        </row>
        <row r="9177">
          <cell r="B9177">
            <v>36810</v>
          </cell>
          <cell r="C9177">
            <v>1</v>
          </cell>
          <cell r="D9177">
            <v>1</v>
          </cell>
          <cell r="Q9177">
            <v>2017</v>
          </cell>
          <cell r="R9177" t="str">
            <v>20171</v>
          </cell>
          <cell r="S9177">
            <v>42739</v>
          </cell>
          <cell r="T9177">
            <v>2981.06</v>
          </cell>
          <cell r="U9177">
            <v>2941.3993548387098</v>
          </cell>
          <cell r="V9177">
            <v>2951.3226575342428</v>
          </cell>
        </row>
        <row r="9178">
          <cell r="B9178">
            <v>36811</v>
          </cell>
          <cell r="C9178">
            <v>1</v>
          </cell>
          <cell r="D9178">
            <v>1</v>
          </cell>
          <cell r="Q9178">
            <v>2017</v>
          </cell>
          <cell r="R9178" t="str">
            <v>20171</v>
          </cell>
          <cell r="S9178">
            <v>42740</v>
          </cell>
          <cell r="T9178">
            <v>2965.36</v>
          </cell>
          <cell r="U9178">
            <v>2941.3993548387098</v>
          </cell>
          <cell r="V9178">
            <v>2951.3226575342428</v>
          </cell>
        </row>
        <row r="9179">
          <cell r="B9179">
            <v>36812</v>
          </cell>
          <cell r="C9179">
            <v>1</v>
          </cell>
          <cell r="D9179">
            <v>1</v>
          </cell>
          <cell r="Q9179">
            <v>2017</v>
          </cell>
          <cell r="R9179" t="str">
            <v>20171</v>
          </cell>
          <cell r="S9179">
            <v>42741</v>
          </cell>
          <cell r="T9179">
            <v>2941.08</v>
          </cell>
          <cell r="U9179">
            <v>2941.3993548387098</v>
          </cell>
          <cell r="V9179">
            <v>2951.3226575342428</v>
          </cell>
        </row>
        <row r="9180">
          <cell r="B9180">
            <v>36813</v>
          </cell>
          <cell r="C9180">
            <v>1</v>
          </cell>
          <cell r="D9180">
            <v>1</v>
          </cell>
          <cell r="Q9180">
            <v>2017</v>
          </cell>
          <cell r="R9180" t="str">
            <v>20171</v>
          </cell>
          <cell r="S9180">
            <v>42742</v>
          </cell>
          <cell r="T9180">
            <v>2919.01</v>
          </cell>
          <cell r="U9180">
            <v>2941.3993548387098</v>
          </cell>
          <cell r="V9180">
            <v>2951.3226575342428</v>
          </cell>
        </row>
        <row r="9181">
          <cell r="B9181">
            <v>36814</v>
          </cell>
          <cell r="C9181">
            <v>1</v>
          </cell>
          <cell r="D9181">
            <v>1</v>
          </cell>
          <cell r="Q9181">
            <v>2017</v>
          </cell>
          <cell r="R9181" t="str">
            <v>20171</v>
          </cell>
          <cell r="S9181">
            <v>42743</v>
          </cell>
          <cell r="T9181">
            <v>2919.01</v>
          </cell>
          <cell r="U9181">
            <v>2941.3993548387098</v>
          </cell>
          <cell r="V9181">
            <v>2951.3226575342428</v>
          </cell>
        </row>
        <row r="9182">
          <cell r="B9182">
            <v>36815</v>
          </cell>
          <cell r="C9182">
            <v>1</v>
          </cell>
          <cell r="D9182">
            <v>1</v>
          </cell>
          <cell r="Q9182">
            <v>2017</v>
          </cell>
          <cell r="R9182" t="str">
            <v>20171</v>
          </cell>
          <cell r="S9182">
            <v>42744</v>
          </cell>
          <cell r="T9182">
            <v>2919.01</v>
          </cell>
          <cell r="U9182">
            <v>2941.3993548387098</v>
          </cell>
          <cell r="V9182">
            <v>2951.3226575342428</v>
          </cell>
        </row>
        <row r="9183">
          <cell r="B9183">
            <v>36816</v>
          </cell>
          <cell r="C9183">
            <v>1</v>
          </cell>
          <cell r="D9183">
            <v>1</v>
          </cell>
          <cell r="Q9183">
            <v>2017</v>
          </cell>
          <cell r="R9183" t="str">
            <v>20171</v>
          </cell>
          <cell r="S9183">
            <v>42745</v>
          </cell>
          <cell r="T9183">
            <v>2919.01</v>
          </cell>
          <cell r="U9183">
            <v>2941.3993548387098</v>
          </cell>
          <cell r="V9183">
            <v>2951.3226575342428</v>
          </cell>
        </row>
        <row r="9184">
          <cell r="B9184">
            <v>36817</v>
          </cell>
          <cell r="C9184">
            <v>1</v>
          </cell>
          <cell r="D9184">
            <v>1</v>
          </cell>
          <cell r="Q9184">
            <v>2017</v>
          </cell>
          <cell r="R9184" t="str">
            <v>20171</v>
          </cell>
          <cell r="S9184">
            <v>42746</v>
          </cell>
          <cell r="T9184">
            <v>2949.6</v>
          </cell>
          <cell r="U9184">
            <v>2941.3993548387098</v>
          </cell>
          <cell r="V9184">
            <v>2951.3226575342428</v>
          </cell>
        </row>
        <row r="9185">
          <cell r="B9185">
            <v>36818</v>
          </cell>
          <cell r="C9185">
            <v>1</v>
          </cell>
          <cell r="D9185">
            <v>1</v>
          </cell>
          <cell r="Q9185">
            <v>2017</v>
          </cell>
          <cell r="R9185" t="str">
            <v>20171</v>
          </cell>
          <cell r="S9185">
            <v>42747</v>
          </cell>
          <cell r="T9185">
            <v>2980.8</v>
          </cell>
          <cell r="U9185">
            <v>2941.3993548387098</v>
          </cell>
          <cell r="V9185">
            <v>2951.3226575342428</v>
          </cell>
        </row>
        <row r="9186">
          <cell r="B9186">
            <v>36819</v>
          </cell>
          <cell r="C9186">
            <v>1</v>
          </cell>
          <cell r="D9186">
            <v>1</v>
          </cell>
          <cell r="Q9186">
            <v>2017</v>
          </cell>
          <cell r="R9186" t="str">
            <v>20171</v>
          </cell>
          <cell r="S9186">
            <v>42748</v>
          </cell>
          <cell r="T9186">
            <v>2930.19</v>
          </cell>
          <cell r="U9186">
            <v>2941.3993548387098</v>
          </cell>
          <cell r="V9186">
            <v>2951.3226575342428</v>
          </cell>
        </row>
        <row r="9187">
          <cell r="B9187">
            <v>36820</v>
          </cell>
          <cell r="C9187">
            <v>1</v>
          </cell>
          <cell r="D9187">
            <v>1</v>
          </cell>
          <cell r="Q9187">
            <v>2017</v>
          </cell>
          <cell r="R9187" t="str">
            <v>20171</v>
          </cell>
          <cell r="S9187">
            <v>42749</v>
          </cell>
          <cell r="T9187">
            <v>2935.96</v>
          </cell>
          <cell r="U9187">
            <v>2941.3993548387098</v>
          </cell>
          <cell r="V9187">
            <v>2951.3226575342428</v>
          </cell>
        </row>
        <row r="9188">
          <cell r="B9188">
            <v>36821</v>
          </cell>
          <cell r="C9188">
            <v>1</v>
          </cell>
          <cell r="D9188">
            <v>1</v>
          </cell>
          <cell r="Q9188">
            <v>2017</v>
          </cell>
          <cell r="R9188" t="str">
            <v>20171</v>
          </cell>
          <cell r="S9188">
            <v>42750</v>
          </cell>
          <cell r="T9188">
            <v>2935.96</v>
          </cell>
          <cell r="U9188">
            <v>2941.3993548387098</v>
          </cell>
          <cell r="V9188">
            <v>2951.3226575342428</v>
          </cell>
        </row>
        <row r="9189">
          <cell r="B9189">
            <v>36822</v>
          </cell>
          <cell r="C9189">
            <v>1</v>
          </cell>
          <cell r="D9189">
            <v>1</v>
          </cell>
          <cell r="Q9189">
            <v>2017</v>
          </cell>
          <cell r="R9189" t="str">
            <v>20171</v>
          </cell>
          <cell r="S9189">
            <v>42751</v>
          </cell>
          <cell r="T9189">
            <v>2935.96</v>
          </cell>
          <cell r="U9189">
            <v>2941.3993548387098</v>
          </cell>
          <cell r="V9189">
            <v>2951.3226575342428</v>
          </cell>
        </row>
        <row r="9190">
          <cell r="B9190">
            <v>36823</v>
          </cell>
          <cell r="C9190">
            <v>1</v>
          </cell>
          <cell r="D9190">
            <v>1</v>
          </cell>
          <cell r="Q9190">
            <v>2017</v>
          </cell>
          <cell r="R9190" t="str">
            <v>20171</v>
          </cell>
          <cell r="S9190">
            <v>42752</v>
          </cell>
          <cell r="T9190">
            <v>2935.96</v>
          </cell>
          <cell r="U9190">
            <v>2941.3993548387098</v>
          </cell>
          <cell r="V9190">
            <v>2951.3226575342428</v>
          </cell>
        </row>
        <row r="9191">
          <cell r="B9191">
            <v>36824</v>
          </cell>
          <cell r="C9191">
            <v>1</v>
          </cell>
          <cell r="D9191">
            <v>1</v>
          </cell>
          <cell r="Q9191">
            <v>2017</v>
          </cell>
          <cell r="R9191" t="str">
            <v>20171</v>
          </cell>
          <cell r="S9191">
            <v>42753</v>
          </cell>
          <cell r="T9191">
            <v>2924.77</v>
          </cell>
          <cell r="U9191">
            <v>2941.3993548387098</v>
          </cell>
          <cell r="V9191">
            <v>2951.3226575342428</v>
          </cell>
        </row>
        <row r="9192">
          <cell r="B9192">
            <v>36825</v>
          </cell>
          <cell r="C9192">
            <v>1</v>
          </cell>
          <cell r="D9192">
            <v>1</v>
          </cell>
          <cell r="Q9192">
            <v>2017</v>
          </cell>
          <cell r="R9192" t="str">
            <v>20171</v>
          </cell>
          <cell r="S9192">
            <v>42754</v>
          </cell>
          <cell r="T9192">
            <v>2934.58</v>
          </cell>
          <cell r="U9192">
            <v>2941.3993548387098</v>
          </cell>
          <cell r="V9192">
            <v>2951.3226575342428</v>
          </cell>
        </row>
        <row r="9193">
          <cell r="B9193">
            <v>36826</v>
          </cell>
          <cell r="C9193">
            <v>1</v>
          </cell>
          <cell r="D9193">
            <v>1</v>
          </cell>
          <cell r="Q9193">
            <v>2017</v>
          </cell>
          <cell r="R9193" t="str">
            <v>20171</v>
          </cell>
          <cell r="S9193">
            <v>42755</v>
          </cell>
          <cell r="T9193">
            <v>2938.24</v>
          </cell>
          <cell r="U9193">
            <v>2941.3993548387098</v>
          </cell>
          <cell r="V9193">
            <v>2951.3226575342428</v>
          </cell>
        </row>
        <row r="9194">
          <cell r="B9194">
            <v>36827</v>
          </cell>
          <cell r="C9194">
            <v>1</v>
          </cell>
          <cell r="D9194">
            <v>1</v>
          </cell>
          <cell r="Q9194">
            <v>2017</v>
          </cell>
          <cell r="R9194" t="str">
            <v>20171</v>
          </cell>
          <cell r="S9194">
            <v>42756</v>
          </cell>
          <cell r="T9194">
            <v>2927.91</v>
          </cell>
          <cell r="U9194">
            <v>2941.3993548387098</v>
          </cell>
          <cell r="V9194">
            <v>2951.3226575342428</v>
          </cell>
        </row>
        <row r="9195">
          <cell r="B9195">
            <v>36828</v>
          </cell>
          <cell r="C9195">
            <v>1</v>
          </cell>
          <cell r="D9195">
            <v>1</v>
          </cell>
          <cell r="Q9195">
            <v>2017</v>
          </cell>
          <cell r="R9195" t="str">
            <v>20171</v>
          </cell>
          <cell r="S9195">
            <v>42757</v>
          </cell>
          <cell r="T9195">
            <v>2927.91</v>
          </cell>
          <cell r="U9195">
            <v>2941.3993548387098</v>
          </cell>
          <cell r="V9195">
            <v>2951.3226575342428</v>
          </cell>
        </row>
        <row r="9196">
          <cell r="B9196">
            <v>36829</v>
          </cell>
          <cell r="C9196">
            <v>1</v>
          </cell>
          <cell r="D9196">
            <v>1</v>
          </cell>
          <cell r="Q9196">
            <v>2017</v>
          </cell>
          <cell r="R9196" t="str">
            <v>20171</v>
          </cell>
          <cell r="S9196">
            <v>42758</v>
          </cell>
          <cell r="T9196">
            <v>2927.91</v>
          </cell>
          <cell r="U9196">
            <v>2941.3993548387098</v>
          </cell>
          <cell r="V9196">
            <v>2951.3226575342428</v>
          </cell>
        </row>
        <row r="9197">
          <cell r="B9197">
            <v>36830</v>
          </cell>
          <cell r="C9197">
            <v>1</v>
          </cell>
          <cell r="D9197">
            <v>1</v>
          </cell>
          <cell r="Q9197">
            <v>2017</v>
          </cell>
          <cell r="R9197" t="str">
            <v>20171</v>
          </cell>
          <cell r="S9197">
            <v>42759</v>
          </cell>
          <cell r="T9197">
            <v>2908.53</v>
          </cell>
          <cell r="U9197">
            <v>2941.3993548387098</v>
          </cell>
          <cell r="V9197">
            <v>2951.3226575342428</v>
          </cell>
        </row>
        <row r="9198">
          <cell r="B9198">
            <v>36831</v>
          </cell>
          <cell r="C9198">
            <v>1</v>
          </cell>
          <cell r="D9198">
            <v>1</v>
          </cell>
          <cell r="Q9198">
            <v>2017</v>
          </cell>
          <cell r="R9198" t="str">
            <v>20171</v>
          </cell>
          <cell r="S9198">
            <v>42760</v>
          </cell>
          <cell r="T9198">
            <v>2932.01</v>
          </cell>
          <cell r="U9198">
            <v>2941.3993548387098</v>
          </cell>
          <cell r="V9198">
            <v>2951.3226575342428</v>
          </cell>
        </row>
        <row r="9199">
          <cell r="B9199">
            <v>36832</v>
          </cell>
          <cell r="C9199">
            <v>1</v>
          </cell>
          <cell r="D9199">
            <v>1</v>
          </cell>
          <cell r="Q9199">
            <v>2017</v>
          </cell>
          <cell r="R9199" t="str">
            <v>20171</v>
          </cell>
          <cell r="S9199">
            <v>42761</v>
          </cell>
          <cell r="T9199">
            <v>2927.53</v>
          </cell>
          <cell r="U9199">
            <v>2941.3993548387098</v>
          </cell>
          <cell r="V9199">
            <v>2951.3226575342428</v>
          </cell>
        </row>
        <row r="9200">
          <cell r="B9200">
            <v>36833</v>
          </cell>
          <cell r="C9200">
            <v>1</v>
          </cell>
          <cell r="D9200">
            <v>1</v>
          </cell>
          <cell r="Q9200">
            <v>2017</v>
          </cell>
          <cell r="R9200" t="str">
            <v>20171</v>
          </cell>
          <cell r="S9200">
            <v>42762</v>
          </cell>
          <cell r="T9200">
            <v>2936.72</v>
          </cell>
          <cell r="U9200">
            <v>2941.3993548387098</v>
          </cell>
          <cell r="V9200">
            <v>2951.3226575342428</v>
          </cell>
        </row>
        <row r="9201">
          <cell r="B9201">
            <v>36834</v>
          </cell>
          <cell r="C9201">
            <v>1</v>
          </cell>
          <cell r="D9201">
            <v>1</v>
          </cell>
          <cell r="Q9201">
            <v>2017</v>
          </cell>
          <cell r="R9201" t="str">
            <v>20171</v>
          </cell>
          <cell r="S9201">
            <v>42763</v>
          </cell>
          <cell r="T9201">
            <v>2930.17</v>
          </cell>
          <cell r="U9201">
            <v>2941.3993548387098</v>
          </cell>
          <cell r="V9201">
            <v>2951.3226575342428</v>
          </cell>
        </row>
        <row r="9202">
          <cell r="B9202">
            <v>36835</v>
          </cell>
          <cell r="C9202">
            <v>1</v>
          </cell>
          <cell r="D9202">
            <v>1</v>
          </cell>
          <cell r="Q9202">
            <v>2017</v>
          </cell>
          <cell r="R9202" t="str">
            <v>20171</v>
          </cell>
          <cell r="S9202">
            <v>42764</v>
          </cell>
          <cell r="T9202">
            <v>2930.17</v>
          </cell>
          <cell r="U9202">
            <v>2941.3993548387098</v>
          </cell>
          <cell r="V9202">
            <v>2951.3226575342428</v>
          </cell>
        </row>
        <row r="9203">
          <cell r="B9203">
            <v>36836</v>
          </cell>
          <cell r="C9203">
            <v>1</v>
          </cell>
          <cell r="D9203">
            <v>1</v>
          </cell>
          <cell r="Q9203">
            <v>2017</v>
          </cell>
          <cell r="R9203" t="str">
            <v>20171</v>
          </cell>
          <cell r="S9203">
            <v>42765</v>
          </cell>
          <cell r="T9203">
            <v>2930.17</v>
          </cell>
          <cell r="U9203">
            <v>2941.3993548387098</v>
          </cell>
          <cell r="V9203">
            <v>2951.3226575342428</v>
          </cell>
        </row>
        <row r="9204">
          <cell r="B9204">
            <v>36837</v>
          </cell>
          <cell r="C9204">
            <v>1</v>
          </cell>
          <cell r="D9204">
            <v>1</v>
          </cell>
          <cell r="Q9204">
            <v>2017</v>
          </cell>
          <cell r="R9204" t="str">
            <v>20171</v>
          </cell>
          <cell r="S9204">
            <v>42766</v>
          </cell>
          <cell r="T9204">
            <v>2936.66</v>
          </cell>
          <cell r="U9204">
            <v>2941.3993548387098</v>
          </cell>
          <cell r="V9204">
            <v>2951.3226575342428</v>
          </cell>
        </row>
        <row r="9205">
          <cell r="B9205">
            <v>36838</v>
          </cell>
          <cell r="C9205">
            <v>1</v>
          </cell>
          <cell r="D9205">
            <v>1</v>
          </cell>
          <cell r="Q9205">
            <v>2017</v>
          </cell>
          <cell r="R9205" t="str">
            <v>20172</v>
          </cell>
          <cell r="S9205">
            <v>42767</v>
          </cell>
          <cell r="T9205">
            <v>2921.9</v>
          </cell>
          <cell r="U9205">
            <v>2879.5667857142862</v>
          </cell>
          <cell r="V9205">
            <v>2951.3226575342428</v>
          </cell>
        </row>
        <row r="9206">
          <cell r="B9206">
            <v>36839</v>
          </cell>
          <cell r="C9206">
            <v>1</v>
          </cell>
          <cell r="D9206">
            <v>1</v>
          </cell>
          <cell r="Q9206">
            <v>2017</v>
          </cell>
          <cell r="R9206" t="str">
            <v>20172</v>
          </cell>
          <cell r="S9206">
            <v>42768</v>
          </cell>
          <cell r="T9206">
            <v>2906.78</v>
          </cell>
          <cell r="U9206">
            <v>2879.5667857142862</v>
          </cell>
          <cell r="V9206">
            <v>2951.3226575342428</v>
          </cell>
        </row>
        <row r="9207">
          <cell r="B9207">
            <v>36840</v>
          </cell>
          <cell r="C9207">
            <v>1</v>
          </cell>
          <cell r="D9207">
            <v>1</v>
          </cell>
          <cell r="Q9207">
            <v>2017</v>
          </cell>
          <cell r="R9207" t="str">
            <v>20172</v>
          </cell>
          <cell r="S9207">
            <v>42769</v>
          </cell>
          <cell r="T9207">
            <v>2882.2</v>
          </cell>
          <cell r="U9207">
            <v>2879.5667857142862</v>
          </cell>
          <cell r="V9207">
            <v>2951.3226575342428</v>
          </cell>
        </row>
        <row r="9208">
          <cell r="B9208">
            <v>36841</v>
          </cell>
          <cell r="C9208">
            <v>1</v>
          </cell>
          <cell r="D9208">
            <v>1</v>
          </cell>
          <cell r="Q9208">
            <v>2017</v>
          </cell>
          <cell r="R9208" t="str">
            <v>20172</v>
          </cell>
          <cell r="S9208">
            <v>42770</v>
          </cell>
          <cell r="T9208">
            <v>2855.8</v>
          </cell>
          <cell r="U9208">
            <v>2879.5667857142862</v>
          </cell>
          <cell r="V9208">
            <v>2951.3226575342428</v>
          </cell>
        </row>
        <row r="9209">
          <cell r="B9209">
            <v>36842</v>
          </cell>
          <cell r="C9209">
            <v>1</v>
          </cell>
          <cell r="D9209">
            <v>1</v>
          </cell>
          <cell r="Q9209">
            <v>2017</v>
          </cell>
          <cell r="R9209" t="str">
            <v>20172</v>
          </cell>
          <cell r="S9209">
            <v>42771</v>
          </cell>
          <cell r="T9209">
            <v>2855.8</v>
          </cell>
          <cell r="U9209">
            <v>2879.5667857142862</v>
          </cell>
          <cell r="V9209">
            <v>2951.3226575342428</v>
          </cell>
        </row>
        <row r="9210">
          <cell r="B9210">
            <v>36843</v>
          </cell>
          <cell r="C9210">
            <v>1</v>
          </cell>
          <cell r="D9210">
            <v>1</v>
          </cell>
          <cell r="Q9210">
            <v>2017</v>
          </cell>
          <cell r="R9210" t="str">
            <v>20172</v>
          </cell>
          <cell r="S9210">
            <v>42772</v>
          </cell>
          <cell r="T9210">
            <v>2855.8</v>
          </cell>
          <cell r="U9210">
            <v>2879.5667857142862</v>
          </cell>
          <cell r="V9210">
            <v>2951.3226575342428</v>
          </cell>
        </row>
        <row r="9211">
          <cell r="B9211">
            <v>36844</v>
          </cell>
          <cell r="C9211">
            <v>1</v>
          </cell>
          <cell r="D9211">
            <v>1</v>
          </cell>
          <cell r="Q9211">
            <v>2017</v>
          </cell>
          <cell r="R9211" t="str">
            <v>20172</v>
          </cell>
          <cell r="S9211">
            <v>42773</v>
          </cell>
          <cell r="T9211">
            <v>2853.99</v>
          </cell>
          <cell r="U9211">
            <v>2879.5667857142862</v>
          </cell>
          <cell r="V9211">
            <v>2951.3226575342428</v>
          </cell>
        </row>
        <row r="9212">
          <cell r="B9212">
            <v>36845</v>
          </cell>
          <cell r="C9212">
            <v>1</v>
          </cell>
          <cell r="D9212">
            <v>1</v>
          </cell>
          <cell r="Q9212">
            <v>2017</v>
          </cell>
          <cell r="R9212" t="str">
            <v>20172</v>
          </cell>
          <cell r="S9212">
            <v>42774</v>
          </cell>
          <cell r="T9212">
            <v>2867.76</v>
          </cell>
          <cell r="U9212">
            <v>2879.5667857142862</v>
          </cell>
          <cell r="V9212">
            <v>2951.3226575342428</v>
          </cell>
        </row>
        <row r="9213">
          <cell r="B9213">
            <v>36846</v>
          </cell>
          <cell r="C9213">
            <v>1</v>
          </cell>
          <cell r="D9213">
            <v>1</v>
          </cell>
          <cell r="Q9213">
            <v>2017</v>
          </cell>
          <cell r="R9213" t="str">
            <v>20172</v>
          </cell>
          <cell r="S9213">
            <v>42775</v>
          </cell>
          <cell r="T9213">
            <v>2879.49</v>
          </cell>
          <cell r="U9213">
            <v>2879.5667857142862</v>
          </cell>
          <cell r="V9213">
            <v>2951.3226575342428</v>
          </cell>
        </row>
        <row r="9214">
          <cell r="B9214">
            <v>36847</v>
          </cell>
          <cell r="C9214">
            <v>1</v>
          </cell>
          <cell r="D9214">
            <v>1</v>
          </cell>
          <cell r="Q9214">
            <v>2017</v>
          </cell>
          <cell r="R9214" t="str">
            <v>20172</v>
          </cell>
          <cell r="S9214">
            <v>42776</v>
          </cell>
          <cell r="T9214">
            <v>2862.63</v>
          </cell>
          <cell r="U9214">
            <v>2879.5667857142862</v>
          </cell>
          <cell r="V9214">
            <v>2951.3226575342428</v>
          </cell>
        </row>
        <row r="9215">
          <cell r="B9215">
            <v>36848</v>
          </cell>
          <cell r="C9215">
            <v>1</v>
          </cell>
          <cell r="D9215">
            <v>1</v>
          </cell>
          <cell r="Q9215">
            <v>2017</v>
          </cell>
          <cell r="R9215" t="str">
            <v>20172</v>
          </cell>
          <cell r="S9215">
            <v>42777</v>
          </cell>
          <cell r="T9215">
            <v>2851.98</v>
          </cell>
          <cell r="U9215">
            <v>2879.5667857142862</v>
          </cell>
          <cell r="V9215">
            <v>2951.3226575342428</v>
          </cell>
        </row>
        <row r="9216">
          <cell r="B9216">
            <v>36849</v>
          </cell>
          <cell r="C9216">
            <v>1</v>
          </cell>
          <cell r="D9216">
            <v>1</v>
          </cell>
          <cell r="Q9216">
            <v>2017</v>
          </cell>
          <cell r="R9216" t="str">
            <v>20172</v>
          </cell>
          <cell r="S9216">
            <v>42778</v>
          </cell>
          <cell r="T9216">
            <v>2851.98</v>
          </cell>
          <cell r="U9216">
            <v>2879.5667857142862</v>
          </cell>
          <cell r="V9216">
            <v>2951.3226575342428</v>
          </cell>
        </row>
        <row r="9217">
          <cell r="B9217">
            <v>36850</v>
          </cell>
          <cell r="C9217">
            <v>1</v>
          </cell>
          <cell r="D9217">
            <v>1</v>
          </cell>
          <cell r="Q9217">
            <v>2017</v>
          </cell>
          <cell r="R9217" t="str">
            <v>20172</v>
          </cell>
          <cell r="S9217">
            <v>42779</v>
          </cell>
          <cell r="T9217">
            <v>2851.98</v>
          </cell>
          <cell r="U9217">
            <v>2879.5667857142862</v>
          </cell>
          <cell r="V9217">
            <v>2951.3226575342428</v>
          </cell>
        </row>
        <row r="9218">
          <cell r="B9218">
            <v>36851</v>
          </cell>
          <cell r="C9218">
            <v>1</v>
          </cell>
          <cell r="D9218">
            <v>1</v>
          </cell>
          <cell r="Q9218">
            <v>2017</v>
          </cell>
          <cell r="R9218" t="str">
            <v>20172</v>
          </cell>
          <cell r="S9218">
            <v>42780</v>
          </cell>
          <cell r="T9218">
            <v>2875.46</v>
          </cell>
          <cell r="U9218">
            <v>2879.5667857142862</v>
          </cell>
          <cell r="V9218">
            <v>2951.3226575342428</v>
          </cell>
        </row>
        <row r="9219">
          <cell r="B9219">
            <v>36852</v>
          </cell>
          <cell r="C9219">
            <v>1</v>
          </cell>
          <cell r="D9219">
            <v>1</v>
          </cell>
          <cell r="Q9219">
            <v>2017</v>
          </cell>
          <cell r="R9219" t="str">
            <v>20172</v>
          </cell>
          <cell r="S9219">
            <v>42781</v>
          </cell>
          <cell r="T9219">
            <v>2867.64</v>
          </cell>
          <cell r="U9219">
            <v>2879.5667857142862</v>
          </cell>
          <cell r="V9219">
            <v>2951.3226575342428</v>
          </cell>
        </row>
        <row r="9220">
          <cell r="B9220">
            <v>36853</v>
          </cell>
          <cell r="C9220">
            <v>1</v>
          </cell>
          <cell r="D9220">
            <v>1</v>
          </cell>
          <cell r="Q9220">
            <v>2017</v>
          </cell>
          <cell r="R9220" t="str">
            <v>20172</v>
          </cell>
          <cell r="S9220">
            <v>42782</v>
          </cell>
          <cell r="T9220">
            <v>2876.03</v>
          </cell>
          <cell r="U9220">
            <v>2879.5667857142862</v>
          </cell>
          <cell r="V9220">
            <v>2951.3226575342428</v>
          </cell>
        </row>
        <row r="9221">
          <cell r="B9221">
            <v>36854</v>
          </cell>
          <cell r="C9221">
            <v>1</v>
          </cell>
          <cell r="D9221">
            <v>1</v>
          </cell>
          <cell r="Q9221">
            <v>2017</v>
          </cell>
          <cell r="R9221" t="str">
            <v>20172</v>
          </cell>
          <cell r="S9221">
            <v>42783</v>
          </cell>
          <cell r="T9221">
            <v>2875.68</v>
          </cell>
          <cell r="U9221">
            <v>2879.5667857142862</v>
          </cell>
          <cell r="V9221">
            <v>2951.3226575342428</v>
          </cell>
        </row>
        <row r="9222">
          <cell r="B9222">
            <v>36855</v>
          </cell>
          <cell r="C9222">
            <v>1</v>
          </cell>
          <cell r="D9222">
            <v>1</v>
          </cell>
          <cell r="Q9222">
            <v>2017</v>
          </cell>
          <cell r="R9222" t="str">
            <v>20172</v>
          </cell>
          <cell r="S9222">
            <v>42784</v>
          </cell>
          <cell r="T9222">
            <v>2902.81</v>
          </cell>
          <cell r="U9222">
            <v>2879.5667857142862</v>
          </cell>
          <cell r="V9222">
            <v>2951.3226575342428</v>
          </cell>
        </row>
        <row r="9223">
          <cell r="B9223">
            <v>36856</v>
          </cell>
          <cell r="C9223">
            <v>1</v>
          </cell>
          <cell r="D9223">
            <v>1</v>
          </cell>
          <cell r="Q9223">
            <v>2017</v>
          </cell>
          <cell r="R9223" t="str">
            <v>20172</v>
          </cell>
          <cell r="S9223">
            <v>42785</v>
          </cell>
          <cell r="T9223">
            <v>2902.81</v>
          </cell>
          <cell r="U9223">
            <v>2879.5667857142862</v>
          </cell>
          <cell r="V9223">
            <v>2951.3226575342428</v>
          </cell>
        </row>
        <row r="9224">
          <cell r="B9224">
            <v>36857</v>
          </cell>
          <cell r="C9224">
            <v>1</v>
          </cell>
          <cell r="D9224">
            <v>1</v>
          </cell>
          <cell r="Q9224">
            <v>2017</v>
          </cell>
          <cell r="R9224" t="str">
            <v>20172</v>
          </cell>
          <cell r="S9224">
            <v>42786</v>
          </cell>
          <cell r="T9224">
            <v>2902.81</v>
          </cell>
          <cell r="U9224">
            <v>2879.5667857142862</v>
          </cell>
          <cell r="V9224">
            <v>2951.3226575342428</v>
          </cell>
        </row>
        <row r="9225">
          <cell r="B9225">
            <v>36858</v>
          </cell>
          <cell r="C9225">
            <v>1</v>
          </cell>
          <cell r="D9225">
            <v>1</v>
          </cell>
          <cell r="Q9225">
            <v>2017</v>
          </cell>
          <cell r="R9225" t="str">
            <v>20172</v>
          </cell>
          <cell r="S9225">
            <v>42787</v>
          </cell>
          <cell r="T9225">
            <v>2902.81</v>
          </cell>
          <cell r="U9225">
            <v>2879.5667857142862</v>
          </cell>
          <cell r="V9225">
            <v>2951.3226575342428</v>
          </cell>
        </row>
        <row r="9226">
          <cell r="B9226">
            <v>36859</v>
          </cell>
          <cell r="C9226">
            <v>1</v>
          </cell>
          <cell r="D9226">
            <v>1</v>
          </cell>
          <cell r="Q9226">
            <v>2017</v>
          </cell>
          <cell r="R9226" t="str">
            <v>20172</v>
          </cell>
          <cell r="S9226">
            <v>42788</v>
          </cell>
          <cell r="T9226">
            <v>2902.68</v>
          </cell>
          <cell r="U9226">
            <v>2879.5667857142862</v>
          </cell>
          <cell r="V9226">
            <v>2951.3226575342428</v>
          </cell>
        </row>
        <row r="9227">
          <cell r="B9227">
            <v>36860</v>
          </cell>
          <cell r="C9227">
            <v>1</v>
          </cell>
          <cell r="D9227">
            <v>1</v>
          </cell>
          <cell r="Q9227">
            <v>2017</v>
          </cell>
          <cell r="R9227" t="str">
            <v>20172</v>
          </cell>
          <cell r="S9227">
            <v>42789</v>
          </cell>
          <cell r="T9227">
            <v>2893.55</v>
          </cell>
          <cell r="U9227">
            <v>2879.5667857142862</v>
          </cell>
          <cell r="V9227">
            <v>2951.3226575342428</v>
          </cell>
        </row>
        <row r="9228">
          <cell r="B9228">
            <v>36861</v>
          </cell>
          <cell r="C9228">
            <v>1</v>
          </cell>
          <cell r="D9228">
            <v>1</v>
          </cell>
          <cell r="Q9228">
            <v>2017</v>
          </cell>
          <cell r="R9228" t="str">
            <v>20172</v>
          </cell>
          <cell r="S9228">
            <v>42790</v>
          </cell>
          <cell r="T9228">
            <v>2871.67</v>
          </cell>
          <cell r="U9228">
            <v>2879.5667857142862</v>
          </cell>
          <cell r="V9228">
            <v>2951.3226575342428</v>
          </cell>
        </row>
        <row r="9229">
          <cell r="B9229">
            <v>36862</v>
          </cell>
          <cell r="C9229">
            <v>1</v>
          </cell>
          <cell r="D9229">
            <v>1</v>
          </cell>
          <cell r="Q9229">
            <v>2017</v>
          </cell>
          <cell r="R9229" t="str">
            <v>20172</v>
          </cell>
          <cell r="S9229">
            <v>42791</v>
          </cell>
          <cell r="T9229">
            <v>2886.52</v>
          </cell>
          <cell r="U9229">
            <v>2879.5667857142862</v>
          </cell>
          <cell r="V9229">
            <v>2951.3226575342428</v>
          </cell>
        </row>
        <row r="9230">
          <cell r="B9230">
            <v>36863</v>
          </cell>
          <cell r="C9230">
            <v>1</v>
          </cell>
          <cell r="D9230">
            <v>1</v>
          </cell>
          <cell r="Q9230">
            <v>2017</v>
          </cell>
          <cell r="R9230" t="str">
            <v>20172</v>
          </cell>
          <cell r="S9230">
            <v>42792</v>
          </cell>
          <cell r="T9230">
            <v>2886.52</v>
          </cell>
          <cell r="U9230">
            <v>2879.5667857142862</v>
          </cell>
          <cell r="V9230">
            <v>2951.3226575342428</v>
          </cell>
        </row>
        <row r="9231">
          <cell r="B9231">
            <v>36864</v>
          </cell>
          <cell r="C9231">
            <v>1</v>
          </cell>
          <cell r="D9231">
            <v>1</v>
          </cell>
          <cell r="Q9231">
            <v>2017</v>
          </cell>
          <cell r="R9231" t="str">
            <v>20172</v>
          </cell>
          <cell r="S9231">
            <v>42793</v>
          </cell>
          <cell r="T9231">
            <v>2886.52</v>
          </cell>
          <cell r="U9231">
            <v>2879.5667857142862</v>
          </cell>
          <cell r="V9231">
            <v>2951.3226575342428</v>
          </cell>
        </row>
        <row r="9232">
          <cell r="B9232">
            <v>36865</v>
          </cell>
          <cell r="C9232">
            <v>1</v>
          </cell>
          <cell r="D9232">
            <v>1</v>
          </cell>
          <cell r="Q9232">
            <v>2017</v>
          </cell>
          <cell r="R9232" t="str">
            <v>20172</v>
          </cell>
          <cell r="S9232">
            <v>42794</v>
          </cell>
          <cell r="T9232">
            <v>2896.27</v>
          </cell>
          <cell r="U9232">
            <v>2879.5667857142862</v>
          </cell>
          <cell r="V9232">
            <v>2951.3226575342428</v>
          </cell>
        </row>
        <row r="9233">
          <cell r="B9233">
            <v>36866</v>
          </cell>
          <cell r="C9233">
            <v>1</v>
          </cell>
          <cell r="D9233">
            <v>1</v>
          </cell>
          <cell r="Q9233">
            <v>2017</v>
          </cell>
          <cell r="R9233" t="str">
            <v>20173</v>
          </cell>
          <cell r="S9233">
            <v>42795</v>
          </cell>
          <cell r="T9233">
            <v>2919.17</v>
          </cell>
          <cell r="U9233">
            <v>2942.2861290322589</v>
          </cell>
          <cell r="V9233">
            <v>2951.3226575342428</v>
          </cell>
        </row>
        <row r="9234">
          <cell r="B9234">
            <v>36867</v>
          </cell>
          <cell r="C9234">
            <v>1</v>
          </cell>
          <cell r="D9234">
            <v>1</v>
          </cell>
          <cell r="Q9234">
            <v>2017</v>
          </cell>
          <cell r="R9234" t="str">
            <v>20173</v>
          </cell>
          <cell r="S9234">
            <v>42796</v>
          </cell>
          <cell r="T9234">
            <v>2935.75</v>
          </cell>
          <cell r="U9234">
            <v>2942.2861290322589</v>
          </cell>
          <cell r="V9234">
            <v>2951.3226575342428</v>
          </cell>
        </row>
        <row r="9235">
          <cell r="B9235">
            <v>36868</v>
          </cell>
          <cell r="C9235">
            <v>1</v>
          </cell>
          <cell r="D9235">
            <v>1</v>
          </cell>
          <cell r="Q9235">
            <v>2017</v>
          </cell>
          <cell r="R9235" t="str">
            <v>20173</v>
          </cell>
          <cell r="S9235">
            <v>42797</v>
          </cell>
          <cell r="T9235">
            <v>2960.91</v>
          </cell>
          <cell r="U9235">
            <v>2942.2861290322589</v>
          </cell>
          <cell r="V9235">
            <v>2951.3226575342428</v>
          </cell>
        </row>
        <row r="9236">
          <cell r="B9236">
            <v>36869</v>
          </cell>
          <cell r="C9236">
            <v>1</v>
          </cell>
          <cell r="D9236">
            <v>1</v>
          </cell>
          <cell r="Q9236">
            <v>2017</v>
          </cell>
          <cell r="R9236" t="str">
            <v>20173</v>
          </cell>
          <cell r="S9236">
            <v>42798</v>
          </cell>
          <cell r="T9236">
            <v>2977.43</v>
          </cell>
          <cell r="U9236">
            <v>2942.2861290322589</v>
          </cell>
          <cell r="V9236">
            <v>2951.3226575342428</v>
          </cell>
        </row>
        <row r="9237">
          <cell r="B9237">
            <v>36870</v>
          </cell>
          <cell r="C9237">
            <v>1</v>
          </cell>
          <cell r="D9237">
            <v>1</v>
          </cell>
          <cell r="Q9237">
            <v>2017</v>
          </cell>
          <cell r="R9237" t="str">
            <v>20173</v>
          </cell>
          <cell r="S9237">
            <v>42799</v>
          </cell>
          <cell r="T9237">
            <v>2977.43</v>
          </cell>
          <cell r="U9237">
            <v>2942.2861290322589</v>
          </cell>
          <cell r="V9237">
            <v>2951.3226575342428</v>
          </cell>
        </row>
        <row r="9238">
          <cell r="B9238">
            <v>36871</v>
          </cell>
          <cell r="C9238">
            <v>1</v>
          </cell>
          <cell r="D9238">
            <v>1</v>
          </cell>
          <cell r="Q9238">
            <v>2017</v>
          </cell>
          <cell r="R9238" t="str">
            <v>20173</v>
          </cell>
          <cell r="S9238">
            <v>42800</v>
          </cell>
          <cell r="T9238">
            <v>2977.43</v>
          </cell>
          <cell r="U9238">
            <v>2942.2861290322589</v>
          </cell>
          <cell r="V9238">
            <v>2951.3226575342428</v>
          </cell>
        </row>
        <row r="9239">
          <cell r="B9239">
            <v>36872</v>
          </cell>
          <cell r="C9239">
            <v>1</v>
          </cell>
          <cell r="D9239">
            <v>1</v>
          </cell>
          <cell r="Q9239">
            <v>2017</v>
          </cell>
          <cell r="R9239" t="str">
            <v>20173</v>
          </cell>
          <cell r="S9239">
            <v>42801</v>
          </cell>
          <cell r="T9239">
            <v>2966.67</v>
          </cell>
          <cell r="U9239">
            <v>2942.2861290322589</v>
          </cell>
          <cell r="V9239">
            <v>2951.3226575342428</v>
          </cell>
        </row>
        <row r="9240">
          <cell r="B9240">
            <v>36873</v>
          </cell>
          <cell r="C9240">
            <v>1</v>
          </cell>
          <cell r="D9240">
            <v>1</v>
          </cell>
          <cell r="Q9240">
            <v>2017</v>
          </cell>
          <cell r="R9240" t="str">
            <v>20173</v>
          </cell>
          <cell r="S9240">
            <v>42802</v>
          </cell>
          <cell r="T9240">
            <v>2972.44</v>
          </cell>
          <cell r="U9240">
            <v>2942.2861290322589</v>
          </cell>
          <cell r="V9240">
            <v>2951.3226575342428</v>
          </cell>
        </row>
        <row r="9241">
          <cell r="B9241">
            <v>36874</v>
          </cell>
          <cell r="C9241">
            <v>1</v>
          </cell>
          <cell r="D9241">
            <v>1</v>
          </cell>
          <cell r="Q9241">
            <v>2017</v>
          </cell>
          <cell r="R9241" t="str">
            <v>20173</v>
          </cell>
          <cell r="S9241">
            <v>42803</v>
          </cell>
          <cell r="T9241">
            <v>2987.88</v>
          </cell>
          <cell r="U9241">
            <v>2942.2861290322589</v>
          </cell>
          <cell r="V9241">
            <v>2951.3226575342428</v>
          </cell>
        </row>
        <row r="9242">
          <cell r="B9242">
            <v>36875</v>
          </cell>
          <cell r="C9242">
            <v>1</v>
          </cell>
          <cell r="D9242">
            <v>1</v>
          </cell>
          <cell r="Q9242">
            <v>2017</v>
          </cell>
          <cell r="R9242" t="str">
            <v>20173</v>
          </cell>
          <cell r="S9242">
            <v>42804</v>
          </cell>
          <cell r="T9242">
            <v>3004.43</v>
          </cell>
          <cell r="U9242">
            <v>2942.2861290322589</v>
          </cell>
          <cell r="V9242">
            <v>2951.3226575342428</v>
          </cell>
        </row>
        <row r="9243">
          <cell r="B9243">
            <v>36876</v>
          </cell>
          <cell r="C9243">
            <v>1</v>
          </cell>
          <cell r="D9243">
            <v>1</v>
          </cell>
          <cell r="Q9243">
            <v>2017</v>
          </cell>
          <cell r="R9243" t="str">
            <v>20173</v>
          </cell>
          <cell r="S9243">
            <v>42805</v>
          </cell>
          <cell r="T9243">
            <v>2980.83</v>
          </cell>
          <cell r="U9243">
            <v>2942.2861290322589</v>
          </cell>
          <cell r="V9243">
            <v>2951.3226575342428</v>
          </cell>
        </row>
        <row r="9244">
          <cell r="B9244">
            <v>36877</v>
          </cell>
          <cell r="C9244">
            <v>1</v>
          </cell>
          <cell r="D9244">
            <v>1</v>
          </cell>
          <cell r="Q9244">
            <v>2017</v>
          </cell>
          <cell r="R9244" t="str">
            <v>20173</v>
          </cell>
          <cell r="S9244">
            <v>42806</v>
          </cell>
          <cell r="T9244">
            <v>2980.83</v>
          </cell>
          <cell r="U9244">
            <v>2942.2861290322589</v>
          </cell>
          <cell r="V9244">
            <v>2951.3226575342428</v>
          </cell>
        </row>
        <row r="9245">
          <cell r="B9245">
            <v>36878</v>
          </cell>
          <cell r="C9245">
            <v>1</v>
          </cell>
          <cell r="D9245">
            <v>1</v>
          </cell>
          <cell r="Q9245">
            <v>2017</v>
          </cell>
          <cell r="R9245" t="str">
            <v>20173</v>
          </cell>
          <cell r="S9245">
            <v>42807</v>
          </cell>
          <cell r="T9245">
            <v>2980.83</v>
          </cell>
          <cell r="U9245">
            <v>2942.2861290322589</v>
          </cell>
          <cell r="V9245">
            <v>2951.3226575342428</v>
          </cell>
        </row>
        <row r="9246">
          <cell r="B9246">
            <v>36879</v>
          </cell>
          <cell r="C9246">
            <v>1</v>
          </cell>
          <cell r="D9246">
            <v>1</v>
          </cell>
          <cell r="Q9246">
            <v>2017</v>
          </cell>
          <cell r="R9246" t="str">
            <v>20173</v>
          </cell>
          <cell r="S9246">
            <v>42808</v>
          </cell>
          <cell r="T9246">
            <v>2987.93</v>
          </cell>
          <cell r="U9246">
            <v>2942.2861290322589</v>
          </cell>
          <cell r="V9246">
            <v>2951.3226575342428</v>
          </cell>
        </row>
        <row r="9247">
          <cell r="B9247">
            <v>36880</v>
          </cell>
          <cell r="C9247">
            <v>1</v>
          </cell>
          <cell r="D9247">
            <v>1</v>
          </cell>
          <cell r="Q9247">
            <v>2017</v>
          </cell>
          <cell r="R9247" t="str">
            <v>20173</v>
          </cell>
          <cell r="S9247">
            <v>42809</v>
          </cell>
          <cell r="T9247">
            <v>2997.73</v>
          </cell>
          <cell r="U9247">
            <v>2942.2861290322589</v>
          </cell>
          <cell r="V9247">
            <v>2951.3226575342428</v>
          </cell>
        </row>
        <row r="9248">
          <cell r="B9248">
            <v>36881</v>
          </cell>
          <cell r="C9248">
            <v>1</v>
          </cell>
          <cell r="D9248">
            <v>1</v>
          </cell>
          <cell r="Q9248">
            <v>2017</v>
          </cell>
          <cell r="R9248" t="str">
            <v>20173</v>
          </cell>
          <cell r="S9248">
            <v>42810</v>
          </cell>
          <cell r="T9248">
            <v>2972.61</v>
          </cell>
          <cell r="U9248">
            <v>2942.2861290322589</v>
          </cell>
          <cell r="V9248">
            <v>2951.3226575342428</v>
          </cell>
        </row>
        <row r="9249">
          <cell r="B9249">
            <v>36882</v>
          </cell>
          <cell r="C9249">
            <v>1</v>
          </cell>
          <cell r="D9249">
            <v>1</v>
          </cell>
          <cell r="Q9249">
            <v>2017</v>
          </cell>
          <cell r="R9249" t="str">
            <v>20173</v>
          </cell>
          <cell r="S9249">
            <v>42811</v>
          </cell>
          <cell r="T9249">
            <v>2923.96</v>
          </cell>
          <cell r="U9249">
            <v>2942.2861290322589</v>
          </cell>
          <cell r="V9249">
            <v>2951.3226575342428</v>
          </cell>
        </row>
        <row r="9250">
          <cell r="B9250">
            <v>36883</v>
          </cell>
          <cell r="C9250">
            <v>1</v>
          </cell>
          <cell r="D9250">
            <v>1</v>
          </cell>
          <cell r="Q9250">
            <v>2017</v>
          </cell>
          <cell r="R9250" t="str">
            <v>20173</v>
          </cell>
          <cell r="S9250">
            <v>42812</v>
          </cell>
          <cell r="T9250">
            <v>2912.53</v>
          </cell>
          <cell r="U9250">
            <v>2942.2861290322589</v>
          </cell>
          <cell r="V9250">
            <v>2951.3226575342428</v>
          </cell>
        </row>
        <row r="9251">
          <cell r="B9251">
            <v>36884</v>
          </cell>
          <cell r="C9251">
            <v>1</v>
          </cell>
          <cell r="D9251">
            <v>1</v>
          </cell>
          <cell r="Q9251">
            <v>2017</v>
          </cell>
          <cell r="R9251" t="str">
            <v>20173</v>
          </cell>
          <cell r="S9251">
            <v>42813</v>
          </cell>
          <cell r="T9251">
            <v>2912.53</v>
          </cell>
          <cell r="U9251">
            <v>2942.2861290322589</v>
          </cell>
          <cell r="V9251">
            <v>2951.3226575342428</v>
          </cell>
        </row>
        <row r="9252">
          <cell r="B9252">
            <v>36885</v>
          </cell>
          <cell r="C9252">
            <v>1</v>
          </cell>
          <cell r="D9252">
            <v>1</v>
          </cell>
          <cell r="Q9252">
            <v>2017</v>
          </cell>
          <cell r="R9252" t="str">
            <v>20173</v>
          </cell>
          <cell r="S9252">
            <v>42814</v>
          </cell>
          <cell r="T9252">
            <v>2912.53</v>
          </cell>
          <cell r="U9252">
            <v>2942.2861290322589</v>
          </cell>
          <cell r="V9252">
            <v>2951.3226575342428</v>
          </cell>
        </row>
        <row r="9253">
          <cell r="B9253">
            <v>36886</v>
          </cell>
          <cell r="C9253">
            <v>1</v>
          </cell>
          <cell r="D9253">
            <v>1</v>
          </cell>
          <cell r="Q9253">
            <v>2017</v>
          </cell>
          <cell r="R9253" t="str">
            <v>20173</v>
          </cell>
          <cell r="S9253">
            <v>42815</v>
          </cell>
          <cell r="T9253">
            <v>2912.53</v>
          </cell>
          <cell r="U9253">
            <v>2942.2861290322589</v>
          </cell>
          <cell r="V9253">
            <v>2951.3226575342428</v>
          </cell>
        </row>
        <row r="9254">
          <cell r="B9254">
            <v>36887</v>
          </cell>
          <cell r="C9254">
            <v>1</v>
          </cell>
          <cell r="D9254">
            <v>1</v>
          </cell>
          <cell r="Q9254">
            <v>2017</v>
          </cell>
          <cell r="R9254" t="str">
            <v>20173</v>
          </cell>
          <cell r="S9254">
            <v>42816</v>
          </cell>
          <cell r="T9254">
            <v>2904.87</v>
          </cell>
          <cell r="U9254">
            <v>2942.2861290322589</v>
          </cell>
          <cell r="V9254">
            <v>2951.3226575342428</v>
          </cell>
        </row>
        <row r="9255">
          <cell r="B9255">
            <v>36888</v>
          </cell>
          <cell r="C9255">
            <v>1</v>
          </cell>
          <cell r="D9255">
            <v>1</v>
          </cell>
          <cell r="Q9255">
            <v>2017</v>
          </cell>
          <cell r="R9255" t="str">
            <v>20173</v>
          </cell>
          <cell r="S9255">
            <v>42817</v>
          </cell>
          <cell r="T9255">
            <v>2936.82</v>
          </cell>
          <cell r="U9255">
            <v>2942.2861290322589</v>
          </cell>
          <cell r="V9255">
            <v>2951.3226575342428</v>
          </cell>
        </row>
        <row r="9256">
          <cell r="B9256">
            <v>36889</v>
          </cell>
          <cell r="C9256">
            <v>1</v>
          </cell>
          <cell r="D9256">
            <v>1</v>
          </cell>
          <cell r="Q9256">
            <v>2017</v>
          </cell>
          <cell r="R9256" t="str">
            <v>20173</v>
          </cell>
          <cell r="S9256">
            <v>42818</v>
          </cell>
          <cell r="T9256">
            <v>2921.25</v>
          </cell>
          <cell r="U9256">
            <v>2942.2861290322589</v>
          </cell>
          <cell r="V9256">
            <v>2951.3226575342428</v>
          </cell>
        </row>
        <row r="9257">
          <cell r="B9257">
            <v>36890</v>
          </cell>
          <cell r="C9257">
            <v>1</v>
          </cell>
          <cell r="D9257">
            <v>1</v>
          </cell>
          <cell r="Q9257">
            <v>2017</v>
          </cell>
          <cell r="R9257" t="str">
            <v>20173</v>
          </cell>
          <cell r="S9257">
            <v>42819</v>
          </cell>
          <cell r="T9257">
            <v>2899.94</v>
          </cell>
          <cell r="U9257">
            <v>2942.2861290322589</v>
          </cell>
          <cell r="V9257">
            <v>2951.3226575342428</v>
          </cell>
        </row>
        <row r="9258">
          <cell r="B9258">
            <v>36891</v>
          </cell>
          <cell r="C9258">
            <v>1</v>
          </cell>
          <cell r="D9258">
            <v>1</v>
          </cell>
          <cell r="Q9258">
            <v>2017</v>
          </cell>
          <cell r="R9258" t="str">
            <v>20173</v>
          </cell>
          <cell r="S9258">
            <v>42820</v>
          </cell>
          <cell r="T9258">
            <v>2899.94</v>
          </cell>
          <cell r="U9258">
            <v>2942.2861290322589</v>
          </cell>
          <cell r="V9258">
            <v>2951.3226575342428</v>
          </cell>
        </row>
        <row r="9259">
          <cell r="B9259">
            <v>36892</v>
          </cell>
          <cell r="C9259">
            <v>1</v>
          </cell>
          <cell r="D9259">
            <v>1</v>
          </cell>
          <cell r="Q9259">
            <v>2017</v>
          </cell>
          <cell r="R9259" t="str">
            <v>20173</v>
          </cell>
          <cell r="S9259">
            <v>42821</v>
          </cell>
          <cell r="T9259">
            <v>2899.94</v>
          </cell>
          <cell r="U9259">
            <v>2942.2861290322589</v>
          </cell>
          <cell r="V9259">
            <v>2951.3226575342428</v>
          </cell>
        </row>
        <row r="9260">
          <cell r="B9260">
            <v>36893</v>
          </cell>
          <cell r="C9260">
            <v>1</v>
          </cell>
          <cell r="D9260">
            <v>1</v>
          </cell>
          <cell r="Q9260">
            <v>2017</v>
          </cell>
          <cell r="R9260" t="str">
            <v>20173</v>
          </cell>
          <cell r="S9260">
            <v>42822</v>
          </cell>
          <cell r="T9260">
            <v>2913.48</v>
          </cell>
          <cell r="U9260">
            <v>2942.2861290322589</v>
          </cell>
          <cell r="V9260">
            <v>2951.3226575342428</v>
          </cell>
        </row>
        <row r="9261">
          <cell r="B9261">
            <v>36894</v>
          </cell>
          <cell r="C9261">
            <v>1</v>
          </cell>
          <cell r="D9261">
            <v>1</v>
          </cell>
          <cell r="Q9261">
            <v>2017</v>
          </cell>
          <cell r="R9261" t="str">
            <v>20173</v>
          </cell>
          <cell r="S9261">
            <v>42823</v>
          </cell>
          <cell r="T9261">
            <v>2911.99</v>
          </cell>
          <cell r="U9261">
            <v>2942.2861290322589</v>
          </cell>
          <cell r="V9261">
            <v>2951.3226575342428</v>
          </cell>
        </row>
        <row r="9262">
          <cell r="B9262">
            <v>36895</v>
          </cell>
          <cell r="C9262">
            <v>1</v>
          </cell>
          <cell r="D9262">
            <v>1</v>
          </cell>
          <cell r="Q9262">
            <v>2017</v>
          </cell>
          <cell r="R9262" t="str">
            <v>20173</v>
          </cell>
          <cell r="S9262">
            <v>42824</v>
          </cell>
          <cell r="T9262">
            <v>2888.02</v>
          </cell>
          <cell r="U9262">
            <v>2942.2861290322589</v>
          </cell>
          <cell r="V9262">
            <v>2951.3226575342428</v>
          </cell>
        </row>
        <row r="9263">
          <cell r="B9263">
            <v>36896</v>
          </cell>
          <cell r="C9263">
            <v>1</v>
          </cell>
          <cell r="D9263">
            <v>1</v>
          </cell>
          <cell r="Q9263">
            <v>2017</v>
          </cell>
          <cell r="R9263" t="str">
            <v>20173</v>
          </cell>
          <cell r="S9263">
            <v>42825</v>
          </cell>
          <cell r="T9263">
            <v>2880.24</v>
          </cell>
          <cell r="U9263">
            <v>2942.2861290322589</v>
          </cell>
          <cell r="V9263">
            <v>2951.3226575342428</v>
          </cell>
        </row>
        <row r="9264">
          <cell r="B9264">
            <v>36897</v>
          </cell>
          <cell r="C9264">
            <v>1</v>
          </cell>
          <cell r="D9264">
            <v>1</v>
          </cell>
          <cell r="Q9264">
            <v>2017</v>
          </cell>
          <cell r="R9264" t="str">
            <v>20174</v>
          </cell>
          <cell r="S9264">
            <v>42826</v>
          </cell>
          <cell r="T9264">
            <v>2885.57</v>
          </cell>
          <cell r="U9264">
            <v>2877.8216666666681</v>
          </cell>
          <cell r="V9264">
            <v>2951.3226575342428</v>
          </cell>
        </row>
        <row r="9265">
          <cell r="B9265">
            <v>36898</v>
          </cell>
          <cell r="C9265">
            <v>1</v>
          </cell>
          <cell r="D9265">
            <v>1</v>
          </cell>
          <cell r="Q9265">
            <v>2017</v>
          </cell>
          <cell r="R9265" t="str">
            <v>20174</v>
          </cell>
          <cell r="S9265">
            <v>42827</v>
          </cell>
          <cell r="T9265">
            <v>2885.57</v>
          </cell>
          <cell r="U9265">
            <v>2877.8216666666681</v>
          </cell>
          <cell r="V9265">
            <v>2951.3226575342428</v>
          </cell>
        </row>
        <row r="9266">
          <cell r="B9266">
            <v>36899</v>
          </cell>
          <cell r="C9266">
            <v>1</v>
          </cell>
          <cell r="D9266">
            <v>1</v>
          </cell>
          <cell r="Q9266">
            <v>2017</v>
          </cell>
          <cell r="R9266" t="str">
            <v>20174</v>
          </cell>
          <cell r="S9266">
            <v>42828</v>
          </cell>
          <cell r="T9266">
            <v>2885.57</v>
          </cell>
          <cell r="U9266">
            <v>2877.8216666666681</v>
          </cell>
          <cell r="V9266">
            <v>2951.3226575342428</v>
          </cell>
        </row>
        <row r="9267">
          <cell r="B9267">
            <v>36900</v>
          </cell>
          <cell r="C9267">
            <v>1</v>
          </cell>
          <cell r="D9267">
            <v>1</v>
          </cell>
          <cell r="Q9267">
            <v>2017</v>
          </cell>
          <cell r="R9267" t="str">
            <v>20174</v>
          </cell>
          <cell r="S9267">
            <v>42829</v>
          </cell>
          <cell r="T9267">
            <v>2866.87</v>
          </cell>
          <cell r="U9267">
            <v>2877.8216666666681</v>
          </cell>
          <cell r="V9267">
            <v>2951.3226575342428</v>
          </cell>
        </row>
        <row r="9268">
          <cell r="B9268">
            <v>36901</v>
          </cell>
          <cell r="C9268">
            <v>1</v>
          </cell>
          <cell r="D9268">
            <v>1</v>
          </cell>
          <cell r="Q9268">
            <v>2017</v>
          </cell>
          <cell r="R9268" t="str">
            <v>20174</v>
          </cell>
          <cell r="S9268">
            <v>42830</v>
          </cell>
          <cell r="T9268">
            <v>2869.32</v>
          </cell>
          <cell r="U9268">
            <v>2877.8216666666681</v>
          </cell>
          <cell r="V9268">
            <v>2951.3226575342428</v>
          </cell>
        </row>
        <row r="9269">
          <cell r="B9269">
            <v>36902</v>
          </cell>
          <cell r="C9269">
            <v>1</v>
          </cell>
          <cell r="D9269">
            <v>1</v>
          </cell>
          <cell r="Q9269">
            <v>2017</v>
          </cell>
          <cell r="R9269" t="str">
            <v>20174</v>
          </cell>
          <cell r="S9269">
            <v>42831</v>
          </cell>
          <cell r="T9269">
            <v>2857.65</v>
          </cell>
          <cell r="U9269">
            <v>2877.8216666666681</v>
          </cell>
          <cell r="V9269">
            <v>2951.3226575342428</v>
          </cell>
        </row>
        <row r="9270">
          <cell r="B9270">
            <v>36903</v>
          </cell>
          <cell r="C9270">
            <v>1</v>
          </cell>
          <cell r="D9270">
            <v>1</v>
          </cell>
          <cell r="Q9270">
            <v>2017</v>
          </cell>
          <cell r="R9270" t="str">
            <v>20174</v>
          </cell>
          <cell r="S9270">
            <v>42832</v>
          </cell>
          <cell r="T9270">
            <v>2853.1</v>
          </cell>
          <cell r="U9270">
            <v>2877.8216666666681</v>
          </cell>
          <cell r="V9270">
            <v>2951.3226575342428</v>
          </cell>
        </row>
        <row r="9271">
          <cell r="B9271">
            <v>36904</v>
          </cell>
          <cell r="C9271">
            <v>1</v>
          </cell>
          <cell r="D9271">
            <v>1</v>
          </cell>
          <cell r="Q9271">
            <v>2017</v>
          </cell>
          <cell r="R9271" t="str">
            <v>20174</v>
          </cell>
          <cell r="S9271">
            <v>42833</v>
          </cell>
          <cell r="T9271">
            <v>2858</v>
          </cell>
          <cell r="U9271">
            <v>2877.8216666666681</v>
          </cell>
          <cell r="V9271">
            <v>2951.3226575342428</v>
          </cell>
        </row>
        <row r="9272">
          <cell r="B9272">
            <v>36905</v>
          </cell>
          <cell r="C9272">
            <v>1</v>
          </cell>
          <cell r="D9272">
            <v>1</v>
          </cell>
          <cell r="Q9272">
            <v>2017</v>
          </cell>
          <cell r="R9272" t="str">
            <v>20174</v>
          </cell>
          <cell r="S9272">
            <v>42834</v>
          </cell>
          <cell r="T9272">
            <v>2858</v>
          </cell>
          <cell r="U9272">
            <v>2877.8216666666681</v>
          </cell>
          <cell r="V9272">
            <v>2951.3226575342428</v>
          </cell>
        </row>
        <row r="9273">
          <cell r="B9273">
            <v>36906</v>
          </cell>
          <cell r="C9273">
            <v>1</v>
          </cell>
          <cell r="D9273">
            <v>1</v>
          </cell>
          <cell r="Q9273">
            <v>2017</v>
          </cell>
          <cell r="R9273" t="str">
            <v>20174</v>
          </cell>
          <cell r="S9273">
            <v>42835</v>
          </cell>
          <cell r="T9273">
            <v>2858</v>
          </cell>
          <cell r="U9273">
            <v>2877.8216666666681</v>
          </cell>
          <cell r="V9273">
            <v>2951.3226575342428</v>
          </cell>
        </row>
        <row r="9274">
          <cell r="B9274">
            <v>36907</v>
          </cell>
          <cell r="C9274">
            <v>1</v>
          </cell>
          <cell r="D9274">
            <v>1</v>
          </cell>
          <cell r="Q9274">
            <v>2017</v>
          </cell>
          <cell r="R9274" t="str">
            <v>20174</v>
          </cell>
          <cell r="S9274">
            <v>42836</v>
          </cell>
          <cell r="T9274">
            <v>2867.13</v>
          </cell>
          <cell r="U9274">
            <v>2877.8216666666681</v>
          </cell>
          <cell r="V9274">
            <v>2951.3226575342428</v>
          </cell>
        </row>
        <row r="9275">
          <cell r="B9275">
            <v>36908</v>
          </cell>
          <cell r="C9275">
            <v>1</v>
          </cell>
          <cell r="D9275">
            <v>1</v>
          </cell>
          <cell r="Q9275">
            <v>2017</v>
          </cell>
          <cell r="R9275" t="str">
            <v>20174</v>
          </cell>
          <cell r="S9275">
            <v>42837</v>
          </cell>
          <cell r="T9275">
            <v>2868.6</v>
          </cell>
          <cell r="U9275">
            <v>2877.8216666666681</v>
          </cell>
          <cell r="V9275">
            <v>2951.3226575342428</v>
          </cell>
        </row>
        <row r="9276">
          <cell r="B9276">
            <v>36909</v>
          </cell>
          <cell r="C9276">
            <v>1</v>
          </cell>
          <cell r="D9276">
            <v>1</v>
          </cell>
          <cell r="Q9276">
            <v>2017</v>
          </cell>
          <cell r="R9276" t="str">
            <v>20174</v>
          </cell>
          <cell r="S9276">
            <v>42838</v>
          </cell>
          <cell r="T9276">
            <v>2872.55</v>
          </cell>
          <cell r="U9276">
            <v>2877.8216666666681</v>
          </cell>
          <cell r="V9276">
            <v>2951.3226575342428</v>
          </cell>
        </row>
        <row r="9277">
          <cell r="B9277">
            <v>36910</v>
          </cell>
          <cell r="C9277">
            <v>1</v>
          </cell>
          <cell r="D9277">
            <v>1</v>
          </cell>
          <cell r="Q9277">
            <v>2017</v>
          </cell>
          <cell r="R9277" t="str">
            <v>20174</v>
          </cell>
          <cell r="S9277">
            <v>42839</v>
          </cell>
          <cell r="T9277">
            <v>2872.55</v>
          </cell>
          <cell r="U9277">
            <v>2877.8216666666681</v>
          </cell>
          <cell r="V9277">
            <v>2951.3226575342428</v>
          </cell>
        </row>
        <row r="9278">
          <cell r="B9278">
            <v>36911</v>
          </cell>
          <cell r="C9278">
            <v>1</v>
          </cell>
          <cell r="D9278">
            <v>1</v>
          </cell>
          <cell r="Q9278">
            <v>2017</v>
          </cell>
          <cell r="R9278" t="str">
            <v>20174</v>
          </cell>
          <cell r="S9278">
            <v>42840</v>
          </cell>
          <cell r="T9278">
            <v>2872.55</v>
          </cell>
          <cell r="U9278">
            <v>2877.8216666666681</v>
          </cell>
          <cell r="V9278">
            <v>2951.3226575342428</v>
          </cell>
        </row>
        <row r="9279">
          <cell r="B9279">
            <v>36912</v>
          </cell>
          <cell r="C9279">
            <v>1</v>
          </cell>
          <cell r="D9279">
            <v>1</v>
          </cell>
          <cell r="Q9279">
            <v>2017</v>
          </cell>
          <cell r="R9279" t="str">
            <v>20174</v>
          </cell>
          <cell r="S9279">
            <v>42841</v>
          </cell>
          <cell r="T9279">
            <v>2872.55</v>
          </cell>
          <cell r="U9279">
            <v>2877.8216666666681</v>
          </cell>
          <cell r="V9279">
            <v>2951.3226575342428</v>
          </cell>
        </row>
        <row r="9280">
          <cell r="B9280">
            <v>36913</v>
          </cell>
          <cell r="C9280">
            <v>1</v>
          </cell>
          <cell r="D9280">
            <v>1</v>
          </cell>
          <cell r="Q9280">
            <v>2017</v>
          </cell>
          <cell r="R9280" t="str">
            <v>20174</v>
          </cell>
          <cell r="S9280">
            <v>42842</v>
          </cell>
          <cell r="T9280">
            <v>2872.55</v>
          </cell>
          <cell r="U9280">
            <v>2877.8216666666681</v>
          </cell>
          <cell r="V9280">
            <v>2951.3226575342428</v>
          </cell>
        </row>
        <row r="9281">
          <cell r="B9281">
            <v>36914</v>
          </cell>
          <cell r="C9281">
            <v>1</v>
          </cell>
          <cell r="D9281">
            <v>1</v>
          </cell>
          <cell r="Q9281">
            <v>2017</v>
          </cell>
          <cell r="R9281" t="str">
            <v>20174</v>
          </cell>
          <cell r="S9281">
            <v>42843</v>
          </cell>
          <cell r="T9281">
            <v>2854.89</v>
          </cell>
          <cell r="U9281">
            <v>2877.8216666666681</v>
          </cell>
          <cell r="V9281">
            <v>2951.3226575342428</v>
          </cell>
        </row>
        <row r="9282">
          <cell r="B9282">
            <v>36915</v>
          </cell>
          <cell r="C9282">
            <v>1</v>
          </cell>
          <cell r="D9282">
            <v>1</v>
          </cell>
          <cell r="Q9282">
            <v>2017</v>
          </cell>
          <cell r="R9282" t="str">
            <v>20174</v>
          </cell>
          <cell r="S9282">
            <v>42844</v>
          </cell>
          <cell r="T9282">
            <v>2837.9</v>
          </cell>
          <cell r="U9282">
            <v>2877.8216666666681</v>
          </cell>
          <cell r="V9282">
            <v>2951.3226575342428</v>
          </cell>
        </row>
        <row r="9283">
          <cell r="B9283">
            <v>36916</v>
          </cell>
          <cell r="C9283">
            <v>1</v>
          </cell>
          <cell r="D9283">
            <v>1</v>
          </cell>
          <cell r="Q9283">
            <v>2017</v>
          </cell>
          <cell r="R9283" t="str">
            <v>20174</v>
          </cell>
          <cell r="S9283">
            <v>42845</v>
          </cell>
          <cell r="T9283">
            <v>2856.48</v>
          </cell>
          <cell r="U9283">
            <v>2877.8216666666681</v>
          </cell>
          <cell r="V9283">
            <v>2951.3226575342428</v>
          </cell>
        </row>
        <row r="9284">
          <cell r="B9284">
            <v>36917</v>
          </cell>
          <cell r="C9284">
            <v>1</v>
          </cell>
          <cell r="D9284">
            <v>1</v>
          </cell>
          <cell r="Q9284">
            <v>2017</v>
          </cell>
          <cell r="R9284" t="str">
            <v>20174</v>
          </cell>
          <cell r="S9284">
            <v>42846</v>
          </cell>
          <cell r="T9284">
            <v>2863.39</v>
          </cell>
          <cell r="U9284">
            <v>2877.8216666666681</v>
          </cell>
          <cell r="V9284">
            <v>2951.3226575342428</v>
          </cell>
        </row>
        <row r="9285">
          <cell r="B9285">
            <v>36918</v>
          </cell>
          <cell r="C9285">
            <v>1</v>
          </cell>
          <cell r="D9285">
            <v>1</v>
          </cell>
          <cell r="Q9285">
            <v>2017</v>
          </cell>
          <cell r="R9285" t="str">
            <v>20174</v>
          </cell>
          <cell r="S9285">
            <v>42847</v>
          </cell>
          <cell r="T9285">
            <v>2868.89</v>
          </cell>
          <cell r="U9285">
            <v>2877.8216666666681</v>
          </cell>
          <cell r="V9285">
            <v>2951.3226575342428</v>
          </cell>
        </row>
        <row r="9286">
          <cell r="B9286">
            <v>36919</v>
          </cell>
          <cell r="C9286">
            <v>1</v>
          </cell>
          <cell r="D9286">
            <v>1</v>
          </cell>
          <cell r="Q9286">
            <v>2017</v>
          </cell>
          <cell r="R9286" t="str">
            <v>20174</v>
          </cell>
          <cell r="S9286">
            <v>42848</v>
          </cell>
          <cell r="T9286">
            <v>2868.89</v>
          </cell>
          <cell r="U9286">
            <v>2877.8216666666681</v>
          </cell>
          <cell r="V9286">
            <v>2951.3226575342428</v>
          </cell>
        </row>
        <row r="9287">
          <cell r="B9287">
            <v>36920</v>
          </cell>
          <cell r="C9287">
            <v>1</v>
          </cell>
          <cell r="D9287">
            <v>1</v>
          </cell>
          <cell r="Q9287">
            <v>2017</v>
          </cell>
          <cell r="R9287" t="str">
            <v>20174</v>
          </cell>
          <cell r="S9287">
            <v>42849</v>
          </cell>
          <cell r="T9287">
            <v>2868.89</v>
          </cell>
          <cell r="U9287">
            <v>2877.8216666666681</v>
          </cell>
          <cell r="V9287">
            <v>2951.3226575342428</v>
          </cell>
        </row>
        <row r="9288">
          <cell r="B9288">
            <v>36921</v>
          </cell>
          <cell r="C9288">
            <v>1</v>
          </cell>
          <cell r="D9288">
            <v>1</v>
          </cell>
          <cell r="Q9288">
            <v>2017</v>
          </cell>
          <cell r="R9288" t="str">
            <v>20174</v>
          </cell>
          <cell r="S9288">
            <v>42850</v>
          </cell>
          <cell r="T9288">
            <v>2871.98</v>
          </cell>
          <cell r="U9288">
            <v>2877.8216666666681</v>
          </cell>
          <cell r="V9288">
            <v>2951.3226575342428</v>
          </cell>
        </row>
        <row r="9289">
          <cell r="B9289">
            <v>36922</v>
          </cell>
          <cell r="C9289">
            <v>1</v>
          </cell>
          <cell r="D9289">
            <v>1</v>
          </cell>
          <cell r="Q9289">
            <v>2017</v>
          </cell>
          <cell r="R9289" t="str">
            <v>20174</v>
          </cell>
          <cell r="S9289">
            <v>42851</v>
          </cell>
          <cell r="T9289">
            <v>2899.13</v>
          </cell>
          <cell r="U9289">
            <v>2877.8216666666681</v>
          </cell>
          <cell r="V9289">
            <v>2951.3226575342428</v>
          </cell>
        </row>
        <row r="9290">
          <cell r="B9290">
            <v>36923</v>
          </cell>
          <cell r="C9290">
            <v>1</v>
          </cell>
          <cell r="D9290">
            <v>1</v>
          </cell>
          <cell r="Q9290">
            <v>2017</v>
          </cell>
          <cell r="R9290" t="str">
            <v>20174</v>
          </cell>
          <cell r="S9290">
            <v>42852</v>
          </cell>
          <cell r="T9290">
            <v>2928.07</v>
          </cell>
          <cell r="U9290">
            <v>2877.8216666666681</v>
          </cell>
          <cell r="V9290">
            <v>2951.3226575342428</v>
          </cell>
        </row>
        <row r="9291">
          <cell r="B9291">
            <v>36924</v>
          </cell>
          <cell r="C9291">
            <v>1</v>
          </cell>
          <cell r="D9291">
            <v>1</v>
          </cell>
          <cell r="Q9291">
            <v>2017</v>
          </cell>
          <cell r="R9291" t="str">
            <v>20174</v>
          </cell>
          <cell r="S9291">
            <v>42853</v>
          </cell>
          <cell r="T9291">
            <v>2944.31</v>
          </cell>
          <cell r="U9291">
            <v>2877.8216666666681</v>
          </cell>
          <cell r="V9291">
            <v>2951.3226575342428</v>
          </cell>
        </row>
        <row r="9292">
          <cell r="B9292">
            <v>36925</v>
          </cell>
          <cell r="C9292">
            <v>1</v>
          </cell>
          <cell r="D9292">
            <v>1</v>
          </cell>
          <cell r="Q9292">
            <v>2017</v>
          </cell>
          <cell r="R9292" t="str">
            <v>20174</v>
          </cell>
          <cell r="S9292">
            <v>42854</v>
          </cell>
          <cell r="T9292">
            <v>2947.85</v>
          </cell>
          <cell r="U9292">
            <v>2877.8216666666681</v>
          </cell>
          <cell r="V9292">
            <v>2951.3226575342428</v>
          </cell>
        </row>
        <row r="9293">
          <cell r="B9293">
            <v>36926</v>
          </cell>
          <cell r="C9293">
            <v>1</v>
          </cell>
          <cell r="D9293">
            <v>1</v>
          </cell>
          <cell r="Q9293">
            <v>2017</v>
          </cell>
          <cell r="R9293" t="str">
            <v>20174</v>
          </cell>
          <cell r="S9293">
            <v>42855</v>
          </cell>
          <cell r="T9293">
            <v>2947.85</v>
          </cell>
          <cell r="U9293">
            <v>2877.8216666666681</v>
          </cell>
          <cell r="V9293">
            <v>2951.3226575342428</v>
          </cell>
        </row>
        <row r="9294">
          <cell r="B9294">
            <v>36927</v>
          </cell>
          <cell r="C9294">
            <v>1</v>
          </cell>
          <cell r="D9294">
            <v>1</v>
          </cell>
          <cell r="Q9294">
            <v>2017</v>
          </cell>
          <cell r="R9294" t="str">
            <v>20175</v>
          </cell>
          <cell r="S9294">
            <v>42856</v>
          </cell>
          <cell r="T9294">
            <v>2947.85</v>
          </cell>
          <cell r="U9294">
            <v>2923.6129032258059</v>
          </cell>
          <cell r="V9294">
            <v>2951.3226575342428</v>
          </cell>
        </row>
        <row r="9295">
          <cell r="B9295">
            <v>36928</v>
          </cell>
          <cell r="C9295">
            <v>1</v>
          </cell>
          <cell r="D9295">
            <v>1</v>
          </cell>
          <cell r="Q9295">
            <v>2017</v>
          </cell>
          <cell r="R9295" t="str">
            <v>20175</v>
          </cell>
          <cell r="S9295">
            <v>42857</v>
          </cell>
          <cell r="T9295">
            <v>2947.85</v>
          </cell>
          <cell r="U9295">
            <v>2923.6129032258059</v>
          </cell>
          <cell r="V9295">
            <v>2951.3226575342428</v>
          </cell>
        </row>
        <row r="9296">
          <cell r="B9296">
            <v>36929</v>
          </cell>
          <cell r="C9296">
            <v>1</v>
          </cell>
          <cell r="D9296">
            <v>1</v>
          </cell>
          <cell r="Q9296">
            <v>2017</v>
          </cell>
          <cell r="R9296" t="str">
            <v>20175</v>
          </cell>
          <cell r="S9296">
            <v>42858</v>
          </cell>
          <cell r="T9296">
            <v>2945.53</v>
          </cell>
          <cell r="U9296">
            <v>2923.6129032258059</v>
          </cell>
          <cell r="V9296">
            <v>2951.3226575342428</v>
          </cell>
        </row>
        <row r="9297">
          <cell r="B9297">
            <v>36930</v>
          </cell>
          <cell r="C9297">
            <v>1</v>
          </cell>
          <cell r="D9297">
            <v>1</v>
          </cell>
          <cell r="Q9297">
            <v>2017</v>
          </cell>
          <cell r="R9297" t="str">
            <v>20175</v>
          </cell>
          <cell r="S9297">
            <v>42859</v>
          </cell>
          <cell r="T9297">
            <v>2930.17</v>
          </cell>
          <cell r="U9297">
            <v>2923.6129032258059</v>
          </cell>
          <cell r="V9297">
            <v>2951.3226575342428</v>
          </cell>
        </row>
        <row r="9298">
          <cell r="B9298">
            <v>36931</v>
          </cell>
          <cell r="C9298">
            <v>1</v>
          </cell>
          <cell r="D9298">
            <v>1</v>
          </cell>
          <cell r="Q9298">
            <v>2017</v>
          </cell>
          <cell r="R9298" t="str">
            <v>20175</v>
          </cell>
          <cell r="S9298">
            <v>42860</v>
          </cell>
          <cell r="T9298">
            <v>2967.44</v>
          </cell>
          <cell r="U9298">
            <v>2923.6129032258059</v>
          </cell>
          <cell r="V9298">
            <v>2951.3226575342428</v>
          </cell>
        </row>
        <row r="9299">
          <cell r="B9299">
            <v>36932</v>
          </cell>
          <cell r="C9299">
            <v>1</v>
          </cell>
          <cell r="D9299">
            <v>1</v>
          </cell>
          <cell r="Q9299">
            <v>2017</v>
          </cell>
          <cell r="R9299" t="str">
            <v>20175</v>
          </cell>
          <cell r="S9299">
            <v>42861</v>
          </cell>
          <cell r="T9299">
            <v>2961.78</v>
          </cell>
          <cell r="U9299">
            <v>2923.6129032258059</v>
          </cell>
          <cell r="V9299">
            <v>2951.3226575342428</v>
          </cell>
        </row>
        <row r="9300">
          <cell r="B9300">
            <v>36933</v>
          </cell>
          <cell r="C9300">
            <v>1</v>
          </cell>
          <cell r="D9300">
            <v>1</v>
          </cell>
          <cell r="Q9300">
            <v>2017</v>
          </cell>
          <cell r="R9300" t="str">
            <v>20175</v>
          </cell>
          <cell r="S9300">
            <v>42862</v>
          </cell>
          <cell r="T9300">
            <v>2961.78</v>
          </cell>
          <cell r="U9300">
            <v>2923.6129032258059</v>
          </cell>
          <cell r="V9300">
            <v>2951.3226575342428</v>
          </cell>
        </row>
        <row r="9301">
          <cell r="B9301">
            <v>36934</v>
          </cell>
          <cell r="C9301">
            <v>1</v>
          </cell>
          <cell r="D9301">
            <v>1</v>
          </cell>
          <cell r="Q9301">
            <v>2017</v>
          </cell>
          <cell r="R9301" t="str">
            <v>20175</v>
          </cell>
          <cell r="S9301">
            <v>42863</v>
          </cell>
          <cell r="T9301">
            <v>2961.78</v>
          </cell>
          <cell r="U9301">
            <v>2923.6129032258059</v>
          </cell>
          <cell r="V9301">
            <v>2951.3226575342428</v>
          </cell>
        </row>
        <row r="9302">
          <cell r="B9302">
            <v>36935</v>
          </cell>
          <cell r="C9302">
            <v>1</v>
          </cell>
          <cell r="D9302">
            <v>1</v>
          </cell>
          <cell r="Q9302">
            <v>2017</v>
          </cell>
          <cell r="R9302" t="str">
            <v>20175</v>
          </cell>
          <cell r="S9302">
            <v>42864</v>
          </cell>
          <cell r="T9302">
            <v>2959.26</v>
          </cell>
          <cell r="U9302">
            <v>2923.6129032258059</v>
          </cell>
          <cell r="V9302">
            <v>2951.3226575342428</v>
          </cell>
        </row>
        <row r="9303">
          <cell r="B9303">
            <v>36936</v>
          </cell>
          <cell r="C9303">
            <v>1</v>
          </cell>
          <cell r="D9303">
            <v>1</v>
          </cell>
          <cell r="Q9303">
            <v>2017</v>
          </cell>
          <cell r="R9303" t="str">
            <v>20175</v>
          </cell>
          <cell r="S9303">
            <v>42865</v>
          </cell>
          <cell r="T9303">
            <v>2967.24</v>
          </cell>
          <cell r="U9303">
            <v>2923.6129032258059</v>
          </cell>
          <cell r="V9303">
            <v>2951.3226575342428</v>
          </cell>
        </row>
        <row r="9304">
          <cell r="B9304">
            <v>36937</v>
          </cell>
          <cell r="C9304">
            <v>1</v>
          </cell>
          <cell r="D9304">
            <v>1</v>
          </cell>
          <cell r="Q9304">
            <v>2017</v>
          </cell>
          <cell r="R9304" t="str">
            <v>20175</v>
          </cell>
          <cell r="S9304">
            <v>42866</v>
          </cell>
          <cell r="T9304">
            <v>2949.35</v>
          </cell>
          <cell r="U9304">
            <v>2923.6129032258059</v>
          </cell>
          <cell r="V9304">
            <v>2951.3226575342428</v>
          </cell>
        </row>
        <row r="9305">
          <cell r="B9305">
            <v>36938</v>
          </cell>
          <cell r="C9305">
            <v>1</v>
          </cell>
          <cell r="D9305">
            <v>1</v>
          </cell>
          <cell r="Q9305">
            <v>2017</v>
          </cell>
          <cell r="R9305" t="str">
            <v>20175</v>
          </cell>
          <cell r="S9305">
            <v>42867</v>
          </cell>
          <cell r="T9305">
            <v>2933.92</v>
          </cell>
          <cell r="U9305">
            <v>2923.6129032258059</v>
          </cell>
          <cell r="V9305">
            <v>2951.3226575342428</v>
          </cell>
        </row>
        <row r="9306">
          <cell r="B9306">
            <v>36939</v>
          </cell>
          <cell r="C9306">
            <v>1</v>
          </cell>
          <cell r="D9306">
            <v>1</v>
          </cell>
          <cell r="Q9306">
            <v>2017</v>
          </cell>
          <cell r="R9306" t="str">
            <v>20175</v>
          </cell>
          <cell r="S9306">
            <v>42868</v>
          </cell>
          <cell r="T9306">
            <v>2918.69</v>
          </cell>
          <cell r="U9306">
            <v>2923.6129032258059</v>
          </cell>
          <cell r="V9306">
            <v>2951.3226575342428</v>
          </cell>
        </row>
        <row r="9307">
          <cell r="B9307">
            <v>36940</v>
          </cell>
          <cell r="C9307">
            <v>1</v>
          </cell>
          <cell r="D9307">
            <v>1</v>
          </cell>
          <cell r="Q9307">
            <v>2017</v>
          </cell>
          <cell r="R9307" t="str">
            <v>20175</v>
          </cell>
          <cell r="S9307">
            <v>42869</v>
          </cell>
          <cell r="T9307">
            <v>2918.69</v>
          </cell>
          <cell r="U9307">
            <v>2923.6129032258059</v>
          </cell>
          <cell r="V9307">
            <v>2951.3226575342428</v>
          </cell>
        </row>
        <row r="9308">
          <cell r="B9308">
            <v>36941</v>
          </cell>
          <cell r="C9308">
            <v>1</v>
          </cell>
          <cell r="D9308">
            <v>1</v>
          </cell>
          <cell r="Q9308">
            <v>2017</v>
          </cell>
          <cell r="R9308" t="str">
            <v>20175</v>
          </cell>
          <cell r="S9308">
            <v>42870</v>
          </cell>
          <cell r="T9308">
            <v>2918.69</v>
          </cell>
          <cell r="U9308">
            <v>2923.6129032258059</v>
          </cell>
          <cell r="V9308">
            <v>2951.3226575342428</v>
          </cell>
        </row>
        <row r="9309">
          <cell r="B9309">
            <v>36942</v>
          </cell>
          <cell r="C9309">
            <v>1</v>
          </cell>
          <cell r="D9309">
            <v>1</v>
          </cell>
          <cell r="Q9309">
            <v>2017</v>
          </cell>
          <cell r="R9309" t="str">
            <v>20175</v>
          </cell>
          <cell r="S9309">
            <v>42871</v>
          </cell>
          <cell r="T9309">
            <v>2883.87</v>
          </cell>
          <cell r="U9309">
            <v>2923.6129032258059</v>
          </cell>
          <cell r="V9309">
            <v>2951.3226575342428</v>
          </cell>
        </row>
        <row r="9310">
          <cell r="B9310">
            <v>36943</v>
          </cell>
          <cell r="C9310">
            <v>1</v>
          </cell>
          <cell r="D9310">
            <v>1</v>
          </cell>
          <cell r="Q9310">
            <v>2017</v>
          </cell>
          <cell r="R9310" t="str">
            <v>20175</v>
          </cell>
          <cell r="S9310">
            <v>42872</v>
          </cell>
          <cell r="T9310">
            <v>2873.22</v>
          </cell>
          <cell r="U9310">
            <v>2923.6129032258059</v>
          </cell>
          <cell r="V9310">
            <v>2951.3226575342428</v>
          </cell>
        </row>
        <row r="9311">
          <cell r="B9311">
            <v>36944</v>
          </cell>
          <cell r="C9311">
            <v>1</v>
          </cell>
          <cell r="D9311">
            <v>1</v>
          </cell>
          <cell r="Q9311">
            <v>2017</v>
          </cell>
          <cell r="R9311" t="str">
            <v>20175</v>
          </cell>
          <cell r="S9311">
            <v>42873</v>
          </cell>
          <cell r="T9311">
            <v>2893.4</v>
          </cell>
          <cell r="U9311">
            <v>2923.6129032258059</v>
          </cell>
          <cell r="V9311">
            <v>2951.3226575342428</v>
          </cell>
        </row>
        <row r="9312">
          <cell r="B9312">
            <v>36945</v>
          </cell>
          <cell r="C9312">
            <v>1</v>
          </cell>
          <cell r="D9312">
            <v>1</v>
          </cell>
          <cell r="Q9312">
            <v>2017</v>
          </cell>
          <cell r="R9312" t="str">
            <v>20175</v>
          </cell>
          <cell r="S9312">
            <v>42874</v>
          </cell>
          <cell r="T9312">
            <v>2932.16</v>
          </cell>
          <cell r="U9312">
            <v>2923.6129032258059</v>
          </cell>
          <cell r="V9312">
            <v>2951.3226575342428</v>
          </cell>
        </row>
        <row r="9313">
          <cell r="B9313">
            <v>36946</v>
          </cell>
          <cell r="C9313">
            <v>1</v>
          </cell>
          <cell r="D9313">
            <v>1</v>
          </cell>
          <cell r="Q9313">
            <v>2017</v>
          </cell>
          <cell r="R9313" t="str">
            <v>20175</v>
          </cell>
          <cell r="S9313">
            <v>42875</v>
          </cell>
          <cell r="T9313">
            <v>2889.45</v>
          </cell>
          <cell r="U9313">
            <v>2923.6129032258059</v>
          </cell>
          <cell r="V9313">
            <v>2951.3226575342428</v>
          </cell>
        </row>
        <row r="9314">
          <cell r="B9314">
            <v>36947</v>
          </cell>
          <cell r="C9314">
            <v>1</v>
          </cell>
          <cell r="D9314">
            <v>1</v>
          </cell>
          <cell r="Q9314">
            <v>2017</v>
          </cell>
          <cell r="R9314" t="str">
            <v>20175</v>
          </cell>
          <cell r="S9314">
            <v>42876</v>
          </cell>
          <cell r="T9314">
            <v>2889.45</v>
          </cell>
          <cell r="U9314">
            <v>2923.6129032258059</v>
          </cell>
          <cell r="V9314">
            <v>2951.3226575342428</v>
          </cell>
        </row>
        <row r="9315">
          <cell r="B9315">
            <v>36948</v>
          </cell>
          <cell r="C9315">
            <v>1</v>
          </cell>
          <cell r="D9315">
            <v>1</v>
          </cell>
          <cell r="Q9315">
            <v>2017</v>
          </cell>
          <cell r="R9315" t="str">
            <v>20175</v>
          </cell>
          <cell r="S9315">
            <v>42877</v>
          </cell>
          <cell r="T9315">
            <v>2889.45</v>
          </cell>
          <cell r="U9315">
            <v>2923.6129032258059</v>
          </cell>
          <cell r="V9315">
            <v>2951.3226575342428</v>
          </cell>
        </row>
        <row r="9316">
          <cell r="B9316">
            <v>36949</v>
          </cell>
          <cell r="C9316">
            <v>1</v>
          </cell>
          <cell r="D9316">
            <v>1</v>
          </cell>
          <cell r="Q9316">
            <v>2017</v>
          </cell>
          <cell r="R9316" t="str">
            <v>20175</v>
          </cell>
          <cell r="S9316">
            <v>42878</v>
          </cell>
          <cell r="T9316">
            <v>2895.12</v>
          </cell>
          <cell r="U9316">
            <v>2923.6129032258059</v>
          </cell>
          <cell r="V9316">
            <v>2951.3226575342428</v>
          </cell>
        </row>
        <row r="9317">
          <cell r="B9317">
            <v>36950</v>
          </cell>
          <cell r="C9317">
            <v>1</v>
          </cell>
          <cell r="D9317">
            <v>1</v>
          </cell>
          <cell r="Q9317">
            <v>2017</v>
          </cell>
          <cell r="R9317" t="str">
            <v>20175</v>
          </cell>
          <cell r="S9317">
            <v>42879</v>
          </cell>
          <cell r="T9317">
            <v>2904.61</v>
          </cell>
          <cell r="U9317">
            <v>2923.6129032258059</v>
          </cell>
          <cell r="V9317">
            <v>2951.3226575342428</v>
          </cell>
        </row>
        <row r="9318">
          <cell r="B9318">
            <v>36951</v>
          </cell>
          <cell r="C9318">
            <v>1</v>
          </cell>
          <cell r="D9318">
            <v>1</v>
          </cell>
          <cell r="Q9318">
            <v>2017</v>
          </cell>
          <cell r="R9318" t="str">
            <v>20175</v>
          </cell>
          <cell r="S9318">
            <v>42880</v>
          </cell>
          <cell r="T9318">
            <v>2905.29</v>
          </cell>
          <cell r="U9318">
            <v>2923.6129032258059</v>
          </cell>
          <cell r="V9318">
            <v>2951.3226575342428</v>
          </cell>
        </row>
        <row r="9319">
          <cell r="B9319">
            <v>36952</v>
          </cell>
          <cell r="C9319">
            <v>1</v>
          </cell>
          <cell r="D9319">
            <v>1</v>
          </cell>
          <cell r="Q9319">
            <v>2017</v>
          </cell>
          <cell r="R9319" t="str">
            <v>20175</v>
          </cell>
          <cell r="S9319">
            <v>42881</v>
          </cell>
          <cell r="T9319">
            <v>2911.66</v>
          </cell>
          <cell r="U9319">
            <v>2923.6129032258059</v>
          </cell>
          <cell r="V9319">
            <v>2951.3226575342428</v>
          </cell>
        </row>
        <row r="9320">
          <cell r="B9320">
            <v>36953</v>
          </cell>
          <cell r="C9320">
            <v>1</v>
          </cell>
          <cell r="D9320">
            <v>1</v>
          </cell>
          <cell r="Q9320">
            <v>2017</v>
          </cell>
          <cell r="R9320" t="str">
            <v>20175</v>
          </cell>
          <cell r="S9320">
            <v>42882</v>
          </cell>
          <cell r="T9320">
            <v>2913.47</v>
          </cell>
          <cell r="U9320">
            <v>2923.6129032258059</v>
          </cell>
          <cell r="V9320">
            <v>2951.3226575342428</v>
          </cell>
        </row>
        <row r="9321">
          <cell r="B9321">
            <v>36954</v>
          </cell>
          <cell r="C9321">
            <v>1</v>
          </cell>
          <cell r="D9321">
            <v>1</v>
          </cell>
          <cell r="Q9321">
            <v>2017</v>
          </cell>
          <cell r="R9321" t="str">
            <v>20175</v>
          </cell>
          <cell r="S9321">
            <v>42883</v>
          </cell>
          <cell r="T9321">
            <v>2913.47</v>
          </cell>
          <cell r="U9321">
            <v>2923.6129032258059</v>
          </cell>
          <cell r="V9321">
            <v>2951.3226575342428</v>
          </cell>
        </row>
        <row r="9322">
          <cell r="B9322">
            <v>36955</v>
          </cell>
          <cell r="C9322">
            <v>1</v>
          </cell>
          <cell r="D9322">
            <v>1</v>
          </cell>
          <cell r="Q9322">
            <v>2017</v>
          </cell>
          <cell r="R9322" t="str">
            <v>20175</v>
          </cell>
          <cell r="S9322">
            <v>42884</v>
          </cell>
          <cell r="T9322">
            <v>2913.47</v>
          </cell>
          <cell r="U9322">
            <v>2923.6129032258059</v>
          </cell>
          <cell r="V9322">
            <v>2951.3226575342428</v>
          </cell>
        </row>
        <row r="9323">
          <cell r="B9323">
            <v>36956</v>
          </cell>
          <cell r="C9323">
            <v>1</v>
          </cell>
          <cell r="D9323">
            <v>1</v>
          </cell>
          <cell r="Q9323">
            <v>2017</v>
          </cell>
          <cell r="R9323" t="str">
            <v>20175</v>
          </cell>
          <cell r="S9323">
            <v>42885</v>
          </cell>
          <cell r="T9323">
            <v>2913.47</v>
          </cell>
          <cell r="U9323">
            <v>2923.6129032258059</v>
          </cell>
          <cell r="V9323">
            <v>2951.3226575342428</v>
          </cell>
        </row>
        <row r="9324">
          <cell r="B9324">
            <v>36957</v>
          </cell>
          <cell r="C9324">
            <v>1</v>
          </cell>
          <cell r="D9324">
            <v>1</v>
          </cell>
          <cell r="Q9324">
            <v>2017</v>
          </cell>
          <cell r="R9324" t="str">
            <v>20175</v>
          </cell>
          <cell r="S9324">
            <v>42886</v>
          </cell>
          <cell r="T9324">
            <v>2920.42</v>
          </cell>
          <cell r="U9324">
            <v>2923.6129032258059</v>
          </cell>
          <cell r="V9324">
            <v>2951.3226575342428</v>
          </cell>
        </row>
        <row r="9325">
          <cell r="B9325">
            <v>36958</v>
          </cell>
          <cell r="C9325">
            <v>1</v>
          </cell>
          <cell r="D9325">
            <v>1</v>
          </cell>
          <cell r="Q9325">
            <v>2017</v>
          </cell>
          <cell r="R9325" t="str">
            <v>20176</v>
          </cell>
          <cell r="S9325">
            <v>42887</v>
          </cell>
          <cell r="T9325">
            <v>2921</v>
          </cell>
          <cell r="U9325">
            <v>2957.0983333333324</v>
          </cell>
          <cell r="V9325">
            <v>2951.3226575342428</v>
          </cell>
        </row>
        <row r="9326">
          <cell r="B9326">
            <v>36959</v>
          </cell>
          <cell r="C9326">
            <v>1</v>
          </cell>
          <cell r="D9326">
            <v>1</v>
          </cell>
          <cell r="Q9326">
            <v>2017</v>
          </cell>
          <cell r="R9326" t="str">
            <v>20176</v>
          </cell>
          <cell r="S9326">
            <v>42888</v>
          </cell>
          <cell r="T9326">
            <v>2895.73</v>
          </cell>
          <cell r="U9326">
            <v>2957.0983333333324</v>
          </cell>
          <cell r="V9326">
            <v>2951.3226575342428</v>
          </cell>
        </row>
        <row r="9327">
          <cell r="B9327">
            <v>36960</v>
          </cell>
          <cell r="C9327">
            <v>1</v>
          </cell>
          <cell r="D9327">
            <v>1</v>
          </cell>
          <cell r="Q9327">
            <v>2017</v>
          </cell>
          <cell r="R9327" t="str">
            <v>20176</v>
          </cell>
          <cell r="S9327">
            <v>42889</v>
          </cell>
          <cell r="T9327">
            <v>2894.72</v>
          </cell>
          <cell r="U9327">
            <v>2957.0983333333324</v>
          </cell>
          <cell r="V9327">
            <v>2951.3226575342428</v>
          </cell>
        </row>
        <row r="9328">
          <cell r="B9328">
            <v>36961</v>
          </cell>
          <cell r="C9328">
            <v>1</v>
          </cell>
          <cell r="D9328">
            <v>1</v>
          </cell>
          <cell r="Q9328">
            <v>2017</v>
          </cell>
          <cell r="R9328" t="str">
            <v>20176</v>
          </cell>
          <cell r="S9328">
            <v>42890</v>
          </cell>
          <cell r="T9328">
            <v>2894.72</v>
          </cell>
          <cell r="U9328">
            <v>2957.0983333333324</v>
          </cell>
          <cell r="V9328">
            <v>2951.3226575342428</v>
          </cell>
        </row>
        <row r="9329">
          <cell r="B9329">
            <v>36962</v>
          </cell>
          <cell r="C9329">
            <v>1</v>
          </cell>
          <cell r="D9329">
            <v>1</v>
          </cell>
          <cell r="Q9329">
            <v>2017</v>
          </cell>
          <cell r="R9329" t="str">
            <v>20176</v>
          </cell>
          <cell r="S9329">
            <v>42891</v>
          </cell>
          <cell r="T9329">
            <v>2894.72</v>
          </cell>
          <cell r="U9329">
            <v>2957.0983333333324</v>
          </cell>
          <cell r="V9329">
            <v>2951.3226575342428</v>
          </cell>
        </row>
        <row r="9330">
          <cell r="B9330">
            <v>36963</v>
          </cell>
          <cell r="C9330">
            <v>1</v>
          </cell>
          <cell r="D9330">
            <v>1</v>
          </cell>
          <cell r="Q9330">
            <v>2017</v>
          </cell>
          <cell r="R9330" t="str">
            <v>20176</v>
          </cell>
          <cell r="S9330">
            <v>42892</v>
          </cell>
          <cell r="T9330">
            <v>2895.85</v>
          </cell>
          <cell r="U9330">
            <v>2957.0983333333324</v>
          </cell>
          <cell r="V9330">
            <v>2951.3226575342428</v>
          </cell>
        </row>
        <row r="9331">
          <cell r="B9331">
            <v>36964</v>
          </cell>
          <cell r="C9331">
            <v>1</v>
          </cell>
          <cell r="D9331">
            <v>1</v>
          </cell>
          <cell r="Q9331">
            <v>2017</v>
          </cell>
          <cell r="R9331" t="str">
            <v>20176</v>
          </cell>
          <cell r="S9331">
            <v>42893</v>
          </cell>
          <cell r="T9331">
            <v>2893.76</v>
          </cell>
          <cell r="U9331">
            <v>2957.0983333333324</v>
          </cell>
          <cell r="V9331">
            <v>2951.3226575342428</v>
          </cell>
        </row>
        <row r="9332">
          <cell r="B9332">
            <v>36965</v>
          </cell>
          <cell r="C9332">
            <v>1</v>
          </cell>
          <cell r="D9332">
            <v>1</v>
          </cell>
          <cell r="Q9332">
            <v>2017</v>
          </cell>
          <cell r="R9332" t="str">
            <v>20176</v>
          </cell>
          <cell r="S9332">
            <v>42894</v>
          </cell>
          <cell r="T9332">
            <v>2907.1</v>
          </cell>
          <cell r="U9332">
            <v>2957.0983333333324</v>
          </cell>
          <cell r="V9332">
            <v>2951.3226575342428</v>
          </cell>
        </row>
        <row r="9333">
          <cell r="B9333">
            <v>36966</v>
          </cell>
          <cell r="C9333">
            <v>1</v>
          </cell>
          <cell r="D9333">
            <v>1</v>
          </cell>
          <cell r="Q9333">
            <v>2017</v>
          </cell>
          <cell r="R9333" t="str">
            <v>20176</v>
          </cell>
          <cell r="S9333">
            <v>42895</v>
          </cell>
          <cell r="T9333">
            <v>2919.82</v>
          </cell>
          <cell r="U9333">
            <v>2957.0983333333324</v>
          </cell>
          <cell r="V9333">
            <v>2951.3226575342428</v>
          </cell>
        </row>
        <row r="9334">
          <cell r="B9334">
            <v>36967</v>
          </cell>
          <cell r="C9334">
            <v>1</v>
          </cell>
          <cell r="D9334">
            <v>1</v>
          </cell>
          <cell r="Q9334">
            <v>2017</v>
          </cell>
          <cell r="R9334" t="str">
            <v>20176</v>
          </cell>
          <cell r="S9334">
            <v>42896</v>
          </cell>
          <cell r="T9334">
            <v>2919.58</v>
          </cell>
          <cell r="U9334">
            <v>2957.0983333333324</v>
          </cell>
          <cell r="V9334">
            <v>2951.3226575342428</v>
          </cell>
        </row>
        <row r="9335">
          <cell r="B9335">
            <v>36968</v>
          </cell>
          <cell r="C9335">
            <v>1</v>
          </cell>
          <cell r="D9335">
            <v>1</v>
          </cell>
          <cell r="Q9335">
            <v>2017</v>
          </cell>
          <cell r="R9335" t="str">
            <v>20176</v>
          </cell>
          <cell r="S9335">
            <v>42897</v>
          </cell>
          <cell r="T9335">
            <v>2919.58</v>
          </cell>
          <cell r="U9335">
            <v>2957.0983333333324</v>
          </cell>
          <cell r="V9335">
            <v>2951.3226575342428</v>
          </cell>
        </row>
        <row r="9336">
          <cell r="B9336">
            <v>36969</v>
          </cell>
          <cell r="C9336">
            <v>1</v>
          </cell>
          <cell r="D9336">
            <v>1</v>
          </cell>
          <cell r="Q9336">
            <v>2017</v>
          </cell>
          <cell r="R9336" t="str">
            <v>20176</v>
          </cell>
          <cell r="S9336">
            <v>42898</v>
          </cell>
          <cell r="T9336">
            <v>2919.58</v>
          </cell>
          <cell r="U9336">
            <v>2957.0983333333324</v>
          </cell>
          <cell r="V9336">
            <v>2951.3226575342428</v>
          </cell>
        </row>
        <row r="9337">
          <cell r="B9337">
            <v>36970</v>
          </cell>
          <cell r="C9337">
            <v>1</v>
          </cell>
          <cell r="D9337">
            <v>1</v>
          </cell>
          <cell r="Q9337">
            <v>2017</v>
          </cell>
          <cell r="R9337" t="str">
            <v>20176</v>
          </cell>
          <cell r="S9337">
            <v>42899</v>
          </cell>
          <cell r="T9337">
            <v>2929.2</v>
          </cell>
          <cell r="U9337">
            <v>2957.0983333333324</v>
          </cell>
          <cell r="V9337">
            <v>2951.3226575342428</v>
          </cell>
        </row>
        <row r="9338">
          <cell r="B9338">
            <v>36971</v>
          </cell>
          <cell r="C9338">
            <v>1</v>
          </cell>
          <cell r="D9338">
            <v>1</v>
          </cell>
          <cell r="Q9338">
            <v>2017</v>
          </cell>
          <cell r="R9338" t="str">
            <v>20176</v>
          </cell>
          <cell r="S9338">
            <v>42900</v>
          </cell>
          <cell r="T9338">
            <v>2933.13</v>
          </cell>
          <cell r="U9338">
            <v>2957.0983333333324</v>
          </cell>
          <cell r="V9338">
            <v>2951.3226575342428</v>
          </cell>
        </row>
        <row r="9339">
          <cell r="B9339">
            <v>36972</v>
          </cell>
          <cell r="C9339">
            <v>1</v>
          </cell>
          <cell r="D9339">
            <v>1</v>
          </cell>
          <cell r="Q9339">
            <v>2017</v>
          </cell>
          <cell r="R9339" t="str">
            <v>20176</v>
          </cell>
          <cell r="S9339">
            <v>42901</v>
          </cell>
          <cell r="T9339">
            <v>2924.75</v>
          </cell>
          <cell r="U9339">
            <v>2957.0983333333324</v>
          </cell>
          <cell r="V9339">
            <v>2951.3226575342428</v>
          </cell>
        </row>
        <row r="9340">
          <cell r="B9340">
            <v>36973</v>
          </cell>
          <cell r="C9340">
            <v>1</v>
          </cell>
          <cell r="D9340">
            <v>1</v>
          </cell>
          <cell r="Q9340">
            <v>2017</v>
          </cell>
          <cell r="R9340" t="str">
            <v>20176</v>
          </cell>
          <cell r="S9340">
            <v>42902</v>
          </cell>
          <cell r="T9340">
            <v>2953.83</v>
          </cell>
          <cell r="U9340">
            <v>2957.0983333333324</v>
          </cell>
          <cell r="V9340">
            <v>2951.3226575342428</v>
          </cell>
        </row>
        <row r="9341">
          <cell r="B9341">
            <v>36974</v>
          </cell>
          <cell r="C9341">
            <v>1</v>
          </cell>
          <cell r="D9341">
            <v>1</v>
          </cell>
          <cell r="Q9341">
            <v>2017</v>
          </cell>
          <cell r="R9341" t="str">
            <v>20176</v>
          </cell>
          <cell r="S9341">
            <v>42903</v>
          </cell>
          <cell r="T9341">
            <v>2961.68</v>
          </cell>
          <cell r="U9341">
            <v>2957.0983333333324</v>
          </cell>
          <cell r="V9341">
            <v>2951.3226575342428</v>
          </cell>
        </row>
        <row r="9342">
          <cell r="B9342">
            <v>36975</v>
          </cell>
          <cell r="C9342">
            <v>1</v>
          </cell>
          <cell r="D9342">
            <v>1</v>
          </cell>
          <cell r="Q9342">
            <v>2017</v>
          </cell>
          <cell r="R9342" t="str">
            <v>20176</v>
          </cell>
          <cell r="S9342">
            <v>42904</v>
          </cell>
          <cell r="T9342">
            <v>2961.68</v>
          </cell>
          <cell r="U9342">
            <v>2957.0983333333324</v>
          </cell>
          <cell r="V9342">
            <v>2951.3226575342428</v>
          </cell>
        </row>
        <row r="9343">
          <cell r="B9343">
            <v>36976</v>
          </cell>
          <cell r="C9343">
            <v>1</v>
          </cell>
          <cell r="D9343">
            <v>1</v>
          </cell>
          <cell r="Q9343">
            <v>2017</v>
          </cell>
          <cell r="R9343" t="str">
            <v>20176</v>
          </cell>
          <cell r="S9343">
            <v>42905</v>
          </cell>
          <cell r="T9343">
            <v>2961.68</v>
          </cell>
          <cell r="U9343">
            <v>2957.0983333333324</v>
          </cell>
          <cell r="V9343">
            <v>2951.3226575342428</v>
          </cell>
        </row>
        <row r="9344">
          <cell r="B9344">
            <v>36977</v>
          </cell>
          <cell r="C9344">
            <v>1</v>
          </cell>
          <cell r="D9344">
            <v>1</v>
          </cell>
          <cell r="Q9344">
            <v>2017</v>
          </cell>
          <cell r="R9344" t="str">
            <v>20176</v>
          </cell>
          <cell r="S9344">
            <v>42906</v>
          </cell>
          <cell r="T9344">
            <v>2961.68</v>
          </cell>
          <cell r="U9344">
            <v>2957.0983333333324</v>
          </cell>
          <cell r="V9344">
            <v>2951.3226575342428</v>
          </cell>
        </row>
        <row r="9345">
          <cell r="B9345">
            <v>36978</v>
          </cell>
          <cell r="C9345">
            <v>1</v>
          </cell>
          <cell r="D9345">
            <v>1</v>
          </cell>
          <cell r="Q9345">
            <v>2017</v>
          </cell>
          <cell r="R9345" t="str">
            <v>20176</v>
          </cell>
          <cell r="S9345">
            <v>42907</v>
          </cell>
          <cell r="T9345">
            <v>3029.53</v>
          </cell>
          <cell r="U9345">
            <v>2957.0983333333324</v>
          </cell>
          <cell r="V9345">
            <v>2951.3226575342428</v>
          </cell>
        </row>
        <row r="9346">
          <cell r="B9346">
            <v>36979</v>
          </cell>
          <cell r="C9346">
            <v>1</v>
          </cell>
          <cell r="D9346">
            <v>1</v>
          </cell>
          <cell r="Q9346">
            <v>2017</v>
          </cell>
          <cell r="R9346" t="str">
            <v>20176</v>
          </cell>
          <cell r="S9346">
            <v>42908</v>
          </cell>
          <cell r="T9346">
            <v>3053.9</v>
          </cell>
          <cell r="U9346">
            <v>2957.0983333333324</v>
          </cell>
          <cell r="V9346">
            <v>2951.3226575342428</v>
          </cell>
        </row>
        <row r="9347">
          <cell r="B9347">
            <v>36980</v>
          </cell>
          <cell r="C9347">
            <v>1</v>
          </cell>
          <cell r="D9347">
            <v>1</v>
          </cell>
          <cell r="Q9347">
            <v>2017</v>
          </cell>
          <cell r="R9347" t="str">
            <v>20176</v>
          </cell>
          <cell r="S9347">
            <v>42909</v>
          </cell>
          <cell r="T9347">
            <v>3035.83</v>
          </cell>
          <cell r="U9347">
            <v>2957.0983333333324</v>
          </cell>
          <cell r="V9347">
            <v>2951.3226575342428</v>
          </cell>
        </row>
        <row r="9348">
          <cell r="B9348">
            <v>36981</v>
          </cell>
          <cell r="C9348">
            <v>1</v>
          </cell>
          <cell r="D9348">
            <v>1</v>
          </cell>
          <cell r="Q9348">
            <v>2017</v>
          </cell>
          <cell r="R9348" t="str">
            <v>20176</v>
          </cell>
          <cell r="S9348">
            <v>42910</v>
          </cell>
          <cell r="T9348">
            <v>3010.68</v>
          </cell>
          <cell r="U9348">
            <v>2957.0983333333324</v>
          </cell>
          <cell r="V9348">
            <v>2951.3226575342428</v>
          </cell>
        </row>
        <row r="9349">
          <cell r="B9349">
            <v>36982</v>
          </cell>
          <cell r="C9349">
            <v>1</v>
          </cell>
          <cell r="D9349">
            <v>1</v>
          </cell>
          <cell r="Q9349">
            <v>2017</v>
          </cell>
          <cell r="R9349" t="str">
            <v>20176</v>
          </cell>
          <cell r="S9349">
            <v>42911</v>
          </cell>
          <cell r="T9349">
            <v>3010.68</v>
          </cell>
          <cell r="U9349">
            <v>2957.0983333333324</v>
          </cell>
          <cell r="V9349">
            <v>2951.3226575342428</v>
          </cell>
        </row>
        <row r="9350">
          <cell r="B9350">
            <v>36983</v>
          </cell>
          <cell r="C9350">
            <v>1</v>
          </cell>
          <cell r="D9350">
            <v>1</v>
          </cell>
          <cell r="Q9350">
            <v>2017</v>
          </cell>
          <cell r="R9350" t="str">
            <v>20176</v>
          </cell>
          <cell r="S9350">
            <v>42912</v>
          </cell>
          <cell r="T9350">
            <v>3010.68</v>
          </cell>
          <cell r="U9350">
            <v>2957.0983333333324</v>
          </cell>
          <cell r="V9350">
            <v>2951.3226575342428</v>
          </cell>
        </row>
        <row r="9351">
          <cell r="B9351">
            <v>36984</v>
          </cell>
          <cell r="C9351">
            <v>1</v>
          </cell>
          <cell r="D9351">
            <v>1</v>
          </cell>
          <cell r="Q9351">
            <v>2017</v>
          </cell>
          <cell r="R9351" t="str">
            <v>20176</v>
          </cell>
          <cell r="S9351">
            <v>42913</v>
          </cell>
          <cell r="T9351">
            <v>3010.68</v>
          </cell>
          <cell r="U9351">
            <v>2957.0983333333324</v>
          </cell>
          <cell r="V9351">
            <v>2951.3226575342428</v>
          </cell>
        </row>
        <row r="9352">
          <cell r="B9352">
            <v>36985</v>
          </cell>
          <cell r="C9352">
            <v>1</v>
          </cell>
          <cell r="D9352">
            <v>1</v>
          </cell>
          <cell r="Q9352">
            <v>2017</v>
          </cell>
          <cell r="R9352" t="str">
            <v>20176</v>
          </cell>
          <cell r="S9352">
            <v>42914</v>
          </cell>
          <cell r="T9352">
            <v>3025.28</v>
          </cell>
          <cell r="U9352">
            <v>2957.0983333333324</v>
          </cell>
          <cell r="V9352">
            <v>2951.3226575342428</v>
          </cell>
        </row>
        <row r="9353">
          <cell r="B9353">
            <v>36986</v>
          </cell>
          <cell r="C9353">
            <v>1</v>
          </cell>
          <cell r="D9353">
            <v>1</v>
          </cell>
          <cell r="Q9353">
            <v>2017</v>
          </cell>
          <cell r="R9353" t="str">
            <v>20176</v>
          </cell>
          <cell r="S9353">
            <v>42915</v>
          </cell>
          <cell r="T9353">
            <v>3023.64</v>
          </cell>
          <cell r="U9353">
            <v>2957.0983333333324</v>
          </cell>
          <cell r="V9353">
            <v>2951.3226575342428</v>
          </cell>
        </row>
        <row r="9354">
          <cell r="B9354">
            <v>36987</v>
          </cell>
          <cell r="C9354">
            <v>1</v>
          </cell>
          <cell r="D9354">
            <v>1</v>
          </cell>
          <cell r="Q9354">
            <v>2017</v>
          </cell>
          <cell r="R9354" t="str">
            <v>20176</v>
          </cell>
          <cell r="S9354">
            <v>42916</v>
          </cell>
          <cell r="T9354">
            <v>3038.26</v>
          </cell>
          <cell r="U9354">
            <v>2957.0983333333324</v>
          </cell>
          <cell r="V9354">
            <v>2951.3226575342428</v>
          </cell>
        </row>
        <row r="9355">
          <cell r="B9355">
            <v>36988</v>
          </cell>
          <cell r="C9355">
            <v>1</v>
          </cell>
          <cell r="D9355">
            <v>1</v>
          </cell>
          <cell r="Q9355">
            <v>2017</v>
          </cell>
          <cell r="R9355" t="str">
            <v>20177</v>
          </cell>
          <cell r="S9355">
            <v>42917</v>
          </cell>
          <cell r="T9355">
            <v>3050.43</v>
          </cell>
          <cell r="U9355">
            <v>3036.5838709677423</v>
          </cell>
          <cell r="V9355">
            <v>2951.3226575342428</v>
          </cell>
        </row>
        <row r="9356">
          <cell r="B9356">
            <v>36989</v>
          </cell>
          <cell r="C9356">
            <v>1</v>
          </cell>
          <cell r="D9356">
            <v>1</v>
          </cell>
          <cell r="Q9356">
            <v>2017</v>
          </cell>
          <cell r="R9356" t="str">
            <v>20177</v>
          </cell>
          <cell r="S9356">
            <v>42918</v>
          </cell>
          <cell r="T9356">
            <v>3050.43</v>
          </cell>
          <cell r="U9356">
            <v>3036.5838709677423</v>
          </cell>
          <cell r="V9356">
            <v>2951.3226575342428</v>
          </cell>
        </row>
        <row r="9357">
          <cell r="B9357">
            <v>36990</v>
          </cell>
          <cell r="C9357">
            <v>1</v>
          </cell>
          <cell r="D9357">
            <v>1</v>
          </cell>
          <cell r="Q9357">
            <v>2017</v>
          </cell>
          <cell r="R9357" t="str">
            <v>20177</v>
          </cell>
          <cell r="S9357">
            <v>42919</v>
          </cell>
          <cell r="T9357">
            <v>3050.43</v>
          </cell>
          <cell r="U9357">
            <v>3036.5838709677423</v>
          </cell>
          <cell r="V9357">
            <v>2951.3226575342428</v>
          </cell>
        </row>
        <row r="9358">
          <cell r="B9358">
            <v>36991</v>
          </cell>
          <cell r="C9358">
            <v>1</v>
          </cell>
          <cell r="D9358">
            <v>1</v>
          </cell>
          <cell r="Q9358">
            <v>2017</v>
          </cell>
          <cell r="R9358" t="str">
            <v>20177</v>
          </cell>
          <cell r="S9358">
            <v>42920</v>
          </cell>
          <cell r="T9358">
            <v>3050.43</v>
          </cell>
          <cell r="U9358">
            <v>3036.5838709677423</v>
          </cell>
          <cell r="V9358">
            <v>2951.3226575342428</v>
          </cell>
        </row>
        <row r="9359">
          <cell r="B9359">
            <v>36992</v>
          </cell>
          <cell r="C9359">
            <v>1</v>
          </cell>
          <cell r="D9359">
            <v>1</v>
          </cell>
          <cell r="Q9359">
            <v>2017</v>
          </cell>
          <cell r="R9359" t="str">
            <v>20177</v>
          </cell>
          <cell r="S9359">
            <v>42921</v>
          </cell>
          <cell r="T9359">
            <v>3050.43</v>
          </cell>
          <cell r="U9359">
            <v>3036.5838709677423</v>
          </cell>
          <cell r="V9359">
            <v>2951.3226575342428</v>
          </cell>
        </row>
        <row r="9360">
          <cell r="B9360">
            <v>36993</v>
          </cell>
          <cell r="C9360">
            <v>1</v>
          </cell>
          <cell r="D9360">
            <v>1</v>
          </cell>
          <cell r="Q9360">
            <v>2017</v>
          </cell>
          <cell r="R9360" t="str">
            <v>20177</v>
          </cell>
          <cell r="S9360">
            <v>42922</v>
          </cell>
          <cell r="T9360">
            <v>3068.93</v>
          </cell>
          <cell r="U9360">
            <v>3036.5838709677423</v>
          </cell>
          <cell r="V9360">
            <v>2951.3226575342428</v>
          </cell>
        </row>
        <row r="9361">
          <cell r="B9361">
            <v>36994</v>
          </cell>
          <cell r="C9361">
            <v>1</v>
          </cell>
          <cell r="D9361">
            <v>1</v>
          </cell>
          <cell r="Q9361">
            <v>2017</v>
          </cell>
          <cell r="R9361" t="str">
            <v>20177</v>
          </cell>
          <cell r="S9361">
            <v>42923</v>
          </cell>
          <cell r="T9361">
            <v>3084.19</v>
          </cell>
          <cell r="U9361">
            <v>3036.5838709677423</v>
          </cell>
          <cell r="V9361">
            <v>2951.3226575342428</v>
          </cell>
        </row>
        <row r="9362">
          <cell r="B9362">
            <v>36995</v>
          </cell>
          <cell r="C9362">
            <v>1</v>
          </cell>
          <cell r="D9362">
            <v>1</v>
          </cell>
          <cell r="Q9362">
            <v>2017</v>
          </cell>
          <cell r="R9362" t="str">
            <v>20177</v>
          </cell>
          <cell r="S9362">
            <v>42924</v>
          </cell>
          <cell r="T9362">
            <v>3092.65</v>
          </cell>
          <cell r="U9362">
            <v>3036.5838709677423</v>
          </cell>
          <cell r="V9362">
            <v>2951.3226575342428</v>
          </cell>
        </row>
        <row r="9363">
          <cell r="B9363">
            <v>36996</v>
          </cell>
          <cell r="C9363">
            <v>1</v>
          </cell>
          <cell r="D9363">
            <v>1</v>
          </cell>
          <cell r="Q9363">
            <v>2017</v>
          </cell>
          <cell r="R9363" t="str">
            <v>20177</v>
          </cell>
          <cell r="S9363">
            <v>42925</v>
          </cell>
          <cell r="T9363">
            <v>3092.65</v>
          </cell>
          <cell r="U9363">
            <v>3036.5838709677423</v>
          </cell>
          <cell r="V9363">
            <v>2951.3226575342428</v>
          </cell>
        </row>
        <row r="9364">
          <cell r="B9364">
            <v>36997</v>
          </cell>
          <cell r="C9364">
            <v>1</v>
          </cell>
          <cell r="D9364">
            <v>1</v>
          </cell>
          <cell r="Q9364">
            <v>2017</v>
          </cell>
          <cell r="R9364" t="str">
            <v>20177</v>
          </cell>
          <cell r="S9364">
            <v>42926</v>
          </cell>
          <cell r="T9364">
            <v>3092.65</v>
          </cell>
          <cell r="U9364">
            <v>3036.5838709677423</v>
          </cell>
          <cell r="V9364">
            <v>2951.3226575342428</v>
          </cell>
        </row>
        <row r="9365">
          <cell r="B9365">
            <v>36998</v>
          </cell>
          <cell r="C9365">
            <v>1</v>
          </cell>
          <cell r="D9365">
            <v>1</v>
          </cell>
          <cell r="Q9365">
            <v>2017</v>
          </cell>
          <cell r="R9365" t="str">
            <v>20177</v>
          </cell>
          <cell r="S9365">
            <v>42927</v>
          </cell>
          <cell r="T9365">
            <v>3067.33</v>
          </cell>
          <cell r="U9365">
            <v>3036.5838709677423</v>
          </cell>
          <cell r="V9365">
            <v>2951.3226575342428</v>
          </cell>
        </row>
        <row r="9366">
          <cell r="B9366">
            <v>36999</v>
          </cell>
          <cell r="C9366">
            <v>1</v>
          </cell>
          <cell r="D9366">
            <v>1</v>
          </cell>
          <cell r="Q9366">
            <v>2017</v>
          </cell>
          <cell r="R9366" t="str">
            <v>20177</v>
          </cell>
          <cell r="S9366">
            <v>42928</v>
          </cell>
          <cell r="T9366">
            <v>3067.73</v>
          </cell>
          <cell r="U9366">
            <v>3036.5838709677423</v>
          </cell>
          <cell r="V9366">
            <v>2951.3226575342428</v>
          </cell>
        </row>
        <row r="9367">
          <cell r="B9367">
            <v>37000</v>
          </cell>
          <cell r="C9367">
            <v>1</v>
          </cell>
          <cell r="D9367">
            <v>1</v>
          </cell>
          <cell r="Q9367">
            <v>2017</v>
          </cell>
          <cell r="R9367" t="str">
            <v>20177</v>
          </cell>
          <cell r="S9367">
            <v>42929</v>
          </cell>
          <cell r="T9367">
            <v>3052.3</v>
          </cell>
          <cell r="U9367">
            <v>3036.5838709677423</v>
          </cell>
          <cell r="V9367">
            <v>2951.3226575342428</v>
          </cell>
        </row>
        <row r="9368">
          <cell r="B9368">
            <v>37001</v>
          </cell>
          <cell r="C9368">
            <v>1</v>
          </cell>
          <cell r="D9368">
            <v>1</v>
          </cell>
          <cell r="Q9368">
            <v>2017</v>
          </cell>
          <cell r="R9368" t="str">
            <v>20177</v>
          </cell>
          <cell r="S9368">
            <v>42930</v>
          </cell>
          <cell r="T9368">
            <v>3043.6</v>
          </cell>
          <cell r="U9368">
            <v>3036.5838709677423</v>
          </cell>
          <cell r="V9368">
            <v>2951.3226575342428</v>
          </cell>
        </row>
        <row r="9369">
          <cell r="B9369">
            <v>37002</v>
          </cell>
          <cell r="C9369">
            <v>1</v>
          </cell>
          <cell r="D9369">
            <v>1</v>
          </cell>
          <cell r="Q9369">
            <v>2017</v>
          </cell>
          <cell r="R9369" t="str">
            <v>20177</v>
          </cell>
          <cell r="S9369">
            <v>42931</v>
          </cell>
          <cell r="T9369">
            <v>3019.56</v>
          </cell>
          <cell r="U9369">
            <v>3036.5838709677423</v>
          </cell>
          <cell r="V9369">
            <v>2951.3226575342428</v>
          </cell>
        </row>
        <row r="9370">
          <cell r="B9370">
            <v>37003</v>
          </cell>
          <cell r="C9370">
            <v>1</v>
          </cell>
          <cell r="D9370">
            <v>1</v>
          </cell>
          <cell r="Q9370">
            <v>2017</v>
          </cell>
          <cell r="R9370" t="str">
            <v>20177</v>
          </cell>
          <cell r="S9370">
            <v>42932</v>
          </cell>
          <cell r="T9370">
            <v>3019.56</v>
          </cell>
          <cell r="U9370">
            <v>3036.5838709677423</v>
          </cell>
          <cell r="V9370">
            <v>2951.3226575342428</v>
          </cell>
        </row>
        <row r="9371">
          <cell r="B9371">
            <v>37004</v>
          </cell>
          <cell r="C9371">
            <v>1</v>
          </cell>
          <cell r="D9371">
            <v>1</v>
          </cell>
          <cell r="Q9371">
            <v>2017</v>
          </cell>
          <cell r="R9371" t="str">
            <v>20177</v>
          </cell>
          <cell r="S9371">
            <v>42933</v>
          </cell>
          <cell r="T9371">
            <v>3019.56</v>
          </cell>
          <cell r="U9371">
            <v>3036.5838709677423</v>
          </cell>
          <cell r="V9371">
            <v>2951.3226575342428</v>
          </cell>
        </row>
        <row r="9372">
          <cell r="B9372">
            <v>37005</v>
          </cell>
          <cell r="C9372">
            <v>1</v>
          </cell>
          <cell r="D9372">
            <v>1</v>
          </cell>
          <cell r="Q9372">
            <v>2017</v>
          </cell>
          <cell r="R9372" t="str">
            <v>20177</v>
          </cell>
          <cell r="S9372">
            <v>42934</v>
          </cell>
          <cell r="T9372">
            <v>3030.6</v>
          </cell>
          <cell r="U9372">
            <v>3036.5838709677423</v>
          </cell>
          <cell r="V9372">
            <v>2951.3226575342428</v>
          </cell>
        </row>
        <row r="9373">
          <cell r="B9373">
            <v>37006</v>
          </cell>
          <cell r="C9373">
            <v>1</v>
          </cell>
          <cell r="D9373">
            <v>1</v>
          </cell>
          <cell r="Q9373">
            <v>2017</v>
          </cell>
          <cell r="R9373" t="str">
            <v>20177</v>
          </cell>
          <cell r="S9373">
            <v>42935</v>
          </cell>
          <cell r="T9373">
            <v>3013.26</v>
          </cell>
          <cell r="U9373">
            <v>3036.5838709677423</v>
          </cell>
          <cell r="V9373">
            <v>2951.3226575342428</v>
          </cell>
        </row>
        <row r="9374">
          <cell r="B9374">
            <v>37007</v>
          </cell>
          <cell r="C9374">
            <v>1</v>
          </cell>
          <cell r="D9374">
            <v>1</v>
          </cell>
          <cell r="Q9374">
            <v>2017</v>
          </cell>
          <cell r="R9374" t="str">
            <v>20177</v>
          </cell>
          <cell r="S9374">
            <v>42936</v>
          </cell>
          <cell r="T9374">
            <v>3010</v>
          </cell>
          <cell r="U9374">
            <v>3036.5838709677423</v>
          </cell>
          <cell r="V9374">
            <v>2951.3226575342428</v>
          </cell>
        </row>
        <row r="9375">
          <cell r="B9375">
            <v>37008</v>
          </cell>
          <cell r="C9375">
            <v>1</v>
          </cell>
          <cell r="D9375">
            <v>1</v>
          </cell>
          <cell r="Q9375">
            <v>2017</v>
          </cell>
          <cell r="R9375" t="str">
            <v>20177</v>
          </cell>
          <cell r="S9375">
            <v>42937</v>
          </cell>
          <cell r="T9375">
            <v>3010</v>
          </cell>
          <cell r="U9375">
            <v>3036.5838709677423</v>
          </cell>
          <cell r="V9375">
            <v>2951.3226575342428</v>
          </cell>
        </row>
        <row r="9376">
          <cell r="B9376">
            <v>37009</v>
          </cell>
          <cell r="C9376">
            <v>1</v>
          </cell>
          <cell r="D9376">
            <v>1</v>
          </cell>
          <cell r="Q9376">
            <v>2017</v>
          </cell>
          <cell r="R9376" t="str">
            <v>20177</v>
          </cell>
          <cell r="S9376">
            <v>42938</v>
          </cell>
          <cell r="T9376">
            <v>3010.77</v>
          </cell>
          <cell r="U9376">
            <v>3036.5838709677423</v>
          </cell>
          <cell r="V9376">
            <v>2951.3226575342428</v>
          </cell>
        </row>
        <row r="9377">
          <cell r="B9377">
            <v>37010</v>
          </cell>
          <cell r="C9377">
            <v>1</v>
          </cell>
          <cell r="D9377">
            <v>1</v>
          </cell>
          <cell r="Q9377">
            <v>2017</v>
          </cell>
          <cell r="R9377" t="str">
            <v>20177</v>
          </cell>
          <cell r="S9377">
            <v>42939</v>
          </cell>
          <cell r="T9377">
            <v>3010.77</v>
          </cell>
          <cell r="U9377">
            <v>3036.5838709677423</v>
          </cell>
          <cell r="V9377">
            <v>2951.3226575342428</v>
          </cell>
        </row>
        <row r="9378">
          <cell r="B9378">
            <v>37011</v>
          </cell>
          <cell r="C9378">
            <v>1</v>
          </cell>
          <cell r="D9378">
            <v>1</v>
          </cell>
          <cell r="Q9378">
            <v>2017</v>
          </cell>
          <cell r="R9378" t="str">
            <v>20177</v>
          </cell>
          <cell r="S9378">
            <v>42940</v>
          </cell>
          <cell r="T9378">
            <v>3010.77</v>
          </cell>
          <cell r="U9378">
            <v>3036.5838709677423</v>
          </cell>
          <cell r="V9378">
            <v>2951.3226575342428</v>
          </cell>
        </row>
        <row r="9379">
          <cell r="B9379">
            <v>37012</v>
          </cell>
          <cell r="C9379">
            <v>1</v>
          </cell>
          <cell r="D9379">
            <v>1</v>
          </cell>
          <cell r="Q9379">
            <v>2017</v>
          </cell>
          <cell r="R9379" t="str">
            <v>20177</v>
          </cell>
          <cell r="S9379">
            <v>42941</v>
          </cell>
          <cell r="T9379">
            <v>3023.67</v>
          </cell>
          <cell r="U9379">
            <v>3036.5838709677423</v>
          </cell>
          <cell r="V9379">
            <v>2951.3226575342428</v>
          </cell>
        </row>
        <row r="9380">
          <cell r="B9380">
            <v>37013</v>
          </cell>
          <cell r="C9380">
            <v>1</v>
          </cell>
          <cell r="D9380">
            <v>1</v>
          </cell>
          <cell r="Q9380">
            <v>2017</v>
          </cell>
          <cell r="R9380" t="str">
            <v>20177</v>
          </cell>
          <cell r="S9380">
            <v>42942</v>
          </cell>
          <cell r="T9380">
            <v>3026.55</v>
          </cell>
          <cell r="U9380">
            <v>3036.5838709677423</v>
          </cell>
          <cell r="V9380">
            <v>2951.3226575342428</v>
          </cell>
        </row>
        <row r="9381">
          <cell r="B9381">
            <v>37014</v>
          </cell>
          <cell r="C9381">
            <v>1</v>
          </cell>
          <cell r="D9381">
            <v>1</v>
          </cell>
          <cell r="Q9381">
            <v>2017</v>
          </cell>
          <cell r="R9381" t="str">
            <v>20177</v>
          </cell>
          <cell r="S9381">
            <v>42943</v>
          </cell>
          <cell r="T9381">
            <v>3026.22</v>
          </cell>
          <cell r="U9381">
            <v>3036.5838709677423</v>
          </cell>
          <cell r="V9381">
            <v>2951.3226575342428</v>
          </cell>
        </row>
        <row r="9382">
          <cell r="B9382">
            <v>37015</v>
          </cell>
          <cell r="C9382">
            <v>1</v>
          </cell>
          <cell r="D9382">
            <v>1</v>
          </cell>
          <cell r="Q9382">
            <v>2017</v>
          </cell>
          <cell r="R9382" t="str">
            <v>20177</v>
          </cell>
          <cell r="S9382">
            <v>42944</v>
          </cell>
          <cell r="T9382">
            <v>3002.94</v>
          </cell>
          <cell r="U9382">
            <v>3036.5838709677423</v>
          </cell>
          <cell r="V9382">
            <v>2951.3226575342428</v>
          </cell>
        </row>
        <row r="9383">
          <cell r="B9383">
            <v>37016</v>
          </cell>
          <cell r="C9383">
            <v>1</v>
          </cell>
          <cell r="D9383">
            <v>1</v>
          </cell>
          <cell r="Q9383">
            <v>2017</v>
          </cell>
          <cell r="R9383" t="str">
            <v>20177</v>
          </cell>
          <cell r="S9383">
            <v>42945</v>
          </cell>
          <cell r="T9383">
            <v>2995.23</v>
          </cell>
          <cell r="U9383">
            <v>3036.5838709677423</v>
          </cell>
          <cell r="V9383">
            <v>2951.3226575342428</v>
          </cell>
        </row>
        <row r="9384">
          <cell r="B9384">
            <v>37017</v>
          </cell>
          <cell r="C9384">
            <v>1</v>
          </cell>
          <cell r="D9384">
            <v>1</v>
          </cell>
          <cell r="Q9384">
            <v>2017</v>
          </cell>
          <cell r="R9384" t="str">
            <v>20177</v>
          </cell>
          <cell r="S9384">
            <v>42946</v>
          </cell>
          <cell r="T9384">
            <v>2995.23</v>
          </cell>
          <cell r="U9384">
            <v>3036.5838709677423</v>
          </cell>
          <cell r="V9384">
            <v>2951.3226575342428</v>
          </cell>
        </row>
        <row r="9385">
          <cell r="B9385">
            <v>37018</v>
          </cell>
          <cell r="C9385">
            <v>1</v>
          </cell>
          <cell r="D9385">
            <v>1</v>
          </cell>
          <cell r="Q9385">
            <v>2017</v>
          </cell>
          <cell r="R9385" t="str">
            <v>20177</v>
          </cell>
          <cell r="S9385">
            <v>42947</v>
          </cell>
          <cell r="T9385">
            <v>2995.23</v>
          </cell>
          <cell r="U9385">
            <v>3036.5838709677423</v>
          </cell>
          <cell r="V9385">
            <v>2951.3226575342428</v>
          </cell>
        </row>
        <row r="9386">
          <cell r="B9386">
            <v>37019</v>
          </cell>
          <cell r="C9386">
            <v>1</v>
          </cell>
          <cell r="D9386">
            <v>1</v>
          </cell>
          <cell r="Q9386">
            <v>2017</v>
          </cell>
          <cell r="R9386" t="str">
            <v>20178</v>
          </cell>
          <cell r="S9386">
            <v>42948</v>
          </cell>
          <cell r="T9386">
            <v>2997.59</v>
          </cell>
          <cell r="U9386">
            <v>2973.2048387096775</v>
          </cell>
          <cell r="V9386">
            <v>2951.3226575342428</v>
          </cell>
        </row>
        <row r="9387">
          <cell r="B9387">
            <v>37020</v>
          </cell>
          <cell r="C9387">
            <v>1</v>
          </cell>
          <cell r="D9387">
            <v>1</v>
          </cell>
          <cell r="Q9387">
            <v>2017</v>
          </cell>
          <cell r="R9387" t="str">
            <v>20178</v>
          </cell>
          <cell r="S9387">
            <v>42949</v>
          </cell>
          <cell r="T9387">
            <v>2973.03</v>
          </cell>
          <cell r="U9387">
            <v>2973.2048387096775</v>
          </cell>
          <cell r="V9387">
            <v>2951.3226575342428</v>
          </cell>
        </row>
        <row r="9388">
          <cell r="B9388">
            <v>37021</v>
          </cell>
          <cell r="C9388">
            <v>1</v>
          </cell>
          <cell r="D9388">
            <v>1</v>
          </cell>
          <cell r="Q9388">
            <v>2017</v>
          </cell>
          <cell r="R9388" t="str">
            <v>20178</v>
          </cell>
          <cell r="S9388">
            <v>42950</v>
          </cell>
          <cell r="T9388">
            <v>2964.66</v>
          </cell>
          <cell r="U9388">
            <v>2973.2048387096775</v>
          </cell>
          <cell r="V9388">
            <v>2951.3226575342428</v>
          </cell>
        </row>
        <row r="9389">
          <cell r="B9389">
            <v>37022</v>
          </cell>
          <cell r="C9389">
            <v>1</v>
          </cell>
          <cell r="D9389">
            <v>1</v>
          </cell>
          <cell r="Q9389">
            <v>2017</v>
          </cell>
          <cell r="R9389" t="str">
            <v>20178</v>
          </cell>
          <cell r="S9389">
            <v>42951</v>
          </cell>
          <cell r="T9389">
            <v>2954.54</v>
          </cell>
          <cell r="U9389">
            <v>2973.2048387096775</v>
          </cell>
          <cell r="V9389">
            <v>2951.3226575342428</v>
          </cell>
        </row>
        <row r="9390">
          <cell r="B9390">
            <v>37023</v>
          </cell>
          <cell r="C9390">
            <v>1</v>
          </cell>
          <cell r="D9390">
            <v>1</v>
          </cell>
          <cell r="Q9390">
            <v>2017</v>
          </cell>
          <cell r="R9390" t="str">
            <v>20178</v>
          </cell>
          <cell r="S9390">
            <v>42952</v>
          </cell>
          <cell r="T9390">
            <v>2974.39</v>
          </cell>
          <cell r="U9390">
            <v>2973.2048387096775</v>
          </cell>
          <cell r="V9390">
            <v>2951.3226575342428</v>
          </cell>
        </row>
        <row r="9391">
          <cell r="B9391">
            <v>37024</v>
          </cell>
          <cell r="C9391">
            <v>1</v>
          </cell>
          <cell r="D9391">
            <v>1</v>
          </cell>
          <cell r="Q9391">
            <v>2017</v>
          </cell>
          <cell r="R9391" t="str">
            <v>20178</v>
          </cell>
          <cell r="S9391">
            <v>42953</v>
          </cell>
          <cell r="T9391">
            <v>2974.39</v>
          </cell>
          <cell r="U9391">
            <v>2973.2048387096775</v>
          </cell>
          <cell r="V9391">
            <v>2951.3226575342428</v>
          </cell>
        </row>
        <row r="9392">
          <cell r="B9392">
            <v>37025</v>
          </cell>
          <cell r="C9392">
            <v>1</v>
          </cell>
          <cell r="D9392">
            <v>1</v>
          </cell>
          <cell r="Q9392">
            <v>2017</v>
          </cell>
          <cell r="R9392" t="str">
            <v>20178</v>
          </cell>
          <cell r="S9392">
            <v>42954</v>
          </cell>
          <cell r="T9392">
            <v>2974.39</v>
          </cell>
          <cell r="U9392">
            <v>2973.2048387096775</v>
          </cell>
          <cell r="V9392">
            <v>2951.3226575342428</v>
          </cell>
        </row>
        <row r="9393">
          <cell r="B9393">
            <v>37026</v>
          </cell>
          <cell r="C9393">
            <v>1</v>
          </cell>
          <cell r="D9393">
            <v>1</v>
          </cell>
          <cell r="Q9393">
            <v>2017</v>
          </cell>
          <cell r="R9393" t="str">
            <v>20178</v>
          </cell>
          <cell r="S9393">
            <v>42955</v>
          </cell>
          <cell r="T9393">
            <v>2974.39</v>
          </cell>
          <cell r="U9393">
            <v>2973.2048387096775</v>
          </cell>
          <cell r="V9393">
            <v>2951.3226575342428</v>
          </cell>
        </row>
        <row r="9394">
          <cell r="B9394">
            <v>37027</v>
          </cell>
          <cell r="C9394">
            <v>1</v>
          </cell>
          <cell r="D9394">
            <v>1</v>
          </cell>
          <cell r="Q9394">
            <v>2017</v>
          </cell>
          <cell r="R9394" t="str">
            <v>20178</v>
          </cell>
          <cell r="S9394">
            <v>42956</v>
          </cell>
          <cell r="T9394">
            <v>2994.62</v>
          </cell>
          <cell r="U9394">
            <v>2973.2048387096775</v>
          </cell>
          <cell r="V9394">
            <v>2951.3226575342428</v>
          </cell>
        </row>
        <row r="9395">
          <cell r="B9395">
            <v>37028</v>
          </cell>
          <cell r="C9395">
            <v>1</v>
          </cell>
          <cell r="D9395">
            <v>1</v>
          </cell>
          <cell r="Q9395">
            <v>2017</v>
          </cell>
          <cell r="R9395" t="str">
            <v>20178</v>
          </cell>
          <cell r="S9395">
            <v>42957</v>
          </cell>
          <cell r="T9395">
            <v>3011.14</v>
          </cell>
          <cell r="U9395">
            <v>2973.2048387096775</v>
          </cell>
          <cell r="V9395">
            <v>2951.3226575342428</v>
          </cell>
        </row>
        <row r="9396">
          <cell r="B9396">
            <v>37029</v>
          </cell>
          <cell r="C9396">
            <v>1</v>
          </cell>
          <cell r="D9396">
            <v>1</v>
          </cell>
          <cell r="Q9396">
            <v>2017</v>
          </cell>
          <cell r="R9396" t="str">
            <v>20178</v>
          </cell>
          <cell r="S9396">
            <v>42958</v>
          </cell>
          <cell r="T9396">
            <v>2994.85</v>
          </cell>
          <cell r="U9396">
            <v>2973.2048387096775</v>
          </cell>
          <cell r="V9396">
            <v>2951.3226575342428</v>
          </cell>
        </row>
        <row r="9397">
          <cell r="B9397">
            <v>37030</v>
          </cell>
          <cell r="C9397">
            <v>1</v>
          </cell>
          <cell r="D9397">
            <v>1</v>
          </cell>
          <cell r="Q9397">
            <v>2017</v>
          </cell>
          <cell r="R9397" t="str">
            <v>20178</v>
          </cell>
          <cell r="S9397">
            <v>42959</v>
          </cell>
          <cell r="T9397">
            <v>2984.99</v>
          </cell>
          <cell r="U9397">
            <v>2973.2048387096775</v>
          </cell>
          <cell r="V9397">
            <v>2951.3226575342428</v>
          </cell>
        </row>
        <row r="9398">
          <cell r="B9398">
            <v>37031</v>
          </cell>
          <cell r="C9398">
            <v>1</v>
          </cell>
          <cell r="D9398">
            <v>1</v>
          </cell>
          <cell r="Q9398">
            <v>2017</v>
          </cell>
          <cell r="R9398" t="str">
            <v>20178</v>
          </cell>
          <cell r="S9398">
            <v>42960</v>
          </cell>
          <cell r="T9398">
            <v>2984.99</v>
          </cell>
          <cell r="U9398">
            <v>2973.2048387096775</v>
          </cell>
          <cell r="V9398">
            <v>2951.3226575342428</v>
          </cell>
        </row>
        <row r="9399">
          <cell r="B9399">
            <v>37032</v>
          </cell>
          <cell r="C9399">
            <v>1</v>
          </cell>
          <cell r="D9399">
            <v>1</v>
          </cell>
          <cell r="Q9399">
            <v>2017</v>
          </cell>
          <cell r="R9399" t="str">
            <v>20178</v>
          </cell>
          <cell r="S9399">
            <v>42961</v>
          </cell>
          <cell r="T9399">
            <v>2984.99</v>
          </cell>
          <cell r="U9399">
            <v>2973.2048387096775</v>
          </cell>
          <cell r="V9399">
            <v>2951.3226575342428</v>
          </cell>
        </row>
        <row r="9400">
          <cell r="B9400">
            <v>37033</v>
          </cell>
          <cell r="C9400">
            <v>1</v>
          </cell>
          <cell r="D9400">
            <v>1</v>
          </cell>
          <cell r="Q9400">
            <v>2017</v>
          </cell>
          <cell r="R9400" t="str">
            <v>20178</v>
          </cell>
          <cell r="S9400">
            <v>42962</v>
          </cell>
          <cell r="T9400">
            <v>2966.54</v>
          </cell>
          <cell r="U9400">
            <v>2973.2048387096775</v>
          </cell>
          <cell r="V9400">
            <v>2951.3226575342428</v>
          </cell>
        </row>
        <row r="9401">
          <cell r="B9401">
            <v>37034</v>
          </cell>
          <cell r="C9401">
            <v>1</v>
          </cell>
          <cell r="D9401">
            <v>1</v>
          </cell>
          <cell r="Q9401">
            <v>2017</v>
          </cell>
          <cell r="R9401" t="str">
            <v>20178</v>
          </cell>
          <cell r="S9401">
            <v>42963</v>
          </cell>
          <cell r="T9401">
            <v>2974.7</v>
          </cell>
          <cell r="U9401">
            <v>2973.2048387096775</v>
          </cell>
          <cell r="V9401">
            <v>2951.3226575342428</v>
          </cell>
        </row>
        <row r="9402">
          <cell r="B9402">
            <v>37035</v>
          </cell>
          <cell r="C9402">
            <v>1</v>
          </cell>
          <cell r="D9402">
            <v>1</v>
          </cell>
          <cell r="Q9402">
            <v>2017</v>
          </cell>
          <cell r="R9402" t="str">
            <v>20178</v>
          </cell>
          <cell r="S9402">
            <v>42964</v>
          </cell>
          <cell r="T9402">
            <v>2967.32</v>
          </cell>
          <cell r="U9402">
            <v>2973.2048387096775</v>
          </cell>
          <cell r="V9402">
            <v>2951.3226575342428</v>
          </cell>
        </row>
        <row r="9403">
          <cell r="B9403">
            <v>37036</v>
          </cell>
          <cell r="C9403">
            <v>1</v>
          </cell>
          <cell r="D9403">
            <v>1</v>
          </cell>
          <cell r="Q9403">
            <v>2017</v>
          </cell>
          <cell r="R9403" t="str">
            <v>20178</v>
          </cell>
          <cell r="S9403">
            <v>42965</v>
          </cell>
          <cell r="T9403">
            <v>2980.03</v>
          </cell>
          <cell r="U9403">
            <v>2973.2048387096775</v>
          </cell>
          <cell r="V9403">
            <v>2951.3226575342428</v>
          </cell>
        </row>
        <row r="9404">
          <cell r="B9404">
            <v>37037</v>
          </cell>
          <cell r="C9404">
            <v>1</v>
          </cell>
          <cell r="D9404">
            <v>1</v>
          </cell>
          <cell r="Q9404">
            <v>2017</v>
          </cell>
          <cell r="R9404" t="str">
            <v>20178</v>
          </cell>
          <cell r="S9404">
            <v>42966</v>
          </cell>
          <cell r="T9404">
            <v>2994.39</v>
          </cell>
          <cell r="U9404">
            <v>2973.2048387096775</v>
          </cell>
          <cell r="V9404">
            <v>2951.3226575342428</v>
          </cell>
        </row>
        <row r="9405">
          <cell r="B9405">
            <v>37038</v>
          </cell>
          <cell r="C9405">
            <v>1</v>
          </cell>
          <cell r="D9405">
            <v>1</v>
          </cell>
          <cell r="Q9405">
            <v>2017</v>
          </cell>
          <cell r="R9405" t="str">
            <v>20178</v>
          </cell>
          <cell r="S9405">
            <v>42967</v>
          </cell>
          <cell r="T9405">
            <v>2994.39</v>
          </cell>
          <cell r="U9405">
            <v>2973.2048387096775</v>
          </cell>
          <cell r="V9405">
            <v>2951.3226575342428</v>
          </cell>
        </row>
        <row r="9406">
          <cell r="B9406">
            <v>37039</v>
          </cell>
          <cell r="C9406">
            <v>1</v>
          </cell>
          <cell r="D9406">
            <v>1</v>
          </cell>
          <cell r="Q9406">
            <v>2017</v>
          </cell>
          <cell r="R9406" t="str">
            <v>20178</v>
          </cell>
          <cell r="S9406">
            <v>42968</v>
          </cell>
          <cell r="T9406">
            <v>2994.39</v>
          </cell>
          <cell r="U9406">
            <v>2973.2048387096775</v>
          </cell>
          <cell r="V9406">
            <v>2951.3226575342428</v>
          </cell>
        </row>
        <row r="9407">
          <cell r="B9407">
            <v>37040</v>
          </cell>
          <cell r="C9407">
            <v>1</v>
          </cell>
          <cell r="D9407">
            <v>1</v>
          </cell>
          <cell r="Q9407">
            <v>2017</v>
          </cell>
          <cell r="R9407" t="str">
            <v>20178</v>
          </cell>
          <cell r="S9407">
            <v>42969</v>
          </cell>
          <cell r="T9407">
            <v>2994.39</v>
          </cell>
          <cell r="U9407">
            <v>2973.2048387096775</v>
          </cell>
          <cell r="V9407">
            <v>2951.3226575342428</v>
          </cell>
        </row>
        <row r="9408">
          <cell r="B9408">
            <v>37041</v>
          </cell>
          <cell r="C9408">
            <v>1</v>
          </cell>
          <cell r="D9408">
            <v>1</v>
          </cell>
          <cell r="Q9408">
            <v>2017</v>
          </cell>
          <cell r="R9408" t="str">
            <v>20178</v>
          </cell>
          <cell r="S9408">
            <v>42970</v>
          </cell>
          <cell r="T9408">
            <v>2986.83</v>
          </cell>
          <cell r="U9408">
            <v>2973.2048387096775</v>
          </cell>
          <cell r="V9408">
            <v>2951.3226575342428</v>
          </cell>
        </row>
        <row r="9409">
          <cell r="B9409">
            <v>37042</v>
          </cell>
          <cell r="C9409">
            <v>1</v>
          </cell>
          <cell r="D9409">
            <v>1</v>
          </cell>
          <cell r="Q9409">
            <v>2017</v>
          </cell>
          <cell r="R9409" t="str">
            <v>20178</v>
          </cell>
          <cell r="S9409">
            <v>42971</v>
          </cell>
          <cell r="T9409">
            <v>2986.88</v>
          </cell>
          <cell r="U9409">
            <v>2973.2048387096775</v>
          </cell>
          <cell r="V9409">
            <v>2951.3226575342428</v>
          </cell>
        </row>
        <row r="9410">
          <cell r="B9410">
            <v>37043</v>
          </cell>
          <cell r="C9410">
            <v>1</v>
          </cell>
          <cell r="D9410">
            <v>1</v>
          </cell>
          <cell r="Q9410">
            <v>2017</v>
          </cell>
          <cell r="R9410" t="str">
            <v>20178</v>
          </cell>
          <cell r="S9410">
            <v>42972</v>
          </cell>
          <cell r="T9410">
            <v>2972.98</v>
          </cell>
          <cell r="U9410">
            <v>2973.2048387096775</v>
          </cell>
          <cell r="V9410">
            <v>2951.3226575342428</v>
          </cell>
        </row>
        <row r="9411">
          <cell r="B9411">
            <v>37044</v>
          </cell>
          <cell r="C9411">
            <v>1</v>
          </cell>
          <cell r="D9411">
            <v>1</v>
          </cell>
          <cell r="Q9411">
            <v>2017</v>
          </cell>
          <cell r="R9411" t="str">
            <v>20178</v>
          </cell>
          <cell r="S9411">
            <v>42973</v>
          </cell>
          <cell r="T9411">
            <v>2933.96</v>
          </cell>
          <cell r="U9411">
            <v>2973.2048387096775</v>
          </cell>
          <cell r="V9411">
            <v>2951.3226575342428</v>
          </cell>
        </row>
        <row r="9412">
          <cell r="B9412">
            <v>37045</v>
          </cell>
          <cell r="C9412">
            <v>1</v>
          </cell>
          <cell r="D9412">
            <v>1</v>
          </cell>
          <cell r="Q9412">
            <v>2017</v>
          </cell>
          <cell r="R9412" t="str">
            <v>20178</v>
          </cell>
          <cell r="S9412">
            <v>42974</v>
          </cell>
          <cell r="T9412">
            <v>2933.96</v>
          </cell>
          <cell r="U9412">
            <v>2973.2048387096775</v>
          </cell>
          <cell r="V9412">
            <v>2951.3226575342428</v>
          </cell>
        </row>
        <row r="9413">
          <cell r="B9413">
            <v>37046</v>
          </cell>
          <cell r="C9413">
            <v>1</v>
          </cell>
          <cell r="D9413">
            <v>1</v>
          </cell>
          <cell r="Q9413">
            <v>2017</v>
          </cell>
          <cell r="R9413" t="str">
            <v>20178</v>
          </cell>
          <cell r="S9413">
            <v>42975</v>
          </cell>
          <cell r="T9413">
            <v>2933.96</v>
          </cell>
          <cell r="U9413">
            <v>2973.2048387096775</v>
          </cell>
          <cell r="V9413">
            <v>2951.3226575342428</v>
          </cell>
        </row>
        <row r="9414">
          <cell r="B9414">
            <v>37047</v>
          </cell>
          <cell r="C9414">
            <v>1</v>
          </cell>
          <cell r="D9414">
            <v>1</v>
          </cell>
          <cell r="Q9414">
            <v>2017</v>
          </cell>
          <cell r="R9414" t="str">
            <v>20178</v>
          </cell>
          <cell r="S9414">
            <v>42976</v>
          </cell>
          <cell r="T9414">
            <v>2934.23</v>
          </cell>
          <cell r="U9414">
            <v>2973.2048387096775</v>
          </cell>
          <cell r="V9414">
            <v>2951.3226575342428</v>
          </cell>
        </row>
        <row r="9415">
          <cell r="B9415">
            <v>37048</v>
          </cell>
          <cell r="C9415">
            <v>1</v>
          </cell>
          <cell r="D9415">
            <v>1</v>
          </cell>
          <cell r="Q9415">
            <v>2017</v>
          </cell>
          <cell r="R9415" t="str">
            <v>20178</v>
          </cell>
          <cell r="S9415">
            <v>42977</v>
          </cell>
          <cell r="T9415">
            <v>2940.35</v>
          </cell>
          <cell r="U9415">
            <v>2973.2048387096775</v>
          </cell>
          <cell r="V9415">
            <v>2951.3226575342428</v>
          </cell>
        </row>
        <row r="9416">
          <cell r="B9416">
            <v>37049</v>
          </cell>
          <cell r="C9416">
            <v>1</v>
          </cell>
          <cell r="D9416">
            <v>1</v>
          </cell>
          <cell r="Q9416">
            <v>2017</v>
          </cell>
          <cell r="R9416" t="str">
            <v>20178</v>
          </cell>
          <cell r="S9416">
            <v>42978</v>
          </cell>
          <cell r="T9416">
            <v>2937.09</v>
          </cell>
          <cell r="U9416">
            <v>2973.2048387096775</v>
          </cell>
          <cell r="V9416">
            <v>2951.3226575342428</v>
          </cell>
        </row>
        <row r="9417">
          <cell r="B9417">
            <v>37050</v>
          </cell>
          <cell r="C9417">
            <v>1</v>
          </cell>
          <cell r="D9417">
            <v>1</v>
          </cell>
          <cell r="Q9417">
            <v>2017</v>
          </cell>
          <cell r="R9417" t="str">
            <v>20179</v>
          </cell>
          <cell r="S9417">
            <v>42979</v>
          </cell>
          <cell r="T9417">
            <v>2948.09</v>
          </cell>
          <cell r="U9417">
            <v>2917.085</v>
          </cell>
          <cell r="V9417">
            <v>2951.3226575342428</v>
          </cell>
        </row>
        <row r="9418">
          <cell r="B9418">
            <v>37051</v>
          </cell>
          <cell r="C9418">
            <v>1</v>
          </cell>
          <cell r="D9418">
            <v>1</v>
          </cell>
          <cell r="Q9418">
            <v>2017</v>
          </cell>
          <cell r="R9418" t="str">
            <v>20179</v>
          </cell>
          <cell r="S9418">
            <v>42980</v>
          </cell>
          <cell r="T9418">
            <v>2936.07</v>
          </cell>
          <cell r="U9418">
            <v>2917.085</v>
          </cell>
          <cell r="V9418">
            <v>2951.3226575342428</v>
          </cell>
        </row>
        <row r="9419">
          <cell r="B9419">
            <v>37052</v>
          </cell>
          <cell r="C9419">
            <v>1</v>
          </cell>
          <cell r="D9419">
            <v>1</v>
          </cell>
          <cell r="Q9419">
            <v>2017</v>
          </cell>
          <cell r="R9419" t="str">
            <v>20179</v>
          </cell>
          <cell r="S9419">
            <v>42981</v>
          </cell>
          <cell r="T9419">
            <v>2936.07</v>
          </cell>
          <cell r="U9419">
            <v>2917.085</v>
          </cell>
          <cell r="V9419">
            <v>2951.3226575342428</v>
          </cell>
        </row>
        <row r="9420">
          <cell r="B9420">
            <v>37053</v>
          </cell>
          <cell r="C9420">
            <v>1</v>
          </cell>
          <cell r="D9420">
            <v>1</v>
          </cell>
          <cell r="Q9420">
            <v>2017</v>
          </cell>
          <cell r="R9420" t="str">
            <v>20179</v>
          </cell>
          <cell r="S9420">
            <v>42982</v>
          </cell>
          <cell r="T9420">
            <v>2936.07</v>
          </cell>
          <cell r="U9420">
            <v>2917.085</v>
          </cell>
          <cell r="V9420">
            <v>2951.3226575342428</v>
          </cell>
        </row>
        <row r="9421">
          <cell r="B9421">
            <v>37054</v>
          </cell>
          <cell r="C9421">
            <v>1</v>
          </cell>
          <cell r="D9421">
            <v>1</v>
          </cell>
          <cell r="Q9421">
            <v>2017</v>
          </cell>
          <cell r="R9421" t="str">
            <v>20179</v>
          </cell>
          <cell r="S9421">
            <v>42983</v>
          </cell>
          <cell r="T9421">
            <v>2936.07</v>
          </cell>
          <cell r="U9421">
            <v>2917.085</v>
          </cell>
          <cell r="V9421">
            <v>2951.3226575342428</v>
          </cell>
        </row>
        <row r="9422">
          <cell r="B9422">
            <v>37055</v>
          </cell>
          <cell r="C9422">
            <v>1</v>
          </cell>
          <cell r="D9422">
            <v>1</v>
          </cell>
          <cell r="Q9422">
            <v>2017</v>
          </cell>
          <cell r="R9422" t="str">
            <v>20179</v>
          </cell>
          <cell r="S9422">
            <v>42984</v>
          </cell>
          <cell r="T9422">
            <v>2923.49</v>
          </cell>
          <cell r="U9422">
            <v>2917.085</v>
          </cell>
          <cell r="V9422">
            <v>2951.3226575342428</v>
          </cell>
        </row>
        <row r="9423">
          <cell r="B9423">
            <v>37056</v>
          </cell>
          <cell r="C9423">
            <v>1</v>
          </cell>
          <cell r="D9423">
            <v>1</v>
          </cell>
          <cell r="Q9423">
            <v>2017</v>
          </cell>
          <cell r="R9423" t="str">
            <v>20179</v>
          </cell>
          <cell r="S9423">
            <v>42985</v>
          </cell>
          <cell r="T9423">
            <v>2919.5</v>
          </cell>
          <cell r="U9423">
            <v>2917.085</v>
          </cell>
          <cell r="V9423">
            <v>2951.3226575342428</v>
          </cell>
        </row>
        <row r="9424">
          <cell r="B9424">
            <v>37057</v>
          </cell>
          <cell r="C9424">
            <v>1</v>
          </cell>
          <cell r="D9424">
            <v>1</v>
          </cell>
          <cell r="Q9424">
            <v>2017</v>
          </cell>
          <cell r="R9424" t="str">
            <v>20179</v>
          </cell>
          <cell r="S9424">
            <v>42986</v>
          </cell>
          <cell r="T9424">
            <v>2907.96</v>
          </cell>
          <cell r="U9424">
            <v>2917.085</v>
          </cell>
          <cell r="V9424">
            <v>2951.3226575342428</v>
          </cell>
        </row>
        <row r="9425">
          <cell r="B9425">
            <v>37058</v>
          </cell>
          <cell r="C9425">
            <v>1</v>
          </cell>
          <cell r="D9425">
            <v>1</v>
          </cell>
          <cell r="Q9425">
            <v>2017</v>
          </cell>
          <cell r="R9425" t="str">
            <v>20179</v>
          </cell>
          <cell r="S9425">
            <v>42987</v>
          </cell>
          <cell r="T9425">
            <v>2909.15</v>
          </cell>
          <cell r="U9425">
            <v>2917.085</v>
          </cell>
          <cell r="V9425">
            <v>2951.3226575342428</v>
          </cell>
        </row>
        <row r="9426">
          <cell r="B9426">
            <v>37059</v>
          </cell>
          <cell r="C9426">
            <v>1</v>
          </cell>
          <cell r="D9426">
            <v>1</v>
          </cell>
          <cell r="Q9426">
            <v>2017</v>
          </cell>
          <cell r="R9426" t="str">
            <v>20179</v>
          </cell>
          <cell r="S9426">
            <v>42988</v>
          </cell>
          <cell r="T9426">
            <v>2909.15</v>
          </cell>
          <cell r="U9426">
            <v>2917.085</v>
          </cell>
          <cell r="V9426">
            <v>2951.3226575342428</v>
          </cell>
        </row>
        <row r="9427">
          <cell r="B9427">
            <v>37060</v>
          </cell>
          <cell r="C9427">
            <v>1</v>
          </cell>
          <cell r="D9427">
            <v>1</v>
          </cell>
          <cell r="Q9427">
            <v>2017</v>
          </cell>
          <cell r="R9427" t="str">
            <v>20179</v>
          </cell>
          <cell r="S9427">
            <v>42989</v>
          </cell>
          <cell r="T9427">
            <v>2909.15</v>
          </cell>
          <cell r="U9427">
            <v>2917.085</v>
          </cell>
          <cell r="V9427">
            <v>2951.3226575342428</v>
          </cell>
        </row>
        <row r="9428">
          <cell r="B9428">
            <v>37061</v>
          </cell>
          <cell r="C9428">
            <v>1</v>
          </cell>
          <cell r="D9428">
            <v>1</v>
          </cell>
          <cell r="Q9428">
            <v>2017</v>
          </cell>
          <cell r="R9428" t="str">
            <v>20179</v>
          </cell>
          <cell r="S9428">
            <v>42990</v>
          </cell>
          <cell r="T9428">
            <v>2916.1</v>
          </cell>
          <cell r="U9428">
            <v>2917.085</v>
          </cell>
          <cell r="V9428">
            <v>2951.3226575342428</v>
          </cell>
        </row>
        <row r="9429">
          <cell r="B9429">
            <v>37062</v>
          </cell>
          <cell r="C9429">
            <v>1</v>
          </cell>
          <cell r="D9429">
            <v>1</v>
          </cell>
          <cell r="Q9429">
            <v>2017</v>
          </cell>
          <cell r="R9429" t="str">
            <v>20179</v>
          </cell>
          <cell r="S9429">
            <v>42991</v>
          </cell>
          <cell r="T9429">
            <v>2923.03</v>
          </cell>
          <cell r="U9429">
            <v>2917.085</v>
          </cell>
          <cell r="V9429">
            <v>2951.3226575342428</v>
          </cell>
        </row>
        <row r="9430">
          <cell r="B9430">
            <v>37063</v>
          </cell>
          <cell r="C9430">
            <v>1</v>
          </cell>
          <cell r="D9430">
            <v>1</v>
          </cell>
          <cell r="Q9430">
            <v>2017</v>
          </cell>
          <cell r="R9430" t="str">
            <v>20179</v>
          </cell>
          <cell r="S9430">
            <v>42992</v>
          </cell>
          <cell r="T9430">
            <v>2909.52</v>
          </cell>
          <cell r="U9430">
            <v>2917.085</v>
          </cell>
          <cell r="V9430">
            <v>2951.3226575342428</v>
          </cell>
        </row>
        <row r="9431">
          <cell r="B9431">
            <v>37064</v>
          </cell>
          <cell r="C9431">
            <v>1</v>
          </cell>
          <cell r="D9431">
            <v>1</v>
          </cell>
          <cell r="Q9431">
            <v>2017</v>
          </cell>
          <cell r="R9431" t="str">
            <v>20179</v>
          </cell>
          <cell r="S9431">
            <v>42993</v>
          </cell>
          <cell r="T9431">
            <v>2905.98</v>
          </cell>
          <cell r="U9431">
            <v>2917.085</v>
          </cell>
          <cell r="V9431">
            <v>2951.3226575342428</v>
          </cell>
        </row>
        <row r="9432">
          <cell r="B9432">
            <v>37065</v>
          </cell>
          <cell r="C9432">
            <v>1</v>
          </cell>
          <cell r="D9432">
            <v>1</v>
          </cell>
          <cell r="Q9432">
            <v>2017</v>
          </cell>
          <cell r="R9432" t="str">
            <v>20179</v>
          </cell>
          <cell r="S9432">
            <v>42994</v>
          </cell>
          <cell r="T9432">
            <v>2897.83</v>
          </cell>
          <cell r="U9432">
            <v>2917.085</v>
          </cell>
          <cell r="V9432">
            <v>2951.3226575342428</v>
          </cell>
        </row>
        <row r="9433">
          <cell r="B9433">
            <v>37066</v>
          </cell>
          <cell r="C9433">
            <v>1</v>
          </cell>
          <cell r="D9433">
            <v>1</v>
          </cell>
          <cell r="Q9433">
            <v>2017</v>
          </cell>
          <cell r="R9433" t="str">
            <v>20179</v>
          </cell>
          <cell r="S9433">
            <v>42995</v>
          </cell>
          <cell r="T9433">
            <v>2897.83</v>
          </cell>
          <cell r="U9433">
            <v>2917.085</v>
          </cell>
          <cell r="V9433">
            <v>2951.3226575342428</v>
          </cell>
        </row>
        <row r="9434">
          <cell r="B9434">
            <v>37067</v>
          </cell>
          <cell r="C9434">
            <v>1</v>
          </cell>
          <cell r="D9434">
            <v>1</v>
          </cell>
          <cell r="Q9434">
            <v>2017</v>
          </cell>
          <cell r="R9434" t="str">
            <v>20179</v>
          </cell>
          <cell r="S9434">
            <v>42996</v>
          </cell>
          <cell r="T9434">
            <v>2897.83</v>
          </cell>
          <cell r="U9434">
            <v>2917.085</v>
          </cell>
          <cell r="V9434">
            <v>2951.3226575342428</v>
          </cell>
        </row>
        <row r="9435">
          <cell r="B9435">
            <v>37068</v>
          </cell>
          <cell r="C9435">
            <v>1</v>
          </cell>
          <cell r="D9435">
            <v>1</v>
          </cell>
          <cell r="Q9435">
            <v>2017</v>
          </cell>
          <cell r="R9435" t="str">
            <v>20179</v>
          </cell>
          <cell r="S9435">
            <v>42997</v>
          </cell>
          <cell r="T9435">
            <v>2906.06</v>
          </cell>
          <cell r="U9435">
            <v>2917.085</v>
          </cell>
          <cell r="V9435">
            <v>2951.3226575342428</v>
          </cell>
        </row>
        <row r="9436">
          <cell r="B9436">
            <v>37069</v>
          </cell>
          <cell r="C9436">
            <v>1</v>
          </cell>
          <cell r="D9436">
            <v>1</v>
          </cell>
          <cell r="Q9436">
            <v>2017</v>
          </cell>
          <cell r="R9436" t="str">
            <v>20179</v>
          </cell>
          <cell r="S9436">
            <v>42998</v>
          </cell>
          <cell r="T9436">
            <v>2904.6</v>
          </cell>
          <cell r="U9436">
            <v>2917.085</v>
          </cell>
          <cell r="V9436">
            <v>2951.3226575342428</v>
          </cell>
        </row>
        <row r="9437">
          <cell r="B9437">
            <v>37070</v>
          </cell>
          <cell r="C9437">
            <v>1</v>
          </cell>
          <cell r="D9437">
            <v>1</v>
          </cell>
          <cell r="Q9437">
            <v>2017</v>
          </cell>
          <cell r="R9437" t="str">
            <v>20179</v>
          </cell>
          <cell r="S9437">
            <v>42999</v>
          </cell>
          <cell r="T9437">
            <v>2893.18</v>
          </cell>
          <cell r="U9437">
            <v>2917.085</v>
          </cell>
          <cell r="V9437">
            <v>2951.3226575342428</v>
          </cell>
        </row>
        <row r="9438">
          <cell r="B9438">
            <v>37071</v>
          </cell>
          <cell r="C9438">
            <v>1</v>
          </cell>
          <cell r="D9438">
            <v>1</v>
          </cell>
          <cell r="Q9438">
            <v>2017</v>
          </cell>
          <cell r="R9438" t="str">
            <v>20179</v>
          </cell>
          <cell r="S9438">
            <v>43000</v>
          </cell>
          <cell r="T9438">
            <v>2913.96</v>
          </cell>
          <cell r="U9438">
            <v>2917.085</v>
          </cell>
          <cell r="V9438">
            <v>2951.3226575342428</v>
          </cell>
        </row>
        <row r="9439">
          <cell r="B9439">
            <v>37072</v>
          </cell>
          <cell r="C9439">
            <v>1</v>
          </cell>
          <cell r="D9439">
            <v>1</v>
          </cell>
          <cell r="Q9439">
            <v>2017</v>
          </cell>
          <cell r="R9439" t="str">
            <v>20179</v>
          </cell>
          <cell r="S9439">
            <v>43001</v>
          </cell>
          <cell r="T9439">
            <v>2900.73</v>
          </cell>
          <cell r="U9439">
            <v>2917.085</v>
          </cell>
          <cell r="V9439">
            <v>2951.3226575342428</v>
          </cell>
        </row>
        <row r="9440">
          <cell r="B9440">
            <v>37073</v>
          </cell>
          <cell r="C9440">
            <v>1</v>
          </cell>
          <cell r="D9440">
            <v>1</v>
          </cell>
          <cell r="Q9440">
            <v>2017</v>
          </cell>
          <cell r="R9440" t="str">
            <v>20179</v>
          </cell>
          <cell r="S9440">
            <v>43002</v>
          </cell>
          <cell r="T9440">
            <v>2900.73</v>
          </cell>
          <cell r="U9440">
            <v>2917.085</v>
          </cell>
          <cell r="V9440">
            <v>2951.3226575342428</v>
          </cell>
        </row>
        <row r="9441">
          <cell r="B9441">
            <v>37074</v>
          </cell>
          <cell r="C9441">
            <v>1</v>
          </cell>
          <cell r="D9441">
            <v>1</v>
          </cell>
          <cell r="Q9441">
            <v>2017</v>
          </cell>
          <cell r="R9441" t="str">
            <v>20179</v>
          </cell>
          <cell r="S9441">
            <v>43003</v>
          </cell>
          <cell r="T9441">
            <v>2900.73</v>
          </cell>
          <cell r="U9441">
            <v>2917.085</v>
          </cell>
          <cell r="V9441">
            <v>2951.3226575342428</v>
          </cell>
        </row>
        <row r="9442">
          <cell r="B9442">
            <v>37075</v>
          </cell>
          <cell r="C9442">
            <v>1</v>
          </cell>
          <cell r="D9442">
            <v>1</v>
          </cell>
          <cell r="Q9442">
            <v>2017</v>
          </cell>
          <cell r="R9442" t="str">
            <v>20179</v>
          </cell>
          <cell r="S9442">
            <v>43004</v>
          </cell>
          <cell r="T9442">
            <v>2924.57</v>
          </cell>
          <cell r="U9442">
            <v>2917.085</v>
          </cell>
          <cell r="V9442">
            <v>2951.3226575342428</v>
          </cell>
        </row>
        <row r="9443">
          <cell r="B9443">
            <v>37076</v>
          </cell>
          <cell r="C9443">
            <v>1</v>
          </cell>
          <cell r="D9443">
            <v>1</v>
          </cell>
          <cell r="Q9443">
            <v>2017</v>
          </cell>
          <cell r="R9443" t="str">
            <v>20179</v>
          </cell>
          <cell r="S9443">
            <v>43005</v>
          </cell>
          <cell r="T9443">
            <v>2930.7</v>
          </cell>
          <cell r="U9443">
            <v>2917.085</v>
          </cell>
          <cell r="V9443">
            <v>2951.3226575342428</v>
          </cell>
        </row>
        <row r="9444">
          <cell r="B9444">
            <v>37077</v>
          </cell>
          <cell r="C9444">
            <v>1</v>
          </cell>
          <cell r="D9444">
            <v>1</v>
          </cell>
          <cell r="Q9444">
            <v>2017</v>
          </cell>
          <cell r="R9444" t="str">
            <v>20179</v>
          </cell>
          <cell r="S9444">
            <v>43006</v>
          </cell>
          <cell r="T9444">
            <v>2940.66</v>
          </cell>
          <cell r="U9444">
            <v>2917.085</v>
          </cell>
          <cell r="V9444">
            <v>2951.3226575342428</v>
          </cell>
        </row>
        <row r="9445">
          <cell r="B9445">
            <v>37078</v>
          </cell>
          <cell r="C9445">
            <v>1</v>
          </cell>
          <cell r="D9445">
            <v>1</v>
          </cell>
          <cell r="Q9445">
            <v>2017</v>
          </cell>
          <cell r="R9445" t="str">
            <v>20179</v>
          </cell>
          <cell r="S9445">
            <v>43007</v>
          </cell>
          <cell r="T9445">
            <v>2941.07</v>
          </cell>
          <cell r="U9445">
            <v>2917.085</v>
          </cell>
          <cell r="V9445">
            <v>2951.3226575342428</v>
          </cell>
        </row>
        <row r="9446">
          <cell r="B9446">
            <v>37079</v>
          </cell>
          <cell r="C9446">
            <v>1</v>
          </cell>
          <cell r="D9446">
            <v>1</v>
          </cell>
          <cell r="Q9446">
            <v>2017</v>
          </cell>
          <cell r="R9446" t="str">
            <v>20179</v>
          </cell>
          <cell r="S9446">
            <v>43008</v>
          </cell>
          <cell r="T9446">
            <v>2936.67</v>
          </cell>
          <cell r="U9446">
            <v>2917.085</v>
          </cell>
          <cell r="V9446">
            <v>2951.3226575342428</v>
          </cell>
        </row>
        <row r="9447">
          <cell r="B9447">
            <v>37080</v>
          </cell>
          <cell r="C9447">
            <v>1</v>
          </cell>
          <cell r="D9447">
            <v>1</v>
          </cell>
          <cell r="Q9447">
            <v>2017</v>
          </cell>
          <cell r="R9447" t="str">
            <v>201710</v>
          </cell>
          <cell r="S9447">
            <v>43009</v>
          </cell>
          <cell r="T9447">
            <v>2936.67</v>
          </cell>
          <cell r="U9447">
            <v>2953.7558064516143</v>
          </cell>
          <cell r="V9447">
            <v>2951.3226575342428</v>
          </cell>
        </row>
        <row r="9448">
          <cell r="B9448">
            <v>37081</v>
          </cell>
          <cell r="C9448">
            <v>1</v>
          </cell>
          <cell r="D9448">
            <v>1</v>
          </cell>
          <cell r="Q9448">
            <v>2017</v>
          </cell>
          <cell r="R9448" t="str">
            <v>201710</v>
          </cell>
          <cell r="S9448">
            <v>43010</v>
          </cell>
          <cell r="T9448">
            <v>2936.67</v>
          </cell>
          <cell r="U9448">
            <v>2953.7558064516143</v>
          </cell>
          <cell r="V9448">
            <v>2951.3226575342428</v>
          </cell>
        </row>
        <row r="9449">
          <cell r="B9449">
            <v>37082</v>
          </cell>
          <cell r="C9449">
            <v>1</v>
          </cell>
          <cell r="D9449">
            <v>1</v>
          </cell>
          <cell r="Q9449">
            <v>2017</v>
          </cell>
          <cell r="R9449" t="str">
            <v>201710</v>
          </cell>
          <cell r="S9449">
            <v>43011</v>
          </cell>
          <cell r="T9449">
            <v>2949.33</v>
          </cell>
          <cell r="U9449">
            <v>2953.7558064516143</v>
          </cell>
          <cell r="V9449">
            <v>2951.3226575342428</v>
          </cell>
        </row>
        <row r="9450">
          <cell r="B9450">
            <v>37083</v>
          </cell>
          <cell r="C9450">
            <v>1</v>
          </cell>
          <cell r="D9450">
            <v>1</v>
          </cell>
          <cell r="Q9450">
            <v>2017</v>
          </cell>
          <cell r="R9450" t="str">
            <v>201710</v>
          </cell>
          <cell r="S9450">
            <v>43012</v>
          </cell>
          <cell r="T9450">
            <v>2953.81</v>
          </cell>
          <cell r="U9450">
            <v>2953.7558064516143</v>
          </cell>
          <cell r="V9450">
            <v>2951.3226575342428</v>
          </cell>
        </row>
        <row r="9451">
          <cell r="B9451">
            <v>37084</v>
          </cell>
          <cell r="C9451">
            <v>1</v>
          </cell>
          <cell r="D9451">
            <v>1</v>
          </cell>
          <cell r="Q9451">
            <v>2017</v>
          </cell>
          <cell r="R9451" t="str">
            <v>201710</v>
          </cell>
          <cell r="S9451">
            <v>43013</v>
          </cell>
          <cell r="T9451">
            <v>2945.59</v>
          </cell>
          <cell r="U9451">
            <v>2953.7558064516143</v>
          </cell>
          <cell r="V9451">
            <v>2951.3226575342428</v>
          </cell>
        </row>
        <row r="9452">
          <cell r="B9452">
            <v>37085</v>
          </cell>
          <cell r="C9452">
            <v>1</v>
          </cell>
          <cell r="D9452">
            <v>1</v>
          </cell>
          <cell r="Q9452">
            <v>2017</v>
          </cell>
          <cell r="R9452" t="str">
            <v>201710</v>
          </cell>
          <cell r="S9452">
            <v>43014</v>
          </cell>
          <cell r="T9452">
            <v>2926.82</v>
          </cell>
          <cell r="U9452">
            <v>2953.7558064516143</v>
          </cell>
          <cell r="V9452">
            <v>2951.3226575342428</v>
          </cell>
        </row>
        <row r="9453">
          <cell r="B9453">
            <v>37086</v>
          </cell>
          <cell r="C9453">
            <v>1</v>
          </cell>
          <cell r="D9453">
            <v>1</v>
          </cell>
          <cell r="Q9453">
            <v>2017</v>
          </cell>
          <cell r="R9453" t="str">
            <v>201710</v>
          </cell>
          <cell r="S9453">
            <v>43015</v>
          </cell>
          <cell r="T9453">
            <v>2942.19</v>
          </cell>
          <cell r="U9453">
            <v>2953.7558064516143</v>
          </cell>
          <cell r="V9453">
            <v>2951.3226575342428</v>
          </cell>
        </row>
        <row r="9454">
          <cell r="B9454">
            <v>37087</v>
          </cell>
          <cell r="C9454">
            <v>1</v>
          </cell>
          <cell r="D9454">
            <v>1</v>
          </cell>
          <cell r="Q9454">
            <v>2017</v>
          </cell>
          <cell r="R9454" t="str">
            <v>201710</v>
          </cell>
          <cell r="S9454">
            <v>43016</v>
          </cell>
          <cell r="T9454">
            <v>2942.19</v>
          </cell>
          <cell r="U9454">
            <v>2953.7558064516143</v>
          </cell>
          <cell r="V9454">
            <v>2951.3226575342428</v>
          </cell>
        </row>
        <row r="9455">
          <cell r="B9455">
            <v>37088</v>
          </cell>
          <cell r="C9455">
            <v>1</v>
          </cell>
          <cell r="D9455">
            <v>1</v>
          </cell>
          <cell r="Q9455">
            <v>2017</v>
          </cell>
          <cell r="R9455" t="str">
            <v>201710</v>
          </cell>
          <cell r="S9455">
            <v>43017</v>
          </cell>
          <cell r="T9455">
            <v>2942.19</v>
          </cell>
          <cell r="U9455">
            <v>2953.7558064516143</v>
          </cell>
          <cell r="V9455">
            <v>2951.3226575342428</v>
          </cell>
        </row>
        <row r="9456">
          <cell r="B9456">
            <v>37089</v>
          </cell>
          <cell r="C9456">
            <v>1</v>
          </cell>
          <cell r="D9456">
            <v>1</v>
          </cell>
          <cell r="Q9456">
            <v>2017</v>
          </cell>
          <cell r="R9456" t="str">
            <v>201710</v>
          </cell>
          <cell r="S9456">
            <v>43018</v>
          </cell>
          <cell r="T9456">
            <v>2942.19</v>
          </cell>
          <cell r="U9456">
            <v>2953.7558064516143</v>
          </cell>
          <cell r="V9456">
            <v>2951.3226575342428</v>
          </cell>
        </row>
        <row r="9457">
          <cell r="B9457">
            <v>37090</v>
          </cell>
          <cell r="C9457">
            <v>1</v>
          </cell>
          <cell r="D9457">
            <v>1</v>
          </cell>
          <cell r="Q9457">
            <v>2017</v>
          </cell>
          <cell r="R9457" t="str">
            <v>201710</v>
          </cell>
          <cell r="S9457">
            <v>43019</v>
          </cell>
          <cell r="T9457">
            <v>2947.06</v>
          </cell>
          <cell r="U9457">
            <v>2953.7558064516143</v>
          </cell>
          <cell r="V9457">
            <v>2951.3226575342428</v>
          </cell>
        </row>
        <row r="9458">
          <cell r="B9458">
            <v>37091</v>
          </cell>
          <cell r="C9458">
            <v>1</v>
          </cell>
          <cell r="D9458">
            <v>1</v>
          </cell>
          <cell r="Q9458">
            <v>2017</v>
          </cell>
          <cell r="R9458" t="str">
            <v>201710</v>
          </cell>
          <cell r="S9458">
            <v>43020</v>
          </cell>
          <cell r="T9458">
            <v>2953.77</v>
          </cell>
          <cell r="U9458">
            <v>2953.7558064516143</v>
          </cell>
          <cell r="V9458">
            <v>2951.3226575342428</v>
          </cell>
        </row>
        <row r="9459">
          <cell r="B9459">
            <v>37092</v>
          </cell>
          <cell r="C9459">
            <v>1</v>
          </cell>
          <cell r="D9459">
            <v>1</v>
          </cell>
          <cell r="Q9459">
            <v>2017</v>
          </cell>
          <cell r="R9459" t="str">
            <v>201710</v>
          </cell>
          <cell r="S9459">
            <v>43021</v>
          </cell>
          <cell r="T9459">
            <v>2949.69</v>
          </cell>
          <cell r="U9459">
            <v>2953.7558064516143</v>
          </cell>
          <cell r="V9459">
            <v>2951.3226575342428</v>
          </cell>
        </row>
        <row r="9460">
          <cell r="B9460">
            <v>37093</v>
          </cell>
          <cell r="C9460">
            <v>1</v>
          </cell>
          <cell r="D9460">
            <v>1</v>
          </cell>
          <cell r="Q9460">
            <v>2017</v>
          </cell>
          <cell r="R9460" t="str">
            <v>201710</v>
          </cell>
          <cell r="S9460">
            <v>43022</v>
          </cell>
          <cell r="T9460">
            <v>2932.05</v>
          </cell>
          <cell r="U9460">
            <v>2953.7558064516143</v>
          </cell>
          <cell r="V9460">
            <v>2951.3226575342428</v>
          </cell>
        </row>
        <row r="9461">
          <cell r="B9461">
            <v>37094</v>
          </cell>
          <cell r="C9461">
            <v>1</v>
          </cell>
          <cell r="D9461">
            <v>1</v>
          </cell>
          <cell r="Q9461">
            <v>2017</v>
          </cell>
          <cell r="R9461" t="str">
            <v>201710</v>
          </cell>
          <cell r="S9461">
            <v>43023</v>
          </cell>
          <cell r="T9461">
            <v>2932.05</v>
          </cell>
          <cell r="U9461">
            <v>2953.7558064516143</v>
          </cell>
          <cell r="V9461">
            <v>2951.3226575342428</v>
          </cell>
        </row>
        <row r="9462">
          <cell r="B9462">
            <v>37095</v>
          </cell>
          <cell r="C9462">
            <v>1</v>
          </cell>
          <cell r="D9462">
            <v>1</v>
          </cell>
          <cell r="Q9462">
            <v>2017</v>
          </cell>
          <cell r="R9462" t="str">
            <v>201710</v>
          </cell>
          <cell r="S9462">
            <v>43024</v>
          </cell>
          <cell r="T9462">
            <v>2932.05</v>
          </cell>
          <cell r="U9462">
            <v>2953.7558064516143</v>
          </cell>
          <cell r="V9462">
            <v>2951.3226575342428</v>
          </cell>
        </row>
        <row r="9463">
          <cell r="B9463">
            <v>37096</v>
          </cell>
          <cell r="C9463">
            <v>1</v>
          </cell>
          <cell r="D9463">
            <v>1</v>
          </cell>
          <cell r="Q9463">
            <v>2017</v>
          </cell>
          <cell r="R9463" t="str">
            <v>201710</v>
          </cell>
          <cell r="S9463">
            <v>43025</v>
          </cell>
          <cell r="T9463">
            <v>2932.05</v>
          </cell>
          <cell r="U9463">
            <v>2953.7558064516143</v>
          </cell>
          <cell r="V9463">
            <v>2951.3226575342428</v>
          </cell>
        </row>
        <row r="9464">
          <cell r="B9464">
            <v>37097</v>
          </cell>
          <cell r="C9464">
            <v>1</v>
          </cell>
          <cell r="D9464">
            <v>1</v>
          </cell>
          <cell r="Q9464">
            <v>2017</v>
          </cell>
          <cell r="R9464" t="str">
            <v>201710</v>
          </cell>
          <cell r="S9464">
            <v>43026</v>
          </cell>
          <cell r="T9464">
            <v>2944.27</v>
          </cell>
          <cell r="U9464">
            <v>2953.7558064516143</v>
          </cell>
          <cell r="V9464">
            <v>2951.3226575342428</v>
          </cell>
        </row>
        <row r="9465">
          <cell r="B9465">
            <v>37098</v>
          </cell>
          <cell r="C9465">
            <v>1</v>
          </cell>
          <cell r="D9465">
            <v>1</v>
          </cell>
          <cell r="Q9465">
            <v>2017</v>
          </cell>
          <cell r="R9465" t="str">
            <v>201710</v>
          </cell>
          <cell r="S9465">
            <v>43027</v>
          </cell>
          <cell r="T9465">
            <v>2935.66</v>
          </cell>
          <cell r="U9465">
            <v>2953.7558064516143</v>
          </cell>
          <cell r="V9465">
            <v>2951.3226575342428</v>
          </cell>
        </row>
        <row r="9466">
          <cell r="B9466">
            <v>37099</v>
          </cell>
          <cell r="C9466">
            <v>1</v>
          </cell>
          <cell r="D9466">
            <v>1</v>
          </cell>
          <cell r="Q9466">
            <v>2017</v>
          </cell>
          <cell r="R9466" t="str">
            <v>201710</v>
          </cell>
          <cell r="S9466">
            <v>43028</v>
          </cell>
          <cell r="T9466">
            <v>2921.92</v>
          </cell>
          <cell r="U9466">
            <v>2953.7558064516143</v>
          </cell>
          <cell r="V9466">
            <v>2951.3226575342428</v>
          </cell>
        </row>
        <row r="9467">
          <cell r="B9467">
            <v>37100</v>
          </cell>
          <cell r="C9467">
            <v>1</v>
          </cell>
          <cell r="D9467">
            <v>1</v>
          </cell>
          <cell r="Q9467">
            <v>2017</v>
          </cell>
          <cell r="R9467" t="str">
            <v>201710</v>
          </cell>
          <cell r="S9467">
            <v>43029</v>
          </cell>
          <cell r="T9467">
            <v>2936.66</v>
          </cell>
          <cell r="U9467">
            <v>2953.7558064516143</v>
          </cell>
          <cell r="V9467">
            <v>2951.3226575342428</v>
          </cell>
        </row>
        <row r="9468">
          <cell r="B9468">
            <v>37101</v>
          </cell>
          <cell r="C9468">
            <v>1</v>
          </cell>
          <cell r="D9468">
            <v>1</v>
          </cell>
          <cell r="Q9468">
            <v>2017</v>
          </cell>
          <cell r="R9468" t="str">
            <v>201710</v>
          </cell>
          <cell r="S9468">
            <v>43030</v>
          </cell>
          <cell r="T9468">
            <v>2936.66</v>
          </cell>
          <cell r="U9468">
            <v>2953.7558064516143</v>
          </cell>
          <cell r="V9468">
            <v>2951.3226575342428</v>
          </cell>
        </row>
        <row r="9469">
          <cell r="B9469">
            <v>37102</v>
          </cell>
          <cell r="C9469">
            <v>1</v>
          </cell>
          <cell r="D9469">
            <v>1</v>
          </cell>
          <cell r="Q9469">
            <v>2017</v>
          </cell>
          <cell r="R9469" t="str">
            <v>201710</v>
          </cell>
          <cell r="S9469">
            <v>43031</v>
          </cell>
          <cell r="T9469">
            <v>2936.66</v>
          </cell>
          <cell r="U9469">
            <v>2953.7558064516143</v>
          </cell>
          <cell r="V9469">
            <v>2951.3226575342428</v>
          </cell>
        </row>
        <row r="9470">
          <cell r="B9470">
            <v>37103</v>
          </cell>
          <cell r="C9470">
            <v>1</v>
          </cell>
          <cell r="D9470">
            <v>1</v>
          </cell>
          <cell r="Q9470">
            <v>2017</v>
          </cell>
          <cell r="R9470" t="str">
            <v>201710</v>
          </cell>
          <cell r="S9470">
            <v>43032</v>
          </cell>
          <cell r="T9470">
            <v>2947.69</v>
          </cell>
          <cell r="U9470">
            <v>2953.7558064516143</v>
          </cell>
          <cell r="V9470">
            <v>2951.3226575342428</v>
          </cell>
        </row>
        <row r="9471">
          <cell r="B9471">
            <v>37104</v>
          </cell>
          <cell r="C9471">
            <v>1</v>
          </cell>
          <cell r="D9471">
            <v>1</v>
          </cell>
          <cell r="Q9471">
            <v>2017</v>
          </cell>
          <cell r="R9471" t="str">
            <v>201710</v>
          </cell>
          <cell r="S9471">
            <v>43033</v>
          </cell>
          <cell r="T9471">
            <v>2971.36</v>
          </cell>
          <cell r="U9471">
            <v>2953.7558064516143</v>
          </cell>
          <cell r="V9471">
            <v>2951.3226575342428</v>
          </cell>
        </row>
        <row r="9472">
          <cell r="B9472">
            <v>37105</v>
          </cell>
          <cell r="C9472">
            <v>1</v>
          </cell>
          <cell r="D9472">
            <v>1</v>
          </cell>
          <cell r="Q9472">
            <v>2017</v>
          </cell>
          <cell r="R9472" t="str">
            <v>201710</v>
          </cell>
          <cell r="S9472">
            <v>43034</v>
          </cell>
          <cell r="T9472">
            <v>2989.39</v>
          </cell>
          <cell r="U9472">
            <v>2953.7558064516143</v>
          </cell>
          <cell r="V9472">
            <v>2951.3226575342428</v>
          </cell>
        </row>
        <row r="9473">
          <cell r="B9473">
            <v>37106</v>
          </cell>
          <cell r="C9473">
            <v>1</v>
          </cell>
          <cell r="D9473">
            <v>1</v>
          </cell>
          <cell r="Q9473">
            <v>2017</v>
          </cell>
          <cell r="R9473" t="str">
            <v>201710</v>
          </cell>
          <cell r="S9473">
            <v>43035</v>
          </cell>
          <cell r="T9473">
            <v>3008.8</v>
          </cell>
          <cell r="U9473">
            <v>2953.7558064516143</v>
          </cell>
          <cell r="V9473">
            <v>2951.3226575342428</v>
          </cell>
        </row>
        <row r="9474">
          <cell r="B9474">
            <v>37107</v>
          </cell>
          <cell r="C9474">
            <v>1</v>
          </cell>
          <cell r="D9474">
            <v>1</v>
          </cell>
          <cell r="Q9474">
            <v>2017</v>
          </cell>
          <cell r="R9474" t="str">
            <v>201710</v>
          </cell>
          <cell r="S9474">
            <v>43036</v>
          </cell>
          <cell r="T9474">
            <v>3009.85</v>
          </cell>
          <cell r="U9474">
            <v>2953.7558064516143</v>
          </cell>
          <cell r="V9474">
            <v>2951.3226575342428</v>
          </cell>
        </row>
        <row r="9475">
          <cell r="B9475">
            <v>37108</v>
          </cell>
          <cell r="C9475">
            <v>1</v>
          </cell>
          <cell r="D9475">
            <v>1</v>
          </cell>
          <cell r="Q9475">
            <v>2017</v>
          </cell>
          <cell r="R9475" t="str">
            <v>201710</v>
          </cell>
          <cell r="S9475">
            <v>43037</v>
          </cell>
          <cell r="T9475">
            <v>3009.85</v>
          </cell>
          <cell r="U9475">
            <v>2953.7558064516143</v>
          </cell>
          <cell r="V9475">
            <v>2951.3226575342428</v>
          </cell>
        </row>
        <row r="9476">
          <cell r="B9476">
            <v>37109</v>
          </cell>
          <cell r="C9476">
            <v>1</v>
          </cell>
          <cell r="D9476">
            <v>1</v>
          </cell>
          <cell r="Q9476">
            <v>2017</v>
          </cell>
          <cell r="R9476" t="str">
            <v>201710</v>
          </cell>
          <cell r="S9476">
            <v>43038</v>
          </cell>
          <cell r="T9476">
            <v>3009.85</v>
          </cell>
          <cell r="U9476">
            <v>2953.7558064516143</v>
          </cell>
          <cell r="V9476">
            <v>2951.3226575342428</v>
          </cell>
        </row>
        <row r="9477">
          <cell r="B9477">
            <v>37110</v>
          </cell>
          <cell r="C9477">
            <v>1</v>
          </cell>
          <cell r="D9477">
            <v>1</v>
          </cell>
          <cell r="Q9477">
            <v>2017</v>
          </cell>
          <cell r="R9477" t="str">
            <v>201710</v>
          </cell>
          <cell r="S9477">
            <v>43039</v>
          </cell>
          <cell r="T9477">
            <v>3011.44</v>
          </cell>
          <cell r="U9477">
            <v>2953.7558064516143</v>
          </cell>
          <cell r="V9477">
            <v>2951.3226575342428</v>
          </cell>
        </row>
        <row r="9478">
          <cell r="B9478">
            <v>37111</v>
          </cell>
          <cell r="C9478">
            <v>1</v>
          </cell>
          <cell r="D9478">
            <v>1</v>
          </cell>
          <cell r="Q9478">
            <v>2017</v>
          </cell>
          <cell r="R9478" t="str">
            <v>201711</v>
          </cell>
          <cell r="S9478">
            <v>43040</v>
          </cell>
          <cell r="T9478">
            <v>3039.19</v>
          </cell>
          <cell r="U9478">
            <v>3013.4666666666662</v>
          </cell>
          <cell r="V9478">
            <v>2951.3226575342428</v>
          </cell>
        </row>
        <row r="9479">
          <cell r="B9479">
            <v>37112</v>
          </cell>
          <cell r="C9479">
            <v>1</v>
          </cell>
          <cell r="D9479">
            <v>1</v>
          </cell>
          <cell r="Q9479">
            <v>2017</v>
          </cell>
          <cell r="R9479" t="str">
            <v>201711</v>
          </cell>
          <cell r="S9479">
            <v>43041</v>
          </cell>
          <cell r="T9479">
            <v>3038.56</v>
          </cell>
          <cell r="U9479">
            <v>3013.4666666666662</v>
          </cell>
          <cell r="V9479">
            <v>2951.3226575342428</v>
          </cell>
        </row>
        <row r="9480">
          <cell r="B9480">
            <v>37113</v>
          </cell>
          <cell r="C9480">
            <v>1</v>
          </cell>
          <cell r="D9480">
            <v>1</v>
          </cell>
          <cell r="Q9480">
            <v>2017</v>
          </cell>
          <cell r="R9480" t="str">
            <v>201711</v>
          </cell>
          <cell r="S9480">
            <v>43042</v>
          </cell>
          <cell r="T9480">
            <v>3054.38</v>
          </cell>
          <cell r="U9480">
            <v>3013.4666666666662</v>
          </cell>
          <cell r="V9480">
            <v>2951.3226575342428</v>
          </cell>
        </row>
        <row r="9481">
          <cell r="B9481">
            <v>37114</v>
          </cell>
          <cell r="C9481">
            <v>1</v>
          </cell>
          <cell r="D9481">
            <v>1</v>
          </cell>
          <cell r="Q9481">
            <v>2017</v>
          </cell>
          <cell r="R9481" t="str">
            <v>201711</v>
          </cell>
          <cell r="S9481">
            <v>43043</v>
          </cell>
          <cell r="T9481">
            <v>3055.57</v>
          </cell>
          <cell r="U9481">
            <v>3013.4666666666662</v>
          </cell>
          <cell r="V9481">
            <v>2951.3226575342428</v>
          </cell>
        </row>
        <row r="9482">
          <cell r="B9482">
            <v>37115</v>
          </cell>
          <cell r="C9482">
            <v>1</v>
          </cell>
          <cell r="D9482">
            <v>1</v>
          </cell>
          <cell r="Q9482">
            <v>2017</v>
          </cell>
          <cell r="R9482" t="str">
            <v>201711</v>
          </cell>
          <cell r="S9482">
            <v>43044</v>
          </cell>
          <cell r="T9482">
            <v>3055.57</v>
          </cell>
          <cell r="U9482">
            <v>3013.4666666666662</v>
          </cell>
          <cell r="V9482">
            <v>2951.3226575342428</v>
          </cell>
        </row>
        <row r="9483">
          <cell r="B9483">
            <v>37116</v>
          </cell>
          <cell r="C9483">
            <v>1</v>
          </cell>
          <cell r="D9483">
            <v>1</v>
          </cell>
          <cell r="Q9483">
            <v>2017</v>
          </cell>
          <cell r="R9483" t="str">
            <v>201711</v>
          </cell>
          <cell r="S9483">
            <v>43045</v>
          </cell>
          <cell r="T9483">
            <v>3055.57</v>
          </cell>
          <cell r="U9483">
            <v>3013.4666666666662</v>
          </cell>
          <cell r="V9483">
            <v>2951.3226575342428</v>
          </cell>
        </row>
        <row r="9484">
          <cell r="B9484">
            <v>37117</v>
          </cell>
          <cell r="C9484">
            <v>1</v>
          </cell>
          <cell r="D9484">
            <v>1</v>
          </cell>
          <cell r="Q9484">
            <v>2017</v>
          </cell>
          <cell r="R9484" t="str">
            <v>201711</v>
          </cell>
          <cell r="S9484">
            <v>43046</v>
          </cell>
          <cell r="T9484">
            <v>3055.57</v>
          </cell>
          <cell r="U9484">
            <v>3013.4666666666662</v>
          </cell>
          <cell r="V9484">
            <v>2951.3226575342428</v>
          </cell>
        </row>
        <row r="9485">
          <cell r="B9485">
            <v>37118</v>
          </cell>
          <cell r="C9485">
            <v>1</v>
          </cell>
          <cell r="D9485">
            <v>1</v>
          </cell>
          <cell r="Q9485">
            <v>2017</v>
          </cell>
          <cell r="R9485" t="str">
            <v>201711</v>
          </cell>
          <cell r="S9485">
            <v>43047</v>
          </cell>
          <cell r="T9485">
            <v>3026.94</v>
          </cell>
          <cell r="U9485">
            <v>3013.4666666666662</v>
          </cell>
          <cell r="V9485">
            <v>2951.3226575342428</v>
          </cell>
        </row>
        <row r="9486">
          <cell r="B9486">
            <v>37119</v>
          </cell>
          <cell r="C9486">
            <v>1</v>
          </cell>
          <cell r="D9486">
            <v>1</v>
          </cell>
          <cell r="Q9486">
            <v>2017</v>
          </cell>
          <cell r="R9486" t="str">
            <v>201711</v>
          </cell>
          <cell r="S9486">
            <v>43048</v>
          </cell>
          <cell r="T9486">
            <v>3017.78</v>
          </cell>
          <cell r="U9486">
            <v>3013.4666666666662</v>
          </cell>
          <cell r="V9486">
            <v>2951.3226575342428</v>
          </cell>
        </row>
        <row r="9487">
          <cell r="B9487">
            <v>37120</v>
          </cell>
          <cell r="C9487">
            <v>1</v>
          </cell>
          <cell r="D9487">
            <v>1</v>
          </cell>
          <cell r="Q9487">
            <v>2017</v>
          </cell>
          <cell r="R9487" t="str">
            <v>201711</v>
          </cell>
          <cell r="S9487">
            <v>43049</v>
          </cell>
          <cell r="T9487">
            <v>3015.52</v>
          </cell>
          <cell r="U9487">
            <v>3013.4666666666662</v>
          </cell>
          <cell r="V9487">
            <v>2951.3226575342428</v>
          </cell>
        </row>
        <row r="9488">
          <cell r="B9488">
            <v>37121</v>
          </cell>
          <cell r="C9488">
            <v>1</v>
          </cell>
          <cell r="D9488">
            <v>1</v>
          </cell>
          <cell r="Q9488">
            <v>2017</v>
          </cell>
          <cell r="R9488" t="str">
            <v>201711</v>
          </cell>
          <cell r="S9488">
            <v>43050</v>
          </cell>
          <cell r="T9488">
            <v>3004.88</v>
          </cell>
          <cell r="U9488">
            <v>3013.4666666666662</v>
          </cell>
          <cell r="V9488">
            <v>2951.3226575342428</v>
          </cell>
        </row>
        <row r="9489">
          <cell r="B9489">
            <v>37122</v>
          </cell>
          <cell r="C9489">
            <v>1</v>
          </cell>
          <cell r="D9489">
            <v>1</v>
          </cell>
          <cell r="Q9489">
            <v>2017</v>
          </cell>
          <cell r="R9489" t="str">
            <v>201711</v>
          </cell>
          <cell r="S9489">
            <v>43051</v>
          </cell>
          <cell r="T9489">
            <v>3004.88</v>
          </cell>
          <cell r="U9489">
            <v>3013.4666666666662</v>
          </cell>
          <cell r="V9489">
            <v>2951.3226575342428</v>
          </cell>
        </row>
        <row r="9490">
          <cell r="B9490">
            <v>37123</v>
          </cell>
          <cell r="C9490">
            <v>1</v>
          </cell>
          <cell r="D9490">
            <v>1</v>
          </cell>
          <cell r="Q9490">
            <v>2017</v>
          </cell>
          <cell r="R9490" t="str">
            <v>201711</v>
          </cell>
          <cell r="S9490">
            <v>43052</v>
          </cell>
          <cell r="T9490">
            <v>3004.88</v>
          </cell>
          <cell r="U9490">
            <v>3013.4666666666662</v>
          </cell>
          <cell r="V9490">
            <v>2951.3226575342428</v>
          </cell>
        </row>
        <row r="9491">
          <cell r="B9491">
            <v>37124</v>
          </cell>
          <cell r="C9491">
            <v>1</v>
          </cell>
          <cell r="D9491">
            <v>1</v>
          </cell>
          <cell r="Q9491">
            <v>2017</v>
          </cell>
          <cell r="R9491" t="str">
            <v>201711</v>
          </cell>
          <cell r="S9491">
            <v>43053</v>
          </cell>
          <cell r="T9491">
            <v>3004.88</v>
          </cell>
          <cell r="U9491">
            <v>3013.4666666666662</v>
          </cell>
          <cell r="V9491">
            <v>2951.3226575342428</v>
          </cell>
        </row>
        <row r="9492">
          <cell r="B9492">
            <v>37125</v>
          </cell>
          <cell r="C9492">
            <v>1</v>
          </cell>
          <cell r="D9492">
            <v>1</v>
          </cell>
          <cell r="Q9492">
            <v>2017</v>
          </cell>
          <cell r="R9492" t="str">
            <v>201711</v>
          </cell>
          <cell r="S9492">
            <v>43054</v>
          </cell>
          <cell r="T9492">
            <v>3016.7</v>
          </cell>
          <cell r="U9492">
            <v>3013.4666666666662</v>
          </cell>
          <cell r="V9492">
            <v>2951.3226575342428</v>
          </cell>
        </row>
        <row r="9493">
          <cell r="B9493">
            <v>37126</v>
          </cell>
          <cell r="C9493">
            <v>1</v>
          </cell>
          <cell r="D9493">
            <v>1</v>
          </cell>
          <cell r="Q9493">
            <v>2017</v>
          </cell>
          <cell r="R9493" t="str">
            <v>201711</v>
          </cell>
          <cell r="S9493">
            <v>43055</v>
          </cell>
          <cell r="T9493">
            <v>3023.88</v>
          </cell>
          <cell r="U9493">
            <v>3013.4666666666662</v>
          </cell>
          <cell r="V9493">
            <v>2951.3226575342428</v>
          </cell>
        </row>
        <row r="9494">
          <cell r="B9494">
            <v>37127</v>
          </cell>
          <cell r="C9494">
            <v>1</v>
          </cell>
          <cell r="D9494">
            <v>1</v>
          </cell>
          <cell r="Q9494">
            <v>2017</v>
          </cell>
          <cell r="R9494" t="str">
            <v>201711</v>
          </cell>
          <cell r="S9494">
            <v>43056</v>
          </cell>
          <cell r="T9494">
            <v>3015.79</v>
          </cell>
          <cell r="U9494">
            <v>3013.4666666666662</v>
          </cell>
          <cell r="V9494">
            <v>2951.3226575342428</v>
          </cell>
        </row>
        <row r="9495">
          <cell r="B9495">
            <v>37128</v>
          </cell>
          <cell r="C9495">
            <v>1</v>
          </cell>
          <cell r="D9495">
            <v>1</v>
          </cell>
          <cell r="Q9495">
            <v>2017</v>
          </cell>
          <cell r="R9495" t="str">
            <v>201711</v>
          </cell>
          <cell r="S9495">
            <v>43057</v>
          </cell>
          <cell r="T9495">
            <v>3003.19</v>
          </cell>
          <cell r="U9495">
            <v>3013.4666666666662</v>
          </cell>
          <cell r="V9495">
            <v>2951.3226575342428</v>
          </cell>
        </row>
        <row r="9496">
          <cell r="B9496">
            <v>37129</v>
          </cell>
          <cell r="C9496">
            <v>1</v>
          </cell>
          <cell r="D9496">
            <v>1</v>
          </cell>
          <cell r="Q9496">
            <v>2017</v>
          </cell>
          <cell r="R9496" t="str">
            <v>201711</v>
          </cell>
          <cell r="S9496">
            <v>43058</v>
          </cell>
          <cell r="T9496">
            <v>3003.19</v>
          </cell>
          <cell r="U9496">
            <v>3013.4666666666662</v>
          </cell>
          <cell r="V9496">
            <v>2951.3226575342428</v>
          </cell>
        </row>
        <row r="9497">
          <cell r="B9497">
            <v>37130</v>
          </cell>
          <cell r="C9497">
            <v>1</v>
          </cell>
          <cell r="D9497">
            <v>1</v>
          </cell>
          <cell r="Q9497">
            <v>2017</v>
          </cell>
          <cell r="R9497" t="str">
            <v>201711</v>
          </cell>
          <cell r="S9497">
            <v>43059</v>
          </cell>
          <cell r="T9497">
            <v>3003.19</v>
          </cell>
          <cell r="U9497">
            <v>3013.4666666666662</v>
          </cell>
          <cell r="V9497">
            <v>2951.3226575342428</v>
          </cell>
        </row>
        <row r="9498">
          <cell r="B9498">
            <v>37131</v>
          </cell>
          <cell r="C9498">
            <v>1</v>
          </cell>
          <cell r="D9498">
            <v>1</v>
          </cell>
          <cell r="Q9498">
            <v>2017</v>
          </cell>
          <cell r="R9498" t="str">
            <v>201711</v>
          </cell>
          <cell r="S9498">
            <v>43060</v>
          </cell>
          <cell r="T9498">
            <v>3011.32</v>
          </cell>
          <cell r="U9498">
            <v>3013.4666666666662</v>
          </cell>
          <cell r="V9498">
            <v>2951.3226575342428</v>
          </cell>
        </row>
        <row r="9499">
          <cell r="B9499">
            <v>37132</v>
          </cell>
          <cell r="C9499">
            <v>1</v>
          </cell>
          <cell r="D9499">
            <v>1</v>
          </cell>
          <cell r="Q9499">
            <v>2017</v>
          </cell>
          <cell r="R9499" t="str">
            <v>201711</v>
          </cell>
          <cell r="S9499">
            <v>43061</v>
          </cell>
          <cell r="T9499">
            <v>3001.07</v>
          </cell>
          <cell r="U9499">
            <v>3013.4666666666662</v>
          </cell>
          <cell r="V9499">
            <v>2951.3226575342428</v>
          </cell>
        </row>
        <row r="9500">
          <cell r="B9500">
            <v>37133</v>
          </cell>
          <cell r="C9500">
            <v>1</v>
          </cell>
          <cell r="D9500">
            <v>1</v>
          </cell>
          <cell r="Q9500">
            <v>2017</v>
          </cell>
          <cell r="R9500" t="str">
            <v>201711</v>
          </cell>
          <cell r="S9500">
            <v>43062</v>
          </cell>
          <cell r="T9500">
            <v>2982.73</v>
          </cell>
          <cell r="U9500">
            <v>3013.4666666666662</v>
          </cell>
          <cell r="V9500">
            <v>2951.3226575342428</v>
          </cell>
        </row>
        <row r="9501">
          <cell r="B9501">
            <v>37134</v>
          </cell>
          <cell r="C9501">
            <v>1</v>
          </cell>
          <cell r="D9501">
            <v>1</v>
          </cell>
          <cell r="Q9501">
            <v>2017</v>
          </cell>
          <cell r="R9501" t="str">
            <v>201711</v>
          </cell>
          <cell r="S9501">
            <v>43063</v>
          </cell>
          <cell r="T9501">
            <v>2982.73</v>
          </cell>
          <cell r="U9501">
            <v>3013.4666666666662</v>
          </cell>
          <cell r="V9501">
            <v>2951.3226575342428</v>
          </cell>
        </row>
        <row r="9502">
          <cell r="B9502">
            <v>37135</v>
          </cell>
          <cell r="C9502">
            <v>1</v>
          </cell>
          <cell r="D9502">
            <v>1</v>
          </cell>
          <cell r="Q9502">
            <v>2017</v>
          </cell>
          <cell r="R9502" t="str">
            <v>201711</v>
          </cell>
          <cell r="S9502">
            <v>43064</v>
          </cell>
          <cell r="T9502">
            <v>2976.39</v>
          </cell>
          <cell r="U9502">
            <v>3013.4666666666662</v>
          </cell>
          <cell r="V9502">
            <v>2951.3226575342428</v>
          </cell>
        </row>
        <row r="9503">
          <cell r="B9503">
            <v>37136</v>
          </cell>
          <cell r="C9503">
            <v>1</v>
          </cell>
          <cell r="D9503">
            <v>1</v>
          </cell>
          <cell r="Q9503">
            <v>2017</v>
          </cell>
          <cell r="R9503" t="str">
            <v>201711</v>
          </cell>
          <cell r="S9503">
            <v>43065</v>
          </cell>
          <cell r="T9503">
            <v>2976.39</v>
          </cell>
          <cell r="U9503">
            <v>3013.4666666666662</v>
          </cell>
          <cell r="V9503">
            <v>2951.3226575342428</v>
          </cell>
        </row>
        <row r="9504">
          <cell r="B9504">
            <v>37137</v>
          </cell>
          <cell r="C9504">
            <v>1</v>
          </cell>
          <cell r="D9504">
            <v>1</v>
          </cell>
          <cell r="Q9504">
            <v>2017</v>
          </cell>
          <cell r="R9504" t="str">
            <v>201711</v>
          </cell>
          <cell r="S9504">
            <v>43066</v>
          </cell>
          <cell r="T9504">
            <v>2976.39</v>
          </cell>
          <cell r="U9504">
            <v>3013.4666666666662</v>
          </cell>
          <cell r="V9504">
            <v>2951.3226575342428</v>
          </cell>
        </row>
        <row r="9505">
          <cell r="B9505">
            <v>37138</v>
          </cell>
          <cell r="C9505">
            <v>1</v>
          </cell>
          <cell r="D9505">
            <v>1</v>
          </cell>
          <cell r="Q9505">
            <v>2017</v>
          </cell>
          <cell r="R9505" t="str">
            <v>201711</v>
          </cell>
          <cell r="S9505">
            <v>43067</v>
          </cell>
          <cell r="T9505">
            <v>2986.84</v>
          </cell>
          <cell r="U9505">
            <v>3013.4666666666662</v>
          </cell>
          <cell r="V9505">
            <v>2951.3226575342428</v>
          </cell>
        </row>
        <row r="9506">
          <cell r="B9506">
            <v>37139</v>
          </cell>
          <cell r="C9506">
            <v>1</v>
          </cell>
          <cell r="D9506">
            <v>1</v>
          </cell>
          <cell r="Q9506">
            <v>2017</v>
          </cell>
          <cell r="R9506" t="str">
            <v>201711</v>
          </cell>
          <cell r="S9506">
            <v>43068</v>
          </cell>
          <cell r="T9506">
            <v>3003.94</v>
          </cell>
          <cell r="U9506">
            <v>3013.4666666666662</v>
          </cell>
          <cell r="V9506">
            <v>2951.3226575342428</v>
          </cell>
        </row>
        <row r="9507">
          <cell r="B9507">
            <v>37140</v>
          </cell>
          <cell r="C9507">
            <v>1</v>
          </cell>
          <cell r="D9507">
            <v>1</v>
          </cell>
          <cell r="Q9507">
            <v>2017</v>
          </cell>
          <cell r="R9507" t="str">
            <v>201711</v>
          </cell>
          <cell r="S9507">
            <v>43069</v>
          </cell>
          <cell r="T9507">
            <v>3006.09</v>
          </cell>
          <cell r="U9507">
            <v>3013.4666666666662</v>
          </cell>
          <cell r="V9507">
            <v>2951.3226575342428</v>
          </cell>
        </row>
        <row r="9508">
          <cell r="B9508">
            <v>37141</v>
          </cell>
          <cell r="C9508">
            <v>1</v>
          </cell>
          <cell r="D9508">
            <v>1</v>
          </cell>
          <cell r="Q9508">
            <v>2017</v>
          </cell>
          <cell r="R9508" t="str">
            <v>201712</v>
          </cell>
          <cell r="S9508">
            <v>43070</v>
          </cell>
          <cell r="T9508">
            <v>3006.04</v>
          </cell>
          <cell r="U9508">
            <v>2991.7619354838707</v>
          </cell>
          <cell r="V9508">
            <v>2951.3226575342428</v>
          </cell>
        </row>
        <row r="9509">
          <cell r="B9509">
            <v>37142</v>
          </cell>
          <cell r="C9509">
            <v>1</v>
          </cell>
          <cell r="D9509">
            <v>1</v>
          </cell>
          <cell r="Q9509">
            <v>2017</v>
          </cell>
          <cell r="R9509" t="str">
            <v>201712</v>
          </cell>
          <cell r="S9509">
            <v>43071</v>
          </cell>
          <cell r="T9509">
            <v>3005.76</v>
          </cell>
          <cell r="U9509">
            <v>2991.7619354838707</v>
          </cell>
          <cell r="V9509">
            <v>2951.3226575342428</v>
          </cell>
        </row>
        <row r="9510">
          <cell r="B9510">
            <v>37143</v>
          </cell>
          <cell r="C9510">
            <v>1</v>
          </cell>
          <cell r="D9510">
            <v>1</v>
          </cell>
          <cell r="Q9510">
            <v>2017</v>
          </cell>
          <cell r="R9510" t="str">
            <v>201712</v>
          </cell>
          <cell r="S9510">
            <v>43072</v>
          </cell>
          <cell r="T9510">
            <v>3005.76</v>
          </cell>
          <cell r="U9510">
            <v>2991.7619354838707</v>
          </cell>
          <cell r="V9510">
            <v>2951.3226575342428</v>
          </cell>
        </row>
        <row r="9511">
          <cell r="B9511">
            <v>37144</v>
          </cell>
          <cell r="C9511">
            <v>1</v>
          </cell>
          <cell r="D9511">
            <v>1</v>
          </cell>
          <cell r="Q9511">
            <v>2017</v>
          </cell>
          <cell r="R9511" t="str">
            <v>201712</v>
          </cell>
          <cell r="S9511">
            <v>43073</v>
          </cell>
          <cell r="T9511">
            <v>3005.76</v>
          </cell>
          <cell r="U9511">
            <v>2991.7619354838707</v>
          </cell>
          <cell r="V9511">
            <v>2951.3226575342428</v>
          </cell>
        </row>
        <row r="9512">
          <cell r="B9512">
            <v>37145</v>
          </cell>
          <cell r="C9512">
            <v>1</v>
          </cell>
          <cell r="D9512">
            <v>1</v>
          </cell>
          <cell r="Q9512">
            <v>2017</v>
          </cell>
          <cell r="R9512" t="str">
            <v>201712</v>
          </cell>
          <cell r="S9512">
            <v>43074</v>
          </cell>
          <cell r="T9512">
            <v>2993.49</v>
          </cell>
          <cell r="U9512">
            <v>2991.7619354838707</v>
          </cell>
          <cell r="V9512">
            <v>2951.3226575342428</v>
          </cell>
        </row>
        <row r="9513">
          <cell r="B9513">
            <v>37146</v>
          </cell>
          <cell r="C9513">
            <v>1</v>
          </cell>
          <cell r="D9513">
            <v>1</v>
          </cell>
          <cell r="Q9513">
            <v>2017</v>
          </cell>
          <cell r="R9513" t="str">
            <v>201712</v>
          </cell>
          <cell r="S9513">
            <v>43075</v>
          </cell>
          <cell r="T9513">
            <v>2996.53</v>
          </cell>
          <cell r="U9513">
            <v>2991.7619354838707</v>
          </cell>
          <cell r="V9513">
            <v>2951.3226575342428</v>
          </cell>
        </row>
        <row r="9514">
          <cell r="B9514">
            <v>37147</v>
          </cell>
          <cell r="C9514">
            <v>1</v>
          </cell>
          <cell r="D9514">
            <v>1</v>
          </cell>
          <cell r="Q9514">
            <v>2017</v>
          </cell>
          <cell r="R9514" t="str">
            <v>201712</v>
          </cell>
          <cell r="S9514">
            <v>43076</v>
          </cell>
          <cell r="T9514">
            <v>3007.07</v>
          </cell>
          <cell r="U9514">
            <v>2991.7619354838707</v>
          </cell>
          <cell r="V9514">
            <v>2951.3226575342428</v>
          </cell>
        </row>
        <row r="9515">
          <cell r="B9515">
            <v>37148</v>
          </cell>
          <cell r="C9515">
            <v>1</v>
          </cell>
          <cell r="D9515">
            <v>1</v>
          </cell>
          <cell r="Q9515">
            <v>2017</v>
          </cell>
          <cell r="R9515" t="str">
            <v>201712</v>
          </cell>
          <cell r="S9515">
            <v>43077</v>
          </cell>
          <cell r="T9515">
            <v>3016.18</v>
          </cell>
          <cell r="U9515">
            <v>2991.7619354838707</v>
          </cell>
          <cell r="V9515">
            <v>2951.3226575342428</v>
          </cell>
        </row>
        <row r="9516">
          <cell r="B9516">
            <v>37149</v>
          </cell>
          <cell r="C9516">
            <v>1</v>
          </cell>
          <cell r="D9516">
            <v>1</v>
          </cell>
          <cell r="Q9516">
            <v>2017</v>
          </cell>
          <cell r="R9516" t="str">
            <v>201712</v>
          </cell>
          <cell r="S9516">
            <v>43078</v>
          </cell>
          <cell r="T9516">
            <v>3016.18</v>
          </cell>
          <cell r="U9516">
            <v>2991.7619354838707</v>
          </cell>
          <cell r="V9516">
            <v>2951.3226575342428</v>
          </cell>
        </row>
        <row r="9517">
          <cell r="B9517">
            <v>37150</v>
          </cell>
          <cell r="C9517">
            <v>1</v>
          </cell>
          <cell r="D9517">
            <v>1</v>
          </cell>
          <cell r="Q9517">
            <v>2017</v>
          </cell>
          <cell r="R9517" t="str">
            <v>201712</v>
          </cell>
          <cell r="S9517">
            <v>43079</v>
          </cell>
          <cell r="T9517">
            <v>3016.18</v>
          </cell>
          <cell r="U9517">
            <v>2991.7619354838707</v>
          </cell>
          <cell r="V9517">
            <v>2951.3226575342428</v>
          </cell>
        </row>
        <row r="9518">
          <cell r="B9518">
            <v>37151</v>
          </cell>
          <cell r="C9518">
            <v>1</v>
          </cell>
          <cell r="D9518">
            <v>1</v>
          </cell>
          <cell r="Q9518">
            <v>2017</v>
          </cell>
          <cell r="R9518" t="str">
            <v>201712</v>
          </cell>
          <cell r="S9518">
            <v>43080</v>
          </cell>
          <cell r="T9518">
            <v>3016.18</v>
          </cell>
          <cell r="U9518">
            <v>2991.7619354838707</v>
          </cell>
          <cell r="V9518">
            <v>2951.3226575342428</v>
          </cell>
        </row>
        <row r="9519">
          <cell r="B9519">
            <v>37152</v>
          </cell>
          <cell r="C9519">
            <v>1</v>
          </cell>
          <cell r="D9519">
            <v>1</v>
          </cell>
          <cell r="Q9519">
            <v>2017</v>
          </cell>
          <cell r="R9519" t="str">
            <v>201712</v>
          </cell>
          <cell r="S9519">
            <v>43081</v>
          </cell>
          <cell r="T9519">
            <v>3013.99</v>
          </cell>
          <cell r="U9519">
            <v>2991.7619354838707</v>
          </cell>
          <cell r="V9519">
            <v>2951.3226575342428</v>
          </cell>
        </row>
        <row r="9520">
          <cell r="B9520">
            <v>37153</v>
          </cell>
          <cell r="C9520">
            <v>1</v>
          </cell>
          <cell r="D9520">
            <v>1</v>
          </cell>
          <cell r="Q9520">
            <v>2017</v>
          </cell>
          <cell r="R9520" t="str">
            <v>201712</v>
          </cell>
          <cell r="S9520">
            <v>43082</v>
          </cell>
          <cell r="T9520">
            <v>3029.75</v>
          </cell>
          <cell r="U9520">
            <v>2991.7619354838707</v>
          </cell>
          <cell r="V9520">
            <v>2951.3226575342428</v>
          </cell>
        </row>
        <row r="9521">
          <cell r="B9521">
            <v>37154</v>
          </cell>
          <cell r="C9521">
            <v>1</v>
          </cell>
          <cell r="D9521">
            <v>1</v>
          </cell>
          <cell r="Q9521">
            <v>2017</v>
          </cell>
          <cell r="R9521" t="str">
            <v>201712</v>
          </cell>
          <cell r="S9521">
            <v>43083</v>
          </cell>
          <cell r="T9521">
            <v>3015.41</v>
          </cell>
          <cell r="U9521">
            <v>2991.7619354838707</v>
          </cell>
          <cell r="V9521">
            <v>2951.3226575342428</v>
          </cell>
        </row>
        <row r="9522">
          <cell r="B9522">
            <v>37155</v>
          </cell>
          <cell r="C9522">
            <v>1</v>
          </cell>
          <cell r="D9522">
            <v>1</v>
          </cell>
          <cell r="Q9522">
            <v>2017</v>
          </cell>
          <cell r="R9522" t="str">
            <v>201712</v>
          </cell>
          <cell r="S9522">
            <v>43084</v>
          </cell>
          <cell r="T9522">
            <v>2999.07</v>
          </cell>
          <cell r="U9522">
            <v>2991.7619354838707</v>
          </cell>
          <cell r="V9522">
            <v>2951.3226575342428</v>
          </cell>
        </row>
        <row r="9523">
          <cell r="B9523">
            <v>37156</v>
          </cell>
          <cell r="C9523">
            <v>1</v>
          </cell>
          <cell r="D9523">
            <v>1</v>
          </cell>
          <cell r="Q9523">
            <v>2017</v>
          </cell>
          <cell r="R9523" t="str">
            <v>201712</v>
          </cell>
          <cell r="S9523">
            <v>43085</v>
          </cell>
          <cell r="T9523">
            <v>2996.61</v>
          </cell>
          <cell r="U9523">
            <v>2991.7619354838707</v>
          </cell>
          <cell r="V9523">
            <v>2951.3226575342428</v>
          </cell>
        </row>
        <row r="9524">
          <cell r="B9524">
            <v>37157</v>
          </cell>
          <cell r="C9524">
            <v>1</v>
          </cell>
          <cell r="D9524">
            <v>1</v>
          </cell>
          <cell r="Q9524">
            <v>2017</v>
          </cell>
          <cell r="R9524" t="str">
            <v>201712</v>
          </cell>
          <cell r="S9524">
            <v>43086</v>
          </cell>
          <cell r="T9524">
            <v>2996.61</v>
          </cell>
          <cell r="U9524">
            <v>2991.7619354838707</v>
          </cell>
          <cell r="V9524">
            <v>2951.3226575342428</v>
          </cell>
        </row>
        <row r="9525">
          <cell r="B9525">
            <v>37158</v>
          </cell>
          <cell r="C9525">
            <v>1</v>
          </cell>
          <cell r="D9525">
            <v>1</v>
          </cell>
          <cell r="Q9525">
            <v>2017</v>
          </cell>
          <cell r="R9525" t="str">
            <v>201712</v>
          </cell>
          <cell r="S9525">
            <v>43087</v>
          </cell>
          <cell r="T9525">
            <v>2996.61</v>
          </cell>
          <cell r="U9525">
            <v>2991.7619354838707</v>
          </cell>
          <cell r="V9525">
            <v>2951.3226575342428</v>
          </cell>
        </row>
        <row r="9526">
          <cell r="B9526">
            <v>37159</v>
          </cell>
          <cell r="C9526">
            <v>1</v>
          </cell>
          <cell r="D9526">
            <v>1</v>
          </cell>
          <cell r="Q9526">
            <v>2017</v>
          </cell>
          <cell r="R9526" t="str">
            <v>201712</v>
          </cell>
          <cell r="S9526">
            <v>43088</v>
          </cell>
          <cell r="T9526">
            <v>2975.59</v>
          </cell>
          <cell r="U9526">
            <v>2991.7619354838707</v>
          </cell>
          <cell r="V9526">
            <v>2951.3226575342428</v>
          </cell>
        </row>
        <row r="9527">
          <cell r="B9527">
            <v>37160</v>
          </cell>
          <cell r="C9527">
            <v>1</v>
          </cell>
          <cell r="D9527">
            <v>1</v>
          </cell>
          <cell r="Q9527">
            <v>2017</v>
          </cell>
          <cell r="R9527" t="str">
            <v>201712</v>
          </cell>
          <cell r="S9527">
            <v>43089</v>
          </cell>
          <cell r="T9527">
            <v>2972.05</v>
          </cell>
          <cell r="U9527">
            <v>2991.7619354838707</v>
          </cell>
          <cell r="V9527">
            <v>2951.3226575342428</v>
          </cell>
        </row>
        <row r="9528">
          <cell r="B9528">
            <v>37161</v>
          </cell>
          <cell r="C9528">
            <v>1</v>
          </cell>
          <cell r="D9528">
            <v>1</v>
          </cell>
          <cell r="Q9528">
            <v>2017</v>
          </cell>
          <cell r="R9528" t="str">
            <v>201712</v>
          </cell>
          <cell r="S9528">
            <v>43090</v>
          </cell>
          <cell r="T9528">
            <v>2965.77</v>
          </cell>
          <cell r="U9528">
            <v>2991.7619354838707</v>
          </cell>
          <cell r="V9528">
            <v>2951.3226575342428</v>
          </cell>
        </row>
        <row r="9529">
          <cell r="B9529">
            <v>37162</v>
          </cell>
          <cell r="C9529">
            <v>1</v>
          </cell>
          <cell r="D9529">
            <v>1</v>
          </cell>
          <cell r="Q9529">
            <v>2017</v>
          </cell>
          <cell r="R9529" t="str">
            <v>201712</v>
          </cell>
          <cell r="S9529">
            <v>43091</v>
          </cell>
          <cell r="T9529">
            <v>2963.58</v>
          </cell>
          <cell r="U9529">
            <v>2991.7619354838707</v>
          </cell>
          <cell r="V9529">
            <v>2951.3226575342428</v>
          </cell>
        </row>
        <row r="9530">
          <cell r="B9530">
            <v>37163</v>
          </cell>
          <cell r="C9530">
            <v>1</v>
          </cell>
          <cell r="D9530">
            <v>1</v>
          </cell>
          <cell r="Q9530">
            <v>2017</v>
          </cell>
          <cell r="R9530" t="str">
            <v>201712</v>
          </cell>
          <cell r="S9530">
            <v>43092</v>
          </cell>
          <cell r="T9530">
            <v>2962.14</v>
          </cell>
          <cell r="U9530">
            <v>2991.7619354838707</v>
          </cell>
          <cell r="V9530">
            <v>2951.3226575342428</v>
          </cell>
        </row>
        <row r="9531">
          <cell r="B9531">
            <v>37164</v>
          </cell>
          <cell r="C9531">
            <v>1</v>
          </cell>
          <cell r="D9531">
            <v>1</v>
          </cell>
          <cell r="Q9531">
            <v>2017</v>
          </cell>
          <cell r="R9531" t="str">
            <v>201712</v>
          </cell>
          <cell r="S9531">
            <v>43093</v>
          </cell>
          <cell r="T9531">
            <v>2962.14</v>
          </cell>
          <cell r="U9531">
            <v>2991.7619354838707</v>
          </cell>
          <cell r="V9531">
            <v>2951.3226575342428</v>
          </cell>
        </row>
        <row r="9532">
          <cell r="B9532">
            <v>37165</v>
          </cell>
          <cell r="C9532">
            <v>1</v>
          </cell>
          <cell r="D9532">
            <v>1</v>
          </cell>
          <cell r="Q9532">
            <v>2017</v>
          </cell>
          <cell r="R9532" t="str">
            <v>201712</v>
          </cell>
          <cell r="S9532">
            <v>43094</v>
          </cell>
          <cell r="T9532">
            <v>2962.14</v>
          </cell>
          <cell r="U9532">
            <v>2991.7619354838707</v>
          </cell>
          <cell r="V9532">
            <v>2951.3226575342428</v>
          </cell>
        </row>
        <row r="9533">
          <cell r="B9533">
            <v>37166</v>
          </cell>
          <cell r="C9533">
            <v>1</v>
          </cell>
          <cell r="D9533">
            <v>1</v>
          </cell>
          <cell r="Q9533">
            <v>2017</v>
          </cell>
          <cell r="R9533" t="str">
            <v>201712</v>
          </cell>
          <cell r="S9533">
            <v>43095</v>
          </cell>
          <cell r="T9533">
            <v>2962.14</v>
          </cell>
          <cell r="U9533">
            <v>2991.7619354838707</v>
          </cell>
          <cell r="V9533">
            <v>2951.3226575342428</v>
          </cell>
        </row>
        <row r="9534">
          <cell r="B9534">
            <v>37167</v>
          </cell>
          <cell r="C9534">
            <v>1</v>
          </cell>
          <cell r="D9534">
            <v>1</v>
          </cell>
          <cell r="Q9534">
            <v>2017</v>
          </cell>
          <cell r="R9534" t="str">
            <v>201712</v>
          </cell>
          <cell r="S9534">
            <v>43096</v>
          </cell>
          <cell r="T9534">
            <v>2962.26</v>
          </cell>
          <cell r="U9534">
            <v>2991.7619354838707</v>
          </cell>
          <cell r="V9534">
            <v>2951.3226575342428</v>
          </cell>
        </row>
        <row r="9535">
          <cell r="B9535">
            <v>37168</v>
          </cell>
          <cell r="C9535">
            <v>1</v>
          </cell>
          <cell r="D9535">
            <v>1</v>
          </cell>
          <cell r="Q9535">
            <v>2017</v>
          </cell>
          <cell r="R9535" t="str">
            <v>201712</v>
          </cell>
          <cell r="S9535">
            <v>43097</v>
          </cell>
          <cell r="T9535">
            <v>2971.63</v>
          </cell>
          <cell r="U9535">
            <v>2991.7619354838707</v>
          </cell>
          <cell r="V9535">
            <v>2951.3226575342428</v>
          </cell>
        </row>
        <row r="9536">
          <cell r="B9536">
            <v>37169</v>
          </cell>
          <cell r="C9536">
            <v>1</v>
          </cell>
          <cell r="D9536">
            <v>1</v>
          </cell>
          <cell r="Q9536">
            <v>2017</v>
          </cell>
          <cell r="R9536" t="str">
            <v>201712</v>
          </cell>
          <cell r="S9536">
            <v>43098</v>
          </cell>
          <cell r="T9536">
            <v>2984</v>
          </cell>
          <cell r="U9536">
            <v>2991.7619354838707</v>
          </cell>
          <cell r="V9536">
            <v>2951.3226575342428</v>
          </cell>
        </row>
        <row r="9537">
          <cell r="B9537">
            <v>37170</v>
          </cell>
          <cell r="C9537">
            <v>1</v>
          </cell>
          <cell r="D9537">
            <v>1</v>
          </cell>
          <cell r="Q9537">
            <v>2017</v>
          </cell>
          <cell r="R9537" t="str">
            <v>201712</v>
          </cell>
          <cell r="S9537">
            <v>43099</v>
          </cell>
          <cell r="T9537">
            <v>2984</v>
          </cell>
          <cell r="U9537">
            <v>2991.7619354838707</v>
          </cell>
          <cell r="V9537">
            <v>2951.3226575342428</v>
          </cell>
        </row>
        <row r="9538">
          <cell r="B9538">
            <v>37171</v>
          </cell>
          <cell r="C9538">
            <v>1</v>
          </cell>
          <cell r="D9538">
            <v>1</v>
          </cell>
          <cell r="Q9538">
            <v>2017</v>
          </cell>
          <cell r="R9538" t="str">
            <v>201712</v>
          </cell>
          <cell r="S9538">
            <v>43100</v>
          </cell>
          <cell r="T9538">
            <v>2984</v>
          </cell>
          <cell r="U9538">
            <v>2991.7619354838707</v>
          </cell>
          <cell r="V9538">
            <v>2951.3226575342428</v>
          </cell>
        </row>
        <row r="9539">
          <cell r="B9539">
            <v>37172</v>
          </cell>
          <cell r="C9539">
            <v>1</v>
          </cell>
          <cell r="D9539">
            <v>1</v>
          </cell>
          <cell r="Q9539">
            <v>2018</v>
          </cell>
          <cell r="R9539" t="str">
            <v>20181</v>
          </cell>
          <cell r="S9539">
            <v>43101</v>
          </cell>
          <cell r="T9539">
            <v>2984</v>
          </cell>
          <cell r="U9539">
            <v>2868.5722580645152</v>
          </cell>
          <cell r="V9539">
            <v>2956.4302739726036</v>
          </cell>
        </row>
        <row r="9540">
          <cell r="B9540">
            <v>37173</v>
          </cell>
          <cell r="C9540">
            <v>1</v>
          </cell>
          <cell r="D9540">
            <v>1</v>
          </cell>
          <cell r="Q9540">
            <v>2018</v>
          </cell>
          <cell r="R9540" t="str">
            <v>20181</v>
          </cell>
          <cell r="S9540">
            <v>43102</v>
          </cell>
          <cell r="T9540">
            <v>2984</v>
          </cell>
          <cell r="U9540">
            <v>2868.5722580645152</v>
          </cell>
          <cell r="V9540">
            <v>2956.4302739726036</v>
          </cell>
        </row>
        <row r="9541">
          <cell r="B9541">
            <v>37174</v>
          </cell>
          <cell r="C9541">
            <v>1</v>
          </cell>
          <cell r="D9541">
            <v>1</v>
          </cell>
          <cell r="Q9541">
            <v>2018</v>
          </cell>
          <cell r="R9541" t="str">
            <v>20181</v>
          </cell>
          <cell r="S9541">
            <v>43103</v>
          </cell>
          <cell r="T9541">
            <v>2940.94</v>
          </cell>
          <cell r="U9541">
            <v>2868.5722580645152</v>
          </cell>
          <cell r="V9541">
            <v>2956.4302739726036</v>
          </cell>
        </row>
        <row r="9542">
          <cell r="B9542">
            <v>37175</v>
          </cell>
          <cell r="C9542">
            <v>1</v>
          </cell>
          <cell r="D9542">
            <v>1</v>
          </cell>
          <cell r="Q9542">
            <v>2018</v>
          </cell>
          <cell r="R9542" t="str">
            <v>20181</v>
          </cell>
          <cell r="S9542">
            <v>43104</v>
          </cell>
          <cell r="T9542">
            <v>2908.68</v>
          </cell>
          <cell r="U9542">
            <v>2868.5722580645152</v>
          </cell>
          <cell r="V9542">
            <v>2956.4302739726036</v>
          </cell>
        </row>
        <row r="9543">
          <cell r="B9543">
            <v>37176</v>
          </cell>
          <cell r="C9543">
            <v>1</v>
          </cell>
          <cell r="D9543">
            <v>1</v>
          </cell>
          <cell r="Q9543">
            <v>2018</v>
          </cell>
          <cell r="R9543" t="str">
            <v>20181</v>
          </cell>
          <cell r="S9543">
            <v>43105</v>
          </cell>
          <cell r="T9543">
            <v>2885.76</v>
          </cell>
          <cell r="U9543">
            <v>2868.5722580645152</v>
          </cell>
          <cell r="V9543">
            <v>2956.4302739726036</v>
          </cell>
        </row>
        <row r="9544">
          <cell r="B9544">
            <v>37177</v>
          </cell>
          <cell r="C9544">
            <v>1</v>
          </cell>
          <cell r="D9544">
            <v>1</v>
          </cell>
          <cell r="Q9544">
            <v>2018</v>
          </cell>
          <cell r="R9544" t="str">
            <v>20181</v>
          </cell>
          <cell r="S9544">
            <v>43106</v>
          </cell>
          <cell r="T9544">
            <v>2898.32</v>
          </cell>
          <cell r="U9544">
            <v>2868.5722580645152</v>
          </cell>
          <cell r="V9544">
            <v>2956.4302739726036</v>
          </cell>
        </row>
        <row r="9545">
          <cell r="B9545">
            <v>37178</v>
          </cell>
          <cell r="C9545">
            <v>1</v>
          </cell>
          <cell r="D9545">
            <v>1</v>
          </cell>
          <cell r="Q9545">
            <v>2018</v>
          </cell>
          <cell r="R9545" t="str">
            <v>20181</v>
          </cell>
          <cell r="S9545">
            <v>43107</v>
          </cell>
          <cell r="T9545">
            <v>2898.32</v>
          </cell>
          <cell r="U9545">
            <v>2868.5722580645152</v>
          </cell>
          <cell r="V9545">
            <v>2956.4302739726036</v>
          </cell>
        </row>
        <row r="9546">
          <cell r="B9546">
            <v>37179</v>
          </cell>
          <cell r="C9546">
            <v>1</v>
          </cell>
          <cell r="D9546">
            <v>1</v>
          </cell>
          <cell r="Q9546">
            <v>2018</v>
          </cell>
          <cell r="R9546" t="str">
            <v>20181</v>
          </cell>
          <cell r="S9546">
            <v>43108</v>
          </cell>
          <cell r="T9546">
            <v>2898.32</v>
          </cell>
          <cell r="U9546">
            <v>2868.5722580645152</v>
          </cell>
          <cell r="V9546">
            <v>2956.4302739726036</v>
          </cell>
        </row>
        <row r="9547">
          <cell r="B9547">
            <v>37180</v>
          </cell>
          <cell r="C9547">
            <v>1</v>
          </cell>
          <cell r="D9547">
            <v>1</v>
          </cell>
          <cell r="Q9547">
            <v>2018</v>
          </cell>
          <cell r="R9547" t="str">
            <v>20181</v>
          </cell>
          <cell r="S9547">
            <v>43109</v>
          </cell>
          <cell r="T9547">
            <v>2898.32</v>
          </cell>
          <cell r="U9547">
            <v>2868.5722580645152</v>
          </cell>
          <cell r="V9547">
            <v>2956.4302739726036</v>
          </cell>
        </row>
        <row r="9548">
          <cell r="B9548">
            <v>37181</v>
          </cell>
          <cell r="C9548">
            <v>1</v>
          </cell>
          <cell r="D9548">
            <v>1</v>
          </cell>
          <cell r="Q9548">
            <v>2018</v>
          </cell>
          <cell r="R9548" t="str">
            <v>20181</v>
          </cell>
          <cell r="S9548">
            <v>43110</v>
          </cell>
          <cell r="T9548">
            <v>2914.37</v>
          </cell>
          <cell r="U9548">
            <v>2868.5722580645152</v>
          </cell>
          <cell r="V9548">
            <v>2956.4302739726036</v>
          </cell>
        </row>
        <row r="9549">
          <cell r="B9549">
            <v>37182</v>
          </cell>
          <cell r="C9549">
            <v>1</v>
          </cell>
          <cell r="D9549">
            <v>1</v>
          </cell>
          <cell r="Q9549">
            <v>2018</v>
          </cell>
          <cell r="R9549" t="str">
            <v>20181</v>
          </cell>
          <cell r="S9549">
            <v>43111</v>
          </cell>
          <cell r="T9549">
            <v>2895.69</v>
          </cell>
          <cell r="U9549">
            <v>2868.5722580645152</v>
          </cell>
          <cell r="V9549">
            <v>2956.4302739726036</v>
          </cell>
        </row>
        <row r="9550">
          <cell r="B9550">
            <v>37183</v>
          </cell>
          <cell r="C9550">
            <v>1</v>
          </cell>
          <cell r="D9550">
            <v>1</v>
          </cell>
          <cell r="Q9550">
            <v>2018</v>
          </cell>
          <cell r="R9550" t="str">
            <v>20181</v>
          </cell>
          <cell r="S9550">
            <v>43112</v>
          </cell>
          <cell r="T9550">
            <v>2865.79</v>
          </cell>
          <cell r="U9550">
            <v>2868.5722580645152</v>
          </cell>
          <cell r="V9550">
            <v>2956.4302739726036</v>
          </cell>
        </row>
        <row r="9551">
          <cell r="B9551">
            <v>37184</v>
          </cell>
          <cell r="C9551">
            <v>1</v>
          </cell>
          <cell r="D9551">
            <v>1</v>
          </cell>
          <cell r="Q9551">
            <v>2018</v>
          </cell>
          <cell r="R9551" t="str">
            <v>20181</v>
          </cell>
          <cell r="S9551">
            <v>43113</v>
          </cell>
          <cell r="T9551">
            <v>2855.86</v>
          </cell>
          <cell r="U9551">
            <v>2868.5722580645152</v>
          </cell>
          <cell r="V9551">
            <v>2956.4302739726036</v>
          </cell>
        </row>
        <row r="9552">
          <cell r="B9552">
            <v>37185</v>
          </cell>
          <cell r="C9552">
            <v>1</v>
          </cell>
          <cell r="D9552">
            <v>1</v>
          </cell>
          <cell r="Q9552">
            <v>2018</v>
          </cell>
          <cell r="R9552" t="str">
            <v>20181</v>
          </cell>
          <cell r="S9552">
            <v>43114</v>
          </cell>
          <cell r="T9552">
            <v>2855.86</v>
          </cell>
          <cell r="U9552">
            <v>2868.5722580645152</v>
          </cell>
          <cell r="V9552">
            <v>2956.4302739726036</v>
          </cell>
        </row>
        <row r="9553">
          <cell r="B9553">
            <v>37186</v>
          </cell>
          <cell r="C9553">
            <v>1</v>
          </cell>
          <cell r="D9553">
            <v>1</v>
          </cell>
          <cell r="Q9553">
            <v>2018</v>
          </cell>
          <cell r="R9553" t="str">
            <v>20181</v>
          </cell>
          <cell r="S9553">
            <v>43115</v>
          </cell>
          <cell r="T9553">
            <v>2855.86</v>
          </cell>
          <cell r="U9553">
            <v>2868.5722580645152</v>
          </cell>
          <cell r="V9553">
            <v>2956.4302739726036</v>
          </cell>
        </row>
        <row r="9554">
          <cell r="B9554">
            <v>37187</v>
          </cell>
          <cell r="C9554">
            <v>1</v>
          </cell>
          <cell r="D9554">
            <v>1</v>
          </cell>
          <cell r="Q9554">
            <v>2018</v>
          </cell>
          <cell r="R9554" t="str">
            <v>20181</v>
          </cell>
          <cell r="S9554">
            <v>43116</v>
          </cell>
          <cell r="T9554">
            <v>2855.86</v>
          </cell>
          <cell r="U9554">
            <v>2868.5722580645152</v>
          </cell>
          <cell r="V9554">
            <v>2956.4302739726036</v>
          </cell>
        </row>
        <row r="9555">
          <cell r="B9555">
            <v>37188</v>
          </cell>
          <cell r="C9555">
            <v>1</v>
          </cell>
          <cell r="D9555">
            <v>1</v>
          </cell>
          <cell r="Q9555">
            <v>2018</v>
          </cell>
          <cell r="R9555" t="str">
            <v>20181</v>
          </cell>
          <cell r="S9555">
            <v>43117</v>
          </cell>
          <cell r="T9555">
            <v>2868.03</v>
          </cell>
          <cell r="U9555">
            <v>2868.5722580645152</v>
          </cell>
          <cell r="V9555">
            <v>2956.4302739726036</v>
          </cell>
        </row>
        <row r="9556">
          <cell r="B9556">
            <v>37189</v>
          </cell>
          <cell r="C9556">
            <v>1</v>
          </cell>
          <cell r="D9556">
            <v>1</v>
          </cell>
          <cell r="Q9556">
            <v>2018</v>
          </cell>
          <cell r="R9556" t="str">
            <v>20181</v>
          </cell>
          <cell r="S9556">
            <v>43118</v>
          </cell>
          <cell r="T9556">
            <v>2851.13</v>
          </cell>
          <cell r="U9556">
            <v>2868.5722580645152</v>
          </cell>
          <cell r="V9556">
            <v>2956.4302739726036</v>
          </cell>
        </row>
        <row r="9557">
          <cell r="B9557">
            <v>37190</v>
          </cell>
          <cell r="C9557">
            <v>1</v>
          </cell>
          <cell r="D9557">
            <v>1</v>
          </cell>
          <cell r="Q9557">
            <v>2018</v>
          </cell>
          <cell r="R9557" t="str">
            <v>20181</v>
          </cell>
          <cell r="S9557">
            <v>43119</v>
          </cell>
          <cell r="T9557">
            <v>2836.85</v>
          </cell>
          <cell r="U9557">
            <v>2868.5722580645152</v>
          </cell>
          <cell r="V9557">
            <v>2956.4302739726036</v>
          </cell>
        </row>
        <row r="9558">
          <cell r="B9558">
            <v>37191</v>
          </cell>
          <cell r="C9558">
            <v>1</v>
          </cell>
          <cell r="D9558">
            <v>1</v>
          </cell>
          <cell r="Q9558">
            <v>2018</v>
          </cell>
          <cell r="R9558" t="str">
            <v>20181</v>
          </cell>
          <cell r="S9558">
            <v>43120</v>
          </cell>
          <cell r="T9558">
            <v>2851.75</v>
          </cell>
          <cell r="U9558">
            <v>2868.5722580645152</v>
          </cell>
          <cell r="V9558">
            <v>2956.4302739726036</v>
          </cell>
        </row>
        <row r="9559">
          <cell r="B9559">
            <v>37192</v>
          </cell>
          <cell r="C9559">
            <v>1</v>
          </cell>
          <cell r="D9559">
            <v>1</v>
          </cell>
          <cell r="Q9559">
            <v>2018</v>
          </cell>
          <cell r="R9559" t="str">
            <v>20181</v>
          </cell>
          <cell r="S9559">
            <v>43121</v>
          </cell>
          <cell r="T9559">
            <v>2851.75</v>
          </cell>
          <cell r="U9559">
            <v>2868.5722580645152</v>
          </cell>
          <cell r="V9559">
            <v>2956.4302739726036</v>
          </cell>
        </row>
        <row r="9560">
          <cell r="B9560">
            <v>37193</v>
          </cell>
          <cell r="C9560">
            <v>1</v>
          </cell>
          <cell r="D9560">
            <v>1</v>
          </cell>
          <cell r="Q9560">
            <v>2018</v>
          </cell>
          <cell r="R9560" t="str">
            <v>20181</v>
          </cell>
          <cell r="S9560">
            <v>43122</v>
          </cell>
          <cell r="T9560">
            <v>2851.75</v>
          </cell>
          <cell r="U9560">
            <v>2868.5722580645152</v>
          </cell>
          <cell r="V9560">
            <v>2956.4302739726036</v>
          </cell>
        </row>
        <row r="9561">
          <cell r="B9561">
            <v>37194</v>
          </cell>
          <cell r="C9561">
            <v>1</v>
          </cell>
          <cell r="D9561">
            <v>1</v>
          </cell>
          <cell r="Q9561">
            <v>2018</v>
          </cell>
          <cell r="R9561" t="str">
            <v>20181</v>
          </cell>
          <cell r="S9561">
            <v>43123</v>
          </cell>
          <cell r="T9561">
            <v>2854.2</v>
          </cell>
          <cell r="U9561">
            <v>2868.5722580645152</v>
          </cell>
          <cell r="V9561">
            <v>2956.4302739726036</v>
          </cell>
        </row>
        <row r="9562">
          <cell r="B9562">
            <v>37195</v>
          </cell>
          <cell r="C9562">
            <v>1</v>
          </cell>
          <cell r="D9562">
            <v>1</v>
          </cell>
          <cell r="Q9562">
            <v>2018</v>
          </cell>
          <cell r="R9562" t="str">
            <v>20181</v>
          </cell>
          <cell r="S9562">
            <v>43124</v>
          </cell>
          <cell r="T9562">
            <v>2858.5</v>
          </cell>
          <cell r="U9562">
            <v>2868.5722580645152</v>
          </cell>
          <cell r="V9562">
            <v>2956.4302739726036</v>
          </cell>
        </row>
        <row r="9563">
          <cell r="B9563">
            <v>37196</v>
          </cell>
          <cell r="C9563">
            <v>1</v>
          </cell>
          <cell r="D9563">
            <v>1</v>
          </cell>
          <cell r="Q9563">
            <v>2018</v>
          </cell>
          <cell r="R9563" t="str">
            <v>20181</v>
          </cell>
          <cell r="S9563">
            <v>43125</v>
          </cell>
          <cell r="T9563">
            <v>2820.53</v>
          </cell>
          <cell r="U9563">
            <v>2868.5722580645152</v>
          </cell>
          <cell r="V9563">
            <v>2956.4302739726036</v>
          </cell>
        </row>
        <row r="9564">
          <cell r="B9564">
            <v>37197</v>
          </cell>
          <cell r="C9564">
            <v>1</v>
          </cell>
          <cell r="D9564">
            <v>1</v>
          </cell>
          <cell r="Q9564">
            <v>2018</v>
          </cell>
          <cell r="R9564" t="str">
            <v>20181</v>
          </cell>
          <cell r="S9564">
            <v>43126</v>
          </cell>
          <cell r="T9564">
            <v>2783.13</v>
          </cell>
          <cell r="U9564">
            <v>2868.5722580645152</v>
          </cell>
          <cell r="V9564">
            <v>2956.4302739726036</v>
          </cell>
        </row>
        <row r="9565">
          <cell r="B9565">
            <v>37198</v>
          </cell>
          <cell r="C9565">
            <v>1</v>
          </cell>
          <cell r="D9565">
            <v>1</v>
          </cell>
          <cell r="Q9565">
            <v>2018</v>
          </cell>
          <cell r="R9565" t="str">
            <v>20181</v>
          </cell>
          <cell r="S9565">
            <v>43127</v>
          </cell>
          <cell r="T9565">
            <v>2805.12</v>
          </cell>
          <cell r="U9565">
            <v>2868.5722580645152</v>
          </cell>
          <cell r="V9565">
            <v>2956.4302739726036</v>
          </cell>
        </row>
        <row r="9566">
          <cell r="B9566">
            <v>37199</v>
          </cell>
          <cell r="C9566">
            <v>1</v>
          </cell>
          <cell r="D9566">
            <v>1</v>
          </cell>
          <cell r="Q9566">
            <v>2018</v>
          </cell>
          <cell r="R9566" t="str">
            <v>20181</v>
          </cell>
          <cell r="S9566">
            <v>43128</v>
          </cell>
          <cell r="T9566">
            <v>2805.12</v>
          </cell>
          <cell r="U9566">
            <v>2868.5722580645152</v>
          </cell>
          <cell r="V9566">
            <v>2956.4302739726036</v>
          </cell>
        </row>
        <row r="9567">
          <cell r="B9567">
            <v>37200</v>
          </cell>
          <cell r="C9567">
            <v>1</v>
          </cell>
          <cell r="D9567">
            <v>1</v>
          </cell>
          <cell r="Q9567">
            <v>2018</v>
          </cell>
          <cell r="R9567" t="str">
            <v>20181</v>
          </cell>
          <cell r="S9567">
            <v>43129</v>
          </cell>
          <cell r="T9567">
            <v>2805.12</v>
          </cell>
          <cell r="U9567">
            <v>2868.5722580645152</v>
          </cell>
          <cell r="V9567">
            <v>2956.4302739726036</v>
          </cell>
        </row>
        <row r="9568">
          <cell r="B9568">
            <v>37201</v>
          </cell>
          <cell r="C9568">
            <v>1</v>
          </cell>
          <cell r="D9568">
            <v>1</v>
          </cell>
          <cell r="Q9568">
            <v>2018</v>
          </cell>
          <cell r="R9568" t="str">
            <v>20181</v>
          </cell>
          <cell r="S9568">
            <v>43130</v>
          </cell>
          <cell r="T9568">
            <v>2842.67</v>
          </cell>
          <cell r="U9568">
            <v>2868.5722580645152</v>
          </cell>
          <cell r="V9568">
            <v>2956.4302739726036</v>
          </cell>
        </row>
        <row r="9569">
          <cell r="B9569">
            <v>37202</v>
          </cell>
          <cell r="C9569">
            <v>1</v>
          </cell>
          <cell r="D9569">
            <v>1</v>
          </cell>
          <cell r="Q9569">
            <v>2018</v>
          </cell>
          <cell r="R9569" t="str">
            <v>20181</v>
          </cell>
          <cell r="S9569">
            <v>43131</v>
          </cell>
          <cell r="T9569">
            <v>2844.14</v>
          </cell>
          <cell r="U9569">
            <v>2868.5722580645152</v>
          </cell>
          <cell r="V9569">
            <v>2956.4302739726036</v>
          </cell>
        </row>
        <row r="9570">
          <cell r="B9570">
            <v>37203</v>
          </cell>
          <cell r="C9570">
            <v>1</v>
          </cell>
          <cell r="D9570">
            <v>1</v>
          </cell>
          <cell r="Q9570">
            <v>2018</v>
          </cell>
          <cell r="R9570" t="str">
            <v>20182</v>
          </cell>
          <cell r="S9570">
            <v>43132</v>
          </cell>
          <cell r="T9570">
            <v>2835.05</v>
          </cell>
          <cell r="U9570">
            <v>2860.252857142857</v>
          </cell>
          <cell r="V9570">
            <v>2956.4302739726036</v>
          </cell>
        </row>
        <row r="9571">
          <cell r="B9571">
            <v>37204</v>
          </cell>
          <cell r="C9571">
            <v>1</v>
          </cell>
          <cell r="D9571">
            <v>1</v>
          </cell>
          <cell r="Q9571">
            <v>2018</v>
          </cell>
          <cell r="R9571" t="str">
            <v>20182</v>
          </cell>
          <cell r="S9571">
            <v>43133</v>
          </cell>
          <cell r="T9571">
            <v>2806.67</v>
          </cell>
          <cell r="U9571">
            <v>2860.252857142857</v>
          </cell>
          <cell r="V9571">
            <v>2956.4302739726036</v>
          </cell>
        </row>
        <row r="9572">
          <cell r="B9572">
            <v>37205</v>
          </cell>
          <cell r="C9572">
            <v>1</v>
          </cell>
          <cell r="D9572">
            <v>1</v>
          </cell>
          <cell r="Q9572">
            <v>2018</v>
          </cell>
          <cell r="R9572" t="str">
            <v>20182</v>
          </cell>
          <cell r="S9572">
            <v>43134</v>
          </cell>
          <cell r="T9572">
            <v>2832.13</v>
          </cell>
          <cell r="U9572">
            <v>2860.252857142857</v>
          </cell>
          <cell r="V9572">
            <v>2956.4302739726036</v>
          </cell>
        </row>
        <row r="9573">
          <cell r="B9573">
            <v>37206</v>
          </cell>
          <cell r="C9573">
            <v>1</v>
          </cell>
          <cell r="D9573">
            <v>1</v>
          </cell>
          <cell r="Q9573">
            <v>2018</v>
          </cell>
          <cell r="R9573" t="str">
            <v>20182</v>
          </cell>
          <cell r="S9573">
            <v>43135</v>
          </cell>
          <cell r="T9573">
            <v>2832.13</v>
          </cell>
          <cell r="U9573">
            <v>2860.252857142857</v>
          </cell>
          <cell r="V9573">
            <v>2956.4302739726036</v>
          </cell>
        </row>
        <row r="9574">
          <cell r="B9574">
            <v>37207</v>
          </cell>
          <cell r="C9574">
            <v>1</v>
          </cell>
          <cell r="D9574">
            <v>1</v>
          </cell>
          <cell r="Q9574">
            <v>2018</v>
          </cell>
          <cell r="R9574" t="str">
            <v>20182</v>
          </cell>
          <cell r="S9574">
            <v>43136</v>
          </cell>
          <cell r="T9574">
            <v>2832.13</v>
          </cell>
          <cell r="U9574">
            <v>2860.252857142857</v>
          </cell>
          <cell r="V9574">
            <v>2956.4302739726036</v>
          </cell>
        </row>
        <row r="9575">
          <cell r="B9575">
            <v>37208</v>
          </cell>
          <cell r="C9575">
            <v>1</v>
          </cell>
          <cell r="D9575">
            <v>1</v>
          </cell>
          <cell r="Q9575">
            <v>2018</v>
          </cell>
          <cell r="R9575" t="str">
            <v>20182</v>
          </cell>
          <cell r="S9575">
            <v>43137</v>
          </cell>
          <cell r="T9575">
            <v>2843.6</v>
          </cell>
          <cell r="U9575">
            <v>2860.252857142857</v>
          </cell>
          <cell r="V9575">
            <v>2956.4302739726036</v>
          </cell>
        </row>
        <row r="9576">
          <cell r="B9576">
            <v>37209</v>
          </cell>
          <cell r="C9576">
            <v>1</v>
          </cell>
          <cell r="D9576">
            <v>1</v>
          </cell>
          <cell r="Q9576">
            <v>2018</v>
          </cell>
          <cell r="R9576" t="str">
            <v>20182</v>
          </cell>
          <cell r="S9576">
            <v>43138</v>
          </cell>
          <cell r="T9576">
            <v>2844.83</v>
          </cell>
          <cell r="U9576">
            <v>2860.252857142857</v>
          </cell>
          <cell r="V9576">
            <v>2956.4302739726036</v>
          </cell>
        </row>
        <row r="9577">
          <cell r="B9577">
            <v>37210</v>
          </cell>
          <cell r="C9577">
            <v>1</v>
          </cell>
          <cell r="D9577">
            <v>1</v>
          </cell>
          <cell r="Q9577">
            <v>2018</v>
          </cell>
          <cell r="R9577" t="str">
            <v>20182</v>
          </cell>
          <cell r="S9577">
            <v>43139</v>
          </cell>
          <cell r="T9577">
            <v>2830.89</v>
          </cell>
          <cell r="U9577">
            <v>2860.252857142857</v>
          </cell>
          <cell r="V9577">
            <v>2956.4302739726036</v>
          </cell>
        </row>
        <row r="9578">
          <cell r="B9578">
            <v>37211</v>
          </cell>
          <cell r="C9578">
            <v>1</v>
          </cell>
          <cell r="D9578">
            <v>1</v>
          </cell>
          <cell r="Q9578">
            <v>2018</v>
          </cell>
          <cell r="R9578" t="str">
            <v>20182</v>
          </cell>
          <cell r="S9578">
            <v>43140</v>
          </cell>
          <cell r="T9578">
            <v>2862.78</v>
          </cell>
          <cell r="U9578">
            <v>2860.252857142857</v>
          </cell>
          <cell r="V9578">
            <v>2956.4302739726036</v>
          </cell>
        </row>
        <row r="9579">
          <cell r="B9579">
            <v>37212</v>
          </cell>
          <cell r="C9579">
            <v>1</v>
          </cell>
          <cell r="D9579">
            <v>1</v>
          </cell>
          <cell r="Q9579">
            <v>2018</v>
          </cell>
          <cell r="R9579" t="str">
            <v>20182</v>
          </cell>
          <cell r="S9579">
            <v>43141</v>
          </cell>
          <cell r="T9579">
            <v>2908.7</v>
          </cell>
          <cell r="U9579">
            <v>2860.252857142857</v>
          </cell>
          <cell r="V9579">
            <v>2956.4302739726036</v>
          </cell>
        </row>
        <row r="9580">
          <cell r="B9580">
            <v>37213</v>
          </cell>
          <cell r="C9580">
            <v>1</v>
          </cell>
          <cell r="D9580">
            <v>1</v>
          </cell>
          <cell r="Q9580">
            <v>2018</v>
          </cell>
          <cell r="R9580" t="str">
            <v>20182</v>
          </cell>
          <cell r="S9580">
            <v>43142</v>
          </cell>
          <cell r="T9580">
            <v>2908.7</v>
          </cell>
          <cell r="U9580">
            <v>2860.252857142857</v>
          </cell>
          <cell r="V9580">
            <v>2956.4302739726036</v>
          </cell>
        </row>
        <row r="9581">
          <cell r="B9581">
            <v>37214</v>
          </cell>
          <cell r="C9581">
            <v>1</v>
          </cell>
          <cell r="D9581">
            <v>1</v>
          </cell>
          <cell r="Q9581">
            <v>2018</v>
          </cell>
          <cell r="R9581" t="str">
            <v>20182</v>
          </cell>
          <cell r="S9581">
            <v>43143</v>
          </cell>
          <cell r="T9581">
            <v>2908.7</v>
          </cell>
          <cell r="U9581">
            <v>2860.252857142857</v>
          </cell>
          <cell r="V9581">
            <v>2956.4302739726036</v>
          </cell>
        </row>
        <row r="9582">
          <cell r="B9582">
            <v>37215</v>
          </cell>
          <cell r="C9582">
            <v>1</v>
          </cell>
          <cell r="D9582">
            <v>1</v>
          </cell>
          <cell r="Q9582">
            <v>2018</v>
          </cell>
          <cell r="R9582" t="str">
            <v>20182</v>
          </cell>
          <cell r="S9582">
            <v>43144</v>
          </cell>
          <cell r="T9582">
            <v>2904.29</v>
          </cell>
          <cell r="U9582">
            <v>2860.252857142857</v>
          </cell>
          <cell r="V9582">
            <v>2956.4302739726036</v>
          </cell>
        </row>
        <row r="9583">
          <cell r="B9583">
            <v>37216</v>
          </cell>
          <cell r="C9583">
            <v>1</v>
          </cell>
          <cell r="D9583">
            <v>1</v>
          </cell>
          <cell r="Q9583">
            <v>2018</v>
          </cell>
          <cell r="R9583" t="str">
            <v>20182</v>
          </cell>
          <cell r="S9583">
            <v>43145</v>
          </cell>
          <cell r="T9583">
            <v>2904.71</v>
          </cell>
          <cell r="U9583">
            <v>2860.252857142857</v>
          </cell>
          <cell r="V9583">
            <v>2956.4302739726036</v>
          </cell>
        </row>
        <row r="9584">
          <cell r="B9584">
            <v>37217</v>
          </cell>
          <cell r="C9584">
            <v>1</v>
          </cell>
          <cell r="D9584">
            <v>1</v>
          </cell>
          <cell r="Q9584">
            <v>2018</v>
          </cell>
          <cell r="R9584" t="str">
            <v>20182</v>
          </cell>
          <cell r="S9584">
            <v>43146</v>
          </cell>
          <cell r="T9584">
            <v>2895.79</v>
          </cell>
          <cell r="U9584">
            <v>2860.252857142857</v>
          </cell>
          <cell r="V9584">
            <v>2956.4302739726036</v>
          </cell>
        </row>
        <row r="9585">
          <cell r="B9585">
            <v>37218</v>
          </cell>
          <cell r="C9585">
            <v>1</v>
          </cell>
          <cell r="D9585">
            <v>1</v>
          </cell>
          <cell r="Q9585">
            <v>2018</v>
          </cell>
          <cell r="R9585" t="str">
            <v>20182</v>
          </cell>
          <cell r="S9585">
            <v>43147</v>
          </cell>
          <cell r="T9585">
            <v>2851.74</v>
          </cell>
          <cell r="U9585">
            <v>2860.252857142857</v>
          </cell>
          <cell r="V9585">
            <v>2956.4302739726036</v>
          </cell>
        </row>
        <row r="9586">
          <cell r="B9586">
            <v>37219</v>
          </cell>
          <cell r="C9586">
            <v>1</v>
          </cell>
          <cell r="D9586">
            <v>1</v>
          </cell>
          <cell r="Q9586">
            <v>2018</v>
          </cell>
          <cell r="R9586" t="str">
            <v>20182</v>
          </cell>
          <cell r="S9586">
            <v>43148</v>
          </cell>
          <cell r="T9586">
            <v>2853.16</v>
          </cell>
          <cell r="U9586">
            <v>2860.252857142857</v>
          </cell>
          <cell r="V9586">
            <v>2956.4302739726036</v>
          </cell>
        </row>
        <row r="9587">
          <cell r="B9587">
            <v>37220</v>
          </cell>
          <cell r="C9587">
            <v>1</v>
          </cell>
          <cell r="D9587">
            <v>1</v>
          </cell>
          <cell r="Q9587">
            <v>2018</v>
          </cell>
          <cell r="R9587" t="str">
            <v>20182</v>
          </cell>
          <cell r="S9587">
            <v>43149</v>
          </cell>
          <cell r="T9587">
            <v>2853.16</v>
          </cell>
          <cell r="U9587">
            <v>2860.252857142857</v>
          </cell>
          <cell r="V9587">
            <v>2956.4302739726036</v>
          </cell>
        </row>
        <row r="9588">
          <cell r="B9588">
            <v>37221</v>
          </cell>
          <cell r="C9588">
            <v>1</v>
          </cell>
          <cell r="D9588">
            <v>1</v>
          </cell>
          <cell r="Q9588">
            <v>2018</v>
          </cell>
          <cell r="R9588" t="str">
            <v>20182</v>
          </cell>
          <cell r="S9588">
            <v>43150</v>
          </cell>
          <cell r="T9588">
            <v>2853.16</v>
          </cell>
          <cell r="U9588">
            <v>2860.252857142857</v>
          </cell>
          <cell r="V9588">
            <v>2956.4302739726036</v>
          </cell>
        </row>
        <row r="9589">
          <cell r="B9589">
            <v>37222</v>
          </cell>
          <cell r="C9589">
            <v>1</v>
          </cell>
          <cell r="D9589">
            <v>1</v>
          </cell>
          <cell r="Q9589">
            <v>2018</v>
          </cell>
          <cell r="R9589" t="str">
            <v>20182</v>
          </cell>
          <cell r="S9589">
            <v>43151</v>
          </cell>
          <cell r="T9589">
            <v>2853.16</v>
          </cell>
          <cell r="U9589">
            <v>2860.252857142857</v>
          </cell>
          <cell r="V9589">
            <v>2956.4302739726036</v>
          </cell>
        </row>
        <row r="9590">
          <cell r="B9590">
            <v>37223</v>
          </cell>
          <cell r="C9590">
            <v>1</v>
          </cell>
          <cell r="D9590">
            <v>1</v>
          </cell>
          <cell r="Q9590">
            <v>2018</v>
          </cell>
          <cell r="R9590" t="str">
            <v>20182</v>
          </cell>
          <cell r="S9590">
            <v>43152</v>
          </cell>
          <cell r="T9590">
            <v>2862.01</v>
          </cell>
          <cell r="U9590">
            <v>2860.252857142857</v>
          </cell>
          <cell r="V9590">
            <v>2956.4302739726036</v>
          </cell>
        </row>
        <row r="9591">
          <cell r="B9591">
            <v>37224</v>
          </cell>
          <cell r="C9591">
            <v>1</v>
          </cell>
          <cell r="D9591">
            <v>1</v>
          </cell>
          <cell r="Q9591">
            <v>2018</v>
          </cell>
          <cell r="R9591" t="str">
            <v>20182</v>
          </cell>
          <cell r="S9591">
            <v>43153</v>
          </cell>
          <cell r="T9591">
            <v>2877.94</v>
          </cell>
          <cell r="U9591">
            <v>2860.252857142857</v>
          </cell>
          <cell r="V9591">
            <v>2956.4302739726036</v>
          </cell>
        </row>
        <row r="9592">
          <cell r="B9592">
            <v>37225</v>
          </cell>
          <cell r="C9592">
            <v>1</v>
          </cell>
          <cell r="D9592">
            <v>1</v>
          </cell>
          <cell r="Q9592">
            <v>2018</v>
          </cell>
          <cell r="R9592" t="str">
            <v>20182</v>
          </cell>
          <cell r="S9592">
            <v>43154</v>
          </cell>
          <cell r="T9592">
            <v>2877.04</v>
          </cell>
          <cell r="U9592">
            <v>2860.252857142857</v>
          </cell>
          <cell r="V9592">
            <v>2956.4302739726036</v>
          </cell>
        </row>
        <row r="9593">
          <cell r="B9593">
            <v>37226</v>
          </cell>
          <cell r="C9593">
            <v>1</v>
          </cell>
          <cell r="D9593">
            <v>1</v>
          </cell>
          <cell r="Q9593">
            <v>2018</v>
          </cell>
          <cell r="R9593" t="str">
            <v>20182</v>
          </cell>
          <cell r="S9593">
            <v>43155</v>
          </cell>
          <cell r="T9593">
            <v>2849.59</v>
          </cell>
          <cell r="U9593">
            <v>2860.252857142857</v>
          </cell>
          <cell r="V9593">
            <v>2956.4302739726036</v>
          </cell>
        </row>
        <row r="9594">
          <cell r="B9594">
            <v>37227</v>
          </cell>
          <cell r="C9594">
            <v>1</v>
          </cell>
          <cell r="D9594">
            <v>1</v>
          </cell>
          <cell r="Q9594">
            <v>2018</v>
          </cell>
          <cell r="R9594" t="str">
            <v>20182</v>
          </cell>
          <cell r="S9594">
            <v>43156</v>
          </cell>
          <cell r="T9594">
            <v>2849.59</v>
          </cell>
          <cell r="U9594">
            <v>2860.252857142857</v>
          </cell>
          <cell r="V9594">
            <v>2956.4302739726036</v>
          </cell>
        </row>
        <row r="9595">
          <cell r="B9595">
            <v>37228</v>
          </cell>
          <cell r="C9595">
            <v>1</v>
          </cell>
          <cell r="D9595">
            <v>1</v>
          </cell>
          <cell r="Q9595">
            <v>2018</v>
          </cell>
          <cell r="R9595" t="str">
            <v>20182</v>
          </cell>
          <cell r="S9595">
            <v>43157</v>
          </cell>
          <cell r="T9595">
            <v>2849.59</v>
          </cell>
          <cell r="U9595">
            <v>2860.252857142857</v>
          </cell>
          <cell r="V9595">
            <v>2956.4302739726036</v>
          </cell>
        </row>
        <row r="9596">
          <cell r="B9596">
            <v>37229</v>
          </cell>
          <cell r="C9596">
            <v>1</v>
          </cell>
          <cell r="D9596">
            <v>1</v>
          </cell>
          <cell r="Q9596">
            <v>2018</v>
          </cell>
          <cell r="R9596" t="str">
            <v>20182</v>
          </cell>
          <cell r="S9596">
            <v>43158</v>
          </cell>
          <cell r="T9596">
            <v>2849.91</v>
          </cell>
          <cell r="U9596">
            <v>2860.252857142857</v>
          </cell>
          <cell r="V9596">
            <v>2956.4302739726036</v>
          </cell>
        </row>
        <row r="9597">
          <cell r="B9597">
            <v>37230</v>
          </cell>
          <cell r="C9597">
            <v>1</v>
          </cell>
          <cell r="D9597">
            <v>1</v>
          </cell>
          <cell r="Q9597">
            <v>2018</v>
          </cell>
          <cell r="R9597" t="str">
            <v>20182</v>
          </cell>
          <cell r="S9597">
            <v>43159</v>
          </cell>
          <cell r="T9597">
            <v>2855.93</v>
          </cell>
          <cell r="U9597">
            <v>2860.252857142857</v>
          </cell>
          <cell r="V9597">
            <v>2956.4302739726036</v>
          </cell>
        </row>
        <row r="9598">
          <cell r="B9598">
            <v>37231</v>
          </cell>
          <cell r="C9598">
            <v>1</v>
          </cell>
          <cell r="D9598">
            <v>1</v>
          </cell>
          <cell r="Q9598">
            <v>2018</v>
          </cell>
          <cell r="R9598" t="str">
            <v>20183</v>
          </cell>
          <cell r="S9598">
            <v>43160</v>
          </cell>
          <cell r="T9598">
            <v>2867.94</v>
          </cell>
          <cell r="U9598">
            <v>2847.9306451612902</v>
          </cell>
          <cell r="V9598">
            <v>2956.4302739726036</v>
          </cell>
        </row>
        <row r="9599">
          <cell r="B9599">
            <v>37232</v>
          </cell>
          <cell r="C9599">
            <v>1</v>
          </cell>
          <cell r="D9599">
            <v>1</v>
          </cell>
          <cell r="Q9599">
            <v>2018</v>
          </cell>
          <cell r="R9599" t="str">
            <v>20183</v>
          </cell>
          <cell r="S9599">
            <v>43161</v>
          </cell>
          <cell r="T9599">
            <v>2879.05</v>
          </cell>
          <cell r="U9599">
            <v>2847.9306451612902</v>
          </cell>
          <cell r="V9599">
            <v>2956.4302739726036</v>
          </cell>
        </row>
        <row r="9600">
          <cell r="B9600">
            <v>37233</v>
          </cell>
          <cell r="C9600">
            <v>1</v>
          </cell>
          <cell r="D9600">
            <v>1</v>
          </cell>
          <cell r="Q9600">
            <v>2018</v>
          </cell>
          <cell r="R9600" t="str">
            <v>20183</v>
          </cell>
          <cell r="S9600">
            <v>43162</v>
          </cell>
          <cell r="T9600">
            <v>2879.15</v>
          </cell>
          <cell r="U9600">
            <v>2847.9306451612902</v>
          </cell>
          <cell r="V9600">
            <v>2956.4302739726036</v>
          </cell>
        </row>
        <row r="9601">
          <cell r="B9601">
            <v>37234</v>
          </cell>
          <cell r="C9601">
            <v>1</v>
          </cell>
          <cell r="D9601">
            <v>1</v>
          </cell>
          <cell r="Q9601">
            <v>2018</v>
          </cell>
          <cell r="R9601" t="str">
            <v>20183</v>
          </cell>
          <cell r="S9601">
            <v>43163</v>
          </cell>
          <cell r="T9601">
            <v>2879.15</v>
          </cell>
          <cell r="U9601">
            <v>2847.9306451612902</v>
          </cell>
          <cell r="V9601">
            <v>2956.4302739726036</v>
          </cell>
        </row>
        <row r="9602">
          <cell r="B9602">
            <v>37235</v>
          </cell>
          <cell r="C9602">
            <v>1</v>
          </cell>
          <cell r="D9602">
            <v>1</v>
          </cell>
          <cell r="Q9602">
            <v>2018</v>
          </cell>
          <cell r="R9602" t="str">
            <v>20183</v>
          </cell>
          <cell r="S9602">
            <v>43164</v>
          </cell>
          <cell r="T9602">
            <v>2879.15</v>
          </cell>
          <cell r="U9602">
            <v>2847.9306451612902</v>
          </cell>
          <cell r="V9602">
            <v>2956.4302739726036</v>
          </cell>
        </row>
        <row r="9603">
          <cell r="B9603">
            <v>37236</v>
          </cell>
          <cell r="C9603">
            <v>1</v>
          </cell>
          <cell r="D9603">
            <v>1</v>
          </cell>
          <cell r="Q9603">
            <v>2018</v>
          </cell>
          <cell r="R9603" t="str">
            <v>20183</v>
          </cell>
          <cell r="S9603">
            <v>43165</v>
          </cell>
          <cell r="T9603">
            <v>2859.09</v>
          </cell>
          <cell r="U9603">
            <v>2847.9306451612902</v>
          </cell>
          <cell r="V9603">
            <v>2956.4302739726036</v>
          </cell>
        </row>
        <row r="9604">
          <cell r="B9604">
            <v>37237</v>
          </cell>
          <cell r="C9604">
            <v>1</v>
          </cell>
          <cell r="D9604">
            <v>1</v>
          </cell>
          <cell r="Q9604">
            <v>2018</v>
          </cell>
          <cell r="R9604" t="str">
            <v>20183</v>
          </cell>
          <cell r="S9604">
            <v>43166</v>
          </cell>
          <cell r="T9604">
            <v>2845.05</v>
          </cell>
          <cell r="U9604">
            <v>2847.9306451612902</v>
          </cell>
          <cell r="V9604">
            <v>2956.4302739726036</v>
          </cell>
        </row>
        <row r="9605">
          <cell r="B9605">
            <v>37238</v>
          </cell>
          <cell r="C9605">
            <v>1</v>
          </cell>
          <cell r="D9605">
            <v>1</v>
          </cell>
          <cell r="Q9605">
            <v>2018</v>
          </cell>
          <cell r="R9605" t="str">
            <v>20183</v>
          </cell>
          <cell r="S9605">
            <v>43167</v>
          </cell>
          <cell r="T9605">
            <v>2858.88</v>
          </cell>
          <cell r="U9605">
            <v>2847.9306451612902</v>
          </cell>
          <cell r="V9605">
            <v>2956.4302739726036</v>
          </cell>
        </row>
        <row r="9606">
          <cell r="B9606">
            <v>37239</v>
          </cell>
          <cell r="C9606">
            <v>1</v>
          </cell>
          <cell r="D9606">
            <v>1</v>
          </cell>
          <cell r="Q9606">
            <v>2018</v>
          </cell>
          <cell r="R9606" t="str">
            <v>20183</v>
          </cell>
          <cell r="S9606">
            <v>43168</v>
          </cell>
          <cell r="T9606">
            <v>2871.36</v>
          </cell>
          <cell r="U9606">
            <v>2847.9306451612902</v>
          </cell>
          <cell r="V9606">
            <v>2956.4302739726036</v>
          </cell>
        </row>
        <row r="9607">
          <cell r="B9607">
            <v>37240</v>
          </cell>
          <cell r="C9607">
            <v>1</v>
          </cell>
          <cell r="D9607">
            <v>1</v>
          </cell>
          <cell r="Q9607">
            <v>2018</v>
          </cell>
          <cell r="R9607" t="str">
            <v>20183</v>
          </cell>
          <cell r="S9607">
            <v>43169</v>
          </cell>
          <cell r="T9607">
            <v>2866.93</v>
          </cell>
          <cell r="U9607">
            <v>2847.9306451612902</v>
          </cell>
          <cell r="V9607">
            <v>2956.4302739726036</v>
          </cell>
        </row>
        <row r="9608">
          <cell r="B9608">
            <v>37241</v>
          </cell>
          <cell r="C9608">
            <v>1</v>
          </cell>
          <cell r="D9608">
            <v>1</v>
          </cell>
          <cell r="Q9608">
            <v>2018</v>
          </cell>
          <cell r="R9608" t="str">
            <v>20183</v>
          </cell>
          <cell r="S9608">
            <v>43170</v>
          </cell>
          <cell r="T9608">
            <v>2866.93</v>
          </cell>
          <cell r="U9608">
            <v>2847.9306451612902</v>
          </cell>
          <cell r="V9608">
            <v>2956.4302739726036</v>
          </cell>
        </row>
        <row r="9609">
          <cell r="B9609">
            <v>37242</v>
          </cell>
          <cell r="C9609">
            <v>1</v>
          </cell>
          <cell r="D9609">
            <v>1</v>
          </cell>
          <cell r="Q9609">
            <v>2018</v>
          </cell>
          <cell r="R9609" t="str">
            <v>20183</v>
          </cell>
          <cell r="S9609">
            <v>43171</v>
          </cell>
          <cell r="T9609">
            <v>2866.93</v>
          </cell>
          <cell r="U9609">
            <v>2847.9306451612902</v>
          </cell>
          <cell r="V9609">
            <v>2956.4302739726036</v>
          </cell>
        </row>
        <row r="9610">
          <cell r="B9610">
            <v>37243</v>
          </cell>
          <cell r="C9610">
            <v>1</v>
          </cell>
          <cell r="D9610">
            <v>1</v>
          </cell>
          <cell r="Q9610">
            <v>2018</v>
          </cell>
          <cell r="R9610" t="str">
            <v>20183</v>
          </cell>
          <cell r="S9610">
            <v>43172</v>
          </cell>
          <cell r="T9610">
            <v>2851.84</v>
          </cell>
          <cell r="U9610">
            <v>2847.9306451612902</v>
          </cell>
          <cell r="V9610">
            <v>2956.4302739726036</v>
          </cell>
        </row>
        <row r="9611">
          <cell r="B9611">
            <v>37244</v>
          </cell>
          <cell r="C9611">
            <v>1</v>
          </cell>
          <cell r="D9611">
            <v>1</v>
          </cell>
          <cell r="Q9611">
            <v>2018</v>
          </cell>
          <cell r="R9611" t="str">
            <v>20183</v>
          </cell>
          <cell r="S9611">
            <v>43173</v>
          </cell>
          <cell r="T9611">
            <v>2848.38</v>
          </cell>
          <cell r="U9611">
            <v>2847.9306451612902</v>
          </cell>
          <cell r="V9611">
            <v>2956.4302739726036</v>
          </cell>
        </row>
        <row r="9612">
          <cell r="B9612">
            <v>37245</v>
          </cell>
          <cell r="C9612">
            <v>1</v>
          </cell>
          <cell r="D9612">
            <v>1</v>
          </cell>
          <cell r="Q9612">
            <v>2018</v>
          </cell>
          <cell r="R9612" t="str">
            <v>20183</v>
          </cell>
          <cell r="S9612">
            <v>43174</v>
          </cell>
          <cell r="T9612">
            <v>2845.76</v>
          </cell>
          <cell r="U9612">
            <v>2847.9306451612902</v>
          </cell>
          <cell r="V9612">
            <v>2956.4302739726036</v>
          </cell>
        </row>
        <row r="9613">
          <cell r="B9613">
            <v>37246</v>
          </cell>
          <cell r="C9613">
            <v>1</v>
          </cell>
          <cell r="D9613">
            <v>1</v>
          </cell>
          <cell r="Q9613">
            <v>2018</v>
          </cell>
          <cell r="R9613" t="str">
            <v>20183</v>
          </cell>
          <cell r="S9613">
            <v>43175</v>
          </cell>
          <cell r="T9613">
            <v>2850.04</v>
          </cell>
          <cell r="U9613">
            <v>2847.9306451612902</v>
          </cell>
          <cell r="V9613">
            <v>2956.4302739726036</v>
          </cell>
        </row>
        <row r="9614">
          <cell r="B9614">
            <v>37247</v>
          </cell>
          <cell r="C9614">
            <v>1</v>
          </cell>
          <cell r="D9614">
            <v>1</v>
          </cell>
          <cell r="Q9614">
            <v>2018</v>
          </cell>
          <cell r="R9614" t="str">
            <v>20183</v>
          </cell>
          <cell r="S9614">
            <v>43176</v>
          </cell>
          <cell r="T9614">
            <v>2852.48</v>
          </cell>
          <cell r="U9614">
            <v>2847.9306451612902</v>
          </cell>
          <cell r="V9614">
            <v>2956.4302739726036</v>
          </cell>
        </row>
        <row r="9615">
          <cell r="B9615">
            <v>37248</v>
          </cell>
          <cell r="C9615">
            <v>1</v>
          </cell>
          <cell r="D9615">
            <v>1</v>
          </cell>
          <cell r="Q9615">
            <v>2018</v>
          </cell>
          <cell r="R9615" t="str">
            <v>20183</v>
          </cell>
          <cell r="S9615">
            <v>43177</v>
          </cell>
          <cell r="T9615">
            <v>2852.48</v>
          </cell>
          <cell r="U9615">
            <v>2847.9306451612902</v>
          </cell>
          <cell r="V9615">
            <v>2956.4302739726036</v>
          </cell>
        </row>
        <row r="9616">
          <cell r="B9616">
            <v>37249</v>
          </cell>
          <cell r="C9616">
            <v>1</v>
          </cell>
          <cell r="D9616">
            <v>1</v>
          </cell>
          <cell r="Q9616">
            <v>2018</v>
          </cell>
          <cell r="R9616" t="str">
            <v>20183</v>
          </cell>
          <cell r="S9616">
            <v>43178</v>
          </cell>
          <cell r="T9616">
            <v>2852.48</v>
          </cell>
          <cell r="U9616">
            <v>2847.9306451612902</v>
          </cell>
          <cell r="V9616">
            <v>2956.4302739726036</v>
          </cell>
        </row>
        <row r="9617">
          <cell r="B9617">
            <v>37250</v>
          </cell>
          <cell r="C9617">
            <v>1</v>
          </cell>
          <cell r="D9617">
            <v>1</v>
          </cell>
          <cell r="Q9617">
            <v>2018</v>
          </cell>
          <cell r="R9617" t="str">
            <v>20183</v>
          </cell>
          <cell r="S9617">
            <v>43179</v>
          </cell>
          <cell r="T9617">
            <v>2852.48</v>
          </cell>
          <cell r="U9617">
            <v>2847.9306451612902</v>
          </cell>
          <cell r="V9617">
            <v>2956.4302739726036</v>
          </cell>
        </row>
        <row r="9618">
          <cell r="B9618">
            <v>37251</v>
          </cell>
          <cell r="C9618">
            <v>1</v>
          </cell>
          <cell r="D9618">
            <v>1</v>
          </cell>
          <cell r="Q9618">
            <v>2018</v>
          </cell>
          <cell r="R9618" t="str">
            <v>20183</v>
          </cell>
          <cell r="S9618">
            <v>43180</v>
          </cell>
          <cell r="T9618">
            <v>2866.92</v>
          </cell>
          <cell r="U9618">
            <v>2847.9306451612902</v>
          </cell>
          <cell r="V9618">
            <v>2956.4302739726036</v>
          </cell>
        </row>
        <row r="9619">
          <cell r="B9619">
            <v>37252</v>
          </cell>
          <cell r="C9619">
            <v>1</v>
          </cell>
          <cell r="D9619">
            <v>1</v>
          </cell>
          <cell r="Q9619">
            <v>2018</v>
          </cell>
          <cell r="R9619" t="str">
            <v>20183</v>
          </cell>
          <cell r="S9619">
            <v>43181</v>
          </cell>
          <cell r="T9619">
            <v>2850.69</v>
          </cell>
          <cell r="U9619">
            <v>2847.9306451612902</v>
          </cell>
          <cell r="V9619">
            <v>2956.4302739726036</v>
          </cell>
        </row>
        <row r="9620">
          <cell r="B9620">
            <v>37253</v>
          </cell>
          <cell r="C9620">
            <v>1</v>
          </cell>
          <cell r="D9620">
            <v>1</v>
          </cell>
          <cell r="Q9620">
            <v>2018</v>
          </cell>
          <cell r="R9620" t="str">
            <v>20183</v>
          </cell>
          <cell r="S9620">
            <v>43182</v>
          </cell>
          <cell r="T9620">
            <v>2857.88</v>
          </cell>
          <cell r="U9620">
            <v>2847.9306451612902</v>
          </cell>
          <cell r="V9620">
            <v>2956.4302739726036</v>
          </cell>
        </row>
        <row r="9621">
          <cell r="B9621">
            <v>37254</v>
          </cell>
          <cell r="C9621">
            <v>1</v>
          </cell>
          <cell r="D9621">
            <v>1</v>
          </cell>
          <cell r="Q9621">
            <v>2018</v>
          </cell>
          <cell r="R9621" t="str">
            <v>20183</v>
          </cell>
          <cell r="S9621">
            <v>43183</v>
          </cell>
          <cell r="T9621">
            <v>2849.01</v>
          </cell>
          <cell r="U9621">
            <v>2847.9306451612902</v>
          </cell>
          <cell r="V9621">
            <v>2956.4302739726036</v>
          </cell>
        </row>
        <row r="9622">
          <cell r="B9622">
            <v>37255</v>
          </cell>
          <cell r="C9622">
            <v>1</v>
          </cell>
          <cell r="D9622">
            <v>1</v>
          </cell>
          <cell r="Q9622">
            <v>2018</v>
          </cell>
          <cell r="R9622" t="str">
            <v>20183</v>
          </cell>
          <cell r="S9622">
            <v>43184</v>
          </cell>
          <cell r="T9622">
            <v>2849.01</v>
          </cell>
          <cell r="U9622">
            <v>2847.9306451612902</v>
          </cell>
          <cell r="V9622">
            <v>2956.4302739726036</v>
          </cell>
        </row>
        <row r="9623">
          <cell r="B9623">
            <v>37256</v>
          </cell>
          <cell r="C9623">
            <v>1</v>
          </cell>
          <cell r="D9623">
            <v>1</v>
          </cell>
          <cell r="Q9623">
            <v>2018</v>
          </cell>
          <cell r="R9623" t="str">
            <v>20183</v>
          </cell>
          <cell r="S9623">
            <v>43185</v>
          </cell>
          <cell r="T9623">
            <v>2849.01</v>
          </cell>
          <cell r="U9623">
            <v>2847.9306451612902</v>
          </cell>
          <cell r="V9623">
            <v>2956.4302739726036</v>
          </cell>
        </row>
        <row r="9624">
          <cell r="B9624">
            <v>37257</v>
          </cell>
          <cell r="C9624">
            <v>1</v>
          </cell>
          <cell r="D9624">
            <v>1</v>
          </cell>
          <cell r="Q9624">
            <v>2018</v>
          </cell>
          <cell r="R9624" t="str">
            <v>20183</v>
          </cell>
          <cell r="S9624">
            <v>43186</v>
          </cell>
          <cell r="T9624">
            <v>2816.33</v>
          </cell>
          <cell r="U9624">
            <v>2847.9306451612902</v>
          </cell>
          <cell r="V9624">
            <v>2956.4302739726036</v>
          </cell>
        </row>
        <row r="9625">
          <cell r="B9625">
            <v>37258</v>
          </cell>
          <cell r="C9625">
            <v>1</v>
          </cell>
          <cell r="D9625">
            <v>1</v>
          </cell>
          <cell r="Q9625">
            <v>2018</v>
          </cell>
          <cell r="R9625" t="str">
            <v>20183</v>
          </cell>
          <cell r="S9625">
            <v>43187</v>
          </cell>
          <cell r="T9625">
            <v>2780.04</v>
          </cell>
          <cell r="U9625">
            <v>2847.9306451612902</v>
          </cell>
          <cell r="V9625">
            <v>2956.4302739726036</v>
          </cell>
        </row>
        <row r="9626">
          <cell r="B9626">
            <v>37259</v>
          </cell>
          <cell r="C9626">
            <v>1</v>
          </cell>
          <cell r="D9626">
            <v>1</v>
          </cell>
          <cell r="Q9626">
            <v>2018</v>
          </cell>
          <cell r="R9626" t="str">
            <v>20183</v>
          </cell>
          <cell r="S9626">
            <v>43188</v>
          </cell>
          <cell r="T9626">
            <v>2780.47</v>
          </cell>
          <cell r="U9626">
            <v>2847.9306451612902</v>
          </cell>
          <cell r="V9626">
            <v>2956.4302739726036</v>
          </cell>
        </row>
        <row r="9627">
          <cell r="B9627">
            <v>37260</v>
          </cell>
          <cell r="C9627">
            <v>1</v>
          </cell>
          <cell r="D9627">
            <v>1</v>
          </cell>
          <cell r="Q9627">
            <v>2018</v>
          </cell>
          <cell r="R9627" t="str">
            <v>20183</v>
          </cell>
          <cell r="S9627">
            <v>43189</v>
          </cell>
          <cell r="T9627">
            <v>2780.47</v>
          </cell>
          <cell r="U9627">
            <v>2847.9306451612902</v>
          </cell>
          <cell r="V9627">
            <v>2956.4302739726036</v>
          </cell>
        </row>
        <row r="9628">
          <cell r="B9628">
            <v>37261</v>
          </cell>
          <cell r="C9628">
            <v>1</v>
          </cell>
          <cell r="D9628">
            <v>1</v>
          </cell>
          <cell r="Q9628">
            <v>2018</v>
          </cell>
          <cell r="R9628" t="str">
            <v>20183</v>
          </cell>
          <cell r="S9628">
            <v>43190</v>
          </cell>
          <cell r="T9628">
            <v>2780.47</v>
          </cell>
          <cell r="U9628">
            <v>2847.9306451612902</v>
          </cell>
          <cell r="V9628">
            <v>2956.4302739726036</v>
          </cell>
        </row>
        <row r="9629">
          <cell r="B9629">
            <v>37262</v>
          </cell>
          <cell r="C9629">
            <v>1</v>
          </cell>
          <cell r="D9629">
            <v>1</v>
          </cell>
          <cell r="Q9629">
            <v>2018</v>
          </cell>
          <cell r="R9629" t="str">
            <v>20184</v>
          </cell>
          <cell r="S9629">
            <v>43191</v>
          </cell>
          <cell r="T9629">
            <v>2780.47</v>
          </cell>
          <cell r="U9629">
            <v>2766.2849999999994</v>
          </cell>
          <cell r="V9629">
            <v>2956.4302739726036</v>
          </cell>
        </row>
        <row r="9630">
          <cell r="B9630">
            <v>37263</v>
          </cell>
          <cell r="C9630">
            <v>1</v>
          </cell>
          <cell r="D9630">
            <v>1</v>
          </cell>
          <cell r="Q9630">
            <v>2018</v>
          </cell>
          <cell r="R9630" t="str">
            <v>20184</v>
          </cell>
          <cell r="S9630">
            <v>43192</v>
          </cell>
          <cell r="T9630">
            <v>2780.47</v>
          </cell>
          <cell r="U9630">
            <v>2766.2849999999994</v>
          </cell>
          <cell r="V9630">
            <v>2956.4302739726036</v>
          </cell>
        </row>
        <row r="9631">
          <cell r="B9631">
            <v>37264</v>
          </cell>
          <cell r="C9631">
            <v>1</v>
          </cell>
          <cell r="D9631">
            <v>1</v>
          </cell>
          <cell r="Q9631">
            <v>2018</v>
          </cell>
          <cell r="R9631" t="str">
            <v>20184</v>
          </cell>
          <cell r="S9631">
            <v>43193</v>
          </cell>
          <cell r="T9631">
            <v>2792.96</v>
          </cell>
          <cell r="U9631">
            <v>2766.2849999999994</v>
          </cell>
          <cell r="V9631">
            <v>2956.4302739726036</v>
          </cell>
        </row>
        <row r="9632">
          <cell r="B9632">
            <v>37265</v>
          </cell>
          <cell r="C9632">
            <v>1</v>
          </cell>
          <cell r="D9632">
            <v>1</v>
          </cell>
          <cell r="Q9632">
            <v>2018</v>
          </cell>
          <cell r="R9632" t="str">
            <v>20184</v>
          </cell>
          <cell r="S9632">
            <v>43194</v>
          </cell>
          <cell r="T9632">
            <v>2778.27</v>
          </cell>
          <cell r="U9632">
            <v>2766.2849999999994</v>
          </cell>
          <cell r="V9632">
            <v>2956.4302739726036</v>
          </cell>
        </row>
        <row r="9633">
          <cell r="B9633">
            <v>37266</v>
          </cell>
          <cell r="C9633">
            <v>1</v>
          </cell>
          <cell r="D9633">
            <v>1</v>
          </cell>
          <cell r="Q9633">
            <v>2018</v>
          </cell>
          <cell r="R9633" t="str">
            <v>20184</v>
          </cell>
          <cell r="S9633">
            <v>43195</v>
          </cell>
          <cell r="T9633">
            <v>2791.57</v>
          </cell>
          <cell r="U9633">
            <v>2766.2849999999994</v>
          </cell>
          <cell r="V9633">
            <v>2956.4302739726036</v>
          </cell>
        </row>
        <row r="9634">
          <cell r="B9634">
            <v>37267</v>
          </cell>
          <cell r="C9634">
            <v>1</v>
          </cell>
          <cell r="D9634">
            <v>1</v>
          </cell>
          <cell r="Q9634">
            <v>2018</v>
          </cell>
          <cell r="R9634" t="str">
            <v>20184</v>
          </cell>
          <cell r="S9634">
            <v>43196</v>
          </cell>
          <cell r="T9634">
            <v>2787.36</v>
          </cell>
          <cell r="U9634">
            <v>2766.2849999999994</v>
          </cell>
          <cell r="V9634">
            <v>2956.4302739726036</v>
          </cell>
        </row>
        <row r="9635">
          <cell r="B9635">
            <v>37268</v>
          </cell>
          <cell r="C9635">
            <v>1</v>
          </cell>
          <cell r="D9635">
            <v>1</v>
          </cell>
          <cell r="Q9635">
            <v>2018</v>
          </cell>
          <cell r="R9635" t="str">
            <v>20184</v>
          </cell>
          <cell r="S9635">
            <v>43197</v>
          </cell>
          <cell r="T9635">
            <v>2791.88</v>
          </cell>
          <cell r="U9635">
            <v>2766.2849999999994</v>
          </cell>
          <cell r="V9635">
            <v>2956.4302739726036</v>
          </cell>
        </row>
        <row r="9636">
          <cell r="B9636">
            <v>37269</v>
          </cell>
          <cell r="C9636">
            <v>1</v>
          </cell>
          <cell r="D9636">
            <v>1</v>
          </cell>
          <cell r="Q9636">
            <v>2018</v>
          </cell>
          <cell r="R9636" t="str">
            <v>20184</v>
          </cell>
          <cell r="S9636">
            <v>43198</v>
          </cell>
          <cell r="T9636">
            <v>2791.88</v>
          </cell>
          <cell r="U9636">
            <v>2766.2849999999994</v>
          </cell>
          <cell r="V9636">
            <v>2956.4302739726036</v>
          </cell>
        </row>
        <row r="9637">
          <cell r="B9637">
            <v>37270</v>
          </cell>
          <cell r="C9637">
            <v>1</v>
          </cell>
          <cell r="D9637">
            <v>1</v>
          </cell>
          <cell r="Q9637">
            <v>2018</v>
          </cell>
          <cell r="R9637" t="str">
            <v>20184</v>
          </cell>
          <cell r="S9637">
            <v>43199</v>
          </cell>
          <cell r="T9637">
            <v>2791.88</v>
          </cell>
          <cell r="U9637">
            <v>2766.2849999999994</v>
          </cell>
          <cell r="V9637">
            <v>2956.4302739726036</v>
          </cell>
        </row>
        <row r="9638">
          <cell r="B9638">
            <v>37271</v>
          </cell>
          <cell r="C9638">
            <v>1</v>
          </cell>
          <cell r="D9638">
            <v>1</v>
          </cell>
          <cell r="Q9638">
            <v>2018</v>
          </cell>
          <cell r="R9638" t="str">
            <v>20184</v>
          </cell>
          <cell r="S9638">
            <v>43200</v>
          </cell>
          <cell r="T9638">
            <v>2781.95</v>
          </cell>
          <cell r="U9638">
            <v>2766.2849999999994</v>
          </cell>
          <cell r="V9638">
            <v>2956.4302739726036</v>
          </cell>
        </row>
        <row r="9639">
          <cell r="B9639">
            <v>37272</v>
          </cell>
          <cell r="C9639">
            <v>1</v>
          </cell>
          <cell r="D9639">
            <v>1</v>
          </cell>
          <cell r="Q9639">
            <v>2018</v>
          </cell>
          <cell r="R9639" t="str">
            <v>20184</v>
          </cell>
          <cell r="S9639">
            <v>43201</v>
          </cell>
          <cell r="T9639">
            <v>2767.82</v>
          </cell>
          <cell r="U9639">
            <v>2766.2849999999994</v>
          </cell>
          <cell r="V9639">
            <v>2956.4302739726036</v>
          </cell>
        </row>
        <row r="9640">
          <cell r="B9640">
            <v>37273</v>
          </cell>
          <cell r="C9640">
            <v>1</v>
          </cell>
          <cell r="D9640">
            <v>1</v>
          </cell>
          <cell r="Q9640">
            <v>2018</v>
          </cell>
          <cell r="R9640" t="str">
            <v>20184</v>
          </cell>
          <cell r="S9640">
            <v>43202</v>
          </cell>
          <cell r="T9640">
            <v>2733.24</v>
          </cell>
          <cell r="U9640">
            <v>2766.2849999999994</v>
          </cell>
          <cell r="V9640">
            <v>2956.4302739726036</v>
          </cell>
        </row>
        <row r="9641">
          <cell r="B9641">
            <v>37274</v>
          </cell>
          <cell r="C9641">
            <v>1</v>
          </cell>
          <cell r="D9641">
            <v>1</v>
          </cell>
          <cell r="Q9641">
            <v>2018</v>
          </cell>
          <cell r="R9641" t="str">
            <v>20184</v>
          </cell>
          <cell r="S9641">
            <v>43203</v>
          </cell>
          <cell r="T9641">
            <v>2710.03</v>
          </cell>
          <cell r="U9641">
            <v>2766.2849999999994</v>
          </cell>
          <cell r="V9641">
            <v>2956.4302739726036</v>
          </cell>
        </row>
        <row r="9642">
          <cell r="B9642">
            <v>37275</v>
          </cell>
          <cell r="C9642">
            <v>1</v>
          </cell>
          <cell r="D9642">
            <v>1</v>
          </cell>
          <cell r="Q9642">
            <v>2018</v>
          </cell>
          <cell r="R9642" t="str">
            <v>20184</v>
          </cell>
          <cell r="S9642">
            <v>43204</v>
          </cell>
          <cell r="T9642">
            <v>2705.34</v>
          </cell>
          <cell r="U9642">
            <v>2766.2849999999994</v>
          </cell>
          <cell r="V9642">
            <v>2956.4302739726036</v>
          </cell>
        </row>
        <row r="9643">
          <cell r="B9643">
            <v>37276</v>
          </cell>
          <cell r="C9643">
            <v>1</v>
          </cell>
          <cell r="D9643">
            <v>1</v>
          </cell>
          <cell r="Q9643">
            <v>2018</v>
          </cell>
          <cell r="R9643" t="str">
            <v>20184</v>
          </cell>
          <cell r="S9643">
            <v>43205</v>
          </cell>
          <cell r="T9643">
            <v>2705.34</v>
          </cell>
          <cell r="U9643">
            <v>2766.2849999999994</v>
          </cell>
          <cell r="V9643">
            <v>2956.4302739726036</v>
          </cell>
        </row>
        <row r="9644">
          <cell r="B9644">
            <v>37277</v>
          </cell>
          <cell r="C9644">
            <v>1</v>
          </cell>
          <cell r="D9644">
            <v>1</v>
          </cell>
          <cell r="Q9644">
            <v>2018</v>
          </cell>
          <cell r="R9644" t="str">
            <v>20184</v>
          </cell>
          <cell r="S9644">
            <v>43206</v>
          </cell>
          <cell r="T9644">
            <v>2705.34</v>
          </cell>
          <cell r="U9644">
            <v>2766.2849999999994</v>
          </cell>
          <cell r="V9644">
            <v>2956.4302739726036</v>
          </cell>
        </row>
        <row r="9645">
          <cell r="B9645">
            <v>37278</v>
          </cell>
          <cell r="C9645">
            <v>1</v>
          </cell>
          <cell r="D9645">
            <v>1</v>
          </cell>
          <cell r="Q9645">
            <v>2018</v>
          </cell>
          <cell r="R9645" t="str">
            <v>20184</v>
          </cell>
          <cell r="S9645">
            <v>43207</v>
          </cell>
          <cell r="T9645">
            <v>2726.47</v>
          </cell>
          <cell r="U9645">
            <v>2766.2849999999994</v>
          </cell>
          <cell r="V9645">
            <v>2956.4302739726036</v>
          </cell>
        </row>
        <row r="9646">
          <cell r="B9646">
            <v>37279</v>
          </cell>
          <cell r="C9646">
            <v>1</v>
          </cell>
          <cell r="D9646">
            <v>1</v>
          </cell>
          <cell r="Q9646">
            <v>2018</v>
          </cell>
          <cell r="R9646" t="str">
            <v>20184</v>
          </cell>
          <cell r="S9646">
            <v>43208</v>
          </cell>
          <cell r="T9646">
            <v>2725.66</v>
          </cell>
          <cell r="U9646">
            <v>2766.2849999999994</v>
          </cell>
          <cell r="V9646">
            <v>2956.4302739726036</v>
          </cell>
        </row>
        <row r="9647">
          <cell r="B9647">
            <v>37280</v>
          </cell>
          <cell r="C9647">
            <v>1</v>
          </cell>
          <cell r="D9647">
            <v>1</v>
          </cell>
          <cell r="Q9647">
            <v>2018</v>
          </cell>
          <cell r="R9647" t="str">
            <v>20184</v>
          </cell>
          <cell r="S9647">
            <v>43209</v>
          </cell>
          <cell r="T9647">
            <v>2705.64</v>
          </cell>
          <cell r="U9647">
            <v>2766.2849999999994</v>
          </cell>
          <cell r="V9647">
            <v>2956.4302739726036</v>
          </cell>
        </row>
        <row r="9648">
          <cell r="B9648">
            <v>37281</v>
          </cell>
          <cell r="C9648">
            <v>1</v>
          </cell>
          <cell r="D9648">
            <v>1</v>
          </cell>
          <cell r="Q9648">
            <v>2018</v>
          </cell>
          <cell r="R9648" t="str">
            <v>20184</v>
          </cell>
          <cell r="S9648">
            <v>43210</v>
          </cell>
          <cell r="T9648">
            <v>2724.47</v>
          </cell>
          <cell r="U9648">
            <v>2766.2849999999994</v>
          </cell>
          <cell r="V9648">
            <v>2956.4302739726036</v>
          </cell>
        </row>
        <row r="9649">
          <cell r="B9649">
            <v>37282</v>
          </cell>
          <cell r="C9649">
            <v>1</v>
          </cell>
          <cell r="D9649">
            <v>1</v>
          </cell>
          <cell r="Q9649">
            <v>2018</v>
          </cell>
          <cell r="R9649" t="str">
            <v>20184</v>
          </cell>
          <cell r="S9649">
            <v>43211</v>
          </cell>
          <cell r="T9649">
            <v>2757.96</v>
          </cell>
          <cell r="U9649">
            <v>2766.2849999999994</v>
          </cell>
          <cell r="V9649">
            <v>2956.4302739726036</v>
          </cell>
        </row>
        <row r="9650">
          <cell r="B9650">
            <v>37283</v>
          </cell>
          <cell r="C9650">
            <v>1</v>
          </cell>
          <cell r="D9650">
            <v>1</v>
          </cell>
          <cell r="Q9650">
            <v>2018</v>
          </cell>
          <cell r="R9650" t="str">
            <v>20184</v>
          </cell>
          <cell r="S9650">
            <v>43212</v>
          </cell>
          <cell r="T9650">
            <v>2757.96</v>
          </cell>
          <cell r="U9650">
            <v>2766.2849999999994</v>
          </cell>
          <cell r="V9650">
            <v>2956.4302739726036</v>
          </cell>
        </row>
        <row r="9651">
          <cell r="B9651">
            <v>37284</v>
          </cell>
          <cell r="C9651">
            <v>1</v>
          </cell>
          <cell r="D9651">
            <v>1</v>
          </cell>
          <cell r="Q9651">
            <v>2018</v>
          </cell>
          <cell r="R9651" t="str">
            <v>20184</v>
          </cell>
          <cell r="S9651">
            <v>43213</v>
          </cell>
          <cell r="T9651">
            <v>2757.96</v>
          </cell>
          <cell r="U9651">
            <v>2766.2849999999994</v>
          </cell>
          <cell r="V9651">
            <v>2956.4302739726036</v>
          </cell>
        </row>
        <row r="9652">
          <cell r="B9652">
            <v>37285</v>
          </cell>
          <cell r="C9652">
            <v>1</v>
          </cell>
          <cell r="D9652">
            <v>1</v>
          </cell>
          <cell r="Q9652">
            <v>2018</v>
          </cell>
          <cell r="R9652" t="str">
            <v>20184</v>
          </cell>
          <cell r="S9652">
            <v>43214</v>
          </cell>
          <cell r="T9652">
            <v>2799.45</v>
          </cell>
          <cell r="U9652">
            <v>2766.2849999999994</v>
          </cell>
          <cell r="V9652">
            <v>2956.4302739726036</v>
          </cell>
        </row>
        <row r="9653">
          <cell r="B9653">
            <v>37286</v>
          </cell>
          <cell r="C9653">
            <v>1</v>
          </cell>
          <cell r="D9653">
            <v>1</v>
          </cell>
          <cell r="Q9653">
            <v>2018</v>
          </cell>
          <cell r="R9653" t="str">
            <v>20184</v>
          </cell>
          <cell r="S9653">
            <v>43215</v>
          </cell>
          <cell r="T9653">
            <v>2785.22</v>
          </cell>
          <cell r="U9653">
            <v>2766.2849999999994</v>
          </cell>
          <cell r="V9653">
            <v>2956.4302739726036</v>
          </cell>
        </row>
        <row r="9654">
          <cell r="B9654">
            <v>37287</v>
          </cell>
          <cell r="C9654">
            <v>1</v>
          </cell>
          <cell r="D9654">
            <v>1</v>
          </cell>
          <cell r="Q9654">
            <v>2018</v>
          </cell>
          <cell r="R9654" t="str">
            <v>20184</v>
          </cell>
          <cell r="S9654">
            <v>43216</v>
          </cell>
          <cell r="T9654">
            <v>2820.29</v>
          </cell>
          <cell r="U9654">
            <v>2766.2849999999994</v>
          </cell>
          <cell r="V9654">
            <v>2956.4302739726036</v>
          </cell>
        </row>
        <row r="9655">
          <cell r="B9655">
            <v>37288</v>
          </cell>
          <cell r="C9655">
            <v>1</v>
          </cell>
          <cell r="D9655">
            <v>1</v>
          </cell>
          <cell r="Q9655">
            <v>2018</v>
          </cell>
          <cell r="R9655" t="str">
            <v>20184</v>
          </cell>
          <cell r="S9655">
            <v>43217</v>
          </cell>
          <cell r="T9655">
            <v>2812.83</v>
          </cell>
          <cell r="U9655">
            <v>2766.2849999999994</v>
          </cell>
          <cell r="V9655">
            <v>2956.4302739726036</v>
          </cell>
        </row>
        <row r="9656">
          <cell r="B9656">
            <v>37289</v>
          </cell>
          <cell r="C9656">
            <v>1</v>
          </cell>
          <cell r="D9656">
            <v>1</v>
          </cell>
          <cell r="Q9656">
            <v>2018</v>
          </cell>
          <cell r="R9656" t="str">
            <v>20184</v>
          </cell>
          <cell r="S9656">
            <v>43218</v>
          </cell>
          <cell r="T9656">
            <v>2806.28</v>
          </cell>
          <cell r="U9656">
            <v>2766.2849999999994</v>
          </cell>
          <cell r="V9656">
            <v>2956.4302739726036</v>
          </cell>
        </row>
        <row r="9657">
          <cell r="B9657">
            <v>37290</v>
          </cell>
          <cell r="C9657">
            <v>1</v>
          </cell>
          <cell r="D9657">
            <v>1</v>
          </cell>
          <cell r="Q9657">
            <v>2018</v>
          </cell>
          <cell r="R9657" t="str">
            <v>20184</v>
          </cell>
          <cell r="S9657">
            <v>43219</v>
          </cell>
          <cell r="T9657">
            <v>2806.28</v>
          </cell>
          <cell r="U9657">
            <v>2766.2849999999994</v>
          </cell>
          <cell r="V9657">
            <v>2956.4302739726036</v>
          </cell>
        </row>
        <row r="9658">
          <cell r="B9658">
            <v>37291</v>
          </cell>
          <cell r="C9658">
            <v>1</v>
          </cell>
          <cell r="D9658">
            <v>1</v>
          </cell>
          <cell r="Q9658">
            <v>2018</v>
          </cell>
          <cell r="R9658" t="str">
            <v>20184</v>
          </cell>
          <cell r="S9658">
            <v>43220</v>
          </cell>
          <cell r="T9658">
            <v>2806.28</v>
          </cell>
          <cell r="U9658">
            <v>2766.2849999999994</v>
          </cell>
          <cell r="V9658">
            <v>2956.4302739726036</v>
          </cell>
        </row>
        <row r="9659">
          <cell r="B9659">
            <v>37292</v>
          </cell>
          <cell r="C9659">
            <v>1</v>
          </cell>
          <cell r="D9659">
            <v>1</v>
          </cell>
          <cell r="Q9659">
            <v>2018</v>
          </cell>
          <cell r="R9659" t="str">
            <v>20185</v>
          </cell>
          <cell r="S9659">
            <v>43221</v>
          </cell>
          <cell r="T9659">
            <v>2809.92</v>
          </cell>
          <cell r="U9659">
            <v>2861.8258064516144</v>
          </cell>
          <cell r="V9659">
            <v>2956.4302739726036</v>
          </cell>
        </row>
        <row r="9660">
          <cell r="B9660">
            <v>37293</v>
          </cell>
          <cell r="C9660">
            <v>1</v>
          </cell>
          <cell r="D9660">
            <v>1</v>
          </cell>
          <cell r="Q9660">
            <v>2018</v>
          </cell>
          <cell r="R9660" t="str">
            <v>20185</v>
          </cell>
          <cell r="S9660">
            <v>43222</v>
          </cell>
          <cell r="T9660">
            <v>2809.92</v>
          </cell>
          <cell r="U9660">
            <v>2861.8258064516144</v>
          </cell>
          <cell r="V9660">
            <v>2956.4302739726036</v>
          </cell>
        </row>
        <row r="9661">
          <cell r="B9661">
            <v>37294</v>
          </cell>
          <cell r="C9661">
            <v>1</v>
          </cell>
          <cell r="D9661">
            <v>1</v>
          </cell>
          <cell r="Q9661">
            <v>2018</v>
          </cell>
          <cell r="R9661" t="str">
            <v>20185</v>
          </cell>
          <cell r="S9661">
            <v>43223</v>
          </cell>
          <cell r="T9661">
            <v>2831.99</v>
          </cell>
          <cell r="U9661">
            <v>2861.8258064516144</v>
          </cell>
          <cell r="V9661">
            <v>2956.4302739726036</v>
          </cell>
        </row>
        <row r="9662">
          <cell r="B9662">
            <v>37295</v>
          </cell>
          <cell r="C9662">
            <v>1</v>
          </cell>
          <cell r="D9662">
            <v>1</v>
          </cell>
          <cell r="Q9662">
            <v>2018</v>
          </cell>
          <cell r="R9662" t="str">
            <v>20185</v>
          </cell>
          <cell r="S9662">
            <v>43224</v>
          </cell>
          <cell r="T9662">
            <v>2857.85</v>
          </cell>
          <cell r="U9662">
            <v>2861.8258064516144</v>
          </cell>
          <cell r="V9662">
            <v>2956.4302739726036</v>
          </cell>
        </row>
        <row r="9663">
          <cell r="B9663">
            <v>37296</v>
          </cell>
          <cell r="C9663">
            <v>1</v>
          </cell>
          <cell r="D9663">
            <v>1</v>
          </cell>
          <cell r="Q9663">
            <v>2018</v>
          </cell>
          <cell r="R9663" t="str">
            <v>20185</v>
          </cell>
          <cell r="S9663">
            <v>43225</v>
          </cell>
          <cell r="T9663">
            <v>2843.41</v>
          </cell>
          <cell r="U9663">
            <v>2861.8258064516144</v>
          </cell>
          <cell r="V9663">
            <v>2956.4302739726036</v>
          </cell>
        </row>
        <row r="9664">
          <cell r="B9664">
            <v>37297</v>
          </cell>
          <cell r="C9664">
            <v>1</v>
          </cell>
          <cell r="D9664">
            <v>1</v>
          </cell>
          <cell r="Q9664">
            <v>2018</v>
          </cell>
          <cell r="R9664" t="str">
            <v>20185</v>
          </cell>
          <cell r="S9664">
            <v>43226</v>
          </cell>
          <cell r="T9664">
            <v>2843.41</v>
          </cell>
          <cell r="U9664">
            <v>2861.8258064516144</v>
          </cell>
          <cell r="V9664">
            <v>2956.4302739726036</v>
          </cell>
        </row>
        <row r="9665">
          <cell r="B9665">
            <v>37298</v>
          </cell>
          <cell r="C9665">
            <v>1</v>
          </cell>
          <cell r="D9665">
            <v>1</v>
          </cell>
          <cell r="Q9665">
            <v>2018</v>
          </cell>
          <cell r="R9665" t="str">
            <v>20185</v>
          </cell>
          <cell r="S9665">
            <v>43227</v>
          </cell>
          <cell r="T9665">
            <v>2843.41</v>
          </cell>
          <cell r="U9665">
            <v>2861.8258064516144</v>
          </cell>
          <cell r="V9665">
            <v>2956.4302739726036</v>
          </cell>
        </row>
        <row r="9666">
          <cell r="B9666">
            <v>37299</v>
          </cell>
          <cell r="C9666">
            <v>1</v>
          </cell>
          <cell r="D9666">
            <v>1</v>
          </cell>
          <cell r="Q9666">
            <v>2018</v>
          </cell>
          <cell r="R9666" t="str">
            <v>20185</v>
          </cell>
          <cell r="S9666">
            <v>43228</v>
          </cell>
          <cell r="T9666">
            <v>2817.2</v>
          </cell>
          <cell r="U9666">
            <v>2861.8258064516144</v>
          </cell>
          <cell r="V9666">
            <v>2956.4302739726036</v>
          </cell>
        </row>
        <row r="9667">
          <cell r="B9667">
            <v>37300</v>
          </cell>
          <cell r="C9667">
            <v>1</v>
          </cell>
          <cell r="D9667">
            <v>1</v>
          </cell>
          <cell r="Q9667">
            <v>2018</v>
          </cell>
          <cell r="R9667" t="str">
            <v>20185</v>
          </cell>
          <cell r="S9667">
            <v>43229</v>
          </cell>
          <cell r="T9667">
            <v>2866</v>
          </cell>
          <cell r="U9667">
            <v>2861.8258064516144</v>
          </cell>
          <cell r="V9667">
            <v>2956.4302739726036</v>
          </cell>
        </row>
        <row r="9668">
          <cell r="B9668">
            <v>37301</v>
          </cell>
          <cell r="C9668">
            <v>1</v>
          </cell>
          <cell r="D9668">
            <v>1</v>
          </cell>
          <cell r="Q9668">
            <v>2018</v>
          </cell>
          <cell r="R9668" t="str">
            <v>20185</v>
          </cell>
          <cell r="S9668">
            <v>43230</v>
          </cell>
          <cell r="T9668">
            <v>2859.51</v>
          </cell>
          <cell r="U9668">
            <v>2861.8258064516144</v>
          </cell>
          <cell r="V9668">
            <v>2956.4302739726036</v>
          </cell>
        </row>
        <row r="9669">
          <cell r="B9669">
            <v>37302</v>
          </cell>
          <cell r="C9669">
            <v>1</v>
          </cell>
          <cell r="D9669">
            <v>1</v>
          </cell>
          <cell r="Q9669">
            <v>2018</v>
          </cell>
          <cell r="R9669" t="str">
            <v>20185</v>
          </cell>
          <cell r="S9669">
            <v>43231</v>
          </cell>
          <cell r="T9669">
            <v>2822.37</v>
          </cell>
          <cell r="U9669">
            <v>2861.8258064516144</v>
          </cell>
          <cell r="V9669">
            <v>2956.4302739726036</v>
          </cell>
        </row>
        <row r="9670">
          <cell r="B9670">
            <v>37303</v>
          </cell>
          <cell r="C9670">
            <v>1</v>
          </cell>
          <cell r="D9670">
            <v>1</v>
          </cell>
          <cell r="Q9670">
            <v>2018</v>
          </cell>
          <cell r="R9670" t="str">
            <v>20185</v>
          </cell>
          <cell r="S9670">
            <v>43232</v>
          </cell>
          <cell r="T9670">
            <v>2824.05</v>
          </cell>
          <cell r="U9670">
            <v>2861.8258064516144</v>
          </cell>
          <cell r="V9670">
            <v>2956.4302739726036</v>
          </cell>
        </row>
        <row r="9671">
          <cell r="B9671">
            <v>37304</v>
          </cell>
          <cell r="C9671">
            <v>1</v>
          </cell>
          <cell r="D9671">
            <v>1</v>
          </cell>
          <cell r="Q9671">
            <v>2018</v>
          </cell>
          <cell r="R9671" t="str">
            <v>20185</v>
          </cell>
          <cell r="S9671">
            <v>43233</v>
          </cell>
          <cell r="T9671">
            <v>2824.05</v>
          </cell>
          <cell r="U9671">
            <v>2861.8258064516144</v>
          </cell>
          <cell r="V9671">
            <v>2956.4302739726036</v>
          </cell>
        </row>
        <row r="9672">
          <cell r="B9672">
            <v>37305</v>
          </cell>
          <cell r="C9672">
            <v>1</v>
          </cell>
          <cell r="D9672">
            <v>1</v>
          </cell>
          <cell r="Q9672">
            <v>2018</v>
          </cell>
          <cell r="R9672" t="str">
            <v>20185</v>
          </cell>
          <cell r="S9672">
            <v>43234</v>
          </cell>
          <cell r="T9672">
            <v>2824.05</v>
          </cell>
          <cell r="U9672">
            <v>2861.8258064516144</v>
          </cell>
          <cell r="V9672">
            <v>2956.4302739726036</v>
          </cell>
        </row>
        <row r="9673">
          <cell r="B9673">
            <v>37306</v>
          </cell>
          <cell r="C9673">
            <v>1</v>
          </cell>
          <cell r="D9673">
            <v>1</v>
          </cell>
          <cell r="Q9673">
            <v>2018</v>
          </cell>
          <cell r="R9673" t="str">
            <v>20185</v>
          </cell>
          <cell r="S9673">
            <v>43235</v>
          </cell>
          <cell r="T9673">
            <v>2824.05</v>
          </cell>
          <cell r="U9673">
            <v>2861.8258064516144</v>
          </cell>
          <cell r="V9673">
            <v>2956.4302739726036</v>
          </cell>
        </row>
        <row r="9674">
          <cell r="B9674">
            <v>37307</v>
          </cell>
          <cell r="C9674">
            <v>1</v>
          </cell>
          <cell r="D9674">
            <v>1</v>
          </cell>
          <cell r="Q9674">
            <v>2018</v>
          </cell>
          <cell r="R9674" t="str">
            <v>20185</v>
          </cell>
          <cell r="S9674">
            <v>43236</v>
          </cell>
          <cell r="T9674">
            <v>2889.87</v>
          </cell>
          <cell r="U9674">
            <v>2861.8258064516144</v>
          </cell>
          <cell r="V9674">
            <v>2956.4302739726036</v>
          </cell>
        </row>
        <row r="9675">
          <cell r="B9675">
            <v>37308</v>
          </cell>
          <cell r="C9675">
            <v>1</v>
          </cell>
          <cell r="D9675">
            <v>1</v>
          </cell>
          <cell r="Q9675">
            <v>2018</v>
          </cell>
          <cell r="R9675" t="str">
            <v>20185</v>
          </cell>
          <cell r="S9675">
            <v>43237</v>
          </cell>
          <cell r="T9675">
            <v>2865.37</v>
          </cell>
          <cell r="U9675">
            <v>2861.8258064516144</v>
          </cell>
          <cell r="V9675">
            <v>2956.4302739726036</v>
          </cell>
        </row>
        <row r="9676">
          <cell r="B9676">
            <v>37309</v>
          </cell>
          <cell r="C9676">
            <v>1</v>
          </cell>
          <cell r="D9676">
            <v>1</v>
          </cell>
          <cell r="Q9676">
            <v>2018</v>
          </cell>
          <cell r="R9676" t="str">
            <v>20185</v>
          </cell>
          <cell r="S9676">
            <v>43238</v>
          </cell>
          <cell r="T9676">
            <v>2886.23</v>
          </cell>
          <cell r="U9676">
            <v>2861.8258064516144</v>
          </cell>
          <cell r="V9676">
            <v>2956.4302739726036</v>
          </cell>
        </row>
        <row r="9677">
          <cell r="B9677">
            <v>37310</v>
          </cell>
          <cell r="C9677">
            <v>1</v>
          </cell>
          <cell r="D9677">
            <v>1</v>
          </cell>
          <cell r="Q9677">
            <v>2018</v>
          </cell>
          <cell r="R9677" t="str">
            <v>20185</v>
          </cell>
          <cell r="S9677">
            <v>43239</v>
          </cell>
          <cell r="T9677">
            <v>2925.67</v>
          </cell>
          <cell r="U9677">
            <v>2861.8258064516144</v>
          </cell>
          <cell r="V9677">
            <v>2956.4302739726036</v>
          </cell>
        </row>
        <row r="9678">
          <cell r="B9678">
            <v>37311</v>
          </cell>
          <cell r="C9678">
            <v>1</v>
          </cell>
          <cell r="D9678">
            <v>1</v>
          </cell>
          <cell r="Q9678">
            <v>2018</v>
          </cell>
          <cell r="R9678" t="str">
            <v>20185</v>
          </cell>
          <cell r="S9678">
            <v>43240</v>
          </cell>
          <cell r="T9678">
            <v>2925.67</v>
          </cell>
          <cell r="U9678">
            <v>2861.8258064516144</v>
          </cell>
          <cell r="V9678">
            <v>2956.4302739726036</v>
          </cell>
        </row>
        <row r="9679">
          <cell r="B9679">
            <v>37312</v>
          </cell>
          <cell r="C9679">
            <v>1</v>
          </cell>
          <cell r="D9679">
            <v>1</v>
          </cell>
          <cell r="Q9679">
            <v>2018</v>
          </cell>
          <cell r="R9679" t="str">
            <v>20185</v>
          </cell>
          <cell r="S9679">
            <v>43241</v>
          </cell>
          <cell r="T9679">
            <v>2925.67</v>
          </cell>
          <cell r="U9679">
            <v>2861.8258064516144</v>
          </cell>
          <cell r="V9679">
            <v>2956.4302739726036</v>
          </cell>
        </row>
        <row r="9680">
          <cell r="B9680">
            <v>37313</v>
          </cell>
          <cell r="C9680">
            <v>1</v>
          </cell>
          <cell r="D9680">
            <v>1</v>
          </cell>
          <cell r="Q9680">
            <v>2018</v>
          </cell>
          <cell r="R9680" t="str">
            <v>20185</v>
          </cell>
          <cell r="S9680">
            <v>43242</v>
          </cell>
          <cell r="T9680">
            <v>2897.37</v>
          </cell>
          <cell r="U9680">
            <v>2861.8258064516144</v>
          </cell>
          <cell r="V9680">
            <v>2956.4302739726036</v>
          </cell>
        </row>
        <row r="9681">
          <cell r="B9681">
            <v>37314</v>
          </cell>
          <cell r="C9681">
            <v>1</v>
          </cell>
          <cell r="D9681">
            <v>1</v>
          </cell>
          <cell r="Q9681">
            <v>2018</v>
          </cell>
          <cell r="R9681" t="str">
            <v>20185</v>
          </cell>
          <cell r="S9681">
            <v>43243</v>
          </cell>
          <cell r="T9681">
            <v>2851.42</v>
          </cell>
          <cell r="U9681">
            <v>2861.8258064516144</v>
          </cell>
          <cell r="V9681">
            <v>2956.4302739726036</v>
          </cell>
        </row>
        <row r="9682">
          <cell r="B9682">
            <v>37315</v>
          </cell>
          <cell r="C9682">
            <v>1</v>
          </cell>
          <cell r="D9682">
            <v>1</v>
          </cell>
          <cell r="Q9682">
            <v>2018</v>
          </cell>
          <cell r="R9682" t="str">
            <v>20185</v>
          </cell>
          <cell r="S9682">
            <v>43244</v>
          </cell>
          <cell r="T9682">
            <v>2863.24</v>
          </cell>
          <cell r="U9682">
            <v>2861.8258064516144</v>
          </cell>
          <cell r="V9682">
            <v>2956.4302739726036</v>
          </cell>
        </row>
        <row r="9683">
          <cell r="B9683">
            <v>37316</v>
          </cell>
          <cell r="C9683">
            <v>1</v>
          </cell>
          <cell r="D9683">
            <v>1</v>
          </cell>
          <cell r="Q9683">
            <v>2018</v>
          </cell>
          <cell r="R9683" t="str">
            <v>20185</v>
          </cell>
          <cell r="S9683">
            <v>43245</v>
          </cell>
          <cell r="T9683">
            <v>2863.12</v>
          </cell>
          <cell r="U9683">
            <v>2861.8258064516144</v>
          </cell>
          <cell r="V9683">
            <v>2956.4302739726036</v>
          </cell>
        </row>
        <row r="9684">
          <cell r="B9684">
            <v>37317</v>
          </cell>
          <cell r="C9684">
            <v>1</v>
          </cell>
          <cell r="D9684">
            <v>1</v>
          </cell>
          <cell r="Q9684">
            <v>2018</v>
          </cell>
          <cell r="R9684" t="str">
            <v>20185</v>
          </cell>
          <cell r="S9684">
            <v>43246</v>
          </cell>
          <cell r="T9684">
            <v>2887.16</v>
          </cell>
          <cell r="U9684">
            <v>2861.8258064516144</v>
          </cell>
          <cell r="V9684">
            <v>2956.4302739726036</v>
          </cell>
        </row>
        <row r="9685">
          <cell r="B9685">
            <v>37318</v>
          </cell>
          <cell r="C9685">
            <v>1</v>
          </cell>
          <cell r="D9685">
            <v>1</v>
          </cell>
          <cell r="Q9685">
            <v>2018</v>
          </cell>
          <cell r="R9685" t="str">
            <v>20185</v>
          </cell>
          <cell r="S9685">
            <v>43247</v>
          </cell>
          <cell r="T9685">
            <v>2887.16</v>
          </cell>
          <cell r="U9685">
            <v>2861.8258064516144</v>
          </cell>
          <cell r="V9685">
            <v>2956.4302739726036</v>
          </cell>
        </row>
        <row r="9686">
          <cell r="B9686">
            <v>37319</v>
          </cell>
          <cell r="C9686">
            <v>1</v>
          </cell>
          <cell r="D9686">
            <v>1</v>
          </cell>
          <cell r="Q9686">
            <v>2018</v>
          </cell>
          <cell r="R9686" t="str">
            <v>20185</v>
          </cell>
          <cell r="S9686">
            <v>43248</v>
          </cell>
          <cell r="T9686">
            <v>2887.16</v>
          </cell>
          <cell r="U9686">
            <v>2861.8258064516144</v>
          </cell>
          <cell r="V9686">
            <v>2956.4302739726036</v>
          </cell>
        </row>
        <row r="9687">
          <cell r="B9687">
            <v>37320</v>
          </cell>
          <cell r="C9687">
            <v>1</v>
          </cell>
          <cell r="D9687">
            <v>1</v>
          </cell>
          <cell r="Q9687">
            <v>2018</v>
          </cell>
          <cell r="R9687" t="str">
            <v>20185</v>
          </cell>
          <cell r="S9687">
            <v>43249</v>
          </cell>
          <cell r="T9687">
            <v>2887.16</v>
          </cell>
          <cell r="U9687">
            <v>2861.8258064516144</v>
          </cell>
          <cell r="V9687">
            <v>2956.4302739726036</v>
          </cell>
        </row>
        <row r="9688">
          <cell r="B9688">
            <v>37321</v>
          </cell>
          <cell r="C9688">
            <v>1</v>
          </cell>
          <cell r="D9688">
            <v>1</v>
          </cell>
          <cell r="Q9688">
            <v>2018</v>
          </cell>
          <cell r="R9688" t="str">
            <v>20185</v>
          </cell>
          <cell r="S9688">
            <v>43250</v>
          </cell>
          <cell r="T9688">
            <v>2893.82</v>
          </cell>
          <cell r="U9688">
            <v>2861.8258064516144</v>
          </cell>
          <cell r="V9688">
            <v>2956.4302739726036</v>
          </cell>
        </row>
        <row r="9689">
          <cell r="B9689">
            <v>37322</v>
          </cell>
          <cell r="C9689">
            <v>1</v>
          </cell>
          <cell r="D9689">
            <v>1</v>
          </cell>
          <cell r="Q9689">
            <v>2018</v>
          </cell>
          <cell r="R9689" t="str">
            <v>20185</v>
          </cell>
          <cell r="S9689">
            <v>43251</v>
          </cell>
          <cell r="T9689">
            <v>2879.32</v>
          </cell>
          <cell r="U9689">
            <v>2861.8258064516144</v>
          </cell>
          <cell r="V9689">
            <v>2956.4302739726036</v>
          </cell>
        </row>
        <row r="9690">
          <cell r="B9690">
            <v>37323</v>
          </cell>
          <cell r="C9690">
            <v>1</v>
          </cell>
          <cell r="D9690">
            <v>1</v>
          </cell>
          <cell r="Q9690">
            <v>2018</v>
          </cell>
          <cell r="R9690" t="str">
            <v>20186</v>
          </cell>
          <cell r="S9690">
            <v>43252</v>
          </cell>
          <cell r="T9690">
            <v>2889.32</v>
          </cell>
          <cell r="U9690">
            <v>2889.6889999999994</v>
          </cell>
          <cell r="V9690">
            <v>2956.4302739726036</v>
          </cell>
        </row>
        <row r="9691">
          <cell r="B9691">
            <v>37324</v>
          </cell>
          <cell r="C9691">
            <v>1</v>
          </cell>
          <cell r="D9691">
            <v>1</v>
          </cell>
          <cell r="Q9691">
            <v>2018</v>
          </cell>
          <cell r="R9691" t="str">
            <v>20186</v>
          </cell>
          <cell r="S9691">
            <v>43253</v>
          </cell>
          <cell r="T9691">
            <v>2868.22</v>
          </cell>
          <cell r="U9691">
            <v>2889.6889999999994</v>
          </cell>
          <cell r="V9691">
            <v>2956.4302739726036</v>
          </cell>
        </row>
        <row r="9692">
          <cell r="B9692">
            <v>37325</v>
          </cell>
          <cell r="C9692">
            <v>1</v>
          </cell>
          <cell r="D9692">
            <v>1</v>
          </cell>
          <cell r="Q9692">
            <v>2018</v>
          </cell>
          <cell r="R9692" t="str">
            <v>20186</v>
          </cell>
          <cell r="S9692">
            <v>43254</v>
          </cell>
          <cell r="T9692">
            <v>2868.22</v>
          </cell>
          <cell r="U9692">
            <v>2889.6889999999994</v>
          </cell>
          <cell r="V9692">
            <v>2956.4302739726036</v>
          </cell>
        </row>
        <row r="9693">
          <cell r="B9693">
            <v>37326</v>
          </cell>
          <cell r="C9693">
            <v>1</v>
          </cell>
          <cell r="D9693">
            <v>1</v>
          </cell>
          <cell r="Q9693">
            <v>2018</v>
          </cell>
          <cell r="R9693" t="str">
            <v>20186</v>
          </cell>
          <cell r="S9693">
            <v>43255</v>
          </cell>
          <cell r="T9693">
            <v>2868.22</v>
          </cell>
          <cell r="U9693">
            <v>2889.6889999999994</v>
          </cell>
          <cell r="V9693">
            <v>2956.4302739726036</v>
          </cell>
        </row>
        <row r="9694">
          <cell r="B9694">
            <v>37327</v>
          </cell>
          <cell r="C9694">
            <v>1</v>
          </cell>
          <cell r="D9694">
            <v>1</v>
          </cell>
          <cell r="Q9694">
            <v>2018</v>
          </cell>
          <cell r="R9694" t="str">
            <v>20186</v>
          </cell>
          <cell r="S9694">
            <v>43256</v>
          </cell>
          <cell r="T9694">
            <v>2868.22</v>
          </cell>
          <cell r="U9694">
            <v>2889.6889999999994</v>
          </cell>
          <cell r="V9694">
            <v>2956.4302739726036</v>
          </cell>
        </row>
        <row r="9695">
          <cell r="B9695">
            <v>37328</v>
          </cell>
          <cell r="C9695">
            <v>1</v>
          </cell>
          <cell r="D9695">
            <v>1</v>
          </cell>
          <cell r="Q9695">
            <v>2018</v>
          </cell>
          <cell r="R9695" t="str">
            <v>20186</v>
          </cell>
          <cell r="S9695">
            <v>43257</v>
          </cell>
          <cell r="T9695">
            <v>2865.37</v>
          </cell>
          <cell r="U9695">
            <v>2889.6889999999994</v>
          </cell>
          <cell r="V9695">
            <v>2956.4302739726036</v>
          </cell>
        </row>
        <row r="9696">
          <cell r="B9696">
            <v>37329</v>
          </cell>
          <cell r="C9696">
            <v>1</v>
          </cell>
          <cell r="D9696">
            <v>1</v>
          </cell>
          <cell r="Q9696">
            <v>2018</v>
          </cell>
          <cell r="R9696" t="str">
            <v>20186</v>
          </cell>
          <cell r="S9696">
            <v>43258</v>
          </cell>
          <cell r="T9696">
            <v>2828.42</v>
          </cell>
          <cell r="U9696">
            <v>2889.6889999999994</v>
          </cell>
          <cell r="V9696">
            <v>2956.4302739726036</v>
          </cell>
        </row>
        <row r="9697">
          <cell r="B9697">
            <v>37330</v>
          </cell>
          <cell r="C9697">
            <v>1</v>
          </cell>
          <cell r="D9697">
            <v>1</v>
          </cell>
          <cell r="Q9697">
            <v>2018</v>
          </cell>
          <cell r="R9697" t="str">
            <v>20186</v>
          </cell>
          <cell r="S9697">
            <v>43259</v>
          </cell>
          <cell r="T9697">
            <v>2835.78</v>
          </cell>
          <cell r="U9697">
            <v>2889.6889999999994</v>
          </cell>
          <cell r="V9697">
            <v>2956.4302739726036</v>
          </cell>
        </row>
        <row r="9698">
          <cell r="B9698">
            <v>37331</v>
          </cell>
          <cell r="C9698">
            <v>1</v>
          </cell>
          <cell r="D9698">
            <v>1</v>
          </cell>
          <cell r="Q9698">
            <v>2018</v>
          </cell>
          <cell r="R9698" t="str">
            <v>20186</v>
          </cell>
          <cell r="S9698">
            <v>43260</v>
          </cell>
          <cell r="T9698">
            <v>2855.8</v>
          </cell>
          <cell r="U9698">
            <v>2889.6889999999994</v>
          </cell>
          <cell r="V9698">
            <v>2956.4302739726036</v>
          </cell>
        </row>
        <row r="9699">
          <cell r="B9699">
            <v>37332</v>
          </cell>
          <cell r="C9699">
            <v>1</v>
          </cell>
          <cell r="D9699">
            <v>1</v>
          </cell>
          <cell r="Q9699">
            <v>2018</v>
          </cell>
          <cell r="R9699" t="str">
            <v>20186</v>
          </cell>
          <cell r="S9699">
            <v>43261</v>
          </cell>
          <cell r="T9699">
            <v>2855.8</v>
          </cell>
          <cell r="U9699">
            <v>2889.6889999999994</v>
          </cell>
          <cell r="V9699">
            <v>2956.4302739726036</v>
          </cell>
        </row>
        <row r="9700">
          <cell r="B9700">
            <v>37333</v>
          </cell>
          <cell r="C9700">
            <v>1</v>
          </cell>
          <cell r="D9700">
            <v>1</v>
          </cell>
          <cell r="Q9700">
            <v>2018</v>
          </cell>
          <cell r="R9700" t="str">
            <v>20186</v>
          </cell>
          <cell r="S9700">
            <v>43262</v>
          </cell>
          <cell r="T9700">
            <v>2855.8</v>
          </cell>
          <cell r="U9700">
            <v>2889.6889999999994</v>
          </cell>
          <cell r="V9700">
            <v>2956.4302739726036</v>
          </cell>
        </row>
        <row r="9701">
          <cell r="B9701">
            <v>37334</v>
          </cell>
          <cell r="C9701">
            <v>1</v>
          </cell>
          <cell r="D9701">
            <v>1</v>
          </cell>
          <cell r="Q9701">
            <v>2018</v>
          </cell>
          <cell r="R9701" t="str">
            <v>20186</v>
          </cell>
          <cell r="S9701">
            <v>43263</v>
          </cell>
          <cell r="T9701">
            <v>2855.8</v>
          </cell>
          <cell r="U9701">
            <v>2889.6889999999994</v>
          </cell>
          <cell r="V9701">
            <v>2956.4302739726036</v>
          </cell>
        </row>
        <row r="9702">
          <cell r="B9702">
            <v>37335</v>
          </cell>
          <cell r="C9702">
            <v>1</v>
          </cell>
          <cell r="D9702">
            <v>1</v>
          </cell>
          <cell r="Q9702">
            <v>2018</v>
          </cell>
          <cell r="R9702" t="str">
            <v>20186</v>
          </cell>
          <cell r="S9702">
            <v>43264</v>
          </cell>
          <cell r="T9702">
            <v>2857.11</v>
          </cell>
          <cell r="U9702">
            <v>2889.6889999999994</v>
          </cell>
          <cell r="V9702">
            <v>2956.4302739726036</v>
          </cell>
        </row>
        <row r="9703">
          <cell r="B9703">
            <v>37336</v>
          </cell>
          <cell r="C9703">
            <v>1</v>
          </cell>
          <cell r="D9703">
            <v>1</v>
          </cell>
          <cell r="Q9703">
            <v>2018</v>
          </cell>
          <cell r="R9703" t="str">
            <v>20186</v>
          </cell>
          <cell r="S9703">
            <v>43265</v>
          </cell>
          <cell r="T9703">
            <v>2859.17</v>
          </cell>
          <cell r="U9703">
            <v>2889.6889999999994</v>
          </cell>
          <cell r="V9703">
            <v>2956.4302739726036</v>
          </cell>
        </row>
        <row r="9704">
          <cell r="B9704">
            <v>37337</v>
          </cell>
          <cell r="C9704">
            <v>1</v>
          </cell>
          <cell r="D9704">
            <v>1</v>
          </cell>
          <cell r="Q9704">
            <v>2018</v>
          </cell>
          <cell r="R9704" t="str">
            <v>20186</v>
          </cell>
          <cell r="S9704">
            <v>43266</v>
          </cell>
          <cell r="T9704">
            <v>2859.78</v>
          </cell>
          <cell r="U9704">
            <v>2889.6889999999994</v>
          </cell>
          <cell r="V9704">
            <v>2956.4302739726036</v>
          </cell>
        </row>
        <row r="9705">
          <cell r="B9705">
            <v>37338</v>
          </cell>
          <cell r="C9705">
            <v>1</v>
          </cell>
          <cell r="D9705">
            <v>1</v>
          </cell>
          <cell r="Q9705">
            <v>2018</v>
          </cell>
          <cell r="R9705" t="str">
            <v>20186</v>
          </cell>
          <cell r="S9705">
            <v>43267</v>
          </cell>
          <cell r="T9705">
            <v>2890.06</v>
          </cell>
          <cell r="U9705">
            <v>2889.6889999999994</v>
          </cell>
          <cell r="V9705">
            <v>2956.4302739726036</v>
          </cell>
        </row>
        <row r="9706">
          <cell r="B9706">
            <v>37339</v>
          </cell>
          <cell r="C9706">
            <v>1</v>
          </cell>
          <cell r="D9706">
            <v>1</v>
          </cell>
          <cell r="Q9706">
            <v>2018</v>
          </cell>
          <cell r="R9706" t="str">
            <v>20186</v>
          </cell>
          <cell r="S9706">
            <v>43268</v>
          </cell>
          <cell r="T9706">
            <v>2890.06</v>
          </cell>
          <cell r="U9706">
            <v>2889.6889999999994</v>
          </cell>
          <cell r="V9706">
            <v>2956.4302739726036</v>
          </cell>
        </row>
        <row r="9707">
          <cell r="B9707">
            <v>37340</v>
          </cell>
          <cell r="C9707">
            <v>1</v>
          </cell>
          <cell r="D9707">
            <v>1</v>
          </cell>
          <cell r="Q9707">
            <v>2018</v>
          </cell>
          <cell r="R9707" t="str">
            <v>20186</v>
          </cell>
          <cell r="S9707">
            <v>43269</v>
          </cell>
          <cell r="T9707">
            <v>2890.06</v>
          </cell>
          <cell r="U9707">
            <v>2889.6889999999994</v>
          </cell>
          <cell r="V9707">
            <v>2956.4302739726036</v>
          </cell>
        </row>
        <row r="9708">
          <cell r="B9708">
            <v>37341</v>
          </cell>
          <cell r="C9708">
            <v>1</v>
          </cell>
          <cell r="D9708">
            <v>1</v>
          </cell>
          <cell r="Q9708">
            <v>2018</v>
          </cell>
          <cell r="R9708" t="str">
            <v>20186</v>
          </cell>
          <cell r="S9708">
            <v>43270</v>
          </cell>
          <cell r="T9708">
            <v>2919.14</v>
          </cell>
          <cell r="U9708">
            <v>2889.6889999999994</v>
          </cell>
          <cell r="V9708">
            <v>2956.4302739726036</v>
          </cell>
        </row>
        <row r="9709">
          <cell r="B9709">
            <v>37342</v>
          </cell>
          <cell r="C9709">
            <v>1</v>
          </cell>
          <cell r="D9709">
            <v>1</v>
          </cell>
          <cell r="Q9709">
            <v>2018</v>
          </cell>
          <cell r="R9709" t="str">
            <v>20186</v>
          </cell>
          <cell r="S9709">
            <v>43271</v>
          </cell>
          <cell r="T9709">
            <v>2931.78</v>
          </cell>
          <cell r="U9709">
            <v>2889.6889999999994</v>
          </cell>
          <cell r="V9709">
            <v>2956.4302739726036</v>
          </cell>
        </row>
        <row r="9710">
          <cell r="B9710">
            <v>37343</v>
          </cell>
          <cell r="C9710">
            <v>1</v>
          </cell>
          <cell r="D9710">
            <v>1</v>
          </cell>
          <cell r="Q9710">
            <v>2018</v>
          </cell>
          <cell r="R9710" t="str">
            <v>20186</v>
          </cell>
          <cell r="S9710">
            <v>43272</v>
          </cell>
          <cell r="T9710">
            <v>2916.49</v>
          </cell>
          <cell r="U9710">
            <v>2889.6889999999994</v>
          </cell>
          <cell r="V9710">
            <v>2956.4302739726036</v>
          </cell>
        </row>
        <row r="9711">
          <cell r="B9711">
            <v>37344</v>
          </cell>
          <cell r="C9711">
            <v>1</v>
          </cell>
          <cell r="D9711">
            <v>1</v>
          </cell>
          <cell r="Q9711">
            <v>2018</v>
          </cell>
          <cell r="R9711" t="str">
            <v>20186</v>
          </cell>
          <cell r="S9711">
            <v>43273</v>
          </cell>
          <cell r="T9711">
            <v>2944.82</v>
          </cell>
          <cell r="U9711">
            <v>2889.6889999999994</v>
          </cell>
          <cell r="V9711">
            <v>2956.4302739726036</v>
          </cell>
        </row>
        <row r="9712">
          <cell r="B9712">
            <v>37345</v>
          </cell>
          <cell r="C9712">
            <v>1</v>
          </cell>
          <cell r="D9712">
            <v>1</v>
          </cell>
          <cell r="Q9712">
            <v>2018</v>
          </cell>
          <cell r="R9712" t="str">
            <v>20186</v>
          </cell>
          <cell r="S9712">
            <v>43274</v>
          </cell>
          <cell r="T9712">
            <v>2918.22</v>
          </cell>
          <cell r="U9712">
            <v>2889.6889999999994</v>
          </cell>
          <cell r="V9712">
            <v>2956.4302739726036</v>
          </cell>
        </row>
        <row r="9713">
          <cell r="B9713">
            <v>37346</v>
          </cell>
          <cell r="C9713">
            <v>1</v>
          </cell>
          <cell r="D9713">
            <v>1</v>
          </cell>
          <cell r="Q9713">
            <v>2018</v>
          </cell>
          <cell r="R9713" t="str">
            <v>20186</v>
          </cell>
          <cell r="S9713">
            <v>43275</v>
          </cell>
          <cell r="T9713">
            <v>2918.22</v>
          </cell>
          <cell r="U9713">
            <v>2889.6889999999994</v>
          </cell>
          <cell r="V9713">
            <v>2956.4302739726036</v>
          </cell>
        </row>
        <row r="9714">
          <cell r="B9714">
            <v>37347</v>
          </cell>
          <cell r="C9714">
            <v>1</v>
          </cell>
          <cell r="D9714">
            <v>1</v>
          </cell>
          <cell r="Q9714">
            <v>2018</v>
          </cell>
          <cell r="R9714" t="str">
            <v>20186</v>
          </cell>
          <cell r="S9714">
            <v>43276</v>
          </cell>
          <cell r="T9714">
            <v>2918.22</v>
          </cell>
          <cell r="U9714">
            <v>2889.6889999999994</v>
          </cell>
          <cell r="V9714">
            <v>2956.4302739726036</v>
          </cell>
        </row>
        <row r="9715">
          <cell r="B9715">
            <v>37348</v>
          </cell>
          <cell r="C9715">
            <v>1</v>
          </cell>
          <cell r="D9715">
            <v>1</v>
          </cell>
          <cell r="Q9715">
            <v>2018</v>
          </cell>
          <cell r="R9715" t="str">
            <v>20186</v>
          </cell>
          <cell r="S9715">
            <v>43277</v>
          </cell>
          <cell r="T9715">
            <v>2927.67</v>
          </cell>
          <cell r="U9715">
            <v>2889.6889999999994</v>
          </cell>
          <cell r="V9715">
            <v>2956.4302739726036</v>
          </cell>
        </row>
        <row r="9716">
          <cell r="B9716">
            <v>37349</v>
          </cell>
          <cell r="C9716">
            <v>1</v>
          </cell>
          <cell r="D9716">
            <v>1</v>
          </cell>
          <cell r="Q9716">
            <v>2018</v>
          </cell>
          <cell r="R9716" t="str">
            <v>20186</v>
          </cell>
          <cell r="S9716">
            <v>43278</v>
          </cell>
          <cell r="T9716">
            <v>2924.1</v>
          </cell>
          <cell r="U9716">
            <v>2889.6889999999994</v>
          </cell>
          <cell r="V9716">
            <v>2956.4302739726036</v>
          </cell>
        </row>
        <row r="9717">
          <cell r="B9717">
            <v>37350</v>
          </cell>
          <cell r="C9717">
            <v>1</v>
          </cell>
          <cell r="D9717">
            <v>1</v>
          </cell>
          <cell r="Q9717">
            <v>2018</v>
          </cell>
          <cell r="R9717" t="str">
            <v>20186</v>
          </cell>
          <cell r="S9717">
            <v>43279</v>
          </cell>
          <cell r="T9717">
            <v>2934.91</v>
          </cell>
          <cell r="U9717">
            <v>2889.6889999999994</v>
          </cell>
          <cell r="V9717">
            <v>2956.4302739726036</v>
          </cell>
        </row>
        <row r="9718">
          <cell r="B9718">
            <v>37351</v>
          </cell>
          <cell r="C9718">
            <v>1</v>
          </cell>
          <cell r="D9718">
            <v>1</v>
          </cell>
          <cell r="Q9718">
            <v>2018</v>
          </cell>
          <cell r="R9718" t="str">
            <v>20186</v>
          </cell>
          <cell r="S9718">
            <v>43280</v>
          </cell>
          <cell r="T9718">
            <v>2945.09</v>
          </cell>
          <cell r="U9718">
            <v>2889.6889999999994</v>
          </cell>
          <cell r="V9718">
            <v>2956.4302739726036</v>
          </cell>
        </row>
        <row r="9719">
          <cell r="B9719">
            <v>37352</v>
          </cell>
          <cell r="C9719">
            <v>1</v>
          </cell>
          <cell r="D9719">
            <v>1</v>
          </cell>
          <cell r="Q9719">
            <v>2018</v>
          </cell>
          <cell r="R9719" t="str">
            <v>20186</v>
          </cell>
          <cell r="S9719">
            <v>43281</v>
          </cell>
          <cell r="T9719">
            <v>2930.8</v>
          </cell>
          <cell r="U9719">
            <v>2889.6889999999994</v>
          </cell>
          <cell r="V9719">
            <v>2956.4302739726036</v>
          </cell>
        </row>
        <row r="9720">
          <cell r="B9720">
            <v>37353</v>
          </cell>
          <cell r="C9720">
            <v>1</v>
          </cell>
          <cell r="D9720">
            <v>1</v>
          </cell>
          <cell r="Q9720">
            <v>2018</v>
          </cell>
          <cell r="R9720" t="str">
            <v>20187</v>
          </cell>
          <cell r="S9720">
            <v>43282</v>
          </cell>
          <cell r="T9720">
            <v>2930.8</v>
          </cell>
          <cell r="U9720">
            <v>2885.3219354838693</v>
          </cell>
          <cell r="V9720">
            <v>2956.4302739726036</v>
          </cell>
        </row>
        <row r="9721">
          <cell r="B9721">
            <v>37354</v>
          </cell>
          <cell r="C9721">
            <v>1</v>
          </cell>
          <cell r="D9721">
            <v>1</v>
          </cell>
          <cell r="Q9721">
            <v>2018</v>
          </cell>
          <cell r="R9721" t="str">
            <v>20187</v>
          </cell>
          <cell r="S9721">
            <v>43283</v>
          </cell>
          <cell r="T9721">
            <v>2930.8</v>
          </cell>
          <cell r="U9721">
            <v>2885.3219354838693</v>
          </cell>
          <cell r="V9721">
            <v>2956.4302739726036</v>
          </cell>
        </row>
        <row r="9722">
          <cell r="B9722">
            <v>37355</v>
          </cell>
          <cell r="C9722">
            <v>1</v>
          </cell>
          <cell r="D9722">
            <v>1</v>
          </cell>
          <cell r="Q9722">
            <v>2018</v>
          </cell>
          <cell r="R9722" t="str">
            <v>20187</v>
          </cell>
          <cell r="S9722">
            <v>43284</v>
          </cell>
          <cell r="T9722">
            <v>2930.8</v>
          </cell>
          <cell r="U9722">
            <v>2885.3219354838693</v>
          </cell>
          <cell r="V9722">
            <v>2956.4302739726036</v>
          </cell>
        </row>
        <row r="9723">
          <cell r="B9723">
            <v>37356</v>
          </cell>
          <cell r="C9723">
            <v>1</v>
          </cell>
          <cell r="D9723">
            <v>1</v>
          </cell>
          <cell r="Q9723">
            <v>2018</v>
          </cell>
          <cell r="R9723" t="str">
            <v>20187</v>
          </cell>
          <cell r="S9723">
            <v>43285</v>
          </cell>
          <cell r="T9723">
            <v>2909.83</v>
          </cell>
          <cell r="U9723">
            <v>2885.3219354838693</v>
          </cell>
          <cell r="V9723">
            <v>2956.4302739726036</v>
          </cell>
        </row>
        <row r="9724">
          <cell r="B9724">
            <v>37357</v>
          </cell>
          <cell r="C9724">
            <v>1</v>
          </cell>
          <cell r="D9724">
            <v>1</v>
          </cell>
          <cell r="Q9724">
            <v>2018</v>
          </cell>
          <cell r="R9724" t="str">
            <v>20187</v>
          </cell>
          <cell r="S9724">
            <v>43286</v>
          </cell>
          <cell r="T9724">
            <v>2909.83</v>
          </cell>
          <cell r="U9724">
            <v>2885.3219354838693</v>
          </cell>
          <cell r="V9724">
            <v>2956.4302739726036</v>
          </cell>
        </row>
        <row r="9725">
          <cell r="B9725">
            <v>37358</v>
          </cell>
          <cell r="C9725">
            <v>1</v>
          </cell>
          <cell r="D9725">
            <v>1</v>
          </cell>
          <cell r="Q9725">
            <v>2018</v>
          </cell>
          <cell r="R9725" t="str">
            <v>20187</v>
          </cell>
          <cell r="S9725">
            <v>43287</v>
          </cell>
          <cell r="T9725">
            <v>2885.53</v>
          </cell>
          <cell r="U9725">
            <v>2885.3219354838693</v>
          </cell>
          <cell r="V9725">
            <v>2956.4302739726036</v>
          </cell>
        </row>
        <row r="9726">
          <cell r="B9726">
            <v>37359</v>
          </cell>
          <cell r="C9726">
            <v>1</v>
          </cell>
          <cell r="D9726">
            <v>1</v>
          </cell>
          <cell r="Q9726">
            <v>2018</v>
          </cell>
          <cell r="R9726" t="str">
            <v>20187</v>
          </cell>
          <cell r="S9726">
            <v>43288</v>
          </cell>
          <cell r="T9726">
            <v>2867.94</v>
          </cell>
          <cell r="U9726">
            <v>2885.3219354838693</v>
          </cell>
          <cell r="V9726">
            <v>2956.4302739726036</v>
          </cell>
        </row>
        <row r="9727">
          <cell r="B9727">
            <v>37360</v>
          </cell>
          <cell r="C9727">
            <v>1</v>
          </cell>
          <cell r="D9727">
            <v>1</v>
          </cell>
          <cell r="Q9727">
            <v>2018</v>
          </cell>
          <cell r="R9727" t="str">
            <v>20187</v>
          </cell>
          <cell r="S9727">
            <v>43289</v>
          </cell>
          <cell r="T9727">
            <v>2867.94</v>
          </cell>
          <cell r="U9727">
            <v>2885.3219354838693</v>
          </cell>
          <cell r="V9727">
            <v>2956.4302739726036</v>
          </cell>
        </row>
        <row r="9728">
          <cell r="B9728">
            <v>37361</v>
          </cell>
          <cell r="C9728">
            <v>1</v>
          </cell>
          <cell r="D9728">
            <v>1</v>
          </cell>
          <cell r="Q9728">
            <v>2018</v>
          </cell>
          <cell r="R9728" t="str">
            <v>20187</v>
          </cell>
          <cell r="S9728">
            <v>43290</v>
          </cell>
          <cell r="T9728">
            <v>2867.94</v>
          </cell>
          <cell r="U9728">
            <v>2885.3219354838693</v>
          </cell>
          <cell r="V9728">
            <v>2956.4302739726036</v>
          </cell>
        </row>
        <row r="9729">
          <cell r="B9729">
            <v>37362</v>
          </cell>
          <cell r="C9729">
            <v>1</v>
          </cell>
          <cell r="D9729">
            <v>1</v>
          </cell>
          <cell r="Q9729">
            <v>2018</v>
          </cell>
          <cell r="R9729" t="str">
            <v>20187</v>
          </cell>
          <cell r="S9729">
            <v>43291</v>
          </cell>
          <cell r="T9729">
            <v>2881.09</v>
          </cell>
          <cell r="U9729">
            <v>2885.3219354838693</v>
          </cell>
          <cell r="V9729">
            <v>2956.4302739726036</v>
          </cell>
        </row>
        <row r="9730">
          <cell r="B9730">
            <v>37363</v>
          </cell>
          <cell r="C9730">
            <v>1</v>
          </cell>
          <cell r="D9730">
            <v>1</v>
          </cell>
          <cell r="Q9730">
            <v>2018</v>
          </cell>
          <cell r="R9730" t="str">
            <v>20187</v>
          </cell>
          <cell r="S9730">
            <v>43292</v>
          </cell>
          <cell r="T9730">
            <v>2872.62</v>
          </cell>
          <cell r="U9730">
            <v>2885.3219354838693</v>
          </cell>
          <cell r="V9730">
            <v>2956.4302739726036</v>
          </cell>
        </row>
        <row r="9731">
          <cell r="B9731">
            <v>37364</v>
          </cell>
          <cell r="C9731">
            <v>1</v>
          </cell>
          <cell r="D9731">
            <v>1</v>
          </cell>
          <cell r="Q9731">
            <v>2018</v>
          </cell>
          <cell r="R9731" t="str">
            <v>20187</v>
          </cell>
          <cell r="S9731">
            <v>43293</v>
          </cell>
          <cell r="T9731">
            <v>2880.1</v>
          </cell>
          <cell r="U9731">
            <v>2885.3219354838693</v>
          </cell>
          <cell r="V9731">
            <v>2956.4302739726036</v>
          </cell>
        </row>
        <row r="9732">
          <cell r="B9732">
            <v>37365</v>
          </cell>
          <cell r="C9732">
            <v>1</v>
          </cell>
          <cell r="D9732">
            <v>1</v>
          </cell>
          <cell r="Q9732">
            <v>2018</v>
          </cell>
          <cell r="R9732" t="str">
            <v>20187</v>
          </cell>
          <cell r="S9732">
            <v>43294</v>
          </cell>
          <cell r="T9732">
            <v>2882.02</v>
          </cell>
          <cell r="U9732">
            <v>2885.3219354838693</v>
          </cell>
          <cell r="V9732">
            <v>2956.4302739726036</v>
          </cell>
        </row>
        <row r="9733">
          <cell r="B9733">
            <v>37366</v>
          </cell>
          <cell r="C9733">
            <v>1</v>
          </cell>
          <cell r="D9733">
            <v>1</v>
          </cell>
          <cell r="Q9733">
            <v>2018</v>
          </cell>
          <cell r="R9733" t="str">
            <v>20187</v>
          </cell>
          <cell r="S9733">
            <v>43295</v>
          </cell>
          <cell r="T9733">
            <v>2861.7</v>
          </cell>
          <cell r="U9733">
            <v>2885.3219354838693</v>
          </cell>
          <cell r="V9733">
            <v>2956.4302739726036</v>
          </cell>
        </row>
        <row r="9734">
          <cell r="B9734">
            <v>37367</v>
          </cell>
          <cell r="C9734">
            <v>1</v>
          </cell>
          <cell r="D9734">
            <v>1</v>
          </cell>
          <cell r="Q9734">
            <v>2018</v>
          </cell>
          <cell r="R9734" t="str">
            <v>20187</v>
          </cell>
          <cell r="S9734">
            <v>43296</v>
          </cell>
          <cell r="T9734">
            <v>2861.7</v>
          </cell>
          <cell r="U9734">
            <v>2885.3219354838693</v>
          </cell>
          <cell r="V9734">
            <v>2956.4302739726036</v>
          </cell>
        </row>
        <row r="9735">
          <cell r="B9735">
            <v>37368</v>
          </cell>
          <cell r="C9735">
            <v>1</v>
          </cell>
          <cell r="D9735">
            <v>1</v>
          </cell>
          <cell r="Q9735">
            <v>2018</v>
          </cell>
          <cell r="R9735" t="str">
            <v>20187</v>
          </cell>
          <cell r="S9735">
            <v>43297</v>
          </cell>
          <cell r="T9735">
            <v>2861.7</v>
          </cell>
          <cell r="U9735">
            <v>2885.3219354838693</v>
          </cell>
          <cell r="V9735">
            <v>2956.4302739726036</v>
          </cell>
        </row>
        <row r="9736">
          <cell r="B9736">
            <v>37369</v>
          </cell>
          <cell r="C9736">
            <v>1</v>
          </cell>
          <cell r="D9736">
            <v>1</v>
          </cell>
          <cell r="Q9736">
            <v>2018</v>
          </cell>
          <cell r="R9736" t="str">
            <v>20187</v>
          </cell>
          <cell r="S9736">
            <v>43298</v>
          </cell>
          <cell r="T9736">
            <v>2868.96</v>
          </cell>
          <cell r="U9736">
            <v>2885.3219354838693</v>
          </cell>
          <cell r="V9736">
            <v>2956.4302739726036</v>
          </cell>
        </row>
        <row r="9737">
          <cell r="B9737">
            <v>37370</v>
          </cell>
          <cell r="C9737">
            <v>1</v>
          </cell>
          <cell r="D9737">
            <v>1</v>
          </cell>
          <cell r="Q9737">
            <v>2018</v>
          </cell>
          <cell r="R9737" t="str">
            <v>20187</v>
          </cell>
          <cell r="S9737">
            <v>43299</v>
          </cell>
          <cell r="T9737">
            <v>2878.28</v>
          </cell>
          <cell r="U9737">
            <v>2885.3219354838693</v>
          </cell>
          <cell r="V9737">
            <v>2956.4302739726036</v>
          </cell>
        </row>
        <row r="9738">
          <cell r="B9738">
            <v>37371</v>
          </cell>
          <cell r="C9738">
            <v>1</v>
          </cell>
          <cell r="D9738">
            <v>1</v>
          </cell>
          <cell r="Q9738">
            <v>2018</v>
          </cell>
          <cell r="R9738" t="str">
            <v>20187</v>
          </cell>
          <cell r="S9738">
            <v>43300</v>
          </cell>
          <cell r="T9738">
            <v>2876.93</v>
          </cell>
          <cell r="U9738">
            <v>2885.3219354838693</v>
          </cell>
          <cell r="V9738">
            <v>2956.4302739726036</v>
          </cell>
        </row>
        <row r="9739">
          <cell r="B9739">
            <v>37372</v>
          </cell>
          <cell r="C9739">
            <v>1</v>
          </cell>
          <cell r="D9739">
            <v>1</v>
          </cell>
          <cell r="Q9739">
            <v>2018</v>
          </cell>
          <cell r="R9739" t="str">
            <v>20187</v>
          </cell>
          <cell r="S9739">
            <v>43301</v>
          </cell>
          <cell r="T9739">
            <v>2883.81</v>
          </cell>
          <cell r="U9739">
            <v>2885.3219354838693</v>
          </cell>
          <cell r="V9739">
            <v>2956.4302739726036</v>
          </cell>
        </row>
        <row r="9740">
          <cell r="B9740">
            <v>37373</v>
          </cell>
          <cell r="C9740">
            <v>1</v>
          </cell>
          <cell r="D9740">
            <v>1</v>
          </cell>
          <cell r="Q9740">
            <v>2018</v>
          </cell>
          <cell r="R9740" t="str">
            <v>20187</v>
          </cell>
          <cell r="S9740">
            <v>43302</v>
          </cell>
          <cell r="T9740">
            <v>2883.81</v>
          </cell>
          <cell r="U9740">
            <v>2885.3219354838693</v>
          </cell>
          <cell r="V9740">
            <v>2956.4302739726036</v>
          </cell>
        </row>
        <row r="9741">
          <cell r="B9741">
            <v>37374</v>
          </cell>
          <cell r="C9741">
            <v>1</v>
          </cell>
          <cell r="D9741">
            <v>1</v>
          </cell>
          <cell r="Q9741">
            <v>2018</v>
          </cell>
          <cell r="R9741" t="str">
            <v>20187</v>
          </cell>
          <cell r="S9741">
            <v>43303</v>
          </cell>
          <cell r="T9741">
            <v>2883.81</v>
          </cell>
          <cell r="U9741">
            <v>2885.3219354838693</v>
          </cell>
          <cell r="V9741">
            <v>2956.4302739726036</v>
          </cell>
        </row>
        <row r="9742">
          <cell r="B9742">
            <v>37375</v>
          </cell>
          <cell r="C9742">
            <v>1</v>
          </cell>
          <cell r="D9742">
            <v>1</v>
          </cell>
          <cell r="Q9742">
            <v>2018</v>
          </cell>
          <cell r="R9742" t="str">
            <v>20187</v>
          </cell>
          <cell r="S9742">
            <v>43304</v>
          </cell>
          <cell r="T9742">
            <v>2883.81</v>
          </cell>
          <cell r="U9742">
            <v>2885.3219354838693</v>
          </cell>
          <cell r="V9742">
            <v>2956.4302739726036</v>
          </cell>
        </row>
        <row r="9743">
          <cell r="B9743">
            <v>37376</v>
          </cell>
          <cell r="C9743">
            <v>1</v>
          </cell>
          <cell r="D9743">
            <v>1</v>
          </cell>
          <cell r="Q9743">
            <v>2018</v>
          </cell>
          <cell r="R9743" t="str">
            <v>20187</v>
          </cell>
          <cell r="S9743">
            <v>43305</v>
          </cell>
          <cell r="T9743">
            <v>2897.73</v>
          </cell>
          <cell r="U9743">
            <v>2885.3219354838693</v>
          </cell>
          <cell r="V9743">
            <v>2956.4302739726036</v>
          </cell>
        </row>
        <row r="9744">
          <cell r="B9744">
            <v>37377</v>
          </cell>
          <cell r="C9744">
            <v>1</v>
          </cell>
          <cell r="D9744">
            <v>1</v>
          </cell>
          <cell r="Q9744">
            <v>2018</v>
          </cell>
          <cell r="R9744" t="str">
            <v>20187</v>
          </cell>
          <cell r="S9744">
            <v>43306</v>
          </cell>
          <cell r="T9744">
            <v>2898.36</v>
          </cell>
          <cell r="U9744">
            <v>2885.3219354838693</v>
          </cell>
          <cell r="V9744">
            <v>2956.4302739726036</v>
          </cell>
        </row>
        <row r="9745">
          <cell r="B9745">
            <v>37378</v>
          </cell>
          <cell r="C9745">
            <v>1</v>
          </cell>
          <cell r="D9745">
            <v>1</v>
          </cell>
          <cell r="Q9745">
            <v>2018</v>
          </cell>
          <cell r="R9745" t="str">
            <v>20187</v>
          </cell>
          <cell r="S9745">
            <v>43307</v>
          </cell>
          <cell r="T9745">
            <v>2882.84</v>
          </cell>
          <cell r="U9745">
            <v>2885.3219354838693</v>
          </cell>
          <cell r="V9745">
            <v>2956.4302739726036</v>
          </cell>
        </row>
        <row r="9746">
          <cell r="B9746">
            <v>37379</v>
          </cell>
          <cell r="C9746">
            <v>1</v>
          </cell>
          <cell r="D9746">
            <v>1</v>
          </cell>
          <cell r="Q9746">
            <v>2018</v>
          </cell>
          <cell r="R9746" t="str">
            <v>20187</v>
          </cell>
          <cell r="S9746">
            <v>43308</v>
          </cell>
          <cell r="T9746">
            <v>2886.21</v>
          </cell>
          <cell r="U9746">
            <v>2885.3219354838693</v>
          </cell>
          <cell r="V9746">
            <v>2956.4302739726036</v>
          </cell>
        </row>
        <row r="9747">
          <cell r="B9747">
            <v>37380</v>
          </cell>
          <cell r="C9747">
            <v>1</v>
          </cell>
          <cell r="D9747">
            <v>1</v>
          </cell>
          <cell r="Q9747">
            <v>2018</v>
          </cell>
          <cell r="R9747" t="str">
            <v>20187</v>
          </cell>
          <cell r="S9747">
            <v>43309</v>
          </cell>
          <cell r="T9747">
            <v>2880.79</v>
          </cell>
          <cell r="U9747">
            <v>2885.3219354838693</v>
          </cell>
          <cell r="V9747">
            <v>2956.4302739726036</v>
          </cell>
        </row>
        <row r="9748">
          <cell r="B9748">
            <v>37381</v>
          </cell>
          <cell r="C9748">
            <v>1</v>
          </cell>
          <cell r="D9748">
            <v>1</v>
          </cell>
          <cell r="Q9748">
            <v>2018</v>
          </cell>
          <cell r="R9748" t="str">
            <v>20187</v>
          </cell>
          <cell r="S9748">
            <v>43310</v>
          </cell>
          <cell r="T9748">
            <v>2880.79</v>
          </cell>
          <cell r="U9748">
            <v>2885.3219354838693</v>
          </cell>
          <cell r="V9748">
            <v>2956.4302739726036</v>
          </cell>
        </row>
        <row r="9749">
          <cell r="B9749">
            <v>37382</v>
          </cell>
          <cell r="C9749">
            <v>1</v>
          </cell>
          <cell r="D9749">
            <v>1</v>
          </cell>
          <cell r="Q9749">
            <v>2018</v>
          </cell>
          <cell r="R9749" t="str">
            <v>20187</v>
          </cell>
          <cell r="S9749">
            <v>43311</v>
          </cell>
          <cell r="T9749">
            <v>2880.79</v>
          </cell>
          <cell r="U9749">
            <v>2885.3219354838693</v>
          </cell>
          <cell r="V9749">
            <v>2956.4302739726036</v>
          </cell>
        </row>
        <row r="9750">
          <cell r="B9750">
            <v>37383</v>
          </cell>
          <cell r="C9750">
            <v>1</v>
          </cell>
          <cell r="D9750">
            <v>1</v>
          </cell>
          <cell r="Q9750">
            <v>2018</v>
          </cell>
          <cell r="R9750" t="str">
            <v>20187</v>
          </cell>
          <cell r="S9750">
            <v>43312</v>
          </cell>
          <cell r="T9750">
            <v>2875.72</v>
          </cell>
          <cell r="U9750">
            <v>2885.3219354838693</v>
          </cell>
          <cell r="V9750">
            <v>2956.4302739726036</v>
          </cell>
        </row>
        <row r="9751">
          <cell r="B9751">
            <v>37384</v>
          </cell>
          <cell r="C9751">
            <v>1</v>
          </cell>
          <cell r="D9751">
            <v>1</v>
          </cell>
          <cell r="Q9751">
            <v>2018</v>
          </cell>
          <cell r="R9751" t="str">
            <v>20188</v>
          </cell>
          <cell r="S9751">
            <v>43313</v>
          </cell>
          <cell r="T9751">
            <v>2886.8</v>
          </cell>
          <cell r="U9751">
            <v>2958.666774193548</v>
          </cell>
          <cell r="V9751">
            <v>2956.4302739726036</v>
          </cell>
        </row>
        <row r="9752">
          <cell r="B9752">
            <v>37385</v>
          </cell>
          <cell r="C9752">
            <v>1</v>
          </cell>
          <cell r="D9752">
            <v>1</v>
          </cell>
          <cell r="Q9752">
            <v>2018</v>
          </cell>
          <cell r="R9752" t="str">
            <v>20188</v>
          </cell>
          <cell r="S9752">
            <v>43314</v>
          </cell>
          <cell r="T9752">
            <v>2892.62</v>
          </cell>
          <cell r="U9752">
            <v>2958.666774193548</v>
          </cell>
          <cell r="V9752">
            <v>2956.4302739726036</v>
          </cell>
        </row>
        <row r="9753">
          <cell r="B9753">
            <v>37386</v>
          </cell>
          <cell r="C9753">
            <v>1</v>
          </cell>
          <cell r="D9753">
            <v>1</v>
          </cell>
          <cell r="Q9753">
            <v>2018</v>
          </cell>
          <cell r="R9753" t="str">
            <v>20188</v>
          </cell>
          <cell r="S9753">
            <v>43315</v>
          </cell>
          <cell r="T9753">
            <v>2904.9</v>
          </cell>
          <cell r="U9753">
            <v>2958.666774193548</v>
          </cell>
          <cell r="V9753">
            <v>2956.4302739726036</v>
          </cell>
        </row>
        <row r="9754">
          <cell r="B9754">
            <v>37387</v>
          </cell>
          <cell r="C9754">
            <v>1</v>
          </cell>
          <cell r="D9754">
            <v>1</v>
          </cell>
          <cell r="Q9754">
            <v>2018</v>
          </cell>
          <cell r="R9754" t="str">
            <v>20188</v>
          </cell>
          <cell r="S9754">
            <v>43316</v>
          </cell>
          <cell r="T9754">
            <v>2898.99</v>
          </cell>
          <cell r="U9754">
            <v>2958.666774193548</v>
          </cell>
          <cell r="V9754">
            <v>2956.4302739726036</v>
          </cell>
        </row>
        <row r="9755">
          <cell r="B9755">
            <v>37388</v>
          </cell>
          <cell r="C9755">
            <v>1</v>
          </cell>
          <cell r="D9755">
            <v>1</v>
          </cell>
          <cell r="Q9755">
            <v>2018</v>
          </cell>
          <cell r="R9755" t="str">
            <v>20188</v>
          </cell>
          <cell r="S9755">
            <v>43317</v>
          </cell>
          <cell r="T9755">
            <v>2898.99</v>
          </cell>
          <cell r="U9755">
            <v>2958.666774193548</v>
          </cell>
          <cell r="V9755">
            <v>2956.4302739726036</v>
          </cell>
        </row>
        <row r="9756">
          <cell r="B9756">
            <v>37389</v>
          </cell>
          <cell r="C9756">
            <v>1</v>
          </cell>
          <cell r="D9756">
            <v>1</v>
          </cell>
          <cell r="Q9756">
            <v>2018</v>
          </cell>
          <cell r="R9756" t="str">
            <v>20188</v>
          </cell>
          <cell r="S9756">
            <v>43318</v>
          </cell>
          <cell r="T9756">
            <v>2898.99</v>
          </cell>
          <cell r="U9756">
            <v>2958.666774193548</v>
          </cell>
          <cell r="V9756">
            <v>2956.4302739726036</v>
          </cell>
        </row>
        <row r="9757">
          <cell r="B9757">
            <v>37390</v>
          </cell>
          <cell r="C9757">
            <v>1</v>
          </cell>
          <cell r="D9757">
            <v>1</v>
          </cell>
          <cell r="Q9757">
            <v>2018</v>
          </cell>
          <cell r="R9757" t="str">
            <v>20188</v>
          </cell>
          <cell r="S9757">
            <v>43319</v>
          </cell>
          <cell r="T9757">
            <v>2898.86</v>
          </cell>
          <cell r="U9757">
            <v>2958.666774193548</v>
          </cell>
          <cell r="V9757">
            <v>2956.4302739726036</v>
          </cell>
        </row>
        <row r="9758">
          <cell r="B9758">
            <v>37391</v>
          </cell>
          <cell r="C9758">
            <v>1</v>
          </cell>
          <cell r="D9758">
            <v>1</v>
          </cell>
          <cell r="Q9758">
            <v>2018</v>
          </cell>
          <cell r="R9758" t="str">
            <v>20188</v>
          </cell>
          <cell r="S9758">
            <v>43320</v>
          </cell>
          <cell r="T9758">
            <v>2898.86</v>
          </cell>
          <cell r="U9758">
            <v>2958.666774193548</v>
          </cell>
          <cell r="V9758">
            <v>2956.4302739726036</v>
          </cell>
        </row>
        <row r="9759">
          <cell r="B9759">
            <v>37392</v>
          </cell>
          <cell r="C9759">
            <v>1</v>
          </cell>
          <cell r="D9759">
            <v>1</v>
          </cell>
          <cell r="Q9759">
            <v>2018</v>
          </cell>
          <cell r="R9759" t="str">
            <v>20188</v>
          </cell>
          <cell r="S9759">
            <v>43321</v>
          </cell>
          <cell r="T9759">
            <v>2908.9</v>
          </cell>
          <cell r="U9759">
            <v>2958.666774193548</v>
          </cell>
          <cell r="V9759">
            <v>2956.4302739726036</v>
          </cell>
        </row>
        <row r="9760">
          <cell r="B9760">
            <v>37393</v>
          </cell>
          <cell r="C9760">
            <v>1</v>
          </cell>
          <cell r="D9760">
            <v>1</v>
          </cell>
          <cell r="Q9760">
            <v>2018</v>
          </cell>
          <cell r="R9760" t="str">
            <v>20188</v>
          </cell>
          <cell r="S9760">
            <v>43322</v>
          </cell>
          <cell r="T9760">
            <v>2919.44</v>
          </cell>
          <cell r="U9760">
            <v>2958.666774193548</v>
          </cell>
          <cell r="V9760">
            <v>2956.4302739726036</v>
          </cell>
        </row>
        <row r="9761">
          <cell r="B9761">
            <v>37394</v>
          </cell>
          <cell r="C9761">
            <v>1</v>
          </cell>
          <cell r="D9761">
            <v>1</v>
          </cell>
          <cell r="Q9761">
            <v>2018</v>
          </cell>
          <cell r="R9761" t="str">
            <v>20188</v>
          </cell>
          <cell r="S9761">
            <v>43323</v>
          </cell>
          <cell r="T9761">
            <v>2940.95</v>
          </cell>
          <cell r="U9761">
            <v>2958.666774193548</v>
          </cell>
          <cell r="V9761">
            <v>2956.4302739726036</v>
          </cell>
        </row>
        <row r="9762">
          <cell r="B9762">
            <v>37395</v>
          </cell>
          <cell r="C9762">
            <v>1</v>
          </cell>
          <cell r="D9762">
            <v>1</v>
          </cell>
          <cell r="Q9762">
            <v>2018</v>
          </cell>
          <cell r="R9762" t="str">
            <v>20188</v>
          </cell>
          <cell r="S9762">
            <v>43324</v>
          </cell>
          <cell r="T9762">
            <v>2940.95</v>
          </cell>
          <cell r="U9762">
            <v>2958.666774193548</v>
          </cell>
          <cell r="V9762">
            <v>2956.4302739726036</v>
          </cell>
        </row>
        <row r="9763">
          <cell r="B9763">
            <v>37396</v>
          </cell>
          <cell r="C9763">
            <v>1</v>
          </cell>
          <cell r="D9763">
            <v>1</v>
          </cell>
          <cell r="Q9763">
            <v>2018</v>
          </cell>
          <cell r="R9763" t="str">
            <v>20188</v>
          </cell>
          <cell r="S9763">
            <v>43325</v>
          </cell>
          <cell r="T9763">
            <v>2940.95</v>
          </cell>
          <cell r="U9763">
            <v>2958.666774193548</v>
          </cell>
          <cell r="V9763">
            <v>2956.4302739726036</v>
          </cell>
        </row>
        <row r="9764">
          <cell r="B9764">
            <v>37397</v>
          </cell>
          <cell r="C9764">
            <v>1</v>
          </cell>
          <cell r="D9764">
            <v>1</v>
          </cell>
          <cell r="Q9764">
            <v>2018</v>
          </cell>
          <cell r="R9764" t="str">
            <v>20188</v>
          </cell>
          <cell r="S9764">
            <v>43326</v>
          </cell>
          <cell r="T9764">
            <v>2983.93</v>
          </cell>
          <cell r="U9764">
            <v>2958.666774193548</v>
          </cell>
          <cell r="V9764">
            <v>2956.4302739726036</v>
          </cell>
        </row>
        <row r="9765">
          <cell r="B9765">
            <v>37398</v>
          </cell>
          <cell r="C9765">
            <v>1</v>
          </cell>
          <cell r="D9765">
            <v>1</v>
          </cell>
          <cell r="Q9765">
            <v>2018</v>
          </cell>
          <cell r="R9765" t="str">
            <v>20188</v>
          </cell>
          <cell r="S9765">
            <v>43327</v>
          </cell>
          <cell r="T9765">
            <v>3002.66</v>
          </cell>
          <cell r="U9765">
            <v>2958.666774193548</v>
          </cell>
          <cell r="V9765">
            <v>2956.4302739726036</v>
          </cell>
        </row>
        <row r="9766">
          <cell r="B9766">
            <v>37399</v>
          </cell>
          <cell r="C9766">
            <v>1</v>
          </cell>
          <cell r="D9766">
            <v>1</v>
          </cell>
          <cell r="Q9766">
            <v>2018</v>
          </cell>
          <cell r="R9766" t="str">
            <v>20188</v>
          </cell>
          <cell r="S9766">
            <v>43328</v>
          </cell>
          <cell r="T9766">
            <v>3046.76</v>
          </cell>
          <cell r="U9766">
            <v>2958.666774193548</v>
          </cell>
          <cell r="V9766">
            <v>2956.4302739726036</v>
          </cell>
        </row>
        <row r="9767">
          <cell r="B9767">
            <v>37400</v>
          </cell>
          <cell r="C9767">
            <v>1</v>
          </cell>
          <cell r="D9767">
            <v>1</v>
          </cell>
          <cell r="Q9767">
            <v>2018</v>
          </cell>
          <cell r="R9767" t="str">
            <v>20188</v>
          </cell>
          <cell r="S9767">
            <v>43329</v>
          </cell>
          <cell r="T9767">
            <v>3019.55</v>
          </cell>
          <cell r="U9767">
            <v>2958.666774193548</v>
          </cell>
          <cell r="V9767">
            <v>2956.4302739726036</v>
          </cell>
        </row>
        <row r="9768">
          <cell r="B9768">
            <v>37401</v>
          </cell>
          <cell r="C9768">
            <v>1</v>
          </cell>
          <cell r="D9768">
            <v>1</v>
          </cell>
          <cell r="Q9768">
            <v>2018</v>
          </cell>
          <cell r="R9768" t="str">
            <v>20188</v>
          </cell>
          <cell r="S9768">
            <v>43330</v>
          </cell>
          <cell r="T9768">
            <v>3024.02</v>
          </cell>
          <cell r="U9768">
            <v>2958.666774193548</v>
          </cell>
          <cell r="V9768">
            <v>2956.4302739726036</v>
          </cell>
        </row>
        <row r="9769">
          <cell r="B9769">
            <v>37402</v>
          </cell>
          <cell r="C9769">
            <v>1</v>
          </cell>
          <cell r="D9769">
            <v>1</v>
          </cell>
          <cell r="Q9769">
            <v>2018</v>
          </cell>
          <cell r="R9769" t="str">
            <v>20188</v>
          </cell>
          <cell r="S9769">
            <v>43331</v>
          </cell>
          <cell r="T9769">
            <v>3024.02</v>
          </cell>
          <cell r="U9769">
            <v>2958.666774193548</v>
          </cell>
          <cell r="V9769">
            <v>2956.4302739726036</v>
          </cell>
        </row>
        <row r="9770">
          <cell r="B9770">
            <v>37403</v>
          </cell>
          <cell r="C9770">
            <v>1</v>
          </cell>
          <cell r="D9770">
            <v>1</v>
          </cell>
          <cell r="Q9770">
            <v>2018</v>
          </cell>
          <cell r="R9770" t="str">
            <v>20188</v>
          </cell>
          <cell r="S9770">
            <v>43332</v>
          </cell>
          <cell r="T9770">
            <v>3024.02</v>
          </cell>
          <cell r="U9770">
            <v>2958.666774193548</v>
          </cell>
          <cell r="V9770">
            <v>2956.4302739726036</v>
          </cell>
        </row>
        <row r="9771">
          <cell r="B9771">
            <v>37404</v>
          </cell>
          <cell r="C9771">
            <v>1</v>
          </cell>
          <cell r="D9771">
            <v>1</v>
          </cell>
          <cell r="Q9771">
            <v>2018</v>
          </cell>
          <cell r="R9771" t="str">
            <v>20188</v>
          </cell>
          <cell r="S9771">
            <v>43333</v>
          </cell>
          <cell r="T9771">
            <v>3024.02</v>
          </cell>
          <cell r="U9771">
            <v>2958.666774193548</v>
          </cell>
          <cell r="V9771">
            <v>2956.4302739726036</v>
          </cell>
        </row>
        <row r="9772">
          <cell r="B9772">
            <v>37405</v>
          </cell>
          <cell r="C9772">
            <v>1</v>
          </cell>
          <cell r="D9772">
            <v>1</v>
          </cell>
          <cell r="Q9772">
            <v>2018</v>
          </cell>
          <cell r="R9772" t="str">
            <v>20188</v>
          </cell>
          <cell r="S9772">
            <v>43334</v>
          </cell>
          <cell r="T9772">
            <v>2990.78</v>
          </cell>
          <cell r="U9772">
            <v>2958.666774193548</v>
          </cell>
          <cell r="V9772">
            <v>2956.4302739726036</v>
          </cell>
        </row>
        <row r="9773">
          <cell r="B9773">
            <v>37406</v>
          </cell>
          <cell r="C9773">
            <v>1</v>
          </cell>
          <cell r="D9773">
            <v>1</v>
          </cell>
          <cell r="Q9773">
            <v>2018</v>
          </cell>
          <cell r="R9773" t="str">
            <v>20188</v>
          </cell>
          <cell r="S9773">
            <v>43335</v>
          </cell>
          <cell r="T9773">
            <v>2965.45</v>
          </cell>
          <cell r="U9773">
            <v>2958.666774193548</v>
          </cell>
          <cell r="V9773">
            <v>2956.4302739726036</v>
          </cell>
        </row>
        <row r="9774">
          <cell r="B9774">
            <v>37407</v>
          </cell>
          <cell r="C9774">
            <v>1</v>
          </cell>
          <cell r="D9774">
            <v>1</v>
          </cell>
          <cell r="Q9774">
            <v>2018</v>
          </cell>
          <cell r="R9774" t="str">
            <v>20188</v>
          </cell>
          <cell r="S9774">
            <v>43336</v>
          </cell>
          <cell r="T9774">
            <v>2980.64</v>
          </cell>
          <cell r="U9774">
            <v>2958.666774193548</v>
          </cell>
          <cell r="V9774">
            <v>2956.4302739726036</v>
          </cell>
        </row>
        <row r="9775">
          <cell r="B9775">
            <v>37408</v>
          </cell>
          <cell r="C9775">
            <v>1</v>
          </cell>
          <cell r="D9775">
            <v>1</v>
          </cell>
          <cell r="Q9775">
            <v>2018</v>
          </cell>
          <cell r="R9775" t="str">
            <v>20188</v>
          </cell>
          <cell r="S9775">
            <v>43337</v>
          </cell>
          <cell r="T9775">
            <v>2958.45</v>
          </cell>
          <cell r="U9775">
            <v>2958.666774193548</v>
          </cell>
          <cell r="V9775">
            <v>2956.4302739726036</v>
          </cell>
        </row>
        <row r="9776">
          <cell r="B9776">
            <v>37409</v>
          </cell>
          <cell r="C9776">
            <v>1</v>
          </cell>
          <cell r="D9776">
            <v>1</v>
          </cell>
          <cell r="Q9776">
            <v>2018</v>
          </cell>
          <cell r="R9776" t="str">
            <v>20188</v>
          </cell>
          <cell r="S9776">
            <v>43338</v>
          </cell>
          <cell r="T9776">
            <v>2958.45</v>
          </cell>
          <cell r="U9776">
            <v>2958.666774193548</v>
          </cell>
          <cell r="V9776">
            <v>2956.4302739726036</v>
          </cell>
        </row>
        <row r="9777">
          <cell r="B9777">
            <v>37410</v>
          </cell>
          <cell r="C9777">
            <v>1</v>
          </cell>
          <cell r="D9777">
            <v>1</v>
          </cell>
          <cell r="Q9777">
            <v>2018</v>
          </cell>
          <cell r="R9777" t="str">
            <v>20188</v>
          </cell>
          <cell r="S9777">
            <v>43339</v>
          </cell>
          <cell r="T9777">
            <v>2958.45</v>
          </cell>
          <cell r="U9777">
            <v>2958.666774193548</v>
          </cell>
          <cell r="V9777">
            <v>2956.4302739726036</v>
          </cell>
        </row>
        <row r="9778">
          <cell r="B9778">
            <v>37411</v>
          </cell>
          <cell r="C9778">
            <v>1</v>
          </cell>
          <cell r="D9778">
            <v>1</v>
          </cell>
          <cell r="Q9778">
            <v>2018</v>
          </cell>
          <cell r="R9778" t="str">
            <v>20188</v>
          </cell>
          <cell r="S9778">
            <v>43340</v>
          </cell>
          <cell r="T9778">
            <v>2934.31</v>
          </cell>
          <cell r="U9778">
            <v>2958.666774193548</v>
          </cell>
          <cell r="V9778">
            <v>2956.4302739726036</v>
          </cell>
        </row>
        <row r="9779">
          <cell r="B9779">
            <v>37412</v>
          </cell>
          <cell r="C9779">
            <v>1</v>
          </cell>
          <cell r="D9779">
            <v>1</v>
          </cell>
          <cell r="Q9779">
            <v>2018</v>
          </cell>
          <cell r="R9779" t="str">
            <v>20188</v>
          </cell>
          <cell r="S9779">
            <v>43341</v>
          </cell>
          <cell r="T9779">
            <v>2966</v>
          </cell>
          <cell r="U9779">
            <v>2958.666774193548</v>
          </cell>
          <cell r="V9779">
            <v>2956.4302739726036</v>
          </cell>
        </row>
        <row r="9780">
          <cell r="B9780">
            <v>37413</v>
          </cell>
          <cell r="C9780">
            <v>1</v>
          </cell>
          <cell r="D9780">
            <v>1</v>
          </cell>
          <cell r="Q9780">
            <v>2018</v>
          </cell>
          <cell r="R9780" t="str">
            <v>20188</v>
          </cell>
          <cell r="S9780">
            <v>43342</v>
          </cell>
          <cell r="T9780">
            <v>2999.57</v>
          </cell>
          <cell r="U9780">
            <v>2958.666774193548</v>
          </cell>
          <cell r="V9780">
            <v>2956.4302739726036</v>
          </cell>
        </row>
        <row r="9781">
          <cell r="B9781">
            <v>37414</v>
          </cell>
          <cell r="C9781">
            <v>1</v>
          </cell>
          <cell r="D9781">
            <v>1</v>
          </cell>
          <cell r="Q9781">
            <v>2018</v>
          </cell>
          <cell r="R9781" t="str">
            <v>20188</v>
          </cell>
          <cell r="S9781">
            <v>43343</v>
          </cell>
          <cell r="T9781">
            <v>3027.39</v>
          </cell>
          <cell r="U9781">
            <v>2958.666774193548</v>
          </cell>
          <cell r="V9781">
            <v>2956.4302739726036</v>
          </cell>
        </row>
        <row r="9782">
          <cell r="B9782">
            <v>37415</v>
          </cell>
          <cell r="C9782">
            <v>1</v>
          </cell>
          <cell r="D9782">
            <v>1</v>
          </cell>
          <cell r="Q9782">
            <v>2018</v>
          </cell>
          <cell r="R9782" t="str">
            <v>20189</v>
          </cell>
          <cell r="S9782">
            <v>43344</v>
          </cell>
          <cell r="T9782">
            <v>3053.14</v>
          </cell>
          <cell r="U9782">
            <v>3033.7680000000005</v>
          </cell>
          <cell r="V9782">
            <v>2956.4302739726036</v>
          </cell>
        </row>
        <row r="9783">
          <cell r="B9783">
            <v>37416</v>
          </cell>
          <cell r="C9783">
            <v>1</v>
          </cell>
          <cell r="D9783">
            <v>1</v>
          </cell>
          <cell r="Q9783">
            <v>2018</v>
          </cell>
          <cell r="R9783" t="str">
            <v>20189</v>
          </cell>
          <cell r="S9783">
            <v>43345</v>
          </cell>
          <cell r="T9783">
            <v>3053.14</v>
          </cell>
          <cell r="U9783">
            <v>3033.7680000000005</v>
          </cell>
          <cell r="V9783">
            <v>2956.4302739726036</v>
          </cell>
        </row>
        <row r="9784">
          <cell r="B9784">
            <v>37417</v>
          </cell>
          <cell r="C9784">
            <v>1</v>
          </cell>
          <cell r="D9784">
            <v>1</v>
          </cell>
          <cell r="Q9784">
            <v>2018</v>
          </cell>
          <cell r="R9784" t="str">
            <v>20189</v>
          </cell>
          <cell r="S9784">
            <v>43346</v>
          </cell>
          <cell r="T9784">
            <v>3053.14</v>
          </cell>
          <cell r="U9784">
            <v>3033.7680000000005</v>
          </cell>
          <cell r="V9784">
            <v>2956.4302739726036</v>
          </cell>
        </row>
        <row r="9785">
          <cell r="B9785">
            <v>37418</v>
          </cell>
          <cell r="C9785">
            <v>1</v>
          </cell>
          <cell r="D9785">
            <v>1</v>
          </cell>
          <cell r="Q9785">
            <v>2018</v>
          </cell>
          <cell r="R9785" t="str">
            <v>20189</v>
          </cell>
          <cell r="S9785">
            <v>43347</v>
          </cell>
          <cell r="T9785">
            <v>3053.14</v>
          </cell>
          <cell r="U9785">
            <v>3033.7680000000005</v>
          </cell>
          <cell r="V9785">
            <v>2956.4302739726036</v>
          </cell>
        </row>
        <row r="9786">
          <cell r="B9786">
            <v>37419</v>
          </cell>
          <cell r="C9786">
            <v>1</v>
          </cell>
          <cell r="D9786">
            <v>1</v>
          </cell>
          <cell r="Q9786">
            <v>2018</v>
          </cell>
          <cell r="R9786" t="str">
            <v>20189</v>
          </cell>
          <cell r="S9786">
            <v>43348</v>
          </cell>
          <cell r="T9786">
            <v>3088.47</v>
          </cell>
          <cell r="U9786">
            <v>3033.7680000000005</v>
          </cell>
          <cell r="V9786">
            <v>2956.4302739726036</v>
          </cell>
        </row>
        <row r="9787">
          <cell r="B9787">
            <v>37420</v>
          </cell>
          <cell r="C9787">
            <v>1</v>
          </cell>
          <cell r="D9787">
            <v>1</v>
          </cell>
          <cell r="Q9787">
            <v>2018</v>
          </cell>
          <cell r="R9787" t="str">
            <v>20189</v>
          </cell>
          <cell r="S9787">
            <v>43349</v>
          </cell>
          <cell r="T9787">
            <v>3100.37</v>
          </cell>
          <cell r="U9787">
            <v>3033.7680000000005</v>
          </cell>
          <cell r="V9787">
            <v>2956.4302739726036</v>
          </cell>
        </row>
        <row r="9788">
          <cell r="B9788">
            <v>37421</v>
          </cell>
          <cell r="C9788">
            <v>1</v>
          </cell>
          <cell r="D9788">
            <v>1</v>
          </cell>
          <cell r="Q9788">
            <v>2018</v>
          </cell>
          <cell r="R9788" t="str">
            <v>20189</v>
          </cell>
          <cell r="S9788">
            <v>43350</v>
          </cell>
          <cell r="T9788">
            <v>3089.47</v>
          </cell>
          <cell r="U9788">
            <v>3033.7680000000005</v>
          </cell>
          <cell r="V9788">
            <v>2956.4302739726036</v>
          </cell>
        </row>
        <row r="9789">
          <cell r="B9789">
            <v>37422</v>
          </cell>
          <cell r="C9789">
            <v>1</v>
          </cell>
          <cell r="D9789">
            <v>1</v>
          </cell>
          <cell r="Q9789">
            <v>2018</v>
          </cell>
          <cell r="R9789" t="str">
            <v>20189</v>
          </cell>
          <cell r="S9789">
            <v>43351</v>
          </cell>
          <cell r="T9789">
            <v>3070.15</v>
          </cell>
          <cell r="U9789">
            <v>3033.7680000000005</v>
          </cell>
          <cell r="V9789">
            <v>2956.4302739726036</v>
          </cell>
        </row>
        <row r="9790">
          <cell r="B9790">
            <v>37423</v>
          </cell>
          <cell r="C9790">
            <v>1</v>
          </cell>
          <cell r="D9790">
            <v>1</v>
          </cell>
          <cell r="Q9790">
            <v>2018</v>
          </cell>
          <cell r="R9790" t="str">
            <v>20189</v>
          </cell>
          <cell r="S9790">
            <v>43352</v>
          </cell>
          <cell r="T9790">
            <v>3070.15</v>
          </cell>
          <cell r="U9790">
            <v>3033.7680000000005</v>
          </cell>
          <cell r="V9790">
            <v>2956.4302739726036</v>
          </cell>
        </row>
        <row r="9791">
          <cell r="B9791">
            <v>37424</v>
          </cell>
          <cell r="C9791">
            <v>1</v>
          </cell>
          <cell r="D9791">
            <v>1</v>
          </cell>
          <cell r="Q9791">
            <v>2018</v>
          </cell>
          <cell r="R9791" t="str">
            <v>20189</v>
          </cell>
          <cell r="S9791">
            <v>43353</v>
          </cell>
          <cell r="T9791">
            <v>3070.15</v>
          </cell>
          <cell r="U9791">
            <v>3033.7680000000005</v>
          </cell>
          <cell r="V9791">
            <v>2956.4302739726036</v>
          </cell>
        </row>
        <row r="9792">
          <cell r="B9792">
            <v>37425</v>
          </cell>
          <cell r="C9792">
            <v>1</v>
          </cell>
          <cell r="D9792">
            <v>1</v>
          </cell>
          <cell r="Q9792">
            <v>2018</v>
          </cell>
          <cell r="R9792" t="str">
            <v>20189</v>
          </cell>
          <cell r="S9792">
            <v>43354</v>
          </cell>
          <cell r="T9792">
            <v>3069.49</v>
          </cell>
          <cell r="U9792">
            <v>3033.7680000000005</v>
          </cell>
          <cell r="V9792">
            <v>2956.4302739726036</v>
          </cell>
        </row>
        <row r="9793">
          <cell r="B9793">
            <v>37426</v>
          </cell>
          <cell r="C9793">
            <v>1</v>
          </cell>
          <cell r="D9793">
            <v>1</v>
          </cell>
          <cell r="Q9793">
            <v>2018</v>
          </cell>
          <cell r="R9793" t="str">
            <v>20189</v>
          </cell>
          <cell r="S9793">
            <v>43355</v>
          </cell>
          <cell r="T9793">
            <v>3087.73</v>
          </cell>
          <cell r="U9793">
            <v>3033.7680000000005</v>
          </cell>
          <cell r="V9793">
            <v>2956.4302739726036</v>
          </cell>
        </row>
        <row r="9794">
          <cell r="B9794">
            <v>37427</v>
          </cell>
          <cell r="C9794">
            <v>1</v>
          </cell>
          <cell r="D9794">
            <v>1</v>
          </cell>
          <cell r="Q9794">
            <v>2018</v>
          </cell>
          <cell r="R9794" t="str">
            <v>20189</v>
          </cell>
          <cell r="S9794">
            <v>43356</v>
          </cell>
          <cell r="T9794">
            <v>3055.01</v>
          </cell>
          <cell r="U9794">
            <v>3033.7680000000005</v>
          </cell>
          <cell r="V9794">
            <v>2956.4302739726036</v>
          </cell>
        </row>
        <row r="9795">
          <cell r="B9795">
            <v>37428</v>
          </cell>
          <cell r="C9795">
            <v>1</v>
          </cell>
          <cell r="D9795">
            <v>1</v>
          </cell>
          <cell r="Q9795">
            <v>2018</v>
          </cell>
          <cell r="R9795" t="str">
            <v>20189</v>
          </cell>
          <cell r="S9795">
            <v>43357</v>
          </cell>
          <cell r="T9795">
            <v>3019.38</v>
          </cell>
          <cell r="U9795">
            <v>3033.7680000000005</v>
          </cell>
          <cell r="V9795">
            <v>2956.4302739726036</v>
          </cell>
        </row>
        <row r="9796">
          <cell r="B9796">
            <v>37429</v>
          </cell>
          <cell r="C9796">
            <v>1</v>
          </cell>
          <cell r="D9796">
            <v>1</v>
          </cell>
          <cell r="Q9796">
            <v>2018</v>
          </cell>
          <cell r="R9796" t="str">
            <v>20189</v>
          </cell>
          <cell r="S9796">
            <v>43358</v>
          </cell>
          <cell r="T9796">
            <v>3026.05</v>
          </cell>
          <cell r="U9796">
            <v>3033.7680000000005</v>
          </cell>
          <cell r="V9796">
            <v>2956.4302739726036</v>
          </cell>
        </row>
        <row r="9797">
          <cell r="B9797">
            <v>37430</v>
          </cell>
          <cell r="C9797">
            <v>1</v>
          </cell>
          <cell r="D9797">
            <v>1</v>
          </cell>
          <cell r="Q9797">
            <v>2018</v>
          </cell>
          <cell r="R9797" t="str">
            <v>20189</v>
          </cell>
          <cell r="S9797">
            <v>43359</v>
          </cell>
          <cell r="T9797">
            <v>3026.05</v>
          </cell>
          <cell r="U9797">
            <v>3033.7680000000005</v>
          </cell>
          <cell r="V9797">
            <v>2956.4302739726036</v>
          </cell>
        </row>
        <row r="9798">
          <cell r="B9798">
            <v>37431</v>
          </cell>
          <cell r="C9798">
            <v>1</v>
          </cell>
          <cell r="D9798">
            <v>1</v>
          </cell>
          <cell r="Q9798">
            <v>2018</v>
          </cell>
          <cell r="R9798" t="str">
            <v>20189</v>
          </cell>
          <cell r="S9798">
            <v>43360</v>
          </cell>
          <cell r="T9798">
            <v>3026.05</v>
          </cell>
          <cell r="U9798">
            <v>3033.7680000000005</v>
          </cell>
          <cell r="V9798">
            <v>2956.4302739726036</v>
          </cell>
        </row>
        <row r="9799">
          <cell r="B9799">
            <v>37432</v>
          </cell>
          <cell r="C9799">
            <v>1</v>
          </cell>
          <cell r="D9799">
            <v>1</v>
          </cell>
          <cell r="Q9799">
            <v>2018</v>
          </cell>
          <cell r="R9799" t="str">
            <v>20189</v>
          </cell>
          <cell r="S9799">
            <v>43361</v>
          </cell>
          <cell r="T9799">
            <v>3013.38</v>
          </cell>
          <cell r="U9799">
            <v>3033.7680000000005</v>
          </cell>
          <cell r="V9799">
            <v>2956.4302739726036</v>
          </cell>
        </row>
        <row r="9800">
          <cell r="B9800">
            <v>37433</v>
          </cell>
          <cell r="C9800">
            <v>1</v>
          </cell>
          <cell r="D9800">
            <v>1</v>
          </cell>
          <cell r="Q9800">
            <v>2018</v>
          </cell>
          <cell r="R9800" t="str">
            <v>20189</v>
          </cell>
          <cell r="S9800">
            <v>43362</v>
          </cell>
          <cell r="T9800">
            <v>3007.03</v>
          </cell>
          <cell r="U9800">
            <v>3033.7680000000005</v>
          </cell>
          <cell r="V9800">
            <v>2956.4302739726036</v>
          </cell>
        </row>
        <row r="9801">
          <cell r="B9801">
            <v>37434</v>
          </cell>
          <cell r="C9801">
            <v>1</v>
          </cell>
          <cell r="D9801">
            <v>1</v>
          </cell>
          <cell r="Q9801">
            <v>2018</v>
          </cell>
          <cell r="R9801" t="str">
            <v>20189</v>
          </cell>
          <cell r="S9801">
            <v>43363</v>
          </cell>
          <cell r="T9801">
            <v>3018.63</v>
          </cell>
          <cell r="U9801">
            <v>3033.7680000000005</v>
          </cell>
          <cell r="V9801">
            <v>2956.4302739726036</v>
          </cell>
        </row>
        <row r="9802">
          <cell r="B9802">
            <v>37435</v>
          </cell>
          <cell r="C9802">
            <v>1</v>
          </cell>
          <cell r="D9802">
            <v>1</v>
          </cell>
          <cell r="Q9802">
            <v>2018</v>
          </cell>
          <cell r="R9802" t="str">
            <v>20189</v>
          </cell>
          <cell r="S9802">
            <v>43364</v>
          </cell>
          <cell r="T9802">
            <v>3014.18</v>
          </cell>
          <cell r="U9802">
            <v>3033.7680000000005</v>
          </cell>
          <cell r="V9802">
            <v>2956.4302739726036</v>
          </cell>
        </row>
        <row r="9803">
          <cell r="B9803">
            <v>37436</v>
          </cell>
          <cell r="C9803">
            <v>1</v>
          </cell>
          <cell r="D9803">
            <v>1</v>
          </cell>
          <cell r="Q9803">
            <v>2018</v>
          </cell>
          <cell r="R9803" t="str">
            <v>20189</v>
          </cell>
          <cell r="S9803">
            <v>43365</v>
          </cell>
          <cell r="T9803">
            <v>3006.96</v>
          </cell>
          <cell r="U9803">
            <v>3033.7680000000005</v>
          </cell>
          <cell r="V9803">
            <v>2956.4302739726036</v>
          </cell>
        </row>
        <row r="9804">
          <cell r="B9804">
            <v>37437</v>
          </cell>
          <cell r="C9804">
            <v>1</v>
          </cell>
          <cell r="D9804">
            <v>1</v>
          </cell>
          <cell r="Q9804">
            <v>2018</v>
          </cell>
          <cell r="R9804" t="str">
            <v>20189</v>
          </cell>
          <cell r="S9804">
            <v>43366</v>
          </cell>
          <cell r="T9804">
            <v>3006.96</v>
          </cell>
          <cell r="U9804">
            <v>3033.7680000000005</v>
          </cell>
          <cell r="V9804">
            <v>2956.4302739726036</v>
          </cell>
        </row>
        <row r="9805">
          <cell r="B9805">
            <v>37438</v>
          </cell>
          <cell r="C9805">
            <v>1</v>
          </cell>
          <cell r="D9805">
            <v>1</v>
          </cell>
          <cell r="Q9805">
            <v>2018</v>
          </cell>
          <cell r="R9805" t="str">
            <v>20189</v>
          </cell>
          <cell r="S9805">
            <v>43367</v>
          </cell>
          <cell r="T9805">
            <v>3006.96</v>
          </cell>
          <cell r="U9805">
            <v>3033.7680000000005</v>
          </cell>
          <cell r="V9805">
            <v>2956.4302739726036</v>
          </cell>
        </row>
        <row r="9806">
          <cell r="B9806">
            <v>37439</v>
          </cell>
          <cell r="C9806">
            <v>1</v>
          </cell>
          <cell r="D9806">
            <v>1</v>
          </cell>
          <cell r="Q9806">
            <v>2018</v>
          </cell>
          <cell r="R9806" t="str">
            <v>20189</v>
          </cell>
          <cell r="S9806">
            <v>43368</v>
          </cell>
          <cell r="T9806">
            <v>2991.9</v>
          </cell>
          <cell r="U9806">
            <v>3033.7680000000005</v>
          </cell>
          <cell r="V9806">
            <v>2956.4302739726036</v>
          </cell>
        </row>
        <row r="9807">
          <cell r="B9807">
            <v>37440</v>
          </cell>
          <cell r="C9807">
            <v>1</v>
          </cell>
          <cell r="D9807">
            <v>1</v>
          </cell>
          <cell r="Q9807">
            <v>2018</v>
          </cell>
          <cell r="R9807" t="str">
            <v>20189</v>
          </cell>
          <cell r="S9807">
            <v>43369</v>
          </cell>
          <cell r="T9807">
            <v>3001.88</v>
          </cell>
          <cell r="U9807">
            <v>3033.7680000000005</v>
          </cell>
          <cell r="V9807">
            <v>2956.4302739726036</v>
          </cell>
        </row>
        <row r="9808">
          <cell r="B9808">
            <v>37441</v>
          </cell>
          <cell r="C9808">
            <v>1</v>
          </cell>
          <cell r="D9808">
            <v>1</v>
          </cell>
          <cell r="Q9808">
            <v>2018</v>
          </cell>
          <cell r="R9808" t="str">
            <v>20189</v>
          </cell>
          <cell r="S9808">
            <v>43370</v>
          </cell>
          <cell r="T9808">
            <v>3000.14</v>
          </cell>
          <cell r="U9808">
            <v>3033.7680000000005</v>
          </cell>
          <cell r="V9808">
            <v>2956.4302739726036</v>
          </cell>
        </row>
        <row r="9809">
          <cell r="B9809">
            <v>37442</v>
          </cell>
          <cell r="C9809">
            <v>1</v>
          </cell>
          <cell r="D9809">
            <v>1</v>
          </cell>
          <cell r="Q9809">
            <v>2018</v>
          </cell>
          <cell r="R9809" t="str">
            <v>20189</v>
          </cell>
          <cell r="S9809">
            <v>43371</v>
          </cell>
          <cell r="T9809">
            <v>2989.58</v>
          </cell>
          <cell r="U9809">
            <v>3033.7680000000005</v>
          </cell>
          <cell r="V9809">
            <v>2956.4302739726036</v>
          </cell>
        </row>
        <row r="9810">
          <cell r="B9810">
            <v>37443</v>
          </cell>
          <cell r="C9810">
            <v>1</v>
          </cell>
          <cell r="D9810">
            <v>1</v>
          </cell>
          <cell r="Q9810">
            <v>2018</v>
          </cell>
          <cell r="R9810" t="str">
            <v>20189</v>
          </cell>
          <cell r="S9810">
            <v>43372</v>
          </cell>
          <cell r="T9810">
            <v>2972.18</v>
          </cell>
          <cell r="U9810">
            <v>3033.7680000000005</v>
          </cell>
          <cell r="V9810">
            <v>2956.4302739726036</v>
          </cell>
        </row>
        <row r="9811">
          <cell r="B9811">
            <v>37444</v>
          </cell>
          <cell r="C9811">
            <v>1</v>
          </cell>
          <cell r="D9811">
            <v>1</v>
          </cell>
          <cell r="Q9811">
            <v>2018</v>
          </cell>
          <cell r="R9811" t="str">
            <v>20189</v>
          </cell>
          <cell r="S9811">
            <v>43373</v>
          </cell>
          <cell r="T9811">
            <v>2972.18</v>
          </cell>
          <cell r="U9811">
            <v>3033.7680000000005</v>
          </cell>
          <cell r="V9811">
            <v>2956.4302739726036</v>
          </cell>
        </row>
        <row r="9812">
          <cell r="B9812">
            <v>37445</v>
          </cell>
          <cell r="C9812">
            <v>1</v>
          </cell>
          <cell r="D9812">
            <v>1</v>
          </cell>
          <cell r="Q9812">
            <v>2018</v>
          </cell>
          <cell r="R9812" t="str">
            <v>201810</v>
          </cell>
          <cell r="S9812">
            <v>43374</v>
          </cell>
          <cell r="T9812">
            <v>2972.18</v>
          </cell>
          <cell r="U9812">
            <v>3084.8309677419347</v>
          </cell>
          <cell r="V9812">
            <v>2956.4302739726036</v>
          </cell>
        </row>
        <row r="9813">
          <cell r="B9813">
            <v>37446</v>
          </cell>
          <cell r="C9813">
            <v>1</v>
          </cell>
          <cell r="D9813">
            <v>1</v>
          </cell>
          <cell r="Q9813">
            <v>2018</v>
          </cell>
          <cell r="R9813" t="str">
            <v>201810</v>
          </cell>
          <cell r="S9813">
            <v>43375</v>
          </cell>
          <cell r="T9813">
            <v>2993.74</v>
          </cell>
          <cell r="U9813">
            <v>3084.8309677419347</v>
          </cell>
          <cell r="V9813">
            <v>2956.4302739726036</v>
          </cell>
        </row>
        <row r="9814">
          <cell r="B9814">
            <v>37447</v>
          </cell>
          <cell r="C9814">
            <v>1</v>
          </cell>
          <cell r="D9814">
            <v>1</v>
          </cell>
          <cell r="Q9814">
            <v>2018</v>
          </cell>
          <cell r="R9814" t="str">
            <v>201810</v>
          </cell>
          <cell r="S9814">
            <v>43376</v>
          </cell>
          <cell r="T9814">
            <v>3005.5</v>
          </cell>
          <cell r="U9814">
            <v>3084.8309677419347</v>
          </cell>
          <cell r="V9814">
            <v>2956.4302739726036</v>
          </cell>
        </row>
        <row r="9815">
          <cell r="B9815">
            <v>37448</v>
          </cell>
          <cell r="C9815">
            <v>1</v>
          </cell>
          <cell r="D9815">
            <v>1</v>
          </cell>
          <cell r="Q9815">
            <v>2018</v>
          </cell>
          <cell r="R9815" t="str">
            <v>201810</v>
          </cell>
          <cell r="S9815">
            <v>43377</v>
          </cell>
          <cell r="T9815">
            <v>3012.65</v>
          </cell>
          <cell r="U9815">
            <v>3084.8309677419347</v>
          </cell>
          <cell r="V9815">
            <v>2956.4302739726036</v>
          </cell>
        </row>
        <row r="9816">
          <cell r="B9816">
            <v>37449</v>
          </cell>
          <cell r="C9816">
            <v>1</v>
          </cell>
          <cell r="D9816">
            <v>1</v>
          </cell>
          <cell r="Q9816">
            <v>2018</v>
          </cell>
          <cell r="R9816" t="str">
            <v>201810</v>
          </cell>
          <cell r="S9816">
            <v>43378</v>
          </cell>
          <cell r="T9816">
            <v>3028.16</v>
          </cell>
          <cell r="U9816">
            <v>3084.8309677419347</v>
          </cell>
          <cell r="V9816">
            <v>2956.4302739726036</v>
          </cell>
        </row>
        <row r="9817">
          <cell r="B9817">
            <v>37450</v>
          </cell>
          <cell r="C9817">
            <v>1</v>
          </cell>
          <cell r="D9817">
            <v>1</v>
          </cell>
          <cell r="Q9817">
            <v>2018</v>
          </cell>
          <cell r="R9817" t="str">
            <v>201810</v>
          </cell>
          <cell r="S9817">
            <v>43379</v>
          </cell>
          <cell r="T9817">
            <v>3031.31</v>
          </cell>
          <cell r="U9817">
            <v>3084.8309677419347</v>
          </cell>
          <cell r="V9817">
            <v>2956.4302739726036</v>
          </cell>
        </row>
        <row r="9818">
          <cell r="B9818">
            <v>37451</v>
          </cell>
          <cell r="C9818">
            <v>1</v>
          </cell>
          <cell r="D9818">
            <v>1</v>
          </cell>
          <cell r="Q9818">
            <v>2018</v>
          </cell>
          <cell r="R9818" t="str">
            <v>201810</v>
          </cell>
          <cell r="S9818">
            <v>43380</v>
          </cell>
          <cell r="T9818">
            <v>3031.31</v>
          </cell>
          <cell r="U9818">
            <v>3084.8309677419347</v>
          </cell>
          <cell r="V9818">
            <v>2956.4302739726036</v>
          </cell>
        </row>
        <row r="9819">
          <cell r="B9819">
            <v>37452</v>
          </cell>
          <cell r="C9819">
            <v>1</v>
          </cell>
          <cell r="D9819">
            <v>1</v>
          </cell>
          <cell r="Q9819">
            <v>2018</v>
          </cell>
          <cell r="R9819" t="str">
            <v>201810</v>
          </cell>
          <cell r="S9819">
            <v>43381</v>
          </cell>
          <cell r="T9819">
            <v>3031.31</v>
          </cell>
          <cell r="U9819">
            <v>3084.8309677419347</v>
          </cell>
          <cell r="V9819">
            <v>2956.4302739726036</v>
          </cell>
        </row>
        <row r="9820">
          <cell r="B9820">
            <v>37453</v>
          </cell>
          <cell r="C9820">
            <v>1</v>
          </cell>
          <cell r="D9820">
            <v>1</v>
          </cell>
          <cell r="Q9820">
            <v>2018</v>
          </cell>
          <cell r="R9820" t="str">
            <v>201810</v>
          </cell>
          <cell r="S9820">
            <v>43382</v>
          </cell>
          <cell r="T9820">
            <v>3031.31</v>
          </cell>
          <cell r="U9820">
            <v>3084.8309677419347</v>
          </cell>
          <cell r="V9820">
            <v>2956.4302739726036</v>
          </cell>
        </row>
        <row r="9821">
          <cell r="B9821">
            <v>37454</v>
          </cell>
          <cell r="C9821">
            <v>1</v>
          </cell>
          <cell r="D9821">
            <v>1</v>
          </cell>
          <cell r="Q9821">
            <v>2018</v>
          </cell>
          <cell r="R9821" t="str">
            <v>201810</v>
          </cell>
          <cell r="S9821">
            <v>43383</v>
          </cell>
          <cell r="T9821">
            <v>3057.55</v>
          </cell>
          <cell r="U9821">
            <v>3084.8309677419347</v>
          </cell>
          <cell r="V9821">
            <v>2956.4302739726036</v>
          </cell>
        </row>
        <row r="9822">
          <cell r="B9822">
            <v>37455</v>
          </cell>
          <cell r="C9822">
            <v>1</v>
          </cell>
          <cell r="D9822">
            <v>1</v>
          </cell>
          <cell r="Q9822">
            <v>2018</v>
          </cell>
          <cell r="R9822" t="str">
            <v>201810</v>
          </cell>
          <cell r="S9822">
            <v>43384</v>
          </cell>
          <cell r="T9822">
            <v>3090.3</v>
          </cell>
          <cell r="U9822">
            <v>3084.8309677419347</v>
          </cell>
          <cell r="V9822">
            <v>2956.4302739726036</v>
          </cell>
        </row>
        <row r="9823">
          <cell r="B9823">
            <v>37456</v>
          </cell>
          <cell r="C9823">
            <v>1</v>
          </cell>
          <cell r="D9823">
            <v>1</v>
          </cell>
          <cell r="Q9823">
            <v>2018</v>
          </cell>
          <cell r="R9823" t="str">
            <v>201810</v>
          </cell>
          <cell r="S9823">
            <v>43385</v>
          </cell>
          <cell r="T9823">
            <v>3087.34</v>
          </cell>
          <cell r="U9823">
            <v>3084.8309677419347</v>
          </cell>
          <cell r="V9823">
            <v>2956.4302739726036</v>
          </cell>
        </row>
        <row r="9824">
          <cell r="B9824">
            <v>37457</v>
          </cell>
          <cell r="C9824">
            <v>1</v>
          </cell>
          <cell r="D9824">
            <v>1</v>
          </cell>
          <cell r="Q9824">
            <v>2018</v>
          </cell>
          <cell r="R9824" t="str">
            <v>201810</v>
          </cell>
          <cell r="S9824">
            <v>43386</v>
          </cell>
          <cell r="T9824">
            <v>3088.78</v>
          </cell>
          <cell r="U9824">
            <v>3084.8309677419347</v>
          </cell>
          <cell r="V9824">
            <v>2956.4302739726036</v>
          </cell>
        </row>
        <row r="9825">
          <cell r="B9825">
            <v>37458</v>
          </cell>
          <cell r="C9825">
            <v>1</v>
          </cell>
          <cell r="D9825">
            <v>1</v>
          </cell>
          <cell r="Q9825">
            <v>2018</v>
          </cell>
          <cell r="R9825" t="str">
            <v>201810</v>
          </cell>
          <cell r="S9825">
            <v>43387</v>
          </cell>
          <cell r="T9825">
            <v>3088.78</v>
          </cell>
          <cell r="U9825">
            <v>3084.8309677419347</v>
          </cell>
          <cell r="V9825">
            <v>2956.4302739726036</v>
          </cell>
        </row>
        <row r="9826">
          <cell r="B9826">
            <v>37459</v>
          </cell>
          <cell r="C9826">
            <v>1</v>
          </cell>
          <cell r="D9826">
            <v>1</v>
          </cell>
          <cell r="Q9826">
            <v>2018</v>
          </cell>
          <cell r="R9826" t="str">
            <v>201810</v>
          </cell>
          <cell r="S9826">
            <v>43388</v>
          </cell>
          <cell r="T9826">
            <v>3088.78</v>
          </cell>
          <cell r="U9826">
            <v>3084.8309677419347</v>
          </cell>
          <cell r="V9826">
            <v>2956.4302739726036</v>
          </cell>
        </row>
        <row r="9827">
          <cell r="B9827">
            <v>37460</v>
          </cell>
          <cell r="C9827">
            <v>1</v>
          </cell>
          <cell r="D9827">
            <v>1</v>
          </cell>
          <cell r="Q9827">
            <v>2018</v>
          </cell>
          <cell r="R9827" t="str">
            <v>201810</v>
          </cell>
          <cell r="S9827">
            <v>43389</v>
          </cell>
          <cell r="T9827">
            <v>3088.78</v>
          </cell>
          <cell r="U9827">
            <v>3084.8309677419347</v>
          </cell>
          <cell r="V9827">
            <v>2956.4302739726036</v>
          </cell>
        </row>
        <row r="9828">
          <cell r="B9828">
            <v>37461</v>
          </cell>
          <cell r="C9828">
            <v>1</v>
          </cell>
          <cell r="D9828">
            <v>1</v>
          </cell>
          <cell r="Q9828">
            <v>2018</v>
          </cell>
          <cell r="R9828" t="str">
            <v>201810</v>
          </cell>
          <cell r="S9828">
            <v>43390</v>
          </cell>
          <cell r="T9828">
            <v>3055.93</v>
          </cell>
          <cell r="U9828">
            <v>3084.8309677419347</v>
          </cell>
          <cell r="V9828">
            <v>2956.4302739726036</v>
          </cell>
        </row>
        <row r="9829">
          <cell r="B9829">
            <v>37462</v>
          </cell>
          <cell r="C9829">
            <v>1</v>
          </cell>
          <cell r="D9829">
            <v>1</v>
          </cell>
          <cell r="Q9829">
            <v>2018</v>
          </cell>
          <cell r="R9829" t="str">
            <v>201810</v>
          </cell>
          <cell r="S9829">
            <v>43391</v>
          </cell>
          <cell r="T9829">
            <v>3056.37</v>
          </cell>
          <cell r="U9829">
            <v>3084.8309677419347</v>
          </cell>
          <cell r="V9829">
            <v>2956.4302739726036</v>
          </cell>
        </row>
        <row r="9830">
          <cell r="B9830">
            <v>37463</v>
          </cell>
          <cell r="C9830">
            <v>1</v>
          </cell>
          <cell r="D9830">
            <v>1</v>
          </cell>
          <cell r="Q9830">
            <v>2018</v>
          </cell>
          <cell r="R9830" t="str">
            <v>201810</v>
          </cell>
          <cell r="S9830">
            <v>43392</v>
          </cell>
          <cell r="T9830">
            <v>3088.47</v>
          </cell>
          <cell r="U9830">
            <v>3084.8309677419347</v>
          </cell>
          <cell r="V9830">
            <v>2956.4302739726036</v>
          </cell>
        </row>
        <row r="9831">
          <cell r="B9831">
            <v>37464</v>
          </cell>
          <cell r="C9831">
            <v>1</v>
          </cell>
          <cell r="D9831">
            <v>1</v>
          </cell>
          <cell r="Q9831">
            <v>2018</v>
          </cell>
          <cell r="R9831" t="str">
            <v>201810</v>
          </cell>
          <cell r="S9831">
            <v>43393</v>
          </cell>
          <cell r="T9831">
            <v>3079.88</v>
          </cell>
          <cell r="U9831">
            <v>3084.8309677419347</v>
          </cell>
          <cell r="V9831">
            <v>2956.4302739726036</v>
          </cell>
        </row>
        <row r="9832">
          <cell r="B9832">
            <v>37465</v>
          </cell>
          <cell r="C9832">
            <v>1</v>
          </cell>
          <cell r="D9832">
            <v>1</v>
          </cell>
          <cell r="Q9832">
            <v>2018</v>
          </cell>
          <cell r="R9832" t="str">
            <v>201810</v>
          </cell>
          <cell r="S9832">
            <v>43394</v>
          </cell>
          <cell r="T9832">
            <v>3079.88</v>
          </cell>
          <cell r="U9832">
            <v>3084.8309677419347</v>
          </cell>
          <cell r="V9832">
            <v>2956.4302739726036</v>
          </cell>
        </row>
        <row r="9833">
          <cell r="B9833">
            <v>37466</v>
          </cell>
          <cell r="C9833">
            <v>1</v>
          </cell>
          <cell r="D9833">
            <v>1</v>
          </cell>
          <cell r="Q9833">
            <v>2018</v>
          </cell>
          <cell r="R9833" t="str">
            <v>201810</v>
          </cell>
          <cell r="S9833">
            <v>43395</v>
          </cell>
          <cell r="T9833">
            <v>3079.88</v>
          </cell>
          <cell r="U9833">
            <v>3084.8309677419347</v>
          </cell>
          <cell r="V9833">
            <v>2956.4302739726036</v>
          </cell>
        </row>
        <row r="9834">
          <cell r="B9834">
            <v>37467</v>
          </cell>
          <cell r="C9834">
            <v>1</v>
          </cell>
          <cell r="D9834">
            <v>1</v>
          </cell>
          <cell r="Q9834">
            <v>2018</v>
          </cell>
          <cell r="R9834" t="str">
            <v>201810</v>
          </cell>
          <cell r="S9834">
            <v>43396</v>
          </cell>
          <cell r="T9834">
            <v>3087.58</v>
          </cell>
          <cell r="U9834">
            <v>3084.8309677419347</v>
          </cell>
          <cell r="V9834">
            <v>2956.4302739726036</v>
          </cell>
        </row>
        <row r="9835">
          <cell r="B9835">
            <v>37468</v>
          </cell>
          <cell r="C9835">
            <v>1</v>
          </cell>
          <cell r="D9835">
            <v>1</v>
          </cell>
          <cell r="Q9835">
            <v>2018</v>
          </cell>
          <cell r="R9835" t="str">
            <v>201810</v>
          </cell>
          <cell r="S9835">
            <v>43397</v>
          </cell>
          <cell r="T9835">
            <v>3110.2</v>
          </cell>
          <cell r="U9835">
            <v>3084.8309677419347</v>
          </cell>
          <cell r="V9835">
            <v>2956.4302739726036</v>
          </cell>
        </row>
        <row r="9836">
          <cell r="B9836">
            <v>37469</v>
          </cell>
          <cell r="C9836">
            <v>1</v>
          </cell>
          <cell r="D9836">
            <v>1</v>
          </cell>
          <cell r="Q9836">
            <v>2018</v>
          </cell>
          <cell r="R9836" t="str">
            <v>201810</v>
          </cell>
          <cell r="S9836">
            <v>43398</v>
          </cell>
          <cell r="T9836">
            <v>3149.7</v>
          </cell>
          <cell r="U9836">
            <v>3084.8309677419347</v>
          </cell>
          <cell r="V9836">
            <v>2956.4302739726036</v>
          </cell>
        </row>
        <row r="9837">
          <cell r="B9837">
            <v>37470</v>
          </cell>
          <cell r="C9837">
            <v>1</v>
          </cell>
          <cell r="D9837">
            <v>1</v>
          </cell>
          <cell r="Q9837">
            <v>2018</v>
          </cell>
          <cell r="R9837" t="str">
            <v>201810</v>
          </cell>
          <cell r="S9837">
            <v>43399</v>
          </cell>
          <cell r="T9837">
            <v>3167.18</v>
          </cell>
          <cell r="U9837">
            <v>3084.8309677419347</v>
          </cell>
          <cell r="V9837">
            <v>2956.4302739726036</v>
          </cell>
        </row>
        <row r="9838">
          <cell r="B9838">
            <v>37471</v>
          </cell>
          <cell r="C9838">
            <v>1</v>
          </cell>
          <cell r="D9838">
            <v>1</v>
          </cell>
          <cell r="Q9838">
            <v>2018</v>
          </cell>
          <cell r="R9838" t="str">
            <v>201810</v>
          </cell>
          <cell r="S9838">
            <v>43400</v>
          </cell>
          <cell r="T9838">
            <v>3185.26</v>
          </cell>
          <cell r="U9838">
            <v>3084.8309677419347</v>
          </cell>
          <cell r="V9838">
            <v>2956.4302739726036</v>
          </cell>
        </row>
        <row r="9839">
          <cell r="B9839">
            <v>37472</v>
          </cell>
          <cell r="C9839">
            <v>1</v>
          </cell>
          <cell r="D9839">
            <v>1</v>
          </cell>
          <cell r="Q9839">
            <v>2018</v>
          </cell>
          <cell r="R9839" t="str">
            <v>201810</v>
          </cell>
          <cell r="S9839">
            <v>43401</v>
          </cell>
          <cell r="T9839">
            <v>3185.26</v>
          </cell>
          <cell r="U9839">
            <v>3084.8309677419347</v>
          </cell>
          <cell r="V9839">
            <v>2956.4302739726036</v>
          </cell>
        </row>
        <row r="9840">
          <cell r="B9840">
            <v>37473</v>
          </cell>
          <cell r="C9840">
            <v>1</v>
          </cell>
          <cell r="D9840">
            <v>1</v>
          </cell>
          <cell r="Q9840">
            <v>2018</v>
          </cell>
          <cell r="R9840" t="str">
            <v>201810</v>
          </cell>
          <cell r="S9840">
            <v>43402</v>
          </cell>
          <cell r="T9840">
            <v>3185.26</v>
          </cell>
          <cell r="U9840">
            <v>3084.8309677419347</v>
          </cell>
          <cell r="V9840">
            <v>2956.4302739726036</v>
          </cell>
        </row>
        <row r="9841">
          <cell r="B9841">
            <v>37474</v>
          </cell>
          <cell r="C9841">
            <v>1</v>
          </cell>
          <cell r="D9841">
            <v>1</v>
          </cell>
          <cell r="Q9841">
            <v>2018</v>
          </cell>
          <cell r="R9841" t="str">
            <v>201810</v>
          </cell>
          <cell r="S9841">
            <v>43403</v>
          </cell>
          <cell r="T9841">
            <v>3188.69</v>
          </cell>
          <cell r="U9841">
            <v>3084.8309677419347</v>
          </cell>
          <cell r="V9841">
            <v>2956.4302739726036</v>
          </cell>
        </row>
        <row r="9842">
          <cell r="B9842">
            <v>37475</v>
          </cell>
          <cell r="C9842">
            <v>1</v>
          </cell>
          <cell r="D9842">
            <v>1</v>
          </cell>
          <cell r="Q9842">
            <v>2018</v>
          </cell>
          <cell r="R9842" t="str">
            <v>201810</v>
          </cell>
          <cell r="S9842">
            <v>43404</v>
          </cell>
          <cell r="T9842">
            <v>3202.44</v>
          </cell>
          <cell r="U9842">
            <v>3084.8309677419347</v>
          </cell>
          <cell r="V9842">
            <v>2956.4302739726036</v>
          </cell>
        </row>
        <row r="9843">
          <cell r="B9843">
            <v>37476</v>
          </cell>
          <cell r="C9843">
            <v>1</v>
          </cell>
          <cell r="D9843">
            <v>1</v>
          </cell>
          <cell r="Q9843">
            <v>2018</v>
          </cell>
          <cell r="R9843" t="str">
            <v>201811</v>
          </cell>
          <cell r="S9843">
            <v>43405</v>
          </cell>
          <cell r="T9843">
            <v>3219.85</v>
          </cell>
          <cell r="U9843">
            <v>3194.0343333333317</v>
          </cell>
          <cell r="V9843">
            <v>2956.4302739726036</v>
          </cell>
        </row>
        <row r="9844">
          <cell r="B9844">
            <v>37477</v>
          </cell>
          <cell r="C9844">
            <v>1</v>
          </cell>
          <cell r="D9844">
            <v>1</v>
          </cell>
          <cell r="Q9844">
            <v>2018</v>
          </cell>
          <cell r="R9844" t="str">
            <v>201811</v>
          </cell>
          <cell r="S9844">
            <v>43406</v>
          </cell>
          <cell r="T9844">
            <v>3193.8</v>
          </cell>
          <cell r="U9844">
            <v>3194.0343333333317</v>
          </cell>
          <cell r="V9844">
            <v>2956.4302739726036</v>
          </cell>
        </row>
        <row r="9845">
          <cell r="B9845">
            <v>37478</v>
          </cell>
          <cell r="C9845">
            <v>1</v>
          </cell>
          <cell r="D9845">
            <v>1</v>
          </cell>
          <cell r="Q9845">
            <v>2018</v>
          </cell>
          <cell r="R9845" t="str">
            <v>201811</v>
          </cell>
          <cell r="S9845">
            <v>43407</v>
          </cell>
          <cell r="T9845">
            <v>3177.57</v>
          </cell>
          <cell r="U9845">
            <v>3194.0343333333317</v>
          </cell>
          <cell r="V9845">
            <v>2956.4302739726036</v>
          </cell>
        </row>
        <row r="9846">
          <cell r="B9846">
            <v>37479</v>
          </cell>
          <cell r="C9846">
            <v>1</v>
          </cell>
          <cell r="D9846">
            <v>1</v>
          </cell>
          <cell r="Q9846">
            <v>2018</v>
          </cell>
          <cell r="R9846" t="str">
            <v>201811</v>
          </cell>
          <cell r="S9846">
            <v>43408</v>
          </cell>
          <cell r="T9846">
            <v>3177.57</v>
          </cell>
          <cell r="U9846">
            <v>3194.0343333333317</v>
          </cell>
          <cell r="V9846">
            <v>2956.4302739726036</v>
          </cell>
        </row>
        <row r="9847">
          <cell r="B9847">
            <v>37480</v>
          </cell>
          <cell r="C9847">
            <v>1</v>
          </cell>
          <cell r="D9847">
            <v>1</v>
          </cell>
          <cell r="Q9847">
            <v>2018</v>
          </cell>
          <cell r="R9847" t="str">
            <v>201811</v>
          </cell>
          <cell r="S9847">
            <v>43409</v>
          </cell>
          <cell r="T9847">
            <v>3177.57</v>
          </cell>
          <cell r="U9847">
            <v>3194.0343333333317</v>
          </cell>
          <cell r="V9847">
            <v>2956.4302739726036</v>
          </cell>
        </row>
        <row r="9848">
          <cell r="B9848">
            <v>37481</v>
          </cell>
          <cell r="C9848">
            <v>1</v>
          </cell>
          <cell r="D9848">
            <v>1</v>
          </cell>
          <cell r="Q9848">
            <v>2018</v>
          </cell>
          <cell r="R9848" t="str">
            <v>201811</v>
          </cell>
          <cell r="S9848">
            <v>43410</v>
          </cell>
          <cell r="T9848">
            <v>3177.57</v>
          </cell>
          <cell r="U9848">
            <v>3194.0343333333317</v>
          </cell>
          <cell r="V9848">
            <v>2956.4302739726036</v>
          </cell>
        </row>
        <row r="9849">
          <cell r="B9849">
            <v>37482</v>
          </cell>
          <cell r="C9849">
            <v>1</v>
          </cell>
          <cell r="D9849">
            <v>1</v>
          </cell>
          <cell r="Q9849">
            <v>2018</v>
          </cell>
          <cell r="R9849" t="str">
            <v>201811</v>
          </cell>
          <cell r="S9849">
            <v>43411</v>
          </cell>
          <cell r="T9849">
            <v>3154.55</v>
          </cell>
          <cell r="U9849">
            <v>3194.0343333333317</v>
          </cell>
          <cell r="V9849">
            <v>2956.4302739726036</v>
          </cell>
        </row>
        <row r="9850">
          <cell r="B9850">
            <v>37483</v>
          </cell>
          <cell r="C9850">
            <v>1</v>
          </cell>
          <cell r="D9850">
            <v>1</v>
          </cell>
          <cell r="Q9850">
            <v>2018</v>
          </cell>
          <cell r="R9850" t="str">
            <v>201811</v>
          </cell>
          <cell r="S9850">
            <v>43412</v>
          </cell>
          <cell r="T9850">
            <v>3140.25</v>
          </cell>
          <cell r="U9850">
            <v>3194.0343333333317</v>
          </cell>
          <cell r="V9850">
            <v>2956.4302739726036</v>
          </cell>
        </row>
        <row r="9851">
          <cell r="B9851">
            <v>37484</v>
          </cell>
          <cell r="C9851">
            <v>1</v>
          </cell>
          <cell r="D9851">
            <v>1</v>
          </cell>
          <cell r="Q9851">
            <v>2018</v>
          </cell>
          <cell r="R9851" t="str">
            <v>201811</v>
          </cell>
          <cell r="S9851">
            <v>43413</v>
          </cell>
          <cell r="T9851">
            <v>3145.39</v>
          </cell>
          <cell r="U9851">
            <v>3194.0343333333317</v>
          </cell>
          <cell r="V9851">
            <v>2956.4302739726036</v>
          </cell>
        </row>
        <row r="9852">
          <cell r="B9852">
            <v>37485</v>
          </cell>
          <cell r="C9852">
            <v>1</v>
          </cell>
          <cell r="D9852">
            <v>1</v>
          </cell>
          <cell r="Q9852">
            <v>2018</v>
          </cell>
          <cell r="R9852" t="str">
            <v>201811</v>
          </cell>
          <cell r="S9852">
            <v>43414</v>
          </cell>
          <cell r="T9852">
            <v>3176.89</v>
          </cell>
          <cell r="U9852">
            <v>3194.0343333333317</v>
          </cell>
          <cell r="V9852">
            <v>2956.4302739726036</v>
          </cell>
        </row>
        <row r="9853">
          <cell r="B9853">
            <v>37486</v>
          </cell>
          <cell r="C9853">
            <v>1</v>
          </cell>
          <cell r="D9853">
            <v>1</v>
          </cell>
          <cell r="Q9853">
            <v>2018</v>
          </cell>
          <cell r="R9853" t="str">
            <v>201811</v>
          </cell>
          <cell r="S9853">
            <v>43415</v>
          </cell>
          <cell r="T9853">
            <v>3176.89</v>
          </cell>
          <cell r="U9853">
            <v>3194.0343333333317</v>
          </cell>
          <cell r="V9853">
            <v>2956.4302739726036</v>
          </cell>
        </row>
        <row r="9854">
          <cell r="B9854">
            <v>37487</v>
          </cell>
          <cell r="C9854">
            <v>1</v>
          </cell>
          <cell r="D9854">
            <v>1</v>
          </cell>
          <cell r="Q9854">
            <v>2018</v>
          </cell>
          <cell r="R9854" t="str">
            <v>201811</v>
          </cell>
          <cell r="S9854">
            <v>43416</v>
          </cell>
          <cell r="T9854">
            <v>3176.89</v>
          </cell>
          <cell r="U9854">
            <v>3194.0343333333317</v>
          </cell>
          <cell r="V9854">
            <v>2956.4302739726036</v>
          </cell>
        </row>
        <row r="9855">
          <cell r="B9855">
            <v>37488</v>
          </cell>
          <cell r="C9855">
            <v>1</v>
          </cell>
          <cell r="D9855">
            <v>1</v>
          </cell>
          <cell r="Q9855">
            <v>2018</v>
          </cell>
          <cell r="R9855" t="str">
            <v>201811</v>
          </cell>
          <cell r="S9855">
            <v>43417</v>
          </cell>
          <cell r="T9855">
            <v>3176.89</v>
          </cell>
          <cell r="U9855">
            <v>3194.0343333333317</v>
          </cell>
          <cell r="V9855">
            <v>2956.4302739726036</v>
          </cell>
        </row>
        <row r="9856">
          <cell r="B9856">
            <v>37489</v>
          </cell>
          <cell r="C9856">
            <v>1</v>
          </cell>
          <cell r="D9856">
            <v>1</v>
          </cell>
          <cell r="Q9856">
            <v>2018</v>
          </cell>
          <cell r="R9856" t="str">
            <v>201811</v>
          </cell>
          <cell r="S9856">
            <v>43418</v>
          </cell>
          <cell r="T9856">
            <v>3197.2</v>
          </cell>
          <cell r="U9856">
            <v>3194.0343333333317</v>
          </cell>
          <cell r="V9856">
            <v>2956.4302739726036</v>
          </cell>
        </row>
        <row r="9857">
          <cell r="B9857">
            <v>37490</v>
          </cell>
          <cell r="C9857">
            <v>1</v>
          </cell>
          <cell r="D9857">
            <v>1</v>
          </cell>
          <cell r="Q9857">
            <v>2018</v>
          </cell>
          <cell r="R9857" t="str">
            <v>201811</v>
          </cell>
          <cell r="S9857">
            <v>43419</v>
          </cell>
          <cell r="T9857">
            <v>3194.7</v>
          </cell>
          <cell r="U9857">
            <v>3194.0343333333317</v>
          </cell>
          <cell r="V9857">
            <v>2956.4302739726036</v>
          </cell>
        </row>
        <row r="9858">
          <cell r="B9858">
            <v>37491</v>
          </cell>
          <cell r="C9858">
            <v>1</v>
          </cell>
          <cell r="D9858">
            <v>1</v>
          </cell>
          <cell r="Q9858">
            <v>2018</v>
          </cell>
          <cell r="R9858" t="str">
            <v>201811</v>
          </cell>
          <cell r="S9858">
            <v>43420</v>
          </cell>
          <cell r="T9858">
            <v>3198.29</v>
          </cell>
          <cell r="U9858">
            <v>3194.0343333333317</v>
          </cell>
          <cell r="V9858">
            <v>2956.4302739726036</v>
          </cell>
        </row>
        <row r="9859">
          <cell r="B9859">
            <v>37492</v>
          </cell>
          <cell r="C9859">
            <v>1</v>
          </cell>
          <cell r="D9859">
            <v>1</v>
          </cell>
          <cell r="Q9859">
            <v>2018</v>
          </cell>
          <cell r="R9859" t="str">
            <v>201811</v>
          </cell>
          <cell r="S9859">
            <v>43421</v>
          </cell>
          <cell r="T9859">
            <v>3173.59</v>
          </cell>
          <cell r="U9859">
            <v>3194.0343333333317</v>
          </cell>
          <cell r="V9859">
            <v>2956.4302739726036</v>
          </cell>
        </row>
        <row r="9860">
          <cell r="B9860">
            <v>37493</v>
          </cell>
          <cell r="C9860">
            <v>1</v>
          </cell>
          <cell r="D9860">
            <v>1</v>
          </cell>
          <cell r="Q9860">
            <v>2018</v>
          </cell>
          <cell r="R9860" t="str">
            <v>201811</v>
          </cell>
          <cell r="S9860">
            <v>43422</v>
          </cell>
          <cell r="T9860">
            <v>3173.59</v>
          </cell>
          <cell r="U9860">
            <v>3194.0343333333317</v>
          </cell>
          <cell r="V9860">
            <v>2956.4302739726036</v>
          </cell>
        </row>
        <row r="9861">
          <cell r="B9861">
            <v>37494</v>
          </cell>
          <cell r="C9861">
            <v>1</v>
          </cell>
          <cell r="D9861">
            <v>1</v>
          </cell>
          <cell r="Q9861">
            <v>2018</v>
          </cell>
          <cell r="R9861" t="str">
            <v>201811</v>
          </cell>
          <cell r="S9861">
            <v>43423</v>
          </cell>
          <cell r="T9861">
            <v>3173.59</v>
          </cell>
          <cell r="U9861">
            <v>3194.0343333333317</v>
          </cell>
          <cell r="V9861">
            <v>2956.4302739726036</v>
          </cell>
        </row>
        <row r="9862">
          <cell r="B9862">
            <v>37495</v>
          </cell>
          <cell r="C9862">
            <v>1</v>
          </cell>
          <cell r="D9862">
            <v>1</v>
          </cell>
          <cell r="Q9862">
            <v>2018</v>
          </cell>
          <cell r="R9862" t="str">
            <v>201811</v>
          </cell>
          <cell r="S9862">
            <v>43424</v>
          </cell>
          <cell r="T9862">
            <v>3178.81</v>
          </cell>
          <cell r="U9862">
            <v>3194.0343333333317</v>
          </cell>
          <cell r="V9862">
            <v>2956.4302739726036</v>
          </cell>
        </row>
        <row r="9863">
          <cell r="B9863">
            <v>37496</v>
          </cell>
          <cell r="C9863">
            <v>1</v>
          </cell>
          <cell r="D9863">
            <v>1</v>
          </cell>
          <cell r="Q9863">
            <v>2018</v>
          </cell>
          <cell r="R9863" t="str">
            <v>201811</v>
          </cell>
          <cell r="S9863">
            <v>43425</v>
          </cell>
          <cell r="T9863">
            <v>3189.51</v>
          </cell>
          <cell r="U9863">
            <v>3194.0343333333317</v>
          </cell>
          <cell r="V9863">
            <v>2956.4302739726036</v>
          </cell>
        </row>
        <row r="9864">
          <cell r="B9864">
            <v>37497</v>
          </cell>
          <cell r="C9864">
            <v>1</v>
          </cell>
          <cell r="D9864">
            <v>1</v>
          </cell>
          <cell r="Q9864">
            <v>2018</v>
          </cell>
          <cell r="R9864" t="str">
            <v>201811</v>
          </cell>
          <cell r="S9864">
            <v>43426</v>
          </cell>
          <cell r="T9864">
            <v>3196.26</v>
          </cell>
          <cell r="U9864">
            <v>3194.0343333333317</v>
          </cell>
          <cell r="V9864">
            <v>2956.4302739726036</v>
          </cell>
        </row>
        <row r="9865">
          <cell r="B9865">
            <v>37498</v>
          </cell>
          <cell r="C9865">
            <v>1</v>
          </cell>
          <cell r="D9865">
            <v>1</v>
          </cell>
          <cell r="Q9865">
            <v>2018</v>
          </cell>
          <cell r="R9865" t="str">
            <v>201811</v>
          </cell>
          <cell r="S9865">
            <v>43427</v>
          </cell>
          <cell r="T9865">
            <v>3196.26</v>
          </cell>
          <cell r="U9865">
            <v>3194.0343333333317</v>
          </cell>
          <cell r="V9865">
            <v>2956.4302739726036</v>
          </cell>
        </row>
        <row r="9866">
          <cell r="B9866">
            <v>37499</v>
          </cell>
          <cell r="C9866">
            <v>1</v>
          </cell>
          <cell r="D9866">
            <v>1</v>
          </cell>
          <cell r="Q9866">
            <v>2018</v>
          </cell>
          <cell r="R9866" t="str">
            <v>201811</v>
          </cell>
          <cell r="S9866">
            <v>43428</v>
          </cell>
          <cell r="T9866">
            <v>3223.95</v>
          </cell>
          <cell r="U9866">
            <v>3194.0343333333317</v>
          </cell>
          <cell r="V9866">
            <v>2956.4302739726036</v>
          </cell>
        </row>
        <row r="9867">
          <cell r="B9867">
            <v>37500</v>
          </cell>
          <cell r="C9867">
            <v>1</v>
          </cell>
          <cell r="D9867">
            <v>1</v>
          </cell>
          <cell r="Q9867">
            <v>2018</v>
          </cell>
          <cell r="R9867" t="str">
            <v>201811</v>
          </cell>
          <cell r="S9867">
            <v>43429</v>
          </cell>
          <cell r="T9867">
            <v>3223.95</v>
          </cell>
          <cell r="U9867">
            <v>3194.0343333333317</v>
          </cell>
          <cell r="V9867">
            <v>2956.4302739726036</v>
          </cell>
        </row>
        <row r="9868">
          <cell r="B9868">
            <v>37501</v>
          </cell>
          <cell r="C9868">
            <v>1</v>
          </cell>
          <cell r="D9868">
            <v>1</v>
          </cell>
          <cell r="Q9868">
            <v>2018</v>
          </cell>
          <cell r="R9868" t="str">
            <v>201811</v>
          </cell>
          <cell r="S9868">
            <v>43430</v>
          </cell>
          <cell r="T9868">
            <v>3223.95</v>
          </cell>
          <cell r="U9868">
            <v>3194.0343333333317</v>
          </cell>
          <cell r="V9868">
            <v>2956.4302739726036</v>
          </cell>
        </row>
        <row r="9869">
          <cell r="B9869">
            <v>37502</v>
          </cell>
          <cell r="C9869">
            <v>1</v>
          </cell>
          <cell r="D9869">
            <v>1</v>
          </cell>
          <cell r="Q9869">
            <v>2018</v>
          </cell>
          <cell r="R9869" t="str">
            <v>201811</v>
          </cell>
          <cell r="S9869">
            <v>43431</v>
          </cell>
          <cell r="T9869">
            <v>3240.65</v>
          </cell>
          <cell r="U9869">
            <v>3194.0343333333317</v>
          </cell>
          <cell r="V9869">
            <v>2956.4302739726036</v>
          </cell>
        </row>
        <row r="9870">
          <cell r="B9870">
            <v>37503</v>
          </cell>
          <cell r="C9870">
            <v>1</v>
          </cell>
          <cell r="D9870">
            <v>1</v>
          </cell>
          <cell r="Q9870">
            <v>2018</v>
          </cell>
          <cell r="R9870" t="str">
            <v>201811</v>
          </cell>
          <cell r="S9870">
            <v>43432</v>
          </cell>
          <cell r="T9870">
            <v>3250.56</v>
          </cell>
          <cell r="U9870">
            <v>3194.0343333333317</v>
          </cell>
          <cell r="V9870">
            <v>2956.4302739726036</v>
          </cell>
        </row>
        <row r="9871">
          <cell r="B9871">
            <v>37504</v>
          </cell>
          <cell r="C9871">
            <v>1</v>
          </cell>
          <cell r="D9871">
            <v>1</v>
          </cell>
          <cell r="Q9871">
            <v>2018</v>
          </cell>
          <cell r="R9871" t="str">
            <v>201811</v>
          </cell>
          <cell r="S9871">
            <v>43433</v>
          </cell>
          <cell r="T9871">
            <v>3274.47</v>
          </cell>
          <cell r="U9871">
            <v>3194.0343333333317</v>
          </cell>
          <cell r="V9871">
            <v>2956.4302739726036</v>
          </cell>
        </row>
        <row r="9872">
          <cell r="B9872">
            <v>37505</v>
          </cell>
          <cell r="C9872">
            <v>1</v>
          </cell>
          <cell r="D9872">
            <v>1</v>
          </cell>
          <cell r="Q9872">
            <v>2018</v>
          </cell>
          <cell r="R9872" t="str">
            <v>201811</v>
          </cell>
          <cell r="S9872">
            <v>43434</v>
          </cell>
          <cell r="T9872">
            <v>3240.02</v>
          </cell>
          <cell r="U9872">
            <v>3194.0343333333317</v>
          </cell>
          <cell r="V9872">
            <v>2956.4302739726036</v>
          </cell>
        </row>
        <row r="9873">
          <cell r="B9873">
            <v>37506</v>
          </cell>
          <cell r="C9873">
            <v>1</v>
          </cell>
          <cell r="D9873">
            <v>1</v>
          </cell>
          <cell r="Q9873">
            <v>2018</v>
          </cell>
          <cell r="R9873" t="str">
            <v>201812</v>
          </cell>
          <cell r="S9873">
            <v>43435</v>
          </cell>
          <cell r="T9873">
            <v>3235.27</v>
          </cell>
          <cell r="U9873">
            <v>3218.550967741935</v>
          </cell>
          <cell r="V9873">
            <v>2956.4302739726036</v>
          </cell>
        </row>
        <row r="9874">
          <cell r="B9874">
            <v>37507</v>
          </cell>
          <cell r="C9874">
            <v>1</v>
          </cell>
          <cell r="D9874">
            <v>1</v>
          </cell>
          <cell r="Q9874">
            <v>2018</v>
          </cell>
          <cell r="R9874" t="str">
            <v>201812</v>
          </cell>
          <cell r="S9874">
            <v>43436</v>
          </cell>
          <cell r="T9874">
            <v>3235.27</v>
          </cell>
          <cell r="U9874">
            <v>3218.550967741935</v>
          </cell>
          <cell r="V9874">
            <v>2956.4302739726036</v>
          </cell>
        </row>
        <row r="9875">
          <cell r="B9875">
            <v>37508</v>
          </cell>
          <cell r="C9875">
            <v>1</v>
          </cell>
          <cell r="D9875">
            <v>1</v>
          </cell>
          <cell r="Q9875">
            <v>2018</v>
          </cell>
          <cell r="R9875" t="str">
            <v>201812</v>
          </cell>
          <cell r="S9875">
            <v>43437</v>
          </cell>
          <cell r="T9875">
            <v>3235.27</v>
          </cell>
          <cell r="U9875">
            <v>3218.550967741935</v>
          </cell>
          <cell r="V9875">
            <v>2956.4302739726036</v>
          </cell>
        </row>
        <row r="9876">
          <cell r="B9876">
            <v>37509</v>
          </cell>
          <cell r="C9876">
            <v>1</v>
          </cell>
          <cell r="D9876">
            <v>1</v>
          </cell>
          <cell r="Q9876">
            <v>2018</v>
          </cell>
          <cell r="R9876" t="str">
            <v>201812</v>
          </cell>
          <cell r="S9876">
            <v>43438</v>
          </cell>
          <cell r="T9876">
            <v>3196.15</v>
          </cell>
          <cell r="U9876">
            <v>3218.550967741935</v>
          </cell>
          <cell r="V9876">
            <v>2956.4302739726036</v>
          </cell>
        </row>
        <row r="9877">
          <cell r="B9877">
            <v>37510</v>
          </cell>
          <cell r="C9877">
            <v>1</v>
          </cell>
          <cell r="D9877">
            <v>1</v>
          </cell>
          <cell r="Q9877">
            <v>2018</v>
          </cell>
          <cell r="R9877" t="str">
            <v>201812</v>
          </cell>
          <cell r="S9877">
            <v>43439</v>
          </cell>
          <cell r="T9877">
            <v>3174.11</v>
          </cell>
          <cell r="U9877">
            <v>3218.550967741935</v>
          </cell>
          <cell r="V9877">
            <v>2956.4302739726036</v>
          </cell>
        </row>
        <row r="9878">
          <cell r="B9878">
            <v>37511</v>
          </cell>
          <cell r="C9878">
            <v>1</v>
          </cell>
          <cell r="D9878">
            <v>1</v>
          </cell>
          <cell r="Q9878">
            <v>2018</v>
          </cell>
          <cell r="R9878" t="str">
            <v>201812</v>
          </cell>
          <cell r="S9878">
            <v>43440</v>
          </cell>
          <cell r="T9878">
            <v>3162.29</v>
          </cell>
          <cell r="U9878">
            <v>3218.550967741935</v>
          </cell>
          <cell r="V9878">
            <v>2956.4302739726036</v>
          </cell>
        </row>
        <row r="9879">
          <cell r="B9879">
            <v>37512</v>
          </cell>
          <cell r="C9879">
            <v>1</v>
          </cell>
          <cell r="D9879">
            <v>1</v>
          </cell>
          <cell r="Q9879">
            <v>2018</v>
          </cell>
          <cell r="R9879" t="str">
            <v>201812</v>
          </cell>
          <cell r="S9879">
            <v>43441</v>
          </cell>
          <cell r="T9879">
            <v>3187.86</v>
          </cell>
          <cell r="U9879">
            <v>3218.550967741935</v>
          </cell>
          <cell r="V9879">
            <v>2956.4302739726036</v>
          </cell>
        </row>
        <row r="9880">
          <cell r="B9880">
            <v>37513</v>
          </cell>
          <cell r="C9880">
            <v>1</v>
          </cell>
          <cell r="D9880">
            <v>1</v>
          </cell>
          <cell r="Q9880">
            <v>2018</v>
          </cell>
          <cell r="R9880" t="str">
            <v>201812</v>
          </cell>
          <cell r="S9880">
            <v>43442</v>
          </cell>
          <cell r="T9880">
            <v>3153.29</v>
          </cell>
          <cell r="U9880">
            <v>3218.550967741935</v>
          </cell>
          <cell r="V9880">
            <v>2956.4302739726036</v>
          </cell>
        </row>
        <row r="9881">
          <cell r="B9881">
            <v>37514</v>
          </cell>
          <cell r="C9881">
            <v>1</v>
          </cell>
          <cell r="D9881">
            <v>1</v>
          </cell>
          <cell r="Q9881">
            <v>2018</v>
          </cell>
          <cell r="R9881" t="str">
            <v>201812</v>
          </cell>
          <cell r="S9881">
            <v>43443</v>
          </cell>
          <cell r="T9881">
            <v>3153.29</v>
          </cell>
          <cell r="U9881">
            <v>3218.550967741935</v>
          </cell>
          <cell r="V9881">
            <v>2956.4302739726036</v>
          </cell>
        </row>
        <row r="9882">
          <cell r="B9882">
            <v>37515</v>
          </cell>
          <cell r="C9882">
            <v>1</v>
          </cell>
          <cell r="D9882">
            <v>1</v>
          </cell>
          <cell r="Q9882">
            <v>2018</v>
          </cell>
          <cell r="R9882" t="str">
            <v>201812</v>
          </cell>
          <cell r="S9882">
            <v>43444</v>
          </cell>
          <cell r="T9882">
            <v>3153.29</v>
          </cell>
          <cell r="U9882">
            <v>3218.550967741935</v>
          </cell>
          <cell r="V9882">
            <v>2956.4302739726036</v>
          </cell>
        </row>
        <row r="9883">
          <cell r="B9883">
            <v>37516</v>
          </cell>
          <cell r="C9883">
            <v>1</v>
          </cell>
          <cell r="D9883">
            <v>1</v>
          </cell>
          <cell r="Q9883">
            <v>2018</v>
          </cell>
          <cell r="R9883" t="str">
            <v>201812</v>
          </cell>
          <cell r="S9883">
            <v>43445</v>
          </cell>
          <cell r="T9883">
            <v>3176.12</v>
          </cell>
          <cell r="U9883">
            <v>3218.550967741935</v>
          </cell>
          <cell r="V9883">
            <v>2956.4302739726036</v>
          </cell>
        </row>
        <row r="9884">
          <cell r="B9884">
            <v>37517</v>
          </cell>
          <cell r="C9884">
            <v>1</v>
          </cell>
          <cell r="D9884">
            <v>1</v>
          </cell>
          <cell r="Q9884">
            <v>2018</v>
          </cell>
          <cell r="R9884" t="str">
            <v>201812</v>
          </cell>
          <cell r="S9884">
            <v>43446</v>
          </cell>
          <cell r="T9884">
            <v>3184.7</v>
          </cell>
          <cell r="U9884">
            <v>3218.550967741935</v>
          </cell>
          <cell r="V9884">
            <v>2956.4302739726036</v>
          </cell>
        </row>
        <row r="9885">
          <cell r="B9885">
            <v>37518</v>
          </cell>
          <cell r="C9885">
            <v>1</v>
          </cell>
          <cell r="D9885">
            <v>1</v>
          </cell>
          <cell r="Q9885">
            <v>2018</v>
          </cell>
          <cell r="R9885" t="str">
            <v>201812</v>
          </cell>
          <cell r="S9885">
            <v>43447</v>
          </cell>
          <cell r="T9885">
            <v>3169.36</v>
          </cell>
          <cell r="U9885">
            <v>3218.550967741935</v>
          </cell>
          <cell r="V9885">
            <v>2956.4302739726036</v>
          </cell>
        </row>
        <row r="9886">
          <cell r="B9886">
            <v>37519</v>
          </cell>
          <cell r="C9886">
            <v>1</v>
          </cell>
          <cell r="D9886">
            <v>1</v>
          </cell>
          <cell r="Q9886">
            <v>2018</v>
          </cell>
          <cell r="R9886" t="str">
            <v>201812</v>
          </cell>
          <cell r="S9886">
            <v>43448</v>
          </cell>
          <cell r="T9886">
            <v>3178.4</v>
          </cell>
          <cell r="U9886">
            <v>3218.550967741935</v>
          </cell>
          <cell r="V9886">
            <v>2956.4302739726036</v>
          </cell>
        </row>
        <row r="9887">
          <cell r="B9887">
            <v>37520</v>
          </cell>
          <cell r="C9887">
            <v>1</v>
          </cell>
          <cell r="D9887">
            <v>1</v>
          </cell>
          <cell r="Q9887">
            <v>2018</v>
          </cell>
          <cell r="R9887" t="str">
            <v>201812</v>
          </cell>
          <cell r="S9887">
            <v>43449</v>
          </cell>
          <cell r="T9887">
            <v>3196.3</v>
          </cell>
          <cell r="U9887">
            <v>3218.550967741935</v>
          </cell>
          <cell r="V9887">
            <v>2956.4302739726036</v>
          </cell>
        </row>
        <row r="9888">
          <cell r="B9888">
            <v>37521</v>
          </cell>
          <cell r="C9888">
            <v>1</v>
          </cell>
          <cell r="D9888">
            <v>1</v>
          </cell>
          <cell r="Q9888">
            <v>2018</v>
          </cell>
          <cell r="R9888" t="str">
            <v>201812</v>
          </cell>
          <cell r="S9888">
            <v>43450</v>
          </cell>
          <cell r="T9888">
            <v>3196.3</v>
          </cell>
          <cell r="U9888">
            <v>3218.550967741935</v>
          </cell>
          <cell r="V9888">
            <v>2956.4302739726036</v>
          </cell>
        </row>
        <row r="9889">
          <cell r="B9889">
            <v>37522</v>
          </cell>
          <cell r="C9889">
            <v>1</v>
          </cell>
          <cell r="D9889">
            <v>1</v>
          </cell>
          <cell r="Q9889">
            <v>2018</v>
          </cell>
          <cell r="R9889" t="str">
            <v>201812</v>
          </cell>
          <cell r="S9889">
            <v>43451</v>
          </cell>
          <cell r="T9889">
            <v>3196.3</v>
          </cell>
          <cell r="U9889">
            <v>3218.550967741935</v>
          </cell>
          <cell r="V9889">
            <v>2956.4302739726036</v>
          </cell>
        </row>
        <row r="9890">
          <cell r="B9890">
            <v>37523</v>
          </cell>
          <cell r="C9890">
            <v>1</v>
          </cell>
          <cell r="D9890">
            <v>1</v>
          </cell>
          <cell r="Q9890">
            <v>2018</v>
          </cell>
          <cell r="R9890" t="str">
            <v>201812</v>
          </cell>
          <cell r="S9890">
            <v>43452</v>
          </cell>
          <cell r="T9890">
            <v>3188.66</v>
          </cell>
          <cell r="U9890">
            <v>3218.550967741935</v>
          </cell>
          <cell r="V9890">
            <v>2956.4302739726036</v>
          </cell>
        </row>
        <row r="9891">
          <cell r="B9891">
            <v>37524</v>
          </cell>
          <cell r="C9891">
            <v>1</v>
          </cell>
          <cell r="D9891">
            <v>1</v>
          </cell>
          <cell r="Q9891">
            <v>2018</v>
          </cell>
          <cell r="R9891" t="str">
            <v>201812</v>
          </cell>
          <cell r="S9891">
            <v>43453</v>
          </cell>
          <cell r="T9891">
            <v>3198.45</v>
          </cell>
          <cell r="U9891">
            <v>3218.550967741935</v>
          </cell>
          <cell r="V9891">
            <v>2956.4302739726036</v>
          </cell>
        </row>
        <row r="9892">
          <cell r="B9892">
            <v>37525</v>
          </cell>
          <cell r="C9892">
            <v>1</v>
          </cell>
          <cell r="D9892">
            <v>1</v>
          </cell>
          <cell r="Q9892">
            <v>2018</v>
          </cell>
          <cell r="R9892" t="str">
            <v>201812</v>
          </cell>
          <cell r="S9892">
            <v>43454</v>
          </cell>
          <cell r="T9892">
            <v>3216.55</v>
          </cell>
          <cell r="U9892">
            <v>3218.550967741935</v>
          </cell>
          <cell r="V9892">
            <v>2956.4302739726036</v>
          </cell>
        </row>
        <row r="9893">
          <cell r="B9893">
            <v>37526</v>
          </cell>
          <cell r="C9893">
            <v>1</v>
          </cell>
          <cell r="D9893">
            <v>1</v>
          </cell>
          <cell r="Q9893">
            <v>2018</v>
          </cell>
          <cell r="R9893" t="str">
            <v>201812</v>
          </cell>
          <cell r="S9893">
            <v>43455</v>
          </cell>
          <cell r="T9893">
            <v>3246.86</v>
          </cell>
          <cell r="U9893">
            <v>3218.550967741935</v>
          </cell>
          <cell r="V9893">
            <v>2956.4302739726036</v>
          </cell>
        </row>
        <row r="9894">
          <cell r="B9894">
            <v>37527</v>
          </cell>
          <cell r="C9894">
            <v>1</v>
          </cell>
          <cell r="D9894">
            <v>1</v>
          </cell>
          <cell r="Q9894">
            <v>2018</v>
          </cell>
          <cell r="R9894" t="str">
            <v>201812</v>
          </cell>
          <cell r="S9894">
            <v>43456</v>
          </cell>
          <cell r="T9894">
            <v>3285.34</v>
          </cell>
          <cell r="U9894">
            <v>3218.550967741935</v>
          </cell>
          <cell r="V9894">
            <v>2956.4302739726036</v>
          </cell>
        </row>
        <row r="9895">
          <cell r="B9895">
            <v>37528</v>
          </cell>
          <cell r="C9895">
            <v>1</v>
          </cell>
          <cell r="D9895">
            <v>1</v>
          </cell>
          <cell r="Q9895">
            <v>2018</v>
          </cell>
          <cell r="R9895" t="str">
            <v>201812</v>
          </cell>
          <cell r="S9895">
            <v>43457</v>
          </cell>
          <cell r="T9895">
            <v>3285.34</v>
          </cell>
          <cell r="U9895">
            <v>3218.550967741935</v>
          </cell>
          <cell r="V9895">
            <v>2956.4302739726036</v>
          </cell>
        </row>
        <row r="9896">
          <cell r="B9896">
            <v>37529</v>
          </cell>
          <cell r="C9896">
            <v>1</v>
          </cell>
          <cell r="D9896">
            <v>1</v>
          </cell>
          <cell r="Q9896">
            <v>2018</v>
          </cell>
          <cell r="R9896" t="str">
            <v>201812</v>
          </cell>
          <cell r="S9896">
            <v>43458</v>
          </cell>
          <cell r="T9896">
            <v>3285.34</v>
          </cell>
          <cell r="U9896">
            <v>3218.550967741935</v>
          </cell>
          <cell r="V9896">
            <v>2956.4302739726036</v>
          </cell>
        </row>
        <row r="9897">
          <cell r="B9897">
            <v>37530</v>
          </cell>
          <cell r="C9897">
            <v>1</v>
          </cell>
          <cell r="D9897">
            <v>1</v>
          </cell>
          <cell r="Q9897">
            <v>2018</v>
          </cell>
          <cell r="R9897" t="str">
            <v>201812</v>
          </cell>
          <cell r="S9897">
            <v>43459</v>
          </cell>
          <cell r="T9897">
            <v>3285.51</v>
          </cell>
          <cell r="U9897">
            <v>3218.550967741935</v>
          </cell>
          <cell r="V9897">
            <v>2956.4302739726036</v>
          </cell>
        </row>
        <row r="9898">
          <cell r="B9898">
            <v>37531</v>
          </cell>
          <cell r="C9898">
            <v>1</v>
          </cell>
          <cell r="D9898">
            <v>1</v>
          </cell>
          <cell r="Q9898">
            <v>2018</v>
          </cell>
          <cell r="R9898" t="str">
            <v>201812</v>
          </cell>
          <cell r="S9898">
            <v>43460</v>
          </cell>
          <cell r="T9898">
            <v>3285.51</v>
          </cell>
          <cell r="U9898">
            <v>3218.550967741935</v>
          </cell>
          <cell r="V9898">
            <v>2956.4302739726036</v>
          </cell>
        </row>
        <row r="9899">
          <cell r="B9899">
            <v>37532</v>
          </cell>
          <cell r="C9899">
            <v>1</v>
          </cell>
          <cell r="D9899">
            <v>1</v>
          </cell>
          <cell r="Q9899">
            <v>2018</v>
          </cell>
          <cell r="R9899" t="str">
            <v>201812</v>
          </cell>
          <cell r="S9899">
            <v>43461</v>
          </cell>
          <cell r="T9899">
            <v>3289.69</v>
          </cell>
          <cell r="U9899">
            <v>3218.550967741935</v>
          </cell>
          <cell r="V9899">
            <v>2956.4302739726036</v>
          </cell>
        </row>
        <row r="9900">
          <cell r="B9900">
            <v>37533</v>
          </cell>
          <cell r="C9900">
            <v>1</v>
          </cell>
          <cell r="D9900">
            <v>1</v>
          </cell>
          <cell r="Q9900">
            <v>2018</v>
          </cell>
          <cell r="R9900" t="str">
            <v>201812</v>
          </cell>
          <cell r="S9900">
            <v>43462</v>
          </cell>
          <cell r="T9900">
            <v>3275.01</v>
          </cell>
          <cell r="U9900">
            <v>3218.550967741935</v>
          </cell>
          <cell r="V9900">
            <v>2956.4302739726036</v>
          </cell>
        </row>
        <row r="9901">
          <cell r="B9901">
            <v>37534</v>
          </cell>
          <cell r="C9901">
            <v>1</v>
          </cell>
          <cell r="D9901">
            <v>1</v>
          </cell>
          <cell r="Q9901">
            <v>2018</v>
          </cell>
          <cell r="R9901" t="str">
            <v>201812</v>
          </cell>
          <cell r="S9901">
            <v>43463</v>
          </cell>
          <cell r="T9901">
            <v>3249.75</v>
          </cell>
          <cell r="U9901">
            <v>3218.550967741935</v>
          </cell>
          <cell r="V9901">
            <v>2956.4302739726036</v>
          </cell>
        </row>
        <row r="9902">
          <cell r="B9902">
            <v>37535</v>
          </cell>
          <cell r="C9902">
            <v>1</v>
          </cell>
          <cell r="D9902">
            <v>1</v>
          </cell>
          <cell r="Q9902">
            <v>2018</v>
          </cell>
          <cell r="R9902" t="str">
            <v>201812</v>
          </cell>
          <cell r="S9902">
            <v>43464</v>
          </cell>
          <cell r="T9902">
            <v>3249.75</v>
          </cell>
          <cell r="U9902">
            <v>3218.550967741935</v>
          </cell>
          <cell r="V9902">
            <v>2956.4302739726036</v>
          </cell>
        </row>
        <row r="9903">
          <cell r="B9903">
            <v>37536</v>
          </cell>
          <cell r="C9903">
            <v>1</v>
          </cell>
          <cell r="D9903">
            <v>1</v>
          </cell>
          <cell r="Q9903">
            <v>2018</v>
          </cell>
          <cell r="R9903" t="str">
            <v>201812</v>
          </cell>
          <cell r="S9903">
            <v>43465</v>
          </cell>
          <cell r="T9903">
            <v>3249.75</v>
          </cell>
          <cell r="U9903">
            <v>3218.550967741935</v>
          </cell>
          <cell r="V9903">
            <v>2956.4302739726036</v>
          </cell>
        </row>
        <row r="9904">
          <cell r="B9904">
            <v>37537</v>
          </cell>
          <cell r="C9904">
            <v>1</v>
          </cell>
          <cell r="D9904">
            <v>1</v>
          </cell>
          <cell r="Q9904">
            <v>2019</v>
          </cell>
          <cell r="R9904" t="str">
            <v>20191</v>
          </cell>
          <cell r="S9904">
            <v>43466</v>
          </cell>
          <cell r="T9904">
            <v>3249.75</v>
          </cell>
          <cell r="U9904">
            <v>3165.1880645161295</v>
          </cell>
          <cell r="V9904">
            <v>3281.0921917808209</v>
          </cell>
        </row>
        <row r="9905">
          <cell r="B9905">
            <v>37538</v>
          </cell>
          <cell r="C9905">
            <v>1</v>
          </cell>
          <cell r="D9905">
            <v>1</v>
          </cell>
          <cell r="Q9905">
            <v>2019</v>
          </cell>
          <cell r="R9905" t="str">
            <v>20191</v>
          </cell>
          <cell r="S9905">
            <v>43467</v>
          </cell>
          <cell r="T9905">
            <v>3249.75</v>
          </cell>
          <cell r="U9905">
            <v>3165.1880645161295</v>
          </cell>
          <cell r="V9905">
            <v>3281.0921917808209</v>
          </cell>
        </row>
        <row r="9906">
          <cell r="B9906">
            <v>37539</v>
          </cell>
          <cell r="C9906">
            <v>1</v>
          </cell>
          <cell r="D9906">
            <v>1</v>
          </cell>
          <cell r="Q9906">
            <v>2019</v>
          </cell>
          <cell r="R9906" t="str">
            <v>20191</v>
          </cell>
          <cell r="S9906">
            <v>43468</v>
          </cell>
          <cell r="T9906">
            <v>3250.01</v>
          </cell>
          <cell r="U9906">
            <v>3165.1880645161295</v>
          </cell>
          <cell r="V9906">
            <v>3281.0921917808209</v>
          </cell>
        </row>
        <row r="9907">
          <cell r="B9907">
            <v>37540</v>
          </cell>
          <cell r="C9907">
            <v>1</v>
          </cell>
          <cell r="D9907">
            <v>1</v>
          </cell>
          <cell r="Q9907">
            <v>2019</v>
          </cell>
          <cell r="R9907" t="str">
            <v>20191</v>
          </cell>
          <cell r="S9907">
            <v>43469</v>
          </cell>
          <cell r="T9907">
            <v>3241.2</v>
          </cell>
          <cell r="U9907">
            <v>3165.1880645161295</v>
          </cell>
          <cell r="V9907">
            <v>3281.0921917808209</v>
          </cell>
        </row>
        <row r="9908">
          <cell r="B9908">
            <v>37541</v>
          </cell>
          <cell r="C9908">
            <v>1</v>
          </cell>
          <cell r="D9908">
            <v>1</v>
          </cell>
          <cell r="Q9908">
            <v>2019</v>
          </cell>
          <cell r="R9908" t="str">
            <v>20191</v>
          </cell>
          <cell r="S9908">
            <v>43470</v>
          </cell>
          <cell r="T9908">
            <v>3208.56</v>
          </cell>
          <cell r="U9908">
            <v>3165.1880645161295</v>
          </cell>
          <cell r="V9908">
            <v>3281.0921917808209</v>
          </cell>
        </row>
        <row r="9909">
          <cell r="B9909">
            <v>37542</v>
          </cell>
          <cell r="C9909">
            <v>1</v>
          </cell>
          <cell r="D9909">
            <v>1</v>
          </cell>
          <cell r="Q9909">
            <v>2019</v>
          </cell>
          <cell r="R9909" t="str">
            <v>20191</v>
          </cell>
          <cell r="S9909">
            <v>43471</v>
          </cell>
          <cell r="T9909">
            <v>3208.56</v>
          </cell>
          <cell r="U9909">
            <v>3165.1880645161295</v>
          </cell>
          <cell r="V9909">
            <v>3281.0921917808209</v>
          </cell>
        </row>
        <row r="9910">
          <cell r="B9910">
            <v>37543</v>
          </cell>
          <cell r="C9910">
            <v>1</v>
          </cell>
          <cell r="D9910">
            <v>1</v>
          </cell>
          <cell r="Q9910">
            <v>2019</v>
          </cell>
          <cell r="R9910" t="str">
            <v>20191</v>
          </cell>
          <cell r="S9910">
            <v>43472</v>
          </cell>
          <cell r="T9910">
            <v>3208.56</v>
          </cell>
          <cell r="U9910">
            <v>3165.1880645161295</v>
          </cell>
          <cell r="V9910">
            <v>3281.0921917808209</v>
          </cell>
        </row>
        <row r="9911">
          <cell r="B9911">
            <v>37544</v>
          </cell>
          <cell r="C9911">
            <v>1</v>
          </cell>
          <cell r="D9911">
            <v>1</v>
          </cell>
          <cell r="Q9911">
            <v>2019</v>
          </cell>
          <cell r="R9911" t="str">
            <v>20191</v>
          </cell>
          <cell r="S9911">
            <v>43473</v>
          </cell>
          <cell r="T9911">
            <v>3208.56</v>
          </cell>
          <cell r="U9911">
            <v>3165.1880645161295</v>
          </cell>
          <cell r="V9911">
            <v>3281.0921917808209</v>
          </cell>
        </row>
        <row r="9912">
          <cell r="B9912">
            <v>37545</v>
          </cell>
          <cell r="C9912">
            <v>1</v>
          </cell>
          <cell r="D9912">
            <v>1</v>
          </cell>
          <cell r="Q9912">
            <v>2019</v>
          </cell>
          <cell r="R9912" t="str">
            <v>20191</v>
          </cell>
          <cell r="S9912">
            <v>43474</v>
          </cell>
          <cell r="T9912">
            <v>3164.75</v>
          </cell>
          <cell r="U9912">
            <v>3165.1880645161295</v>
          </cell>
          <cell r="V9912">
            <v>3281.0921917808209</v>
          </cell>
        </row>
        <row r="9913">
          <cell r="B9913">
            <v>37546</v>
          </cell>
          <cell r="C9913">
            <v>1</v>
          </cell>
          <cell r="D9913">
            <v>1</v>
          </cell>
          <cell r="Q9913">
            <v>2019</v>
          </cell>
          <cell r="R9913" t="str">
            <v>20191</v>
          </cell>
          <cell r="S9913">
            <v>43475</v>
          </cell>
          <cell r="T9913">
            <v>3128.07</v>
          </cell>
          <cell r="U9913">
            <v>3165.1880645161295</v>
          </cell>
          <cell r="V9913">
            <v>3281.0921917808209</v>
          </cell>
        </row>
        <row r="9914">
          <cell r="B9914">
            <v>37547</v>
          </cell>
          <cell r="C9914">
            <v>1</v>
          </cell>
          <cell r="D9914">
            <v>1</v>
          </cell>
          <cell r="Q9914">
            <v>2019</v>
          </cell>
          <cell r="R9914" t="str">
            <v>20191</v>
          </cell>
          <cell r="S9914">
            <v>43476</v>
          </cell>
          <cell r="T9914">
            <v>3136.49</v>
          </cell>
          <cell r="U9914">
            <v>3165.1880645161295</v>
          </cell>
          <cell r="V9914">
            <v>3281.0921917808209</v>
          </cell>
        </row>
        <row r="9915">
          <cell r="B9915">
            <v>37548</v>
          </cell>
          <cell r="C9915">
            <v>1</v>
          </cell>
          <cell r="D9915">
            <v>1</v>
          </cell>
          <cell r="Q9915">
            <v>2019</v>
          </cell>
          <cell r="R9915" t="str">
            <v>20191</v>
          </cell>
          <cell r="S9915">
            <v>43477</v>
          </cell>
          <cell r="T9915">
            <v>3151.49</v>
          </cell>
          <cell r="U9915">
            <v>3165.1880645161295</v>
          </cell>
          <cell r="V9915">
            <v>3281.0921917808209</v>
          </cell>
        </row>
        <row r="9916">
          <cell r="B9916">
            <v>37549</v>
          </cell>
          <cell r="C9916">
            <v>1</v>
          </cell>
          <cell r="D9916">
            <v>1</v>
          </cell>
          <cell r="Q9916">
            <v>2019</v>
          </cell>
          <cell r="R9916" t="str">
            <v>20191</v>
          </cell>
          <cell r="S9916">
            <v>43478</v>
          </cell>
          <cell r="T9916">
            <v>3151.49</v>
          </cell>
          <cell r="U9916">
            <v>3165.1880645161295</v>
          </cell>
          <cell r="V9916">
            <v>3281.0921917808209</v>
          </cell>
        </row>
        <row r="9917">
          <cell r="B9917">
            <v>37550</v>
          </cell>
          <cell r="C9917">
            <v>1</v>
          </cell>
          <cell r="D9917">
            <v>1</v>
          </cell>
          <cell r="Q9917">
            <v>2019</v>
          </cell>
          <cell r="R9917" t="str">
            <v>20191</v>
          </cell>
          <cell r="S9917">
            <v>43479</v>
          </cell>
          <cell r="T9917">
            <v>3151.49</v>
          </cell>
          <cell r="U9917">
            <v>3165.1880645161295</v>
          </cell>
          <cell r="V9917">
            <v>3281.0921917808209</v>
          </cell>
        </row>
        <row r="9918">
          <cell r="B9918">
            <v>37551</v>
          </cell>
          <cell r="C9918">
            <v>1</v>
          </cell>
          <cell r="D9918">
            <v>1</v>
          </cell>
          <cell r="Q9918">
            <v>2019</v>
          </cell>
          <cell r="R9918" t="str">
            <v>20191</v>
          </cell>
          <cell r="S9918">
            <v>43480</v>
          </cell>
          <cell r="T9918">
            <v>3143.22</v>
          </cell>
          <cell r="U9918">
            <v>3165.1880645161295</v>
          </cell>
          <cell r="V9918">
            <v>3281.0921917808209</v>
          </cell>
        </row>
        <row r="9919">
          <cell r="B9919">
            <v>37552</v>
          </cell>
          <cell r="C9919">
            <v>1</v>
          </cell>
          <cell r="D9919">
            <v>1</v>
          </cell>
          <cell r="Q9919">
            <v>2019</v>
          </cell>
          <cell r="R9919" t="str">
            <v>20191</v>
          </cell>
          <cell r="S9919">
            <v>43481</v>
          </cell>
          <cell r="T9919">
            <v>3137.66</v>
          </cell>
          <cell r="U9919">
            <v>3165.1880645161295</v>
          </cell>
          <cell r="V9919">
            <v>3281.0921917808209</v>
          </cell>
        </row>
        <row r="9920">
          <cell r="B9920">
            <v>37553</v>
          </cell>
          <cell r="C9920">
            <v>1</v>
          </cell>
          <cell r="D9920">
            <v>1</v>
          </cell>
          <cell r="Q9920">
            <v>2019</v>
          </cell>
          <cell r="R9920" t="str">
            <v>20191</v>
          </cell>
          <cell r="S9920">
            <v>43482</v>
          </cell>
          <cell r="T9920">
            <v>3124.96</v>
          </cell>
          <cell r="U9920">
            <v>3165.1880645161295</v>
          </cell>
          <cell r="V9920">
            <v>3281.0921917808209</v>
          </cell>
        </row>
        <row r="9921">
          <cell r="B9921">
            <v>37554</v>
          </cell>
          <cell r="C9921">
            <v>1</v>
          </cell>
          <cell r="D9921">
            <v>1</v>
          </cell>
          <cell r="Q9921">
            <v>2019</v>
          </cell>
          <cell r="R9921" t="str">
            <v>20191</v>
          </cell>
          <cell r="S9921">
            <v>43483</v>
          </cell>
          <cell r="T9921">
            <v>3140.19</v>
          </cell>
          <cell r="U9921">
            <v>3165.1880645161295</v>
          </cell>
          <cell r="V9921">
            <v>3281.0921917808209</v>
          </cell>
        </row>
        <row r="9922">
          <cell r="B9922">
            <v>37555</v>
          </cell>
          <cell r="C9922">
            <v>1</v>
          </cell>
          <cell r="D9922">
            <v>1</v>
          </cell>
          <cell r="Q9922">
            <v>2019</v>
          </cell>
          <cell r="R9922" t="str">
            <v>20191</v>
          </cell>
          <cell r="S9922">
            <v>43484</v>
          </cell>
          <cell r="T9922">
            <v>3120.56</v>
          </cell>
          <cell r="U9922">
            <v>3165.1880645161295</v>
          </cell>
          <cell r="V9922">
            <v>3281.0921917808209</v>
          </cell>
        </row>
        <row r="9923">
          <cell r="B9923">
            <v>37556</v>
          </cell>
          <cell r="C9923">
            <v>1</v>
          </cell>
          <cell r="D9923">
            <v>1</v>
          </cell>
          <cell r="Q9923">
            <v>2019</v>
          </cell>
          <cell r="R9923" t="str">
            <v>20191</v>
          </cell>
          <cell r="S9923">
            <v>43485</v>
          </cell>
          <cell r="T9923">
            <v>3120.56</v>
          </cell>
          <cell r="U9923">
            <v>3165.1880645161295</v>
          </cell>
          <cell r="V9923">
            <v>3281.0921917808209</v>
          </cell>
        </row>
        <row r="9924">
          <cell r="B9924">
            <v>37557</v>
          </cell>
          <cell r="C9924">
            <v>1</v>
          </cell>
          <cell r="D9924">
            <v>1</v>
          </cell>
          <cell r="Q9924">
            <v>2019</v>
          </cell>
          <cell r="R9924" t="str">
            <v>20191</v>
          </cell>
          <cell r="S9924">
            <v>43486</v>
          </cell>
          <cell r="T9924">
            <v>3120.56</v>
          </cell>
          <cell r="U9924">
            <v>3165.1880645161295</v>
          </cell>
          <cell r="V9924">
            <v>3281.0921917808209</v>
          </cell>
        </row>
        <row r="9925">
          <cell r="B9925">
            <v>37558</v>
          </cell>
          <cell r="C9925">
            <v>1</v>
          </cell>
          <cell r="D9925">
            <v>1</v>
          </cell>
          <cell r="Q9925">
            <v>2019</v>
          </cell>
          <cell r="R9925" t="str">
            <v>20191</v>
          </cell>
          <cell r="S9925">
            <v>43487</v>
          </cell>
          <cell r="T9925">
            <v>3120.56</v>
          </cell>
          <cell r="U9925">
            <v>3165.1880645161295</v>
          </cell>
          <cell r="V9925">
            <v>3281.0921917808209</v>
          </cell>
        </row>
        <row r="9926">
          <cell r="B9926">
            <v>37559</v>
          </cell>
          <cell r="C9926">
            <v>1</v>
          </cell>
          <cell r="D9926">
            <v>1</v>
          </cell>
          <cell r="Q9926">
            <v>2019</v>
          </cell>
          <cell r="R9926" t="str">
            <v>20191</v>
          </cell>
          <cell r="S9926">
            <v>43488</v>
          </cell>
          <cell r="T9926">
            <v>3136.59</v>
          </cell>
          <cell r="U9926">
            <v>3165.1880645161295</v>
          </cell>
          <cell r="V9926">
            <v>3281.0921917808209</v>
          </cell>
        </row>
        <row r="9927">
          <cell r="B9927">
            <v>37560</v>
          </cell>
          <cell r="C9927">
            <v>1</v>
          </cell>
          <cell r="D9927">
            <v>1</v>
          </cell>
          <cell r="Q9927">
            <v>2019</v>
          </cell>
          <cell r="R9927" t="str">
            <v>20191</v>
          </cell>
          <cell r="S9927">
            <v>43489</v>
          </cell>
          <cell r="T9927">
            <v>3146.14</v>
          </cell>
          <cell r="U9927">
            <v>3165.1880645161295</v>
          </cell>
          <cell r="V9927">
            <v>3281.0921917808209</v>
          </cell>
        </row>
        <row r="9928">
          <cell r="B9928">
            <v>37561</v>
          </cell>
          <cell r="C9928">
            <v>1</v>
          </cell>
          <cell r="D9928">
            <v>1</v>
          </cell>
          <cell r="Q9928">
            <v>2019</v>
          </cell>
          <cell r="R9928" t="str">
            <v>20191</v>
          </cell>
          <cell r="S9928">
            <v>43490</v>
          </cell>
          <cell r="T9928">
            <v>3160.52</v>
          </cell>
          <cell r="U9928">
            <v>3165.1880645161295</v>
          </cell>
          <cell r="V9928">
            <v>3281.0921917808209</v>
          </cell>
        </row>
        <row r="9929">
          <cell r="B9929">
            <v>37562</v>
          </cell>
          <cell r="C9929">
            <v>1</v>
          </cell>
          <cell r="D9929">
            <v>1</v>
          </cell>
          <cell r="Q9929">
            <v>2019</v>
          </cell>
          <cell r="R9929" t="str">
            <v>20191</v>
          </cell>
          <cell r="S9929">
            <v>43491</v>
          </cell>
          <cell r="T9929">
            <v>3150.58</v>
          </cell>
          <cell r="U9929">
            <v>3165.1880645161295</v>
          </cell>
          <cell r="V9929">
            <v>3281.0921917808209</v>
          </cell>
        </row>
        <row r="9930">
          <cell r="B9930">
            <v>37563</v>
          </cell>
          <cell r="C9930">
            <v>1</v>
          </cell>
          <cell r="D9930">
            <v>1</v>
          </cell>
          <cell r="Q9930">
            <v>2019</v>
          </cell>
          <cell r="R9930" t="str">
            <v>20191</v>
          </cell>
          <cell r="S9930">
            <v>43492</v>
          </cell>
          <cell r="T9930">
            <v>3150.58</v>
          </cell>
          <cell r="U9930">
            <v>3165.1880645161295</v>
          </cell>
          <cell r="V9930">
            <v>3281.0921917808209</v>
          </cell>
        </row>
        <row r="9931">
          <cell r="B9931">
            <v>37564</v>
          </cell>
          <cell r="C9931">
            <v>1</v>
          </cell>
          <cell r="D9931">
            <v>1</v>
          </cell>
          <cell r="Q9931">
            <v>2019</v>
          </cell>
          <cell r="R9931" t="str">
            <v>20191</v>
          </cell>
          <cell r="S9931">
            <v>43493</v>
          </cell>
          <cell r="T9931">
            <v>3150.58</v>
          </cell>
          <cell r="U9931">
            <v>3165.1880645161295</v>
          </cell>
          <cell r="V9931">
            <v>3281.0921917808209</v>
          </cell>
        </row>
        <row r="9932">
          <cell r="B9932">
            <v>37565</v>
          </cell>
          <cell r="C9932">
            <v>1</v>
          </cell>
          <cell r="D9932">
            <v>1</v>
          </cell>
          <cell r="Q9932">
            <v>2019</v>
          </cell>
          <cell r="R9932" t="str">
            <v>20191</v>
          </cell>
          <cell r="S9932">
            <v>43494</v>
          </cell>
          <cell r="T9932">
            <v>3167.86</v>
          </cell>
          <cell r="U9932">
            <v>3165.1880645161295</v>
          </cell>
          <cell r="V9932">
            <v>3281.0921917808209</v>
          </cell>
        </row>
        <row r="9933">
          <cell r="B9933">
            <v>37566</v>
          </cell>
          <cell r="C9933">
            <v>1</v>
          </cell>
          <cell r="D9933">
            <v>1</v>
          </cell>
          <cell r="Q9933">
            <v>2019</v>
          </cell>
          <cell r="R9933" t="str">
            <v>20191</v>
          </cell>
          <cell r="S9933">
            <v>43495</v>
          </cell>
          <cell r="T9933">
            <v>3157.52</v>
          </cell>
          <cell r="U9933">
            <v>3165.1880645161295</v>
          </cell>
          <cell r="V9933">
            <v>3281.0921917808209</v>
          </cell>
        </row>
        <row r="9934">
          <cell r="B9934">
            <v>37567</v>
          </cell>
          <cell r="C9934">
            <v>1</v>
          </cell>
          <cell r="D9934">
            <v>1</v>
          </cell>
          <cell r="Q9934">
            <v>2019</v>
          </cell>
          <cell r="R9934" t="str">
            <v>20191</v>
          </cell>
          <cell r="S9934">
            <v>43496</v>
          </cell>
          <cell r="T9934">
            <v>3163.46</v>
          </cell>
          <cell r="U9934">
            <v>3165.1880645161295</v>
          </cell>
          <cell r="V9934">
            <v>3281.0921917808209</v>
          </cell>
        </row>
        <row r="9935">
          <cell r="B9935">
            <v>37568</v>
          </cell>
          <cell r="C9935">
            <v>1</v>
          </cell>
          <cell r="D9935">
            <v>1</v>
          </cell>
          <cell r="Q9935">
            <v>2019</v>
          </cell>
          <cell r="R9935" t="str">
            <v>20192</v>
          </cell>
          <cell r="S9935">
            <v>43497</v>
          </cell>
          <cell r="T9935">
            <v>3115.7</v>
          </cell>
          <cell r="U9935">
            <v>3115.83857142857</v>
          </cell>
          <cell r="V9935">
            <v>3281.0921917808209</v>
          </cell>
        </row>
        <row r="9936">
          <cell r="B9936">
            <v>37569</v>
          </cell>
          <cell r="C9936">
            <v>1</v>
          </cell>
          <cell r="D9936">
            <v>1</v>
          </cell>
          <cell r="Q9936">
            <v>2019</v>
          </cell>
          <cell r="R9936" t="str">
            <v>20192</v>
          </cell>
          <cell r="S9936">
            <v>43498</v>
          </cell>
          <cell r="T9936">
            <v>3102.61</v>
          </cell>
          <cell r="U9936">
            <v>3115.83857142857</v>
          </cell>
          <cell r="V9936">
            <v>3281.0921917808209</v>
          </cell>
        </row>
        <row r="9937">
          <cell r="B9937">
            <v>37570</v>
          </cell>
          <cell r="C9937">
            <v>1</v>
          </cell>
          <cell r="D9937">
            <v>1</v>
          </cell>
          <cell r="Q9937">
            <v>2019</v>
          </cell>
          <cell r="R9937" t="str">
            <v>20192</v>
          </cell>
          <cell r="S9937">
            <v>43499</v>
          </cell>
          <cell r="T9937">
            <v>3102.61</v>
          </cell>
          <cell r="U9937">
            <v>3115.83857142857</v>
          </cell>
          <cell r="V9937">
            <v>3281.0921917808209</v>
          </cell>
        </row>
        <row r="9938">
          <cell r="B9938">
            <v>37571</v>
          </cell>
          <cell r="C9938">
            <v>1</v>
          </cell>
          <cell r="D9938">
            <v>1</v>
          </cell>
          <cell r="Q9938">
            <v>2019</v>
          </cell>
          <cell r="R9938" t="str">
            <v>20192</v>
          </cell>
          <cell r="S9938">
            <v>43500</v>
          </cell>
          <cell r="T9938">
            <v>3102.61</v>
          </cell>
          <cell r="U9938">
            <v>3115.83857142857</v>
          </cell>
          <cell r="V9938">
            <v>3281.0921917808209</v>
          </cell>
        </row>
        <row r="9939">
          <cell r="B9939">
            <v>37572</v>
          </cell>
          <cell r="C9939">
            <v>1</v>
          </cell>
          <cell r="D9939">
            <v>1</v>
          </cell>
          <cell r="Q9939">
            <v>2019</v>
          </cell>
          <cell r="R9939" t="str">
            <v>20192</v>
          </cell>
          <cell r="S9939">
            <v>43501</v>
          </cell>
          <cell r="T9939">
            <v>3089.4</v>
          </cell>
          <cell r="U9939">
            <v>3115.83857142857</v>
          </cell>
          <cell r="V9939">
            <v>3281.0921917808209</v>
          </cell>
        </row>
        <row r="9940">
          <cell r="B9940">
            <v>37573</v>
          </cell>
          <cell r="C9940">
            <v>1</v>
          </cell>
          <cell r="D9940">
            <v>1</v>
          </cell>
          <cell r="Q9940">
            <v>2019</v>
          </cell>
          <cell r="R9940" t="str">
            <v>20192</v>
          </cell>
          <cell r="S9940">
            <v>43502</v>
          </cell>
          <cell r="T9940">
            <v>3094.05</v>
          </cell>
          <cell r="U9940">
            <v>3115.83857142857</v>
          </cell>
          <cell r="V9940">
            <v>3281.0921917808209</v>
          </cell>
        </row>
        <row r="9941">
          <cell r="B9941">
            <v>37574</v>
          </cell>
          <cell r="C9941">
            <v>1</v>
          </cell>
          <cell r="D9941">
            <v>1</v>
          </cell>
          <cell r="Q9941">
            <v>2019</v>
          </cell>
          <cell r="R9941" t="str">
            <v>20192</v>
          </cell>
          <cell r="S9941">
            <v>43503</v>
          </cell>
          <cell r="T9941">
            <v>3108.54</v>
          </cell>
          <cell r="U9941">
            <v>3115.83857142857</v>
          </cell>
          <cell r="V9941">
            <v>3281.0921917808209</v>
          </cell>
        </row>
        <row r="9942">
          <cell r="B9942">
            <v>37575</v>
          </cell>
          <cell r="C9942">
            <v>1</v>
          </cell>
          <cell r="D9942">
            <v>1</v>
          </cell>
          <cell r="Q9942">
            <v>2019</v>
          </cell>
          <cell r="R9942" t="str">
            <v>20192</v>
          </cell>
          <cell r="S9942">
            <v>43504</v>
          </cell>
          <cell r="T9942">
            <v>3110.46</v>
          </cell>
          <cell r="U9942">
            <v>3115.83857142857</v>
          </cell>
          <cell r="V9942">
            <v>3281.0921917808209</v>
          </cell>
        </row>
        <row r="9943">
          <cell r="B9943">
            <v>37576</v>
          </cell>
          <cell r="C9943">
            <v>1</v>
          </cell>
          <cell r="D9943">
            <v>1</v>
          </cell>
          <cell r="Q9943">
            <v>2019</v>
          </cell>
          <cell r="R9943" t="str">
            <v>20192</v>
          </cell>
          <cell r="S9943">
            <v>43505</v>
          </cell>
          <cell r="T9943">
            <v>3115.94</v>
          </cell>
          <cell r="U9943">
            <v>3115.83857142857</v>
          </cell>
          <cell r="V9943">
            <v>3281.0921917808209</v>
          </cell>
        </row>
        <row r="9944">
          <cell r="B9944">
            <v>37577</v>
          </cell>
          <cell r="C9944">
            <v>1</v>
          </cell>
          <cell r="D9944">
            <v>1</v>
          </cell>
          <cell r="Q9944">
            <v>2019</v>
          </cell>
          <cell r="R9944" t="str">
            <v>20192</v>
          </cell>
          <cell r="S9944">
            <v>43506</v>
          </cell>
          <cell r="T9944">
            <v>3115.94</v>
          </cell>
          <cell r="U9944">
            <v>3115.83857142857</v>
          </cell>
          <cell r="V9944">
            <v>3281.0921917808209</v>
          </cell>
        </row>
        <row r="9945">
          <cell r="B9945">
            <v>37578</v>
          </cell>
          <cell r="C9945">
            <v>1</v>
          </cell>
          <cell r="D9945">
            <v>1</v>
          </cell>
          <cell r="Q9945">
            <v>2019</v>
          </cell>
          <cell r="R9945" t="str">
            <v>20192</v>
          </cell>
          <cell r="S9945">
            <v>43507</v>
          </cell>
          <cell r="T9945">
            <v>3115.94</v>
          </cell>
          <cell r="U9945">
            <v>3115.83857142857</v>
          </cell>
          <cell r="V9945">
            <v>3281.0921917808209</v>
          </cell>
        </row>
        <row r="9946">
          <cell r="B9946">
            <v>37579</v>
          </cell>
          <cell r="C9946">
            <v>1</v>
          </cell>
          <cell r="D9946">
            <v>1</v>
          </cell>
          <cell r="Q9946">
            <v>2019</v>
          </cell>
          <cell r="R9946" t="str">
            <v>20192</v>
          </cell>
          <cell r="S9946">
            <v>43508</v>
          </cell>
          <cell r="T9946">
            <v>3132.61</v>
          </cell>
          <cell r="U9946">
            <v>3115.83857142857</v>
          </cell>
          <cell r="V9946">
            <v>3281.0921917808209</v>
          </cell>
        </row>
        <row r="9947">
          <cell r="B9947">
            <v>37580</v>
          </cell>
          <cell r="C9947">
            <v>1</v>
          </cell>
          <cell r="D9947">
            <v>1</v>
          </cell>
          <cell r="Q9947">
            <v>2019</v>
          </cell>
          <cell r="R9947" t="str">
            <v>20192</v>
          </cell>
          <cell r="S9947">
            <v>43509</v>
          </cell>
          <cell r="T9947">
            <v>3131.1</v>
          </cell>
          <cell r="U9947">
            <v>3115.83857142857</v>
          </cell>
          <cell r="V9947">
            <v>3281.0921917808209</v>
          </cell>
        </row>
        <row r="9948">
          <cell r="B9948">
            <v>37581</v>
          </cell>
          <cell r="C9948">
            <v>1</v>
          </cell>
          <cell r="D9948">
            <v>1</v>
          </cell>
          <cell r="Q9948">
            <v>2019</v>
          </cell>
          <cell r="R9948" t="str">
            <v>20192</v>
          </cell>
          <cell r="S9948">
            <v>43510</v>
          </cell>
          <cell r="T9948">
            <v>3135.56</v>
          </cell>
          <cell r="U9948">
            <v>3115.83857142857</v>
          </cell>
          <cell r="V9948">
            <v>3281.0921917808209</v>
          </cell>
        </row>
        <row r="9949">
          <cell r="B9949">
            <v>37582</v>
          </cell>
          <cell r="C9949">
            <v>1</v>
          </cell>
          <cell r="D9949">
            <v>1</v>
          </cell>
          <cell r="Q9949">
            <v>2019</v>
          </cell>
          <cell r="R9949" t="str">
            <v>20192</v>
          </cell>
          <cell r="S9949">
            <v>43511</v>
          </cell>
          <cell r="T9949">
            <v>3155.27</v>
          </cell>
          <cell r="U9949">
            <v>3115.83857142857</v>
          </cell>
          <cell r="V9949">
            <v>3281.0921917808209</v>
          </cell>
        </row>
        <row r="9950">
          <cell r="B9950">
            <v>37583</v>
          </cell>
          <cell r="C9950">
            <v>1</v>
          </cell>
          <cell r="D9950">
            <v>1</v>
          </cell>
          <cell r="Q9950">
            <v>2019</v>
          </cell>
          <cell r="R9950" t="str">
            <v>20192</v>
          </cell>
          <cell r="S9950">
            <v>43512</v>
          </cell>
          <cell r="T9950">
            <v>3141.4</v>
          </cell>
          <cell r="U9950">
            <v>3115.83857142857</v>
          </cell>
          <cell r="V9950">
            <v>3281.0921917808209</v>
          </cell>
        </row>
        <row r="9951">
          <cell r="B9951">
            <v>37584</v>
          </cell>
          <cell r="C9951">
            <v>1</v>
          </cell>
          <cell r="D9951">
            <v>1</v>
          </cell>
          <cell r="Q9951">
            <v>2019</v>
          </cell>
          <cell r="R9951" t="str">
            <v>20192</v>
          </cell>
          <cell r="S9951">
            <v>43513</v>
          </cell>
          <cell r="T9951">
            <v>3141.4</v>
          </cell>
          <cell r="U9951">
            <v>3115.83857142857</v>
          </cell>
          <cell r="V9951">
            <v>3281.0921917808209</v>
          </cell>
        </row>
        <row r="9952">
          <cell r="B9952">
            <v>37585</v>
          </cell>
          <cell r="C9952">
            <v>1</v>
          </cell>
          <cell r="D9952">
            <v>1</v>
          </cell>
          <cell r="Q9952">
            <v>2019</v>
          </cell>
          <cell r="R9952" t="str">
            <v>20192</v>
          </cell>
          <cell r="S9952">
            <v>43514</v>
          </cell>
          <cell r="T9952">
            <v>3141.4</v>
          </cell>
          <cell r="U9952">
            <v>3115.83857142857</v>
          </cell>
          <cell r="V9952">
            <v>3281.0921917808209</v>
          </cell>
        </row>
        <row r="9953">
          <cell r="B9953">
            <v>37586</v>
          </cell>
          <cell r="C9953">
            <v>1</v>
          </cell>
          <cell r="D9953">
            <v>1</v>
          </cell>
          <cell r="Q9953">
            <v>2019</v>
          </cell>
          <cell r="R9953" t="str">
            <v>20192</v>
          </cell>
          <cell r="S9953">
            <v>43515</v>
          </cell>
          <cell r="T9953">
            <v>3141.4</v>
          </cell>
          <cell r="U9953">
            <v>3115.83857142857</v>
          </cell>
          <cell r="V9953">
            <v>3281.0921917808209</v>
          </cell>
        </row>
        <row r="9954">
          <cell r="B9954">
            <v>37587</v>
          </cell>
          <cell r="C9954">
            <v>1</v>
          </cell>
          <cell r="D9954">
            <v>1</v>
          </cell>
          <cell r="Q9954">
            <v>2019</v>
          </cell>
          <cell r="R9954" t="str">
            <v>20192</v>
          </cell>
          <cell r="S9954">
            <v>43516</v>
          </cell>
          <cell r="T9954">
            <v>3118.36</v>
          </cell>
          <cell r="U9954">
            <v>3115.83857142857</v>
          </cell>
          <cell r="V9954">
            <v>3281.0921917808209</v>
          </cell>
        </row>
        <row r="9955">
          <cell r="B9955">
            <v>37588</v>
          </cell>
          <cell r="C9955">
            <v>1</v>
          </cell>
          <cell r="D9955">
            <v>1</v>
          </cell>
          <cell r="Q9955">
            <v>2019</v>
          </cell>
          <cell r="R9955" t="str">
            <v>20192</v>
          </cell>
          <cell r="S9955">
            <v>43517</v>
          </cell>
          <cell r="T9955">
            <v>3112.18</v>
          </cell>
          <cell r="U9955">
            <v>3115.83857142857</v>
          </cell>
          <cell r="V9955">
            <v>3281.0921917808209</v>
          </cell>
        </row>
        <row r="9956">
          <cell r="B9956">
            <v>37589</v>
          </cell>
          <cell r="C9956">
            <v>1</v>
          </cell>
          <cell r="D9956">
            <v>1</v>
          </cell>
          <cell r="Q9956">
            <v>2019</v>
          </cell>
          <cell r="R9956" t="str">
            <v>20192</v>
          </cell>
          <cell r="S9956">
            <v>43518</v>
          </cell>
          <cell r="T9956">
            <v>3119.42</v>
          </cell>
          <cell r="U9956">
            <v>3115.83857142857</v>
          </cell>
          <cell r="V9956">
            <v>3281.0921917808209</v>
          </cell>
        </row>
        <row r="9957">
          <cell r="B9957">
            <v>37590</v>
          </cell>
          <cell r="C9957">
            <v>1</v>
          </cell>
          <cell r="D9957">
            <v>1</v>
          </cell>
          <cell r="Q9957">
            <v>2019</v>
          </cell>
          <cell r="R9957" t="str">
            <v>20192</v>
          </cell>
          <cell r="S9957">
            <v>43519</v>
          </cell>
          <cell r="T9957">
            <v>3110.29</v>
          </cell>
          <cell r="U9957">
            <v>3115.83857142857</v>
          </cell>
          <cell r="V9957">
            <v>3281.0921917808209</v>
          </cell>
        </row>
        <row r="9958">
          <cell r="B9958">
            <v>37591</v>
          </cell>
          <cell r="C9958">
            <v>1</v>
          </cell>
          <cell r="D9958">
            <v>1</v>
          </cell>
          <cell r="Q9958">
            <v>2019</v>
          </cell>
          <cell r="R9958" t="str">
            <v>20192</v>
          </cell>
          <cell r="S9958">
            <v>43520</v>
          </cell>
          <cell r="T9958">
            <v>3110.29</v>
          </cell>
          <cell r="U9958">
            <v>3115.83857142857</v>
          </cell>
          <cell r="V9958">
            <v>3281.0921917808209</v>
          </cell>
        </row>
        <row r="9959">
          <cell r="B9959">
            <v>37592</v>
          </cell>
          <cell r="C9959">
            <v>1</v>
          </cell>
          <cell r="D9959">
            <v>1</v>
          </cell>
          <cell r="Q9959">
            <v>2019</v>
          </cell>
          <cell r="R9959" t="str">
            <v>20192</v>
          </cell>
          <cell r="S9959">
            <v>43521</v>
          </cell>
          <cell r="T9959">
            <v>3110.29</v>
          </cell>
          <cell r="U9959">
            <v>3115.83857142857</v>
          </cell>
          <cell r="V9959">
            <v>3281.0921917808209</v>
          </cell>
        </row>
        <row r="9960">
          <cell r="B9960">
            <v>37593</v>
          </cell>
          <cell r="C9960">
            <v>1</v>
          </cell>
          <cell r="D9960">
            <v>1</v>
          </cell>
          <cell r="Q9960">
            <v>2019</v>
          </cell>
          <cell r="R9960" t="str">
            <v>20192</v>
          </cell>
          <cell r="S9960">
            <v>43522</v>
          </cell>
          <cell r="T9960">
            <v>3101.41</v>
          </cell>
          <cell r="U9960">
            <v>3115.83857142857</v>
          </cell>
          <cell r="V9960">
            <v>3281.0921917808209</v>
          </cell>
        </row>
        <row r="9961">
          <cell r="B9961">
            <v>37594</v>
          </cell>
          <cell r="C9961">
            <v>1</v>
          </cell>
          <cell r="D9961">
            <v>1</v>
          </cell>
          <cell r="Q9961">
            <v>2019</v>
          </cell>
          <cell r="R9961" t="str">
            <v>20192</v>
          </cell>
          <cell r="S9961">
            <v>43523</v>
          </cell>
          <cell r="T9961">
            <v>3095.29</v>
          </cell>
          <cell r="U9961">
            <v>3115.83857142857</v>
          </cell>
          <cell r="V9961">
            <v>3281.0921917808209</v>
          </cell>
        </row>
        <row r="9962">
          <cell r="B9962">
            <v>37595</v>
          </cell>
          <cell r="C9962">
            <v>1</v>
          </cell>
          <cell r="D9962">
            <v>1</v>
          </cell>
          <cell r="Q9962">
            <v>2019</v>
          </cell>
          <cell r="R9962" t="str">
            <v>20192</v>
          </cell>
          <cell r="S9962">
            <v>43524</v>
          </cell>
          <cell r="T9962">
            <v>3072.01</v>
          </cell>
          <cell r="U9962">
            <v>3115.83857142857</v>
          </cell>
          <cell r="V9962">
            <v>3281.0921917808209</v>
          </cell>
        </row>
        <row r="9963">
          <cell r="B9963">
            <v>37596</v>
          </cell>
          <cell r="C9963">
            <v>1</v>
          </cell>
          <cell r="D9963">
            <v>1</v>
          </cell>
          <cell r="Q9963">
            <v>2019</v>
          </cell>
          <cell r="R9963" t="str">
            <v>20193</v>
          </cell>
          <cell r="S9963">
            <v>43525</v>
          </cell>
          <cell r="T9963">
            <v>3077.35</v>
          </cell>
          <cell r="U9963">
            <v>3128.6841935483867</v>
          </cell>
          <cell r="V9963">
            <v>3281.0921917808209</v>
          </cell>
        </row>
        <row r="9964">
          <cell r="B9964">
            <v>37597</v>
          </cell>
          <cell r="C9964">
            <v>1</v>
          </cell>
          <cell r="D9964">
            <v>1</v>
          </cell>
          <cell r="Q9964">
            <v>2019</v>
          </cell>
          <cell r="R9964" t="str">
            <v>20193</v>
          </cell>
          <cell r="S9964">
            <v>43526</v>
          </cell>
          <cell r="T9964">
            <v>3091.49</v>
          </cell>
          <cell r="U9964">
            <v>3128.6841935483867</v>
          </cell>
          <cell r="V9964">
            <v>3281.0921917808209</v>
          </cell>
        </row>
        <row r="9965">
          <cell r="B9965">
            <v>37598</v>
          </cell>
          <cell r="C9965">
            <v>1</v>
          </cell>
          <cell r="D9965">
            <v>1</v>
          </cell>
          <cell r="Q9965">
            <v>2019</v>
          </cell>
          <cell r="R9965" t="str">
            <v>20193</v>
          </cell>
          <cell r="S9965">
            <v>43527</v>
          </cell>
          <cell r="T9965">
            <v>3091.49</v>
          </cell>
          <cell r="U9965">
            <v>3128.6841935483867</v>
          </cell>
          <cell r="V9965">
            <v>3281.0921917808209</v>
          </cell>
        </row>
        <row r="9966">
          <cell r="B9966">
            <v>37599</v>
          </cell>
          <cell r="C9966">
            <v>1</v>
          </cell>
          <cell r="D9966">
            <v>1</v>
          </cell>
          <cell r="Q9966">
            <v>2019</v>
          </cell>
          <cell r="R9966" t="str">
            <v>20193</v>
          </cell>
          <cell r="S9966">
            <v>43528</v>
          </cell>
          <cell r="T9966">
            <v>3091.49</v>
          </cell>
          <cell r="U9966">
            <v>3128.6841935483867</v>
          </cell>
          <cell r="V9966">
            <v>3281.0921917808209</v>
          </cell>
        </row>
        <row r="9967">
          <cell r="B9967">
            <v>37600</v>
          </cell>
          <cell r="C9967">
            <v>1</v>
          </cell>
          <cell r="D9967">
            <v>1</v>
          </cell>
          <cell r="Q9967">
            <v>2019</v>
          </cell>
          <cell r="R9967" t="str">
            <v>20193</v>
          </cell>
          <cell r="S9967">
            <v>43529</v>
          </cell>
          <cell r="T9967">
            <v>3093.79</v>
          </cell>
          <cell r="U9967">
            <v>3128.6841935483867</v>
          </cell>
          <cell r="V9967">
            <v>3281.0921917808209</v>
          </cell>
        </row>
        <row r="9968">
          <cell r="B9968">
            <v>37601</v>
          </cell>
          <cell r="C9968">
            <v>1</v>
          </cell>
          <cell r="D9968">
            <v>1</v>
          </cell>
          <cell r="Q9968">
            <v>2019</v>
          </cell>
          <cell r="R9968" t="str">
            <v>20193</v>
          </cell>
          <cell r="S9968">
            <v>43530</v>
          </cell>
          <cell r="T9968">
            <v>3099.12</v>
          </cell>
          <cell r="U9968">
            <v>3128.6841935483867</v>
          </cell>
          <cell r="V9968">
            <v>3281.0921917808209</v>
          </cell>
        </row>
        <row r="9969">
          <cell r="B9969">
            <v>37602</v>
          </cell>
          <cell r="C9969">
            <v>1</v>
          </cell>
          <cell r="D9969">
            <v>1</v>
          </cell>
          <cell r="Q9969">
            <v>2019</v>
          </cell>
          <cell r="R9969" t="str">
            <v>20193</v>
          </cell>
          <cell r="S9969">
            <v>43531</v>
          </cell>
          <cell r="T9969">
            <v>3106.16</v>
          </cell>
          <cell r="U9969">
            <v>3128.6841935483867</v>
          </cell>
          <cell r="V9969">
            <v>3281.0921917808209</v>
          </cell>
        </row>
        <row r="9970">
          <cell r="B9970">
            <v>37603</v>
          </cell>
          <cell r="C9970">
            <v>1</v>
          </cell>
          <cell r="D9970">
            <v>1</v>
          </cell>
          <cell r="Q9970">
            <v>2019</v>
          </cell>
          <cell r="R9970" t="str">
            <v>20193</v>
          </cell>
          <cell r="S9970">
            <v>43532</v>
          </cell>
          <cell r="T9970">
            <v>3120.04</v>
          </cell>
          <cell r="U9970">
            <v>3128.6841935483867</v>
          </cell>
          <cell r="V9970">
            <v>3281.0921917808209</v>
          </cell>
        </row>
        <row r="9971">
          <cell r="B9971">
            <v>37604</v>
          </cell>
          <cell r="C9971">
            <v>1</v>
          </cell>
          <cell r="D9971">
            <v>1</v>
          </cell>
          <cell r="Q9971">
            <v>2019</v>
          </cell>
          <cell r="R9971" t="str">
            <v>20193</v>
          </cell>
          <cell r="S9971">
            <v>43533</v>
          </cell>
          <cell r="T9971">
            <v>3162.4</v>
          </cell>
          <cell r="U9971">
            <v>3128.6841935483867</v>
          </cell>
          <cell r="V9971">
            <v>3281.0921917808209</v>
          </cell>
        </row>
        <row r="9972">
          <cell r="B9972">
            <v>37605</v>
          </cell>
          <cell r="C9972">
            <v>1</v>
          </cell>
          <cell r="D9972">
            <v>1</v>
          </cell>
          <cell r="Q9972">
            <v>2019</v>
          </cell>
          <cell r="R9972" t="str">
            <v>20193</v>
          </cell>
          <cell r="S9972">
            <v>43534</v>
          </cell>
          <cell r="T9972">
            <v>3162.4</v>
          </cell>
          <cell r="U9972">
            <v>3128.6841935483867</v>
          </cell>
          <cell r="V9972">
            <v>3281.0921917808209</v>
          </cell>
        </row>
        <row r="9973">
          <cell r="B9973">
            <v>37606</v>
          </cell>
          <cell r="C9973">
            <v>1</v>
          </cell>
          <cell r="D9973">
            <v>1</v>
          </cell>
          <cell r="Q9973">
            <v>2019</v>
          </cell>
          <cell r="R9973" t="str">
            <v>20193</v>
          </cell>
          <cell r="S9973">
            <v>43535</v>
          </cell>
          <cell r="T9973">
            <v>3162.4</v>
          </cell>
          <cell r="U9973">
            <v>3128.6841935483867</v>
          </cell>
          <cell r="V9973">
            <v>3281.0921917808209</v>
          </cell>
        </row>
        <row r="9974">
          <cell r="B9974">
            <v>37607</v>
          </cell>
          <cell r="C9974">
            <v>1</v>
          </cell>
          <cell r="D9974">
            <v>1</v>
          </cell>
          <cell r="Q9974">
            <v>2019</v>
          </cell>
          <cell r="R9974" t="str">
            <v>20193</v>
          </cell>
          <cell r="S9974">
            <v>43536</v>
          </cell>
          <cell r="T9974">
            <v>3168.35</v>
          </cell>
          <cell r="U9974">
            <v>3128.6841935483867</v>
          </cell>
          <cell r="V9974">
            <v>3281.0921917808209</v>
          </cell>
        </row>
        <row r="9975">
          <cell r="B9975">
            <v>37608</v>
          </cell>
          <cell r="C9975">
            <v>1</v>
          </cell>
          <cell r="D9975">
            <v>1</v>
          </cell>
          <cell r="Q9975">
            <v>2019</v>
          </cell>
          <cell r="R9975" t="str">
            <v>20193</v>
          </cell>
          <cell r="S9975">
            <v>43537</v>
          </cell>
          <cell r="T9975">
            <v>3153.2</v>
          </cell>
          <cell r="U9975">
            <v>3128.6841935483867</v>
          </cell>
          <cell r="V9975">
            <v>3281.0921917808209</v>
          </cell>
        </row>
        <row r="9976">
          <cell r="B9976">
            <v>37609</v>
          </cell>
          <cell r="C9976">
            <v>1</v>
          </cell>
          <cell r="D9976">
            <v>1</v>
          </cell>
          <cell r="Q9976">
            <v>2019</v>
          </cell>
          <cell r="R9976" t="str">
            <v>20193</v>
          </cell>
          <cell r="S9976">
            <v>43538</v>
          </cell>
          <cell r="T9976">
            <v>3145.53</v>
          </cell>
          <cell r="U9976">
            <v>3128.6841935483867</v>
          </cell>
          <cell r="V9976">
            <v>3281.0921917808209</v>
          </cell>
        </row>
        <row r="9977">
          <cell r="B9977">
            <v>37610</v>
          </cell>
          <cell r="C9977">
            <v>1</v>
          </cell>
          <cell r="D9977">
            <v>1</v>
          </cell>
          <cell r="Q9977">
            <v>2019</v>
          </cell>
          <cell r="R9977" t="str">
            <v>20193</v>
          </cell>
          <cell r="S9977">
            <v>43539</v>
          </cell>
          <cell r="T9977">
            <v>3144.42</v>
          </cell>
          <cell r="U9977">
            <v>3128.6841935483867</v>
          </cell>
          <cell r="V9977">
            <v>3281.0921917808209</v>
          </cell>
        </row>
        <row r="9978">
          <cell r="B9978">
            <v>37611</v>
          </cell>
          <cell r="C9978">
            <v>1</v>
          </cell>
          <cell r="D9978">
            <v>1</v>
          </cell>
          <cell r="Q9978">
            <v>2019</v>
          </cell>
          <cell r="R9978" t="str">
            <v>20193</v>
          </cell>
          <cell r="S9978">
            <v>43540</v>
          </cell>
          <cell r="T9978">
            <v>3123.28</v>
          </cell>
          <cell r="U9978">
            <v>3128.6841935483867</v>
          </cell>
          <cell r="V9978">
            <v>3281.0921917808209</v>
          </cell>
        </row>
        <row r="9979">
          <cell r="B9979">
            <v>37612</v>
          </cell>
          <cell r="C9979">
            <v>1</v>
          </cell>
          <cell r="D9979">
            <v>1</v>
          </cell>
          <cell r="Q9979">
            <v>2019</v>
          </cell>
          <cell r="R9979" t="str">
            <v>20193</v>
          </cell>
          <cell r="S9979">
            <v>43541</v>
          </cell>
          <cell r="T9979">
            <v>3123.28</v>
          </cell>
          <cell r="U9979">
            <v>3128.6841935483867</v>
          </cell>
          <cell r="V9979">
            <v>3281.0921917808209</v>
          </cell>
        </row>
        <row r="9980">
          <cell r="B9980">
            <v>37613</v>
          </cell>
          <cell r="C9980">
            <v>1</v>
          </cell>
          <cell r="D9980">
            <v>1</v>
          </cell>
          <cell r="Q9980">
            <v>2019</v>
          </cell>
          <cell r="R9980" t="str">
            <v>20193</v>
          </cell>
          <cell r="S9980">
            <v>43542</v>
          </cell>
          <cell r="T9980">
            <v>3123.28</v>
          </cell>
          <cell r="U9980">
            <v>3128.6841935483867</v>
          </cell>
          <cell r="V9980">
            <v>3281.0921917808209</v>
          </cell>
        </row>
        <row r="9981">
          <cell r="B9981">
            <v>37614</v>
          </cell>
          <cell r="C9981">
            <v>1</v>
          </cell>
          <cell r="D9981">
            <v>1</v>
          </cell>
          <cell r="Q9981">
            <v>2019</v>
          </cell>
          <cell r="R9981" t="str">
            <v>20193</v>
          </cell>
          <cell r="S9981">
            <v>43543</v>
          </cell>
          <cell r="T9981">
            <v>3102.25</v>
          </cell>
          <cell r="U9981">
            <v>3128.6841935483867</v>
          </cell>
          <cell r="V9981">
            <v>3281.0921917808209</v>
          </cell>
        </row>
        <row r="9982">
          <cell r="B9982">
            <v>37615</v>
          </cell>
          <cell r="C9982">
            <v>1</v>
          </cell>
          <cell r="D9982">
            <v>1</v>
          </cell>
          <cell r="Q9982">
            <v>2019</v>
          </cell>
          <cell r="R9982" t="str">
            <v>20193</v>
          </cell>
          <cell r="S9982">
            <v>43544</v>
          </cell>
          <cell r="T9982">
            <v>3095.39</v>
          </cell>
          <cell r="U9982">
            <v>3128.6841935483867</v>
          </cell>
          <cell r="V9982">
            <v>3281.0921917808209</v>
          </cell>
        </row>
        <row r="9983">
          <cell r="B9983">
            <v>37616</v>
          </cell>
          <cell r="C9983">
            <v>1</v>
          </cell>
          <cell r="D9983">
            <v>1</v>
          </cell>
          <cell r="Q9983">
            <v>2019</v>
          </cell>
          <cell r="R9983" t="str">
            <v>20193</v>
          </cell>
          <cell r="S9983">
            <v>43545</v>
          </cell>
          <cell r="T9983">
            <v>3092.39</v>
          </cell>
          <cell r="U9983">
            <v>3128.6841935483867</v>
          </cell>
          <cell r="V9983">
            <v>3281.0921917808209</v>
          </cell>
        </row>
        <row r="9984">
          <cell r="B9984">
            <v>37617</v>
          </cell>
          <cell r="C9984">
            <v>1</v>
          </cell>
          <cell r="D9984">
            <v>1</v>
          </cell>
          <cell r="Q9984">
            <v>2019</v>
          </cell>
          <cell r="R9984" t="str">
            <v>20193</v>
          </cell>
          <cell r="S9984">
            <v>43546</v>
          </cell>
          <cell r="T9984">
            <v>3082.45</v>
          </cell>
          <cell r="U9984">
            <v>3128.6841935483867</v>
          </cell>
          <cell r="V9984">
            <v>3281.0921917808209</v>
          </cell>
        </row>
        <row r="9985">
          <cell r="B9985">
            <v>37618</v>
          </cell>
          <cell r="C9985">
            <v>1</v>
          </cell>
          <cell r="D9985">
            <v>1</v>
          </cell>
          <cell r="Q9985">
            <v>2019</v>
          </cell>
          <cell r="R9985" t="str">
            <v>20193</v>
          </cell>
          <cell r="S9985">
            <v>43547</v>
          </cell>
          <cell r="T9985">
            <v>3126.19</v>
          </cell>
          <cell r="U9985">
            <v>3128.6841935483867</v>
          </cell>
          <cell r="V9985">
            <v>3281.0921917808209</v>
          </cell>
        </row>
        <row r="9986">
          <cell r="B9986">
            <v>37619</v>
          </cell>
          <cell r="C9986">
            <v>1</v>
          </cell>
          <cell r="D9986">
            <v>1</v>
          </cell>
          <cell r="Q9986">
            <v>2019</v>
          </cell>
          <cell r="R9986" t="str">
            <v>20193</v>
          </cell>
          <cell r="S9986">
            <v>43548</v>
          </cell>
          <cell r="T9986">
            <v>3126.19</v>
          </cell>
          <cell r="U9986">
            <v>3128.6841935483867</v>
          </cell>
          <cell r="V9986">
            <v>3281.0921917808209</v>
          </cell>
        </row>
        <row r="9987">
          <cell r="B9987">
            <v>37620</v>
          </cell>
          <cell r="C9987">
            <v>1</v>
          </cell>
          <cell r="D9987">
            <v>1</v>
          </cell>
          <cell r="Q9987">
            <v>2019</v>
          </cell>
          <cell r="R9987" t="str">
            <v>20193</v>
          </cell>
          <cell r="S9987">
            <v>43549</v>
          </cell>
          <cell r="T9987">
            <v>3126.19</v>
          </cell>
          <cell r="U9987">
            <v>3128.6841935483867</v>
          </cell>
          <cell r="V9987">
            <v>3281.0921917808209</v>
          </cell>
        </row>
        <row r="9988">
          <cell r="B9988">
            <v>37621</v>
          </cell>
          <cell r="C9988">
            <v>1</v>
          </cell>
          <cell r="D9988">
            <v>1</v>
          </cell>
          <cell r="Q9988">
            <v>2019</v>
          </cell>
          <cell r="R9988" t="str">
            <v>20193</v>
          </cell>
          <cell r="S9988">
            <v>43550</v>
          </cell>
          <cell r="T9988">
            <v>3126.19</v>
          </cell>
          <cell r="U9988">
            <v>3128.6841935483867</v>
          </cell>
          <cell r="V9988">
            <v>3281.0921917808209</v>
          </cell>
        </row>
        <row r="9989">
          <cell r="B9989">
            <v>37622</v>
          </cell>
          <cell r="C9989">
            <v>1</v>
          </cell>
          <cell r="D9989">
            <v>1</v>
          </cell>
          <cell r="Q9989">
            <v>2019</v>
          </cell>
          <cell r="R9989" t="str">
            <v>20193</v>
          </cell>
          <cell r="S9989">
            <v>43551</v>
          </cell>
          <cell r="T9989">
            <v>3145.55</v>
          </cell>
          <cell r="U9989">
            <v>3128.6841935483867</v>
          </cell>
          <cell r="V9989">
            <v>3281.0921917808209</v>
          </cell>
        </row>
        <row r="9990">
          <cell r="B9990">
            <v>37623</v>
          </cell>
          <cell r="C9990">
            <v>1</v>
          </cell>
          <cell r="D9990">
            <v>1</v>
          </cell>
          <cell r="Q9990">
            <v>2019</v>
          </cell>
          <cell r="R9990" t="str">
            <v>20193</v>
          </cell>
          <cell r="S9990">
            <v>43552</v>
          </cell>
          <cell r="T9990">
            <v>3186.43</v>
          </cell>
          <cell r="U9990">
            <v>3128.6841935483867</v>
          </cell>
          <cell r="V9990">
            <v>3281.0921917808209</v>
          </cell>
        </row>
        <row r="9991">
          <cell r="B9991">
            <v>37624</v>
          </cell>
          <cell r="C9991">
            <v>1</v>
          </cell>
          <cell r="D9991">
            <v>1</v>
          </cell>
          <cell r="Q9991">
            <v>2019</v>
          </cell>
          <cell r="R9991" t="str">
            <v>20193</v>
          </cell>
          <cell r="S9991">
            <v>43553</v>
          </cell>
          <cell r="T9991">
            <v>3190.94</v>
          </cell>
          <cell r="U9991">
            <v>3128.6841935483867</v>
          </cell>
          <cell r="V9991">
            <v>3281.0921917808209</v>
          </cell>
        </row>
        <row r="9992">
          <cell r="B9992">
            <v>37627</v>
          </cell>
          <cell r="C9992">
            <v>1</v>
          </cell>
          <cell r="D9992">
            <v>1</v>
          </cell>
          <cell r="Q9992">
            <v>2019</v>
          </cell>
          <cell r="R9992" t="str">
            <v>20193</v>
          </cell>
          <cell r="S9992">
            <v>43554</v>
          </cell>
          <cell r="T9992">
            <v>3174.79</v>
          </cell>
          <cell r="U9992">
            <v>3128.6841935483867</v>
          </cell>
          <cell r="V9992">
            <v>3281.0921917808209</v>
          </cell>
        </row>
        <row r="9993">
          <cell r="B9993">
            <v>37628</v>
          </cell>
          <cell r="C9993">
            <v>1</v>
          </cell>
          <cell r="D9993">
            <v>1</v>
          </cell>
          <cell r="Q9993">
            <v>2019</v>
          </cell>
          <cell r="R9993" t="str">
            <v>20193</v>
          </cell>
          <cell r="S9993">
            <v>43555</v>
          </cell>
          <cell r="T9993">
            <v>3174.79</v>
          </cell>
          <cell r="U9993">
            <v>3128.6841935483867</v>
          </cell>
          <cell r="V9993">
            <v>3281.0921917808209</v>
          </cell>
        </row>
        <row r="9994">
          <cell r="B9994">
            <v>37629</v>
          </cell>
          <cell r="C9994">
            <v>1</v>
          </cell>
          <cell r="D9994">
            <v>1</v>
          </cell>
          <cell r="Q9994">
            <v>2019</v>
          </cell>
          <cell r="R9994" t="str">
            <v>20194</v>
          </cell>
          <cell r="S9994">
            <v>43556</v>
          </cell>
          <cell r="T9994">
            <v>3174.79</v>
          </cell>
          <cell r="U9994">
            <v>3155.7649999999999</v>
          </cell>
          <cell r="V9994">
            <v>3281.0921917808209</v>
          </cell>
        </row>
        <row r="9995">
          <cell r="B9995">
            <v>37630</v>
          </cell>
          <cell r="C9995">
            <v>1</v>
          </cell>
          <cell r="D9995">
            <v>1</v>
          </cell>
          <cell r="Q9995">
            <v>2019</v>
          </cell>
          <cell r="R9995" t="str">
            <v>20194</v>
          </cell>
          <cell r="S9995">
            <v>43557</v>
          </cell>
          <cell r="T9995">
            <v>3146.81</v>
          </cell>
          <cell r="U9995">
            <v>3155.7649999999999</v>
          </cell>
          <cell r="V9995">
            <v>3281.0921917808209</v>
          </cell>
        </row>
        <row r="9996">
          <cell r="B9996">
            <v>37631</v>
          </cell>
          <cell r="C9996">
            <v>1</v>
          </cell>
          <cell r="D9996">
            <v>1</v>
          </cell>
          <cell r="Q9996">
            <v>2019</v>
          </cell>
          <cell r="R9996" t="str">
            <v>20194</v>
          </cell>
          <cell r="S9996">
            <v>43558</v>
          </cell>
          <cell r="T9996">
            <v>3143.36</v>
          </cell>
          <cell r="U9996">
            <v>3155.7649999999999</v>
          </cell>
          <cell r="V9996">
            <v>3281.0921917808209</v>
          </cell>
        </row>
        <row r="9997">
          <cell r="B9997">
            <v>37634</v>
          </cell>
          <cell r="C9997">
            <v>1</v>
          </cell>
          <cell r="D9997">
            <v>1</v>
          </cell>
          <cell r="Q9997">
            <v>2019</v>
          </cell>
          <cell r="R9997" t="str">
            <v>20194</v>
          </cell>
          <cell r="S9997">
            <v>43559</v>
          </cell>
          <cell r="T9997">
            <v>3128.47</v>
          </cell>
          <cell r="U9997">
            <v>3155.7649999999999</v>
          </cell>
          <cell r="V9997">
            <v>3281.0921917808209</v>
          </cell>
        </row>
        <row r="9998">
          <cell r="B9998">
            <v>37635</v>
          </cell>
          <cell r="C9998">
            <v>1</v>
          </cell>
          <cell r="D9998">
            <v>1</v>
          </cell>
          <cell r="Q9998">
            <v>2019</v>
          </cell>
          <cell r="R9998" t="str">
            <v>20194</v>
          </cell>
          <cell r="S9998">
            <v>43560</v>
          </cell>
          <cell r="T9998">
            <v>3132.78</v>
          </cell>
          <cell r="U9998">
            <v>3155.7649999999999</v>
          </cell>
          <cell r="V9998">
            <v>3281.0921917808209</v>
          </cell>
        </row>
        <row r="9999">
          <cell r="B9999">
            <v>37636</v>
          </cell>
          <cell r="C9999">
            <v>1</v>
          </cell>
          <cell r="D9999">
            <v>1</v>
          </cell>
          <cell r="Q9999">
            <v>2019</v>
          </cell>
          <cell r="R9999" t="str">
            <v>20194</v>
          </cell>
          <cell r="S9999">
            <v>43561</v>
          </cell>
          <cell r="T9999">
            <v>3126.2</v>
          </cell>
          <cell r="U9999">
            <v>3155.7649999999999</v>
          </cell>
          <cell r="V9999">
            <v>3281.0921917808209</v>
          </cell>
        </row>
        <row r="10000">
          <cell r="B10000">
            <v>37637</v>
          </cell>
          <cell r="C10000">
            <v>1</v>
          </cell>
          <cell r="D10000">
            <v>1</v>
          </cell>
          <cell r="Q10000">
            <v>2019</v>
          </cell>
          <cell r="R10000" t="str">
            <v>20194</v>
          </cell>
          <cell r="S10000">
            <v>43562</v>
          </cell>
          <cell r="T10000">
            <v>3126.2</v>
          </cell>
          <cell r="U10000">
            <v>3155.7649999999999</v>
          </cell>
          <cell r="V10000">
            <v>3281.0921917808209</v>
          </cell>
        </row>
        <row r="10001">
          <cell r="B10001">
            <v>37638</v>
          </cell>
          <cell r="C10001">
            <v>1</v>
          </cell>
          <cell r="D10001">
            <v>1</v>
          </cell>
          <cell r="Q10001">
            <v>2019</v>
          </cell>
          <cell r="R10001" t="str">
            <v>20194</v>
          </cell>
          <cell r="S10001">
            <v>43563</v>
          </cell>
          <cell r="T10001">
            <v>3126.2</v>
          </cell>
          <cell r="U10001">
            <v>3155.7649999999999</v>
          </cell>
          <cell r="V10001">
            <v>3281.0921917808209</v>
          </cell>
        </row>
        <row r="10002">
          <cell r="B10002">
            <v>37641</v>
          </cell>
          <cell r="C10002">
            <v>1</v>
          </cell>
          <cell r="D10002">
            <v>1</v>
          </cell>
          <cell r="Q10002">
            <v>2019</v>
          </cell>
          <cell r="R10002" t="str">
            <v>20194</v>
          </cell>
          <cell r="S10002">
            <v>43564</v>
          </cell>
          <cell r="T10002">
            <v>3115.22</v>
          </cell>
          <cell r="U10002">
            <v>3155.7649999999999</v>
          </cell>
          <cell r="V10002">
            <v>3281.0921917808209</v>
          </cell>
        </row>
        <row r="10003">
          <cell r="B10003">
            <v>37642</v>
          </cell>
          <cell r="C10003">
            <v>1</v>
          </cell>
          <cell r="D10003">
            <v>1</v>
          </cell>
          <cell r="Q10003">
            <v>2019</v>
          </cell>
          <cell r="R10003" t="str">
            <v>20194</v>
          </cell>
          <cell r="S10003">
            <v>43565</v>
          </cell>
          <cell r="T10003">
            <v>3105.2</v>
          </cell>
          <cell r="U10003">
            <v>3155.7649999999999</v>
          </cell>
          <cell r="V10003">
            <v>3281.0921917808209</v>
          </cell>
        </row>
        <row r="10004">
          <cell r="B10004">
            <v>37643</v>
          </cell>
          <cell r="C10004">
            <v>1</v>
          </cell>
          <cell r="D10004">
            <v>1</v>
          </cell>
          <cell r="Q10004">
            <v>2019</v>
          </cell>
          <cell r="R10004" t="str">
            <v>20194</v>
          </cell>
          <cell r="S10004">
            <v>43566</v>
          </cell>
          <cell r="T10004">
            <v>3095.66</v>
          </cell>
          <cell r="U10004">
            <v>3155.7649999999999</v>
          </cell>
          <cell r="V10004">
            <v>3281.0921917808209</v>
          </cell>
        </row>
        <row r="10005">
          <cell r="B10005">
            <v>37644</v>
          </cell>
          <cell r="C10005">
            <v>1</v>
          </cell>
          <cell r="D10005">
            <v>1</v>
          </cell>
          <cell r="Q10005">
            <v>2019</v>
          </cell>
          <cell r="R10005" t="str">
            <v>20194</v>
          </cell>
          <cell r="S10005">
            <v>43567</v>
          </cell>
          <cell r="T10005">
            <v>3113.91</v>
          </cell>
          <cell r="U10005">
            <v>3155.7649999999999</v>
          </cell>
          <cell r="V10005">
            <v>3281.0921917808209</v>
          </cell>
        </row>
        <row r="10006">
          <cell r="B10006">
            <v>37645</v>
          </cell>
          <cell r="C10006">
            <v>1</v>
          </cell>
          <cell r="D10006">
            <v>1</v>
          </cell>
          <cell r="Q10006">
            <v>2019</v>
          </cell>
          <cell r="R10006" t="str">
            <v>20194</v>
          </cell>
          <cell r="S10006">
            <v>43568</v>
          </cell>
          <cell r="T10006">
            <v>3109.32</v>
          </cell>
          <cell r="U10006">
            <v>3155.7649999999999</v>
          </cell>
          <cell r="V10006">
            <v>3281.0921917808209</v>
          </cell>
        </row>
        <row r="10007">
          <cell r="B10007">
            <v>37648</v>
          </cell>
          <cell r="C10007">
            <v>1</v>
          </cell>
          <cell r="D10007">
            <v>1</v>
          </cell>
          <cell r="Q10007">
            <v>2019</v>
          </cell>
          <cell r="R10007" t="str">
            <v>20194</v>
          </cell>
          <cell r="S10007">
            <v>43569</v>
          </cell>
          <cell r="T10007">
            <v>3109.32</v>
          </cell>
          <cell r="U10007">
            <v>3155.7649999999999</v>
          </cell>
          <cell r="V10007">
            <v>3281.0921917808209</v>
          </cell>
        </row>
        <row r="10008">
          <cell r="B10008">
            <v>37649</v>
          </cell>
          <cell r="C10008">
            <v>1</v>
          </cell>
          <cell r="D10008">
            <v>1</v>
          </cell>
          <cell r="Q10008">
            <v>2019</v>
          </cell>
          <cell r="R10008" t="str">
            <v>20194</v>
          </cell>
          <cell r="S10008">
            <v>43570</v>
          </cell>
          <cell r="T10008">
            <v>3109.32</v>
          </cell>
          <cell r="U10008">
            <v>3155.7649999999999</v>
          </cell>
          <cell r="V10008">
            <v>3281.0921917808209</v>
          </cell>
        </row>
        <row r="10009">
          <cell r="B10009">
            <v>37650</v>
          </cell>
          <cell r="C10009">
            <v>1</v>
          </cell>
          <cell r="D10009">
            <v>1</v>
          </cell>
          <cell r="Q10009">
            <v>2019</v>
          </cell>
          <cell r="R10009" t="str">
            <v>20194</v>
          </cell>
          <cell r="S10009">
            <v>43571</v>
          </cell>
          <cell r="T10009">
            <v>3136.69</v>
          </cell>
          <cell r="U10009">
            <v>3155.7649999999999</v>
          </cell>
          <cell r="V10009">
            <v>3281.0921917808209</v>
          </cell>
        </row>
        <row r="10010">
          <cell r="B10010">
            <v>37662</v>
          </cell>
          <cell r="C10010">
            <v>1</v>
          </cell>
          <cell r="D10010">
            <v>1</v>
          </cell>
          <cell r="Q10010">
            <v>2019</v>
          </cell>
          <cell r="R10010" t="str">
            <v>20194</v>
          </cell>
          <cell r="S10010">
            <v>43572</v>
          </cell>
          <cell r="T10010">
            <v>3160.87</v>
          </cell>
          <cell r="U10010">
            <v>3155.7649999999999</v>
          </cell>
          <cell r="V10010">
            <v>3281.0921917808209</v>
          </cell>
        </row>
        <row r="10011">
          <cell r="B10011">
            <v>37663</v>
          </cell>
          <cell r="C10011">
            <v>1</v>
          </cell>
          <cell r="D10011">
            <v>1</v>
          </cell>
          <cell r="Q10011">
            <v>2019</v>
          </cell>
          <cell r="R10011" t="str">
            <v>20194</v>
          </cell>
          <cell r="S10011">
            <v>43573</v>
          </cell>
          <cell r="T10011">
            <v>3160.48</v>
          </cell>
          <cell r="U10011">
            <v>3155.7649999999999</v>
          </cell>
          <cell r="V10011">
            <v>3281.0921917808209</v>
          </cell>
        </row>
        <row r="10012">
          <cell r="B10012">
            <v>37664</v>
          </cell>
          <cell r="C10012">
            <v>1</v>
          </cell>
          <cell r="D10012">
            <v>1</v>
          </cell>
          <cell r="Q10012">
            <v>2019</v>
          </cell>
          <cell r="R10012" t="str">
            <v>20194</v>
          </cell>
          <cell r="S10012">
            <v>43574</v>
          </cell>
          <cell r="T10012">
            <v>3160.48</v>
          </cell>
          <cell r="U10012">
            <v>3155.7649999999999</v>
          </cell>
          <cell r="V10012">
            <v>3281.0921917808209</v>
          </cell>
        </row>
        <row r="10013">
          <cell r="B10013">
            <v>37665</v>
          </cell>
          <cell r="C10013">
            <v>1</v>
          </cell>
          <cell r="D10013">
            <v>1</v>
          </cell>
          <cell r="Q10013">
            <v>2019</v>
          </cell>
          <cell r="R10013" t="str">
            <v>20194</v>
          </cell>
          <cell r="S10013">
            <v>43575</v>
          </cell>
          <cell r="T10013">
            <v>3160.48</v>
          </cell>
          <cell r="U10013">
            <v>3155.7649999999999</v>
          </cell>
          <cell r="V10013">
            <v>3281.0921917808209</v>
          </cell>
        </row>
        <row r="10014">
          <cell r="B10014">
            <v>37666</v>
          </cell>
          <cell r="C10014">
            <v>1</v>
          </cell>
          <cell r="D10014">
            <v>1</v>
          </cell>
          <cell r="Q10014">
            <v>2019</v>
          </cell>
          <cell r="R10014" t="str">
            <v>20194</v>
          </cell>
          <cell r="S10014">
            <v>43576</v>
          </cell>
          <cell r="T10014">
            <v>3160.48</v>
          </cell>
          <cell r="U10014">
            <v>3155.7649999999999</v>
          </cell>
          <cell r="V10014">
            <v>3281.0921917808209</v>
          </cell>
        </row>
        <row r="10015">
          <cell r="B10015">
            <v>37669</v>
          </cell>
          <cell r="C10015">
            <v>1</v>
          </cell>
          <cell r="D10015">
            <v>1</v>
          </cell>
          <cell r="Q10015">
            <v>2019</v>
          </cell>
          <cell r="R10015" t="str">
            <v>20194</v>
          </cell>
          <cell r="S10015">
            <v>43577</v>
          </cell>
          <cell r="T10015">
            <v>3160.48</v>
          </cell>
          <cell r="U10015">
            <v>3155.7649999999999</v>
          </cell>
          <cell r="V10015">
            <v>3281.0921917808209</v>
          </cell>
        </row>
        <row r="10016">
          <cell r="B10016">
            <v>37670</v>
          </cell>
          <cell r="C10016">
            <v>1</v>
          </cell>
          <cell r="D10016">
            <v>1</v>
          </cell>
          <cell r="Q10016">
            <v>2019</v>
          </cell>
          <cell r="R10016" t="str">
            <v>20194</v>
          </cell>
          <cell r="S10016">
            <v>43578</v>
          </cell>
          <cell r="T10016">
            <v>3149.99</v>
          </cell>
          <cell r="U10016">
            <v>3155.7649999999999</v>
          </cell>
          <cell r="V10016">
            <v>3281.0921917808209</v>
          </cell>
        </row>
        <row r="10017">
          <cell r="B10017">
            <v>37671</v>
          </cell>
          <cell r="C10017">
            <v>1</v>
          </cell>
          <cell r="D10017">
            <v>1</v>
          </cell>
          <cell r="Q10017">
            <v>2019</v>
          </cell>
          <cell r="R10017" t="str">
            <v>20194</v>
          </cell>
          <cell r="S10017">
            <v>43579</v>
          </cell>
          <cell r="T10017">
            <v>3177.94</v>
          </cell>
          <cell r="U10017">
            <v>3155.7649999999999</v>
          </cell>
          <cell r="V10017">
            <v>3281.0921917808209</v>
          </cell>
        </row>
        <row r="10018">
          <cell r="B10018">
            <v>37672</v>
          </cell>
          <cell r="C10018">
            <v>1</v>
          </cell>
          <cell r="D10018">
            <v>1</v>
          </cell>
          <cell r="Q10018">
            <v>2019</v>
          </cell>
          <cell r="R10018" t="str">
            <v>20194</v>
          </cell>
          <cell r="S10018">
            <v>43580</v>
          </cell>
          <cell r="T10018">
            <v>3213.23</v>
          </cell>
          <cell r="U10018">
            <v>3155.7649999999999</v>
          </cell>
          <cell r="V10018">
            <v>3281.0921917808209</v>
          </cell>
        </row>
        <row r="10019">
          <cell r="B10019">
            <v>37673</v>
          </cell>
          <cell r="C10019">
            <v>1</v>
          </cell>
          <cell r="D10019">
            <v>1</v>
          </cell>
          <cell r="Q10019">
            <v>2019</v>
          </cell>
          <cell r="R10019" t="str">
            <v>20194</v>
          </cell>
          <cell r="S10019">
            <v>43581</v>
          </cell>
          <cell r="T10019">
            <v>3237.98</v>
          </cell>
          <cell r="U10019">
            <v>3155.7649999999999</v>
          </cell>
          <cell r="V10019">
            <v>3281.0921917808209</v>
          </cell>
        </row>
        <row r="10020">
          <cell r="B10020">
            <v>37676</v>
          </cell>
          <cell r="C10020">
            <v>1</v>
          </cell>
          <cell r="D10020">
            <v>1</v>
          </cell>
          <cell r="Q10020">
            <v>2019</v>
          </cell>
          <cell r="R10020" t="str">
            <v>20194</v>
          </cell>
          <cell r="S10020">
            <v>43582</v>
          </cell>
          <cell r="T10020">
            <v>3227.79</v>
          </cell>
          <cell r="U10020">
            <v>3155.7649999999999</v>
          </cell>
          <cell r="V10020">
            <v>3281.0921917808209</v>
          </cell>
        </row>
        <row r="10021">
          <cell r="B10021">
            <v>37677</v>
          </cell>
          <cell r="C10021">
            <v>1</v>
          </cell>
          <cell r="D10021">
            <v>1</v>
          </cell>
          <cell r="Q10021">
            <v>2019</v>
          </cell>
          <cell r="R10021" t="str">
            <v>20194</v>
          </cell>
          <cell r="S10021">
            <v>43583</v>
          </cell>
          <cell r="T10021">
            <v>3227.79</v>
          </cell>
          <cell r="U10021">
            <v>3155.7649999999999</v>
          </cell>
          <cell r="V10021">
            <v>3281.0921917808209</v>
          </cell>
        </row>
        <row r="10022">
          <cell r="B10022">
            <v>37678</v>
          </cell>
          <cell r="C10022">
            <v>1</v>
          </cell>
          <cell r="D10022">
            <v>1</v>
          </cell>
          <cell r="Q10022">
            <v>2019</v>
          </cell>
          <cell r="R10022" t="str">
            <v>20194</v>
          </cell>
          <cell r="S10022">
            <v>43584</v>
          </cell>
          <cell r="T10022">
            <v>3227.79</v>
          </cell>
          <cell r="U10022">
            <v>3155.7649999999999</v>
          </cell>
          <cell r="V10022">
            <v>3281.0921917808209</v>
          </cell>
        </row>
        <row r="10023">
          <cell r="B10023">
            <v>37679</v>
          </cell>
          <cell r="C10023">
            <v>1</v>
          </cell>
          <cell r="D10023">
            <v>1</v>
          </cell>
          <cell r="Q10023">
            <v>2019</v>
          </cell>
          <cell r="R10023" t="str">
            <v>20194</v>
          </cell>
          <cell r="S10023">
            <v>43585</v>
          </cell>
          <cell r="T10023">
            <v>3247.72</v>
          </cell>
          <cell r="U10023">
            <v>3155.7649999999999</v>
          </cell>
          <cell r="V10023">
            <v>3281.0921917808209</v>
          </cell>
        </row>
        <row r="10024">
          <cell r="B10024">
            <v>37680</v>
          </cell>
          <cell r="C10024">
            <v>1</v>
          </cell>
          <cell r="D10024">
            <v>1</v>
          </cell>
          <cell r="Q10024">
            <v>2019</v>
          </cell>
          <cell r="R10024" t="str">
            <v>20195</v>
          </cell>
          <cell r="S10024">
            <v>43586</v>
          </cell>
          <cell r="T10024">
            <v>3233.97</v>
          </cell>
          <cell r="U10024">
            <v>3304.494516129032</v>
          </cell>
          <cell r="V10024">
            <v>3281.0921917808209</v>
          </cell>
        </row>
        <row r="10025">
          <cell r="B10025">
            <v>37683</v>
          </cell>
          <cell r="C10025">
            <v>1</v>
          </cell>
          <cell r="D10025">
            <v>1</v>
          </cell>
          <cell r="Q10025">
            <v>2019</v>
          </cell>
          <cell r="R10025" t="str">
            <v>20195</v>
          </cell>
          <cell r="S10025">
            <v>43587</v>
          </cell>
          <cell r="T10025">
            <v>3233.97</v>
          </cell>
          <cell r="U10025">
            <v>3304.494516129032</v>
          </cell>
          <cell r="V10025">
            <v>3281.0921917808209</v>
          </cell>
        </row>
        <row r="10026">
          <cell r="B10026">
            <v>37684</v>
          </cell>
          <cell r="C10026">
            <v>1</v>
          </cell>
          <cell r="D10026">
            <v>1</v>
          </cell>
          <cell r="Q10026">
            <v>2019</v>
          </cell>
          <cell r="R10026" t="str">
            <v>20195</v>
          </cell>
          <cell r="S10026">
            <v>43588</v>
          </cell>
          <cell r="T10026">
            <v>3262.17</v>
          </cell>
          <cell r="U10026">
            <v>3304.494516129032</v>
          </cell>
          <cell r="V10026">
            <v>3281.0921917808209</v>
          </cell>
        </row>
        <row r="10027">
          <cell r="B10027">
            <v>37685</v>
          </cell>
          <cell r="C10027">
            <v>1</v>
          </cell>
          <cell r="D10027">
            <v>1</v>
          </cell>
          <cell r="Q10027">
            <v>2019</v>
          </cell>
          <cell r="R10027" t="str">
            <v>20195</v>
          </cell>
          <cell r="S10027">
            <v>43589</v>
          </cell>
          <cell r="T10027">
            <v>3240.44</v>
          </cell>
          <cell r="U10027">
            <v>3304.494516129032</v>
          </cell>
          <cell r="V10027">
            <v>3281.0921917808209</v>
          </cell>
        </row>
        <row r="10028">
          <cell r="B10028">
            <v>37686</v>
          </cell>
          <cell r="C10028">
            <v>1</v>
          </cell>
          <cell r="D10028">
            <v>1</v>
          </cell>
          <cell r="Q10028">
            <v>2019</v>
          </cell>
          <cell r="R10028" t="str">
            <v>20195</v>
          </cell>
          <cell r="S10028">
            <v>43590</v>
          </cell>
          <cell r="T10028">
            <v>3240.44</v>
          </cell>
          <cell r="U10028">
            <v>3304.494516129032</v>
          </cell>
          <cell r="V10028">
            <v>3281.0921917808209</v>
          </cell>
        </row>
        <row r="10029">
          <cell r="B10029">
            <v>37687</v>
          </cell>
          <cell r="C10029">
            <v>1</v>
          </cell>
          <cell r="D10029">
            <v>1</v>
          </cell>
          <cell r="Q10029">
            <v>2019</v>
          </cell>
          <cell r="R10029" t="str">
            <v>20195</v>
          </cell>
          <cell r="S10029">
            <v>43591</v>
          </cell>
          <cell r="T10029">
            <v>3240.44</v>
          </cell>
          <cell r="U10029">
            <v>3304.494516129032</v>
          </cell>
          <cell r="V10029">
            <v>3281.0921917808209</v>
          </cell>
        </row>
        <row r="10030">
          <cell r="B10030">
            <v>37690</v>
          </cell>
          <cell r="C10030">
            <v>1</v>
          </cell>
          <cell r="D10030">
            <v>1</v>
          </cell>
          <cell r="Q10030">
            <v>2019</v>
          </cell>
          <cell r="R10030" t="str">
            <v>20195</v>
          </cell>
          <cell r="S10030">
            <v>43592</v>
          </cell>
          <cell r="T10030">
            <v>3254.03</v>
          </cell>
          <cell r="U10030">
            <v>3304.494516129032</v>
          </cell>
          <cell r="V10030">
            <v>3281.0921917808209</v>
          </cell>
        </row>
        <row r="10031">
          <cell r="B10031">
            <v>37691</v>
          </cell>
          <cell r="C10031">
            <v>1</v>
          </cell>
          <cell r="D10031">
            <v>1</v>
          </cell>
          <cell r="Q10031">
            <v>2019</v>
          </cell>
          <cell r="R10031" t="str">
            <v>20195</v>
          </cell>
          <cell r="S10031">
            <v>43593</v>
          </cell>
          <cell r="T10031">
            <v>3288.81</v>
          </cell>
          <cell r="U10031">
            <v>3304.494516129032</v>
          </cell>
          <cell r="V10031">
            <v>3281.0921917808209</v>
          </cell>
        </row>
        <row r="10032">
          <cell r="B10032">
            <v>37692</v>
          </cell>
          <cell r="C10032">
            <v>1</v>
          </cell>
          <cell r="D10032">
            <v>1</v>
          </cell>
          <cell r="Q10032">
            <v>2019</v>
          </cell>
          <cell r="R10032" t="str">
            <v>20195</v>
          </cell>
          <cell r="S10032">
            <v>43594</v>
          </cell>
          <cell r="T10032">
            <v>3290.12</v>
          </cell>
          <cell r="U10032">
            <v>3304.494516129032</v>
          </cell>
          <cell r="V10032">
            <v>3281.0921917808209</v>
          </cell>
        </row>
        <row r="10033">
          <cell r="B10033">
            <v>37693</v>
          </cell>
          <cell r="C10033">
            <v>1</v>
          </cell>
          <cell r="D10033">
            <v>1</v>
          </cell>
          <cell r="Q10033">
            <v>2019</v>
          </cell>
          <cell r="R10033" t="str">
            <v>20195</v>
          </cell>
          <cell r="S10033">
            <v>43595</v>
          </cell>
          <cell r="T10033">
            <v>3293.62</v>
          </cell>
          <cell r="U10033">
            <v>3304.494516129032</v>
          </cell>
          <cell r="V10033">
            <v>3281.0921917808209</v>
          </cell>
        </row>
        <row r="10034">
          <cell r="B10034">
            <v>37694</v>
          </cell>
          <cell r="C10034">
            <v>1</v>
          </cell>
          <cell r="D10034">
            <v>1</v>
          </cell>
          <cell r="Q10034">
            <v>2019</v>
          </cell>
          <cell r="R10034" t="str">
            <v>20195</v>
          </cell>
          <cell r="S10034">
            <v>43596</v>
          </cell>
          <cell r="T10034">
            <v>3274.3</v>
          </cell>
          <cell r="U10034">
            <v>3304.494516129032</v>
          </cell>
          <cell r="V10034">
            <v>3281.0921917808209</v>
          </cell>
        </row>
        <row r="10035">
          <cell r="B10035">
            <v>37697</v>
          </cell>
          <cell r="C10035">
            <v>1</v>
          </cell>
          <cell r="D10035">
            <v>1</v>
          </cell>
          <cell r="Q10035">
            <v>2019</v>
          </cell>
          <cell r="R10035" t="str">
            <v>20195</v>
          </cell>
          <cell r="S10035">
            <v>43597</v>
          </cell>
          <cell r="T10035">
            <v>3274.3</v>
          </cell>
          <cell r="U10035">
            <v>3304.494516129032</v>
          </cell>
          <cell r="V10035">
            <v>3281.0921917808209</v>
          </cell>
        </row>
        <row r="10036">
          <cell r="B10036">
            <v>37698</v>
          </cell>
          <cell r="C10036">
            <v>1</v>
          </cell>
          <cell r="D10036">
            <v>1</v>
          </cell>
          <cell r="Q10036">
            <v>2019</v>
          </cell>
          <cell r="R10036" t="str">
            <v>20195</v>
          </cell>
          <cell r="S10036">
            <v>43598</v>
          </cell>
          <cell r="T10036">
            <v>3274.3</v>
          </cell>
          <cell r="U10036">
            <v>3304.494516129032</v>
          </cell>
          <cell r="V10036">
            <v>3281.0921917808209</v>
          </cell>
        </row>
        <row r="10037">
          <cell r="B10037">
            <v>37699</v>
          </cell>
          <cell r="C10037">
            <v>1</v>
          </cell>
          <cell r="D10037">
            <v>1</v>
          </cell>
          <cell r="Q10037">
            <v>2019</v>
          </cell>
          <cell r="R10037" t="str">
            <v>20195</v>
          </cell>
          <cell r="S10037">
            <v>43599</v>
          </cell>
          <cell r="T10037">
            <v>3299.01</v>
          </cell>
          <cell r="U10037">
            <v>3304.494516129032</v>
          </cell>
          <cell r="V10037">
            <v>3281.0921917808209</v>
          </cell>
        </row>
        <row r="10038">
          <cell r="B10038">
            <v>37700</v>
          </cell>
          <cell r="C10038">
            <v>1</v>
          </cell>
          <cell r="D10038">
            <v>1</v>
          </cell>
          <cell r="Q10038">
            <v>2019</v>
          </cell>
          <cell r="R10038" t="str">
            <v>20195</v>
          </cell>
          <cell r="S10038">
            <v>43600</v>
          </cell>
          <cell r="T10038">
            <v>3285.14</v>
          </cell>
          <cell r="U10038">
            <v>3304.494516129032</v>
          </cell>
          <cell r="V10038">
            <v>3281.0921917808209</v>
          </cell>
        </row>
        <row r="10039">
          <cell r="B10039">
            <v>37701</v>
          </cell>
          <cell r="C10039">
            <v>1</v>
          </cell>
          <cell r="D10039">
            <v>1</v>
          </cell>
          <cell r="Q10039">
            <v>2019</v>
          </cell>
          <cell r="R10039" t="str">
            <v>20195</v>
          </cell>
          <cell r="S10039">
            <v>43601</v>
          </cell>
          <cell r="T10039">
            <v>3295.51</v>
          </cell>
          <cell r="U10039">
            <v>3304.494516129032</v>
          </cell>
          <cell r="V10039">
            <v>3281.0921917808209</v>
          </cell>
        </row>
        <row r="10040">
          <cell r="B10040">
            <v>37704</v>
          </cell>
          <cell r="C10040">
            <v>1</v>
          </cell>
          <cell r="D10040">
            <v>1</v>
          </cell>
          <cell r="Q10040">
            <v>2019</v>
          </cell>
          <cell r="R10040" t="str">
            <v>20195</v>
          </cell>
          <cell r="S10040">
            <v>43602</v>
          </cell>
          <cell r="T10040">
            <v>3290.27</v>
          </cell>
          <cell r="U10040">
            <v>3304.494516129032</v>
          </cell>
          <cell r="V10040">
            <v>3281.0921917808209</v>
          </cell>
        </row>
        <row r="10041">
          <cell r="B10041">
            <v>37705</v>
          </cell>
          <cell r="C10041">
            <v>1</v>
          </cell>
          <cell r="D10041">
            <v>1</v>
          </cell>
          <cell r="Q10041">
            <v>2019</v>
          </cell>
          <cell r="R10041" t="str">
            <v>20195</v>
          </cell>
          <cell r="S10041">
            <v>43603</v>
          </cell>
          <cell r="T10041">
            <v>3313.72</v>
          </cell>
          <cell r="U10041">
            <v>3304.494516129032</v>
          </cell>
          <cell r="V10041">
            <v>3281.0921917808209</v>
          </cell>
        </row>
        <row r="10042">
          <cell r="B10042">
            <v>37706</v>
          </cell>
          <cell r="C10042">
            <v>1</v>
          </cell>
          <cell r="D10042">
            <v>1</v>
          </cell>
          <cell r="Q10042">
            <v>2019</v>
          </cell>
          <cell r="R10042" t="str">
            <v>20195</v>
          </cell>
          <cell r="S10042">
            <v>43604</v>
          </cell>
          <cell r="T10042">
            <v>3313.72</v>
          </cell>
          <cell r="U10042">
            <v>3304.494516129032</v>
          </cell>
          <cell r="V10042">
            <v>3281.0921917808209</v>
          </cell>
        </row>
        <row r="10043">
          <cell r="B10043">
            <v>37707</v>
          </cell>
          <cell r="C10043">
            <v>1</v>
          </cell>
          <cell r="D10043">
            <v>1</v>
          </cell>
          <cell r="Q10043">
            <v>2019</v>
          </cell>
          <cell r="R10043" t="str">
            <v>20195</v>
          </cell>
          <cell r="S10043">
            <v>43605</v>
          </cell>
          <cell r="T10043">
            <v>3313.72</v>
          </cell>
          <cell r="U10043">
            <v>3304.494516129032</v>
          </cell>
          <cell r="V10043">
            <v>3281.0921917808209</v>
          </cell>
        </row>
        <row r="10044">
          <cell r="B10044">
            <v>37708</v>
          </cell>
          <cell r="C10044">
            <v>1</v>
          </cell>
          <cell r="D10044">
            <v>1</v>
          </cell>
          <cell r="Q10044">
            <v>2019</v>
          </cell>
          <cell r="R10044" t="str">
            <v>20195</v>
          </cell>
          <cell r="S10044">
            <v>43606</v>
          </cell>
          <cell r="T10044">
            <v>3342.21</v>
          </cell>
          <cell r="U10044">
            <v>3304.494516129032</v>
          </cell>
          <cell r="V10044">
            <v>3281.0921917808209</v>
          </cell>
        </row>
        <row r="10045">
          <cell r="B10045">
            <v>37711</v>
          </cell>
          <cell r="C10045">
            <v>1</v>
          </cell>
          <cell r="D10045">
            <v>1</v>
          </cell>
          <cell r="Q10045">
            <v>2019</v>
          </cell>
          <cell r="R10045" t="str">
            <v>20195</v>
          </cell>
          <cell r="S10045">
            <v>43607</v>
          </cell>
          <cell r="T10045">
            <v>3344.45</v>
          </cell>
          <cell r="U10045">
            <v>3304.494516129032</v>
          </cell>
          <cell r="V10045">
            <v>3281.0921917808209</v>
          </cell>
        </row>
        <row r="10046">
          <cell r="B10046">
            <v>37712</v>
          </cell>
          <cell r="C10046">
            <v>1</v>
          </cell>
          <cell r="D10046">
            <v>1</v>
          </cell>
          <cell r="Q10046">
            <v>2019</v>
          </cell>
          <cell r="R10046" t="str">
            <v>20195</v>
          </cell>
          <cell r="S10046">
            <v>43608</v>
          </cell>
          <cell r="T10046">
            <v>3340.96</v>
          </cell>
          <cell r="U10046">
            <v>3304.494516129032</v>
          </cell>
          <cell r="V10046">
            <v>3281.0921917808209</v>
          </cell>
        </row>
        <row r="10047">
          <cell r="B10047">
            <v>37713</v>
          </cell>
          <cell r="C10047">
            <v>1</v>
          </cell>
          <cell r="D10047">
            <v>1</v>
          </cell>
          <cell r="Q10047">
            <v>2019</v>
          </cell>
          <cell r="R10047" t="str">
            <v>20195</v>
          </cell>
          <cell r="S10047">
            <v>43609</v>
          </cell>
          <cell r="T10047">
            <v>3368.76</v>
          </cell>
          <cell r="U10047">
            <v>3304.494516129032</v>
          </cell>
          <cell r="V10047">
            <v>3281.0921917808209</v>
          </cell>
        </row>
        <row r="10048">
          <cell r="B10048">
            <v>37714</v>
          </cell>
          <cell r="C10048">
            <v>1</v>
          </cell>
          <cell r="D10048">
            <v>1</v>
          </cell>
          <cell r="Q10048">
            <v>2019</v>
          </cell>
          <cell r="R10048" t="str">
            <v>20195</v>
          </cell>
          <cell r="S10048">
            <v>43610</v>
          </cell>
          <cell r="T10048">
            <v>3358.84</v>
          </cell>
          <cell r="U10048">
            <v>3304.494516129032</v>
          </cell>
          <cell r="V10048">
            <v>3281.0921917808209</v>
          </cell>
        </row>
        <row r="10049">
          <cell r="B10049">
            <v>37715</v>
          </cell>
          <cell r="C10049">
            <v>1</v>
          </cell>
          <cell r="D10049">
            <v>1</v>
          </cell>
          <cell r="Q10049">
            <v>2019</v>
          </cell>
          <cell r="R10049" t="str">
            <v>20195</v>
          </cell>
          <cell r="S10049">
            <v>43611</v>
          </cell>
          <cell r="T10049">
            <v>3358.84</v>
          </cell>
          <cell r="U10049">
            <v>3304.494516129032</v>
          </cell>
          <cell r="V10049">
            <v>3281.0921917808209</v>
          </cell>
        </row>
        <row r="10050">
          <cell r="B10050">
            <v>37718</v>
          </cell>
          <cell r="C10050">
            <v>1</v>
          </cell>
          <cell r="D10050">
            <v>1</v>
          </cell>
          <cell r="Q10050">
            <v>2019</v>
          </cell>
          <cell r="R10050" t="str">
            <v>20195</v>
          </cell>
          <cell r="S10050">
            <v>43612</v>
          </cell>
          <cell r="T10050">
            <v>3358.84</v>
          </cell>
          <cell r="U10050">
            <v>3304.494516129032</v>
          </cell>
          <cell r="V10050">
            <v>3281.0921917808209</v>
          </cell>
        </row>
        <row r="10051">
          <cell r="B10051">
            <v>37719</v>
          </cell>
          <cell r="C10051">
            <v>1</v>
          </cell>
          <cell r="D10051">
            <v>1</v>
          </cell>
          <cell r="Q10051">
            <v>2019</v>
          </cell>
          <cell r="R10051" t="str">
            <v>20195</v>
          </cell>
          <cell r="S10051">
            <v>43613</v>
          </cell>
          <cell r="T10051">
            <v>3358.84</v>
          </cell>
          <cell r="U10051">
            <v>3304.494516129032</v>
          </cell>
          <cell r="V10051">
            <v>3281.0921917808209</v>
          </cell>
        </row>
        <row r="10052">
          <cell r="B10052">
            <v>37720</v>
          </cell>
          <cell r="C10052">
            <v>1</v>
          </cell>
          <cell r="D10052">
            <v>1</v>
          </cell>
          <cell r="Q10052">
            <v>2019</v>
          </cell>
          <cell r="R10052" t="str">
            <v>20195</v>
          </cell>
          <cell r="S10052">
            <v>43614</v>
          </cell>
          <cell r="T10052">
            <v>3362.48</v>
          </cell>
          <cell r="U10052">
            <v>3304.494516129032</v>
          </cell>
          <cell r="V10052">
            <v>3281.0921917808209</v>
          </cell>
        </row>
        <row r="10053">
          <cell r="B10053">
            <v>37721</v>
          </cell>
          <cell r="C10053">
            <v>1</v>
          </cell>
          <cell r="D10053">
            <v>1</v>
          </cell>
          <cell r="Q10053">
            <v>2019</v>
          </cell>
          <cell r="R10053" t="str">
            <v>20195</v>
          </cell>
          <cell r="S10053">
            <v>43615</v>
          </cell>
          <cell r="T10053">
            <v>3375.29</v>
          </cell>
          <cell r="U10053">
            <v>3304.494516129032</v>
          </cell>
          <cell r="V10053">
            <v>3281.0921917808209</v>
          </cell>
        </row>
        <row r="10054">
          <cell r="B10054">
            <v>37722</v>
          </cell>
          <cell r="C10054">
            <v>1</v>
          </cell>
          <cell r="D10054">
            <v>1</v>
          </cell>
          <cell r="Q10054">
            <v>2019</v>
          </cell>
          <cell r="R10054" t="str">
            <v>20195</v>
          </cell>
          <cell r="S10054">
            <v>43616</v>
          </cell>
          <cell r="T10054">
            <v>3357.82</v>
          </cell>
          <cell r="U10054">
            <v>3304.494516129032</v>
          </cell>
          <cell r="V10054">
            <v>3281.0921917808209</v>
          </cell>
        </row>
        <row r="10055">
          <cell r="B10055">
            <v>37725</v>
          </cell>
          <cell r="C10055">
            <v>1</v>
          </cell>
          <cell r="D10055">
            <v>1</v>
          </cell>
          <cell r="Q10055">
            <v>2019</v>
          </cell>
          <cell r="R10055" t="str">
            <v>20196</v>
          </cell>
          <cell r="S10055">
            <v>43617</v>
          </cell>
          <cell r="T10055">
            <v>3377.16</v>
          </cell>
          <cell r="U10055">
            <v>3260.5169999999989</v>
          </cell>
          <cell r="V10055">
            <v>3281.0921917808209</v>
          </cell>
        </row>
        <row r="10056">
          <cell r="B10056">
            <v>37726</v>
          </cell>
          <cell r="C10056">
            <v>1</v>
          </cell>
          <cell r="D10056">
            <v>1</v>
          </cell>
          <cell r="Q10056">
            <v>2019</v>
          </cell>
          <cell r="R10056" t="str">
            <v>20196</v>
          </cell>
          <cell r="S10056">
            <v>43618</v>
          </cell>
          <cell r="T10056">
            <v>3377.16</v>
          </cell>
          <cell r="U10056">
            <v>3260.5169999999989</v>
          </cell>
          <cell r="V10056">
            <v>3281.0921917808209</v>
          </cell>
        </row>
        <row r="10057">
          <cell r="B10057">
            <v>37727</v>
          </cell>
          <cell r="C10057">
            <v>1</v>
          </cell>
          <cell r="D10057">
            <v>1</v>
          </cell>
          <cell r="Q10057">
            <v>2019</v>
          </cell>
          <cell r="R10057" t="str">
            <v>20196</v>
          </cell>
          <cell r="S10057">
            <v>43619</v>
          </cell>
          <cell r="T10057">
            <v>3377.16</v>
          </cell>
          <cell r="U10057">
            <v>3260.5169999999989</v>
          </cell>
          <cell r="V10057">
            <v>3281.0921917808209</v>
          </cell>
        </row>
        <row r="10058">
          <cell r="B10058">
            <v>37728</v>
          </cell>
          <cell r="C10058">
            <v>1</v>
          </cell>
          <cell r="D10058">
            <v>1</v>
          </cell>
          <cell r="Q10058">
            <v>2019</v>
          </cell>
          <cell r="R10058" t="str">
            <v>20196</v>
          </cell>
          <cell r="S10058">
            <v>43620</v>
          </cell>
          <cell r="T10058">
            <v>3377.16</v>
          </cell>
          <cell r="U10058">
            <v>3260.5169999999989</v>
          </cell>
          <cell r="V10058">
            <v>3281.0921917808209</v>
          </cell>
        </row>
        <row r="10059">
          <cell r="B10059">
            <v>37729</v>
          </cell>
          <cell r="C10059">
            <v>1</v>
          </cell>
          <cell r="D10059">
            <v>1</v>
          </cell>
          <cell r="Q10059">
            <v>2019</v>
          </cell>
          <cell r="R10059" t="str">
            <v>20196</v>
          </cell>
          <cell r="S10059">
            <v>43621</v>
          </cell>
          <cell r="T10059">
            <v>3306.37</v>
          </cell>
          <cell r="U10059">
            <v>3260.5169999999989</v>
          </cell>
          <cell r="V10059">
            <v>3281.0921917808209</v>
          </cell>
        </row>
        <row r="10060">
          <cell r="B10060">
            <v>37732</v>
          </cell>
          <cell r="C10060">
            <v>1</v>
          </cell>
          <cell r="D10060">
            <v>1</v>
          </cell>
          <cell r="Q10060">
            <v>2019</v>
          </cell>
          <cell r="R10060" t="str">
            <v>20196</v>
          </cell>
          <cell r="S10060">
            <v>43622</v>
          </cell>
          <cell r="T10060">
            <v>3296.87</v>
          </cell>
          <cell r="U10060">
            <v>3260.5169999999989</v>
          </cell>
          <cell r="V10060">
            <v>3281.0921917808209</v>
          </cell>
        </row>
        <row r="10061">
          <cell r="B10061">
            <v>37733</v>
          </cell>
          <cell r="C10061">
            <v>1</v>
          </cell>
          <cell r="D10061">
            <v>1</v>
          </cell>
          <cell r="Q10061">
            <v>2019</v>
          </cell>
          <cell r="R10061" t="str">
            <v>20196</v>
          </cell>
          <cell r="S10061">
            <v>43623</v>
          </cell>
          <cell r="T10061">
            <v>3288.69</v>
          </cell>
          <cell r="U10061">
            <v>3260.5169999999989</v>
          </cell>
          <cell r="V10061">
            <v>3281.0921917808209</v>
          </cell>
        </row>
        <row r="10062">
          <cell r="B10062">
            <v>37734</v>
          </cell>
          <cell r="C10062">
            <v>1</v>
          </cell>
          <cell r="D10062">
            <v>1</v>
          </cell>
          <cell r="Q10062">
            <v>2019</v>
          </cell>
          <cell r="R10062" t="str">
            <v>20196</v>
          </cell>
          <cell r="S10062">
            <v>43624</v>
          </cell>
          <cell r="T10062">
            <v>3274.72</v>
          </cell>
          <cell r="U10062">
            <v>3260.5169999999989</v>
          </cell>
          <cell r="V10062">
            <v>3281.0921917808209</v>
          </cell>
        </row>
        <row r="10063">
          <cell r="B10063">
            <v>37735</v>
          </cell>
          <cell r="C10063">
            <v>1</v>
          </cell>
          <cell r="D10063">
            <v>1</v>
          </cell>
          <cell r="Q10063">
            <v>2019</v>
          </cell>
          <cell r="R10063" t="str">
            <v>20196</v>
          </cell>
          <cell r="S10063">
            <v>43625</v>
          </cell>
          <cell r="T10063">
            <v>3274.72</v>
          </cell>
          <cell r="U10063">
            <v>3260.5169999999989</v>
          </cell>
          <cell r="V10063">
            <v>3281.0921917808209</v>
          </cell>
        </row>
        <row r="10064">
          <cell r="B10064">
            <v>37736</v>
          </cell>
          <cell r="C10064">
            <v>1</v>
          </cell>
          <cell r="D10064">
            <v>1</v>
          </cell>
          <cell r="Q10064">
            <v>2019</v>
          </cell>
          <cell r="R10064" t="str">
            <v>20196</v>
          </cell>
          <cell r="S10064">
            <v>43626</v>
          </cell>
          <cell r="T10064">
            <v>3274.72</v>
          </cell>
          <cell r="U10064">
            <v>3260.5169999999989</v>
          </cell>
          <cell r="V10064">
            <v>3281.0921917808209</v>
          </cell>
        </row>
        <row r="10065">
          <cell r="B10065">
            <v>37739</v>
          </cell>
          <cell r="C10065">
            <v>1</v>
          </cell>
          <cell r="D10065">
            <v>1</v>
          </cell>
          <cell r="Q10065">
            <v>2019</v>
          </cell>
          <cell r="R10065" t="str">
            <v>20196</v>
          </cell>
          <cell r="S10065">
            <v>43627</v>
          </cell>
          <cell r="T10065">
            <v>3257.06</v>
          </cell>
          <cell r="U10065">
            <v>3260.5169999999989</v>
          </cell>
          <cell r="V10065">
            <v>3281.0921917808209</v>
          </cell>
        </row>
        <row r="10066">
          <cell r="B10066">
            <v>37740</v>
          </cell>
          <cell r="C10066">
            <v>1</v>
          </cell>
          <cell r="D10066">
            <v>1</v>
          </cell>
          <cell r="Q10066">
            <v>2019</v>
          </cell>
          <cell r="R10066" t="str">
            <v>20196</v>
          </cell>
          <cell r="S10066">
            <v>43628</v>
          </cell>
          <cell r="T10066">
            <v>3249.56</v>
          </cell>
          <cell r="U10066">
            <v>3260.5169999999989</v>
          </cell>
          <cell r="V10066">
            <v>3281.0921917808209</v>
          </cell>
        </row>
        <row r="10067">
          <cell r="B10067">
            <v>37741</v>
          </cell>
          <cell r="C10067">
            <v>1</v>
          </cell>
          <cell r="D10067">
            <v>1</v>
          </cell>
          <cell r="Q10067">
            <v>2019</v>
          </cell>
          <cell r="R10067" t="str">
            <v>20196</v>
          </cell>
          <cell r="S10067">
            <v>43629</v>
          </cell>
          <cell r="T10067">
            <v>3264.47</v>
          </cell>
          <cell r="U10067">
            <v>3260.5169999999989</v>
          </cell>
          <cell r="V10067">
            <v>3281.0921917808209</v>
          </cell>
        </row>
        <row r="10068">
          <cell r="B10068">
            <v>37747</v>
          </cell>
          <cell r="C10068">
            <v>1</v>
          </cell>
          <cell r="D10068">
            <v>1</v>
          </cell>
          <cell r="Q10068">
            <v>2019</v>
          </cell>
          <cell r="R10068" t="str">
            <v>20196</v>
          </cell>
          <cell r="S10068">
            <v>43630</v>
          </cell>
          <cell r="T10068">
            <v>3266.72</v>
          </cell>
          <cell r="U10068">
            <v>3260.5169999999989</v>
          </cell>
          <cell r="V10068">
            <v>3281.0921917808209</v>
          </cell>
        </row>
        <row r="10069">
          <cell r="B10069">
            <v>37748</v>
          </cell>
          <cell r="C10069">
            <v>1</v>
          </cell>
          <cell r="D10069">
            <v>1</v>
          </cell>
          <cell r="Q10069">
            <v>2019</v>
          </cell>
          <cell r="R10069" t="str">
            <v>20196</v>
          </cell>
          <cell r="S10069">
            <v>43631</v>
          </cell>
          <cell r="T10069">
            <v>3270.7</v>
          </cell>
          <cell r="U10069">
            <v>3260.5169999999989</v>
          </cell>
          <cell r="V10069">
            <v>3281.0921917808209</v>
          </cell>
        </row>
        <row r="10070">
          <cell r="B10070">
            <v>37749</v>
          </cell>
          <cell r="C10070">
            <v>1</v>
          </cell>
          <cell r="D10070">
            <v>1</v>
          </cell>
          <cell r="Q10070">
            <v>2019</v>
          </cell>
          <cell r="R10070" t="str">
            <v>20196</v>
          </cell>
          <cell r="S10070">
            <v>43632</v>
          </cell>
          <cell r="T10070">
            <v>3270.7</v>
          </cell>
          <cell r="U10070">
            <v>3260.5169999999989</v>
          </cell>
          <cell r="V10070">
            <v>3281.0921917808209</v>
          </cell>
        </row>
        <row r="10071">
          <cell r="B10071">
            <v>37750</v>
          </cell>
          <cell r="C10071">
            <v>1</v>
          </cell>
          <cell r="D10071">
            <v>1</v>
          </cell>
          <cell r="Q10071">
            <v>2019</v>
          </cell>
          <cell r="R10071" t="str">
            <v>20196</v>
          </cell>
          <cell r="S10071">
            <v>43633</v>
          </cell>
          <cell r="T10071">
            <v>3270.7</v>
          </cell>
          <cell r="U10071">
            <v>3260.5169999999989</v>
          </cell>
          <cell r="V10071">
            <v>3281.0921917808209</v>
          </cell>
        </row>
        <row r="10072">
          <cell r="B10072">
            <v>37753</v>
          </cell>
          <cell r="C10072">
            <v>1</v>
          </cell>
          <cell r="D10072">
            <v>1</v>
          </cell>
          <cell r="Q10072">
            <v>2019</v>
          </cell>
          <cell r="R10072" t="str">
            <v>20196</v>
          </cell>
          <cell r="S10072">
            <v>43634</v>
          </cell>
          <cell r="T10072">
            <v>3286.63</v>
          </cell>
          <cell r="U10072">
            <v>3260.5169999999989</v>
          </cell>
          <cell r="V10072">
            <v>3281.0921917808209</v>
          </cell>
        </row>
        <row r="10073">
          <cell r="B10073">
            <v>37754</v>
          </cell>
          <cell r="C10073">
            <v>1</v>
          </cell>
          <cell r="D10073">
            <v>1</v>
          </cell>
          <cell r="Q10073">
            <v>2019</v>
          </cell>
          <cell r="R10073" t="str">
            <v>20196</v>
          </cell>
          <cell r="S10073">
            <v>43635</v>
          </cell>
          <cell r="T10073">
            <v>3264.98</v>
          </cell>
          <cell r="U10073">
            <v>3260.5169999999989</v>
          </cell>
          <cell r="V10073">
            <v>3281.0921917808209</v>
          </cell>
        </row>
        <row r="10074">
          <cell r="B10074">
            <v>37755</v>
          </cell>
          <cell r="C10074">
            <v>1</v>
          </cell>
          <cell r="D10074">
            <v>1</v>
          </cell>
          <cell r="Q10074">
            <v>2019</v>
          </cell>
          <cell r="R10074" t="str">
            <v>20196</v>
          </cell>
          <cell r="S10074">
            <v>43636</v>
          </cell>
          <cell r="T10074">
            <v>3248.91</v>
          </cell>
          <cell r="U10074">
            <v>3260.5169999999989</v>
          </cell>
          <cell r="V10074">
            <v>3281.0921917808209</v>
          </cell>
        </row>
        <row r="10075">
          <cell r="B10075">
            <v>37756</v>
          </cell>
          <cell r="C10075">
            <v>1</v>
          </cell>
          <cell r="D10075">
            <v>1</v>
          </cell>
          <cell r="Q10075">
            <v>2019</v>
          </cell>
          <cell r="R10075" t="str">
            <v>20196</v>
          </cell>
          <cell r="S10075">
            <v>43637</v>
          </cell>
          <cell r="T10075">
            <v>3202.01</v>
          </cell>
          <cell r="U10075">
            <v>3260.5169999999989</v>
          </cell>
          <cell r="V10075">
            <v>3281.0921917808209</v>
          </cell>
        </row>
        <row r="10076">
          <cell r="B10076">
            <v>37757</v>
          </cell>
          <cell r="C10076">
            <v>1</v>
          </cell>
          <cell r="D10076">
            <v>1</v>
          </cell>
          <cell r="Q10076">
            <v>2019</v>
          </cell>
          <cell r="R10076" t="str">
            <v>20196</v>
          </cell>
          <cell r="S10076">
            <v>43638</v>
          </cell>
          <cell r="T10076">
            <v>3191.17</v>
          </cell>
          <cell r="U10076">
            <v>3260.5169999999989</v>
          </cell>
          <cell r="V10076">
            <v>3281.0921917808209</v>
          </cell>
        </row>
        <row r="10077">
          <cell r="B10077">
            <v>37760</v>
          </cell>
          <cell r="C10077">
            <v>1</v>
          </cell>
          <cell r="D10077">
            <v>1</v>
          </cell>
          <cell r="Q10077">
            <v>2019</v>
          </cell>
          <cell r="R10077" t="str">
            <v>20196</v>
          </cell>
          <cell r="S10077">
            <v>43639</v>
          </cell>
          <cell r="T10077">
            <v>3191.17</v>
          </cell>
          <cell r="U10077">
            <v>3260.5169999999989</v>
          </cell>
          <cell r="V10077">
            <v>3281.0921917808209</v>
          </cell>
        </row>
        <row r="10078">
          <cell r="B10078">
            <v>37761</v>
          </cell>
          <cell r="C10078">
            <v>1</v>
          </cell>
          <cell r="D10078">
            <v>1</v>
          </cell>
          <cell r="Q10078">
            <v>2019</v>
          </cell>
          <cell r="R10078" t="str">
            <v>20196</v>
          </cell>
          <cell r="S10078">
            <v>43640</v>
          </cell>
          <cell r="T10078">
            <v>3191.17</v>
          </cell>
          <cell r="U10078">
            <v>3260.5169999999989</v>
          </cell>
          <cell r="V10078">
            <v>3281.0921917808209</v>
          </cell>
        </row>
        <row r="10079">
          <cell r="B10079">
            <v>37762</v>
          </cell>
          <cell r="C10079">
            <v>1</v>
          </cell>
          <cell r="D10079">
            <v>1</v>
          </cell>
          <cell r="Q10079">
            <v>2019</v>
          </cell>
          <cell r="R10079" t="str">
            <v>20196</v>
          </cell>
          <cell r="S10079">
            <v>43641</v>
          </cell>
          <cell r="T10079">
            <v>3191.17</v>
          </cell>
          <cell r="U10079">
            <v>3260.5169999999989</v>
          </cell>
          <cell r="V10079">
            <v>3281.0921917808209</v>
          </cell>
        </row>
        <row r="10080">
          <cell r="B10080">
            <v>37763</v>
          </cell>
          <cell r="C10080">
            <v>1</v>
          </cell>
          <cell r="D10080">
            <v>1</v>
          </cell>
          <cell r="Q10080">
            <v>2019</v>
          </cell>
          <cell r="R10080" t="str">
            <v>20196</v>
          </cell>
          <cell r="S10080">
            <v>43642</v>
          </cell>
          <cell r="T10080">
            <v>3187.15</v>
          </cell>
          <cell r="U10080">
            <v>3260.5169999999989</v>
          </cell>
          <cell r="V10080">
            <v>3281.0921917808209</v>
          </cell>
        </row>
        <row r="10081">
          <cell r="B10081">
            <v>37764</v>
          </cell>
          <cell r="C10081">
            <v>1</v>
          </cell>
          <cell r="D10081">
            <v>1</v>
          </cell>
          <cell r="Q10081">
            <v>2019</v>
          </cell>
          <cell r="R10081" t="str">
            <v>20196</v>
          </cell>
          <cell r="S10081">
            <v>43643</v>
          </cell>
          <cell r="T10081">
            <v>3177.94</v>
          </cell>
          <cell r="U10081">
            <v>3260.5169999999989</v>
          </cell>
          <cell r="V10081">
            <v>3281.0921917808209</v>
          </cell>
        </row>
        <row r="10082">
          <cell r="B10082">
            <v>37767</v>
          </cell>
          <cell r="C10082">
            <v>1</v>
          </cell>
          <cell r="D10082">
            <v>1</v>
          </cell>
          <cell r="Q10082">
            <v>2019</v>
          </cell>
          <cell r="R10082" t="str">
            <v>20196</v>
          </cell>
          <cell r="S10082">
            <v>43644</v>
          </cell>
          <cell r="T10082">
            <v>3197.23</v>
          </cell>
          <cell r="U10082">
            <v>3260.5169999999989</v>
          </cell>
          <cell r="V10082">
            <v>3281.0921917808209</v>
          </cell>
        </row>
        <row r="10083">
          <cell r="B10083">
            <v>37768</v>
          </cell>
          <cell r="C10083">
            <v>1</v>
          </cell>
          <cell r="D10083">
            <v>1</v>
          </cell>
          <cell r="Q10083">
            <v>2019</v>
          </cell>
          <cell r="R10083" t="str">
            <v>20196</v>
          </cell>
          <cell r="S10083">
            <v>43645</v>
          </cell>
          <cell r="T10083">
            <v>3205.67</v>
          </cell>
          <cell r="U10083">
            <v>3260.5169999999989</v>
          </cell>
          <cell r="V10083">
            <v>3281.0921917808209</v>
          </cell>
        </row>
        <row r="10084">
          <cell r="B10084">
            <v>37769</v>
          </cell>
          <cell r="C10084">
            <v>1</v>
          </cell>
          <cell r="D10084">
            <v>1</v>
          </cell>
          <cell r="Q10084">
            <v>2019</v>
          </cell>
          <cell r="R10084" t="str">
            <v>20196</v>
          </cell>
          <cell r="S10084">
            <v>43646</v>
          </cell>
          <cell r="T10084">
            <v>3205.67</v>
          </cell>
          <cell r="U10084">
            <v>3260.5169999999989</v>
          </cell>
          <cell r="V10084">
            <v>3281.0921917808209</v>
          </cell>
        </row>
        <row r="10085">
          <cell r="B10085">
            <v>37770</v>
          </cell>
          <cell r="C10085">
            <v>1</v>
          </cell>
          <cell r="D10085">
            <v>1</v>
          </cell>
          <cell r="Q10085">
            <v>2019</v>
          </cell>
          <cell r="R10085" t="str">
            <v>20197</v>
          </cell>
          <cell r="S10085">
            <v>43647</v>
          </cell>
          <cell r="T10085">
            <v>3205.67</v>
          </cell>
          <cell r="U10085">
            <v>3206.6003225806448</v>
          </cell>
          <cell r="V10085">
            <v>3281.0921917808209</v>
          </cell>
        </row>
        <row r="10086">
          <cell r="B10086">
            <v>37771</v>
          </cell>
          <cell r="C10086">
            <v>1</v>
          </cell>
          <cell r="D10086">
            <v>1</v>
          </cell>
          <cell r="Q10086">
            <v>2019</v>
          </cell>
          <cell r="R10086" t="str">
            <v>20197</v>
          </cell>
          <cell r="S10086">
            <v>43648</v>
          </cell>
          <cell r="T10086">
            <v>3205.67</v>
          </cell>
          <cell r="U10086">
            <v>3206.6003225806448</v>
          </cell>
          <cell r="V10086">
            <v>3281.0921917808209</v>
          </cell>
        </row>
        <row r="10087">
          <cell r="B10087">
            <v>37774</v>
          </cell>
          <cell r="C10087">
            <v>1</v>
          </cell>
          <cell r="D10087">
            <v>1</v>
          </cell>
          <cell r="Q10087">
            <v>2019</v>
          </cell>
          <cell r="R10087" t="str">
            <v>20197</v>
          </cell>
          <cell r="S10087">
            <v>43649</v>
          </cell>
          <cell r="T10087">
            <v>3211.06</v>
          </cell>
          <cell r="U10087">
            <v>3206.6003225806448</v>
          </cell>
          <cell r="V10087">
            <v>3281.0921917808209</v>
          </cell>
        </row>
        <row r="10088">
          <cell r="B10088">
            <v>37775</v>
          </cell>
          <cell r="C10088">
            <v>1</v>
          </cell>
          <cell r="D10088">
            <v>1</v>
          </cell>
          <cell r="Q10088">
            <v>2019</v>
          </cell>
          <cell r="R10088" t="str">
            <v>20197</v>
          </cell>
          <cell r="S10088">
            <v>43650</v>
          </cell>
          <cell r="T10088">
            <v>3206.92</v>
          </cell>
          <cell r="U10088">
            <v>3206.6003225806448</v>
          </cell>
          <cell r="V10088">
            <v>3281.0921917808209</v>
          </cell>
        </row>
        <row r="10089">
          <cell r="B10089">
            <v>37776</v>
          </cell>
          <cell r="C10089">
            <v>1</v>
          </cell>
          <cell r="D10089">
            <v>1</v>
          </cell>
          <cell r="Q10089">
            <v>2019</v>
          </cell>
          <cell r="R10089" t="str">
            <v>20197</v>
          </cell>
          <cell r="S10089">
            <v>43651</v>
          </cell>
          <cell r="T10089">
            <v>3206.92</v>
          </cell>
          <cell r="U10089">
            <v>3206.6003225806448</v>
          </cell>
          <cell r="V10089">
            <v>3281.0921917808209</v>
          </cell>
        </row>
        <row r="10090">
          <cell r="B10090">
            <v>37777</v>
          </cell>
          <cell r="C10090">
            <v>1</v>
          </cell>
          <cell r="D10090">
            <v>1</v>
          </cell>
          <cell r="Q10090">
            <v>2019</v>
          </cell>
          <cell r="R10090" t="str">
            <v>20197</v>
          </cell>
          <cell r="S10090">
            <v>43652</v>
          </cell>
          <cell r="T10090">
            <v>3217.18</v>
          </cell>
          <cell r="U10090">
            <v>3206.6003225806448</v>
          </cell>
          <cell r="V10090">
            <v>3281.0921917808209</v>
          </cell>
        </row>
        <row r="10091">
          <cell r="B10091">
            <v>37778</v>
          </cell>
          <cell r="C10091">
            <v>1</v>
          </cell>
          <cell r="D10091">
            <v>1</v>
          </cell>
          <cell r="Q10091">
            <v>2019</v>
          </cell>
          <cell r="R10091" t="str">
            <v>20197</v>
          </cell>
          <cell r="S10091">
            <v>43653</v>
          </cell>
          <cell r="T10091">
            <v>3217.18</v>
          </cell>
          <cell r="U10091">
            <v>3206.6003225806448</v>
          </cell>
          <cell r="V10091">
            <v>3281.0921917808209</v>
          </cell>
        </row>
        <row r="10092">
          <cell r="B10092">
            <v>37781</v>
          </cell>
          <cell r="C10092">
            <v>1</v>
          </cell>
          <cell r="D10092">
            <v>1</v>
          </cell>
          <cell r="Q10092">
            <v>2019</v>
          </cell>
          <cell r="R10092" t="str">
            <v>20197</v>
          </cell>
          <cell r="S10092">
            <v>43654</v>
          </cell>
          <cell r="T10092">
            <v>3217.18</v>
          </cell>
          <cell r="U10092">
            <v>3206.6003225806448</v>
          </cell>
          <cell r="V10092">
            <v>3281.0921917808209</v>
          </cell>
        </row>
        <row r="10093">
          <cell r="B10093">
            <v>37782</v>
          </cell>
          <cell r="C10093">
            <v>1</v>
          </cell>
          <cell r="D10093">
            <v>1</v>
          </cell>
          <cell r="Q10093">
            <v>2019</v>
          </cell>
          <cell r="R10093" t="str">
            <v>20197</v>
          </cell>
          <cell r="S10093">
            <v>43655</v>
          </cell>
          <cell r="T10093">
            <v>3207.66</v>
          </cell>
          <cell r="U10093">
            <v>3206.6003225806448</v>
          </cell>
          <cell r="V10093">
            <v>3281.0921917808209</v>
          </cell>
        </row>
        <row r="10094">
          <cell r="B10094">
            <v>37783</v>
          </cell>
          <cell r="C10094">
            <v>1</v>
          </cell>
          <cell r="D10094">
            <v>1</v>
          </cell>
          <cell r="Q10094">
            <v>2019</v>
          </cell>
          <cell r="R10094" t="str">
            <v>20197</v>
          </cell>
          <cell r="S10094">
            <v>43656</v>
          </cell>
          <cell r="T10094">
            <v>3223.67</v>
          </cell>
          <cell r="U10094">
            <v>3206.6003225806448</v>
          </cell>
          <cell r="V10094">
            <v>3281.0921917808209</v>
          </cell>
        </row>
        <row r="10095">
          <cell r="B10095">
            <v>37784</v>
          </cell>
          <cell r="C10095">
            <v>1</v>
          </cell>
          <cell r="D10095">
            <v>1</v>
          </cell>
          <cell r="Q10095">
            <v>2019</v>
          </cell>
          <cell r="R10095" t="str">
            <v>20197</v>
          </cell>
          <cell r="S10095">
            <v>43657</v>
          </cell>
          <cell r="T10095">
            <v>3212.91</v>
          </cell>
          <cell r="U10095">
            <v>3206.6003225806448</v>
          </cell>
          <cell r="V10095">
            <v>3281.0921917808209</v>
          </cell>
        </row>
        <row r="10096">
          <cell r="B10096">
            <v>37785</v>
          </cell>
          <cell r="C10096">
            <v>1</v>
          </cell>
          <cell r="D10096">
            <v>1</v>
          </cell>
          <cell r="Q10096">
            <v>2019</v>
          </cell>
          <cell r="R10096" t="str">
            <v>20197</v>
          </cell>
          <cell r="S10096">
            <v>43658</v>
          </cell>
          <cell r="T10096">
            <v>3197.5</v>
          </cell>
          <cell r="U10096">
            <v>3206.6003225806448</v>
          </cell>
          <cell r="V10096">
            <v>3281.0921917808209</v>
          </cell>
        </row>
        <row r="10097">
          <cell r="B10097">
            <v>37788</v>
          </cell>
          <cell r="C10097">
            <v>1</v>
          </cell>
          <cell r="D10097">
            <v>1</v>
          </cell>
          <cell r="Q10097">
            <v>2019</v>
          </cell>
          <cell r="R10097" t="str">
            <v>20197</v>
          </cell>
          <cell r="S10097">
            <v>43659</v>
          </cell>
          <cell r="T10097">
            <v>3190.33</v>
          </cell>
          <cell r="U10097">
            <v>3206.6003225806448</v>
          </cell>
          <cell r="V10097">
            <v>3281.0921917808209</v>
          </cell>
        </row>
        <row r="10098">
          <cell r="B10098">
            <v>37789</v>
          </cell>
          <cell r="C10098">
            <v>1</v>
          </cell>
          <cell r="D10098">
            <v>1</v>
          </cell>
          <cell r="Q10098">
            <v>2019</v>
          </cell>
          <cell r="R10098" t="str">
            <v>20197</v>
          </cell>
          <cell r="S10098">
            <v>43660</v>
          </cell>
          <cell r="T10098">
            <v>3190.33</v>
          </cell>
          <cell r="U10098">
            <v>3206.6003225806448</v>
          </cell>
          <cell r="V10098">
            <v>3281.0921917808209</v>
          </cell>
        </row>
        <row r="10099">
          <cell r="B10099">
            <v>37790</v>
          </cell>
          <cell r="C10099">
            <v>1</v>
          </cell>
          <cell r="D10099">
            <v>1</v>
          </cell>
          <cell r="Q10099">
            <v>2019</v>
          </cell>
          <cell r="R10099" t="str">
            <v>20197</v>
          </cell>
          <cell r="S10099">
            <v>43661</v>
          </cell>
          <cell r="T10099">
            <v>3190.33</v>
          </cell>
          <cell r="U10099">
            <v>3206.6003225806448</v>
          </cell>
          <cell r="V10099">
            <v>3281.0921917808209</v>
          </cell>
        </row>
        <row r="10100">
          <cell r="B10100">
            <v>37791</v>
          </cell>
          <cell r="C10100">
            <v>1</v>
          </cell>
          <cell r="D10100">
            <v>1</v>
          </cell>
          <cell r="Q10100">
            <v>2019</v>
          </cell>
          <cell r="R10100" t="str">
            <v>20197</v>
          </cell>
          <cell r="S10100">
            <v>43662</v>
          </cell>
          <cell r="T10100">
            <v>3190.66</v>
          </cell>
          <cell r="U10100">
            <v>3206.6003225806448</v>
          </cell>
          <cell r="V10100">
            <v>3281.0921917808209</v>
          </cell>
        </row>
        <row r="10101">
          <cell r="B10101">
            <v>37792</v>
          </cell>
          <cell r="C10101">
            <v>1</v>
          </cell>
          <cell r="D10101">
            <v>1</v>
          </cell>
          <cell r="Q10101">
            <v>2019</v>
          </cell>
          <cell r="R10101" t="str">
            <v>20197</v>
          </cell>
          <cell r="S10101">
            <v>43663</v>
          </cell>
          <cell r="T10101">
            <v>3199.72</v>
          </cell>
          <cell r="U10101">
            <v>3206.6003225806448</v>
          </cell>
          <cell r="V10101">
            <v>3281.0921917808209</v>
          </cell>
        </row>
        <row r="10102">
          <cell r="B10102">
            <v>37795</v>
          </cell>
          <cell r="C10102">
            <v>1</v>
          </cell>
          <cell r="D10102">
            <v>1</v>
          </cell>
          <cell r="Q10102">
            <v>2019</v>
          </cell>
          <cell r="R10102" t="str">
            <v>20197</v>
          </cell>
          <cell r="S10102">
            <v>43664</v>
          </cell>
          <cell r="T10102">
            <v>3189.21</v>
          </cell>
          <cell r="U10102">
            <v>3206.6003225806448</v>
          </cell>
          <cell r="V10102">
            <v>3281.0921917808209</v>
          </cell>
        </row>
        <row r="10103">
          <cell r="B10103">
            <v>37796</v>
          </cell>
          <cell r="C10103">
            <v>1</v>
          </cell>
          <cell r="D10103">
            <v>1</v>
          </cell>
          <cell r="Q10103">
            <v>2019</v>
          </cell>
          <cell r="R10103" t="str">
            <v>20197</v>
          </cell>
          <cell r="S10103">
            <v>43665</v>
          </cell>
          <cell r="T10103">
            <v>3183.01</v>
          </cell>
          <cell r="U10103">
            <v>3206.6003225806448</v>
          </cell>
          <cell r="V10103">
            <v>3281.0921917808209</v>
          </cell>
        </row>
        <row r="10104">
          <cell r="B10104">
            <v>37797</v>
          </cell>
          <cell r="C10104">
            <v>1</v>
          </cell>
          <cell r="D10104">
            <v>1</v>
          </cell>
          <cell r="Q10104">
            <v>2019</v>
          </cell>
          <cell r="R10104" t="str">
            <v>20197</v>
          </cell>
          <cell r="S10104">
            <v>43666</v>
          </cell>
          <cell r="T10104">
            <v>3169.51</v>
          </cell>
          <cell r="U10104">
            <v>3206.6003225806448</v>
          </cell>
          <cell r="V10104">
            <v>3281.0921917808209</v>
          </cell>
        </row>
        <row r="10105">
          <cell r="B10105">
            <v>37798</v>
          </cell>
          <cell r="C10105">
            <v>1</v>
          </cell>
          <cell r="D10105">
            <v>1</v>
          </cell>
          <cell r="Q10105">
            <v>2019</v>
          </cell>
          <cell r="R10105" t="str">
            <v>20197</v>
          </cell>
          <cell r="S10105">
            <v>43667</v>
          </cell>
          <cell r="T10105">
            <v>3169.51</v>
          </cell>
          <cell r="U10105">
            <v>3206.6003225806448</v>
          </cell>
          <cell r="V10105">
            <v>3281.0921917808209</v>
          </cell>
        </row>
        <row r="10106">
          <cell r="B10106">
            <v>37799</v>
          </cell>
          <cell r="C10106">
            <v>1</v>
          </cell>
          <cell r="D10106">
            <v>1</v>
          </cell>
          <cell r="Q10106">
            <v>2019</v>
          </cell>
          <cell r="R10106" t="str">
            <v>20197</v>
          </cell>
          <cell r="S10106">
            <v>43668</v>
          </cell>
          <cell r="T10106">
            <v>3169.51</v>
          </cell>
          <cell r="U10106">
            <v>3206.6003225806448</v>
          </cell>
          <cell r="V10106">
            <v>3281.0921917808209</v>
          </cell>
        </row>
        <row r="10107">
          <cell r="B10107">
            <v>37802</v>
          </cell>
          <cell r="C10107">
            <v>1</v>
          </cell>
          <cell r="D10107">
            <v>1</v>
          </cell>
          <cell r="Q10107">
            <v>2019</v>
          </cell>
          <cell r="R10107" t="str">
            <v>20197</v>
          </cell>
          <cell r="S10107">
            <v>43669</v>
          </cell>
          <cell r="T10107">
            <v>3177.76</v>
          </cell>
          <cell r="U10107">
            <v>3206.6003225806448</v>
          </cell>
          <cell r="V10107">
            <v>3281.0921917808209</v>
          </cell>
        </row>
        <row r="10108">
          <cell r="B10108">
            <v>37803</v>
          </cell>
          <cell r="C10108">
            <v>1</v>
          </cell>
          <cell r="D10108">
            <v>1</v>
          </cell>
          <cell r="Q10108">
            <v>2019</v>
          </cell>
          <cell r="R10108" t="str">
            <v>20197</v>
          </cell>
          <cell r="S10108">
            <v>43670</v>
          </cell>
          <cell r="T10108">
            <v>3188.01</v>
          </cell>
          <cell r="U10108">
            <v>3206.6003225806448</v>
          </cell>
          <cell r="V10108">
            <v>3281.0921917808209</v>
          </cell>
        </row>
        <row r="10109">
          <cell r="B10109">
            <v>37804</v>
          </cell>
          <cell r="C10109">
            <v>1</v>
          </cell>
          <cell r="D10109">
            <v>1</v>
          </cell>
          <cell r="Q10109">
            <v>2019</v>
          </cell>
          <cell r="R10109" t="str">
            <v>20197</v>
          </cell>
          <cell r="S10109">
            <v>43671</v>
          </cell>
          <cell r="T10109">
            <v>3194.67</v>
          </cell>
          <cell r="U10109">
            <v>3206.6003225806448</v>
          </cell>
          <cell r="V10109">
            <v>3281.0921917808209</v>
          </cell>
        </row>
        <row r="10110">
          <cell r="B10110">
            <v>37805</v>
          </cell>
          <cell r="C10110">
            <v>1</v>
          </cell>
          <cell r="D10110">
            <v>1</v>
          </cell>
          <cell r="Q10110">
            <v>2019</v>
          </cell>
          <cell r="R10110" t="str">
            <v>20197</v>
          </cell>
          <cell r="S10110">
            <v>43672</v>
          </cell>
          <cell r="T10110">
            <v>3213.09</v>
          </cell>
          <cell r="U10110">
            <v>3206.6003225806448</v>
          </cell>
          <cell r="V10110">
            <v>3281.0921917808209</v>
          </cell>
        </row>
        <row r="10111">
          <cell r="B10111">
            <v>37806</v>
          </cell>
          <cell r="C10111">
            <v>1</v>
          </cell>
          <cell r="D10111">
            <v>1</v>
          </cell>
          <cell r="Q10111">
            <v>2019</v>
          </cell>
          <cell r="R10111" t="str">
            <v>20197</v>
          </cell>
          <cell r="S10111">
            <v>43673</v>
          </cell>
          <cell r="T10111">
            <v>3233.26</v>
          </cell>
          <cell r="U10111">
            <v>3206.6003225806448</v>
          </cell>
          <cell r="V10111">
            <v>3281.0921917808209</v>
          </cell>
        </row>
        <row r="10112">
          <cell r="B10112">
            <v>37809</v>
          </cell>
          <cell r="C10112">
            <v>1</v>
          </cell>
          <cell r="D10112">
            <v>1</v>
          </cell>
          <cell r="Q10112">
            <v>2019</v>
          </cell>
          <cell r="R10112" t="str">
            <v>20197</v>
          </cell>
          <cell r="S10112">
            <v>43674</v>
          </cell>
          <cell r="T10112">
            <v>3233.26</v>
          </cell>
          <cell r="U10112">
            <v>3206.6003225806448</v>
          </cell>
          <cell r="V10112">
            <v>3281.0921917808209</v>
          </cell>
        </row>
        <row r="10113">
          <cell r="B10113">
            <v>37810</v>
          </cell>
          <cell r="C10113">
            <v>1</v>
          </cell>
          <cell r="D10113">
            <v>1</v>
          </cell>
          <cell r="Q10113">
            <v>2019</v>
          </cell>
          <cell r="R10113" t="str">
            <v>20197</v>
          </cell>
          <cell r="S10113">
            <v>43675</v>
          </cell>
          <cell r="T10113">
            <v>3233.26</v>
          </cell>
          <cell r="U10113">
            <v>3206.6003225806448</v>
          </cell>
          <cell r="V10113">
            <v>3281.0921917808209</v>
          </cell>
        </row>
        <row r="10114">
          <cell r="B10114">
            <v>37811</v>
          </cell>
          <cell r="C10114">
            <v>1</v>
          </cell>
          <cell r="D10114">
            <v>1</v>
          </cell>
          <cell r="Q10114">
            <v>2019</v>
          </cell>
          <cell r="R10114" t="str">
            <v>20197</v>
          </cell>
          <cell r="S10114">
            <v>43676</v>
          </cell>
          <cell r="T10114">
            <v>3262.81</v>
          </cell>
          <cell r="U10114">
            <v>3206.6003225806448</v>
          </cell>
          <cell r="V10114">
            <v>3281.0921917808209</v>
          </cell>
        </row>
        <row r="10115">
          <cell r="B10115">
            <v>37812</v>
          </cell>
          <cell r="C10115">
            <v>1</v>
          </cell>
          <cell r="D10115">
            <v>1</v>
          </cell>
          <cell r="Q10115">
            <v>2019</v>
          </cell>
          <cell r="R10115" t="str">
            <v>20197</v>
          </cell>
          <cell r="S10115">
            <v>43677</v>
          </cell>
          <cell r="T10115">
            <v>3296.85</v>
          </cell>
          <cell r="U10115">
            <v>3206.6003225806448</v>
          </cell>
          <cell r="V10115">
            <v>3281.0921917808209</v>
          </cell>
        </row>
        <row r="10116">
          <cell r="B10116">
            <v>37813</v>
          </cell>
          <cell r="C10116">
            <v>1</v>
          </cell>
          <cell r="D10116">
            <v>1</v>
          </cell>
          <cell r="Q10116">
            <v>2019</v>
          </cell>
          <cell r="R10116" t="str">
            <v>20198</v>
          </cell>
          <cell r="S10116">
            <v>43678</v>
          </cell>
          <cell r="T10116">
            <v>3291.79</v>
          </cell>
          <cell r="U10116">
            <v>3410.7290322580643</v>
          </cell>
          <cell r="V10116">
            <v>3281.0921917808209</v>
          </cell>
        </row>
        <row r="10117">
          <cell r="B10117">
            <v>37816</v>
          </cell>
          <cell r="C10117">
            <v>1</v>
          </cell>
          <cell r="D10117">
            <v>1</v>
          </cell>
          <cell r="Q10117">
            <v>2019</v>
          </cell>
          <cell r="R10117" t="str">
            <v>20198</v>
          </cell>
          <cell r="S10117">
            <v>43679</v>
          </cell>
          <cell r="T10117">
            <v>3329.23</v>
          </cell>
          <cell r="U10117">
            <v>3410.7290322580643</v>
          </cell>
          <cell r="V10117">
            <v>3281.0921917808209</v>
          </cell>
        </row>
        <row r="10118">
          <cell r="B10118">
            <v>37817</v>
          </cell>
          <cell r="C10118">
            <v>1</v>
          </cell>
          <cell r="D10118">
            <v>1</v>
          </cell>
          <cell r="Q10118">
            <v>2019</v>
          </cell>
          <cell r="R10118" t="str">
            <v>20198</v>
          </cell>
          <cell r="S10118">
            <v>43680</v>
          </cell>
          <cell r="T10118">
            <v>3365.78</v>
          </cell>
          <cell r="U10118">
            <v>3410.7290322580643</v>
          </cell>
          <cell r="V10118">
            <v>3281.0921917808209</v>
          </cell>
        </row>
        <row r="10119">
          <cell r="B10119">
            <v>37818</v>
          </cell>
          <cell r="C10119">
            <v>1</v>
          </cell>
          <cell r="D10119">
            <v>1</v>
          </cell>
          <cell r="Q10119">
            <v>2019</v>
          </cell>
          <cell r="R10119" t="str">
            <v>20198</v>
          </cell>
          <cell r="S10119">
            <v>43681</v>
          </cell>
          <cell r="T10119">
            <v>3365.78</v>
          </cell>
          <cell r="U10119">
            <v>3410.7290322580643</v>
          </cell>
          <cell r="V10119">
            <v>3281.0921917808209</v>
          </cell>
        </row>
        <row r="10120">
          <cell r="B10120">
            <v>37819</v>
          </cell>
          <cell r="C10120">
            <v>1</v>
          </cell>
          <cell r="D10120">
            <v>1</v>
          </cell>
          <cell r="Q10120">
            <v>2019</v>
          </cell>
          <cell r="R10120" t="str">
            <v>20198</v>
          </cell>
          <cell r="S10120">
            <v>43682</v>
          </cell>
          <cell r="T10120">
            <v>3365.78</v>
          </cell>
          <cell r="U10120">
            <v>3410.7290322580643</v>
          </cell>
          <cell r="V10120">
            <v>3281.0921917808209</v>
          </cell>
        </row>
        <row r="10121">
          <cell r="B10121">
            <v>37820</v>
          </cell>
          <cell r="C10121">
            <v>1</v>
          </cell>
          <cell r="D10121">
            <v>1</v>
          </cell>
          <cell r="Q10121">
            <v>2019</v>
          </cell>
          <cell r="R10121" t="str">
            <v>20198</v>
          </cell>
          <cell r="S10121">
            <v>43683</v>
          </cell>
          <cell r="T10121">
            <v>3459.47</v>
          </cell>
          <cell r="U10121">
            <v>3410.7290322580643</v>
          </cell>
          <cell r="V10121">
            <v>3281.0921917808209</v>
          </cell>
        </row>
        <row r="10122">
          <cell r="B10122">
            <v>37823</v>
          </cell>
          <cell r="C10122">
            <v>1</v>
          </cell>
          <cell r="D10122">
            <v>1</v>
          </cell>
          <cell r="Q10122">
            <v>2019</v>
          </cell>
          <cell r="R10122" t="str">
            <v>20198</v>
          </cell>
          <cell r="S10122">
            <v>43684</v>
          </cell>
          <cell r="T10122">
            <v>3431.28</v>
          </cell>
          <cell r="U10122">
            <v>3410.7290322580643</v>
          </cell>
          <cell r="V10122">
            <v>3281.0921917808209</v>
          </cell>
        </row>
        <row r="10123">
          <cell r="B10123">
            <v>37824</v>
          </cell>
          <cell r="C10123">
            <v>1</v>
          </cell>
          <cell r="D10123">
            <v>1</v>
          </cell>
          <cell r="Q10123">
            <v>2019</v>
          </cell>
          <cell r="R10123" t="str">
            <v>20198</v>
          </cell>
          <cell r="S10123">
            <v>43685</v>
          </cell>
          <cell r="T10123">
            <v>3431.28</v>
          </cell>
          <cell r="U10123">
            <v>3410.7290322580643</v>
          </cell>
          <cell r="V10123">
            <v>3281.0921917808209</v>
          </cell>
        </row>
        <row r="10124">
          <cell r="B10124">
            <v>37825</v>
          </cell>
          <cell r="C10124">
            <v>1</v>
          </cell>
          <cell r="D10124">
            <v>1</v>
          </cell>
          <cell r="Q10124">
            <v>2019</v>
          </cell>
          <cell r="R10124" t="str">
            <v>20198</v>
          </cell>
          <cell r="S10124">
            <v>43686</v>
          </cell>
          <cell r="T10124">
            <v>3394.61</v>
          </cell>
          <cell r="U10124">
            <v>3410.7290322580643</v>
          </cell>
          <cell r="V10124">
            <v>3281.0921917808209</v>
          </cell>
        </row>
        <row r="10125">
          <cell r="B10125">
            <v>37826</v>
          </cell>
          <cell r="C10125">
            <v>1</v>
          </cell>
          <cell r="D10125">
            <v>1</v>
          </cell>
          <cell r="Q10125">
            <v>2019</v>
          </cell>
          <cell r="R10125" t="str">
            <v>20198</v>
          </cell>
          <cell r="S10125">
            <v>43687</v>
          </cell>
          <cell r="T10125">
            <v>3382.71</v>
          </cell>
          <cell r="U10125">
            <v>3410.7290322580643</v>
          </cell>
          <cell r="V10125">
            <v>3281.0921917808209</v>
          </cell>
        </row>
        <row r="10126">
          <cell r="B10126">
            <v>37827</v>
          </cell>
          <cell r="C10126">
            <v>1</v>
          </cell>
          <cell r="D10126">
            <v>1</v>
          </cell>
          <cell r="Q10126">
            <v>2019</v>
          </cell>
          <cell r="R10126" t="str">
            <v>20198</v>
          </cell>
          <cell r="S10126">
            <v>43688</v>
          </cell>
          <cell r="T10126">
            <v>3382.71</v>
          </cell>
          <cell r="U10126">
            <v>3410.7290322580643</v>
          </cell>
          <cell r="V10126">
            <v>3281.0921917808209</v>
          </cell>
        </row>
        <row r="10127">
          <cell r="B10127">
            <v>37830</v>
          </cell>
          <cell r="C10127">
            <v>1</v>
          </cell>
          <cell r="D10127">
            <v>1</v>
          </cell>
          <cell r="Q10127">
            <v>2019</v>
          </cell>
          <cell r="R10127" t="str">
            <v>20198</v>
          </cell>
          <cell r="S10127">
            <v>43689</v>
          </cell>
          <cell r="T10127">
            <v>3382.71</v>
          </cell>
          <cell r="U10127">
            <v>3410.7290322580643</v>
          </cell>
          <cell r="V10127">
            <v>3281.0921917808209</v>
          </cell>
        </row>
        <row r="10128">
          <cell r="B10128">
            <v>37831</v>
          </cell>
          <cell r="C10128">
            <v>1</v>
          </cell>
          <cell r="D10128">
            <v>1</v>
          </cell>
          <cell r="Q10128">
            <v>2019</v>
          </cell>
          <cell r="R10128" t="str">
            <v>20198</v>
          </cell>
          <cell r="S10128">
            <v>43690</v>
          </cell>
          <cell r="T10128">
            <v>3436.26</v>
          </cell>
          <cell r="U10128">
            <v>3410.7290322580643</v>
          </cell>
          <cell r="V10128">
            <v>3281.0921917808209</v>
          </cell>
        </row>
        <row r="10129">
          <cell r="B10129">
            <v>37832</v>
          </cell>
          <cell r="C10129">
            <v>1</v>
          </cell>
          <cell r="D10129">
            <v>1</v>
          </cell>
          <cell r="Q10129">
            <v>2019</v>
          </cell>
          <cell r="R10129" t="str">
            <v>20198</v>
          </cell>
          <cell r="S10129">
            <v>43691</v>
          </cell>
          <cell r="T10129">
            <v>3407.76</v>
          </cell>
          <cell r="U10129">
            <v>3410.7290322580643</v>
          </cell>
          <cell r="V10129">
            <v>3281.0921917808209</v>
          </cell>
        </row>
        <row r="10130">
          <cell r="B10130">
            <v>37833</v>
          </cell>
          <cell r="C10130">
            <v>1</v>
          </cell>
          <cell r="D10130">
            <v>1</v>
          </cell>
          <cell r="Q10130">
            <v>2019</v>
          </cell>
          <cell r="R10130" t="str">
            <v>20198</v>
          </cell>
          <cell r="S10130">
            <v>43692</v>
          </cell>
          <cell r="T10130">
            <v>3449.27</v>
          </cell>
          <cell r="U10130">
            <v>3410.7290322580643</v>
          </cell>
          <cell r="V10130">
            <v>3281.0921917808209</v>
          </cell>
        </row>
        <row r="10131">
          <cell r="B10131">
            <v>37834</v>
          </cell>
          <cell r="C10131">
            <v>1</v>
          </cell>
          <cell r="D10131">
            <v>1</v>
          </cell>
          <cell r="Q10131">
            <v>2019</v>
          </cell>
          <cell r="R10131" t="str">
            <v>20198</v>
          </cell>
          <cell r="S10131">
            <v>43693</v>
          </cell>
          <cell r="T10131">
            <v>3447.76</v>
          </cell>
          <cell r="U10131">
            <v>3410.7290322580643</v>
          </cell>
          <cell r="V10131">
            <v>3281.0921917808209</v>
          </cell>
        </row>
        <row r="10132">
          <cell r="B10132">
            <v>37837</v>
          </cell>
          <cell r="C10132">
            <v>1</v>
          </cell>
          <cell r="D10132">
            <v>1</v>
          </cell>
          <cell r="Q10132">
            <v>2019</v>
          </cell>
          <cell r="R10132" t="str">
            <v>20198</v>
          </cell>
          <cell r="S10132">
            <v>43694</v>
          </cell>
          <cell r="T10132">
            <v>3441.4</v>
          </cell>
          <cell r="U10132">
            <v>3410.7290322580643</v>
          </cell>
          <cell r="V10132">
            <v>3281.0921917808209</v>
          </cell>
        </row>
        <row r="10133">
          <cell r="B10133">
            <v>37838</v>
          </cell>
          <cell r="C10133">
            <v>1</v>
          </cell>
          <cell r="D10133">
            <v>1</v>
          </cell>
          <cell r="Q10133">
            <v>2019</v>
          </cell>
          <cell r="R10133" t="str">
            <v>20198</v>
          </cell>
          <cell r="S10133">
            <v>43695</v>
          </cell>
          <cell r="T10133">
            <v>3441.4</v>
          </cell>
          <cell r="U10133">
            <v>3410.7290322580643</v>
          </cell>
          <cell r="V10133">
            <v>3281.0921917808209</v>
          </cell>
        </row>
        <row r="10134">
          <cell r="B10134">
            <v>37839</v>
          </cell>
          <cell r="C10134">
            <v>1</v>
          </cell>
          <cell r="D10134">
            <v>1</v>
          </cell>
          <cell r="Q10134">
            <v>2019</v>
          </cell>
          <cell r="R10134" t="str">
            <v>20198</v>
          </cell>
          <cell r="S10134">
            <v>43696</v>
          </cell>
          <cell r="T10134">
            <v>3441.4</v>
          </cell>
          <cell r="U10134">
            <v>3410.7290322580643</v>
          </cell>
          <cell r="V10134">
            <v>3281.0921917808209</v>
          </cell>
        </row>
        <row r="10135">
          <cell r="B10135">
            <v>37840</v>
          </cell>
          <cell r="C10135">
            <v>1</v>
          </cell>
          <cell r="D10135">
            <v>1</v>
          </cell>
          <cell r="Q10135">
            <v>2019</v>
          </cell>
          <cell r="R10135" t="str">
            <v>20198</v>
          </cell>
          <cell r="S10135">
            <v>43697</v>
          </cell>
          <cell r="T10135">
            <v>3441.4</v>
          </cell>
          <cell r="U10135">
            <v>3410.7290322580643</v>
          </cell>
          <cell r="V10135">
            <v>3281.0921917808209</v>
          </cell>
        </row>
        <row r="10136">
          <cell r="B10136">
            <v>37841</v>
          </cell>
          <cell r="C10136">
            <v>1</v>
          </cell>
          <cell r="D10136">
            <v>1</v>
          </cell>
          <cell r="Q10136">
            <v>2019</v>
          </cell>
          <cell r="R10136" t="str">
            <v>20198</v>
          </cell>
          <cell r="S10136">
            <v>43698</v>
          </cell>
          <cell r="T10136">
            <v>3420.99</v>
          </cell>
          <cell r="U10136">
            <v>3410.7290322580643</v>
          </cell>
          <cell r="V10136">
            <v>3281.0921917808209</v>
          </cell>
        </row>
        <row r="10137">
          <cell r="B10137">
            <v>37844</v>
          </cell>
          <cell r="C10137">
            <v>1</v>
          </cell>
          <cell r="D10137">
            <v>1</v>
          </cell>
          <cell r="Q10137">
            <v>2019</v>
          </cell>
          <cell r="R10137" t="str">
            <v>20198</v>
          </cell>
          <cell r="S10137">
            <v>43699</v>
          </cell>
          <cell r="T10137">
            <v>3385.28</v>
          </cell>
          <cell r="U10137">
            <v>3410.7290322580643</v>
          </cell>
          <cell r="V10137">
            <v>3281.0921917808209</v>
          </cell>
        </row>
        <row r="10138">
          <cell r="B10138">
            <v>37845</v>
          </cell>
          <cell r="C10138">
            <v>1</v>
          </cell>
          <cell r="D10138">
            <v>1</v>
          </cell>
          <cell r="Q10138">
            <v>2019</v>
          </cell>
          <cell r="R10138" t="str">
            <v>20198</v>
          </cell>
          <cell r="S10138">
            <v>43700</v>
          </cell>
          <cell r="T10138">
            <v>3376.99</v>
          </cell>
          <cell r="U10138">
            <v>3410.7290322580643</v>
          </cell>
          <cell r="V10138">
            <v>3281.0921917808209</v>
          </cell>
        </row>
        <row r="10139">
          <cell r="B10139">
            <v>37846</v>
          </cell>
          <cell r="C10139">
            <v>1</v>
          </cell>
          <cell r="D10139">
            <v>1</v>
          </cell>
          <cell r="Q10139">
            <v>2019</v>
          </cell>
          <cell r="R10139" t="str">
            <v>20198</v>
          </cell>
          <cell r="S10139">
            <v>43701</v>
          </cell>
          <cell r="T10139">
            <v>3399.95</v>
          </cell>
          <cell r="U10139">
            <v>3410.7290322580643</v>
          </cell>
          <cell r="V10139">
            <v>3281.0921917808209</v>
          </cell>
        </row>
        <row r="10140">
          <cell r="B10140">
            <v>37847</v>
          </cell>
          <cell r="C10140">
            <v>1</v>
          </cell>
          <cell r="D10140">
            <v>1</v>
          </cell>
          <cell r="Q10140">
            <v>2019</v>
          </cell>
          <cell r="R10140" t="str">
            <v>20198</v>
          </cell>
          <cell r="S10140">
            <v>43702</v>
          </cell>
          <cell r="T10140">
            <v>3399.95</v>
          </cell>
          <cell r="U10140">
            <v>3410.7290322580643</v>
          </cell>
          <cell r="V10140">
            <v>3281.0921917808209</v>
          </cell>
        </row>
        <row r="10141">
          <cell r="B10141">
            <v>37848</v>
          </cell>
          <cell r="C10141">
            <v>1</v>
          </cell>
          <cell r="D10141">
            <v>1</v>
          </cell>
          <cell r="Q10141">
            <v>2019</v>
          </cell>
          <cell r="R10141" t="str">
            <v>20198</v>
          </cell>
          <cell r="S10141">
            <v>43703</v>
          </cell>
          <cell r="T10141">
            <v>3399.95</v>
          </cell>
          <cell r="U10141">
            <v>3410.7290322580643</v>
          </cell>
          <cell r="V10141">
            <v>3281.0921917808209</v>
          </cell>
        </row>
        <row r="10142">
          <cell r="B10142">
            <v>37851</v>
          </cell>
          <cell r="C10142">
            <v>1</v>
          </cell>
          <cell r="D10142">
            <v>1</v>
          </cell>
          <cell r="Q10142">
            <v>2019</v>
          </cell>
          <cell r="R10142" t="str">
            <v>20198</v>
          </cell>
          <cell r="S10142">
            <v>43704</v>
          </cell>
          <cell r="T10142">
            <v>3432.85</v>
          </cell>
          <cell r="U10142">
            <v>3410.7290322580643</v>
          </cell>
          <cell r="V10142">
            <v>3281.0921917808209</v>
          </cell>
        </row>
        <row r="10143">
          <cell r="B10143">
            <v>37852</v>
          </cell>
          <cell r="C10143">
            <v>1</v>
          </cell>
          <cell r="D10143">
            <v>1</v>
          </cell>
          <cell r="Q10143">
            <v>2019</v>
          </cell>
          <cell r="R10143" t="str">
            <v>20198</v>
          </cell>
          <cell r="S10143">
            <v>43705</v>
          </cell>
          <cell r="T10143">
            <v>3457.89</v>
          </cell>
          <cell r="U10143">
            <v>3410.7290322580643</v>
          </cell>
          <cell r="V10143">
            <v>3281.0921917808209</v>
          </cell>
        </row>
        <row r="10144">
          <cell r="B10144">
            <v>37853</v>
          </cell>
          <cell r="C10144">
            <v>1</v>
          </cell>
          <cell r="D10144">
            <v>1</v>
          </cell>
          <cell r="Q10144">
            <v>2019</v>
          </cell>
          <cell r="R10144" t="str">
            <v>20198</v>
          </cell>
          <cell r="S10144">
            <v>43706</v>
          </cell>
          <cell r="T10144">
            <v>3477.53</v>
          </cell>
          <cell r="U10144">
            <v>3410.7290322580643</v>
          </cell>
          <cell r="V10144">
            <v>3281.0921917808209</v>
          </cell>
        </row>
        <row r="10145">
          <cell r="B10145">
            <v>37854</v>
          </cell>
          <cell r="C10145">
            <v>1</v>
          </cell>
          <cell r="D10145">
            <v>1</v>
          </cell>
          <cell r="Q10145">
            <v>2019</v>
          </cell>
          <cell r="R10145" t="str">
            <v>20198</v>
          </cell>
          <cell r="S10145">
            <v>43707</v>
          </cell>
          <cell r="T10145">
            <v>3464.15</v>
          </cell>
          <cell r="U10145">
            <v>3410.7290322580643</v>
          </cell>
          <cell r="V10145">
            <v>3281.0921917808209</v>
          </cell>
        </row>
        <row r="10146">
          <cell r="B10146">
            <v>37855</v>
          </cell>
          <cell r="C10146">
            <v>1</v>
          </cell>
          <cell r="D10146">
            <v>1</v>
          </cell>
          <cell r="Q10146">
            <v>2019</v>
          </cell>
          <cell r="R10146" t="str">
            <v>20198</v>
          </cell>
          <cell r="S10146">
            <v>43708</v>
          </cell>
          <cell r="T10146">
            <v>3427.29</v>
          </cell>
          <cell r="U10146">
            <v>3410.7290322580643</v>
          </cell>
          <cell r="V10146">
            <v>3281.0921917808209</v>
          </cell>
        </row>
        <row r="10147">
          <cell r="B10147">
            <v>37858</v>
          </cell>
          <cell r="C10147">
            <v>1</v>
          </cell>
          <cell r="D10147">
            <v>1</v>
          </cell>
          <cell r="Q10147">
            <v>2019</v>
          </cell>
          <cell r="R10147" t="str">
            <v>20199</v>
          </cell>
          <cell r="S10147">
            <v>43709</v>
          </cell>
          <cell r="T10147">
            <v>3427.29</v>
          </cell>
          <cell r="U10147">
            <v>3399.4570000000008</v>
          </cell>
          <cell r="V10147">
            <v>3281.0921917808209</v>
          </cell>
        </row>
        <row r="10148">
          <cell r="B10148">
            <v>37859</v>
          </cell>
          <cell r="C10148">
            <v>1</v>
          </cell>
          <cell r="D10148">
            <v>1</v>
          </cell>
          <cell r="Q10148">
            <v>2019</v>
          </cell>
          <cell r="R10148" t="str">
            <v>20199</v>
          </cell>
          <cell r="S10148">
            <v>43710</v>
          </cell>
          <cell r="T10148">
            <v>3427.29</v>
          </cell>
          <cell r="U10148">
            <v>3399.4570000000008</v>
          </cell>
          <cell r="V10148">
            <v>3281.0921917808209</v>
          </cell>
        </row>
        <row r="10149">
          <cell r="B10149">
            <v>37860</v>
          </cell>
          <cell r="C10149">
            <v>1</v>
          </cell>
          <cell r="D10149">
            <v>1</v>
          </cell>
          <cell r="Q10149">
            <v>2019</v>
          </cell>
          <cell r="R10149" t="str">
            <v>20199</v>
          </cell>
          <cell r="S10149">
            <v>43711</v>
          </cell>
          <cell r="T10149">
            <v>3427.29</v>
          </cell>
          <cell r="U10149">
            <v>3399.4570000000008</v>
          </cell>
          <cell r="V10149">
            <v>3281.0921917808209</v>
          </cell>
        </row>
        <row r="10150">
          <cell r="B10150">
            <v>37861</v>
          </cell>
          <cell r="C10150">
            <v>1</v>
          </cell>
          <cell r="D10150">
            <v>1</v>
          </cell>
          <cell r="Q10150">
            <v>2019</v>
          </cell>
          <cell r="R10150" t="str">
            <v>20199</v>
          </cell>
          <cell r="S10150">
            <v>43712</v>
          </cell>
          <cell r="T10150">
            <v>3438.61</v>
          </cell>
          <cell r="U10150">
            <v>3399.4570000000008</v>
          </cell>
          <cell r="V10150">
            <v>3281.0921917808209</v>
          </cell>
        </row>
        <row r="10151">
          <cell r="B10151">
            <v>37862</v>
          </cell>
          <cell r="C10151">
            <v>1</v>
          </cell>
          <cell r="D10151">
            <v>1</v>
          </cell>
          <cell r="Q10151">
            <v>2019</v>
          </cell>
          <cell r="R10151" t="str">
            <v>20199</v>
          </cell>
          <cell r="S10151">
            <v>43713</v>
          </cell>
          <cell r="T10151">
            <v>3401.04</v>
          </cell>
          <cell r="U10151">
            <v>3399.4570000000008</v>
          </cell>
          <cell r="V10151">
            <v>3281.0921917808209</v>
          </cell>
        </row>
        <row r="10152">
          <cell r="B10152">
            <v>37865</v>
          </cell>
          <cell r="C10152">
            <v>1</v>
          </cell>
          <cell r="D10152">
            <v>1</v>
          </cell>
          <cell r="Q10152">
            <v>2019</v>
          </cell>
          <cell r="R10152" t="str">
            <v>20199</v>
          </cell>
          <cell r="S10152">
            <v>43714</v>
          </cell>
          <cell r="T10152">
            <v>3377.39</v>
          </cell>
          <cell r="U10152">
            <v>3399.4570000000008</v>
          </cell>
          <cell r="V10152">
            <v>3281.0921917808209</v>
          </cell>
        </row>
        <row r="10153">
          <cell r="B10153">
            <v>37866</v>
          </cell>
          <cell r="C10153">
            <v>1</v>
          </cell>
          <cell r="D10153">
            <v>1</v>
          </cell>
          <cell r="Q10153">
            <v>2019</v>
          </cell>
          <cell r="R10153" t="str">
            <v>20199</v>
          </cell>
          <cell r="S10153">
            <v>43715</v>
          </cell>
          <cell r="T10153">
            <v>3361.7</v>
          </cell>
          <cell r="U10153">
            <v>3399.4570000000008</v>
          </cell>
          <cell r="V10153">
            <v>3281.0921917808209</v>
          </cell>
        </row>
        <row r="10154">
          <cell r="B10154">
            <v>37867</v>
          </cell>
          <cell r="C10154">
            <v>1</v>
          </cell>
          <cell r="D10154">
            <v>1</v>
          </cell>
          <cell r="Q10154">
            <v>2019</v>
          </cell>
          <cell r="R10154" t="str">
            <v>20199</v>
          </cell>
          <cell r="S10154">
            <v>43716</v>
          </cell>
          <cell r="T10154">
            <v>3361.7</v>
          </cell>
          <cell r="U10154">
            <v>3399.4570000000008</v>
          </cell>
          <cell r="V10154">
            <v>3281.0921917808209</v>
          </cell>
        </row>
        <row r="10155">
          <cell r="B10155">
            <v>37868</v>
          </cell>
          <cell r="C10155">
            <v>1</v>
          </cell>
          <cell r="D10155">
            <v>1</v>
          </cell>
          <cell r="Q10155">
            <v>2019</v>
          </cell>
          <cell r="R10155" t="str">
            <v>20199</v>
          </cell>
          <cell r="S10155">
            <v>43717</v>
          </cell>
          <cell r="T10155">
            <v>3361.7</v>
          </cell>
          <cell r="U10155">
            <v>3399.4570000000008</v>
          </cell>
          <cell r="V10155">
            <v>3281.0921917808209</v>
          </cell>
        </row>
        <row r="10156">
          <cell r="B10156">
            <v>37869</v>
          </cell>
          <cell r="C10156">
            <v>1</v>
          </cell>
          <cell r="D10156">
            <v>1</v>
          </cell>
          <cell r="Q10156">
            <v>2019</v>
          </cell>
          <cell r="R10156" t="str">
            <v>20199</v>
          </cell>
          <cell r="S10156">
            <v>43718</v>
          </cell>
          <cell r="T10156">
            <v>3368.8</v>
          </cell>
          <cell r="U10156">
            <v>3399.4570000000008</v>
          </cell>
          <cell r="V10156">
            <v>3281.0921917808209</v>
          </cell>
        </row>
        <row r="10157">
          <cell r="B10157">
            <v>37872</v>
          </cell>
          <cell r="C10157">
            <v>1</v>
          </cell>
          <cell r="D10157">
            <v>1</v>
          </cell>
          <cell r="Q10157">
            <v>2019</v>
          </cell>
          <cell r="R10157" t="str">
            <v>20199</v>
          </cell>
          <cell r="S10157">
            <v>43719</v>
          </cell>
          <cell r="T10157">
            <v>3373.75</v>
          </cell>
          <cell r="U10157">
            <v>3399.4570000000008</v>
          </cell>
          <cell r="V10157">
            <v>3281.0921917808209</v>
          </cell>
        </row>
        <row r="10158">
          <cell r="B10158">
            <v>37873</v>
          </cell>
          <cell r="C10158">
            <v>1</v>
          </cell>
          <cell r="D10158">
            <v>1</v>
          </cell>
          <cell r="Q10158">
            <v>2019</v>
          </cell>
          <cell r="R10158" t="str">
            <v>20199</v>
          </cell>
          <cell r="S10158">
            <v>43720</v>
          </cell>
          <cell r="T10158">
            <v>3372.48</v>
          </cell>
          <cell r="U10158">
            <v>3399.4570000000008</v>
          </cell>
          <cell r="V10158">
            <v>3281.0921917808209</v>
          </cell>
        </row>
        <row r="10159">
          <cell r="B10159">
            <v>37874</v>
          </cell>
          <cell r="C10159">
            <v>1</v>
          </cell>
          <cell r="D10159">
            <v>1</v>
          </cell>
          <cell r="Q10159">
            <v>2019</v>
          </cell>
          <cell r="R10159" t="str">
            <v>20199</v>
          </cell>
          <cell r="S10159">
            <v>43721</v>
          </cell>
          <cell r="T10159">
            <v>3359.2</v>
          </cell>
          <cell r="U10159">
            <v>3399.4570000000008</v>
          </cell>
          <cell r="V10159">
            <v>3281.0921917808209</v>
          </cell>
        </row>
        <row r="10160">
          <cell r="B10160">
            <v>37875</v>
          </cell>
          <cell r="C10160">
            <v>1</v>
          </cell>
          <cell r="D10160">
            <v>1</v>
          </cell>
          <cell r="Q10160">
            <v>2019</v>
          </cell>
          <cell r="R10160" t="str">
            <v>20199</v>
          </cell>
          <cell r="S10160">
            <v>43722</v>
          </cell>
          <cell r="T10160">
            <v>3356.15</v>
          </cell>
          <cell r="U10160">
            <v>3399.4570000000008</v>
          </cell>
          <cell r="V10160">
            <v>3281.0921917808209</v>
          </cell>
        </row>
        <row r="10161">
          <cell r="B10161">
            <v>37876</v>
          </cell>
          <cell r="C10161">
            <v>1</v>
          </cell>
          <cell r="D10161">
            <v>1</v>
          </cell>
          <cell r="Q10161">
            <v>2019</v>
          </cell>
          <cell r="R10161" t="str">
            <v>20199</v>
          </cell>
          <cell r="S10161">
            <v>43723</v>
          </cell>
          <cell r="T10161">
            <v>3356.15</v>
          </cell>
          <cell r="U10161">
            <v>3399.4570000000008</v>
          </cell>
          <cell r="V10161">
            <v>3281.0921917808209</v>
          </cell>
        </row>
        <row r="10162">
          <cell r="B10162">
            <v>37879</v>
          </cell>
          <cell r="C10162">
            <v>1</v>
          </cell>
          <cell r="D10162">
            <v>1</v>
          </cell>
          <cell r="Q10162">
            <v>2019</v>
          </cell>
          <cell r="R10162" t="str">
            <v>20199</v>
          </cell>
          <cell r="S10162">
            <v>43724</v>
          </cell>
          <cell r="T10162">
            <v>3356.15</v>
          </cell>
          <cell r="U10162">
            <v>3399.4570000000008</v>
          </cell>
          <cell r="V10162">
            <v>3281.0921917808209</v>
          </cell>
        </row>
        <row r="10163">
          <cell r="B10163">
            <v>37880</v>
          </cell>
          <cell r="C10163">
            <v>1</v>
          </cell>
          <cell r="D10163">
            <v>1</v>
          </cell>
          <cell r="Q10163">
            <v>2019</v>
          </cell>
          <cell r="R10163" t="str">
            <v>20199</v>
          </cell>
          <cell r="S10163">
            <v>43725</v>
          </cell>
          <cell r="T10163">
            <v>3364.43</v>
          </cell>
          <cell r="U10163">
            <v>3399.4570000000008</v>
          </cell>
          <cell r="V10163">
            <v>3281.0921917808209</v>
          </cell>
        </row>
        <row r="10164">
          <cell r="B10164">
            <v>37881</v>
          </cell>
          <cell r="C10164">
            <v>1</v>
          </cell>
          <cell r="D10164">
            <v>1</v>
          </cell>
          <cell r="Q10164">
            <v>2019</v>
          </cell>
          <cell r="R10164" t="str">
            <v>20199</v>
          </cell>
          <cell r="S10164">
            <v>43726</v>
          </cell>
          <cell r="T10164">
            <v>3380.92</v>
          </cell>
          <cell r="U10164">
            <v>3399.4570000000008</v>
          </cell>
          <cell r="V10164">
            <v>3281.0921917808209</v>
          </cell>
        </row>
        <row r="10165">
          <cell r="B10165">
            <v>37882</v>
          </cell>
          <cell r="C10165">
            <v>1</v>
          </cell>
          <cell r="D10165">
            <v>1</v>
          </cell>
          <cell r="Q10165">
            <v>2019</v>
          </cell>
          <cell r="R10165" t="str">
            <v>20199</v>
          </cell>
          <cell r="S10165">
            <v>43727</v>
          </cell>
          <cell r="T10165">
            <v>3377.79</v>
          </cell>
          <cell r="U10165">
            <v>3399.4570000000008</v>
          </cell>
          <cell r="V10165">
            <v>3281.0921917808209</v>
          </cell>
        </row>
        <row r="10166">
          <cell r="B10166">
            <v>37883</v>
          </cell>
          <cell r="C10166">
            <v>1</v>
          </cell>
          <cell r="D10166">
            <v>1</v>
          </cell>
          <cell r="Q10166">
            <v>2019</v>
          </cell>
          <cell r="R10166" t="str">
            <v>20199</v>
          </cell>
          <cell r="S10166">
            <v>43728</v>
          </cell>
          <cell r="T10166">
            <v>3377.72</v>
          </cell>
          <cell r="U10166">
            <v>3399.4570000000008</v>
          </cell>
          <cell r="V10166">
            <v>3281.0921917808209</v>
          </cell>
        </row>
        <row r="10167">
          <cell r="B10167">
            <v>37886</v>
          </cell>
          <cell r="C10167">
            <v>1</v>
          </cell>
          <cell r="D10167">
            <v>1</v>
          </cell>
          <cell r="Q10167">
            <v>2019</v>
          </cell>
          <cell r="R10167" t="str">
            <v>20199</v>
          </cell>
          <cell r="S10167">
            <v>43729</v>
          </cell>
          <cell r="T10167">
            <v>3402.32</v>
          </cell>
          <cell r="U10167">
            <v>3399.4570000000008</v>
          </cell>
          <cell r="V10167">
            <v>3281.0921917808209</v>
          </cell>
        </row>
        <row r="10168">
          <cell r="B10168">
            <v>37887</v>
          </cell>
          <cell r="C10168">
            <v>1</v>
          </cell>
          <cell r="D10168">
            <v>1</v>
          </cell>
          <cell r="Q10168">
            <v>2019</v>
          </cell>
          <cell r="R10168" t="str">
            <v>20199</v>
          </cell>
          <cell r="S10168">
            <v>43730</v>
          </cell>
          <cell r="T10168">
            <v>3402.32</v>
          </cell>
          <cell r="U10168">
            <v>3399.4570000000008</v>
          </cell>
          <cell r="V10168">
            <v>3281.0921917808209</v>
          </cell>
        </row>
        <row r="10169">
          <cell r="B10169">
            <v>37888</v>
          </cell>
          <cell r="C10169">
            <v>1</v>
          </cell>
          <cell r="D10169">
            <v>1</v>
          </cell>
          <cell r="Q10169">
            <v>2019</v>
          </cell>
          <cell r="R10169" t="str">
            <v>20199</v>
          </cell>
          <cell r="S10169">
            <v>43731</v>
          </cell>
          <cell r="T10169">
            <v>3402.32</v>
          </cell>
          <cell r="U10169">
            <v>3399.4570000000008</v>
          </cell>
          <cell r="V10169">
            <v>3281.0921917808209</v>
          </cell>
        </row>
        <row r="10170">
          <cell r="B10170">
            <v>37889</v>
          </cell>
          <cell r="C10170">
            <v>1</v>
          </cell>
          <cell r="D10170">
            <v>1</v>
          </cell>
          <cell r="Q10170">
            <v>2019</v>
          </cell>
          <cell r="R10170" t="str">
            <v>20199</v>
          </cell>
          <cell r="S10170">
            <v>43732</v>
          </cell>
          <cell r="T10170">
            <v>3437.78</v>
          </cell>
          <cell r="U10170">
            <v>3399.4570000000008</v>
          </cell>
          <cell r="V10170">
            <v>3281.0921917808209</v>
          </cell>
        </row>
        <row r="10171">
          <cell r="B10171">
            <v>37890</v>
          </cell>
          <cell r="C10171">
            <v>1</v>
          </cell>
          <cell r="D10171">
            <v>1</v>
          </cell>
          <cell r="Q10171">
            <v>2019</v>
          </cell>
          <cell r="R10171" t="str">
            <v>20199</v>
          </cell>
          <cell r="S10171">
            <v>43733</v>
          </cell>
          <cell r="T10171">
            <v>3438.66</v>
          </cell>
          <cell r="U10171">
            <v>3399.4570000000008</v>
          </cell>
          <cell r="V10171">
            <v>3281.0921917808209</v>
          </cell>
        </row>
        <row r="10172">
          <cell r="B10172">
            <v>37893</v>
          </cell>
          <cell r="C10172">
            <v>1</v>
          </cell>
          <cell r="D10172">
            <v>1</v>
          </cell>
          <cell r="Q10172">
            <v>2019</v>
          </cell>
          <cell r="R10172" t="str">
            <v>20199</v>
          </cell>
          <cell r="S10172">
            <v>43734</v>
          </cell>
          <cell r="T10172">
            <v>3451.02</v>
          </cell>
          <cell r="U10172">
            <v>3399.4570000000008</v>
          </cell>
          <cell r="V10172">
            <v>3281.0921917808209</v>
          </cell>
        </row>
        <row r="10173">
          <cell r="B10173">
            <v>37894</v>
          </cell>
          <cell r="C10173">
            <v>1</v>
          </cell>
          <cell r="D10173">
            <v>1</v>
          </cell>
          <cell r="Q10173">
            <v>2019</v>
          </cell>
          <cell r="R10173" t="str">
            <v>20199</v>
          </cell>
          <cell r="S10173">
            <v>43735</v>
          </cell>
          <cell r="T10173">
            <v>3435.71</v>
          </cell>
          <cell r="U10173">
            <v>3399.4570000000008</v>
          </cell>
          <cell r="V10173">
            <v>3281.0921917808209</v>
          </cell>
        </row>
        <row r="10174">
          <cell r="B10174">
            <v>37902</v>
          </cell>
          <cell r="C10174">
            <v>1</v>
          </cell>
          <cell r="D10174">
            <v>1</v>
          </cell>
          <cell r="Q10174">
            <v>2019</v>
          </cell>
          <cell r="R10174" t="str">
            <v>20199</v>
          </cell>
          <cell r="S10174">
            <v>43736</v>
          </cell>
          <cell r="T10174">
            <v>3462.01</v>
          </cell>
          <cell r="U10174">
            <v>3399.4570000000008</v>
          </cell>
          <cell r="V10174">
            <v>3281.0921917808209</v>
          </cell>
        </row>
        <row r="10175">
          <cell r="B10175">
            <v>37903</v>
          </cell>
          <cell r="C10175">
            <v>1</v>
          </cell>
          <cell r="D10175">
            <v>1</v>
          </cell>
          <cell r="Q10175">
            <v>2019</v>
          </cell>
          <cell r="R10175" t="str">
            <v>20199</v>
          </cell>
          <cell r="S10175">
            <v>43737</v>
          </cell>
          <cell r="T10175">
            <v>3462.01</v>
          </cell>
          <cell r="U10175">
            <v>3399.4570000000008</v>
          </cell>
          <cell r="V10175">
            <v>3281.0921917808209</v>
          </cell>
        </row>
        <row r="10176">
          <cell r="B10176">
            <v>37904</v>
          </cell>
          <cell r="C10176">
            <v>1</v>
          </cell>
          <cell r="D10176">
            <v>1</v>
          </cell>
          <cell r="Q10176">
            <v>2019</v>
          </cell>
          <cell r="R10176" t="str">
            <v>20199</v>
          </cell>
          <cell r="S10176">
            <v>43738</v>
          </cell>
          <cell r="T10176">
            <v>3462.01</v>
          </cell>
          <cell r="U10176">
            <v>3399.4570000000008</v>
          </cell>
          <cell r="V10176">
            <v>3281.0921917808209</v>
          </cell>
        </row>
        <row r="10177">
          <cell r="B10177">
            <v>37907</v>
          </cell>
          <cell r="C10177">
            <v>1</v>
          </cell>
          <cell r="D10177">
            <v>1</v>
          </cell>
          <cell r="Q10177">
            <v>2019</v>
          </cell>
          <cell r="R10177" t="str">
            <v>201910</v>
          </cell>
          <cell r="S10177">
            <v>43739</v>
          </cell>
          <cell r="T10177">
            <v>3477.45</v>
          </cell>
          <cell r="U10177">
            <v>3433.311612903226</v>
          </cell>
          <cell r="V10177">
            <v>3281.0921917808209</v>
          </cell>
        </row>
        <row r="10178">
          <cell r="B10178">
            <v>37908</v>
          </cell>
          <cell r="C10178">
            <v>1</v>
          </cell>
          <cell r="D10178">
            <v>1</v>
          </cell>
          <cell r="Q10178">
            <v>2019</v>
          </cell>
          <cell r="R10178" t="str">
            <v>201910</v>
          </cell>
          <cell r="S10178">
            <v>43740</v>
          </cell>
          <cell r="T10178">
            <v>3491.29</v>
          </cell>
          <cell r="U10178">
            <v>3433.311612903226</v>
          </cell>
          <cell r="V10178">
            <v>3281.0921917808209</v>
          </cell>
        </row>
        <row r="10179">
          <cell r="B10179">
            <v>37909</v>
          </cell>
          <cell r="C10179">
            <v>1</v>
          </cell>
          <cell r="D10179">
            <v>1</v>
          </cell>
          <cell r="Q10179">
            <v>2019</v>
          </cell>
          <cell r="R10179" t="str">
            <v>201910</v>
          </cell>
          <cell r="S10179">
            <v>43741</v>
          </cell>
          <cell r="T10179">
            <v>3497.34</v>
          </cell>
          <cell r="U10179">
            <v>3433.311612903226</v>
          </cell>
          <cell r="V10179">
            <v>3281.0921917808209</v>
          </cell>
        </row>
        <row r="10180">
          <cell r="B10180">
            <v>37910</v>
          </cell>
          <cell r="C10180">
            <v>1</v>
          </cell>
          <cell r="D10180">
            <v>1</v>
          </cell>
          <cell r="Q10180">
            <v>2019</v>
          </cell>
          <cell r="R10180" t="str">
            <v>201910</v>
          </cell>
          <cell r="S10180">
            <v>43742</v>
          </cell>
          <cell r="T10180">
            <v>3467.6</v>
          </cell>
          <cell r="U10180">
            <v>3433.311612903226</v>
          </cell>
          <cell r="V10180">
            <v>3281.0921917808209</v>
          </cell>
        </row>
        <row r="10181">
          <cell r="B10181">
            <v>37911</v>
          </cell>
          <cell r="C10181">
            <v>1</v>
          </cell>
          <cell r="D10181">
            <v>1</v>
          </cell>
          <cell r="Q10181">
            <v>2019</v>
          </cell>
          <cell r="R10181" t="str">
            <v>201910</v>
          </cell>
          <cell r="S10181">
            <v>43743</v>
          </cell>
          <cell r="T10181">
            <v>3430.28</v>
          </cell>
          <cell r="U10181">
            <v>3433.311612903226</v>
          </cell>
          <cell r="V10181">
            <v>3281.0921917808209</v>
          </cell>
        </row>
        <row r="10182">
          <cell r="B10182">
            <v>37914</v>
          </cell>
          <cell r="C10182">
            <v>1</v>
          </cell>
          <cell r="D10182">
            <v>1</v>
          </cell>
          <cell r="Q10182">
            <v>2019</v>
          </cell>
          <cell r="R10182" t="str">
            <v>201910</v>
          </cell>
          <cell r="S10182">
            <v>43744</v>
          </cell>
          <cell r="T10182">
            <v>3430.28</v>
          </cell>
          <cell r="U10182">
            <v>3433.311612903226</v>
          </cell>
          <cell r="V10182">
            <v>3281.0921917808209</v>
          </cell>
        </row>
        <row r="10183">
          <cell r="B10183">
            <v>37915</v>
          </cell>
          <cell r="C10183">
            <v>1</v>
          </cell>
          <cell r="D10183">
            <v>1</v>
          </cell>
          <cell r="Q10183">
            <v>2019</v>
          </cell>
          <cell r="R10183" t="str">
            <v>201910</v>
          </cell>
          <cell r="S10183">
            <v>43745</v>
          </cell>
          <cell r="T10183">
            <v>3430.28</v>
          </cell>
          <cell r="U10183">
            <v>3433.311612903226</v>
          </cell>
          <cell r="V10183">
            <v>3281.0921917808209</v>
          </cell>
        </row>
        <row r="10184">
          <cell r="B10184">
            <v>37916</v>
          </cell>
          <cell r="C10184">
            <v>1</v>
          </cell>
          <cell r="D10184">
            <v>1</v>
          </cell>
          <cell r="Q10184">
            <v>2019</v>
          </cell>
          <cell r="R10184" t="str">
            <v>201910</v>
          </cell>
          <cell r="S10184">
            <v>43746</v>
          </cell>
          <cell r="T10184">
            <v>3445.76</v>
          </cell>
          <cell r="U10184">
            <v>3433.311612903226</v>
          </cell>
          <cell r="V10184">
            <v>3281.0921917808209</v>
          </cell>
        </row>
        <row r="10185">
          <cell r="B10185">
            <v>37917</v>
          </cell>
          <cell r="C10185">
            <v>1</v>
          </cell>
          <cell r="D10185">
            <v>1</v>
          </cell>
          <cell r="Q10185">
            <v>2019</v>
          </cell>
          <cell r="R10185" t="str">
            <v>201910</v>
          </cell>
          <cell r="S10185">
            <v>43747</v>
          </cell>
          <cell r="T10185">
            <v>3452.57</v>
          </cell>
          <cell r="U10185">
            <v>3433.311612903226</v>
          </cell>
          <cell r="V10185">
            <v>3281.0921917808209</v>
          </cell>
        </row>
        <row r="10186">
          <cell r="B10186">
            <v>37918</v>
          </cell>
          <cell r="C10186">
            <v>1</v>
          </cell>
          <cell r="D10186">
            <v>1</v>
          </cell>
          <cell r="Q10186">
            <v>2019</v>
          </cell>
          <cell r="R10186" t="str">
            <v>201910</v>
          </cell>
          <cell r="S10186">
            <v>43748</v>
          </cell>
          <cell r="T10186">
            <v>3454.56</v>
          </cell>
          <cell r="U10186">
            <v>3433.311612903226</v>
          </cell>
          <cell r="V10186">
            <v>3281.0921917808209</v>
          </cell>
        </row>
        <row r="10187">
          <cell r="B10187">
            <v>37921</v>
          </cell>
          <cell r="C10187">
            <v>1</v>
          </cell>
          <cell r="D10187">
            <v>1</v>
          </cell>
          <cell r="Q10187">
            <v>2019</v>
          </cell>
          <cell r="R10187" t="str">
            <v>201910</v>
          </cell>
          <cell r="S10187">
            <v>43749</v>
          </cell>
          <cell r="T10187">
            <v>3458.42</v>
          </cell>
          <cell r="U10187">
            <v>3433.311612903226</v>
          </cell>
          <cell r="V10187">
            <v>3281.0921917808209</v>
          </cell>
        </row>
        <row r="10188">
          <cell r="B10188">
            <v>37922</v>
          </cell>
          <cell r="C10188">
            <v>1</v>
          </cell>
          <cell r="D10188">
            <v>1</v>
          </cell>
          <cell r="Q10188">
            <v>2019</v>
          </cell>
          <cell r="R10188" t="str">
            <v>201910</v>
          </cell>
          <cell r="S10188">
            <v>43750</v>
          </cell>
          <cell r="T10188">
            <v>3431.46</v>
          </cell>
          <cell r="U10188">
            <v>3433.311612903226</v>
          </cell>
          <cell r="V10188">
            <v>3281.0921917808209</v>
          </cell>
        </row>
        <row r="10189">
          <cell r="B10189">
            <v>37923</v>
          </cell>
          <cell r="C10189">
            <v>1</v>
          </cell>
          <cell r="D10189">
            <v>1</v>
          </cell>
          <cell r="Q10189">
            <v>2019</v>
          </cell>
          <cell r="R10189" t="str">
            <v>201910</v>
          </cell>
          <cell r="S10189">
            <v>43751</v>
          </cell>
          <cell r="T10189">
            <v>3431.46</v>
          </cell>
          <cell r="U10189">
            <v>3433.311612903226</v>
          </cell>
          <cell r="V10189">
            <v>3281.0921917808209</v>
          </cell>
        </row>
        <row r="10190">
          <cell r="B10190">
            <v>37924</v>
          </cell>
          <cell r="C10190">
            <v>1</v>
          </cell>
          <cell r="D10190">
            <v>1</v>
          </cell>
          <cell r="Q10190">
            <v>2019</v>
          </cell>
          <cell r="R10190" t="str">
            <v>201910</v>
          </cell>
          <cell r="S10190">
            <v>43752</v>
          </cell>
          <cell r="T10190">
            <v>3431.46</v>
          </cell>
          <cell r="U10190">
            <v>3433.311612903226</v>
          </cell>
          <cell r="V10190">
            <v>3281.0921917808209</v>
          </cell>
        </row>
        <row r="10191">
          <cell r="B10191">
            <v>37925</v>
          </cell>
          <cell r="C10191">
            <v>1</v>
          </cell>
          <cell r="D10191">
            <v>1</v>
          </cell>
          <cell r="Q10191">
            <v>2019</v>
          </cell>
          <cell r="R10191" t="str">
            <v>201910</v>
          </cell>
          <cell r="S10191">
            <v>43753</v>
          </cell>
          <cell r="T10191">
            <v>3431.46</v>
          </cell>
          <cell r="U10191">
            <v>3433.311612903226</v>
          </cell>
          <cell r="V10191">
            <v>3281.0921917808209</v>
          </cell>
        </row>
        <row r="10192">
          <cell r="B10192">
            <v>37928</v>
          </cell>
          <cell r="C10192">
            <v>1</v>
          </cell>
          <cell r="D10192">
            <v>1</v>
          </cell>
          <cell r="Q10192">
            <v>2019</v>
          </cell>
          <cell r="R10192" t="str">
            <v>201910</v>
          </cell>
          <cell r="S10192">
            <v>43754</v>
          </cell>
          <cell r="T10192">
            <v>3451.33</v>
          </cell>
          <cell r="U10192">
            <v>3433.311612903226</v>
          </cell>
          <cell r="V10192">
            <v>3281.0921917808209</v>
          </cell>
        </row>
        <row r="10193">
          <cell r="B10193">
            <v>37929</v>
          </cell>
          <cell r="C10193">
            <v>1</v>
          </cell>
          <cell r="D10193">
            <v>1</v>
          </cell>
          <cell r="Q10193">
            <v>2019</v>
          </cell>
          <cell r="R10193" t="str">
            <v>201910</v>
          </cell>
          <cell r="S10193">
            <v>43755</v>
          </cell>
          <cell r="T10193">
            <v>3459.55</v>
          </cell>
          <cell r="U10193">
            <v>3433.311612903226</v>
          </cell>
          <cell r="V10193">
            <v>3281.0921917808209</v>
          </cell>
        </row>
        <row r="10194">
          <cell r="B10194">
            <v>37930</v>
          </cell>
          <cell r="C10194">
            <v>1</v>
          </cell>
          <cell r="D10194">
            <v>1</v>
          </cell>
          <cell r="Q10194">
            <v>2019</v>
          </cell>
          <cell r="R10194" t="str">
            <v>201910</v>
          </cell>
          <cell r="S10194">
            <v>43756</v>
          </cell>
          <cell r="T10194">
            <v>3465.35</v>
          </cell>
          <cell r="U10194">
            <v>3433.311612903226</v>
          </cell>
          <cell r="V10194">
            <v>3281.0921917808209</v>
          </cell>
        </row>
        <row r="10195">
          <cell r="B10195">
            <v>37931</v>
          </cell>
          <cell r="C10195">
            <v>1</v>
          </cell>
          <cell r="D10195">
            <v>1</v>
          </cell>
          <cell r="Q10195">
            <v>2019</v>
          </cell>
          <cell r="R10195" t="str">
            <v>201910</v>
          </cell>
          <cell r="S10195">
            <v>43757</v>
          </cell>
          <cell r="T10195">
            <v>3428.63</v>
          </cell>
          <cell r="U10195">
            <v>3433.311612903226</v>
          </cell>
          <cell r="V10195">
            <v>3281.0921917808209</v>
          </cell>
        </row>
        <row r="10196">
          <cell r="B10196">
            <v>37932</v>
          </cell>
          <cell r="C10196">
            <v>1</v>
          </cell>
          <cell r="D10196">
            <v>1</v>
          </cell>
          <cell r="Q10196">
            <v>2019</v>
          </cell>
          <cell r="R10196" t="str">
            <v>201910</v>
          </cell>
          <cell r="S10196">
            <v>43758</v>
          </cell>
          <cell r="T10196">
            <v>3428.63</v>
          </cell>
          <cell r="U10196">
            <v>3433.311612903226</v>
          </cell>
          <cell r="V10196">
            <v>3281.0921917808209</v>
          </cell>
        </row>
        <row r="10197">
          <cell r="B10197">
            <v>37935</v>
          </cell>
          <cell r="C10197">
            <v>1</v>
          </cell>
          <cell r="D10197">
            <v>1</v>
          </cell>
          <cell r="Q10197">
            <v>2019</v>
          </cell>
          <cell r="R10197" t="str">
            <v>201910</v>
          </cell>
          <cell r="S10197">
            <v>43759</v>
          </cell>
          <cell r="T10197">
            <v>3428.63</v>
          </cell>
          <cell r="U10197">
            <v>3433.311612903226</v>
          </cell>
          <cell r="V10197">
            <v>3281.0921917808209</v>
          </cell>
        </row>
        <row r="10198">
          <cell r="B10198">
            <v>37936</v>
          </cell>
          <cell r="C10198">
            <v>1</v>
          </cell>
          <cell r="D10198">
            <v>1</v>
          </cell>
          <cell r="Q10198">
            <v>2019</v>
          </cell>
          <cell r="R10198" t="str">
            <v>201910</v>
          </cell>
          <cell r="S10198">
            <v>43760</v>
          </cell>
          <cell r="T10198">
            <v>3442.78</v>
          </cell>
          <cell r="U10198">
            <v>3433.311612903226</v>
          </cell>
          <cell r="V10198">
            <v>3281.0921917808209</v>
          </cell>
        </row>
        <row r="10199">
          <cell r="B10199">
            <v>37937</v>
          </cell>
          <cell r="C10199">
            <v>1</v>
          </cell>
          <cell r="D10199">
            <v>1</v>
          </cell>
          <cell r="Q10199">
            <v>2019</v>
          </cell>
          <cell r="R10199" t="str">
            <v>201910</v>
          </cell>
          <cell r="S10199">
            <v>43761</v>
          </cell>
          <cell r="T10199">
            <v>3430.3</v>
          </cell>
          <cell r="U10199">
            <v>3433.311612903226</v>
          </cell>
          <cell r="V10199">
            <v>3281.0921917808209</v>
          </cell>
        </row>
        <row r="10200">
          <cell r="B10200">
            <v>37938</v>
          </cell>
          <cell r="C10200">
            <v>1</v>
          </cell>
          <cell r="D10200">
            <v>1</v>
          </cell>
          <cell r="Q10200">
            <v>2019</v>
          </cell>
          <cell r="R10200" t="str">
            <v>201910</v>
          </cell>
          <cell r="S10200">
            <v>43762</v>
          </cell>
          <cell r="T10200">
            <v>3409.29</v>
          </cell>
          <cell r="U10200">
            <v>3433.311612903226</v>
          </cell>
          <cell r="V10200">
            <v>3281.0921917808209</v>
          </cell>
        </row>
        <row r="10201">
          <cell r="B10201">
            <v>37939</v>
          </cell>
          <cell r="C10201">
            <v>1</v>
          </cell>
          <cell r="D10201">
            <v>1</v>
          </cell>
          <cell r="Q10201">
            <v>2019</v>
          </cell>
          <cell r="R10201" t="str">
            <v>201910</v>
          </cell>
          <cell r="S10201">
            <v>43763</v>
          </cell>
          <cell r="T10201">
            <v>3387.72</v>
          </cell>
          <cell r="U10201">
            <v>3433.311612903226</v>
          </cell>
          <cell r="V10201">
            <v>3281.0921917808209</v>
          </cell>
        </row>
        <row r="10202">
          <cell r="B10202">
            <v>37943</v>
          </cell>
          <cell r="C10202">
            <v>1</v>
          </cell>
          <cell r="D10202">
            <v>1</v>
          </cell>
          <cell r="Q10202">
            <v>2019</v>
          </cell>
          <cell r="R10202" t="str">
            <v>201910</v>
          </cell>
          <cell r="S10202">
            <v>43764</v>
          </cell>
          <cell r="T10202">
            <v>3395.25</v>
          </cell>
          <cell r="U10202">
            <v>3433.311612903226</v>
          </cell>
          <cell r="V10202">
            <v>3281.0921917808209</v>
          </cell>
        </row>
        <row r="10203">
          <cell r="B10203">
            <v>37944</v>
          </cell>
          <cell r="C10203">
            <v>1</v>
          </cell>
          <cell r="D10203">
            <v>1</v>
          </cell>
          <cell r="Q10203">
            <v>2019</v>
          </cell>
          <cell r="R10203" t="str">
            <v>201910</v>
          </cell>
          <cell r="S10203">
            <v>43765</v>
          </cell>
          <cell r="T10203">
            <v>3395.25</v>
          </cell>
          <cell r="U10203">
            <v>3433.311612903226</v>
          </cell>
          <cell r="V10203">
            <v>3281.0921917808209</v>
          </cell>
        </row>
        <row r="10204">
          <cell r="B10204">
            <v>37945</v>
          </cell>
          <cell r="C10204">
            <v>1</v>
          </cell>
          <cell r="D10204">
            <v>1</v>
          </cell>
          <cell r="Q10204">
            <v>2019</v>
          </cell>
          <cell r="R10204" t="str">
            <v>201910</v>
          </cell>
          <cell r="S10204">
            <v>43766</v>
          </cell>
          <cell r="T10204">
            <v>3395.25</v>
          </cell>
          <cell r="U10204">
            <v>3433.311612903226</v>
          </cell>
          <cell r="V10204">
            <v>3281.0921917808209</v>
          </cell>
        </row>
        <row r="10205">
          <cell r="B10205">
            <v>37946</v>
          </cell>
          <cell r="C10205">
            <v>1</v>
          </cell>
          <cell r="D10205">
            <v>1</v>
          </cell>
          <cell r="Q10205">
            <v>2019</v>
          </cell>
          <cell r="R10205" t="str">
            <v>201910</v>
          </cell>
          <cell r="S10205">
            <v>43767</v>
          </cell>
          <cell r="T10205">
            <v>3382.19</v>
          </cell>
          <cell r="U10205">
            <v>3433.311612903226</v>
          </cell>
          <cell r="V10205">
            <v>3281.0921917808209</v>
          </cell>
        </row>
        <row r="10206">
          <cell r="B10206">
            <v>37949</v>
          </cell>
          <cell r="C10206">
            <v>1</v>
          </cell>
          <cell r="D10206">
            <v>1</v>
          </cell>
          <cell r="Q10206">
            <v>2019</v>
          </cell>
          <cell r="R10206" t="str">
            <v>201910</v>
          </cell>
          <cell r="S10206">
            <v>43768</v>
          </cell>
          <cell r="T10206">
            <v>3380.9</v>
          </cell>
          <cell r="U10206">
            <v>3433.311612903226</v>
          </cell>
          <cell r="V10206">
            <v>3281.0921917808209</v>
          </cell>
        </row>
        <row r="10207">
          <cell r="B10207">
            <v>37950</v>
          </cell>
          <cell r="C10207">
            <v>1</v>
          </cell>
          <cell r="D10207">
            <v>1</v>
          </cell>
          <cell r="Q10207">
            <v>2019</v>
          </cell>
          <cell r="R10207" t="str">
            <v>201910</v>
          </cell>
          <cell r="S10207">
            <v>43769</v>
          </cell>
          <cell r="T10207">
            <v>3389.94</v>
          </cell>
          <cell r="U10207">
            <v>3433.311612903226</v>
          </cell>
          <cell r="V10207">
            <v>3281.0921917808209</v>
          </cell>
        </row>
        <row r="10208">
          <cell r="B10208">
            <v>37951</v>
          </cell>
          <cell r="C10208">
            <v>1</v>
          </cell>
          <cell r="D10208">
            <v>1</v>
          </cell>
          <cell r="Q10208">
            <v>2019</v>
          </cell>
          <cell r="R10208" t="str">
            <v>201911</v>
          </cell>
          <cell r="S10208">
            <v>43770</v>
          </cell>
          <cell r="T10208">
            <v>3383.29</v>
          </cell>
          <cell r="U10208">
            <v>3401.4730000000004</v>
          </cell>
          <cell r="V10208">
            <v>3281.0921917808209</v>
          </cell>
        </row>
        <row r="10209">
          <cell r="B10209">
            <v>37952</v>
          </cell>
          <cell r="C10209">
            <v>1</v>
          </cell>
          <cell r="D10209">
            <v>1</v>
          </cell>
          <cell r="Q10209">
            <v>2019</v>
          </cell>
          <cell r="R10209" t="str">
            <v>201911</v>
          </cell>
          <cell r="S10209">
            <v>43771</v>
          </cell>
          <cell r="T10209">
            <v>3339.19</v>
          </cell>
          <cell r="U10209">
            <v>3401.4730000000004</v>
          </cell>
          <cell r="V10209">
            <v>3281.0921917808209</v>
          </cell>
        </row>
        <row r="10210">
          <cell r="B10210">
            <v>37953</v>
          </cell>
          <cell r="C10210">
            <v>1</v>
          </cell>
          <cell r="D10210">
            <v>1</v>
          </cell>
          <cell r="Q10210">
            <v>2019</v>
          </cell>
          <cell r="R10210" t="str">
            <v>201911</v>
          </cell>
          <cell r="S10210">
            <v>43772</v>
          </cell>
          <cell r="T10210">
            <v>3339.19</v>
          </cell>
          <cell r="U10210">
            <v>3401.4730000000004</v>
          </cell>
          <cell r="V10210">
            <v>3281.0921917808209</v>
          </cell>
        </row>
        <row r="10211">
          <cell r="B10211">
            <v>37956</v>
          </cell>
          <cell r="C10211">
            <v>1</v>
          </cell>
          <cell r="D10211">
            <v>1</v>
          </cell>
          <cell r="Q10211">
            <v>2019</v>
          </cell>
          <cell r="R10211" t="str">
            <v>201911</v>
          </cell>
          <cell r="S10211">
            <v>43773</v>
          </cell>
          <cell r="T10211">
            <v>3339.19</v>
          </cell>
          <cell r="U10211">
            <v>3401.4730000000004</v>
          </cell>
          <cell r="V10211">
            <v>3281.0921917808209</v>
          </cell>
        </row>
        <row r="10212">
          <cell r="B10212">
            <v>37957</v>
          </cell>
          <cell r="C10212">
            <v>1</v>
          </cell>
          <cell r="D10212">
            <v>1</v>
          </cell>
          <cell r="Q10212">
            <v>2019</v>
          </cell>
          <cell r="R10212" t="str">
            <v>201911</v>
          </cell>
          <cell r="S10212">
            <v>43774</v>
          </cell>
          <cell r="T10212">
            <v>3339.19</v>
          </cell>
          <cell r="U10212">
            <v>3401.4730000000004</v>
          </cell>
          <cell r="V10212">
            <v>3281.0921917808209</v>
          </cell>
        </row>
        <row r="10213">
          <cell r="B10213">
            <v>37958</v>
          </cell>
          <cell r="C10213">
            <v>1</v>
          </cell>
          <cell r="D10213">
            <v>1</v>
          </cell>
          <cell r="Q10213">
            <v>2019</v>
          </cell>
          <cell r="R10213" t="str">
            <v>201911</v>
          </cell>
          <cell r="S10213">
            <v>43775</v>
          </cell>
          <cell r="T10213">
            <v>3318.47</v>
          </cell>
          <cell r="U10213">
            <v>3401.4730000000004</v>
          </cell>
          <cell r="V10213">
            <v>3281.0921917808209</v>
          </cell>
        </row>
        <row r="10214">
          <cell r="B10214">
            <v>37959</v>
          </cell>
          <cell r="C10214">
            <v>1</v>
          </cell>
          <cell r="D10214">
            <v>1</v>
          </cell>
          <cell r="Q10214">
            <v>2019</v>
          </cell>
          <cell r="R10214" t="str">
            <v>201911</v>
          </cell>
          <cell r="S10214">
            <v>43776</v>
          </cell>
          <cell r="T10214">
            <v>3319.64</v>
          </cell>
          <cell r="U10214">
            <v>3401.4730000000004</v>
          </cell>
          <cell r="V10214">
            <v>3281.0921917808209</v>
          </cell>
        </row>
        <row r="10215">
          <cell r="B10215">
            <v>37960</v>
          </cell>
          <cell r="C10215">
            <v>1</v>
          </cell>
          <cell r="D10215">
            <v>1</v>
          </cell>
          <cell r="Q10215">
            <v>2019</v>
          </cell>
          <cell r="R10215" t="str">
            <v>201911</v>
          </cell>
          <cell r="S10215">
            <v>43777</v>
          </cell>
          <cell r="T10215">
            <v>3327.02</v>
          </cell>
          <cell r="U10215">
            <v>3401.4730000000004</v>
          </cell>
          <cell r="V10215">
            <v>3281.0921917808209</v>
          </cell>
        </row>
        <row r="10216">
          <cell r="B10216">
            <v>37963</v>
          </cell>
          <cell r="C10216">
            <v>1</v>
          </cell>
          <cell r="D10216">
            <v>1</v>
          </cell>
          <cell r="Q10216">
            <v>2019</v>
          </cell>
          <cell r="R10216" t="str">
            <v>201911</v>
          </cell>
          <cell r="S10216">
            <v>43778</v>
          </cell>
          <cell r="T10216">
            <v>3341.01</v>
          </cell>
          <cell r="U10216">
            <v>3401.4730000000004</v>
          </cell>
          <cell r="V10216">
            <v>3281.0921917808209</v>
          </cell>
        </row>
        <row r="10217">
          <cell r="B10217">
            <v>37964</v>
          </cell>
          <cell r="C10217">
            <v>1</v>
          </cell>
          <cell r="D10217">
            <v>1</v>
          </cell>
          <cell r="Q10217">
            <v>2019</v>
          </cell>
          <cell r="R10217" t="str">
            <v>201911</v>
          </cell>
          <cell r="S10217">
            <v>43779</v>
          </cell>
          <cell r="T10217">
            <v>3341.01</v>
          </cell>
          <cell r="U10217">
            <v>3401.4730000000004</v>
          </cell>
          <cell r="V10217">
            <v>3281.0921917808209</v>
          </cell>
        </row>
        <row r="10218">
          <cell r="B10218">
            <v>37965</v>
          </cell>
          <cell r="C10218">
            <v>1</v>
          </cell>
          <cell r="D10218">
            <v>1</v>
          </cell>
          <cell r="Q10218">
            <v>2019</v>
          </cell>
          <cell r="R10218" t="str">
            <v>201911</v>
          </cell>
          <cell r="S10218">
            <v>43780</v>
          </cell>
          <cell r="T10218">
            <v>3341.01</v>
          </cell>
          <cell r="U10218">
            <v>3401.4730000000004</v>
          </cell>
          <cell r="V10218">
            <v>3281.0921917808209</v>
          </cell>
        </row>
        <row r="10219">
          <cell r="B10219">
            <v>37966</v>
          </cell>
          <cell r="C10219">
            <v>1</v>
          </cell>
          <cell r="D10219">
            <v>1</v>
          </cell>
          <cell r="Q10219">
            <v>2019</v>
          </cell>
          <cell r="R10219" t="str">
            <v>201911</v>
          </cell>
          <cell r="S10219">
            <v>43781</v>
          </cell>
          <cell r="T10219">
            <v>3341.01</v>
          </cell>
          <cell r="U10219">
            <v>3401.4730000000004</v>
          </cell>
          <cell r="V10219">
            <v>3281.0921917808209</v>
          </cell>
        </row>
        <row r="10220">
          <cell r="B10220">
            <v>37967</v>
          </cell>
          <cell r="C10220">
            <v>1</v>
          </cell>
          <cell r="D10220">
            <v>1</v>
          </cell>
          <cell r="Q10220">
            <v>2019</v>
          </cell>
          <cell r="R10220" t="str">
            <v>201911</v>
          </cell>
          <cell r="S10220">
            <v>43782</v>
          </cell>
          <cell r="T10220">
            <v>3384.21</v>
          </cell>
          <cell r="U10220">
            <v>3401.4730000000004</v>
          </cell>
          <cell r="V10220">
            <v>3281.0921917808209</v>
          </cell>
        </row>
        <row r="10221">
          <cell r="B10221">
            <v>37970</v>
          </cell>
          <cell r="C10221">
            <v>1</v>
          </cell>
          <cell r="D10221">
            <v>1</v>
          </cell>
          <cell r="Q10221">
            <v>2019</v>
          </cell>
          <cell r="R10221" t="str">
            <v>201911</v>
          </cell>
          <cell r="S10221">
            <v>43783</v>
          </cell>
          <cell r="T10221">
            <v>3441.89</v>
          </cell>
          <cell r="U10221">
            <v>3401.4730000000004</v>
          </cell>
          <cell r="V10221">
            <v>3281.0921917808209</v>
          </cell>
        </row>
        <row r="10222">
          <cell r="B10222">
            <v>37971</v>
          </cell>
          <cell r="C10222">
            <v>1</v>
          </cell>
          <cell r="D10222">
            <v>1</v>
          </cell>
          <cell r="Q10222">
            <v>2019</v>
          </cell>
          <cell r="R10222" t="str">
            <v>201911</v>
          </cell>
          <cell r="S10222">
            <v>43784</v>
          </cell>
          <cell r="T10222">
            <v>3452.67</v>
          </cell>
          <cell r="U10222">
            <v>3401.4730000000004</v>
          </cell>
          <cell r="V10222">
            <v>3281.0921917808209</v>
          </cell>
        </row>
        <row r="10223">
          <cell r="B10223">
            <v>37972</v>
          </cell>
          <cell r="C10223">
            <v>1</v>
          </cell>
          <cell r="D10223">
            <v>1</v>
          </cell>
          <cell r="Q10223">
            <v>2019</v>
          </cell>
          <cell r="R10223" t="str">
            <v>201911</v>
          </cell>
          <cell r="S10223">
            <v>43785</v>
          </cell>
          <cell r="T10223">
            <v>3421.26</v>
          </cell>
          <cell r="U10223">
            <v>3401.4730000000004</v>
          </cell>
          <cell r="V10223">
            <v>3281.0921917808209</v>
          </cell>
        </row>
        <row r="10224">
          <cell r="B10224">
            <v>37973</v>
          </cell>
          <cell r="C10224">
            <v>1</v>
          </cell>
          <cell r="D10224">
            <v>1</v>
          </cell>
          <cell r="Q10224">
            <v>2019</v>
          </cell>
          <cell r="R10224" t="str">
            <v>201911</v>
          </cell>
          <cell r="S10224">
            <v>43786</v>
          </cell>
          <cell r="T10224">
            <v>3421.26</v>
          </cell>
          <cell r="U10224">
            <v>3401.4730000000004</v>
          </cell>
          <cell r="V10224">
            <v>3281.0921917808209</v>
          </cell>
        </row>
        <row r="10225">
          <cell r="B10225">
            <v>37974</v>
          </cell>
          <cell r="C10225">
            <v>1</v>
          </cell>
          <cell r="D10225">
            <v>1</v>
          </cell>
          <cell r="Q10225">
            <v>2019</v>
          </cell>
          <cell r="R10225" t="str">
            <v>201911</v>
          </cell>
          <cell r="S10225">
            <v>43787</v>
          </cell>
          <cell r="T10225">
            <v>3421.26</v>
          </cell>
          <cell r="U10225">
            <v>3401.4730000000004</v>
          </cell>
          <cell r="V10225">
            <v>3281.0921917808209</v>
          </cell>
        </row>
        <row r="10226">
          <cell r="B10226">
            <v>37977</v>
          </cell>
          <cell r="C10226">
            <v>1</v>
          </cell>
          <cell r="D10226">
            <v>1</v>
          </cell>
          <cell r="Q10226">
            <v>2019</v>
          </cell>
          <cell r="R10226" t="str">
            <v>201911</v>
          </cell>
          <cell r="S10226">
            <v>43788</v>
          </cell>
          <cell r="T10226">
            <v>3447.74</v>
          </cell>
          <cell r="U10226">
            <v>3401.4730000000004</v>
          </cell>
          <cell r="V10226">
            <v>3281.0921917808209</v>
          </cell>
        </row>
        <row r="10227">
          <cell r="B10227">
            <v>37978</v>
          </cell>
          <cell r="C10227">
            <v>1</v>
          </cell>
          <cell r="D10227">
            <v>1</v>
          </cell>
          <cell r="Q10227">
            <v>2019</v>
          </cell>
          <cell r="R10227" t="str">
            <v>201911</v>
          </cell>
          <cell r="S10227">
            <v>43789</v>
          </cell>
          <cell r="T10227">
            <v>3434.49</v>
          </cell>
          <cell r="U10227">
            <v>3401.4730000000004</v>
          </cell>
          <cell r="V10227">
            <v>3281.0921917808209</v>
          </cell>
        </row>
        <row r="10228">
          <cell r="B10228">
            <v>37979</v>
          </cell>
          <cell r="C10228">
            <v>1</v>
          </cell>
          <cell r="D10228">
            <v>1</v>
          </cell>
          <cell r="Q10228">
            <v>2019</v>
          </cell>
          <cell r="R10228" t="str">
            <v>201911</v>
          </cell>
          <cell r="S10228">
            <v>43790</v>
          </cell>
          <cell r="T10228">
            <v>3445.95</v>
          </cell>
          <cell r="U10228">
            <v>3401.4730000000004</v>
          </cell>
          <cell r="V10228">
            <v>3281.0921917808209</v>
          </cell>
        </row>
        <row r="10229">
          <cell r="B10229">
            <v>37980</v>
          </cell>
          <cell r="C10229">
            <v>1</v>
          </cell>
          <cell r="D10229">
            <v>1</v>
          </cell>
          <cell r="Q10229">
            <v>2019</v>
          </cell>
          <cell r="R10229" t="str">
            <v>201911</v>
          </cell>
          <cell r="S10229">
            <v>43791</v>
          </cell>
          <cell r="T10229">
            <v>3440.66</v>
          </cell>
          <cell r="U10229">
            <v>3401.4730000000004</v>
          </cell>
          <cell r="V10229">
            <v>3281.0921917808209</v>
          </cell>
        </row>
        <row r="10230">
          <cell r="B10230">
            <v>37981</v>
          </cell>
          <cell r="C10230">
            <v>1</v>
          </cell>
          <cell r="D10230">
            <v>1</v>
          </cell>
          <cell r="Q10230">
            <v>2019</v>
          </cell>
          <cell r="R10230" t="str">
            <v>201911</v>
          </cell>
          <cell r="S10230">
            <v>43792</v>
          </cell>
          <cell r="T10230">
            <v>3410.77</v>
          </cell>
          <cell r="U10230">
            <v>3401.4730000000004</v>
          </cell>
          <cell r="V10230">
            <v>3281.0921917808209</v>
          </cell>
        </row>
        <row r="10231">
          <cell r="B10231">
            <v>37984</v>
          </cell>
          <cell r="C10231">
            <v>1</v>
          </cell>
          <cell r="D10231">
            <v>1</v>
          </cell>
          <cell r="Q10231">
            <v>2019</v>
          </cell>
          <cell r="R10231" t="str">
            <v>201911</v>
          </cell>
          <cell r="S10231">
            <v>43793</v>
          </cell>
          <cell r="T10231">
            <v>3410.77</v>
          </cell>
          <cell r="U10231">
            <v>3401.4730000000004</v>
          </cell>
          <cell r="V10231">
            <v>3281.0921917808209</v>
          </cell>
        </row>
        <row r="10232">
          <cell r="B10232">
            <v>37985</v>
          </cell>
          <cell r="C10232">
            <v>1</v>
          </cell>
          <cell r="D10232">
            <v>1</v>
          </cell>
          <cell r="Q10232">
            <v>2019</v>
          </cell>
          <cell r="R10232" t="str">
            <v>201911</v>
          </cell>
          <cell r="S10232">
            <v>43794</v>
          </cell>
          <cell r="T10232">
            <v>3410.77</v>
          </cell>
          <cell r="U10232">
            <v>3401.4730000000004</v>
          </cell>
          <cell r="V10232">
            <v>3281.0921917808209</v>
          </cell>
        </row>
        <row r="10233">
          <cell r="B10233">
            <v>37986</v>
          </cell>
          <cell r="C10233">
            <v>1</v>
          </cell>
          <cell r="D10233">
            <v>1</v>
          </cell>
          <cell r="Q10233">
            <v>2019</v>
          </cell>
          <cell r="R10233" t="str">
            <v>201911</v>
          </cell>
          <cell r="S10233">
            <v>43795</v>
          </cell>
          <cell r="T10233">
            <v>3433.94</v>
          </cell>
          <cell r="U10233">
            <v>3401.4730000000004</v>
          </cell>
          <cell r="V10233">
            <v>3281.0921917808209</v>
          </cell>
        </row>
        <row r="10234">
          <cell r="B10234">
            <v>37988</v>
          </cell>
          <cell r="C10234">
            <v>1</v>
          </cell>
          <cell r="D10234">
            <v>1</v>
          </cell>
          <cell r="Q10234">
            <v>2019</v>
          </cell>
          <cell r="R10234" t="str">
            <v>201911</v>
          </cell>
          <cell r="S10234">
            <v>43796</v>
          </cell>
          <cell r="T10234">
            <v>3469.01</v>
          </cell>
          <cell r="U10234">
            <v>3401.4730000000004</v>
          </cell>
          <cell r="V10234">
            <v>3281.0921917808209</v>
          </cell>
        </row>
        <row r="10235">
          <cell r="B10235">
            <v>37991</v>
          </cell>
          <cell r="C10235">
            <v>1</v>
          </cell>
          <cell r="D10235">
            <v>1</v>
          </cell>
          <cell r="Q10235">
            <v>2019</v>
          </cell>
          <cell r="R10235" t="str">
            <v>201911</v>
          </cell>
          <cell r="S10235">
            <v>43797</v>
          </cell>
          <cell r="T10235">
            <v>3502.92</v>
          </cell>
          <cell r="U10235">
            <v>3401.4730000000004</v>
          </cell>
          <cell r="V10235">
            <v>3281.0921917808209</v>
          </cell>
        </row>
        <row r="10236">
          <cell r="B10236">
            <v>37992</v>
          </cell>
          <cell r="C10236">
            <v>1</v>
          </cell>
          <cell r="D10236">
            <v>1</v>
          </cell>
          <cell r="Q10236">
            <v>2019</v>
          </cell>
          <cell r="R10236" t="str">
            <v>201911</v>
          </cell>
          <cell r="S10236">
            <v>43798</v>
          </cell>
          <cell r="T10236">
            <v>3502.92</v>
          </cell>
          <cell r="U10236">
            <v>3401.4730000000004</v>
          </cell>
          <cell r="V10236">
            <v>3281.0921917808209</v>
          </cell>
        </row>
        <row r="10237">
          <cell r="B10237">
            <v>37993</v>
          </cell>
          <cell r="C10237">
            <v>1</v>
          </cell>
          <cell r="D10237">
            <v>1</v>
          </cell>
          <cell r="Q10237">
            <v>2019</v>
          </cell>
          <cell r="R10237" t="str">
            <v>201911</v>
          </cell>
          <cell r="S10237">
            <v>43799</v>
          </cell>
          <cell r="T10237">
            <v>3522.48</v>
          </cell>
          <cell r="U10237">
            <v>3401.4730000000004</v>
          </cell>
          <cell r="V10237">
            <v>3281.0921917808209</v>
          </cell>
        </row>
        <row r="10238">
          <cell r="B10238">
            <v>37994</v>
          </cell>
          <cell r="C10238">
            <v>1</v>
          </cell>
          <cell r="D10238">
            <v>1</v>
          </cell>
          <cell r="Q10238">
            <v>2019</v>
          </cell>
          <cell r="R10238" t="str">
            <v>201912</v>
          </cell>
          <cell r="S10238">
            <v>43800</v>
          </cell>
          <cell r="T10238">
            <v>3522.48</v>
          </cell>
          <cell r="U10238">
            <v>3378.050645161291</v>
          </cell>
          <cell r="V10238">
            <v>3281.0921917808209</v>
          </cell>
        </row>
        <row r="10239">
          <cell r="B10239">
            <v>37995</v>
          </cell>
          <cell r="C10239">
            <v>1</v>
          </cell>
          <cell r="D10239">
            <v>1</v>
          </cell>
          <cell r="Q10239">
            <v>2019</v>
          </cell>
          <cell r="R10239" t="str">
            <v>201912</v>
          </cell>
          <cell r="S10239">
            <v>43801</v>
          </cell>
          <cell r="T10239">
            <v>3522.48</v>
          </cell>
          <cell r="U10239">
            <v>3378.050645161291</v>
          </cell>
          <cell r="V10239">
            <v>3281.0921917808209</v>
          </cell>
        </row>
        <row r="10240">
          <cell r="B10240">
            <v>37998</v>
          </cell>
          <cell r="C10240">
            <v>1</v>
          </cell>
          <cell r="D10240">
            <v>1</v>
          </cell>
          <cell r="Q10240">
            <v>2019</v>
          </cell>
          <cell r="R10240" t="str">
            <v>201912</v>
          </cell>
          <cell r="S10240">
            <v>43802</v>
          </cell>
          <cell r="T10240">
            <v>3508.39</v>
          </cell>
          <cell r="U10240">
            <v>3378.050645161291</v>
          </cell>
          <cell r="V10240">
            <v>3281.0921917808209</v>
          </cell>
        </row>
        <row r="10241">
          <cell r="B10241">
            <v>37999</v>
          </cell>
          <cell r="C10241">
            <v>1</v>
          </cell>
          <cell r="D10241">
            <v>1</v>
          </cell>
          <cell r="Q10241">
            <v>2019</v>
          </cell>
          <cell r="R10241" t="str">
            <v>201912</v>
          </cell>
          <cell r="S10241">
            <v>43803</v>
          </cell>
          <cell r="T10241">
            <v>3506.67</v>
          </cell>
          <cell r="U10241">
            <v>3378.050645161291</v>
          </cell>
          <cell r="V10241">
            <v>3281.0921917808209</v>
          </cell>
        </row>
        <row r="10242">
          <cell r="B10242">
            <v>38000</v>
          </cell>
          <cell r="C10242">
            <v>1</v>
          </cell>
          <cell r="D10242">
            <v>1</v>
          </cell>
          <cell r="Q10242">
            <v>2019</v>
          </cell>
          <cell r="R10242" t="str">
            <v>201912</v>
          </cell>
          <cell r="S10242">
            <v>43804</v>
          </cell>
          <cell r="T10242">
            <v>3478.57</v>
          </cell>
          <cell r="U10242">
            <v>3378.050645161291</v>
          </cell>
          <cell r="V10242">
            <v>3281.0921917808209</v>
          </cell>
        </row>
        <row r="10243">
          <cell r="B10243">
            <v>38001</v>
          </cell>
          <cell r="C10243">
            <v>1</v>
          </cell>
          <cell r="D10243">
            <v>1</v>
          </cell>
          <cell r="Q10243">
            <v>2019</v>
          </cell>
          <cell r="R10243" t="str">
            <v>201912</v>
          </cell>
          <cell r="S10243">
            <v>43805</v>
          </cell>
          <cell r="T10243">
            <v>3459.97</v>
          </cell>
          <cell r="U10243">
            <v>3378.050645161291</v>
          </cell>
          <cell r="V10243">
            <v>3281.0921917808209</v>
          </cell>
        </row>
        <row r="10244">
          <cell r="B10244">
            <v>38002</v>
          </cell>
          <cell r="C10244">
            <v>1</v>
          </cell>
          <cell r="D10244">
            <v>1</v>
          </cell>
          <cell r="Q10244">
            <v>2019</v>
          </cell>
          <cell r="R10244" t="str">
            <v>201912</v>
          </cell>
          <cell r="S10244">
            <v>43806</v>
          </cell>
          <cell r="T10244">
            <v>3430.31</v>
          </cell>
          <cell r="U10244">
            <v>3378.050645161291</v>
          </cell>
          <cell r="V10244">
            <v>3281.0921917808209</v>
          </cell>
        </row>
        <row r="10245">
          <cell r="B10245">
            <v>38015</v>
          </cell>
          <cell r="C10245">
            <v>1</v>
          </cell>
          <cell r="D10245">
            <v>1</v>
          </cell>
          <cell r="Q10245">
            <v>2019</v>
          </cell>
          <cell r="R10245" t="str">
            <v>201912</v>
          </cell>
          <cell r="S10245">
            <v>43807</v>
          </cell>
          <cell r="T10245">
            <v>3430.31</v>
          </cell>
          <cell r="U10245">
            <v>3378.050645161291</v>
          </cell>
          <cell r="V10245">
            <v>3281.0921917808209</v>
          </cell>
        </row>
        <row r="10246">
          <cell r="B10246">
            <v>38016</v>
          </cell>
          <cell r="C10246">
            <v>1</v>
          </cell>
          <cell r="D10246">
            <v>1</v>
          </cell>
          <cell r="Q10246">
            <v>2019</v>
          </cell>
          <cell r="R10246" t="str">
            <v>201912</v>
          </cell>
          <cell r="S10246">
            <v>43808</v>
          </cell>
          <cell r="T10246">
            <v>3430.31</v>
          </cell>
          <cell r="U10246">
            <v>3378.050645161291</v>
          </cell>
          <cell r="V10246">
            <v>3281.0921917808209</v>
          </cell>
        </row>
        <row r="10247">
          <cell r="B10247">
            <v>38019</v>
          </cell>
          <cell r="C10247">
            <v>1</v>
          </cell>
          <cell r="D10247">
            <v>1</v>
          </cell>
          <cell r="Q10247">
            <v>2019</v>
          </cell>
          <cell r="R10247" t="str">
            <v>201912</v>
          </cell>
          <cell r="S10247">
            <v>43809</v>
          </cell>
          <cell r="T10247">
            <v>3418.48</v>
          </cell>
          <cell r="U10247">
            <v>3378.050645161291</v>
          </cell>
          <cell r="V10247">
            <v>3281.0921917808209</v>
          </cell>
        </row>
        <row r="10248">
          <cell r="B10248">
            <v>38020</v>
          </cell>
          <cell r="C10248">
            <v>1</v>
          </cell>
          <cell r="D10248">
            <v>1</v>
          </cell>
          <cell r="Q10248">
            <v>2019</v>
          </cell>
          <cell r="R10248" t="str">
            <v>201912</v>
          </cell>
          <cell r="S10248">
            <v>43810</v>
          </cell>
          <cell r="T10248">
            <v>3418.61</v>
          </cell>
          <cell r="U10248">
            <v>3378.050645161291</v>
          </cell>
          <cell r="V10248">
            <v>3281.0921917808209</v>
          </cell>
        </row>
        <row r="10249">
          <cell r="B10249">
            <v>38021</v>
          </cell>
          <cell r="C10249">
            <v>1</v>
          </cell>
          <cell r="D10249">
            <v>1</v>
          </cell>
          <cell r="Q10249">
            <v>2019</v>
          </cell>
          <cell r="R10249" t="str">
            <v>201912</v>
          </cell>
          <cell r="S10249">
            <v>43811</v>
          </cell>
          <cell r="T10249">
            <v>3387.73</v>
          </cell>
          <cell r="U10249">
            <v>3378.050645161291</v>
          </cell>
          <cell r="V10249">
            <v>3281.0921917808209</v>
          </cell>
        </row>
        <row r="10250">
          <cell r="B10250">
            <v>38022</v>
          </cell>
          <cell r="C10250">
            <v>1</v>
          </cell>
          <cell r="D10250">
            <v>1</v>
          </cell>
          <cell r="Q10250">
            <v>2019</v>
          </cell>
          <cell r="R10250" t="str">
            <v>201912</v>
          </cell>
          <cell r="S10250">
            <v>43812</v>
          </cell>
          <cell r="T10250">
            <v>3372.23</v>
          </cell>
          <cell r="U10250">
            <v>3378.050645161291</v>
          </cell>
          <cell r="V10250">
            <v>3281.0921917808209</v>
          </cell>
        </row>
        <row r="10251">
          <cell r="B10251">
            <v>38023</v>
          </cell>
          <cell r="C10251">
            <v>1</v>
          </cell>
          <cell r="D10251">
            <v>1</v>
          </cell>
          <cell r="Q10251">
            <v>2019</v>
          </cell>
          <cell r="R10251" t="str">
            <v>201912</v>
          </cell>
          <cell r="S10251">
            <v>43813</v>
          </cell>
          <cell r="T10251">
            <v>3374.29</v>
          </cell>
          <cell r="U10251">
            <v>3378.050645161291</v>
          </cell>
          <cell r="V10251">
            <v>3281.0921917808209</v>
          </cell>
        </row>
        <row r="10252">
          <cell r="B10252">
            <v>38026</v>
          </cell>
          <cell r="C10252">
            <v>1</v>
          </cell>
          <cell r="D10252">
            <v>1</v>
          </cell>
          <cell r="Q10252">
            <v>2019</v>
          </cell>
          <cell r="R10252" t="str">
            <v>201912</v>
          </cell>
          <cell r="S10252">
            <v>43814</v>
          </cell>
          <cell r="T10252">
            <v>3374.29</v>
          </cell>
          <cell r="U10252">
            <v>3378.050645161291</v>
          </cell>
          <cell r="V10252">
            <v>3281.0921917808209</v>
          </cell>
        </row>
        <row r="10253">
          <cell r="B10253">
            <v>38027</v>
          </cell>
          <cell r="C10253">
            <v>1</v>
          </cell>
          <cell r="D10253">
            <v>1</v>
          </cell>
          <cell r="Q10253">
            <v>2019</v>
          </cell>
          <cell r="R10253" t="str">
            <v>201912</v>
          </cell>
          <cell r="S10253">
            <v>43815</v>
          </cell>
          <cell r="T10253">
            <v>3374.29</v>
          </cell>
          <cell r="U10253">
            <v>3378.050645161291</v>
          </cell>
          <cell r="V10253">
            <v>3281.0921917808209</v>
          </cell>
        </row>
        <row r="10254">
          <cell r="B10254">
            <v>38028</v>
          </cell>
          <cell r="C10254">
            <v>1</v>
          </cell>
          <cell r="D10254">
            <v>1</v>
          </cell>
          <cell r="Q10254">
            <v>2019</v>
          </cell>
          <cell r="R10254" t="str">
            <v>201912</v>
          </cell>
          <cell r="S10254">
            <v>43816</v>
          </cell>
          <cell r="T10254">
            <v>3364.24</v>
          </cell>
          <cell r="U10254">
            <v>3378.050645161291</v>
          </cell>
          <cell r="V10254">
            <v>3281.0921917808209</v>
          </cell>
        </row>
        <row r="10255">
          <cell r="B10255">
            <v>38029</v>
          </cell>
          <cell r="C10255">
            <v>1</v>
          </cell>
          <cell r="D10255">
            <v>1</v>
          </cell>
          <cell r="Q10255">
            <v>2019</v>
          </cell>
          <cell r="R10255" t="str">
            <v>201912</v>
          </cell>
          <cell r="S10255">
            <v>43817</v>
          </cell>
          <cell r="T10255">
            <v>3347.86</v>
          </cell>
          <cell r="U10255">
            <v>3378.050645161291</v>
          </cell>
          <cell r="V10255">
            <v>3281.0921917808209</v>
          </cell>
        </row>
        <row r="10256">
          <cell r="B10256">
            <v>38030</v>
          </cell>
          <cell r="C10256">
            <v>1</v>
          </cell>
          <cell r="D10256">
            <v>1</v>
          </cell>
          <cell r="Q10256">
            <v>2019</v>
          </cell>
          <cell r="R10256" t="str">
            <v>201912</v>
          </cell>
          <cell r="S10256">
            <v>43818</v>
          </cell>
          <cell r="T10256">
            <v>3329.98</v>
          </cell>
          <cell r="U10256">
            <v>3378.050645161291</v>
          </cell>
          <cell r="V10256">
            <v>3281.0921917808209</v>
          </cell>
        </row>
        <row r="10257">
          <cell r="B10257">
            <v>38033</v>
          </cell>
          <cell r="C10257">
            <v>1</v>
          </cell>
          <cell r="D10257">
            <v>1</v>
          </cell>
          <cell r="Q10257">
            <v>2019</v>
          </cell>
          <cell r="R10257" t="str">
            <v>201912</v>
          </cell>
          <cell r="S10257">
            <v>43819</v>
          </cell>
          <cell r="T10257">
            <v>3322.38</v>
          </cell>
          <cell r="U10257">
            <v>3378.050645161291</v>
          </cell>
          <cell r="V10257">
            <v>3281.0921917808209</v>
          </cell>
        </row>
        <row r="10258">
          <cell r="B10258">
            <v>38034</v>
          </cell>
          <cell r="C10258">
            <v>1</v>
          </cell>
          <cell r="D10258">
            <v>1</v>
          </cell>
          <cell r="Q10258">
            <v>2019</v>
          </cell>
          <cell r="R10258" t="str">
            <v>201912</v>
          </cell>
          <cell r="S10258">
            <v>43820</v>
          </cell>
          <cell r="T10258">
            <v>3325.47</v>
          </cell>
          <cell r="U10258">
            <v>3378.050645161291</v>
          </cell>
          <cell r="V10258">
            <v>3281.0921917808209</v>
          </cell>
        </row>
        <row r="10259">
          <cell r="B10259">
            <v>38035</v>
          </cell>
          <cell r="C10259">
            <v>1</v>
          </cell>
          <cell r="D10259">
            <v>1</v>
          </cell>
          <cell r="Q10259">
            <v>2019</v>
          </cell>
          <cell r="R10259" t="str">
            <v>201912</v>
          </cell>
          <cell r="S10259">
            <v>43821</v>
          </cell>
          <cell r="T10259">
            <v>3325.47</v>
          </cell>
          <cell r="U10259">
            <v>3378.050645161291</v>
          </cell>
          <cell r="V10259">
            <v>3281.0921917808209</v>
          </cell>
        </row>
        <row r="10260">
          <cell r="B10260">
            <v>38036</v>
          </cell>
          <cell r="C10260">
            <v>1</v>
          </cell>
          <cell r="D10260">
            <v>1</v>
          </cell>
          <cell r="Q10260">
            <v>2019</v>
          </cell>
          <cell r="R10260" t="str">
            <v>201912</v>
          </cell>
          <cell r="S10260">
            <v>43822</v>
          </cell>
          <cell r="T10260">
            <v>3325.47</v>
          </cell>
          <cell r="U10260">
            <v>3378.050645161291</v>
          </cell>
          <cell r="V10260">
            <v>3281.0921917808209</v>
          </cell>
        </row>
        <row r="10261">
          <cell r="B10261">
            <v>38037</v>
          </cell>
          <cell r="C10261">
            <v>1</v>
          </cell>
          <cell r="D10261">
            <v>1</v>
          </cell>
          <cell r="Q10261">
            <v>2019</v>
          </cell>
          <cell r="R10261" t="str">
            <v>201912</v>
          </cell>
          <cell r="S10261">
            <v>43823</v>
          </cell>
          <cell r="T10261">
            <v>3316.92</v>
          </cell>
          <cell r="U10261">
            <v>3378.050645161291</v>
          </cell>
          <cell r="V10261">
            <v>3281.0921917808209</v>
          </cell>
        </row>
        <row r="10262">
          <cell r="B10262">
            <v>38040</v>
          </cell>
          <cell r="C10262">
            <v>1</v>
          </cell>
          <cell r="D10262">
            <v>1</v>
          </cell>
          <cell r="Q10262">
            <v>2019</v>
          </cell>
          <cell r="R10262" t="str">
            <v>201912</v>
          </cell>
          <cell r="S10262">
            <v>43824</v>
          </cell>
          <cell r="T10262">
            <v>3305.84</v>
          </cell>
          <cell r="U10262">
            <v>3378.050645161291</v>
          </cell>
          <cell r="V10262">
            <v>3281.0921917808209</v>
          </cell>
        </row>
        <row r="10263">
          <cell r="B10263">
            <v>38041</v>
          </cell>
          <cell r="C10263">
            <v>1</v>
          </cell>
          <cell r="D10263">
            <v>1</v>
          </cell>
          <cell r="Q10263">
            <v>2019</v>
          </cell>
          <cell r="R10263" t="str">
            <v>201912</v>
          </cell>
          <cell r="S10263">
            <v>43825</v>
          </cell>
          <cell r="T10263">
            <v>3305.84</v>
          </cell>
          <cell r="U10263">
            <v>3378.050645161291</v>
          </cell>
          <cell r="V10263">
            <v>3281.0921917808209</v>
          </cell>
        </row>
        <row r="10264">
          <cell r="B10264">
            <v>38042</v>
          </cell>
          <cell r="C10264">
            <v>1</v>
          </cell>
          <cell r="D10264">
            <v>1</v>
          </cell>
          <cell r="Q10264">
            <v>2019</v>
          </cell>
          <cell r="R10264" t="str">
            <v>201912</v>
          </cell>
          <cell r="S10264">
            <v>43826</v>
          </cell>
          <cell r="T10264">
            <v>3281.4</v>
          </cell>
          <cell r="U10264">
            <v>3378.050645161291</v>
          </cell>
          <cell r="V10264">
            <v>3281.0921917808209</v>
          </cell>
        </row>
        <row r="10265">
          <cell r="B10265">
            <v>38043</v>
          </cell>
          <cell r="C10265">
            <v>1</v>
          </cell>
          <cell r="D10265">
            <v>1</v>
          </cell>
          <cell r="Q10265">
            <v>2019</v>
          </cell>
          <cell r="R10265" t="str">
            <v>201912</v>
          </cell>
          <cell r="S10265">
            <v>43827</v>
          </cell>
          <cell r="T10265">
            <v>3294.05</v>
          </cell>
          <cell r="U10265">
            <v>3378.050645161291</v>
          </cell>
          <cell r="V10265">
            <v>3281.0921917808209</v>
          </cell>
        </row>
        <row r="10266">
          <cell r="B10266">
            <v>38044</v>
          </cell>
          <cell r="C10266">
            <v>1</v>
          </cell>
          <cell r="D10266">
            <v>1</v>
          </cell>
          <cell r="Q10266">
            <v>2019</v>
          </cell>
          <cell r="R10266" t="str">
            <v>201912</v>
          </cell>
          <cell r="S10266">
            <v>43828</v>
          </cell>
          <cell r="T10266">
            <v>3294.05</v>
          </cell>
          <cell r="U10266">
            <v>3378.050645161291</v>
          </cell>
          <cell r="V10266">
            <v>3281.0921917808209</v>
          </cell>
        </row>
        <row r="10267">
          <cell r="B10267">
            <v>38047</v>
          </cell>
          <cell r="C10267">
            <v>1</v>
          </cell>
          <cell r="D10267">
            <v>1</v>
          </cell>
          <cell r="Q10267">
            <v>2019</v>
          </cell>
          <cell r="R10267" t="str">
            <v>201912</v>
          </cell>
          <cell r="S10267">
            <v>43829</v>
          </cell>
          <cell r="T10267">
            <v>3294.05</v>
          </cell>
          <cell r="U10267">
            <v>3378.050645161291</v>
          </cell>
          <cell r="V10267">
            <v>3281.0921917808209</v>
          </cell>
        </row>
        <row r="10268">
          <cell r="B10268">
            <v>38048</v>
          </cell>
          <cell r="C10268">
            <v>1</v>
          </cell>
          <cell r="D10268">
            <v>1</v>
          </cell>
          <cell r="Q10268">
            <v>2019</v>
          </cell>
          <cell r="R10268" t="str">
            <v>201912</v>
          </cell>
          <cell r="S10268">
            <v>43830</v>
          </cell>
          <cell r="T10268">
            <v>3277.14</v>
          </cell>
          <cell r="U10268">
            <v>3378.050645161291</v>
          </cell>
          <cell r="V10268">
            <v>3281.0921917808209</v>
          </cell>
        </row>
        <row r="10269">
          <cell r="B10269">
            <v>38049</v>
          </cell>
          <cell r="C10269">
            <v>1</v>
          </cell>
          <cell r="D10269">
            <v>1</v>
          </cell>
          <cell r="Q10269">
            <v>2020</v>
          </cell>
          <cell r="R10269" t="str">
            <v>20201</v>
          </cell>
          <cell r="S10269">
            <v>43831</v>
          </cell>
          <cell r="T10269">
            <v>3277.14</v>
          </cell>
          <cell r="U10269">
            <v>3311.1893548387097</v>
          </cell>
          <cell r="V10269">
            <v>3589.4790384615389</v>
          </cell>
        </row>
        <row r="10270">
          <cell r="B10270">
            <v>38050</v>
          </cell>
          <cell r="C10270">
            <v>1</v>
          </cell>
          <cell r="D10270">
            <v>1</v>
          </cell>
          <cell r="Q10270">
            <v>2020</v>
          </cell>
          <cell r="R10270" t="str">
            <v>20201</v>
          </cell>
          <cell r="S10270">
            <v>43832</v>
          </cell>
          <cell r="T10270">
            <v>3277.14</v>
          </cell>
          <cell r="U10270">
            <v>3311.1893548387097</v>
          </cell>
          <cell r="V10270">
            <v>3589.4790384615389</v>
          </cell>
        </row>
        <row r="10271">
          <cell r="B10271">
            <v>38051</v>
          </cell>
          <cell r="C10271">
            <v>1</v>
          </cell>
          <cell r="D10271">
            <v>1</v>
          </cell>
          <cell r="Q10271">
            <v>2020</v>
          </cell>
          <cell r="R10271" t="str">
            <v>20201</v>
          </cell>
          <cell r="S10271">
            <v>43833</v>
          </cell>
          <cell r="T10271">
            <v>3258.84</v>
          </cell>
          <cell r="U10271">
            <v>3311.1893548387097</v>
          </cell>
          <cell r="V10271">
            <v>3589.4790384615389</v>
          </cell>
        </row>
        <row r="10272">
          <cell r="B10272">
            <v>38054</v>
          </cell>
          <cell r="C10272">
            <v>1</v>
          </cell>
          <cell r="D10272">
            <v>1</v>
          </cell>
          <cell r="Q10272">
            <v>2020</v>
          </cell>
          <cell r="R10272" t="str">
            <v>20201</v>
          </cell>
          <cell r="S10272">
            <v>43834</v>
          </cell>
          <cell r="T10272">
            <v>3262.05</v>
          </cell>
          <cell r="U10272">
            <v>3311.1893548387097</v>
          </cell>
          <cell r="V10272">
            <v>3589.4790384615389</v>
          </cell>
        </row>
        <row r="10273">
          <cell r="B10273">
            <v>38055</v>
          </cell>
          <cell r="C10273">
            <v>1</v>
          </cell>
          <cell r="D10273">
            <v>1</v>
          </cell>
          <cell r="Q10273">
            <v>2020</v>
          </cell>
          <cell r="R10273" t="str">
            <v>20201</v>
          </cell>
          <cell r="S10273">
            <v>43835</v>
          </cell>
          <cell r="T10273">
            <v>3262.05</v>
          </cell>
          <cell r="U10273">
            <v>3311.1893548387097</v>
          </cell>
          <cell r="V10273">
            <v>3589.4790384615389</v>
          </cell>
        </row>
        <row r="10274">
          <cell r="B10274">
            <v>38056</v>
          </cell>
          <cell r="C10274">
            <v>1</v>
          </cell>
          <cell r="D10274">
            <v>1</v>
          </cell>
          <cell r="Q10274">
            <v>2020</v>
          </cell>
          <cell r="R10274" t="str">
            <v>20201</v>
          </cell>
          <cell r="S10274">
            <v>43836</v>
          </cell>
          <cell r="T10274">
            <v>3262.05</v>
          </cell>
          <cell r="U10274">
            <v>3311.1893548387097</v>
          </cell>
          <cell r="V10274">
            <v>3589.4790384615389</v>
          </cell>
        </row>
        <row r="10275">
          <cell r="B10275">
            <v>38057</v>
          </cell>
          <cell r="C10275">
            <v>1</v>
          </cell>
          <cell r="D10275">
            <v>1</v>
          </cell>
          <cell r="Q10275">
            <v>2020</v>
          </cell>
          <cell r="R10275" t="str">
            <v>20201</v>
          </cell>
          <cell r="S10275">
            <v>43837</v>
          </cell>
          <cell r="T10275">
            <v>3262.05</v>
          </cell>
          <cell r="U10275">
            <v>3311.1893548387097</v>
          </cell>
          <cell r="V10275">
            <v>3589.4790384615389</v>
          </cell>
        </row>
        <row r="10276">
          <cell r="B10276">
            <v>38058</v>
          </cell>
          <cell r="C10276">
            <v>1</v>
          </cell>
          <cell r="D10276">
            <v>1</v>
          </cell>
          <cell r="Q10276">
            <v>2020</v>
          </cell>
          <cell r="R10276" t="str">
            <v>20201</v>
          </cell>
          <cell r="S10276">
            <v>43838</v>
          </cell>
          <cell r="T10276">
            <v>3264.26</v>
          </cell>
          <cell r="U10276">
            <v>3311.1893548387097</v>
          </cell>
          <cell r="V10276">
            <v>3589.4790384615389</v>
          </cell>
        </row>
        <row r="10277">
          <cell r="B10277">
            <v>38061</v>
          </cell>
          <cell r="C10277">
            <v>1</v>
          </cell>
          <cell r="D10277">
            <v>1</v>
          </cell>
          <cell r="Q10277">
            <v>2020</v>
          </cell>
          <cell r="R10277" t="str">
            <v>20201</v>
          </cell>
          <cell r="S10277">
            <v>43839</v>
          </cell>
          <cell r="T10277">
            <v>3254.42</v>
          </cell>
          <cell r="U10277">
            <v>3311.1893548387097</v>
          </cell>
          <cell r="V10277">
            <v>3589.4790384615389</v>
          </cell>
        </row>
        <row r="10278">
          <cell r="B10278">
            <v>38062</v>
          </cell>
          <cell r="C10278">
            <v>1</v>
          </cell>
          <cell r="D10278">
            <v>1</v>
          </cell>
          <cell r="Q10278">
            <v>2020</v>
          </cell>
          <cell r="R10278" t="str">
            <v>20201</v>
          </cell>
          <cell r="S10278">
            <v>43840</v>
          </cell>
          <cell r="T10278">
            <v>3253.89</v>
          </cell>
          <cell r="U10278">
            <v>3311.1893548387097</v>
          </cell>
          <cell r="V10278">
            <v>3589.4790384615389</v>
          </cell>
        </row>
        <row r="10279">
          <cell r="B10279">
            <v>38063</v>
          </cell>
          <cell r="C10279">
            <v>1</v>
          </cell>
          <cell r="D10279">
            <v>1</v>
          </cell>
          <cell r="Q10279">
            <v>2020</v>
          </cell>
          <cell r="R10279" t="str">
            <v>20201</v>
          </cell>
          <cell r="S10279">
            <v>43841</v>
          </cell>
          <cell r="T10279">
            <v>3272.62</v>
          </cell>
          <cell r="U10279">
            <v>3311.1893548387097</v>
          </cell>
          <cell r="V10279">
            <v>3589.4790384615389</v>
          </cell>
        </row>
        <row r="10280">
          <cell r="B10280">
            <v>38064</v>
          </cell>
          <cell r="C10280">
            <v>1</v>
          </cell>
          <cell r="D10280">
            <v>1</v>
          </cell>
          <cell r="Q10280">
            <v>2020</v>
          </cell>
          <cell r="R10280" t="str">
            <v>20201</v>
          </cell>
          <cell r="S10280">
            <v>43842</v>
          </cell>
          <cell r="T10280">
            <v>3272.62</v>
          </cell>
          <cell r="U10280">
            <v>3311.1893548387097</v>
          </cell>
          <cell r="V10280">
            <v>3589.4790384615389</v>
          </cell>
        </row>
        <row r="10281">
          <cell r="B10281">
            <v>38065</v>
          </cell>
          <cell r="C10281">
            <v>1</v>
          </cell>
          <cell r="D10281">
            <v>1</v>
          </cell>
          <cell r="Q10281">
            <v>2020</v>
          </cell>
          <cell r="R10281" t="str">
            <v>20201</v>
          </cell>
          <cell r="S10281">
            <v>43843</v>
          </cell>
          <cell r="T10281">
            <v>3272.62</v>
          </cell>
          <cell r="U10281">
            <v>3311.1893548387097</v>
          </cell>
          <cell r="V10281">
            <v>3589.4790384615389</v>
          </cell>
        </row>
        <row r="10282">
          <cell r="B10282">
            <v>38068</v>
          </cell>
          <cell r="C10282">
            <v>1</v>
          </cell>
          <cell r="D10282">
            <v>1</v>
          </cell>
          <cell r="Q10282">
            <v>2020</v>
          </cell>
          <cell r="R10282" t="str">
            <v>20201</v>
          </cell>
          <cell r="S10282">
            <v>43844</v>
          </cell>
          <cell r="T10282">
            <v>3288.05</v>
          </cell>
          <cell r="U10282">
            <v>3311.1893548387097</v>
          </cell>
          <cell r="V10282">
            <v>3589.4790384615389</v>
          </cell>
        </row>
        <row r="10283">
          <cell r="B10283">
            <v>38069</v>
          </cell>
          <cell r="C10283">
            <v>1</v>
          </cell>
          <cell r="D10283">
            <v>1</v>
          </cell>
          <cell r="Q10283">
            <v>2020</v>
          </cell>
          <cell r="R10283" t="str">
            <v>20201</v>
          </cell>
          <cell r="S10283">
            <v>43845</v>
          </cell>
          <cell r="T10283">
            <v>3278.83</v>
          </cell>
          <cell r="U10283">
            <v>3311.1893548387097</v>
          </cell>
          <cell r="V10283">
            <v>3589.4790384615389</v>
          </cell>
        </row>
        <row r="10284">
          <cell r="B10284">
            <v>38070</v>
          </cell>
          <cell r="C10284">
            <v>1</v>
          </cell>
          <cell r="D10284">
            <v>1</v>
          </cell>
          <cell r="Q10284">
            <v>2020</v>
          </cell>
          <cell r="R10284" t="str">
            <v>20201</v>
          </cell>
          <cell r="S10284">
            <v>43846</v>
          </cell>
          <cell r="T10284">
            <v>3296.74</v>
          </cell>
          <cell r="U10284">
            <v>3311.1893548387097</v>
          </cell>
          <cell r="V10284">
            <v>3589.4790384615389</v>
          </cell>
        </row>
        <row r="10285">
          <cell r="B10285">
            <v>38071</v>
          </cell>
          <cell r="C10285">
            <v>1</v>
          </cell>
          <cell r="D10285">
            <v>1</v>
          </cell>
          <cell r="Q10285">
            <v>2020</v>
          </cell>
          <cell r="R10285" t="str">
            <v>20201</v>
          </cell>
          <cell r="S10285">
            <v>43847</v>
          </cell>
          <cell r="T10285">
            <v>3313.4</v>
          </cell>
          <cell r="U10285">
            <v>3311.1893548387097</v>
          </cell>
          <cell r="V10285">
            <v>3589.4790384615389</v>
          </cell>
        </row>
        <row r="10286">
          <cell r="B10286">
            <v>38072</v>
          </cell>
          <cell r="C10286">
            <v>1</v>
          </cell>
          <cell r="D10286">
            <v>1</v>
          </cell>
          <cell r="Q10286">
            <v>2020</v>
          </cell>
          <cell r="R10286" t="str">
            <v>20201</v>
          </cell>
          <cell r="S10286">
            <v>43848</v>
          </cell>
          <cell r="T10286">
            <v>3320.77</v>
          </cell>
          <cell r="U10286">
            <v>3311.1893548387097</v>
          </cell>
          <cell r="V10286">
            <v>3589.4790384615389</v>
          </cell>
        </row>
        <row r="10287">
          <cell r="B10287">
            <v>38075</v>
          </cell>
          <cell r="C10287">
            <v>1</v>
          </cell>
          <cell r="D10287">
            <v>1</v>
          </cell>
          <cell r="Q10287">
            <v>2020</v>
          </cell>
          <cell r="R10287" t="str">
            <v>20201</v>
          </cell>
          <cell r="S10287">
            <v>43849</v>
          </cell>
          <cell r="T10287">
            <v>3320.77</v>
          </cell>
          <cell r="U10287">
            <v>3311.1893548387097</v>
          </cell>
          <cell r="V10287">
            <v>3589.4790384615389</v>
          </cell>
        </row>
        <row r="10288">
          <cell r="B10288">
            <v>38076</v>
          </cell>
          <cell r="C10288">
            <v>1</v>
          </cell>
          <cell r="D10288">
            <v>1</v>
          </cell>
          <cell r="Q10288">
            <v>2020</v>
          </cell>
          <cell r="R10288" t="str">
            <v>20201</v>
          </cell>
          <cell r="S10288">
            <v>43850</v>
          </cell>
          <cell r="T10288">
            <v>3320.77</v>
          </cell>
          <cell r="U10288">
            <v>3311.1893548387097</v>
          </cell>
          <cell r="V10288">
            <v>3589.4790384615389</v>
          </cell>
        </row>
        <row r="10289">
          <cell r="B10289">
            <v>38077</v>
          </cell>
          <cell r="C10289">
            <v>1</v>
          </cell>
          <cell r="D10289">
            <v>1</v>
          </cell>
          <cell r="Q10289">
            <v>2020</v>
          </cell>
          <cell r="R10289" t="str">
            <v>20201</v>
          </cell>
          <cell r="S10289">
            <v>43851</v>
          </cell>
          <cell r="T10289">
            <v>3320.77</v>
          </cell>
          <cell r="U10289">
            <v>3311.1893548387097</v>
          </cell>
          <cell r="V10289">
            <v>3589.4790384615389</v>
          </cell>
        </row>
        <row r="10290">
          <cell r="B10290">
            <v>38078</v>
          </cell>
          <cell r="C10290">
            <v>1</v>
          </cell>
          <cell r="D10290">
            <v>1</v>
          </cell>
          <cell r="Q10290">
            <v>2020</v>
          </cell>
          <cell r="R10290" t="str">
            <v>20201</v>
          </cell>
          <cell r="S10290">
            <v>43852</v>
          </cell>
          <cell r="T10290">
            <v>3347.91</v>
          </cell>
          <cell r="U10290">
            <v>3311.1893548387097</v>
          </cell>
          <cell r="V10290">
            <v>3589.4790384615389</v>
          </cell>
        </row>
        <row r="10291">
          <cell r="B10291">
            <v>38079</v>
          </cell>
          <cell r="C10291">
            <v>1</v>
          </cell>
          <cell r="D10291">
            <v>1</v>
          </cell>
          <cell r="Q10291">
            <v>2020</v>
          </cell>
          <cell r="R10291" t="str">
            <v>20201</v>
          </cell>
          <cell r="S10291">
            <v>43853</v>
          </cell>
          <cell r="T10291">
            <v>3337.77</v>
          </cell>
          <cell r="U10291">
            <v>3311.1893548387097</v>
          </cell>
          <cell r="V10291">
            <v>3589.4790384615389</v>
          </cell>
        </row>
        <row r="10292">
          <cell r="B10292">
            <v>38082</v>
          </cell>
          <cell r="C10292">
            <v>1</v>
          </cell>
          <cell r="D10292">
            <v>1</v>
          </cell>
          <cell r="Q10292">
            <v>2020</v>
          </cell>
          <cell r="R10292" t="str">
            <v>20201</v>
          </cell>
          <cell r="S10292">
            <v>43854</v>
          </cell>
          <cell r="T10292">
            <v>3353.76</v>
          </cell>
          <cell r="U10292">
            <v>3311.1893548387097</v>
          </cell>
          <cell r="V10292">
            <v>3589.4790384615389</v>
          </cell>
        </row>
        <row r="10293">
          <cell r="B10293">
            <v>38083</v>
          </cell>
          <cell r="C10293">
            <v>1</v>
          </cell>
          <cell r="D10293">
            <v>1</v>
          </cell>
          <cell r="Q10293">
            <v>2020</v>
          </cell>
          <cell r="R10293" t="str">
            <v>20201</v>
          </cell>
          <cell r="S10293">
            <v>43855</v>
          </cell>
          <cell r="T10293">
            <v>3366.01</v>
          </cell>
          <cell r="U10293">
            <v>3311.1893548387097</v>
          </cell>
          <cell r="V10293">
            <v>3589.4790384615389</v>
          </cell>
        </row>
        <row r="10294">
          <cell r="B10294">
            <v>38084</v>
          </cell>
          <cell r="C10294">
            <v>1</v>
          </cell>
          <cell r="D10294">
            <v>1</v>
          </cell>
          <cell r="Q10294">
            <v>2020</v>
          </cell>
          <cell r="R10294" t="str">
            <v>20201</v>
          </cell>
          <cell r="S10294">
            <v>43856</v>
          </cell>
          <cell r="T10294">
            <v>3366.01</v>
          </cell>
          <cell r="U10294">
            <v>3311.1893548387097</v>
          </cell>
          <cell r="V10294">
            <v>3589.4790384615389</v>
          </cell>
        </row>
        <row r="10295">
          <cell r="B10295">
            <v>38085</v>
          </cell>
          <cell r="C10295">
            <v>1</v>
          </cell>
          <cell r="D10295">
            <v>1</v>
          </cell>
          <cell r="Q10295">
            <v>2020</v>
          </cell>
          <cell r="R10295" t="str">
            <v>20201</v>
          </cell>
          <cell r="S10295">
            <v>43857</v>
          </cell>
          <cell r="T10295">
            <v>3366.01</v>
          </cell>
          <cell r="U10295">
            <v>3311.1893548387097</v>
          </cell>
          <cell r="V10295">
            <v>3589.4790384615389</v>
          </cell>
        </row>
        <row r="10296">
          <cell r="B10296">
            <v>38086</v>
          </cell>
          <cell r="C10296">
            <v>1</v>
          </cell>
          <cell r="D10296">
            <v>1</v>
          </cell>
          <cell r="Q10296">
            <v>2020</v>
          </cell>
          <cell r="R10296" t="str">
            <v>20201</v>
          </cell>
          <cell r="S10296">
            <v>43858</v>
          </cell>
          <cell r="T10296">
            <v>3398.4</v>
          </cell>
          <cell r="U10296">
            <v>3311.1893548387097</v>
          </cell>
          <cell r="V10296">
            <v>3589.4790384615389</v>
          </cell>
        </row>
        <row r="10297">
          <cell r="B10297">
            <v>38089</v>
          </cell>
          <cell r="C10297">
            <v>1</v>
          </cell>
          <cell r="D10297">
            <v>1</v>
          </cell>
          <cell r="Q10297">
            <v>2020</v>
          </cell>
          <cell r="R10297" t="str">
            <v>20201</v>
          </cell>
          <cell r="S10297">
            <v>43859</v>
          </cell>
          <cell r="T10297">
            <v>3392.6</v>
          </cell>
          <cell r="U10297">
            <v>3311.1893548387097</v>
          </cell>
          <cell r="V10297">
            <v>3589.4790384615389</v>
          </cell>
        </row>
        <row r="10298">
          <cell r="B10298">
            <v>38090</v>
          </cell>
          <cell r="C10298">
            <v>1</v>
          </cell>
          <cell r="D10298">
            <v>1</v>
          </cell>
          <cell r="Q10298">
            <v>2020</v>
          </cell>
          <cell r="R10298" t="str">
            <v>20201</v>
          </cell>
          <cell r="S10298">
            <v>43860</v>
          </cell>
          <cell r="T10298">
            <v>3395.1</v>
          </cell>
          <cell r="U10298">
            <v>3311.1893548387097</v>
          </cell>
          <cell r="V10298">
            <v>3589.4790384615389</v>
          </cell>
        </row>
        <row r="10299">
          <cell r="B10299">
            <v>38091</v>
          </cell>
          <cell r="C10299">
            <v>1</v>
          </cell>
          <cell r="D10299">
            <v>1</v>
          </cell>
          <cell r="Q10299">
            <v>2020</v>
          </cell>
          <cell r="R10299" t="str">
            <v>20201</v>
          </cell>
          <cell r="S10299">
            <v>43861</v>
          </cell>
          <cell r="T10299">
            <v>3411.45</v>
          </cell>
          <cell r="U10299">
            <v>3311.1893548387097</v>
          </cell>
          <cell r="V10299">
            <v>3589.4790384615389</v>
          </cell>
        </row>
        <row r="10300">
          <cell r="B10300">
            <v>38092</v>
          </cell>
          <cell r="C10300">
            <v>1</v>
          </cell>
          <cell r="D10300">
            <v>1</v>
          </cell>
          <cell r="Q10300">
            <v>2020</v>
          </cell>
          <cell r="R10300" t="str">
            <v>20202</v>
          </cell>
          <cell r="S10300">
            <v>43862</v>
          </cell>
          <cell r="T10300">
            <v>3423.24</v>
          </cell>
          <cell r="U10300">
            <v>3411.0527586206899</v>
          </cell>
          <cell r="V10300">
            <v>3589.4790384615389</v>
          </cell>
        </row>
        <row r="10301">
          <cell r="B10301">
            <v>38093</v>
          </cell>
          <cell r="C10301">
            <v>1</v>
          </cell>
          <cell r="D10301">
            <v>1</v>
          </cell>
          <cell r="Q10301">
            <v>2020</v>
          </cell>
          <cell r="R10301" t="str">
            <v>20202</v>
          </cell>
          <cell r="S10301">
            <v>43863</v>
          </cell>
          <cell r="T10301">
            <v>3423.24</v>
          </cell>
          <cell r="U10301">
            <v>3411.0527586206899</v>
          </cell>
          <cell r="V10301">
            <v>3589.4790384615389</v>
          </cell>
        </row>
        <row r="10302">
          <cell r="B10302">
            <v>38096</v>
          </cell>
          <cell r="C10302">
            <v>1</v>
          </cell>
          <cell r="D10302">
            <v>1</v>
          </cell>
          <cell r="Q10302">
            <v>2020</v>
          </cell>
          <cell r="R10302" t="str">
            <v>20202</v>
          </cell>
          <cell r="S10302">
            <v>43864</v>
          </cell>
          <cell r="T10302">
            <v>3423.24</v>
          </cell>
          <cell r="U10302">
            <v>3411.0527586206899</v>
          </cell>
          <cell r="V10302">
            <v>3589.4790384615389</v>
          </cell>
        </row>
        <row r="10303">
          <cell r="B10303">
            <v>38097</v>
          </cell>
          <cell r="C10303">
            <v>1</v>
          </cell>
          <cell r="D10303">
            <v>1</v>
          </cell>
          <cell r="Q10303">
            <v>2020</v>
          </cell>
          <cell r="R10303" t="str">
            <v>20202</v>
          </cell>
          <cell r="S10303">
            <v>43865</v>
          </cell>
          <cell r="T10303">
            <v>3401.56</v>
          </cell>
          <cell r="U10303">
            <v>3411.0527586206899</v>
          </cell>
          <cell r="V10303">
            <v>3589.4790384615389</v>
          </cell>
        </row>
        <row r="10304">
          <cell r="B10304">
            <v>38098</v>
          </cell>
          <cell r="C10304">
            <v>1</v>
          </cell>
          <cell r="D10304">
            <v>1</v>
          </cell>
          <cell r="Q10304">
            <v>2020</v>
          </cell>
          <cell r="R10304" t="str">
            <v>20202</v>
          </cell>
          <cell r="S10304">
            <v>43866</v>
          </cell>
          <cell r="T10304">
            <v>3368.87</v>
          </cell>
          <cell r="U10304">
            <v>3411.0527586206899</v>
          </cell>
          <cell r="V10304">
            <v>3589.4790384615389</v>
          </cell>
        </row>
        <row r="10305">
          <cell r="B10305">
            <v>38099</v>
          </cell>
          <cell r="C10305">
            <v>1</v>
          </cell>
          <cell r="D10305">
            <v>1</v>
          </cell>
          <cell r="Q10305">
            <v>2020</v>
          </cell>
          <cell r="R10305" t="str">
            <v>20202</v>
          </cell>
          <cell r="S10305">
            <v>43867</v>
          </cell>
          <cell r="T10305">
            <v>3355.44</v>
          </cell>
          <cell r="U10305">
            <v>3411.0527586206899</v>
          </cell>
          <cell r="V10305">
            <v>3589.4790384615389</v>
          </cell>
        </row>
        <row r="10306">
          <cell r="B10306">
            <v>38103</v>
          </cell>
          <cell r="C10306">
            <v>1</v>
          </cell>
          <cell r="D10306">
            <v>1</v>
          </cell>
          <cell r="Q10306">
            <v>2020</v>
          </cell>
          <cell r="R10306" t="str">
            <v>20202</v>
          </cell>
          <cell r="S10306">
            <v>43868</v>
          </cell>
          <cell r="T10306">
            <v>3378.43</v>
          </cell>
          <cell r="U10306">
            <v>3411.0527586206899</v>
          </cell>
          <cell r="V10306">
            <v>3589.4790384615389</v>
          </cell>
        </row>
        <row r="10307">
          <cell r="B10307">
            <v>38104</v>
          </cell>
          <cell r="C10307">
            <v>1</v>
          </cell>
          <cell r="D10307">
            <v>1</v>
          </cell>
          <cell r="Q10307">
            <v>2020</v>
          </cell>
          <cell r="R10307" t="str">
            <v>20202</v>
          </cell>
          <cell r="S10307">
            <v>43869</v>
          </cell>
          <cell r="T10307">
            <v>3408.35</v>
          </cell>
          <cell r="U10307">
            <v>3411.0527586206899</v>
          </cell>
          <cell r="V10307">
            <v>3589.4790384615389</v>
          </cell>
        </row>
        <row r="10308">
          <cell r="B10308">
            <v>38105</v>
          </cell>
          <cell r="C10308">
            <v>1</v>
          </cell>
          <cell r="D10308">
            <v>1</v>
          </cell>
          <cell r="Q10308">
            <v>2020</v>
          </cell>
          <cell r="R10308" t="str">
            <v>20202</v>
          </cell>
          <cell r="S10308">
            <v>43870</v>
          </cell>
          <cell r="T10308">
            <v>3408.35</v>
          </cell>
          <cell r="U10308">
            <v>3411.0527586206899</v>
          </cell>
          <cell r="V10308">
            <v>3589.4790384615389</v>
          </cell>
        </row>
        <row r="10309">
          <cell r="B10309">
            <v>38106</v>
          </cell>
          <cell r="C10309">
            <v>1</v>
          </cell>
          <cell r="D10309">
            <v>1</v>
          </cell>
          <cell r="Q10309">
            <v>2020</v>
          </cell>
          <cell r="R10309" t="str">
            <v>20202</v>
          </cell>
          <cell r="S10309">
            <v>43871</v>
          </cell>
          <cell r="T10309">
            <v>3408.35</v>
          </cell>
          <cell r="U10309">
            <v>3411.0527586206899</v>
          </cell>
          <cell r="V10309">
            <v>3589.4790384615389</v>
          </cell>
        </row>
        <row r="10310">
          <cell r="B10310">
            <v>38117</v>
          </cell>
          <cell r="C10310">
            <v>1</v>
          </cell>
          <cell r="D10310">
            <v>1</v>
          </cell>
          <cell r="Q10310">
            <v>2020</v>
          </cell>
          <cell r="R10310" t="str">
            <v>20202</v>
          </cell>
          <cell r="S10310">
            <v>43872</v>
          </cell>
          <cell r="T10310">
            <v>3440.96</v>
          </cell>
          <cell r="U10310">
            <v>3411.0527586206899</v>
          </cell>
          <cell r="V10310">
            <v>3589.4790384615389</v>
          </cell>
        </row>
        <row r="10311">
          <cell r="B10311">
            <v>38118</v>
          </cell>
          <cell r="C10311">
            <v>1</v>
          </cell>
          <cell r="D10311">
            <v>1</v>
          </cell>
          <cell r="Q10311">
            <v>2020</v>
          </cell>
          <cell r="R10311" t="str">
            <v>20202</v>
          </cell>
          <cell r="S10311">
            <v>43873</v>
          </cell>
          <cell r="T10311">
            <v>3432.89</v>
          </cell>
          <cell r="U10311">
            <v>3411.0527586206899</v>
          </cell>
          <cell r="V10311">
            <v>3589.4790384615389</v>
          </cell>
        </row>
        <row r="10312">
          <cell r="B10312">
            <v>38119</v>
          </cell>
          <cell r="C10312">
            <v>1</v>
          </cell>
          <cell r="D10312">
            <v>1</v>
          </cell>
          <cell r="Q10312">
            <v>2020</v>
          </cell>
          <cell r="R10312" t="str">
            <v>20202</v>
          </cell>
          <cell r="S10312">
            <v>43874</v>
          </cell>
          <cell r="T10312">
            <v>3394.8</v>
          </cell>
          <cell r="U10312">
            <v>3411.0527586206899</v>
          </cell>
          <cell r="V10312">
            <v>3589.4790384615389</v>
          </cell>
        </row>
        <row r="10313">
          <cell r="B10313">
            <v>38120</v>
          </cell>
          <cell r="C10313">
            <v>1</v>
          </cell>
          <cell r="D10313">
            <v>1</v>
          </cell>
          <cell r="Q10313">
            <v>2020</v>
          </cell>
          <cell r="R10313" t="str">
            <v>20202</v>
          </cell>
          <cell r="S10313">
            <v>43875</v>
          </cell>
          <cell r="T10313">
            <v>3385.11</v>
          </cell>
          <cell r="U10313">
            <v>3411.0527586206899</v>
          </cell>
          <cell r="V10313">
            <v>3589.4790384615389</v>
          </cell>
        </row>
        <row r="10314">
          <cell r="B10314">
            <v>38121</v>
          </cell>
          <cell r="C10314">
            <v>1</v>
          </cell>
          <cell r="D10314">
            <v>1</v>
          </cell>
          <cell r="Q10314">
            <v>2020</v>
          </cell>
          <cell r="R10314" t="str">
            <v>20202</v>
          </cell>
          <cell r="S10314">
            <v>43876</v>
          </cell>
          <cell r="T10314">
            <v>3378.29</v>
          </cell>
          <cell r="U10314">
            <v>3411.0527586206899</v>
          </cell>
          <cell r="V10314">
            <v>3589.4790384615389</v>
          </cell>
        </row>
        <row r="10315">
          <cell r="B10315">
            <v>38124</v>
          </cell>
          <cell r="C10315">
            <v>1</v>
          </cell>
          <cell r="D10315">
            <v>1</v>
          </cell>
          <cell r="Q10315">
            <v>2020</v>
          </cell>
          <cell r="R10315" t="str">
            <v>20202</v>
          </cell>
          <cell r="S10315">
            <v>43877</v>
          </cell>
          <cell r="T10315">
            <v>3378.29</v>
          </cell>
          <cell r="U10315">
            <v>3411.0527586206899</v>
          </cell>
          <cell r="V10315">
            <v>3589.4790384615389</v>
          </cell>
        </row>
        <row r="10316">
          <cell r="B10316">
            <v>38125</v>
          </cell>
          <cell r="C10316">
            <v>1</v>
          </cell>
          <cell r="D10316">
            <v>1</v>
          </cell>
          <cell r="Q10316">
            <v>2020</v>
          </cell>
          <cell r="R10316" t="str">
            <v>20202</v>
          </cell>
          <cell r="S10316">
            <v>43878</v>
          </cell>
          <cell r="T10316">
            <v>3378.29</v>
          </cell>
          <cell r="U10316">
            <v>3411.0527586206899</v>
          </cell>
          <cell r="V10316">
            <v>3589.4790384615389</v>
          </cell>
        </row>
        <row r="10317">
          <cell r="B10317">
            <v>38126</v>
          </cell>
          <cell r="C10317">
            <v>1</v>
          </cell>
          <cell r="D10317">
            <v>1</v>
          </cell>
          <cell r="Q10317">
            <v>2020</v>
          </cell>
          <cell r="R10317" t="str">
            <v>20202</v>
          </cell>
          <cell r="S10317">
            <v>43879</v>
          </cell>
          <cell r="T10317">
            <v>3378.29</v>
          </cell>
          <cell r="U10317">
            <v>3411.0527586206899</v>
          </cell>
          <cell r="V10317">
            <v>3589.4790384615389</v>
          </cell>
        </row>
        <row r="10318">
          <cell r="B10318">
            <v>38127</v>
          </cell>
          <cell r="C10318">
            <v>1</v>
          </cell>
          <cell r="D10318">
            <v>1</v>
          </cell>
          <cell r="Q10318">
            <v>2020</v>
          </cell>
          <cell r="R10318" t="str">
            <v>20202</v>
          </cell>
          <cell r="S10318">
            <v>43880</v>
          </cell>
          <cell r="T10318">
            <v>3410.24</v>
          </cell>
          <cell r="U10318">
            <v>3411.0527586206899</v>
          </cell>
          <cell r="V10318">
            <v>3589.4790384615389</v>
          </cell>
        </row>
        <row r="10319">
          <cell r="B10319">
            <v>38128</v>
          </cell>
          <cell r="C10319">
            <v>1</v>
          </cell>
          <cell r="D10319">
            <v>1</v>
          </cell>
          <cell r="Q10319">
            <v>2020</v>
          </cell>
          <cell r="R10319" t="str">
            <v>20202</v>
          </cell>
          <cell r="S10319">
            <v>43881</v>
          </cell>
          <cell r="T10319">
            <v>3400.98</v>
          </cell>
          <cell r="U10319">
            <v>3411.0527586206899</v>
          </cell>
          <cell r="V10319">
            <v>3589.4790384615389</v>
          </cell>
        </row>
        <row r="10320">
          <cell r="B10320">
            <v>38131</v>
          </cell>
          <cell r="C10320">
            <v>1</v>
          </cell>
          <cell r="D10320">
            <v>1</v>
          </cell>
          <cell r="Q10320">
            <v>2020</v>
          </cell>
          <cell r="R10320" t="str">
            <v>20202</v>
          </cell>
          <cell r="S10320">
            <v>43882</v>
          </cell>
          <cell r="T10320">
            <v>3403.5</v>
          </cell>
          <cell r="U10320">
            <v>3411.0527586206899</v>
          </cell>
          <cell r="V10320">
            <v>3589.4790384615389</v>
          </cell>
        </row>
        <row r="10321">
          <cell r="B10321">
            <v>38132</v>
          </cell>
          <cell r="C10321">
            <v>1</v>
          </cell>
          <cell r="D10321">
            <v>1</v>
          </cell>
          <cell r="Q10321">
            <v>2020</v>
          </cell>
          <cell r="R10321" t="str">
            <v>20202</v>
          </cell>
          <cell r="S10321">
            <v>43883</v>
          </cell>
          <cell r="T10321">
            <v>3398.05</v>
          </cell>
          <cell r="U10321">
            <v>3411.0527586206899</v>
          </cell>
          <cell r="V10321">
            <v>3589.4790384615389</v>
          </cell>
        </row>
        <row r="10322">
          <cell r="B10322">
            <v>38133</v>
          </cell>
          <cell r="C10322">
            <v>1</v>
          </cell>
          <cell r="D10322">
            <v>1</v>
          </cell>
          <cell r="Q10322">
            <v>2020</v>
          </cell>
          <cell r="R10322" t="str">
            <v>20202</v>
          </cell>
          <cell r="S10322">
            <v>43884</v>
          </cell>
          <cell r="T10322">
            <v>3398.05</v>
          </cell>
          <cell r="U10322">
            <v>3411.0527586206899</v>
          </cell>
          <cell r="V10322">
            <v>3589.4790384615389</v>
          </cell>
        </row>
        <row r="10323">
          <cell r="B10323">
            <v>38134</v>
          </cell>
          <cell r="C10323">
            <v>1</v>
          </cell>
          <cell r="D10323">
            <v>1</v>
          </cell>
          <cell r="Q10323">
            <v>2020</v>
          </cell>
          <cell r="R10323" t="str">
            <v>20202</v>
          </cell>
          <cell r="S10323">
            <v>43885</v>
          </cell>
          <cell r="T10323">
            <v>3398.05</v>
          </cell>
          <cell r="U10323">
            <v>3411.0527586206899</v>
          </cell>
          <cell r="V10323">
            <v>3589.4790384615389</v>
          </cell>
        </row>
        <row r="10324">
          <cell r="B10324">
            <v>38135</v>
          </cell>
          <cell r="C10324">
            <v>1</v>
          </cell>
          <cell r="D10324">
            <v>1</v>
          </cell>
          <cell r="Q10324">
            <v>2020</v>
          </cell>
          <cell r="R10324" t="str">
            <v>20202</v>
          </cell>
          <cell r="S10324">
            <v>43886</v>
          </cell>
          <cell r="T10324">
            <v>3431.6</v>
          </cell>
          <cell r="U10324">
            <v>3411.0527586206899</v>
          </cell>
          <cell r="V10324">
            <v>3589.4790384615389</v>
          </cell>
        </row>
        <row r="10325">
          <cell r="B10325">
            <v>38138</v>
          </cell>
          <cell r="C10325">
            <v>1</v>
          </cell>
          <cell r="D10325">
            <v>1</v>
          </cell>
          <cell r="Q10325">
            <v>2020</v>
          </cell>
          <cell r="R10325" t="str">
            <v>20202</v>
          </cell>
          <cell r="S10325">
            <v>43887</v>
          </cell>
          <cell r="T10325">
            <v>3425.22</v>
          </cell>
          <cell r="U10325">
            <v>3411.0527586206899</v>
          </cell>
          <cell r="V10325">
            <v>3589.4790384615389</v>
          </cell>
        </row>
        <row r="10326">
          <cell r="B10326">
            <v>38139</v>
          </cell>
          <cell r="C10326">
            <v>1</v>
          </cell>
          <cell r="D10326">
            <v>1</v>
          </cell>
          <cell r="Q10326">
            <v>2020</v>
          </cell>
          <cell r="R10326" t="str">
            <v>20202</v>
          </cell>
          <cell r="S10326">
            <v>43888</v>
          </cell>
          <cell r="T10326">
            <v>3441.88</v>
          </cell>
          <cell r="U10326">
            <v>3411.0527586206899</v>
          </cell>
          <cell r="V10326">
            <v>3589.4790384615389</v>
          </cell>
        </row>
        <row r="10327">
          <cell r="B10327">
            <v>38140</v>
          </cell>
          <cell r="C10327">
            <v>1</v>
          </cell>
          <cell r="D10327">
            <v>1</v>
          </cell>
          <cell r="Q10327">
            <v>2020</v>
          </cell>
          <cell r="R10327" t="str">
            <v>20202</v>
          </cell>
          <cell r="S10327">
            <v>43889</v>
          </cell>
          <cell r="T10327">
            <v>3507.11</v>
          </cell>
          <cell r="U10327">
            <v>3411.0527586206899</v>
          </cell>
          <cell r="V10327">
            <v>3589.4790384615389</v>
          </cell>
        </row>
        <row r="10328">
          <cell r="B10328">
            <v>38141</v>
          </cell>
          <cell r="C10328">
            <v>1</v>
          </cell>
          <cell r="D10328">
            <v>1</v>
          </cell>
          <cell r="Q10328">
            <v>2020</v>
          </cell>
          <cell r="R10328" t="str">
            <v>20202</v>
          </cell>
          <cell r="S10328">
            <v>43890</v>
          </cell>
          <cell r="T10328">
            <v>3539.86</v>
          </cell>
          <cell r="U10328">
            <v>3411.0527586206899</v>
          </cell>
          <cell r="V10328">
            <v>3589.4790384615389</v>
          </cell>
        </row>
        <row r="10329">
          <cell r="B10329">
            <v>38142</v>
          </cell>
          <cell r="C10329">
            <v>1</v>
          </cell>
          <cell r="D10329">
            <v>1</v>
          </cell>
          <cell r="Q10329">
            <v>2020</v>
          </cell>
          <cell r="R10329" t="str">
            <v>20203</v>
          </cell>
          <cell r="S10329">
            <v>43891</v>
          </cell>
          <cell r="T10329">
            <v>3539.86</v>
          </cell>
          <cell r="U10329">
            <v>3877.0483870967751</v>
          </cell>
          <cell r="V10329">
            <v>3589.4790384615389</v>
          </cell>
        </row>
        <row r="10330">
          <cell r="B10330">
            <v>38145</v>
          </cell>
          <cell r="C10330">
            <v>1</v>
          </cell>
          <cell r="D10330">
            <v>1</v>
          </cell>
          <cell r="Q10330">
            <v>2020</v>
          </cell>
          <cell r="R10330" t="str">
            <v>20203</v>
          </cell>
          <cell r="S10330">
            <v>43892</v>
          </cell>
          <cell r="T10330">
            <v>3539.86</v>
          </cell>
          <cell r="U10330">
            <v>3877.0483870967751</v>
          </cell>
          <cell r="V10330">
            <v>3589.4790384615389</v>
          </cell>
        </row>
        <row r="10331">
          <cell r="B10331">
            <v>38146</v>
          </cell>
          <cell r="C10331">
            <v>1</v>
          </cell>
          <cell r="D10331">
            <v>1</v>
          </cell>
          <cell r="Q10331">
            <v>2020</v>
          </cell>
          <cell r="R10331" t="str">
            <v>20203</v>
          </cell>
          <cell r="S10331">
            <v>43893</v>
          </cell>
          <cell r="T10331">
            <v>3512.17</v>
          </cell>
          <cell r="U10331">
            <v>3877.0483870967751</v>
          </cell>
          <cell r="V10331">
            <v>3589.4790384615389</v>
          </cell>
        </row>
        <row r="10332">
          <cell r="B10332">
            <v>38147</v>
          </cell>
          <cell r="C10332">
            <v>1</v>
          </cell>
          <cell r="D10332">
            <v>1</v>
          </cell>
          <cell r="Q10332">
            <v>2020</v>
          </cell>
          <cell r="R10332" t="str">
            <v>20203</v>
          </cell>
          <cell r="S10332">
            <v>43894</v>
          </cell>
          <cell r="T10332">
            <v>3455.56</v>
          </cell>
          <cell r="U10332">
            <v>3877.0483870967751</v>
          </cell>
          <cell r="V10332">
            <v>3589.4790384615389</v>
          </cell>
        </row>
        <row r="10333">
          <cell r="B10333">
            <v>38148</v>
          </cell>
          <cell r="C10333">
            <v>1</v>
          </cell>
          <cell r="D10333">
            <v>1</v>
          </cell>
          <cell r="Q10333">
            <v>2020</v>
          </cell>
          <cell r="R10333" t="str">
            <v>20203</v>
          </cell>
          <cell r="S10333">
            <v>43895</v>
          </cell>
          <cell r="T10333">
            <v>3458.45</v>
          </cell>
          <cell r="U10333">
            <v>3877.0483870967751</v>
          </cell>
          <cell r="V10333">
            <v>3589.4790384615389</v>
          </cell>
        </row>
        <row r="10334">
          <cell r="B10334">
            <v>38149</v>
          </cell>
          <cell r="C10334">
            <v>1</v>
          </cell>
          <cell r="D10334">
            <v>1</v>
          </cell>
          <cell r="Q10334">
            <v>2020</v>
          </cell>
          <cell r="R10334" t="str">
            <v>20203</v>
          </cell>
          <cell r="S10334">
            <v>43896</v>
          </cell>
          <cell r="T10334">
            <v>3522.41</v>
          </cell>
          <cell r="U10334">
            <v>3877.0483870967751</v>
          </cell>
          <cell r="V10334">
            <v>3589.4790384615389</v>
          </cell>
        </row>
        <row r="10335">
          <cell r="B10335">
            <v>38152</v>
          </cell>
          <cell r="C10335">
            <v>1</v>
          </cell>
          <cell r="D10335">
            <v>1</v>
          </cell>
          <cell r="Q10335">
            <v>2020</v>
          </cell>
          <cell r="R10335" t="str">
            <v>20203</v>
          </cell>
          <cell r="S10335">
            <v>43897</v>
          </cell>
          <cell r="T10335">
            <v>3584.58</v>
          </cell>
          <cell r="U10335">
            <v>3877.0483870967751</v>
          </cell>
          <cell r="V10335">
            <v>3589.4790384615389</v>
          </cell>
        </row>
        <row r="10336">
          <cell r="B10336">
            <v>38153</v>
          </cell>
          <cell r="C10336">
            <v>1</v>
          </cell>
          <cell r="D10336">
            <v>1</v>
          </cell>
          <cell r="Q10336">
            <v>2020</v>
          </cell>
          <cell r="R10336" t="str">
            <v>20203</v>
          </cell>
          <cell r="S10336">
            <v>43898</v>
          </cell>
          <cell r="T10336">
            <v>3584.58</v>
          </cell>
          <cell r="U10336">
            <v>3877.0483870967751</v>
          </cell>
          <cell r="V10336">
            <v>3589.4790384615389</v>
          </cell>
        </row>
        <row r="10337">
          <cell r="B10337">
            <v>38154</v>
          </cell>
          <cell r="C10337">
            <v>1</v>
          </cell>
          <cell r="D10337">
            <v>1</v>
          </cell>
          <cell r="Q10337">
            <v>2020</v>
          </cell>
          <cell r="R10337" t="str">
            <v>20203</v>
          </cell>
          <cell r="S10337">
            <v>43899</v>
          </cell>
          <cell r="T10337">
            <v>3584.58</v>
          </cell>
          <cell r="U10337">
            <v>3877.0483870967751</v>
          </cell>
          <cell r="V10337">
            <v>3589.4790384615389</v>
          </cell>
        </row>
        <row r="10338">
          <cell r="B10338">
            <v>38155</v>
          </cell>
          <cell r="C10338">
            <v>1</v>
          </cell>
          <cell r="D10338">
            <v>1</v>
          </cell>
          <cell r="Q10338">
            <v>2020</v>
          </cell>
          <cell r="R10338" t="str">
            <v>20203</v>
          </cell>
          <cell r="S10338">
            <v>43900</v>
          </cell>
          <cell r="T10338">
            <v>3803.6</v>
          </cell>
          <cell r="U10338">
            <v>3877.0483870967751</v>
          </cell>
          <cell r="V10338">
            <v>3589.4790384615389</v>
          </cell>
        </row>
        <row r="10339">
          <cell r="B10339">
            <v>38156</v>
          </cell>
          <cell r="C10339">
            <v>1</v>
          </cell>
          <cell r="D10339">
            <v>1</v>
          </cell>
          <cell r="Q10339">
            <v>2020</v>
          </cell>
          <cell r="R10339" t="str">
            <v>20203</v>
          </cell>
          <cell r="S10339">
            <v>43901</v>
          </cell>
          <cell r="T10339">
            <v>3780.39</v>
          </cell>
          <cell r="U10339">
            <v>3877.0483870967751</v>
          </cell>
          <cell r="V10339">
            <v>3589.4790384615389</v>
          </cell>
        </row>
        <row r="10340">
          <cell r="B10340">
            <v>38159</v>
          </cell>
          <cell r="C10340">
            <v>1</v>
          </cell>
          <cell r="D10340">
            <v>1</v>
          </cell>
          <cell r="Q10340">
            <v>2020</v>
          </cell>
          <cell r="R10340" t="str">
            <v>20203</v>
          </cell>
          <cell r="S10340">
            <v>43902</v>
          </cell>
          <cell r="T10340">
            <v>3835.15</v>
          </cell>
          <cell r="U10340">
            <v>3877.0483870967751</v>
          </cell>
          <cell r="V10340">
            <v>3589.4790384615389</v>
          </cell>
        </row>
        <row r="10341">
          <cell r="B10341">
            <v>38160</v>
          </cell>
          <cell r="C10341">
            <v>1</v>
          </cell>
          <cell r="D10341">
            <v>1</v>
          </cell>
          <cell r="Q10341">
            <v>2020</v>
          </cell>
          <cell r="R10341" t="str">
            <v>20203</v>
          </cell>
          <cell r="S10341">
            <v>43903</v>
          </cell>
          <cell r="T10341">
            <v>4034.66</v>
          </cell>
          <cell r="U10341">
            <v>3877.0483870967751</v>
          </cell>
          <cell r="V10341">
            <v>3589.4790384615389</v>
          </cell>
        </row>
        <row r="10342">
          <cell r="B10342">
            <v>38161</v>
          </cell>
          <cell r="C10342">
            <v>1</v>
          </cell>
          <cell r="D10342">
            <v>1</v>
          </cell>
          <cell r="Q10342">
            <v>2020</v>
          </cell>
          <cell r="R10342" t="str">
            <v>20203</v>
          </cell>
          <cell r="S10342">
            <v>43904</v>
          </cell>
          <cell r="T10342">
            <v>3941.92</v>
          </cell>
          <cell r="U10342">
            <v>3877.0483870967751</v>
          </cell>
          <cell r="V10342">
            <v>3589.4790384615389</v>
          </cell>
        </row>
        <row r="10343">
          <cell r="B10343">
            <v>38162</v>
          </cell>
          <cell r="C10343">
            <v>1</v>
          </cell>
          <cell r="D10343">
            <v>1</v>
          </cell>
          <cell r="Q10343">
            <v>2020</v>
          </cell>
          <cell r="R10343" t="str">
            <v>20203</v>
          </cell>
          <cell r="S10343">
            <v>43905</v>
          </cell>
          <cell r="T10343">
            <v>3941.92</v>
          </cell>
          <cell r="U10343">
            <v>3877.0483870967751</v>
          </cell>
          <cell r="V10343">
            <v>3589.4790384615389</v>
          </cell>
        </row>
        <row r="10344">
          <cell r="B10344">
            <v>38163</v>
          </cell>
          <cell r="C10344">
            <v>1</v>
          </cell>
          <cell r="D10344">
            <v>1</v>
          </cell>
          <cell r="Q10344">
            <v>2020</v>
          </cell>
          <cell r="R10344" t="str">
            <v>20203</v>
          </cell>
          <cell r="S10344">
            <v>43906</v>
          </cell>
          <cell r="T10344">
            <v>3941.92</v>
          </cell>
          <cell r="U10344">
            <v>3877.0483870967751</v>
          </cell>
          <cell r="V10344">
            <v>3589.4790384615389</v>
          </cell>
        </row>
        <row r="10345">
          <cell r="B10345">
            <v>38166</v>
          </cell>
          <cell r="C10345">
            <v>1</v>
          </cell>
          <cell r="D10345">
            <v>1</v>
          </cell>
          <cell r="Q10345">
            <v>2020</v>
          </cell>
          <cell r="R10345" t="str">
            <v>20203</v>
          </cell>
          <cell r="S10345">
            <v>43907</v>
          </cell>
          <cell r="T10345">
            <v>4099.93</v>
          </cell>
          <cell r="U10345">
            <v>3877.0483870967751</v>
          </cell>
          <cell r="V10345">
            <v>3589.4790384615389</v>
          </cell>
        </row>
        <row r="10346">
          <cell r="B10346">
            <v>38167</v>
          </cell>
          <cell r="C10346">
            <v>1</v>
          </cell>
          <cell r="D10346">
            <v>1</v>
          </cell>
          <cell r="Q10346">
            <v>2020</v>
          </cell>
          <cell r="R10346" t="str">
            <v>20203</v>
          </cell>
          <cell r="S10346">
            <v>43908</v>
          </cell>
          <cell r="T10346">
            <v>4044.55</v>
          </cell>
          <cell r="U10346">
            <v>3877.0483870967751</v>
          </cell>
          <cell r="V10346">
            <v>3589.4790384615389</v>
          </cell>
        </row>
        <row r="10347">
          <cell r="B10347">
            <v>38168</v>
          </cell>
          <cell r="C10347">
            <v>1</v>
          </cell>
          <cell r="D10347">
            <v>1</v>
          </cell>
          <cell r="Q10347">
            <v>2020</v>
          </cell>
          <cell r="R10347" t="str">
            <v>20203</v>
          </cell>
          <cell r="S10347">
            <v>43909</v>
          </cell>
          <cell r="T10347">
            <v>4128.38</v>
          </cell>
          <cell r="U10347">
            <v>3877.0483870967751</v>
          </cell>
          <cell r="V10347">
            <v>3589.4790384615389</v>
          </cell>
        </row>
        <row r="10348">
          <cell r="B10348">
            <v>38169</v>
          </cell>
          <cell r="C10348">
            <v>1</v>
          </cell>
          <cell r="D10348">
            <v>1</v>
          </cell>
          <cell r="Q10348">
            <v>2020</v>
          </cell>
          <cell r="R10348" t="str">
            <v>20203</v>
          </cell>
          <cell r="S10348">
            <v>43910</v>
          </cell>
          <cell r="T10348">
            <v>4153.91</v>
          </cell>
          <cell r="U10348">
            <v>3877.0483870967751</v>
          </cell>
          <cell r="V10348">
            <v>3589.4790384615389</v>
          </cell>
        </row>
        <row r="10349">
          <cell r="B10349">
            <v>38170</v>
          </cell>
          <cell r="C10349">
            <v>1</v>
          </cell>
          <cell r="D10349">
            <v>1</v>
          </cell>
          <cell r="Q10349">
            <v>2020</v>
          </cell>
          <cell r="R10349" t="str">
            <v>20203</v>
          </cell>
          <cell r="S10349">
            <v>43911</v>
          </cell>
          <cell r="T10349">
            <v>4079.96</v>
          </cell>
          <cell r="U10349">
            <v>3877.0483870967751</v>
          </cell>
          <cell r="V10349">
            <v>3589.4790384615389</v>
          </cell>
        </row>
        <row r="10350">
          <cell r="B10350">
            <v>38173</v>
          </cell>
          <cell r="C10350">
            <v>1</v>
          </cell>
          <cell r="D10350">
            <v>1</v>
          </cell>
          <cell r="Q10350">
            <v>2020</v>
          </cell>
          <cell r="R10350" t="str">
            <v>20203</v>
          </cell>
          <cell r="S10350">
            <v>43912</v>
          </cell>
          <cell r="T10350">
            <v>4079.96</v>
          </cell>
          <cell r="U10350">
            <v>3877.0483870967751</v>
          </cell>
          <cell r="V10350">
            <v>3589.4790384615389</v>
          </cell>
        </row>
        <row r="10351">
          <cell r="B10351">
            <v>38174</v>
          </cell>
          <cell r="C10351">
            <v>1</v>
          </cell>
          <cell r="D10351">
            <v>1</v>
          </cell>
          <cell r="Q10351">
            <v>2020</v>
          </cell>
          <cell r="R10351" t="str">
            <v>20203</v>
          </cell>
          <cell r="S10351">
            <v>43913</v>
          </cell>
          <cell r="T10351">
            <v>4079.96</v>
          </cell>
          <cell r="U10351">
            <v>3877.0483870967751</v>
          </cell>
          <cell r="V10351">
            <v>3589.4790384615389</v>
          </cell>
        </row>
        <row r="10352">
          <cell r="B10352">
            <v>38175</v>
          </cell>
          <cell r="C10352">
            <v>1</v>
          </cell>
          <cell r="D10352">
            <v>1</v>
          </cell>
          <cell r="Q10352">
            <v>2020</v>
          </cell>
          <cell r="R10352" t="str">
            <v>20203</v>
          </cell>
          <cell r="S10352">
            <v>43914</v>
          </cell>
          <cell r="T10352">
            <v>4079.96</v>
          </cell>
          <cell r="U10352">
            <v>3877.0483870967751</v>
          </cell>
          <cell r="V10352">
            <v>3589.4790384615389</v>
          </cell>
        </row>
        <row r="10353">
          <cell r="B10353">
            <v>38176</v>
          </cell>
          <cell r="C10353">
            <v>1</v>
          </cell>
          <cell r="D10353">
            <v>1</v>
          </cell>
          <cell r="Q10353">
            <v>2020</v>
          </cell>
          <cell r="R10353" t="str">
            <v>20203</v>
          </cell>
          <cell r="S10353">
            <v>43915</v>
          </cell>
          <cell r="T10353">
            <v>4104.8999999999996</v>
          </cell>
          <cell r="U10353">
            <v>3877.0483870967751</v>
          </cell>
          <cell r="V10353">
            <v>3589.4790384615389</v>
          </cell>
        </row>
        <row r="10354">
          <cell r="B10354">
            <v>38177</v>
          </cell>
          <cell r="C10354">
            <v>1</v>
          </cell>
          <cell r="D10354">
            <v>1</v>
          </cell>
          <cell r="Q10354">
            <v>2020</v>
          </cell>
          <cell r="R10354" t="str">
            <v>20203</v>
          </cell>
          <cell r="S10354">
            <v>43916</v>
          </cell>
          <cell r="T10354">
            <v>4086.34</v>
          </cell>
          <cell r="U10354">
            <v>3877.0483870967751</v>
          </cell>
          <cell r="V10354">
            <v>3589.4790384615389</v>
          </cell>
        </row>
        <row r="10355">
          <cell r="B10355">
            <v>38180</v>
          </cell>
          <cell r="C10355">
            <v>1</v>
          </cell>
          <cell r="D10355">
            <v>1</v>
          </cell>
          <cell r="Q10355">
            <v>2020</v>
          </cell>
          <cell r="R10355" t="str">
            <v>20203</v>
          </cell>
          <cell r="S10355">
            <v>43917</v>
          </cell>
          <cell r="T10355">
            <v>3995.83</v>
          </cell>
          <cell r="U10355">
            <v>3877.0483870967751</v>
          </cell>
          <cell r="V10355">
            <v>3589.4790384615389</v>
          </cell>
        </row>
        <row r="10356">
          <cell r="B10356">
            <v>38181</v>
          </cell>
          <cell r="C10356">
            <v>1</v>
          </cell>
          <cell r="D10356">
            <v>1</v>
          </cell>
          <cell r="Q10356">
            <v>2020</v>
          </cell>
          <cell r="R10356" t="str">
            <v>20203</v>
          </cell>
          <cell r="S10356">
            <v>43918</v>
          </cell>
          <cell r="T10356">
            <v>4042.8</v>
          </cell>
          <cell r="U10356">
            <v>3877.0483870967751</v>
          </cell>
          <cell r="V10356">
            <v>3589.4790384615389</v>
          </cell>
        </row>
        <row r="10357">
          <cell r="B10357">
            <v>38182</v>
          </cell>
          <cell r="C10357">
            <v>1</v>
          </cell>
          <cell r="D10357">
            <v>1</v>
          </cell>
          <cell r="Q10357">
            <v>2020</v>
          </cell>
          <cell r="R10357" t="str">
            <v>20203</v>
          </cell>
          <cell r="S10357">
            <v>43919</v>
          </cell>
          <cell r="T10357">
            <v>4042.8</v>
          </cell>
          <cell r="U10357">
            <v>3877.0483870967751</v>
          </cell>
          <cell r="V10357">
            <v>3589.4790384615389</v>
          </cell>
        </row>
        <row r="10358">
          <cell r="B10358">
            <v>38183</v>
          </cell>
          <cell r="C10358">
            <v>1</v>
          </cell>
          <cell r="D10358">
            <v>1</v>
          </cell>
          <cell r="Q10358">
            <v>2020</v>
          </cell>
          <cell r="R10358" t="str">
            <v>20203</v>
          </cell>
          <cell r="S10358">
            <v>43920</v>
          </cell>
          <cell r="T10358">
            <v>4042.8</v>
          </cell>
          <cell r="U10358">
            <v>3877.0483870967751</v>
          </cell>
          <cell r="V10358">
            <v>3589.4790384615389</v>
          </cell>
        </row>
        <row r="10359">
          <cell r="B10359">
            <v>38184</v>
          </cell>
          <cell r="C10359">
            <v>1</v>
          </cell>
          <cell r="D10359">
            <v>1</v>
          </cell>
          <cell r="Q10359">
            <v>2020</v>
          </cell>
          <cell r="R10359" t="str">
            <v>20203</v>
          </cell>
          <cell r="S10359">
            <v>43921</v>
          </cell>
          <cell r="T10359">
            <v>4064.81</v>
          </cell>
          <cell r="U10359">
            <v>3877.0483870967751</v>
          </cell>
          <cell r="V10359">
            <v>3589.4790384615389</v>
          </cell>
        </row>
        <row r="10360">
          <cell r="B10360">
            <v>38187</v>
          </cell>
          <cell r="C10360">
            <v>1</v>
          </cell>
          <cell r="D10360">
            <v>1</v>
          </cell>
          <cell r="Q10360">
            <v>2020</v>
          </cell>
          <cell r="R10360" t="str">
            <v>20204</v>
          </cell>
          <cell r="S10360">
            <v>43922</v>
          </cell>
          <cell r="T10360">
            <v>4054.54</v>
          </cell>
          <cell r="U10360">
            <v>3965.378461538462</v>
          </cell>
          <cell r="V10360">
            <v>3589.4790384615389</v>
          </cell>
        </row>
        <row r="10361">
          <cell r="B10361">
            <v>38188</v>
          </cell>
          <cell r="C10361">
            <v>1</v>
          </cell>
          <cell r="D10361">
            <v>1</v>
          </cell>
          <cell r="Q10361">
            <v>2020</v>
          </cell>
          <cell r="R10361" t="str">
            <v>20204</v>
          </cell>
          <cell r="S10361">
            <v>43923</v>
          </cell>
          <cell r="T10361">
            <v>4081.06</v>
          </cell>
          <cell r="U10361">
            <v>3965.378461538462</v>
          </cell>
          <cell r="V10361">
            <v>3589.4790384615389</v>
          </cell>
        </row>
        <row r="10362">
          <cell r="B10362">
            <v>38189</v>
          </cell>
          <cell r="C10362">
            <v>1</v>
          </cell>
          <cell r="D10362">
            <v>1</v>
          </cell>
          <cell r="Q10362">
            <v>2020</v>
          </cell>
          <cell r="R10362" t="str">
            <v>20204</v>
          </cell>
          <cell r="S10362">
            <v>43924</v>
          </cell>
          <cell r="T10362">
            <v>4065.5</v>
          </cell>
          <cell r="U10362">
            <v>3965.378461538462</v>
          </cell>
          <cell r="V10362">
            <v>3589.4790384615389</v>
          </cell>
        </row>
        <row r="10363">
          <cell r="B10363">
            <v>38190</v>
          </cell>
          <cell r="C10363">
            <v>1</v>
          </cell>
          <cell r="D10363">
            <v>1</v>
          </cell>
          <cell r="Q10363">
            <v>2020</v>
          </cell>
          <cell r="R10363" t="str">
            <v>20204</v>
          </cell>
          <cell r="S10363">
            <v>43925</v>
          </cell>
          <cell r="T10363">
            <v>4008.78</v>
          </cell>
          <cell r="U10363">
            <v>3965.378461538462</v>
          </cell>
          <cell r="V10363">
            <v>3589.4790384615389</v>
          </cell>
        </row>
        <row r="10364">
          <cell r="B10364">
            <v>38191</v>
          </cell>
          <cell r="C10364">
            <v>1</v>
          </cell>
          <cell r="D10364">
            <v>1</v>
          </cell>
          <cell r="Q10364">
            <v>2020</v>
          </cell>
          <cell r="R10364" t="str">
            <v>20204</v>
          </cell>
          <cell r="S10364">
            <v>43926</v>
          </cell>
          <cell r="T10364">
            <v>4008.78</v>
          </cell>
          <cell r="U10364">
            <v>3965.378461538462</v>
          </cell>
          <cell r="V10364">
            <v>3589.4790384615389</v>
          </cell>
        </row>
        <row r="10365">
          <cell r="B10365">
            <v>38194</v>
          </cell>
          <cell r="C10365">
            <v>1</v>
          </cell>
          <cell r="D10365">
            <v>1</v>
          </cell>
          <cell r="Q10365">
            <v>2020</v>
          </cell>
          <cell r="R10365" t="str">
            <v>20204</v>
          </cell>
          <cell r="S10365">
            <v>43927</v>
          </cell>
          <cell r="T10365">
            <v>4008.78</v>
          </cell>
          <cell r="U10365">
            <v>3965.378461538462</v>
          </cell>
          <cell r="V10365">
            <v>3589.4790384615389</v>
          </cell>
        </row>
        <row r="10366">
          <cell r="B10366">
            <v>38195</v>
          </cell>
          <cell r="C10366">
            <v>1</v>
          </cell>
          <cell r="D10366">
            <v>1</v>
          </cell>
          <cell r="Q10366">
            <v>2020</v>
          </cell>
          <cell r="R10366" t="str">
            <v>20204</v>
          </cell>
          <cell r="S10366">
            <v>43928</v>
          </cell>
          <cell r="T10366">
            <v>3978.38</v>
          </cell>
          <cell r="U10366">
            <v>3965.378461538462</v>
          </cell>
          <cell r="V10366">
            <v>3589.4790384615389</v>
          </cell>
        </row>
        <row r="10367">
          <cell r="B10367">
            <v>38196</v>
          </cell>
          <cell r="C10367">
            <v>1</v>
          </cell>
          <cell r="D10367">
            <v>1</v>
          </cell>
          <cell r="Q10367">
            <v>2020</v>
          </cell>
          <cell r="R10367" t="str">
            <v>20204</v>
          </cell>
          <cell r="S10367">
            <v>43929</v>
          </cell>
          <cell r="T10367">
            <v>3910.15</v>
          </cell>
          <cell r="U10367">
            <v>3965.378461538462</v>
          </cell>
          <cell r="V10367">
            <v>3589.4790384615389</v>
          </cell>
        </row>
        <row r="10368">
          <cell r="B10368">
            <v>38197</v>
          </cell>
          <cell r="C10368">
            <v>1</v>
          </cell>
          <cell r="D10368">
            <v>1</v>
          </cell>
          <cell r="Q10368">
            <v>2020</v>
          </cell>
          <cell r="R10368" t="str">
            <v>20204</v>
          </cell>
          <cell r="S10368">
            <v>43930</v>
          </cell>
          <cell r="T10368">
            <v>3886.79</v>
          </cell>
          <cell r="U10368">
            <v>3965.378461538462</v>
          </cell>
          <cell r="V10368">
            <v>3589.4790384615389</v>
          </cell>
        </row>
        <row r="10369">
          <cell r="B10369">
            <v>38198</v>
          </cell>
          <cell r="C10369">
            <v>1</v>
          </cell>
          <cell r="D10369">
            <v>1</v>
          </cell>
          <cell r="Q10369">
            <v>2020</v>
          </cell>
          <cell r="R10369" t="str">
            <v>20204</v>
          </cell>
          <cell r="S10369">
            <v>43931</v>
          </cell>
          <cell r="T10369">
            <v>3886.79</v>
          </cell>
          <cell r="U10369">
            <v>3965.378461538462</v>
          </cell>
          <cell r="V10369">
            <v>3589.4790384615389</v>
          </cell>
        </row>
        <row r="10370">
          <cell r="B10370">
            <v>38201</v>
          </cell>
          <cell r="C10370">
            <v>1</v>
          </cell>
          <cell r="D10370">
            <v>1</v>
          </cell>
          <cell r="Q10370">
            <v>2020</v>
          </cell>
          <cell r="R10370" t="str">
            <v>20204</v>
          </cell>
          <cell r="S10370">
            <v>43932</v>
          </cell>
          <cell r="T10370">
            <v>3886.79</v>
          </cell>
          <cell r="U10370">
            <v>3965.378461538462</v>
          </cell>
          <cell r="V10370">
            <v>3589.4790384615389</v>
          </cell>
        </row>
        <row r="10371">
          <cell r="B10371">
            <v>38202</v>
          </cell>
          <cell r="C10371">
            <v>1</v>
          </cell>
          <cell r="D10371">
            <v>1</v>
          </cell>
          <cell r="Q10371">
            <v>2020</v>
          </cell>
          <cell r="R10371" t="str">
            <v>20204</v>
          </cell>
          <cell r="S10371">
            <v>43933</v>
          </cell>
          <cell r="T10371">
            <v>3886.79</v>
          </cell>
          <cell r="U10371">
            <v>3965.378461538462</v>
          </cell>
          <cell r="V10371">
            <v>3589.4790384615389</v>
          </cell>
        </row>
        <row r="10372">
          <cell r="B10372">
            <v>38203</v>
          </cell>
          <cell r="C10372">
            <v>1</v>
          </cell>
          <cell r="D10372">
            <v>1</v>
          </cell>
          <cell r="Q10372">
            <v>2020</v>
          </cell>
          <cell r="R10372" t="str">
            <v>20204</v>
          </cell>
          <cell r="S10372">
            <v>43934</v>
          </cell>
          <cell r="T10372">
            <v>3886.79</v>
          </cell>
          <cell r="U10372">
            <v>3965.378461538462</v>
          </cell>
          <cell r="V10372">
            <v>3589.4790384615389</v>
          </cell>
        </row>
        <row r="10373">
          <cell r="B10373">
            <v>38204</v>
          </cell>
          <cell r="C10373">
            <v>1</v>
          </cell>
          <cell r="D10373">
            <v>1</v>
          </cell>
          <cell r="Q10373">
            <v>2020</v>
          </cell>
          <cell r="R10373" t="str">
            <v>20204</v>
          </cell>
          <cell r="S10373">
            <v>43935</v>
          </cell>
          <cell r="V10373">
            <v>3589.4790384615389</v>
          </cell>
        </row>
        <row r="10374">
          <cell r="B10374">
            <v>38205</v>
          </cell>
          <cell r="C10374">
            <v>1</v>
          </cell>
          <cell r="D10374">
            <v>1</v>
          </cell>
          <cell r="Q10374">
            <v>2020</v>
          </cell>
          <cell r="R10374" t="str">
            <v>20204</v>
          </cell>
          <cell r="S10374">
            <v>43936</v>
          </cell>
          <cell r="V10374">
            <v>3589.4790384615389</v>
          </cell>
        </row>
        <row r="10375">
          <cell r="B10375">
            <v>38208</v>
          </cell>
          <cell r="C10375">
            <v>1</v>
          </cell>
          <cell r="D10375">
            <v>1</v>
          </cell>
          <cell r="Q10375">
            <v>2020</v>
          </cell>
          <cell r="R10375" t="str">
            <v>20204</v>
          </cell>
          <cell r="S10375">
            <v>43937</v>
          </cell>
          <cell r="V10375">
            <v>3589.4790384615389</v>
          </cell>
        </row>
        <row r="10376">
          <cell r="B10376">
            <v>38209</v>
          </cell>
          <cell r="C10376">
            <v>1</v>
          </cell>
          <cell r="D10376">
            <v>1</v>
          </cell>
          <cell r="Q10376">
            <v>2020</v>
          </cell>
          <cell r="R10376" t="str">
            <v>20204</v>
          </cell>
          <cell r="S10376">
            <v>43938</v>
          </cell>
          <cell r="V10376">
            <v>3589.4790384615389</v>
          </cell>
        </row>
        <row r="10377">
          <cell r="B10377">
            <v>38210</v>
          </cell>
          <cell r="C10377">
            <v>1</v>
          </cell>
          <cell r="D10377">
            <v>1</v>
          </cell>
          <cell r="Q10377">
            <v>2020</v>
          </cell>
          <cell r="R10377" t="str">
            <v>20204</v>
          </cell>
          <cell r="S10377">
            <v>43939</v>
          </cell>
          <cell r="V10377">
            <v>3589.4790384615389</v>
          </cell>
        </row>
        <row r="10378">
          <cell r="B10378">
            <v>38211</v>
          </cell>
          <cell r="C10378">
            <v>1</v>
          </cell>
          <cell r="D10378">
            <v>1</v>
          </cell>
          <cell r="Q10378">
            <v>2020</v>
          </cell>
          <cell r="R10378" t="str">
            <v>20204</v>
          </cell>
          <cell r="S10378">
            <v>43940</v>
          </cell>
          <cell r="V10378">
            <v>3589.4790384615389</v>
          </cell>
        </row>
        <row r="10379">
          <cell r="B10379">
            <v>38212</v>
          </cell>
          <cell r="C10379">
            <v>1</v>
          </cell>
          <cell r="D10379">
            <v>1</v>
          </cell>
          <cell r="Q10379">
            <v>2020</v>
          </cell>
          <cell r="R10379" t="str">
            <v>20204</v>
          </cell>
          <cell r="S10379">
            <v>43941</v>
          </cell>
          <cell r="V10379">
            <v>3589.4790384615389</v>
          </cell>
        </row>
        <row r="10380">
          <cell r="B10380">
            <v>38215</v>
          </cell>
          <cell r="C10380">
            <v>1</v>
          </cell>
          <cell r="D10380">
            <v>1</v>
          </cell>
          <cell r="Q10380">
            <v>2020</v>
          </cell>
          <cell r="R10380" t="str">
            <v>20204</v>
          </cell>
          <cell r="S10380">
            <v>43942</v>
          </cell>
          <cell r="V10380">
            <v>3589.4790384615389</v>
          </cell>
        </row>
        <row r="10381">
          <cell r="B10381">
            <v>38216</v>
          </cell>
          <cell r="C10381">
            <v>1</v>
          </cell>
          <cell r="D10381">
            <v>1</v>
          </cell>
          <cell r="Q10381">
            <v>2020</v>
          </cell>
          <cell r="R10381" t="str">
            <v>20204</v>
          </cell>
          <cell r="S10381">
            <v>43943</v>
          </cell>
          <cell r="V10381">
            <v>3589.4790384615389</v>
          </cell>
        </row>
        <row r="10382">
          <cell r="B10382">
            <v>38217</v>
          </cell>
          <cell r="C10382">
            <v>1</v>
          </cell>
          <cell r="D10382">
            <v>1</v>
          </cell>
          <cell r="Q10382">
            <v>2020</v>
          </cell>
          <cell r="R10382" t="str">
            <v>20204</v>
          </cell>
          <cell r="S10382">
            <v>43944</v>
          </cell>
          <cell r="V10382">
            <v>3589.4790384615389</v>
          </cell>
        </row>
        <row r="10383">
          <cell r="B10383">
            <v>38218</v>
          </cell>
          <cell r="C10383">
            <v>1</v>
          </cell>
          <cell r="D10383">
            <v>1</v>
          </cell>
          <cell r="Q10383">
            <v>2020</v>
          </cell>
          <cell r="R10383" t="str">
            <v>20204</v>
          </cell>
          <cell r="S10383">
            <v>43945</v>
          </cell>
          <cell r="V10383">
            <v>3589.4790384615389</v>
          </cell>
        </row>
        <row r="10384">
          <cell r="B10384">
            <v>38219</v>
          </cell>
          <cell r="C10384">
            <v>1</v>
          </cell>
          <cell r="D10384">
            <v>1</v>
          </cell>
          <cell r="Q10384">
            <v>2020</v>
          </cell>
          <cell r="R10384" t="str">
            <v>20204</v>
          </cell>
          <cell r="S10384">
            <v>43946</v>
          </cell>
          <cell r="V10384">
            <v>3589.4790384615389</v>
          </cell>
        </row>
        <row r="10385">
          <cell r="B10385">
            <v>38222</v>
          </cell>
          <cell r="C10385">
            <v>1</v>
          </cell>
          <cell r="D10385">
            <v>1</v>
          </cell>
          <cell r="Q10385">
            <v>2020</v>
          </cell>
          <cell r="R10385" t="str">
            <v>20204</v>
          </cell>
          <cell r="S10385">
            <v>43947</v>
          </cell>
          <cell r="V10385">
            <v>3589.4790384615389</v>
          </cell>
        </row>
        <row r="10386">
          <cell r="B10386">
            <v>38223</v>
          </cell>
          <cell r="C10386">
            <v>1</v>
          </cell>
          <cell r="D10386">
            <v>1</v>
          </cell>
          <cell r="Q10386">
            <v>2020</v>
          </cell>
          <cell r="R10386" t="str">
            <v>20204</v>
          </cell>
          <cell r="S10386">
            <v>43948</v>
          </cell>
          <cell r="V10386">
            <v>3589.4790384615389</v>
          </cell>
        </row>
        <row r="10387">
          <cell r="B10387">
            <v>38224</v>
          </cell>
          <cell r="C10387">
            <v>1</v>
          </cell>
          <cell r="D10387">
            <v>1</v>
          </cell>
          <cell r="Q10387">
            <v>2020</v>
          </cell>
          <cell r="R10387" t="str">
            <v>20204</v>
          </cell>
          <cell r="S10387">
            <v>43949</v>
          </cell>
          <cell r="V10387">
            <v>3589.4790384615389</v>
          </cell>
        </row>
        <row r="10388">
          <cell r="B10388">
            <v>38225</v>
          </cell>
          <cell r="C10388">
            <v>1</v>
          </cell>
          <cell r="D10388">
            <v>1</v>
          </cell>
          <cell r="Q10388">
            <v>2020</v>
          </cell>
          <cell r="R10388" t="str">
            <v>20204</v>
          </cell>
          <cell r="S10388">
            <v>43950</v>
          </cell>
          <cell r="V10388">
            <v>3589.4790384615389</v>
          </cell>
        </row>
        <row r="10389">
          <cell r="B10389">
            <v>38226</v>
          </cell>
          <cell r="C10389">
            <v>1</v>
          </cell>
          <cell r="D10389">
            <v>1</v>
          </cell>
          <cell r="Q10389">
            <v>2020</v>
          </cell>
          <cell r="R10389" t="str">
            <v>20204</v>
          </cell>
          <cell r="S10389">
            <v>43951</v>
          </cell>
          <cell r="V10389">
            <v>3589.4790384615389</v>
          </cell>
        </row>
        <row r="10390">
          <cell r="B10390">
            <v>38229</v>
          </cell>
          <cell r="C10390">
            <v>1</v>
          </cell>
          <cell r="D10390">
            <v>1</v>
          </cell>
          <cell r="Q10390">
            <v>2020</v>
          </cell>
          <cell r="R10390" t="str">
            <v>20205</v>
          </cell>
          <cell r="S10390">
            <v>43952</v>
          </cell>
          <cell r="V10390">
            <v>3589.4790384615389</v>
          </cell>
        </row>
        <row r="10391">
          <cell r="B10391">
            <v>38231</v>
          </cell>
          <cell r="C10391">
            <v>1</v>
          </cell>
          <cell r="D10391">
            <v>1</v>
          </cell>
          <cell r="Q10391">
            <v>2020</v>
          </cell>
          <cell r="R10391" t="str">
            <v>20205</v>
          </cell>
          <cell r="S10391">
            <v>43953</v>
          </cell>
          <cell r="V10391">
            <v>3589.4790384615389</v>
          </cell>
        </row>
        <row r="10392">
          <cell r="B10392">
            <v>38232</v>
          </cell>
          <cell r="C10392">
            <v>1</v>
          </cell>
          <cell r="D10392">
            <v>1</v>
          </cell>
          <cell r="Q10392">
            <v>2020</v>
          </cell>
          <cell r="R10392" t="str">
            <v>20205</v>
          </cell>
          <cell r="S10392">
            <v>43954</v>
          </cell>
          <cell r="V10392">
            <v>3589.4790384615389</v>
          </cell>
        </row>
        <row r="10393">
          <cell r="B10393">
            <v>38233</v>
          </cell>
          <cell r="C10393">
            <v>1</v>
          </cell>
          <cell r="D10393">
            <v>1</v>
          </cell>
          <cell r="Q10393">
            <v>2020</v>
          </cell>
          <cell r="R10393" t="str">
            <v>20205</v>
          </cell>
          <cell r="S10393">
            <v>43955</v>
          </cell>
          <cell r="V10393">
            <v>3589.4790384615389</v>
          </cell>
        </row>
        <row r="10394">
          <cell r="B10394">
            <v>38236</v>
          </cell>
          <cell r="C10394">
            <v>1</v>
          </cell>
          <cell r="D10394">
            <v>1</v>
          </cell>
          <cell r="Q10394">
            <v>2020</v>
          </cell>
          <cell r="R10394" t="str">
            <v>20205</v>
          </cell>
          <cell r="S10394">
            <v>43956</v>
          </cell>
          <cell r="V10394">
            <v>3589.4790384615389</v>
          </cell>
        </row>
        <row r="10395">
          <cell r="B10395">
            <v>38237</v>
          </cell>
          <cell r="C10395">
            <v>1</v>
          </cell>
          <cell r="D10395">
            <v>1</v>
          </cell>
          <cell r="Q10395">
            <v>2020</v>
          </cell>
          <cell r="R10395" t="str">
            <v>20205</v>
          </cell>
          <cell r="S10395">
            <v>43957</v>
          </cell>
          <cell r="V10395">
            <v>3589.4790384615389</v>
          </cell>
        </row>
        <row r="10396">
          <cell r="B10396">
            <v>38238</v>
          </cell>
          <cell r="C10396">
            <v>1</v>
          </cell>
          <cell r="D10396">
            <v>1</v>
          </cell>
          <cell r="Q10396">
            <v>2020</v>
          </cell>
          <cell r="R10396" t="str">
            <v>20205</v>
          </cell>
          <cell r="S10396">
            <v>43958</v>
          </cell>
          <cell r="V10396">
            <v>3589.4790384615389</v>
          </cell>
        </row>
        <row r="10397">
          <cell r="B10397">
            <v>38239</v>
          </cell>
          <cell r="C10397">
            <v>1</v>
          </cell>
          <cell r="D10397">
            <v>1</v>
          </cell>
          <cell r="Q10397">
            <v>2020</v>
          </cell>
          <cell r="R10397" t="str">
            <v>20205</v>
          </cell>
          <cell r="S10397">
            <v>43959</v>
          </cell>
          <cell r="V10397">
            <v>3589.4790384615389</v>
          </cell>
        </row>
        <row r="10398">
          <cell r="B10398">
            <v>38240</v>
          </cell>
          <cell r="C10398">
            <v>1</v>
          </cell>
          <cell r="D10398">
            <v>1</v>
          </cell>
          <cell r="Q10398">
            <v>2020</v>
          </cell>
          <cell r="R10398" t="str">
            <v>20205</v>
          </cell>
          <cell r="S10398">
            <v>43960</v>
          </cell>
          <cell r="V10398">
            <v>3589.4790384615389</v>
          </cell>
        </row>
        <row r="10399">
          <cell r="B10399">
            <v>38243</v>
          </cell>
          <cell r="C10399">
            <v>1</v>
          </cell>
          <cell r="D10399">
            <v>1</v>
          </cell>
          <cell r="Q10399">
            <v>2020</v>
          </cell>
          <cell r="R10399" t="str">
            <v>20205</v>
          </cell>
          <cell r="S10399">
            <v>43961</v>
          </cell>
          <cell r="V10399">
            <v>3589.4790384615389</v>
          </cell>
        </row>
        <row r="10400">
          <cell r="B10400">
            <v>38244</v>
          </cell>
          <cell r="C10400">
            <v>1</v>
          </cell>
          <cell r="D10400">
            <v>1</v>
          </cell>
          <cell r="Q10400">
            <v>2020</v>
          </cell>
          <cell r="R10400" t="str">
            <v>20205</v>
          </cell>
          <cell r="S10400">
            <v>43962</v>
          </cell>
          <cell r="V10400">
            <v>3589.4790384615389</v>
          </cell>
        </row>
        <row r="10401">
          <cell r="B10401">
            <v>38245</v>
          </cell>
          <cell r="C10401">
            <v>1</v>
          </cell>
          <cell r="D10401">
            <v>1</v>
          </cell>
          <cell r="Q10401">
            <v>2020</v>
          </cell>
          <cell r="R10401" t="str">
            <v>20205</v>
          </cell>
          <cell r="S10401">
            <v>43963</v>
          </cell>
          <cell r="V10401">
            <v>3589.4790384615389</v>
          </cell>
        </row>
        <row r="10402">
          <cell r="B10402">
            <v>38246</v>
          </cell>
          <cell r="C10402">
            <v>1</v>
          </cell>
          <cell r="D10402">
            <v>1</v>
          </cell>
          <cell r="Q10402">
            <v>2020</v>
          </cell>
          <cell r="R10402" t="str">
            <v>20205</v>
          </cell>
          <cell r="S10402">
            <v>43964</v>
          </cell>
          <cell r="V10402">
            <v>3589.4790384615389</v>
          </cell>
        </row>
        <row r="10403">
          <cell r="B10403">
            <v>38247</v>
          </cell>
          <cell r="C10403">
            <v>1</v>
          </cell>
          <cell r="D10403">
            <v>1</v>
          </cell>
          <cell r="Q10403">
            <v>2020</v>
          </cell>
          <cell r="R10403" t="str">
            <v>20205</v>
          </cell>
          <cell r="S10403">
            <v>43965</v>
          </cell>
          <cell r="V10403">
            <v>3589.4790384615389</v>
          </cell>
        </row>
        <row r="10404">
          <cell r="B10404">
            <v>38250</v>
          </cell>
          <cell r="C10404">
            <v>1</v>
          </cell>
          <cell r="D10404">
            <v>1</v>
          </cell>
          <cell r="Q10404">
            <v>2020</v>
          </cell>
          <cell r="R10404" t="str">
            <v>20205</v>
          </cell>
          <cell r="S10404">
            <v>43966</v>
          </cell>
          <cell r="V10404">
            <v>3589.4790384615389</v>
          </cell>
        </row>
        <row r="10405">
          <cell r="B10405">
            <v>38251</v>
          </cell>
          <cell r="C10405">
            <v>1</v>
          </cell>
          <cell r="D10405">
            <v>1</v>
          </cell>
          <cell r="Q10405">
            <v>2020</v>
          </cell>
          <cell r="R10405" t="str">
            <v>20205</v>
          </cell>
          <cell r="S10405">
            <v>43967</v>
          </cell>
          <cell r="V10405">
            <v>3589.4790384615389</v>
          </cell>
        </row>
        <row r="10406">
          <cell r="B10406">
            <v>38252</v>
          </cell>
          <cell r="C10406">
            <v>1</v>
          </cell>
          <cell r="D10406">
            <v>1</v>
          </cell>
          <cell r="Q10406">
            <v>2020</v>
          </cell>
          <cell r="R10406" t="str">
            <v>20205</v>
          </cell>
          <cell r="S10406">
            <v>43968</v>
          </cell>
          <cell r="V10406">
            <v>3589.4790384615389</v>
          </cell>
        </row>
        <row r="10407">
          <cell r="B10407">
            <v>38253</v>
          </cell>
          <cell r="C10407">
            <v>1</v>
          </cell>
          <cell r="D10407">
            <v>1</v>
          </cell>
          <cell r="Q10407">
            <v>2020</v>
          </cell>
          <cell r="R10407" t="str">
            <v>20205</v>
          </cell>
          <cell r="S10407">
            <v>43969</v>
          </cell>
          <cell r="V10407">
            <v>3589.4790384615389</v>
          </cell>
        </row>
        <row r="10408">
          <cell r="B10408">
            <v>38254</v>
          </cell>
          <cell r="C10408">
            <v>1</v>
          </cell>
          <cell r="D10408">
            <v>1</v>
          </cell>
          <cell r="Q10408">
            <v>2020</v>
          </cell>
          <cell r="R10408" t="str">
            <v>20205</v>
          </cell>
          <cell r="S10408">
            <v>43970</v>
          </cell>
          <cell r="V10408">
            <v>3589.4790384615389</v>
          </cell>
        </row>
        <row r="10409">
          <cell r="B10409">
            <v>38257</v>
          </cell>
          <cell r="C10409">
            <v>1</v>
          </cell>
          <cell r="D10409">
            <v>1</v>
          </cell>
          <cell r="Q10409">
            <v>2020</v>
          </cell>
          <cell r="R10409" t="str">
            <v>20205</v>
          </cell>
          <cell r="S10409">
            <v>43971</v>
          </cell>
          <cell r="V10409">
            <v>3589.4790384615389</v>
          </cell>
        </row>
        <row r="10410">
          <cell r="B10410">
            <v>38258</v>
          </cell>
          <cell r="C10410">
            <v>1</v>
          </cell>
          <cell r="D10410">
            <v>1</v>
          </cell>
          <cell r="Q10410">
            <v>2020</v>
          </cell>
          <cell r="R10410" t="str">
            <v>20205</v>
          </cell>
          <cell r="S10410">
            <v>43972</v>
          </cell>
          <cell r="V10410">
            <v>3589.4790384615389</v>
          </cell>
        </row>
        <row r="10411">
          <cell r="B10411">
            <v>38259</v>
          </cell>
          <cell r="C10411">
            <v>1</v>
          </cell>
          <cell r="D10411">
            <v>1</v>
          </cell>
          <cell r="Q10411">
            <v>2020</v>
          </cell>
          <cell r="R10411" t="str">
            <v>20205</v>
          </cell>
          <cell r="S10411">
            <v>43973</v>
          </cell>
          <cell r="V10411">
            <v>3589.4790384615389</v>
          </cell>
        </row>
        <row r="10412">
          <cell r="B10412">
            <v>38260</v>
          </cell>
          <cell r="C10412">
            <v>1</v>
          </cell>
          <cell r="D10412">
            <v>1</v>
          </cell>
          <cell r="Q10412">
            <v>2020</v>
          </cell>
          <cell r="R10412" t="str">
            <v>20205</v>
          </cell>
          <cell r="S10412">
            <v>43974</v>
          </cell>
          <cell r="V10412">
            <v>3589.4790384615389</v>
          </cell>
        </row>
        <row r="10413">
          <cell r="B10413">
            <v>38268</v>
          </cell>
          <cell r="C10413">
            <v>1</v>
          </cell>
          <cell r="D10413">
            <v>1</v>
          </cell>
          <cell r="Q10413">
            <v>2020</v>
          </cell>
          <cell r="R10413" t="str">
            <v>20205</v>
          </cell>
          <cell r="S10413">
            <v>43975</v>
          </cell>
          <cell r="V10413">
            <v>3589.4790384615389</v>
          </cell>
        </row>
        <row r="10414">
          <cell r="B10414">
            <v>38271</v>
          </cell>
          <cell r="C10414">
            <v>1</v>
          </cell>
          <cell r="D10414">
            <v>1</v>
          </cell>
          <cell r="Q10414">
            <v>2020</v>
          </cell>
          <cell r="R10414" t="str">
            <v>20205</v>
          </cell>
          <cell r="S10414">
            <v>43976</v>
          </cell>
          <cell r="V10414">
            <v>3589.4790384615389</v>
          </cell>
        </row>
        <row r="10415">
          <cell r="B10415">
            <v>38273</v>
          </cell>
          <cell r="C10415">
            <v>1</v>
          </cell>
          <cell r="D10415">
            <v>1</v>
          </cell>
          <cell r="Q10415">
            <v>2020</v>
          </cell>
          <cell r="R10415" t="str">
            <v>20205</v>
          </cell>
          <cell r="S10415">
            <v>43977</v>
          </cell>
          <cell r="V10415">
            <v>3589.4790384615389</v>
          </cell>
        </row>
        <row r="10416">
          <cell r="B10416">
            <v>38274</v>
          </cell>
          <cell r="C10416">
            <v>1</v>
          </cell>
          <cell r="D10416">
            <v>1</v>
          </cell>
          <cell r="Q10416">
            <v>2020</v>
          </cell>
          <cell r="R10416" t="str">
            <v>20205</v>
          </cell>
          <cell r="S10416">
            <v>43978</v>
          </cell>
          <cell r="V10416">
            <v>3589.4790384615389</v>
          </cell>
        </row>
        <row r="10417">
          <cell r="B10417">
            <v>38275</v>
          </cell>
          <cell r="C10417">
            <v>1</v>
          </cell>
          <cell r="D10417">
            <v>1</v>
          </cell>
          <cell r="Q10417">
            <v>2020</v>
          </cell>
          <cell r="R10417" t="str">
            <v>20205</v>
          </cell>
          <cell r="S10417">
            <v>43979</v>
          </cell>
          <cell r="V10417">
            <v>3589.4790384615389</v>
          </cell>
        </row>
        <row r="10418">
          <cell r="B10418">
            <v>38278</v>
          </cell>
          <cell r="C10418">
            <v>1</v>
          </cell>
          <cell r="D10418">
            <v>1</v>
          </cell>
          <cell r="Q10418">
            <v>2020</v>
          </cell>
          <cell r="R10418" t="str">
            <v>20205</v>
          </cell>
          <cell r="S10418">
            <v>43980</v>
          </cell>
          <cell r="V10418">
            <v>3589.4790384615389</v>
          </cell>
        </row>
        <row r="10419">
          <cell r="B10419">
            <v>38280</v>
          </cell>
          <cell r="C10419">
            <v>1</v>
          </cell>
          <cell r="D10419">
            <v>1</v>
          </cell>
          <cell r="Q10419">
            <v>2020</v>
          </cell>
          <cell r="R10419" t="str">
            <v>20205</v>
          </cell>
          <cell r="S10419">
            <v>43981</v>
          </cell>
          <cell r="V10419">
            <v>3589.4790384615389</v>
          </cell>
        </row>
        <row r="10420">
          <cell r="B10420">
            <v>38281</v>
          </cell>
          <cell r="C10420">
            <v>1</v>
          </cell>
          <cell r="D10420">
            <v>1</v>
          </cell>
          <cell r="Q10420">
            <v>2020</v>
          </cell>
          <cell r="R10420" t="str">
            <v>20205</v>
          </cell>
          <cell r="S10420">
            <v>43982</v>
          </cell>
          <cell r="V10420">
            <v>3589.4790384615389</v>
          </cell>
        </row>
        <row r="10421">
          <cell r="B10421">
            <v>38282</v>
          </cell>
          <cell r="C10421">
            <v>1</v>
          </cell>
          <cell r="D10421">
            <v>1</v>
          </cell>
          <cell r="Q10421">
            <v>2020</v>
          </cell>
          <cell r="R10421" t="str">
            <v>20206</v>
          </cell>
          <cell r="S10421">
            <v>43983</v>
          </cell>
          <cell r="V10421">
            <v>3589.4790384615389</v>
          </cell>
        </row>
        <row r="10422">
          <cell r="B10422">
            <v>38285</v>
          </cell>
          <cell r="C10422">
            <v>1</v>
          </cell>
          <cell r="D10422">
            <v>1</v>
          </cell>
          <cell r="Q10422">
            <v>2020</v>
          </cell>
          <cell r="R10422" t="str">
            <v>20206</v>
          </cell>
          <cell r="S10422">
            <v>43984</v>
          </cell>
          <cell r="V10422">
            <v>3589.4790384615389</v>
          </cell>
        </row>
        <row r="10423">
          <cell r="B10423">
            <v>38286</v>
          </cell>
          <cell r="C10423">
            <v>1</v>
          </cell>
          <cell r="D10423">
            <v>1</v>
          </cell>
          <cell r="Q10423">
            <v>2020</v>
          </cell>
          <cell r="R10423" t="str">
            <v>20206</v>
          </cell>
          <cell r="S10423">
            <v>43985</v>
          </cell>
          <cell r="V10423">
            <v>3589.4790384615389</v>
          </cell>
        </row>
        <row r="10424">
          <cell r="B10424">
            <v>38287</v>
          </cell>
          <cell r="C10424">
            <v>1</v>
          </cell>
          <cell r="D10424">
            <v>1</v>
          </cell>
          <cell r="Q10424">
            <v>2020</v>
          </cell>
          <cell r="R10424" t="str">
            <v>20206</v>
          </cell>
          <cell r="S10424">
            <v>43986</v>
          </cell>
          <cell r="V10424">
            <v>3589.4790384615389</v>
          </cell>
        </row>
        <row r="10425">
          <cell r="B10425">
            <v>38288</v>
          </cell>
          <cell r="C10425">
            <v>1</v>
          </cell>
          <cell r="D10425">
            <v>1</v>
          </cell>
          <cell r="Q10425">
            <v>2020</v>
          </cell>
          <cell r="R10425" t="str">
            <v>20206</v>
          </cell>
          <cell r="S10425">
            <v>43987</v>
          </cell>
          <cell r="V10425">
            <v>3589.4790384615389</v>
          </cell>
        </row>
        <row r="10426">
          <cell r="B10426">
            <v>38289</v>
          </cell>
          <cell r="C10426">
            <v>1</v>
          </cell>
          <cell r="D10426">
            <v>1</v>
          </cell>
          <cell r="Q10426">
            <v>2020</v>
          </cell>
          <cell r="R10426" t="str">
            <v>20206</v>
          </cell>
          <cell r="S10426">
            <v>43988</v>
          </cell>
          <cell r="V10426">
            <v>3589.4790384615389</v>
          </cell>
        </row>
        <row r="10427">
          <cell r="B10427">
            <v>38293</v>
          </cell>
          <cell r="C10427">
            <v>1</v>
          </cell>
          <cell r="D10427">
            <v>1</v>
          </cell>
          <cell r="Q10427">
            <v>2020</v>
          </cell>
          <cell r="R10427" t="str">
            <v>20206</v>
          </cell>
          <cell r="S10427">
            <v>43989</v>
          </cell>
          <cell r="V10427">
            <v>3589.4790384615389</v>
          </cell>
        </row>
        <row r="10428">
          <cell r="B10428">
            <v>38294</v>
          </cell>
          <cell r="C10428">
            <v>1</v>
          </cell>
          <cell r="D10428">
            <v>1</v>
          </cell>
          <cell r="Q10428">
            <v>2020</v>
          </cell>
          <cell r="R10428" t="str">
            <v>20206</v>
          </cell>
          <cell r="S10428">
            <v>43990</v>
          </cell>
          <cell r="V10428">
            <v>3589.4790384615389</v>
          </cell>
        </row>
        <row r="10429">
          <cell r="B10429">
            <v>38295</v>
          </cell>
          <cell r="C10429">
            <v>1</v>
          </cell>
          <cell r="D10429">
            <v>1</v>
          </cell>
          <cell r="Q10429">
            <v>2020</v>
          </cell>
          <cell r="R10429" t="str">
            <v>20206</v>
          </cell>
          <cell r="S10429">
            <v>43991</v>
          </cell>
          <cell r="V10429">
            <v>3589.4790384615389</v>
          </cell>
        </row>
        <row r="10430">
          <cell r="B10430">
            <v>38296</v>
          </cell>
          <cell r="C10430">
            <v>1</v>
          </cell>
          <cell r="D10430">
            <v>1</v>
          </cell>
          <cell r="Q10430">
            <v>2020</v>
          </cell>
          <cell r="R10430" t="str">
            <v>20206</v>
          </cell>
          <cell r="S10430">
            <v>43992</v>
          </cell>
          <cell r="V10430">
            <v>3589.4790384615389</v>
          </cell>
        </row>
        <row r="10431">
          <cell r="B10431">
            <v>38299</v>
          </cell>
          <cell r="C10431">
            <v>1</v>
          </cell>
          <cell r="D10431">
            <v>1</v>
          </cell>
          <cell r="Q10431">
            <v>2020</v>
          </cell>
          <cell r="R10431" t="str">
            <v>20206</v>
          </cell>
          <cell r="S10431">
            <v>43993</v>
          </cell>
          <cell r="V10431">
            <v>3589.4790384615389</v>
          </cell>
        </row>
        <row r="10432">
          <cell r="B10432">
            <v>38301</v>
          </cell>
          <cell r="C10432">
            <v>1</v>
          </cell>
          <cell r="D10432">
            <v>1</v>
          </cell>
          <cell r="Q10432">
            <v>2020</v>
          </cell>
          <cell r="R10432" t="str">
            <v>20206</v>
          </cell>
          <cell r="S10432">
            <v>43994</v>
          </cell>
          <cell r="V10432">
            <v>3589.4790384615389</v>
          </cell>
        </row>
        <row r="10433">
          <cell r="B10433">
            <v>38302</v>
          </cell>
          <cell r="C10433">
            <v>1</v>
          </cell>
          <cell r="D10433">
            <v>1</v>
          </cell>
          <cell r="Q10433">
            <v>2020</v>
          </cell>
          <cell r="R10433" t="str">
            <v>20206</v>
          </cell>
          <cell r="S10433">
            <v>43995</v>
          </cell>
          <cell r="V10433">
            <v>3589.4790384615389</v>
          </cell>
        </row>
        <row r="10434">
          <cell r="B10434">
            <v>38303</v>
          </cell>
          <cell r="C10434">
            <v>1</v>
          </cell>
          <cell r="D10434">
            <v>1</v>
          </cell>
          <cell r="Q10434">
            <v>2020</v>
          </cell>
          <cell r="R10434" t="str">
            <v>20206</v>
          </cell>
          <cell r="S10434">
            <v>43996</v>
          </cell>
          <cell r="V10434">
            <v>3589.4790384615389</v>
          </cell>
        </row>
        <row r="10435">
          <cell r="B10435">
            <v>38306</v>
          </cell>
          <cell r="C10435">
            <v>1</v>
          </cell>
          <cell r="D10435">
            <v>1</v>
          </cell>
          <cell r="Q10435">
            <v>2020</v>
          </cell>
          <cell r="R10435" t="str">
            <v>20206</v>
          </cell>
          <cell r="S10435">
            <v>43997</v>
          </cell>
          <cell r="V10435">
            <v>3589.4790384615389</v>
          </cell>
        </row>
        <row r="10436">
          <cell r="B10436">
            <v>38307</v>
          </cell>
          <cell r="C10436">
            <v>1</v>
          </cell>
          <cell r="D10436">
            <v>1</v>
          </cell>
          <cell r="Q10436">
            <v>2020</v>
          </cell>
          <cell r="R10436" t="str">
            <v>20206</v>
          </cell>
          <cell r="S10436">
            <v>43998</v>
          </cell>
          <cell r="V10436">
            <v>3589.4790384615389</v>
          </cell>
        </row>
        <row r="10437">
          <cell r="B10437">
            <v>38308</v>
          </cell>
          <cell r="C10437">
            <v>1</v>
          </cell>
          <cell r="D10437">
            <v>1</v>
          </cell>
          <cell r="Q10437">
            <v>2020</v>
          </cell>
          <cell r="R10437" t="str">
            <v>20206</v>
          </cell>
          <cell r="S10437">
            <v>43999</v>
          </cell>
          <cell r="V10437">
            <v>3589.4790384615389</v>
          </cell>
        </row>
        <row r="10438">
          <cell r="B10438">
            <v>38309</v>
          </cell>
          <cell r="C10438">
            <v>1</v>
          </cell>
          <cell r="D10438">
            <v>1</v>
          </cell>
          <cell r="Q10438">
            <v>2020</v>
          </cell>
          <cell r="R10438" t="str">
            <v>20206</v>
          </cell>
          <cell r="S10438">
            <v>44000</v>
          </cell>
          <cell r="V10438">
            <v>3589.4790384615389</v>
          </cell>
        </row>
        <row r="10439">
          <cell r="B10439">
            <v>38313</v>
          </cell>
          <cell r="C10439">
            <v>1</v>
          </cell>
          <cell r="D10439">
            <v>1</v>
          </cell>
          <cell r="Q10439">
            <v>2020</v>
          </cell>
          <cell r="R10439" t="str">
            <v>20206</v>
          </cell>
          <cell r="S10439">
            <v>44001</v>
          </cell>
          <cell r="V10439">
            <v>3589.4790384615389</v>
          </cell>
        </row>
        <row r="10440">
          <cell r="B10440">
            <v>38314</v>
          </cell>
          <cell r="C10440">
            <v>1</v>
          </cell>
          <cell r="D10440">
            <v>1</v>
          </cell>
          <cell r="Q10440">
            <v>2020</v>
          </cell>
          <cell r="R10440" t="str">
            <v>20206</v>
          </cell>
          <cell r="S10440">
            <v>44002</v>
          </cell>
          <cell r="V10440">
            <v>3589.4790384615389</v>
          </cell>
        </row>
        <row r="10441">
          <cell r="B10441">
            <v>38315</v>
          </cell>
          <cell r="C10441">
            <v>1</v>
          </cell>
          <cell r="D10441">
            <v>1</v>
          </cell>
          <cell r="Q10441">
            <v>2020</v>
          </cell>
          <cell r="R10441" t="str">
            <v>20206</v>
          </cell>
          <cell r="S10441">
            <v>44003</v>
          </cell>
          <cell r="V10441">
            <v>3589.4790384615389</v>
          </cell>
        </row>
        <row r="10442">
          <cell r="B10442">
            <v>38320</v>
          </cell>
          <cell r="C10442">
            <v>1</v>
          </cell>
          <cell r="D10442">
            <v>1</v>
          </cell>
          <cell r="Q10442">
            <v>2020</v>
          </cell>
          <cell r="R10442" t="str">
            <v>20206</v>
          </cell>
          <cell r="S10442">
            <v>44004</v>
          </cell>
          <cell r="V10442">
            <v>3589.4790384615389</v>
          </cell>
        </row>
        <row r="10443">
          <cell r="B10443">
            <v>38321</v>
          </cell>
          <cell r="C10443">
            <v>1</v>
          </cell>
          <cell r="D10443">
            <v>1</v>
          </cell>
          <cell r="Q10443">
            <v>2020</v>
          </cell>
          <cell r="R10443" t="str">
            <v>20206</v>
          </cell>
          <cell r="S10443">
            <v>44005</v>
          </cell>
          <cell r="V10443">
            <v>3589.4790384615389</v>
          </cell>
        </row>
        <row r="10444">
          <cell r="B10444">
            <v>38322</v>
          </cell>
          <cell r="C10444">
            <v>1</v>
          </cell>
          <cell r="D10444">
            <v>1</v>
          </cell>
          <cell r="Q10444">
            <v>2020</v>
          </cell>
          <cell r="R10444" t="str">
            <v>20206</v>
          </cell>
          <cell r="S10444">
            <v>44006</v>
          </cell>
          <cell r="V10444">
            <v>3589.4790384615389</v>
          </cell>
        </row>
        <row r="10445">
          <cell r="B10445">
            <v>38323</v>
          </cell>
          <cell r="C10445">
            <v>1</v>
          </cell>
          <cell r="D10445">
            <v>1</v>
          </cell>
          <cell r="Q10445">
            <v>2020</v>
          </cell>
          <cell r="R10445" t="str">
            <v>20206</v>
          </cell>
          <cell r="S10445">
            <v>44007</v>
          </cell>
          <cell r="V10445">
            <v>3589.4790384615389</v>
          </cell>
        </row>
        <row r="10446">
          <cell r="B10446">
            <v>38324</v>
          </cell>
          <cell r="C10446">
            <v>1</v>
          </cell>
          <cell r="D10446">
            <v>1</v>
          </cell>
          <cell r="Q10446">
            <v>2020</v>
          </cell>
          <cell r="R10446" t="str">
            <v>20206</v>
          </cell>
          <cell r="S10446">
            <v>44008</v>
          </cell>
          <cell r="V10446">
            <v>3589.4790384615389</v>
          </cell>
        </row>
        <row r="10447">
          <cell r="B10447">
            <v>38327</v>
          </cell>
          <cell r="C10447">
            <v>1</v>
          </cell>
          <cell r="D10447">
            <v>1</v>
          </cell>
          <cell r="Q10447">
            <v>2020</v>
          </cell>
          <cell r="R10447" t="str">
            <v>20206</v>
          </cell>
          <cell r="S10447">
            <v>44009</v>
          </cell>
          <cell r="V10447">
            <v>3589.4790384615389</v>
          </cell>
        </row>
        <row r="10448">
          <cell r="B10448">
            <v>38328</v>
          </cell>
          <cell r="C10448">
            <v>1</v>
          </cell>
          <cell r="D10448">
            <v>1</v>
          </cell>
          <cell r="Q10448">
            <v>2020</v>
          </cell>
          <cell r="R10448" t="str">
            <v>20206</v>
          </cell>
          <cell r="S10448">
            <v>44010</v>
          </cell>
          <cell r="V10448">
            <v>3589.4790384615389</v>
          </cell>
        </row>
        <row r="10449">
          <cell r="B10449">
            <v>38329</v>
          </cell>
          <cell r="C10449">
            <v>1</v>
          </cell>
          <cell r="D10449">
            <v>1</v>
          </cell>
          <cell r="Q10449">
            <v>2020</v>
          </cell>
          <cell r="R10449" t="str">
            <v>20206</v>
          </cell>
          <cell r="S10449">
            <v>44011</v>
          </cell>
          <cell r="V10449">
            <v>3589.4790384615389</v>
          </cell>
        </row>
        <row r="10450">
          <cell r="B10450">
            <v>38330</v>
          </cell>
          <cell r="C10450">
            <v>1</v>
          </cell>
          <cell r="D10450">
            <v>1</v>
          </cell>
          <cell r="Q10450">
            <v>2020</v>
          </cell>
          <cell r="R10450" t="str">
            <v>20206</v>
          </cell>
          <cell r="S10450">
            <v>44012</v>
          </cell>
          <cell r="V10450">
            <v>3589.4790384615389</v>
          </cell>
        </row>
        <row r="10451">
          <cell r="B10451">
            <v>38331</v>
          </cell>
          <cell r="C10451">
            <v>1</v>
          </cell>
          <cell r="D10451">
            <v>1</v>
          </cell>
          <cell r="Q10451">
            <v>2020</v>
          </cell>
          <cell r="R10451" t="str">
            <v>20207</v>
          </cell>
          <cell r="S10451">
            <v>44013</v>
          </cell>
          <cell r="V10451">
            <v>3589.4790384615389</v>
          </cell>
        </row>
        <row r="10452">
          <cell r="B10452">
            <v>38334</v>
          </cell>
          <cell r="C10452">
            <v>1</v>
          </cell>
          <cell r="D10452">
            <v>1</v>
          </cell>
          <cell r="Q10452">
            <v>2020</v>
          </cell>
          <cell r="R10452" t="str">
            <v>20207</v>
          </cell>
          <cell r="S10452">
            <v>44014</v>
          </cell>
          <cell r="V10452">
            <v>3589.4790384615389</v>
          </cell>
        </row>
        <row r="10453">
          <cell r="B10453">
            <v>38335</v>
          </cell>
          <cell r="C10453">
            <v>1</v>
          </cell>
          <cell r="D10453">
            <v>1</v>
          </cell>
          <cell r="Q10453">
            <v>2020</v>
          </cell>
          <cell r="R10453" t="str">
            <v>20207</v>
          </cell>
          <cell r="S10453">
            <v>44015</v>
          </cell>
          <cell r="V10453">
            <v>3589.4790384615389</v>
          </cell>
        </row>
        <row r="10454">
          <cell r="B10454">
            <v>38336</v>
          </cell>
          <cell r="C10454">
            <v>1</v>
          </cell>
          <cell r="D10454">
            <v>1</v>
          </cell>
          <cell r="Q10454">
            <v>2020</v>
          </cell>
          <cell r="R10454" t="str">
            <v>20207</v>
          </cell>
          <cell r="S10454">
            <v>44016</v>
          </cell>
          <cell r="V10454">
            <v>3589.4790384615389</v>
          </cell>
        </row>
        <row r="10455">
          <cell r="B10455">
            <v>38337</v>
          </cell>
          <cell r="C10455">
            <v>1</v>
          </cell>
          <cell r="D10455">
            <v>1</v>
          </cell>
          <cell r="Q10455">
            <v>2020</v>
          </cell>
          <cell r="R10455" t="str">
            <v>20207</v>
          </cell>
          <cell r="S10455">
            <v>44017</v>
          </cell>
          <cell r="V10455">
            <v>3589.4790384615389</v>
          </cell>
        </row>
        <row r="10456">
          <cell r="B10456">
            <v>38338</v>
          </cell>
          <cell r="C10456">
            <v>1</v>
          </cell>
          <cell r="D10456">
            <v>1</v>
          </cell>
          <cell r="Q10456">
            <v>2020</v>
          </cell>
          <cell r="R10456" t="str">
            <v>20207</v>
          </cell>
          <cell r="S10456">
            <v>44018</v>
          </cell>
          <cell r="V10456">
            <v>3589.4790384615389</v>
          </cell>
        </row>
        <row r="10457">
          <cell r="B10457">
            <v>38341</v>
          </cell>
          <cell r="C10457">
            <v>1</v>
          </cell>
          <cell r="D10457">
            <v>1</v>
          </cell>
          <cell r="Q10457">
            <v>2020</v>
          </cell>
          <cell r="R10457" t="str">
            <v>20207</v>
          </cell>
          <cell r="S10457">
            <v>44019</v>
          </cell>
          <cell r="V10457">
            <v>3589.4790384615389</v>
          </cell>
        </row>
        <row r="10458">
          <cell r="B10458">
            <v>38342</v>
          </cell>
          <cell r="C10458">
            <v>1</v>
          </cell>
          <cell r="D10458">
            <v>1</v>
          </cell>
          <cell r="Q10458">
            <v>2020</v>
          </cell>
          <cell r="R10458" t="str">
            <v>20207</v>
          </cell>
          <cell r="S10458">
            <v>44020</v>
          </cell>
          <cell r="V10458">
            <v>3589.4790384615389</v>
          </cell>
        </row>
        <row r="10459">
          <cell r="B10459">
            <v>38343</v>
          </cell>
          <cell r="C10459">
            <v>1</v>
          </cell>
          <cell r="D10459">
            <v>1</v>
          </cell>
          <cell r="Q10459">
            <v>2020</v>
          </cell>
          <cell r="R10459" t="str">
            <v>20207</v>
          </cell>
          <cell r="S10459">
            <v>44021</v>
          </cell>
          <cell r="V10459">
            <v>3589.4790384615389</v>
          </cell>
        </row>
        <row r="10460">
          <cell r="B10460">
            <v>38344</v>
          </cell>
          <cell r="C10460">
            <v>1</v>
          </cell>
          <cell r="D10460">
            <v>1</v>
          </cell>
          <cell r="Q10460">
            <v>2020</v>
          </cell>
          <cell r="R10460" t="str">
            <v>20207</v>
          </cell>
          <cell r="S10460">
            <v>44022</v>
          </cell>
          <cell r="V10460">
            <v>3589.4790384615389</v>
          </cell>
        </row>
        <row r="10461">
          <cell r="B10461">
            <v>38345</v>
          </cell>
          <cell r="C10461">
            <v>1</v>
          </cell>
          <cell r="D10461">
            <v>1</v>
          </cell>
          <cell r="Q10461">
            <v>2020</v>
          </cell>
          <cell r="R10461" t="str">
            <v>20207</v>
          </cell>
          <cell r="S10461">
            <v>44023</v>
          </cell>
          <cell r="V10461">
            <v>3589.4790384615389</v>
          </cell>
        </row>
        <row r="10462">
          <cell r="B10462">
            <v>38349</v>
          </cell>
          <cell r="C10462">
            <v>1</v>
          </cell>
          <cell r="D10462">
            <v>1</v>
          </cell>
          <cell r="Q10462">
            <v>2020</v>
          </cell>
          <cell r="R10462" t="str">
            <v>20207</v>
          </cell>
          <cell r="S10462">
            <v>44024</v>
          </cell>
          <cell r="V10462">
            <v>3589.4790384615389</v>
          </cell>
        </row>
        <row r="10463">
          <cell r="B10463">
            <v>38351</v>
          </cell>
          <cell r="C10463">
            <v>1</v>
          </cell>
          <cell r="D10463">
            <v>1</v>
          </cell>
          <cell r="Q10463">
            <v>2020</v>
          </cell>
          <cell r="R10463" t="str">
            <v>20207</v>
          </cell>
          <cell r="S10463">
            <v>44025</v>
          </cell>
          <cell r="V10463">
            <v>3589.4790384615389</v>
          </cell>
        </row>
        <row r="10464">
          <cell r="B10464">
            <v>38356</v>
          </cell>
          <cell r="C10464">
            <v>1</v>
          </cell>
          <cell r="D10464">
            <v>1</v>
          </cell>
          <cell r="Q10464">
            <v>2020</v>
          </cell>
          <cell r="R10464" t="str">
            <v>20207</v>
          </cell>
          <cell r="S10464">
            <v>44026</v>
          </cell>
          <cell r="V10464">
            <v>3589.4790384615389</v>
          </cell>
        </row>
        <row r="10465">
          <cell r="B10465">
            <v>38357</v>
          </cell>
          <cell r="C10465">
            <v>1</v>
          </cell>
          <cell r="D10465">
            <v>1</v>
          </cell>
          <cell r="Q10465">
            <v>2020</v>
          </cell>
          <cell r="R10465" t="str">
            <v>20207</v>
          </cell>
          <cell r="S10465">
            <v>44027</v>
          </cell>
          <cell r="V10465">
            <v>3589.4790384615389</v>
          </cell>
        </row>
        <row r="10466">
          <cell r="B10466">
            <v>38358</v>
          </cell>
          <cell r="C10466">
            <v>1</v>
          </cell>
          <cell r="D10466">
            <v>1</v>
          </cell>
          <cell r="Q10466">
            <v>2020</v>
          </cell>
          <cell r="R10466" t="str">
            <v>20207</v>
          </cell>
          <cell r="S10466">
            <v>44028</v>
          </cell>
          <cell r="V10466">
            <v>3589.4790384615389</v>
          </cell>
        </row>
        <row r="10467">
          <cell r="B10467">
            <v>38359</v>
          </cell>
          <cell r="C10467">
            <v>1</v>
          </cell>
          <cell r="D10467">
            <v>1</v>
          </cell>
          <cell r="Q10467">
            <v>2020</v>
          </cell>
          <cell r="R10467" t="str">
            <v>20207</v>
          </cell>
          <cell r="S10467">
            <v>44029</v>
          </cell>
          <cell r="V10467">
            <v>3589.4790384615389</v>
          </cell>
        </row>
        <row r="10468">
          <cell r="B10468">
            <v>38362</v>
          </cell>
          <cell r="C10468">
            <v>1</v>
          </cell>
          <cell r="D10468">
            <v>1</v>
          </cell>
          <cell r="Q10468">
            <v>2020</v>
          </cell>
          <cell r="R10468" t="str">
            <v>20207</v>
          </cell>
          <cell r="S10468">
            <v>44030</v>
          </cell>
          <cell r="V10468">
            <v>3589.4790384615389</v>
          </cell>
        </row>
        <row r="10469">
          <cell r="B10469">
            <v>38363</v>
          </cell>
          <cell r="C10469">
            <v>1</v>
          </cell>
          <cell r="D10469">
            <v>1</v>
          </cell>
          <cell r="Q10469">
            <v>2020</v>
          </cell>
          <cell r="R10469" t="str">
            <v>20207</v>
          </cell>
          <cell r="S10469">
            <v>44031</v>
          </cell>
          <cell r="V10469">
            <v>3589.4790384615389</v>
          </cell>
        </row>
        <row r="10470">
          <cell r="B10470">
            <v>38364</v>
          </cell>
          <cell r="C10470">
            <v>1</v>
          </cell>
          <cell r="D10470">
            <v>1</v>
          </cell>
          <cell r="Q10470">
            <v>2020</v>
          </cell>
          <cell r="R10470" t="str">
            <v>20207</v>
          </cell>
          <cell r="S10470">
            <v>44032</v>
          </cell>
          <cell r="V10470">
            <v>3589.4790384615389</v>
          </cell>
        </row>
        <row r="10471">
          <cell r="B10471">
            <v>38365</v>
          </cell>
          <cell r="C10471">
            <v>1</v>
          </cell>
          <cell r="D10471">
            <v>1</v>
          </cell>
          <cell r="Q10471">
            <v>2020</v>
          </cell>
          <cell r="R10471" t="str">
            <v>20207</v>
          </cell>
          <cell r="S10471">
            <v>44033</v>
          </cell>
          <cell r="V10471">
            <v>3589.4790384615389</v>
          </cell>
        </row>
        <row r="10472">
          <cell r="B10472">
            <v>38369</v>
          </cell>
          <cell r="C10472">
            <v>1</v>
          </cell>
          <cell r="D10472">
            <v>1</v>
          </cell>
          <cell r="Q10472">
            <v>2020</v>
          </cell>
          <cell r="R10472" t="str">
            <v>20207</v>
          </cell>
          <cell r="S10472">
            <v>44034</v>
          </cell>
          <cell r="V10472">
            <v>3589.4790384615389</v>
          </cell>
        </row>
        <row r="10473">
          <cell r="B10473">
            <v>38370</v>
          </cell>
          <cell r="C10473">
            <v>1</v>
          </cell>
          <cell r="D10473">
            <v>1</v>
          </cell>
          <cell r="Q10473">
            <v>2020</v>
          </cell>
          <cell r="R10473" t="str">
            <v>20207</v>
          </cell>
          <cell r="S10473">
            <v>44035</v>
          </cell>
          <cell r="V10473">
            <v>3589.4790384615389</v>
          </cell>
        </row>
        <row r="10474">
          <cell r="B10474">
            <v>38371</v>
          </cell>
          <cell r="C10474">
            <v>1</v>
          </cell>
          <cell r="D10474">
            <v>1</v>
          </cell>
          <cell r="Q10474">
            <v>2020</v>
          </cell>
          <cell r="R10474" t="str">
            <v>20207</v>
          </cell>
          <cell r="S10474">
            <v>44036</v>
          </cell>
          <cell r="V10474">
            <v>3589.4790384615389</v>
          </cell>
        </row>
        <row r="10475">
          <cell r="B10475">
            <v>38372</v>
          </cell>
          <cell r="C10475">
            <v>1</v>
          </cell>
          <cell r="D10475">
            <v>1</v>
          </cell>
          <cell r="Q10475">
            <v>2020</v>
          </cell>
          <cell r="R10475" t="str">
            <v>20207</v>
          </cell>
          <cell r="S10475">
            <v>44037</v>
          </cell>
          <cell r="V10475">
            <v>3589.4790384615389</v>
          </cell>
        </row>
        <row r="10476">
          <cell r="B10476">
            <v>38373</v>
          </cell>
          <cell r="C10476">
            <v>1</v>
          </cell>
          <cell r="D10476">
            <v>1</v>
          </cell>
          <cell r="Q10476">
            <v>2020</v>
          </cell>
          <cell r="R10476" t="str">
            <v>20207</v>
          </cell>
          <cell r="S10476">
            <v>44038</v>
          </cell>
          <cell r="V10476">
            <v>3589.4790384615389</v>
          </cell>
        </row>
        <row r="10477">
          <cell r="B10477">
            <v>38377</v>
          </cell>
          <cell r="C10477">
            <v>1</v>
          </cell>
          <cell r="D10477">
            <v>1</v>
          </cell>
          <cell r="Q10477">
            <v>2020</v>
          </cell>
          <cell r="R10477" t="str">
            <v>20207</v>
          </cell>
          <cell r="S10477">
            <v>44039</v>
          </cell>
          <cell r="V10477">
            <v>3589.4790384615389</v>
          </cell>
        </row>
        <row r="10478">
          <cell r="B10478">
            <v>38378</v>
          </cell>
          <cell r="C10478">
            <v>1</v>
          </cell>
          <cell r="D10478">
            <v>1</v>
          </cell>
          <cell r="Q10478">
            <v>2020</v>
          </cell>
          <cell r="R10478" t="str">
            <v>20207</v>
          </cell>
          <cell r="S10478">
            <v>44040</v>
          </cell>
          <cell r="V10478">
            <v>3589.4790384615389</v>
          </cell>
        </row>
        <row r="10479">
          <cell r="B10479">
            <v>38379</v>
          </cell>
          <cell r="C10479">
            <v>1</v>
          </cell>
          <cell r="D10479">
            <v>1</v>
          </cell>
          <cell r="Q10479">
            <v>2020</v>
          </cell>
          <cell r="R10479" t="str">
            <v>20207</v>
          </cell>
          <cell r="S10479">
            <v>44041</v>
          </cell>
          <cell r="V10479">
            <v>3589.4790384615389</v>
          </cell>
        </row>
        <row r="10480">
          <cell r="B10480">
            <v>38380</v>
          </cell>
          <cell r="C10480">
            <v>1</v>
          </cell>
          <cell r="D10480">
            <v>1</v>
          </cell>
          <cell r="Q10480">
            <v>2020</v>
          </cell>
          <cell r="R10480" t="str">
            <v>20207</v>
          </cell>
          <cell r="S10480">
            <v>44042</v>
          </cell>
          <cell r="V10480">
            <v>3589.4790384615389</v>
          </cell>
        </row>
        <row r="10481">
          <cell r="B10481">
            <v>38383</v>
          </cell>
          <cell r="C10481">
            <v>1</v>
          </cell>
          <cell r="D10481">
            <v>1</v>
          </cell>
          <cell r="Q10481">
            <v>2020</v>
          </cell>
          <cell r="R10481" t="str">
            <v>20207</v>
          </cell>
          <cell r="S10481">
            <v>44043</v>
          </cell>
          <cell r="V10481">
            <v>3589.4790384615389</v>
          </cell>
        </row>
        <row r="10482">
          <cell r="B10482">
            <v>38384</v>
          </cell>
          <cell r="C10482">
            <v>1</v>
          </cell>
          <cell r="D10482">
            <v>1</v>
          </cell>
          <cell r="Q10482">
            <v>2020</v>
          </cell>
          <cell r="R10482" t="str">
            <v>20208</v>
          </cell>
          <cell r="S10482">
            <v>44044</v>
          </cell>
          <cell r="V10482">
            <v>3589.4790384615389</v>
          </cell>
        </row>
        <row r="10483">
          <cell r="B10483">
            <v>38385</v>
          </cell>
          <cell r="C10483">
            <v>1</v>
          </cell>
          <cell r="D10483">
            <v>1</v>
          </cell>
          <cell r="Q10483">
            <v>2020</v>
          </cell>
          <cell r="R10483" t="str">
            <v>20208</v>
          </cell>
          <cell r="S10483">
            <v>44045</v>
          </cell>
          <cell r="V10483">
            <v>3589.4790384615389</v>
          </cell>
        </row>
        <row r="10484">
          <cell r="B10484">
            <v>38386</v>
          </cell>
          <cell r="C10484">
            <v>1</v>
          </cell>
          <cell r="D10484">
            <v>1</v>
          </cell>
          <cell r="Q10484">
            <v>2020</v>
          </cell>
          <cell r="R10484" t="str">
            <v>20208</v>
          </cell>
          <cell r="S10484">
            <v>44046</v>
          </cell>
          <cell r="V10484">
            <v>3589.4790384615389</v>
          </cell>
        </row>
        <row r="10485">
          <cell r="B10485">
            <v>38400</v>
          </cell>
          <cell r="C10485">
            <v>1</v>
          </cell>
          <cell r="D10485">
            <v>1</v>
          </cell>
          <cell r="Q10485">
            <v>2020</v>
          </cell>
          <cell r="R10485" t="str">
            <v>20208</v>
          </cell>
          <cell r="S10485">
            <v>44047</v>
          </cell>
          <cell r="V10485">
            <v>3589.4790384615389</v>
          </cell>
        </row>
        <row r="10486">
          <cell r="B10486">
            <v>38401</v>
          </cell>
          <cell r="C10486">
            <v>1</v>
          </cell>
          <cell r="D10486">
            <v>1</v>
          </cell>
          <cell r="Q10486">
            <v>2020</v>
          </cell>
          <cell r="R10486" t="str">
            <v>20208</v>
          </cell>
          <cell r="S10486">
            <v>44048</v>
          </cell>
          <cell r="V10486">
            <v>3589.4790384615389</v>
          </cell>
        </row>
        <row r="10487">
          <cell r="B10487">
            <v>38404</v>
          </cell>
          <cell r="C10487">
            <v>1</v>
          </cell>
          <cell r="D10487">
            <v>1</v>
          </cell>
          <cell r="Q10487">
            <v>2020</v>
          </cell>
          <cell r="R10487" t="str">
            <v>20208</v>
          </cell>
          <cell r="S10487">
            <v>44049</v>
          </cell>
          <cell r="V10487">
            <v>3589.4790384615389</v>
          </cell>
        </row>
        <row r="10488">
          <cell r="B10488">
            <v>38407</v>
          </cell>
          <cell r="C10488">
            <v>1</v>
          </cell>
          <cell r="D10488">
            <v>1</v>
          </cell>
          <cell r="Q10488">
            <v>2020</v>
          </cell>
          <cell r="R10488" t="str">
            <v>20208</v>
          </cell>
          <cell r="S10488">
            <v>44050</v>
          </cell>
          <cell r="V10488">
            <v>3589.4790384615389</v>
          </cell>
        </row>
        <row r="10489">
          <cell r="B10489">
            <v>38408</v>
          </cell>
          <cell r="C10489">
            <v>1</v>
          </cell>
          <cell r="D10489">
            <v>1</v>
          </cell>
          <cell r="Q10489">
            <v>2020</v>
          </cell>
          <cell r="R10489" t="str">
            <v>20208</v>
          </cell>
          <cell r="S10489">
            <v>44051</v>
          </cell>
          <cell r="V10489">
            <v>3589.4790384615389</v>
          </cell>
        </row>
        <row r="10490">
          <cell r="B10490">
            <v>38411</v>
          </cell>
          <cell r="C10490">
            <v>1</v>
          </cell>
          <cell r="D10490">
            <v>1</v>
          </cell>
          <cell r="Q10490">
            <v>2020</v>
          </cell>
          <cell r="R10490" t="str">
            <v>20208</v>
          </cell>
          <cell r="S10490">
            <v>44052</v>
          </cell>
          <cell r="V10490">
            <v>3589.4790384615389</v>
          </cell>
        </row>
        <row r="10491">
          <cell r="B10491">
            <v>38412</v>
          </cell>
          <cell r="C10491">
            <v>1</v>
          </cell>
          <cell r="D10491">
            <v>1</v>
          </cell>
          <cell r="Q10491">
            <v>2020</v>
          </cell>
          <cell r="R10491" t="str">
            <v>20208</v>
          </cell>
          <cell r="S10491">
            <v>44053</v>
          </cell>
          <cell r="V10491">
            <v>3589.4790384615389</v>
          </cell>
        </row>
        <row r="10492">
          <cell r="B10492">
            <v>38414</v>
          </cell>
          <cell r="C10492">
            <v>1</v>
          </cell>
          <cell r="D10492">
            <v>1</v>
          </cell>
          <cell r="Q10492">
            <v>2020</v>
          </cell>
          <cell r="R10492" t="str">
            <v>20208</v>
          </cell>
          <cell r="S10492">
            <v>44054</v>
          </cell>
          <cell r="V10492">
            <v>3589.4790384615389</v>
          </cell>
        </row>
        <row r="10493">
          <cell r="B10493">
            <v>38418</v>
          </cell>
          <cell r="C10493">
            <v>1</v>
          </cell>
          <cell r="D10493">
            <v>1</v>
          </cell>
          <cell r="Q10493">
            <v>2020</v>
          </cell>
          <cell r="R10493" t="str">
            <v>20208</v>
          </cell>
          <cell r="S10493">
            <v>44055</v>
          </cell>
          <cell r="V10493">
            <v>3589.4790384615389</v>
          </cell>
        </row>
        <row r="10494">
          <cell r="B10494">
            <v>38420</v>
          </cell>
          <cell r="C10494">
            <v>1</v>
          </cell>
          <cell r="D10494">
            <v>1</v>
          </cell>
          <cell r="Q10494">
            <v>2020</v>
          </cell>
          <cell r="R10494" t="str">
            <v>20208</v>
          </cell>
          <cell r="S10494">
            <v>44056</v>
          </cell>
          <cell r="V10494">
            <v>3589.4790384615389</v>
          </cell>
        </row>
        <row r="10495">
          <cell r="B10495">
            <v>38422</v>
          </cell>
          <cell r="C10495">
            <v>1</v>
          </cell>
          <cell r="D10495">
            <v>1</v>
          </cell>
          <cell r="Q10495">
            <v>2020</v>
          </cell>
          <cell r="R10495" t="str">
            <v>20208</v>
          </cell>
          <cell r="S10495">
            <v>44057</v>
          </cell>
          <cell r="V10495">
            <v>3589.4790384615389</v>
          </cell>
        </row>
        <row r="10496">
          <cell r="B10496">
            <v>38425</v>
          </cell>
          <cell r="C10496">
            <v>1</v>
          </cell>
          <cell r="D10496">
            <v>1</v>
          </cell>
          <cell r="Q10496">
            <v>2020</v>
          </cell>
          <cell r="R10496" t="str">
            <v>20208</v>
          </cell>
          <cell r="S10496">
            <v>44058</v>
          </cell>
          <cell r="V10496">
            <v>3589.4790384615389</v>
          </cell>
        </row>
        <row r="10497">
          <cell r="B10497">
            <v>38426</v>
          </cell>
          <cell r="C10497">
            <v>1</v>
          </cell>
          <cell r="D10497">
            <v>1</v>
          </cell>
          <cell r="Q10497">
            <v>2020</v>
          </cell>
          <cell r="R10497" t="str">
            <v>20208</v>
          </cell>
          <cell r="S10497">
            <v>44059</v>
          </cell>
          <cell r="V10497">
            <v>3589.4790384615389</v>
          </cell>
        </row>
        <row r="10498">
          <cell r="B10498">
            <v>38427</v>
          </cell>
          <cell r="C10498">
            <v>1</v>
          </cell>
          <cell r="D10498">
            <v>1</v>
          </cell>
          <cell r="Q10498">
            <v>2020</v>
          </cell>
          <cell r="R10498" t="str">
            <v>20208</v>
          </cell>
          <cell r="S10498">
            <v>44060</v>
          </cell>
          <cell r="V10498">
            <v>3589.4790384615389</v>
          </cell>
        </row>
        <row r="10499">
          <cell r="B10499">
            <v>38428</v>
          </cell>
          <cell r="C10499">
            <v>1</v>
          </cell>
          <cell r="D10499">
            <v>1</v>
          </cell>
          <cell r="Q10499">
            <v>2020</v>
          </cell>
          <cell r="R10499" t="str">
            <v>20208</v>
          </cell>
          <cell r="S10499">
            <v>44061</v>
          </cell>
          <cell r="V10499">
            <v>3589.4790384615389</v>
          </cell>
        </row>
        <row r="10500">
          <cell r="B10500">
            <v>38432</v>
          </cell>
          <cell r="C10500">
            <v>1</v>
          </cell>
          <cell r="D10500">
            <v>1</v>
          </cell>
          <cell r="Q10500">
            <v>2020</v>
          </cell>
          <cell r="R10500" t="str">
            <v>20208</v>
          </cell>
          <cell r="S10500">
            <v>44062</v>
          </cell>
          <cell r="V10500">
            <v>3589.4790384615389</v>
          </cell>
        </row>
        <row r="10501">
          <cell r="B10501">
            <v>38433</v>
          </cell>
          <cell r="C10501">
            <v>1</v>
          </cell>
          <cell r="D10501">
            <v>1</v>
          </cell>
          <cell r="Q10501">
            <v>2020</v>
          </cell>
          <cell r="R10501" t="str">
            <v>20208</v>
          </cell>
          <cell r="S10501">
            <v>44063</v>
          </cell>
          <cell r="V10501">
            <v>3589.4790384615389</v>
          </cell>
        </row>
        <row r="10502">
          <cell r="B10502">
            <v>38434</v>
          </cell>
          <cell r="C10502">
            <v>1</v>
          </cell>
          <cell r="D10502">
            <v>1</v>
          </cell>
          <cell r="Q10502">
            <v>2020</v>
          </cell>
          <cell r="R10502" t="str">
            <v>20208</v>
          </cell>
          <cell r="S10502">
            <v>44064</v>
          </cell>
          <cell r="V10502">
            <v>3589.4790384615389</v>
          </cell>
        </row>
        <row r="10503">
          <cell r="B10503">
            <v>38436</v>
          </cell>
          <cell r="C10503">
            <v>1</v>
          </cell>
          <cell r="D10503">
            <v>1</v>
          </cell>
          <cell r="Q10503">
            <v>2020</v>
          </cell>
          <cell r="R10503" t="str">
            <v>20208</v>
          </cell>
          <cell r="S10503">
            <v>44065</v>
          </cell>
          <cell r="V10503">
            <v>3589.4790384615389</v>
          </cell>
        </row>
        <row r="10504">
          <cell r="B10504">
            <v>38439</v>
          </cell>
          <cell r="C10504">
            <v>1</v>
          </cell>
          <cell r="D10504">
            <v>1</v>
          </cell>
          <cell r="Q10504">
            <v>2020</v>
          </cell>
          <cell r="R10504" t="str">
            <v>20208</v>
          </cell>
          <cell r="S10504">
            <v>44066</v>
          </cell>
          <cell r="V10504">
            <v>3589.4790384615389</v>
          </cell>
        </row>
        <row r="10505">
          <cell r="B10505">
            <v>38440</v>
          </cell>
          <cell r="C10505">
            <v>1</v>
          </cell>
          <cell r="D10505">
            <v>1</v>
          </cell>
          <cell r="Q10505">
            <v>2020</v>
          </cell>
          <cell r="R10505" t="str">
            <v>20208</v>
          </cell>
          <cell r="S10505">
            <v>44067</v>
          </cell>
          <cell r="V10505">
            <v>3589.4790384615389</v>
          </cell>
        </row>
        <row r="10506">
          <cell r="B10506">
            <v>38441</v>
          </cell>
          <cell r="C10506">
            <v>1</v>
          </cell>
          <cell r="D10506">
            <v>1</v>
          </cell>
          <cell r="Q10506">
            <v>2020</v>
          </cell>
          <cell r="R10506" t="str">
            <v>20208</v>
          </cell>
          <cell r="S10506">
            <v>44068</v>
          </cell>
          <cell r="V10506">
            <v>3589.4790384615389</v>
          </cell>
        </row>
        <row r="10507">
          <cell r="B10507">
            <v>38442</v>
          </cell>
          <cell r="C10507">
            <v>1</v>
          </cell>
          <cell r="D10507">
            <v>1</v>
          </cell>
          <cell r="Q10507">
            <v>2020</v>
          </cell>
          <cell r="R10507" t="str">
            <v>20208</v>
          </cell>
          <cell r="S10507">
            <v>44069</v>
          </cell>
          <cell r="V10507">
            <v>3589.4790384615389</v>
          </cell>
        </row>
        <row r="10508">
          <cell r="B10508">
            <v>38443</v>
          </cell>
          <cell r="C10508">
            <v>1</v>
          </cell>
          <cell r="D10508">
            <v>1</v>
          </cell>
          <cell r="Q10508">
            <v>2020</v>
          </cell>
          <cell r="R10508" t="str">
            <v>20208</v>
          </cell>
          <cell r="S10508">
            <v>44070</v>
          </cell>
          <cell r="V10508">
            <v>3589.4790384615389</v>
          </cell>
        </row>
        <row r="10509">
          <cell r="B10509">
            <v>38446</v>
          </cell>
          <cell r="C10509">
            <v>1</v>
          </cell>
          <cell r="D10509">
            <v>1</v>
          </cell>
          <cell r="Q10509">
            <v>2020</v>
          </cell>
          <cell r="R10509" t="str">
            <v>20208</v>
          </cell>
          <cell r="S10509">
            <v>44071</v>
          </cell>
          <cell r="V10509">
            <v>3589.4790384615389</v>
          </cell>
        </row>
        <row r="10510">
          <cell r="B10510">
            <v>38447</v>
          </cell>
          <cell r="C10510">
            <v>1</v>
          </cell>
          <cell r="D10510">
            <v>1</v>
          </cell>
          <cell r="Q10510">
            <v>2020</v>
          </cell>
          <cell r="R10510" t="str">
            <v>20208</v>
          </cell>
          <cell r="S10510">
            <v>44072</v>
          </cell>
          <cell r="V10510">
            <v>3589.4790384615389</v>
          </cell>
        </row>
        <row r="10511">
          <cell r="B10511">
            <v>38448</v>
          </cell>
          <cell r="C10511">
            <v>1</v>
          </cell>
          <cell r="D10511">
            <v>1</v>
          </cell>
          <cell r="Q10511">
            <v>2020</v>
          </cell>
          <cell r="R10511" t="str">
            <v>20208</v>
          </cell>
          <cell r="S10511">
            <v>44073</v>
          </cell>
          <cell r="V10511">
            <v>3589.4790384615389</v>
          </cell>
        </row>
        <row r="10512">
          <cell r="B10512">
            <v>38449</v>
          </cell>
          <cell r="C10512">
            <v>1</v>
          </cell>
          <cell r="D10512">
            <v>1</v>
          </cell>
          <cell r="Q10512">
            <v>2020</v>
          </cell>
          <cell r="R10512" t="str">
            <v>20208</v>
          </cell>
          <cell r="S10512">
            <v>44074</v>
          </cell>
          <cell r="V10512">
            <v>3589.4790384615389</v>
          </cell>
        </row>
        <row r="10513">
          <cell r="B10513">
            <v>38450</v>
          </cell>
          <cell r="C10513">
            <v>1</v>
          </cell>
          <cell r="D10513">
            <v>1</v>
          </cell>
          <cell r="Q10513">
            <v>2020</v>
          </cell>
          <cell r="R10513" t="str">
            <v>20209</v>
          </cell>
          <cell r="S10513">
            <v>44075</v>
          </cell>
          <cell r="V10513">
            <v>3589.4790384615389</v>
          </cell>
        </row>
        <row r="10514">
          <cell r="B10514">
            <v>38453</v>
          </cell>
          <cell r="C10514">
            <v>1</v>
          </cell>
          <cell r="D10514">
            <v>1</v>
          </cell>
          <cell r="Q10514">
            <v>2020</v>
          </cell>
          <cell r="R10514" t="str">
            <v>20209</v>
          </cell>
          <cell r="S10514">
            <v>44076</v>
          </cell>
          <cell r="V10514">
            <v>3589.4790384615389</v>
          </cell>
        </row>
        <row r="10515">
          <cell r="B10515">
            <v>38454</v>
          </cell>
          <cell r="C10515">
            <v>1</v>
          </cell>
          <cell r="D10515">
            <v>1</v>
          </cell>
          <cell r="Q10515">
            <v>2020</v>
          </cell>
          <cell r="R10515" t="str">
            <v>20209</v>
          </cell>
          <cell r="S10515">
            <v>44077</v>
          </cell>
          <cell r="V10515">
            <v>3589.4790384615389</v>
          </cell>
        </row>
        <row r="10516">
          <cell r="B10516">
            <v>38455</v>
          </cell>
          <cell r="C10516">
            <v>1</v>
          </cell>
          <cell r="D10516">
            <v>1</v>
          </cell>
          <cell r="Q10516">
            <v>2020</v>
          </cell>
          <cell r="R10516" t="str">
            <v>20209</v>
          </cell>
          <cell r="S10516">
            <v>44078</v>
          </cell>
          <cell r="V10516">
            <v>3589.4790384615389</v>
          </cell>
        </row>
        <row r="10517">
          <cell r="B10517">
            <v>38456</v>
          </cell>
          <cell r="C10517">
            <v>1</v>
          </cell>
          <cell r="D10517">
            <v>1</v>
          </cell>
          <cell r="Q10517">
            <v>2020</v>
          </cell>
          <cell r="R10517" t="str">
            <v>20209</v>
          </cell>
          <cell r="S10517">
            <v>44079</v>
          </cell>
          <cell r="V10517">
            <v>3589.4790384615389</v>
          </cell>
        </row>
        <row r="10518">
          <cell r="B10518">
            <v>38457</v>
          </cell>
          <cell r="C10518">
            <v>1</v>
          </cell>
          <cell r="D10518">
            <v>1</v>
          </cell>
          <cell r="Q10518">
            <v>2020</v>
          </cell>
          <cell r="R10518" t="str">
            <v>20209</v>
          </cell>
          <cell r="S10518">
            <v>44080</v>
          </cell>
          <cell r="V10518">
            <v>3589.4790384615389</v>
          </cell>
        </row>
        <row r="10519">
          <cell r="B10519">
            <v>38460</v>
          </cell>
          <cell r="C10519">
            <v>1</v>
          </cell>
          <cell r="D10519">
            <v>1</v>
          </cell>
          <cell r="Q10519">
            <v>2020</v>
          </cell>
          <cell r="R10519" t="str">
            <v>20209</v>
          </cell>
          <cell r="S10519">
            <v>44081</v>
          </cell>
          <cell r="V10519">
            <v>3589.4790384615389</v>
          </cell>
        </row>
        <row r="10520">
          <cell r="B10520">
            <v>38462</v>
          </cell>
          <cell r="C10520">
            <v>1</v>
          </cell>
          <cell r="D10520">
            <v>1</v>
          </cell>
          <cell r="Q10520">
            <v>2020</v>
          </cell>
          <cell r="R10520" t="str">
            <v>20209</v>
          </cell>
          <cell r="S10520">
            <v>44082</v>
          </cell>
          <cell r="V10520">
            <v>3589.4790384615389</v>
          </cell>
        </row>
        <row r="10521">
          <cell r="B10521">
            <v>38463</v>
          </cell>
          <cell r="C10521">
            <v>1</v>
          </cell>
          <cell r="D10521">
            <v>1</v>
          </cell>
          <cell r="Q10521">
            <v>2020</v>
          </cell>
          <cell r="R10521" t="str">
            <v>20209</v>
          </cell>
          <cell r="S10521">
            <v>44083</v>
          </cell>
          <cell r="V10521">
            <v>3589.4790384615389</v>
          </cell>
        </row>
        <row r="10522">
          <cell r="B10522">
            <v>38467</v>
          </cell>
          <cell r="C10522">
            <v>1</v>
          </cell>
          <cell r="D10522">
            <v>1</v>
          </cell>
          <cell r="Q10522">
            <v>2020</v>
          </cell>
          <cell r="R10522" t="str">
            <v>20209</v>
          </cell>
          <cell r="S10522">
            <v>44084</v>
          </cell>
          <cell r="V10522">
            <v>3589.4790384615389</v>
          </cell>
        </row>
        <row r="10523">
          <cell r="B10523">
            <v>38468</v>
          </cell>
          <cell r="C10523">
            <v>1</v>
          </cell>
          <cell r="D10523">
            <v>1</v>
          </cell>
          <cell r="Q10523">
            <v>2020</v>
          </cell>
          <cell r="R10523" t="str">
            <v>20209</v>
          </cell>
          <cell r="S10523">
            <v>44085</v>
          </cell>
          <cell r="V10523">
            <v>3589.4790384615389</v>
          </cell>
        </row>
        <row r="10524">
          <cell r="B10524">
            <v>38469</v>
          </cell>
          <cell r="C10524">
            <v>1</v>
          </cell>
          <cell r="D10524">
            <v>1</v>
          </cell>
          <cell r="Q10524">
            <v>2020</v>
          </cell>
          <cell r="R10524" t="str">
            <v>20209</v>
          </cell>
          <cell r="S10524">
            <v>44086</v>
          </cell>
          <cell r="V10524">
            <v>3589.4790384615389</v>
          </cell>
        </row>
        <row r="10525">
          <cell r="B10525">
            <v>38470</v>
          </cell>
          <cell r="C10525">
            <v>1</v>
          </cell>
          <cell r="D10525">
            <v>1</v>
          </cell>
          <cell r="Q10525">
            <v>2020</v>
          </cell>
          <cell r="R10525" t="str">
            <v>20209</v>
          </cell>
          <cell r="S10525">
            <v>44087</v>
          </cell>
          <cell r="V10525">
            <v>3589.4790384615389</v>
          </cell>
        </row>
        <row r="10526">
          <cell r="B10526">
            <v>38471</v>
          </cell>
          <cell r="C10526">
            <v>1</v>
          </cell>
          <cell r="D10526">
            <v>1</v>
          </cell>
          <cell r="Q10526">
            <v>2020</v>
          </cell>
          <cell r="R10526" t="str">
            <v>20209</v>
          </cell>
          <cell r="S10526">
            <v>44088</v>
          </cell>
          <cell r="V10526">
            <v>3589.4790384615389</v>
          </cell>
        </row>
        <row r="10527">
          <cell r="B10527">
            <v>38482</v>
          </cell>
          <cell r="C10527">
            <v>1</v>
          </cell>
          <cell r="D10527">
            <v>1</v>
          </cell>
          <cell r="Q10527">
            <v>2020</v>
          </cell>
          <cell r="R10527" t="str">
            <v>20209</v>
          </cell>
          <cell r="S10527">
            <v>44089</v>
          </cell>
          <cell r="V10527">
            <v>3589.4790384615389</v>
          </cell>
        </row>
        <row r="10528">
          <cell r="B10528">
            <v>38483</v>
          </cell>
          <cell r="C10528">
            <v>1</v>
          </cell>
          <cell r="D10528">
            <v>1</v>
          </cell>
          <cell r="Q10528">
            <v>2020</v>
          </cell>
          <cell r="R10528" t="str">
            <v>20209</v>
          </cell>
          <cell r="S10528">
            <v>44090</v>
          </cell>
          <cell r="V10528">
            <v>3589.4790384615389</v>
          </cell>
        </row>
        <row r="10529">
          <cell r="B10529">
            <v>38484</v>
          </cell>
          <cell r="C10529">
            <v>1</v>
          </cell>
          <cell r="D10529">
            <v>1</v>
          </cell>
          <cell r="Q10529">
            <v>2020</v>
          </cell>
          <cell r="R10529" t="str">
            <v>20209</v>
          </cell>
          <cell r="S10529">
            <v>44091</v>
          </cell>
          <cell r="V10529">
            <v>3589.4790384615389</v>
          </cell>
        </row>
        <row r="10530">
          <cell r="B10530">
            <v>38489</v>
          </cell>
          <cell r="C10530">
            <v>1</v>
          </cell>
          <cell r="D10530">
            <v>1</v>
          </cell>
          <cell r="Q10530">
            <v>2020</v>
          </cell>
          <cell r="R10530" t="str">
            <v>20209</v>
          </cell>
          <cell r="S10530">
            <v>44092</v>
          </cell>
          <cell r="V10530">
            <v>3589.4790384615389</v>
          </cell>
        </row>
        <row r="10531">
          <cell r="B10531">
            <v>38490</v>
          </cell>
          <cell r="C10531">
            <v>1</v>
          </cell>
          <cell r="D10531">
            <v>1</v>
          </cell>
          <cell r="Q10531">
            <v>2020</v>
          </cell>
          <cell r="R10531" t="str">
            <v>20209</v>
          </cell>
          <cell r="S10531">
            <v>44093</v>
          </cell>
          <cell r="V10531">
            <v>3589.4790384615389</v>
          </cell>
        </row>
        <row r="10532">
          <cell r="B10532">
            <v>38491</v>
          </cell>
          <cell r="C10532">
            <v>1</v>
          </cell>
          <cell r="D10532">
            <v>1</v>
          </cell>
          <cell r="Q10532">
            <v>2020</v>
          </cell>
          <cell r="R10532" t="str">
            <v>20209</v>
          </cell>
          <cell r="S10532">
            <v>44094</v>
          </cell>
          <cell r="V10532">
            <v>3589.4790384615389</v>
          </cell>
        </row>
        <row r="10533">
          <cell r="B10533">
            <v>38492</v>
          </cell>
          <cell r="C10533">
            <v>1</v>
          </cell>
          <cell r="D10533">
            <v>1</v>
          </cell>
          <cell r="Q10533">
            <v>2020</v>
          </cell>
          <cell r="R10533" t="str">
            <v>20209</v>
          </cell>
          <cell r="S10533">
            <v>44095</v>
          </cell>
          <cell r="V10533">
            <v>3589.4790384615389</v>
          </cell>
        </row>
        <row r="10534">
          <cell r="B10534">
            <v>38495</v>
          </cell>
          <cell r="C10534">
            <v>1</v>
          </cell>
          <cell r="D10534">
            <v>1</v>
          </cell>
          <cell r="Q10534">
            <v>2020</v>
          </cell>
          <cell r="R10534" t="str">
            <v>20209</v>
          </cell>
          <cell r="S10534">
            <v>44096</v>
          </cell>
          <cell r="V10534">
            <v>3589.4790384615389</v>
          </cell>
        </row>
        <row r="10535">
          <cell r="B10535">
            <v>38496</v>
          </cell>
          <cell r="C10535">
            <v>1</v>
          </cell>
          <cell r="D10535">
            <v>1</v>
          </cell>
          <cell r="Q10535">
            <v>2020</v>
          </cell>
          <cell r="R10535" t="str">
            <v>20209</v>
          </cell>
          <cell r="S10535">
            <v>44097</v>
          </cell>
          <cell r="V10535">
            <v>3589.4790384615389</v>
          </cell>
        </row>
        <row r="10536">
          <cell r="B10536">
            <v>38497</v>
          </cell>
          <cell r="C10536">
            <v>1</v>
          </cell>
          <cell r="D10536">
            <v>1</v>
          </cell>
          <cell r="Q10536">
            <v>2020</v>
          </cell>
          <cell r="R10536" t="str">
            <v>20209</v>
          </cell>
          <cell r="S10536">
            <v>44098</v>
          </cell>
          <cell r="V10536">
            <v>3589.4790384615389</v>
          </cell>
        </row>
        <row r="10537">
          <cell r="B10537">
            <v>38498</v>
          </cell>
          <cell r="C10537">
            <v>1</v>
          </cell>
          <cell r="D10537">
            <v>1</v>
          </cell>
          <cell r="Q10537">
            <v>2020</v>
          </cell>
          <cell r="R10537" t="str">
            <v>20209</v>
          </cell>
          <cell r="S10537">
            <v>44099</v>
          </cell>
          <cell r="V10537">
            <v>3589.4790384615389</v>
          </cell>
        </row>
        <row r="10538">
          <cell r="B10538">
            <v>38499</v>
          </cell>
          <cell r="C10538">
            <v>1</v>
          </cell>
          <cell r="D10538">
            <v>1</v>
          </cell>
          <cell r="Q10538">
            <v>2020</v>
          </cell>
          <cell r="R10538" t="str">
            <v>20209</v>
          </cell>
          <cell r="S10538">
            <v>44100</v>
          </cell>
          <cell r="V10538">
            <v>3589.4790384615389</v>
          </cell>
        </row>
        <row r="10539">
          <cell r="B10539">
            <v>38502</v>
          </cell>
          <cell r="C10539">
            <v>1</v>
          </cell>
          <cell r="D10539">
            <v>1</v>
          </cell>
          <cell r="Q10539">
            <v>2020</v>
          </cell>
          <cell r="R10539" t="str">
            <v>20209</v>
          </cell>
          <cell r="S10539">
            <v>44101</v>
          </cell>
          <cell r="V10539">
            <v>3589.4790384615389</v>
          </cell>
        </row>
        <row r="10540">
          <cell r="B10540">
            <v>38503</v>
          </cell>
          <cell r="C10540">
            <v>1</v>
          </cell>
          <cell r="D10540">
            <v>1</v>
          </cell>
          <cell r="Q10540">
            <v>2020</v>
          </cell>
          <cell r="R10540" t="str">
            <v>20209</v>
          </cell>
          <cell r="S10540">
            <v>44102</v>
          </cell>
          <cell r="V10540">
            <v>3589.4790384615389</v>
          </cell>
        </row>
        <row r="10541">
          <cell r="B10541">
            <v>38504</v>
          </cell>
          <cell r="C10541">
            <v>1</v>
          </cell>
          <cell r="D10541">
            <v>1</v>
          </cell>
          <cell r="Q10541">
            <v>2020</v>
          </cell>
          <cell r="R10541" t="str">
            <v>20209</v>
          </cell>
          <cell r="S10541">
            <v>44103</v>
          </cell>
          <cell r="V10541">
            <v>3589.4790384615389</v>
          </cell>
        </row>
        <row r="10542">
          <cell r="B10542">
            <v>38505</v>
          </cell>
          <cell r="C10542">
            <v>1</v>
          </cell>
          <cell r="D10542">
            <v>1</v>
          </cell>
          <cell r="Q10542">
            <v>2020</v>
          </cell>
          <cell r="R10542" t="str">
            <v>20209</v>
          </cell>
          <cell r="S10542">
            <v>44104</v>
          </cell>
          <cell r="V10542">
            <v>3589.4790384615389</v>
          </cell>
        </row>
        <row r="10543">
          <cell r="B10543">
            <v>38506</v>
          </cell>
          <cell r="C10543">
            <v>1</v>
          </cell>
          <cell r="D10543">
            <v>1</v>
          </cell>
          <cell r="Q10543">
            <v>2020</v>
          </cell>
          <cell r="R10543" t="str">
            <v>202010</v>
          </cell>
          <cell r="S10543">
            <v>44105</v>
          </cell>
          <cell r="V10543">
            <v>3589.4790384615389</v>
          </cell>
        </row>
        <row r="10544">
          <cell r="B10544">
            <v>38510</v>
          </cell>
          <cell r="C10544">
            <v>1</v>
          </cell>
          <cell r="D10544">
            <v>1</v>
          </cell>
          <cell r="Q10544">
            <v>2020</v>
          </cell>
          <cell r="R10544" t="str">
            <v>202010</v>
          </cell>
          <cell r="S10544">
            <v>44106</v>
          </cell>
          <cell r="V10544">
            <v>3589.4790384615389</v>
          </cell>
        </row>
        <row r="10545">
          <cell r="B10545">
            <v>38511</v>
          </cell>
          <cell r="C10545">
            <v>1</v>
          </cell>
          <cell r="D10545">
            <v>1</v>
          </cell>
          <cell r="Q10545">
            <v>2020</v>
          </cell>
          <cell r="R10545" t="str">
            <v>202010</v>
          </cell>
          <cell r="S10545">
            <v>44107</v>
          </cell>
          <cell r="V10545">
            <v>3589.4790384615389</v>
          </cell>
        </row>
        <row r="10546">
          <cell r="B10546">
            <v>38512</v>
          </cell>
          <cell r="C10546">
            <v>1</v>
          </cell>
          <cell r="D10546">
            <v>1</v>
          </cell>
          <cell r="Q10546">
            <v>2020</v>
          </cell>
          <cell r="R10546" t="str">
            <v>202010</v>
          </cell>
          <cell r="S10546">
            <v>44108</v>
          </cell>
          <cell r="V10546">
            <v>3589.4790384615389</v>
          </cell>
        </row>
        <row r="10547">
          <cell r="B10547">
            <v>38516</v>
          </cell>
          <cell r="C10547">
            <v>1</v>
          </cell>
          <cell r="D10547">
            <v>1</v>
          </cell>
          <cell r="Q10547">
            <v>2020</v>
          </cell>
          <cell r="R10547" t="str">
            <v>202010</v>
          </cell>
          <cell r="S10547">
            <v>44109</v>
          </cell>
          <cell r="V10547">
            <v>3589.4790384615389</v>
          </cell>
        </row>
        <row r="10548">
          <cell r="B10548">
            <v>38517</v>
          </cell>
          <cell r="C10548">
            <v>1</v>
          </cell>
          <cell r="D10548">
            <v>1</v>
          </cell>
          <cell r="Q10548">
            <v>2020</v>
          </cell>
          <cell r="R10548" t="str">
            <v>202010</v>
          </cell>
          <cell r="S10548">
            <v>44110</v>
          </cell>
          <cell r="V10548">
            <v>3589.4790384615389</v>
          </cell>
        </row>
        <row r="10549">
          <cell r="B10549">
            <v>38518</v>
          </cell>
          <cell r="C10549">
            <v>1</v>
          </cell>
          <cell r="D10549">
            <v>1</v>
          </cell>
          <cell r="Q10549">
            <v>2020</v>
          </cell>
          <cell r="R10549" t="str">
            <v>202010</v>
          </cell>
          <cell r="S10549">
            <v>44111</v>
          </cell>
          <cell r="V10549">
            <v>3589.4790384615389</v>
          </cell>
        </row>
        <row r="10550">
          <cell r="B10550">
            <v>38519</v>
          </cell>
          <cell r="C10550">
            <v>1</v>
          </cell>
          <cell r="D10550">
            <v>1</v>
          </cell>
          <cell r="Q10550">
            <v>2020</v>
          </cell>
          <cell r="R10550" t="str">
            <v>202010</v>
          </cell>
          <cell r="S10550">
            <v>44112</v>
          </cell>
          <cell r="V10550">
            <v>3589.4790384615389</v>
          </cell>
        </row>
        <row r="10551">
          <cell r="B10551">
            <v>38520</v>
          </cell>
          <cell r="C10551">
            <v>1</v>
          </cell>
          <cell r="D10551">
            <v>1</v>
          </cell>
          <cell r="Q10551">
            <v>2020</v>
          </cell>
          <cell r="R10551" t="str">
            <v>202010</v>
          </cell>
          <cell r="S10551">
            <v>44113</v>
          </cell>
          <cell r="V10551">
            <v>3589.4790384615389</v>
          </cell>
        </row>
        <row r="10552">
          <cell r="B10552">
            <v>38523</v>
          </cell>
          <cell r="C10552">
            <v>1</v>
          </cell>
          <cell r="D10552">
            <v>1</v>
          </cell>
          <cell r="Q10552">
            <v>2020</v>
          </cell>
          <cell r="R10552" t="str">
            <v>202010</v>
          </cell>
          <cell r="S10552">
            <v>44114</v>
          </cell>
          <cell r="V10552">
            <v>3589.4790384615389</v>
          </cell>
        </row>
        <row r="10553">
          <cell r="B10553">
            <v>38524</v>
          </cell>
          <cell r="C10553">
            <v>1</v>
          </cell>
          <cell r="D10553">
            <v>1</v>
          </cell>
          <cell r="Q10553">
            <v>2020</v>
          </cell>
          <cell r="R10553" t="str">
            <v>202010</v>
          </cell>
          <cell r="S10553">
            <v>44115</v>
          </cell>
          <cell r="V10553">
            <v>3589.4790384615389</v>
          </cell>
        </row>
        <row r="10554">
          <cell r="B10554">
            <v>38525</v>
          </cell>
          <cell r="C10554">
            <v>1</v>
          </cell>
          <cell r="D10554">
            <v>1</v>
          </cell>
          <cell r="Q10554">
            <v>2020</v>
          </cell>
          <cell r="R10554" t="str">
            <v>202010</v>
          </cell>
          <cell r="S10554">
            <v>44116</v>
          </cell>
          <cell r="V10554">
            <v>3589.4790384615389</v>
          </cell>
        </row>
        <row r="10555">
          <cell r="B10555">
            <v>38526</v>
          </cell>
          <cell r="C10555">
            <v>1</v>
          </cell>
          <cell r="D10555">
            <v>1</v>
          </cell>
          <cell r="Q10555">
            <v>2020</v>
          </cell>
          <cell r="R10555" t="str">
            <v>202010</v>
          </cell>
          <cell r="S10555">
            <v>44117</v>
          </cell>
          <cell r="V10555">
            <v>3589.4790384615389</v>
          </cell>
        </row>
        <row r="10556">
          <cell r="B10556">
            <v>38527</v>
          </cell>
          <cell r="C10556">
            <v>1</v>
          </cell>
          <cell r="D10556">
            <v>1</v>
          </cell>
          <cell r="Q10556">
            <v>2020</v>
          </cell>
          <cell r="R10556" t="str">
            <v>202010</v>
          </cell>
          <cell r="S10556">
            <v>44118</v>
          </cell>
          <cell r="V10556">
            <v>3589.4790384615389</v>
          </cell>
        </row>
        <row r="10557">
          <cell r="B10557">
            <v>38530</v>
          </cell>
          <cell r="C10557">
            <v>1</v>
          </cell>
          <cell r="D10557">
            <v>1</v>
          </cell>
          <cell r="Q10557">
            <v>2020</v>
          </cell>
          <cell r="R10557" t="str">
            <v>202010</v>
          </cell>
          <cell r="S10557">
            <v>44119</v>
          </cell>
          <cell r="V10557">
            <v>3589.4790384615389</v>
          </cell>
        </row>
        <row r="10558">
          <cell r="B10558">
            <v>38531</v>
          </cell>
          <cell r="C10558">
            <v>1</v>
          </cell>
          <cell r="D10558">
            <v>1</v>
          </cell>
          <cell r="Q10558">
            <v>2020</v>
          </cell>
          <cell r="R10558" t="str">
            <v>202010</v>
          </cell>
          <cell r="S10558">
            <v>44120</v>
          </cell>
          <cell r="V10558">
            <v>3589.4790384615389</v>
          </cell>
        </row>
        <row r="10559">
          <cell r="B10559">
            <v>38532</v>
          </cell>
          <cell r="C10559">
            <v>1</v>
          </cell>
          <cell r="D10559">
            <v>1</v>
          </cell>
          <cell r="Q10559">
            <v>2020</v>
          </cell>
          <cell r="R10559" t="str">
            <v>202010</v>
          </cell>
          <cell r="S10559">
            <v>44121</v>
          </cell>
          <cell r="V10559">
            <v>3589.4790384615389</v>
          </cell>
        </row>
        <row r="10560">
          <cell r="B10560">
            <v>38533</v>
          </cell>
          <cell r="C10560">
            <v>1</v>
          </cell>
          <cell r="D10560">
            <v>1</v>
          </cell>
          <cell r="Q10560">
            <v>2020</v>
          </cell>
          <cell r="R10560" t="str">
            <v>202010</v>
          </cell>
          <cell r="S10560">
            <v>44122</v>
          </cell>
          <cell r="V10560">
            <v>3589.4790384615389</v>
          </cell>
        </row>
        <row r="10561">
          <cell r="B10561">
            <v>38534</v>
          </cell>
          <cell r="C10561">
            <v>1</v>
          </cell>
          <cell r="D10561">
            <v>1</v>
          </cell>
          <cell r="Q10561">
            <v>2020</v>
          </cell>
          <cell r="R10561" t="str">
            <v>202010</v>
          </cell>
          <cell r="S10561">
            <v>44123</v>
          </cell>
          <cell r="V10561">
            <v>3589.4790384615389</v>
          </cell>
        </row>
        <row r="10562">
          <cell r="B10562">
            <v>38537</v>
          </cell>
          <cell r="C10562">
            <v>1</v>
          </cell>
          <cell r="D10562">
            <v>1</v>
          </cell>
          <cell r="Q10562">
            <v>2020</v>
          </cell>
          <cell r="R10562" t="str">
            <v>202010</v>
          </cell>
          <cell r="S10562">
            <v>44124</v>
          </cell>
          <cell r="V10562">
            <v>3589.4790384615389</v>
          </cell>
        </row>
        <row r="10563">
          <cell r="B10563">
            <v>38538</v>
          </cell>
          <cell r="C10563">
            <v>1</v>
          </cell>
          <cell r="D10563">
            <v>1</v>
          </cell>
          <cell r="Q10563">
            <v>2020</v>
          </cell>
          <cell r="R10563" t="str">
            <v>202010</v>
          </cell>
          <cell r="S10563">
            <v>44125</v>
          </cell>
          <cell r="V10563">
            <v>3589.4790384615389</v>
          </cell>
        </row>
        <row r="10564">
          <cell r="B10564">
            <v>38539</v>
          </cell>
          <cell r="C10564">
            <v>1</v>
          </cell>
          <cell r="D10564">
            <v>1</v>
          </cell>
          <cell r="Q10564">
            <v>2020</v>
          </cell>
          <cell r="R10564" t="str">
            <v>202010</v>
          </cell>
          <cell r="S10564">
            <v>44126</v>
          </cell>
          <cell r="V10564">
            <v>3589.4790384615389</v>
          </cell>
        </row>
        <row r="10565">
          <cell r="B10565">
            <v>38540</v>
          </cell>
          <cell r="C10565">
            <v>1</v>
          </cell>
          <cell r="D10565">
            <v>1</v>
          </cell>
          <cell r="Q10565">
            <v>2020</v>
          </cell>
          <cell r="R10565" t="str">
            <v>202010</v>
          </cell>
          <cell r="S10565">
            <v>44127</v>
          </cell>
          <cell r="V10565">
            <v>3589.4790384615389</v>
          </cell>
        </row>
        <row r="10566">
          <cell r="B10566">
            <v>38541</v>
          </cell>
          <cell r="C10566">
            <v>1</v>
          </cell>
          <cell r="D10566">
            <v>1</v>
          </cell>
          <cell r="Q10566">
            <v>2020</v>
          </cell>
          <cell r="R10566" t="str">
            <v>202010</v>
          </cell>
          <cell r="S10566">
            <v>44128</v>
          </cell>
          <cell r="V10566">
            <v>3589.4790384615389</v>
          </cell>
        </row>
        <row r="10567">
          <cell r="B10567">
            <v>38544</v>
          </cell>
          <cell r="C10567">
            <v>1</v>
          </cell>
          <cell r="D10567">
            <v>1</v>
          </cell>
          <cell r="Q10567">
            <v>2020</v>
          </cell>
          <cell r="R10567" t="str">
            <v>202010</v>
          </cell>
          <cell r="S10567">
            <v>44129</v>
          </cell>
          <cell r="V10567">
            <v>3589.4790384615389</v>
          </cell>
        </row>
        <row r="10568">
          <cell r="B10568">
            <v>38545</v>
          </cell>
          <cell r="C10568">
            <v>1</v>
          </cell>
          <cell r="D10568">
            <v>1</v>
          </cell>
          <cell r="Q10568">
            <v>2020</v>
          </cell>
          <cell r="R10568" t="str">
            <v>202010</v>
          </cell>
          <cell r="S10568">
            <v>44130</v>
          </cell>
          <cell r="V10568">
            <v>3589.4790384615389</v>
          </cell>
        </row>
        <row r="10569">
          <cell r="B10569">
            <v>38546</v>
          </cell>
          <cell r="C10569">
            <v>1</v>
          </cell>
          <cell r="D10569">
            <v>1</v>
          </cell>
          <cell r="Q10569">
            <v>2020</v>
          </cell>
          <cell r="R10569" t="str">
            <v>202010</v>
          </cell>
          <cell r="S10569">
            <v>44131</v>
          </cell>
          <cell r="V10569">
            <v>3589.4790384615389</v>
          </cell>
        </row>
        <row r="10570">
          <cell r="B10570">
            <v>38547</v>
          </cell>
          <cell r="C10570">
            <v>1</v>
          </cell>
          <cell r="D10570">
            <v>1</v>
          </cell>
          <cell r="Q10570">
            <v>2020</v>
          </cell>
          <cell r="R10570" t="str">
            <v>202010</v>
          </cell>
          <cell r="S10570">
            <v>44132</v>
          </cell>
          <cell r="V10570">
            <v>3589.4790384615389</v>
          </cell>
        </row>
        <row r="10571">
          <cell r="B10571">
            <v>38548</v>
          </cell>
          <cell r="C10571">
            <v>1</v>
          </cell>
          <cell r="D10571">
            <v>1</v>
          </cell>
          <cell r="Q10571">
            <v>2020</v>
          </cell>
          <cell r="R10571" t="str">
            <v>202010</v>
          </cell>
          <cell r="S10571">
            <v>44133</v>
          </cell>
          <cell r="V10571">
            <v>3589.4790384615389</v>
          </cell>
        </row>
        <row r="10572">
          <cell r="B10572">
            <v>38551</v>
          </cell>
          <cell r="C10572">
            <v>1</v>
          </cell>
          <cell r="D10572">
            <v>1</v>
          </cell>
          <cell r="Q10572">
            <v>2020</v>
          </cell>
          <cell r="R10572" t="str">
            <v>202010</v>
          </cell>
          <cell r="S10572">
            <v>44134</v>
          </cell>
          <cell r="V10572">
            <v>3589.4790384615389</v>
          </cell>
        </row>
        <row r="10573">
          <cell r="B10573">
            <v>38552</v>
          </cell>
          <cell r="C10573">
            <v>1</v>
          </cell>
          <cell r="D10573">
            <v>1</v>
          </cell>
          <cell r="Q10573">
            <v>2020</v>
          </cell>
          <cell r="R10573" t="str">
            <v>202010</v>
          </cell>
          <cell r="S10573">
            <v>44135</v>
          </cell>
          <cell r="V10573">
            <v>3589.4790384615389</v>
          </cell>
        </row>
        <row r="10574">
          <cell r="B10574">
            <v>38558</v>
          </cell>
          <cell r="C10574">
            <v>1</v>
          </cell>
          <cell r="D10574">
            <v>1</v>
          </cell>
          <cell r="Q10574">
            <v>2020</v>
          </cell>
          <cell r="R10574" t="str">
            <v>202011</v>
          </cell>
          <cell r="S10574">
            <v>44136</v>
          </cell>
          <cell r="V10574">
            <v>3589.4790384615389</v>
          </cell>
        </row>
        <row r="10575">
          <cell r="B10575">
            <v>38559</v>
          </cell>
          <cell r="C10575">
            <v>1</v>
          </cell>
          <cell r="D10575">
            <v>1</v>
          </cell>
          <cell r="Q10575">
            <v>2020</v>
          </cell>
          <cell r="R10575" t="str">
            <v>202011</v>
          </cell>
          <cell r="S10575">
            <v>44137</v>
          </cell>
          <cell r="V10575">
            <v>3589.4790384615389</v>
          </cell>
        </row>
        <row r="10576">
          <cell r="B10576">
            <v>38560</v>
          </cell>
          <cell r="C10576">
            <v>1</v>
          </cell>
          <cell r="D10576">
            <v>1</v>
          </cell>
          <cell r="Q10576">
            <v>2020</v>
          </cell>
          <cell r="R10576" t="str">
            <v>202011</v>
          </cell>
          <cell r="S10576">
            <v>44138</v>
          </cell>
          <cell r="V10576">
            <v>3589.4790384615389</v>
          </cell>
        </row>
        <row r="10577">
          <cell r="B10577">
            <v>38561</v>
          </cell>
          <cell r="C10577">
            <v>1</v>
          </cell>
          <cell r="D10577">
            <v>1</v>
          </cell>
          <cell r="Q10577">
            <v>2020</v>
          </cell>
          <cell r="R10577" t="str">
            <v>202011</v>
          </cell>
          <cell r="S10577">
            <v>44139</v>
          </cell>
          <cell r="V10577">
            <v>3589.4790384615389</v>
          </cell>
        </row>
        <row r="10578">
          <cell r="B10578">
            <v>38562</v>
          </cell>
          <cell r="C10578">
            <v>1</v>
          </cell>
          <cell r="D10578">
            <v>1</v>
          </cell>
          <cell r="Q10578">
            <v>2020</v>
          </cell>
          <cell r="R10578" t="str">
            <v>202011</v>
          </cell>
          <cell r="S10578">
            <v>44140</v>
          </cell>
          <cell r="V10578">
            <v>3589.4790384615389</v>
          </cell>
        </row>
        <row r="10579">
          <cell r="B10579">
            <v>38565</v>
          </cell>
          <cell r="C10579">
            <v>1</v>
          </cell>
          <cell r="D10579">
            <v>1</v>
          </cell>
          <cell r="Q10579">
            <v>2020</v>
          </cell>
          <cell r="R10579" t="str">
            <v>202011</v>
          </cell>
          <cell r="S10579">
            <v>44141</v>
          </cell>
          <cell r="V10579">
            <v>3589.4790384615389</v>
          </cell>
        </row>
        <row r="10580">
          <cell r="B10580">
            <v>38566</v>
          </cell>
          <cell r="C10580">
            <v>1</v>
          </cell>
          <cell r="D10580">
            <v>1</v>
          </cell>
          <cell r="Q10580">
            <v>2020</v>
          </cell>
          <cell r="R10580" t="str">
            <v>202011</v>
          </cell>
          <cell r="S10580">
            <v>44142</v>
          </cell>
          <cell r="V10580">
            <v>3589.4790384615389</v>
          </cell>
        </row>
        <row r="10581">
          <cell r="B10581">
            <v>38567</v>
          </cell>
          <cell r="C10581">
            <v>1</v>
          </cell>
          <cell r="D10581">
            <v>1</v>
          </cell>
          <cell r="Q10581">
            <v>2020</v>
          </cell>
          <cell r="R10581" t="str">
            <v>202011</v>
          </cell>
          <cell r="S10581">
            <v>44143</v>
          </cell>
          <cell r="V10581">
            <v>3589.4790384615389</v>
          </cell>
        </row>
        <row r="10582">
          <cell r="B10582">
            <v>38568</v>
          </cell>
          <cell r="C10582">
            <v>1</v>
          </cell>
          <cell r="D10582">
            <v>1</v>
          </cell>
          <cell r="Q10582">
            <v>2020</v>
          </cell>
          <cell r="R10582" t="str">
            <v>202011</v>
          </cell>
          <cell r="S10582">
            <v>44144</v>
          </cell>
          <cell r="V10582">
            <v>3589.4790384615389</v>
          </cell>
        </row>
        <row r="10583">
          <cell r="B10583">
            <v>38569</v>
          </cell>
          <cell r="C10583">
            <v>1</v>
          </cell>
          <cell r="D10583">
            <v>1</v>
          </cell>
          <cell r="Q10583">
            <v>2020</v>
          </cell>
          <cell r="R10583" t="str">
            <v>202011</v>
          </cell>
          <cell r="S10583">
            <v>44145</v>
          </cell>
          <cell r="V10583">
            <v>3589.4790384615389</v>
          </cell>
        </row>
        <row r="10584">
          <cell r="B10584">
            <v>38572</v>
          </cell>
          <cell r="C10584">
            <v>1</v>
          </cell>
          <cell r="D10584">
            <v>1</v>
          </cell>
          <cell r="Q10584">
            <v>2020</v>
          </cell>
          <cell r="R10584" t="str">
            <v>202011</v>
          </cell>
          <cell r="S10584">
            <v>44146</v>
          </cell>
          <cell r="V10584">
            <v>3589.4790384615389</v>
          </cell>
        </row>
        <row r="10585">
          <cell r="B10585">
            <v>38573</v>
          </cell>
          <cell r="C10585">
            <v>1</v>
          </cell>
          <cell r="D10585">
            <v>1</v>
          </cell>
          <cell r="Q10585">
            <v>2020</v>
          </cell>
          <cell r="R10585" t="str">
            <v>202011</v>
          </cell>
          <cell r="S10585">
            <v>44147</v>
          </cell>
          <cell r="V10585">
            <v>3589.4790384615389</v>
          </cell>
        </row>
        <row r="10586">
          <cell r="B10586">
            <v>38574</v>
          </cell>
          <cell r="C10586">
            <v>1</v>
          </cell>
          <cell r="D10586">
            <v>1</v>
          </cell>
          <cell r="Q10586">
            <v>2020</v>
          </cell>
          <cell r="R10586" t="str">
            <v>202011</v>
          </cell>
          <cell r="S10586">
            <v>44148</v>
          </cell>
          <cell r="V10586">
            <v>3589.4790384615389</v>
          </cell>
        </row>
        <row r="10587">
          <cell r="B10587">
            <v>38575</v>
          </cell>
          <cell r="C10587">
            <v>1</v>
          </cell>
          <cell r="D10587">
            <v>1</v>
          </cell>
          <cell r="Q10587">
            <v>2020</v>
          </cell>
          <cell r="R10587" t="str">
            <v>202011</v>
          </cell>
          <cell r="S10587">
            <v>44149</v>
          </cell>
          <cell r="V10587">
            <v>3589.4790384615389</v>
          </cell>
        </row>
        <row r="10588">
          <cell r="B10588">
            <v>38576</v>
          </cell>
          <cell r="C10588">
            <v>1</v>
          </cell>
          <cell r="D10588">
            <v>1</v>
          </cell>
          <cell r="Q10588">
            <v>2020</v>
          </cell>
          <cell r="R10588" t="str">
            <v>202011</v>
          </cell>
          <cell r="S10588">
            <v>44150</v>
          </cell>
          <cell r="V10588">
            <v>3589.4790384615389</v>
          </cell>
        </row>
        <row r="10589">
          <cell r="B10589">
            <v>38579</v>
          </cell>
          <cell r="C10589">
            <v>1</v>
          </cell>
          <cell r="D10589">
            <v>1</v>
          </cell>
          <cell r="Q10589">
            <v>2020</v>
          </cell>
          <cell r="R10589" t="str">
            <v>202011</v>
          </cell>
          <cell r="S10589">
            <v>44151</v>
          </cell>
          <cell r="V10589">
            <v>3589.4790384615389</v>
          </cell>
        </row>
        <row r="10590">
          <cell r="B10590">
            <v>38580</v>
          </cell>
          <cell r="C10590">
            <v>1</v>
          </cell>
          <cell r="D10590">
            <v>1</v>
          </cell>
          <cell r="Q10590">
            <v>2020</v>
          </cell>
          <cell r="R10590" t="str">
            <v>202011</v>
          </cell>
          <cell r="S10590">
            <v>44152</v>
          </cell>
          <cell r="V10590">
            <v>3589.4790384615389</v>
          </cell>
        </row>
        <row r="10591">
          <cell r="B10591">
            <v>38581</v>
          </cell>
          <cell r="C10591">
            <v>1</v>
          </cell>
          <cell r="D10591">
            <v>1</v>
          </cell>
          <cell r="Q10591">
            <v>2020</v>
          </cell>
          <cell r="R10591" t="str">
            <v>202011</v>
          </cell>
          <cell r="S10591">
            <v>44153</v>
          </cell>
          <cell r="V10591">
            <v>3589.4790384615389</v>
          </cell>
        </row>
        <row r="10592">
          <cell r="B10592">
            <v>38582</v>
          </cell>
          <cell r="C10592">
            <v>1</v>
          </cell>
          <cell r="D10592">
            <v>1</v>
          </cell>
          <cell r="Q10592">
            <v>2020</v>
          </cell>
          <cell r="R10592" t="str">
            <v>202011</v>
          </cell>
          <cell r="S10592">
            <v>44154</v>
          </cell>
          <cell r="V10592">
            <v>3589.4790384615389</v>
          </cell>
        </row>
        <row r="10593">
          <cell r="B10593">
            <v>38583</v>
          </cell>
          <cell r="C10593">
            <v>1</v>
          </cell>
          <cell r="D10593">
            <v>1</v>
          </cell>
          <cell r="Q10593">
            <v>2020</v>
          </cell>
          <cell r="R10593" t="str">
            <v>202011</v>
          </cell>
          <cell r="S10593">
            <v>44155</v>
          </cell>
          <cell r="V10593">
            <v>3589.4790384615389</v>
          </cell>
        </row>
        <row r="10594">
          <cell r="B10594">
            <v>38586</v>
          </cell>
          <cell r="C10594">
            <v>1</v>
          </cell>
          <cell r="D10594">
            <v>1</v>
          </cell>
          <cell r="Q10594">
            <v>2020</v>
          </cell>
          <cell r="R10594" t="str">
            <v>202011</v>
          </cell>
          <cell r="S10594">
            <v>44156</v>
          </cell>
          <cell r="V10594">
            <v>3589.4790384615389</v>
          </cell>
        </row>
        <row r="10595">
          <cell r="B10595">
            <v>38587</v>
          </cell>
          <cell r="C10595">
            <v>1</v>
          </cell>
          <cell r="D10595">
            <v>1</v>
          </cell>
          <cell r="Q10595">
            <v>2020</v>
          </cell>
          <cell r="R10595" t="str">
            <v>202011</v>
          </cell>
          <cell r="S10595">
            <v>44157</v>
          </cell>
          <cell r="V10595">
            <v>3589.4790384615389</v>
          </cell>
        </row>
        <row r="10596">
          <cell r="B10596">
            <v>38588</v>
          </cell>
          <cell r="C10596">
            <v>1</v>
          </cell>
          <cell r="D10596">
            <v>1</v>
          </cell>
          <cell r="Q10596">
            <v>2020</v>
          </cell>
          <cell r="R10596" t="str">
            <v>202011</v>
          </cell>
          <cell r="S10596">
            <v>44158</v>
          </cell>
          <cell r="V10596">
            <v>3589.4790384615389</v>
          </cell>
        </row>
        <row r="10597">
          <cell r="B10597">
            <v>38589</v>
          </cell>
          <cell r="C10597">
            <v>1</v>
          </cell>
          <cell r="D10597">
            <v>1</v>
          </cell>
          <cell r="Q10597">
            <v>2020</v>
          </cell>
          <cell r="R10597" t="str">
            <v>202011</v>
          </cell>
          <cell r="S10597">
            <v>44159</v>
          </cell>
          <cell r="V10597">
            <v>3589.4790384615389</v>
          </cell>
        </row>
        <row r="10598">
          <cell r="B10598">
            <v>38590</v>
          </cell>
          <cell r="C10598">
            <v>1</v>
          </cell>
          <cell r="D10598">
            <v>1</v>
          </cell>
          <cell r="Q10598">
            <v>2020</v>
          </cell>
          <cell r="R10598" t="str">
            <v>202011</v>
          </cell>
          <cell r="S10598">
            <v>44160</v>
          </cell>
          <cell r="V10598">
            <v>3589.4790384615389</v>
          </cell>
        </row>
        <row r="10599">
          <cell r="B10599">
            <v>38593</v>
          </cell>
          <cell r="C10599">
            <v>1</v>
          </cell>
          <cell r="D10599">
            <v>1</v>
          </cell>
          <cell r="Q10599">
            <v>2020</v>
          </cell>
          <cell r="R10599" t="str">
            <v>202011</v>
          </cell>
          <cell r="S10599">
            <v>44161</v>
          </cell>
          <cell r="V10599">
            <v>3589.4790384615389</v>
          </cell>
        </row>
        <row r="10600">
          <cell r="B10600">
            <v>38594</v>
          </cell>
          <cell r="C10600">
            <v>1</v>
          </cell>
          <cell r="D10600">
            <v>1</v>
          </cell>
          <cell r="Q10600">
            <v>2020</v>
          </cell>
          <cell r="R10600" t="str">
            <v>202011</v>
          </cell>
          <cell r="S10600">
            <v>44162</v>
          </cell>
          <cell r="V10600">
            <v>3589.4790384615389</v>
          </cell>
        </row>
        <row r="10601">
          <cell r="B10601">
            <v>38595</v>
          </cell>
          <cell r="C10601">
            <v>1</v>
          </cell>
          <cell r="D10601">
            <v>1</v>
          </cell>
          <cell r="Q10601">
            <v>2020</v>
          </cell>
          <cell r="R10601" t="str">
            <v>202011</v>
          </cell>
          <cell r="S10601">
            <v>44163</v>
          </cell>
          <cell r="V10601">
            <v>3589.4790384615389</v>
          </cell>
        </row>
        <row r="10602">
          <cell r="B10602">
            <v>38596</v>
          </cell>
          <cell r="C10602">
            <v>1</v>
          </cell>
          <cell r="D10602">
            <v>1</v>
          </cell>
          <cell r="Q10602">
            <v>2020</v>
          </cell>
          <cell r="R10602" t="str">
            <v>202011</v>
          </cell>
          <cell r="S10602">
            <v>44164</v>
          </cell>
          <cell r="V10602">
            <v>3589.4790384615389</v>
          </cell>
        </row>
        <row r="10603">
          <cell r="B10603">
            <v>38597</v>
          </cell>
          <cell r="C10603">
            <v>1</v>
          </cell>
          <cell r="D10603">
            <v>1</v>
          </cell>
          <cell r="Q10603">
            <v>2020</v>
          </cell>
          <cell r="R10603" t="str">
            <v>202011</v>
          </cell>
          <cell r="S10603">
            <v>44165</v>
          </cell>
          <cell r="V10603">
            <v>3589.4790384615389</v>
          </cell>
        </row>
        <row r="10604">
          <cell r="B10604">
            <v>38600</v>
          </cell>
          <cell r="C10604">
            <v>1</v>
          </cell>
          <cell r="D10604">
            <v>1</v>
          </cell>
          <cell r="Q10604">
            <v>2020</v>
          </cell>
          <cell r="R10604" t="str">
            <v>202012</v>
          </cell>
          <cell r="S10604">
            <v>44166</v>
          </cell>
          <cell r="V10604">
            <v>3589.4790384615389</v>
          </cell>
        </row>
        <row r="10605">
          <cell r="B10605">
            <v>38601</v>
          </cell>
          <cell r="C10605">
            <v>1</v>
          </cell>
          <cell r="D10605">
            <v>1</v>
          </cell>
          <cell r="Q10605">
            <v>2020</v>
          </cell>
          <cell r="R10605" t="str">
            <v>202012</v>
          </cell>
          <cell r="S10605">
            <v>44167</v>
          </cell>
          <cell r="V10605">
            <v>3589.4790384615389</v>
          </cell>
        </row>
        <row r="10606">
          <cell r="B10606">
            <v>38603</v>
          </cell>
          <cell r="C10606">
            <v>1</v>
          </cell>
          <cell r="D10606">
            <v>1</v>
          </cell>
          <cell r="Q10606">
            <v>2020</v>
          </cell>
          <cell r="R10606" t="str">
            <v>202012</v>
          </cell>
          <cell r="S10606">
            <v>44168</v>
          </cell>
          <cell r="V10606">
            <v>3589.4790384615389</v>
          </cell>
        </row>
        <row r="10607">
          <cell r="B10607">
            <v>38604</v>
          </cell>
          <cell r="C10607">
            <v>1</v>
          </cell>
          <cell r="D10607">
            <v>1</v>
          </cell>
          <cell r="Q10607">
            <v>2020</v>
          </cell>
          <cell r="R10607" t="str">
            <v>202012</v>
          </cell>
          <cell r="S10607">
            <v>44169</v>
          </cell>
          <cell r="V10607">
            <v>3589.4790384615389</v>
          </cell>
        </row>
        <row r="10608">
          <cell r="B10608">
            <v>38607</v>
          </cell>
          <cell r="C10608">
            <v>1</v>
          </cell>
          <cell r="D10608">
            <v>1</v>
          </cell>
          <cell r="Q10608">
            <v>2020</v>
          </cell>
          <cell r="R10608" t="str">
            <v>202012</v>
          </cell>
          <cell r="S10608">
            <v>44170</v>
          </cell>
          <cell r="V10608">
            <v>3589.4790384615389</v>
          </cell>
        </row>
        <row r="10609">
          <cell r="B10609">
            <v>38608</v>
          </cell>
          <cell r="C10609">
            <v>1</v>
          </cell>
          <cell r="D10609">
            <v>1</v>
          </cell>
          <cell r="Q10609">
            <v>2020</v>
          </cell>
          <cell r="R10609" t="str">
            <v>202012</v>
          </cell>
          <cell r="S10609">
            <v>44171</v>
          </cell>
          <cell r="V10609">
            <v>3589.4790384615389</v>
          </cell>
        </row>
        <row r="10610">
          <cell r="B10610">
            <v>38609</v>
          </cell>
          <cell r="C10610">
            <v>1</v>
          </cell>
          <cell r="D10610">
            <v>1</v>
          </cell>
          <cell r="Q10610">
            <v>2020</v>
          </cell>
          <cell r="R10610" t="str">
            <v>202012</v>
          </cell>
          <cell r="S10610">
            <v>44172</v>
          </cell>
          <cell r="V10610">
            <v>3589.4790384615389</v>
          </cell>
        </row>
        <row r="10611">
          <cell r="B10611">
            <v>38610</v>
          </cell>
          <cell r="C10611">
            <v>1</v>
          </cell>
          <cell r="D10611">
            <v>1</v>
          </cell>
          <cell r="Q10611">
            <v>2020</v>
          </cell>
          <cell r="R10611" t="str">
            <v>202012</v>
          </cell>
          <cell r="S10611">
            <v>44173</v>
          </cell>
          <cell r="V10611">
            <v>3589.4790384615389</v>
          </cell>
        </row>
        <row r="10612">
          <cell r="B10612">
            <v>38611</v>
          </cell>
          <cell r="C10612">
            <v>1</v>
          </cell>
          <cell r="D10612">
            <v>1</v>
          </cell>
          <cell r="Q10612">
            <v>2020</v>
          </cell>
          <cell r="R10612" t="str">
            <v>202012</v>
          </cell>
          <cell r="S10612">
            <v>44174</v>
          </cell>
          <cell r="V10612">
            <v>3589.4790384615389</v>
          </cell>
        </row>
        <row r="10613">
          <cell r="B10613">
            <v>38614</v>
          </cell>
          <cell r="C10613">
            <v>1</v>
          </cell>
          <cell r="D10613">
            <v>1</v>
          </cell>
          <cell r="Q10613">
            <v>2020</v>
          </cell>
          <cell r="R10613" t="str">
            <v>202012</v>
          </cell>
          <cell r="S10613">
            <v>44175</v>
          </cell>
          <cell r="V10613">
            <v>3589.4790384615389</v>
          </cell>
        </row>
        <row r="10614">
          <cell r="B10614">
            <v>38615</v>
          </cell>
          <cell r="C10614">
            <v>1</v>
          </cell>
          <cell r="D10614">
            <v>1</v>
          </cell>
          <cell r="Q10614">
            <v>2020</v>
          </cell>
          <cell r="R10614" t="str">
            <v>202012</v>
          </cell>
          <cell r="S10614">
            <v>44176</v>
          </cell>
          <cell r="V10614">
            <v>3589.4790384615389</v>
          </cell>
        </row>
        <row r="10615">
          <cell r="B10615">
            <v>38616</v>
          </cell>
          <cell r="C10615">
            <v>1</v>
          </cell>
          <cell r="D10615">
            <v>1</v>
          </cell>
          <cell r="Q10615">
            <v>2020</v>
          </cell>
          <cell r="R10615" t="str">
            <v>202012</v>
          </cell>
          <cell r="S10615">
            <v>44177</v>
          </cell>
          <cell r="V10615">
            <v>3589.4790384615389</v>
          </cell>
        </row>
        <row r="10616">
          <cell r="B10616">
            <v>38617</v>
          </cell>
          <cell r="C10616">
            <v>1</v>
          </cell>
          <cell r="D10616">
            <v>1</v>
          </cell>
          <cell r="Q10616">
            <v>2020</v>
          </cell>
          <cell r="R10616" t="str">
            <v>202012</v>
          </cell>
          <cell r="S10616">
            <v>44178</v>
          </cell>
          <cell r="V10616">
            <v>3589.4790384615389</v>
          </cell>
        </row>
        <row r="10617">
          <cell r="B10617">
            <v>38618</v>
          </cell>
          <cell r="C10617">
            <v>1</v>
          </cell>
          <cell r="D10617">
            <v>1</v>
          </cell>
          <cell r="Q10617">
            <v>2020</v>
          </cell>
          <cell r="R10617" t="str">
            <v>202012</v>
          </cell>
          <cell r="S10617">
            <v>44179</v>
          </cell>
          <cell r="V10617">
            <v>3589.4790384615389</v>
          </cell>
        </row>
        <row r="10618">
          <cell r="B10618">
            <v>38622</v>
          </cell>
          <cell r="C10618">
            <v>1</v>
          </cell>
          <cell r="D10618">
            <v>1</v>
          </cell>
          <cell r="Q10618">
            <v>2020</v>
          </cell>
          <cell r="R10618" t="str">
            <v>202012</v>
          </cell>
          <cell r="S10618">
            <v>44180</v>
          </cell>
          <cell r="V10618">
            <v>3589.4790384615389</v>
          </cell>
        </row>
        <row r="10619">
          <cell r="B10619">
            <v>38623</v>
          </cell>
          <cell r="C10619">
            <v>1</v>
          </cell>
          <cell r="D10619">
            <v>1</v>
          </cell>
          <cell r="Q10619">
            <v>2020</v>
          </cell>
          <cell r="R10619" t="str">
            <v>202012</v>
          </cell>
          <cell r="S10619">
            <v>44181</v>
          </cell>
          <cell r="V10619">
            <v>3589.4790384615389</v>
          </cell>
        </row>
        <row r="10620">
          <cell r="B10620">
            <v>38635</v>
          </cell>
          <cell r="C10620">
            <v>1</v>
          </cell>
          <cell r="D10620">
            <v>1</v>
          </cell>
          <cell r="Q10620">
            <v>2020</v>
          </cell>
          <cell r="R10620" t="str">
            <v>202012</v>
          </cell>
          <cell r="S10620">
            <v>44182</v>
          </cell>
          <cell r="V10620">
            <v>3589.4790384615389</v>
          </cell>
        </row>
        <row r="10621">
          <cell r="B10621">
            <v>38636</v>
          </cell>
          <cell r="C10621">
            <v>1</v>
          </cell>
          <cell r="D10621">
            <v>1</v>
          </cell>
          <cell r="Q10621">
            <v>2020</v>
          </cell>
          <cell r="R10621" t="str">
            <v>202012</v>
          </cell>
          <cell r="S10621">
            <v>44183</v>
          </cell>
          <cell r="V10621">
            <v>3589.4790384615389</v>
          </cell>
        </row>
        <row r="10622">
          <cell r="B10622">
            <v>38637</v>
          </cell>
          <cell r="C10622">
            <v>1</v>
          </cell>
          <cell r="D10622">
            <v>1</v>
          </cell>
          <cell r="Q10622">
            <v>2020</v>
          </cell>
          <cell r="R10622" t="str">
            <v>202012</v>
          </cell>
          <cell r="S10622">
            <v>44184</v>
          </cell>
          <cell r="V10622">
            <v>3589.4790384615389</v>
          </cell>
        </row>
        <row r="10623">
          <cell r="B10623">
            <v>38638</v>
          </cell>
          <cell r="C10623">
            <v>1</v>
          </cell>
          <cell r="D10623">
            <v>1</v>
          </cell>
          <cell r="Q10623">
            <v>2020</v>
          </cell>
          <cell r="R10623" t="str">
            <v>202012</v>
          </cell>
          <cell r="S10623">
            <v>44185</v>
          </cell>
          <cell r="V10623">
            <v>3589.4790384615389</v>
          </cell>
        </row>
        <row r="10624">
          <cell r="B10624">
            <v>38639</v>
          </cell>
          <cell r="C10624">
            <v>1</v>
          </cell>
          <cell r="D10624">
            <v>1</v>
          </cell>
          <cell r="Q10624">
            <v>2020</v>
          </cell>
          <cell r="R10624" t="str">
            <v>202012</v>
          </cell>
          <cell r="S10624">
            <v>44186</v>
          </cell>
          <cell r="V10624">
            <v>3589.4790384615389</v>
          </cell>
        </row>
        <row r="10625">
          <cell r="B10625">
            <v>38642</v>
          </cell>
          <cell r="C10625">
            <v>1</v>
          </cell>
          <cell r="D10625">
            <v>1</v>
          </cell>
          <cell r="Q10625">
            <v>2020</v>
          </cell>
          <cell r="R10625" t="str">
            <v>202012</v>
          </cell>
          <cell r="S10625">
            <v>44187</v>
          </cell>
          <cell r="V10625">
            <v>3589.4790384615389</v>
          </cell>
        </row>
        <row r="10626">
          <cell r="B10626">
            <v>38643</v>
          </cell>
          <cell r="C10626">
            <v>1</v>
          </cell>
          <cell r="D10626">
            <v>1</v>
          </cell>
          <cell r="Q10626">
            <v>2020</v>
          </cell>
          <cell r="R10626" t="str">
            <v>202012</v>
          </cell>
          <cell r="S10626">
            <v>44188</v>
          </cell>
          <cell r="V10626">
            <v>3589.4790384615389</v>
          </cell>
        </row>
        <row r="10627">
          <cell r="B10627">
            <v>38644</v>
          </cell>
          <cell r="C10627">
            <v>1</v>
          </cell>
          <cell r="D10627">
            <v>1</v>
          </cell>
          <cell r="Q10627">
            <v>2020</v>
          </cell>
          <cell r="R10627" t="str">
            <v>202012</v>
          </cell>
          <cell r="S10627">
            <v>44189</v>
          </cell>
          <cell r="V10627">
            <v>3589.4790384615389</v>
          </cell>
        </row>
        <row r="10628">
          <cell r="B10628">
            <v>38645</v>
          </cell>
          <cell r="C10628">
            <v>1</v>
          </cell>
          <cell r="D10628">
            <v>1</v>
          </cell>
          <cell r="Q10628">
            <v>2020</v>
          </cell>
          <cell r="R10628" t="str">
            <v>202012</v>
          </cell>
          <cell r="S10628">
            <v>44190</v>
          </cell>
          <cell r="V10628">
            <v>3589.4790384615389</v>
          </cell>
        </row>
        <row r="10629">
          <cell r="B10629">
            <v>38646</v>
          </cell>
          <cell r="C10629">
            <v>1</v>
          </cell>
          <cell r="D10629">
            <v>1</v>
          </cell>
          <cell r="Q10629">
            <v>2020</v>
          </cell>
          <cell r="R10629" t="str">
            <v>202012</v>
          </cell>
          <cell r="S10629">
            <v>44191</v>
          </cell>
          <cell r="V10629">
            <v>3589.4790384615389</v>
          </cell>
        </row>
        <row r="10630">
          <cell r="B10630">
            <v>38649</v>
          </cell>
          <cell r="C10630">
            <v>1</v>
          </cell>
          <cell r="D10630">
            <v>1</v>
          </cell>
          <cell r="Q10630">
            <v>2020</v>
          </cell>
          <cell r="R10630" t="str">
            <v>202012</v>
          </cell>
          <cell r="S10630">
            <v>44192</v>
          </cell>
          <cell r="V10630">
            <v>3589.4790384615389</v>
          </cell>
        </row>
        <row r="10631">
          <cell r="B10631">
            <v>38650</v>
          </cell>
          <cell r="C10631">
            <v>1</v>
          </cell>
          <cell r="D10631">
            <v>1</v>
          </cell>
          <cell r="Q10631">
            <v>2020</v>
          </cell>
          <cell r="R10631" t="str">
            <v>202012</v>
          </cell>
          <cell r="S10631">
            <v>44193</v>
          </cell>
          <cell r="V10631">
            <v>3589.4790384615389</v>
          </cell>
        </row>
        <row r="10632">
          <cell r="B10632">
            <v>38651</v>
          </cell>
          <cell r="C10632">
            <v>1</v>
          </cell>
          <cell r="D10632">
            <v>1</v>
          </cell>
          <cell r="Q10632">
            <v>2020</v>
          </cell>
          <cell r="R10632" t="str">
            <v>202012</v>
          </cell>
          <cell r="S10632">
            <v>44194</v>
          </cell>
          <cell r="V10632">
            <v>3589.4790384615389</v>
          </cell>
        </row>
        <row r="10633">
          <cell r="B10633">
            <v>38652</v>
          </cell>
          <cell r="C10633">
            <v>1</v>
          </cell>
          <cell r="D10633">
            <v>1</v>
          </cell>
          <cell r="Q10633">
            <v>2020</v>
          </cell>
          <cell r="R10633" t="str">
            <v>202012</v>
          </cell>
          <cell r="S10633">
            <v>44195</v>
          </cell>
          <cell r="V10633">
            <v>3589.4790384615389</v>
          </cell>
        </row>
        <row r="10634">
          <cell r="B10634">
            <v>38656</v>
          </cell>
          <cell r="C10634">
            <v>1</v>
          </cell>
          <cell r="D10634">
            <v>1</v>
          </cell>
          <cell r="Q10634">
            <v>2020</v>
          </cell>
          <cell r="R10634" t="str">
            <v>202012</v>
          </cell>
          <cell r="S10634">
            <v>44196</v>
          </cell>
          <cell r="V10634">
            <v>3589.4790384615389</v>
          </cell>
        </row>
        <row r="10635">
          <cell r="B10635">
            <v>38657</v>
          </cell>
          <cell r="C10635">
            <v>1</v>
          </cell>
          <cell r="D10635">
            <v>1</v>
          </cell>
        </row>
        <row r="10636">
          <cell r="B10636">
            <v>38658</v>
          </cell>
          <cell r="C10636">
            <v>1</v>
          </cell>
          <cell r="D10636">
            <v>1</v>
          </cell>
        </row>
        <row r="10637">
          <cell r="B10637">
            <v>38659</v>
          </cell>
          <cell r="C10637">
            <v>1</v>
          </cell>
          <cell r="D10637">
            <v>1</v>
          </cell>
        </row>
        <row r="10638">
          <cell r="B10638">
            <v>38660</v>
          </cell>
          <cell r="C10638">
            <v>1</v>
          </cell>
          <cell r="D10638">
            <v>1</v>
          </cell>
        </row>
        <row r="10639">
          <cell r="B10639">
            <v>38663</v>
          </cell>
          <cell r="C10639">
            <v>1</v>
          </cell>
          <cell r="D10639">
            <v>1</v>
          </cell>
        </row>
        <row r="10640">
          <cell r="B10640">
            <v>38664</v>
          </cell>
          <cell r="C10640">
            <v>1</v>
          </cell>
          <cell r="D10640">
            <v>1</v>
          </cell>
        </row>
        <row r="10641">
          <cell r="B10641">
            <v>38665</v>
          </cell>
          <cell r="C10641">
            <v>1</v>
          </cell>
          <cell r="D10641">
            <v>1</v>
          </cell>
        </row>
        <row r="10642">
          <cell r="B10642">
            <v>38666</v>
          </cell>
          <cell r="C10642">
            <v>1</v>
          </cell>
          <cell r="D10642">
            <v>1</v>
          </cell>
        </row>
        <row r="10643">
          <cell r="B10643">
            <v>38667</v>
          </cell>
          <cell r="C10643">
            <v>1</v>
          </cell>
          <cell r="D10643">
            <v>1</v>
          </cell>
        </row>
        <row r="10644">
          <cell r="B10644">
            <v>38671</v>
          </cell>
          <cell r="C10644">
            <v>1</v>
          </cell>
          <cell r="D10644">
            <v>1</v>
          </cell>
        </row>
        <row r="10645">
          <cell r="B10645">
            <v>38672</v>
          </cell>
          <cell r="C10645">
            <v>1</v>
          </cell>
          <cell r="D10645">
            <v>1</v>
          </cell>
        </row>
        <row r="10646">
          <cell r="B10646">
            <v>38673</v>
          </cell>
          <cell r="C10646">
            <v>1</v>
          </cell>
          <cell r="D10646">
            <v>1</v>
          </cell>
        </row>
        <row r="10647">
          <cell r="B10647">
            <v>38674</v>
          </cell>
          <cell r="C10647">
            <v>1</v>
          </cell>
          <cell r="D10647">
            <v>1</v>
          </cell>
        </row>
        <row r="10648">
          <cell r="B10648">
            <v>38678</v>
          </cell>
          <cell r="C10648">
            <v>1</v>
          </cell>
          <cell r="D10648">
            <v>1</v>
          </cell>
        </row>
        <row r="10649">
          <cell r="B10649">
            <v>38679</v>
          </cell>
          <cell r="C10649">
            <v>1</v>
          </cell>
          <cell r="D10649">
            <v>1</v>
          </cell>
        </row>
        <row r="10650">
          <cell r="B10650">
            <v>38680</v>
          </cell>
          <cell r="C10650">
            <v>1</v>
          </cell>
          <cell r="D10650">
            <v>1</v>
          </cell>
        </row>
        <row r="10651">
          <cell r="B10651">
            <v>38685</v>
          </cell>
          <cell r="C10651">
            <v>1</v>
          </cell>
          <cell r="D10651">
            <v>1</v>
          </cell>
        </row>
        <row r="10652">
          <cell r="B10652">
            <v>38686</v>
          </cell>
          <cell r="C10652">
            <v>1</v>
          </cell>
          <cell r="D10652">
            <v>1</v>
          </cell>
        </row>
        <row r="10653">
          <cell r="B10653">
            <v>38691</v>
          </cell>
          <cell r="C10653">
            <v>1</v>
          </cell>
          <cell r="D10653">
            <v>1</v>
          </cell>
        </row>
        <row r="10654">
          <cell r="B10654">
            <v>38692</v>
          </cell>
          <cell r="C10654">
            <v>1</v>
          </cell>
          <cell r="D10654">
            <v>1</v>
          </cell>
        </row>
        <row r="10655">
          <cell r="B10655">
            <v>38693</v>
          </cell>
          <cell r="C10655">
            <v>1</v>
          </cell>
          <cell r="D10655">
            <v>1</v>
          </cell>
        </row>
        <row r="10656">
          <cell r="B10656">
            <v>38694</v>
          </cell>
          <cell r="C10656">
            <v>1</v>
          </cell>
          <cell r="D10656">
            <v>1</v>
          </cell>
        </row>
        <row r="10657">
          <cell r="B10657">
            <v>38695</v>
          </cell>
          <cell r="C10657">
            <v>1</v>
          </cell>
          <cell r="D10657">
            <v>1</v>
          </cell>
        </row>
        <row r="10658">
          <cell r="B10658">
            <v>38709</v>
          </cell>
          <cell r="C10658">
            <v>1</v>
          </cell>
          <cell r="D10658">
            <v>1</v>
          </cell>
        </row>
        <row r="10659">
          <cell r="B10659">
            <v>38712</v>
          </cell>
          <cell r="C10659">
            <v>1</v>
          </cell>
          <cell r="D10659">
            <v>1</v>
          </cell>
        </row>
        <row r="10660">
          <cell r="B10660">
            <v>38713</v>
          </cell>
          <cell r="C10660">
            <v>1</v>
          </cell>
          <cell r="D10660">
            <v>1</v>
          </cell>
        </row>
        <row r="10661">
          <cell r="B10661">
            <v>38721</v>
          </cell>
          <cell r="C10661">
            <v>1</v>
          </cell>
          <cell r="D10661">
            <v>1</v>
          </cell>
        </row>
        <row r="10662">
          <cell r="B10662">
            <v>38722</v>
          </cell>
          <cell r="C10662">
            <v>1</v>
          </cell>
          <cell r="D10662">
            <v>1</v>
          </cell>
        </row>
        <row r="10663">
          <cell r="B10663">
            <v>38723</v>
          </cell>
          <cell r="C10663">
            <v>1</v>
          </cell>
          <cell r="D10663">
            <v>1</v>
          </cell>
        </row>
        <row r="10664">
          <cell r="B10664">
            <v>38726</v>
          </cell>
          <cell r="C10664">
            <v>1</v>
          </cell>
          <cell r="D10664">
            <v>1</v>
          </cell>
        </row>
        <row r="10665">
          <cell r="B10665">
            <v>38727</v>
          </cell>
          <cell r="C10665">
            <v>1</v>
          </cell>
          <cell r="D10665">
            <v>1</v>
          </cell>
        </row>
        <row r="10666">
          <cell r="B10666">
            <v>38728</v>
          </cell>
          <cell r="C10666">
            <v>1</v>
          </cell>
          <cell r="D10666">
            <v>1</v>
          </cell>
        </row>
        <row r="10667">
          <cell r="B10667">
            <v>38729</v>
          </cell>
          <cell r="C10667">
            <v>1</v>
          </cell>
          <cell r="D10667">
            <v>1</v>
          </cell>
        </row>
        <row r="10668">
          <cell r="B10668">
            <v>38730</v>
          </cell>
          <cell r="C10668">
            <v>1</v>
          </cell>
          <cell r="D10668">
            <v>1</v>
          </cell>
        </row>
        <row r="10669">
          <cell r="B10669">
            <v>38733</v>
          </cell>
          <cell r="C10669">
            <v>1</v>
          </cell>
          <cell r="D10669">
            <v>1</v>
          </cell>
        </row>
        <row r="10670">
          <cell r="B10670">
            <v>38734</v>
          </cell>
          <cell r="C10670">
            <v>1</v>
          </cell>
          <cell r="D10670">
            <v>1</v>
          </cell>
        </row>
        <row r="10671">
          <cell r="B10671">
            <v>38735</v>
          </cell>
          <cell r="C10671">
            <v>1</v>
          </cell>
          <cell r="D10671">
            <v>1</v>
          </cell>
        </row>
        <row r="10672">
          <cell r="B10672">
            <v>38736</v>
          </cell>
          <cell r="C10672">
            <v>1</v>
          </cell>
          <cell r="D10672">
            <v>1</v>
          </cell>
        </row>
        <row r="10673">
          <cell r="B10673">
            <v>38737</v>
          </cell>
          <cell r="C10673">
            <v>1</v>
          </cell>
          <cell r="D10673">
            <v>1</v>
          </cell>
        </row>
        <row r="10674">
          <cell r="B10674">
            <v>38740</v>
          </cell>
          <cell r="C10674">
            <v>1</v>
          </cell>
          <cell r="D10674">
            <v>1</v>
          </cell>
        </row>
        <row r="10675">
          <cell r="B10675">
            <v>38741</v>
          </cell>
          <cell r="C10675">
            <v>1</v>
          </cell>
          <cell r="D10675">
            <v>1</v>
          </cell>
        </row>
        <row r="10676">
          <cell r="B10676">
            <v>38742</v>
          </cell>
          <cell r="C10676">
            <v>1</v>
          </cell>
          <cell r="D10676">
            <v>1</v>
          </cell>
        </row>
        <row r="10677">
          <cell r="B10677">
            <v>38743</v>
          </cell>
          <cell r="C10677">
            <v>1</v>
          </cell>
          <cell r="D10677">
            <v>1</v>
          </cell>
        </row>
        <row r="10678">
          <cell r="B10678">
            <v>38744</v>
          </cell>
          <cell r="C10678">
            <v>1</v>
          </cell>
          <cell r="D10678">
            <v>1</v>
          </cell>
        </row>
        <row r="10679">
          <cell r="B10679">
            <v>38754</v>
          </cell>
          <cell r="C10679">
            <v>1</v>
          </cell>
          <cell r="D10679">
            <v>1</v>
          </cell>
        </row>
        <row r="10680">
          <cell r="B10680">
            <v>38755</v>
          </cell>
          <cell r="C10680">
            <v>1</v>
          </cell>
          <cell r="D10680">
            <v>1</v>
          </cell>
        </row>
        <row r="10681">
          <cell r="B10681">
            <v>38756</v>
          </cell>
          <cell r="C10681">
            <v>1</v>
          </cell>
          <cell r="D10681">
            <v>1</v>
          </cell>
        </row>
        <row r="10682">
          <cell r="B10682">
            <v>38757</v>
          </cell>
          <cell r="C10682">
            <v>1</v>
          </cell>
          <cell r="D10682">
            <v>1</v>
          </cell>
        </row>
        <row r="10683">
          <cell r="B10683">
            <v>38758</v>
          </cell>
          <cell r="C10683">
            <v>1</v>
          </cell>
          <cell r="D10683">
            <v>1</v>
          </cell>
        </row>
        <row r="10684">
          <cell r="B10684">
            <v>38761</v>
          </cell>
          <cell r="C10684">
            <v>1</v>
          </cell>
          <cell r="D10684">
            <v>1</v>
          </cell>
        </row>
        <row r="10685">
          <cell r="B10685">
            <v>38762</v>
          </cell>
          <cell r="C10685">
            <v>1</v>
          </cell>
          <cell r="D10685">
            <v>1</v>
          </cell>
        </row>
        <row r="10686">
          <cell r="B10686">
            <v>38763</v>
          </cell>
          <cell r="C10686">
            <v>1</v>
          </cell>
          <cell r="D10686">
            <v>1</v>
          </cell>
        </row>
        <row r="10687">
          <cell r="B10687">
            <v>38764</v>
          </cell>
          <cell r="C10687">
            <v>1</v>
          </cell>
          <cell r="D10687">
            <v>1</v>
          </cell>
        </row>
        <row r="10688">
          <cell r="B10688">
            <v>38765</v>
          </cell>
          <cell r="C10688">
            <v>1</v>
          </cell>
          <cell r="D10688">
            <v>1</v>
          </cell>
        </row>
        <row r="10689">
          <cell r="B10689">
            <v>38768</v>
          </cell>
          <cell r="C10689">
            <v>1</v>
          </cell>
          <cell r="D10689">
            <v>1</v>
          </cell>
        </row>
        <row r="10690">
          <cell r="B10690">
            <v>38769</v>
          </cell>
          <cell r="C10690">
            <v>1</v>
          </cell>
          <cell r="D10690">
            <v>1</v>
          </cell>
        </row>
        <row r="10691">
          <cell r="B10691">
            <v>38770</v>
          </cell>
          <cell r="C10691">
            <v>1</v>
          </cell>
          <cell r="D10691">
            <v>1</v>
          </cell>
        </row>
        <row r="10692">
          <cell r="B10692">
            <v>38771</v>
          </cell>
          <cell r="C10692">
            <v>1</v>
          </cell>
          <cell r="D10692">
            <v>1</v>
          </cell>
        </row>
        <row r="10693">
          <cell r="B10693">
            <v>38772</v>
          </cell>
          <cell r="C10693">
            <v>1</v>
          </cell>
          <cell r="D10693">
            <v>1</v>
          </cell>
        </row>
        <row r="10694">
          <cell r="B10694">
            <v>38775</v>
          </cell>
          <cell r="C10694">
            <v>1</v>
          </cell>
          <cell r="D10694">
            <v>1</v>
          </cell>
        </row>
        <row r="10695">
          <cell r="B10695">
            <v>38776</v>
          </cell>
          <cell r="C10695">
            <v>1</v>
          </cell>
          <cell r="D10695">
            <v>1</v>
          </cell>
        </row>
        <row r="10696">
          <cell r="B10696">
            <v>38777</v>
          </cell>
          <cell r="C10696">
            <v>1</v>
          </cell>
          <cell r="D10696">
            <v>1</v>
          </cell>
        </row>
        <row r="10697">
          <cell r="B10697">
            <v>38778</v>
          </cell>
          <cell r="C10697">
            <v>1</v>
          </cell>
          <cell r="D10697">
            <v>1</v>
          </cell>
        </row>
        <row r="10698">
          <cell r="B10698">
            <v>38779</v>
          </cell>
          <cell r="C10698">
            <v>1</v>
          </cell>
          <cell r="D10698">
            <v>1</v>
          </cell>
        </row>
        <row r="10699">
          <cell r="B10699">
            <v>38782</v>
          </cell>
          <cell r="C10699">
            <v>1</v>
          </cell>
          <cell r="D10699">
            <v>1</v>
          </cell>
        </row>
        <row r="10700">
          <cell r="B10700">
            <v>38783</v>
          </cell>
          <cell r="C10700">
            <v>1</v>
          </cell>
          <cell r="D10700">
            <v>1</v>
          </cell>
        </row>
        <row r="10701">
          <cell r="B10701">
            <v>38784</v>
          </cell>
          <cell r="C10701">
            <v>1</v>
          </cell>
          <cell r="D10701">
            <v>1</v>
          </cell>
        </row>
        <row r="10702">
          <cell r="B10702">
            <v>38785</v>
          </cell>
          <cell r="C10702">
            <v>1</v>
          </cell>
          <cell r="D10702">
            <v>1</v>
          </cell>
        </row>
        <row r="10703">
          <cell r="B10703">
            <v>38786</v>
          </cell>
          <cell r="C10703">
            <v>1</v>
          </cell>
          <cell r="D10703">
            <v>1</v>
          </cell>
        </row>
        <row r="10704">
          <cell r="B10704">
            <v>38789</v>
          </cell>
          <cell r="C10704">
            <v>1</v>
          </cell>
          <cell r="D10704">
            <v>1</v>
          </cell>
        </row>
        <row r="10705">
          <cell r="B10705">
            <v>38790</v>
          </cell>
          <cell r="C10705">
            <v>1</v>
          </cell>
          <cell r="D10705">
            <v>1</v>
          </cell>
        </row>
        <row r="10706">
          <cell r="B10706">
            <v>38791</v>
          </cell>
          <cell r="C10706">
            <v>1</v>
          </cell>
          <cell r="D10706">
            <v>1</v>
          </cell>
        </row>
        <row r="10707">
          <cell r="B10707">
            <v>38792</v>
          </cell>
          <cell r="C10707">
            <v>1</v>
          </cell>
          <cell r="D10707">
            <v>1</v>
          </cell>
        </row>
        <row r="10708">
          <cell r="B10708">
            <v>38793</v>
          </cell>
          <cell r="C10708">
            <v>1</v>
          </cell>
          <cell r="D10708">
            <v>1</v>
          </cell>
        </row>
        <row r="10709">
          <cell r="B10709">
            <v>38796</v>
          </cell>
          <cell r="C10709">
            <v>1</v>
          </cell>
          <cell r="D10709">
            <v>1</v>
          </cell>
        </row>
        <row r="10710">
          <cell r="B10710">
            <v>38797</v>
          </cell>
          <cell r="C10710">
            <v>1</v>
          </cell>
          <cell r="D10710">
            <v>1</v>
          </cell>
        </row>
        <row r="10711">
          <cell r="B10711">
            <v>38798</v>
          </cell>
          <cell r="C10711">
            <v>1</v>
          </cell>
          <cell r="D10711">
            <v>1</v>
          </cell>
        </row>
        <row r="10712">
          <cell r="B10712">
            <v>38799</v>
          </cell>
          <cell r="C10712">
            <v>1</v>
          </cell>
          <cell r="D10712">
            <v>1</v>
          </cell>
        </row>
        <row r="10713">
          <cell r="B10713">
            <v>38800</v>
          </cell>
          <cell r="C10713">
            <v>1</v>
          </cell>
          <cell r="D10713">
            <v>1</v>
          </cell>
        </row>
        <row r="10714">
          <cell r="B10714">
            <v>38803</v>
          </cell>
          <cell r="C10714">
            <v>1</v>
          </cell>
          <cell r="D10714">
            <v>1</v>
          </cell>
        </row>
        <row r="10715">
          <cell r="B10715">
            <v>38804</v>
          </cell>
          <cell r="C10715">
            <v>1</v>
          </cell>
          <cell r="D10715">
            <v>1</v>
          </cell>
        </row>
        <row r="10716">
          <cell r="B10716">
            <v>38805</v>
          </cell>
          <cell r="C10716">
            <v>1</v>
          </cell>
          <cell r="D10716">
            <v>1</v>
          </cell>
        </row>
        <row r="10717">
          <cell r="B10717">
            <v>38806</v>
          </cell>
          <cell r="C10717">
            <v>1</v>
          </cell>
          <cell r="D10717">
            <v>1</v>
          </cell>
        </row>
        <row r="10718">
          <cell r="B10718">
            <v>38807</v>
          </cell>
          <cell r="C10718">
            <v>1</v>
          </cell>
          <cell r="D10718">
            <v>1</v>
          </cell>
        </row>
        <row r="10719">
          <cell r="B10719">
            <v>38810</v>
          </cell>
          <cell r="C10719">
            <v>1</v>
          </cell>
          <cell r="D10719">
            <v>1</v>
          </cell>
        </row>
        <row r="10720">
          <cell r="B10720">
            <v>38811</v>
          </cell>
          <cell r="C10720">
            <v>1</v>
          </cell>
          <cell r="D10720">
            <v>1</v>
          </cell>
        </row>
        <row r="10721">
          <cell r="B10721">
            <v>38812</v>
          </cell>
          <cell r="C10721">
            <v>1</v>
          </cell>
          <cell r="D10721">
            <v>1</v>
          </cell>
        </row>
        <row r="10722">
          <cell r="B10722">
            <v>38813</v>
          </cell>
          <cell r="C10722">
            <v>1</v>
          </cell>
          <cell r="D10722">
            <v>1</v>
          </cell>
        </row>
        <row r="10723">
          <cell r="B10723">
            <v>38814</v>
          </cell>
          <cell r="C10723">
            <v>1</v>
          </cell>
          <cell r="D10723">
            <v>1</v>
          </cell>
        </row>
        <row r="10724">
          <cell r="B10724">
            <v>38817</v>
          </cell>
          <cell r="C10724">
            <v>1</v>
          </cell>
          <cell r="D10724">
            <v>1</v>
          </cell>
        </row>
        <row r="10725">
          <cell r="B10725">
            <v>38818</v>
          </cell>
          <cell r="C10725">
            <v>1</v>
          </cell>
          <cell r="D10725">
            <v>1</v>
          </cell>
        </row>
        <row r="10726">
          <cell r="B10726">
            <v>38819</v>
          </cell>
          <cell r="C10726">
            <v>1</v>
          </cell>
          <cell r="D10726">
            <v>1</v>
          </cell>
        </row>
        <row r="10727">
          <cell r="B10727">
            <v>38820</v>
          </cell>
          <cell r="C10727">
            <v>1</v>
          </cell>
          <cell r="D10727">
            <v>1</v>
          </cell>
        </row>
        <row r="10728">
          <cell r="B10728">
            <v>38821</v>
          </cell>
          <cell r="C10728">
            <v>1</v>
          </cell>
          <cell r="D10728">
            <v>1</v>
          </cell>
        </row>
        <row r="10729">
          <cell r="B10729">
            <v>38824</v>
          </cell>
          <cell r="C10729">
            <v>1</v>
          </cell>
          <cell r="D10729">
            <v>1</v>
          </cell>
        </row>
        <row r="10730">
          <cell r="B10730">
            <v>38825</v>
          </cell>
          <cell r="C10730">
            <v>1</v>
          </cell>
          <cell r="D10730">
            <v>1</v>
          </cell>
        </row>
        <row r="10731">
          <cell r="B10731">
            <v>38826</v>
          </cell>
          <cell r="C10731">
            <v>1</v>
          </cell>
          <cell r="D10731">
            <v>1</v>
          </cell>
        </row>
        <row r="10732">
          <cell r="B10732">
            <v>38827</v>
          </cell>
          <cell r="C10732">
            <v>1</v>
          </cell>
          <cell r="D10732">
            <v>1</v>
          </cell>
        </row>
        <row r="10733">
          <cell r="B10733">
            <v>38828</v>
          </cell>
          <cell r="C10733">
            <v>1</v>
          </cell>
          <cell r="D10733">
            <v>1</v>
          </cell>
        </row>
        <row r="10734">
          <cell r="B10734">
            <v>38831</v>
          </cell>
          <cell r="C10734">
            <v>1</v>
          </cell>
          <cell r="D10734">
            <v>1</v>
          </cell>
        </row>
        <row r="10735">
          <cell r="B10735">
            <v>38832</v>
          </cell>
          <cell r="C10735">
            <v>1</v>
          </cell>
          <cell r="D10735">
            <v>1</v>
          </cell>
        </row>
        <row r="10736">
          <cell r="B10736">
            <v>38833</v>
          </cell>
          <cell r="C10736">
            <v>1</v>
          </cell>
          <cell r="D10736">
            <v>1</v>
          </cell>
        </row>
        <row r="10737">
          <cell r="B10737">
            <v>38834</v>
          </cell>
          <cell r="C10737">
            <v>1</v>
          </cell>
          <cell r="D10737">
            <v>1</v>
          </cell>
        </row>
        <row r="10738">
          <cell r="B10738">
            <v>38835</v>
          </cell>
          <cell r="C10738">
            <v>1</v>
          </cell>
          <cell r="D10738">
            <v>1</v>
          </cell>
        </row>
        <row r="10739">
          <cell r="B10739">
            <v>38845</v>
          </cell>
          <cell r="C10739">
            <v>1</v>
          </cell>
          <cell r="D10739">
            <v>1</v>
          </cell>
        </row>
        <row r="10740">
          <cell r="B10740">
            <v>38846</v>
          </cell>
          <cell r="C10740">
            <v>1</v>
          </cell>
          <cell r="D10740">
            <v>1</v>
          </cell>
        </row>
        <row r="10741">
          <cell r="B10741">
            <v>38847</v>
          </cell>
          <cell r="C10741">
            <v>1</v>
          </cell>
          <cell r="D10741">
            <v>1</v>
          </cell>
        </row>
        <row r="10742">
          <cell r="B10742">
            <v>38848</v>
          </cell>
          <cell r="C10742">
            <v>1</v>
          </cell>
          <cell r="D10742">
            <v>1</v>
          </cell>
        </row>
        <row r="10743">
          <cell r="B10743">
            <v>38849</v>
          </cell>
          <cell r="C10743">
            <v>1</v>
          </cell>
          <cell r="D10743">
            <v>1</v>
          </cell>
        </row>
        <row r="10744">
          <cell r="B10744">
            <v>38852</v>
          </cell>
          <cell r="C10744">
            <v>1</v>
          </cell>
          <cell r="D10744">
            <v>1</v>
          </cell>
        </row>
        <row r="10745">
          <cell r="B10745">
            <v>38853</v>
          </cell>
          <cell r="C10745">
            <v>1</v>
          </cell>
          <cell r="D10745">
            <v>1</v>
          </cell>
        </row>
        <row r="10746">
          <cell r="B10746">
            <v>38854</v>
          </cell>
          <cell r="C10746">
            <v>1</v>
          </cell>
          <cell r="D10746">
            <v>1</v>
          </cell>
        </row>
        <row r="10747">
          <cell r="B10747">
            <v>38855</v>
          </cell>
          <cell r="C10747">
            <v>1</v>
          </cell>
          <cell r="D10747">
            <v>1</v>
          </cell>
        </row>
        <row r="10748">
          <cell r="B10748">
            <v>38856</v>
          </cell>
          <cell r="C10748">
            <v>1</v>
          </cell>
          <cell r="D10748">
            <v>1</v>
          </cell>
        </row>
        <row r="10749">
          <cell r="B10749">
            <v>38859</v>
          </cell>
          <cell r="C10749">
            <v>1</v>
          </cell>
          <cell r="D10749">
            <v>1</v>
          </cell>
        </row>
        <row r="10750">
          <cell r="B10750">
            <v>38860</v>
          </cell>
          <cell r="C10750">
            <v>1</v>
          </cell>
          <cell r="D10750">
            <v>1</v>
          </cell>
        </row>
        <row r="10751">
          <cell r="B10751">
            <v>38861</v>
          </cell>
          <cell r="C10751">
            <v>1</v>
          </cell>
          <cell r="D10751">
            <v>1</v>
          </cell>
        </row>
        <row r="10752">
          <cell r="B10752">
            <v>38862</v>
          </cell>
          <cell r="C10752">
            <v>1</v>
          </cell>
          <cell r="D10752">
            <v>1</v>
          </cell>
        </row>
        <row r="10753">
          <cell r="B10753">
            <v>38863</v>
          </cell>
          <cell r="C10753">
            <v>1</v>
          </cell>
          <cell r="D10753">
            <v>1</v>
          </cell>
        </row>
        <row r="10754">
          <cell r="B10754">
            <v>38866</v>
          </cell>
          <cell r="C10754">
            <v>1</v>
          </cell>
          <cell r="D10754">
            <v>1</v>
          </cell>
        </row>
        <row r="10755">
          <cell r="B10755">
            <v>38867</v>
          </cell>
          <cell r="C10755">
            <v>1</v>
          </cell>
          <cell r="D10755">
            <v>1</v>
          </cell>
        </row>
        <row r="10756">
          <cell r="B10756">
            <v>38868</v>
          </cell>
          <cell r="C10756">
            <v>1</v>
          </cell>
          <cell r="D10756">
            <v>1</v>
          </cell>
        </row>
        <row r="10757">
          <cell r="B10757">
            <v>38869</v>
          </cell>
          <cell r="C10757">
            <v>1</v>
          </cell>
          <cell r="D10757">
            <v>1</v>
          </cell>
        </row>
        <row r="10758">
          <cell r="B10758">
            <v>38870</v>
          </cell>
          <cell r="C10758">
            <v>1</v>
          </cell>
          <cell r="D10758">
            <v>1</v>
          </cell>
        </row>
        <row r="10759">
          <cell r="B10759">
            <v>38873</v>
          </cell>
          <cell r="C10759">
            <v>1</v>
          </cell>
          <cell r="D10759">
            <v>1</v>
          </cell>
        </row>
        <row r="10760">
          <cell r="B10760">
            <v>38874</v>
          </cell>
          <cell r="C10760">
            <v>1</v>
          </cell>
          <cell r="D10760">
            <v>1</v>
          </cell>
        </row>
        <row r="10761">
          <cell r="B10761">
            <v>38875</v>
          </cell>
          <cell r="C10761">
            <v>1</v>
          </cell>
          <cell r="D10761">
            <v>1</v>
          </cell>
        </row>
        <row r="10762">
          <cell r="B10762">
            <v>38876</v>
          </cell>
          <cell r="C10762">
            <v>1</v>
          </cell>
          <cell r="D10762">
            <v>1</v>
          </cell>
        </row>
        <row r="10763">
          <cell r="B10763">
            <v>38877</v>
          </cell>
          <cell r="C10763">
            <v>1</v>
          </cell>
          <cell r="D10763">
            <v>1</v>
          </cell>
        </row>
        <row r="10764">
          <cell r="B10764">
            <v>38880</v>
          </cell>
          <cell r="C10764">
            <v>1</v>
          </cell>
          <cell r="D10764">
            <v>1</v>
          </cell>
        </row>
        <row r="10765">
          <cell r="B10765">
            <v>38881</v>
          </cell>
          <cell r="C10765">
            <v>1</v>
          </cell>
          <cell r="D10765">
            <v>1</v>
          </cell>
        </row>
        <row r="10766">
          <cell r="B10766">
            <v>38882</v>
          </cell>
          <cell r="C10766">
            <v>1</v>
          </cell>
          <cell r="D10766">
            <v>1</v>
          </cell>
        </row>
        <row r="10767">
          <cell r="B10767">
            <v>38883</v>
          </cell>
          <cell r="C10767">
            <v>1</v>
          </cell>
          <cell r="D10767">
            <v>1</v>
          </cell>
        </row>
        <row r="10768">
          <cell r="B10768">
            <v>38884</v>
          </cell>
          <cell r="C10768">
            <v>1</v>
          </cell>
          <cell r="D10768">
            <v>1</v>
          </cell>
        </row>
        <row r="10769">
          <cell r="B10769">
            <v>38887</v>
          </cell>
          <cell r="C10769">
            <v>1</v>
          </cell>
          <cell r="D10769">
            <v>1</v>
          </cell>
        </row>
        <row r="10770">
          <cell r="B10770">
            <v>38888</v>
          </cell>
          <cell r="C10770">
            <v>1</v>
          </cell>
          <cell r="D10770">
            <v>1</v>
          </cell>
        </row>
        <row r="10771">
          <cell r="B10771">
            <v>38889</v>
          </cell>
          <cell r="C10771">
            <v>1</v>
          </cell>
          <cell r="D10771">
            <v>1</v>
          </cell>
        </row>
        <row r="10772">
          <cell r="B10772">
            <v>38890</v>
          </cell>
          <cell r="C10772">
            <v>1</v>
          </cell>
          <cell r="D10772">
            <v>1</v>
          </cell>
        </row>
        <row r="10773">
          <cell r="B10773">
            <v>38891</v>
          </cell>
          <cell r="C10773">
            <v>1</v>
          </cell>
          <cell r="D10773">
            <v>1</v>
          </cell>
        </row>
        <row r="10774">
          <cell r="B10774">
            <v>38894</v>
          </cell>
          <cell r="C10774">
            <v>1</v>
          </cell>
          <cell r="D10774">
            <v>1</v>
          </cell>
        </row>
        <row r="10775">
          <cell r="B10775">
            <v>38895</v>
          </cell>
          <cell r="C10775">
            <v>1</v>
          </cell>
          <cell r="D10775">
            <v>1</v>
          </cell>
        </row>
        <row r="10776">
          <cell r="B10776">
            <v>38896</v>
          </cell>
          <cell r="C10776">
            <v>1</v>
          </cell>
          <cell r="D10776">
            <v>1</v>
          </cell>
        </row>
        <row r="10777">
          <cell r="B10777">
            <v>38897</v>
          </cell>
          <cell r="C10777">
            <v>1</v>
          </cell>
          <cell r="D10777">
            <v>1</v>
          </cell>
        </row>
        <row r="10778">
          <cell r="B10778">
            <v>38898</v>
          </cell>
          <cell r="C10778">
            <v>1</v>
          </cell>
          <cell r="D10778">
            <v>1</v>
          </cell>
        </row>
        <row r="10779">
          <cell r="B10779">
            <v>38901</v>
          </cell>
          <cell r="C10779">
            <v>1</v>
          </cell>
          <cell r="D10779">
            <v>1</v>
          </cell>
        </row>
        <row r="10780">
          <cell r="B10780">
            <v>38902</v>
          </cell>
          <cell r="C10780">
            <v>1</v>
          </cell>
          <cell r="D10780">
            <v>1</v>
          </cell>
        </row>
        <row r="10781">
          <cell r="B10781">
            <v>38903</v>
          </cell>
          <cell r="C10781">
            <v>1</v>
          </cell>
          <cell r="D10781">
            <v>1</v>
          </cell>
        </row>
        <row r="10782">
          <cell r="B10782">
            <v>38904</v>
          </cell>
          <cell r="C10782">
            <v>1</v>
          </cell>
          <cell r="D10782">
            <v>1</v>
          </cell>
        </row>
        <row r="10783">
          <cell r="B10783">
            <v>38905</v>
          </cell>
          <cell r="C10783">
            <v>1</v>
          </cell>
          <cell r="D10783">
            <v>1</v>
          </cell>
        </row>
        <row r="10784">
          <cell r="B10784">
            <v>38908</v>
          </cell>
          <cell r="C10784">
            <v>1</v>
          </cell>
          <cell r="D10784">
            <v>1</v>
          </cell>
        </row>
        <row r="10785">
          <cell r="B10785">
            <v>38909</v>
          </cell>
          <cell r="C10785">
            <v>1</v>
          </cell>
          <cell r="D10785">
            <v>1</v>
          </cell>
        </row>
        <row r="10786">
          <cell r="B10786">
            <v>38910</v>
          </cell>
          <cell r="C10786">
            <v>1</v>
          </cell>
          <cell r="D10786">
            <v>1</v>
          </cell>
        </row>
        <row r="10787">
          <cell r="B10787">
            <v>38911</v>
          </cell>
          <cell r="C10787">
            <v>1</v>
          </cell>
          <cell r="D10787">
            <v>1</v>
          </cell>
        </row>
        <row r="10788">
          <cell r="B10788">
            <v>38912</v>
          </cell>
          <cell r="C10788">
            <v>1</v>
          </cell>
          <cell r="D10788">
            <v>1</v>
          </cell>
        </row>
        <row r="10789">
          <cell r="B10789">
            <v>38915</v>
          </cell>
          <cell r="C10789">
            <v>1</v>
          </cell>
          <cell r="D10789">
            <v>1</v>
          </cell>
        </row>
        <row r="10790">
          <cell r="B10790">
            <v>38916</v>
          </cell>
          <cell r="C10790">
            <v>1</v>
          </cell>
          <cell r="D10790">
            <v>1</v>
          </cell>
        </row>
        <row r="10791">
          <cell r="B10791">
            <v>38917</v>
          </cell>
          <cell r="C10791">
            <v>1</v>
          </cell>
          <cell r="D10791">
            <v>1</v>
          </cell>
        </row>
        <row r="10792">
          <cell r="B10792">
            <v>38918</v>
          </cell>
          <cell r="C10792">
            <v>1</v>
          </cell>
          <cell r="D10792">
            <v>1</v>
          </cell>
        </row>
        <row r="10793">
          <cell r="B10793">
            <v>38919</v>
          </cell>
          <cell r="C10793">
            <v>1</v>
          </cell>
          <cell r="D10793">
            <v>1</v>
          </cell>
        </row>
        <row r="10794">
          <cell r="B10794">
            <v>38922</v>
          </cell>
          <cell r="C10794">
            <v>1</v>
          </cell>
          <cell r="D10794">
            <v>1</v>
          </cell>
        </row>
        <row r="10795">
          <cell r="B10795">
            <v>38923</v>
          </cell>
          <cell r="C10795">
            <v>1</v>
          </cell>
          <cell r="D10795">
            <v>1</v>
          </cell>
        </row>
        <row r="10796">
          <cell r="B10796">
            <v>38924</v>
          </cell>
          <cell r="C10796">
            <v>1</v>
          </cell>
          <cell r="D10796">
            <v>1</v>
          </cell>
        </row>
        <row r="10797">
          <cell r="B10797">
            <v>38925</v>
          </cell>
          <cell r="C10797">
            <v>1</v>
          </cell>
          <cell r="D10797">
            <v>1</v>
          </cell>
        </row>
        <row r="10798">
          <cell r="B10798">
            <v>38926</v>
          </cell>
          <cell r="C10798">
            <v>1</v>
          </cell>
          <cell r="D10798">
            <v>1</v>
          </cell>
        </row>
        <row r="10799">
          <cell r="B10799">
            <v>38929</v>
          </cell>
          <cell r="C10799">
            <v>1</v>
          </cell>
          <cell r="D10799">
            <v>1</v>
          </cell>
        </row>
        <row r="10800">
          <cell r="B10800">
            <v>38930</v>
          </cell>
          <cell r="C10800">
            <v>1</v>
          </cell>
          <cell r="D10800">
            <v>1</v>
          </cell>
        </row>
        <row r="10801">
          <cell r="B10801">
            <v>38931</v>
          </cell>
          <cell r="C10801">
            <v>1</v>
          </cell>
          <cell r="D10801">
            <v>1</v>
          </cell>
        </row>
        <row r="10802">
          <cell r="B10802">
            <v>38932</v>
          </cell>
          <cell r="C10802">
            <v>1</v>
          </cell>
          <cell r="D10802">
            <v>1</v>
          </cell>
        </row>
        <row r="10803">
          <cell r="B10803">
            <v>38933</v>
          </cell>
          <cell r="C10803">
            <v>1</v>
          </cell>
          <cell r="D10803">
            <v>1</v>
          </cell>
        </row>
        <row r="10804">
          <cell r="B10804">
            <v>38936</v>
          </cell>
          <cell r="C10804">
            <v>1</v>
          </cell>
          <cell r="D10804">
            <v>1</v>
          </cell>
        </row>
        <row r="10805">
          <cell r="B10805">
            <v>38937</v>
          </cell>
          <cell r="C10805">
            <v>1</v>
          </cell>
          <cell r="D10805">
            <v>1</v>
          </cell>
        </row>
        <row r="10806">
          <cell r="B10806">
            <v>38938</v>
          </cell>
          <cell r="C10806">
            <v>1</v>
          </cell>
          <cell r="D10806">
            <v>1</v>
          </cell>
        </row>
        <row r="10807">
          <cell r="B10807">
            <v>38939</v>
          </cell>
          <cell r="C10807">
            <v>1</v>
          </cell>
          <cell r="D10807">
            <v>1</v>
          </cell>
        </row>
        <row r="10808">
          <cell r="B10808">
            <v>38940</v>
          </cell>
          <cell r="C10808">
            <v>1</v>
          </cell>
          <cell r="D10808">
            <v>1</v>
          </cell>
        </row>
        <row r="10809">
          <cell r="B10809">
            <v>38943</v>
          </cell>
          <cell r="C10809">
            <v>1</v>
          </cell>
          <cell r="D10809">
            <v>1</v>
          </cell>
        </row>
        <row r="10810">
          <cell r="B10810">
            <v>38944</v>
          </cell>
          <cell r="C10810">
            <v>1</v>
          </cell>
          <cell r="D10810">
            <v>1</v>
          </cell>
        </row>
        <row r="10811">
          <cell r="B10811">
            <v>38945</v>
          </cell>
          <cell r="C10811">
            <v>1</v>
          </cell>
          <cell r="D10811">
            <v>1</v>
          </cell>
        </row>
        <row r="10812">
          <cell r="B10812">
            <v>38946</v>
          </cell>
          <cell r="C10812">
            <v>1</v>
          </cell>
          <cell r="D10812">
            <v>1</v>
          </cell>
        </row>
        <row r="10813">
          <cell r="B10813">
            <v>38947</v>
          </cell>
          <cell r="C10813">
            <v>1</v>
          </cell>
          <cell r="D10813">
            <v>1</v>
          </cell>
        </row>
        <row r="10814">
          <cell r="B10814">
            <v>38950</v>
          </cell>
          <cell r="C10814">
            <v>1</v>
          </cell>
          <cell r="D10814">
            <v>1</v>
          </cell>
        </row>
        <row r="10815">
          <cell r="B10815">
            <v>38951</v>
          </cell>
          <cell r="C10815">
            <v>1</v>
          </cell>
          <cell r="D10815">
            <v>1</v>
          </cell>
        </row>
        <row r="10816">
          <cell r="B10816">
            <v>38952</v>
          </cell>
          <cell r="C10816">
            <v>1</v>
          </cell>
          <cell r="D10816">
            <v>1</v>
          </cell>
        </row>
        <row r="10817">
          <cell r="B10817">
            <v>38953</v>
          </cell>
          <cell r="C10817">
            <v>1</v>
          </cell>
          <cell r="D10817">
            <v>1</v>
          </cell>
        </row>
        <row r="10818">
          <cell r="B10818">
            <v>38954</v>
          </cell>
          <cell r="C10818">
            <v>1</v>
          </cell>
          <cell r="D10818">
            <v>1</v>
          </cell>
        </row>
        <row r="10819">
          <cell r="B10819">
            <v>38957</v>
          </cell>
          <cell r="C10819">
            <v>1</v>
          </cell>
          <cell r="D10819">
            <v>1</v>
          </cell>
        </row>
        <row r="10820">
          <cell r="B10820">
            <v>38958</v>
          </cell>
          <cell r="C10820">
            <v>1</v>
          </cell>
          <cell r="D10820">
            <v>1</v>
          </cell>
        </row>
        <row r="10821">
          <cell r="B10821">
            <v>38959</v>
          </cell>
          <cell r="C10821">
            <v>1</v>
          </cell>
          <cell r="D10821">
            <v>1</v>
          </cell>
        </row>
        <row r="10822">
          <cell r="B10822">
            <v>38960</v>
          </cell>
          <cell r="C10822">
            <v>1</v>
          </cell>
          <cell r="D10822">
            <v>1</v>
          </cell>
        </row>
        <row r="10823">
          <cell r="B10823">
            <v>38961</v>
          </cell>
          <cell r="C10823">
            <v>1</v>
          </cell>
          <cell r="D10823">
            <v>1</v>
          </cell>
        </row>
        <row r="10824">
          <cell r="B10824">
            <v>38964</v>
          </cell>
          <cell r="C10824">
            <v>1</v>
          </cell>
          <cell r="D10824">
            <v>1</v>
          </cell>
        </row>
        <row r="10825">
          <cell r="B10825">
            <v>38965</v>
          </cell>
          <cell r="C10825">
            <v>1</v>
          </cell>
          <cell r="D10825">
            <v>1</v>
          </cell>
        </row>
        <row r="10826">
          <cell r="B10826">
            <v>38966</v>
          </cell>
          <cell r="C10826">
            <v>1</v>
          </cell>
          <cell r="D10826">
            <v>1</v>
          </cell>
        </row>
        <row r="10827">
          <cell r="B10827">
            <v>38967</v>
          </cell>
          <cell r="C10827">
            <v>1</v>
          </cell>
          <cell r="D10827">
            <v>1</v>
          </cell>
        </row>
        <row r="10828">
          <cell r="B10828">
            <v>38968</v>
          </cell>
          <cell r="C10828">
            <v>1</v>
          </cell>
          <cell r="D10828">
            <v>1</v>
          </cell>
        </row>
        <row r="10829">
          <cell r="B10829">
            <v>38971</v>
          </cell>
          <cell r="C10829">
            <v>1</v>
          </cell>
          <cell r="D10829">
            <v>1</v>
          </cell>
        </row>
        <row r="10830">
          <cell r="B10830">
            <v>38972</v>
          </cell>
          <cell r="C10830">
            <v>1</v>
          </cell>
          <cell r="D10830">
            <v>1</v>
          </cell>
        </row>
        <row r="10831">
          <cell r="B10831">
            <v>38973</v>
          </cell>
          <cell r="C10831">
            <v>1</v>
          </cell>
          <cell r="D10831">
            <v>1</v>
          </cell>
        </row>
        <row r="10832">
          <cell r="B10832">
            <v>38974</v>
          </cell>
          <cell r="C10832">
            <v>1</v>
          </cell>
          <cell r="D10832">
            <v>1</v>
          </cell>
        </row>
        <row r="10833">
          <cell r="B10833">
            <v>38975</v>
          </cell>
          <cell r="C10833">
            <v>1</v>
          </cell>
          <cell r="D10833">
            <v>1</v>
          </cell>
        </row>
        <row r="10834">
          <cell r="B10834">
            <v>38978</v>
          </cell>
          <cell r="C10834">
            <v>1</v>
          </cell>
          <cell r="D10834">
            <v>1</v>
          </cell>
        </row>
        <row r="10835">
          <cell r="B10835">
            <v>38979</v>
          </cell>
          <cell r="C10835">
            <v>1</v>
          </cell>
          <cell r="D10835">
            <v>1</v>
          </cell>
        </row>
        <row r="10836">
          <cell r="B10836">
            <v>38980</v>
          </cell>
          <cell r="C10836">
            <v>1</v>
          </cell>
          <cell r="D10836">
            <v>1</v>
          </cell>
        </row>
        <row r="10837">
          <cell r="B10837">
            <v>38981</v>
          </cell>
          <cell r="C10837">
            <v>1</v>
          </cell>
          <cell r="D10837">
            <v>1</v>
          </cell>
        </row>
        <row r="10838">
          <cell r="B10838">
            <v>38982</v>
          </cell>
          <cell r="C10838">
            <v>1</v>
          </cell>
          <cell r="D10838">
            <v>1</v>
          </cell>
        </row>
        <row r="10839">
          <cell r="B10839">
            <v>38985</v>
          </cell>
          <cell r="C10839">
            <v>1</v>
          </cell>
          <cell r="D10839">
            <v>1</v>
          </cell>
        </row>
        <row r="10840">
          <cell r="B10840">
            <v>38986</v>
          </cell>
          <cell r="C10840">
            <v>1</v>
          </cell>
          <cell r="D10840">
            <v>1</v>
          </cell>
        </row>
        <row r="10841">
          <cell r="B10841">
            <v>38987</v>
          </cell>
          <cell r="C10841">
            <v>1</v>
          </cell>
          <cell r="D10841">
            <v>1</v>
          </cell>
        </row>
        <row r="10842">
          <cell r="B10842">
            <v>38988</v>
          </cell>
          <cell r="C10842">
            <v>1</v>
          </cell>
          <cell r="D10842">
            <v>1</v>
          </cell>
        </row>
        <row r="10843">
          <cell r="B10843">
            <v>38989</v>
          </cell>
          <cell r="C10843">
            <v>1</v>
          </cell>
          <cell r="D10843">
            <v>1</v>
          </cell>
        </row>
        <row r="10844">
          <cell r="B10844">
            <v>38999</v>
          </cell>
          <cell r="C10844">
            <v>1</v>
          </cell>
          <cell r="D10844">
            <v>1</v>
          </cell>
        </row>
        <row r="10845">
          <cell r="B10845">
            <v>39000</v>
          </cell>
          <cell r="C10845">
            <v>1</v>
          </cell>
          <cell r="D10845">
            <v>1</v>
          </cell>
        </row>
        <row r="10846">
          <cell r="B10846">
            <v>39001</v>
          </cell>
          <cell r="C10846">
            <v>1</v>
          </cell>
          <cell r="D10846">
            <v>1</v>
          </cell>
        </row>
        <row r="10847">
          <cell r="B10847">
            <v>39002</v>
          </cell>
          <cell r="C10847">
            <v>1</v>
          </cell>
          <cell r="D10847">
            <v>1</v>
          </cell>
        </row>
        <row r="10848">
          <cell r="B10848">
            <v>39003</v>
          </cell>
          <cell r="C10848">
            <v>1</v>
          </cell>
          <cell r="D10848">
            <v>1</v>
          </cell>
        </row>
        <row r="10849">
          <cell r="B10849">
            <v>39006</v>
          </cell>
          <cell r="C10849">
            <v>1</v>
          </cell>
          <cell r="D10849">
            <v>1</v>
          </cell>
        </row>
        <row r="10850">
          <cell r="B10850">
            <v>39007</v>
          </cell>
          <cell r="C10850">
            <v>1</v>
          </cell>
          <cell r="D10850">
            <v>1</v>
          </cell>
        </row>
        <row r="10851">
          <cell r="B10851">
            <v>39008</v>
          </cell>
          <cell r="C10851">
            <v>1</v>
          </cell>
          <cell r="D10851">
            <v>1</v>
          </cell>
        </row>
        <row r="10852">
          <cell r="B10852">
            <v>39009</v>
          </cell>
          <cell r="C10852">
            <v>1</v>
          </cell>
          <cell r="D10852">
            <v>1</v>
          </cell>
        </row>
        <row r="10853">
          <cell r="B10853">
            <v>39010</v>
          </cell>
          <cell r="C10853">
            <v>1</v>
          </cell>
          <cell r="D10853">
            <v>1</v>
          </cell>
        </row>
        <row r="10854">
          <cell r="B10854">
            <v>39013</v>
          </cell>
          <cell r="C10854">
            <v>1</v>
          </cell>
          <cell r="D10854">
            <v>1</v>
          </cell>
        </row>
        <row r="10855">
          <cell r="B10855">
            <v>39014</v>
          </cell>
          <cell r="C10855">
            <v>1</v>
          </cell>
          <cell r="D10855">
            <v>1</v>
          </cell>
        </row>
        <row r="10856">
          <cell r="B10856">
            <v>39015</v>
          </cell>
          <cell r="C10856">
            <v>1</v>
          </cell>
          <cell r="D10856">
            <v>1</v>
          </cell>
        </row>
        <row r="10857">
          <cell r="B10857">
            <v>39016</v>
          </cell>
          <cell r="C10857">
            <v>1</v>
          </cell>
          <cell r="D10857">
            <v>1</v>
          </cell>
        </row>
        <row r="10858">
          <cell r="B10858">
            <v>39017</v>
          </cell>
          <cell r="C10858">
            <v>1</v>
          </cell>
          <cell r="D10858">
            <v>1</v>
          </cell>
        </row>
        <row r="10859">
          <cell r="B10859">
            <v>39020</v>
          </cell>
          <cell r="C10859">
            <v>1</v>
          </cell>
          <cell r="D10859">
            <v>1</v>
          </cell>
        </row>
        <row r="10860">
          <cell r="B10860">
            <v>39021</v>
          </cell>
          <cell r="C10860">
            <v>1</v>
          </cell>
          <cell r="D10860">
            <v>1</v>
          </cell>
        </row>
        <row r="10861">
          <cell r="B10861">
            <v>39022</v>
          </cell>
          <cell r="C10861">
            <v>1</v>
          </cell>
          <cell r="D10861">
            <v>1</v>
          </cell>
        </row>
        <row r="10862">
          <cell r="B10862">
            <v>39023</v>
          </cell>
          <cell r="C10862">
            <v>1</v>
          </cell>
          <cell r="D10862">
            <v>1</v>
          </cell>
        </row>
        <row r="10863">
          <cell r="B10863">
            <v>39024</v>
          </cell>
          <cell r="C10863">
            <v>1</v>
          </cell>
          <cell r="D10863">
            <v>1</v>
          </cell>
        </row>
        <row r="10864">
          <cell r="B10864">
            <v>39027</v>
          </cell>
          <cell r="C10864">
            <v>1</v>
          </cell>
          <cell r="D10864">
            <v>1</v>
          </cell>
        </row>
        <row r="10865">
          <cell r="B10865">
            <v>39028</v>
          </cell>
          <cell r="C10865">
            <v>1</v>
          </cell>
          <cell r="D10865">
            <v>1</v>
          </cell>
        </row>
        <row r="10866">
          <cell r="B10866">
            <v>39029</v>
          </cell>
          <cell r="C10866">
            <v>1</v>
          </cell>
          <cell r="D10866">
            <v>1</v>
          </cell>
        </row>
        <row r="10867">
          <cell r="B10867">
            <v>39030</v>
          </cell>
          <cell r="C10867">
            <v>1</v>
          </cell>
          <cell r="D10867">
            <v>1</v>
          </cell>
        </row>
        <row r="10868">
          <cell r="B10868">
            <v>39031</v>
          </cell>
          <cell r="C10868">
            <v>1</v>
          </cell>
          <cell r="D10868">
            <v>1</v>
          </cell>
        </row>
        <row r="10869">
          <cell r="B10869">
            <v>39034</v>
          </cell>
          <cell r="C10869">
            <v>1</v>
          </cell>
          <cell r="D10869">
            <v>1</v>
          </cell>
        </row>
        <row r="10870">
          <cell r="B10870">
            <v>39035</v>
          </cell>
          <cell r="C10870">
            <v>1</v>
          </cell>
          <cell r="D10870">
            <v>1</v>
          </cell>
        </row>
        <row r="10871">
          <cell r="B10871">
            <v>39036</v>
          </cell>
          <cell r="C10871">
            <v>1</v>
          </cell>
          <cell r="D10871">
            <v>1</v>
          </cell>
        </row>
        <row r="10872">
          <cell r="B10872">
            <v>39037</v>
          </cell>
          <cell r="C10872">
            <v>1</v>
          </cell>
          <cell r="D10872">
            <v>1</v>
          </cell>
        </row>
        <row r="10873">
          <cell r="B10873">
            <v>39038</v>
          </cell>
          <cell r="C10873">
            <v>1</v>
          </cell>
          <cell r="D10873">
            <v>1</v>
          </cell>
        </row>
        <row r="10874">
          <cell r="B10874">
            <v>39041</v>
          </cell>
          <cell r="C10874">
            <v>1</v>
          </cell>
          <cell r="D10874">
            <v>1</v>
          </cell>
        </row>
        <row r="10875">
          <cell r="B10875">
            <v>39042</v>
          </cell>
          <cell r="C10875">
            <v>1</v>
          </cell>
          <cell r="D10875">
            <v>1</v>
          </cell>
        </row>
        <row r="10876">
          <cell r="B10876">
            <v>39043</v>
          </cell>
          <cell r="C10876">
            <v>1</v>
          </cell>
          <cell r="D10876">
            <v>1</v>
          </cell>
        </row>
        <row r="10877">
          <cell r="B10877">
            <v>39044</v>
          </cell>
          <cell r="C10877">
            <v>1</v>
          </cell>
          <cell r="D10877">
            <v>1</v>
          </cell>
        </row>
        <row r="10878">
          <cell r="B10878">
            <v>39045</v>
          </cell>
          <cell r="C10878">
            <v>1</v>
          </cell>
          <cell r="D10878">
            <v>1</v>
          </cell>
        </row>
        <row r="10879">
          <cell r="B10879">
            <v>39048</v>
          </cell>
          <cell r="C10879">
            <v>1</v>
          </cell>
          <cell r="D10879">
            <v>1</v>
          </cell>
        </row>
        <row r="10880">
          <cell r="B10880">
            <v>39049</v>
          </cell>
          <cell r="C10880">
            <v>1</v>
          </cell>
          <cell r="D10880">
            <v>1</v>
          </cell>
        </row>
        <row r="10881">
          <cell r="B10881">
            <v>39050</v>
          </cell>
          <cell r="C10881">
            <v>1</v>
          </cell>
          <cell r="D10881">
            <v>1</v>
          </cell>
        </row>
        <row r="10882">
          <cell r="B10882">
            <v>39051</v>
          </cell>
          <cell r="C10882">
            <v>1</v>
          </cell>
          <cell r="D10882">
            <v>1</v>
          </cell>
        </row>
        <row r="10883">
          <cell r="B10883">
            <v>39052</v>
          </cell>
          <cell r="C10883">
            <v>1</v>
          </cell>
          <cell r="D10883">
            <v>1</v>
          </cell>
        </row>
        <row r="10884">
          <cell r="B10884">
            <v>39055</v>
          </cell>
          <cell r="C10884">
            <v>1</v>
          </cell>
          <cell r="D10884">
            <v>1</v>
          </cell>
        </row>
        <row r="10885">
          <cell r="B10885">
            <v>39056</v>
          </cell>
          <cell r="C10885">
            <v>1</v>
          </cell>
          <cell r="D10885">
            <v>1</v>
          </cell>
        </row>
        <row r="10886">
          <cell r="B10886">
            <v>39057</v>
          </cell>
          <cell r="C10886">
            <v>1</v>
          </cell>
          <cell r="D10886">
            <v>1</v>
          </cell>
        </row>
        <row r="10887">
          <cell r="B10887">
            <v>39058</v>
          </cell>
          <cell r="C10887">
            <v>1</v>
          </cell>
          <cell r="D10887">
            <v>1</v>
          </cell>
        </row>
        <row r="10888">
          <cell r="B10888">
            <v>39059</v>
          </cell>
          <cell r="C10888">
            <v>1</v>
          </cell>
          <cell r="D10888">
            <v>1</v>
          </cell>
        </row>
        <row r="10889">
          <cell r="B10889">
            <v>39062</v>
          </cell>
          <cell r="C10889">
            <v>1</v>
          </cell>
          <cell r="D10889">
            <v>1</v>
          </cell>
        </row>
        <row r="10890">
          <cell r="B10890">
            <v>39063</v>
          </cell>
          <cell r="C10890">
            <v>1</v>
          </cell>
          <cell r="D10890">
            <v>1</v>
          </cell>
        </row>
        <row r="10891">
          <cell r="B10891">
            <v>39064</v>
          </cell>
          <cell r="C10891">
            <v>1</v>
          </cell>
          <cell r="D10891">
            <v>1</v>
          </cell>
        </row>
        <row r="10892">
          <cell r="B10892">
            <v>39065</v>
          </cell>
          <cell r="C10892">
            <v>1</v>
          </cell>
          <cell r="D10892">
            <v>1</v>
          </cell>
        </row>
        <row r="10893">
          <cell r="B10893">
            <v>39066</v>
          </cell>
          <cell r="C10893">
            <v>1</v>
          </cell>
          <cell r="D10893">
            <v>1</v>
          </cell>
        </row>
        <row r="10894">
          <cell r="B10894">
            <v>39069</v>
          </cell>
          <cell r="C10894">
            <v>1</v>
          </cell>
          <cell r="D10894">
            <v>1</v>
          </cell>
        </row>
        <row r="10895">
          <cell r="B10895">
            <v>39070</v>
          </cell>
          <cell r="C10895">
            <v>1</v>
          </cell>
          <cell r="D10895">
            <v>1</v>
          </cell>
        </row>
        <row r="10896">
          <cell r="B10896">
            <v>39071</v>
          </cell>
          <cell r="C10896">
            <v>1</v>
          </cell>
          <cell r="D10896">
            <v>1</v>
          </cell>
        </row>
        <row r="10897">
          <cell r="B10897">
            <v>39072</v>
          </cell>
          <cell r="C10897">
            <v>1</v>
          </cell>
          <cell r="D10897">
            <v>1</v>
          </cell>
        </row>
        <row r="10898">
          <cell r="B10898">
            <v>39073</v>
          </cell>
          <cell r="C10898">
            <v>1</v>
          </cell>
          <cell r="D10898">
            <v>1</v>
          </cell>
        </row>
        <row r="10899">
          <cell r="B10899">
            <v>39076</v>
          </cell>
          <cell r="C10899">
            <v>1</v>
          </cell>
          <cell r="D10899">
            <v>1</v>
          </cell>
        </row>
        <row r="10900">
          <cell r="B10900">
            <v>39077</v>
          </cell>
          <cell r="C10900">
            <v>1</v>
          </cell>
          <cell r="D10900">
            <v>1</v>
          </cell>
        </row>
        <row r="10901">
          <cell r="B10901">
            <v>39078</v>
          </cell>
          <cell r="C10901">
            <v>1</v>
          </cell>
          <cell r="D10901">
            <v>1</v>
          </cell>
        </row>
        <row r="10902">
          <cell r="B10902">
            <v>39079</v>
          </cell>
          <cell r="C10902">
            <v>1</v>
          </cell>
          <cell r="D10902">
            <v>1</v>
          </cell>
        </row>
        <row r="10903">
          <cell r="B10903">
            <v>39080</v>
          </cell>
          <cell r="C10903">
            <v>1</v>
          </cell>
          <cell r="D10903">
            <v>1</v>
          </cell>
        </row>
        <row r="10904">
          <cell r="B10904">
            <v>39086</v>
          </cell>
          <cell r="C10904">
            <v>1</v>
          </cell>
          <cell r="D10904">
            <v>1</v>
          </cell>
        </row>
        <row r="10905">
          <cell r="B10905">
            <v>39087</v>
          </cell>
          <cell r="C10905">
            <v>1</v>
          </cell>
          <cell r="D10905">
            <v>1</v>
          </cell>
        </row>
        <row r="10906">
          <cell r="B10906">
            <v>39090</v>
          </cell>
          <cell r="C10906">
            <v>1</v>
          </cell>
          <cell r="D10906">
            <v>1</v>
          </cell>
        </row>
        <row r="10907">
          <cell r="B10907">
            <v>39091</v>
          </cell>
          <cell r="C10907">
            <v>1</v>
          </cell>
          <cell r="D10907">
            <v>1</v>
          </cell>
        </row>
        <row r="10908">
          <cell r="B10908">
            <v>39092</v>
          </cell>
          <cell r="C10908">
            <v>1</v>
          </cell>
          <cell r="D10908">
            <v>1</v>
          </cell>
        </row>
        <row r="10909">
          <cell r="B10909">
            <v>39093</v>
          </cell>
          <cell r="C10909">
            <v>1</v>
          </cell>
          <cell r="D10909">
            <v>1</v>
          </cell>
        </row>
        <row r="10910">
          <cell r="B10910">
            <v>39094</v>
          </cell>
          <cell r="C10910">
            <v>1</v>
          </cell>
          <cell r="D10910">
            <v>1</v>
          </cell>
        </row>
        <row r="10911">
          <cell r="B10911">
            <v>39097</v>
          </cell>
          <cell r="C10911">
            <v>1</v>
          </cell>
          <cell r="D10911">
            <v>1</v>
          </cell>
        </row>
        <row r="10912">
          <cell r="B10912">
            <v>39098</v>
          </cell>
          <cell r="C10912">
            <v>1</v>
          </cell>
          <cell r="D10912">
            <v>1</v>
          </cell>
        </row>
        <row r="10913">
          <cell r="B10913">
            <v>39099</v>
          </cell>
          <cell r="C10913">
            <v>1</v>
          </cell>
          <cell r="D10913">
            <v>1</v>
          </cell>
        </row>
        <row r="10914">
          <cell r="B10914">
            <v>39100</v>
          </cell>
          <cell r="C10914">
            <v>1</v>
          </cell>
          <cell r="D10914">
            <v>1</v>
          </cell>
        </row>
        <row r="10915">
          <cell r="B10915">
            <v>39101</v>
          </cell>
          <cell r="C10915">
            <v>1</v>
          </cell>
          <cell r="D10915">
            <v>1</v>
          </cell>
        </row>
        <row r="10916">
          <cell r="B10916">
            <v>39104</v>
          </cell>
          <cell r="C10916">
            <v>1</v>
          </cell>
          <cell r="D10916">
            <v>1</v>
          </cell>
        </row>
        <row r="10917">
          <cell r="B10917">
            <v>39105</v>
          </cell>
          <cell r="C10917">
            <v>1</v>
          </cell>
          <cell r="D10917">
            <v>1</v>
          </cell>
        </row>
        <row r="10918">
          <cell r="B10918">
            <v>39106</v>
          </cell>
          <cell r="C10918">
            <v>1</v>
          </cell>
          <cell r="D10918">
            <v>1</v>
          </cell>
        </row>
        <row r="10919">
          <cell r="B10919">
            <v>39107</v>
          </cell>
          <cell r="C10919">
            <v>1</v>
          </cell>
          <cell r="D10919">
            <v>1</v>
          </cell>
        </row>
        <row r="10920">
          <cell r="B10920">
            <v>39108</v>
          </cell>
          <cell r="C10920">
            <v>1</v>
          </cell>
          <cell r="D10920">
            <v>1</v>
          </cell>
        </row>
        <row r="10921">
          <cell r="B10921">
            <v>39111</v>
          </cell>
          <cell r="C10921">
            <v>1</v>
          </cell>
          <cell r="D10921">
            <v>1</v>
          </cell>
        </row>
        <row r="10922">
          <cell r="B10922">
            <v>39112</v>
          </cell>
          <cell r="C10922">
            <v>1</v>
          </cell>
          <cell r="D10922">
            <v>1</v>
          </cell>
        </row>
        <row r="10923">
          <cell r="B10923">
            <v>39113</v>
          </cell>
          <cell r="C10923">
            <v>1</v>
          </cell>
          <cell r="D10923">
            <v>1</v>
          </cell>
        </row>
        <row r="10924">
          <cell r="B10924">
            <v>39114</v>
          </cell>
          <cell r="C10924">
            <v>1</v>
          </cell>
          <cell r="D10924">
            <v>1</v>
          </cell>
        </row>
        <row r="10925">
          <cell r="B10925">
            <v>39118</v>
          </cell>
          <cell r="C10925">
            <v>1</v>
          </cell>
          <cell r="D10925">
            <v>1</v>
          </cell>
        </row>
        <row r="10926">
          <cell r="B10926">
            <v>39119</v>
          </cell>
          <cell r="C10926">
            <v>1</v>
          </cell>
          <cell r="D10926">
            <v>1</v>
          </cell>
        </row>
        <row r="10927">
          <cell r="B10927">
            <v>39120</v>
          </cell>
          <cell r="C10927">
            <v>1</v>
          </cell>
          <cell r="D10927">
            <v>1</v>
          </cell>
        </row>
        <row r="10928">
          <cell r="B10928">
            <v>39121</v>
          </cell>
          <cell r="C10928">
            <v>1</v>
          </cell>
          <cell r="D10928">
            <v>1</v>
          </cell>
        </row>
        <row r="10929">
          <cell r="B10929">
            <v>39122</v>
          </cell>
          <cell r="C10929">
            <v>1</v>
          </cell>
          <cell r="D10929">
            <v>1</v>
          </cell>
        </row>
        <row r="10930">
          <cell r="B10930">
            <v>39125</v>
          </cell>
          <cell r="C10930">
            <v>1</v>
          </cell>
          <cell r="D10930">
            <v>1</v>
          </cell>
        </row>
        <row r="10931">
          <cell r="B10931">
            <v>39126</v>
          </cell>
          <cell r="C10931">
            <v>1</v>
          </cell>
          <cell r="D10931">
            <v>1</v>
          </cell>
        </row>
        <row r="10932">
          <cell r="B10932">
            <v>39127</v>
          </cell>
          <cell r="C10932">
            <v>1</v>
          </cell>
          <cell r="D10932">
            <v>1</v>
          </cell>
        </row>
        <row r="10933">
          <cell r="B10933">
            <v>39128</v>
          </cell>
          <cell r="C10933">
            <v>1</v>
          </cell>
          <cell r="D10933">
            <v>1</v>
          </cell>
        </row>
        <row r="10934">
          <cell r="B10934">
            <v>39139</v>
          </cell>
          <cell r="C10934">
            <v>1</v>
          </cell>
          <cell r="D10934">
            <v>1</v>
          </cell>
        </row>
        <row r="10935">
          <cell r="B10935">
            <v>39140</v>
          </cell>
          <cell r="C10935">
            <v>1</v>
          </cell>
          <cell r="D10935">
            <v>1</v>
          </cell>
        </row>
        <row r="10936">
          <cell r="B10936">
            <v>39141</v>
          </cell>
          <cell r="C10936">
            <v>1</v>
          </cell>
          <cell r="D10936">
            <v>1</v>
          </cell>
        </row>
        <row r="10937">
          <cell r="B10937">
            <v>39142</v>
          </cell>
          <cell r="C10937">
            <v>1</v>
          </cell>
          <cell r="D10937">
            <v>1</v>
          </cell>
        </row>
        <row r="10938">
          <cell r="B10938">
            <v>39143</v>
          </cell>
          <cell r="C10938">
            <v>1</v>
          </cell>
          <cell r="D10938">
            <v>1</v>
          </cell>
        </row>
        <row r="10939">
          <cell r="B10939">
            <v>39146</v>
          </cell>
          <cell r="C10939">
            <v>1</v>
          </cell>
          <cell r="D10939">
            <v>1</v>
          </cell>
        </row>
        <row r="10940">
          <cell r="B10940">
            <v>39147</v>
          </cell>
          <cell r="C10940">
            <v>1</v>
          </cell>
          <cell r="D10940">
            <v>1</v>
          </cell>
        </row>
        <row r="10941">
          <cell r="B10941">
            <v>39148</v>
          </cell>
          <cell r="C10941">
            <v>1</v>
          </cell>
          <cell r="D10941">
            <v>1</v>
          </cell>
        </row>
        <row r="10942">
          <cell r="B10942">
            <v>39149</v>
          </cell>
          <cell r="C10942">
            <v>1</v>
          </cell>
          <cell r="D10942">
            <v>1</v>
          </cell>
        </row>
        <row r="10943">
          <cell r="B10943">
            <v>39150</v>
          </cell>
          <cell r="C10943">
            <v>1</v>
          </cell>
          <cell r="D10943">
            <v>1</v>
          </cell>
        </row>
        <row r="10944">
          <cell r="B10944">
            <v>39153</v>
          </cell>
          <cell r="C10944">
            <v>1</v>
          </cell>
          <cell r="D10944">
            <v>1</v>
          </cell>
        </row>
        <row r="10945">
          <cell r="B10945">
            <v>39155</v>
          </cell>
          <cell r="C10945">
            <v>1</v>
          </cell>
          <cell r="D10945">
            <v>1</v>
          </cell>
        </row>
        <row r="10946">
          <cell r="B10946">
            <v>39156</v>
          </cell>
          <cell r="C10946">
            <v>1</v>
          </cell>
          <cell r="D10946">
            <v>1</v>
          </cell>
        </row>
        <row r="10947">
          <cell r="B10947">
            <v>39157</v>
          </cell>
          <cell r="C10947">
            <v>1</v>
          </cell>
          <cell r="D10947">
            <v>1</v>
          </cell>
        </row>
        <row r="10948">
          <cell r="B10948">
            <v>39160</v>
          </cell>
          <cell r="C10948">
            <v>1</v>
          </cell>
          <cell r="D10948">
            <v>1</v>
          </cell>
        </row>
        <row r="10949">
          <cell r="B10949">
            <v>39161</v>
          </cell>
          <cell r="C10949">
            <v>1</v>
          </cell>
          <cell r="D10949">
            <v>1</v>
          </cell>
        </row>
        <row r="10950">
          <cell r="B10950">
            <v>39162</v>
          </cell>
          <cell r="C10950">
            <v>1</v>
          </cell>
          <cell r="D10950">
            <v>1</v>
          </cell>
        </row>
        <row r="10951">
          <cell r="B10951">
            <v>39163</v>
          </cell>
          <cell r="C10951">
            <v>1</v>
          </cell>
          <cell r="D10951">
            <v>1</v>
          </cell>
        </row>
        <row r="10952">
          <cell r="B10952">
            <v>39164</v>
          </cell>
          <cell r="C10952">
            <v>1</v>
          </cell>
          <cell r="D10952">
            <v>1</v>
          </cell>
        </row>
        <row r="10953">
          <cell r="B10953">
            <v>39167</v>
          </cell>
          <cell r="C10953">
            <v>1</v>
          </cell>
          <cell r="D10953">
            <v>1</v>
          </cell>
        </row>
        <row r="10954">
          <cell r="B10954">
            <v>39168</v>
          </cell>
          <cell r="C10954">
            <v>1</v>
          </cell>
          <cell r="D10954">
            <v>1</v>
          </cell>
        </row>
        <row r="10955">
          <cell r="B10955">
            <v>39169</v>
          </cell>
          <cell r="C10955">
            <v>1</v>
          </cell>
          <cell r="D10955">
            <v>1</v>
          </cell>
        </row>
        <row r="10956">
          <cell r="B10956">
            <v>39170</v>
          </cell>
          <cell r="C10956">
            <v>1</v>
          </cell>
          <cell r="D10956">
            <v>1</v>
          </cell>
        </row>
        <row r="10957">
          <cell r="B10957">
            <v>39171</v>
          </cell>
          <cell r="C10957">
            <v>1</v>
          </cell>
          <cell r="D10957">
            <v>1</v>
          </cell>
        </row>
        <row r="10958">
          <cell r="B10958">
            <v>39174</v>
          </cell>
          <cell r="C10958">
            <v>1</v>
          </cell>
          <cell r="D10958">
            <v>1</v>
          </cell>
        </row>
        <row r="10959">
          <cell r="B10959">
            <v>39175</v>
          </cell>
          <cell r="C10959">
            <v>1</v>
          </cell>
          <cell r="D10959">
            <v>1</v>
          </cell>
        </row>
        <row r="10960">
          <cell r="B10960">
            <v>39176</v>
          </cell>
          <cell r="C10960">
            <v>1</v>
          </cell>
          <cell r="D10960">
            <v>1</v>
          </cell>
        </row>
        <row r="10961">
          <cell r="B10961">
            <v>39177</v>
          </cell>
          <cell r="C10961">
            <v>1</v>
          </cell>
          <cell r="D10961">
            <v>1</v>
          </cell>
        </row>
        <row r="10962">
          <cell r="B10962">
            <v>39178</v>
          </cell>
          <cell r="C10962">
            <v>1</v>
          </cell>
          <cell r="D10962">
            <v>1</v>
          </cell>
        </row>
        <row r="10963">
          <cell r="B10963">
            <v>39181</v>
          </cell>
          <cell r="C10963">
            <v>1</v>
          </cell>
          <cell r="D10963">
            <v>1</v>
          </cell>
        </row>
        <row r="10964">
          <cell r="B10964">
            <v>39182</v>
          </cell>
          <cell r="C10964">
            <v>1</v>
          </cell>
          <cell r="D10964">
            <v>1</v>
          </cell>
        </row>
        <row r="10965">
          <cell r="B10965">
            <v>39183</v>
          </cell>
          <cell r="C10965">
            <v>1</v>
          </cell>
          <cell r="D10965">
            <v>1</v>
          </cell>
        </row>
        <row r="10966">
          <cell r="B10966">
            <v>39184</v>
          </cell>
          <cell r="C10966">
            <v>1</v>
          </cell>
          <cell r="D10966">
            <v>1</v>
          </cell>
        </row>
        <row r="10967">
          <cell r="B10967">
            <v>39185</v>
          </cell>
          <cell r="C10967">
            <v>1</v>
          </cell>
          <cell r="D10967">
            <v>1</v>
          </cell>
        </row>
        <row r="10968">
          <cell r="B10968">
            <v>39188</v>
          </cell>
          <cell r="C10968">
            <v>1</v>
          </cell>
          <cell r="D10968">
            <v>1</v>
          </cell>
        </row>
        <row r="10969">
          <cell r="B10969">
            <v>39189</v>
          </cell>
          <cell r="C10969">
            <v>1</v>
          </cell>
          <cell r="D10969">
            <v>1</v>
          </cell>
        </row>
        <row r="10970">
          <cell r="B10970">
            <v>39190</v>
          </cell>
          <cell r="C10970">
            <v>1</v>
          </cell>
          <cell r="D10970">
            <v>1</v>
          </cell>
        </row>
        <row r="10971">
          <cell r="B10971">
            <v>39191</v>
          </cell>
          <cell r="C10971">
            <v>1</v>
          </cell>
          <cell r="D10971">
            <v>1</v>
          </cell>
        </row>
        <row r="10972">
          <cell r="B10972">
            <v>39192</v>
          </cell>
          <cell r="C10972">
            <v>1</v>
          </cell>
          <cell r="D10972">
            <v>1</v>
          </cell>
        </row>
        <row r="10973">
          <cell r="B10973">
            <v>39195</v>
          </cell>
          <cell r="C10973">
            <v>1</v>
          </cell>
          <cell r="D10973">
            <v>1</v>
          </cell>
        </row>
        <row r="10974">
          <cell r="B10974">
            <v>39196</v>
          </cell>
          <cell r="C10974">
            <v>1</v>
          </cell>
          <cell r="D10974">
            <v>1</v>
          </cell>
        </row>
        <row r="10975">
          <cell r="B10975">
            <v>39197</v>
          </cell>
          <cell r="C10975">
            <v>1</v>
          </cell>
          <cell r="D10975">
            <v>1</v>
          </cell>
        </row>
        <row r="10976">
          <cell r="B10976">
            <v>39198</v>
          </cell>
          <cell r="C10976">
            <v>1</v>
          </cell>
          <cell r="D10976">
            <v>1</v>
          </cell>
        </row>
        <row r="10977">
          <cell r="B10977">
            <v>39199</v>
          </cell>
          <cell r="C10977">
            <v>1</v>
          </cell>
          <cell r="D10977">
            <v>1</v>
          </cell>
        </row>
        <row r="10978">
          <cell r="B10978">
            <v>39210</v>
          </cell>
          <cell r="C10978">
            <v>1</v>
          </cell>
          <cell r="D10978">
            <v>1</v>
          </cell>
        </row>
        <row r="10979">
          <cell r="B10979">
            <v>39211</v>
          </cell>
          <cell r="C10979">
            <v>1</v>
          </cell>
          <cell r="D10979">
            <v>1</v>
          </cell>
        </row>
        <row r="10980">
          <cell r="B10980">
            <v>39212</v>
          </cell>
          <cell r="C10980">
            <v>1</v>
          </cell>
          <cell r="D10980">
            <v>1</v>
          </cell>
        </row>
        <row r="10981">
          <cell r="B10981">
            <v>39213</v>
          </cell>
          <cell r="C10981">
            <v>1</v>
          </cell>
          <cell r="D10981">
            <v>1</v>
          </cell>
        </row>
        <row r="10982">
          <cell r="B10982">
            <v>39217</v>
          </cell>
          <cell r="C10982">
            <v>1</v>
          </cell>
          <cell r="D10982">
            <v>1</v>
          </cell>
        </row>
        <row r="10983">
          <cell r="B10983">
            <v>39218</v>
          </cell>
          <cell r="C10983">
            <v>1</v>
          </cell>
          <cell r="D10983">
            <v>1</v>
          </cell>
        </row>
        <row r="10984">
          <cell r="B10984">
            <v>39219</v>
          </cell>
          <cell r="C10984">
            <v>1</v>
          </cell>
          <cell r="D10984">
            <v>1</v>
          </cell>
        </row>
        <row r="10985">
          <cell r="B10985">
            <v>39220</v>
          </cell>
          <cell r="C10985">
            <v>1</v>
          </cell>
          <cell r="D10985">
            <v>1</v>
          </cell>
        </row>
        <row r="10986">
          <cell r="B10986">
            <v>39223</v>
          </cell>
          <cell r="C10986">
            <v>1</v>
          </cell>
          <cell r="D10986">
            <v>1</v>
          </cell>
        </row>
        <row r="10987">
          <cell r="B10987">
            <v>39224</v>
          </cell>
          <cell r="C10987">
            <v>1</v>
          </cell>
          <cell r="D10987">
            <v>1</v>
          </cell>
        </row>
        <row r="10988">
          <cell r="B10988">
            <v>39225</v>
          </cell>
          <cell r="C10988">
            <v>1</v>
          </cell>
          <cell r="D10988">
            <v>1</v>
          </cell>
        </row>
        <row r="10989">
          <cell r="B10989">
            <v>39226</v>
          </cell>
          <cell r="C10989">
            <v>1</v>
          </cell>
          <cell r="D10989">
            <v>1</v>
          </cell>
        </row>
        <row r="10990">
          <cell r="B10990">
            <v>39227</v>
          </cell>
          <cell r="C10990">
            <v>1</v>
          </cell>
          <cell r="D10990">
            <v>1</v>
          </cell>
        </row>
        <row r="10991">
          <cell r="B10991">
            <v>39230</v>
          </cell>
          <cell r="C10991">
            <v>1</v>
          </cell>
          <cell r="D10991">
            <v>1</v>
          </cell>
        </row>
        <row r="10992">
          <cell r="B10992">
            <v>39231</v>
          </cell>
          <cell r="C10992">
            <v>1</v>
          </cell>
          <cell r="D10992">
            <v>1</v>
          </cell>
        </row>
        <row r="10993">
          <cell r="B10993">
            <v>39232</v>
          </cell>
          <cell r="C10993">
            <v>1</v>
          </cell>
          <cell r="D10993">
            <v>1</v>
          </cell>
        </row>
        <row r="10994">
          <cell r="B10994">
            <v>39233</v>
          </cell>
          <cell r="C10994">
            <v>1</v>
          </cell>
          <cell r="D10994">
            <v>1</v>
          </cell>
        </row>
        <row r="10995">
          <cell r="B10995">
            <v>39234</v>
          </cell>
          <cell r="C10995">
            <v>1</v>
          </cell>
          <cell r="D10995">
            <v>1</v>
          </cell>
        </row>
        <row r="10996">
          <cell r="B10996">
            <v>39237</v>
          </cell>
          <cell r="C10996">
            <v>1</v>
          </cell>
          <cell r="D10996">
            <v>1</v>
          </cell>
        </row>
        <row r="10997">
          <cell r="B10997">
            <v>39238</v>
          </cell>
          <cell r="C10997">
            <v>1</v>
          </cell>
          <cell r="D10997">
            <v>1</v>
          </cell>
        </row>
        <row r="10998">
          <cell r="B10998">
            <v>39239</v>
          </cell>
          <cell r="C10998">
            <v>1</v>
          </cell>
          <cell r="D10998">
            <v>1</v>
          </cell>
        </row>
        <row r="10999">
          <cell r="B10999">
            <v>39240</v>
          </cell>
          <cell r="C10999">
            <v>1</v>
          </cell>
          <cell r="D10999">
            <v>1</v>
          </cell>
        </row>
        <row r="11000">
          <cell r="B11000">
            <v>39241</v>
          </cell>
          <cell r="C11000">
            <v>1</v>
          </cell>
          <cell r="D11000">
            <v>1</v>
          </cell>
        </row>
        <row r="11001">
          <cell r="B11001">
            <v>39244</v>
          </cell>
          <cell r="C11001">
            <v>1</v>
          </cell>
          <cell r="D11001">
            <v>1</v>
          </cell>
        </row>
        <row r="11002">
          <cell r="B11002">
            <v>39245</v>
          </cell>
          <cell r="C11002">
            <v>1</v>
          </cell>
          <cell r="D11002">
            <v>1</v>
          </cell>
        </row>
        <row r="11003">
          <cell r="B11003">
            <v>39246</v>
          </cell>
          <cell r="C11003">
            <v>1</v>
          </cell>
          <cell r="D11003">
            <v>1</v>
          </cell>
        </row>
        <row r="11004">
          <cell r="B11004">
            <v>39247</v>
          </cell>
          <cell r="C11004">
            <v>1</v>
          </cell>
          <cell r="D11004">
            <v>1</v>
          </cell>
        </row>
        <row r="11005">
          <cell r="B11005">
            <v>39248</v>
          </cell>
          <cell r="C11005">
            <v>1</v>
          </cell>
          <cell r="D11005">
            <v>1</v>
          </cell>
        </row>
        <row r="11006">
          <cell r="B11006">
            <v>39251</v>
          </cell>
          <cell r="C11006">
            <v>1</v>
          </cell>
          <cell r="D11006">
            <v>1</v>
          </cell>
        </row>
        <row r="11007">
          <cell r="B11007">
            <v>39252</v>
          </cell>
          <cell r="C11007">
            <v>1</v>
          </cell>
          <cell r="D11007">
            <v>1</v>
          </cell>
        </row>
        <row r="11008">
          <cell r="B11008">
            <v>39253</v>
          </cell>
          <cell r="C11008">
            <v>1</v>
          </cell>
          <cell r="D11008">
            <v>1</v>
          </cell>
        </row>
        <row r="11009">
          <cell r="B11009">
            <v>39254</v>
          </cell>
          <cell r="C11009">
            <v>1</v>
          </cell>
          <cell r="D11009">
            <v>1</v>
          </cell>
        </row>
        <row r="11010">
          <cell r="B11010">
            <v>39255</v>
          </cell>
          <cell r="C11010">
            <v>1</v>
          </cell>
          <cell r="D11010">
            <v>1</v>
          </cell>
        </row>
        <row r="11011">
          <cell r="B11011">
            <v>39258</v>
          </cell>
          <cell r="C11011">
            <v>1</v>
          </cell>
          <cell r="D11011">
            <v>1</v>
          </cell>
        </row>
        <row r="11012">
          <cell r="B11012">
            <v>39259</v>
          </cell>
          <cell r="C11012">
            <v>1</v>
          </cell>
          <cell r="D11012">
            <v>1</v>
          </cell>
        </row>
        <row r="11013">
          <cell r="B11013">
            <v>39260</v>
          </cell>
          <cell r="C11013">
            <v>1</v>
          </cell>
          <cell r="D11013">
            <v>1</v>
          </cell>
        </row>
        <row r="11014">
          <cell r="B11014">
            <v>39261</v>
          </cell>
          <cell r="C11014">
            <v>1</v>
          </cell>
          <cell r="D11014">
            <v>1</v>
          </cell>
        </row>
        <row r="11015">
          <cell r="B11015">
            <v>39262</v>
          </cell>
          <cell r="C11015">
            <v>1</v>
          </cell>
          <cell r="D11015">
            <v>1</v>
          </cell>
        </row>
        <row r="11016">
          <cell r="B11016">
            <v>39265</v>
          </cell>
          <cell r="C11016">
            <v>1</v>
          </cell>
          <cell r="D11016">
            <v>1</v>
          </cell>
        </row>
        <row r="11017">
          <cell r="B11017">
            <v>39266</v>
          </cell>
          <cell r="C11017">
            <v>1</v>
          </cell>
          <cell r="D11017">
            <v>1</v>
          </cell>
        </row>
        <row r="11018">
          <cell r="B11018">
            <v>39267</v>
          </cell>
          <cell r="C11018">
            <v>1</v>
          </cell>
          <cell r="D11018">
            <v>1</v>
          </cell>
        </row>
        <row r="11019">
          <cell r="B11019">
            <v>39268</v>
          </cell>
          <cell r="C11019">
            <v>1</v>
          </cell>
          <cell r="D11019">
            <v>1</v>
          </cell>
        </row>
        <row r="11020">
          <cell r="B11020">
            <v>39269</v>
          </cell>
          <cell r="C11020">
            <v>1</v>
          </cell>
          <cell r="D11020">
            <v>1</v>
          </cell>
        </row>
        <row r="11021">
          <cell r="B11021">
            <v>39272</v>
          </cell>
          <cell r="C11021">
            <v>1</v>
          </cell>
          <cell r="D11021">
            <v>1</v>
          </cell>
        </row>
        <row r="11022">
          <cell r="B11022">
            <v>39273</v>
          </cell>
          <cell r="C11022">
            <v>1</v>
          </cell>
          <cell r="D11022">
            <v>1</v>
          </cell>
        </row>
        <row r="11023">
          <cell r="B11023">
            <v>39274</v>
          </cell>
          <cell r="C11023">
            <v>1</v>
          </cell>
          <cell r="D11023">
            <v>1</v>
          </cell>
        </row>
        <row r="11024">
          <cell r="B11024">
            <v>39275</v>
          </cell>
          <cell r="C11024">
            <v>1</v>
          </cell>
          <cell r="D11024">
            <v>1</v>
          </cell>
        </row>
        <row r="11025">
          <cell r="B11025">
            <v>39276</v>
          </cell>
          <cell r="C11025">
            <v>1</v>
          </cell>
          <cell r="D11025">
            <v>1</v>
          </cell>
        </row>
        <row r="11026">
          <cell r="B11026">
            <v>39279</v>
          </cell>
          <cell r="C11026">
            <v>1</v>
          </cell>
          <cell r="D11026">
            <v>1</v>
          </cell>
        </row>
        <row r="11027">
          <cell r="B11027">
            <v>39280</v>
          </cell>
          <cell r="C11027">
            <v>1</v>
          </cell>
          <cell r="D11027">
            <v>1</v>
          </cell>
        </row>
        <row r="11028">
          <cell r="B11028">
            <v>39281</v>
          </cell>
          <cell r="C11028">
            <v>1</v>
          </cell>
          <cell r="D11028">
            <v>1</v>
          </cell>
        </row>
        <row r="11029">
          <cell r="B11029">
            <v>39282</v>
          </cell>
          <cell r="C11029">
            <v>1</v>
          </cell>
          <cell r="D11029">
            <v>1</v>
          </cell>
        </row>
        <row r="11030">
          <cell r="B11030">
            <v>39283</v>
          </cell>
          <cell r="C11030">
            <v>1</v>
          </cell>
          <cell r="D11030">
            <v>1</v>
          </cell>
        </row>
        <row r="11031">
          <cell r="B11031">
            <v>39286</v>
          </cell>
          <cell r="C11031">
            <v>1</v>
          </cell>
          <cell r="D11031">
            <v>1</v>
          </cell>
        </row>
        <row r="11032">
          <cell r="B11032">
            <v>39287</v>
          </cell>
          <cell r="C11032">
            <v>1</v>
          </cell>
          <cell r="D11032">
            <v>1</v>
          </cell>
        </row>
        <row r="11033">
          <cell r="B11033">
            <v>39288</v>
          </cell>
          <cell r="C11033">
            <v>1</v>
          </cell>
          <cell r="D11033">
            <v>1</v>
          </cell>
        </row>
        <row r="11034">
          <cell r="B11034">
            <v>39289</v>
          </cell>
          <cell r="C11034">
            <v>1</v>
          </cell>
          <cell r="D11034">
            <v>1</v>
          </cell>
        </row>
        <row r="11035">
          <cell r="B11035">
            <v>39290</v>
          </cell>
          <cell r="C11035">
            <v>1</v>
          </cell>
          <cell r="D11035">
            <v>1</v>
          </cell>
        </row>
        <row r="11036">
          <cell r="B11036">
            <v>39293</v>
          </cell>
          <cell r="C11036">
            <v>1</v>
          </cell>
          <cell r="D11036">
            <v>1</v>
          </cell>
        </row>
        <row r="11037">
          <cell r="B11037">
            <v>39294</v>
          </cell>
          <cell r="C11037">
            <v>1</v>
          </cell>
          <cell r="D11037">
            <v>1</v>
          </cell>
        </row>
        <row r="11038">
          <cell r="B11038">
            <v>39295</v>
          </cell>
          <cell r="C11038">
            <v>1</v>
          </cell>
          <cell r="D11038">
            <v>1</v>
          </cell>
        </row>
        <row r="11039">
          <cell r="B11039">
            <v>39296</v>
          </cell>
          <cell r="C11039">
            <v>1</v>
          </cell>
          <cell r="D11039">
            <v>1</v>
          </cell>
        </row>
        <row r="11040">
          <cell r="B11040">
            <v>39297</v>
          </cell>
          <cell r="C11040">
            <v>1</v>
          </cell>
          <cell r="D11040">
            <v>1</v>
          </cell>
        </row>
        <row r="11041">
          <cell r="B11041">
            <v>39300</v>
          </cell>
          <cell r="C11041">
            <v>1</v>
          </cell>
          <cell r="D11041">
            <v>1</v>
          </cell>
        </row>
        <row r="11042">
          <cell r="B11042">
            <v>39301</v>
          </cell>
          <cell r="C11042">
            <v>1</v>
          </cell>
          <cell r="D11042">
            <v>1</v>
          </cell>
        </row>
        <row r="11043">
          <cell r="B11043">
            <v>39302</v>
          </cell>
          <cell r="C11043">
            <v>1</v>
          </cell>
          <cell r="D11043">
            <v>1</v>
          </cell>
        </row>
        <row r="11044">
          <cell r="B11044">
            <v>39303</v>
          </cell>
          <cell r="C11044">
            <v>1</v>
          </cell>
          <cell r="D11044">
            <v>1</v>
          </cell>
        </row>
        <row r="11045">
          <cell r="B11045">
            <v>39304</v>
          </cell>
          <cell r="C11045">
            <v>1</v>
          </cell>
          <cell r="D11045">
            <v>1</v>
          </cell>
        </row>
        <row r="11046">
          <cell r="B11046">
            <v>39307</v>
          </cell>
          <cell r="C11046">
            <v>1</v>
          </cell>
          <cell r="D11046">
            <v>1</v>
          </cell>
        </row>
        <row r="11047">
          <cell r="B11047">
            <v>39308</v>
          </cell>
          <cell r="C11047">
            <v>1</v>
          </cell>
          <cell r="D11047">
            <v>1</v>
          </cell>
        </row>
        <row r="11048">
          <cell r="B11048">
            <v>39309</v>
          </cell>
          <cell r="C11048">
            <v>1</v>
          </cell>
          <cell r="D11048">
            <v>1</v>
          </cell>
        </row>
        <row r="11049">
          <cell r="B11049">
            <v>39310</v>
          </cell>
          <cell r="C11049">
            <v>1</v>
          </cell>
          <cell r="D11049">
            <v>1</v>
          </cell>
        </row>
        <row r="11050">
          <cell r="B11050">
            <v>39311</v>
          </cell>
          <cell r="C11050">
            <v>1</v>
          </cell>
          <cell r="D11050">
            <v>1</v>
          </cell>
        </row>
        <row r="11051">
          <cell r="B11051">
            <v>39314</v>
          </cell>
          <cell r="C11051">
            <v>1</v>
          </cell>
          <cell r="D11051">
            <v>1</v>
          </cell>
        </row>
        <row r="11052">
          <cell r="B11052">
            <v>39315</v>
          </cell>
          <cell r="C11052">
            <v>1</v>
          </cell>
          <cell r="D11052">
            <v>1</v>
          </cell>
        </row>
        <row r="11053">
          <cell r="B11053">
            <v>39316</v>
          </cell>
          <cell r="C11053">
            <v>1</v>
          </cell>
          <cell r="D11053">
            <v>1</v>
          </cell>
        </row>
        <row r="11054">
          <cell r="B11054">
            <v>39317</v>
          </cell>
          <cell r="C11054">
            <v>1</v>
          </cell>
          <cell r="D11054">
            <v>1</v>
          </cell>
        </row>
        <row r="11055">
          <cell r="B11055">
            <v>39318</v>
          </cell>
          <cell r="C11055">
            <v>1</v>
          </cell>
          <cell r="D11055">
            <v>1</v>
          </cell>
        </row>
        <row r="11056">
          <cell r="B11056">
            <v>39321</v>
          </cell>
          <cell r="C11056">
            <v>1</v>
          </cell>
          <cell r="D11056">
            <v>1</v>
          </cell>
        </row>
        <row r="11057">
          <cell r="B11057">
            <v>39322</v>
          </cell>
          <cell r="C11057">
            <v>1</v>
          </cell>
          <cell r="D11057">
            <v>1</v>
          </cell>
        </row>
        <row r="11058">
          <cell r="B11058">
            <v>39323</v>
          </cell>
          <cell r="C11058">
            <v>1</v>
          </cell>
          <cell r="D11058">
            <v>1</v>
          </cell>
        </row>
        <row r="11059">
          <cell r="B11059">
            <v>39324</v>
          </cell>
          <cell r="C11059">
            <v>1</v>
          </cell>
          <cell r="D11059">
            <v>1</v>
          </cell>
        </row>
        <row r="11060">
          <cell r="B11060">
            <v>39325</v>
          </cell>
          <cell r="C11060">
            <v>1</v>
          </cell>
          <cell r="D11060">
            <v>1</v>
          </cell>
        </row>
        <row r="11061">
          <cell r="B11061">
            <v>39328</v>
          </cell>
          <cell r="C11061">
            <v>1</v>
          </cell>
          <cell r="D11061">
            <v>1</v>
          </cell>
        </row>
        <row r="11062">
          <cell r="B11062">
            <v>39329</v>
          </cell>
          <cell r="C11062">
            <v>1</v>
          </cell>
          <cell r="D11062">
            <v>1</v>
          </cell>
        </row>
        <row r="11063">
          <cell r="B11063">
            <v>39330</v>
          </cell>
          <cell r="C11063">
            <v>1</v>
          </cell>
          <cell r="D11063">
            <v>1</v>
          </cell>
        </row>
        <row r="11064">
          <cell r="B11064">
            <v>39331</v>
          </cell>
          <cell r="C11064">
            <v>1</v>
          </cell>
          <cell r="D11064">
            <v>1</v>
          </cell>
        </row>
        <row r="11065">
          <cell r="B11065">
            <v>39332</v>
          </cell>
          <cell r="C11065">
            <v>1</v>
          </cell>
          <cell r="D11065">
            <v>1</v>
          </cell>
        </row>
        <row r="11066">
          <cell r="B11066">
            <v>39335</v>
          </cell>
          <cell r="C11066">
            <v>1</v>
          </cell>
          <cell r="D11066">
            <v>1</v>
          </cell>
        </row>
        <row r="11067">
          <cell r="B11067">
            <v>39336</v>
          </cell>
          <cell r="C11067">
            <v>1</v>
          </cell>
          <cell r="D11067">
            <v>1</v>
          </cell>
        </row>
        <row r="11068">
          <cell r="B11068">
            <v>39337</v>
          </cell>
          <cell r="C11068">
            <v>1</v>
          </cell>
          <cell r="D11068">
            <v>1</v>
          </cell>
        </row>
        <row r="11069">
          <cell r="B11069">
            <v>39338</v>
          </cell>
          <cell r="C11069">
            <v>1</v>
          </cell>
          <cell r="D11069">
            <v>1</v>
          </cell>
        </row>
        <row r="11070">
          <cell r="B11070">
            <v>39339</v>
          </cell>
          <cell r="C11070">
            <v>1</v>
          </cell>
          <cell r="D11070">
            <v>1</v>
          </cell>
        </row>
        <row r="11071">
          <cell r="B11071">
            <v>39342</v>
          </cell>
          <cell r="C11071">
            <v>1</v>
          </cell>
          <cell r="D11071">
            <v>1</v>
          </cell>
        </row>
        <row r="11072">
          <cell r="B11072">
            <v>39343</v>
          </cell>
          <cell r="C11072">
            <v>1</v>
          </cell>
          <cell r="D11072">
            <v>1</v>
          </cell>
        </row>
        <row r="11073">
          <cell r="B11073">
            <v>39344</v>
          </cell>
          <cell r="C11073">
            <v>1</v>
          </cell>
          <cell r="D11073">
            <v>1</v>
          </cell>
        </row>
        <row r="11074">
          <cell r="B11074">
            <v>39345</v>
          </cell>
          <cell r="C11074">
            <v>1</v>
          </cell>
          <cell r="D11074">
            <v>1</v>
          </cell>
        </row>
        <row r="11075">
          <cell r="B11075">
            <v>39346</v>
          </cell>
          <cell r="C11075">
            <v>1</v>
          </cell>
          <cell r="D11075">
            <v>1</v>
          </cell>
        </row>
        <row r="11076">
          <cell r="B11076">
            <v>39349</v>
          </cell>
          <cell r="C11076">
            <v>1</v>
          </cell>
          <cell r="D11076">
            <v>1</v>
          </cell>
        </row>
        <row r="11077">
          <cell r="B11077">
            <v>39350</v>
          </cell>
          <cell r="C11077">
            <v>1</v>
          </cell>
          <cell r="D11077">
            <v>1</v>
          </cell>
        </row>
        <row r="11078">
          <cell r="B11078">
            <v>39351</v>
          </cell>
          <cell r="C11078">
            <v>1</v>
          </cell>
          <cell r="D11078">
            <v>1</v>
          </cell>
        </row>
        <row r="11079">
          <cell r="B11079">
            <v>39352</v>
          </cell>
          <cell r="C11079">
            <v>1</v>
          </cell>
          <cell r="D11079">
            <v>1</v>
          </cell>
        </row>
        <row r="11080">
          <cell r="B11080">
            <v>39353</v>
          </cell>
          <cell r="C11080">
            <v>1</v>
          </cell>
          <cell r="D11080">
            <v>1</v>
          </cell>
        </row>
        <row r="11081">
          <cell r="B11081">
            <v>39363</v>
          </cell>
          <cell r="C11081">
            <v>1</v>
          </cell>
          <cell r="D11081">
            <v>1</v>
          </cell>
        </row>
        <row r="11082">
          <cell r="B11082">
            <v>39364</v>
          </cell>
          <cell r="C11082">
            <v>1</v>
          </cell>
          <cell r="D11082">
            <v>1</v>
          </cell>
        </row>
        <row r="11083">
          <cell r="B11083">
            <v>39365</v>
          </cell>
          <cell r="C11083">
            <v>1</v>
          </cell>
          <cell r="D11083">
            <v>1</v>
          </cell>
        </row>
        <row r="11084">
          <cell r="B11084">
            <v>39366</v>
          </cell>
          <cell r="C11084">
            <v>1</v>
          </cell>
          <cell r="D11084">
            <v>1</v>
          </cell>
        </row>
        <row r="11085">
          <cell r="B11085">
            <v>39367</v>
          </cell>
          <cell r="C11085">
            <v>1</v>
          </cell>
          <cell r="D11085">
            <v>1</v>
          </cell>
        </row>
        <row r="11086">
          <cell r="B11086">
            <v>39370</v>
          </cell>
          <cell r="C11086">
            <v>1</v>
          </cell>
          <cell r="D11086">
            <v>1</v>
          </cell>
        </row>
        <row r="11087">
          <cell r="B11087">
            <v>39371</v>
          </cell>
          <cell r="C11087">
            <v>1</v>
          </cell>
          <cell r="D11087">
            <v>1</v>
          </cell>
        </row>
        <row r="11088">
          <cell r="B11088">
            <v>39372</v>
          </cell>
          <cell r="C11088">
            <v>1</v>
          </cell>
          <cell r="D11088">
            <v>1</v>
          </cell>
        </row>
        <row r="11089">
          <cell r="B11089">
            <v>39373</v>
          </cell>
          <cell r="C11089">
            <v>1</v>
          </cell>
          <cell r="D11089">
            <v>1</v>
          </cell>
        </row>
        <row r="11090">
          <cell r="B11090">
            <v>39374</v>
          </cell>
          <cell r="C11090">
            <v>1</v>
          </cell>
          <cell r="D11090">
            <v>1</v>
          </cell>
        </row>
        <row r="11091">
          <cell r="B11091">
            <v>39377</v>
          </cell>
          <cell r="C11091">
            <v>1</v>
          </cell>
          <cell r="D11091">
            <v>1</v>
          </cell>
        </row>
        <row r="11092">
          <cell r="B11092">
            <v>39378</v>
          </cell>
          <cell r="C11092">
            <v>1</v>
          </cell>
          <cell r="D11092">
            <v>1</v>
          </cell>
        </row>
        <row r="11093">
          <cell r="B11093">
            <v>39379</v>
          </cell>
          <cell r="C11093">
            <v>1</v>
          </cell>
          <cell r="D11093">
            <v>1</v>
          </cell>
        </row>
        <row r="11094">
          <cell r="B11094">
            <v>39380</v>
          </cell>
          <cell r="C11094">
            <v>1</v>
          </cell>
          <cell r="D11094">
            <v>1</v>
          </cell>
        </row>
        <row r="11095">
          <cell r="B11095">
            <v>39381</v>
          </cell>
          <cell r="C11095">
            <v>1</v>
          </cell>
          <cell r="D11095">
            <v>1</v>
          </cell>
        </row>
        <row r="11096">
          <cell r="B11096">
            <v>39384</v>
          </cell>
          <cell r="C11096">
            <v>1</v>
          </cell>
          <cell r="D11096">
            <v>1</v>
          </cell>
        </row>
        <row r="11097">
          <cell r="B11097">
            <v>39385</v>
          </cell>
          <cell r="C11097">
            <v>1</v>
          </cell>
          <cell r="D11097">
            <v>1</v>
          </cell>
        </row>
        <row r="11098">
          <cell r="B11098">
            <v>39386</v>
          </cell>
          <cell r="C11098">
            <v>1</v>
          </cell>
          <cell r="D11098">
            <v>1</v>
          </cell>
        </row>
        <row r="11099">
          <cell r="B11099">
            <v>39387</v>
          </cell>
          <cell r="C11099">
            <v>1</v>
          </cell>
          <cell r="D11099">
            <v>1</v>
          </cell>
        </row>
        <row r="11100">
          <cell r="B11100">
            <v>39388</v>
          </cell>
          <cell r="C11100">
            <v>1</v>
          </cell>
          <cell r="D11100">
            <v>1</v>
          </cell>
        </row>
        <row r="11101">
          <cell r="B11101">
            <v>39391</v>
          </cell>
          <cell r="C11101">
            <v>1</v>
          </cell>
          <cell r="D11101">
            <v>1</v>
          </cell>
        </row>
        <row r="11102">
          <cell r="B11102">
            <v>39392</v>
          </cell>
          <cell r="C11102">
            <v>1</v>
          </cell>
          <cell r="D11102">
            <v>1</v>
          </cell>
        </row>
        <row r="11103">
          <cell r="B11103">
            <v>39393</v>
          </cell>
          <cell r="C11103">
            <v>1</v>
          </cell>
          <cell r="D11103">
            <v>1</v>
          </cell>
        </row>
        <row r="11104">
          <cell r="B11104">
            <v>39394</v>
          </cell>
          <cell r="C11104">
            <v>1</v>
          </cell>
          <cell r="D11104">
            <v>1</v>
          </cell>
        </row>
        <row r="11105">
          <cell r="B11105">
            <v>39395</v>
          </cell>
          <cell r="C11105">
            <v>1</v>
          </cell>
          <cell r="D11105">
            <v>1</v>
          </cell>
        </row>
        <row r="11106">
          <cell r="B11106">
            <v>39398</v>
          </cell>
          <cell r="C11106">
            <v>1</v>
          </cell>
          <cell r="D11106">
            <v>1</v>
          </cell>
        </row>
        <row r="11107">
          <cell r="B11107">
            <v>39399</v>
          </cell>
          <cell r="C11107">
            <v>1</v>
          </cell>
          <cell r="D11107">
            <v>1</v>
          </cell>
        </row>
        <row r="11108">
          <cell r="B11108">
            <v>39400</v>
          </cell>
          <cell r="C11108">
            <v>1</v>
          </cell>
          <cell r="D11108">
            <v>1</v>
          </cell>
        </row>
        <row r="11109">
          <cell r="B11109">
            <v>39401</v>
          </cell>
          <cell r="C11109">
            <v>1</v>
          </cell>
          <cell r="D11109">
            <v>1</v>
          </cell>
        </row>
        <row r="11110">
          <cell r="B11110">
            <v>39402</v>
          </cell>
          <cell r="C11110">
            <v>1</v>
          </cell>
          <cell r="D11110">
            <v>1</v>
          </cell>
        </row>
        <row r="11111">
          <cell r="B11111">
            <v>39405</v>
          </cell>
          <cell r="C11111">
            <v>1</v>
          </cell>
          <cell r="D11111">
            <v>1</v>
          </cell>
        </row>
        <row r="11112">
          <cell r="B11112">
            <v>39406</v>
          </cell>
          <cell r="C11112">
            <v>1</v>
          </cell>
          <cell r="D11112">
            <v>1</v>
          </cell>
        </row>
        <row r="11113">
          <cell r="B11113">
            <v>39407</v>
          </cell>
          <cell r="C11113">
            <v>1</v>
          </cell>
          <cell r="D11113">
            <v>1</v>
          </cell>
        </row>
        <row r="11114">
          <cell r="B11114">
            <v>39408</v>
          </cell>
          <cell r="C11114">
            <v>1</v>
          </cell>
          <cell r="D11114">
            <v>1</v>
          </cell>
        </row>
        <row r="11115">
          <cell r="B11115">
            <v>39409</v>
          </cell>
          <cell r="C11115">
            <v>1</v>
          </cell>
          <cell r="D11115">
            <v>1</v>
          </cell>
        </row>
        <row r="11116">
          <cell r="B11116">
            <v>39412</v>
          </cell>
          <cell r="C11116">
            <v>1</v>
          </cell>
          <cell r="D11116">
            <v>1</v>
          </cell>
        </row>
        <row r="11117">
          <cell r="B11117">
            <v>39413</v>
          </cell>
          <cell r="C11117">
            <v>1</v>
          </cell>
          <cell r="D11117">
            <v>1</v>
          </cell>
        </row>
        <row r="11118">
          <cell r="B11118">
            <v>39414</v>
          </cell>
          <cell r="C11118">
            <v>1</v>
          </cell>
          <cell r="D11118">
            <v>1</v>
          </cell>
        </row>
        <row r="11119">
          <cell r="B11119">
            <v>39415</v>
          </cell>
          <cell r="C11119">
            <v>1</v>
          </cell>
          <cell r="D11119">
            <v>1</v>
          </cell>
        </row>
        <row r="11120">
          <cell r="B11120">
            <v>39416</v>
          </cell>
          <cell r="C11120">
            <v>1</v>
          </cell>
          <cell r="D11120">
            <v>1</v>
          </cell>
        </row>
        <row r="11121">
          <cell r="B11121">
            <v>39419</v>
          </cell>
          <cell r="C11121">
            <v>1</v>
          </cell>
          <cell r="D11121">
            <v>1</v>
          </cell>
        </row>
        <row r="11122">
          <cell r="B11122">
            <v>39420</v>
          </cell>
          <cell r="C11122">
            <v>1</v>
          </cell>
          <cell r="D11122">
            <v>1</v>
          </cell>
        </row>
        <row r="11123">
          <cell r="B11123">
            <v>39421</v>
          </cell>
          <cell r="C11123">
            <v>1</v>
          </cell>
          <cell r="D11123">
            <v>1</v>
          </cell>
        </row>
        <row r="11124">
          <cell r="B11124">
            <v>39422</v>
          </cell>
          <cell r="C11124">
            <v>1</v>
          </cell>
          <cell r="D11124">
            <v>1</v>
          </cell>
        </row>
        <row r="11125">
          <cell r="B11125">
            <v>39423</v>
          </cell>
          <cell r="C11125">
            <v>1</v>
          </cell>
          <cell r="D11125">
            <v>1</v>
          </cell>
        </row>
        <row r="11126">
          <cell r="B11126">
            <v>39426</v>
          </cell>
          <cell r="C11126">
            <v>1</v>
          </cell>
          <cell r="D11126">
            <v>1</v>
          </cell>
        </row>
        <row r="11127">
          <cell r="B11127">
            <v>39427</v>
          </cell>
          <cell r="C11127">
            <v>1</v>
          </cell>
          <cell r="D11127">
            <v>1</v>
          </cell>
        </row>
        <row r="11128">
          <cell r="B11128">
            <v>39428</v>
          </cell>
          <cell r="C11128">
            <v>1</v>
          </cell>
          <cell r="D11128">
            <v>1</v>
          </cell>
        </row>
        <row r="11129">
          <cell r="B11129">
            <v>39429</v>
          </cell>
          <cell r="C11129">
            <v>1</v>
          </cell>
          <cell r="D11129">
            <v>1</v>
          </cell>
        </row>
        <row r="11130">
          <cell r="B11130">
            <v>39430</v>
          </cell>
          <cell r="C11130">
            <v>1</v>
          </cell>
          <cell r="D11130">
            <v>1</v>
          </cell>
        </row>
        <row r="11131">
          <cell r="B11131">
            <v>39433</v>
          </cell>
          <cell r="C11131">
            <v>1</v>
          </cell>
          <cell r="D11131">
            <v>1</v>
          </cell>
        </row>
        <row r="11132">
          <cell r="B11132">
            <v>39434</v>
          </cell>
          <cell r="C11132">
            <v>1</v>
          </cell>
          <cell r="D11132">
            <v>1</v>
          </cell>
        </row>
        <row r="11133">
          <cell r="B11133">
            <v>39435</v>
          </cell>
          <cell r="C11133">
            <v>1</v>
          </cell>
          <cell r="D11133">
            <v>1</v>
          </cell>
        </row>
        <row r="11134">
          <cell r="B11134">
            <v>39436</v>
          </cell>
          <cell r="C11134">
            <v>1</v>
          </cell>
          <cell r="D11134">
            <v>1</v>
          </cell>
        </row>
        <row r="11135">
          <cell r="B11135">
            <v>39437</v>
          </cell>
          <cell r="C11135">
            <v>1</v>
          </cell>
          <cell r="D11135">
            <v>1</v>
          </cell>
        </row>
        <row r="11136">
          <cell r="B11136">
            <v>39440</v>
          </cell>
          <cell r="C11136">
            <v>1</v>
          </cell>
          <cell r="D11136">
            <v>1</v>
          </cell>
        </row>
        <row r="11137">
          <cell r="B11137">
            <v>39442</v>
          </cell>
          <cell r="C11137">
            <v>1</v>
          </cell>
          <cell r="D11137">
            <v>1</v>
          </cell>
        </row>
        <row r="11138">
          <cell r="B11138">
            <v>39444</v>
          </cell>
          <cell r="C11138">
            <v>1</v>
          </cell>
          <cell r="D11138">
            <v>1</v>
          </cell>
        </row>
        <row r="11139">
          <cell r="B11139">
            <v>39449</v>
          </cell>
          <cell r="C11139">
            <v>1</v>
          </cell>
          <cell r="D11139">
            <v>1</v>
          </cell>
        </row>
        <row r="11140">
          <cell r="B11140">
            <v>39450</v>
          </cell>
          <cell r="C11140">
            <v>1</v>
          </cell>
          <cell r="D11140">
            <v>1</v>
          </cell>
        </row>
        <row r="11141">
          <cell r="B11141">
            <v>39451</v>
          </cell>
          <cell r="C11141">
            <v>1</v>
          </cell>
          <cell r="D11141">
            <v>1</v>
          </cell>
        </row>
        <row r="11142">
          <cell r="B11142">
            <v>39454</v>
          </cell>
          <cell r="C11142">
            <v>1</v>
          </cell>
          <cell r="D11142">
            <v>1</v>
          </cell>
        </row>
        <row r="11143">
          <cell r="B11143">
            <v>39455</v>
          </cell>
          <cell r="C11143">
            <v>1</v>
          </cell>
          <cell r="D11143">
            <v>1</v>
          </cell>
        </row>
        <row r="11144">
          <cell r="B11144">
            <v>39456</v>
          </cell>
          <cell r="C11144">
            <v>1</v>
          </cell>
          <cell r="D11144">
            <v>1</v>
          </cell>
        </row>
        <row r="11145">
          <cell r="B11145">
            <v>39457</v>
          </cell>
          <cell r="C11145">
            <v>1</v>
          </cell>
          <cell r="D11145">
            <v>1</v>
          </cell>
        </row>
        <row r="11146">
          <cell r="B11146">
            <v>39458</v>
          </cell>
          <cell r="C11146">
            <v>1</v>
          </cell>
          <cell r="D11146">
            <v>1</v>
          </cell>
        </row>
        <row r="11147">
          <cell r="B11147">
            <v>39461</v>
          </cell>
          <cell r="C11147">
            <v>1</v>
          </cell>
          <cell r="D11147">
            <v>1</v>
          </cell>
        </row>
        <row r="11148">
          <cell r="B11148">
            <v>39462</v>
          </cell>
          <cell r="C11148">
            <v>1</v>
          </cell>
          <cell r="D11148">
            <v>1</v>
          </cell>
        </row>
        <row r="11149">
          <cell r="B11149">
            <v>39463</v>
          </cell>
          <cell r="C11149">
            <v>1</v>
          </cell>
          <cell r="D11149">
            <v>1</v>
          </cell>
        </row>
        <row r="11150">
          <cell r="B11150">
            <v>39464</v>
          </cell>
          <cell r="C11150">
            <v>1</v>
          </cell>
          <cell r="D11150">
            <v>1</v>
          </cell>
        </row>
        <row r="11151">
          <cell r="B11151">
            <v>39465</v>
          </cell>
          <cell r="C11151">
            <v>1</v>
          </cell>
          <cell r="D11151">
            <v>1</v>
          </cell>
        </row>
        <row r="11152">
          <cell r="B11152">
            <v>39468</v>
          </cell>
          <cell r="C11152">
            <v>1</v>
          </cell>
          <cell r="D11152">
            <v>1</v>
          </cell>
        </row>
        <row r="11153">
          <cell r="B11153">
            <v>39469</v>
          </cell>
          <cell r="C11153">
            <v>1</v>
          </cell>
          <cell r="D11153">
            <v>1</v>
          </cell>
        </row>
        <row r="11154">
          <cell r="B11154">
            <v>39470</v>
          </cell>
          <cell r="C11154">
            <v>1</v>
          </cell>
          <cell r="D11154">
            <v>1</v>
          </cell>
        </row>
        <row r="11155">
          <cell r="B11155">
            <v>39471</v>
          </cell>
          <cell r="C11155">
            <v>1</v>
          </cell>
          <cell r="D11155">
            <v>1</v>
          </cell>
        </row>
        <row r="11156">
          <cell r="B11156">
            <v>39472</v>
          </cell>
          <cell r="C11156">
            <v>1</v>
          </cell>
          <cell r="D11156">
            <v>1</v>
          </cell>
        </row>
        <row r="11157">
          <cell r="B11157">
            <v>39475</v>
          </cell>
          <cell r="C11157">
            <v>1</v>
          </cell>
          <cell r="D11157">
            <v>1</v>
          </cell>
        </row>
        <row r="11158">
          <cell r="B11158">
            <v>39476</v>
          </cell>
          <cell r="C11158">
            <v>1</v>
          </cell>
          <cell r="D11158">
            <v>1</v>
          </cell>
        </row>
        <row r="11159">
          <cell r="B11159">
            <v>39477</v>
          </cell>
          <cell r="C11159">
            <v>1</v>
          </cell>
          <cell r="D11159">
            <v>1</v>
          </cell>
        </row>
        <row r="11160">
          <cell r="B11160">
            <v>39478</v>
          </cell>
          <cell r="C11160">
            <v>1</v>
          </cell>
          <cell r="D11160">
            <v>1</v>
          </cell>
        </row>
        <row r="11161">
          <cell r="B11161">
            <v>39479</v>
          </cell>
          <cell r="C11161">
            <v>1</v>
          </cell>
          <cell r="D11161">
            <v>1</v>
          </cell>
        </row>
        <row r="11162">
          <cell r="B11162">
            <v>39496</v>
          </cell>
          <cell r="C11162">
            <v>1</v>
          </cell>
          <cell r="D11162">
            <v>1</v>
          </cell>
        </row>
        <row r="11163">
          <cell r="B11163">
            <v>39497</v>
          </cell>
          <cell r="C11163">
            <v>1</v>
          </cell>
          <cell r="D11163">
            <v>1</v>
          </cell>
        </row>
        <row r="11164">
          <cell r="B11164">
            <v>39498</v>
          </cell>
          <cell r="C11164">
            <v>1</v>
          </cell>
          <cell r="D11164">
            <v>1</v>
          </cell>
        </row>
        <row r="11165">
          <cell r="B11165">
            <v>39499</v>
          </cell>
          <cell r="C11165">
            <v>1</v>
          </cell>
          <cell r="D11165">
            <v>1</v>
          </cell>
        </row>
        <row r="11166">
          <cell r="B11166">
            <v>39500</v>
          </cell>
          <cell r="C11166">
            <v>1</v>
          </cell>
          <cell r="D11166">
            <v>1</v>
          </cell>
        </row>
        <row r="11167">
          <cell r="B11167">
            <v>39503</v>
          </cell>
          <cell r="C11167">
            <v>1</v>
          </cell>
          <cell r="D11167">
            <v>1</v>
          </cell>
        </row>
        <row r="11168">
          <cell r="B11168">
            <v>39504</v>
          </cell>
          <cell r="C11168">
            <v>1</v>
          </cell>
          <cell r="D11168">
            <v>1</v>
          </cell>
        </row>
        <row r="11169">
          <cell r="B11169">
            <v>39505</v>
          </cell>
          <cell r="C11169">
            <v>1</v>
          </cell>
          <cell r="D11169">
            <v>1</v>
          </cell>
        </row>
        <row r="11170">
          <cell r="B11170">
            <v>39506</v>
          </cell>
          <cell r="C11170">
            <v>1</v>
          </cell>
          <cell r="D11170">
            <v>1</v>
          </cell>
        </row>
        <row r="11171">
          <cell r="B11171">
            <v>39507</v>
          </cell>
          <cell r="C11171">
            <v>1</v>
          </cell>
          <cell r="D11171">
            <v>1</v>
          </cell>
        </row>
        <row r="11172">
          <cell r="B11172">
            <v>39510</v>
          </cell>
          <cell r="C11172">
            <v>1</v>
          </cell>
          <cell r="D11172">
            <v>1</v>
          </cell>
        </row>
        <row r="11173">
          <cell r="B11173">
            <v>39511</v>
          </cell>
          <cell r="C11173">
            <v>1</v>
          </cell>
          <cell r="D11173">
            <v>1</v>
          </cell>
        </row>
        <row r="11174">
          <cell r="B11174">
            <v>39512</v>
          </cell>
          <cell r="C11174">
            <v>1</v>
          </cell>
          <cell r="D11174">
            <v>1</v>
          </cell>
        </row>
        <row r="11175">
          <cell r="B11175">
            <v>39513</v>
          </cell>
          <cell r="C11175">
            <v>1</v>
          </cell>
          <cell r="D11175">
            <v>1</v>
          </cell>
        </row>
        <row r="11176">
          <cell r="B11176">
            <v>39514</v>
          </cell>
          <cell r="C11176">
            <v>1</v>
          </cell>
          <cell r="D11176">
            <v>1</v>
          </cell>
        </row>
        <row r="11177">
          <cell r="B11177">
            <v>39517</v>
          </cell>
          <cell r="C11177">
            <v>1</v>
          </cell>
          <cell r="D11177">
            <v>1</v>
          </cell>
        </row>
        <row r="11178">
          <cell r="B11178">
            <v>39518</v>
          </cell>
          <cell r="C11178">
            <v>1</v>
          </cell>
          <cell r="D11178">
            <v>1</v>
          </cell>
        </row>
        <row r="11179">
          <cell r="B11179">
            <v>39519</v>
          </cell>
          <cell r="C11179">
            <v>1</v>
          </cell>
          <cell r="D11179">
            <v>1</v>
          </cell>
        </row>
        <row r="11180">
          <cell r="B11180">
            <v>39520</v>
          </cell>
          <cell r="C11180">
            <v>1</v>
          </cell>
          <cell r="D11180">
            <v>1</v>
          </cell>
        </row>
        <row r="11181">
          <cell r="B11181">
            <v>39521</v>
          </cell>
          <cell r="C11181">
            <v>1</v>
          </cell>
          <cell r="D11181">
            <v>1</v>
          </cell>
        </row>
        <row r="11182">
          <cell r="B11182">
            <v>39524</v>
          </cell>
          <cell r="C11182">
            <v>1</v>
          </cell>
          <cell r="D11182">
            <v>1</v>
          </cell>
        </row>
        <row r="11183">
          <cell r="B11183">
            <v>39525</v>
          </cell>
          <cell r="C11183">
            <v>1</v>
          </cell>
          <cell r="D11183">
            <v>1</v>
          </cell>
        </row>
        <row r="11184">
          <cell r="B11184">
            <v>39526</v>
          </cell>
          <cell r="C11184">
            <v>1</v>
          </cell>
          <cell r="D11184">
            <v>1</v>
          </cell>
        </row>
        <row r="11185">
          <cell r="B11185">
            <v>39527</v>
          </cell>
          <cell r="C11185">
            <v>1</v>
          </cell>
          <cell r="D11185">
            <v>1</v>
          </cell>
        </row>
        <row r="11186">
          <cell r="B11186">
            <v>39528</v>
          </cell>
          <cell r="C11186">
            <v>1</v>
          </cell>
          <cell r="D11186">
            <v>1</v>
          </cell>
        </row>
        <row r="11187">
          <cell r="B11187">
            <v>39531</v>
          </cell>
          <cell r="C11187">
            <v>1</v>
          </cell>
          <cell r="D11187">
            <v>1</v>
          </cell>
        </row>
        <row r="11188">
          <cell r="B11188">
            <v>39532</v>
          </cell>
          <cell r="C11188">
            <v>1</v>
          </cell>
          <cell r="D11188">
            <v>1</v>
          </cell>
        </row>
        <row r="11189">
          <cell r="B11189">
            <v>39533</v>
          </cell>
          <cell r="C11189">
            <v>1</v>
          </cell>
          <cell r="D11189">
            <v>1</v>
          </cell>
        </row>
        <row r="11190">
          <cell r="B11190">
            <v>39534</v>
          </cell>
          <cell r="C11190">
            <v>1</v>
          </cell>
          <cell r="D11190">
            <v>1</v>
          </cell>
        </row>
        <row r="11191">
          <cell r="B11191">
            <v>39535</v>
          </cell>
          <cell r="C11191">
            <v>1</v>
          </cell>
          <cell r="D11191">
            <v>1</v>
          </cell>
        </row>
        <row r="11192">
          <cell r="B11192">
            <v>39538</v>
          </cell>
          <cell r="C11192">
            <v>1</v>
          </cell>
          <cell r="D11192">
            <v>1</v>
          </cell>
        </row>
        <row r="11193">
          <cell r="B11193">
            <v>39539</v>
          </cell>
          <cell r="C11193">
            <v>1</v>
          </cell>
          <cell r="D11193">
            <v>1</v>
          </cell>
        </row>
        <row r="11194">
          <cell r="B11194">
            <v>39540</v>
          </cell>
          <cell r="C11194">
            <v>1</v>
          </cell>
          <cell r="D11194">
            <v>1</v>
          </cell>
        </row>
        <row r="11195">
          <cell r="B11195">
            <v>39541</v>
          </cell>
          <cell r="C11195">
            <v>1</v>
          </cell>
          <cell r="D11195">
            <v>1</v>
          </cell>
        </row>
        <row r="11196">
          <cell r="B11196">
            <v>39545</v>
          </cell>
          <cell r="C11196">
            <v>1</v>
          </cell>
          <cell r="D11196">
            <v>1</v>
          </cell>
        </row>
        <row r="11197">
          <cell r="B11197">
            <v>39546</v>
          </cell>
          <cell r="C11197">
            <v>1</v>
          </cell>
          <cell r="D11197">
            <v>1</v>
          </cell>
        </row>
        <row r="11198">
          <cell r="B11198">
            <v>39547</v>
          </cell>
          <cell r="C11198">
            <v>1</v>
          </cell>
          <cell r="D11198">
            <v>1</v>
          </cell>
        </row>
        <row r="11199">
          <cell r="B11199">
            <v>39548</v>
          </cell>
          <cell r="C11199">
            <v>1</v>
          </cell>
          <cell r="D11199">
            <v>1</v>
          </cell>
        </row>
        <row r="11200">
          <cell r="B11200">
            <v>39549</v>
          </cell>
          <cell r="C11200">
            <v>1</v>
          </cell>
          <cell r="D11200">
            <v>1</v>
          </cell>
        </row>
        <row r="11201">
          <cell r="B11201">
            <v>39553</v>
          </cell>
          <cell r="C11201">
            <v>1</v>
          </cell>
          <cell r="D11201">
            <v>1</v>
          </cell>
        </row>
        <row r="11202">
          <cell r="B11202">
            <v>39554</v>
          </cell>
          <cell r="C11202">
            <v>1</v>
          </cell>
          <cell r="D11202">
            <v>1</v>
          </cell>
        </row>
        <row r="11203">
          <cell r="B11203">
            <v>39555</v>
          </cell>
          <cell r="C11203">
            <v>1</v>
          </cell>
          <cell r="D11203">
            <v>1</v>
          </cell>
        </row>
        <row r="11204">
          <cell r="B11204">
            <v>39556</v>
          </cell>
          <cell r="C11204">
            <v>1</v>
          </cell>
          <cell r="D11204">
            <v>1</v>
          </cell>
        </row>
        <row r="11205">
          <cell r="B11205">
            <v>39559</v>
          </cell>
          <cell r="C11205">
            <v>1</v>
          </cell>
          <cell r="D11205">
            <v>1</v>
          </cell>
        </row>
        <row r="11206">
          <cell r="B11206">
            <v>39560</v>
          </cell>
          <cell r="C11206">
            <v>1</v>
          </cell>
          <cell r="D11206">
            <v>1</v>
          </cell>
        </row>
        <row r="11207">
          <cell r="B11207">
            <v>39561</v>
          </cell>
          <cell r="C11207">
            <v>1</v>
          </cell>
          <cell r="D11207">
            <v>1</v>
          </cell>
        </row>
        <row r="11208">
          <cell r="B11208">
            <v>39562</v>
          </cell>
          <cell r="C11208">
            <v>1</v>
          </cell>
          <cell r="D11208">
            <v>1</v>
          </cell>
        </row>
        <row r="11209">
          <cell r="B11209">
            <v>39563</v>
          </cell>
          <cell r="C11209">
            <v>1</v>
          </cell>
          <cell r="D11209">
            <v>1</v>
          </cell>
        </row>
        <row r="11210">
          <cell r="B11210">
            <v>39566</v>
          </cell>
          <cell r="C11210">
            <v>1</v>
          </cell>
          <cell r="D11210">
            <v>1</v>
          </cell>
        </row>
        <row r="11211">
          <cell r="B11211">
            <v>39567</v>
          </cell>
          <cell r="C11211">
            <v>1</v>
          </cell>
          <cell r="D11211">
            <v>1</v>
          </cell>
        </row>
        <row r="11212">
          <cell r="B11212">
            <v>39568</v>
          </cell>
          <cell r="C11212">
            <v>1</v>
          </cell>
          <cell r="D11212">
            <v>1</v>
          </cell>
        </row>
        <row r="11213">
          <cell r="B11213">
            <v>39570</v>
          </cell>
          <cell r="C11213">
            <v>1</v>
          </cell>
          <cell r="D11213">
            <v>1</v>
          </cell>
        </row>
        <row r="11214">
          <cell r="B11214">
            <v>39573</v>
          </cell>
          <cell r="C11214">
            <v>1</v>
          </cell>
          <cell r="D11214">
            <v>1</v>
          </cell>
        </row>
        <row r="11215">
          <cell r="B11215">
            <v>39574</v>
          </cell>
          <cell r="C11215">
            <v>1</v>
          </cell>
          <cell r="D11215">
            <v>1</v>
          </cell>
        </row>
        <row r="11216">
          <cell r="B11216">
            <v>39575</v>
          </cell>
          <cell r="C11216">
            <v>1</v>
          </cell>
          <cell r="D11216">
            <v>1</v>
          </cell>
        </row>
        <row r="11217">
          <cell r="B11217">
            <v>39576</v>
          </cell>
          <cell r="C11217">
            <v>1</v>
          </cell>
          <cell r="D11217">
            <v>1</v>
          </cell>
        </row>
        <row r="11218">
          <cell r="B11218">
            <v>39577</v>
          </cell>
          <cell r="C11218">
            <v>1</v>
          </cell>
          <cell r="D11218">
            <v>1</v>
          </cell>
        </row>
        <row r="11219">
          <cell r="B11219">
            <v>39580</v>
          </cell>
          <cell r="C11219">
            <v>1</v>
          </cell>
          <cell r="D11219">
            <v>1</v>
          </cell>
        </row>
        <row r="11220">
          <cell r="B11220">
            <v>39581</v>
          </cell>
          <cell r="C11220">
            <v>1</v>
          </cell>
          <cell r="D11220">
            <v>1</v>
          </cell>
        </row>
        <row r="11221">
          <cell r="B11221">
            <v>39582</v>
          </cell>
          <cell r="C11221">
            <v>1</v>
          </cell>
          <cell r="D11221">
            <v>1</v>
          </cell>
        </row>
        <row r="11222">
          <cell r="B11222">
            <v>39583</v>
          </cell>
          <cell r="C11222">
            <v>1</v>
          </cell>
          <cell r="D11222">
            <v>1</v>
          </cell>
        </row>
        <row r="11223">
          <cell r="B11223">
            <v>39584</v>
          </cell>
          <cell r="C11223">
            <v>1</v>
          </cell>
          <cell r="D11223">
            <v>1</v>
          </cell>
        </row>
        <row r="11224">
          <cell r="B11224">
            <v>39587</v>
          </cell>
          <cell r="C11224">
            <v>1</v>
          </cell>
          <cell r="D11224">
            <v>1</v>
          </cell>
        </row>
        <row r="11225">
          <cell r="B11225">
            <v>39588</v>
          </cell>
          <cell r="C11225">
            <v>1</v>
          </cell>
          <cell r="D11225">
            <v>1</v>
          </cell>
        </row>
        <row r="11226">
          <cell r="B11226">
            <v>39589</v>
          </cell>
          <cell r="C11226">
            <v>1</v>
          </cell>
          <cell r="D11226">
            <v>1</v>
          </cell>
        </row>
        <row r="11227">
          <cell r="B11227">
            <v>39590</v>
          </cell>
          <cell r="C11227">
            <v>1</v>
          </cell>
          <cell r="D11227">
            <v>1</v>
          </cell>
        </row>
        <row r="11228">
          <cell r="B11228">
            <v>39591</v>
          </cell>
          <cell r="C11228">
            <v>1</v>
          </cell>
          <cell r="D11228">
            <v>1</v>
          </cell>
        </row>
        <row r="11229">
          <cell r="B11229">
            <v>39594</v>
          </cell>
          <cell r="C11229">
            <v>1</v>
          </cell>
          <cell r="D11229">
            <v>1</v>
          </cell>
        </row>
        <row r="11230">
          <cell r="B11230">
            <v>39595</v>
          </cell>
          <cell r="C11230">
            <v>1</v>
          </cell>
          <cell r="D11230">
            <v>1</v>
          </cell>
        </row>
        <row r="11231">
          <cell r="B11231">
            <v>39596</v>
          </cell>
          <cell r="C11231">
            <v>1</v>
          </cell>
          <cell r="D11231">
            <v>1</v>
          </cell>
        </row>
        <row r="11232">
          <cell r="B11232">
            <v>39597</v>
          </cell>
          <cell r="C11232">
            <v>1</v>
          </cell>
          <cell r="D11232">
            <v>1</v>
          </cell>
        </row>
        <row r="11233">
          <cell r="B11233">
            <v>39598</v>
          </cell>
          <cell r="C11233">
            <v>1</v>
          </cell>
          <cell r="D11233">
            <v>1</v>
          </cell>
        </row>
        <row r="11234">
          <cell r="B11234">
            <v>39601</v>
          </cell>
          <cell r="C11234">
            <v>1</v>
          </cell>
          <cell r="D11234">
            <v>1</v>
          </cell>
        </row>
        <row r="11235">
          <cell r="B11235">
            <v>39602</v>
          </cell>
          <cell r="C11235">
            <v>1</v>
          </cell>
          <cell r="D11235">
            <v>1</v>
          </cell>
        </row>
        <row r="11236">
          <cell r="B11236">
            <v>39603</v>
          </cell>
          <cell r="C11236">
            <v>1</v>
          </cell>
          <cell r="D11236">
            <v>1</v>
          </cell>
        </row>
        <row r="11237">
          <cell r="B11237">
            <v>39604</v>
          </cell>
          <cell r="C11237">
            <v>1</v>
          </cell>
          <cell r="D11237">
            <v>1</v>
          </cell>
        </row>
        <row r="11238">
          <cell r="B11238">
            <v>39605</v>
          </cell>
          <cell r="C11238">
            <v>1</v>
          </cell>
          <cell r="D11238">
            <v>1</v>
          </cell>
        </row>
        <row r="11239">
          <cell r="B11239">
            <v>39609</v>
          </cell>
          <cell r="C11239">
            <v>1</v>
          </cell>
          <cell r="D11239">
            <v>1</v>
          </cell>
        </row>
        <row r="11240">
          <cell r="B11240">
            <v>39610</v>
          </cell>
          <cell r="C11240">
            <v>1</v>
          </cell>
          <cell r="D11240">
            <v>1</v>
          </cell>
        </row>
        <row r="11241">
          <cell r="B11241">
            <v>39611</v>
          </cell>
          <cell r="C11241">
            <v>1</v>
          </cell>
          <cell r="D11241">
            <v>1</v>
          </cell>
        </row>
        <row r="11242">
          <cell r="B11242">
            <v>39612</v>
          </cell>
          <cell r="C11242">
            <v>1</v>
          </cell>
          <cell r="D11242">
            <v>1</v>
          </cell>
        </row>
        <row r="11243">
          <cell r="B11243">
            <v>39615</v>
          </cell>
          <cell r="C11243">
            <v>1</v>
          </cell>
          <cell r="D11243">
            <v>1</v>
          </cell>
        </row>
        <row r="11244">
          <cell r="B11244">
            <v>39616</v>
          </cell>
          <cell r="C11244">
            <v>1</v>
          </cell>
          <cell r="D11244">
            <v>1</v>
          </cell>
        </row>
        <row r="11245">
          <cell r="B11245">
            <v>39617</v>
          </cell>
          <cell r="C11245">
            <v>1</v>
          </cell>
          <cell r="D11245">
            <v>1</v>
          </cell>
        </row>
        <row r="11246">
          <cell r="B11246">
            <v>39618</v>
          </cell>
          <cell r="C11246">
            <v>1</v>
          </cell>
          <cell r="D11246">
            <v>1</v>
          </cell>
        </row>
        <row r="11247">
          <cell r="B11247">
            <v>39619</v>
          </cell>
          <cell r="C11247">
            <v>1</v>
          </cell>
          <cell r="D11247">
            <v>1</v>
          </cell>
        </row>
        <row r="11248">
          <cell r="B11248">
            <v>39622</v>
          </cell>
          <cell r="C11248">
            <v>1</v>
          </cell>
          <cell r="D11248">
            <v>1</v>
          </cell>
        </row>
        <row r="11249">
          <cell r="B11249">
            <v>39623</v>
          </cell>
          <cell r="C11249">
            <v>1</v>
          </cell>
          <cell r="D11249">
            <v>1</v>
          </cell>
        </row>
        <row r="11250">
          <cell r="B11250">
            <v>39624</v>
          </cell>
          <cell r="C11250">
            <v>1</v>
          </cell>
          <cell r="D11250">
            <v>1</v>
          </cell>
        </row>
        <row r="11251">
          <cell r="B11251">
            <v>39625</v>
          </cell>
          <cell r="C11251">
            <v>1</v>
          </cell>
          <cell r="D11251">
            <v>1</v>
          </cell>
        </row>
        <row r="11252">
          <cell r="B11252">
            <v>39626</v>
          </cell>
          <cell r="C11252">
            <v>1</v>
          </cell>
          <cell r="D11252">
            <v>1</v>
          </cell>
        </row>
        <row r="11253">
          <cell r="B11253">
            <v>39629</v>
          </cell>
          <cell r="C11253">
            <v>1</v>
          </cell>
          <cell r="D11253">
            <v>1</v>
          </cell>
        </row>
        <row r="11254">
          <cell r="B11254">
            <v>39630</v>
          </cell>
          <cell r="C11254">
            <v>1</v>
          </cell>
          <cell r="D11254">
            <v>1</v>
          </cell>
        </row>
        <row r="11255">
          <cell r="B11255">
            <v>39631</v>
          </cell>
          <cell r="C11255">
            <v>1</v>
          </cell>
          <cell r="D11255">
            <v>1</v>
          </cell>
        </row>
        <row r="11256">
          <cell r="B11256">
            <v>39633</v>
          </cell>
          <cell r="C11256">
            <v>1</v>
          </cell>
          <cell r="D11256">
            <v>1</v>
          </cell>
        </row>
        <row r="11257">
          <cell r="B11257">
            <v>39636</v>
          </cell>
          <cell r="C11257">
            <v>1</v>
          </cell>
          <cell r="D11257">
            <v>1</v>
          </cell>
        </row>
        <row r="11258">
          <cell r="B11258">
            <v>39637</v>
          </cell>
          <cell r="C11258">
            <v>1</v>
          </cell>
          <cell r="D11258">
            <v>1</v>
          </cell>
        </row>
        <row r="11259">
          <cell r="B11259">
            <v>39638</v>
          </cell>
          <cell r="C11259">
            <v>1</v>
          </cell>
          <cell r="D11259">
            <v>1</v>
          </cell>
        </row>
        <row r="11260">
          <cell r="B11260">
            <v>39639</v>
          </cell>
          <cell r="C11260">
            <v>1</v>
          </cell>
          <cell r="D11260">
            <v>1</v>
          </cell>
        </row>
        <row r="11261">
          <cell r="B11261">
            <v>39640</v>
          </cell>
          <cell r="C11261">
            <v>1</v>
          </cell>
          <cell r="D11261">
            <v>1</v>
          </cell>
        </row>
        <row r="11262">
          <cell r="B11262">
            <v>39643</v>
          </cell>
          <cell r="C11262">
            <v>1</v>
          </cell>
          <cell r="D11262">
            <v>1</v>
          </cell>
        </row>
        <row r="11263">
          <cell r="B11263">
            <v>39644</v>
          </cell>
          <cell r="C11263">
            <v>1</v>
          </cell>
          <cell r="D11263">
            <v>1</v>
          </cell>
        </row>
        <row r="11264">
          <cell r="B11264">
            <v>39645</v>
          </cell>
          <cell r="C11264">
            <v>1</v>
          </cell>
          <cell r="D11264">
            <v>1</v>
          </cell>
        </row>
        <row r="11265">
          <cell r="B11265">
            <v>39646</v>
          </cell>
          <cell r="C11265">
            <v>1</v>
          </cell>
          <cell r="D11265">
            <v>1</v>
          </cell>
        </row>
        <row r="11266">
          <cell r="B11266">
            <v>39647</v>
          </cell>
          <cell r="C11266">
            <v>1</v>
          </cell>
          <cell r="D11266">
            <v>1</v>
          </cell>
        </row>
        <row r="11267">
          <cell r="B11267">
            <v>39650</v>
          </cell>
          <cell r="C11267">
            <v>1</v>
          </cell>
          <cell r="D11267">
            <v>1</v>
          </cell>
        </row>
        <row r="11268">
          <cell r="B11268">
            <v>39651</v>
          </cell>
          <cell r="C11268">
            <v>1</v>
          </cell>
          <cell r="D11268">
            <v>1</v>
          </cell>
        </row>
        <row r="11269">
          <cell r="B11269">
            <v>39652</v>
          </cell>
          <cell r="C11269">
            <v>1</v>
          </cell>
          <cell r="D11269">
            <v>1</v>
          </cell>
        </row>
        <row r="11270">
          <cell r="B11270">
            <v>39653</v>
          </cell>
          <cell r="C11270">
            <v>1</v>
          </cell>
          <cell r="D11270">
            <v>1</v>
          </cell>
        </row>
        <row r="11271">
          <cell r="B11271">
            <v>39654</v>
          </cell>
          <cell r="C11271">
            <v>1</v>
          </cell>
          <cell r="D11271">
            <v>1</v>
          </cell>
        </row>
        <row r="11272">
          <cell r="B11272">
            <v>39657</v>
          </cell>
          <cell r="C11272">
            <v>1</v>
          </cell>
          <cell r="D11272">
            <v>1</v>
          </cell>
        </row>
        <row r="11273">
          <cell r="B11273">
            <v>39658</v>
          </cell>
          <cell r="C11273">
            <v>1</v>
          </cell>
          <cell r="D11273">
            <v>1</v>
          </cell>
        </row>
        <row r="11274">
          <cell r="B11274">
            <v>39659</v>
          </cell>
          <cell r="C11274">
            <v>1</v>
          </cell>
          <cell r="D11274">
            <v>1</v>
          </cell>
        </row>
        <row r="11275">
          <cell r="B11275">
            <v>39660</v>
          </cell>
          <cell r="C11275">
            <v>1</v>
          </cell>
          <cell r="D11275">
            <v>1</v>
          </cell>
        </row>
        <row r="11276">
          <cell r="B11276">
            <v>39661</v>
          </cell>
          <cell r="C11276">
            <v>1</v>
          </cell>
          <cell r="D11276">
            <v>1</v>
          </cell>
        </row>
        <row r="11277">
          <cell r="B11277">
            <v>39664</v>
          </cell>
          <cell r="C11277">
            <v>1</v>
          </cell>
          <cell r="D11277">
            <v>1</v>
          </cell>
        </row>
        <row r="11278">
          <cell r="B11278">
            <v>39665</v>
          </cell>
          <cell r="C11278">
            <v>1</v>
          </cell>
          <cell r="D11278">
            <v>1</v>
          </cell>
        </row>
        <row r="11279">
          <cell r="B11279">
            <v>39666</v>
          </cell>
          <cell r="C11279">
            <v>1</v>
          </cell>
          <cell r="D11279">
            <v>1</v>
          </cell>
        </row>
        <row r="11280">
          <cell r="B11280">
            <v>39667</v>
          </cell>
          <cell r="C11280">
            <v>1</v>
          </cell>
          <cell r="D11280">
            <v>1</v>
          </cell>
        </row>
        <row r="11281">
          <cell r="B11281">
            <v>39668</v>
          </cell>
          <cell r="C11281">
            <v>1</v>
          </cell>
          <cell r="D11281">
            <v>1</v>
          </cell>
        </row>
        <row r="11282">
          <cell r="B11282">
            <v>39671</v>
          </cell>
          <cell r="C11282">
            <v>1</v>
          </cell>
          <cell r="D11282">
            <v>1</v>
          </cell>
        </row>
        <row r="11283">
          <cell r="B11283">
            <v>39672</v>
          </cell>
          <cell r="C11283">
            <v>1</v>
          </cell>
          <cell r="D11283">
            <v>1</v>
          </cell>
        </row>
        <row r="11284">
          <cell r="B11284">
            <v>39673</v>
          </cell>
          <cell r="C11284">
            <v>1</v>
          </cell>
          <cell r="D11284">
            <v>1</v>
          </cell>
        </row>
        <row r="11285">
          <cell r="B11285">
            <v>39674</v>
          </cell>
          <cell r="C11285">
            <v>1</v>
          </cell>
          <cell r="D11285">
            <v>1</v>
          </cell>
        </row>
        <row r="11286">
          <cell r="B11286">
            <v>39675</v>
          </cell>
          <cell r="C11286">
            <v>1</v>
          </cell>
          <cell r="D11286">
            <v>1</v>
          </cell>
        </row>
        <row r="11287">
          <cell r="B11287">
            <v>39678</v>
          </cell>
          <cell r="C11287">
            <v>1</v>
          </cell>
          <cell r="D11287">
            <v>1</v>
          </cell>
        </row>
        <row r="11288">
          <cell r="B11288">
            <v>39679</v>
          </cell>
          <cell r="C11288">
            <v>1</v>
          </cell>
          <cell r="D11288">
            <v>1</v>
          </cell>
        </row>
        <row r="11289">
          <cell r="B11289">
            <v>39680</v>
          </cell>
          <cell r="C11289">
            <v>1</v>
          </cell>
          <cell r="D11289">
            <v>1</v>
          </cell>
        </row>
        <row r="11290">
          <cell r="B11290">
            <v>39681</v>
          </cell>
          <cell r="C11290">
            <v>1</v>
          </cell>
          <cell r="D11290">
            <v>1</v>
          </cell>
        </row>
        <row r="11291">
          <cell r="B11291">
            <v>39682</v>
          </cell>
          <cell r="C11291">
            <v>1</v>
          </cell>
          <cell r="D11291">
            <v>1</v>
          </cell>
        </row>
        <row r="11292">
          <cell r="B11292">
            <v>39685</v>
          </cell>
          <cell r="C11292">
            <v>1</v>
          </cell>
          <cell r="D11292">
            <v>1</v>
          </cell>
        </row>
        <row r="11293">
          <cell r="B11293">
            <v>39686</v>
          </cell>
          <cell r="C11293">
            <v>1</v>
          </cell>
          <cell r="D11293">
            <v>1</v>
          </cell>
        </row>
        <row r="11294">
          <cell r="B11294">
            <v>39687</v>
          </cell>
          <cell r="C11294">
            <v>1</v>
          </cell>
          <cell r="D11294">
            <v>1</v>
          </cell>
        </row>
        <row r="11295">
          <cell r="B11295">
            <v>39688</v>
          </cell>
          <cell r="C11295">
            <v>1</v>
          </cell>
          <cell r="D11295">
            <v>1</v>
          </cell>
        </row>
        <row r="11296">
          <cell r="B11296">
            <v>39689</v>
          </cell>
          <cell r="C11296">
            <v>1</v>
          </cell>
          <cell r="D11296">
            <v>1</v>
          </cell>
        </row>
        <row r="11297">
          <cell r="B11297">
            <v>39692</v>
          </cell>
          <cell r="C11297">
            <v>1</v>
          </cell>
          <cell r="D11297">
            <v>1</v>
          </cell>
        </row>
        <row r="11298">
          <cell r="B11298">
            <v>39693</v>
          </cell>
          <cell r="C11298">
            <v>1</v>
          </cell>
          <cell r="D11298">
            <v>1</v>
          </cell>
        </row>
        <row r="11299">
          <cell r="B11299">
            <v>39694</v>
          </cell>
          <cell r="C11299">
            <v>1</v>
          </cell>
          <cell r="D11299">
            <v>1</v>
          </cell>
        </row>
        <row r="11300">
          <cell r="B11300">
            <v>39695</v>
          </cell>
          <cell r="C11300">
            <v>1</v>
          </cell>
          <cell r="D11300">
            <v>1</v>
          </cell>
        </row>
        <row r="11301">
          <cell r="B11301">
            <v>39696</v>
          </cell>
          <cell r="C11301">
            <v>1</v>
          </cell>
          <cell r="D11301">
            <v>1</v>
          </cell>
        </row>
        <row r="11302">
          <cell r="B11302">
            <v>39699</v>
          </cell>
          <cell r="C11302">
            <v>1</v>
          </cell>
          <cell r="D11302">
            <v>1</v>
          </cell>
        </row>
        <row r="11303">
          <cell r="B11303">
            <v>39700</v>
          </cell>
          <cell r="C11303">
            <v>1</v>
          </cell>
          <cell r="D11303">
            <v>1</v>
          </cell>
        </row>
        <row r="11304">
          <cell r="B11304">
            <v>39701</v>
          </cell>
          <cell r="C11304">
            <v>1</v>
          </cell>
          <cell r="D11304">
            <v>1</v>
          </cell>
        </row>
        <row r="11305">
          <cell r="B11305">
            <v>39703</v>
          </cell>
          <cell r="C11305">
            <v>1</v>
          </cell>
          <cell r="D11305">
            <v>1</v>
          </cell>
        </row>
        <row r="11306">
          <cell r="B11306">
            <v>39707</v>
          </cell>
          <cell r="C11306">
            <v>1</v>
          </cell>
          <cell r="D11306">
            <v>1</v>
          </cell>
        </row>
        <row r="11307">
          <cell r="B11307">
            <v>39708</v>
          </cell>
          <cell r="C11307">
            <v>1</v>
          </cell>
          <cell r="D11307">
            <v>1</v>
          </cell>
        </row>
        <row r="11308">
          <cell r="B11308">
            <v>39709</v>
          </cell>
          <cell r="C11308">
            <v>1</v>
          </cell>
          <cell r="D11308">
            <v>1</v>
          </cell>
        </row>
        <row r="11309">
          <cell r="B11309">
            <v>39710</v>
          </cell>
          <cell r="C11309">
            <v>1</v>
          </cell>
          <cell r="D11309">
            <v>1</v>
          </cell>
        </row>
        <row r="11310">
          <cell r="B11310">
            <v>39713</v>
          </cell>
          <cell r="C11310">
            <v>1</v>
          </cell>
          <cell r="D11310">
            <v>1</v>
          </cell>
        </row>
        <row r="11311">
          <cell r="B11311">
            <v>39714</v>
          </cell>
          <cell r="C11311">
            <v>1</v>
          </cell>
          <cell r="D11311">
            <v>1</v>
          </cell>
        </row>
        <row r="11312">
          <cell r="B11312">
            <v>39715</v>
          </cell>
          <cell r="C11312">
            <v>1</v>
          </cell>
          <cell r="D11312">
            <v>1</v>
          </cell>
        </row>
        <row r="11313">
          <cell r="B11313">
            <v>39716</v>
          </cell>
          <cell r="C11313">
            <v>1</v>
          </cell>
          <cell r="D11313">
            <v>1</v>
          </cell>
        </row>
        <row r="11314">
          <cell r="B11314">
            <v>39717</v>
          </cell>
          <cell r="C11314">
            <v>1</v>
          </cell>
          <cell r="D11314">
            <v>1</v>
          </cell>
        </row>
        <row r="11315">
          <cell r="B11315">
            <v>39727</v>
          </cell>
          <cell r="C11315">
            <v>1</v>
          </cell>
          <cell r="D11315">
            <v>1</v>
          </cell>
        </row>
        <row r="11316">
          <cell r="B11316">
            <v>39728</v>
          </cell>
          <cell r="C11316">
            <v>1</v>
          </cell>
          <cell r="D11316">
            <v>1</v>
          </cell>
        </row>
        <row r="11317">
          <cell r="B11317">
            <v>39729</v>
          </cell>
          <cell r="C11317">
            <v>1</v>
          </cell>
          <cell r="D11317">
            <v>1</v>
          </cell>
        </row>
        <row r="11318">
          <cell r="B11318">
            <v>39730</v>
          </cell>
          <cell r="C11318">
            <v>1</v>
          </cell>
          <cell r="D11318">
            <v>1</v>
          </cell>
        </row>
        <row r="11319">
          <cell r="B11319">
            <v>39731</v>
          </cell>
          <cell r="C11319">
            <v>1</v>
          </cell>
          <cell r="D11319">
            <v>1</v>
          </cell>
        </row>
        <row r="11320">
          <cell r="B11320">
            <v>39734</v>
          </cell>
          <cell r="C11320">
            <v>1</v>
          </cell>
          <cell r="D11320">
            <v>1</v>
          </cell>
        </row>
        <row r="11321">
          <cell r="B11321">
            <v>39735</v>
          </cell>
          <cell r="C11321">
            <v>1</v>
          </cell>
          <cell r="D11321">
            <v>1</v>
          </cell>
        </row>
        <row r="11322">
          <cell r="B11322">
            <v>39736</v>
          </cell>
          <cell r="C11322">
            <v>1</v>
          </cell>
          <cell r="D11322">
            <v>1</v>
          </cell>
        </row>
        <row r="11323">
          <cell r="B11323">
            <v>39737</v>
          </cell>
          <cell r="C11323">
            <v>1</v>
          </cell>
          <cell r="D11323">
            <v>1</v>
          </cell>
        </row>
        <row r="11324">
          <cell r="B11324">
            <v>39738</v>
          </cell>
          <cell r="C11324">
            <v>1</v>
          </cell>
          <cell r="D11324">
            <v>1</v>
          </cell>
        </row>
        <row r="11325">
          <cell r="B11325">
            <v>39741</v>
          </cell>
          <cell r="C11325">
            <v>1</v>
          </cell>
          <cell r="D11325">
            <v>1</v>
          </cell>
        </row>
        <row r="11326">
          <cell r="B11326">
            <v>39742</v>
          </cell>
          <cell r="C11326">
            <v>1</v>
          </cell>
          <cell r="D11326">
            <v>1</v>
          </cell>
        </row>
        <row r="11327">
          <cell r="B11327">
            <v>39743</v>
          </cell>
          <cell r="C11327">
            <v>1</v>
          </cell>
          <cell r="D11327">
            <v>1</v>
          </cell>
        </row>
        <row r="11328">
          <cell r="B11328">
            <v>39744</v>
          </cell>
          <cell r="C11328">
            <v>1</v>
          </cell>
          <cell r="D11328">
            <v>1</v>
          </cell>
        </row>
        <row r="11329">
          <cell r="B11329">
            <v>39745</v>
          </cell>
          <cell r="C11329">
            <v>1</v>
          </cell>
          <cell r="D11329">
            <v>1</v>
          </cell>
        </row>
        <row r="11330">
          <cell r="B11330">
            <v>39748</v>
          </cell>
          <cell r="C11330">
            <v>1</v>
          </cell>
          <cell r="D11330">
            <v>1</v>
          </cell>
        </row>
        <row r="11331">
          <cell r="B11331">
            <v>39749</v>
          </cell>
          <cell r="C11331">
            <v>1</v>
          </cell>
          <cell r="D11331">
            <v>1</v>
          </cell>
        </row>
        <row r="11332">
          <cell r="B11332">
            <v>39750</v>
          </cell>
          <cell r="C11332">
            <v>1</v>
          </cell>
          <cell r="D11332">
            <v>1</v>
          </cell>
        </row>
        <row r="11333">
          <cell r="B11333">
            <v>39751</v>
          </cell>
          <cell r="C11333">
            <v>1</v>
          </cell>
          <cell r="D11333">
            <v>1</v>
          </cell>
        </row>
        <row r="11334">
          <cell r="B11334">
            <v>39752</v>
          </cell>
          <cell r="C11334">
            <v>1</v>
          </cell>
          <cell r="D11334">
            <v>1</v>
          </cell>
        </row>
        <row r="11335">
          <cell r="B11335">
            <v>39755</v>
          </cell>
          <cell r="C11335">
            <v>1</v>
          </cell>
          <cell r="D11335">
            <v>1</v>
          </cell>
        </row>
        <row r="11336">
          <cell r="B11336">
            <v>39756</v>
          </cell>
          <cell r="C11336">
            <v>1</v>
          </cell>
          <cell r="D11336">
            <v>1</v>
          </cell>
        </row>
        <row r="11337">
          <cell r="B11337">
            <v>39757</v>
          </cell>
          <cell r="C11337">
            <v>1</v>
          </cell>
          <cell r="D11337">
            <v>1</v>
          </cell>
        </row>
        <row r="11338">
          <cell r="B11338">
            <v>39758</v>
          </cell>
          <cell r="C11338">
            <v>1</v>
          </cell>
          <cell r="D11338">
            <v>1</v>
          </cell>
        </row>
        <row r="11339">
          <cell r="B11339">
            <v>39759</v>
          </cell>
          <cell r="C11339">
            <v>1</v>
          </cell>
          <cell r="D11339">
            <v>1</v>
          </cell>
        </row>
        <row r="11340">
          <cell r="B11340">
            <v>39762</v>
          </cell>
          <cell r="C11340">
            <v>1</v>
          </cell>
          <cell r="D11340">
            <v>1</v>
          </cell>
        </row>
        <row r="11341">
          <cell r="B11341">
            <v>39763</v>
          </cell>
          <cell r="C11341">
            <v>1</v>
          </cell>
          <cell r="D11341">
            <v>1</v>
          </cell>
        </row>
        <row r="11342">
          <cell r="B11342">
            <v>39764</v>
          </cell>
          <cell r="C11342">
            <v>1</v>
          </cell>
          <cell r="D11342">
            <v>1</v>
          </cell>
        </row>
        <row r="11343">
          <cell r="B11343">
            <v>39765</v>
          </cell>
          <cell r="C11343">
            <v>1</v>
          </cell>
          <cell r="D11343">
            <v>1</v>
          </cell>
        </row>
        <row r="11344">
          <cell r="B11344">
            <v>39766</v>
          </cell>
          <cell r="C11344">
            <v>1</v>
          </cell>
          <cell r="D11344">
            <v>1</v>
          </cell>
        </row>
        <row r="11345">
          <cell r="B11345">
            <v>39769</v>
          </cell>
          <cell r="C11345">
            <v>1</v>
          </cell>
          <cell r="D11345">
            <v>1</v>
          </cell>
        </row>
        <row r="11346">
          <cell r="B11346">
            <v>39770</v>
          </cell>
          <cell r="C11346">
            <v>1</v>
          </cell>
          <cell r="D11346">
            <v>1</v>
          </cell>
        </row>
        <row r="11347">
          <cell r="B11347">
            <v>39771</v>
          </cell>
          <cell r="C11347">
            <v>1</v>
          </cell>
          <cell r="D11347">
            <v>1</v>
          </cell>
        </row>
        <row r="11348">
          <cell r="B11348">
            <v>39772</v>
          </cell>
          <cell r="C11348">
            <v>1</v>
          </cell>
          <cell r="D11348">
            <v>1</v>
          </cell>
        </row>
        <row r="11349">
          <cell r="B11349">
            <v>39773</v>
          </cell>
          <cell r="C11349">
            <v>1</v>
          </cell>
          <cell r="D11349">
            <v>1</v>
          </cell>
        </row>
        <row r="11350">
          <cell r="B11350">
            <v>39776</v>
          </cell>
          <cell r="C11350">
            <v>1</v>
          </cell>
          <cell r="D11350">
            <v>1</v>
          </cell>
        </row>
        <row r="11351">
          <cell r="B11351">
            <v>39777</v>
          </cell>
          <cell r="C11351">
            <v>1</v>
          </cell>
          <cell r="D11351">
            <v>1</v>
          </cell>
        </row>
        <row r="11352">
          <cell r="B11352">
            <v>39778</v>
          </cell>
          <cell r="C11352">
            <v>1</v>
          </cell>
          <cell r="D11352">
            <v>1</v>
          </cell>
        </row>
        <row r="11353">
          <cell r="B11353">
            <v>39779</v>
          </cell>
          <cell r="C11353">
            <v>1</v>
          </cell>
          <cell r="D11353">
            <v>1</v>
          </cell>
        </row>
        <row r="11354">
          <cell r="B11354">
            <v>39780</v>
          </cell>
          <cell r="C11354">
            <v>1</v>
          </cell>
          <cell r="D11354">
            <v>1</v>
          </cell>
        </row>
        <row r="11355">
          <cell r="B11355">
            <v>39783</v>
          </cell>
          <cell r="C11355">
            <v>1</v>
          </cell>
          <cell r="D11355">
            <v>1</v>
          </cell>
        </row>
        <row r="11356">
          <cell r="B11356">
            <v>39784</v>
          </cell>
          <cell r="C11356">
            <v>1</v>
          </cell>
          <cell r="D11356">
            <v>1</v>
          </cell>
        </row>
        <row r="11357">
          <cell r="B11357">
            <v>39785</v>
          </cell>
          <cell r="C11357">
            <v>1</v>
          </cell>
          <cell r="D11357">
            <v>1</v>
          </cell>
        </row>
        <row r="11358">
          <cell r="B11358">
            <v>39786</v>
          </cell>
          <cell r="C11358">
            <v>1</v>
          </cell>
          <cell r="D11358">
            <v>1</v>
          </cell>
        </row>
        <row r="11359">
          <cell r="B11359">
            <v>39787</v>
          </cell>
          <cell r="C11359">
            <v>1</v>
          </cell>
          <cell r="D11359">
            <v>1</v>
          </cell>
        </row>
        <row r="11360">
          <cell r="B11360">
            <v>39790</v>
          </cell>
          <cell r="C11360">
            <v>1</v>
          </cell>
          <cell r="D11360">
            <v>1</v>
          </cell>
        </row>
        <row r="11361">
          <cell r="B11361">
            <v>39791</v>
          </cell>
          <cell r="C11361">
            <v>1</v>
          </cell>
          <cell r="D11361">
            <v>1</v>
          </cell>
        </row>
        <row r="11362">
          <cell r="B11362">
            <v>39792</v>
          </cell>
          <cell r="C11362">
            <v>1</v>
          </cell>
          <cell r="D11362">
            <v>1</v>
          </cell>
        </row>
        <row r="11363">
          <cell r="B11363">
            <v>39793</v>
          </cell>
          <cell r="C11363">
            <v>1</v>
          </cell>
          <cell r="D11363">
            <v>1</v>
          </cell>
        </row>
        <row r="11364">
          <cell r="B11364">
            <v>39794</v>
          </cell>
          <cell r="C11364">
            <v>1</v>
          </cell>
          <cell r="D11364">
            <v>1</v>
          </cell>
        </row>
        <row r="11365">
          <cell r="B11365">
            <v>39797</v>
          </cell>
          <cell r="C11365">
            <v>1</v>
          </cell>
          <cell r="D11365">
            <v>1</v>
          </cell>
        </row>
        <row r="11366">
          <cell r="B11366">
            <v>39798</v>
          </cell>
          <cell r="C11366">
            <v>1</v>
          </cell>
          <cell r="D11366">
            <v>1</v>
          </cell>
        </row>
        <row r="11367">
          <cell r="B11367">
            <v>39799</v>
          </cell>
          <cell r="C11367">
            <v>1</v>
          </cell>
          <cell r="D11367">
            <v>1</v>
          </cell>
        </row>
        <row r="11368">
          <cell r="B11368">
            <v>39800</v>
          </cell>
          <cell r="C11368">
            <v>1</v>
          </cell>
          <cell r="D11368">
            <v>1</v>
          </cell>
        </row>
        <row r="11369">
          <cell r="B11369">
            <v>39801</v>
          </cell>
          <cell r="C11369">
            <v>1</v>
          </cell>
          <cell r="D11369">
            <v>1</v>
          </cell>
        </row>
        <row r="11370">
          <cell r="B11370">
            <v>39804</v>
          </cell>
          <cell r="C11370">
            <v>1</v>
          </cell>
          <cell r="D11370">
            <v>1</v>
          </cell>
        </row>
        <row r="11371">
          <cell r="B11371">
            <v>39805</v>
          </cell>
          <cell r="C11371">
            <v>1</v>
          </cell>
          <cell r="D11371">
            <v>1</v>
          </cell>
        </row>
        <row r="11372">
          <cell r="B11372">
            <v>39806</v>
          </cell>
          <cell r="C11372">
            <v>1</v>
          </cell>
          <cell r="D11372">
            <v>1</v>
          </cell>
        </row>
        <row r="11373">
          <cell r="B11373">
            <v>39807</v>
          </cell>
          <cell r="C11373">
            <v>1</v>
          </cell>
          <cell r="D11373">
            <v>1</v>
          </cell>
        </row>
        <row r="11374">
          <cell r="B11374">
            <v>39808</v>
          </cell>
          <cell r="C11374">
            <v>1</v>
          </cell>
          <cell r="D11374">
            <v>1</v>
          </cell>
        </row>
        <row r="11375">
          <cell r="B11375">
            <v>39811</v>
          </cell>
          <cell r="C11375">
            <v>1</v>
          </cell>
          <cell r="D11375">
            <v>1</v>
          </cell>
        </row>
        <row r="11376">
          <cell r="B11376">
            <v>39812</v>
          </cell>
          <cell r="C11376">
            <v>1</v>
          </cell>
          <cell r="D11376">
            <v>1</v>
          </cell>
        </row>
        <row r="11377">
          <cell r="B11377">
            <v>39813</v>
          </cell>
          <cell r="C11377">
            <v>1</v>
          </cell>
          <cell r="D11377">
            <v>1</v>
          </cell>
        </row>
        <row r="11378">
          <cell r="B11378">
            <v>39818</v>
          </cell>
          <cell r="C11378">
            <v>1</v>
          </cell>
          <cell r="D11378">
            <v>1</v>
          </cell>
        </row>
        <row r="11379">
          <cell r="B11379">
            <v>39819</v>
          </cell>
          <cell r="C11379">
            <v>1</v>
          </cell>
          <cell r="D11379">
            <v>1</v>
          </cell>
        </row>
        <row r="11380">
          <cell r="B11380">
            <v>39820</v>
          </cell>
          <cell r="C11380">
            <v>1</v>
          </cell>
          <cell r="D11380">
            <v>1</v>
          </cell>
        </row>
        <row r="11381">
          <cell r="B11381">
            <v>39821</v>
          </cell>
          <cell r="C11381">
            <v>1</v>
          </cell>
          <cell r="D11381">
            <v>1</v>
          </cell>
        </row>
        <row r="11382">
          <cell r="B11382">
            <v>39822</v>
          </cell>
          <cell r="C11382">
            <v>1</v>
          </cell>
          <cell r="D11382">
            <v>1</v>
          </cell>
        </row>
        <row r="11383">
          <cell r="B11383">
            <v>39825</v>
          </cell>
          <cell r="C11383">
            <v>1</v>
          </cell>
          <cell r="D11383">
            <v>1</v>
          </cell>
        </row>
        <row r="11384">
          <cell r="B11384">
            <v>39826</v>
          </cell>
          <cell r="C11384">
            <v>1</v>
          </cell>
          <cell r="D11384">
            <v>1</v>
          </cell>
        </row>
        <row r="11385">
          <cell r="B11385">
            <v>39827</v>
          </cell>
          <cell r="C11385">
            <v>1</v>
          </cell>
          <cell r="D11385">
            <v>1</v>
          </cell>
        </row>
        <row r="11386">
          <cell r="B11386">
            <v>39828</v>
          </cell>
          <cell r="C11386">
            <v>1</v>
          </cell>
          <cell r="D11386">
            <v>1</v>
          </cell>
        </row>
        <row r="11387">
          <cell r="B11387">
            <v>39829</v>
          </cell>
          <cell r="C11387">
            <v>1</v>
          </cell>
          <cell r="D11387">
            <v>1</v>
          </cell>
        </row>
        <row r="11388">
          <cell r="B11388">
            <v>39832</v>
          </cell>
          <cell r="C11388">
            <v>1</v>
          </cell>
          <cell r="D11388">
            <v>1</v>
          </cell>
        </row>
        <row r="11389">
          <cell r="B11389">
            <v>39833</v>
          </cell>
          <cell r="C11389">
            <v>1</v>
          </cell>
          <cell r="D11389">
            <v>1</v>
          </cell>
        </row>
        <row r="11390">
          <cell r="B11390">
            <v>39846</v>
          </cell>
          <cell r="C11390">
            <v>1</v>
          </cell>
          <cell r="D11390">
            <v>1</v>
          </cell>
        </row>
        <row r="11391">
          <cell r="B11391">
            <v>39847</v>
          </cell>
          <cell r="C11391">
            <v>1</v>
          </cell>
          <cell r="D11391">
            <v>1</v>
          </cell>
        </row>
        <row r="11392">
          <cell r="B11392">
            <v>39848</v>
          </cell>
          <cell r="C11392">
            <v>1</v>
          </cell>
          <cell r="D11392">
            <v>1</v>
          </cell>
        </row>
        <row r="11393">
          <cell r="B11393">
            <v>39849</v>
          </cell>
          <cell r="C11393">
            <v>1</v>
          </cell>
          <cell r="D11393">
            <v>1</v>
          </cell>
        </row>
        <row r="11394">
          <cell r="B11394">
            <v>39850</v>
          </cell>
          <cell r="C11394">
            <v>1</v>
          </cell>
          <cell r="D11394">
            <v>1</v>
          </cell>
        </row>
        <row r="11395">
          <cell r="B11395">
            <v>39853</v>
          </cell>
          <cell r="C11395">
            <v>1</v>
          </cell>
          <cell r="D11395">
            <v>1</v>
          </cell>
        </row>
        <row r="11396">
          <cell r="B11396">
            <v>39854</v>
          </cell>
          <cell r="C11396">
            <v>1</v>
          </cell>
          <cell r="D11396">
            <v>1</v>
          </cell>
        </row>
        <row r="11397">
          <cell r="B11397">
            <v>39855</v>
          </cell>
          <cell r="C11397">
            <v>1</v>
          </cell>
          <cell r="D11397">
            <v>1</v>
          </cell>
        </row>
        <row r="11398">
          <cell r="B11398">
            <v>39856</v>
          </cell>
          <cell r="C11398">
            <v>1</v>
          </cell>
          <cell r="D11398">
            <v>1</v>
          </cell>
        </row>
        <row r="11399">
          <cell r="B11399">
            <v>39857</v>
          </cell>
          <cell r="C11399">
            <v>1</v>
          </cell>
          <cell r="D11399">
            <v>1</v>
          </cell>
        </row>
        <row r="11400">
          <cell r="B11400">
            <v>39860</v>
          </cell>
          <cell r="C11400">
            <v>1</v>
          </cell>
          <cell r="D11400">
            <v>1</v>
          </cell>
        </row>
        <row r="11401">
          <cell r="B11401">
            <v>39861</v>
          </cell>
          <cell r="C11401">
            <v>1</v>
          </cell>
          <cell r="D11401">
            <v>1</v>
          </cell>
        </row>
        <row r="11402">
          <cell r="B11402">
            <v>39862</v>
          </cell>
          <cell r="C11402">
            <v>1</v>
          </cell>
          <cell r="D11402">
            <v>1</v>
          </cell>
        </row>
        <row r="11403">
          <cell r="B11403">
            <v>39863</v>
          </cell>
          <cell r="C11403">
            <v>1</v>
          </cell>
          <cell r="D11403">
            <v>1</v>
          </cell>
        </row>
        <row r="11404">
          <cell r="B11404">
            <v>39864</v>
          </cell>
          <cell r="C11404">
            <v>1</v>
          </cell>
          <cell r="D11404">
            <v>1</v>
          </cell>
        </row>
        <row r="11405">
          <cell r="B11405">
            <v>39867</v>
          </cell>
          <cell r="C11405">
            <v>1</v>
          </cell>
          <cell r="D11405">
            <v>1</v>
          </cell>
        </row>
        <row r="11406">
          <cell r="B11406">
            <v>39868</v>
          </cell>
          <cell r="C11406">
            <v>1</v>
          </cell>
          <cell r="D11406">
            <v>1</v>
          </cell>
        </row>
        <row r="11407">
          <cell r="B11407">
            <v>39869</v>
          </cell>
          <cell r="C11407">
            <v>1</v>
          </cell>
          <cell r="D11407">
            <v>1</v>
          </cell>
        </row>
        <row r="11408">
          <cell r="B11408">
            <v>39870</v>
          </cell>
          <cell r="C11408">
            <v>1</v>
          </cell>
          <cell r="D11408">
            <v>1</v>
          </cell>
        </row>
        <row r="11409">
          <cell r="B11409">
            <v>39871</v>
          </cell>
          <cell r="C11409">
            <v>1</v>
          </cell>
          <cell r="D11409">
            <v>1</v>
          </cell>
        </row>
        <row r="11410">
          <cell r="B11410">
            <v>39874</v>
          </cell>
          <cell r="C11410">
            <v>1</v>
          </cell>
          <cell r="D11410">
            <v>1</v>
          </cell>
        </row>
        <row r="11411">
          <cell r="B11411">
            <v>39875</v>
          </cell>
          <cell r="C11411">
            <v>1</v>
          </cell>
          <cell r="D11411">
            <v>1</v>
          </cell>
        </row>
        <row r="11412">
          <cell r="B11412">
            <v>39876</v>
          </cell>
          <cell r="C11412">
            <v>1</v>
          </cell>
          <cell r="D11412">
            <v>1</v>
          </cell>
        </row>
        <row r="11413">
          <cell r="B11413">
            <v>39877</v>
          </cell>
          <cell r="C11413">
            <v>1</v>
          </cell>
          <cell r="D11413">
            <v>1</v>
          </cell>
        </row>
        <row r="11414">
          <cell r="B11414">
            <v>39878</v>
          </cell>
          <cell r="C11414">
            <v>1</v>
          </cell>
          <cell r="D11414">
            <v>1</v>
          </cell>
        </row>
        <row r="11415">
          <cell r="B11415">
            <v>39881</v>
          </cell>
          <cell r="C11415">
            <v>1</v>
          </cell>
          <cell r="D11415">
            <v>1</v>
          </cell>
        </row>
        <row r="11416">
          <cell r="B11416">
            <v>39882</v>
          </cell>
          <cell r="C11416">
            <v>1</v>
          </cell>
          <cell r="D11416">
            <v>1</v>
          </cell>
        </row>
        <row r="11417">
          <cell r="B11417">
            <v>39883</v>
          </cell>
          <cell r="C11417">
            <v>1</v>
          </cell>
          <cell r="D11417">
            <v>1</v>
          </cell>
        </row>
        <row r="11418">
          <cell r="B11418">
            <v>39884</v>
          </cell>
          <cell r="C11418">
            <v>1</v>
          </cell>
          <cell r="D11418">
            <v>1</v>
          </cell>
        </row>
        <row r="11419">
          <cell r="B11419">
            <v>39885</v>
          </cell>
          <cell r="C11419">
            <v>1</v>
          </cell>
          <cell r="D11419">
            <v>1</v>
          </cell>
        </row>
        <row r="11420">
          <cell r="B11420">
            <v>39888</v>
          </cell>
          <cell r="C11420">
            <v>1</v>
          </cell>
          <cell r="D11420">
            <v>1</v>
          </cell>
        </row>
        <row r="11421">
          <cell r="B11421">
            <v>39889</v>
          </cell>
          <cell r="C11421">
            <v>1</v>
          </cell>
          <cell r="D11421">
            <v>1</v>
          </cell>
        </row>
        <row r="11422">
          <cell r="B11422">
            <v>39890</v>
          </cell>
          <cell r="C11422">
            <v>1</v>
          </cell>
          <cell r="D11422">
            <v>1</v>
          </cell>
        </row>
        <row r="11423">
          <cell r="B11423">
            <v>39891</v>
          </cell>
          <cell r="C11423">
            <v>1</v>
          </cell>
          <cell r="D11423">
            <v>1</v>
          </cell>
        </row>
        <row r="11424">
          <cell r="B11424">
            <v>39892</v>
          </cell>
          <cell r="C11424">
            <v>1</v>
          </cell>
          <cell r="D11424">
            <v>1</v>
          </cell>
        </row>
        <row r="11425">
          <cell r="B11425">
            <v>39895</v>
          </cell>
          <cell r="C11425">
            <v>1</v>
          </cell>
          <cell r="D11425">
            <v>1</v>
          </cell>
        </row>
        <row r="11426">
          <cell r="B11426">
            <v>39896</v>
          </cell>
          <cell r="C11426">
            <v>1</v>
          </cell>
          <cell r="D11426">
            <v>1</v>
          </cell>
        </row>
        <row r="11427">
          <cell r="B11427">
            <v>39897</v>
          </cell>
          <cell r="C11427">
            <v>1</v>
          </cell>
          <cell r="D11427">
            <v>1</v>
          </cell>
        </row>
        <row r="11428">
          <cell r="B11428">
            <v>39898</v>
          </cell>
          <cell r="C11428">
            <v>1</v>
          </cell>
          <cell r="D11428">
            <v>1</v>
          </cell>
        </row>
        <row r="11429">
          <cell r="B11429">
            <v>39899</v>
          </cell>
          <cell r="C11429">
            <v>1</v>
          </cell>
          <cell r="D11429">
            <v>1</v>
          </cell>
        </row>
        <row r="11430">
          <cell r="B11430">
            <v>39902</v>
          </cell>
          <cell r="C11430">
            <v>1</v>
          </cell>
          <cell r="D11430">
            <v>1</v>
          </cell>
        </row>
        <row r="11431">
          <cell r="B11431">
            <v>39903</v>
          </cell>
          <cell r="C11431">
            <v>1</v>
          </cell>
          <cell r="D11431">
            <v>1</v>
          </cell>
        </row>
        <row r="11432">
          <cell r="B11432">
            <v>39904</v>
          </cell>
          <cell r="C11432">
            <v>1</v>
          </cell>
          <cell r="D11432">
            <v>1</v>
          </cell>
        </row>
        <row r="11433">
          <cell r="B11433">
            <v>39905</v>
          </cell>
          <cell r="C11433">
            <v>1</v>
          </cell>
          <cell r="D11433">
            <v>1</v>
          </cell>
        </row>
        <row r="11434">
          <cell r="B11434">
            <v>39906</v>
          </cell>
          <cell r="C11434">
            <v>1</v>
          </cell>
          <cell r="D11434">
            <v>1</v>
          </cell>
        </row>
        <row r="11435">
          <cell r="B11435">
            <v>39910</v>
          </cell>
          <cell r="C11435">
            <v>1</v>
          </cell>
          <cell r="D11435">
            <v>1</v>
          </cell>
        </row>
        <row r="11436">
          <cell r="B11436">
            <v>39911</v>
          </cell>
          <cell r="C11436">
            <v>1</v>
          </cell>
          <cell r="D11436">
            <v>1</v>
          </cell>
        </row>
        <row r="11437">
          <cell r="B11437">
            <v>39912</v>
          </cell>
          <cell r="C11437">
            <v>1</v>
          </cell>
          <cell r="D11437">
            <v>1</v>
          </cell>
        </row>
        <row r="11438">
          <cell r="B11438">
            <v>39913</v>
          </cell>
          <cell r="C11438">
            <v>1</v>
          </cell>
          <cell r="D11438">
            <v>1</v>
          </cell>
        </row>
        <row r="11439">
          <cell r="B11439">
            <v>39916</v>
          </cell>
          <cell r="C11439">
            <v>1</v>
          </cell>
          <cell r="D11439">
            <v>1</v>
          </cell>
        </row>
        <row r="11440">
          <cell r="B11440">
            <v>39917</v>
          </cell>
          <cell r="C11440">
            <v>1</v>
          </cell>
          <cell r="D11440">
            <v>1</v>
          </cell>
        </row>
        <row r="11441">
          <cell r="B11441">
            <v>39918</v>
          </cell>
          <cell r="C11441">
            <v>1</v>
          </cell>
          <cell r="D11441">
            <v>1</v>
          </cell>
        </row>
        <row r="11442">
          <cell r="B11442">
            <v>39919</v>
          </cell>
          <cell r="C11442">
            <v>1</v>
          </cell>
          <cell r="D11442">
            <v>1</v>
          </cell>
        </row>
        <row r="11443">
          <cell r="B11443">
            <v>39920</v>
          </cell>
          <cell r="C11443">
            <v>1</v>
          </cell>
          <cell r="D11443">
            <v>1</v>
          </cell>
        </row>
        <row r="11444">
          <cell r="B11444">
            <v>39923</v>
          </cell>
          <cell r="C11444">
            <v>1</v>
          </cell>
          <cell r="D11444">
            <v>1</v>
          </cell>
        </row>
        <row r="11445">
          <cell r="B11445">
            <v>39924</v>
          </cell>
          <cell r="C11445">
            <v>1</v>
          </cell>
          <cell r="D11445">
            <v>1</v>
          </cell>
        </row>
        <row r="11446">
          <cell r="B11446">
            <v>39925</v>
          </cell>
          <cell r="C11446">
            <v>1</v>
          </cell>
          <cell r="D11446">
            <v>1</v>
          </cell>
        </row>
        <row r="11447">
          <cell r="B11447">
            <v>39926</v>
          </cell>
          <cell r="C11447">
            <v>1</v>
          </cell>
          <cell r="D11447">
            <v>1</v>
          </cell>
        </row>
        <row r="11448">
          <cell r="B11448">
            <v>39927</v>
          </cell>
          <cell r="C11448">
            <v>1</v>
          </cell>
          <cell r="D11448">
            <v>1</v>
          </cell>
        </row>
        <row r="11449">
          <cell r="B11449">
            <v>39930</v>
          </cell>
          <cell r="C11449">
            <v>1</v>
          </cell>
          <cell r="D11449">
            <v>1</v>
          </cell>
        </row>
        <row r="11450">
          <cell r="B11450">
            <v>39931</v>
          </cell>
          <cell r="C11450">
            <v>1</v>
          </cell>
          <cell r="D11450">
            <v>1</v>
          </cell>
        </row>
        <row r="11451">
          <cell r="B11451">
            <v>39932</v>
          </cell>
          <cell r="C11451">
            <v>1</v>
          </cell>
          <cell r="D11451">
            <v>1</v>
          </cell>
        </row>
        <row r="11452">
          <cell r="B11452">
            <v>39933</v>
          </cell>
          <cell r="C11452">
            <v>1</v>
          </cell>
          <cell r="D11452">
            <v>1</v>
          </cell>
        </row>
        <row r="11453">
          <cell r="B11453">
            <v>39937</v>
          </cell>
          <cell r="C11453">
            <v>1</v>
          </cell>
          <cell r="D11453">
            <v>1</v>
          </cell>
        </row>
        <row r="11454">
          <cell r="B11454">
            <v>39938</v>
          </cell>
          <cell r="C11454">
            <v>1</v>
          </cell>
          <cell r="D11454">
            <v>1</v>
          </cell>
        </row>
        <row r="11455">
          <cell r="B11455">
            <v>39939</v>
          </cell>
          <cell r="C11455">
            <v>1</v>
          </cell>
          <cell r="D11455">
            <v>1</v>
          </cell>
        </row>
        <row r="11456">
          <cell r="B11456">
            <v>39940</v>
          </cell>
          <cell r="C11456">
            <v>1</v>
          </cell>
          <cell r="D11456">
            <v>1</v>
          </cell>
        </row>
        <row r="11457">
          <cell r="B11457">
            <v>39941</v>
          </cell>
          <cell r="C11457">
            <v>1</v>
          </cell>
          <cell r="D11457">
            <v>1</v>
          </cell>
        </row>
        <row r="11458">
          <cell r="B11458">
            <v>39944</v>
          </cell>
          <cell r="C11458">
            <v>1</v>
          </cell>
          <cell r="D11458">
            <v>1</v>
          </cell>
        </row>
        <row r="11459">
          <cell r="B11459">
            <v>39945</v>
          </cell>
          <cell r="C11459">
            <v>1</v>
          </cell>
          <cell r="D11459">
            <v>1</v>
          </cell>
        </row>
        <row r="11460">
          <cell r="B11460">
            <v>39946</v>
          </cell>
          <cell r="C11460">
            <v>1</v>
          </cell>
          <cell r="D11460">
            <v>1</v>
          </cell>
        </row>
        <row r="11461">
          <cell r="B11461">
            <v>39947</v>
          </cell>
          <cell r="C11461">
            <v>1</v>
          </cell>
          <cell r="D11461">
            <v>1</v>
          </cell>
        </row>
        <row r="11462">
          <cell r="B11462">
            <v>39948</v>
          </cell>
          <cell r="C11462">
            <v>1</v>
          </cell>
          <cell r="D11462">
            <v>1</v>
          </cell>
        </row>
        <row r="11463">
          <cell r="B11463">
            <v>39951</v>
          </cell>
          <cell r="C11463">
            <v>1</v>
          </cell>
          <cell r="D11463">
            <v>1</v>
          </cell>
        </row>
        <row r="11464">
          <cell r="B11464">
            <v>39952</v>
          </cell>
          <cell r="C11464">
            <v>1</v>
          </cell>
          <cell r="D11464">
            <v>1</v>
          </cell>
        </row>
        <row r="11465">
          <cell r="B11465">
            <v>39953</v>
          </cell>
          <cell r="C11465">
            <v>1</v>
          </cell>
          <cell r="D11465">
            <v>1</v>
          </cell>
        </row>
        <row r="11466">
          <cell r="B11466">
            <v>39954</v>
          </cell>
          <cell r="C11466">
            <v>1</v>
          </cell>
          <cell r="D11466">
            <v>1</v>
          </cell>
        </row>
        <row r="11467">
          <cell r="B11467">
            <v>39955</v>
          </cell>
          <cell r="C11467">
            <v>1</v>
          </cell>
          <cell r="D11467">
            <v>1</v>
          </cell>
        </row>
        <row r="11468">
          <cell r="B11468">
            <v>39958</v>
          </cell>
          <cell r="C11468">
            <v>1</v>
          </cell>
          <cell r="D11468">
            <v>1</v>
          </cell>
        </row>
        <row r="11469">
          <cell r="B11469">
            <v>39959</v>
          </cell>
          <cell r="C11469">
            <v>1</v>
          </cell>
          <cell r="D11469">
            <v>1</v>
          </cell>
        </row>
        <row r="11470">
          <cell r="B11470">
            <v>39960</v>
          </cell>
          <cell r="C11470">
            <v>1</v>
          </cell>
          <cell r="D11470">
            <v>1</v>
          </cell>
        </row>
        <row r="11471">
          <cell r="B11471">
            <v>39965</v>
          </cell>
          <cell r="C11471">
            <v>1</v>
          </cell>
          <cell r="D11471">
            <v>1</v>
          </cell>
        </row>
        <row r="11472">
          <cell r="B11472">
            <v>39966</v>
          </cell>
          <cell r="C11472">
            <v>1</v>
          </cell>
          <cell r="D11472">
            <v>1</v>
          </cell>
        </row>
        <row r="11473">
          <cell r="B11473">
            <v>39967</v>
          </cell>
          <cell r="C11473">
            <v>1</v>
          </cell>
          <cell r="D11473">
            <v>1</v>
          </cell>
        </row>
        <row r="11474">
          <cell r="B11474">
            <v>39968</v>
          </cell>
          <cell r="C11474">
            <v>1</v>
          </cell>
          <cell r="D11474">
            <v>1</v>
          </cell>
        </row>
        <row r="11475">
          <cell r="B11475">
            <v>39969</v>
          </cell>
          <cell r="C11475">
            <v>1</v>
          </cell>
          <cell r="D11475">
            <v>1</v>
          </cell>
        </row>
        <row r="11476">
          <cell r="B11476">
            <v>39972</v>
          </cell>
          <cell r="C11476">
            <v>1</v>
          </cell>
          <cell r="D11476">
            <v>1</v>
          </cell>
        </row>
        <row r="11477">
          <cell r="B11477">
            <v>39973</v>
          </cell>
          <cell r="C11477">
            <v>1</v>
          </cell>
          <cell r="D11477">
            <v>1</v>
          </cell>
        </row>
        <row r="11478">
          <cell r="B11478">
            <v>39974</v>
          </cell>
          <cell r="C11478">
            <v>1</v>
          </cell>
          <cell r="D11478">
            <v>1</v>
          </cell>
        </row>
        <row r="11479">
          <cell r="B11479">
            <v>39975</v>
          </cell>
          <cell r="C11479">
            <v>1</v>
          </cell>
          <cell r="D11479">
            <v>1</v>
          </cell>
        </row>
        <row r="11480">
          <cell r="B11480">
            <v>39976</v>
          </cell>
          <cell r="C11480">
            <v>1</v>
          </cell>
          <cell r="D11480">
            <v>1</v>
          </cell>
        </row>
        <row r="11481">
          <cell r="B11481">
            <v>39979</v>
          </cell>
          <cell r="C11481">
            <v>1</v>
          </cell>
          <cell r="D11481">
            <v>1</v>
          </cell>
        </row>
        <row r="11482">
          <cell r="B11482">
            <v>39980</v>
          </cell>
          <cell r="C11482">
            <v>1</v>
          </cell>
          <cell r="D11482">
            <v>1</v>
          </cell>
        </row>
        <row r="11483">
          <cell r="B11483">
            <v>39981</v>
          </cell>
          <cell r="C11483">
            <v>1</v>
          </cell>
          <cell r="D11483">
            <v>1</v>
          </cell>
        </row>
        <row r="11484">
          <cell r="B11484">
            <v>39982</v>
          </cell>
          <cell r="C11484">
            <v>1</v>
          </cell>
          <cell r="D11484">
            <v>1</v>
          </cell>
        </row>
        <row r="11485">
          <cell r="B11485">
            <v>39983</v>
          </cell>
          <cell r="C11485">
            <v>1</v>
          </cell>
          <cell r="D11485">
            <v>1</v>
          </cell>
        </row>
        <row r="11486">
          <cell r="B11486">
            <v>39986</v>
          </cell>
          <cell r="C11486">
            <v>1</v>
          </cell>
          <cell r="D11486">
            <v>1</v>
          </cell>
        </row>
        <row r="11487">
          <cell r="B11487">
            <v>39987</v>
          </cell>
          <cell r="C11487">
            <v>1</v>
          </cell>
          <cell r="D11487">
            <v>1</v>
          </cell>
        </row>
        <row r="11488">
          <cell r="B11488">
            <v>39988</v>
          </cell>
          <cell r="C11488">
            <v>1</v>
          </cell>
          <cell r="D11488">
            <v>1</v>
          </cell>
        </row>
        <row r="11489">
          <cell r="B11489">
            <v>39989</v>
          </cell>
          <cell r="C11489">
            <v>1</v>
          </cell>
          <cell r="D11489">
            <v>1</v>
          </cell>
        </row>
        <row r="11490">
          <cell r="B11490">
            <v>39990</v>
          </cell>
          <cell r="C11490">
            <v>1</v>
          </cell>
          <cell r="D11490">
            <v>1</v>
          </cell>
        </row>
        <row r="11491">
          <cell r="B11491">
            <v>39993</v>
          </cell>
          <cell r="C11491">
            <v>1</v>
          </cell>
          <cell r="D11491">
            <v>1</v>
          </cell>
        </row>
        <row r="11492">
          <cell r="B11492">
            <v>39994</v>
          </cell>
          <cell r="C11492">
            <v>1</v>
          </cell>
          <cell r="D11492">
            <v>1</v>
          </cell>
        </row>
        <row r="11493">
          <cell r="B11493">
            <v>39995</v>
          </cell>
          <cell r="C11493">
            <v>1</v>
          </cell>
          <cell r="D11493">
            <v>1</v>
          </cell>
        </row>
        <row r="11494">
          <cell r="B11494">
            <v>39996</v>
          </cell>
          <cell r="C11494">
            <v>1</v>
          </cell>
          <cell r="D11494">
            <v>1</v>
          </cell>
        </row>
        <row r="11495">
          <cell r="B11495">
            <v>39997</v>
          </cell>
          <cell r="C11495">
            <v>1</v>
          </cell>
          <cell r="D11495">
            <v>1</v>
          </cell>
        </row>
        <row r="11496">
          <cell r="B11496">
            <v>40000</v>
          </cell>
          <cell r="C11496">
            <v>1</v>
          </cell>
          <cell r="D11496">
            <v>1</v>
          </cell>
        </row>
        <row r="11497">
          <cell r="B11497">
            <v>40001</v>
          </cell>
          <cell r="C11497">
            <v>1</v>
          </cell>
          <cell r="D11497">
            <v>1</v>
          </cell>
        </row>
        <row r="11498">
          <cell r="B11498">
            <v>40002</v>
          </cell>
          <cell r="C11498">
            <v>1</v>
          </cell>
          <cell r="D11498">
            <v>1</v>
          </cell>
        </row>
        <row r="11499">
          <cell r="B11499">
            <v>40003</v>
          </cell>
          <cell r="C11499">
            <v>1</v>
          </cell>
          <cell r="D11499">
            <v>1</v>
          </cell>
        </row>
        <row r="11500">
          <cell r="B11500">
            <v>40004</v>
          </cell>
          <cell r="C11500">
            <v>1</v>
          </cell>
          <cell r="D11500">
            <v>1</v>
          </cell>
        </row>
        <row r="11501">
          <cell r="B11501">
            <v>40007</v>
          </cell>
          <cell r="C11501">
            <v>1</v>
          </cell>
          <cell r="D11501">
            <v>1</v>
          </cell>
        </row>
        <row r="11502">
          <cell r="B11502">
            <v>40008</v>
          </cell>
          <cell r="C11502">
            <v>1</v>
          </cell>
          <cell r="D11502">
            <v>1</v>
          </cell>
        </row>
        <row r="11503">
          <cell r="B11503">
            <v>40009</v>
          </cell>
          <cell r="C11503">
            <v>1</v>
          </cell>
          <cell r="D11503">
            <v>1</v>
          </cell>
        </row>
        <row r="11504">
          <cell r="B11504">
            <v>40011</v>
          </cell>
          <cell r="C11504">
            <v>1</v>
          </cell>
          <cell r="D11504">
            <v>1</v>
          </cell>
        </row>
        <row r="11505">
          <cell r="B11505">
            <v>40014</v>
          </cell>
          <cell r="C11505">
            <v>1</v>
          </cell>
          <cell r="D11505">
            <v>1</v>
          </cell>
        </row>
        <row r="11506">
          <cell r="B11506">
            <v>40015</v>
          </cell>
          <cell r="C11506">
            <v>1</v>
          </cell>
          <cell r="D11506">
            <v>1</v>
          </cell>
        </row>
        <row r="11507">
          <cell r="B11507">
            <v>40016</v>
          </cell>
          <cell r="C11507">
            <v>1</v>
          </cell>
          <cell r="D11507">
            <v>1</v>
          </cell>
        </row>
        <row r="11508">
          <cell r="B11508">
            <v>40017</v>
          </cell>
          <cell r="C11508">
            <v>1</v>
          </cell>
          <cell r="D11508">
            <v>1</v>
          </cell>
        </row>
        <row r="11509">
          <cell r="B11509">
            <v>40018</v>
          </cell>
          <cell r="C11509">
            <v>1</v>
          </cell>
          <cell r="D11509">
            <v>1</v>
          </cell>
        </row>
        <row r="11510">
          <cell r="B11510">
            <v>40021</v>
          </cell>
          <cell r="C11510">
            <v>1</v>
          </cell>
          <cell r="D11510">
            <v>1</v>
          </cell>
        </row>
        <row r="11511">
          <cell r="B11511">
            <v>40022</v>
          </cell>
          <cell r="C11511">
            <v>1</v>
          </cell>
          <cell r="D11511">
            <v>1</v>
          </cell>
        </row>
        <row r="11512">
          <cell r="B11512">
            <v>40023</v>
          </cell>
          <cell r="C11512">
            <v>1</v>
          </cell>
          <cell r="D11512">
            <v>1</v>
          </cell>
        </row>
        <row r="11513">
          <cell r="B11513">
            <v>40024</v>
          </cell>
          <cell r="C11513">
            <v>1</v>
          </cell>
          <cell r="D11513">
            <v>1</v>
          </cell>
        </row>
        <row r="11514">
          <cell r="B11514">
            <v>40025</v>
          </cell>
          <cell r="C11514">
            <v>1</v>
          </cell>
          <cell r="D11514">
            <v>1</v>
          </cell>
        </row>
        <row r="11515">
          <cell r="B11515">
            <v>40028</v>
          </cell>
          <cell r="C11515">
            <v>1</v>
          </cell>
          <cell r="D11515">
            <v>1</v>
          </cell>
        </row>
        <row r="11516">
          <cell r="B11516">
            <v>40029</v>
          </cell>
          <cell r="C11516">
            <v>1</v>
          </cell>
          <cell r="D11516">
            <v>1</v>
          </cell>
        </row>
        <row r="11517">
          <cell r="B11517">
            <v>40030</v>
          </cell>
          <cell r="C11517">
            <v>1</v>
          </cell>
          <cell r="D11517">
            <v>1</v>
          </cell>
        </row>
        <row r="11518">
          <cell r="B11518">
            <v>40031</v>
          </cell>
          <cell r="C11518">
            <v>1</v>
          </cell>
          <cell r="D11518">
            <v>1</v>
          </cell>
        </row>
        <row r="11519">
          <cell r="B11519">
            <v>40032</v>
          </cell>
          <cell r="C11519">
            <v>1</v>
          </cell>
          <cell r="D11519">
            <v>1</v>
          </cell>
        </row>
        <row r="11520">
          <cell r="B11520">
            <v>40035</v>
          </cell>
          <cell r="C11520">
            <v>1</v>
          </cell>
          <cell r="D11520">
            <v>1</v>
          </cell>
        </row>
        <row r="11521">
          <cell r="B11521">
            <v>40036</v>
          </cell>
          <cell r="C11521">
            <v>1</v>
          </cell>
          <cell r="D11521">
            <v>1</v>
          </cell>
        </row>
        <row r="11522">
          <cell r="B11522">
            <v>40037</v>
          </cell>
          <cell r="C11522">
            <v>1</v>
          </cell>
          <cell r="D11522">
            <v>1</v>
          </cell>
        </row>
        <row r="11523">
          <cell r="B11523">
            <v>40038</v>
          </cell>
          <cell r="C11523">
            <v>1</v>
          </cell>
          <cell r="D11523">
            <v>1</v>
          </cell>
        </row>
        <row r="11524">
          <cell r="B11524">
            <v>40039</v>
          </cell>
          <cell r="C11524">
            <v>1</v>
          </cell>
          <cell r="D11524">
            <v>1</v>
          </cell>
        </row>
        <row r="11525">
          <cell r="B11525">
            <v>40042</v>
          </cell>
          <cell r="C11525">
            <v>1</v>
          </cell>
          <cell r="D11525">
            <v>1</v>
          </cell>
        </row>
        <row r="11526">
          <cell r="B11526">
            <v>40043</v>
          </cell>
          <cell r="C11526">
            <v>1</v>
          </cell>
          <cell r="D11526">
            <v>1</v>
          </cell>
        </row>
        <row r="11527">
          <cell r="B11527">
            <v>40044</v>
          </cell>
          <cell r="C11527">
            <v>1</v>
          </cell>
          <cell r="D11527">
            <v>1</v>
          </cell>
        </row>
        <row r="11528">
          <cell r="B11528">
            <v>40045</v>
          </cell>
          <cell r="C11528">
            <v>1</v>
          </cell>
          <cell r="D11528">
            <v>1</v>
          </cell>
        </row>
        <row r="11529">
          <cell r="B11529">
            <v>40046</v>
          </cell>
          <cell r="C11529">
            <v>1</v>
          </cell>
          <cell r="D11529">
            <v>1</v>
          </cell>
        </row>
        <row r="11530">
          <cell r="B11530">
            <v>40049</v>
          </cell>
          <cell r="C11530">
            <v>1</v>
          </cell>
          <cell r="D11530">
            <v>1</v>
          </cell>
        </row>
        <row r="11531">
          <cell r="B11531">
            <v>40050</v>
          </cell>
          <cell r="C11531">
            <v>1</v>
          </cell>
          <cell r="D11531">
            <v>1</v>
          </cell>
        </row>
        <row r="11532">
          <cell r="B11532">
            <v>40051</v>
          </cell>
          <cell r="C11532">
            <v>1</v>
          </cell>
          <cell r="D11532">
            <v>1</v>
          </cell>
        </row>
        <row r="11533">
          <cell r="B11533">
            <v>40052</v>
          </cell>
          <cell r="C11533">
            <v>1</v>
          </cell>
          <cell r="D11533">
            <v>1</v>
          </cell>
        </row>
        <row r="11534">
          <cell r="B11534">
            <v>40053</v>
          </cell>
          <cell r="C11534">
            <v>1</v>
          </cell>
          <cell r="D11534">
            <v>1</v>
          </cell>
        </row>
        <row r="11535">
          <cell r="B11535">
            <v>40056</v>
          </cell>
          <cell r="C11535">
            <v>1</v>
          </cell>
          <cell r="D11535">
            <v>1</v>
          </cell>
        </row>
        <row r="11536">
          <cell r="B11536">
            <v>40057</v>
          </cell>
          <cell r="C11536">
            <v>1</v>
          </cell>
          <cell r="D11536">
            <v>1</v>
          </cell>
        </row>
        <row r="11537">
          <cell r="B11537">
            <v>40058</v>
          </cell>
          <cell r="C11537">
            <v>1</v>
          </cell>
          <cell r="D11537">
            <v>1</v>
          </cell>
        </row>
        <row r="11538">
          <cell r="B11538">
            <v>40059</v>
          </cell>
          <cell r="C11538">
            <v>1</v>
          </cell>
          <cell r="D11538">
            <v>1</v>
          </cell>
        </row>
        <row r="11539">
          <cell r="B11539">
            <v>40060</v>
          </cell>
          <cell r="C11539">
            <v>1</v>
          </cell>
          <cell r="D11539">
            <v>1</v>
          </cell>
        </row>
        <row r="11540">
          <cell r="B11540">
            <v>40063</v>
          </cell>
          <cell r="C11540">
            <v>1</v>
          </cell>
          <cell r="D11540">
            <v>1</v>
          </cell>
        </row>
        <row r="11541">
          <cell r="B11541">
            <v>40064</v>
          </cell>
          <cell r="C11541">
            <v>1</v>
          </cell>
          <cell r="D11541">
            <v>1</v>
          </cell>
        </row>
        <row r="11542">
          <cell r="B11542">
            <v>40065</v>
          </cell>
          <cell r="C11542">
            <v>1</v>
          </cell>
          <cell r="D11542">
            <v>1</v>
          </cell>
        </row>
        <row r="11543">
          <cell r="B11543">
            <v>40066</v>
          </cell>
          <cell r="C11543">
            <v>1</v>
          </cell>
          <cell r="D11543">
            <v>1</v>
          </cell>
        </row>
        <row r="11544">
          <cell r="B11544">
            <v>40067</v>
          </cell>
          <cell r="C11544">
            <v>1</v>
          </cell>
          <cell r="D11544">
            <v>1</v>
          </cell>
        </row>
        <row r="11545">
          <cell r="B11545">
            <v>40070</v>
          </cell>
          <cell r="C11545">
            <v>1</v>
          </cell>
          <cell r="D11545">
            <v>1</v>
          </cell>
        </row>
        <row r="11546">
          <cell r="B11546">
            <v>40071</v>
          </cell>
          <cell r="C11546">
            <v>1</v>
          </cell>
          <cell r="D11546">
            <v>1</v>
          </cell>
        </row>
        <row r="11547">
          <cell r="B11547">
            <v>40072</v>
          </cell>
          <cell r="C11547">
            <v>1</v>
          </cell>
          <cell r="D11547">
            <v>1</v>
          </cell>
        </row>
        <row r="11548">
          <cell r="B11548">
            <v>40073</v>
          </cell>
          <cell r="C11548">
            <v>1</v>
          </cell>
          <cell r="D11548">
            <v>1</v>
          </cell>
        </row>
        <row r="11549">
          <cell r="B11549">
            <v>40074</v>
          </cell>
          <cell r="C11549">
            <v>1</v>
          </cell>
          <cell r="D11549">
            <v>1</v>
          </cell>
        </row>
        <row r="11550">
          <cell r="B11550">
            <v>40077</v>
          </cell>
          <cell r="C11550">
            <v>1</v>
          </cell>
          <cell r="D11550">
            <v>1</v>
          </cell>
        </row>
        <row r="11551">
          <cell r="B11551">
            <v>40078</v>
          </cell>
          <cell r="C11551">
            <v>1</v>
          </cell>
          <cell r="D11551">
            <v>1</v>
          </cell>
        </row>
        <row r="11552">
          <cell r="B11552">
            <v>40079</v>
          </cell>
          <cell r="C11552">
            <v>1</v>
          </cell>
          <cell r="D11552">
            <v>1</v>
          </cell>
        </row>
        <row r="11553">
          <cell r="B11553">
            <v>40080</v>
          </cell>
          <cell r="C11553">
            <v>1</v>
          </cell>
          <cell r="D11553">
            <v>1</v>
          </cell>
        </row>
        <row r="11554">
          <cell r="B11554">
            <v>40081</v>
          </cell>
          <cell r="C11554">
            <v>1</v>
          </cell>
          <cell r="D11554">
            <v>1</v>
          </cell>
        </row>
        <row r="11555">
          <cell r="B11555">
            <v>40084</v>
          </cell>
          <cell r="C11555">
            <v>1</v>
          </cell>
          <cell r="D11555">
            <v>1</v>
          </cell>
        </row>
        <row r="11556">
          <cell r="B11556">
            <v>40095</v>
          </cell>
          <cell r="C11556">
            <v>1</v>
          </cell>
          <cell r="D11556">
            <v>1</v>
          </cell>
        </row>
        <row r="11557">
          <cell r="B11557">
            <v>40099</v>
          </cell>
          <cell r="C11557">
            <v>1</v>
          </cell>
          <cell r="D11557">
            <v>1</v>
          </cell>
        </row>
        <row r="11558">
          <cell r="B11558">
            <v>40100</v>
          </cell>
          <cell r="C11558">
            <v>1</v>
          </cell>
          <cell r="D11558">
            <v>1</v>
          </cell>
        </row>
        <row r="11559">
          <cell r="B11559">
            <v>40101</v>
          </cell>
          <cell r="C11559">
            <v>1</v>
          </cell>
          <cell r="D11559">
            <v>1</v>
          </cell>
        </row>
        <row r="11560">
          <cell r="B11560">
            <v>40102</v>
          </cell>
          <cell r="C11560">
            <v>1</v>
          </cell>
          <cell r="D11560">
            <v>1</v>
          </cell>
        </row>
        <row r="11561">
          <cell r="B11561">
            <v>40105</v>
          </cell>
          <cell r="C11561">
            <v>1</v>
          </cell>
          <cell r="D11561">
            <v>1</v>
          </cell>
        </row>
        <row r="11562">
          <cell r="B11562">
            <v>40106</v>
          </cell>
          <cell r="C11562">
            <v>1</v>
          </cell>
          <cell r="D11562">
            <v>1</v>
          </cell>
        </row>
        <row r="11563">
          <cell r="B11563">
            <v>40107</v>
          </cell>
          <cell r="C11563">
            <v>1</v>
          </cell>
          <cell r="D11563">
            <v>1</v>
          </cell>
        </row>
        <row r="11564">
          <cell r="B11564">
            <v>40108</v>
          </cell>
          <cell r="C11564">
            <v>1</v>
          </cell>
          <cell r="D11564">
            <v>1</v>
          </cell>
        </row>
        <row r="11565">
          <cell r="B11565">
            <v>40109</v>
          </cell>
          <cell r="C11565">
            <v>1</v>
          </cell>
          <cell r="D11565">
            <v>1</v>
          </cell>
        </row>
        <row r="11566">
          <cell r="B11566">
            <v>40112</v>
          </cell>
          <cell r="C11566">
            <v>1</v>
          </cell>
          <cell r="D11566">
            <v>1</v>
          </cell>
        </row>
        <row r="11567">
          <cell r="B11567">
            <v>40113</v>
          </cell>
          <cell r="C11567">
            <v>1</v>
          </cell>
          <cell r="D11567">
            <v>1</v>
          </cell>
        </row>
        <row r="11568">
          <cell r="B11568">
            <v>40114</v>
          </cell>
          <cell r="C11568">
            <v>1</v>
          </cell>
          <cell r="D11568">
            <v>1</v>
          </cell>
        </row>
        <row r="11569">
          <cell r="B11569">
            <v>40115</v>
          </cell>
          <cell r="C11569">
            <v>1</v>
          </cell>
          <cell r="D11569">
            <v>1</v>
          </cell>
        </row>
        <row r="11570">
          <cell r="B11570">
            <v>40116</v>
          </cell>
          <cell r="C11570">
            <v>1</v>
          </cell>
          <cell r="D11570">
            <v>1</v>
          </cell>
        </row>
        <row r="11571">
          <cell r="B11571">
            <v>40119</v>
          </cell>
          <cell r="C11571">
            <v>1</v>
          </cell>
          <cell r="D11571">
            <v>1</v>
          </cell>
        </row>
        <row r="11572">
          <cell r="B11572">
            <v>40120</v>
          </cell>
          <cell r="C11572">
            <v>1</v>
          </cell>
          <cell r="D11572">
            <v>1</v>
          </cell>
        </row>
        <row r="11573">
          <cell r="B11573">
            <v>40121</v>
          </cell>
          <cell r="C11573">
            <v>1</v>
          </cell>
          <cell r="D11573">
            <v>1</v>
          </cell>
        </row>
        <row r="11574">
          <cell r="B11574">
            <v>40122</v>
          </cell>
          <cell r="C11574">
            <v>1</v>
          </cell>
          <cell r="D11574">
            <v>1</v>
          </cell>
        </row>
        <row r="11575">
          <cell r="B11575">
            <v>40123</v>
          </cell>
          <cell r="C11575">
            <v>1</v>
          </cell>
          <cell r="D11575">
            <v>1</v>
          </cell>
        </row>
        <row r="11576">
          <cell r="B11576">
            <v>40126</v>
          </cell>
          <cell r="C11576">
            <v>1</v>
          </cell>
          <cell r="D11576">
            <v>1</v>
          </cell>
        </row>
        <row r="11577">
          <cell r="B11577">
            <v>40127</v>
          </cell>
          <cell r="C11577">
            <v>1</v>
          </cell>
          <cell r="D11577">
            <v>1</v>
          </cell>
        </row>
        <row r="11578">
          <cell r="B11578">
            <v>40128</v>
          </cell>
          <cell r="C11578">
            <v>1</v>
          </cell>
          <cell r="D11578">
            <v>1</v>
          </cell>
        </row>
        <row r="11579">
          <cell r="B11579">
            <v>40129</v>
          </cell>
          <cell r="C11579">
            <v>1</v>
          </cell>
          <cell r="D11579">
            <v>1</v>
          </cell>
        </row>
        <row r="11580">
          <cell r="B11580">
            <v>40130</v>
          </cell>
          <cell r="C11580">
            <v>1</v>
          </cell>
          <cell r="D11580">
            <v>1</v>
          </cell>
        </row>
        <row r="11581">
          <cell r="B11581">
            <v>40133</v>
          </cell>
          <cell r="C11581">
            <v>1</v>
          </cell>
          <cell r="D11581">
            <v>1</v>
          </cell>
        </row>
        <row r="11582">
          <cell r="B11582">
            <v>40134</v>
          </cell>
          <cell r="C11582">
            <v>1</v>
          </cell>
          <cell r="D11582">
            <v>1</v>
          </cell>
        </row>
        <row r="11583">
          <cell r="B11583">
            <v>40135</v>
          </cell>
          <cell r="C11583">
            <v>1</v>
          </cell>
          <cell r="D11583">
            <v>1</v>
          </cell>
        </row>
        <row r="11584">
          <cell r="B11584">
            <v>40136</v>
          </cell>
          <cell r="C11584">
            <v>1</v>
          </cell>
          <cell r="D11584">
            <v>1</v>
          </cell>
        </row>
        <row r="11585">
          <cell r="B11585">
            <v>40137</v>
          </cell>
          <cell r="C11585">
            <v>1</v>
          </cell>
          <cell r="D11585">
            <v>1</v>
          </cell>
        </row>
        <row r="11586">
          <cell r="B11586">
            <v>40140</v>
          </cell>
          <cell r="C11586">
            <v>1</v>
          </cell>
          <cell r="D11586">
            <v>1</v>
          </cell>
        </row>
        <row r="11587">
          <cell r="B11587">
            <v>40141</v>
          </cell>
          <cell r="C11587">
            <v>1</v>
          </cell>
          <cell r="D11587">
            <v>1</v>
          </cell>
        </row>
        <row r="11588">
          <cell r="B11588">
            <v>40142</v>
          </cell>
          <cell r="C11588">
            <v>1</v>
          </cell>
          <cell r="D11588">
            <v>1</v>
          </cell>
        </row>
        <row r="11589">
          <cell r="B11589">
            <v>40143</v>
          </cell>
          <cell r="C11589">
            <v>1</v>
          </cell>
          <cell r="D11589">
            <v>1</v>
          </cell>
        </row>
        <row r="11590">
          <cell r="B11590">
            <v>40144</v>
          </cell>
          <cell r="C11590">
            <v>1</v>
          </cell>
          <cell r="D11590">
            <v>1</v>
          </cell>
        </row>
        <row r="11591">
          <cell r="B11591">
            <v>40147</v>
          </cell>
          <cell r="C11591">
            <v>1</v>
          </cell>
          <cell r="D11591">
            <v>1</v>
          </cell>
        </row>
        <row r="11592">
          <cell r="B11592">
            <v>40148</v>
          </cell>
          <cell r="C11592">
            <v>1</v>
          </cell>
          <cell r="D11592">
            <v>1</v>
          </cell>
        </row>
        <row r="11593">
          <cell r="B11593">
            <v>40149</v>
          </cell>
          <cell r="C11593">
            <v>1</v>
          </cell>
          <cell r="D11593">
            <v>1</v>
          </cell>
        </row>
        <row r="11594">
          <cell r="B11594">
            <v>40150</v>
          </cell>
          <cell r="C11594">
            <v>1</v>
          </cell>
          <cell r="D11594">
            <v>1</v>
          </cell>
        </row>
        <row r="11595">
          <cell r="B11595">
            <v>40151</v>
          </cell>
          <cell r="C11595">
            <v>1</v>
          </cell>
          <cell r="D11595">
            <v>1</v>
          </cell>
        </row>
        <row r="11596">
          <cell r="B11596">
            <v>40154</v>
          </cell>
          <cell r="C11596">
            <v>1</v>
          </cell>
          <cell r="D11596">
            <v>1</v>
          </cell>
        </row>
        <row r="11597">
          <cell r="B11597">
            <v>40155</v>
          </cell>
          <cell r="C11597">
            <v>1</v>
          </cell>
          <cell r="D11597">
            <v>1</v>
          </cell>
        </row>
        <row r="11598">
          <cell r="B11598">
            <v>40156</v>
          </cell>
          <cell r="C11598">
            <v>1</v>
          </cell>
          <cell r="D11598">
            <v>1</v>
          </cell>
        </row>
        <row r="11599">
          <cell r="B11599">
            <v>40157</v>
          </cell>
          <cell r="C11599">
            <v>1</v>
          </cell>
          <cell r="D11599">
            <v>1</v>
          </cell>
        </row>
        <row r="11600">
          <cell r="B11600">
            <v>40158</v>
          </cell>
          <cell r="C11600">
            <v>1</v>
          </cell>
          <cell r="D11600">
            <v>1</v>
          </cell>
        </row>
        <row r="11601">
          <cell r="B11601">
            <v>40161</v>
          </cell>
          <cell r="C11601">
            <v>1</v>
          </cell>
          <cell r="D11601">
            <v>1</v>
          </cell>
        </row>
        <row r="11602">
          <cell r="B11602">
            <v>40162</v>
          </cell>
          <cell r="C11602">
            <v>1</v>
          </cell>
          <cell r="D11602">
            <v>1</v>
          </cell>
        </row>
        <row r="11603">
          <cell r="B11603">
            <v>40163</v>
          </cell>
          <cell r="C11603">
            <v>1</v>
          </cell>
          <cell r="D11603">
            <v>1</v>
          </cell>
        </row>
        <row r="11604">
          <cell r="B11604">
            <v>40164</v>
          </cell>
          <cell r="C11604">
            <v>1</v>
          </cell>
          <cell r="D11604">
            <v>1</v>
          </cell>
        </row>
        <row r="11605">
          <cell r="B11605">
            <v>40165</v>
          </cell>
          <cell r="C11605">
            <v>1</v>
          </cell>
          <cell r="D11605">
            <v>1</v>
          </cell>
        </row>
        <row r="11606">
          <cell r="B11606">
            <v>40168</v>
          </cell>
          <cell r="C11606">
            <v>1</v>
          </cell>
          <cell r="D11606">
            <v>1</v>
          </cell>
        </row>
        <row r="11607">
          <cell r="B11607">
            <v>40169</v>
          </cell>
          <cell r="C11607">
            <v>1</v>
          </cell>
          <cell r="D11607">
            <v>1</v>
          </cell>
        </row>
        <row r="11608">
          <cell r="B11608">
            <v>40170</v>
          </cell>
          <cell r="C11608">
            <v>1</v>
          </cell>
          <cell r="D11608">
            <v>1</v>
          </cell>
        </row>
        <row r="11609">
          <cell r="B11609">
            <v>40171</v>
          </cell>
          <cell r="C11609">
            <v>1</v>
          </cell>
          <cell r="D11609">
            <v>1</v>
          </cell>
        </row>
        <row r="11610">
          <cell r="B11610">
            <v>40172</v>
          </cell>
          <cell r="C11610">
            <v>1</v>
          </cell>
          <cell r="D11610">
            <v>1</v>
          </cell>
        </row>
        <row r="11611">
          <cell r="B11611">
            <v>40175</v>
          </cell>
          <cell r="C11611">
            <v>1</v>
          </cell>
          <cell r="D11611">
            <v>1</v>
          </cell>
        </row>
        <row r="11612">
          <cell r="B11612">
            <v>40176</v>
          </cell>
          <cell r="C11612">
            <v>1</v>
          </cell>
          <cell r="D11612">
            <v>1</v>
          </cell>
        </row>
        <row r="11613">
          <cell r="B11613">
            <v>40177</v>
          </cell>
          <cell r="C11613">
            <v>1</v>
          </cell>
          <cell r="D11613">
            <v>1</v>
          </cell>
        </row>
        <row r="11614">
          <cell r="B11614">
            <v>40178</v>
          </cell>
          <cell r="C11614">
            <v>1</v>
          </cell>
          <cell r="D11614">
            <v>1</v>
          </cell>
        </row>
        <row r="11615">
          <cell r="B11615">
            <v>40182</v>
          </cell>
          <cell r="C11615">
            <v>1</v>
          </cell>
          <cell r="D11615">
            <v>1</v>
          </cell>
        </row>
        <row r="11616">
          <cell r="B11616">
            <v>40183</v>
          </cell>
          <cell r="C11616">
            <v>1</v>
          </cell>
          <cell r="D11616">
            <v>1</v>
          </cell>
        </row>
        <row r="11617">
          <cell r="B11617">
            <v>40184</v>
          </cell>
          <cell r="C11617">
            <v>1</v>
          </cell>
          <cell r="D11617">
            <v>1</v>
          </cell>
        </row>
        <row r="11618">
          <cell r="B11618">
            <v>40185</v>
          </cell>
          <cell r="C11618">
            <v>1</v>
          </cell>
          <cell r="D11618">
            <v>1</v>
          </cell>
        </row>
        <row r="11619">
          <cell r="B11619">
            <v>40186</v>
          </cell>
          <cell r="C11619">
            <v>1</v>
          </cell>
          <cell r="D11619">
            <v>1</v>
          </cell>
        </row>
        <row r="11620">
          <cell r="B11620">
            <v>40189</v>
          </cell>
          <cell r="C11620">
            <v>1</v>
          </cell>
          <cell r="D11620">
            <v>1</v>
          </cell>
        </row>
        <row r="11621">
          <cell r="B11621">
            <v>40190</v>
          </cell>
          <cell r="C11621">
            <v>1</v>
          </cell>
          <cell r="D11621">
            <v>1</v>
          </cell>
        </row>
        <row r="11622">
          <cell r="B11622">
            <v>40191</v>
          </cell>
          <cell r="C11622">
            <v>1</v>
          </cell>
          <cell r="D11622">
            <v>1</v>
          </cell>
        </row>
        <row r="11623">
          <cell r="B11623">
            <v>40192</v>
          </cell>
          <cell r="C11623">
            <v>1</v>
          </cell>
          <cell r="D11623">
            <v>1</v>
          </cell>
        </row>
        <row r="11624">
          <cell r="B11624">
            <v>40193</v>
          </cell>
          <cell r="C11624">
            <v>1</v>
          </cell>
          <cell r="D11624">
            <v>1</v>
          </cell>
        </row>
        <row r="11625">
          <cell r="B11625">
            <v>40196</v>
          </cell>
          <cell r="C11625">
            <v>1</v>
          </cell>
          <cell r="D11625">
            <v>1</v>
          </cell>
        </row>
        <row r="11626">
          <cell r="B11626">
            <v>40197</v>
          </cell>
          <cell r="C11626">
            <v>1</v>
          </cell>
          <cell r="D11626">
            <v>1</v>
          </cell>
        </row>
        <row r="11627">
          <cell r="B11627">
            <v>40198</v>
          </cell>
          <cell r="C11627">
            <v>1</v>
          </cell>
          <cell r="D11627">
            <v>1</v>
          </cell>
        </row>
        <row r="11628">
          <cell r="B11628">
            <v>40199</v>
          </cell>
          <cell r="C11628">
            <v>1</v>
          </cell>
          <cell r="D11628">
            <v>1</v>
          </cell>
        </row>
        <row r="11629">
          <cell r="B11629">
            <v>40200</v>
          </cell>
          <cell r="C11629">
            <v>1</v>
          </cell>
          <cell r="D11629">
            <v>1</v>
          </cell>
        </row>
        <row r="11630">
          <cell r="B11630">
            <v>40203</v>
          </cell>
          <cell r="C11630">
            <v>1</v>
          </cell>
          <cell r="D11630">
            <v>1</v>
          </cell>
        </row>
        <row r="11631">
          <cell r="B11631">
            <v>40204</v>
          </cell>
          <cell r="C11631">
            <v>1</v>
          </cell>
          <cell r="D11631">
            <v>1</v>
          </cell>
        </row>
        <row r="11632">
          <cell r="B11632">
            <v>40205</v>
          </cell>
          <cell r="C11632">
            <v>1</v>
          </cell>
          <cell r="D11632">
            <v>1</v>
          </cell>
        </row>
        <row r="11633">
          <cell r="B11633">
            <v>40206</v>
          </cell>
          <cell r="C11633">
            <v>1</v>
          </cell>
          <cell r="D11633">
            <v>1</v>
          </cell>
        </row>
        <row r="11634">
          <cell r="B11634">
            <v>40207</v>
          </cell>
          <cell r="C11634">
            <v>1</v>
          </cell>
          <cell r="D11634">
            <v>1</v>
          </cell>
        </row>
        <row r="11635">
          <cell r="B11635">
            <v>40210</v>
          </cell>
          <cell r="C11635">
            <v>1</v>
          </cell>
          <cell r="D11635">
            <v>1</v>
          </cell>
        </row>
        <row r="11636">
          <cell r="B11636">
            <v>40211</v>
          </cell>
          <cell r="C11636">
            <v>1</v>
          </cell>
          <cell r="D11636">
            <v>1</v>
          </cell>
        </row>
        <row r="11637">
          <cell r="B11637">
            <v>40212</v>
          </cell>
          <cell r="C11637">
            <v>1</v>
          </cell>
          <cell r="D11637">
            <v>1</v>
          </cell>
        </row>
        <row r="11638">
          <cell r="B11638">
            <v>40213</v>
          </cell>
          <cell r="C11638">
            <v>1</v>
          </cell>
          <cell r="D11638">
            <v>1</v>
          </cell>
        </row>
        <row r="11639">
          <cell r="B11639">
            <v>40214</v>
          </cell>
          <cell r="C11639">
            <v>1</v>
          </cell>
          <cell r="D11639">
            <v>1</v>
          </cell>
        </row>
        <row r="11640">
          <cell r="B11640">
            <v>40217</v>
          </cell>
          <cell r="C11640">
            <v>1</v>
          </cell>
          <cell r="D11640">
            <v>1</v>
          </cell>
        </row>
        <row r="11641">
          <cell r="B11641">
            <v>40218</v>
          </cell>
          <cell r="C11641">
            <v>1</v>
          </cell>
          <cell r="D11641">
            <v>1</v>
          </cell>
        </row>
        <row r="11642">
          <cell r="B11642">
            <v>40231</v>
          </cell>
          <cell r="C11642">
            <v>1</v>
          </cell>
          <cell r="D11642">
            <v>1</v>
          </cell>
        </row>
        <row r="11643">
          <cell r="B11643">
            <v>40232</v>
          </cell>
          <cell r="C11643">
            <v>1</v>
          </cell>
          <cell r="D11643">
            <v>1</v>
          </cell>
        </row>
        <row r="11644">
          <cell r="B11644">
            <v>40233</v>
          </cell>
          <cell r="C11644">
            <v>1</v>
          </cell>
          <cell r="D11644">
            <v>1</v>
          </cell>
        </row>
        <row r="11645">
          <cell r="B11645">
            <v>40234</v>
          </cell>
          <cell r="C11645">
            <v>1</v>
          </cell>
          <cell r="D11645">
            <v>1</v>
          </cell>
        </row>
        <row r="11646">
          <cell r="B11646">
            <v>40235</v>
          </cell>
          <cell r="C11646">
            <v>1</v>
          </cell>
          <cell r="D11646">
            <v>1</v>
          </cell>
        </row>
        <row r="11647">
          <cell r="B11647">
            <v>40238</v>
          </cell>
          <cell r="C11647">
            <v>1</v>
          </cell>
          <cell r="D11647">
            <v>1</v>
          </cell>
        </row>
        <row r="11648">
          <cell r="B11648">
            <v>40239</v>
          </cell>
          <cell r="C11648">
            <v>1</v>
          </cell>
          <cell r="D11648">
            <v>1</v>
          </cell>
        </row>
        <row r="11649">
          <cell r="B11649">
            <v>40240</v>
          </cell>
          <cell r="C11649">
            <v>1</v>
          </cell>
          <cell r="D11649">
            <v>1</v>
          </cell>
        </row>
        <row r="11650">
          <cell r="B11650">
            <v>40241</v>
          </cell>
          <cell r="C11650">
            <v>1</v>
          </cell>
          <cell r="D11650">
            <v>1</v>
          </cell>
        </row>
        <row r="11651">
          <cell r="B11651">
            <v>40242</v>
          </cell>
          <cell r="C11651">
            <v>1</v>
          </cell>
          <cell r="D11651">
            <v>1</v>
          </cell>
        </row>
        <row r="11652">
          <cell r="B11652">
            <v>40245</v>
          </cell>
          <cell r="C11652">
            <v>1</v>
          </cell>
          <cell r="D11652">
            <v>1</v>
          </cell>
        </row>
        <row r="11653">
          <cell r="B11653">
            <v>40246</v>
          </cell>
          <cell r="C11653">
            <v>1</v>
          </cell>
          <cell r="D11653">
            <v>1</v>
          </cell>
        </row>
        <row r="11654">
          <cell r="B11654">
            <v>40247</v>
          </cell>
          <cell r="C11654">
            <v>1</v>
          </cell>
          <cell r="D11654">
            <v>1</v>
          </cell>
        </row>
        <row r="11655">
          <cell r="B11655">
            <v>40248</v>
          </cell>
          <cell r="C11655">
            <v>1</v>
          </cell>
          <cell r="D11655">
            <v>1</v>
          </cell>
        </row>
        <row r="11656">
          <cell r="B11656">
            <v>40249</v>
          </cell>
          <cell r="C11656">
            <v>1</v>
          </cell>
          <cell r="D11656">
            <v>1</v>
          </cell>
        </row>
        <row r="11657">
          <cell r="B11657">
            <v>40252</v>
          </cell>
          <cell r="C11657">
            <v>1</v>
          </cell>
          <cell r="D11657">
            <v>1</v>
          </cell>
        </row>
        <row r="11658">
          <cell r="B11658">
            <v>40253</v>
          </cell>
          <cell r="C11658">
            <v>1</v>
          </cell>
          <cell r="D11658">
            <v>1</v>
          </cell>
        </row>
        <row r="11659">
          <cell r="B11659">
            <v>40254</v>
          </cell>
          <cell r="C11659">
            <v>1</v>
          </cell>
          <cell r="D11659">
            <v>1</v>
          </cell>
        </row>
        <row r="11660">
          <cell r="B11660">
            <v>40255</v>
          </cell>
          <cell r="C11660">
            <v>1</v>
          </cell>
          <cell r="D11660">
            <v>1</v>
          </cell>
        </row>
        <row r="11661">
          <cell r="B11661">
            <v>40256</v>
          </cell>
          <cell r="C11661">
            <v>1</v>
          </cell>
          <cell r="D11661">
            <v>1</v>
          </cell>
        </row>
        <row r="11662">
          <cell r="B11662">
            <v>40259</v>
          </cell>
          <cell r="C11662">
            <v>1</v>
          </cell>
          <cell r="D11662">
            <v>1</v>
          </cell>
        </row>
        <row r="11663">
          <cell r="B11663">
            <v>40260</v>
          </cell>
          <cell r="C11663">
            <v>1</v>
          </cell>
          <cell r="D11663">
            <v>1</v>
          </cell>
        </row>
        <row r="11664">
          <cell r="B11664">
            <v>40261</v>
          </cell>
          <cell r="C11664">
            <v>1</v>
          </cell>
          <cell r="D11664">
            <v>1</v>
          </cell>
        </row>
        <row r="11665">
          <cell r="B11665">
            <v>40263</v>
          </cell>
          <cell r="C11665">
            <v>1</v>
          </cell>
          <cell r="D11665">
            <v>1</v>
          </cell>
        </row>
        <row r="11666">
          <cell r="B11666">
            <v>40266</v>
          </cell>
          <cell r="C11666">
            <v>1</v>
          </cell>
          <cell r="D11666">
            <v>1</v>
          </cell>
        </row>
        <row r="11667">
          <cell r="B11667">
            <v>40267</v>
          </cell>
          <cell r="C11667">
            <v>1</v>
          </cell>
          <cell r="D11667">
            <v>1</v>
          </cell>
        </row>
        <row r="11668">
          <cell r="B11668">
            <v>40268</v>
          </cell>
          <cell r="C11668">
            <v>1</v>
          </cell>
          <cell r="D11668">
            <v>1</v>
          </cell>
        </row>
        <row r="11669">
          <cell r="B11669">
            <v>40269</v>
          </cell>
          <cell r="C11669">
            <v>1</v>
          </cell>
          <cell r="D11669">
            <v>1</v>
          </cell>
        </row>
        <row r="11670">
          <cell r="B11670">
            <v>40270</v>
          </cell>
          <cell r="C11670">
            <v>1</v>
          </cell>
          <cell r="D11670">
            <v>1</v>
          </cell>
        </row>
        <row r="11671">
          <cell r="B11671">
            <v>40274</v>
          </cell>
          <cell r="C11671">
            <v>1</v>
          </cell>
          <cell r="D11671">
            <v>1</v>
          </cell>
        </row>
        <row r="11672">
          <cell r="B11672">
            <v>40275</v>
          </cell>
          <cell r="C11672">
            <v>1</v>
          </cell>
          <cell r="D11672">
            <v>1</v>
          </cell>
        </row>
        <row r="11673">
          <cell r="B11673">
            <v>40276</v>
          </cell>
          <cell r="C11673">
            <v>1</v>
          </cell>
          <cell r="D11673">
            <v>1</v>
          </cell>
        </row>
        <row r="11674">
          <cell r="B11674">
            <v>40277</v>
          </cell>
          <cell r="C11674">
            <v>1</v>
          </cell>
          <cell r="D11674">
            <v>1</v>
          </cell>
        </row>
        <row r="11675">
          <cell r="B11675">
            <v>40280</v>
          </cell>
          <cell r="C11675">
            <v>1</v>
          </cell>
          <cell r="D11675">
            <v>1</v>
          </cell>
        </row>
        <row r="11676">
          <cell r="B11676">
            <v>40281</v>
          </cell>
          <cell r="C11676">
            <v>1</v>
          </cell>
          <cell r="D11676">
            <v>1</v>
          </cell>
        </row>
        <row r="11677">
          <cell r="B11677">
            <v>40282</v>
          </cell>
          <cell r="C11677">
            <v>1</v>
          </cell>
          <cell r="D11677">
            <v>1</v>
          </cell>
        </row>
        <row r="11678">
          <cell r="B11678">
            <v>40283</v>
          </cell>
          <cell r="C11678">
            <v>1</v>
          </cell>
          <cell r="D11678">
            <v>1</v>
          </cell>
        </row>
        <row r="11679">
          <cell r="B11679">
            <v>40284</v>
          </cell>
          <cell r="C11679">
            <v>1</v>
          </cell>
          <cell r="D11679">
            <v>1</v>
          </cell>
        </row>
        <row r="11680">
          <cell r="B11680">
            <v>40287</v>
          </cell>
          <cell r="C11680">
            <v>1</v>
          </cell>
          <cell r="D11680">
            <v>1</v>
          </cell>
        </row>
        <row r="11681">
          <cell r="B11681">
            <v>40288</v>
          </cell>
          <cell r="C11681">
            <v>1</v>
          </cell>
          <cell r="D11681">
            <v>1</v>
          </cell>
        </row>
        <row r="11682">
          <cell r="B11682">
            <v>40289</v>
          </cell>
          <cell r="C11682">
            <v>1</v>
          </cell>
          <cell r="D11682">
            <v>1</v>
          </cell>
        </row>
        <row r="11683">
          <cell r="B11683">
            <v>40290</v>
          </cell>
          <cell r="C11683">
            <v>1</v>
          </cell>
          <cell r="D11683">
            <v>1</v>
          </cell>
        </row>
        <row r="11684">
          <cell r="B11684">
            <v>40291</v>
          </cell>
          <cell r="C11684">
            <v>1</v>
          </cell>
          <cell r="D11684">
            <v>1</v>
          </cell>
        </row>
        <row r="11685">
          <cell r="B11685">
            <v>40294</v>
          </cell>
          <cell r="C11685">
            <v>1</v>
          </cell>
          <cell r="D11685">
            <v>1</v>
          </cell>
        </row>
        <row r="11686">
          <cell r="B11686">
            <v>40295</v>
          </cell>
          <cell r="C11686">
            <v>1</v>
          </cell>
          <cell r="D11686">
            <v>1</v>
          </cell>
        </row>
        <row r="11687">
          <cell r="B11687">
            <v>40296</v>
          </cell>
          <cell r="C11687">
            <v>1</v>
          </cell>
          <cell r="D11687">
            <v>1</v>
          </cell>
        </row>
        <row r="11688">
          <cell r="B11688">
            <v>40297</v>
          </cell>
          <cell r="C11688">
            <v>1</v>
          </cell>
          <cell r="D11688">
            <v>1</v>
          </cell>
        </row>
        <row r="11689">
          <cell r="B11689">
            <v>40298</v>
          </cell>
          <cell r="C11689">
            <v>1</v>
          </cell>
          <cell r="D11689">
            <v>1</v>
          </cell>
        </row>
        <row r="11690">
          <cell r="B11690">
            <v>40303</v>
          </cell>
          <cell r="C11690">
            <v>1</v>
          </cell>
          <cell r="D11690">
            <v>1</v>
          </cell>
        </row>
        <row r="11691">
          <cell r="B11691">
            <v>40304</v>
          </cell>
          <cell r="C11691">
            <v>1</v>
          </cell>
          <cell r="D11691">
            <v>1</v>
          </cell>
        </row>
        <row r="11692">
          <cell r="B11692">
            <v>40305</v>
          </cell>
          <cell r="C11692">
            <v>1</v>
          </cell>
          <cell r="D11692">
            <v>1</v>
          </cell>
        </row>
        <row r="11693">
          <cell r="B11693">
            <v>40308</v>
          </cell>
          <cell r="C11693">
            <v>1</v>
          </cell>
          <cell r="D11693">
            <v>1</v>
          </cell>
        </row>
        <row r="11694">
          <cell r="B11694">
            <v>40309</v>
          </cell>
          <cell r="C11694">
            <v>1</v>
          </cell>
          <cell r="D11694">
            <v>1</v>
          </cell>
        </row>
        <row r="11695">
          <cell r="B11695">
            <v>40310</v>
          </cell>
          <cell r="C11695">
            <v>1</v>
          </cell>
          <cell r="D11695">
            <v>1</v>
          </cell>
        </row>
        <row r="11696">
          <cell r="B11696">
            <v>40311</v>
          </cell>
          <cell r="C11696">
            <v>1</v>
          </cell>
          <cell r="D11696">
            <v>1</v>
          </cell>
        </row>
        <row r="11697">
          <cell r="B11697">
            <v>40312</v>
          </cell>
          <cell r="C11697">
            <v>1</v>
          </cell>
          <cell r="D11697">
            <v>1</v>
          </cell>
        </row>
        <row r="11698">
          <cell r="B11698">
            <v>40315</v>
          </cell>
          <cell r="C11698">
            <v>1</v>
          </cell>
          <cell r="D11698">
            <v>1</v>
          </cell>
        </row>
        <row r="11699">
          <cell r="B11699">
            <v>40316</v>
          </cell>
          <cell r="C11699">
            <v>1</v>
          </cell>
          <cell r="D11699">
            <v>1</v>
          </cell>
        </row>
        <row r="11700">
          <cell r="B11700">
            <v>40317</v>
          </cell>
          <cell r="C11700">
            <v>1</v>
          </cell>
          <cell r="D11700">
            <v>1</v>
          </cell>
        </row>
        <row r="11701">
          <cell r="B11701">
            <v>40318</v>
          </cell>
          <cell r="C11701">
            <v>1</v>
          </cell>
          <cell r="D11701">
            <v>1</v>
          </cell>
        </row>
        <row r="11702">
          <cell r="B11702">
            <v>40319</v>
          </cell>
          <cell r="C11702">
            <v>1</v>
          </cell>
          <cell r="D11702">
            <v>1</v>
          </cell>
        </row>
        <row r="11703">
          <cell r="B11703">
            <v>40322</v>
          </cell>
          <cell r="C11703">
            <v>1</v>
          </cell>
          <cell r="D11703">
            <v>1</v>
          </cell>
        </row>
        <row r="11704">
          <cell r="B11704">
            <v>40323</v>
          </cell>
          <cell r="C11704">
            <v>1</v>
          </cell>
          <cell r="D11704">
            <v>1</v>
          </cell>
        </row>
        <row r="11705">
          <cell r="B11705">
            <v>40324</v>
          </cell>
          <cell r="C11705">
            <v>1</v>
          </cell>
          <cell r="D11705">
            <v>1</v>
          </cell>
        </row>
        <row r="11706">
          <cell r="B11706">
            <v>40325</v>
          </cell>
          <cell r="C11706">
            <v>1</v>
          </cell>
          <cell r="D11706">
            <v>1</v>
          </cell>
        </row>
        <row r="11707">
          <cell r="B11707">
            <v>40326</v>
          </cell>
          <cell r="C11707">
            <v>1</v>
          </cell>
          <cell r="D11707">
            <v>1</v>
          </cell>
        </row>
        <row r="11708">
          <cell r="B11708">
            <v>40329</v>
          </cell>
          <cell r="C11708">
            <v>1</v>
          </cell>
          <cell r="D11708">
            <v>1</v>
          </cell>
        </row>
        <row r="11709">
          <cell r="B11709">
            <v>40330</v>
          </cell>
          <cell r="C11709">
            <v>1</v>
          </cell>
          <cell r="D11709">
            <v>1</v>
          </cell>
        </row>
        <row r="11710">
          <cell r="B11710">
            <v>40331</v>
          </cell>
          <cell r="C11710">
            <v>1</v>
          </cell>
          <cell r="D11710">
            <v>1</v>
          </cell>
        </row>
        <row r="11711">
          <cell r="B11711">
            <v>40332</v>
          </cell>
          <cell r="C11711">
            <v>1</v>
          </cell>
          <cell r="D11711">
            <v>1</v>
          </cell>
        </row>
        <row r="11712">
          <cell r="B11712">
            <v>40333</v>
          </cell>
          <cell r="C11712">
            <v>1</v>
          </cell>
          <cell r="D11712">
            <v>1</v>
          </cell>
        </row>
        <row r="11713">
          <cell r="B11713">
            <v>40336</v>
          </cell>
          <cell r="C11713">
            <v>1</v>
          </cell>
          <cell r="D11713">
            <v>1</v>
          </cell>
        </row>
        <row r="11714">
          <cell r="B11714">
            <v>40337</v>
          </cell>
          <cell r="C11714">
            <v>1</v>
          </cell>
          <cell r="D11714">
            <v>1</v>
          </cell>
        </row>
        <row r="11715">
          <cell r="B11715">
            <v>40338</v>
          </cell>
          <cell r="C11715">
            <v>1</v>
          </cell>
          <cell r="D11715">
            <v>1</v>
          </cell>
        </row>
        <row r="11716">
          <cell r="B11716">
            <v>40339</v>
          </cell>
          <cell r="C11716">
            <v>1</v>
          </cell>
          <cell r="D11716">
            <v>1</v>
          </cell>
        </row>
        <row r="11717">
          <cell r="B11717">
            <v>40340</v>
          </cell>
          <cell r="C11717">
            <v>1</v>
          </cell>
          <cell r="D11717">
            <v>1</v>
          </cell>
        </row>
        <row r="11718">
          <cell r="B11718">
            <v>40346</v>
          </cell>
          <cell r="C11718">
            <v>1</v>
          </cell>
          <cell r="D11718">
            <v>1</v>
          </cell>
        </row>
        <row r="11719">
          <cell r="B11719">
            <v>40347</v>
          </cell>
          <cell r="C11719">
            <v>1</v>
          </cell>
          <cell r="D11719">
            <v>1</v>
          </cell>
        </row>
        <row r="11720">
          <cell r="B11720">
            <v>40350</v>
          </cell>
          <cell r="C11720">
            <v>1</v>
          </cell>
          <cell r="D11720">
            <v>1</v>
          </cell>
        </row>
        <row r="11721">
          <cell r="B11721">
            <v>40351</v>
          </cell>
          <cell r="C11721">
            <v>1</v>
          </cell>
          <cell r="D11721">
            <v>1</v>
          </cell>
        </row>
        <row r="11722">
          <cell r="B11722">
            <v>40352</v>
          </cell>
          <cell r="C11722">
            <v>1</v>
          </cell>
          <cell r="D11722">
            <v>1</v>
          </cell>
        </row>
        <row r="11723">
          <cell r="B11723">
            <v>40353</v>
          </cell>
          <cell r="C11723">
            <v>1</v>
          </cell>
          <cell r="D11723">
            <v>1</v>
          </cell>
        </row>
        <row r="11724">
          <cell r="B11724">
            <v>40354</v>
          </cell>
          <cell r="C11724">
            <v>1</v>
          </cell>
          <cell r="D11724">
            <v>1</v>
          </cell>
        </row>
        <row r="11725">
          <cell r="B11725">
            <v>40357</v>
          </cell>
          <cell r="C11725">
            <v>1</v>
          </cell>
          <cell r="D11725">
            <v>1</v>
          </cell>
        </row>
        <row r="11726">
          <cell r="B11726">
            <v>40358</v>
          </cell>
          <cell r="C11726">
            <v>1</v>
          </cell>
          <cell r="D11726">
            <v>1</v>
          </cell>
        </row>
        <row r="11727">
          <cell r="B11727">
            <v>40359</v>
          </cell>
          <cell r="C11727">
            <v>1</v>
          </cell>
          <cell r="D11727">
            <v>1</v>
          </cell>
        </row>
        <row r="11728">
          <cell r="B11728">
            <v>40360</v>
          </cell>
          <cell r="C11728">
            <v>1</v>
          </cell>
          <cell r="D11728">
            <v>1</v>
          </cell>
        </row>
        <row r="11729">
          <cell r="B11729">
            <v>40361</v>
          </cell>
          <cell r="C11729">
            <v>1</v>
          </cell>
          <cell r="D11729">
            <v>1</v>
          </cell>
        </row>
        <row r="11730">
          <cell r="B11730">
            <v>40364</v>
          </cell>
          <cell r="C11730">
            <v>1</v>
          </cell>
          <cell r="D11730">
            <v>1</v>
          </cell>
        </row>
        <row r="11731">
          <cell r="B11731">
            <v>40365</v>
          </cell>
          <cell r="C11731">
            <v>1</v>
          </cell>
          <cell r="D11731">
            <v>1</v>
          </cell>
        </row>
        <row r="11732">
          <cell r="B11732">
            <v>40366</v>
          </cell>
          <cell r="C11732">
            <v>1</v>
          </cell>
          <cell r="D11732">
            <v>1</v>
          </cell>
        </row>
        <row r="11733">
          <cell r="B11733">
            <v>40367</v>
          </cell>
          <cell r="C11733">
            <v>1</v>
          </cell>
          <cell r="D11733">
            <v>1</v>
          </cell>
        </row>
        <row r="11734">
          <cell r="B11734">
            <v>40368</v>
          </cell>
          <cell r="C11734">
            <v>1</v>
          </cell>
          <cell r="D11734">
            <v>1</v>
          </cell>
        </row>
        <row r="11735">
          <cell r="B11735">
            <v>40371</v>
          </cell>
          <cell r="C11735">
            <v>1</v>
          </cell>
          <cell r="D11735">
            <v>1</v>
          </cell>
        </row>
        <row r="11736">
          <cell r="B11736">
            <v>40372</v>
          </cell>
          <cell r="C11736">
            <v>1</v>
          </cell>
          <cell r="D11736">
            <v>1</v>
          </cell>
        </row>
        <row r="11737">
          <cell r="B11737">
            <v>40373</v>
          </cell>
          <cell r="C11737">
            <v>1</v>
          </cell>
          <cell r="D11737">
            <v>1</v>
          </cell>
        </row>
        <row r="11738">
          <cell r="B11738">
            <v>40374</v>
          </cell>
          <cell r="C11738">
            <v>1</v>
          </cell>
          <cell r="D11738">
            <v>1</v>
          </cell>
        </row>
        <row r="11739">
          <cell r="B11739">
            <v>40375</v>
          </cell>
          <cell r="C11739">
            <v>1</v>
          </cell>
          <cell r="D11739">
            <v>1</v>
          </cell>
        </row>
        <row r="11740">
          <cell r="B11740">
            <v>40378</v>
          </cell>
          <cell r="C11740">
            <v>1</v>
          </cell>
          <cell r="D11740">
            <v>1</v>
          </cell>
        </row>
        <row r="11741">
          <cell r="B11741">
            <v>40379</v>
          </cell>
          <cell r="C11741">
            <v>1</v>
          </cell>
          <cell r="D11741">
            <v>1</v>
          </cell>
        </row>
        <row r="11742">
          <cell r="B11742">
            <v>40380</v>
          </cell>
          <cell r="C11742">
            <v>1</v>
          </cell>
          <cell r="D11742">
            <v>1</v>
          </cell>
        </row>
        <row r="11743">
          <cell r="B11743">
            <v>40381</v>
          </cell>
          <cell r="C11743">
            <v>1</v>
          </cell>
          <cell r="D11743">
            <v>1</v>
          </cell>
        </row>
        <row r="11744">
          <cell r="B11744">
            <v>40382</v>
          </cell>
          <cell r="C11744">
            <v>1</v>
          </cell>
          <cell r="D11744">
            <v>1</v>
          </cell>
        </row>
        <row r="11745">
          <cell r="B11745">
            <v>40385</v>
          </cell>
          <cell r="C11745">
            <v>1</v>
          </cell>
          <cell r="D11745">
            <v>1</v>
          </cell>
        </row>
        <row r="11746">
          <cell r="B11746">
            <v>40386</v>
          </cell>
          <cell r="C11746">
            <v>1</v>
          </cell>
          <cell r="D11746">
            <v>1</v>
          </cell>
        </row>
        <row r="11747">
          <cell r="B11747">
            <v>40387</v>
          </cell>
          <cell r="C11747">
            <v>1</v>
          </cell>
          <cell r="D11747">
            <v>1</v>
          </cell>
        </row>
        <row r="11748">
          <cell r="B11748">
            <v>40388</v>
          </cell>
          <cell r="C11748">
            <v>1</v>
          </cell>
          <cell r="D11748">
            <v>1</v>
          </cell>
        </row>
        <row r="11749">
          <cell r="B11749">
            <v>40389</v>
          </cell>
          <cell r="C11749">
            <v>1</v>
          </cell>
          <cell r="D11749">
            <v>1</v>
          </cell>
        </row>
        <row r="11750">
          <cell r="B11750">
            <v>40392</v>
          </cell>
          <cell r="C11750">
            <v>1</v>
          </cell>
          <cell r="D11750">
            <v>1</v>
          </cell>
        </row>
        <row r="11751">
          <cell r="B11751">
            <v>40393</v>
          </cell>
          <cell r="C11751">
            <v>1</v>
          </cell>
          <cell r="D11751">
            <v>1</v>
          </cell>
        </row>
        <row r="11752">
          <cell r="B11752">
            <v>40394</v>
          </cell>
          <cell r="C11752">
            <v>1</v>
          </cell>
          <cell r="D11752">
            <v>1</v>
          </cell>
        </row>
        <row r="11753">
          <cell r="B11753">
            <v>40395</v>
          </cell>
          <cell r="C11753">
            <v>1</v>
          </cell>
          <cell r="D11753">
            <v>1</v>
          </cell>
        </row>
        <row r="11754">
          <cell r="B11754">
            <v>40396</v>
          </cell>
          <cell r="C11754">
            <v>1</v>
          </cell>
          <cell r="D11754">
            <v>1</v>
          </cell>
        </row>
        <row r="11755">
          <cell r="B11755">
            <v>40399</v>
          </cell>
          <cell r="C11755">
            <v>1</v>
          </cell>
          <cell r="D11755">
            <v>1</v>
          </cell>
        </row>
        <row r="11756">
          <cell r="B11756">
            <v>40400</v>
          </cell>
          <cell r="C11756">
            <v>1</v>
          </cell>
          <cell r="D11756">
            <v>1</v>
          </cell>
        </row>
        <row r="11757">
          <cell r="B11757">
            <v>40401</v>
          </cell>
          <cell r="C11757">
            <v>1</v>
          </cell>
          <cell r="D11757">
            <v>1</v>
          </cell>
        </row>
        <row r="11758">
          <cell r="B11758">
            <v>40402</v>
          </cell>
          <cell r="C11758">
            <v>1</v>
          </cell>
          <cell r="D11758">
            <v>1</v>
          </cell>
        </row>
        <row r="11759">
          <cell r="B11759">
            <v>40403</v>
          </cell>
          <cell r="C11759">
            <v>1</v>
          </cell>
          <cell r="D11759">
            <v>1</v>
          </cell>
        </row>
        <row r="11760">
          <cell r="B11760">
            <v>40406</v>
          </cell>
          <cell r="C11760">
            <v>1</v>
          </cell>
          <cell r="D11760">
            <v>1</v>
          </cell>
        </row>
        <row r="11761">
          <cell r="B11761">
            <v>40407</v>
          </cell>
          <cell r="C11761">
            <v>1</v>
          </cell>
          <cell r="D11761">
            <v>1</v>
          </cell>
        </row>
        <row r="11762">
          <cell r="B11762">
            <v>40408</v>
          </cell>
          <cell r="C11762">
            <v>1</v>
          </cell>
          <cell r="D11762">
            <v>1</v>
          </cell>
        </row>
        <row r="11763">
          <cell r="B11763">
            <v>40409</v>
          </cell>
          <cell r="C11763">
            <v>1</v>
          </cell>
          <cell r="D11763">
            <v>1</v>
          </cell>
        </row>
        <row r="11764">
          <cell r="B11764">
            <v>40410</v>
          </cell>
          <cell r="C11764">
            <v>1</v>
          </cell>
          <cell r="D11764">
            <v>1</v>
          </cell>
        </row>
        <row r="11765">
          <cell r="B11765">
            <v>40413</v>
          </cell>
          <cell r="C11765">
            <v>1</v>
          </cell>
          <cell r="D11765">
            <v>1</v>
          </cell>
        </row>
        <row r="11766">
          <cell r="B11766">
            <v>40414</v>
          </cell>
          <cell r="C11766">
            <v>1</v>
          </cell>
          <cell r="D11766">
            <v>1</v>
          </cell>
        </row>
        <row r="11767">
          <cell r="B11767">
            <v>40415</v>
          </cell>
          <cell r="C11767">
            <v>1</v>
          </cell>
          <cell r="D11767">
            <v>1</v>
          </cell>
        </row>
        <row r="11768">
          <cell r="B11768">
            <v>40416</v>
          </cell>
          <cell r="C11768">
            <v>1</v>
          </cell>
          <cell r="D11768">
            <v>1</v>
          </cell>
        </row>
        <row r="11769">
          <cell r="B11769">
            <v>40417</v>
          </cell>
          <cell r="C11769">
            <v>1</v>
          </cell>
          <cell r="D11769">
            <v>1</v>
          </cell>
        </row>
        <row r="11770">
          <cell r="B11770">
            <v>40420</v>
          </cell>
          <cell r="C11770">
            <v>1</v>
          </cell>
          <cell r="D11770">
            <v>1</v>
          </cell>
        </row>
        <row r="11771">
          <cell r="B11771">
            <v>40421</v>
          </cell>
          <cell r="C11771">
            <v>1</v>
          </cell>
          <cell r="D11771">
            <v>1</v>
          </cell>
        </row>
        <row r="11772">
          <cell r="B11772">
            <v>40422</v>
          </cell>
          <cell r="C11772">
            <v>1</v>
          </cell>
          <cell r="D11772">
            <v>1</v>
          </cell>
        </row>
        <row r="11773">
          <cell r="B11773">
            <v>40423</v>
          </cell>
          <cell r="C11773">
            <v>1</v>
          </cell>
          <cell r="D11773">
            <v>1</v>
          </cell>
        </row>
        <row r="11774">
          <cell r="B11774">
            <v>40424</v>
          </cell>
          <cell r="C11774">
            <v>1</v>
          </cell>
          <cell r="D11774">
            <v>1</v>
          </cell>
        </row>
        <row r="11775">
          <cell r="B11775">
            <v>40427</v>
          </cell>
          <cell r="C11775">
            <v>1</v>
          </cell>
          <cell r="D11775">
            <v>1</v>
          </cell>
        </row>
        <row r="11776">
          <cell r="B11776">
            <v>40428</v>
          </cell>
          <cell r="C11776">
            <v>1</v>
          </cell>
          <cell r="D11776">
            <v>1</v>
          </cell>
        </row>
        <row r="11777">
          <cell r="B11777">
            <v>40429</v>
          </cell>
          <cell r="C11777">
            <v>1</v>
          </cell>
          <cell r="D11777">
            <v>1</v>
          </cell>
        </row>
        <row r="11778">
          <cell r="B11778">
            <v>40430</v>
          </cell>
          <cell r="C11778">
            <v>1</v>
          </cell>
          <cell r="D11778">
            <v>1</v>
          </cell>
        </row>
        <row r="11779">
          <cell r="B11779">
            <v>40431</v>
          </cell>
          <cell r="C11779">
            <v>1</v>
          </cell>
          <cell r="D11779">
            <v>1</v>
          </cell>
        </row>
        <row r="11780">
          <cell r="B11780">
            <v>40434</v>
          </cell>
          <cell r="C11780">
            <v>1</v>
          </cell>
          <cell r="D11780">
            <v>1</v>
          </cell>
        </row>
        <row r="11781">
          <cell r="B11781">
            <v>40435</v>
          </cell>
          <cell r="C11781">
            <v>1</v>
          </cell>
          <cell r="D11781">
            <v>1</v>
          </cell>
        </row>
        <row r="11782">
          <cell r="B11782">
            <v>40436</v>
          </cell>
          <cell r="C11782">
            <v>1</v>
          </cell>
          <cell r="D11782">
            <v>1</v>
          </cell>
        </row>
        <row r="11783">
          <cell r="B11783">
            <v>40437</v>
          </cell>
          <cell r="C11783">
            <v>1</v>
          </cell>
          <cell r="D11783">
            <v>1</v>
          </cell>
        </row>
        <row r="11784">
          <cell r="B11784">
            <v>40438</v>
          </cell>
          <cell r="C11784">
            <v>1</v>
          </cell>
          <cell r="D11784">
            <v>1</v>
          </cell>
        </row>
        <row r="11785">
          <cell r="B11785">
            <v>40441</v>
          </cell>
          <cell r="C11785">
            <v>1</v>
          </cell>
          <cell r="D11785">
            <v>1</v>
          </cell>
        </row>
        <row r="11786">
          <cell r="B11786">
            <v>40448</v>
          </cell>
          <cell r="C11786">
            <v>1</v>
          </cell>
          <cell r="D11786">
            <v>1</v>
          </cell>
        </row>
        <row r="11787">
          <cell r="B11787">
            <v>40449</v>
          </cell>
          <cell r="C11787">
            <v>1</v>
          </cell>
          <cell r="D11787">
            <v>1</v>
          </cell>
        </row>
        <row r="11788">
          <cell r="B11788">
            <v>40450</v>
          </cell>
          <cell r="C11788">
            <v>1</v>
          </cell>
          <cell r="D11788">
            <v>1</v>
          </cell>
        </row>
        <row r="11789">
          <cell r="B11789">
            <v>40451</v>
          </cell>
          <cell r="C11789">
            <v>1</v>
          </cell>
          <cell r="D11789">
            <v>1</v>
          </cell>
        </row>
        <row r="11790">
          <cell r="B11790">
            <v>40462</v>
          </cell>
          <cell r="C11790">
            <v>1</v>
          </cell>
          <cell r="D11790">
            <v>1</v>
          </cell>
        </row>
        <row r="11791">
          <cell r="B11791">
            <v>40463</v>
          </cell>
          <cell r="C11791">
            <v>1</v>
          </cell>
          <cell r="D11791">
            <v>1</v>
          </cell>
        </row>
        <row r="11792">
          <cell r="B11792">
            <v>40464</v>
          </cell>
          <cell r="C11792">
            <v>1</v>
          </cell>
          <cell r="D11792">
            <v>1</v>
          </cell>
        </row>
        <row r="11793">
          <cell r="B11793">
            <v>40465</v>
          </cell>
          <cell r="C11793">
            <v>1</v>
          </cell>
          <cell r="D11793">
            <v>1</v>
          </cell>
        </row>
        <row r="11794">
          <cell r="B11794">
            <v>40466</v>
          </cell>
          <cell r="C11794">
            <v>1</v>
          </cell>
          <cell r="D11794">
            <v>1</v>
          </cell>
        </row>
        <row r="11795">
          <cell r="B11795">
            <v>40469</v>
          </cell>
          <cell r="C11795">
            <v>1</v>
          </cell>
          <cell r="D11795">
            <v>1</v>
          </cell>
        </row>
        <row r="11796">
          <cell r="B11796">
            <v>40470</v>
          </cell>
          <cell r="C11796">
            <v>1</v>
          </cell>
          <cell r="D11796">
            <v>1</v>
          </cell>
        </row>
        <row r="11797">
          <cell r="B11797">
            <v>40471</v>
          </cell>
          <cell r="C11797">
            <v>1</v>
          </cell>
          <cell r="D11797">
            <v>1</v>
          </cell>
        </row>
        <row r="11798">
          <cell r="B11798">
            <v>40472</v>
          </cell>
          <cell r="C11798">
            <v>1</v>
          </cell>
          <cell r="D11798">
            <v>1</v>
          </cell>
        </row>
        <row r="11799">
          <cell r="B11799">
            <v>40473</v>
          </cell>
          <cell r="C11799">
            <v>1</v>
          </cell>
          <cell r="D11799">
            <v>1</v>
          </cell>
        </row>
        <row r="11800">
          <cell r="B11800">
            <v>40476</v>
          </cell>
          <cell r="C11800">
            <v>1</v>
          </cell>
          <cell r="D11800">
            <v>1</v>
          </cell>
        </row>
        <row r="11801">
          <cell r="B11801">
            <v>40477</v>
          </cell>
          <cell r="C11801">
            <v>1</v>
          </cell>
          <cell r="D11801">
            <v>1</v>
          </cell>
        </row>
        <row r="11802">
          <cell r="B11802">
            <v>40478</v>
          </cell>
          <cell r="C11802">
            <v>1</v>
          </cell>
          <cell r="D11802">
            <v>1</v>
          </cell>
        </row>
        <row r="11803">
          <cell r="B11803">
            <v>40479</v>
          </cell>
          <cell r="C11803">
            <v>1</v>
          </cell>
          <cell r="D11803">
            <v>1</v>
          </cell>
        </row>
        <row r="11804">
          <cell r="B11804">
            <v>40480</v>
          </cell>
          <cell r="C11804">
            <v>1</v>
          </cell>
          <cell r="D11804">
            <v>1</v>
          </cell>
        </row>
        <row r="11805">
          <cell r="B11805">
            <v>40483</v>
          </cell>
          <cell r="C11805">
            <v>1</v>
          </cell>
          <cell r="D11805">
            <v>1</v>
          </cell>
        </row>
        <row r="11806">
          <cell r="B11806">
            <v>40484</v>
          </cell>
          <cell r="C11806">
            <v>1</v>
          </cell>
          <cell r="D11806">
            <v>1</v>
          </cell>
        </row>
        <row r="11807">
          <cell r="B11807">
            <v>40485</v>
          </cell>
          <cell r="C11807">
            <v>1</v>
          </cell>
          <cell r="D11807">
            <v>1</v>
          </cell>
        </row>
        <row r="11808">
          <cell r="B11808">
            <v>40486</v>
          </cell>
          <cell r="C11808">
            <v>1</v>
          </cell>
          <cell r="D11808">
            <v>1</v>
          </cell>
        </row>
        <row r="11809">
          <cell r="B11809">
            <v>40487</v>
          </cell>
          <cell r="C11809">
            <v>1</v>
          </cell>
          <cell r="D11809">
            <v>1</v>
          </cell>
        </row>
        <row r="11810">
          <cell r="B11810">
            <v>40490</v>
          </cell>
          <cell r="C11810">
            <v>1</v>
          </cell>
          <cell r="D11810">
            <v>1</v>
          </cell>
        </row>
        <row r="11811">
          <cell r="B11811">
            <v>40491</v>
          </cell>
          <cell r="C11811">
            <v>1</v>
          </cell>
          <cell r="D11811">
            <v>1</v>
          </cell>
        </row>
        <row r="11812">
          <cell r="B11812">
            <v>40492</v>
          </cell>
          <cell r="C11812">
            <v>1</v>
          </cell>
          <cell r="D11812">
            <v>1</v>
          </cell>
        </row>
        <row r="11813">
          <cell r="B11813">
            <v>40493</v>
          </cell>
          <cell r="C11813">
            <v>1</v>
          </cell>
          <cell r="D11813">
            <v>1</v>
          </cell>
        </row>
        <row r="11814">
          <cell r="B11814">
            <v>40494</v>
          </cell>
          <cell r="C11814">
            <v>1</v>
          </cell>
          <cell r="D11814">
            <v>1</v>
          </cell>
        </row>
        <row r="11815">
          <cell r="B11815">
            <v>40497</v>
          </cell>
          <cell r="C11815">
            <v>1</v>
          </cell>
          <cell r="D11815">
            <v>1</v>
          </cell>
        </row>
        <row r="11816">
          <cell r="B11816">
            <v>40498</v>
          </cell>
          <cell r="C11816">
            <v>1</v>
          </cell>
          <cell r="D11816">
            <v>1</v>
          </cell>
        </row>
        <row r="11817">
          <cell r="B11817">
            <v>40499</v>
          </cell>
          <cell r="C11817">
            <v>1</v>
          </cell>
          <cell r="D11817">
            <v>1</v>
          </cell>
        </row>
        <row r="11818">
          <cell r="B11818">
            <v>40500</v>
          </cell>
          <cell r="C11818">
            <v>1</v>
          </cell>
          <cell r="D11818">
            <v>1</v>
          </cell>
        </row>
        <row r="11819">
          <cell r="B11819">
            <v>40501</v>
          </cell>
          <cell r="C11819">
            <v>1</v>
          </cell>
          <cell r="D11819">
            <v>1</v>
          </cell>
        </row>
        <row r="11820">
          <cell r="B11820">
            <v>40504</v>
          </cell>
          <cell r="C11820">
            <v>1</v>
          </cell>
          <cell r="D11820">
            <v>1</v>
          </cell>
        </row>
        <row r="11821">
          <cell r="B11821">
            <v>40505</v>
          </cell>
          <cell r="C11821">
            <v>1</v>
          </cell>
          <cell r="D11821">
            <v>1</v>
          </cell>
        </row>
        <row r="11822">
          <cell r="B11822">
            <v>40506</v>
          </cell>
          <cell r="C11822">
            <v>1</v>
          </cell>
          <cell r="D11822">
            <v>1</v>
          </cell>
        </row>
        <row r="11823">
          <cell r="B11823">
            <v>40507</v>
          </cell>
          <cell r="C11823">
            <v>1</v>
          </cell>
          <cell r="D11823">
            <v>1</v>
          </cell>
        </row>
        <row r="11824">
          <cell r="B11824">
            <v>40508</v>
          </cell>
          <cell r="C11824">
            <v>1</v>
          </cell>
          <cell r="D11824">
            <v>1</v>
          </cell>
        </row>
        <row r="11825">
          <cell r="B11825">
            <v>40511</v>
          </cell>
          <cell r="C11825">
            <v>1</v>
          </cell>
          <cell r="D11825">
            <v>1</v>
          </cell>
        </row>
        <row r="11826">
          <cell r="B11826">
            <v>40512</v>
          </cell>
          <cell r="C11826">
            <v>1</v>
          </cell>
          <cell r="D11826">
            <v>1</v>
          </cell>
        </row>
        <row r="11827">
          <cell r="B11827">
            <v>40513</v>
          </cell>
          <cell r="C11827">
            <v>1</v>
          </cell>
          <cell r="D11827">
            <v>1</v>
          </cell>
        </row>
        <row r="11828">
          <cell r="B11828">
            <v>40514</v>
          </cell>
          <cell r="C11828">
            <v>1</v>
          </cell>
          <cell r="D11828">
            <v>1</v>
          </cell>
        </row>
        <row r="11829">
          <cell r="B11829">
            <v>40515</v>
          </cell>
          <cell r="C11829">
            <v>1</v>
          </cell>
          <cell r="D11829">
            <v>1</v>
          </cell>
        </row>
        <row r="11830">
          <cell r="B11830">
            <v>40518</v>
          </cell>
          <cell r="C11830">
            <v>1</v>
          </cell>
          <cell r="D11830">
            <v>1</v>
          </cell>
        </row>
        <row r="11831">
          <cell r="B11831">
            <v>40519</v>
          </cell>
          <cell r="C11831">
            <v>1</v>
          </cell>
          <cell r="D11831">
            <v>1</v>
          </cell>
        </row>
        <row r="11832">
          <cell r="B11832">
            <v>40520</v>
          </cell>
          <cell r="C11832">
            <v>1</v>
          </cell>
          <cell r="D11832">
            <v>1</v>
          </cell>
        </row>
        <row r="11833">
          <cell r="B11833">
            <v>40521</v>
          </cell>
          <cell r="C11833">
            <v>1</v>
          </cell>
          <cell r="D11833">
            <v>1</v>
          </cell>
        </row>
        <row r="11834">
          <cell r="B11834">
            <v>40522</v>
          </cell>
          <cell r="C11834">
            <v>1</v>
          </cell>
          <cell r="D11834">
            <v>1</v>
          </cell>
        </row>
        <row r="11835">
          <cell r="B11835">
            <v>40525</v>
          </cell>
          <cell r="C11835">
            <v>1</v>
          </cell>
          <cell r="D11835">
            <v>1</v>
          </cell>
        </row>
        <row r="11836">
          <cell r="B11836">
            <v>40526</v>
          </cell>
          <cell r="C11836">
            <v>1</v>
          </cell>
          <cell r="D11836">
            <v>1</v>
          </cell>
        </row>
        <row r="11837">
          <cell r="B11837">
            <v>40527</v>
          </cell>
          <cell r="C11837">
            <v>1</v>
          </cell>
          <cell r="D11837">
            <v>1</v>
          </cell>
        </row>
        <row r="11838">
          <cell r="B11838">
            <v>40528</v>
          </cell>
          <cell r="C11838">
            <v>1</v>
          </cell>
          <cell r="D11838">
            <v>1</v>
          </cell>
        </row>
        <row r="11839">
          <cell r="B11839">
            <v>40529</v>
          </cell>
          <cell r="C11839">
            <v>1</v>
          </cell>
          <cell r="D11839">
            <v>1</v>
          </cell>
        </row>
        <row r="11840">
          <cell r="B11840">
            <v>40532</v>
          </cell>
          <cell r="C11840">
            <v>1</v>
          </cell>
          <cell r="D11840">
            <v>1</v>
          </cell>
        </row>
        <row r="11841">
          <cell r="B11841">
            <v>40533</v>
          </cell>
          <cell r="C11841">
            <v>1</v>
          </cell>
          <cell r="D11841">
            <v>1</v>
          </cell>
        </row>
        <row r="11842">
          <cell r="B11842">
            <v>40534</v>
          </cell>
          <cell r="C11842">
            <v>1</v>
          </cell>
          <cell r="D11842">
            <v>1</v>
          </cell>
        </row>
        <row r="11843">
          <cell r="B11843">
            <v>40535</v>
          </cell>
          <cell r="C11843">
            <v>1</v>
          </cell>
          <cell r="D11843">
            <v>1</v>
          </cell>
        </row>
        <row r="11844">
          <cell r="B11844">
            <v>40536</v>
          </cell>
          <cell r="C11844">
            <v>1</v>
          </cell>
          <cell r="D11844">
            <v>1</v>
          </cell>
        </row>
        <row r="11845">
          <cell r="B11845">
            <v>40539</v>
          </cell>
          <cell r="C11845">
            <v>1</v>
          </cell>
          <cell r="D11845">
            <v>1</v>
          </cell>
        </row>
        <row r="11846">
          <cell r="B11846">
            <v>40540</v>
          </cell>
          <cell r="C11846">
            <v>1</v>
          </cell>
          <cell r="D11846">
            <v>1</v>
          </cell>
        </row>
        <row r="11847">
          <cell r="B11847">
            <v>40541</v>
          </cell>
          <cell r="C11847">
            <v>1</v>
          </cell>
          <cell r="D11847">
            <v>1</v>
          </cell>
        </row>
        <row r="11848">
          <cell r="B11848">
            <v>40542</v>
          </cell>
          <cell r="C11848">
            <v>1</v>
          </cell>
          <cell r="D11848">
            <v>1</v>
          </cell>
        </row>
        <row r="11849">
          <cell r="B11849">
            <v>40543</v>
          </cell>
          <cell r="C11849">
            <v>1</v>
          </cell>
          <cell r="D11849">
            <v>1</v>
          </cell>
        </row>
        <row r="11850">
          <cell r="B11850">
            <v>40547</v>
          </cell>
          <cell r="C11850">
            <v>1</v>
          </cell>
          <cell r="D11850">
            <v>1</v>
          </cell>
        </row>
        <row r="11851">
          <cell r="B11851">
            <v>40548</v>
          </cell>
          <cell r="C11851">
            <v>1</v>
          </cell>
          <cell r="D11851">
            <v>1</v>
          </cell>
        </row>
        <row r="11852">
          <cell r="B11852">
            <v>40549</v>
          </cell>
          <cell r="C11852">
            <v>1</v>
          </cell>
          <cell r="D11852">
            <v>1</v>
          </cell>
        </row>
        <row r="11853">
          <cell r="B11853">
            <v>40550</v>
          </cell>
          <cell r="C11853">
            <v>1</v>
          </cell>
          <cell r="D11853">
            <v>1</v>
          </cell>
        </row>
        <row r="11854">
          <cell r="B11854">
            <v>40553</v>
          </cell>
          <cell r="C11854">
            <v>1</v>
          </cell>
          <cell r="D11854">
            <v>1</v>
          </cell>
        </row>
        <row r="11855">
          <cell r="B11855">
            <v>40554</v>
          </cell>
          <cell r="C11855">
            <v>1</v>
          </cell>
          <cell r="D11855">
            <v>1</v>
          </cell>
        </row>
        <row r="11856">
          <cell r="B11856">
            <v>40555</v>
          </cell>
          <cell r="C11856">
            <v>1</v>
          </cell>
          <cell r="D11856">
            <v>1</v>
          </cell>
        </row>
        <row r="11857">
          <cell r="B11857">
            <v>40556</v>
          </cell>
          <cell r="C11857">
            <v>1</v>
          </cell>
          <cell r="D11857">
            <v>1</v>
          </cell>
        </row>
        <row r="11858">
          <cell r="B11858">
            <v>40557</v>
          </cell>
          <cell r="C11858">
            <v>1</v>
          </cell>
          <cell r="D11858">
            <v>1</v>
          </cell>
        </row>
        <row r="11859">
          <cell r="B11859">
            <v>40560</v>
          </cell>
          <cell r="C11859">
            <v>1</v>
          </cell>
          <cell r="D11859">
            <v>1</v>
          </cell>
        </row>
        <row r="11860">
          <cell r="B11860">
            <v>40561</v>
          </cell>
          <cell r="C11860">
            <v>1</v>
          </cell>
          <cell r="D11860">
            <v>1</v>
          </cell>
        </row>
        <row r="11861">
          <cell r="B11861">
            <v>40562</v>
          </cell>
          <cell r="C11861">
            <v>1</v>
          </cell>
          <cell r="D11861">
            <v>1</v>
          </cell>
        </row>
        <row r="11862">
          <cell r="B11862">
            <v>40563</v>
          </cell>
          <cell r="C11862">
            <v>1</v>
          </cell>
          <cell r="D11862">
            <v>1</v>
          </cell>
        </row>
        <row r="11863">
          <cell r="B11863">
            <v>40564</v>
          </cell>
          <cell r="C11863">
            <v>1</v>
          </cell>
          <cell r="D11863">
            <v>1</v>
          </cell>
        </row>
        <row r="11864">
          <cell r="B11864">
            <v>40567</v>
          </cell>
          <cell r="C11864">
            <v>1</v>
          </cell>
          <cell r="D11864">
            <v>1</v>
          </cell>
        </row>
        <row r="11865">
          <cell r="B11865">
            <v>40568</v>
          </cell>
          <cell r="C11865">
            <v>1</v>
          </cell>
          <cell r="D11865">
            <v>1</v>
          </cell>
        </row>
        <row r="11866">
          <cell r="B11866">
            <v>40569</v>
          </cell>
          <cell r="C11866">
            <v>1</v>
          </cell>
          <cell r="D11866">
            <v>1</v>
          </cell>
        </row>
        <row r="11867">
          <cell r="B11867">
            <v>40570</v>
          </cell>
          <cell r="C11867">
            <v>1</v>
          </cell>
          <cell r="D11867">
            <v>1</v>
          </cell>
        </row>
        <row r="11868">
          <cell r="B11868">
            <v>40571</v>
          </cell>
          <cell r="C11868">
            <v>1</v>
          </cell>
          <cell r="D11868">
            <v>1</v>
          </cell>
        </row>
        <row r="11869">
          <cell r="B11869">
            <v>40585</v>
          </cell>
          <cell r="C11869">
            <v>1</v>
          </cell>
          <cell r="D11869">
            <v>1</v>
          </cell>
        </row>
        <row r="11870">
          <cell r="B11870">
            <v>40588</v>
          </cell>
          <cell r="C11870">
            <v>1</v>
          </cell>
          <cell r="D11870">
            <v>1</v>
          </cell>
        </row>
        <row r="11871">
          <cell r="B11871">
            <v>40589</v>
          </cell>
          <cell r="C11871">
            <v>1</v>
          </cell>
          <cell r="D11871">
            <v>1</v>
          </cell>
        </row>
        <row r="11872">
          <cell r="B11872">
            <v>40590</v>
          </cell>
          <cell r="C11872">
            <v>1</v>
          </cell>
          <cell r="D11872">
            <v>1</v>
          </cell>
        </row>
        <row r="11873">
          <cell r="B11873">
            <v>40591</v>
          </cell>
          <cell r="C11873">
            <v>1</v>
          </cell>
          <cell r="D11873">
            <v>1</v>
          </cell>
        </row>
        <row r="11874">
          <cell r="B11874">
            <v>40592</v>
          </cell>
          <cell r="C11874">
            <v>1</v>
          </cell>
          <cell r="D11874">
            <v>1</v>
          </cell>
        </row>
        <row r="11875">
          <cell r="B11875">
            <v>40595</v>
          </cell>
          <cell r="C11875">
            <v>1</v>
          </cell>
          <cell r="D11875">
            <v>1</v>
          </cell>
        </row>
        <row r="11876">
          <cell r="B11876">
            <v>40596</v>
          </cell>
          <cell r="C11876">
            <v>1</v>
          </cell>
          <cell r="D11876">
            <v>1</v>
          </cell>
        </row>
        <row r="11877">
          <cell r="B11877">
            <v>40597</v>
          </cell>
          <cell r="C11877">
            <v>1</v>
          </cell>
          <cell r="D11877">
            <v>1</v>
          </cell>
        </row>
        <row r="11878">
          <cell r="B11878">
            <v>40598</v>
          </cell>
          <cell r="C11878">
            <v>1</v>
          </cell>
          <cell r="D11878">
            <v>1</v>
          </cell>
        </row>
        <row r="11879">
          <cell r="B11879">
            <v>40599</v>
          </cell>
          <cell r="C11879">
            <v>1</v>
          </cell>
          <cell r="D11879">
            <v>1</v>
          </cell>
        </row>
        <row r="11880">
          <cell r="B11880">
            <v>40602</v>
          </cell>
          <cell r="C11880">
            <v>1</v>
          </cell>
          <cell r="D11880">
            <v>1</v>
          </cell>
        </row>
        <row r="11881">
          <cell r="B11881">
            <v>40603</v>
          </cell>
          <cell r="C11881">
            <v>1</v>
          </cell>
          <cell r="D11881">
            <v>1</v>
          </cell>
        </row>
        <row r="11882">
          <cell r="B11882">
            <v>40604</v>
          </cell>
          <cell r="C11882">
            <v>1</v>
          </cell>
          <cell r="D11882">
            <v>1</v>
          </cell>
        </row>
        <row r="11883">
          <cell r="B11883">
            <v>40605</v>
          </cell>
          <cell r="C11883">
            <v>1</v>
          </cell>
          <cell r="D11883">
            <v>1</v>
          </cell>
        </row>
        <row r="11884">
          <cell r="B11884">
            <v>40606</v>
          </cell>
          <cell r="C11884">
            <v>1</v>
          </cell>
          <cell r="D11884">
            <v>1</v>
          </cell>
        </row>
        <row r="11885">
          <cell r="B11885">
            <v>40609</v>
          </cell>
          <cell r="C11885">
            <v>1</v>
          </cell>
          <cell r="D11885">
            <v>1</v>
          </cell>
        </row>
        <row r="11886">
          <cell r="B11886">
            <v>40610</v>
          </cell>
          <cell r="C11886">
            <v>1</v>
          </cell>
          <cell r="D11886">
            <v>1</v>
          </cell>
        </row>
        <row r="11887">
          <cell r="B11887">
            <v>40611</v>
          </cell>
          <cell r="C11887">
            <v>1</v>
          </cell>
          <cell r="D11887">
            <v>1</v>
          </cell>
        </row>
        <row r="11888">
          <cell r="B11888">
            <v>40612</v>
          </cell>
          <cell r="C11888">
            <v>1</v>
          </cell>
          <cell r="D11888">
            <v>1</v>
          </cell>
        </row>
        <row r="11889">
          <cell r="B11889">
            <v>40613</v>
          </cell>
          <cell r="C11889">
            <v>1</v>
          </cell>
          <cell r="D11889">
            <v>1</v>
          </cell>
        </row>
        <row r="11890">
          <cell r="B11890">
            <v>40616</v>
          </cell>
          <cell r="C11890">
            <v>1</v>
          </cell>
          <cell r="D11890">
            <v>1</v>
          </cell>
        </row>
        <row r="11891">
          <cell r="B11891">
            <v>40617</v>
          </cell>
          <cell r="C11891">
            <v>1</v>
          </cell>
          <cell r="D11891">
            <v>1</v>
          </cell>
        </row>
        <row r="11892">
          <cell r="B11892">
            <v>40618</v>
          </cell>
          <cell r="C11892">
            <v>1</v>
          </cell>
          <cell r="D11892">
            <v>1</v>
          </cell>
        </row>
        <row r="11893">
          <cell r="B11893">
            <v>40619</v>
          </cell>
          <cell r="C11893">
            <v>1</v>
          </cell>
          <cell r="D11893">
            <v>1</v>
          </cell>
        </row>
        <row r="11894">
          <cell r="B11894">
            <v>40620</v>
          </cell>
          <cell r="C11894">
            <v>1</v>
          </cell>
          <cell r="D11894">
            <v>1</v>
          </cell>
        </row>
        <row r="11895">
          <cell r="B11895">
            <v>40623</v>
          </cell>
          <cell r="C11895">
            <v>1</v>
          </cell>
          <cell r="D11895">
            <v>1</v>
          </cell>
        </row>
        <row r="11896">
          <cell r="B11896">
            <v>40624</v>
          </cell>
          <cell r="C11896">
            <v>1</v>
          </cell>
          <cell r="D11896">
            <v>1</v>
          </cell>
        </row>
        <row r="11897">
          <cell r="B11897">
            <v>40625</v>
          </cell>
          <cell r="C11897">
            <v>1</v>
          </cell>
          <cell r="D11897">
            <v>1</v>
          </cell>
        </row>
        <row r="11898">
          <cell r="B11898">
            <v>40626</v>
          </cell>
          <cell r="C11898">
            <v>1</v>
          </cell>
          <cell r="D11898">
            <v>1</v>
          </cell>
        </row>
        <row r="11899">
          <cell r="B11899">
            <v>40627</v>
          </cell>
          <cell r="C11899">
            <v>1</v>
          </cell>
          <cell r="D11899">
            <v>1</v>
          </cell>
        </row>
        <row r="11900">
          <cell r="B11900">
            <v>40630</v>
          </cell>
          <cell r="C11900">
            <v>1</v>
          </cell>
          <cell r="D11900">
            <v>1</v>
          </cell>
        </row>
        <row r="11901">
          <cell r="B11901">
            <v>40631</v>
          </cell>
          <cell r="C11901">
            <v>1</v>
          </cell>
          <cell r="D11901">
            <v>1</v>
          </cell>
        </row>
        <row r="11902">
          <cell r="B11902">
            <v>40632</v>
          </cell>
          <cell r="C11902">
            <v>1</v>
          </cell>
          <cell r="D11902">
            <v>1</v>
          </cell>
        </row>
        <row r="11903">
          <cell r="B11903">
            <v>40633</v>
          </cell>
          <cell r="C11903">
            <v>1</v>
          </cell>
          <cell r="D11903">
            <v>1</v>
          </cell>
        </row>
        <row r="11904">
          <cell r="B11904">
            <v>40634</v>
          </cell>
          <cell r="C11904">
            <v>1</v>
          </cell>
          <cell r="D11904">
            <v>1</v>
          </cell>
        </row>
        <row r="11905">
          <cell r="B11905">
            <v>40639</v>
          </cell>
          <cell r="C11905">
            <v>1</v>
          </cell>
          <cell r="D11905">
            <v>1</v>
          </cell>
        </row>
        <row r="11906">
          <cell r="B11906">
            <v>40640</v>
          </cell>
          <cell r="C11906">
            <v>1</v>
          </cell>
          <cell r="D11906">
            <v>1</v>
          </cell>
        </row>
        <row r="11907">
          <cell r="B11907">
            <v>40641</v>
          </cell>
          <cell r="C11907">
            <v>1</v>
          </cell>
          <cell r="D11907">
            <v>1</v>
          </cell>
        </row>
        <row r="11908">
          <cell r="B11908">
            <v>40644</v>
          </cell>
          <cell r="C11908">
            <v>1</v>
          </cell>
          <cell r="D11908">
            <v>1</v>
          </cell>
        </row>
        <row r="11909">
          <cell r="B11909">
            <v>40645</v>
          </cell>
          <cell r="C11909">
            <v>1</v>
          </cell>
          <cell r="D11909">
            <v>1</v>
          </cell>
        </row>
        <row r="11910">
          <cell r="B11910">
            <v>40646</v>
          </cell>
          <cell r="C11910">
            <v>1</v>
          </cell>
          <cell r="D11910">
            <v>1</v>
          </cell>
        </row>
        <row r="11911">
          <cell r="B11911">
            <v>40647</v>
          </cell>
          <cell r="C11911">
            <v>1</v>
          </cell>
          <cell r="D11911">
            <v>1</v>
          </cell>
        </row>
        <row r="11912">
          <cell r="B11912">
            <v>40648</v>
          </cell>
          <cell r="C11912">
            <v>1</v>
          </cell>
          <cell r="D11912">
            <v>1</v>
          </cell>
        </row>
        <row r="11913">
          <cell r="B11913">
            <v>40651</v>
          </cell>
          <cell r="C11913">
            <v>1</v>
          </cell>
          <cell r="D11913">
            <v>1</v>
          </cell>
        </row>
        <row r="11914">
          <cell r="B11914">
            <v>40652</v>
          </cell>
          <cell r="C11914">
            <v>1</v>
          </cell>
          <cell r="D11914">
            <v>1</v>
          </cell>
        </row>
        <row r="11915">
          <cell r="B11915">
            <v>40653</v>
          </cell>
          <cell r="C11915">
            <v>1</v>
          </cell>
          <cell r="D11915">
            <v>1</v>
          </cell>
        </row>
        <row r="11916">
          <cell r="B11916">
            <v>40654</v>
          </cell>
          <cell r="C11916">
            <v>1</v>
          </cell>
          <cell r="D11916">
            <v>1</v>
          </cell>
        </row>
        <row r="11917">
          <cell r="B11917">
            <v>40655</v>
          </cell>
          <cell r="C11917">
            <v>1</v>
          </cell>
          <cell r="D11917">
            <v>1</v>
          </cell>
        </row>
        <row r="11918">
          <cell r="B11918">
            <v>40658</v>
          </cell>
          <cell r="C11918">
            <v>1</v>
          </cell>
          <cell r="D11918">
            <v>1</v>
          </cell>
        </row>
        <row r="11919">
          <cell r="B11919">
            <v>40659</v>
          </cell>
          <cell r="C11919">
            <v>1</v>
          </cell>
          <cell r="D11919">
            <v>1</v>
          </cell>
        </row>
        <row r="11920">
          <cell r="B11920">
            <v>40660</v>
          </cell>
          <cell r="C11920">
            <v>1</v>
          </cell>
          <cell r="D11920">
            <v>1</v>
          </cell>
        </row>
        <row r="11921">
          <cell r="B11921">
            <v>40661</v>
          </cell>
          <cell r="C11921">
            <v>1</v>
          </cell>
          <cell r="D11921">
            <v>1</v>
          </cell>
        </row>
        <row r="11922">
          <cell r="B11922">
            <v>40662</v>
          </cell>
          <cell r="C11922">
            <v>1</v>
          </cell>
          <cell r="D11922">
            <v>1</v>
          </cell>
        </row>
        <row r="11923">
          <cell r="B11923">
            <v>40666</v>
          </cell>
          <cell r="C11923">
            <v>1</v>
          </cell>
          <cell r="D11923">
            <v>1</v>
          </cell>
        </row>
        <row r="11924">
          <cell r="B11924">
            <v>40667</v>
          </cell>
          <cell r="C11924">
            <v>1</v>
          </cell>
          <cell r="D11924">
            <v>1</v>
          </cell>
        </row>
        <row r="11925">
          <cell r="B11925">
            <v>40668</v>
          </cell>
          <cell r="C11925">
            <v>1</v>
          </cell>
          <cell r="D11925">
            <v>1</v>
          </cell>
        </row>
        <row r="11926">
          <cell r="B11926">
            <v>40669</v>
          </cell>
          <cell r="C11926">
            <v>1</v>
          </cell>
          <cell r="D11926">
            <v>1</v>
          </cell>
        </row>
        <row r="11927">
          <cell r="B11927">
            <v>40672</v>
          </cell>
          <cell r="C11927">
            <v>1</v>
          </cell>
          <cell r="D11927">
            <v>1</v>
          </cell>
        </row>
        <row r="11928">
          <cell r="B11928">
            <v>40673</v>
          </cell>
          <cell r="C11928">
            <v>1</v>
          </cell>
          <cell r="D11928">
            <v>1</v>
          </cell>
        </row>
        <row r="11929">
          <cell r="B11929">
            <v>40674</v>
          </cell>
          <cell r="C11929">
            <v>1</v>
          </cell>
          <cell r="D11929">
            <v>1</v>
          </cell>
        </row>
        <row r="11930">
          <cell r="B11930">
            <v>40675</v>
          </cell>
          <cell r="C11930">
            <v>1</v>
          </cell>
          <cell r="D11930">
            <v>1</v>
          </cell>
        </row>
        <row r="11931">
          <cell r="B11931">
            <v>40676</v>
          </cell>
          <cell r="C11931">
            <v>1</v>
          </cell>
          <cell r="D11931">
            <v>1</v>
          </cell>
        </row>
        <row r="11932">
          <cell r="B11932">
            <v>40679</v>
          </cell>
          <cell r="C11932">
            <v>1</v>
          </cell>
          <cell r="D11932">
            <v>1</v>
          </cell>
        </row>
        <row r="11933">
          <cell r="B11933">
            <v>40680</v>
          </cell>
          <cell r="C11933">
            <v>1</v>
          </cell>
          <cell r="D11933">
            <v>1</v>
          </cell>
        </row>
        <row r="11934">
          <cell r="B11934">
            <v>40681</v>
          </cell>
          <cell r="C11934">
            <v>1</v>
          </cell>
          <cell r="D11934">
            <v>1</v>
          </cell>
        </row>
        <row r="11935">
          <cell r="B11935">
            <v>40682</v>
          </cell>
          <cell r="C11935">
            <v>1</v>
          </cell>
          <cell r="D11935">
            <v>1</v>
          </cell>
        </row>
        <row r="11936">
          <cell r="B11936">
            <v>40683</v>
          </cell>
          <cell r="C11936">
            <v>1</v>
          </cell>
          <cell r="D11936">
            <v>1</v>
          </cell>
        </row>
        <row r="11937">
          <cell r="B11937">
            <v>40686</v>
          </cell>
          <cell r="C11937">
            <v>1</v>
          </cell>
          <cell r="D11937">
            <v>1</v>
          </cell>
        </row>
        <row r="11938">
          <cell r="B11938">
            <v>40687</v>
          </cell>
          <cell r="C11938">
            <v>1</v>
          </cell>
          <cell r="D11938">
            <v>1</v>
          </cell>
        </row>
        <row r="11939">
          <cell r="B11939">
            <v>40688</v>
          </cell>
          <cell r="C11939">
            <v>1</v>
          </cell>
          <cell r="D11939">
            <v>1</v>
          </cell>
        </row>
        <row r="11940">
          <cell r="B11940">
            <v>40689</v>
          </cell>
          <cell r="C11940">
            <v>1</v>
          </cell>
          <cell r="D11940">
            <v>1</v>
          </cell>
        </row>
        <row r="11941">
          <cell r="B11941">
            <v>40690</v>
          </cell>
          <cell r="C11941">
            <v>1</v>
          </cell>
          <cell r="D11941">
            <v>1</v>
          </cell>
        </row>
        <row r="11942">
          <cell r="B11942">
            <v>40693</v>
          </cell>
          <cell r="C11942">
            <v>1</v>
          </cell>
          <cell r="D11942">
            <v>1</v>
          </cell>
        </row>
        <row r="11943">
          <cell r="B11943">
            <v>40694</v>
          </cell>
          <cell r="C11943">
            <v>1</v>
          </cell>
          <cell r="D11943">
            <v>1</v>
          </cell>
        </row>
        <row r="11944">
          <cell r="B11944">
            <v>40695</v>
          </cell>
          <cell r="C11944">
            <v>1</v>
          </cell>
          <cell r="D11944">
            <v>1</v>
          </cell>
        </row>
        <row r="11945">
          <cell r="B11945">
            <v>40696</v>
          </cell>
          <cell r="C11945">
            <v>1</v>
          </cell>
          <cell r="D11945">
            <v>1</v>
          </cell>
        </row>
        <row r="11946">
          <cell r="B11946">
            <v>40697</v>
          </cell>
          <cell r="C11946">
            <v>1</v>
          </cell>
          <cell r="D11946">
            <v>1</v>
          </cell>
        </row>
        <row r="11947">
          <cell r="B11947">
            <v>40701</v>
          </cell>
          <cell r="C11947">
            <v>1</v>
          </cell>
          <cell r="D11947">
            <v>1</v>
          </cell>
        </row>
        <row r="11948">
          <cell r="B11948">
            <v>40702</v>
          </cell>
          <cell r="C11948">
            <v>1</v>
          </cell>
          <cell r="D11948">
            <v>1</v>
          </cell>
        </row>
        <row r="11949">
          <cell r="B11949">
            <v>40703</v>
          </cell>
          <cell r="C11949">
            <v>1</v>
          </cell>
          <cell r="D11949">
            <v>1</v>
          </cell>
        </row>
        <row r="11950">
          <cell r="B11950">
            <v>40704</v>
          </cell>
          <cell r="C11950">
            <v>1</v>
          </cell>
          <cell r="D11950">
            <v>1</v>
          </cell>
        </row>
        <row r="11951">
          <cell r="B11951">
            <v>40707</v>
          </cell>
          <cell r="C11951">
            <v>1</v>
          </cell>
          <cell r="D11951">
            <v>1</v>
          </cell>
        </row>
        <row r="11952">
          <cell r="B11952">
            <v>40708</v>
          </cell>
          <cell r="C11952">
            <v>1</v>
          </cell>
          <cell r="D11952">
            <v>1</v>
          </cell>
        </row>
        <row r="11953">
          <cell r="B11953">
            <v>40709</v>
          </cell>
          <cell r="C11953">
            <v>1</v>
          </cell>
          <cell r="D11953">
            <v>1</v>
          </cell>
        </row>
        <row r="11954">
          <cell r="B11954">
            <v>40710</v>
          </cell>
          <cell r="C11954">
            <v>1</v>
          </cell>
          <cell r="D11954">
            <v>1</v>
          </cell>
        </row>
        <row r="11955">
          <cell r="B11955">
            <v>40711</v>
          </cell>
          <cell r="C11955">
            <v>1</v>
          </cell>
          <cell r="D11955">
            <v>1</v>
          </cell>
        </row>
        <row r="11956">
          <cell r="B11956">
            <v>40714</v>
          </cell>
          <cell r="C11956">
            <v>1</v>
          </cell>
          <cell r="D11956">
            <v>1</v>
          </cell>
        </row>
        <row r="11957">
          <cell r="B11957">
            <v>40715</v>
          </cell>
          <cell r="C11957">
            <v>1</v>
          </cell>
          <cell r="D11957">
            <v>1</v>
          </cell>
        </row>
        <row r="11958">
          <cell r="B11958">
            <v>40716</v>
          </cell>
          <cell r="C11958">
            <v>1</v>
          </cell>
          <cell r="D11958">
            <v>1</v>
          </cell>
        </row>
        <row r="11959">
          <cell r="B11959">
            <v>40717</v>
          </cell>
          <cell r="C11959">
            <v>1</v>
          </cell>
          <cell r="D11959">
            <v>1</v>
          </cell>
        </row>
        <row r="11960">
          <cell r="B11960">
            <v>40718</v>
          </cell>
          <cell r="C11960">
            <v>1</v>
          </cell>
          <cell r="D11960">
            <v>1</v>
          </cell>
        </row>
        <row r="11961">
          <cell r="B11961">
            <v>40721</v>
          </cell>
          <cell r="C11961">
            <v>1</v>
          </cell>
          <cell r="D11961">
            <v>1</v>
          </cell>
        </row>
        <row r="11962">
          <cell r="B11962">
            <v>40722</v>
          </cell>
          <cell r="C11962">
            <v>1</v>
          </cell>
          <cell r="D11962">
            <v>1</v>
          </cell>
        </row>
        <row r="11963">
          <cell r="B11963">
            <v>40723</v>
          </cell>
          <cell r="C11963">
            <v>1</v>
          </cell>
          <cell r="D11963">
            <v>1</v>
          </cell>
        </row>
        <row r="11964">
          <cell r="B11964">
            <v>40724</v>
          </cell>
          <cell r="C11964">
            <v>1</v>
          </cell>
          <cell r="D11964">
            <v>1</v>
          </cell>
        </row>
        <row r="11965">
          <cell r="B11965">
            <v>40725</v>
          </cell>
          <cell r="C11965">
            <v>1</v>
          </cell>
          <cell r="D11965">
            <v>1</v>
          </cell>
        </row>
        <row r="11966">
          <cell r="B11966">
            <v>40728</v>
          </cell>
          <cell r="C11966">
            <v>1</v>
          </cell>
          <cell r="D11966">
            <v>1</v>
          </cell>
        </row>
        <row r="11967">
          <cell r="B11967">
            <v>40729</v>
          </cell>
          <cell r="C11967">
            <v>1</v>
          </cell>
          <cell r="D11967">
            <v>1</v>
          </cell>
        </row>
        <row r="11968">
          <cell r="B11968">
            <v>40730</v>
          </cell>
          <cell r="C11968">
            <v>1</v>
          </cell>
          <cell r="D11968">
            <v>1</v>
          </cell>
        </row>
        <row r="11969">
          <cell r="B11969">
            <v>40731</v>
          </cell>
          <cell r="C11969">
            <v>1</v>
          </cell>
          <cell r="D11969">
            <v>1</v>
          </cell>
        </row>
        <row r="11970">
          <cell r="B11970">
            <v>40732</v>
          </cell>
          <cell r="C11970">
            <v>1</v>
          </cell>
          <cell r="D11970">
            <v>1</v>
          </cell>
        </row>
        <row r="11971">
          <cell r="B11971">
            <v>40735</v>
          </cell>
          <cell r="C11971">
            <v>1</v>
          </cell>
          <cell r="D11971">
            <v>1</v>
          </cell>
        </row>
        <row r="11972">
          <cell r="B11972">
            <v>40736</v>
          </cell>
          <cell r="C11972">
            <v>1</v>
          </cell>
          <cell r="D11972">
            <v>1</v>
          </cell>
        </row>
        <row r="11973">
          <cell r="B11973">
            <v>40737</v>
          </cell>
          <cell r="C11973">
            <v>1</v>
          </cell>
          <cell r="D11973">
            <v>1</v>
          </cell>
        </row>
        <row r="11974">
          <cell r="B11974">
            <v>40738</v>
          </cell>
          <cell r="C11974">
            <v>1</v>
          </cell>
          <cell r="D11974">
            <v>1</v>
          </cell>
        </row>
        <row r="11975">
          <cell r="B11975">
            <v>40739</v>
          </cell>
          <cell r="C11975">
            <v>1</v>
          </cell>
          <cell r="D11975">
            <v>1</v>
          </cell>
        </row>
        <row r="11976">
          <cell r="B11976">
            <v>40742</v>
          </cell>
          <cell r="C11976">
            <v>1</v>
          </cell>
          <cell r="D11976">
            <v>1</v>
          </cell>
        </row>
        <row r="11977">
          <cell r="B11977">
            <v>40743</v>
          </cell>
          <cell r="C11977">
            <v>1</v>
          </cell>
          <cell r="D11977">
            <v>1</v>
          </cell>
        </row>
        <row r="11978">
          <cell r="B11978">
            <v>40744</v>
          </cell>
          <cell r="C11978">
            <v>1</v>
          </cell>
          <cell r="D11978">
            <v>1</v>
          </cell>
        </row>
        <row r="11979">
          <cell r="B11979">
            <v>40745</v>
          </cell>
          <cell r="C11979">
            <v>1</v>
          </cell>
          <cell r="D11979">
            <v>1</v>
          </cell>
        </row>
        <row r="11980">
          <cell r="B11980">
            <v>40746</v>
          </cell>
          <cell r="C11980">
            <v>1</v>
          </cell>
          <cell r="D11980">
            <v>1</v>
          </cell>
        </row>
        <row r="11981">
          <cell r="B11981">
            <v>40749</v>
          </cell>
          <cell r="C11981">
            <v>1</v>
          </cell>
          <cell r="D11981">
            <v>1</v>
          </cell>
        </row>
        <row r="11982">
          <cell r="B11982">
            <v>40750</v>
          </cell>
          <cell r="C11982">
            <v>1</v>
          </cell>
          <cell r="D11982">
            <v>1</v>
          </cell>
        </row>
        <row r="11983">
          <cell r="B11983">
            <v>40751</v>
          </cell>
          <cell r="C11983">
            <v>1</v>
          </cell>
          <cell r="D11983">
            <v>1</v>
          </cell>
        </row>
        <row r="11984">
          <cell r="B11984">
            <v>40752</v>
          </cell>
          <cell r="C11984">
            <v>1</v>
          </cell>
          <cell r="D11984">
            <v>1</v>
          </cell>
        </row>
        <row r="11985">
          <cell r="B11985">
            <v>40753</v>
          </cell>
          <cell r="C11985">
            <v>1</v>
          </cell>
          <cell r="D11985">
            <v>1</v>
          </cell>
        </row>
        <row r="11986">
          <cell r="B11986">
            <v>40756</v>
          </cell>
          <cell r="C11986">
            <v>1</v>
          </cell>
          <cell r="D11986">
            <v>1</v>
          </cell>
        </row>
        <row r="11987">
          <cell r="B11987">
            <v>40757</v>
          </cell>
          <cell r="C11987">
            <v>1</v>
          </cell>
          <cell r="D11987">
            <v>1</v>
          </cell>
        </row>
        <row r="11988">
          <cell r="B11988">
            <v>40758</v>
          </cell>
          <cell r="C11988">
            <v>1</v>
          </cell>
          <cell r="D11988">
            <v>1</v>
          </cell>
        </row>
        <row r="11989">
          <cell r="B11989">
            <v>40759</v>
          </cell>
          <cell r="C11989">
            <v>1</v>
          </cell>
          <cell r="D11989">
            <v>1</v>
          </cell>
        </row>
        <row r="11990">
          <cell r="B11990">
            <v>40760</v>
          </cell>
          <cell r="C11990">
            <v>1</v>
          </cell>
          <cell r="D11990">
            <v>1</v>
          </cell>
        </row>
        <row r="11991">
          <cell r="B11991">
            <v>40763</v>
          </cell>
          <cell r="C11991">
            <v>1</v>
          </cell>
          <cell r="D11991">
            <v>1</v>
          </cell>
        </row>
        <row r="11992">
          <cell r="B11992">
            <v>40764</v>
          </cell>
          <cell r="C11992">
            <v>1</v>
          </cell>
          <cell r="D11992">
            <v>1</v>
          </cell>
        </row>
        <row r="11993">
          <cell r="B11993">
            <v>40765</v>
          </cell>
          <cell r="C11993">
            <v>1</v>
          </cell>
          <cell r="D11993">
            <v>1</v>
          </cell>
        </row>
        <row r="11994">
          <cell r="B11994">
            <v>40766</v>
          </cell>
          <cell r="C11994">
            <v>1</v>
          </cell>
          <cell r="D11994">
            <v>1</v>
          </cell>
        </row>
        <row r="11995">
          <cell r="B11995">
            <v>40767</v>
          </cell>
          <cell r="C11995">
            <v>1</v>
          </cell>
          <cell r="D11995">
            <v>1</v>
          </cell>
        </row>
        <row r="11996">
          <cell r="B11996">
            <v>40770</v>
          </cell>
          <cell r="C11996">
            <v>1</v>
          </cell>
          <cell r="D11996">
            <v>1</v>
          </cell>
        </row>
        <row r="11997">
          <cell r="B11997">
            <v>40771</v>
          </cell>
          <cell r="C11997">
            <v>1</v>
          </cell>
          <cell r="D11997">
            <v>1</v>
          </cell>
        </row>
        <row r="11998">
          <cell r="B11998">
            <v>40772</v>
          </cell>
          <cell r="C11998">
            <v>1</v>
          </cell>
          <cell r="D11998">
            <v>1</v>
          </cell>
        </row>
        <row r="11999">
          <cell r="B11999">
            <v>40773</v>
          </cell>
          <cell r="C11999">
            <v>1</v>
          </cell>
          <cell r="D11999">
            <v>1</v>
          </cell>
        </row>
        <row r="12000">
          <cell r="B12000">
            <v>40774</v>
          </cell>
          <cell r="C12000">
            <v>1</v>
          </cell>
          <cell r="D12000">
            <v>1</v>
          </cell>
        </row>
        <row r="12001">
          <cell r="B12001">
            <v>40777</v>
          </cell>
          <cell r="C12001">
            <v>1</v>
          </cell>
          <cell r="D12001">
            <v>1</v>
          </cell>
        </row>
        <row r="12002">
          <cell r="B12002">
            <v>40778</v>
          </cell>
          <cell r="C12002">
            <v>1</v>
          </cell>
          <cell r="D12002">
            <v>1</v>
          </cell>
        </row>
        <row r="12003">
          <cell r="B12003">
            <v>40779</v>
          </cell>
          <cell r="C12003">
            <v>1</v>
          </cell>
          <cell r="D12003">
            <v>1</v>
          </cell>
        </row>
        <row r="12004">
          <cell r="B12004">
            <v>40780</v>
          </cell>
          <cell r="C12004">
            <v>1</v>
          </cell>
          <cell r="D12004">
            <v>1</v>
          </cell>
        </row>
        <row r="12005">
          <cell r="B12005">
            <v>40781</v>
          </cell>
          <cell r="C12005">
            <v>1</v>
          </cell>
          <cell r="D12005">
            <v>1</v>
          </cell>
        </row>
        <row r="12006">
          <cell r="B12006">
            <v>40784</v>
          </cell>
          <cell r="C12006">
            <v>1</v>
          </cell>
          <cell r="D12006">
            <v>1</v>
          </cell>
        </row>
        <row r="12007">
          <cell r="B12007">
            <v>40785</v>
          </cell>
          <cell r="C12007">
            <v>1</v>
          </cell>
          <cell r="D12007">
            <v>1</v>
          </cell>
        </row>
        <row r="12008">
          <cell r="B12008">
            <v>40786</v>
          </cell>
          <cell r="C12008">
            <v>1</v>
          </cell>
          <cell r="D12008">
            <v>1</v>
          </cell>
        </row>
        <row r="12009">
          <cell r="B12009">
            <v>40787</v>
          </cell>
          <cell r="C12009">
            <v>1</v>
          </cell>
          <cell r="D12009">
            <v>1</v>
          </cell>
        </row>
        <row r="12010">
          <cell r="B12010">
            <v>40788</v>
          </cell>
          <cell r="C12010">
            <v>1</v>
          </cell>
          <cell r="D12010">
            <v>1</v>
          </cell>
        </row>
        <row r="12011">
          <cell r="B12011">
            <v>40791</v>
          </cell>
          <cell r="C12011">
            <v>1</v>
          </cell>
          <cell r="D12011">
            <v>1</v>
          </cell>
        </row>
        <row r="12012">
          <cell r="B12012">
            <v>40792</v>
          </cell>
          <cell r="C12012">
            <v>1</v>
          </cell>
          <cell r="D12012">
            <v>1</v>
          </cell>
        </row>
        <row r="12013">
          <cell r="B12013">
            <v>40793</v>
          </cell>
          <cell r="C12013">
            <v>1</v>
          </cell>
          <cell r="D12013">
            <v>1</v>
          </cell>
        </row>
        <row r="12014">
          <cell r="B12014">
            <v>40794</v>
          </cell>
          <cell r="C12014">
            <v>1</v>
          </cell>
          <cell r="D12014">
            <v>1</v>
          </cell>
        </row>
        <row r="12015">
          <cell r="B12015">
            <v>40795</v>
          </cell>
          <cell r="C12015">
            <v>1</v>
          </cell>
          <cell r="D12015">
            <v>1</v>
          </cell>
        </row>
        <row r="12016">
          <cell r="B12016">
            <v>40799</v>
          </cell>
          <cell r="C12016">
            <v>1</v>
          </cell>
          <cell r="D12016">
            <v>1</v>
          </cell>
        </row>
        <row r="12017">
          <cell r="B12017">
            <v>40800</v>
          </cell>
          <cell r="C12017">
            <v>1</v>
          </cell>
          <cell r="D12017">
            <v>1</v>
          </cell>
        </row>
        <row r="12018">
          <cell r="B12018">
            <v>40801</v>
          </cell>
          <cell r="C12018">
            <v>1</v>
          </cell>
          <cell r="D12018">
            <v>1</v>
          </cell>
        </row>
        <row r="12019">
          <cell r="B12019">
            <v>40802</v>
          </cell>
          <cell r="C12019">
            <v>1</v>
          </cell>
          <cell r="D12019">
            <v>1</v>
          </cell>
        </row>
        <row r="12020">
          <cell r="B12020">
            <v>40805</v>
          </cell>
          <cell r="C12020">
            <v>1</v>
          </cell>
          <cell r="D12020">
            <v>1</v>
          </cell>
        </row>
        <row r="12021">
          <cell r="B12021">
            <v>40806</v>
          </cell>
          <cell r="C12021">
            <v>1</v>
          </cell>
          <cell r="D12021">
            <v>1</v>
          </cell>
        </row>
        <row r="12022">
          <cell r="B12022">
            <v>40807</v>
          </cell>
          <cell r="C12022">
            <v>1</v>
          </cell>
          <cell r="D12022">
            <v>1</v>
          </cell>
        </row>
        <row r="12023">
          <cell r="B12023">
            <v>40808</v>
          </cell>
          <cell r="C12023">
            <v>1</v>
          </cell>
          <cell r="D12023">
            <v>1</v>
          </cell>
        </row>
        <row r="12024">
          <cell r="B12024">
            <v>40809</v>
          </cell>
          <cell r="C12024">
            <v>1</v>
          </cell>
          <cell r="D12024">
            <v>1</v>
          </cell>
        </row>
        <row r="12025">
          <cell r="B12025">
            <v>40812</v>
          </cell>
          <cell r="C12025">
            <v>1</v>
          </cell>
          <cell r="D12025">
            <v>1</v>
          </cell>
        </row>
        <row r="12026">
          <cell r="B12026">
            <v>40813</v>
          </cell>
          <cell r="C12026">
            <v>1</v>
          </cell>
          <cell r="D12026">
            <v>1</v>
          </cell>
        </row>
        <row r="12027">
          <cell r="B12027">
            <v>40814</v>
          </cell>
          <cell r="C12027">
            <v>1</v>
          </cell>
          <cell r="D12027">
            <v>1</v>
          </cell>
        </row>
        <row r="12028">
          <cell r="B12028">
            <v>40815</v>
          </cell>
          <cell r="C12028">
            <v>1</v>
          </cell>
          <cell r="D12028">
            <v>1</v>
          </cell>
        </row>
        <row r="12029">
          <cell r="B12029">
            <v>40816</v>
          </cell>
          <cell r="C12029">
            <v>1</v>
          </cell>
          <cell r="D12029">
            <v>1</v>
          </cell>
        </row>
        <row r="12030">
          <cell r="B12030">
            <v>40826</v>
          </cell>
          <cell r="C12030">
            <v>1</v>
          </cell>
          <cell r="D12030">
            <v>1</v>
          </cell>
        </row>
        <row r="12031">
          <cell r="B12031">
            <v>40827</v>
          </cell>
          <cell r="C12031">
            <v>1</v>
          </cell>
          <cell r="D12031">
            <v>1</v>
          </cell>
        </row>
        <row r="12032">
          <cell r="B12032">
            <v>40828</v>
          </cell>
          <cell r="C12032">
            <v>1</v>
          </cell>
          <cell r="D12032">
            <v>1</v>
          </cell>
        </row>
        <row r="12033">
          <cell r="B12033">
            <v>40829</v>
          </cell>
          <cell r="C12033">
            <v>1</v>
          </cell>
          <cell r="D12033">
            <v>1</v>
          </cell>
        </row>
        <row r="12034">
          <cell r="B12034">
            <v>40830</v>
          </cell>
          <cell r="C12034">
            <v>1</v>
          </cell>
          <cell r="D12034">
            <v>1</v>
          </cell>
        </row>
        <row r="12035">
          <cell r="B12035">
            <v>40833</v>
          </cell>
          <cell r="C12035">
            <v>1</v>
          </cell>
          <cell r="D12035">
            <v>1</v>
          </cell>
        </row>
        <row r="12036">
          <cell r="B12036">
            <v>40834</v>
          </cell>
          <cell r="C12036">
            <v>1</v>
          </cell>
          <cell r="D12036">
            <v>1</v>
          </cell>
        </row>
        <row r="12037">
          <cell r="B12037">
            <v>40835</v>
          </cell>
          <cell r="C12037">
            <v>1</v>
          </cell>
          <cell r="D12037">
            <v>1</v>
          </cell>
        </row>
        <row r="12038">
          <cell r="B12038">
            <v>40836</v>
          </cell>
          <cell r="C12038">
            <v>1</v>
          </cell>
          <cell r="D12038">
            <v>1</v>
          </cell>
        </row>
        <row r="12039">
          <cell r="B12039">
            <v>40837</v>
          </cell>
          <cell r="C12039">
            <v>1</v>
          </cell>
          <cell r="D12039">
            <v>1</v>
          </cell>
        </row>
        <row r="12040">
          <cell r="B12040">
            <v>40840</v>
          </cell>
          <cell r="C12040">
            <v>1</v>
          </cell>
          <cell r="D12040">
            <v>1</v>
          </cell>
        </row>
        <row r="12041">
          <cell r="B12041">
            <v>40841</v>
          </cell>
          <cell r="C12041">
            <v>1</v>
          </cell>
          <cell r="D12041">
            <v>1</v>
          </cell>
        </row>
        <row r="12042">
          <cell r="B12042">
            <v>40842</v>
          </cell>
          <cell r="C12042">
            <v>1</v>
          </cell>
          <cell r="D12042">
            <v>1</v>
          </cell>
        </row>
        <row r="12043">
          <cell r="B12043">
            <v>40843</v>
          </cell>
          <cell r="C12043">
            <v>1</v>
          </cell>
          <cell r="D12043">
            <v>1</v>
          </cell>
        </row>
        <row r="12044">
          <cell r="B12044">
            <v>40844</v>
          </cell>
          <cell r="C12044">
            <v>1</v>
          </cell>
          <cell r="D12044">
            <v>1</v>
          </cell>
        </row>
        <row r="12045">
          <cell r="B12045">
            <v>40847</v>
          </cell>
          <cell r="C12045">
            <v>1</v>
          </cell>
          <cell r="D12045">
            <v>1</v>
          </cell>
        </row>
        <row r="12046">
          <cell r="B12046">
            <v>40848</v>
          </cell>
          <cell r="C12046">
            <v>1</v>
          </cell>
          <cell r="D12046">
            <v>1</v>
          </cell>
        </row>
        <row r="12047">
          <cell r="B12047">
            <v>40849</v>
          </cell>
          <cell r="C12047">
            <v>1</v>
          </cell>
          <cell r="D12047">
            <v>1</v>
          </cell>
        </row>
        <row r="12048">
          <cell r="B12048">
            <v>40850</v>
          </cell>
          <cell r="C12048">
            <v>1</v>
          </cell>
          <cell r="D12048">
            <v>1</v>
          </cell>
        </row>
        <row r="12049">
          <cell r="B12049">
            <v>40851</v>
          </cell>
          <cell r="C12049">
            <v>1</v>
          </cell>
          <cell r="D12049">
            <v>1</v>
          </cell>
        </row>
        <row r="12050">
          <cell r="B12050">
            <v>40854</v>
          </cell>
          <cell r="C12050">
            <v>1</v>
          </cell>
          <cell r="D12050">
            <v>1</v>
          </cell>
        </row>
        <row r="12051">
          <cell r="B12051">
            <v>40855</v>
          </cell>
          <cell r="C12051">
            <v>1</v>
          </cell>
          <cell r="D12051">
            <v>1</v>
          </cell>
        </row>
        <row r="12052">
          <cell r="B12052">
            <v>40856</v>
          </cell>
          <cell r="C12052">
            <v>1</v>
          </cell>
          <cell r="D12052">
            <v>1</v>
          </cell>
        </row>
        <row r="12053">
          <cell r="B12053">
            <v>40857</v>
          </cell>
          <cell r="C12053">
            <v>1</v>
          </cell>
          <cell r="D12053">
            <v>1</v>
          </cell>
        </row>
        <row r="12054">
          <cell r="B12054">
            <v>40858</v>
          </cell>
          <cell r="C12054">
            <v>1</v>
          </cell>
          <cell r="D12054">
            <v>1</v>
          </cell>
        </row>
        <row r="12055">
          <cell r="B12055">
            <v>40861</v>
          </cell>
          <cell r="C12055">
            <v>1</v>
          </cell>
          <cell r="D12055">
            <v>1</v>
          </cell>
        </row>
        <row r="12056">
          <cell r="B12056">
            <v>40862</v>
          </cell>
          <cell r="C12056">
            <v>1</v>
          </cell>
          <cell r="D12056">
            <v>1</v>
          </cell>
        </row>
        <row r="12057">
          <cell r="B12057">
            <v>40863</v>
          </cell>
          <cell r="C12057">
            <v>1</v>
          </cell>
          <cell r="D12057">
            <v>1</v>
          </cell>
        </row>
        <row r="12058">
          <cell r="B12058">
            <v>40864</v>
          </cell>
          <cell r="C12058">
            <v>1</v>
          </cell>
          <cell r="D12058">
            <v>1</v>
          </cell>
        </row>
        <row r="12059">
          <cell r="B12059">
            <v>40865</v>
          </cell>
          <cell r="C12059">
            <v>1</v>
          </cell>
          <cell r="D12059">
            <v>1</v>
          </cell>
        </row>
        <row r="12060">
          <cell r="B12060">
            <v>40868</v>
          </cell>
          <cell r="C12060">
            <v>1</v>
          </cell>
          <cell r="D12060">
            <v>1</v>
          </cell>
        </row>
        <row r="12061">
          <cell r="B12061">
            <v>40869</v>
          </cell>
          <cell r="C12061">
            <v>1</v>
          </cell>
          <cell r="D12061">
            <v>1</v>
          </cell>
        </row>
        <row r="12062">
          <cell r="B12062">
            <v>40870</v>
          </cell>
          <cell r="C12062">
            <v>1</v>
          </cell>
          <cell r="D12062">
            <v>1</v>
          </cell>
        </row>
        <row r="12063">
          <cell r="B12063">
            <v>40871</v>
          </cell>
          <cell r="C12063">
            <v>1</v>
          </cell>
          <cell r="D12063">
            <v>1</v>
          </cell>
        </row>
        <row r="12064">
          <cell r="B12064">
            <v>40872</v>
          </cell>
          <cell r="C12064">
            <v>1</v>
          </cell>
          <cell r="D12064">
            <v>1</v>
          </cell>
        </row>
        <row r="12065">
          <cell r="B12065">
            <v>40875</v>
          </cell>
          <cell r="C12065">
            <v>1</v>
          </cell>
          <cell r="D12065">
            <v>1</v>
          </cell>
        </row>
        <row r="12066">
          <cell r="B12066">
            <v>40876</v>
          </cell>
          <cell r="C12066">
            <v>1</v>
          </cell>
          <cell r="D12066">
            <v>1</v>
          </cell>
        </row>
        <row r="12067">
          <cell r="B12067">
            <v>40877</v>
          </cell>
          <cell r="C12067">
            <v>1</v>
          </cell>
          <cell r="D12067">
            <v>1</v>
          </cell>
        </row>
        <row r="12068">
          <cell r="B12068">
            <v>40878</v>
          </cell>
          <cell r="C12068">
            <v>1</v>
          </cell>
          <cell r="D12068">
            <v>1</v>
          </cell>
        </row>
        <row r="12069">
          <cell r="B12069">
            <v>40879</v>
          </cell>
          <cell r="C12069">
            <v>1</v>
          </cell>
          <cell r="D12069">
            <v>1</v>
          </cell>
        </row>
        <row r="12070">
          <cell r="B12070">
            <v>40882</v>
          </cell>
          <cell r="C12070">
            <v>1</v>
          </cell>
          <cell r="D12070">
            <v>1</v>
          </cell>
        </row>
        <row r="12071">
          <cell r="B12071">
            <v>40883</v>
          </cell>
          <cell r="C12071">
            <v>1</v>
          </cell>
          <cell r="D12071">
            <v>1</v>
          </cell>
        </row>
        <row r="12072">
          <cell r="B12072">
            <v>40884</v>
          </cell>
          <cell r="C12072">
            <v>1</v>
          </cell>
          <cell r="D12072">
            <v>1</v>
          </cell>
        </row>
        <row r="12073">
          <cell r="B12073">
            <v>40885</v>
          </cell>
          <cell r="C12073">
            <v>1</v>
          </cell>
          <cell r="D12073">
            <v>1</v>
          </cell>
        </row>
        <row r="12074">
          <cell r="B12074">
            <v>40886</v>
          </cell>
          <cell r="C12074">
            <v>1</v>
          </cell>
          <cell r="D12074">
            <v>1</v>
          </cell>
        </row>
        <row r="12075">
          <cell r="B12075">
            <v>40889</v>
          </cell>
          <cell r="C12075">
            <v>1</v>
          </cell>
          <cell r="D12075">
            <v>1</v>
          </cell>
        </row>
        <row r="12076">
          <cell r="B12076">
            <v>40890</v>
          </cell>
          <cell r="C12076">
            <v>1</v>
          </cell>
          <cell r="D12076">
            <v>1</v>
          </cell>
        </row>
        <row r="12077">
          <cell r="B12077">
            <v>40891</v>
          </cell>
          <cell r="C12077">
            <v>1</v>
          </cell>
          <cell r="D12077">
            <v>1</v>
          </cell>
        </row>
        <row r="12078">
          <cell r="B12078">
            <v>40892</v>
          </cell>
          <cell r="C12078">
            <v>1</v>
          </cell>
          <cell r="D12078">
            <v>1</v>
          </cell>
        </row>
        <row r="12079">
          <cell r="B12079">
            <v>40893</v>
          </cell>
          <cell r="C12079">
            <v>1</v>
          </cell>
          <cell r="D12079">
            <v>1</v>
          </cell>
        </row>
        <row r="12080">
          <cell r="B12080">
            <v>40896</v>
          </cell>
          <cell r="C12080">
            <v>1</v>
          </cell>
          <cell r="D12080">
            <v>1</v>
          </cell>
        </row>
        <row r="12081">
          <cell r="B12081">
            <v>40897</v>
          </cell>
          <cell r="C12081">
            <v>1</v>
          </cell>
          <cell r="D12081">
            <v>1</v>
          </cell>
        </row>
        <row r="12082">
          <cell r="B12082">
            <v>40898</v>
          </cell>
          <cell r="C12082">
            <v>1</v>
          </cell>
          <cell r="D12082">
            <v>1</v>
          </cell>
        </row>
        <row r="12083">
          <cell r="B12083">
            <v>40899</v>
          </cell>
          <cell r="C12083">
            <v>1</v>
          </cell>
          <cell r="D12083">
            <v>1</v>
          </cell>
        </row>
        <row r="12084">
          <cell r="B12084">
            <v>40900</v>
          </cell>
          <cell r="C12084">
            <v>1</v>
          </cell>
          <cell r="D12084">
            <v>1</v>
          </cell>
        </row>
        <row r="12085">
          <cell r="B12085">
            <v>40903</v>
          </cell>
          <cell r="C12085">
            <v>1</v>
          </cell>
          <cell r="D12085">
            <v>1</v>
          </cell>
        </row>
        <row r="12086">
          <cell r="B12086">
            <v>40904</v>
          </cell>
          <cell r="C12086">
            <v>1</v>
          </cell>
          <cell r="D12086">
            <v>1</v>
          </cell>
        </row>
        <row r="12087">
          <cell r="B12087">
            <v>40905</v>
          </cell>
          <cell r="C12087">
            <v>1</v>
          </cell>
          <cell r="D12087">
            <v>1</v>
          </cell>
        </row>
        <row r="12088">
          <cell r="B12088">
            <v>40906</v>
          </cell>
          <cell r="C12088">
            <v>1</v>
          </cell>
          <cell r="D12088">
            <v>1</v>
          </cell>
        </row>
        <row r="12089">
          <cell r="B12089">
            <v>40907</v>
          </cell>
          <cell r="C12089">
            <v>1</v>
          </cell>
          <cell r="D12089">
            <v>1</v>
          </cell>
        </row>
        <row r="12090">
          <cell r="B12090">
            <v>40912</v>
          </cell>
          <cell r="C12090">
            <v>1</v>
          </cell>
          <cell r="D12090">
            <v>1</v>
          </cell>
        </row>
        <row r="12091">
          <cell r="B12091">
            <v>40913</v>
          </cell>
          <cell r="C12091">
            <v>1</v>
          </cell>
          <cell r="D12091">
            <v>1</v>
          </cell>
        </row>
        <row r="12092">
          <cell r="B12092">
            <v>40914</v>
          </cell>
          <cell r="C12092">
            <v>1</v>
          </cell>
          <cell r="D12092">
            <v>1</v>
          </cell>
        </row>
        <row r="12093">
          <cell r="B12093">
            <v>40917</v>
          </cell>
          <cell r="C12093">
            <v>1</v>
          </cell>
          <cell r="D12093">
            <v>1</v>
          </cell>
        </row>
        <row r="12094">
          <cell r="B12094">
            <v>40918</v>
          </cell>
          <cell r="C12094">
            <v>1</v>
          </cell>
          <cell r="D12094">
            <v>1</v>
          </cell>
        </row>
        <row r="12095">
          <cell r="B12095">
            <v>40919</v>
          </cell>
          <cell r="C12095">
            <v>1</v>
          </cell>
          <cell r="D12095">
            <v>1</v>
          </cell>
        </row>
        <row r="12096">
          <cell r="B12096">
            <v>40920</v>
          </cell>
          <cell r="C12096">
            <v>1</v>
          </cell>
          <cell r="D12096">
            <v>1</v>
          </cell>
        </row>
        <row r="12097">
          <cell r="B12097">
            <v>40921</v>
          </cell>
          <cell r="C12097">
            <v>1</v>
          </cell>
          <cell r="D12097">
            <v>1</v>
          </cell>
        </row>
        <row r="12098">
          <cell r="B12098">
            <v>40924</v>
          </cell>
          <cell r="C12098">
            <v>1</v>
          </cell>
          <cell r="D12098">
            <v>1</v>
          </cell>
        </row>
        <row r="12099">
          <cell r="B12099">
            <v>40925</v>
          </cell>
          <cell r="C12099">
            <v>1</v>
          </cell>
          <cell r="D12099">
            <v>1</v>
          </cell>
        </row>
        <row r="12100">
          <cell r="B12100">
            <v>40926</v>
          </cell>
          <cell r="C12100">
            <v>1</v>
          </cell>
          <cell r="D12100">
            <v>1</v>
          </cell>
        </row>
        <row r="12101">
          <cell r="B12101">
            <v>40927</v>
          </cell>
          <cell r="C12101">
            <v>1</v>
          </cell>
          <cell r="D12101">
            <v>1</v>
          </cell>
        </row>
        <row r="12102">
          <cell r="B12102">
            <v>40928</v>
          </cell>
          <cell r="C12102">
            <v>1</v>
          </cell>
          <cell r="D12102">
            <v>1</v>
          </cell>
        </row>
        <row r="12103">
          <cell r="B12103">
            <v>40938</v>
          </cell>
          <cell r="C12103">
            <v>1</v>
          </cell>
          <cell r="D12103">
            <v>1</v>
          </cell>
        </row>
        <row r="12104">
          <cell r="B12104">
            <v>40939</v>
          </cell>
          <cell r="C12104">
            <v>1</v>
          </cell>
          <cell r="D12104">
            <v>1</v>
          </cell>
        </row>
        <row r="12105">
          <cell r="B12105">
            <v>40940</v>
          </cell>
          <cell r="C12105">
            <v>1</v>
          </cell>
          <cell r="D12105">
            <v>1</v>
          </cell>
        </row>
        <row r="12106">
          <cell r="B12106">
            <v>40941</v>
          </cell>
          <cell r="C12106">
            <v>1</v>
          </cell>
          <cell r="D12106">
            <v>1</v>
          </cell>
        </row>
        <row r="12107">
          <cell r="B12107">
            <v>40942</v>
          </cell>
          <cell r="C12107">
            <v>1</v>
          </cell>
          <cell r="D12107">
            <v>1</v>
          </cell>
        </row>
        <row r="12108">
          <cell r="B12108">
            <v>40945</v>
          </cell>
          <cell r="C12108">
            <v>1</v>
          </cell>
          <cell r="D12108">
            <v>1</v>
          </cell>
        </row>
        <row r="12109">
          <cell r="B12109">
            <v>40946</v>
          </cell>
          <cell r="C12109">
            <v>1</v>
          </cell>
          <cell r="D12109">
            <v>1</v>
          </cell>
        </row>
        <row r="12110">
          <cell r="B12110">
            <v>40947</v>
          </cell>
          <cell r="C12110">
            <v>1</v>
          </cell>
          <cell r="D12110">
            <v>1</v>
          </cell>
        </row>
        <row r="12111">
          <cell r="B12111">
            <v>40948</v>
          </cell>
          <cell r="C12111">
            <v>1</v>
          </cell>
          <cell r="D12111">
            <v>1</v>
          </cell>
        </row>
        <row r="12112">
          <cell r="B12112">
            <v>40949</v>
          </cell>
          <cell r="C12112">
            <v>1</v>
          </cell>
          <cell r="D12112">
            <v>1</v>
          </cell>
        </row>
        <row r="12113">
          <cell r="B12113">
            <v>40952</v>
          </cell>
          <cell r="C12113">
            <v>1</v>
          </cell>
          <cell r="D12113">
            <v>1</v>
          </cell>
        </row>
        <row r="12114">
          <cell r="B12114">
            <v>40953</v>
          </cell>
          <cell r="C12114">
            <v>1</v>
          </cell>
          <cell r="D12114">
            <v>1</v>
          </cell>
        </row>
        <row r="12115">
          <cell r="B12115">
            <v>40954</v>
          </cell>
          <cell r="C12115">
            <v>1</v>
          </cell>
          <cell r="D12115">
            <v>1</v>
          </cell>
        </row>
        <row r="12116">
          <cell r="B12116">
            <v>40955</v>
          </cell>
          <cell r="C12116">
            <v>1</v>
          </cell>
          <cell r="D12116">
            <v>1</v>
          </cell>
        </row>
        <row r="12117">
          <cell r="B12117">
            <v>40956</v>
          </cell>
          <cell r="C12117">
            <v>1</v>
          </cell>
          <cell r="D12117">
            <v>1</v>
          </cell>
        </row>
        <row r="12118">
          <cell r="B12118">
            <v>40959</v>
          </cell>
          <cell r="C12118">
            <v>1</v>
          </cell>
          <cell r="D12118">
            <v>1</v>
          </cell>
        </row>
        <row r="12119">
          <cell r="B12119">
            <v>40960</v>
          </cell>
          <cell r="C12119">
            <v>1</v>
          </cell>
          <cell r="D12119">
            <v>1</v>
          </cell>
        </row>
        <row r="12120">
          <cell r="B12120">
            <v>40961</v>
          </cell>
          <cell r="C12120">
            <v>1</v>
          </cell>
          <cell r="D12120">
            <v>1</v>
          </cell>
        </row>
        <row r="12121">
          <cell r="B12121">
            <v>40962</v>
          </cell>
          <cell r="C12121">
            <v>1</v>
          </cell>
          <cell r="D12121">
            <v>1</v>
          </cell>
        </row>
        <row r="12122">
          <cell r="B12122">
            <v>40963</v>
          </cell>
          <cell r="C12122">
            <v>1</v>
          </cell>
          <cell r="D12122">
            <v>1</v>
          </cell>
        </row>
        <row r="12123">
          <cell r="B12123">
            <v>40966</v>
          </cell>
          <cell r="C12123">
            <v>1</v>
          </cell>
          <cell r="D12123">
            <v>1</v>
          </cell>
        </row>
        <row r="12124">
          <cell r="B12124">
            <v>40967</v>
          </cell>
          <cell r="C12124">
            <v>1</v>
          </cell>
          <cell r="D12124">
            <v>1</v>
          </cell>
        </row>
        <row r="12125">
          <cell r="B12125">
            <v>40968</v>
          </cell>
          <cell r="C12125">
            <v>1</v>
          </cell>
          <cell r="D12125">
            <v>1</v>
          </cell>
        </row>
        <row r="12126">
          <cell r="B12126">
            <v>40969</v>
          </cell>
          <cell r="C12126">
            <v>1</v>
          </cell>
          <cell r="D12126">
            <v>1</v>
          </cell>
        </row>
        <row r="12127">
          <cell r="B12127">
            <v>40970</v>
          </cell>
          <cell r="C12127">
            <v>1</v>
          </cell>
          <cell r="D12127">
            <v>1</v>
          </cell>
        </row>
        <row r="12128">
          <cell r="B12128">
            <v>40973</v>
          </cell>
          <cell r="C12128">
            <v>1</v>
          </cell>
          <cell r="D12128">
            <v>1</v>
          </cell>
        </row>
        <row r="12129">
          <cell r="B12129">
            <v>40974</v>
          </cell>
          <cell r="C12129">
            <v>1</v>
          </cell>
          <cell r="D12129">
            <v>1</v>
          </cell>
        </row>
        <row r="12130">
          <cell r="B12130">
            <v>40975</v>
          </cell>
          <cell r="C12130">
            <v>1</v>
          </cell>
          <cell r="D12130">
            <v>1</v>
          </cell>
        </row>
        <row r="12131">
          <cell r="B12131">
            <v>40976</v>
          </cell>
          <cell r="C12131">
            <v>1</v>
          </cell>
          <cell r="D12131">
            <v>1</v>
          </cell>
        </row>
        <row r="12132">
          <cell r="B12132">
            <v>40977</v>
          </cell>
          <cell r="C12132">
            <v>1</v>
          </cell>
          <cell r="D12132">
            <v>1</v>
          </cell>
        </row>
        <row r="12133">
          <cell r="B12133">
            <v>40980</v>
          </cell>
          <cell r="C12133">
            <v>1</v>
          </cell>
          <cell r="D12133">
            <v>1</v>
          </cell>
        </row>
        <row r="12134">
          <cell r="B12134">
            <v>40981</v>
          </cell>
          <cell r="C12134">
            <v>1</v>
          </cell>
          <cell r="D12134">
            <v>1</v>
          </cell>
        </row>
        <row r="12135">
          <cell r="B12135">
            <v>40982</v>
          </cell>
          <cell r="C12135">
            <v>1</v>
          </cell>
          <cell r="D12135">
            <v>1</v>
          </cell>
        </row>
        <row r="12136">
          <cell r="B12136">
            <v>40983</v>
          </cell>
          <cell r="C12136">
            <v>1</v>
          </cell>
          <cell r="D12136">
            <v>1</v>
          </cell>
        </row>
        <row r="12137">
          <cell r="B12137">
            <v>40984</v>
          </cell>
          <cell r="C12137">
            <v>1</v>
          </cell>
          <cell r="D12137">
            <v>1</v>
          </cell>
        </row>
        <row r="12138">
          <cell r="B12138">
            <v>40987</v>
          </cell>
          <cell r="C12138">
            <v>1</v>
          </cell>
          <cell r="D12138">
            <v>1</v>
          </cell>
        </row>
        <row r="12139">
          <cell r="B12139">
            <v>40988</v>
          </cell>
          <cell r="C12139">
            <v>1</v>
          </cell>
          <cell r="D12139">
            <v>1</v>
          </cell>
        </row>
        <row r="12140">
          <cell r="B12140">
            <v>40989</v>
          </cell>
          <cell r="C12140">
            <v>1</v>
          </cell>
          <cell r="D12140">
            <v>1</v>
          </cell>
        </row>
        <row r="12141">
          <cell r="B12141">
            <v>40990</v>
          </cell>
          <cell r="C12141">
            <v>1</v>
          </cell>
          <cell r="D12141">
            <v>1</v>
          </cell>
        </row>
        <row r="12142">
          <cell r="B12142">
            <v>40991</v>
          </cell>
          <cell r="C12142">
            <v>1</v>
          </cell>
          <cell r="D12142">
            <v>1</v>
          </cell>
        </row>
        <row r="12143">
          <cell r="B12143">
            <v>40994</v>
          </cell>
          <cell r="C12143">
            <v>1</v>
          </cell>
          <cell r="D12143">
            <v>1</v>
          </cell>
        </row>
        <row r="12144">
          <cell r="B12144">
            <v>40995</v>
          </cell>
          <cell r="C12144">
            <v>1</v>
          </cell>
          <cell r="D12144">
            <v>1</v>
          </cell>
        </row>
        <row r="12145">
          <cell r="B12145">
            <v>40996</v>
          </cell>
          <cell r="C12145">
            <v>1</v>
          </cell>
          <cell r="D12145">
            <v>1</v>
          </cell>
        </row>
        <row r="12146">
          <cell r="B12146">
            <v>40997</v>
          </cell>
          <cell r="C12146">
            <v>1</v>
          </cell>
          <cell r="D12146">
            <v>1</v>
          </cell>
        </row>
        <row r="12147">
          <cell r="B12147">
            <v>40998</v>
          </cell>
          <cell r="C12147">
            <v>1</v>
          </cell>
          <cell r="D12147">
            <v>1</v>
          </cell>
        </row>
        <row r="12148">
          <cell r="B12148">
            <v>41004</v>
          </cell>
          <cell r="C12148">
            <v>1</v>
          </cell>
          <cell r="D12148">
            <v>1</v>
          </cell>
        </row>
        <row r="12149">
          <cell r="B12149">
            <v>41005</v>
          </cell>
          <cell r="C12149">
            <v>1</v>
          </cell>
          <cell r="D12149">
            <v>1</v>
          </cell>
        </row>
        <row r="12150">
          <cell r="B12150">
            <v>41008</v>
          </cell>
          <cell r="C12150">
            <v>1</v>
          </cell>
          <cell r="D12150">
            <v>1</v>
          </cell>
        </row>
        <row r="12151">
          <cell r="B12151">
            <v>41009</v>
          </cell>
          <cell r="C12151">
            <v>1</v>
          </cell>
          <cell r="D12151">
            <v>1</v>
          </cell>
        </row>
        <row r="12152">
          <cell r="B12152">
            <v>41010</v>
          </cell>
          <cell r="C12152">
            <v>1</v>
          </cell>
          <cell r="D12152">
            <v>1</v>
          </cell>
        </row>
        <row r="12153">
          <cell r="B12153">
            <v>41011</v>
          </cell>
          <cell r="C12153">
            <v>1</v>
          </cell>
          <cell r="D12153">
            <v>1</v>
          </cell>
        </row>
        <row r="12154">
          <cell r="B12154">
            <v>41012</v>
          </cell>
          <cell r="C12154">
            <v>1</v>
          </cell>
          <cell r="D12154">
            <v>1</v>
          </cell>
        </row>
        <row r="12155">
          <cell r="B12155">
            <v>41015</v>
          </cell>
          <cell r="C12155">
            <v>1</v>
          </cell>
          <cell r="D12155">
            <v>1</v>
          </cell>
        </row>
        <row r="12156">
          <cell r="B12156">
            <v>41016</v>
          </cell>
          <cell r="C12156">
            <v>1</v>
          </cell>
          <cell r="D12156">
            <v>1</v>
          </cell>
        </row>
        <row r="12157">
          <cell r="B12157">
            <v>41017</v>
          </cell>
          <cell r="C12157">
            <v>1</v>
          </cell>
          <cell r="D12157">
            <v>1</v>
          </cell>
        </row>
        <row r="12158">
          <cell r="B12158">
            <v>41018</v>
          </cell>
          <cell r="C12158">
            <v>1</v>
          </cell>
          <cell r="D12158">
            <v>1</v>
          </cell>
        </row>
        <row r="12159">
          <cell r="B12159">
            <v>41019</v>
          </cell>
          <cell r="C12159">
            <v>1</v>
          </cell>
          <cell r="D12159">
            <v>1</v>
          </cell>
        </row>
        <row r="12160">
          <cell r="B12160">
            <v>41022</v>
          </cell>
          <cell r="C12160">
            <v>1</v>
          </cell>
          <cell r="D12160">
            <v>1</v>
          </cell>
        </row>
        <row r="12161">
          <cell r="B12161">
            <v>41023</v>
          </cell>
          <cell r="C12161">
            <v>1</v>
          </cell>
          <cell r="D12161">
            <v>1</v>
          </cell>
        </row>
        <row r="12162">
          <cell r="B12162">
            <v>41024</v>
          </cell>
          <cell r="C12162">
            <v>1</v>
          </cell>
          <cell r="D12162">
            <v>1</v>
          </cell>
        </row>
        <row r="12163">
          <cell r="B12163">
            <v>41025</v>
          </cell>
          <cell r="C12163">
            <v>1</v>
          </cell>
          <cell r="D12163">
            <v>1</v>
          </cell>
        </row>
        <row r="12164">
          <cell r="B12164">
            <v>41026</v>
          </cell>
          <cell r="C12164">
            <v>1</v>
          </cell>
          <cell r="D12164">
            <v>1</v>
          </cell>
        </row>
        <row r="12165">
          <cell r="B12165">
            <v>41031</v>
          </cell>
          <cell r="C12165">
            <v>1</v>
          </cell>
          <cell r="D12165">
            <v>1</v>
          </cell>
        </row>
        <row r="12166">
          <cell r="B12166">
            <v>41032</v>
          </cell>
          <cell r="C12166">
            <v>1</v>
          </cell>
          <cell r="D12166">
            <v>1</v>
          </cell>
        </row>
        <row r="12167">
          <cell r="B12167">
            <v>41033</v>
          </cell>
          <cell r="C12167">
            <v>1</v>
          </cell>
          <cell r="D12167">
            <v>1</v>
          </cell>
        </row>
        <row r="12168">
          <cell r="B12168">
            <v>41036</v>
          </cell>
          <cell r="C12168">
            <v>1</v>
          </cell>
          <cell r="D12168">
            <v>1</v>
          </cell>
        </row>
        <row r="12169">
          <cell r="B12169">
            <v>41037</v>
          </cell>
          <cell r="C12169">
            <v>1</v>
          </cell>
          <cell r="D12169">
            <v>1</v>
          </cell>
        </row>
        <row r="12170">
          <cell r="B12170">
            <v>41038</v>
          </cell>
          <cell r="C12170">
            <v>1</v>
          </cell>
          <cell r="D12170">
            <v>1</v>
          </cell>
        </row>
        <row r="12171">
          <cell r="B12171">
            <v>41039</v>
          </cell>
          <cell r="C12171">
            <v>1</v>
          </cell>
          <cell r="D12171">
            <v>1</v>
          </cell>
        </row>
        <row r="12172">
          <cell r="B12172">
            <v>41040</v>
          </cell>
          <cell r="C12172">
            <v>1</v>
          </cell>
          <cell r="D12172">
            <v>1</v>
          </cell>
        </row>
        <row r="12173">
          <cell r="B12173">
            <v>41043</v>
          </cell>
          <cell r="C12173">
            <v>1</v>
          </cell>
          <cell r="D12173">
            <v>1</v>
          </cell>
        </row>
        <row r="12174">
          <cell r="B12174">
            <v>41044</v>
          </cell>
          <cell r="C12174">
            <v>1</v>
          </cell>
          <cell r="D12174">
            <v>1</v>
          </cell>
        </row>
        <row r="12175">
          <cell r="B12175">
            <v>41045</v>
          </cell>
          <cell r="C12175">
            <v>1</v>
          </cell>
          <cell r="D12175">
            <v>1</v>
          </cell>
        </row>
        <row r="12176">
          <cell r="B12176">
            <v>41046</v>
          </cell>
          <cell r="C12176">
            <v>1</v>
          </cell>
          <cell r="D12176">
            <v>1</v>
          </cell>
        </row>
        <row r="12177">
          <cell r="B12177">
            <v>41047</v>
          </cell>
          <cell r="C12177">
            <v>1</v>
          </cell>
          <cell r="D12177">
            <v>1</v>
          </cell>
        </row>
        <row r="12178">
          <cell r="B12178">
            <v>41050</v>
          </cell>
          <cell r="C12178">
            <v>1</v>
          </cell>
          <cell r="D12178">
            <v>1</v>
          </cell>
        </row>
        <row r="12179">
          <cell r="B12179">
            <v>41051</v>
          </cell>
          <cell r="C12179">
            <v>1</v>
          </cell>
          <cell r="D12179">
            <v>1</v>
          </cell>
        </row>
        <row r="12180">
          <cell r="B12180">
            <v>41052</v>
          </cell>
          <cell r="C12180">
            <v>1</v>
          </cell>
          <cell r="D12180">
            <v>1</v>
          </cell>
        </row>
        <row r="12181">
          <cell r="B12181">
            <v>41053</v>
          </cell>
          <cell r="C12181">
            <v>1</v>
          </cell>
          <cell r="D12181">
            <v>1</v>
          </cell>
        </row>
        <row r="12182">
          <cell r="B12182">
            <v>41054</v>
          </cell>
          <cell r="C12182">
            <v>1</v>
          </cell>
          <cell r="D12182">
            <v>1</v>
          </cell>
        </row>
        <row r="12183">
          <cell r="B12183">
            <v>41057</v>
          </cell>
          <cell r="C12183">
            <v>1</v>
          </cell>
          <cell r="D12183">
            <v>1</v>
          </cell>
        </row>
        <row r="12184">
          <cell r="B12184">
            <v>41058</v>
          </cell>
          <cell r="C12184">
            <v>1</v>
          </cell>
          <cell r="D12184">
            <v>1</v>
          </cell>
        </row>
        <row r="12185">
          <cell r="B12185">
            <v>41059</v>
          </cell>
          <cell r="C12185">
            <v>1</v>
          </cell>
          <cell r="D12185">
            <v>1</v>
          </cell>
        </row>
        <row r="12186">
          <cell r="B12186">
            <v>41060</v>
          </cell>
          <cell r="C12186">
            <v>1</v>
          </cell>
          <cell r="D12186">
            <v>1</v>
          </cell>
        </row>
        <row r="12187">
          <cell r="B12187">
            <v>41061</v>
          </cell>
          <cell r="C12187">
            <v>1</v>
          </cell>
          <cell r="D12187">
            <v>1</v>
          </cell>
        </row>
        <row r="12188">
          <cell r="B12188">
            <v>41064</v>
          </cell>
          <cell r="C12188">
            <v>1</v>
          </cell>
          <cell r="D12188">
            <v>1</v>
          </cell>
        </row>
        <row r="12189">
          <cell r="B12189">
            <v>41065</v>
          </cell>
          <cell r="C12189">
            <v>1</v>
          </cell>
          <cell r="D12189">
            <v>1</v>
          </cell>
        </row>
        <row r="12190">
          <cell r="B12190">
            <v>41066</v>
          </cell>
          <cell r="C12190">
            <v>1</v>
          </cell>
          <cell r="D12190">
            <v>1</v>
          </cell>
        </row>
        <row r="12191">
          <cell r="B12191">
            <v>41067</v>
          </cell>
          <cell r="C12191">
            <v>1</v>
          </cell>
          <cell r="D12191">
            <v>1</v>
          </cell>
        </row>
        <row r="12192">
          <cell r="B12192">
            <v>41068</v>
          </cell>
          <cell r="C12192">
            <v>1</v>
          </cell>
          <cell r="D12192">
            <v>1</v>
          </cell>
        </row>
        <row r="12193">
          <cell r="B12193">
            <v>41071</v>
          </cell>
          <cell r="C12193">
            <v>1</v>
          </cell>
          <cell r="D12193">
            <v>1</v>
          </cell>
        </row>
        <row r="12194">
          <cell r="B12194">
            <v>41072</v>
          </cell>
          <cell r="C12194">
            <v>1</v>
          </cell>
          <cell r="D12194">
            <v>1</v>
          </cell>
        </row>
        <row r="12195">
          <cell r="B12195">
            <v>41073</v>
          </cell>
          <cell r="C12195">
            <v>1</v>
          </cell>
          <cell r="D12195">
            <v>1</v>
          </cell>
        </row>
        <row r="12196">
          <cell r="B12196">
            <v>41074</v>
          </cell>
          <cell r="C12196">
            <v>1</v>
          </cell>
          <cell r="D12196">
            <v>1</v>
          </cell>
        </row>
        <row r="12197">
          <cell r="B12197">
            <v>41075</v>
          </cell>
          <cell r="C12197">
            <v>1</v>
          </cell>
          <cell r="D12197">
            <v>1</v>
          </cell>
        </row>
        <row r="12198">
          <cell r="B12198">
            <v>41078</v>
          </cell>
          <cell r="C12198">
            <v>1</v>
          </cell>
          <cell r="D12198">
            <v>1</v>
          </cell>
        </row>
        <row r="12199">
          <cell r="B12199">
            <v>41079</v>
          </cell>
          <cell r="C12199">
            <v>1</v>
          </cell>
          <cell r="D12199">
            <v>1</v>
          </cell>
        </row>
        <row r="12200">
          <cell r="B12200">
            <v>41080</v>
          </cell>
          <cell r="C12200">
            <v>1</v>
          </cell>
          <cell r="D12200">
            <v>1</v>
          </cell>
        </row>
        <row r="12201">
          <cell r="B12201">
            <v>41081</v>
          </cell>
          <cell r="C12201">
            <v>1</v>
          </cell>
          <cell r="D12201">
            <v>1</v>
          </cell>
        </row>
        <row r="12202">
          <cell r="B12202">
            <v>41085</v>
          </cell>
          <cell r="C12202">
            <v>1</v>
          </cell>
          <cell r="D12202">
            <v>1</v>
          </cell>
        </row>
        <row r="12203">
          <cell r="B12203">
            <v>41086</v>
          </cell>
          <cell r="C12203">
            <v>1</v>
          </cell>
          <cell r="D12203">
            <v>1</v>
          </cell>
        </row>
        <row r="12204">
          <cell r="B12204">
            <v>41087</v>
          </cell>
          <cell r="C12204">
            <v>1</v>
          </cell>
          <cell r="D12204">
            <v>1</v>
          </cell>
        </row>
        <row r="12205">
          <cell r="B12205">
            <v>41088</v>
          </cell>
          <cell r="C12205">
            <v>1</v>
          </cell>
          <cell r="D12205">
            <v>1</v>
          </cell>
        </row>
        <row r="12206">
          <cell r="B12206">
            <v>41089</v>
          </cell>
          <cell r="C12206">
            <v>1</v>
          </cell>
          <cell r="D12206">
            <v>1</v>
          </cell>
        </row>
        <row r="12207">
          <cell r="B12207">
            <v>41092</v>
          </cell>
          <cell r="C12207">
            <v>1</v>
          </cell>
          <cell r="D12207">
            <v>1</v>
          </cell>
        </row>
        <row r="12208">
          <cell r="B12208">
            <v>41093</v>
          </cell>
          <cell r="C12208">
            <v>1</v>
          </cell>
          <cell r="D12208">
            <v>1</v>
          </cell>
        </row>
        <row r="12209">
          <cell r="B12209">
            <v>41094</v>
          </cell>
          <cell r="C12209">
            <v>1</v>
          </cell>
          <cell r="D12209">
            <v>1</v>
          </cell>
        </row>
        <row r="12210">
          <cell r="B12210">
            <v>41095</v>
          </cell>
          <cell r="C12210">
            <v>1</v>
          </cell>
          <cell r="D12210">
            <v>1</v>
          </cell>
        </row>
        <row r="12211">
          <cell r="B12211">
            <v>41096</v>
          </cell>
          <cell r="C12211">
            <v>1</v>
          </cell>
          <cell r="D12211">
            <v>1</v>
          </cell>
        </row>
        <row r="12212">
          <cell r="B12212">
            <v>41099</v>
          </cell>
          <cell r="C12212">
            <v>1</v>
          </cell>
          <cell r="D12212">
            <v>1</v>
          </cell>
        </row>
        <row r="12213">
          <cell r="B12213">
            <v>41100</v>
          </cell>
          <cell r="C12213">
            <v>1</v>
          </cell>
          <cell r="D12213">
            <v>1</v>
          </cell>
        </row>
        <row r="12214">
          <cell r="B12214">
            <v>41101</v>
          </cell>
          <cell r="C12214">
            <v>1</v>
          </cell>
          <cell r="D12214">
            <v>1</v>
          </cell>
        </row>
        <row r="12215">
          <cell r="B12215">
            <v>41102</v>
          </cell>
          <cell r="C12215">
            <v>1</v>
          </cell>
          <cell r="D12215">
            <v>1</v>
          </cell>
        </row>
        <row r="12216">
          <cell r="B12216">
            <v>41103</v>
          </cell>
          <cell r="C12216">
            <v>1</v>
          </cell>
          <cell r="D12216">
            <v>1</v>
          </cell>
        </row>
        <row r="12217">
          <cell r="B12217">
            <v>41106</v>
          </cell>
          <cell r="C12217">
            <v>1</v>
          </cell>
          <cell r="D12217">
            <v>1</v>
          </cell>
        </row>
        <row r="12218">
          <cell r="B12218">
            <v>41107</v>
          </cell>
          <cell r="C12218">
            <v>1</v>
          </cell>
          <cell r="D12218">
            <v>1</v>
          </cell>
        </row>
        <row r="12219">
          <cell r="B12219">
            <v>41108</v>
          </cell>
          <cell r="C12219">
            <v>1</v>
          </cell>
          <cell r="D12219">
            <v>1</v>
          </cell>
        </row>
        <row r="12220">
          <cell r="B12220">
            <v>41109</v>
          </cell>
          <cell r="C12220">
            <v>1</v>
          </cell>
          <cell r="D12220">
            <v>1</v>
          </cell>
        </row>
        <row r="12221">
          <cell r="B12221">
            <v>41110</v>
          </cell>
          <cell r="C12221">
            <v>1</v>
          </cell>
          <cell r="D12221">
            <v>1</v>
          </cell>
        </row>
        <row r="12222">
          <cell r="B12222">
            <v>41113</v>
          </cell>
          <cell r="C12222">
            <v>1</v>
          </cell>
          <cell r="D12222">
            <v>1</v>
          </cell>
        </row>
        <row r="12223">
          <cell r="B12223">
            <v>41114</v>
          </cell>
          <cell r="C12223">
            <v>1</v>
          </cell>
          <cell r="D12223">
            <v>1</v>
          </cell>
        </row>
        <row r="12224">
          <cell r="B12224">
            <v>41115</v>
          </cell>
          <cell r="C12224">
            <v>1</v>
          </cell>
          <cell r="D12224">
            <v>1</v>
          </cell>
        </row>
        <row r="12225">
          <cell r="B12225">
            <v>41116</v>
          </cell>
          <cell r="C12225">
            <v>1</v>
          </cell>
          <cell r="D12225">
            <v>1</v>
          </cell>
        </row>
        <row r="12226">
          <cell r="B12226">
            <v>41117</v>
          </cell>
          <cell r="C12226">
            <v>1</v>
          </cell>
          <cell r="D12226">
            <v>1</v>
          </cell>
        </row>
        <row r="12227">
          <cell r="B12227">
            <v>41120</v>
          </cell>
          <cell r="C12227">
            <v>1</v>
          </cell>
          <cell r="D12227">
            <v>1</v>
          </cell>
        </row>
        <row r="12228">
          <cell r="B12228">
            <v>41121</v>
          </cell>
          <cell r="C12228">
            <v>1</v>
          </cell>
          <cell r="D12228">
            <v>1</v>
          </cell>
        </row>
        <row r="12229">
          <cell r="B12229">
            <v>41122</v>
          </cell>
          <cell r="C12229">
            <v>1</v>
          </cell>
          <cell r="D12229">
            <v>1</v>
          </cell>
        </row>
        <row r="12230">
          <cell r="B12230">
            <v>41123</v>
          </cell>
          <cell r="C12230">
            <v>1</v>
          </cell>
          <cell r="D12230">
            <v>1</v>
          </cell>
        </row>
        <row r="12231">
          <cell r="B12231">
            <v>41124</v>
          </cell>
          <cell r="C12231">
            <v>1</v>
          </cell>
          <cell r="D12231">
            <v>1</v>
          </cell>
        </row>
        <row r="12232">
          <cell r="B12232">
            <v>41127</v>
          </cell>
          <cell r="C12232">
            <v>1</v>
          </cell>
          <cell r="D12232">
            <v>1</v>
          </cell>
        </row>
        <row r="12233">
          <cell r="B12233">
            <v>41128</v>
          </cell>
          <cell r="C12233">
            <v>1</v>
          </cell>
          <cell r="D12233">
            <v>1</v>
          </cell>
        </row>
        <row r="12234">
          <cell r="B12234">
            <v>41129</v>
          </cell>
          <cell r="C12234">
            <v>1</v>
          </cell>
          <cell r="D12234">
            <v>1</v>
          </cell>
        </row>
        <row r="12235">
          <cell r="B12235">
            <v>41130</v>
          </cell>
          <cell r="C12235">
            <v>1</v>
          </cell>
          <cell r="D12235">
            <v>1</v>
          </cell>
        </row>
        <row r="12236">
          <cell r="B12236">
            <v>41131</v>
          </cell>
          <cell r="C12236">
            <v>1</v>
          </cell>
          <cell r="D12236">
            <v>1</v>
          </cell>
        </row>
        <row r="12237">
          <cell r="B12237">
            <v>41134</v>
          </cell>
          <cell r="C12237">
            <v>1</v>
          </cell>
          <cell r="D12237">
            <v>1</v>
          </cell>
        </row>
        <row r="12238">
          <cell r="B12238">
            <v>41135</v>
          </cell>
          <cell r="C12238">
            <v>1</v>
          </cell>
          <cell r="D12238">
            <v>1</v>
          </cell>
        </row>
        <row r="12239">
          <cell r="B12239">
            <v>41136</v>
          </cell>
          <cell r="C12239">
            <v>1</v>
          </cell>
          <cell r="D12239">
            <v>1</v>
          </cell>
        </row>
        <row r="12240">
          <cell r="B12240">
            <v>41137</v>
          </cell>
          <cell r="C12240">
            <v>1</v>
          </cell>
          <cell r="D12240">
            <v>1</v>
          </cell>
        </row>
        <row r="12241">
          <cell r="B12241">
            <v>41138</v>
          </cell>
          <cell r="C12241">
            <v>1</v>
          </cell>
          <cell r="D12241">
            <v>1</v>
          </cell>
        </row>
        <row r="12242">
          <cell r="B12242">
            <v>41141</v>
          </cell>
          <cell r="C12242">
            <v>1</v>
          </cell>
          <cell r="D12242">
            <v>1</v>
          </cell>
        </row>
        <row r="12243">
          <cell r="B12243">
            <v>41142</v>
          </cell>
          <cell r="C12243">
            <v>1</v>
          </cell>
          <cell r="D12243">
            <v>1</v>
          </cell>
        </row>
        <row r="12244">
          <cell r="B12244">
            <v>41143</v>
          </cell>
          <cell r="C12244">
            <v>1</v>
          </cell>
          <cell r="D12244">
            <v>1</v>
          </cell>
        </row>
        <row r="12245">
          <cell r="B12245">
            <v>41144</v>
          </cell>
          <cell r="C12245">
            <v>1</v>
          </cell>
          <cell r="D12245">
            <v>1</v>
          </cell>
        </row>
        <row r="12246">
          <cell r="B12246">
            <v>41145</v>
          </cell>
          <cell r="C12246">
            <v>1</v>
          </cell>
          <cell r="D12246">
            <v>1</v>
          </cell>
        </row>
        <row r="12247">
          <cell r="B12247">
            <v>41148</v>
          </cell>
          <cell r="C12247">
            <v>1</v>
          </cell>
          <cell r="D12247">
            <v>1</v>
          </cell>
        </row>
        <row r="12248">
          <cell r="B12248">
            <v>41149</v>
          </cell>
          <cell r="C12248">
            <v>1</v>
          </cell>
          <cell r="D12248">
            <v>1</v>
          </cell>
        </row>
        <row r="12249">
          <cell r="B12249">
            <v>41150</v>
          </cell>
          <cell r="C12249">
            <v>1</v>
          </cell>
          <cell r="D12249">
            <v>1</v>
          </cell>
        </row>
        <row r="12250">
          <cell r="B12250">
            <v>41151</v>
          </cell>
          <cell r="C12250">
            <v>1</v>
          </cell>
          <cell r="D12250">
            <v>1</v>
          </cell>
        </row>
        <row r="12251">
          <cell r="B12251">
            <v>41152</v>
          </cell>
          <cell r="C12251">
            <v>1</v>
          </cell>
          <cell r="D12251">
            <v>1</v>
          </cell>
        </row>
        <row r="12252">
          <cell r="B12252">
            <v>41155</v>
          </cell>
          <cell r="C12252">
            <v>1</v>
          </cell>
          <cell r="D12252">
            <v>1</v>
          </cell>
        </row>
        <row r="12253">
          <cell r="B12253">
            <v>41156</v>
          </cell>
          <cell r="C12253">
            <v>1</v>
          </cell>
          <cell r="D12253">
            <v>1</v>
          </cell>
        </row>
        <row r="12254">
          <cell r="B12254">
            <v>41157</v>
          </cell>
          <cell r="C12254">
            <v>1</v>
          </cell>
          <cell r="D12254">
            <v>1</v>
          </cell>
        </row>
        <row r="12255">
          <cell r="B12255">
            <v>41158</v>
          </cell>
          <cell r="C12255">
            <v>1</v>
          </cell>
          <cell r="D12255">
            <v>1</v>
          </cell>
        </row>
        <row r="12256">
          <cell r="B12256">
            <v>41159</v>
          </cell>
          <cell r="C12256">
            <v>1</v>
          </cell>
          <cell r="D12256">
            <v>1</v>
          </cell>
        </row>
        <row r="12257">
          <cell r="B12257">
            <v>41162</v>
          </cell>
          <cell r="C12257">
            <v>1</v>
          </cell>
          <cell r="D12257">
            <v>1</v>
          </cell>
        </row>
        <row r="12258">
          <cell r="B12258">
            <v>41163</v>
          </cell>
          <cell r="C12258">
            <v>1</v>
          </cell>
          <cell r="D12258">
            <v>1</v>
          </cell>
        </row>
        <row r="12259">
          <cell r="B12259">
            <v>41164</v>
          </cell>
          <cell r="C12259">
            <v>1</v>
          </cell>
          <cell r="D12259">
            <v>1</v>
          </cell>
        </row>
        <row r="12260">
          <cell r="B12260">
            <v>41165</v>
          </cell>
          <cell r="C12260">
            <v>1</v>
          </cell>
          <cell r="D12260">
            <v>1</v>
          </cell>
        </row>
        <row r="12261">
          <cell r="B12261">
            <v>41166</v>
          </cell>
          <cell r="C12261">
            <v>1</v>
          </cell>
          <cell r="D12261">
            <v>1</v>
          </cell>
        </row>
        <row r="12262">
          <cell r="B12262">
            <v>41169</v>
          </cell>
          <cell r="C12262">
            <v>1</v>
          </cell>
          <cell r="D12262">
            <v>1</v>
          </cell>
        </row>
        <row r="12263">
          <cell r="B12263">
            <v>41170</v>
          </cell>
          <cell r="C12263">
            <v>1</v>
          </cell>
          <cell r="D12263">
            <v>1</v>
          </cell>
        </row>
        <row r="12264">
          <cell r="B12264">
            <v>41171</v>
          </cell>
          <cell r="C12264">
            <v>1</v>
          </cell>
          <cell r="D12264">
            <v>1</v>
          </cell>
        </row>
        <row r="12265">
          <cell r="B12265">
            <v>41172</v>
          </cell>
          <cell r="C12265">
            <v>1</v>
          </cell>
          <cell r="D12265">
            <v>1</v>
          </cell>
        </row>
        <row r="12266">
          <cell r="B12266">
            <v>41173</v>
          </cell>
          <cell r="C12266">
            <v>1</v>
          </cell>
          <cell r="D12266">
            <v>1</v>
          </cell>
        </row>
        <row r="12267">
          <cell r="B12267">
            <v>41176</v>
          </cell>
          <cell r="C12267">
            <v>1</v>
          </cell>
          <cell r="D12267">
            <v>1</v>
          </cell>
        </row>
        <row r="12268">
          <cell r="B12268">
            <v>41177</v>
          </cell>
          <cell r="C12268">
            <v>1</v>
          </cell>
          <cell r="D12268">
            <v>1</v>
          </cell>
        </row>
        <row r="12269">
          <cell r="B12269">
            <v>41178</v>
          </cell>
          <cell r="C12269">
            <v>1</v>
          </cell>
          <cell r="D12269">
            <v>1</v>
          </cell>
        </row>
        <row r="12270">
          <cell r="B12270">
            <v>41179</v>
          </cell>
          <cell r="C12270">
            <v>1</v>
          </cell>
          <cell r="D12270">
            <v>1</v>
          </cell>
        </row>
        <row r="12271">
          <cell r="B12271">
            <v>41180</v>
          </cell>
          <cell r="C12271">
            <v>1</v>
          </cell>
          <cell r="D12271">
            <v>1</v>
          </cell>
        </row>
        <row r="12272">
          <cell r="B12272">
            <v>41190</v>
          </cell>
          <cell r="C12272">
            <v>1</v>
          </cell>
          <cell r="D12272">
            <v>1</v>
          </cell>
        </row>
        <row r="12273">
          <cell r="B12273">
            <v>41191</v>
          </cell>
          <cell r="C12273">
            <v>1</v>
          </cell>
          <cell r="D12273">
            <v>1</v>
          </cell>
        </row>
        <row r="12274">
          <cell r="B12274">
            <v>41192</v>
          </cell>
          <cell r="C12274">
            <v>1</v>
          </cell>
          <cell r="D12274">
            <v>1</v>
          </cell>
        </row>
        <row r="12275">
          <cell r="B12275">
            <v>41193</v>
          </cell>
          <cell r="C12275">
            <v>1</v>
          </cell>
          <cell r="D12275">
            <v>1</v>
          </cell>
        </row>
        <row r="12276">
          <cell r="B12276">
            <v>41194</v>
          </cell>
          <cell r="C12276">
            <v>1</v>
          </cell>
          <cell r="D12276">
            <v>1</v>
          </cell>
        </row>
        <row r="12277">
          <cell r="B12277">
            <v>41197</v>
          </cell>
          <cell r="C12277">
            <v>1</v>
          </cell>
          <cell r="D12277">
            <v>1</v>
          </cell>
        </row>
        <row r="12278">
          <cell r="B12278">
            <v>41198</v>
          </cell>
          <cell r="C12278">
            <v>1</v>
          </cell>
          <cell r="D12278">
            <v>1</v>
          </cell>
        </row>
        <row r="12279">
          <cell r="B12279">
            <v>41199</v>
          </cell>
          <cell r="C12279">
            <v>1</v>
          </cell>
          <cell r="D12279">
            <v>1</v>
          </cell>
        </row>
        <row r="12280">
          <cell r="B12280">
            <v>41200</v>
          </cell>
          <cell r="C12280">
            <v>1</v>
          </cell>
          <cell r="D12280">
            <v>1</v>
          </cell>
        </row>
        <row r="12281">
          <cell r="B12281">
            <v>41201</v>
          </cell>
          <cell r="C12281">
            <v>1</v>
          </cell>
          <cell r="D12281">
            <v>1</v>
          </cell>
        </row>
        <row r="12282">
          <cell r="B12282">
            <v>41204</v>
          </cell>
          <cell r="C12282">
            <v>1</v>
          </cell>
          <cell r="D12282">
            <v>1</v>
          </cell>
        </row>
        <row r="12283">
          <cell r="B12283">
            <v>41205</v>
          </cell>
          <cell r="C12283">
            <v>1</v>
          </cell>
          <cell r="D12283">
            <v>1</v>
          </cell>
        </row>
        <row r="12284">
          <cell r="B12284">
            <v>41206</v>
          </cell>
          <cell r="C12284">
            <v>1</v>
          </cell>
          <cell r="D12284">
            <v>1</v>
          </cell>
        </row>
        <row r="12285">
          <cell r="B12285">
            <v>41207</v>
          </cell>
          <cell r="C12285">
            <v>1</v>
          </cell>
          <cell r="D12285">
            <v>1</v>
          </cell>
        </row>
        <row r="12286">
          <cell r="B12286">
            <v>41208</v>
          </cell>
          <cell r="C12286">
            <v>1</v>
          </cell>
          <cell r="D12286">
            <v>1</v>
          </cell>
        </row>
        <row r="12287">
          <cell r="B12287">
            <v>41211</v>
          </cell>
          <cell r="C12287">
            <v>1</v>
          </cell>
          <cell r="D12287">
            <v>1</v>
          </cell>
        </row>
        <row r="12288">
          <cell r="B12288">
            <v>41212</v>
          </cell>
          <cell r="C12288">
            <v>1</v>
          </cell>
          <cell r="D12288">
            <v>1</v>
          </cell>
        </row>
        <row r="12289">
          <cell r="B12289">
            <v>41213</v>
          </cell>
          <cell r="C12289">
            <v>1</v>
          </cell>
          <cell r="D12289">
            <v>1</v>
          </cell>
        </row>
        <row r="12290">
          <cell r="B12290">
            <v>41214</v>
          </cell>
          <cell r="C12290">
            <v>1</v>
          </cell>
          <cell r="D12290">
            <v>1</v>
          </cell>
        </row>
        <row r="12291">
          <cell r="B12291">
            <v>41215</v>
          </cell>
          <cell r="C12291">
            <v>1</v>
          </cell>
          <cell r="D12291">
            <v>1</v>
          </cell>
        </row>
        <row r="12292">
          <cell r="B12292">
            <v>41218</v>
          </cell>
          <cell r="C12292">
            <v>1</v>
          </cell>
          <cell r="D12292">
            <v>1</v>
          </cell>
        </row>
        <row r="12293">
          <cell r="B12293">
            <v>41219</v>
          </cell>
          <cell r="C12293">
            <v>1</v>
          </cell>
          <cell r="D12293">
            <v>1</v>
          </cell>
        </row>
        <row r="12294">
          <cell r="B12294">
            <v>41220</v>
          </cell>
          <cell r="C12294">
            <v>1</v>
          </cell>
          <cell r="D12294">
            <v>1</v>
          </cell>
        </row>
        <row r="12295">
          <cell r="B12295">
            <v>41221</v>
          </cell>
          <cell r="C12295">
            <v>1</v>
          </cell>
          <cell r="D12295">
            <v>1</v>
          </cell>
        </row>
        <row r="12296">
          <cell r="B12296">
            <v>41222</v>
          </cell>
          <cell r="C12296">
            <v>1</v>
          </cell>
          <cell r="D12296">
            <v>1</v>
          </cell>
        </row>
        <row r="12297">
          <cell r="B12297">
            <v>41225</v>
          </cell>
          <cell r="C12297">
            <v>1</v>
          </cell>
          <cell r="D12297">
            <v>1</v>
          </cell>
        </row>
        <row r="12298">
          <cell r="B12298">
            <v>41226</v>
          </cell>
          <cell r="C12298">
            <v>1</v>
          </cell>
          <cell r="D12298">
            <v>1</v>
          </cell>
        </row>
        <row r="12299">
          <cell r="B12299">
            <v>41227</v>
          </cell>
          <cell r="C12299">
            <v>1</v>
          </cell>
          <cell r="D12299">
            <v>1</v>
          </cell>
        </row>
        <row r="12300">
          <cell r="B12300">
            <v>41228</v>
          </cell>
          <cell r="C12300">
            <v>1</v>
          </cell>
          <cell r="D12300">
            <v>1</v>
          </cell>
        </row>
        <row r="12301">
          <cell r="B12301">
            <v>41229</v>
          </cell>
          <cell r="C12301">
            <v>1</v>
          </cell>
          <cell r="D12301">
            <v>1</v>
          </cell>
        </row>
        <row r="12302">
          <cell r="B12302">
            <v>41232</v>
          </cell>
          <cell r="C12302">
            <v>1</v>
          </cell>
          <cell r="D12302">
            <v>1</v>
          </cell>
        </row>
        <row r="12303">
          <cell r="B12303">
            <v>41233</v>
          </cell>
          <cell r="C12303">
            <v>1</v>
          </cell>
          <cell r="D12303">
            <v>1</v>
          </cell>
        </row>
        <row r="12304">
          <cell r="B12304">
            <v>41234</v>
          </cell>
          <cell r="C12304">
            <v>1</v>
          </cell>
          <cell r="D12304">
            <v>1</v>
          </cell>
        </row>
        <row r="12305">
          <cell r="B12305">
            <v>41235</v>
          </cell>
          <cell r="C12305">
            <v>1</v>
          </cell>
          <cell r="D12305">
            <v>1</v>
          </cell>
        </row>
        <row r="12306">
          <cell r="B12306">
            <v>41236</v>
          </cell>
          <cell r="C12306">
            <v>1</v>
          </cell>
          <cell r="D12306">
            <v>1</v>
          </cell>
        </row>
        <row r="12307">
          <cell r="B12307">
            <v>41239</v>
          </cell>
          <cell r="C12307">
            <v>1</v>
          </cell>
          <cell r="D12307">
            <v>1</v>
          </cell>
        </row>
        <row r="12308">
          <cell r="B12308">
            <v>41240</v>
          </cell>
          <cell r="C12308">
            <v>1</v>
          </cell>
          <cell r="D12308">
            <v>1</v>
          </cell>
        </row>
        <row r="12309">
          <cell r="B12309">
            <v>41241</v>
          </cell>
          <cell r="C12309">
            <v>1</v>
          </cell>
          <cell r="D12309">
            <v>1</v>
          </cell>
        </row>
        <row r="12310">
          <cell r="B12310">
            <v>41242</v>
          </cell>
          <cell r="C12310">
            <v>1</v>
          </cell>
          <cell r="D12310">
            <v>1</v>
          </cell>
        </row>
        <row r="12311">
          <cell r="B12311">
            <v>41243</v>
          </cell>
          <cell r="C12311">
            <v>1</v>
          </cell>
          <cell r="D12311">
            <v>1</v>
          </cell>
        </row>
        <row r="12312">
          <cell r="B12312">
            <v>41246</v>
          </cell>
          <cell r="C12312">
            <v>1</v>
          </cell>
          <cell r="D12312">
            <v>1</v>
          </cell>
        </row>
        <row r="12313">
          <cell r="B12313">
            <v>41247</v>
          </cell>
          <cell r="C12313">
            <v>1</v>
          </cell>
          <cell r="D12313">
            <v>1</v>
          </cell>
        </row>
        <row r="12314">
          <cell r="B12314">
            <v>41248</v>
          </cell>
          <cell r="C12314">
            <v>1</v>
          </cell>
          <cell r="D12314">
            <v>1</v>
          </cell>
        </row>
        <row r="12315">
          <cell r="B12315">
            <v>41249</v>
          </cell>
          <cell r="C12315">
            <v>1</v>
          </cell>
          <cell r="D12315">
            <v>1</v>
          </cell>
        </row>
        <row r="12316">
          <cell r="B12316">
            <v>41250</v>
          </cell>
          <cell r="C12316">
            <v>1</v>
          </cell>
          <cell r="D12316">
            <v>1</v>
          </cell>
        </row>
        <row r="12317">
          <cell r="B12317">
            <v>41253</v>
          </cell>
          <cell r="C12317">
            <v>1</v>
          </cell>
          <cell r="D12317">
            <v>1</v>
          </cell>
        </row>
        <row r="12318">
          <cell r="B12318">
            <v>41254</v>
          </cell>
          <cell r="C12318">
            <v>1</v>
          </cell>
          <cell r="D12318">
            <v>1</v>
          </cell>
        </row>
        <row r="12319">
          <cell r="B12319">
            <v>41255</v>
          </cell>
          <cell r="C12319">
            <v>1</v>
          </cell>
          <cell r="D12319">
            <v>1</v>
          </cell>
        </row>
        <row r="12320">
          <cell r="B12320">
            <v>41256</v>
          </cell>
          <cell r="C12320">
            <v>1</v>
          </cell>
          <cell r="D12320">
            <v>1</v>
          </cell>
        </row>
        <row r="12321">
          <cell r="B12321">
            <v>41257</v>
          </cell>
          <cell r="C12321">
            <v>1</v>
          </cell>
          <cell r="D12321">
            <v>1</v>
          </cell>
        </row>
        <row r="12322">
          <cell r="B12322">
            <v>41260</v>
          </cell>
          <cell r="C12322">
            <v>1</v>
          </cell>
          <cell r="D12322">
            <v>1</v>
          </cell>
        </row>
        <row r="12323">
          <cell r="B12323">
            <v>41261</v>
          </cell>
          <cell r="C12323">
            <v>1</v>
          </cell>
          <cell r="D12323">
            <v>1</v>
          </cell>
        </row>
        <row r="12324">
          <cell r="B12324">
            <v>41262</v>
          </cell>
          <cell r="C12324">
            <v>1</v>
          </cell>
          <cell r="D12324">
            <v>1</v>
          </cell>
        </row>
        <row r="12325">
          <cell r="B12325">
            <v>41263</v>
          </cell>
          <cell r="C12325">
            <v>1</v>
          </cell>
          <cell r="D12325">
            <v>1</v>
          </cell>
        </row>
        <row r="12326">
          <cell r="B12326">
            <v>41264</v>
          </cell>
          <cell r="C12326">
            <v>1</v>
          </cell>
          <cell r="D12326">
            <v>1</v>
          </cell>
        </row>
        <row r="12327">
          <cell r="B12327">
            <v>41267</v>
          </cell>
          <cell r="C12327">
            <v>1</v>
          </cell>
          <cell r="D12327">
            <v>1</v>
          </cell>
        </row>
        <row r="12328">
          <cell r="B12328">
            <v>41268</v>
          </cell>
          <cell r="C12328">
            <v>1</v>
          </cell>
          <cell r="D12328">
            <v>1</v>
          </cell>
        </row>
        <row r="12329">
          <cell r="B12329">
            <v>41269</v>
          </cell>
          <cell r="C12329">
            <v>1</v>
          </cell>
          <cell r="D12329">
            <v>1</v>
          </cell>
        </row>
        <row r="12330">
          <cell r="B12330">
            <v>41270</v>
          </cell>
          <cell r="C12330">
            <v>1</v>
          </cell>
          <cell r="D12330">
            <v>1</v>
          </cell>
        </row>
        <row r="12331">
          <cell r="B12331">
            <v>41271</v>
          </cell>
          <cell r="C12331">
            <v>1</v>
          </cell>
          <cell r="D12331">
            <v>1</v>
          </cell>
        </row>
        <row r="12332">
          <cell r="B12332">
            <v>41274</v>
          </cell>
          <cell r="C12332">
            <v>1</v>
          </cell>
          <cell r="D12332">
            <v>1</v>
          </cell>
        </row>
        <row r="12333">
          <cell r="B12333">
            <v>41278</v>
          </cell>
          <cell r="C12333">
            <v>1</v>
          </cell>
          <cell r="D12333">
            <v>1</v>
          </cell>
        </row>
        <row r="12334">
          <cell r="B12334">
            <v>41281</v>
          </cell>
          <cell r="C12334">
            <v>1</v>
          </cell>
          <cell r="D12334">
            <v>1</v>
          </cell>
        </row>
        <row r="12335">
          <cell r="B12335">
            <v>41282</v>
          </cell>
          <cell r="C12335">
            <v>1</v>
          </cell>
          <cell r="D12335">
            <v>1</v>
          </cell>
        </row>
        <row r="12336">
          <cell r="B12336">
            <v>41283</v>
          </cell>
          <cell r="C12336">
            <v>1</v>
          </cell>
          <cell r="D12336">
            <v>1</v>
          </cell>
        </row>
        <row r="12337">
          <cell r="B12337">
            <v>41284</v>
          </cell>
          <cell r="C12337">
            <v>1</v>
          </cell>
          <cell r="D12337">
            <v>1</v>
          </cell>
        </row>
        <row r="12338">
          <cell r="B12338">
            <v>41285</v>
          </cell>
          <cell r="C12338">
            <v>1</v>
          </cell>
          <cell r="D12338">
            <v>1</v>
          </cell>
        </row>
        <row r="12339">
          <cell r="B12339">
            <v>41288</v>
          </cell>
          <cell r="C12339">
            <v>1</v>
          </cell>
          <cell r="D12339">
            <v>1</v>
          </cell>
        </row>
        <row r="12340">
          <cell r="B12340">
            <v>41289</v>
          </cell>
          <cell r="C12340">
            <v>1</v>
          </cell>
          <cell r="D12340">
            <v>1</v>
          </cell>
        </row>
        <row r="12341">
          <cell r="B12341">
            <v>41290</v>
          </cell>
          <cell r="C12341">
            <v>1</v>
          </cell>
          <cell r="D12341">
            <v>1</v>
          </cell>
        </row>
        <row r="12342">
          <cell r="B12342">
            <v>41291</v>
          </cell>
          <cell r="C12342">
            <v>1</v>
          </cell>
          <cell r="D12342">
            <v>1</v>
          </cell>
        </row>
        <row r="12343">
          <cell r="B12343">
            <v>41292</v>
          </cell>
          <cell r="C12343">
            <v>1</v>
          </cell>
          <cell r="D12343">
            <v>1</v>
          </cell>
        </row>
        <row r="12344">
          <cell r="B12344">
            <v>41295</v>
          </cell>
          <cell r="C12344">
            <v>1</v>
          </cell>
          <cell r="D12344">
            <v>1</v>
          </cell>
        </row>
        <row r="12345">
          <cell r="B12345">
            <v>41296</v>
          </cell>
          <cell r="C12345">
            <v>1</v>
          </cell>
          <cell r="D12345">
            <v>1</v>
          </cell>
        </row>
        <row r="12346">
          <cell r="B12346">
            <v>41297</v>
          </cell>
          <cell r="C12346">
            <v>1</v>
          </cell>
          <cell r="D12346">
            <v>1</v>
          </cell>
        </row>
        <row r="12347">
          <cell r="B12347">
            <v>41298</v>
          </cell>
          <cell r="C12347">
            <v>1</v>
          </cell>
          <cell r="D12347">
            <v>1</v>
          </cell>
        </row>
        <row r="12348">
          <cell r="B12348">
            <v>41299</v>
          </cell>
          <cell r="C12348">
            <v>1</v>
          </cell>
          <cell r="D12348">
            <v>1</v>
          </cell>
        </row>
        <row r="12349">
          <cell r="B12349">
            <v>41302</v>
          </cell>
          <cell r="C12349">
            <v>1</v>
          </cell>
          <cell r="D12349">
            <v>1</v>
          </cell>
        </row>
        <row r="12350">
          <cell r="B12350">
            <v>41303</v>
          </cell>
          <cell r="C12350">
            <v>1</v>
          </cell>
          <cell r="D12350">
            <v>1</v>
          </cell>
        </row>
        <row r="12351">
          <cell r="B12351">
            <v>41304</v>
          </cell>
          <cell r="C12351">
            <v>1</v>
          </cell>
          <cell r="D12351">
            <v>1</v>
          </cell>
        </row>
        <row r="12352">
          <cell r="B12352">
            <v>41305</v>
          </cell>
          <cell r="C12352">
            <v>1</v>
          </cell>
          <cell r="D12352">
            <v>1</v>
          </cell>
        </row>
        <row r="12353">
          <cell r="B12353">
            <v>41306</v>
          </cell>
          <cell r="C12353">
            <v>1</v>
          </cell>
          <cell r="D12353">
            <v>1</v>
          </cell>
        </row>
        <row r="12354">
          <cell r="B12354">
            <v>41309</v>
          </cell>
          <cell r="C12354">
            <v>1</v>
          </cell>
          <cell r="D12354">
            <v>1</v>
          </cell>
        </row>
        <row r="12355">
          <cell r="B12355">
            <v>41310</v>
          </cell>
          <cell r="C12355">
            <v>1</v>
          </cell>
          <cell r="D12355">
            <v>1</v>
          </cell>
        </row>
        <row r="12356">
          <cell r="B12356">
            <v>41311</v>
          </cell>
          <cell r="C12356">
            <v>1</v>
          </cell>
          <cell r="D12356">
            <v>1</v>
          </cell>
        </row>
        <row r="12357">
          <cell r="B12357">
            <v>41323</v>
          </cell>
          <cell r="C12357">
            <v>1</v>
          </cell>
          <cell r="D12357">
            <v>1</v>
          </cell>
        </row>
        <row r="12358">
          <cell r="B12358">
            <v>41324</v>
          </cell>
          <cell r="C12358">
            <v>1</v>
          </cell>
          <cell r="D12358">
            <v>1</v>
          </cell>
        </row>
        <row r="12359">
          <cell r="B12359">
            <v>41325</v>
          </cell>
          <cell r="C12359">
            <v>1</v>
          </cell>
          <cell r="D12359">
            <v>1</v>
          </cell>
        </row>
        <row r="12360">
          <cell r="B12360">
            <v>41326</v>
          </cell>
          <cell r="C12360">
            <v>1</v>
          </cell>
          <cell r="D12360">
            <v>1</v>
          </cell>
        </row>
        <row r="12361">
          <cell r="B12361">
            <v>41327</v>
          </cell>
          <cell r="C12361">
            <v>1</v>
          </cell>
          <cell r="D12361">
            <v>1</v>
          </cell>
        </row>
        <row r="12362">
          <cell r="B12362">
            <v>41330</v>
          </cell>
          <cell r="C12362">
            <v>1</v>
          </cell>
          <cell r="D12362">
            <v>1</v>
          </cell>
        </row>
        <row r="12363">
          <cell r="B12363">
            <v>41331</v>
          </cell>
          <cell r="C12363">
            <v>1</v>
          </cell>
          <cell r="D12363">
            <v>1</v>
          </cell>
        </row>
        <row r="12364">
          <cell r="B12364">
            <v>41332</v>
          </cell>
          <cell r="C12364">
            <v>1</v>
          </cell>
          <cell r="D12364">
            <v>1</v>
          </cell>
        </row>
        <row r="12365">
          <cell r="B12365">
            <v>41333</v>
          </cell>
          <cell r="C12365">
            <v>1</v>
          </cell>
          <cell r="D12365">
            <v>1</v>
          </cell>
        </row>
        <row r="12366">
          <cell r="B12366">
            <v>41334</v>
          </cell>
          <cell r="C12366">
            <v>1</v>
          </cell>
          <cell r="D12366">
            <v>1</v>
          </cell>
        </row>
        <row r="12367">
          <cell r="B12367">
            <v>41337</v>
          </cell>
          <cell r="C12367">
            <v>1</v>
          </cell>
          <cell r="D12367">
            <v>1</v>
          </cell>
        </row>
        <row r="12368">
          <cell r="B12368">
            <v>41338</v>
          </cell>
          <cell r="C12368">
            <v>1</v>
          </cell>
          <cell r="D12368">
            <v>1</v>
          </cell>
        </row>
        <row r="12369">
          <cell r="B12369">
            <v>41339</v>
          </cell>
          <cell r="C12369">
            <v>1</v>
          </cell>
          <cell r="D12369">
            <v>1</v>
          </cell>
        </row>
        <row r="12370">
          <cell r="B12370">
            <v>41340</v>
          </cell>
          <cell r="C12370">
            <v>1</v>
          </cell>
          <cell r="D12370">
            <v>1</v>
          </cell>
        </row>
        <row r="12371">
          <cell r="B12371">
            <v>41341</v>
          </cell>
          <cell r="C12371">
            <v>1</v>
          </cell>
          <cell r="D12371">
            <v>1</v>
          </cell>
        </row>
        <row r="12372">
          <cell r="B12372">
            <v>41344</v>
          </cell>
          <cell r="C12372">
            <v>1</v>
          </cell>
          <cell r="D12372">
            <v>1</v>
          </cell>
        </row>
        <row r="12373">
          <cell r="B12373">
            <v>41345</v>
          </cell>
          <cell r="C12373">
            <v>1</v>
          </cell>
          <cell r="D12373">
            <v>1</v>
          </cell>
        </row>
        <row r="12374">
          <cell r="B12374">
            <v>41346</v>
          </cell>
          <cell r="C12374">
            <v>1</v>
          </cell>
          <cell r="D12374">
            <v>1</v>
          </cell>
        </row>
        <row r="12375">
          <cell r="B12375">
            <v>41347</v>
          </cell>
          <cell r="C12375">
            <v>1</v>
          </cell>
          <cell r="D12375">
            <v>1</v>
          </cell>
        </row>
        <row r="12376">
          <cell r="B12376">
            <v>41348</v>
          </cell>
          <cell r="C12376">
            <v>1</v>
          </cell>
          <cell r="D12376">
            <v>1</v>
          </cell>
        </row>
        <row r="12377">
          <cell r="B12377">
            <v>41351</v>
          </cell>
          <cell r="C12377">
            <v>1</v>
          </cell>
          <cell r="D12377">
            <v>1</v>
          </cell>
        </row>
        <row r="12378">
          <cell r="B12378">
            <v>41352</v>
          </cell>
          <cell r="C12378">
            <v>1</v>
          </cell>
          <cell r="D12378">
            <v>1</v>
          </cell>
        </row>
        <row r="12379">
          <cell r="B12379">
            <v>41353</v>
          </cell>
          <cell r="C12379">
            <v>1</v>
          </cell>
          <cell r="D12379">
            <v>1</v>
          </cell>
        </row>
        <row r="12380">
          <cell r="B12380">
            <v>41354</v>
          </cell>
          <cell r="C12380">
            <v>1</v>
          </cell>
          <cell r="D12380">
            <v>1</v>
          </cell>
        </row>
        <row r="12381">
          <cell r="B12381">
            <v>41355</v>
          </cell>
          <cell r="C12381">
            <v>1</v>
          </cell>
          <cell r="D12381">
            <v>1</v>
          </cell>
        </row>
        <row r="12382">
          <cell r="B12382">
            <v>41358</v>
          </cell>
          <cell r="C12382">
            <v>1</v>
          </cell>
          <cell r="D12382">
            <v>1</v>
          </cell>
        </row>
        <row r="12383">
          <cell r="B12383">
            <v>41359</v>
          </cell>
          <cell r="C12383">
            <v>1</v>
          </cell>
          <cell r="D12383">
            <v>1</v>
          </cell>
        </row>
        <row r="12384">
          <cell r="B12384">
            <v>41360</v>
          </cell>
          <cell r="C12384">
            <v>1</v>
          </cell>
          <cell r="D12384">
            <v>1</v>
          </cell>
        </row>
        <row r="12385">
          <cell r="B12385">
            <v>41361</v>
          </cell>
          <cell r="C12385">
            <v>1</v>
          </cell>
          <cell r="D12385">
            <v>1</v>
          </cell>
        </row>
        <row r="12386">
          <cell r="B12386">
            <v>41362</v>
          </cell>
          <cell r="C12386">
            <v>1</v>
          </cell>
          <cell r="D12386">
            <v>1</v>
          </cell>
        </row>
        <row r="12387">
          <cell r="B12387">
            <v>41365</v>
          </cell>
          <cell r="C12387">
            <v>1</v>
          </cell>
          <cell r="D12387">
            <v>1</v>
          </cell>
        </row>
        <row r="12388">
          <cell r="B12388">
            <v>41366</v>
          </cell>
          <cell r="C12388">
            <v>1</v>
          </cell>
          <cell r="D12388">
            <v>1</v>
          </cell>
        </row>
        <row r="12389">
          <cell r="B12389">
            <v>41367</v>
          </cell>
          <cell r="C12389">
            <v>1</v>
          </cell>
          <cell r="D12389">
            <v>1</v>
          </cell>
        </row>
        <row r="12390">
          <cell r="B12390">
            <v>41372</v>
          </cell>
          <cell r="C12390">
            <v>1</v>
          </cell>
          <cell r="D12390">
            <v>1</v>
          </cell>
        </row>
        <row r="12391">
          <cell r="B12391">
            <v>41373</v>
          </cell>
          <cell r="C12391">
            <v>1</v>
          </cell>
          <cell r="D12391">
            <v>1</v>
          </cell>
        </row>
        <row r="12392">
          <cell r="B12392">
            <v>41374</v>
          </cell>
          <cell r="C12392">
            <v>1</v>
          </cell>
          <cell r="D12392">
            <v>1</v>
          </cell>
        </row>
        <row r="12393">
          <cell r="B12393">
            <v>41375</v>
          </cell>
          <cell r="C12393">
            <v>1</v>
          </cell>
          <cell r="D12393">
            <v>1</v>
          </cell>
        </row>
        <row r="12394">
          <cell r="B12394">
            <v>41376</v>
          </cell>
          <cell r="C12394">
            <v>1</v>
          </cell>
          <cell r="D12394">
            <v>1</v>
          </cell>
        </row>
        <row r="12395">
          <cell r="B12395">
            <v>41379</v>
          </cell>
          <cell r="C12395">
            <v>1</v>
          </cell>
          <cell r="D12395">
            <v>1</v>
          </cell>
        </row>
        <row r="12396">
          <cell r="B12396">
            <v>41380</v>
          </cell>
          <cell r="C12396">
            <v>1</v>
          </cell>
          <cell r="D12396">
            <v>1</v>
          </cell>
        </row>
        <row r="12397">
          <cell r="B12397">
            <v>41381</v>
          </cell>
          <cell r="C12397">
            <v>1</v>
          </cell>
          <cell r="D12397">
            <v>1</v>
          </cell>
        </row>
        <row r="12398">
          <cell r="B12398">
            <v>41382</v>
          </cell>
          <cell r="C12398">
            <v>1</v>
          </cell>
          <cell r="D12398">
            <v>1</v>
          </cell>
        </row>
        <row r="12399">
          <cell r="B12399">
            <v>41383</v>
          </cell>
          <cell r="C12399">
            <v>1</v>
          </cell>
          <cell r="D12399">
            <v>1</v>
          </cell>
        </row>
        <row r="12400">
          <cell r="B12400">
            <v>41386</v>
          </cell>
          <cell r="C12400">
            <v>1</v>
          </cell>
          <cell r="D12400">
            <v>1</v>
          </cell>
        </row>
        <row r="12401">
          <cell r="B12401">
            <v>41387</v>
          </cell>
          <cell r="C12401">
            <v>1</v>
          </cell>
          <cell r="D12401">
            <v>1</v>
          </cell>
        </row>
        <row r="12402">
          <cell r="B12402">
            <v>41388</v>
          </cell>
          <cell r="C12402">
            <v>1</v>
          </cell>
          <cell r="D12402">
            <v>1</v>
          </cell>
        </row>
        <row r="12403">
          <cell r="B12403">
            <v>41389</v>
          </cell>
          <cell r="C12403">
            <v>1</v>
          </cell>
          <cell r="D12403">
            <v>1</v>
          </cell>
        </row>
        <row r="12404">
          <cell r="B12404">
            <v>41390</v>
          </cell>
          <cell r="C12404">
            <v>1</v>
          </cell>
          <cell r="D12404">
            <v>1</v>
          </cell>
        </row>
        <row r="12405">
          <cell r="B12405">
            <v>41396</v>
          </cell>
          <cell r="C12405">
            <v>1</v>
          </cell>
          <cell r="D12405">
            <v>1</v>
          </cell>
        </row>
        <row r="12406">
          <cell r="B12406">
            <v>41397</v>
          </cell>
          <cell r="C12406">
            <v>1</v>
          </cell>
          <cell r="D12406">
            <v>1</v>
          </cell>
        </row>
        <row r="12407">
          <cell r="B12407">
            <v>41400</v>
          </cell>
          <cell r="C12407">
            <v>1</v>
          </cell>
          <cell r="D12407">
            <v>1</v>
          </cell>
        </row>
        <row r="12408">
          <cell r="B12408">
            <v>41401</v>
          </cell>
          <cell r="C12408">
            <v>1</v>
          </cell>
          <cell r="D12408">
            <v>1</v>
          </cell>
        </row>
        <row r="12409">
          <cell r="B12409">
            <v>41402</v>
          </cell>
          <cell r="C12409">
            <v>1</v>
          </cell>
          <cell r="D12409">
            <v>1</v>
          </cell>
        </row>
        <row r="12410">
          <cell r="B12410">
            <v>41403</v>
          </cell>
          <cell r="C12410">
            <v>1</v>
          </cell>
          <cell r="D12410">
            <v>1</v>
          </cell>
        </row>
        <row r="12411">
          <cell r="B12411">
            <v>41404</v>
          </cell>
          <cell r="C12411">
            <v>1</v>
          </cell>
          <cell r="D12411">
            <v>1</v>
          </cell>
        </row>
        <row r="12412">
          <cell r="B12412">
            <v>41407</v>
          </cell>
          <cell r="C12412">
            <v>1</v>
          </cell>
          <cell r="D12412">
            <v>1</v>
          </cell>
        </row>
        <row r="12413">
          <cell r="B12413">
            <v>41408</v>
          </cell>
          <cell r="C12413">
            <v>1</v>
          </cell>
          <cell r="D12413">
            <v>1</v>
          </cell>
        </row>
        <row r="12414">
          <cell r="B12414">
            <v>41409</v>
          </cell>
          <cell r="C12414">
            <v>1</v>
          </cell>
          <cell r="D12414">
            <v>1</v>
          </cell>
        </row>
        <row r="12415">
          <cell r="B12415">
            <v>41410</v>
          </cell>
          <cell r="C12415">
            <v>1</v>
          </cell>
          <cell r="D12415">
            <v>1</v>
          </cell>
        </row>
        <row r="12416">
          <cell r="B12416">
            <v>41411</v>
          </cell>
          <cell r="C12416">
            <v>1</v>
          </cell>
          <cell r="D12416">
            <v>1</v>
          </cell>
        </row>
        <row r="12417">
          <cell r="B12417">
            <v>41414</v>
          </cell>
          <cell r="C12417">
            <v>1</v>
          </cell>
          <cell r="D12417">
            <v>1</v>
          </cell>
        </row>
        <row r="12418">
          <cell r="B12418">
            <v>41415</v>
          </cell>
          <cell r="C12418">
            <v>1</v>
          </cell>
          <cell r="D12418">
            <v>1</v>
          </cell>
        </row>
        <row r="12419">
          <cell r="B12419">
            <v>41416</v>
          </cell>
          <cell r="C12419">
            <v>1</v>
          </cell>
          <cell r="D12419">
            <v>1</v>
          </cell>
        </row>
        <row r="12420">
          <cell r="B12420">
            <v>41417</v>
          </cell>
          <cell r="C12420">
            <v>1</v>
          </cell>
          <cell r="D12420">
            <v>1</v>
          </cell>
        </row>
        <row r="12421">
          <cell r="B12421">
            <v>41418</v>
          </cell>
          <cell r="C12421">
            <v>1</v>
          </cell>
          <cell r="D12421">
            <v>1</v>
          </cell>
        </row>
        <row r="12422">
          <cell r="B12422">
            <v>41421</v>
          </cell>
          <cell r="C12422">
            <v>1</v>
          </cell>
          <cell r="D12422">
            <v>1</v>
          </cell>
        </row>
        <row r="12423">
          <cell r="B12423">
            <v>41422</v>
          </cell>
          <cell r="C12423">
            <v>1</v>
          </cell>
          <cell r="D12423">
            <v>1</v>
          </cell>
        </row>
        <row r="12424">
          <cell r="B12424">
            <v>41423</v>
          </cell>
          <cell r="C12424">
            <v>1</v>
          </cell>
          <cell r="D12424">
            <v>1</v>
          </cell>
        </row>
        <row r="12425">
          <cell r="B12425">
            <v>41424</v>
          </cell>
          <cell r="C12425">
            <v>1</v>
          </cell>
          <cell r="D12425">
            <v>1</v>
          </cell>
        </row>
        <row r="12426">
          <cell r="B12426">
            <v>41425</v>
          </cell>
          <cell r="C12426">
            <v>1</v>
          </cell>
          <cell r="D12426">
            <v>1</v>
          </cell>
        </row>
        <row r="12427">
          <cell r="B12427">
            <v>41428</v>
          </cell>
          <cell r="C12427">
            <v>1</v>
          </cell>
          <cell r="D12427">
            <v>1</v>
          </cell>
        </row>
        <row r="12428">
          <cell r="B12428">
            <v>41429</v>
          </cell>
          <cell r="C12428">
            <v>1</v>
          </cell>
          <cell r="D12428">
            <v>1</v>
          </cell>
        </row>
        <row r="12429">
          <cell r="B12429">
            <v>41430</v>
          </cell>
          <cell r="C12429">
            <v>1</v>
          </cell>
          <cell r="D12429">
            <v>1</v>
          </cell>
        </row>
        <row r="12430">
          <cell r="B12430">
            <v>41431</v>
          </cell>
          <cell r="C12430">
            <v>1</v>
          </cell>
          <cell r="D12430">
            <v>1</v>
          </cell>
        </row>
        <row r="12431">
          <cell r="B12431">
            <v>41432</v>
          </cell>
          <cell r="C12431">
            <v>1</v>
          </cell>
          <cell r="D12431">
            <v>1</v>
          </cell>
        </row>
        <row r="12432">
          <cell r="B12432">
            <v>41438</v>
          </cell>
          <cell r="C12432">
            <v>1</v>
          </cell>
          <cell r="D12432">
            <v>1</v>
          </cell>
        </row>
        <row r="12433">
          <cell r="B12433">
            <v>41439</v>
          </cell>
          <cell r="C12433">
            <v>1</v>
          </cell>
          <cell r="D12433">
            <v>1</v>
          </cell>
        </row>
        <row r="12434">
          <cell r="B12434">
            <v>41442</v>
          </cell>
          <cell r="C12434">
            <v>1</v>
          </cell>
          <cell r="D12434">
            <v>1</v>
          </cell>
        </row>
        <row r="12435">
          <cell r="B12435">
            <v>41443</v>
          </cell>
          <cell r="C12435">
            <v>1</v>
          </cell>
          <cell r="D12435">
            <v>1</v>
          </cell>
        </row>
        <row r="12436">
          <cell r="B12436">
            <v>41444</v>
          </cell>
          <cell r="C12436">
            <v>1</v>
          </cell>
          <cell r="D12436">
            <v>1</v>
          </cell>
        </row>
        <row r="12437">
          <cell r="B12437">
            <v>41445</v>
          </cell>
          <cell r="C12437">
            <v>1</v>
          </cell>
          <cell r="D12437">
            <v>1</v>
          </cell>
        </row>
        <row r="12438">
          <cell r="B12438">
            <v>41446</v>
          </cell>
          <cell r="C12438">
            <v>1</v>
          </cell>
          <cell r="D12438">
            <v>1</v>
          </cell>
        </row>
        <row r="12439">
          <cell r="B12439">
            <v>41449</v>
          </cell>
          <cell r="C12439">
            <v>1</v>
          </cell>
          <cell r="D12439">
            <v>1</v>
          </cell>
        </row>
        <row r="12440">
          <cell r="B12440">
            <v>41450</v>
          </cell>
          <cell r="C12440">
            <v>1</v>
          </cell>
          <cell r="D12440">
            <v>1</v>
          </cell>
        </row>
        <row r="12441">
          <cell r="B12441">
            <v>41451</v>
          </cell>
          <cell r="C12441">
            <v>1</v>
          </cell>
          <cell r="D12441">
            <v>1</v>
          </cell>
        </row>
        <row r="12442">
          <cell r="B12442">
            <v>41452</v>
          </cell>
          <cell r="C12442">
            <v>1</v>
          </cell>
          <cell r="D12442">
            <v>1</v>
          </cell>
        </row>
        <row r="12443">
          <cell r="B12443">
            <v>41453</v>
          </cell>
          <cell r="C12443">
            <v>1</v>
          </cell>
          <cell r="D12443">
            <v>1</v>
          </cell>
        </row>
        <row r="12444">
          <cell r="B12444">
            <v>41456</v>
          </cell>
          <cell r="C12444">
            <v>1</v>
          </cell>
          <cell r="D12444">
            <v>1</v>
          </cell>
        </row>
        <row r="12445">
          <cell r="B12445">
            <v>41457</v>
          </cell>
          <cell r="C12445">
            <v>1</v>
          </cell>
          <cell r="D12445">
            <v>1</v>
          </cell>
        </row>
        <row r="12446">
          <cell r="B12446">
            <v>41458</v>
          </cell>
          <cell r="C12446">
            <v>1</v>
          </cell>
          <cell r="D12446">
            <v>1</v>
          </cell>
        </row>
        <row r="12447">
          <cell r="B12447">
            <v>41459</v>
          </cell>
          <cell r="C12447">
            <v>1</v>
          </cell>
          <cell r="D12447">
            <v>1</v>
          </cell>
        </row>
        <row r="12448">
          <cell r="B12448">
            <v>41460</v>
          </cell>
          <cell r="C12448">
            <v>1</v>
          </cell>
          <cell r="D12448">
            <v>1</v>
          </cell>
        </row>
        <row r="12449">
          <cell r="B12449">
            <v>41463</v>
          </cell>
          <cell r="C12449">
            <v>1</v>
          </cell>
          <cell r="D12449">
            <v>1</v>
          </cell>
        </row>
        <row r="12450">
          <cell r="B12450">
            <v>41464</v>
          </cell>
          <cell r="C12450">
            <v>1</v>
          </cell>
          <cell r="D12450">
            <v>1</v>
          </cell>
        </row>
        <row r="12451">
          <cell r="B12451">
            <v>41465</v>
          </cell>
          <cell r="C12451">
            <v>1</v>
          </cell>
          <cell r="D12451">
            <v>1</v>
          </cell>
        </row>
        <row r="12452">
          <cell r="B12452">
            <v>41466</v>
          </cell>
          <cell r="C12452">
            <v>1</v>
          </cell>
          <cell r="D12452">
            <v>1</v>
          </cell>
        </row>
        <row r="12453">
          <cell r="B12453">
            <v>41467</v>
          </cell>
          <cell r="C12453">
            <v>1</v>
          </cell>
          <cell r="D12453">
            <v>1</v>
          </cell>
        </row>
        <row r="12454">
          <cell r="B12454">
            <v>41470</v>
          </cell>
          <cell r="C12454">
            <v>1</v>
          </cell>
          <cell r="D12454">
            <v>1</v>
          </cell>
        </row>
        <row r="12455">
          <cell r="B12455">
            <v>41471</v>
          </cell>
          <cell r="C12455">
            <v>1</v>
          </cell>
          <cell r="D12455">
            <v>1</v>
          </cell>
        </row>
        <row r="12456">
          <cell r="B12456">
            <v>41472</v>
          </cell>
          <cell r="C12456">
            <v>1</v>
          </cell>
          <cell r="D12456">
            <v>1</v>
          </cell>
        </row>
        <row r="12457">
          <cell r="B12457">
            <v>41473</v>
          </cell>
          <cell r="C12457">
            <v>1</v>
          </cell>
          <cell r="D12457">
            <v>1</v>
          </cell>
        </row>
        <row r="12458">
          <cell r="B12458">
            <v>41474</v>
          </cell>
          <cell r="C12458">
            <v>1</v>
          </cell>
          <cell r="D12458">
            <v>1</v>
          </cell>
        </row>
        <row r="12459">
          <cell r="B12459">
            <v>41477</v>
          </cell>
          <cell r="C12459">
            <v>1</v>
          </cell>
          <cell r="D12459">
            <v>1</v>
          </cell>
        </row>
        <row r="12460">
          <cell r="B12460">
            <v>41478</v>
          </cell>
          <cell r="C12460">
            <v>1</v>
          </cell>
          <cell r="D12460">
            <v>1</v>
          </cell>
        </row>
        <row r="12461">
          <cell r="B12461">
            <v>41479</v>
          </cell>
          <cell r="C12461">
            <v>1</v>
          </cell>
          <cell r="D12461">
            <v>1</v>
          </cell>
        </row>
        <row r="12462">
          <cell r="B12462">
            <v>41480</v>
          </cell>
          <cell r="C12462">
            <v>1</v>
          </cell>
          <cell r="D12462">
            <v>1</v>
          </cell>
        </row>
        <row r="12463">
          <cell r="B12463">
            <v>41481</v>
          </cell>
          <cell r="C12463">
            <v>1</v>
          </cell>
          <cell r="D12463">
            <v>1</v>
          </cell>
        </row>
        <row r="12464">
          <cell r="B12464">
            <v>41484</v>
          </cell>
          <cell r="C12464">
            <v>1</v>
          </cell>
          <cell r="D12464">
            <v>1</v>
          </cell>
        </row>
        <row r="12465">
          <cell r="B12465">
            <v>41485</v>
          </cell>
          <cell r="C12465">
            <v>1</v>
          </cell>
          <cell r="D12465">
            <v>1</v>
          </cell>
        </row>
        <row r="12466">
          <cell r="B12466">
            <v>41486</v>
          </cell>
          <cell r="C12466">
            <v>1</v>
          </cell>
          <cell r="D12466">
            <v>1</v>
          </cell>
        </row>
        <row r="12467">
          <cell r="B12467">
            <v>41487</v>
          </cell>
          <cell r="C12467">
            <v>1</v>
          </cell>
          <cell r="D12467">
            <v>1</v>
          </cell>
        </row>
        <row r="12468">
          <cell r="B12468">
            <v>41488</v>
          </cell>
          <cell r="C12468">
            <v>1</v>
          </cell>
          <cell r="D12468">
            <v>1</v>
          </cell>
        </row>
        <row r="12469">
          <cell r="B12469">
            <v>41491</v>
          </cell>
          <cell r="C12469">
            <v>1</v>
          </cell>
          <cell r="D12469">
            <v>1</v>
          </cell>
        </row>
        <row r="12470">
          <cell r="B12470">
            <v>41492</v>
          </cell>
          <cell r="C12470">
            <v>1</v>
          </cell>
          <cell r="D12470">
            <v>1</v>
          </cell>
        </row>
        <row r="12471">
          <cell r="B12471">
            <v>41493</v>
          </cell>
          <cell r="C12471">
            <v>1</v>
          </cell>
          <cell r="D12471">
            <v>1</v>
          </cell>
        </row>
        <row r="12472">
          <cell r="B12472">
            <v>41494</v>
          </cell>
          <cell r="C12472">
            <v>1</v>
          </cell>
          <cell r="D12472">
            <v>1</v>
          </cell>
        </row>
        <row r="12473">
          <cell r="B12473">
            <v>41495</v>
          </cell>
          <cell r="C12473">
            <v>1</v>
          </cell>
          <cell r="D12473">
            <v>1</v>
          </cell>
        </row>
        <row r="12474">
          <cell r="B12474">
            <v>41498</v>
          </cell>
          <cell r="C12474">
            <v>1</v>
          </cell>
          <cell r="D12474">
            <v>1</v>
          </cell>
        </row>
        <row r="12475">
          <cell r="B12475">
            <v>41499</v>
          </cell>
          <cell r="C12475">
            <v>1</v>
          </cell>
          <cell r="D12475">
            <v>1</v>
          </cell>
        </row>
        <row r="12476">
          <cell r="B12476">
            <v>41500</v>
          </cell>
          <cell r="C12476">
            <v>1</v>
          </cell>
          <cell r="D12476">
            <v>1</v>
          </cell>
        </row>
        <row r="12477">
          <cell r="B12477">
            <v>41501</v>
          </cell>
          <cell r="C12477">
            <v>1</v>
          </cell>
          <cell r="D12477">
            <v>1</v>
          </cell>
        </row>
        <row r="12478">
          <cell r="B12478">
            <v>41502</v>
          </cell>
          <cell r="C12478">
            <v>1</v>
          </cell>
          <cell r="D12478">
            <v>1</v>
          </cell>
        </row>
        <row r="12479">
          <cell r="B12479">
            <v>41505</v>
          </cell>
          <cell r="C12479">
            <v>1</v>
          </cell>
          <cell r="D12479">
            <v>1</v>
          </cell>
        </row>
        <row r="12480">
          <cell r="B12480">
            <v>41506</v>
          </cell>
          <cell r="C12480">
            <v>1</v>
          </cell>
          <cell r="D12480">
            <v>1</v>
          </cell>
        </row>
        <row r="12481">
          <cell r="B12481">
            <v>41507</v>
          </cell>
          <cell r="C12481">
            <v>1</v>
          </cell>
          <cell r="D12481">
            <v>1</v>
          </cell>
        </row>
        <row r="12482">
          <cell r="B12482">
            <v>41508</v>
          </cell>
          <cell r="C12482">
            <v>1</v>
          </cell>
          <cell r="D12482">
            <v>1</v>
          </cell>
        </row>
        <row r="12483">
          <cell r="B12483">
            <v>41509</v>
          </cell>
          <cell r="C12483">
            <v>1</v>
          </cell>
          <cell r="D12483">
            <v>1</v>
          </cell>
        </row>
        <row r="12484">
          <cell r="B12484">
            <v>41512</v>
          </cell>
          <cell r="C12484">
            <v>1</v>
          </cell>
          <cell r="D12484">
            <v>1</v>
          </cell>
        </row>
        <row r="12485">
          <cell r="B12485">
            <v>41513</v>
          </cell>
          <cell r="C12485">
            <v>1</v>
          </cell>
          <cell r="D12485">
            <v>1</v>
          </cell>
        </row>
        <row r="12486">
          <cell r="B12486">
            <v>41514</v>
          </cell>
          <cell r="C12486">
            <v>1</v>
          </cell>
          <cell r="D12486">
            <v>1</v>
          </cell>
        </row>
        <row r="12487">
          <cell r="B12487">
            <v>41515</v>
          </cell>
          <cell r="C12487">
            <v>1</v>
          </cell>
          <cell r="D12487">
            <v>1</v>
          </cell>
        </row>
        <row r="12488">
          <cell r="B12488">
            <v>41516</v>
          </cell>
          <cell r="C12488">
            <v>1</v>
          </cell>
          <cell r="D12488">
            <v>1</v>
          </cell>
        </row>
        <row r="12489">
          <cell r="B12489">
            <v>41519</v>
          </cell>
          <cell r="C12489">
            <v>1</v>
          </cell>
          <cell r="D12489">
            <v>1</v>
          </cell>
        </row>
        <row r="12490">
          <cell r="B12490">
            <v>41520</v>
          </cell>
          <cell r="C12490">
            <v>1</v>
          </cell>
          <cell r="D12490">
            <v>1</v>
          </cell>
        </row>
        <row r="12491">
          <cell r="B12491">
            <v>41521</v>
          </cell>
          <cell r="C12491">
            <v>1</v>
          </cell>
          <cell r="D12491">
            <v>1</v>
          </cell>
        </row>
        <row r="12492">
          <cell r="B12492">
            <v>41522</v>
          </cell>
          <cell r="C12492">
            <v>1</v>
          </cell>
          <cell r="D12492">
            <v>1</v>
          </cell>
        </row>
        <row r="12493">
          <cell r="B12493">
            <v>41523</v>
          </cell>
          <cell r="C12493">
            <v>1</v>
          </cell>
          <cell r="D12493">
            <v>1</v>
          </cell>
        </row>
        <row r="12494">
          <cell r="B12494">
            <v>41526</v>
          </cell>
          <cell r="C12494">
            <v>1</v>
          </cell>
          <cell r="D12494">
            <v>1</v>
          </cell>
        </row>
        <row r="12495">
          <cell r="B12495">
            <v>41527</v>
          </cell>
          <cell r="C12495">
            <v>1</v>
          </cell>
          <cell r="D12495">
            <v>1</v>
          </cell>
        </row>
        <row r="12496">
          <cell r="B12496">
            <v>41528</v>
          </cell>
          <cell r="C12496">
            <v>1</v>
          </cell>
          <cell r="D12496">
            <v>1</v>
          </cell>
        </row>
        <row r="12497">
          <cell r="B12497">
            <v>41529</v>
          </cell>
          <cell r="C12497">
            <v>1</v>
          </cell>
          <cell r="D12497">
            <v>1</v>
          </cell>
        </row>
        <row r="12498">
          <cell r="B12498">
            <v>41530</v>
          </cell>
          <cell r="C12498">
            <v>1</v>
          </cell>
          <cell r="D12498">
            <v>1</v>
          </cell>
        </row>
        <row r="12499">
          <cell r="B12499">
            <v>41533</v>
          </cell>
          <cell r="C12499">
            <v>1</v>
          </cell>
          <cell r="D12499">
            <v>1</v>
          </cell>
        </row>
        <row r="12500">
          <cell r="B12500">
            <v>41534</v>
          </cell>
          <cell r="C12500">
            <v>1</v>
          </cell>
          <cell r="D12500">
            <v>1</v>
          </cell>
        </row>
        <row r="12501">
          <cell r="B12501">
            <v>41535</v>
          </cell>
          <cell r="C12501">
            <v>1</v>
          </cell>
          <cell r="D12501">
            <v>1</v>
          </cell>
        </row>
        <row r="12502">
          <cell r="B12502">
            <v>41540</v>
          </cell>
          <cell r="C12502">
            <v>1</v>
          </cell>
          <cell r="D12502">
            <v>1</v>
          </cell>
        </row>
        <row r="12503">
          <cell r="B12503">
            <v>41541</v>
          </cell>
          <cell r="C12503">
            <v>1</v>
          </cell>
          <cell r="D12503">
            <v>1</v>
          </cell>
        </row>
        <row r="12504">
          <cell r="B12504">
            <v>41542</v>
          </cell>
          <cell r="C12504">
            <v>1</v>
          </cell>
          <cell r="D12504">
            <v>1</v>
          </cell>
        </row>
        <row r="12505">
          <cell r="B12505">
            <v>41543</v>
          </cell>
          <cell r="C12505">
            <v>1</v>
          </cell>
          <cell r="D12505">
            <v>1</v>
          </cell>
        </row>
        <row r="12506">
          <cell r="B12506">
            <v>41544</v>
          </cell>
          <cell r="C12506">
            <v>1</v>
          </cell>
          <cell r="D12506">
            <v>1</v>
          </cell>
        </row>
        <row r="12507">
          <cell r="B12507">
            <v>41547</v>
          </cell>
          <cell r="C12507">
            <v>1</v>
          </cell>
          <cell r="D12507">
            <v>1</v>
          </cell>
        </row>
        <row r="12508">
          <cell r="B12508">
            <v>41555</v>
          </cell>
          <cell r="C12508">
            <v>1</v>
          </cell>
          <cell r="D12508">
            <v>1</v>
          </cell>
        </row>
        <row r="12509">
          <cell r="B12509">
            <v>41556</v>
          </cell>
          <cell r="C12509">
            <v>1</v>
          </cell>
          <cell r="D12509">
            <v>1</v>
          </cell>
        </row>
        <row r="12510">
          <cell r="B12510">
            <v>41557</v>
          </cell>
          <cell r="C12510">
            <v>1</v>
          </cell>
          <cell r="D12510">
            <v>1</v>
          </cell>
        </row>
        <row r="12511">
          <cell r="B12511">
            <v>41558</v>
          </cell>
          <cell r="C12511">
            <v>1</v>
          </cell>
          <cell r="D12511">
            <v>1</v>
          </cell>
        </row>
        <row r="12512">
          <cell r="B12512">
            <v>41561</v>
          </cell>
          <cell r="C12512">
            <v>1</v>
          </cell>
          <cell r="D12512">
            <v>1</v>
          </cell>
        </row>
        <row r="12513">
          <cell r="B12513">
            <v>41562</v>
          </cell>
          <cell r="C12513">
            <v>1</v>
          </cell>
          <cell r="D12513">
            <v>1</v>
          </cell>
        </row>
        <row r="12514">
          <cell r="B12514">
            <v>41563</v>
          </cell>
          <cell r="C12514">
            <v>1</v>
          </cell>
          <cell r="D12514">
            <v>1</v>
          </cell>
        </row>
        <row r="12515">
          <cell r="B12515">
            <v>41564</v>
          </cell>
          <cell r="C12515">
            <v>1</v>
          </cell>
          <cell r="D12515">
            <v>1</v>
          </cell>
        </row>
        <row r="12516">
          <cell r="B12516">
            <v>41565</v>
          </cell>
          <cell r="C12516">
            <v>1</v>
          </cell>
          <cell r="D12516">
            <v>1</v>
          </cell>
        </row>
        <row r="12517">
          <cell r="B12517">
            <v>41568</v>
          </cell>
          <cell r="C12517">
            <v>1</v>
          </cell>
          <cell r="D12517">
            <v>1</v>
          </cell>
        </row>
        <row r="12518">
          <cell r="B12518">
            <v>41569</v>
          </cell>
          <cell r="C12518">
            <v>1</v>
          </cell>
          <cell r="D12518">
            <v>1</v>
          </cell>
        </row>
        <row r="12519">
          <cell r="B12519">
            <v>41570</v>
          </cell>
          <cell r="C12519">
            <v>1</v>
          </cell>
          <cell r="D12519">
            <v>1</v>
          </cell>
        </row>
        <row r="12520">
          <cell r="B12520">
            <v>41571</v>
          </cell>
          <cell r="C12520">
            <v>1</v>
          </cell>
          <cell r="D12520">
            <v>1</v>
          </cell>
        </row>
        <row r="12521">
          <cell r="B12521">
            <v>41572</v>
          </cell>
          <cell r="C12521">
            <v>1</v>
          </cell>
          <cell r="D12521">
            <v>1</v>
          </cell>
        </row>
        <row r="12522">
          <cell r="B12522">
            <v>41575</v>
          </cell>
          <cell r="C12522">
            <v>1</v>
          </cell>
          <cell r="D12522">
            <v>1</v>
          </cell>
        </row>
        <row r="12523">
          <cell r="B12523">
            <v>41576</v>
          </cell>
          <cell r="C12523">
            <v>1</v>
          </cell>
          <cell r="D12523">
            <v>1</v>
          </cell>
        </row>
        <row r="12524">
          <cell r="B12524">
            <v>41577</v>
          </cell>
          <cell r="C12524">
            <v>1</v>
          </cell>
          <cell r="D12524">
            <v>1</v>
          </cell>
        </row>
        <row r="12525">
          <cell r="B12525">
            <v>41578</v>
          </cell>
          <cell r="C12525">
            <v>1</v>
          </cell>
          <cell r="D12525">
            <v>1</v>
          </cell>
        </row>
        <row r="12526">
          <cell r="B12526">
            <v>41579</v>
          </cell>
          <cell r="C12526">
            <v>1</v>
          </cell>
          <cell r="D12526">
            <v>1</v>
          </cell>
        </row>
        <row r="12527">
          <cell r="B12527">
            <v>41582</v>
          </cell>
          <cell r="C12527">
            <v>1</v>
          </cell>
          <cell r="D12527">
            <v>1</v>
          </cell>
        </row>
        <row r="12528">
          <cell r="B12528">
            <v>41583</v>
          </cell>
          <cell r="C12528">
            <v>1</v>
          </cell>
          <cell r="D12528">
            <v>1</v>
          </cell>
        </row>
        <row r="12529">
          <cell r="B12529">
            <v>41584</v>
          </cell>
          <cell r="C12529">
            <v>1</v>
          </cell>
          <cell r="D12529">
            <v>1</v>
          </cell>
        </row>
        <row r="12530">
          <cell r="B12530">
            <v>41585</v>
          </cell>
          <cell r="C12530">
            <v>1</v>
          </cell>
          <cell r="D12530">
            <v>1</v>
          </cell>
        </row>
        <row r="12531">
          <cell r="B12531">
            <v>41586</v>
          </cell>
          <cell r="C12531">
            <v>1</v>
          </cell>
          <cell r="D12531">
            <v>1</v>
          </cell>
        </row>
        <row r="12532">
          <cell r="B12532">
            <v>41589</v>
          </cell>
          <cell r="C12532">
            <v>1</v>
          </cell>
          <cell r="D12532">
            <v>1</v>
          </cell>
        </row>
        <row r="12533">
          <cell r="B12533">
            <v>41590</v>
          </cell>
          <cell r="C12533">
            <v>1</v>
          </cell>
          <cell r="D12533">
            <v>1</v>
          </cell>
        </row>
        <row r="12534">
          <cell r="B12534">
            <v>41591</v>
          </cell>
          <cell r="C12534">
            <v>1</v>
          </cell>
          <cell r="D12534">
            <v>1</v>
          </cell>
        </row>
        <row r="12535">
          <cell r="B12535">
            <v>41592</v>
          </cell>
          <cell r="C12535">
            <v>1</v>
          </cell>
          <cell r="D12535">
            <v>1</v>
          </cell>
        </row>
        <row r="12536">
          <cell r="B12536">
            <v>41593</v>
          </cell>
          <cell r="C12536">
            <v>1</v>
          </cell>
          <cell r="D12536">
            <v>1</v>
          </cell>
        </row>
        <row r="12537">
          <cell r="B12537">
            <v>41596</v>
          </cell>
          <cell r="C12537">
            <v>1</v>
          </cell>
          <cell r="D12537">
            <v>1</v>
          </cell>
        </row>
        <row r="12538">
          <cell r="B12538">
            <v>41597</v>
          </cell>
          <cell r="C12538">
            <v>1</v>
          </cell>
          <cell r="D12538">
            <v>1</v>
          </cell>
        </row>
        <row r="12539">
          <cell r="B12539">
            <v>41598</v>
          </cell>
          <cell r="C12539">
            <v>1</v>
          </cell>
          <cell r="D12539">
            <v>1</v>
          </cell>
        </row>
        <row r="12540">
          <cell r="B12540">
            <v>41599</v>
          </cell>
          <cell r="C12540">
            <v>1</v>
          </cell>
          <cell r="D12540">
            <v>1</v>
          </cell>
        </row>
        <row r="12541">
          <cell r="B12541">
            <v>41600</v>
          </cell>
          <cell r="C12541">
            <v>1</v>
          </cell>
          <cell r="D12541">
            <v>1</v>
          </cell>
        </row>
        <row r="12542">
          <cell r="B12542">
            <v>41603</v>
          </cell>
          <cell r="C12542">
            <v>1</v>
          </cell>
          <cell r="D12542">
            <v>1</v>
          </cell>
        </row>
        <row r="12543">
          <cell r="B12543">
            <v>41604</v>
          </cell>
          <cell r="C12543">
            <v>1</v>
          </cell>
          <cell r="D12543">
            <v>1</v>
          </cell>
        </row>
        <row r="12544">
          <cell r="B12544">
            <v>41605</v>
          </cell>
          <cell r="C12544">
            <v>1</v>
          </cell>
          <cell r="D12544">
            <v>1</v>
          </cell>
        </row>
        <row r="12545">
          <cell r="B12545">
            <v>41606</v>
          </cell>
          <cell r="C12545">
            <v>1</v>
          </cell>
          <cell r="D12545">
            <v>1</v>
          </cell>
        </row>
        <row r="12546">
          <cell r="B12546">
            <v>41607</v>
          </cell>
          <cell r="C12546">
            <v>1</v>
          </cell>
          <cell r="D12546">
            <v>1</v>
          </cell>
        </row>
        <row r="12547">
          <cell r="B12547">
            <v>41610</v>
          </cell>
          <cell r="C12547">
            <v>1</v>
          </cell>
          <cell r="D12547">
            <v>1</v>
          </cell>
        </row>
        <row r="12548">
          <cell r="B12548">
            <v>41611</v>
          </cell>
          <cell r="C12548">
            <v>1</v>
          </cell>
          <cell r="D12548">
            <v>1</v>
          </cell>
        </row>
        <row r="12549">
          <cell r="B12549">
            <v>41612</v>
          </cell>
          <cell r="C12549">
            <v>1</v>
          </cell>
          <cell r="D12549">
            <v>1</v>
          </cell>
        </row>
        <row r="12550">
          <cell r="B12550">
            <v>41613</v>
          </cell>
          <cell r="C12550">
            <v>1</v>
          </cell>
          <cell r="D12550">
            <v>1</v>
          </cell>
        </row>
        <row r="12551">
          <cell r="B12551">
            <v>41614</v>
          </cell>
          <cell r="C12551">
            <v>1</v>
          </cell>
          <cell r="D12551">
            <v>1</v>
          </cell>
        </row>
        <row r="12552">
          <cell r="B12552">
            <v>41617</v>
          </cell>
          <cell r="C12552">
            <v>1</v>
          </cell>
          <cell r="D12552">
            <v>1</v>
          </cell>
        </row>
        <row r="12553">
          <cell r="B12553">
            <v>41618</v>
          </cell>
          <cell r="C12553">
            <v>1</v>
          </cell>
          <cell r="D12553">
            <v>1</v>
          </cell>
        </row>
        <row r="12554">
          <cell r="B12554">
            <v>41619</v>
          </cell>
          <cell r="C12554">
            <v>1</v>
          </cell>
          <cell r="D12554">
            <v>1</v>
          </cell>
        </row>
        <row r="12555">
          <cell r="B12555">
            <v>41620</v>
          </cell>
          <cell r="C12555">
            <v>1</v>
          </cell>
          <cell r="D12555">
            <v>1</v>
          </cell>
        </row>
        <row r="12556">
          <cell r="B12556">
            <v>41621</v>
          </cell>
          <cell r="C12556">
            <v>1</v>
          </cell>
          <cell r="D12556">
            <v>1</v>
          </cell>
        </row>
        <row r="12557">
          <cell r="B12557">
            <v>41624</v>
          </cell>
          <cell r="C12557">
            <v>1</v>
          </cell>
          <cell r="D12557">
            <v>1</v>
          </cell>
        </row>
        <row r="12558">
          <cell r="B12558">
            <v>41625</v>
          </cell>
          <cell r="C12558">
            <v>1</v>
          </cell>
          <cell r="D12558">
            <v>1</v>
          </cell>
        </row>
        <row r="12559">
          <cell r="B12559">
            <v>41626</v>
          </cell>
          <cell r="C12559">
            <v>1</v>
          </cell>
          <cell r="D12559">
            <v>1</v>
          </cell>
        </row>
        <row r="12560">
          <cell r="B12560">
            <v>41627</v>
          </cell>
          <cell r="C12560">
            <v>1</v>
          </cell>
          <cell r="D12560">
            <v>1</v>
          </cell>
        </row>
        <row r="12561">
          <cell r="B12561">
            <v>41628</v>
          </cell>
          <cell r="C12561">
            <v>1</v>
          </cell>
          <cell r="D12561">
            <v>1</v>
          </cell>
        </row>
        <row r="12562">
          <cell r="B12562">
            <v>41631</v>
          </cell>
          <cell r="C12562">
            <v>1</v>
          </cell>
          <cell r="D12562">
            <v>1</v>
          </cell>
        </row>
        <row r="12563">
          <cell r="B12563">
            <v>41632</v>
          </cell>
          <cell r="C12563">
            <v>1</v>
          </cell>
          <cell r="D12563">
            <v>1</v>
          </cell>
        </row>
        <row r="12564">
          <cell r="B12564">
            <v>41633</v>
          </cell>
          <cell r="C12564">
            <v>1</v>
          </cell>
          <cell r="D12564">
            <v>1</v>
          </cell>
        </row>
        <row r="12565">
          <cell r="B12565">
            <v>41634</v>
          </cell>
          <cell r="C12565">
            <v>1</v>
          </cell>
          <cell r="D12565">
            <v>1</v>
          </cell>
        </row>
        <row r="12566">
          <cell r="B12566">
            <v>41635</v>
          </cell>
          <cell r="C12566">
            <v>1</v>
          </cell>
          <cell r="D12566">
            <v>1</v>
          </cell>
        </row>
        <row r="12567">
          <cell r="B12567">
            <v>41638</v>
          </cell>
          <cell r="C12567">
            <v>1</v>
          </cell>
          <cell r="D12567">
            <v>1</v>
          </cell>
        </row>
        <row r="12568">
          <cell r="B12568">
            <v>41639</v>
          </cell>
          <cell r="C12568">
            <v>1</v>
          </cell>
          <cell r="D12568">
            <v>1</v>
          </cell>
        </row>
        <row r="12569">
          <cell r="B12569">
            <v>41641</v>
          </cell>
          <cell r="C12569">
            <v>1</v>
          </cell>
          <cell r="D12569">
            <v>1</v>
          </cell>
        </row>
        <row r="12570">
          <cell r="B12570">
            <v>41642</v>
          </cell>
          <cell r="C12570">
            <v>1</v>
          </cell>
          <cell r="D12570">
            <v>1</v>
          </cell>
        </row>
        <row r="12571">
          <cell r="B12571">
            <v>41645</v>
          </cell>
          <cell r="C12571">
            <v>1</v>
          </cell>
          <cell r="D12571">
            <v>1</v>
          </cell>
        </row>
        <row r="12572">
          <cell r="B12572">
            <v>41646</v>
          </cell>
          <cell r="C12572">
            <v>1</v>
          </cell>
          <cell r="D12572">
            <v>1</v>
          </cell>
        </row>
        <row r="12573">
          <cell r="B12573">
            <v>41647</v>
          </cell>
          <cell r="C12573">
            <v>1</v>
          </cell>
          <cell r="D12573">
            <v>1</v>
          </cell>
        </row>
        <row r="12574">
          <cell r="B12574">
            <v>41648</v>
          </cell>
          <cell r="C12574">
            <v>1</v>
          </cell>
          <cell r="D12574">
            <v>1</v>
          </cell>
        </row>
        <row r="12575">
          <cell r="B12575">
            <v>41649</v>
          </cell>
          <cell r="C12575">
            <v>1</v>
          </cell>
          <cell r="D12575">
            <v>1</v>
          </cell>
        </row>
        <row r="12576">
          <cell r="B12576">
            <v>41652</v>
          </cell>
          <cell r="C12576">
            <v>1</v>
          </cell>
          <cell r="D12576">
            <v>1</v>
          </cell>
        </row>
        <row r="12577">
          <cell r="B12577">
            <v>41653</v>
          </cell>
          <cell r="C12577">
            <v>1</v>
          </cell>
          <cell r="D12577">
            <v>1</v>
          </cell>
        </row>
        <row r="12578">
          <cell r="B12578">
            <v>41654</v>
          </cell>
          <cell r="C12578">
            <v>1</v>
          </cell>
          <cell r="D12578">
            <v>1</v>
          </cell>
        </row>
        <row r="12579">
          <cell r="B12579">
            <v>41655</v>
          </cell>
          <cell r="C12579">
            <v>1</v>
          </cell>
          <cell r="D12579">
            <v>1</v>
          </cell>
        </row>
        <row r="12580">
          <cell r="B12580">
            <v>41656</v>
          </cell>
          <cell r="C12580">
            <v>1</v>
          </cell>
          <cell r="D12580">
            <v>1</v>
          </cell>
        </row>
        <row r="12581">
          <cell r="B12581">
            <v>41659</v>
          </cell>
          <cell r="C12581">
            <v>1</v>
          </cell>
          <cell r="D12581">
            <v>1</v>
          </cell>
        </row>
        <row r="12582">
          <cell r="B12582">
            <v>41660</v>
          </cell>
          <cell r="C12582">
            <v>1</v>
          </cell>
          <cell r="D12582">
            <v>1</v>
          </cell>
        </row>
        <row r="12583">
          <cell r="B12583">
            <v>41661</v>
          </cell>
          <cell r="C12583">
            <v>1</v>
          </cell>
          <cell r="D12583">
            <v>1</v>
          </cell>
        </row>
        <row r="12584">
          <cell r="B12584">
            <v>41662</v>
          </cell>
          <cell r="C12584">
            <v>1</v>
          </cell>
          <cell r="D12584">
            <v>1</v>
          </cell>
        </row>
        <row r="12585">
          <cell r="B12585">
            <v>41663</v>
          </cell>
          <cell r="C12585">
            <v>1</v>
          </cell>
          <cell r="D12585">
            <v>1</v>
          </cell>
        </row>
        <row r="12586">
          <cell r="B12586">
            <v>41666</v>
          </cell>
          <cell r="C12586">
            <v>1</v>
          </cell>
          <cell r="D12586">
            <v>1</v>
          </cell>
        </row>
        <row r="12587">
          <cell r="B12587">
            <v>41667</v>
          </cell>
          <cell r="C12587">
            <v>1</v>
          </cell>
          <cell r="D12587">
            <v>1</v>
          </cell>
        </row>
        <row r="12588">
          <cell r="B12588">
            <v>41680</v>
          </cell>
          <cell r="C12588">
            <v>1</v>
          </cell>
          <cell r="D12588">
            <v>1</v>
          </cell>
        </row>
        <row r="12589">
          <cell r="B12589">
            <v>41681</v>
          </cell>
          <cell r="C12589">
            <v>1</v>
          </cell>
          <cell r="D12589">
            <v>1</v>
          </cell>
        </row>
        <row r="12590">
          <cell r="B12590">
            <v>41682</v>
          </cell>
          <cell r="C12590">
            <v>1</v>
          </cell>
          <cell r="D12590">
            <v>1</v>
          </cell>
        </row>
        <row r="12591">
          <cell r="B12591">
            <v>41683</v>
          </cell>
          <cell r="C12591">
            <v>1</v>
          </cell>
          <cell r="D12591">
            <v>1</v>
          </cell>
        </row>
        <row r="12592">
          <cell r="B12592">
            <v>41684</v>
          </cell>
          <cell r="C12592">
            <v>1</v>
          </cell>
          <cell r="D12592">
            <v>1</v>
          </cell>
        </row>
        <row r="12593">
          <cell r="B12593">
            <v>41687</v>
          </cell>
          <cell r="C12593">
            <v>1</v>
          </cell>
          <cell r="D12593">
            <v>1</v>
          </cell>
        </row>
        <row r="12594">
          <cell r="B12594">
            <v>41688</v>
          </cell>
          <cell r="C12594">
            <v>1</v>
          </cell>
          <cell r="D12594">
            <v>1</v>
          </cell>
        </row>
        <row r="12595">
          <cell r="B12595">
            <v>41689</v>
          </cell>
          <cell r="C12595">
            <v>1</v>
          </cell>
          <cell r="D12595">
            <v>1</v>
          </cell>
        </row>
        <row r="12596">
          <cell r="B12596">
            <v>41690</v>
          </cell>
          <cell r="C12596">
            <v>1</v>
          </cell>
          <cell r="D12596">
            <v>1</v>
          </cell>
        </row>
        <row r="12597">
          <cell r="B12597">
            <v>41691</v>
          </cell>
          <cell r="C12597">
            <v>1</v>
          </cell>
          <cell r="D12597">
            <v>1</v>
          </cell>
        </row>
        <row r="12598">
          <cell r="B12598">
            <v>41694</v>
          </cell>
          <cell r="C12598">
            <v>1</v>
          </cell>
          <cell r="D12598">
            <v>1</v>
          </cell>
        </row>
        <row r="12599">
          <cell r="B12599">
            <v>41695</v>
          </cell>
          <cell r="C12599">
            <v>1</v>
          </cell>
          <cell r="D12599">
            <v>1</v>
          </cell>
        </row>
        <row r="12600">
          <cell r="B12600">
            <v>41696</v>
          </cell>
          <cell r="C12600">
            <v>1</v>
          </cell>
          <cell r="D12600">
            <v>1</v>
          </cell>
        </row>
        <row r="12601">
          <cell r="B12601">
            <v>41697</v>
          </cell>
          <cell r="C12601">
            <v>1</v>
          </cell>
          <cell r="D12601">
            <v>1</v>
          </cell>
        </row>
        <row r="12602">
          <cell r="B12602">
            <v>41698</v>
          </cell>
          <cell r="C12602">
            <v>1</v>
          </cell>
          <cell r="D12602">
            <v>1</v>
          </cell>
        </row>
        <row r="12603">
          <cell r="B12603">
            <v>41701</v>
          </cell>
          <cell r="C12603">
            <v>1</v>
          </cell>
          <cell r="D12603">
            <v>1</v>
          </cell>
        </row>
        <row r="12604">
          <cell r="B12604">
            <v>41702</v>
          </cell>
          <cell r="C12604">
            <v>1</v>
          </cell>
          <cell r="D12604">
            <v>1</v>
          </cell>
        </row>
        <row r="12605">
          <cell r="B12605">
            <v>41703</v>
          </cell>
          <cell r="C12605">
            <v>1</v>
          </cell>
          <cell r="D12605">
            <v>1</v>
          </cell>
        </row>
        <row r="12606">
          <cell r="B12606">
            <v>41704</v>
          </cell>
          <cell r="C12606">
            <v>1</v>
          </cell>
          <cell r="D12606">
            <v>1</v>
          </cell>
        </row>
        <row r="12607">
          <cell r="B12607">
            <v>41705</v>
          </cell>
          <cell r="C12607">
            <v>1</v>
          </cell>
          <cell r="D12607">
            <v>1</v>
          </cell>
        </row>
        <row r="12608">
          <cell r="B12608">
            <v>41708</v>
          </cell>
          <cell r="C12608">
            <v>1</v>
          </cell>
          <cell r="D12608">
            <v>1</v>
          </cell>
        </row>
        <row r="12609">
          <cell r="B12609">
            <v>41709</v>
          </cell>
          <cell r="C12609">
            <v>1</v>
          </cell>
          <cell r="D12609">
            <v>1</v>
          </cell>
        </row>
        <row r="12610">
          <cell r="B12610">
            <v>41710</v>
          </cell>
          <cell r="C12610">
            <v>1</v>
          </cell>
          <cell r="D12610">
            <v>1</v>
          </cell>
        </row>
        <row r="12611">
          <cell r="B12611">
            <v>41711</v>
          </cell>
          <cell r="C12611">
            <v>1</v>
          </cell>
          <cell r="D12611">
            <v>1</v>
          </cell>
        </row>
        <row r="12612">
          <cell r="B12612">
            <v>41712</v>
          </cell>
          <cell r="C12612">
            <v>1</v>
          </cell>
          <cell r="D12612">
            <v>1</v>
          </cell>
        </row>
        <row r="12613">
          <cell r="B12613">
            <v>41715</v>
          </cell>
          <cell r="C12613">
            <v>1</v>
          </cell>
          <cell r="D12613">
            <v>1</v>
          </cell>
        </row>
        <row r="12614">
          <cell r="B12614">
            <v>41716</v>
          </cell>
          <cell r="C12614">
            <v>1</v>
          </cell>
          <cell r="D12614">
            <v>1</v>
          </cell>
        </row>
        <row r="12615">
          <cell r="B12615">
            <v>41717</v>
          </cell>
          <cell r="C12615">
            <v>1</v>
          </cell>
          <cell r="D12615">
            <v>1</v>
          </cell>
        </row>
        <row r="12616">
          <cell r="B12616">
            <v>41718</v>
          </cell>
          <cell r="C12616">
            <v>1</v>
          </cell>
          <cell r="D12616">
            <v>1</v>
          </cell>
        </row>
        <row r="12617">
          <cell r="B12617">
            <v>41719</v>
          </cell>
          <cell r="C12617">
            <v>1</v>
          </cell>
          <cell r="D12617">
            <v>1</v>
          </cell>
        </row>
        <row r="12618">
          <cell r="B12618">
            <v>41722</v>
          </cell>
          <cell r="C12618">
            <v>1</v>
          </cell>
          <cell r="D12618">
            <v>1</v>
          </cell>
        </row>
        <row r="12619">
          <cell r="B12619">
            <v>41723</v>
          </cell>
          <cell r="C12619">
            <v>1</v>
          </cell>
          <cell r="D12619">
            <v>1</v>
          </cell>
        </row>
        <row r="12620">
          <cell r="B12620">
            <v>41724</v>
          </cell>
          <cell r="C12620">
            <v>1</v>
          </cell>
          <cell r="D12620">
            <v>1</v>
          </cell>
        </row>
        <row r="12621">
          <cell r="B12621">
            <v>41725</v>
          </cell>
          <cell r="C12621">
            <v>1</v>
          </cell>
          <cell r="D12621">
            <v>1</v>
          </cell>
        </row>
        <row r="12622">
          <cell r="B12622">
            <v>41726</v>
          </cell>
          <cell r="C12622">
            <v>1</v>
          </cell>
          <cell r="D12622">
            <v>1</v>
          </cell>
        </row>
        <row r="12623">
          <cell r="B12623">
            <v>41729</v>
          </cell>
          <cell r="C12623">
            <v>1</v>
          </cell>
          <cell r="D12623">
            <v>1</v>
          </cell>
        </row>
        <row r="12624">
          <cell r="B12624">
            <v>41730</v>
          </cell>
          <cell r="C12624">
            <v>1</v>
          </cell>
          <cell r="D12624">
            <v>1</v>
          </cell>
        </row>
        <row r="12625">
          <cell r="B12625">
            <v>41731</v>
          </cell>
          <cell r="C12625">
            <v>1</v>
          </cell>
          <cell r="D12625">
            <v>1</v>
          </cell>
        </row>
        <row r="12626">
          <cell r="B12626">
            <v>41732</v>
          </cell>
          <cell r="C12626">
            <v>1</v>
          </cell>
          <cell r="D12626">
            <v>1</v>
          </cell>
        </row>
        <row r="12627">
          <cell r="B12627">
            <v>41733</v>
          </cell>
          <cell r="C12627">
            <v>1</v>
          </cell>
          <cell r="D12627">
            <v>1</v>
          </cell>
        </row>
        <row r="12628">
          <cell r="B12628">
            <v>41737</v>
          </cell>
          <cell r="C12628">
            <v>1</v>
          </cell>
          <cell r="D12628">
            <v>1</v>
          </cell>
        </row>
        <row r="12629">
          <cell r="B12629">
            <v>41738</v>
          </cell>
          <cell r="C12629">
            <v>1</v>
          </cell>
          <cell r="D12629">
            <v>1</v>
          </cell>
        </row>
        <row r="12630">
          <cell r="B12630">
            <v>41739</v>
          </cell>
          <cell r="C12630">
            <v>1</v>
          </cell>
          <cell r="D12630">
            <v>1</v>
          </cell>
        </row>
        <row r="12631">
          <cell r="B12631">
            <v>41740</v>
          </cell>
          <cell r="C12631">
            <v>1</v>
          </cell>
          <cell r="D12631">
            <v>1</v>
          </cell>
        </row>
        <row r="12632">
          <cell r="B12632">
            <v>41743</v>
          </cell>
          <cell r="C12632">
            <v>1</v>
          </cell>
          <cell r="D12632">
            <v>1</v>
          </cell>
        </row>
        <row r="12633">
          <cell r="B12633">
            <v>41744</v>
          </cell>
          <cell r="C12633">
            <v>1</v>
          </cell>
          <cell r="D12633">
            <v>1</v>
          </cell>
        </row>
        <row r="12634">
          <cell r="B12634">
            <v>41745</v>
          </cell>
          <cell r="C12634">
            <v>1</v>
          </cell>
          <cell r="D12634">
            <v>1</v>
          </cell>
        </row>
        <row r="12635">
          <cell r="B12635">
            <v>41746</v>
          </cell>
          <cell r="C12635">
            <v>1</v>
          </cell>
          <cell r="D12635">
            <v>1</v>
          </cell>
        </row>
        <row r="12636">
          <cell r="B12636">
            <v>41747</v>
          </cell>
          <cell r="C12636">
            <v>1</v>
          </cell>
          <cell r="D12636">
            <v>1</v>
          </cell>
        </row>
        <row r="12637">
          <cell r="B12637">
            <v>41750</v>
          </cell>
          <cell r="C12637">
            <v>1</v>
          </cell>
          <cell r="D12637">
            <v>1</v>
          </cell>
        </row>
        <row r="12638">
          <cell r="B12638">
            <v>41751</v>
          </cell>
          <cell r="C12638">
            <v>1</v>
          </cell>
          <cell r="D12638">
            <v>1</v>
          </cell>
        </row>
        <row r="12639">
          <cell r="B12639">
            <v>41752</v>
          </cell>
          <cell r="C12639">
            <v>1</v>
          </cell>
          <cell r="D12639">
            <v>1</v>
          </cell>
        </row>
        <row r="12640">
          <cell r="B12640">
            <v>41753</v>
          </cell>
          <cell r="C12640">
            <v>1</v>
          </cell>
          <cell r="D12640">
            <v>1</v>
          </cell>
        </row>
        <row r="12641">
          <cell r="B12641">
            <v>41754</v>
          </cell>
          <cell r="C12641">
            <v>1</v>
          </cell>
          <cell r="D12641">
            <v>1</v>
          </cell>
        </row>
        <row r="12642">
          <cell r="B12642">
            <v>41757</v>
          </cell>
          <cell r="C12642">
            <v>1</v>
          </cell>
          <cell r="D12642">
            <v>1</v>
          </cell>
        </row>
        <row r="12643">
          <cell r="B12643">
            <v>41758</v>
          </cell>
          <cell r="C12643">
            <v>1</v>
          </cell>
          <cell r="D12643">
            <v>1</v>
          </cell>
        </row>
        <row r="12644">
          <cell r="B12644">
            <v>41759</v>
          </cell>
          <cell r="C12644">
            <v>1</v>
          </cell>
          <cell r="D12644">
            <v>1</v>
          </cell>
        </row>
        <row r="12645">
          <cell r="B12645">
            <v>41764</v>
          </cell>
          <cell r="C12645">
            <v>1</v>
          </cell>
          <cell r="D12645">
            <v>1</v>
          </cell>
        </row>
        <row r="12646">
          <cell r="B12646">
            <v>41765</v>
          </cell>
          <cell r="C12646">
            <v>1</v>
          </cell>
          <cell r="D12646">
            <v>1</v>
          </cell>
        </row>
        <row r="12647">
          <cell r="B12647">
            <v>41766</v>
          </cell>
          <cell r="C12647">
            <v>1</v>
          </cell>
          <cell r="D12647">
            <v>1</v>
          </cell>
        </row>
        <row r="12648">
          <cell r="B12648">
            <v>41767</v>
          </cell>
          <cell r="C12648">
            <v>1</v>
          </cell>
          <cell r="D12648">
            <v>1</v>
          </cell>
        </row>
        <row r="12649">
          <cell r="B12649">
            <v>41768</v>
          </cell>
          <cell r="C12649">
            <v>1</v>
          </cell>
          <cell r="D12649">
            <v>1</v>
          </cell>
        </row>
        <row r="12650">
          <cell r="B12650">
            <v>41771</v>
          </cell>
          <cell r="C12650">
            <v>1</v>
          </cell>
          <cell r="D12650">
            <v>1</v>
          </cell>
        </row>
        <row r="12651">
          <cell r="B12651">
            <v>41772</v>
          </cell>
          <cell r="C12651">
            <v>1</v>
          </cell>
          <cell r="D12651">
            <v>1</v>
          </cell>
        </row>
        <row r="12652">
          <cell r="B12652">
            <v>41773</v>
          </cell>
          <cell r="C12652">
            <v>1</v>
          </cell>
          <cell r="D12652">
            <v>1</v>
          </cell>
        </row>
        <row r="12653">
          <cell r="B12653">
            <v>41774</v>
          </cell>
          <cell r="C12653">
            <v>1</v>
          </cell>
          <cell r="D12653">
            <v>1</v>
          </cell>
        </row>
        <row r="12654">
          <cell r="B12654">
            <v>41775</v>
          </cell>
          <cell r="C12654">
            <v>1</v>
          </cell>
          <cell r="D12654">
            <v>1</v>
          </cell>
        </row>
        <row r="12655">
          <cell r="B12655">
            <v>41778</v>
          </cell>
          <cell r="C12655">
            <v>1</v>
          </cell>
          <cell r="D12655">
            <v>1</v>
          </cell>
        </row>
        <row r="12656">
          <cell r="B12656">
            <v>41779</v>
          </cell>
          <cell r="C12656">
            <v>1</v>
          </cell>
          <cell r="D12656">
            <v>1</v>
          </cell>
        </row>
        <row r="12657">
          <cell r="B12657">
            <v>41780</v>
          </cell>
          <cell r="C12657">
            <v>1</v>
          </cell>
          <cell r="D12657">
            <v>1</v>
          </cell>
        </row>
        <row r="12658">
          <cell r="B12658">
            <v>41781</v>
          </cell>
          <cell r="C12658">
            <v>1</v>
          </cell>
          <cell r="D12658">
            <v>1</v>
          </cell>
        </row>
        <row r="12659">
          <cell r="B12659">
            <v>41782</v>
          </cell>
          <cell r="C12659">
            <v>1</v>
          </cell>
          <cell r="D12659">
            <v>1</v>
          </cell>
        </row>
        <row r="12660">
          <cell r="B12660">
            <v>41785</v>
          </cell>
          <cell r="C12660">
            <v>1</v>
          </cell>
          <cell r="D12660">
            <v>1</v>
          </cell>
        </row>
        <row r="12661">
          <cell r="B12661">
            <v>41786</v>
          </cell>
          <cell r="C12661">
            <v>1</v>
          </cell>
          <cell r="D12661">
            <v>1</v>
          </cell>
        </row>
        <row r="12662">
          <cell r="B12662">
            <v>41787</v>
          </cell>
          <cell r="C12662">
            <v>1</v>
          </cell>
          <cell r="D12662">
            <v>1</v>
          </cell>
        </row>
        <row r="12663">
          <cell r="B12663">
            <v>41788</v>
          </cell>
          <cell r="C12663">
            <v>1</v>
          </cell>
          <cell r="D12663">
            <v>1</v>
          </cell>
        </row>
        <row r="12664">
          <cell r="B12664">
            <v>41789</v>
          </cell>
          <cell r="C12664">
            <v>1</v>
          </cell>
          <cell r="D12664">
            <v>1</v>
          </cell>
        </row>
        <row r="12665">
          <cell r="B12665">
            <v>41793</v>
          </cell>
          <cell r="C12665">
            <v>1</v>
          </cell>
          <cell r="D12665">
            <v>1</v>
          </cell>
        </row>
        <row r="12666">
          <cell r="B12666">
            <v>41794</v>
          </cell>
          <cell r="C12666">
            <v>1</v>
          </cell>
          <cell r="D12666">
            <v>1</v>
          </cell>
        </row>
        <row r="12667">
          <cell r="B12667">
            <v>41795</v>
          </cell>
          <cell r="C12667">
            <v>1</v>
          </cell>
          <cell r="D12667">
            <v>1</v>
          </cell>
        </row>
        <row r="12668">
          <cell r="B12668">
            <v>41796</v>
          </cell>
          <cell r="C12668">
            <v>1</v>
          </cell>
          <cell r="D12668">
            <v>1</v>
          </cell>
        </row>
        <row r="12669">
          <cell r="B12669">
            <v>41799</v>
          </cell>
          <cell r="C12669">
            <v>1</v>
          </cell>
          <cell r="D12669">
            <v>1</v>
          </cell>
        </row>
        <row r="12670">
          <cell r="B12670">
            <v>41800</v>
          </cell>
          <cell r="C12670">
            <v>1</v>
          </cell>
          <cell r="D12670">
            <v>1</v>
          </cell>
        </row>
        <row r="12671">
          <cell r="B12671">
            <v>41801</v>
          </cell>
          <cell r="C12671">
            <v>1</v>
          </cell>
          <cell r="D12671">
            <v>1</v>
          </cell>
        </row>
        <row r="12672">
          <cell r="B12672">
            <v>41802</v>
          </cell>
          <cell r="C12672">
            <v>1</v>
          </cell>
          <cell r="D12672">
            <v>1</v>
          </cell>
        </row>
        <row r="12673">
          <cell r="B12673">
            <v>41803</v>
          </cell>
          <cell r="C12673">
            <v>1</v>
          </cell>
          <cell r="D12673">
            <v>1</v>
          </cell>
        </row>
        <row r="12674">
          <cell r="B12674">
            <v>41806</v>
          </cell>
          <cell r="C12674">
            <v>1</v>
          </cell>
          <cell r="D12674">
            <v>1</v>
          </cell>
        </row>
        <row r="12675">
          <cell r="B12675">
            <v>41807</v>
          </cell>
          <cell r="C12675">
            <v>1</v>
          </cell>
          <cell r="D12675">
            <v>1</v>
          </cell>
        </row>
        <row r="12676">
          <cell r="B12676">
            <v>41808</v>
          </cell>
          <cell r="C12676">
            <v>1</v>
          </cell>
          <cell r="D12676">
            <v>1</v>
          </cell>
        </row>
        <row r="12677">
          <cell r="B12677">
            <v>41809</v>
          </cell>
          <cell r="C12677">
            <v>1</v>
          </cell>
          <cell r="D12677">
            <v>1</v>
          </cell>
        </row>
        <row r="12678">
          <cell r="B12678">
            <v>41810</v>
          </cell>
          <cell r="C12678">
            <v>1</v>
          </cell>
          <cell r="D12678">
            <v>1</v>
          </cell>
        </row>
        <row r="12679">
          <cell r="B12679">
            <v>41813</v>
          </cell>
          <cell r="C12679">
            <v>1</v>
          </cell>
          <cell r="D12679">
            <v>1</v>
          </cell>
        </row>
        <row r="12680">
          <cell r="B12680">
            <v>41814</v>
          </cell>
          <cell r="C12680">
            <v>1</v>
          </cell>
          <cell r="D12680">
            <v>1</v>
          </cell>
        </row>
        <row r="12681">
          <cell r="B12681">
            <v>41815</v>
          </cell>
          <cell r="C12681">
            <v>1</v>
          </cell>
          <cell r="D12681">
            <v>1</v>
          </cell>
        </row>
        <row r="12682">
          <cell r="B12682">
            <v>41816</v>
          </cell>
          <cell r="C12682">
            <v>1</v>
          </cell>
          <cell r="D12682">
            <v>1</v>
          </cell>
        </row>
        <row r="12683">
          <cell r="B12683">
            <v>41817</v>
          </cell>
          <cell r="C12683">
            <v>1</v>
          </cell>
          <cell r="D12683">
            <v>1</v>
          </cell>
        </row>
        <row r="12684">
          <cell r="B12684">
            <v>41820</v>
          </cell>
          <cell r="C12684">
            <v>1</v>
          </cell>
          <cell r="D12684">
            <v>1</v>
          </cell>
        </row>
        <row r="12685">
          <cell r="B12685">
            <v>41821</v>
          </cell>
          <cell r="C12685">
            <v>1</v>
          </cell>
          <cell r="D12685">
            <v>1</v>
          </cell>
        </row>
        <row r="12686">
          <cell r="B12686">
            <v>41822</v>
          </cell>
          <cell r="C12686">
            <v>1</v>
          </cell>
          <cell r="D12686">
            <v>1</v>
          </cell>
        </row>
        <row r="12687">
          <cell r="B12687">
            <v>41823</v>
          </cell>
          <cell r="C12687">
            <v>1</v>
          </cell>
          <cell r="D12687">
            <v>1</v>
          </cell>
        </row>
        <row r="12688">
          <cell r="B12688">
            <v>41824</v>
          </cell>
          <cell r="C12688">
            <v>1</v>
          </cell>
          <cell r="D12688">
            <v>1</v>
          </cell>
        </row>
        <row r="12689">
          <cell r="B12689">
            <v>41827</v>
          </cell>
          <cell r="C12689">
            <v>1</v>
          </cell>
          <cell r="D12689">
            <v>1</v>
          </cell>
        </row>
        <row r="12690">
          <cell r="B12690">
            <v>41828</v>
          </cell>
          <cell r="C12690">
            <v>1</v>
          </cell>
          <cell r="D12690">
            <v>1</v>
          </cell>
        </row>
        <row r="12691">
          <cell r="B12691">
            <v>41829</v>
          </cell>
          <cell r="C12691">
            <v>1</v>
          </cell>
          <cell r="D12691">
            <v>1</v>
          </cell>
        </row>
        <row r="12692">
          <cell r="B12692">
            <v>41830</v>
          </cell>
          <cell r="C12692">
            <v>1</v>
          </cell>
          <cell r="D12692">
            <v>1</v>
          </cell>
        </row>
        <row r="12693">
          <cell r="B12693">
            <v>41831</v>
          </cell>
          <cell r="C12693">
            <v>1</v>
          </cell>
          <cell r="D12693">
            <v>1</v>
          </cell>
        </row>
        <row r="12694">
          <cell r="B12694">
            <v>41834</v>
          </cell>
          <cell r="C12694">
            <v>1</v>
          </cell>
          <cell r="D12694">
            <v>1</v>
          </cell>
        </row>
        <row r="12695">
          <cell r="B12695">
            <v>41835</v>
          </cell>
          <cell r="C12695">
            <v>1</v>
          </cell>
          <cell r="D12695">
            <v>1</v>
          </cell>
        </row>
        <row r="12696">
          <cell r="B12696">
            <v>41836</v>
          </cell>
          <cell r="C12696">
            <v>1</v>
          </cell>
          <cell r="D12696">
            <v>1</v>
          </cell>
        </row>
        <row r="12697">
          <cell r="B12697">
            <v>41837</v>
          </cell>
          <cell r="C12697">
            <v>1</v>
          </cell>
          <cell r="D12697">
            <v>1</v>
          </cell>
        </row>
        <row r="12698">
          <cell r="B12698">
            <v>41838</v>
          </cell>
          <cell r="C12698">
            <v>1</v>
          </cell>
          <cell r="D12698">
            <v>1</v>
          </cell>
        </row>
        <row r="12699">
          <cell r="B12699">
            <v>41841</v>
          </cell>
          <cell r="C12699">
            <v>1</v>
          </cell>
          <cell r="D12699">
            <v>1</v>
          </cell>
        </row>
        <row r="12700">
          <cell r="B12700">
            <v>41842</v>
          </cell>
          <cell r="C12700">
            <v>1</v>
          </cell>
          <cell r="D12700">
            <v>1</v>
          </cell>
        </row>
        <row r="12701">
          <cell r="B12701">
            <v>41843</v>
          </cell>
          <cell r="C12701">
            <v>1</v>
          </cell>
          <cell r="D12701">
            <v>1</v>
          </cell>
        </row>
        <row r="12702">
          <cell r="B12702">
            <v>41844</v>
          </cell>
          <cell r="C12702">
            <v>1</v>
          </cell>
          <cell r="D12702">
            <v>1</v>
          </cell>
        </row>
        <row r="12703">
          <cell r="B12703">
            <v>41845</v>
          </cell>
          <cell r="C12703">
            <v>1</v>
          </cell>
          <cell r="D12703">
            <v>1</v>
          </cell>
        </row>
        <row r="12704">
          <cell r="B12704">
            <v>41848</v>
          </cell>
          <cell r="C12704">
            <v>1</v>
          </cell>
          <cell r="D12704">
            <v>1</v>
          </cell>
        </row>
        <row r="12705">
          <cell r="B12705">
            <v>41849</v>
          </cell>
          <cell r="C12705">
            <v>1</v>
          </cell>
          <cell r="D12705">
            <v>1</v>
          </cell>
        </row>
        <row r="12706">
          <cell r="B12706">
            <v>41850</v>
          </cell>
          <cell r="C12706">
            <v>1</v>
          </cell>
          <cell r="D12706">
            <v>1</v>
          </cell>
        </row>
        <row r="12707">
          <cell r="B12707">
            <v>41851</v>
          </cell>
          <cell r="C12707">
            <v>1</v>
          </cell>
          <cell r="D12707">
            <v>1</v>
          </cell>
        </row>
        <row r="12708">
          <cell r="B12708">
            <v>41852</v>
          </cell>
          <cell r="C12708">
            <v>1</v>
          </cell>
          <cell r="D12708">
            <v>1</v>
          </cell>
        </row>
        <row r="12709">
          <cell r="B12709">
            <v>41855</v>
          </cell>
          <cell r="C12709">
            <v>1</v>
          </cell>
          <cell r="D12709">
            <v>1</v>
          </cell>
        </row>
        <row r="12710">
          <cell r="B12710">
            <v>41856</v>
          </cell>
          <cell r="C12710">
            <v>1</v>
          </cell>
          <cell r="D12710">
            <v>1</v>
          </cell>
        </row>
        <row r="12711">
          <cell r="B12711">
            <v>41857</v>
          </cell>
          <cell r="C12711">
            <v>1</v>
          </cell>
          <cell r="D12711">
            <v>1</v>
          </cell>
        </row>
        <row r="12712">
          <cell r="B12712">
            <v>41858</v>
          </cell>
          <cell r="C12712">
            <v>1</v>
          </cell>
          <cell r="D12712">
            <v>1</v>
          </cell>
        </row>
        <row r="12713">
          <cell r="B12713">
            <v>41859</v>
          </cell>
          <cell r="C12713">
            <v>1</v>
          </cell>
          <cell r="D12713">
            <v>1</v>
          </cell>
        </row>
        <row r="12714">
          <cell r="B12714">
            <v>41862</v>
          </cell>
          <cell r="C12714">
            <v>1</v>
          </cell>
          <cell r="D12714">
            <v>1</v>
          </cell>
        </row>
        <row r="12715">
          <cell r="B12715">
            <v>41863</v>
          </cell>
          <cell r="C12715">
            <v>1</v>
          </cell>
          <cell r="D12715">
            <v>1</v>
          </cell>
        </row>
        <row r="12716">
          <cell r="B12716">
            <v>41864</v>
          </cell>
          <cell r="C12716">
            <v>1</v>
          </cell>
          <cell r="D12716">
            <v>1</v>
          </cell>
        </row>
        <row r="12717">
          <cell r="B12717">
            <v>41865</v>
          </cell>
          <cell r="C12717">
            <v>1</v>
          </cell>
          <cell r="D12717">
            <v>1</v>
          </cell>
        </row>
        <row r="12718">
          <cell r="B12718">
            <v>41866</v>
          </cell>
          <cell r="C12718">
            <v>1</v>
          </cell>
          <cell r="D12718">
            <v>1</v>
          </cell>
        </row>
        <row r="12719">
          <cell r="B12719">
            <v>41869</v>
          </cell>
          <cell r="C12719">
            <v>1</v>
          </cell>
          <cell r="D12719">
            <v>1</v>
          </cell>
        </row>
        <row r="12720">
          <cell r="B12720">
            <v>41870</v>
          </cell>
          <cell r="C12720">
            <v>1</v>
          </cell>
          <cell r="D12720">
            <v>1</v>
          </cell>
        </row>
        <row r="12721">
          <cell r="B12721">
            <v>41871</v>
          </cell>
          <cell r="C12721">
            <v>1</v>
          </cell>
          <cell r="D12721">
            <v>1</v>
          </cell>
        </row>
        <row r="12722">
          <cell r="B12722">
            <v>41872</v>
          </cell>
          <cell r="C12722">
            <v>1</v>
          </cell>
          <cell r="D12722">
            <v>1</v>
          </cell>
        </row>
        <row r="12723">
          <cell r="B12723">
            <v>41873</v>
          </cell>
          <cell r="C12723">
            <v>1</v>
          </cell>
          <cell r="D12723">
            <v>1</v>
          </cell>
        </row>
        <row r="12724">
          <cell r="B12724">
            <v>41876</v>
          </cell>
          <cell r="C12724">
            <v>1</v>
          </cell>
          <cell r="D12724">
            <v>1</v>
          </cell>
        </row>
        <row r="12725">
          <cell r="B12725">
            <v>41877</v>
          </cell>
          <cell r="C12725">
            <v>1</v>
          </cell>
          <cell r="D12725">
            <v>1</v>
          </cell>
        </row>
        <row r="12726">
          <cell r="B12726">
            <v>41878</v>
          </cell>
          <cell r="C12726">
            <v>1</v>
          </cell>
          <cell r="D12726">
            <v>1</v>
          </cell>
        </row>
        <row r="12727">
          <cell r="B12727">
            <v>41879</v>
          </cell>
          <cell r="C12727">
            <v>1</v>
          </cell>
          <cell r="D12727">
            <v>1</v>
          </cell>
        </row>
        <row r="12728">
          <cell r="B12728">
            <v>41880</v>
          </cell>
          <cell r="C12728">
            <v>1</v>
          </cell>
          <cell r="D12728">
            <v>1</v>
          </cell>
        </row>
        <row r="12729">
          <cell r="B12729">
            <v>41883</v>
          </cell>
          <cell r="C12729">
            <v>1</v>
          </cell>
          <cell r="D12729">
            <v>1</v>
          </cell>
        </row>
        <row r="12730">
          <cell r="B12730">
            <v>41884</v>
          </cell>
          <cell r="C12730">
            <v>1</v>
          </cell>
          <cell r="D12730">
            <v>1</v>
          </cell>
        </row>
        <row r="12731">
          <cell r="B12731">
            <v>41885</v>
          </cell>
          <cell r="C12731">
            <v>1</v>
          </cell>
          <cell r="D12731">
            <v>1</v>
          </cell>
        </row>
        <row r="12732">
          <cell r="B12732">
            <v>41886</v>
          </cell>
          <cell r="C12732">
            <v>1</v>
          </cell>
          <cell r="D12732">
            <v>1</v>
          </cell>
        </row>
        <row r="12733">
          <cell r="B12733">
            <v>41887</v>
          </cell>
          <cell r="C12733">
            <v>1</v>
          </cell>
          <cell r="D12733">
            <v>1</v>
          </cell>
        </row>
        <row r="12734">
          <cell r="B12734">
            <v>41891</v>
          </cell>
          <cell r="C12734">
            <v>1</v>
          </cell>
          <cell r="D12734">
            <v>1</v>
          </cell>
        </row>
        <row r="12735">
          <cell r="B12735">
            <v>41892</v>
          </cell>
          <cell r="C12735">
            <v>1</v>
          </cell>
          <cell r="D12735">
            <v>1</v>
          </cell>
        </row>
        <row r="12736">
          <cell r="B12736">
            <v>41893</v>
          </cell>
          <cell r="C12736">
            <v>1</v>
          </cell>
          <cell r="D12736">
            <v>1</v>
          </cell>
        </row>
        <row r="12737">
          <cell r="B12737">
            <v>41894</v>
          </cell>
          <cell r="C12737">
            <v>1</v>
          </cell>
          <cell r="D12737">
            <v>1</v>
          </cell>
        </row>
        <row r="12738">
          <cell r="B12738">
            <v>41897</v>
          </cell>
          <cell r="C12738">
            <v>1</v>
          </cell>
          <cell r="D12738">
            <v>1</v>
          </cell>
        </row>
        <row r="12739">
          <cell r="B12739">
            <v>41898</v>
          </cell>
          <cell r="C12739">
            <v>1</v>
          </cell>
          <cell r="D12739">
            <v>1</v>
          </cell>
        </row>
        <row r="12740">
          <cell r="B12740">
            <v>41899</v>
          </cell>
          <cell r="C12740">
            <v>1</v>
          </cell>
          <cell r="D12740">
            <v>1</v>
          </cell>
        </row>
        <row r="12741">
          <cell r="B12741">
            <v>41900</v>
          </cell>
          <cell r="C12741">
            <v>1</v>
          </cell>
          <cell r="D12741">
            <v>1</v>
          </cell>
        </row>
        <row r="12742">
          <cell r="B12742">
            <v>41904</v>
          </cell>
          <cell r="C12742">
            <v>1</v>
          </cell>
          <cell r="D12742">
            <v>1</v>
          </cell>
        </row>
        <row r="12743">
          <cell r="B12743">
            <v>41905</v>
          </cell>
          <cell r="C12743">
            <v>1</v>
          </cell>
          <cell r="D12743">
            <v>1</v>
          </cell>
        </row>
        <row r="12744">
          <cell r="B12744">
            <v>41906</v>
          </cell>
          <cell r="C12744">
            <v>1</v>
          </cell>
          <cell r="D12744">
            <v>1</v>
          </cell>
        </row>
        <row r="12745">
          <cell r="B12745">
            <v>41907</v>
          </cell>
          <cell r="C12745">
            <v>1</v>
          </cell>
          <cell r="D12745">
            <v>1</v>
          </cell>
        </row>
        <row r="12746">
          <cell r="B12746">
            <v>41908</v>
          </cell>
          <cell r="C12746">
            <v>1</v>
          </cell>
          <cell r="D12746">
            <v>1</v>
          </cell>
        </row>
        <row r="12747">
          <cell r="B12747">
            <v>41911</v>
          </cell>
          <cell r="C12747">
            <v>1</v>
          </cell>
          <cell r="D12747">
            <v>1</v>
          </cell>
        </row>
        <row r="12748">
          <cell r="B12748">
            <v>41912</v>
          </cell>
          <cell r="C12748">
            <v>1</v>
          </cell>
          <cell r="D12748">
            <v>1</v>
          </cell>
        </row>
        <row r="12749">
          <cell r="B12749">
            <v>41920</v>
          </cell>
          <cell r="C12749">
            <v>1</v>
          </cell>
          <cell r="D12749">
            <v>1</v>
          </cell>
        </row>
        <row r="12750">
          <cell r="B12750">
            <v>41921</v>
          </cell>
          <cell r="C12750">
            <v>1</v>
          </cell>
          <cell r="D12750">
            <v>1</v>
          </cell>
        </row>
        <row r="12751">
          <cell r="B12751">
            <v>41922</v>
          </cell>
          <cell r="C12751">
            <v>1</v>
          </cell>
          <cell r="D12751">
            <v>1</v>
          </cell>
        </row>
        <row r="12752">
          <cell r="B12752">
            <v>41925</v>
          </cell>
          <cell r="C12752">
            <v>1</v>
          </cell>
          <cell r="D12752">
            <v>1</v>
          </cell>
        </row>
        <row r="12753">
          <cell r="B12753">
            <v>41926</v>
          </cell>
          <cell r="C12753">
            <v>1</v>
          </cell>
          <cell r="D12753">
            <v>1</v>
          </cell>
        </row>
        <row r="12754">
          <cell r="B12754">
            <v>41927</v>
          </cell>
          <cell r="C12754">
            <v>1</v>
          </cell>
          <cell r="D12754">
            <v>1</v>
          </cell>
        </row>
        <row r="12755">
          <cell r="B12755">
            <v>41928</v>
          </cell>
          <cell r="C12755">
            <v>1</v>
          </cell>
          <cell r="D12755">
            <v>1</v>
          </cell>
        </row>
        <row r="12756">
          <cell r="B12756">
            <v>41929</v>
          </cell>
          <cell r="C12756">
            <v>1</v>
          </cell>
          <cell r="D12756">
            <v>1</v>
          </cell>
        </row>
        <row r="12757">
          <cell r="B12757">
            <v>41932</v>
          </cell>
          <cell r="C12757">
            <v>1</v>
          </cell>
          <cell r="D12757">
            <v>1</v>
          </cell>
        </row>
        <row r="12758">
          <cell r="B12758">
            <v>41933</v>
          </cell>
          <cell r="C12758">
            <v>1</v>
          </cell>
          <cell r="D12758">
            <v>1</v>
          </cell>
        </row>
        <row r="12759">
          <cell r="B12759">
            <v>41934</v>
          </cell>
          <cell r="C12759">
            <v>1</v>
          </cell>
          <cell r="D12759">
            <v>1</v>
          </cell>
        </row>
        <row r="12760">
          <cell r="B12760">
            <v>41935</v>
          </cell>
          <cell r="C12760">
            <v>1</v>
          </cell>
          <cell r="D12760">
            <v>1</v>
          </cell>
        </row>
        <row r="12761">
          <cell r="B12761">
            <v>41936</v>
          </cell>
          <cell r="C12761">
            <v>1</v>
          </cell>
          <cell r="D12761">
            <v>1</v>
          </cell>
        </row>
        <row r="12762">
          <cell r="B12762">
            <v>41939</v>
          </cell>
          <cell r="C12762">
            <v>1</v>
          </cell>
          <cell r="D12762">
            <v>1</v>
          </cell>
        </row>
        <row r="12763">
          <cell r="B12763">
            <v>41940</v>
          </cell>
          <cell r="C12763">
            <v>1</v>
          </cell>
          <cell r="D12763">
            <v>1</v>
          </cell>
        </row>
        <row r="12764">
          <cell r="B12764">
            <v>41941</v>
          </cell>
          <cell r="C12764">
            <v>1</v>
          </cell>
          <cell r="D12764">
            <v>1</v>
          </cell>
        </row>
        <row r="12765">
          <cell r="B12765">
            <v>41942</v>
          </cell>
          <cell r="C12765">
            <v>1</v>
          </cell>
          <cell r="D12765">
            <v>1</v>
          </cell>
        </row>
        <row r="12766">
          <cell r="B12766">
            <v>41943</v>
          </cell>
          <cell r="C12766">
            <v>1</v>
          </cell>
          <cell r="D12766">
            <v>1</v>
          </cell>
        </row>
        <row r="12767">
          <cell r="B12767">
            <v>41946</v>
          </cell>
          <cell r="C12767">
            <v>1</v>
          </cell>
          <cell r="D12767">
            <v>1</v>
          </cell>
        </row>
        <row r="12768">
          <cell r="B12768">
            <v>41947</v>
          </cell>
          <cell r="C12768">
            <v>1</v>
          </cell>
          <cell r="D12768">
            <v>1</v>
          </cell>
        </row>
        <row r="12769">
          <cell r="B12769">
            <v>41948</v>
          </cell>
          <cell r="C12769">
            <v>1</v>
          </cell>
          <cell r="D12769">
            <v>1</v>
          </cell>
        </row>
        <row r="12770">
          <cell r="B12770">
            <v>41949</v>
          </cell>
          <cell r="C12770">
            <v>1</v>
          </cell>
          <cell r="D12770">
            <v>1</v>
          </cell>
        </row>
        <row r="12771">
          <cell r="B12771">
            <v>41956</v>
          </cell>
          <cell r="C12771">
            <v>1</v>
          </cell>
          <cell r="D12771">
            <v>1</v>
          </cell>
        </row>
        <row r="12772">
          <cell r="B12772">
            <v>41957</v>
          </cell>
          <cell r="C12772">
            <v>1</v>
          </cell>
          <cell r="D12772">
            <v>1</v>
          </cell>
        </row>
        <row r="12773">
          <cell r="B12773">
            <v>41960</v>
          </cell>
          <cell r="C12773">
            <v>1</v>
          </cell>
          <cell r="D12773">
            <v>1</v>
          </cell>
        </row>
        <row r="12774">
          <cell r="B12774">
            <v>41961</v>
          </cell>
          <cell r="C12774">
            <v>1</v>
          </cell>
          <cell r="D12774">
            <v>1</v>
          </cell>
        </row>
        <row r="12775">
          <cell r="B12775">
            <v>41962</v>
          </cell>
          <cell r="C12775">
            <v>1</v>
          </cell>
          <cell r="D12775">
            <v>1</v>
          </cell>
        </row>
        <row r="12776">
          <cell r="B12776">
            <v>41963</v>
          </cell>
          <cell r="C12776">
            <v>1</v>
          </cell>
          <cell r="D12776">
            <v>1</v>
          </cell>
        </row>
        <row r="12777">
          <cell r="B12777">
            <v>41964</v>
          </cell>
          <cell r="C12777">
            <v>1</v>
          </cell>
          <cell r="D12777">
            <v>1</v>
          </cell>
        </row>
        <row r="12778">
          <cell r="B12778">
            <v>41967</v>
          </cell>
          <cell r="C12778">
            <v>1</v>
          </cell>
          <cell r="D12778">
            <v>1</v>
          </cell>
        </row>
        <row r="12779">
          <cell r="B12779">
            <v>41968</v>
          </cell>
          <cell r="C12779">
            <v>1</v>
          </cell>
          <cell r="D12779">
            <v>1</v>
          </cell>
        </row>
        <row r="12780">
          <cell r="B12780">
            <v>41969</v>
          </cell>
          <cell r="C12780">
            <v>1</v>
          </cell>
          <cell r="D12780">
            <v>1</v>
          </cell>
        </row>
        <row r="12781">
          <cell r="B12781">
            <v>41970</v>
          </cell>
          <cell r="C12781">
            <v>1</v>
          </cell>
          <cell r="D12781">
            <v>1</v>
          </cell>
        </row>
        <row r="12782">
          <cell r="B12782">
            <v>41971</v>
          </cell>
          <cell r="C12782">
            <v>1</v>
          </cell>
          <cell r="D12782">
            <v>1</v>
          </cell>
        </row>
        <row r="12783">
          <cell r="B12783">
            <v>41974</v>
          </cell>
          <cell r="C12783">
            <v>1</v>
          </cell>
          <cell r="D12783">
            <v>1</v>
          </cell>
        </row>
        <row r="12784">
          <cell r="B12784">
            <v>41975</v>
          </cell>
          <cell r="C12784">
            <v>1</v>
          </cell>
          <cell r="D12784">
            <v>1</v>
          </cell>
        </row>
        <row r="12785">
          <cell r="B12785">
            <v>41976</v>
          </cell>
          <cell r="C12785">
            <v>1</v>
          </cell>
          <cell r="D12785">
            <v>1</v>
          </cell>
        </row>
        <row r="12786">
          <cell r="B12786">
            <v>41977</v>
          </cell>
          <cell r="C12786">
            <v>1</v>
          </cell>
          <cell r="D12786">
            <v>1</v>
          </cell>
        </row>
        <row r="12787">
          <cell r="B12787">
            <v>41978</v>
          </cell>
          <cell r="C12787">
            <v>1</v>
          </cell>
          <cell r="D12787">
            <v>1</v>
          </cell>
        </row>
        <row r="12788">
          <cell r="B12788">
            <v>41981</v>
          </cell>
          <cell r="C12788">
            <v>1</v>
          </cell>
          <cell r="D12788">
            <v>1</v>
          </cell>
        </row>
        <row r="12789">
          <cell r="B12789">
            <v>41982</v>
          </cell>
          <cell r="C12789">
            <v>1</v>
          </cell>
          <cell r="D12789">
            <v>1</v>
          </cell>
        </row>
        <row r="12790">
          <cell r="B12790">
            <v>41983</v>
          </cell>
          <cell r="C12790">
            <v>1</v>
          </cell>
          <cell r="D12790">
            <v>1</v>
          </cell>
        </row>
        <row r="12791">
          <cell r="B12791">
            <v>41984</v>
          </cell>
          <cell r="C12791">
            <v>1</v>
          </cell>
          <cell r="D12791">
            <v>1</v>
          </cell>
        </row>
        <row r="12792">
          <cell r="B12792">
            <v>41985</v>
          </cell>
          <cell r="C12792">
            <v>1</v>
          </cell>
          <cell r="D12792">
            <v>1</v>
          </cell>
        </row>
        <row r="12793">
          <cell r="B12793">
            <v>41988</v>
          </cell>
          <cell r="C12793">
            <v>1</v>
          </cell>
          <cell r="D12793">
            <v>1</v>
          </cell>
        </row>
        <row r="12794">
          <cell r="B12794">
            <v>41989</v>
          </cell>
          <cell r="C12794">
            <v>1</v>
          </cell>
          <cell r="D12794">
            <v>1</v>
          </cell>
        </row>
        <row r="12795">
          <cell r="B12795">
            <v>41990</v>
          </cell>
          <cell r="C12795">
            <v>1</v>
          </cell>
          <cell r="D12795">
            <v>1</v>
          </cell>
        </row>
        <row r="12796">
          <cell r="B12796">
            <v>41991</v>
          </cell>
          <cell r="C12796">
            <v>1</v>
          </cell>
          <cell r="D12796">
            <v>1</v>
          </cell>
        </row>
        <row r="12797">
          <cell r="B12797">
            <v>41992</v>
          </cell>
          <cell r="C12797">
            <v>1</v>
          </cell>
          <cell r="D12797">
            <v>1</v>
          </cell>
        </row>
        <row r="12798">
          <cell r="B12798">
            <v>41995</v>
          </cell>
          <cell r="C12798">
            <v>1</v>
          </cell>
          <cell r="D12798">
            <v>1</v>
          </cell>
        </row>
        <row r="12799">
          <cell r="B12799">
            <v>41996</v>
          </cell>
          <cell r="C12799">
            <v>1</v>
          </cell>
          <cell r="D12799">
            <v>1</v>
          </cell>
        </row>
        <row r="12800">
          <cell r="B12800">
            <v>41997</v>
          </cell>
          <cell r="C12800">
            <v>1</v>
          </cell>
          <cell r="D12800">
            <v>1</v>
          </cell>
        </row>
        <row r="12801">
          <cell r="B12801">
            <v>41998</v>
          </cell>
          <cell r="C12801">
            <v>1</v>
          </cell>
          <cell r="D12801">
            <v>1</v>
          </cell>
        </row>
        <row r="12802">
          <cell r="B12802">
            <v>41999</v>
          </cell>
          <cell r="C12802">
            <v>1</v>
          </cell>
          <cell r="D12802">
            <v>1</v>
          </cell>
        </row>
        <row r="12803">
          <cell r="B12803">
            <v>42002</v>
          </cell>
          <cell r="C12803">
            <v>1</v>
          </cell>
          <cell r="D12803">
            <v>1</v>
          </cell>
        </row>
        <row r="12804">
          <cell r="B12804">
            <v>42003</v>
          </cell>
          <cell r="C12804">
            <v>1</v>
          </cell>
          <cell r="D12804">
            <v>1</v>
          </cell>
        </row>
        <row r="12805">
          <cell r="B12805">
            <v>42004</v>
          </cell>
          <cell r="C12805">
            <v>1</v>
          </cell>
          <cell r="D12805">
            <v>1</v>
          </cell>
        </row>
        <row r="12806">
          <cell r="B12806">
            <v>42009</v>
          </cell>
          <cell r="C12806">
            <v>1</v>
          </cell>
          <cell r="D12806">
            <v>1</v>
          </cell>
        </row>
        <row r="12807">
          <cell r="B12807">
            <v>42010</v>
          </cell>
          <cell r="C12807">
            <v>1</v>
          </cell>
          <cell r="D12807">
            <v>1</v>
          </cell>
        </row>
        <row r="12808">
          <cell r="B12808">
            <v>42011</v>
          </cell>
          <cell r="C12808">
            <v>1</v>
          </cell>
          <cell r="D12808">
            <v>1</v>
          </cell>
        </row>
        <row r="12809">
          <cell r="B12809">
            <v>42012</v>
          </cell>
          <cell r="C12809">
            <v>1</v>
          </cell>
          <cell r="D12809">
            <v>1</v>
          </cell>
        </row>
        <row r="12810">
          <cell r="B12810">
            <v>42013</v>
          </cell>
          <cell r="C12810">
            <v>1</v>
          </cell>
          <cell r="D12810">
            <v>1</v>
          </cell>
        </row>
        <row r="12811">
          <cell r="B12811">
            <v>42016</v>
          </cell>
          <cell r="C12811">
            <v>1</v>
          </cell>
          <cell r="D12811">
            <v>1</v>
          </cell>
        </row>
        <row r="12812">
          <cell r="B12812">
            <v>42017</v>
          </cell>
          <cell r="C12812">
            <v>1</v>
          </cell>
          <cell r="D12812">
            <v>1</v>
          </cell>
        </row>
        <row r="12813">
          <cell r="B12813">
            <v>42018</v>
          </cell>
          <cell r="C12813">
            <v>1</v>
          </cell>
          <cell r="D12813">
            <v>1</v>
          </cell>
        </row>
        <row r="12814">
          <cell r="B12814">
            <v>42019</v>
          </cell>
          <cell r="C12814">
            <v>1</v>
          </cell>
          <cell r="D12814">
            <v>1</v>
          </cell>
        </row>
        <row r="12815">
          <cell r="B12815">
            <v>42020</v>
          </cell>
          <cell r="C12815">
            <v>1</v>
          </cell>
          <cell r="D12815">
            <v>1</v>
          </cell>
        </row>
        <row r="12816">
          <cell r="B12816">
            <v>42023</v>
          </cell>
          <cell r="C12816">
            <v>1</v>
          </cell>
          <cell r="D12816">
            <v>1</v>
          </cell>
        </row>
        <row r="12817">
          <cell r="B12817">
            <v>42024</v>
          </cell>
          <cell r="C12817">
            <v>1</v>
          </cell>
          <cell r="D12817">
            <v>1</v>
          </cell>
        </row>
        <row r="12818">
          <cell r="B12818">
            <v>42025</v>
          </cell>
          <cell r="C12818">
            <v>1</v>
          </cell>
          <cell r="D12818">
            <v>1</v>
          </cell>
        </row>
        <row r="12819">
          <cell r="B12819">
            <v>42026</v>
          </cell>
          <cell r="C12819">
            <v>1</v>
          </cell>
          <cell r="D12819">
            <v>1</v>
          </cell>
        </row>
        <row r="12820">
          <cell r="B12820">
            <v>42027</v>
          </cell>
          <cell r="C12820">
            <v>1</v>
          </cell>
          <cell r="D12820">
            <v>1</v>
          </cell>
        </row>
        <row r="12821">
          <cell r="B12821">
            <v>42030</v>
          </cell>
          <cell r="C12821">
            <v>1</v>
          </cell>
          <cell r="D12821">
            <v>1</v>
          </cell>
        </row>
        <row r="12822">
          <cell r="B12822">
            <v>42031</v>
          </cell>
          <cell r="C12822">
            <v>1</v>
          </cell>
          <cell r="D12822">
            <v>1</v>
          </cell>
        </row>
        <row r="12823">
          <cell r="B12823">
            <v>42032</v>
          </cell>
          <cell r="C12823">
            <v>1</v>
          </cell>
          <cell r="D12823">
            <v>1</v>
          </cell>
        </row>
        <row r="12824">
          <cell r="B12824">
            <v>42033</v>
          </cell>
          <cell r="C12824">
            <v>1</v>
          </cell>
          <cell r="D12824">
            <v>1</v>
          </cell>
        </row>
        <row r="12825">
          <cell r="B12825">
            <v>42034</v>
          </cell>
          <cell r="C12825">
            <v>1</v>
          </cell>
          <cell r="D12825">
            <v>1</v>
          </cell>
        </row>
        <row r="12826">
          <cell r="B12826">
            <v>42037</v>
          </cell>
          <cell r="C12826">
            <v>1</v>
          </cell>
          <cell r="D12826">
            <v>1</v>
          </cell>
        </row>
        <row r="12827">
          <cell r="B12827">
            <v>42038</v>
          </cell>
          <cell r="C12827">
            <v>1</v>
          </cell>
          <cell r="D12827">
            <v>1</v>
          </cell>
        </row>
        <row r="12828">
          <cell r="B12828">
            <v>42039</v>
          </cell>
          <cell r="C12828">
            <v>1</v>
          </cell>
          <cell r="D12828">
            <v>1</v>
          </cell>
        </row>
        <row r="12829">
          <cell r="B12829">
            <v>42040</v>
          </cell>
          <cell r="C12829">
            <v>1</v>
          </cell>
          <cell r="D12829">
            <v>1</v>
          </cell>
        </row>
        <row r="12830">
          <cell r="B12830">
            <v>42041</v>
          </cell>
          <cell r="C12830">
            <v>1</v>
          </cell>
          <cell r="D12830">
            <v>1</v>
          </cell>
        </row>
        <row r="12831">
          <cell r="B12831">
            <v>42044</v>
          </cell>
          <cell r="C12831">
            <v>1</v>
          </cell>
          <cell r="D12831">
            <v>1</v>
          </cell>
        </row>
        <row r="12832">
          <cell r="B12832">
            <v>42045</v>
          </cell>
          <cell r="C12832">
            <v>1</v>
          </cell>
          <cell r="D12832">
            <v>1</v>
          </cell>
        </row>
        <row r="12833">
          <cell r="B12833">
            <v>42046</v>
          </cell>
          <cell r="C12833">
            <v>1</v>
          </cell>
          <cell r="D12833">
            <v>1</v>
          </cell>
        </row>
        <row r="12834">
          <cell r="B12834">
            <v>42047</v>
          </cell>
          <cell r="C12834">
            <v>1</v>
          </cell>
          <cell r="D12834">
            <v>1</v>
          </cell>
        </row>
        <row r="12835">
          <cell r="B12835">
            <v>42048</v>
          </cell>
          <cell r="C12835">
            <v>1</v>
          </cell>
          <cell r="D12835">
            <v>1</v>
          </cell>
        </row>
        <row r="12836">
          <cell r="B12836">
            <v>42060</v>
          </cell>
          <cell r="C12836">
            <v>1</v>
          </cell>
          <cell r="D12836">
            <v>1</v>
          </cell>
        </row>
        <row r="12837">
          <cell r="B12837">
            <v>42061</v>
          </cell>
          <cell r="C12837">
            <v>1</v>
          </cell>
          <cell r="D12837">
            <v>1</v>
          </cell>
        </row>
        <row r="12838">
          <cell r="B12838">
            <v>42062</v>
          </cell>
          <cell r="C12838">
            <v>1</v>
          </cell>
          <cell r="D12838">
            <v>1</v>
          </cell>
        </row>
        <row r="12839">
          <cell r="B12839">
            <v>42065</v>
          </cell>
          <cell r="C12839">
            <v>1</v>
          </cell>
          <cell r="D12839">
            <v>1</v>
          </cell>
        </row>
        <row r="12840">
          <cell r="B12840">
            <v>42066</v>
          </cell>
          <cell r="C12840">
            <v>1</v>
          </cell>
          <cell r="D12840">
            <v>1</v>
          </cell>
        </row>
        <row r="12841">
          <cell r="B12841">
            <v>42067</v>
          </cell>
          <cell r="C12841">
            <v>1</v>
          </cell>
          <cell r="D12841">
            <v>1</v>
          </cell>
        </row>
        <row r="12842">
          <cell r="B12842">
            <v>42068</v>
          </cell>
          <cell r="C12842">
            <v>1</v>
          </cell>
          <cell r="D12842">
            <v>1</v>
          </cell>
        </row>
        <row r="12843">
          <cell r="B12843">
            <v>42069</v>
          </cell>
          <cell r="C12843">
            <v>1</v>
          </cell>
          <cell r="D12843">
            <v>1</v>
          </cell>
        </row>
        <row r="12844">
          <cell r="B12844">
            <v>42072</v>
          </cell>
          <cell r="C12844">
            <v>1</v>
          </cell>
          <cell r="D12844">
            <v>1</v>
          </cell>
        </row>
        <row r="12845">
          <cell r="B12845">
            <v>42073</v>
          </cell>
          <cell r="C12845">
            <v>1</v>
          </cell>
          <cell r="D12845">
            <v>1</v>
          </cell>
        </row>
        <row r="12846">
          <cell r="B12846">
            <v>42074</v>
          </cell>
          <cell r="C12846">
            <v>1</v>
          </cell>
          <cell r="D12846">
            <v>1</v>
          </cell>
        </row>
        <row r="12847">
          <cell r="B12847">
            <v>42075</v>
          </cell>
          <cell r="C12847">
            <v>1</v>
          </cell>
          <cell r="D12847">
            <v>1</v>
          </cell>
        </row>
        <row r="12848">
          <cell r="B12848">
            <v>42076</v>
          </cell>
          <cell r="C12848">
            <v>1</v>
          </cell>
          <cell r="D12848">
            <v>1</v>
          </cell>
        </row>
        <row r="12849">
          <cell r="B12849">
            <v>42079</v>
          </cell>
          <cell r="C12849">
            <v>1</v>
          </cell>
          <cell r="D12849">
            <v>1</v>
          </cell>
        </row>
        <row r="12850">
          <cell r="B12850">
            <v>42080</v>
          </cell>
          <cell r="C12850">
            <v>1</v>
          </cell>
          <cell r="D12850">
            <v>1</v>
          </cell>
        </row>
        <row r="12851">
          <cell r="B12851">
            <v>42081</v>
          </cell>
          <cell r="C12851">
            <v>1</v>
          </cell>
          <cell r="D12851">
            <v>1</v>
          </cell>
        </row>
        <row r="12852">
          <cell r="B12852">
            <v>42082</v>
          </cell>
          <cell r="C12852">
            <v>1</v>
          </cell>
          <cell r="D12852">
            <v>1</v>
          </cell>
        </row>
        <row r="12853">
          <cell r="B12853">
            <v>42083</v>
          </cell>
          <cell r="C12853">
            <v>1</v>
          </cell>
          <cell r="D12853">
            <v>1</v>
          </cell>
        </row>
        <row r="12854">
          <cell r="B12854">
            <v>42086</v>
          </cell>
          <cell r="C12854">
            <v>1</v>
          </cell>
          <cell r="D12854">
            <v>1</v>
          </cell>
        </row>
        <row r="12855">
          <cell r="B12855">
            <v>42087</v>
          </cell>
          <cell r="C12855">
            <v>1</v>
          </cell>
          <cell r="D12855">
            <v>1</v>
          </cell>
        </row>
        <row r="12856">
          <cell r="B12856">
            <v>42088</v>
          </cell>
          <cell r="C12856">
            <v>1</v>
          </cell>
          <cell r="D12856">
            <v>1</v>
          </cell>
        </row>
        <row r="12857">
          <cell r="B12857">
            <v>42089</v>
          </cell>
          <cell r="C12857">
            <v>1</v>
          </cell>
          <cell r="D12857">
            <v>1</v>
          </cell>
        </row>
        <row r="12858">
          <cell r="B12858">
            <v>42090</v>
          </cell>
          <cell r="C12858">
            <v>1</v>
          </cell>
          <cell r="D12858">
            <v>1</v>
          </cell>
        </row>
        <row r="12859">
          <cell r="B12859">
            <v>42093</v>
          </cell>
          <cell r="C12859">
            <v>1</v>
          </cell>
          <cell r="D12859">
            <v>1</v>
          </cell>
        </row>
        <row r="12860">
          <cell r="B12860">
            <v>42094</v>
          </cell>
          <cell r="C12860">
            <v>1</v>
          </cell>
          <cell r="D12860">
            <v>1</v>
          </cell>
        </row>
        <row r="12861">
          <cell r="B12861">
            <v>42095</v>
          </cell>
          <cell r="C12861">
            <v>1</v>
          </cell>
          <cell r="D12861">
            <v>1</v>
          </cell>
        </row>
        <row r="12862">
          <cell r="B12862">
            <v>42096</v>
          </cell>
          <cell r="C12862">
            <v>1</v>
          </cell>
          <cell r="D12862">
            <v>1</v>
          </cell>
        </row>
        <row r="12863">
          <cell r="B12863">
            <v>42097</v>
          </cell>
          <cell r="C12863">
            <v>1</v>
          </cell>
          <cell r="D12863">
            <v>1</v>
          </cell>
        </row>
        <row r="12864">
          <cell r="B12864">
            <v>42101</v>
          </cell>
          <cell r="C12864">
            <v>1</v>
          </cell>
          <cell r="D12864">
            <v>1</v>
          </cell>
        </row>
        <row r="12865">
          <cell r="B12865">
            <v>42102</v>
          </cell>
          <cell r="C12865">
            <v>1</v>
          </cell>
          <cell r="D12865">
            <v>1</v>
          </cell>
        </row>
        <row r="12866">
          <cell r="B12866">
            <v>42103</v>
          </cell>
          <cell r="C12866">
            <v>1</v>
          </cell>
          <cell r="D12866">
            <v>1</v>
          </cell>
        </row>
        <row r="12867">
          <cell r="B12867">
            <v>42104</v>
          </cell>
          <cell r="C12867">
            <v>1</v>
          </cell>
          <cell r="D12867">
            <v>1</v>
          </cell>
        </row>
        <row r="12868">
          <cell r="B12868">
            <v>42107</v>
          </cell>
          <cell r="C12868">
            <v>1</v>
          </cell>
          <cell r="D12868">
            <v>1</v>
          </cell>
        </row>
        <row r="12869">
          <cell r="B12869">
            <v>42108</v>
          </cell>
          <cell r="C12869">
            <v>1</v>
          </cell>
          <cell r="D12869">
            <v>1</v>
          </cell>
        </row>
        <row r="12870">
          <cell r="B12870">
            <v>42109</v>
          </cell>
          <cell r="C12870">
            <v>1</v>
          </cell>
          <cell r="D12870">
            <v>1</v>
          </cell>
        </row>
        <row r="12871">
          <cell r="B12871">
            <v>42110</v>
          </cell>
          <cell r="C12871">
            <v>1</v>
          </cell>
          <cell r="D12871">
            <v>1</v>
          </cell>
        </row>
        <row r="12872">
          <cell r="B12872">
            <v>42111</v>
          </cell>
          <cell r="C12872">
            <v>1</v>
          </cell>
          <cell r="D12872">
            <v>1</v>
          </cell>
        </row>
        <row r="12873">
          <cell r="B12873">
            <v>42114</v>
          </cell>
          <cell r="C12873">
            <v>1</v>
          </cell>
          <cell r="D12873">
            <v>1</v>
          </cell>
        </row>
        <row r="12874">
          <cell r="B12874">
            <v>42115</v>
          </cell>
          <cell r="C12874">
            <v>1</v>
          </cell>
          <cell r="D12874">
            <v>1</v>
          </cell>
        </row>
        <row r="12875">
          <cell r="B12875">
            <v>42116</v>
          </cell>
          <cell r="C12875">
            <v>1</v>
          </cell>
          <cell r="D12875">
            <v>1</v>
          </cell>
        </row>
        <row r="12876">
          <cell r="B12876">
            <v>42117</v>
          </cell>
          <cell r="C12876">
            <v>1</v>
          </cell>
          <cell r="D12876">
            <v>1</v>
          </cell>
        </row>
        <row r="12877">
          <cell r="B12877">
            <v>42118</v>
          </cell>
          <cell r="C12877">
            <v>1</v>
          </cell>
          <cell r="D12877">
            <v>1</v>
          </cell>
        </row>
        <row r="12878">
          <cell r="B12878">
            <v>42121</v>
          </cell>
          <cell r="C12878">
            <v>1</v>
          </cell>
          <cell r="D12878">
            <v>1</v>
          </cell>
        </row>
        <row r="12879">
          <cell r="B12879">
            <v>42122</v>
          </cell>
          <cell r="C12879">
            <v>1</v>
          </cell>
          <cell r="D12879">
            <v>1</v>
          </cell>
        </row>
        <row r="12880">
          <cell r="B12880">
            <v>42123</v>
          </cell>
          <cell r="C12880">
            <v>1</v>
          </cell>
          <cell r="D12880">
            <v>1</v>
          </cell>
        </row>
        <row r="12881">
          <cell r="B12881">
            <v>42124</v>
          </cell>
          <cell r="C12881">
            <v>1</v>
          </cell>
          <cell r="D12881">
            <v>1</v>
          </cell>
        </row>
        <row r="12882">
          <cell r="B12882">
            <v>42128</v>
          </cell>
          <cell r="C12882">
            <v>1</v>
          </cell>
          <cell r="D12882">
            <v>1</v>
          </cell>
        </row>
        <row r="12883">
          <cell r="B12883">
            <v>42129</v>
          </cell>
          <cell r="C12883">
            <v>1</v>
          </cell>
          <cell r="D12883">
            <v>1</v>
          </cell>
        </row>
        <row r="12884">
          <cell r="B12884">
            <v>42130</v>
          </cell>
          <cell r="C12884">
            <v>1</v>
          </cell>
          <cell r="D12884">
            <v>1</v>
          </cell>
        </row>
        <row r="12885">
          <cell r="B12885">
            <v>42131</v>
          </cell>
          <cell r="C12885">
            <v>1</v>
          </cell>
          <cell r="D12885">
            <v>1</v>
          </cell>
        </row>
        <row r="12886">
          <cell r="B12886">
            <v>42132</v>
          </cell>
          <cell r="C12886">
            <v>1</v>
          </cell>
          <cell r="D12886">
            <v>1</v>
          </cell>
        </row>
        <row r="12887">
          <cell r="B12887">
            <v>42135</v>
          </cell>
          <cell r="C12887">
            <v>1</v>
          </cell>
          <cell r="D12887">
            <v>1</v>
          </cell>
        </row>
        <row r="12888">
          <cell r="B12888">
            <v>42136</v>
          </cell>
          <cell r="C12888">
            <v>1</v>
          </cell>
          <cell r="D12888">
            <v>1</v>
          </cell>
        </row>
        <row r="12889">
          <cell r="B12889">
            <v>42137</v>
          </cell>
          <cell r="C12889">
            <v>1</v>
          </cell>
          <cell r="D12889">
            <v>1</v>
          </cell>
        </row>
        <row r="12890">
          <cell r="B12890">
            <v>42138</v>
          </cell>
          <cell r="C12890">
            <v>1</v>
          </cell>
          <cell r="D12890">
            <v>1</v>
          </cell>
        </row>
        <row r="12891">
          <cell r="B12891">
            <v>42139</v>
          </cell>
          <cell r="C12891">
            <v>1</v>
          </cell>
          <cell r="D12891">
            <v>1</v>
          </cell>
        </row>
        <row r="12892">
          <cell r="B12892">
            <v>42142</v>
          </cell>
          <cell r="C12892">
            <v>1</v>
          </cell>
          <cell r="D12892">
            <v>1</v>
          </cell>
        </row>
        <row r="12893">
          <cell r="B12893">
            <v>42143</v>
          </cell>
          <cell r="C12893">
            <v>1</v>
          </cell>
          <cell r="D12893">
            <v>1</v>
          </cell>
        </row>
        <row r="12894">
          <cell r="B12894">
            <v>42144</v>
          </cell>
          <cell r="C12894">
            <v>1</v>
          </cell>
          <cell r="D12894">
            <v>1</v>
          </cell>
        </row>
        <row r="12895">
          <cell r="B12895">
            <v>42145</v>
          </cell>
          <cell r="C12895">
            <v>1</v>
          </cell>
          <cell r="D12895">
            <v>1</v>
          </cell>
        </row>
        <row r="12896">
          <cell r="B12896">
            <v>42146</v>
          </cell>
          <cell r="C12896">
            <v>1</v>
          </cell>
          <cell r="D12896">
            <v>1</v>
          </cell>
        </row>
        <row r="12897">
          <cell r="B12897">
            <v>42149</v>
          </cell>
          <cell r="C12897">
            <v>1</v>
          </cell>
          <cell r="D12897">
            <v>1</v>
          </cell>
        </row>
        <row r="12898">
          <cell r="B12898">
            <v>42150</v>
          </cell>
          <cell r="C12898">
            <v>1</v>
          </cell>
          <cell r="D12898">
            <v>1</v>
          </cell>
        </row>
        <row r="12899">
          <cell r="B12899">
            <v>42151</v>
          </cell>
          <cell r="C12899">
            <v>1</v>
          </cell>
          <cell r="D12899">
            <v>1</v>
          </cell>
        </row>
        <row r="12900">
          <cell r="B12900">
            <v>42152</v>
          </cell>
          <cell r="C12900">
            <v>1</v>
          </cell>
          <cell r="D12900">
            <v>1</v>
          </cell>
        </row>
        <row r="12901">
          <cell r="B12901">
            <v>42153</v>
          </cell>
          <cell r="C12901">
            <v>1</v>
          </cell>
          <cell r="D12901">
            <v>1</v>
          </cell>
        </row>
        <row r="12902">
          <cell r="B12902">
            <v>42156</v>
          </cell>
          <cell r="C12902">
            <v>1</v>
          </cell>
          <cell r="D12902">
            <v>1</v>
          </cell>
        </row>
        <row r="12903">
          <cell r="B12903">
            <v>42157</v>
          </cell>
          <cell r="C12903">
            <v>1</v>
          </cell>
          <cell r="D12903">
            <v>1</v>
          </cell>
        </row>
        <row r="12904">
          <cell r="B12904">
            <v>42158</v>
          </cell>
          <cell r="C12904">
            <v>1</v>
          </cell>
          <cell r="D12904">
            <v>1</v>
          </cell>
        </row>
        <row r="12905">
          <cell r="B12905">
            <v>42159</v>
          </cell>
          <cell r="C12905">
            <v>1</v>
          </cell>
          <cell r="D12905">
            <v>1</v>
          </cell>
        </row>
        <row r="12906">
          <cell r="B12906">
            <v>42160</v>
          </cell>
          <cell r="C12906">
            <v>1</v>
          </cell>
          <cell r="D12906">
            <v>1</v>
          </cell>
        </row>
        <row r="12907">
          <cell r="B12907">
            <v>42163</v>
          </cell>
          <cell r="C12907">
            <v>1</v>
          </cell>
          <cell r="D12907">
            <v>1</v>
          </cell>
        </row>
        <row r="12908">
          <cell r="B12908">
            <v>42164</v>
          </cell>
          <cell r="C12908">
            <v>1</v>
          </cell>
          <cell r="D12908">
            <v>1</v>
          </cell>
        </row>
        <row r="12909">
          <cell r="B12909">
            <v>42165</v>
          </cell>
          <cell r="C12909">
            <v>1</v>
          </cell>
          <cell r="D12909">
            <v>1</v>
          </cell>
        </row>
        <row r="12910">
          <cell r="B12910">
            <v>42166</v>
          </cell>
          <cell r="C12910">
            <v>1</v>
          </cell>
          <cell r="D12910">
            <v>1</v>
          </cell>
        </row>
        <row r="12911">
          <cell r="B12911">
            <v>42167</v>
          </cell>
          <cell r="C12911">
            <v>1</v>
          </cell>
          <cell r="D12911">
            <v>1</v>
          </cell>
        </row>
        <row r="12912">
          <cell r="B12912">
            <v>42170</v>
          </cell>
          <cell r="C12912">
            <v>1</v>
          </cell>
          <cell r="D12912">
            <v>1</v>
          </cell>
        </row>
        <row r="12913">
          <cell r="B12913">
            <v>42171</v>
          </cell>
          <cell r="C12913">
            <v>1</v>
          </cell>
          <cell r="D12913">
            <v>1</v>
          </cell>
        </row>
        <row r="12914">
          <cell r="B12914">
            <v>42172</v>
          </cell>
          <cell r="C12914">
            <v>1</v>
          </cell>
          <cell r="D12914">
            <v>1</v>
          </cell>
        </row>
        <row r="12915">
          <cell r="B12915">
            <v>42173</v>
          </cell>
          <cell r="C12915">
            <v>1</v>
          </cell>
          <cell r="D12915">
            <v>1</v>
          </cell>
        </row>
        <row r="12916">
          <cell r="B12916">
            <v>42174</v>
          </cell>
          <cell r="C12916">
            <v>1</v>
          </cell>
          <cell r="D12916">
            <v>1</v>
          </cell>
        </row>
        <row r="12917">
          <cell r="B12917">
            <v>42178</v>
          </cell>
          <cell r="C12917">
            <v>1</v>
          </cell>
          <cell r="D12917">
            <v>1</v>
          </cell>
        </row>
        <row r="12918">
          <cell r="B12918">
            <v>42179</v>
          </cell>
          <cell r="C12918">
            <v>1</v>
          </cell>
          <cell r="D12918">
            <v>1</v>
          </cell>
        </row>
        <row r="12919">
          <cell r="B12919">
            <v>42180</v>
          </cell>
          <cell r="C12919">
            <v>1</v>
          </cell>
          <cell r="D12919">
            <v>1</v>
          </cell>
        </row>
        <row r="12920">
          <cell r="B12920">
            <v>42181</v>
          </cell>
          <cell r="C12920">
            <v>1</v>
          </cell>
          <cell r="D12920">
            <v>1</v>
          </cell>
        </row>
        <row r="12921">
          <cell r="B12921">
            <v>42184</v>
          </cell>
          <cell r="C12921">
            <v>1</v>
          </cell>
          <cell r="D12921">
            <v>1</v>
          </cell>
        </row>
        <row r="12922">
          <cell r="B12922">
            <v>42185</v>
          </cell>
          <cell r="C12922">
            <v>1</v>
          </cell>
          <cell r="D12922">
            <v>1</v>
          </cell>
        </row>
        <row r="12923">
          <cell r="B12923">
            <v>42186</v>
          </cell>
          <cell r="C12923">
            <v>1</v>
          </cell>
          <cell r="D12923">
            <v>1</v>
          </cell>
        </row>
        <row r="12924">
          <cell r="B12924">
            <v>42187</v>
          </cell>
          <cell r="C12924">
            <v>1</v>
          </cell>
          <cell r="D12924">
            <v>1</v>
          </cell>
        </row>
        <row r="12925">
          <cell r="B12925">
            <v>42188</v>
          </cell>
          <cell r="C12925">
            <v>1</v>
          </cell>
          <cell r="D12925">
            <v>1</v>
          </cell>
        </row>
        <row r="12926">
          <cell r="B12926">
            <v>42191</v>
          </cell>
          <cell r="C12926">
            <v>1</v>
          </cell>
          <cell r="D12926">
            <v>1</v>
          </cell>
        </row>
        <row r="12927">
          <cell r="B12927">
            <v>42192</v>
          </cell>
          <cell r="C12927">
            <v>1</v>
          </cell>
          <cell r="D12927">
            <v>1</v>
          </cell>
        </row>
        <row r="12928">
          <cell r="B12928">
            <v>42193</v>
          </cell>
          <cell r="C12928">
            <v>1</v>
          </cell>
          <cell r="D12928">
            <v>1</v>
          </cell>
        </row>
        <row r="12929">
          <cell r="B12929">
            <v>42194</v>
          </cell>
          <cell r="C12929">
            <v>1</v>
          </cell>
          <cell r="D12929">
            <v>1</v>
          </cell>
        </row>
        <row r="12930">
          <cell r="B12930">
            <v>42195</v>
          </cell>
          <cell r="C12930">
            <v>1</v>
          </cell>
          <cell r="D12930">
            <v>1</v>
          </cell>
        </row>
        <row r="12931">
          <cell r="B12931">
            <v>42198</v>
          </cell>
          <cell r="C12931">
            <v>1</v>
          </cell>
          <cell r="D12931">
            <v>1</v>
          </cell>
        </row>
        <row r="12932">
          <cell r="B12932">
            <v>42199</v>
          </cell>
          <cell r="C12932">
            <v>1</v>
          </cell>
          <cell r="D12932">
            <v>1</v>
          </cell>
        </row>
        <row r="12933">
          <cell r="B12933">
            <v>42200</v>
          </cell>
          <cell r="C12933">
            <v>1</v>
          </cell>
          <cell r="D12933">
            <v>1</v>
          </cell>
        </row>
        <row r="12934">
          <cell r="B12934">
            <v>42201</v>
          </cell>
          <cell r="C12934">
            <v>1</v>
          </cell>
          <cell r="D12934">
            <v>1</v>
          </cell>
        </row>
        <row r="12935">
          <cell r="B12935">
            <v>42202</v>
          </cell>
          <cell r="C12935">
            <v>1</v>
          </cell>
          <cell r="D12935">
            <v>1</v>
          </cell>
        </row>
        <row r="12936">
          <cell r="B12936">
            <v>42205</v>
          </cell>
          <cell r="C12936">
            <v>1</v>
          </cell>
          <cell r="D12936">
            <v>1</v>
          </cell>
        </row>
        <row r="12937">
          <cell r="B12937">
            <v>42206</v>
          </cell>
          <cell r="C12937">
            <v>1</v>
          </cell>
          <cell r="D12937">
            <v>1</v>
          </cell>
        </row>
        <row r="12938">
          <cell r="B12938">
            <v>42207</v>
          </cell>
          <cell r="C12938">
            <v>1</v>
          </cell>
          <cell r="D12938">
            <v>1</v>
          </cell>
        </row>
        <row r="12939">
          <cell r="B12939">
            <v>42208</v>
          </cell>
          <cell r="C12939">
            <v>1</v>
          </cell>
          <cell r="D12939">
            <v>1</v>
          </cell>
        </row>
        <row r="12940">
          <cell r="B12940">
            <v>42209</v>
          </cell>
          <cell r="C12940">
            <v>1</v>
          </cell>
          <cell r="D12940">
            <v>1</v>
          </cell>
        </row>
        <row r="12941">
          <cell r="B12941">
            <v>42212</v>
          </cell>
          <cell r="C12941">
            <v>1</v>
          </cell>
          <cell r="D12941">
            <v>1</v>
          </cell>
        </row>
        <row r="12942">
          <cell r="B12942">
            <v>42213</v>
          </cell>
          <cell r="C12942">
            <v>1</v>
          </cell>
          <cell r="D12942">
            <v>1</v>
          </cell>
        </row>
        <row r="12943">
          <cell r="B12943">
            <v>42214</v>
          </cell>
          <cell r="C12943">
            <v>1</v>
          </cell>
          <cell r="D12943">
            <v>1</v>
          </cell>
        </row>
        <row r="12944">
          <cell r="B12944">
            <v>42215</v>
          </cell>
          <cell r="C12944">
            <v>1</v>
          </cell>
          <cell r="D12944">
            <v>1</v>
          </cell>
        </row>
        <row r="12945">
          <cell r="B12945">
            <v>42216</v>
          </cell>
          <cell r="C12945">
            <v>1</v>
          </cell>
          <cell r="D12945">
            <v>1</v>
          </cell>
        </row>
        <row r="12946">
          <cell r="B12946">
            <v>42219</v>
          </cell>
          <cell r="C12946">
            <v>1</v>
          </cell>
          <cell r="D12946">
            <v>1</v>
          </cell>
        </row>
        <row r="12947">
          <cell r="B12947">
            <v>42220</v>
          </cell>
          <cell r="C12947">
            <v>1</v>
          </cell>
          <cell r="D12947">
            <v>1</v>
          </cell>
        </row>
        <row r="12948">
          <cell r="B12948">
            <v>42221</v>
          </cell>
          <cell r="C12948">
            <v>1</v>
          </cell>
          <cell r="D12948">
            <v>1</v>
          </cell>
        </row>
        <row r="12949">
          <cell r="B12949">
            <v>42222</v>
          </cell>
          <cell r="C12949">
            <v>1</v>
          </cell>
          <cell r="D12949">
            <v>1</v>
          </cell>
        </row>
        <row r="12950">
          <cell r="B12950">
            <v>42223</v>
          </cell>
          <cell r="C12950">
            <v>1</v>
          </cell>
          <cell r="D12950">
            <v>1</v>
          </cell>
        </row>
        <row r="12951">
          <cell r="B12951">
            <v>42226</v>
          </cell>
          <cell r="C12951">
            <v>1</v>
          </cell>
          <cell r="D12951">
            <v>1</v>
          </cell>
        </row>
        <row r="12952">
          <cell r="B12952">
            <v>42227</v>
          </cell>
          <cell r="C12952">
            <v>1</v>
          </cell>
          <cell r="D12952">
            <v>1</v>
          </cell>
        </row>
        <row r="12953">
          <cell r="B12953">
            <v>42228</v>
          </cell>
          <cell r="C12953">
            <v>1</v>
          </cell>
          <cell r="D12953">
            <v>1</v>
          </cell>
        </row>
        <row r="12954">
          <cell r="B12954">
            <v>42229</v>
          </cell>
          <cell r="C12954">
            <v>1</v>
          </cell>
          <cell r="D12954">
            <v>1</v>
          </cell>
        </row>
        <row r="12955">
          <cell r="B12955">
            <v>42230</v>
          </cell>
          <cell r="C12955">
            <v>1</v>
          </cell>
          <cell r="D12955">
            <v>1</v>
          </cell>
        </row>
        <row r="12956">
          <cell r="B12956">
            <v>42233</v>
          </cell>
          <cell r="C12956">
            <v>1</v>
          </cell>
          <cell r="D12956">
            <v>1</v>
          </cell>
        </row>
        <row r="12957">
          <cell r="B12957">
            <v>42234</v>
          </cell>
          <cell r="C12957">
            <v>1</v>
          </cell>
          <cell r="D12957">
            <v>1</v>
          </cell>
        </row>
        <row r="12958">
          <cell r="B12958">
            <v>42235</v>
          </cell>
          <cell r="C12958">
            <v>1</v>
          </cell>
          <cell r="D12958">
            <v>1</v>
          </cell>
        </row>
        <row r="12959">
          <cell r="B12959">
            <v>42236</v>
          </cell>
          <cell r="C12959">
            <v>1</v>
          </cell>
          <cell r="D12959">
            <v>1</v>
          </cell>
        </row>
        <row r="12960">
          <cell r="B12960">
            <v>42237</v>
          </cell>
          <cell r="C12960">
            <v>1</v>
          </cell>
          <cell r="D12960">
            <v>1</v>
          </cell>
        </row>
        <row r="12961">
          <cell r="B12961">
            <v>42240</v>
          </cell>
          <cell r="C12961">
            <v>1</v>
          </cell>
          <cell r="D12961">
            <v>1</v>
          </cell>
        </row>
        <row r="12962">
          <cell r="B12962">
            <v>42241</v>
          </cell>
          <cell r="C12962">
            <v>1</v>
          </cell>
          <cell r="D12962">
            <v>1</v>
          </cell>
        </row>
        <row r="12963">
          <cell r="B12963">
            <v>42242</v>
          </cell>
          <cell r="C12963">
            <v>1</v>
          </cell>
          <cell r="D12963">
            <v>1</v>
          </cell>
        </row>
        <row r="12964">
          <cell r="B12964">
            <v>42243</v>
          </cell>
          <cell r="C12964">
            <v>1</v>
          </cell>
          <cell r="D12964">
            <v>1</v>
          </cell>
        </row>
        <row r="12965">
          <cell r="B12965">
            <v>42244</v>
          </cell>
          <cell r="C12965">
            <v>1</v>
          </cell>
          <cell r="D12965">
            <v>1</v>
          </cell>
        </row>
        <row r="12966">
          <cell r="B12966">
            <v>42247</v>
          </cell>
          <cell r="C12966">
            <v>1</v>
          </cell>
          <cell r="D12966">
            <v>1</v>
          </cell>
        </row>
        <row r="12967">
          <cell r="B12967">
            <v>42248</v>
          </cell>
          <cell r="C12967">
            <v>1</v>
          </cell>
          <cell r="D12967">
            <v>1</v>
          </cell>
        </row>
        <row r="12968">
          <cell r="B12968">
            <v>42249</v>
          </cell>
          <cell r="C12968">
            <v>1</v>
          </cell>
          <cell r="D12968">
            <v>1</v>
          </cell>
        </row>
        <row r="12969">
          <cell r="B12969">
            <v>42254</v>
          </cell>
          <cell r="C12969">
            <v>1</v>
          </cell>
          <cell r="D12969">
            <v>1</v>
          </cell>
        </row>
        <row r="12970">
          <cell r="B12970">
            <v>42255</v>
          </cell>
          <cell r="C12970">
            <v>1</v>
          </cell>
          <cell r="D12970">
            <v>1</v>
          </cell>
        </row>
        <row r="12971">
          <cell r="B12971">
            <v>42256</v>
          </cell>
          <cell r="C12971">
            <v>1</v>
          </cell>
          <cell r="D12971">
            <v>1</v>
          </cell>
        </row>
        <row r="12972">
          <cell r="B12972">
            <v>42257</v>
          </cell>
          <cell r="C12972">
            <v>1</v>
          </cell>
          <cell r="D12972">
            <v>1</v>
          </cell>
        </row>
        <row r="12973">
          <cell r="B12973">
            <v>42258</v>
          </cell>
          <cell r="C12973">
            <v>1</v>
          </cell>
          <cell r="D12973">
            <v>1</v>
          </cell>
        </row>
        <row r="12974">
          <cell r="B12974">
            <v>42261</v>
          </cell>
          <cell r="C12974">
            <v>1</v>
          </cell>
          <cell r="D12974">
            <v>1</v>
          </cell>
        </row>
        <row r="12975">
          <cell r="B12975">
            <v>42262</v>
          </cell>
          <cell r="C12975">
            <v>1</v>
          </cell>
          <cell r="D12975">
            <v>1</v>
          </cell>
        </row>
        <row r="12976">
          <cell r="B12976">
            <v>42263</v>
          </cell>
          <cell r="C12976">
            <v>1</v>
          </cell>
          <cell r="D12976">
            <v>1</v>
          </cell>
        </row>
        <row r="12977">
          <cell r="B12977">
            <v>42264</v>
          </cell>
          <cell r="C12977">
            <v>1</v>
          </cell>
          <cell r="D12977">
            <v>1</v>
          </cell>
        </row>
        <row r="12978">
          <cell r="B12978">
            <v>42265</v>
          </cell>
          <cell r="C12978">
            <v>1</v>
          </cell>
          <cell r="D12978">
            <v>1</v>
          </cell>
        </row>
        <row r="12979">
          <cell r="B12979">
            <v>42268</v>
          </cell>
          <cell r="C12979">
            <v>1</v>
          </cell>
          <cell r="D12979">
            <v>1</v>
          </cell>
        </row>
        <row r="12980">
          <cell r="B12980">
            <v>42269</v>
          </cell>
          <cell r="C12980">
            <v>1</v>
          </cell>
          <cell r="D12980">
            <v>1</v>
          </cell>
        </row>
        <row r="12981">
          <cell r="B12981">
            <v>42270</v>
          </cell>
          <cell r="C12981">
            <v>1</v>
          </cell>
          <cell r="D12981">
            <v>1</v>
          </cell>
        </row>
        <row r="12982">
          <cell r="B12982">
            <v>42271</v>
          </cell>
          <cell r="C12982">
            <v>1</v>
          </cell>
          <cell r="D12982">
            <v>1</v>
          </cell>
        </row>
        <row r="12983">
          <cell r="B12983">
            <v>42272</v>
          </cell>
          <cell r="C12983">
            <v>1</v>
          </cell>
          <cell r="D12983">
            <v>1</v>
          </cell>
        </row>
        <row r="12984">
          <cell r="B12984">
            <v>42275</v>
          </cell>
          <cell r="C12984">
            <v>1</v>
          </cell>
          <cell r="D12984">
            <v>1</v>
          </cell>
        </row>
        <row r="12985">
          <cell r="B12985">
            <v>42276</v>
          </cell>
          <cell r="C12985">
            <v>1</v>
          </cell>
          <cell r="D12985">
            <v>1</v>
          </cell>
        </row>
        <row r="12986">
          <cell r="B12986">
            <v>42277</v>
          </cell>
          <cell r="C12986">
            <v>1</v>
          </cell>
          <cell r="D12986">
            <v>1</v>
          </cell>
        </row>
        <row r="12987">
          <cell r="B12987">
            <v>42285</v>
          </cell>
          <cell r="C12987">
            <v>1</v>
          </cell>
          <cell r="D12987">
            <v>1</v>
          </cell>
        </row>
        <row r="12988">
          <cell r="B12988">
            <v>42286</v>
          </cell>
          <cell r="C12988">
            <v>1</v>
          </cell>
          <cell r="D12988">
            <v>1</v>
          </cell>
        </row>
        <row r="12989">
          <cell r="B12989">
            <v>42290</v>
          </cell>
          <cell r="C12989">
            <v>1</v>
          </cell>
          <cell r="D12989">
            <v>1</v>
          </cell>
        </row>
        <row r="12990">
          <cell r="B12990">
            <v>42291</v>
          </cell>
          <cell r="C12990">
            <v>1</v>
          </cell>
          <cell r="D12990">
            <v>1</v>
          </cell>
        </row>
        <row r="12991">
          <cell r="B12991">
            <v>42292</v>
          </cell>
          <cell r="C12991">
            <v>1</v>
          </cell>
          <cell r="D12991">
            <v>1</v>
          </cell>
        </row>
        <row r="12992">
          <cell r="B12992">
            <v>42293</v>
          </cell>
          <cell r="C12992">
            <v>1</v>
          </cell>
          <cell r="D12992">
            <v>1</v>
          </cell>
        </row>
        <row r="12993">
          <cell r="B12993">
            <v>42296</v>
          </cell>
          <cell r="C12993">
            <v>1</v>
          </cell>
          <cell r="D12993">
            <v>1</v>
          </cell>
        </row>
        <row r="12994">
          <cell r="B12994">
            <v>42297</v>
          </cell>
          <cell r="C12994">
            <v>1</v>
          </cell>
          <cell r="D12994">
            <v>1</v>
          </cell>
        </row>
        <row r="12995">
          <cell r="B12995">
            <v>42298</v>
          </cell>
          <cell r="C12995">
            <v>1</v>
          </cell>
          <cell r="D12995">
            <v>1</v>
          </cell>
        </row>
        <row r="12996">
          <cell r="B12996">
            <v>42299</v>
          </cell>
          <cell r="C12996">
            <v>1</v>
          </cell>
          <cell r="D12996">
            <v>1</v>
          </cell>
        </row>
        <row r="12997">
          <cell r="B12997">
            <v>42300</v>
          </cell>
          <cell r="C12997">
            <v>1</v>
          </cell>
          <cell r="D12997">
            <v>1</v>
          </cell>
        </row>
        <row r="12998">
          <cell r="B12998">
            <v>42303</v>
          </cell>
          <cell r="C12998">
            <v>1</v>
          </cell>
          <cell r="D12998">
            <v>1</v>
          </cell>
        </row>
        <row r="12999">
          <cell r="B12999">
            <v>42304</v>
          </cell>
          <cell r="C12999">
            <v>1</v>
          </cell>
          <cell r="D12999">
            <v>1</v>
          </cell>
        </row>
        <row r="13000">
          <cell r="B13000">
            <v>42305</v>
          </cell>
          <cell r="C13000">
            <v>1</v>
          </cell>
          <cell r="D13000">
            <v>1</v>
          </cell>
        </row>
        <row r="13001">
          <cell r="B13001">
            <v>42306</v>
          </cell>
          <cell r="C13001">
            <v>1</v>
          </cell>
          <cell r="D13001">
            <v>1</v>
          </cell>
        </row>
        <row r="13002">
          <cell r="B13002">
            <v>42307</v>
          </cell>
          <cell r="C13002">
            <v>1</v>
          </cell>
          <cell r="D13002">
            <v>1</v>
          </cell>
        </row>
        <row r="13003">
          <cell r="B13003">
            <v>42310</v>
          </cell>
          <cell r="C13003">
            <v>1</v>
          </cell>
          <cell r="D13003">
            <v>1</v>
          </cell>
        </row>
        <row r="13004">
          <cell r="B13004">
            <v>42311</v>
          </cell>
          <cell r="C13004">
            <v>1</v>
          </cell>
          <cell r="D13004">
            <v>1</v>
          </cell>
        </row>
        <row r="13005">
          <cell r="B13005">
            <v>42312</v>
          </cell>
          <cell r="C13005">
            <v>1</v>
          </cell>
          <cell r="D13005">
            <v>1</v>
          </cell>
        </row>
        <row r="13006">
          <cell r="B13006">
            <v>42313</v>
          </cell>
          <cell r="C13006">
            <v>1</v>
          </cell>
          <cell r="D13006">
            <v>1</v>
          </cell>
        </row>
        <row r="13007">
          <cell r="B13007">
            <v>42314</v>
          </cell>
          <cell r="C13007">
            <v>1</v>
          </cell>
          <cell r="D13007">
            <v>1</v>
          </cell>
        </row>
        <row r="13008">
          <cell r="B13008">
            <v>42317</v>
          </cell>
          <cell r="C13008">
            <v>1</v>
          </cell>
          <cell r="D13008">
            <v>1</v>
          </cell>
        </row>
        <row r="13009">
          <cell r="B13009">
            <v>42318</v>
          </cell>
          <cell r="C13009">
            <v>1</v>
          </cell>
          <cell r="D13009">
            <v>1</v>
          </cell>
        </row>
        <row r="13010">
          <cell r="B13010">
            <v>42319</v>
          </cell>
          <cell r="C13010">
            <v>1</v>
          </cell>
          <cell r="D13010">
            <v>1</v>
          </cell>
        </row>
        <row r="13011">
          <cell r="B13011">
            <v>42320</v>
          </cell>
          <cell r="C13011">
            <v>1</v>
          </cell>
          <cell r="D13011">
            <v>1</v>
          </cell>
        </row>
        <row r="13012">
          <cell r="B13012">
            <v>42321</v>
          </cell>
          <cell r="C13012">
            <v>1</v>
          </cell>
          <cell r="D13012">
            <v>1</v>
          </cell>
        </row>
        <row r="13013">
          <cell r="B13013">
            <v>42324</v>
          </cell>
          <cell r="C13013">
            <v>1</v>
          </cell>
          <cell r="D13013">
            <v>1</v>
          </cell>
        </row>
        <row r="13014">
          <cell r="B13014">
            <v>42325</v>
          </cell>
          <cell r="C13014">
            <v>1</v>
          </cell>
          <cell r="D13014">
            <v>1</v>
          </cell>
        </row>
        <row r="13015">
          <cell r="B13015">
            <v>42326</v>
          </cell>
          <cell r="C13015">
            <v>1</v>
          </cell>
          <cell r="D13015">
            <v>1</v>
          </cell>
        </row>
        <row r="13016">
          <cell r="B13016">
            <v>42327</v>
          </cell>
          <cell r="C13016">
            <v>1</v>
          </cell>
          <cell r="D13016">
            <v>1</v>
          </cell>
        </row>
        <row r="13017">
          <cell r="B13017">
            <v>42328</v>
          </cell>
          <cell r="C13017">
            <v>1</v>
          </cell>
          <cell r="D13017">
            <v>1</v>
          </cell>
        </row>
        <row r="13018">
          <cell r="B13018">
            <v>42331</v>
          </cell>
          <cell r="C13018">
            <v>1</v>
          </cell>
          <cell r="D13018">
            <v>1</v>
          </cell>
        </row>
        <row r="13019">
          <cell r="B13019">
            <v>42332</v>
          </cell>
          <cell r="C13019">
            <v>1</v>
          </cell>
          <cell r="D13019">
            <v>1</v>
          </cell>
        </row>
        <row r="13020">
          <cell r="B13020">
            <v>42333</v>
          </cell>
          <cell r="C13020">
            <v>1</v>
          </cell>
          <cell r="D13020">
            <v>1</v>
          </cell>
        </row>
        <row r="13021">
          <cell r="B13021">
            <v>42334</v>
          </cell>
          <cell r="C13021">
            <v>1</v>
          </cell>
          <cell r="D13021">
            <v>1</v>
          </cell>
        </row>
        <row r="13022">
          <cell r="B13022">
            <v>42335</v>
          </cell>
          <cell r="C13022">
            <v>1</v>
          </cell>
          <cell r="D13022">
            <v>1</v>
          </cell>
        </row>
        <row r="13023">
          <cell r="B13023">
            <v>42338</v>
          </cell>
          <cell r="C13023">
            <v>1</v>
          </cell>
          <cell r="D13023">
            <v>1</v>
          </cell>
        </row>
        <row r="13024">
          <cell r="B13024">
            <v>42339</v>
          </cell>
          <cell r="C13024">
            <v>1</v>
          </cell>
          <cell r="D13024">
            <v>1</v>
          </cell>
        </row>
        <row r="13025">
          <cell r="B13025">
            <v>42340</v>
          </cell>
          <cell r="C13025">
            <v>1</v>
          </cell>
          <cell r="D13025">
            <v>1</v>
          </cell>
        </row>
        <row r="13026">
          <cell r="B13026">
            <v>42341</v>
          </cell>
          <cell r="C13026">
            <v>1</v>
          </cell>
          <cell r="D13026">
            <v>1</v>
          </cell>
        </row>
        <row r="13027">
          <cell r="B13027">
            <v>42342</v>
          </cell>
          <cell r="C13027">
            <v>1</v>
          </cell>
          <cell r="D13027">
            <v>1</v>
          </cell>
        </row>
        <row r="13028">
          <cell r="B13028">
            <v>42345</v>
          </cell>
          <cell r="C13028">
            <v>1</v>
          </cell>
          <cell r="D13028">
            <v>1</v>
          </cell>
        </row>
        <row r="13029">
          <cell r="B13029">
            <v>42346</v>
          </cell>
          <cell r="C13029">
            <v>1</v>
          </cell>
          <cell r="D13029">
            <v>1</v>
          </cell>
        </row>
        <row r="13030">
          <cell r="B13030">
            <v>42347</v>
          </cell>
          <cell r="C13030">
            <v>1</v>
          </cell>
          <cell r="D13030">
            <v>1</v>
          </cell>
        </row>
        <row r="13031">
          <cell r="B13031">
            <v>42348</v>
          </cell>
          <cell r="C13031">
            <v>1</v>
          </cell>
          <cell r="D13031">
            <v>1</v>
          </cell>
        </row>
        <row r="13032">
          <cell r="B13032">
            <v>42349</v>
          </cell>
          <cell r="C13032">
            <v>1</v>
          </cell>
          <cell r="D13032">
            <v>1</v>
          </cell>
        </row>
        <row r="13033">
          <cell r="B13033">
            <v>42352</v>
          </cell>
          <cell r="C13033">
            <v>1</v>
          </cell>
          <cell r="D13033">
            <v>1</v>
          </cell>
        </row>
        <row r="13034">
          <cell r="B13034">
            <v>42353</v>
          </cell>
          <cell r="C13034">
            <v>1</v>
          </cell>
          <cell r="D13034">
            <v>1</v>
          </cell>
        </row>
        <row r="13035">
          <cell r="B13035">
            <v>42354</v>
          </cell>
          <cell r="C13035">
            <v>1</v>
          </cell>
          <cell r="D13035">
            <v>1</v>
          </cell>
        </row>
        <row r="13036">
          <cell r="B13036">
            <v>42355</v>
          </cell>
          <cell r="C13036">
            <v>1</v>
          </cell>
          <cell r="D13036">
            <v>1</v>
          </cell>
        </row>
        <row r="13037">
          <cell r="B13037">
            <v>42356</v>
          </cell>
          <cell r="C13037">
            <v>1</v>
          </cell>
          <cell r="D13037">
            <v>1</v>
          </cell>
        </row>
        <row r="13038">
          <cell r="B13038">
            <v>42359</v>
          </cell>
          <cell r="C13038">
            <v>1</v>
          </cell>
          <cell r="D13038">
            <v>1</v>
          </cell>
        </row>
        <row r="13039">
          <cell r="B13039">
            <v>42360</v>
          </cell>
          <cell r="C13039">
            <v>1</v>
          </cell>
          <cell r="D13039">
            <v>1</v>
          </cell>
        </row>
        <row r="13040">
          <cell r="B13040">
            <v>42361</v>
          </cell>
          <cell r="C13040">
            <v>1</v>
          </cell>
          <cell r="D13040">
            <v>1</v>
          </cell>
        </row>
        <row r="13041">
          <cell r="B13041">
            <v>42362</v>
          </cell>
          <cell r="C13041">
            <v>1</v>
          </cell>
          <cell r="D13041">
            <v>1</v>
          </cell>
        </row>
        <row r="13042">
          <cell r="B13042">
            <v>42363</v>
          </cell>
          <cell r="C13042">
            <v>1</v>
          </cell>
          <cell r="D13042">
            <v>1</v>
          </cell>
        </row>
        <row r="13043">
          <cell r="B13043">
            <v>42366</v>
          </cell>
          <cell r="C13043">
            <v>1</v>
          </cell>
          <cell r="D13043">
            <v>1</v>
          </cell>
        </row>
        <row r="13044">
          <cell r="B13044">
            <v>42367</v>
          </cell>
          <cell r="C13044">
            <v>1</v>
          </cell>
          <cell r="D13044">
            <v>1</v>
          </cell>
        </row>
        <row r="13045">
          <cell r="B13045">
            <v>42368</v>
          </cell>
          <cell r="C13045">
            <v>1</v>
          </cell>
          <cell r="D13045">
            <v>1</v>
          </cell>
        </row>
        <row r="13046">
          <cell r="B13046">
            <v>42369</v>
          </cell>
          <cell r="C13046">
            <v>1</v>
          </cell>
          <cell r="D13046">
            <v>1</v>
          </cell>
        </row>
        <row r="13047">
          <cell r="B13047">
            <v>42373</v>
          </cell>
          <cell r="C13047">
            <v>1</v>
          </cell>
          <cell r="D13047">
            <v>1</v>
          </cell>
        </row>
        <row r="13048">
          <cell r="B13048">
            <v>42374</v>
          </cell>
          <cell r="C13048">
            <v>1</v>
          </cell>
          <cell r="D13048">
            <v>1</v>
          </cell>
        </row>
        <row r="13049">
          <cell r="B13049">
            <v>42375</v>
          </cell>
          <cell r="C13049">
            <v>1</v>
          </cell>
          <cell r="D13049">
            <v>1</v>
          </cell>
        </row>
        <row r="13050">
          <cell r="B13050">
            <v>42376</v>
          </cell>
          <cell r="C13050">
            <v>1</v>
          </cell>
          <cell r="D13050">
            <v>1</v>
          </cell>
        </row>
        <row r="13051">
          <cell r="B13051">
            <v>42377</v>
          </cell>
          <cell r="C13051">
            <v>1</v>
          </cell>
          <cell r="D13051">
            <v>1</v>
          </cell>
        </row>
        <row r="13052">
          <cell r="B13052">
            <v>42380</v>
          </cell>
          <cell r="C13052">
            <v>1</v>
          </cell>
          <cell r="D13052">
            <v>1</v>
          </cell>
        </row>
        <row r="13053">
          <cell r="B13053">
            <v>42381</v>
          </cell>
          <cell r="C13053">
            <v>1</v>
          </cell>
          <cell r="D13053">
            <v>1</v>
          </cell>
        </row>
        <row r="13054">
          <cell r="B13054">
            <v>42382</v>
          </cell>
          <cell r="C13054">
            <v>1</v>
          </cell>
          <cell r="D13054">
            <v>1</v>
          </cell>
        </row>
        <row r="13055">
          <cell r="B13055">
            <v>42383</v>
          </cell>
          <cell r="C13055">
            <v>1</v>
          </cell>
          <cell r="D13055">
            <v>1</v>
          </cell>
        </row>
        <row r="13056">
          <cell r="B13056">
            <v>42384</v>
          </cell>
          <cell r="C13056">
            <v>1</v>
          </cell>
          <cell r="D13056">
            <v>1</v>
          </cell>
        </row>
        <row r="13057">
          <cell r="B13057">
            <v>42387</v>
          </cell>
          <cell r="C13057">
            <v>1</v>
          </cell>
          <cell r="D13057">
            <v>1</v>
          </cell>
        </row>
        <row r="13058">
          <cell r="B13058">
            <v>42388</v>
          </cell>
          <cell r="C13058">
            <v>1</v>
          </cell>
          <cell r="D13058">
            <v>1</v>
          </cell>
        </row>
        <row r="13059">
          <cell r="B13059">
            <v>42389</v>
          </cell>
          <cell r="C13059">
            <v>1</v>
          </cell>
          <cell r="D13059">
            <v>1</v>
          </cell>
        </row>
        <row r="13060">
          <cell r="B13060">
            <v>42390</v>
          </cell>
          <cell r="C13060">
            <v>1</v>
          </cell>
          <cell r="D13060">
            <v>1</v>
          </cell>
        </row>
        <row r="13061">
          <cell r="B13061">
            <v>42391</v>
          </cell>
          <cell r="C13061">
            <v>1</v>
          </cell>
          <cell r="D13061">
            <v>1</v>
          </cell>
        </row>
        <row r="13062">
          <cell r="B13062">
            <v>42394</v>
          </cell>
          <cell r="C13062">
            <v>1</v>
          </cell>
          <cell r="D13062">
            <v>1</v>
          </cell>
        </row>
        <row r="13063">
          <cell r="B13063">
            <v>42395</v>
          </cell>
          <cell r="C13063">
            <v>1</v>
          </cell>
          <cell r="D13063">
            <v>1</v>
          </cell>
        </row>
        <row r="13064">
          <cell r="B13064">
            <v>42396</v>
          </cell>
          <cell r="C13064">
            <v>1</v>
          </cell>
          <cell r="D13064">
            <v>1</v>
          </cell>
        </row>
        <row r="13065">
          <cell r="B13065">
            <v>42397</v>
          </cell>
          <cell r="C13065">
            <v>1</v>
          </cell>
          <cell r="D13065">
            <v>1</v>
          </cell>
        </row>
        <row r="13066">
          <cell r="B13066">
            <v>42398</v>
          </cell>
          <cell r="C13066">
            <v>1</v>
          </cell>
          <cell r="D13066">
            <v>1</v>
          </cell>
        </row>
        <row r="13067">
          <cell r="B13067">
            <v>42401</v>
          </cell>
          <cell r="C13067">
            <v>1</v>
          </cell>
          <cell r="D13067">
            <v>1</v>
          </cell>
        </row>
        <row r="13068">
          <cell r="B13068">
            <v>42402</v>
          </cell>
          <cell r="C13068">
            <v>1</v>
          </cell>
          <cell r="D13068">
            <v>1</v>
          </cell>
        </row>
        <row r="13069">
          <cell r="B13069">
            <v>42403</v>
          </cell>
          <cell r="C13069">
            <v>1</v>
          </cell>
          <cell r="D13069">
            <v>1</v>
          </cell>
        </row>
        <row r="13070">
          <cell r="B13070">
            <v>42404</v>
          </cell>
          <cell r="C13070">
            <v>1</v>
          </cell>
          <cell r="D13070">
            <v>1</v>
          </cell>
        </row>
        <row r="13071">
          <cell r="B13071">
            <v>42415</v>
          </cell>
          <cell r="C13071">
            <v>1</v>
          </cell>
          <cell r="D13071">
            <v>1</v>
          </cell>
        </row>
        <row r="13072">
          <cell r="B13072">
            <v>42416</v>
          </cell>
          <cell r="C13072">
            <v>1</v>
          </cell>
          <cell r="D13072">
            <v>1</v>
          </cell>
        </row>
        <row r="13073">
          <cell r="B13073">
            <v>42417</v>
          </cell>
          <cell r="C13073">
            <v>1</v>
          </cell>
          <cell r="D13073">
            <v>1</v>
          </cell>
        </row>
        <row r="13074">
          <cell r="B13074">
            <v>42418</v>
          </cell>
          <cell r="C13074">
            <v>1</v>
          </cell>
          <cell r="D13074">
            <v>1</v>
          </cell>
        </row>
        <row r="13075">
          <cell r="B13075">
            <v>42419</v>
          </cell>
          <cell r="C13075">
            <v>1</v>
          </cell>
          <cell r="D13075">
            <v>1</v>
          </cell>
        </row>
        <row r="13076">
          <cell r="B13076">
            <v>42422</v>
          </cell>
          <cell r="C13076">
            <v>1</v>
          </cell>
          <cell r="D13076">
            <v>1</v>
          </cell>
        </row>
        <row r="13077">
          <cell r="B13077">
            <v>42423</v>
          </cell>
          <cell r="C13077">
            <v>1</v>
          </cell>
          <cell r="D13077">
            <v>1</v>
          </cell>
        </row>
        <row r="13078">
          <cell r="B13078">
            <v>42424</v>
          </cell>
          <cell r="C13078">
            <v>1</v>
          </cell>
          <cell r="D13078">
            <v>1</v>
          </cell>
        </row>
        <row r="13079">
          <cell r="B13079">
            <v>42425</v>
          </cell>
          <cell r="C13079">
            <v>1</v>
          </cell>
          <cell r="D13079">
            <v>1</v>
          </cell>
        </row>
        <row r="13080">
          <cell r="B13080">
            <v>42426</v>
          </cell>
          <cell r="C13080">
            <v>1</v>
          </cell>
          <cell r="D13080">
            <v>1</v>
          </cell>
        </row>
        <row r="13081">
          <cell r="B13081">
            <v>42429</v>
          </cell>
          <cell r="C13081">
            <v>1</v>
          </cell>
          <cell r="D13081">
            <v>1</v>
          </cell>
        </row>
        <row r="13082">
          <cell r="B13082">
            <v>42430</v>
          </cell>
          <cell r="C13082">
            <v>1</v>
          </cell>
          <cell r="D13082">
            <v>1</v>
          </cell>
        </row>
        <row r="13083">
          <cell r="B13083">
            <v>42431</v>
          </cell>
          <cell r="C13083">
            <v>1</v>
          </cell>
          <cell r="D13083">
            <v>1</v>
          </cell>
        </row>
        <row r="13084">
          <cell r="B13084">
            <v>42432</v>
          </cell>
          <cell r="C13084">
            <v>1</v>
          </cell>
          <cell r="D13084">
            <v>1</v>
          </cell>
        </row>
        <row r="13085">
          <cell r="B13085">
            <v>42433</v>
          </cell>
          <cell r="C13085">
            <v>1</v>
          </cell>
          <cell r="D13085">
            <v>1</v>
          </cell>
        </row>
        <row r="13086">
          <cell r="B13086">
            <v>42436</v>
          </cell>
          <cell r="C13086">
            <v>1</v>
          </cell>
          <cell r="D13086">
            <v>1</v>
          </cell>
        </row>
        <row r="13087">
          <cell r="B13087">
            <v>42437</v>
          </cell>
          <cell r="C13087">
            <v>1</v>
          </cell>
          <cell r="D13087">
            <v>1</v>
          </cell>
        </row>
        <row r="13088">
          <cell r="B13088">
            <v>42438</v>
          </cell>
          <cell r="C13088">
            <v>1</v>
          </cell>
          <cell r="D13088">
            <v>1</v>
          </cell>
        </row>
        <row r="13089">
          <cell r="B13089">
            <v>42439</v>
          </cell>
          <cell r="C13089">
            <v>1</v>
          </cell>
          <cell r="D13089">
            <v>1</v>
          </cell>
        </row>
        <row r="13090">
          <cell r="B13090">
            <v>42440</v>
          </cell>
          <cell r="C13090">
            <v>1</v>
          </cell>
          <cell r="D13090">
            <v>1</v>
          </cell>
        </row>
        <row r="13091">
          <cell r="B13091">
            <v>42443</v>
          </cell>
          <cell r="C13091">
            <v>1</v>
          </cell>
          <cell r="D13091">
            <v>1</v>
          </cell>
        </row>
        <row r="13092">
          <cell r="B13092">
            <v>42444</v>
          </cell>
          <cell r="C13092">
            <v>1</v>
          </cell>
          <cell r="D13092">
            <v>1</v>
          </cell>
        </row>
        <row r="13093">
          <cell r="B13093">
            <v>42445</v>
          </cell>
          <cell r="C13093">
            <v>1</v>
          </cell>
          <cell r="D13093">
            <v>1</v>
          </cell>
        </row>
        <row r="13094">
          <cell r="B13094">
            <v>42446</v>
          </cell>
          <cell r="C13094">
            <v>1</v>
          </cell>
          <cell r="D13094">
            <v>1</v>
          </cell>
        </row>
        <row r="13095">
          <cell r="B13095">
            <v>42447</v>
          </cell>
          <cell r="C13095">
            <v>1</v>
          </cell>
          <cell r="D13095">
            <v>1</v>
          </cell>
        </row>
        <row r="13096">
          <cell r="B13096">
            <v>42450</v>
          </cell>
          <cell r="C13096">
            <v>1</v>
          </cell>
          <cell r="D13096">
            <v>1</v>
          </cell>
        </row>
        <row r="13097">
          <cell r="B13097">
            <v>42451</v>
          </cell>
          <cell r="C13097">
            <v>1</v>
          </cell>
          <cell r="D13097">
            <v>1</v>
          </cell>
        </row>
        <row r="13098">
          <cell r="B13098">
            <v>42452</v>
          </cell>
          <cell r="C13098">
            <v>1</v>
          </cell>
          <cell r="D13098">
            <v>1</v>
          </cell>
        </row>
        <row r="13099">
          <cell r="B13099">
            <v>42453</v>
          </cell>
          <cell r="C13099">
            <v>1</v>
          </cell>
          <cell r="D13099">
            <v>1</v>
          </cell>
        </row>
        <row r="13100">
          <cell r="B13100">
            <v>42454</v>
          </cell>
          <cell r="C13100">
            <v>1</v>
          </cell>
          <cell r="D13100">
            <v>1</v>
          </cell>
        </row>
        <row r="13101">
          <cell r="B13101">
            <v>42457</v>
          </cell>
          <cell r="C13101">
            <v>1</v>
          </cell>
          <cell r="D13101">
            <v>1</v>
          </cell>
        </row>
        <row r="13102">
          <cell r="B13102">
            <v>42458</v>
          </cell>
          <cell r="C13102">
            <v>1</v>
          </cell>
          <cell r="D13102">
            <v>1</v>
          </cell>
        </row>
        <row r="13103">
          <cell r="B13103">
            <v>42459</v>
          </cell>
          <cell r="C13103">
            <v>1</v>
          </cell>
          <cell r="D13103">
            <v>1</v>
          </cell>
        </row>
        <row r="13104">
          <cell r="B13104">
            <v>42460</v>
          </cell>
          <cell r="C13104">
            <v>1</v>
          </cell>
          <cell r="D13104">
            <v>1</v>
          </cell>
        </row>
        <row r="13105">
          <cell r="B13105">
            <v>42461</v>
          </cell>
          <cell r="C13105">
            <v>1</v>
          </cell>
          <cell r="D13105">
            <v>1</v>
          </cell>
        </row>
        <row r="13106">
          <cell r="B13106">
            <v>42465</v>
          </cell>
          <cell r="C13106">
            <v>1</v>
          </cell>
          <cell r="D13106">
            <v>1</v>
          </cell>
        </row>
        <row r="13107">
          <cell r="B13107">
            <v>42466</v>
          </cell>
          <cell r="C13107">
            <v>1</v>
          </cell>
          <cell r="D13107">
            <v>1</v>
          </cell>
        </row>
        <row r="13108">
          <cell r="B13108">
            <v>42467</v>
          </cell>
          <cell r="C13108">
            <v>1</v>
          </cell>
          <cell r="D13108">
            <v>1</v>
          </cell>
        </row>
        <row r="13109">
          <cell r="B13109">
            <v>42468</v>
          </cell>
          <cell r="C13109">
            <v>1</v>
          </cell>
          <cell r="D13109">
            <v>1</v>
          </cell>
        </row>
        <row r="13110">
          <cell r="B13110">
            <v>42471</v>
          </cell>
          <cell r="C13110">
            <v>1</v>
          </cell>
          <cell r="D13110">
            <v>1</v>
          </cell>
        </row>
        <row r="13111">
          <cell r="B13111">
            <v>42472</v>
          </cell>
          <cell r="C13111">
            <v>1</v>
          </cell>
          <cell r="D13111">
            <v>1</v>
          </cell>
        </row>
        <row r="13112">
          <cell r="B13112">
            <v>42473</v>
          </cell>
          <cell r="C13112">
            <v>1</v>
          </cell>
          <cell r="D13112">
            <v>1</v>
          </cell>
        </row>
        <row r="13113">
          <cell r="B13113">
            <v>42474</v>
          </cell>
          <cell r="C13113">
            <v>1</v>
          </cell>
          <cell r="D13113">
            <v>1</v>
          </cell>
        </row>
        <row r="13114">
          <cell r="B13114">
            <v>42475</v>
          </cell>
          <cell r="C13114">
            <v>1</v>
          </cell>
          <cell r="D13114">
            <v>1</v>
          </cell>
        </row>
        <row r="13115">
          <cell r="B13115">
            <v>42479</v>
          </cell>
          <cell r="C13115">
            <v>1</v>
          </cell>
          <cell r="D13115">
            <v>1</v>
          </cell>
        </row>
        <row r="13116">
          <cell r="B13116">
            <v>42480</v>
          </cell>
          <cell r="C13116">
            <v>1</v>
          </cell>
          <cell r="D13116">
            <v>1</v>
          </cell>
        </row>
        <row r="13117">
          <cell r="B13117">
            <v>42481</v>
          </cell>
          <cell r="C13117">
            <v>1</v>
          </cell>
          <cell r="D13117">
            <v>1</v>
          </cell>
        </row>
        <row r="13118">
          <cell r="B13118">
            <v>42482</v>
          </cell>
          <cell r="C13118">
            <v>1</v>
          </cell>
          <cell r="D13118">
            <v>1</v>
          </cell>
        </row>
        <row r="13119">
          <cell r="B13119">
            <v>42485</v>
          </cell>
          <cell r="C13119">
            <v>1</v>
          </cell>
          <cell r="D13119">
            <v>1</v>
          </cell>
        </row>
        <row r="13120">
          <cell r="B13120">
            <v>42486</v>
          </cell>
          <cell r="C13120">
            <v>1</v>
          </cell>
          <cell r="D13120">
            <v>1</v>
          </cell>
        </row>
        <row r="13121">
          <cell r="B13121">
            <v>42487</v>
          </cell>
          <cell r="C13121">
            <v>1</v>
          </cell>
          <cell r="D13121">
            <v>1</v>
          </cell>
        </row>
        <row r="13122">
          <cell r="B13122">
            <v>42488</v>
          </cell>
          <cell r="C13122">
            <v>1</v>
          </cell>
          <cell r="D13122">
            <v>1</v>
          </cell>
        </row>
        <row r="13123">
          <cell r="B13123">
            <v>42489</v>
          </cell>
          <cell r="C13123">
            <v>1</v>
          </cell>
          <cell r="D13123">
            <v>1</v>
          </cell>
        </row>
        <row r="13124">
          <cell r="B13124">
            <v>42493</v>
          </cell>
          <cell r="C13124">
            <v>1</v>
          </cell>
          <cell r="D13124">
            <v>1</v>
          </cell>
        </row>
        <row r="13125">
          <cell r="B13125">
            <v>42494</v>
          </cell>
          <cell r="C13125">
            <v>1</v>
          </cell>
          <cell r="D13125">
            <v>1</v>
          </cell>
        </row>
        <row r="13126">
          <cell r="B13126">
            <v>42495</v>
          </cell>
          <cell r="C13126">
            <v>1</v>
          </cell>
          <cell r="D13126">
            <v>1</v>
          </cell>
        </row>
        <row r="13127">
          <cell r="B13127">
            <v>42496</v>
          </cell>
          <cell r="C13127">
            <v>1</v>
          </cell>
          <cell r="D13127">
            <v>1</v>
          </cell>
        </row>
        <row r="13128">
          <cell r="B13128">
            <v>42499</v>
          </cell>
          <cell r="C13128">
            <v>1</v>
          </cell>
          <cell r="D13128">
            <v>1</v>
          </cell>
        </row>
        <row r="13129">
          <cell r="B13129">
            <v>42500</v>
          </cell>
          <cell r="C13129">
            <v>1</v>
          </cell>
          <cell r="D13129">
            <v>1</v>
          </cell>
        </row>
        <row r="13130">
          <cell r="B13130">
            <v>42501</v>
          </cell>
          <cell r="C13130">
            <v>1</v>
          </cell>
          <cell r="D13130">
            <v>1</v>
          </cell>
        </row>
        <row r="13131">
          <cell r="B13131">
            <v>42502</v>
          </cell>
          <cell r="C13131">
            <v>1</v>
          </cell>
          <cell r="D13131">
            <v>1</v>
          </cell>
        </row>
        <row r="13132">
          <cell r="B13132">
            <v>42503</v>
          </cell>
          <cell r="C13132">
            <v>1</v>
          </cell>
          <cell r="D13132">
            <v>1</v>
          </cell>
        </row>
        <row r="13133">
          <cell r="B13133">
            <v>42506</v>
          </cell>
          <cell r="C13133">
            <v>1</v>
          </cell>
          <cell r="D13133">
            <v>1</v>
          </cell>
        </row>
        <row r="13134">
          <cell r="B13134">
            <v>42507</v>
          </cell>
          <cell r="C13134">
            <v>1</v>
          </cell>
          <cell r="D13134">
            <v>1</v>
          </cell>
        </row>
        <row r="13135">
          <cell r="B13135">
            <v>42508</v>
          </cell>
          <cell r="C13135">
            <v>1</v>
          </cell>
          <cell r="D13135">
            <v>1</v>
          </cell>
        </row>
        <row r="13136">
          <cell r="B13136">
            <v>42509</v>
          </cell>
          <cell r="C13136">
            <v>1</v>
          </cell>
          <cell r="D13136">
            <v>1</v>
          </cell>
        </row>
        <row r="13137">
          <cell r="B13137">
            <v>42510</v>
          </cell>
          <cell r="C13137">
            <v>1</v>
          </cell>
          <cell r="D13137">
            <v>1</v>
          </cell>
        </row>
        <row r="13138">
          <cell r="B13138">
            <v>42513</v>
          </cell>
          <cell r="C13138">
            <v>1</v>
          </cell>
          <cell r="D13138">
            <v>1</v>
          </cell>
        </row>
        <row r="13139">
          <cell r="B13139">
            <v>42514</v>
          </cell>
          <cell r="C13139">
            <v>1</v>
          </cell>
          <cell r="D13139">
            <v>1</v>
          </cell>
        </row>
        <row r="13140">
          <cell r="B13140">
            <v>42515</v>
          </cell>
          <cell r="C13140">
            <v>1</v>
          </cell>
          <cell r="D13140">
            <v>1</v>
          </cell>
        </row>
        <row r="13141">
          <cell r="B13141">
            <v>42516</v>
          </cell>
          <cell r="C13141">
            <v>1</v>
          </cell>
          <cell r="D13141">
            <v>1</v>
          </cell>
        </row>
        <row r="13142">
          <cell r="B13142">
            <v>42517</v>
          </cell>
          <cell r="C13142">
            <v>1</v>
          </cell>
          <cell r="D13142">
            <v>1</v>
          </cell>
        </row>
        <row r="13143">
          <cell r="B13143">
            <v>42520</v>
          </cell>
          <cell r="C13143">
            <v>1</v>
          </cell>
          <cell r="D13143">
            <v>1</v>
          </cell>
        </row>
        <row r="13144">
          <cell r="B13144">
            <v>42521</v>
          </cell>
          <cell r="C13144">
            <v>1</v>
          </cell>
          <cell r="D13144">
            <v>1</v>
          </cell>
        </row>
        <row r="13145">
          <cell r="B13145">
            <v>42522</v>
          </cell>
          <cell r="C13145">
            <v>1</v>
          </cell>
          <cell r="D13145">
            <v>1</v>
          </cell>
        </row>
        <row r="13146">
          <cell r="B13146">
            <v>42523</v>
          </cell>
          <cell r="C13146">
            <v>1</v>
          </cell>
          <cell r="D13146">
            <v>1</v>
          </cell>
        </row>
        <row r="13147">
          <cell r="B13147">
            <v>42524</v>
          </cell>
          <cell r="C13147">
            <v>1</v>
          </cell>
          <cell r="D13147">
            <v>1</v>
          </cell>
        </row>
        <row r="13148">
          <cell r="B13148">
            <v>42527</v>
          </cell>
          <cell r="C13148">
            <v>1</v>
          </cell>
          <cell r="D13148">
            <v>1</v>
          </cell>
        </row>
        <row r="13149">
          <cell r="B13149">
            <v>42528</v>
          </cell>
          <cell r="C13149">
            <v>1</v>
          </cell>
          <cell r="D13149">
            <v>1</v>
          </cell>
        </row>
        <row r="13150">
          <cell r="B13150">
            <v>42529</v>
          </cell>
          <cell r="C13150">
            <v>1</v>
          </cell>
          <cell r="D13150">
            <v>1</v>
          </cell>
        </row>
        <row r="13151">
          <cell r="B13151">
            <v>42534</v>
          </cell>
          <cell r="C13151">
            <v>1</v>
          </cell>
          <cell r="D13151">
            <v>1</v>
          </cell>
        </row>
        <row r="13152">
          <cell r="B13152">
            <v>42535</v>
          </cell>
          <cell r="C13152">
            <v>1</v>
          </cell>
          <cell r="D13152">
            <v>1</v>
          </cell>
        </row>
        <row r="13153">
          <cell r="B13153">
            <v>42536</v>
          </cell>
          <cell r="C13153">
            <v>1</v>
          </cell>
          <cell r="D13153">
            <v>1</v>
          </cell>
        </row>
        <row r="13154">
          <cell r="B13154">
            <v>42537</v>
          </cell>
          <cell r="C13154">
            <v>1</v>
          </cell>
          <cell r="D13154">
            <v>1</v>
          </cell>
        </row>
        <row r="13155">
          <cell r="B13155">
            <v>42538</v>
          </cell>
          <cell r="C13155">
            <v>1</v>
          </cell>
          <cell r="D13155">
            <v>1</v>
          </cell>
        </row>
        <row r="13156">
          <cell r="B13156">
            <v>42541</v>
          </cell>
          <cell r="C13156">
            <v>1</v>
          </cell>
          <cell r="D13156">
            <v>1</v>
          </cell>
        </row>
        <row r="13157">
          <cell r="B13157">
            <v>42542</v>
          </cell>
          <cell r="C13157">
            <v>1</v>
          </cell>
          <cell r="D13157">
            <v>1</v>
          </cell>
        </row>
        <row r="13158">
          <cell r="B13158">
            <v>42543</v>
          </cell>
          <cell r="C13158">
            <v>1</v>
          </cell>
          <cell r="D13158">
            <v>1</v>
          </cell>
        </row>
        <row r="13159">
          <cell r="B13159">
            <v>42544</v>
          </cell>
          <cell r="C13159">
            <v>1</v>
          </cell>
          <cell r="D13159">
            <v>1</v>
          </cell>
        </row>
        <row r="13160">
          <cell r="B13160">
            <v>42545</v>
          </cell>
          <cell r="C13160">
            <v>1</v>
          </cell>
          <cell r="D13160">
            <v>1</v>
          </cell>
        </row>
        <row r="13161">
          <cell r="B13161">
            <v>42548</v>
          </cell>
          <cell r="C13161">
            <v>1</v>
          </cell>
          <cell r="D13161">
            <v>1</v>
          </cell>
        </row>
        <row r="13162">
          <cell r="B13162">
            <v>42549</v>
          </cell>
          <cell r="C13162">
            <v>1</v>
          </cell>
          <cell r="D13162">
            <v>1</v>
          </cell>
        </row>
        <row r="13163">
          <cell r="B13163">
            <v>42550</v>
          </cell>
          <cell r="C13163">
            <v>1</v>
          </cell>
          <cell r="D13163">
            <v>1</v>
          </cell>
        </row>
        <row r="13164">
          <cell r="B13164">
            <v>42551</v>
          </cell>
          <cell r="C13164">
            <v>1</v>
          </cell>
          <cell r="D13164">
            <v>1</v>
          </cell>
        </row>
        <row r="13165">
          <cell r="B13165">
            <v>42552</v>
          </cell>
          <cell r="C13165">
            <v>1</v>
          </cell>
          <cell r="D13165">
            <v>1</v>
          </cell>
        </row>
        <row r="13166">
          <cell r="B13166">
            <v>42555</v>
          </cell>
          <cell r="C13166">
            <v>1</v>
          </cell>
          <cell r="D13166">
            <v>1</v>
          </cell>
        </row>
        <row r="13167">
          <cell r="B13167">
            <v>42556</v>
          </cell>
          <cell r="C13167">
            <v>1</v>
          </cell>
          <cell r="D13167">
            <v>1</v>
          </cell>
        </row>
        <row r="13168">
          <cell r="B13168">
            <v>42557</v>
          </cell>
          <cell r="C13168">
            <v>1</v>
          </cell>
          <cell r="D13168">
            <v>1</v>
          </cell>
        </row>
        <row r="13169">
          <cell r="B13169">
            <v>42558</v>
          </cell>
          <cell r="C13169">
            <v>1</v>
          </cell>
          <cell r="D13169">
            <v>1</v>
          </cell>
        </row>
        <row r="13170">
          <cell r="B13170">
            <v>42559</v>
          </cell>
          <cell r="C13170">
            <v>1</v>
          </cell>
          <cell r="D13170">
            <v>1</v>
          </cell>
        </row>
        <row r="13171">
          <cell r="B13171">
            <v>42562</v>
          </cell>
          <cell r="C13171">
            <v>1</v>
          </cell>
          <cell r="D13171">
            <v>1</v>
          </cell>
        </row>
        <row r="13172">
          <cell r="B13172">
            <v>42563</v>
          </cell>
          <cell r="C13172">
            <v>1</v>
          </cell>
          <cell r="D13172">
            <v>1</v>
          </cell>
        </row>
        <row r="13173">
          <cell r="B13173">
            <v>42564</v>
          </cell>
          <cell r="C13173">
            <v>1</v>
          </cell>
          <cell r="D13173">
            <v>1</v>
          </cell>
        </row>
        <row r="13174">
          <cell r="B13174">
            <v>42565</v>
          </cell>
          <cell r="C13174">
            <v>1</v>
          </cell>
          <cell r="D13174">
            <v>1</v>
          </cell>
        </row>
        <row r="13175">
          <cell r="B13175">
            <v>42566</v>
          </cell>
          <cell r="C13175">
            <v>1</v>
          </cell>
          <cell r="D13175">
            <v>1</v>
          </cell>
        </row>
        <row r="13176">
          <cell r="B13176">
            <v>42569</v>
          </cell>
          <cell r="C13176">
            <v>1</v>
          </cell>
          <cell r="D13176">
            <v>1</v>
          </cell>
        </row>
        <row r="13177">
          <cell r="B13177">
            <v>42570</v>
          </cell>
          <cell r="C13177">
            <v>1</v>
          </cell>
          <cell r="D13177">
            <v>1</v>
          </cell>
        </row>
        <row r="13178">
          <cell r="B13178">
            <v>42571</v>
          </cell>
          <cell r="C13178">
            <v>1</v>
          </cell>
          <cell r="D13178">
            <v>1</v>
          </cell>
        </row>
        <row r="13179">
          <cell r="B13179">
            <v>42572</v>
          </cell>
          <cell r="C13179">
            <v>1</v>
          </cell>
          <cell r="D13179">
            <v>1</v>
          </cell>
        </row>
        <row r="13180">
          <cell r="B13180">
            <v>42573</v>
          </cell>
          <cell r="C13180">
            <v>1</v>
          </cell>
          <cell r="D13180">
            <v>1</v>
          </cell>
        </row>
        <row r="13181">
          <cell r="B13181">
            <v>42576</v>
          </cell>
          <cell r="C13181">
            <v>1</v>
          </cell>
          <cell r="D13181">
            <v>1</v>
          </cell>
        </row>
        <row r="13182">
          <cell r="B13182">
            <v>42577</v>
          </cell>
          <cell r="C13182">
            <v>1</v>
          </cell>
          <cell r="D13182">
            <v>1</v>
          </cell>
        </row>
        <row r="13183">
          <cell r="B13183">
            <v>42578</v>
          </cell>
          <cell r="C13183">
            <v>1</v>
          </cell>
          <cell r="D13183">
            <v>1</v>
          </cell>
        </row>
        <row r="13184">
          <cell r="B13184">
            <v>42579</v>
          </cell>
          <cell r="C13184">
            <v>1</v>
          </cell>
          <cell r="D13184">
            <v>1</v>
          </cell>
        </row>
        <row r="13185">
          <cell r="B13185">
            <v>42580</v>
          </cell>
          <cell r="C13185">
            <v>1</v>
          </cell>
          <cell r="D13185">
            <v>1</v>
          </cell>
        </row>
        <row r="13186">
          <cell r="B13186">
            <v>42583</v>
          </cell>
          <cell r="C13186">
            <v>1</v>
          </cell>
          <cell r="D13186">
            <v>1</v>
          </cell>
        </row>
        <row r="13187">
          <cell r="B13187">
            <v>42584</v>
          </cell>
          <cell r="C13187">
            <v>1</v>
          </cell>
          <cell r="D13187">
            <v>1</v>
          </cell>
        </row>
        <row r="13188">
          <cell r="B13188">
            <v>42585</v>
          </cell>
          <cell r="C13188">
            <v>1</v>
          </cell>
          <cell r="D13188">
            <v>1</v>
          </cell>
        </row>
        <row r="13189">
          <cell r="B13189">
            <v>42586</v>
          </cell>
          <cell r="C13189">
            <v>1</v>
          </cell>
          <cell r="D13189">
            <v>1</v>
          </cell>
        </row>
        <row r="13190">
          <cell r="B13190">
            <v>42587</v>
          </cell>
          <cell r="C13190">
            <v>1</v>
          </cell>
          <cell r="D13190">
            <v>1</v>
          </cell>
        </row>
        <row r="13191">
          <cell r="B13191">
            <v>42590</v>
          </cell>
          <cell r="C13191">
            <v>1</v>
          </cell>
          <cell r="D13191">
            <v>1</v>
          </cell>
        </row>
        <row r="13192">
          <cell r="B13192">
            <v>42591</v>
          </cell>
          <cell r="C13192">
            <v>1</v>
          </cell>
          <cell r="D13192">
            <v>1</v>
          </cell>
        </row>
        <row r="13193">
          <cell r="B13193">
            <v>42593</v>
          </cell>
          <cell r="C13193">
            <v>1</v>
          </cell>
          <cell r="D13193">
            <v>1</v>
          </cell>
        </row>
        <row r="13194">
          <cell r="B13194">
            <v>42594</v>
          </cell>
          <cell r="C13194">
            <v>1</v>
          </cell>
          <cell r="D13194">
            <v>1</v>
          </cell>
        </row>
        <row r="13195">
          <cell r="B13195">
            <v>42597</v>
          </cell>
          <cell r="C13195">
            <v>1</v>
          </cell>
          <cell r="D13195">
            <v>1</v>
          </cell>
        </row>
        <row r="13196">
          <cell r="B13196">
            <v>42598</v>
          </cell>
          <cell r="C13196">
            <v>1</v>
          </cell>
          <cell r="D13196">
            <v>1</v>
          </cell>
        </row>
        <row r="13197">
          <cell r="B13197">
            <v>42599</v>
          </cell>
          <cell r="C13197">
            <v>1</v>
          </cell>
          <cell r="D13197">
            <v>1</v>
          </cell>
        </row>
        <row r="13198">
          <cell r="B13198">
            <v>42600</v>
          </cell>
          <cell r="C13198">
            <v>1</v>
          </cell>
          <cell r="D13198">
            <v>1</v>
          </cell>
        </row>
        <row r="13199">
          <cell r="B13199">
            <v>42601</v>
          </cell>
          <cell r="C13199">
            <v>1</v>
          </cell>
          <cell r="D13199">
            <v>1</v>
          </cell>
        </row>
        <row r="13200">
          <cell r="B13200">
            <v>42604</v>
          </cell>
          <cell r="C13200">
            <v>1</v>
          </cell>
          <cell r="D13200">
            <v>1</v>
          </cell>
        </row>
        <row r="13201">
          <cell r="B13201">
            <v>42605</v>
          </cell>
          <cell r="C13201">
            <v>1</v>
          </cell>
          <cell r="D13201">
            <v>1</v>
          </cell>
        </row>
        <row r="13202">
          <cell r="B13202">
            <v>42606</v>
          </cell>
          <cell r="C13202">
            <v>1</v>
          </cell>
          <cell r="D13202">
            <v>1</v>
          </cell>
        </row>
        <row r="13203">
          <cell r="B13203">
            <v>42607</v>
          </cell>
          <cell r="C13203">
            <v>1</v>
          </cell>
          <cell r="D13203">
            <v>1</v>
          </cell>
        </row>
        <row r="13204">
          <cell r="B13204">
            <v>42608</v>
          </cell>
          <cell r="C13204">
            <v>1</v>
          </cell>
          <cell r="D13204">
            <v>1</v>
          </cell>
        </row>
        <row r="13205">
          <cell r="B13205">
            <v>42611</v>
          </cell>
          <cell r="C13205">
            <v>1</v>
          </cell>
          <cell r="D13205">
            <v>1</v>
          </cell>
        </row>
        <row r="13206">
          <cell r="B13206">
            <v>42612</v>
          </cell>
          <cell r="C13206">
            <v>1</v>
          </cell>
          <cell r="D13206">
            <v>1</v>
          </cell>
        </row>
        <row r="13207">
          <cell r="B13207">
            <v>42613</v>
          </cell>
          <cell r="C13207">
            <v>1</v>
          </cell>
          <cell r="D13207">
            <v>1</v>
          </cell>
        </row>
        <row r="13208">
          <cell r="B13208">
            <v>42614</v>
          </cell>
          <cell r="C13208">
            <v>1</v>
          </cell>
          <cell r="D13208">
            <v>1</v>
          </cell>
        </row>
        <row r="13209">
          <cell r="B13209">
            <v>42615</v>
          </cell>
          <cell r="C13209">
            <v>1</v>
          </cell>
          <cell r="D13209">
            <v>1</v>
          </cell>
        </row>
        <row r="13210">
          <cell r="B13210">
            <v>42618</v>
          </cell>
          <cell r="C13210">
            <v>1</v>
          </cell>
          <cell r="D13210">
            <v>1</v>
          </cell>
        </row>
        <row r="13211">
          <cell r="B13211">
            <v>42619</v>
          </cell>
          <cell r="C13211">
            <v>1</v>
          </cell>
          <cell r="D13211">
            <v>1</v>
          </cell>
        </row>
        <row r="13212">
          <cell r="B13212">
            <v>42620</v>
          </cell>
          <cell r="C13212">
            <v>1</v>
          </cell>
          <cell r="D13212">
            <v>1</v>
          </cell>
        </row>
        <row r="13213">
          <cell r="B13213">
            <v>42621</v>
          </cell>
          <cell r="C13213">
            <v>1</v>
          </cell>
          <cell r="D13213">
            <v>1</v>
          </cell>
        </row>
        <row r="13214">
          <cell r="B13214">
            <v>42622</v>
          </cell>
          <cell r="C13214">
            <v>1</v>
          </cell>
          <cell r="D13214">
            <v>1</v>
          </cell>
        </row>
        <row r="13215">
          <cell r="B13215">
            <v>42625</v>
          </cell>
          <cell r="C13215">
            <v>1</v>
          </cell>
          <cell r="D13215">
            <v>1</v>
          </cell>
        </row>
        <row r="13216">
          <cell r="B13216">
            <v>42626</v>
          </cell>
          <cell r="C13216">
            <v>1</v>
          </cell>
          <cell r="D13216">
            <v>1</v>
          </cell>
        </row>
        <row r="13217">
          <cell r="B13217">
            <v>42627</v>
          </cell>
          <cell r="C13217">
            <v>1</v>
          </cell>
          <cell r="D13217">
            <v>1</v>
          </cell>
        </row>
        <row r="13218">
          <cell r="B13218">
            <v>42632</v>
          </cell>
          <cell r="C13218">
            <v>1</v>
          </cell>
          <cell r="D13218">
            <v>1</v>
          </cell>
        </row>
        <row r="13219">
          <cell r="B13219">
            <v>42633</v>
          </cell>
          <cell r="C13219">
            <v>1</v>
          </cell>
          <cell r="D13219">
            <v>1</v>
          </cell>
        </row>
        <row r="13220">
          <cell r="B13220">
            <v>42634</v>
          </cell>
          <cell r="C13220">
            <v>1</v>
          </cell>
          <cell r="D13220">
            <v>1</v>
          </cell>
        </row>
        <row r="13221">
          <cell r="B13221">
            <v>42635</v>
          </cell>
          <cell r="C13221">
            <v>1</v>
          </cell>
          <cell r="D13221">
            <v>1</v>
          </cell>
        </row>
        <row r="13222">
          <cell r="B13222">
            <v>42636</v>
          </cell>
          <cell r="C13222">
            <v>1</v>
          </cell>
          <cell r="D13222">
            <v>1</v>
          </cell>
        </row>
        <row r="13223">
          <cell r="B13223">
            <v>42639</v>
          </cell>
          <cell r="C13223">
            <v>1</v>
          </cell>
          <cell r="D13223">
            <v>1</v>
          </cell>
        </row>
        <row r="13224">
          <cell r="B13224">
            <v>42640</v>
          </cell>
          <cell r="C13224">
            <v>1</v>
          </cell>
          <cell r="D13224">
            <v>1</v>
          </cell>
        </row>
        <row r="13225">
          <cell r="B13225">
            <v>42641</v>
          </cell>
          <cell r="C13225">
            <v>1</v>
          </cell>
          <cell r="D13225">
            <v>1</v>
          </cell>
        </row>
        <row r="13226">
          <cell r="B13226">
            <v>42642</v>
          </cell>
          <cell r="C13226">
            <v>1</v>
          </cell>
          <cell r="D13226">
            <v>1</v>
          </cell>
        </row>
        <row r="13227">
          <cell r="B13227">
            <v>42643</v>
          </cell>
          <cell r="C13227">
            <v>1</v>
          </cell>
          <cell r="D13227">
            <v>1</v>
          </cell>
        </row>
        <row r="13228">
          <cell r="B13228">
            <v>42653</v>
          </cell>
          <cell r="C13228">
            <v>1</v>
          </cell>
          <cell r="D13228">
            <v>1</v>
          </cell>
        </row>
        <row r="13229">
          <cell r="B13229">
            <v>42654</v>
          </cell>
          <cell r="C13229">
            <v>1</v>
          </cell>
          <cell r="D13229">
            <v>1</v>
          </cell>
        </row>
        <row r="13230">
          <cell r="B13230">
            <v>42655</v>
          </cell>
          <cell r="C13230">
            <v>1</v>
          </cell>
          <cell r="D13230">
            <v>1</v>
          </cell>
        </row>
        <row r="13231">
          <cell r="B13231">
            <v>42656</v>
          </cell>
          <cell r="C13231">
            <v>1</v>
          </cell>
          <cell r="D13231">
            <v>1</v>
          </cell>
        </row>
        <row r="13232">
          <cell r="B13232">
            <v>42657</v>
          </cell>
          <cell r="C13232">
            <v>1</v>
          </cell>
          <cell r="D13232">
            <v>1</v>
          </cell>
        </row>
        <row r="13233">
          <cell r="B13233">
            <v>42660</v>
          </cell>
          <cell r="C13233">
            <v>1</v>
          </cell>
          <cell r="D13233">
            <v>1</v>
          </cell>
        </row>
        <row r="13234">
          <cell r="B13234">
            <v>42661</v>
          </cell>
          <cell r="C13234">
            <v>1</v>
          </cell>
          <cell r="D13234">
            <v>1</v>
          </cell>
        </row>
        <row r="13235">
          <cell r="B13235">
            <v>42662</v>
          </cell>
          <cell r="C13235">
            <v>1</v>
          </cell>
          <cell r="D13235">
            <v>1</v>
          </cell>
        </row>
        <row r="13236">
          <cell r="B13236">
            <v>42663</v>
          </cell>
          <cell r="C13236">
            <v>1</v>
          </cell>
          <cell r="D13236">
            <v>1</v>
          </cell>
        </row>
        <row r="13237">
          <cell r="B13237">
            <v>42664</v>
          </cell>
          <cell r="C13237">
            <v>1</v>
          </cell>
          <cell r="D13237">
            <v>1</v>
          </cell>
        </row>
        <row r="13238">
          <cell r="B13238">
            <v>42667</v>
          </cell>
          <cell r="C13238">
            <v>1</v>
          </cell>
          <cell r="D13238">
            <v>1</v>
          </cell>
        </row>
        <row r="13239">
          <cell r="B13239">
            <v>42668</v>
          </cell>
          <cell r="C13239">
            <v>1</v>
          </cell>
          <cell r="D13239">
            <v>1</v>
          </cell>
        </row>
        <row r="13240">
          <cell r="B13240">
            <v>42669</v>
          </cell>
          <cell r="C13240">
            <v>1</v>
          </cell>
          <cell r="D13240">
            <v>1</v>
          </cell>
        </row>
        <row r="13241">
          <cell r="B13241">
            <v>42670</v>
          </cell>
          <cell r="C13241">
            <v>1</v>
          </cell>
          <cell r="D13241">
            <v>1</v>
          </cell>
        </row>
        <row r="13242">
          <cell r="B13242">
            <v>42671</v>
          </cell>
          <cell r="C13242">
            <v>1</v>
          </cell>
          <cell r="D13242">
            <v>1</v>
          </cell>
        </row>
        <row r="13243">
          <cell r="B13243">
            <v>42674</v>
          </cell>
          <cell r="C13243">
            <v>1</v>
          </cell>
          <cell r="D13243">
            <v>1</v>
          </cell>
        </row>
        <row r="13244">
          <cell r="B13244">
            <v>42675</v>
          </cell>
          <cell r="C13244">
            <v>1</v>
          </cell>
          <cell r="D13244">
            <v>1</v>
          </cell>
        </row>
        <row r="13245">
          <cell r="B13245">
            <v>42676</v>
          </cell>
          <cell r="C13245">
            <v>1</v>
          </cell>
          <cell r="D13245">
            <v>1</v>
          </cell>
        </row>
        <row r="13246">
          <cell r="B13246">
            <v>42677</v>
          </cell>
          <cell r="C13246">
            <v>1</v>
          </cell>
          <cell r="D13246">
            <v>1</v>
          </cell>
        </row>
        <row r="13247">
          <cell r="B13247">
            <v>42678</v>
          </cell>
          <cell r="C13247">
            <v>1</v>
          </cell>
          <cell r="D13247">
            <v>1</v>
          </cell>
        </row>
        <row r="13248">
          <cell r="B13248">
            <v>42681</v>
          </cell>
          <cell r="C13248">
            <v>1</v>
          </cell>
          <cell r="D13248">
            <v>1</v>
          </cell>
        </row>
        <row r="13249">
          <cell r="B13249">
            <v>42682</v>
          </cell>
          <cell r="C13249">
            <v>1</v>
          </cell>
          <cell r="D13249">
            <v>1</v>
          </cell>
        </row>
        <row r="13250">
          <cell r="B13250">
            <v>42683</v>
          </cell>
          <cell r="C13250">
            <v>1</v>
          </cell>
          <cell r="D13250">
            <v>1</v>
          </cell>
        </row>
        <row r="13251">
          <cell r="B13251">
            <v>42684</v>
          </cell>
          <cell r="C13251">
            <v>1</v>
          </cell>
          <cell r="D13251">
            <v>1</v>
          </cell>
        </row>
        <row r="13252">
          <cell r="B13252">
            <v>42685</v>
          </cell>
          <cell r="C13252">
            <v>1</v>
          </cell>
          <cell r="D13252">
            <v>1</v>
          </cell>
        </row>
        <row r="13253">
          <cell r="B13253">
            <v>42688</v>
          </cell>
          <cell r="C13253">
            <v>1</v>
          </cell>
          <cell r="D13253">
            <v>1</v>
          </cell>
        </row>
        <row r="13254">
          <cell r="B13254">
            <v>42689</v>
          </cell>
          <cell r="C13254">
            <v>1</v>
          </cell>
          <cell r="D13254">
            <v>1</v>
          </cell>
        </row>
        <row r="13255">
          <cell r="B13255">
            <v>42690</v>
          </cell>
          <cell r="C13255">
            <v>1</v>
          </cell>
          <cell r="D13255">
            <v>1</v>
          </cell>
        </row>
        <row r="13256">
          <cell r="B13256">
            <v>42691</v>
          </cell>
          <cell r="C13256">
            <v>1</v>
          </cell>
          <cell r="D13256">
            <v>1</v>
          </cell>
        </row>
        <row r="13257">
          <cell r="B13257">
            <v>42692</v>
          </cell>
          <cell r="C13257">
            <v>1</v>
          </cell>
          <cell r="D13257">
            <v>1</v>
          </cell>
        </row>
        <row r="13258">
          <cell r="B13258">
            <v>42695</v>
          </cell>
          <cell r="C13258">
            <v>1</v>
          </cell>
          <cell r="D13258">
            <v>1</v>
          </cell>
        </row>
        <row r="13259">
          <cell r="B13259">
            <v>42696</v>
          </cell>
          <cell r="C13259">
            <v>1</v>
          </cell>
          <cell r="D13259">
            <v>1</v>
          </cell>
        </row>
        <row r="13260">
          <cell r="B13260">
            <v>42697</v>
          </cell>
          <cell r="C13260">
            <v>1</v>
          </cell>
          <cell r="D13260">
            <v>1</v>
          </cell>
        </row>
        <row r="13261">
          <cell r="B13261">
            <v>42698</v>
          </cell>
          <cell r="C13261">
            <v>1</v>
          </cell>
          <cell r="D13261">
            <v>1</v>
          </cell>
        </row>
        <row r="13262">
          <cell r="B13262">
            <v>42699</v>
          </cell>
          <cell r="C13262">
            <v>1</v>
          </cell>
          <cell r="D13262">
            <v>1</v>
          </cell>
        </row>
        <row r="13263">
          <cell r="B13263">
            <v>42702</v>
          </cell>
          <cell r="C13263">
            <v>1</v>
          </cell>
          <cell r="D13263">
            <v>1</v>
          </cell>
        </row>
        <row r="13264">
          <cell r="B13264">
            <v>42703</v>
          </cell>
          <cell r="C13264">
            <v>1</v>
          </cell>
          <cell r="D13264">
            <v>1</v>
          </cell>
        </row>
        <row r="13265">
          <cell r="B13265">
            <v>42704</v>
          </cell>
          <cell r="C13265">
            <v>1</v>
          </cell>
          <cell r="D13265">
            <v>1</v>
          </cell>
        </row>
        <row r="13266">
          <cell r="B13266">
            <v>42705</v>
          </cell>
          <cell r="C13266">
            <v>1</v>
          </cell>
          <cell r="D13266">
            <v>1</v>
          </cell>
        </row>
        <row r="13267">
          <cell r="B13267">
            <v>42706</v>
          </cell>
          <cell r="C13267">
            <v>1</v>
          </cell>
          <cell r="D13267">
            <v>1</v>
          </cell>
        </row>
        <row r="13268">
          <cell r="B13268">
            <v>42709</v>
          </cell>
          <cell r="C13268">
            <v>1</v>
          </cell>
          <cell r="D13268">
            <v>1</v>
          </cell>
        </row>
        <row r="13269">
          <cell r="B13269">
            <v>42710</v>
          </cell>
          <cell r="C13269">
            <v>1</v>
          </cell>
          <cell r="D13269">
            <v>1</v>
          </cell>
        </row>
        <row r="13270">
          <cell r="B13270">
            <v>42711</v>
          </cell>
          <cell r="C13270">
            <v>1</v>
          </cell>
          <cell r="D13270">
            <v>1</v>
          </cell>
        </row>
        <row r="13271">
          <cell r="B13271">
            <v>42712</v>
          </cell>
          <cell r="C13271">
            <v>1</v>
          </cell>
          <cell r="D13271">
            <v>1</v>
          </cell>
        </row>
        <row r="13272">
          <cell r="B13272">
            <v>42713</v>
          </cell>
          <cell r="C13272">
            <v>1</v>
          </cell>
          <cell r="D13272">
            <v>1</v>
          </cell>
        </row>
        <row r="13273">
          <cell r="B13273">
            <v>42716</v>
          </cell>
          <cell r="C13273">
            <v>1</v>
          </cell>
          <cell r="D13273">
            <v>1</v>
          </cell>
        </row>
        <row r="13274">
          <cell r="B13274">
            <v>42717</v>
          </cell>
          <cell r="C13274">
            <v>1</v>
          </cell>
          <cell r="D13274">
            <v>1</v>
          </cell>
        </row>
        <row r="13275">
          <cell r="B13275">
            <v>42718</v>
          </cell>
          <cell r="C13275">
            <v>1</v>
          </cell>
          <cell r="D13275">
            <v>1</v>
          </cell>
        </row>
        <row r="13276">
          <cell r="B13276">
            <v>42719</v>
          </cell>
          <cell r="C13276">
            <v>1</v>
          </cell>
          <cell r="D13276">
            <v>1</v>
          </cell>
        </row>
        <row r="13277">
          <cell r="B13277">
            <v>42720</v>
          </cell>
          <cell r="C13277">
            <v>1</v>
          </cell>
          <cell r="D13277">
            <v>1</v>
          </cell>
        </row>
        <row r="13278">
          <cell r="B13278">
            <v>42723</v>
          </cell>
          <cell r="C13278">
            <v>1</v>
          </cell>
          <cell r="D13278">
            <v>1</v>
          </cell>
        </row>
        <row r="13279">
          <cell r="B13279">
            <v>42724</v>
          </cell>
          <cell r="C13279">
            <v>1</v>
          </cell>
          <cell r="D13279">
            <v>1</v>
          </cell>
        </row>
        <row r="13280">
          <cell r="B13280">
            <v>42725</v>
          </cell>
          <cell r="C13280">
            <v>1</v>
          </cell>
          <cell r="D13280">
            <v>1</v>
          </cell>
        </row>
        <row r="13281">
          <cell r="B13281">
            <v>42726</v>
          </cell>
          <cell r="C13281">
            <v>1</v>
          </cell>
          <cell r="D13281">
            <v>1</v>
          </cell>
        </row>
        <row r="13282">
          <cell r="B13282">
            <v>42727</v>
          </cell>
          <cell r="C13282">
            <v>1</v>
          </cell>
          <cell r="D13282">
            <v>1</v>
          </cell>
        </row>
        <row r="13283">
          <cell r="B13283">
            <v>42730</v>
          </cell>
          <cell r="C13283">
            <v>1</v>
          </cell>
          <cell r="D13283">
            <v>1</v>
          </cell>
        </row>
        <row r="13284">
          <cell r="B13284">
            <v>42731</v>
          </cell>
          <cell r="C13284">
            <v>1</v>
          </cell>
          <cell r="D13284">
            <v>1</v>
          </cell>
        </row>
        <row r="13285">
          <cell r="B13285">
            <v>42732</v>
          </cell>
          <cell r="C13285">
            <v>1</v>
          </cell>
          <cell r="D13285">
            <v>1</v>
          </cell>
        </row>
        <row r="13286">
          <cell r="B13286">
            <v>42733</v>
          </cell>
          <cell r="C13286">
            <v>1</v>
          </cell>
          <cell r="D13286">
            <v>1</v>
          </cell>
        </row>
        <row r="13287">
          <cell r="B13287">
            <v>42734</v>
          </cell>
          <cell r="C13287">
            <v>1</v>
          </cell>
          <cell r="D13287">
            <v>1</v>
          </cell>
        </row>
        <row r="13288">
          <cell r="B13288">
            <v>42738</v>
          </cell>
          <cell r="C13288">
            <v>1</v>
          </cell>
          <cell r="D13288">
            <v>1</v>
          </cell>
        </row>
        <row r="13289">
          <cell r="B13289">
            <v>42739</v>
          </cell>
          <cell r="C13289">
            <v>1</v>
          </cell>
          <cell r="D13289">
            <v>1</v>
          </cell>
        </row>
        <row r="13290">
          <cell r="B13290">
            <v>42740</v>
          </cell>
          <cell r="C13290">
            <v>1</v>
          </cell>
          <cell r="D13290">
            <v>1</v>
          </cell>
        </row>
        <row r="13291">
          <cell r="B13291">
            <v>42741</v>
          </cell>
          <cell r="C13291">
            <v>1</v>
          </cell>
          <cell r="D13291">
            <v>1</v>
          </cell>
        </row>
        <row r="13292">
          <cell r="B13292">
            <v>42744</v>
          </cell>
          <cell r="C13292">
            <v>1</v>
          </cell>
          <cell r="D13292">
            <v>1</v>
          </cell>
        </row>
        <row r="13293">
          <cell r="B13293">
            <v>42745</v>
          </cell>
          <cell r="C13293">
            <v>1</v>
          </cell>
          <cell r="D13293">
            <v>1</v>
          </cell>
        </row>
        <row r="13294">
          <cell r="B13294">
            <v>42746</v>
          </cell>
          <cell r="C13294">
            <v>1</v>
          </cell>
          <cell r="D13294">
            <v>1</v>
          </cell>
        </row>
        <row r="13295">
          <cell r="B13295">
            <v>42747</v>
          </cell>
          <cell r="C13295">
            <v>1</v>
          </cell>
          <cell r="D13295">
            <v>1</v>
          </cell>
        </row>
        <row r="13296">
          <cell r="B13296">
            <v>42748</v>
          </cell>
          <cell r="C13296">
            <v>1</v>
          </cell>
          <cell r="D13296">
            <v>1</v>
          </cell>
        </row>
        <row r="13297">
          <cell r="B13297">
            <v>42751</v>
          </cell>
          <cell r="C13297">
            <v>1</v>
          </cell>
          <cell r="D13297">
            <v>1</v>
          </cell>
        </row>
        <row r="13298">
          <cell r="B13298">
            <v>42752</v>
          </cell>
          <cell r="C13298">
            <v>1</v>
          </cell>
          <cell r="D13298">
            <v>1</v>
          </cell>
        </row>
        <row r="13299">
          <cell r="B13299">
            <v>42753</v>
          </cell>
          <cell r="C13299">
            <v>1</v>
          </cell>
          <cell r="D13299">
            <v>1</v>
          </cell>
        </row>
        <row r="13300">
          <cell r="B13300">
            <v>42754</v>
          </cell>
          <cell r="C13300">
            <v>1</v>
          </cell>
          <cell r="D13300">
            <v>1</v>
          </cell>
        </row>
        <row r="13301">
          <cell r="B13301">
            <v>42755</v>
          </cell>
          <cell r="C13301">
            <v>1</v>
          </cell>
          <cell r="D13301">
            <v>1</v>
          </cell>
        </row>
        <row r="13302">
          <cell r="B13302">
            <v>42758</v>
          </cell>
          <cell r="C13302">
            <v>1</v>
          </cell>
          <cell r="D13302">
            <v>1</v>
          </cell>
        </row>
        <row r="13303">
          <cell r="B13303">
            <v>42759</v>
          </cell>
          <cell r="C13303">
            <v>1</v>
          </cell>
          <cell r="D13303">
            <v>1</v>
          </cell>
        </row>
        <row r="13304">
          <cell r="B13304">
            <v>42760</v>
          </cell>
          <cell r="C13304">
            <v>1</v>
          </cell>
          <cell r="D13304">
            <v>1</v>
          </cell>
        </row>
        <row r="13305">
          <cell r="B13305">
            <v>42772</v>
          </cell>
          <cell r="C13305">
            <v>1</v>
          </cell>
          <cell r="D13305">
            <v>1</v>
          </cell>
        </row>
        <row r="13306">
          <cell r="B13306">
            <v>42773</v>
          </cell>
          <cell r="C13306">
            <v>1</v>
          </cell>
          <cell r="D13306">
            <v>1</v>
          </cell>
        </row>
        <row r="13307">
          <cell r="B13307">
            <v>42774</v>
          </cell>
          <cell r="C13307">
            <v>1</v>
          </cell>
          <cell r="D13307">
            <v>1</v>
          </cell>
        </row>
        <row r="13308">
          <cell r="B13308">
            <v>42775</v>
          </cell>
          <cell r="C13308">
            <v>1</v>
          </cell>
          <cell r="D13308">
            <v>1</v>
          </cell>
        </row>
        <row r="13309">
          <cell r="B13309">
            <v>42776</v>
          </cell>
          <cell r="C13309">
            <v>1</v>
          </cell>
          <cell r="D13309">
            <v>1</v>
          </cell>
        </row>
        <row r="13310">
          <cell r="B13310">
            <v>42779</v>
          </cell>
          <cell r="C13310">
            <v>1</v>
          </cell>
          <cell r="D13310">
            <v>1</v>
          </cell>
        </row>
        <row r="13311">
          <cell r="B13311">
            <v>42780</v>
          </cell>
          <cell r="C13311">
            <v>1</v>
          </cell>
          <cell r="D13311">
            <v>1</v>
          </cell>
        </row>
        <row r="13312">
          <cell r="B13312">
            <v>42781</v>
          </cell>
          <cell r="C13312">
            <v>1</v>
          </cell>
          <cell r="D13312">
            <v>1</v>
          </cell>
        </row>
        <row r="13313">
          <cell r="B13313">
            <v>42782</v>
          </cell>
          <cell r="C13313">
            <v>1</v>
          </cell>
          <cell r="D13313">
            <v>1</v>
          </cell>
        </row>
        <row r="13314">
          <cell r="B13314">
            <v>42783</v>
          </cell>
          <cell r="C13314">
            <v>1</v>
          </cell>
          <cell r="D13314">
            <v>1</v>
          </cell>
        </row>
        <row r="13315">
          <cell r="B13315">
            <v>42786</v>
          </cell>
          <cell r="C13315">
            <v>1</v>
          </cell>
          <cell r="D13315">
            <v>1</v>
          </cell>
        </row>
        <row r="13316">
          <cell r="B13316">
            <v>42787</v>
          </cell>
          <cell r="C13316">
            <v>1</v>
          </cell>
          <cell r="D13316">
            <v>1</v>
          </cell>
        </row>
        <row r="13317">
          <cell r="B13317">
            <v>42788</v>
          </cell>
          <cell r="C13317">
            <v>1</v>
          </cell>
          <cell r="D13317">
            <v>1</v>
          </cell>
        </row>
        <row r="13318">
          <cell r="B13318">
            <v>42789</v>
          </cell>
          <cell r="C13318">
            <v>1</v>
          </cell>
          <cell r="D13318">
            <v>1</v>
          </cell>
        </row>
        <row r="13319">
          <cell r="B13319">
            <v>42790</v>
          </cell>
          <cell r="C13319">
            <v>1</v>
          </cell>
          <cell r="D13319">
            <v>1</v>
          </cell>
        </row>
        <row r="13320">
          <cell r="B13320">
            <v>42793</v>
          </cell>
          <cell r="C13320">
            <v>1</v>
          </cell>
          <cell r="D13320">
            <v>1</v>
          </cell>
        </row>
        <row r="13321">
          <cell r="B13321">
            <v>42794</v>
          </cell>
          <cell r="C13321">
            <v>1</v>
          </cell>
          <cell r="D13321">
            <v>1</v>
          </cell>
        </row>
        <row r="13322">
          <cell r="B13322">
            <v>42795</v>
          </cell>
          <cell r="C13322">
            <v>1</v>
          </cell>
          <cell r="D13322">
            <v>1</v>
          </cell>
        </row>
        <row r="13323">
          <cell r="B13323">
            <v>42796</v>
          </cell>
          <cell r="C13323">
            <v>1</v>
          </cell>
          <cell r="D13323">
            <v>1</v>
          </cell>
        </row>
        <row r="13324">
          <cell r="B13324">
            <v>42797</v>
          </cell>
          <cell r="C13324">
            <v>1</v>
          </cell>
          <cell r="D13324">
            <v>1</v>
          </cell>
        </row>
        <row r="13325">
          <cell r="B13325">
            <v>42800</v>
          </cell>
          <cell r="C13325">
            <v>1</v>
          </cell>
          <cell r="D13325">
            <v>1</v>
          </cell>
        </row>
        <row r="13326">
          <cell r="B13326">
            <v>42801</v>
          </cell>
          <cell r="C13326">
            <v>1</v>
          </cell>
          <cell r="D13326">
            <v>1</v>
          </cell>
        </row>
        <row r="13327">
          <cell r="B13327">
            <v>42802</v>
          </cell>
          <cell r="C13327">
            <v>1</v>
          </cell>
          <cell r="D13327">
            <v>1</v>
          </cell>
        </row>
        <row r="13328">
          <cell r="B13328">
            <v>42803</v>
          </cell>
          <cell r="C13328">
            <v>1</v>
          </cell>
          <cell r="D13328">
            <v>1</v>
          </cell>
        </row>
        <row r="13329">
          <cell r="B13329">
            <v>42804</v>
          </cell>
          <cell r="C13329">
            <v>1</v>
          </cell>
          <cell r="D13329">
            <v>1</v>
          </cell>
        </row>
        <row r="13330">
          <cell r="B13330">
            <v>42807</v>
          </cell>
          <cell r="C13330">
            <v>1</v>
          </cell>
          <cell r="D13330">
            <v>1</v>
          </cell>
        </row>
        <row r="13331">
          <cell r="B13331">
            <v>42808</v>
          </cell>
          <cell r="C13331">
            <v>1</v>
          </cell>
          <cell r="D13331">
            <v>1</v>
          </cell>
        </row>
        <row r="13332">
          <cell r="B13332">
            <v>42809</v>
          </cell>
          <cell r="C13332">
            <v>1</v>
          </cell>
          <cell r="D13332">
            <v>1</v>
          </cell>
        </row>
        <row r="13333">
          <cell r="B13333">
            <v>42810</v>
          </cell>
          <cell r="C13333">
            <v>1</v>
          </cell>
          <cell r="D13333">
            <v>1</v>
          </cell>
        </row>
        <row r="13334">
          <cell r="B13334">
            <v>42811</v>
          </cell>
          <cell r="C13334">
            <v>1</v>
          </cell>
          <cell r="D13334">
            <v>1</v>
          </cell>
        </row>
        <row r="13335">
          <cell r="B13335">
            <v>42814</v>
          </cell>
          <cell r="C13335">
            <v>1</v>
          </cell>
          <cell r="D13335">
            <v>1</v>
          </cell>
        </row>
        <row r="13336">
          <cell r="B13336">
            <v>42815</v>
          </cell>
          <cell r="C13336">
            <v>1</v>
          </cell>
          <cell r="D13336">
            <v>1</v>
          </cell>
        </row>
        <row r="13337">
          <cell r="B13337">
            <v>42816</v>
          </cell>
          <cell r="C13337">
            <v>1</v>
          </cell>
          <cell r="D13337">
            <v>1</v>
          </cell>
        </row>
        <row r="13338">
          <cell r="B13338">
            <v>42817</v>
          </cell>
          <cell r="C13338">
            <v>1</v>
          </cell>
          <cell r="D13338">
            <v>1</v>
          </cell>
        </row>
        <row r="13339">
          <cell r="B13339">
            <v>42818</v>
          </cell>
          <cell r="C13339">
            <v>1</v>
          </cell>
          <cell r="D13339">
            <v>1</v>
          </cell>
        </row>
        <row r="13340">
          <cell r="B13340">
            <v>42821</v>
          </cell>
          <cell r="C13340">
            <v>1</v>
          </cell>
          <cell r="D13340">
            <v>1</v>
          </cell>
        </row>
        <row r="13341">
          <cell r="B13341">
            <v>42822</v>
          </cell>
          <cell r="C13341">
            <v>1</v>
          </cell>
          <cell r="D13341">
            <v>1</v>
          </cell>
        </row>
        <row r="13342">
          <cell r="B13342">
            <v>42823</v>
          </cell>
          <cell r="C13342">
            <v>1</v>
          </cell>
          <cell r="D13342">
            <v>1</v>
          </cell>
        </row>
        <row r="13343">
          <cell r="B13343">
            <v>42824</v>
          </cell>
          <cell r="C13343">
            <v>1</v>
          </cell>
          <cell r="D13343">
            <v>1</v>
          </cell>
        </row>
        <row r="13344">
          <cell r="B13344">
            <v>42825</v>
          </cell>
          <cell r="C13344">
            <v>1</v>
          </cell>
          <cell r="D13344">
            <v>1</v>
          </cell>
        </row>
        <row r="13345">
          <cell r="B13345">
            <v>42830</v>
          </cell>
          <cell r="C13345">
            <v>1</v>
          </cell>
          <cell r="D13345">
            <v>1</v>
          </cell>
        </row>
        <row r="13346">
          <cell r="B13346">
            <v>42831</v>
          </cell>
          <cell r="C13346">
            <v>1</v>
          </cell>
          <cell r="D13346">
            <v>1</v>
          </cell>
        </row>
        <row r="13347">
          <cell r="B13347">
            <v>42832</v>
          </cell>
          <cell r="C13347">
            <v>1</v>
          </cell>
          <cell r="D13347">
            <v>1</v>
          </cell>
        </row>
        <row r="13348">
          <cell r="B13348">
            <v>42835</v>
          </cell>
          <cell r="C13348">
            <v>1</v>
          </cell>
          <cell r="D13348">
            <v>1</v>
          </cell>
        </row>
        <row r="13349">
          <cell r="B13349">
            <v>42836</v>
          </cell>
          <cell r="C13349">
            <v>1</v>
          </cell>
          <cell r="D13349">
            <v>1</v>
          </cell>
        </row>
        <row r="13350">
          <cell r="B13350">
            <v>42837</v>
          </cell>
          <cell r="C13350">
            <v>1</v>
          </cell>
          <cell r="D13350">
            <v>1</v>
          </cell>
        </row>
        <row r="13351">
          <cell r="B13351">
            <v>42838</v>
          </cell>
          <cell r="C13351">
            <v>1</v>
          </cell>
          <cell r="D13351">
            <v>1</v>
          </cell>
        </row>
        <row r="13352">
          <cell r="B13352">
            <v>42839</v>
          </cell>
          <cell r="C13352">
            <v>1</v>
          </cell>
          <cell r="D13352">
            <v>1</v>
          </cell>
        </row>
        <row r="13353">
          <cell r="B13353">
            <v>42842</v>
          </cell>
          <cell r="C13353">
            <v>1</v>
          </cell>
          <cell r="D13353">
            <v>1</v>
          </cell>
        </row>
        <row r="13354">
          <cell r="B13354">
            <v>42843</v>
          </cell>
          <cell r="C13354">
            <v>1</v>
          </cell>
          <cell r="D13354">
            <v>1</v>
          </cell>
        </row>
        <row r="13355">
          <cell r="B13355">
            <v>42844</v>
          </cell>
          <cell r="C13355">
            <v>1</v>
          </cell>
          <cell r="D13355">
            <v>1</v>
          </cell>
        </row>
        <row r="13356">
          <cell r="B13356">
            <v>42845</v>
          </cell>
          <cell r="C13356">
            <v>1</v>
          </cell>
          <cell r="D13356">
            <v>1</v>
          </cell>
        </row>
        <row r="13357">
          <cell r="B13357">
            <v>42846</v>
          </cell>
          <cell r="C13357">
            <v>1</v>
          </cell>
          <cell r="D13357">
            <v>1</v>
          </cell>
        </row>
        <row r="13358">
          <cell r="B13358">
            <v>42849</v>
          </cell>
          <cell r="C13358">
            <v>1</v>
          </cell>
          <cell r="D13358">
            <v>1</v>
          </cell>
        </row>
        <row r="13359">
          <cell r="B13359">
            <v>42850</v>
          </cell>
          <cell r="C13359">
            <v>1</v>
          </cell>
          <cell r="D13359">
            <v>1</v>
          </cell>
        </row>
        <row r="13360">
          <cell r="B13360">
            <v>42851</v>
          </cell>
          <cell r="C13360">
            <v>1</v>
          </cell>
          <cell r="D13360">
            <v>1</v>
          </cell>
        </row>
        <row r="13361">
          <cell r="B13361">
            <v>42852</v>
          </cell>
          <cell r="C13361">
            <v>1</v>
          </cell>
          <cell r="D13361">
            <v>1</v>
          </cell>
        </row>
        <row r="13362">
          <cell r="B13362">
            <v>42853</v>
          </cell>
          <cell r="C13362">
            <v>1</v>
          </cell>
          <cell r="D13362">
            <v>1</v>
          </cell>
        </row>
        <row r="13363">
          <cell r="B13363">
            <v>42857</v>
          </cell>
          <cell r="C13363">
            <v>1</v>
          </cell>
          <cell r="D13363">
            <v>1</v>
          </cell>
        </row>
        <row r="13364">
          <cell r="B13364">
            <v>42858</v>
          </cell>
          <cell r="C13364">
            <v>1</v>
          </cell>
          <cell r="D13364">
            <v>1</v>
          </cell>
        </row>
        <row r="13365">
          <cell r="B13365">
            <v>42859</v>
          </cell>
          <cell r="C13365">
            <v>1</v>
          </cell>
          <cell r="D13365">
            <v>1</v>
          </cell>
        </row>
        <row r="13366">
          <cell r="B13366">
            <v>42860</v>
          </cell>
          <cell r="C13366">
            <v>1</v>
          </cell>
          <cell r="D13366">
            <v>1</v>
          </cell>
        </row>
        <row r="13367">
          <cell r="B13367">
            <v>42863</v>
          </cell>
          <cell r="C13367">
            <v>1</v>
          </cell>
          <cell r="D13367">
            <v>1</v>
          </cell>
        </row>
        <row r="13368">
          <cell r="B13368">
            <v>42864</v>
          </cell>
          <cell r="C13368">
            <v>1</v>
          </cell>
          <cell r="D13368">
            <v>1</v>
          </cell>
        </row>
        <row r="13369">
          <cell r="B13369">
            <v>42865</v>
          </cell>
          <cell r="C13369">
            <v>1</v>
          </cell>
          <cell r="D13369">
            <v>1</v>
          </cell>
        </row>
        <row r="13370">
          <cell r="B13370">
            <v>42866</v>
          </cell>
          <cell r="C13370">
            <v>1</v>
          </cell>
          <cell r="D13370">
            <v>1</v>
          </cell>
        </row>
        <row r="13371">
          <cell r="B13371">
            <v>42867</v>
          </cell>
          <cell r="C13371">
            <v>1</v>
          </cell>
          <cell r="D13371">
            <v>1</v>
          </cell>
        </row>
        <row r="13372">
          <cell r="B13372">
            <v>42870</v>
          </cell>
          <cell r="C13372">
            <v>1</v>
          </cell>
          <cell r="D13372">
            <v>1</v>
          </cell>
        </row>
        <row r="13373">
          <cell r="B13373">
            <v>42871</v>
          </cell>
          <cell r="C13373">
            <v>1</v>
          </cell>
          <cell r="D13373">
            <v>1</v>
          </cell>
        </row>
        <row r="13374">
          <cell r="B13374">
            <v>42872</v>
          </cell>
          <cell r="C13374">
            <v>1</v>
          </cell>
          <cell r="D13374">
            <v>1</v>
          </cell>
        </row>
        <row r="13375">
          <cell r="B13375">
            <v>42873</v>
          </cell>
          <cell r="C13375">
            <v>1</v>
          </cell>
          <cell r="D13375">
            <v>1</v>
          </cell>
        </row>
        <row r="13376">
          <cell r="B13376">
            <v>42874</v>
          </cell>
          <cell r="C13376">
            <v>1</v>
          </cell>
          <cell r="D13376">
            <v>1</v>
          </cell>
        </row>
        <row r="13377">
          <cell r="B13377">
            <v>42877</v>
          </cell>
          <cell r="C13377">
            <v>1</v>
          </cell>
          <cell r="D13377">
            <v>1</v>
          </cell>
        </row>
        <row r="13378">
          <cell r="B13378">
            <v>42878</v>
          </cell>
          <cell r="C13378">
            <v>1</v>
          </cell>
          <cell r="D13378">
            <v>1</v>
          </cell>
        </row>
        <row r="13379">
          <cell r="B13379">
            <v>42879</v>
          </cell>
          <cell r="C13379">
            <v>1</v>
          </cell>
          <cell r="D13379">
            <v>1</v>
          </cell>
        </row>
        <row r="13380">
          <cell r="B13380">
            <v>42880</v>
          </cell>
          <cell r="C13380">
            <v>1</v>
          </cell>
          <cell r="D13380">
            <v>1</v>
          </cell>
        </row>
        <row r="13381">
          <cell r="B13381">
            <v>42881</v>
          </cell>
          <cell r="C13381">
            <v>1</v>
          </cell>
          <cell r="D13381">
            <v>1</v>
          </cell>
        </row>
        <row r="13382">
          <cell r="B13382">
            <v>42886</v>
          </cell>
          <cell r="C13382">
            <v>1</v>
          </cell>
          <cell r="D13382">
            <v>1</v>
          </cell>
        </row>
        <row r="13383">
          <cell r="B13383">
            <v>42887</v>
          </cell>
          <cell r="C13383">
            <v>1</v>
          </cell>
          <cell r="D13383">
            <v>1</v>
          </cell>
        </row>
        <row r="13384">
          <cell r="B13384">
            <v>42888</v>
          </cell>
          <cell r="C13384">
            <v>1</v>
          </cell>
          <cell r="D13384">
            <v>1</v>
          </cell>
        </row>
        <row r="13385">
          <cell r="B13385">
            <v>42891</v>
          </cell>
          <cell r="C13385">
            <v>1</v>
          </cell>
          <cell r="D13385">
            <v>1</v>
          </cell>
        </row>
        <row r="13386">
          <cell r="B13386">
            <v>42892</v>
          </cell>
          <cell r="C13386">
            <v>1</v>
          </cell>
          <cell r="D13386">
            <v>1</v>
          </cell>
        </row>
        <row r="13387">
          <cell r="B13387">
            <v>42893</v>
          </cell>
          <cell r="C13387">
            <v>1</v>
          </cell>
          <cell r="D13387">
            <v>1</v>
          </cell>
        </row>
        <row r="13388">
          <cell r="B13388">
            <v>42894</v>
          </cell>
          <cell r="C13388">
            <v>1</v>
          </cell>
          <cell r="D13388">
            <v>1</v>
          </cell>
        </row>
        <row r="13389">
          <cell r="B13389">
            <v>42895</v>
          </cell>
          <cell r="C13389">
            <v>1</v>
          </cell>
          <cell r="D13389">
            <v>1</v>
          </cell>
        </row>
        <row r="13390">
          <cell r="B13390">
            <v>42898</v>
          </cell>
          <cell r="C13390">
            <v>1</v>
          </cell>
          <cell r="D13390">
            <v>1</v>
          </cell>
        </row>
        <row r="13391">
          <cell r="B13391">
            <v>42899</v>
          </cell>
          <cell r="C13391">
            <v>1</v>
          </cell>
          <cell r="D13391">
            <v>1</v>
          </cell>
        </row>
        <row r="13392">
          <cell r="B13392">
            <v>42900</v>
          </cell>
          <cell r="C13392">
            <v>1</v>
          </cell>
          <cell r="D13392">
            <v>1</v>
          </cell>
        </row>
        <row r="13393">
          <cell r="B13393">
            <v>42901</v>
          </cell>
          <cell r="C13393">
            <v>1</v>
          </cell>
          <cell r="D13393">
            <v>1</v>
          </cell>
        </row>
        <row r="13394">
          <cell r="B13394">
            <v>42902</v>
          </cell>
          <cell r="C13394">
            <v>1</v>
          </cell>
          <cell r="D13394">
            <v>1</v>
          </cell>
        </row>
        <row r="13395">
          <cell r="B13395">
            <v>42905</v>
          </cell>
          <cell r="C13395">
            <v>1</v>
          </cell>
          <cell r="D13395">
            <v>1</v>
          </cell>
        </row>
        <row r="13396">
          <cell r="B13396">
            <v>42906</v>
          </cell>
          <cell r="C13396">
            <v>1</v>
          </cell>
          <cell r="D13396">
            <v>1</v>
          </cell>
        </row>
        <row r="13397">
          <cell r="B13397">
            <v>42907</v>
          </cell>
          <cell r="C13397">
            <v>1</v>
          </cell>
          <cell r="D13397">
            <v>1</v>
          </cell>
        </row>
        <row r="13398">
          <cell r="B13398">
            <v>42908</v>
          </cell>
          <cell r="C13398">
            <v>1</v>
          </cell>
          <cell r="D13398">
            <v>1</v>
          </cell>
        </row>
        <row r="13399">
          <cell r="B13399">
            <v>42909</v>
          </cell>
          <cell r="C13399">
            <v>1</v>
          </cell>
          <cell r="D13399">
            <v>1</v>
          </cell>
        </row>
        <row r="13400">
          <cell r="B13400">
            <v>42912</v>
          </cell>
          <cell r="C13400">
            <v>1</v>
          </cell>
          <cell r="D13400">
            <v>1</v>
          </cell>
        </row>
        <row r="13401">
          <cell r="B13401">
            <v>42913</v>
          </cell>
          <cell r="C13401">
            <v>1</v>
          </cell>
          <cell r="D13401">
            <v>1</v>
          </cell>
        </row>
        <row r="13402">
          <cell r="B13402">
            <v>42914</v>
          </cell>
          <cell r="C13402">
            <v>1</v>
          </cell>
          <cell r="D13402">
            <v>1</v>
          </cell>
        </row>
        <row r="13403">
          <cell r="B13403">
            <v>42915</v>
          </cell>
          <cell r="C13403">
            <v>1</v>
          </cell>
          <cell r="D13403">
            <v>1</v>
          </cell>
        </row>
        <row r="13404">
          <cell r="B13404">
            <v>42916</v>
          </cell>
          <cell r="C13404">
            <v>1</v>
          </cell>
          <cell r="D13404">
            <v>1</v>
          </cell>
        </row>
        <row r="13405">
          <cell r="B13405">
            <v>42919</v>
          </cell>
          <cell r="C13405">
            <v>1</v>
          </cell>
          <cell r="D13405">
            <v>1</v>
          </cell>
        </row>
        <row r="13406">
          <cell r="B13406">
            <v>42920</v>
          </cell>
          <cell r="C13406">
            <v>1</v>
          </cell>
          <cell r="D13406">
            <v>1</v>
          </cell>
        </row>
        <row r="13407">
          <cell r="B13407">
            <v>42921</v>
          </cell>
          <cell r="C13407">
            <v>1</v>
          </cell>
          <cell r="D13407">
            <v>1</v>
          </cell>
        </row>
        <row r="13408">
          <cell r="B13408">
            <v>42922</v>
          </cell>
          <cell r="C13408">
            <v>1</v>
          </cell>
          <cell r="D13408">
            <v>1</v>
          </cell>
        </row>
        <row r="13409">
          <cell r="B13409">
            <v>42923</v>
          </cell>
          <cell r="C13409">
            <v>1</v>
          </cell>
          <cell r="D13409">
            <v>1</v>
          </cell>
        </row>
        <row r="13410">
          <cell r="B13410">
            <v>42926</v>
          </cell>
          <cell r="C13410">
            <v>1</v>
          </cell>
          <cell r="D13410">
            <v>1</v>
          </cell>
        </row>
        <row r="13411">
          <cell r="B13411">
            <v>42927</v>
          </cell>
          <cell r="C13411">
            <v>1</v>
          </cell>
          <cell r="D13411">
            <v>1</v>
          </cell>
        </row>
        <row r="13412">
          <cell r="B13412">
            <v>42928</v>
          </cell>
          <cell r="C13412">
            <v>1</v>
          </cell>
          <cell r="D13412">
            <v>1</v>
          </cell>
        </row>
        <row r="13413">
          <cell r="B13413">
            <v>42929</v>
          </cell>
          <cell r="C13413">
            <v>1</v>
          </cell>
          <cell r="D13413">
            <v>1</v>
          </cell>
        </row>
        <row r="13414">
          <cell r="B13414">
            <v>42930</v>
          </cell>
          <cell r="C13414">
            <v>1</v>
          </cell>
          <cell r="D13414">
            <v>1</v>
          </cell>
        </row>
        <row r="13415">
          <cell r="B13415">
            <v>42933</v>
          </cell>
          <cell r="C13415">
            <v>1</v>
          </cell>
          <cell r="D13415">
            <v>1</v>
          </cell>
        </row>
        <row r="13416">
          <cell r="B13416">
            <v>42934</v>
          </cell>
          <cell r="C13416">
            <v>1</v>
          </cell>
          <cell r="D13416">
            <v>1</v>
          </cell>
        </row>
        <row r="13417">
          <cell r="B13417">
            <v>42935</v>
          </cell>
          <cell r="C13417">
            <v>1</v>
          </cell>
          <cell r="D13417">
            <v>1</v>
          </cell>
        </row>
        <row r="13418">
          <cell r="B13418">
            <v>42936</v>
          </cell>
          <cell r="C13418">
            <v>1</v>
          </cell>
          <cell r="D13418">
            <v>1</v>
          </cell>
        </row>
        <row r="13419">
          <cell r="B13419">
            <v>42937</v>
          </cell>
          <cell r="C13419">
            <v>1</v>
          </cell>
          <cell r="D13419">
            <v>1</v>
          </cell>
        </row>
        <row r="13420">
          <cell r="B13420">
            <v>42940</v>
          </cell>
          <cell r="C13420">
            <v>1</v>
          </cell>
          <cell r="D13420">
            <v>1</v>
          </cell>
        </row>
        <row r="13421">
          <cell r="B13421">
            <v>42941</v>
          </cell>
          <cell r="C13421">
            <v>1</v>
          </cell>
          <cell r="D13421">
            <v>1</v>
          </cell>
        </row>
        <row r="13422">
          <cell r="B13422">
            <v>42942</v>
          </cell>
          <cell r="C13422">
            <v>1</v>
          </cell>
          <cell r="D13422">
            <v>1</v>
          </cell>
        </row>
        <row r="13423">
          <cell r="B13423">
            <v>42943</v>
          </cell>
          <cell r="C13423">
            <v>1</v>
          </cell>
          <cell r="D13423">
            <v>1</v>
          </cell>
        </row>
        <row r="13424">
          <cell r="B13424">
            <v>42944</v>
          </cell>
          <cell r="C13424">
            <v>1</v>
          </cell>
          <cell r="D13424">
            <v>1</v>
          </cell>
        </row>
        <row r="13425">
          <cell r="B13425">
            <v>42947</v>
          </cell>
          <cell r="C13425">
            <v>1</v>
          </cell>
          <cell r="D13425">
            <v>1</v>
          </cell>
        </row>
        <row r="13426">
          <cell r="B13426">
            <v>42948</v>
          </cell>
          <cell r="C13426">
            <v>1</v>
          </cell>
          <cell r="D13426">
            <v>1</v>
          </cell>
        </row>
        <row r="13427">
          <cell r="B13427">
            <v>42949</v>
          </cell>
          <cell r="C13427">
            <v>1</v>
          </cell>
          <cell r="D13427">
            <v>1</v>
          </cell>
        </row>
        <row r="13428">
          <cell r="B13428">
            <v>42950</v>
          </cell>
          <cell r="C13428">
            <v>1</v>
          </cell>
          <cell r="D13428">
            <v>1</v>
          </cell>
        </row>
        <row r="13429">
          <cell r="B13429">
            <v>42951</v>
          </cell>
          <cell r="C13429">
            <v>1</v>
          </cell>
          <cell r="D13429">
            <v>1</v>
          </cell>
        </row>
        <row r="13430">
          <cell r="B13430">
            <v>42954</v>
          </cell>
          <cell r="C13430">
            <v>1</v>
          </cell>
          <cell r="D13430">
            <v>1</v>
          </cell>
        </row>
        <row r="13431">
          <cell r="B13431">
            <v>42955</v>
          </cell>
          <cell r="C13431">
            <v>1</v>
          </cell>
          <cell r="D13431">
            <v>1</v>
          </cell>
        </row>
        <row r="13432">
          <cell r="B13432">
            <v>42956</v>
          </cell>
          <cell r="C13432">
            <v>1</v>
          </cell>
          <cell r="D13432">
            <v>1</v>
          </cell>
        </row>
        <row r="13433">
          <cell r="B13433">
            <v>42957</v>
          </cell>
          <cell r="C13433">
            <v>1</v>
          </cell>
          <cell r="D13433">
            <v>1</v>
          </cell>
        </row>
        <row r="13434">
          <cell r="B13434">
            <v>42958</v>
          </cell>
          <cell r="C13434">
            <v>1</v>
          </cell>
          <cell r="D13434">
            <v>1</v>
          </cell>
        </row>
        <row r="13435">
          <cell r="B13435">
            <v>42961</v>
          </cell>
          <cell r="C13435">
            <v>1</v>
          </cell>
          <cell r="D13435">
            <v>1</v>
          </cell>
        </row>
        <row r="13436">
          <cell r="B13436">
            <v>42962</v>
          </cell>
          <cell r="C13436">
            <v>1</v>
          </cell>
          <cell r="D13436">
            <v>1</v>
          </cell>
        </row>
        <row r="13437">
          <cell r="B13437">
            <v>42963</v>
          </cell>
          <cell r="C13437">
            <v>1</v>
          </cell>
          <cell r="D13437">
            <v>1</v>
          </cell>
        </row>
        <row r="13438">
          <cell r="B13438">
            <v>42964</v>
          </cell>
          <cell r="C13438">
            <v>1</v>
          </cell>
          <cell r="D13438">
            <v>1</v>
          </cell>
        </row>
        <row r="13439">
          <cell r="B13439">
            <v>42965</v>
          </cell>
          <cell r="C13439">
            <v>1</v>
          </cell>
          <cell r="D13439">
            <v>1</v>
          </cell>
        </row>
        <row r="13440">
          <cell r="B13440">
            <v>42968</v>
          </cell>
          <cell r="C13440">
            <v>1</v>
          </cell>
          <cell r="D13440">
            <v>1</v>
          </cell>
        </row>
        <row r="13441">
          <cell r="B13441">
            <v>42969</v>
          </cell>
          <cell r="C13441">
            <v>1</v>
          </cell>
          <cell r="D13441">
            <v>1</v>
          </cell>
        </row>
        <row r="13442">
          <cell r="B13442">
            <v>42970</v>
          </cell>
          <cell r="C13442">
            <v>1</v>
          </cell>
          <cell r="D13442">
            <v>1</v>
          </cell>
        </row>
        <row r="13443">
          <cell r="B13443">
            <v>42971</v>
          </cell>
          <cell r="C13443">
            <v>1</v>
          </cell>
          <cell r="D13443">
            <v>1</v>
          </cell>
        </row>
        <row r="13444">
          <cell r="B13444">
            <v>42972</v>
          </cell>
          <cell r="C13444">
            <v>1</v>
          </cell>
          <cell r="D13444">
            <v>1</v>
          </cell>
        </row>
        <row r="13445">
          <cell r="B13445">
            <v>42975</v>
          </cell>
          <cell r="C13445">
            <v>1</v>
          </cell>
          <cell r="D13445">
            <v>1</v>
          </cell>
        </row>
        <row r="13446">
          <cell r="B13446">
            <v>42976</v>
          </cell>
          <cell r="C13446">
            <v>1</v>
          </cell>
          <cell r="D13446">
            <v>1</v>
          </cell>
        </row>
        <row r="13447">
          <cell r="B13447">
            <v>42977</v>
          </cell>
          <cell r="C13447">
            <v>1</v>
          </cell>
          <cell r="D13447">
            <v>1</v>
          </cell>
        </row>
        <row r="13448">
          <cell r="B13448">
            <v>42978</v>
          </cell>
          <cell r="C13448">
            <v>1</v>
          </cell>
          <cell r="D13448">
            <v>1</v>
          </cell>
        </row>
        <row r="13449">
          <cell r="B13449">
            <v>42979</v>
          </cell>
          <cell r="C13449">
            <v>1</v>
          </cell>
          <cell r="D13449">
            <v>1</v>
          </cell>
        </row>
        <row r="13450">
          <cell r="B13450">
            <v>42982</v>
          </cell>
          <cell r="C13450">
            <v>1</v>
          </cell>
          <cell r="D13450">
            <v>1</v>
          </cell>
        </row>
        <row r="13451">
          <cell r="B13451">
            <v>42983</v>
          </cell>
          <cell r="C13451">
            <v>1</v>
          </cell>
          <cell r="D13451">
            <v>1</v>
          </cell>
        </row>
        <row r="13452">
          <cell r="B13452">
            <v>42984</v>
          </cell>
          <cell r="C13452">
            <v>1</v>
          </cell>
          <cell r="D13452">
            <v>1</v>
          </cell>
        </row>
        <row r="13453">
          <cell r="B13453">
            <v>42985</v>
          </cell>
          <cell r="C13453">
            <v>1</v>
          </cell>
          <cell r="D13453">
            <v>1</v>
          </cell>
        </row>
        <row r="13454">
          <cell r="B13454">
            <v>42986</v>
          </cell>
          <cell r="C13454">
            <v>1</v>
          </cell>
          <cell r="D13454">
            <v>1</v>
          </cell>
        </row>
        <row r="13455">
          <cell r="B13455">
            <v>42989</v>
          </cell>
          <cell r="C13455">
            <v>1</v>
          </cell>
          <cell r="D13455">
            <v>1</v>
          </cell>
        </row>
        <row r="13456">
          <cell r="B13456">
            <v>42990</v>
          </cell>
          <cell r="C13456">
            <v>1</v>
          </cell>
          <cell r="D13456">
            <v>1</v>
          </cell>
        </row>
        <row r="13457">
          <cell r="B13457">
            <v>42991</v>
          </cell>
          <cell r="C13457">
            <v>1</v>
          </cell>
          <cell r="D13457">
            <v>1</v>
          </cell>
        </row>
        <row r="13458">
          <cell r="B13458">
            <v>42992</v>
          </cell>
          <cell r="C13458">
            <v>1</v>
          </cell>
          <cell r="D13458">
            <v>1</v>
          </cell>
        </row>
        <row r="13459">
          <cell r="B13459">
            <v>42993</v>
          </cell>
          <cell r="C13459">
            <v>1</v>
          </cell>
          <cell r="D13459">
            <v>1</v>
          </cell>
        </row>
        <row r="13460">
          <cell r="B13460">
            <v>42996</v>
          </cell>
          <cell r="C13460">
            <v>1</v>
          </cell>
          <cell r="D13460">
            <v>1</v>
          </cell>
        </row>
        <row r="13461">
          <cell r="B13461">
            <v>42997</v>
          </cell>
          <cell r="C13461">
            <v>1</v>
          </cell>
          <cell r="D13461">
            <v>1</v>
          </cell>
        </row>
        <row r="13462">
          <cell r="B13462">
            <v>42998</v>
          </cell>
          <cell r="C13462">
            <v>1</v>
          </cell>
          <cell r="D13462">
            <v>1</v>
          </cell>
        </row>
        <row r="13463">
          <cell r="B13463">
            <v>42999</v>
          </cell>
          <cell r="C13463">
            <v>1</v>
          </cell>
          <cell r="D13463">
            <v>1</v>
          </cell>
        </row>
        <row r="13464">
          <cell r="B13464">
            <v>43000</v>
          </cell>
          <cell r="C13464">
            <v>1</v>
          </cell>
          <cell r="D13464">
            <v>1</v>
          </cell>
        </row>
        <row r="13465">
          <cell r="B13465">
            <v>43003</v>
          </cell>
          <cell r="C13465">
            <v>1</v>
          </cell>
          <cell r="D13465">
            <v>1</v>
          </cell>
        </row>
        <row r="13466">
          <cell r="B13466">
            <v>43004</v>
          </cell>
          <cell r="C13466">
            <v>1</v>
          </cell>
          <cell r="D13466">
            <v>1</v>
          </cell>
        </row>
        <row r="13467">
          <cell r="B13467">
            <v>43005</v>
          </cell>
          <cell r="C13467">
            <v>1</v>
          </cell>
          <cell r="D13467">
            <v>1</v>
          </cell>
        </row>
        <row r="13468">
          <cell r="B13468">
            <v>43006</v>
          </cell>
          <cell r="C13468">
            <v>1</v>
          </cell>
          <cell r="D13468">
            <v>1</v>
          </cell>
        </row>
        <row r="13469">
          <cell r="B13469">
            <v>43007</v>
          </cell>
          <cell r="C13469">
            <v>1</v>
          </cell>
          <cell r="D13469">
            <v>1</v>
          </cell>
        </row>
        <row r="13470">
          <cell r="B13470">
            <v>43017</v>
          </cell>
          <cell r="C13470">
            <v>1</v>
          </cell>
          <cell r="D13470">
            <v>1</v>
          </cell>
        </row>
        <row r="13471">
          <cell r="B13471">
            <v>43018</v>
          </cell>
          <cell r="C13471">
            <v>1</v>
          </cell>
          <cell r="D13471">
            <v>1</v>
          </cell>
        </row>
        <row r="13472">
          <cell r="B13472">
            <v>43019</v>
          </cell>
          <cell r="C13472">
            <v>1</v>
          </cell>
          <cell r="D13472">
            <v>1</v>
          </cell>
        </row>
        <row r="13473">
          <cell r="B13473">
            <v>43020</v>
          </cell>
          <cell r="C13473">
            <v>1</v>
          </cell>
          <cell r="D13473">
            <v>1</v>
          </cell>
        </row>
        <row r="13474">
          <cell r="B13474">
            <v>43021</v>
          </cell>
          <cell r="C13474">
            <v>1</v>
          </cell>
          <cell r="D13474">
            <v>1</v>
          </cell>
        </row>
        <row r="13475">
          <cell r="B13475">
            <v>43024</v>
          </cell>
          <cell r="C13475">
            <v>1</v>
          </cell>
          <cell r="D13475">
            <v>1</v>
          </cell>
        </row>
        <row r="13476">
          <cell r="B13476">
            <v>43025</v>
          </cell>
          <cell r="C13476">
            <v>1</v>
          </cell>
          <cell r="D13476">
            <v>1</v>
          </cell>
        </row>
        <row r="13477">
          <cell r="B13477">
            <v>43026</v>
          </cell>
          <cell r="C13477">
            <v>1</v>
          </cell>
          <cell r="D13477">
            <v>1</v>
          </cell>
        </row>
        <row r="13478">
          <cell r="B13478">
            <v>43027</v>
          </cell>
          <cell r="C13478">
            <v>1</v>
          </cell>
          <cell r="D13478">
            <v>1</v>
          </cell>
        </row>
        <row r="13479">
          <cell r="B13479">
            <v>43028</v>
          </cell>
          <cell r="C13479">
            <v>1</v>
          </cell>
          <cell r="D13479">
            <v>1</v>
          </cell>
        </row>
        <row r="13480">
          <cell r="B13480">
            <v>43031</v>
          </cell>
          <cell r="C13480">
            <v>1</v>
          </cell>
          <cell r="D13480">
            <v>1</v>
          </cell>
        </row>
        <row r="13481">
          <cell r="B13481">
            <v>43032</v>
          </cell>
          <cell r="C13481">
            <v>1</v>
          </cell>
          <cell r="D13481">
            <v>1</v>
          </cell>
        </row>
        <row r="13482">
          <cell r="B13482">
            <v>43033</v>
          </cell>
          <cell r="C13482">
            <v>1</v>
          </cell>
          <cell r="D13482">
            <v>1</v>
          </cell>
        </row>
        <row r="13483">
          <cell r="B13483">
            <v>43034</v>
          </cell>
          <cell r="C13483">
            <v>1</v>
          </cell>
          <cell r="D13483">
            <v>1</v>
          </cell>
        </row>
        <row r="13484">
          <cell r="B13484">
            <v>43035</v>
          </cell>
          <cell r="C13484">
            <v>1</v>
          </cell>
          <cell r="D13484">
            <v>1</v>
          </cell>
        </row>
        <row r="13485">
          <cell r="B13485">
            <v>43038</v>
          </cell>
          <cell r="C13485">
            <v>1</v>
          </cell>
          <cell r="D13485">
            <v>1</v>
          </cell>
        </row>
        <row r="13486">
          <cell r="B13486">
            <v>43039</v>
          </cell>
          <cell r="C13486">
            <v>1</v>
          </cell>
          <cell r="D13486">
            <v>1</v>
          </cell>
        </row>
        <row r="13487">
          <cell r="B13487">
            <v>43040</v>
          </cell>
          <cell r="C13487">
            <v>1</v>
          </cell>
          <cell r="D13487">
            <v>1</v>
          </cell>
        </row>
        <row r="13488">
          <cell r="B13488">
            <v>43041</v>
          </cell>
          <cell r="C13488">
            <v>1</v>
          </cell>
          <cell r="D13488">
            <v>1</v>
          </cell>
        </row>
        <row r="13489">
          <cell r="B13489">
            <v>43042</v>
          </cell>
          <cell r="C13489">
            <v>1</v>
          </cell>
          <cell r="D13489">
            <v>1</v>
          </cell>
        </row>
        <row r="13490">
          <cell r="B13490">
            <v>43045</v>
          </cell>
          <cell r="C13490">
            <v>1</v>
          </cell>
          <cell r="D13490">
            <v>1</v>
          </cell>
        </row>
        <row r="13491">
          <cell r="B13491">
            <v>43046</v>
          </cell>
          <cell r="C13491">
            <v>1</v>
          </cell>
          <cell r="D13491">
            <v>1</v>
          </cell>
        </row>
        <row r="13492">
          <cell r="B13492">
            <v>43047</v>
          </cell>
          <cell r="C13492">
            <v>1</v>
          </cell>
          <cell r="D13492">
            <v>1</v>
          </cell>
        </row>
        <row r="13493">
          <cell r="B13493">
            <v>43048</v>
          </cell>
          <cell r="C13493">
            <v>1</v>
          </cell>
          <cell r="D13493">
            <v>1</v>
          </cell>
        </row>
        <row r="13494">
          <cell r="B13494">
            <v>43049</v>
          </cell>
          <cell r="C13494">
            <v>1</v>
          </cell>
          <cell r="D13494">
            <v>1</v>
          </cell>
        </row>
        <row r="13495">
          <cell r="B13495">
            <v>43052</v>
          </cell>
          <cell r="C13495">
            <v>1</v>
          </cell>
          <cell r="D13495">
            <v>1</v>
          </cell>
        </row>
        <row r="13496">
          <cell r="B13496">
            <v>43053</v>
          </cell>
          <cell r="C13496">
            <v>1</v>
          </cell>
          <cell r="D13496">
            <v>1</v>
          </cell>
        </row>
        <row r="13497">
          <cell r="B13497">
            <v>43054</v>
          </cell>
          <cell r="C13497">
            <v>1</v>
          </cell>
          <cell r="D13497">
            <v>1</v>
          </cell>
        </row>
        <row r="13498">
          <cell r="B13498">
            <v>43055</v>
          </cell>
          <cell r="C13498">
            <v>1</v>
          </cell>
          <cell r="D13498">
            <v>1</v>
          </cell>
        </row>
        <row r="13499">
          <cell r="B13499">
            <v>43056</v>
          </cell>
          <cell r="C13499">
            <v>1</v>
          </cell>
          <cell r="D13499">
            <v>1</v>
          </cell>
        </row>
        <row r="13500">
          <cell r="B13500">
            <v>43059</v>
          </cell>
          <cell r="C13500">
            <v>1</v>
          </cell>
          <cell r="D13500">
            <v>1</v>
          </cell>
        </row>
        <row r="13501">
          <cell r="B13501">
            <v>43060</v>
          </cell>
          <cell r="C13501">
            <v>1</v>
          </cell>
          <cell r="D13501">
            <v>1</v>
          </cell>
        </row>
        <row r="13502">
          <cell r="B13502">
            <v>43061</v>
          </cell>
          <cell r="C13502">
            <v>1</v>
          </cell>
          <cell r="D13502">
            <v>1</v>
          </cell>
        </row>
        <row r="13503">
          <cell r="B13503">
            <v>43062</v>
          </cell>
          <cell r="C13503">
            <v>1</v>
          </cell>
          <cell r="D13503">
            <v>1</v>
          </cell>
        </row>
        <row r="13504">
          <cell r="B13504">
            <v>43063</v>
          </cell>
          <cell r="C13504">
            <v>1</v>
          </cell>
          <cell r="D13504">
            <v>1</v>
          </cell>
        </row>
        <row r="13505">
          <cell r="B13505">
            <v>43066</v>
          </cell>
          <cell r="C13505">
            <v>1</v>
          </cell>
          <cell r="D13505">
            <v>1</v>
          </cell>
        </row>
        <row r="13506">
          <cell r="B13506">
            <v>43067</v>
          </cell>
          <cell r="C13506">
            <v>1</v>
          </cell>
          <cell r="D13506">
            <v>1</v>
          </cell>
        </row>
        <row r="13507">
          <cell r="B13507">
            <v>43068</v>
          </cell>
          <cell r="C13507">
            <v>1</v>
          </cell>
          <cell r="D13507">
            <v>1</v>
          </cell>
        </row>
        <row r="13508">
          <cell r="B13508">
            <v>43069</v>
          </cell>
          <cell r="C13508">
            <v>1</v>
          </cell>
          <cell r="D13508">
            <v>1</v>
          </cell>
        </row>
        <row r="13509">
          <cell r="B13509">
            <v>43070</v>
          </cell>
          <cell r="C13509">
            <v>1</v>
          </cell>
          <cell r="D13509">
            <v>1</v>
          </cell>
        </row>
        <row r="13510">
          <cell r="B13510">
            <v>43073</v>
          </cell>
          <cell r="C13510">
            <v>1</v>
          </cell>
          <cell r="D13510">
            <v>1</v>
          </cell>
        </row>
        <row r="13511">
          <cell r="B13511">
            <v>43074</v>
          </cell>
          <cell r="C13511">
            <v>1</v>
          </cell>
          <cell r="D13511">
            <v>1</v>
          </cell>
        </row>
        <row r="13512">
          <cell r="B13512">
            <v>43075</v>
          </cell>
          <cell r="C13512">
            <v>1</v>
          </cell>
          <cell r="D13512">
            <v>1</v>
          </cell>
        </row>
        <row r="13513">
          <cell r="B13513">
            <v>43076</v>
          </cell>
          <cell r="C13513">
            <v>1</v>
          </cell>
          <cell r="D13513">
            <v>1</v>
          </cell>
        </row>
        <row r="13514">
          <cell r="B13514">
            <v>43077</v>
          </cell>
          <cell r="C13514">
            <v>1</v>
          </cell>
          <cell r="D13514">
            <v>1</v>
          </cell>
        </row>
        <row r="13515">
          <cell r="B13515">
            <v>43080</v>
          </cell>
          <cell r="C13515">
            <v>1</v>
          </cell>
          <cell r="D13515">
            <v>1</v>
          </cell>
        </row>
        <row r="13516">
          <cell r="B13516">
            <v>43081</v>
          </cell>
          <cell r="C13516">
            <v>1</v>
          </cell>
          <cell r="D13516">
            <v>1</v>
          </cell>
        </row>
        <row r="13517">
          <cell r="B13517">
            <v>43082</v>
          </cell>
          <cell r="C13517">
            <v>1</v>
          </cell>
          <cell r="D13517">
            <v>1</v>
          </cell>
        </row>
        <row r="13518">
          <cell r="B13518">
            <v>43083</v>
          </cell>
          <cell r="C13518">
            <v>1</v>
          </cell>
          <cell r="D13518">
            <v>1</v>
          </cell>
        </row>
        <row r="13519">
          <cell r="B13519">
            <v>43084</v>
          </cell>
          <cell r="C13519">
            <v>1</v>
          </cell>
          <cell r="D13519">
            <v>1</v>
          </cell>
        </row>
        <row r="13520">
          <cell r="B13520">
            <v>43087</v>
          </cell>
          <cell r="C13520">
            <v>1</v>
          </cell>
          <cell r="D13520">
            <v>1</v>
          </cell>
        </row>
        <row r="13521">
          <cell r="B13521">
            <v>43088</v>
          </cell>
          <cell r="C13521">
            <v>1</v>
          </cell>
          <cell r="D13521">
            <v>1</v>
          </cell>
        </row>
        <row r="13522">
          <cell r="B13522">
            <v>43089</v>
          </cell>
          <cell r="C13522">
            <v>1</v>
          </cell>
          <cell r="D13522">
            <v>1</v>
          </cell>
        </row>
        <row r="13523">
          <cell r="B13523">
            <v>43090</v>
          </cell>
          <cell r="C13523">
            <v>1</v>
          </cell>
          <cell r="D13523">
            <v>1</v>
          </cell>
        </row>
        <row r="13524">
          <cell r="B13524">
            <v>43091</v>
          </cell>
          <cell r="C13524">
            <v>1</v>
          </cell>
          <cell r="D13524">
            <v>1</v>
          </cell>
        </row>
        <row r="13525">
          <cell r="B13525">
            <v>43094</v>
          </cell>
          <cell r="C13525">
            <v>1</v>
          </cell>
          <cell r="D13525">
            <v>1</v>
          </cell>
        </row>
        <row r="13526">
          <cell r="B13526">
            <v>43095</v>
          </cell>
          <cell r="C13526">
            <v>1</v>
          </cell>
          <cell r="D13526">
            <v>1</v>
          </cell>
        </row>
        <row r="13527">
          <cell r="B13527">
            <v>43096</v>
          </cell>
          <cell r="C13527">
            <v>1</v>
          </cell>
          <cell r="D13527">
            <v>1</v>
          </cell>
        </row>
        <row r="13528">
          <cell r="B13528">
            <v>43097</v>
          </cell>
          <cell r="C13528">
            <v>1</v>
          </cell>
          <cell r="D13528">
            <v>1</v>
          </cell>
        </row>
        <row r="13529">
          <cell r="B13529">
            <v>43098</v>
          </cell>
          <cell r="C13529">
            <v>1</v>
          </cell>
          <cell r="D13529">
            <v>1</v>
          </cell>
        </row>
        <row r="13530">
          <cell r="B13530">
            <v>43102</v>
          </cell>
          <cell r="C13530">
            <v>1</v>
          </cell>
          <cell r="D13530">
            <v>1</v>
          </cell>
        </row>
        <row r="13531">
          <cell r="B13531">
            <v>43103</v>
          </cell>
          <cell r="C13531">
            <v>1</v>
          </cell>
          <cell r="D13531">
            <v>1</v>
          </cell>
        </row>
        <row r="13532">
          <cell r="B13532">
            <v>43104</v>
          </cell>
          <cell r="C13532">
            <v>1</v>
          </cell>
          <cell r="D13532">
            <v>1</v>
          </cell>
        </row>
        <row r="13533">
          <cell r="B13533">
            <v>43105</v>
          </cell>
          <cell r="C13533">
            <v>1</v>
          </cell>
          <cell r="D13533">
            <v>1</v>
          </cell>
        </row>
        <row r="13534">
          <cell r="B13534">
            <v>43108</v>
          </cell>
          <cell r="C13534">
            <v>1</v>
          </cell>
          <cell r="D13534">
            <v>1</v>
          </cell>
        </row>
        <row r="13535">
          <cell r="B13535">
            <v>43109</v>
          </cell>
          <cell r="C13535">
            <v>1</v>
          </cell>
          <cell r="D13535">
            <v>1</v>
          </cell>
        </row>
        <row r="13536">
          <cell r="B13536">
            <v>43110</v>
          </cell>
          <cell r="C13536">
            <v>1</v>
          </cell>
          <cell r="D13536">
            <v>1</v>
          </cell>
        </row>
        <row r="13537">
          <cell r="B13537">
            <v>43111</v>
          </cell>
          <cell r="C13537">
            <v>1</v>
          </cell>
          <cell r="D13537">
            <v>1</v>
          </cell>
        </row>
        <row r="13538">
          <cell r="B13538">
            <v>43112</v>
          </cell>
          <cell r="C13538">
            <v>1</v>
          </cell>
          <cell r="D13538">
            <v>1</v>
          </cell>
        </row>
        <row r="13539">
          <cell r="B13539">
            <v>43115</v>
          </cell>
          <cell r="C13539">
            <v>1</v>
          </cell>
          <cell r="D13539">
            <v>1</v>
          </cell>
        </row>
        <row r="13540">
          <cell r="B13540">
            <v>43116</v>
          </cell>
          <cell r="C13540">
            <v>1</v>
          </cell>
          <cell r="D13540">
            <v>1</v>
          </cell>
        </row>
        <row r="13541">
          <cell r="B13541">
            <v>43117</v>
          </cell>
          <cell r="C13541">
            <v>1</v>
          </cell>
          <cell r="D13541">
            <v>1</v>
          </cell>
        </row>
        <row r="13542">
          <cell r="B13542">
            <v>43118</v>
          </cell>
          <cell r="C13542">
            <v>1</v>
          </cell>
          <cell r="D13542">
            <v>1</v>
          </cell>
        </row>
        <row r="13543">
          <cell r="B13543">
            <v>43119</v>
          </cell>
          <cell r="C13543">
            <v>1</v>
          </cell>
          <cell r="D13543">
            <v>1</v>
          </cell>
        </row>
        <row r="13544">
          <cell r="B13544">
            <v>43122</v>
          </cell>
          <cell r="C13544">
            <v>1</v>
          </cell>
          <cell r="D13544">
            <v>1</v>
          </cell>
        </row>
        <row r="13545">
          <cell r="B13545">
            <v>43123</v>
          </cell>
          <cell r="C13545">
            <v>1</v>
          </cell>
          <cell r="D13545">
            <v>1</v>
          </cell>
        </row>
        <row r="13546">
          <cell r="B13546">
            <v>43124</v>
          </cell>
          <cell r="C13546">
            <v>1</v>
          </cell>
          <cell r="D13546">
            <v>1</v>
          </cell>
        </row>
        <row r="13547">
          <cell r="B13547">
            <v>43125</v>
          </cell>
          <cell r="C13547">
            <v>1</v>
          </cell>
          <cell r="D13547">
            <v>1</v>
          </cell>
        </row>
        <row r="13548">
          <cell r="B13548">
            <v>43126</v>
          </cell>
          <cell r="C13548">
            <v>1</v>
          </cell>
          <cell r="D13548">
            <v>1</v>
          </cell>
        </row>
        <row r="13549">
          <cell r="B13549">
            <v>43129</v>
          </cell>
          <cell r="C13549">
            <v>1</v>
          </cell>
          <cell r="D13549">
            <v>1</v>
          </cell>
        </row>
        <row r="13550">
          <cell r="B13550">
            <v>43130</v>
          </cell>
          <cell r="C13550">
            <v>1</v>
          </cell>
          <cell r="D13550">
            <v>1</v>
          </cell>
        </row>
        <row r="13551">
          <cell r="B13551">
            <v>43131</v>
          </cell>
          <cell r="C13551">
            <v>1</v>
          </cell>
          <cell r="D13551">
            <v>1</v>
          </cell>
        </row>
        <row r="13552">
          <cell r="B13552">
            <v>43132</v>
          </cell>
          <cell r="C13552">
            <v>1</v>
          </cell>
          <cell r="D13552">
            <v>1</v>
          </cell>
        </row>
        <row r="13553">
          <cell r="B13553">
            <v>43133</v>
          </cell>
          <cell r="C13553">
            <v>1</v>
          </cell>
          <cell r="D13553">
            <v>1</v>
          </cell>
        </row>
        <row r="13554">
          <cell r="B13554">
            <v>43136</v>
          </cell>
          <cell r="C13554">
            <v>1</v>
          </cell>
          <cell r="D13554">
            <v>1</v>
          </cell>
        </row>
        <row r="13555">
          <cell r="B13555">
            <v>43137</v>
          </cell>
          <cell r="C13555">
            <v>1</v>
          </cell>
          <cell r="D13555">
            <v>1</v>
          </cell>
        </row>
        <row r="13556">
          <cell r="B13556">
            <v>43138</v>
          </cell>
          <cell r="C13556">
            <v>1</v>
          </cell>
          <cell r="D13556">
            <v>1</v>
          </cell>
        </row>
        <row r="13557">
          <cell r="B13557">
            <v>43139</v>
          </cell>
          <cell r="C13557">
            <v>1</v>
          </cell>
          <cell r="D13557">
            <v>1</v>
          </cell>
        </row>
        <row r="13558">
          <cell r="B13558">
            <v>43140</v>
          </cell>
          <cell r="C13558">
            <v>1</v>
          </cell>
          <cell r="D13558">
            <v>1</v>
          </cell>
        </row>
        <row r="13559">
          <cell r="B13559">
            <v>43157</v>
          </cell>
          <cell r="C13559">
            <v>1</v>
          </cell>
          <cell r="D13559">
            <v>1</v>
          </cell>
        </row>
        <row r="13560">
          <cell r="B13560">
            <v>43158</v>
          </cell>
          <cell r="C13560">
            <v>1</v>
          </cell>
          <cell r="D13560">
            <v>1</v>
          </cell>
        </row>
        <row r="13561">
          <cell r="B13561">
            <v>43159</v>
          </cell>
          <cell r="C13561">
            <v>1</v>
          </cell>
          <cell r="D13561">
            <v>1</v>
          </cell>
        </row>
        <row r="13562">
          <cell r="B13562">
            <v>43160</v>
          </cell>
          <cell r="C13562">
            <v>1</v>
          </cell>
          <cell r="D13562">
            <v>1</v>
          </cell>
        </row>
        <row r="13563">
          <cell r="B13563">
            <v>43161</v>
          </cell>
          <cell r="C13563">
            <v>1</v>
          </cell>
          <cell r="D13563">
            <v>1</v>
          </cell>
        </row>
        <row r="13564">
          <cell r="B13564">
            <v>43164</v>
          </cell>
          <cell r="C13564">
            <v>1</v>
          </cell>
          <cell r="D13564">
            <v>1</v>
          </cell>
        </row>
        <row r="13565">
          <cell r="B13565">
            <v>43165</v>
          </cell>
          <cell r="C13565">
            <v>1</v>
          </cell>
          <cell r="D13565">
            <v>1</v>
          </cell>
        </row>
        <row r="13566">
          <cell r="B13566">
            <v>43166</v>
          </cell>
          <cell r="C13566">
            <v>1</v>
          </cell>
          <cell r="D13566">
            <v>1</v>
          </cell>
        </row>
        <row r="13567">
          <cell r="B13567">
            <v>43167</v>
          </cell>
          <cell r="C13567">
            <v>1</v>
          </cell>
          <cell r="D13567">
            <v>1</v>
          </cell>
        </row>
        <row r="13568">
          <cell r="B13568">
            <v>43168</v>
          </cell>
          <cell r="C13568">
            <v>1</v>
          </cell>
          <cell r="D13568">
            <v>1</v>
          </cell>
        </row>
        <row r="13569">
          <cell r="B13569">
            <v>43171</v>
          </cell>
          <cell r="C13569">
            <v>1</v>
          </cell>
          <cell r="D13569">
            <v>1</v>
          </cell>
        </row>
        <row r="13570">
          <cell r="B13570">
            <v>43172</v>
          </cell>
          <cell r="C13570">
            <v>1</v>
          </cell>
          <cell r="D13570">
            <v>1</v>
          </cell>
        </row>
        <row r="13571">
          <cell r="B13571">
            <v>43173</v>
          </cell>
          <cell r="C13571">
            <v>1</v>
          </cell>
          <cell r="D13571">
            <v>1</v>
          </cell>
        </row>
        <row r="13572">
          <cell r="B13572">
            <v>43174</v>
          </cell>
          <cell r="C13572">
            <v>1</v>
          </cell>
          <cell r="D13572">
            <v>1</v>
          </cell>
        </row>
        <row r="13573">
          <cell r="B13573">
            <v>43175</v>
          </cell>
          <cell r="C13573">
            <v>1</v>
          </cell>
          <cell r="D13573">
            <v>1</v>
          </cell>
        </row>
        <row r="13574">
          <cell r="B13574">
            <v>43178</v>
          </cell>
          <cell r="C13574">
            <v>1</v>
          </cell>
          <cell r="D13574">
            <v>1</v>
          </cell>
        </row>
        <row r="13575">
          <cell r="B13575">
            <v>43179</v>
          </cell>
          <cell r="C13575">
            <v>1</v>
          </cell>
          <cell r="D13575">
            <v>1</v>
          </cell>
        </row>
        <row r="13576">
          <cell r="B13576">
            <v>43180</v>
          </cell>
          <cell r="C13576">
            <v>1</v>
          </cell>
          <cell r="D13576">
            <v>1</v>
          </cell>
        </row>
        <row r="13577">
          <cell r="B13577">
            <v>43181</v>
          </cell>
          <cell r="C13577">
            <v>1</v>
          </cell>
          <cell r="D13577">
            <v>1</v>
          </cell>
        </row>
        <row r="13578">
          <cell r="B13578">
            <v>43182</v>
          </cell>
          <cell r="C13578">
            <v>1</v>
          </cell>
          <cell r="D13578">
            <v>1</v>
          </cell>
        </row>
        <row r="13579">
          <cell r="B13579">
            <v>43185</v>
          </cell>
          <cell r="C13579">
            <v>1</v>
          </cell>
          <cell r="D13579">
            <v>1</v>
          </cell>
        </row>
        <row r="13580">
          <cell r="B13580">
            <v>43186</v>
          </cell>
          <cell r="C13580">
            <v>1</v>
          </cell>
          <cell r="D13580">
            <v>1</v>
          </cell>
        </row>
        <row r="13581">
          <cell r="B13581">
            <v>43187</v>
          </cell>
          <cell r="C13581">
            <v>1</v>
          </cell>
          <cell r="D13581">
            <v>1</v>
          </cell>
        </row>
        <row r="13582">
          <cell r="B13582">
            <v>43188</v>
          </cell>
          <cell r="C13582">
            <v>1</v>
          </cell>
          <cell r="D13582">
            <v>1</v>
          </cell>
        </row>
        <row r="13583">
          <cell r="B13583">
            <v>43189</v>
          </cell>
          <cell r="C13583">
            <v>1</v>
          </cell>
          <cell r="D13583">
            <v>1</v>
          </cell>
        </row>
        <row r="13584">
          <cell r="B13584">
            <v>43192</v>
          </cell>
          <cell r="C13584">
            <v>1</v>
          </cell>
          <cell r="D13584">
            <v>1</v>
          </cell>
        </row>
        <row r="13585">
          <cell r="B13585">
            <v>43193</v>
          </cell>
          <cell r="C13585">
            <v>1</v>
          </cell>
          <cell r="D13585">
            <v>1</v>
          </cell>
        </row>
        <row r="13586">
          <cell r="B13586">
            <v>43194</v>
          </cell>
          <cell r="C13586">
            <v>1</v>
          </cell>
          <cell r="D13586">
            <v>1</v>
          </cell>
        </row>
        <row r="13587">
          <cell r="B13587">
            <v>43199</v>
          </cell>
          <cell r="C13587">
            <v>1</v>
          </cell>
          <cell r="D13587">
            <v>1</v>
          </cell>
        </row>
        <row r="13588">
          <cell r="B13588">
            <v>43200</v>
          </cell>
          <cell r="C13588">
            <v>1</v>
          </cell>
          <cell r="D13588">
            <v>1</v>
          </cell>
        </row>
        <row r="13589">
          <cell r="B13589">
            <v>43201</v>
          </cell>
          <cell r="C13589">
            <v>1</v>
          </cell>
          <cell r="D13589">
            <v>1</v>
          </cell>
        </row>
        <row r="13590">
          <cell r="B13590">
            <v>43202</v>
          </cell>
          <cell r="C13590">
            <v>1</v>
          </cell>
          <cell r="D13590">
            <v>1</v>
          </cell>
        </row>
        <row r="13591">
          <cell r="B13591">
            <v>43203</v>
          </cell>
          <cell r="C13591">
            <v>1</v>
          </cell>
          <cell r="D13591">
            <v>1</v>
          </cell>
        </row>
        <row r="13592">
          <cell r="B13592">
            <v>43206</v>
          </cell>
          <cell r="C13592">
            <v>1</v>
          </cell>
          <cell r="D13592">
            <v>1</v>
          </cell>
        </row>
        <row r="13593">
          <cell r="B13593">
            <v>43207</v>
          </cell>
          <cell r="C13593">
            <v>1</v>
          </cell>
          <cell r="D13593">
            <v>1</v>
          </cell>
        </row>
        <row r="13594">
          <cell r="B13594">
            <v>43208</v>
          </cell>
          <cell r="C13594">
            <v>1</v>
          </cell>
          <cell r="D13594">
            <v>1</v>
          </cell>
        </row>
        <row r="13595">
          <cell r="B13595">
            <v>43209</v>
          </cell>
          <cell r="C13595">
            <v>1</v>
          </cell>
          <cell r="D13595">
            <v>1</v>
          </cell>
        </row>
        <row r="13596">
          <cell r="B13596">
            <v>43210</v>
          </cell>
          <cell r="C13596">
            <v>1</v>
          </cell>
          <cell r="D13596">
            <v>1</v>
          </cell>
        </row>
        <row r="13597">
          <cell r="B13597">
            <v>43213</v>
          </cell>
          <cell r="C13597">
            <v>1</v>
          </cell>
          <cell r="D13597">
            <v>1</v>
          </cell>
        </row>
        <row r="13598">
          <cell r="B13598">
            <v>43214</v>
          </cell>
          <cell r="C13598">
            <v>1</v>
          </cell>
          <cell r="D13598">
            <v>1</v>
          </cell>
        </row>
        <row r="13599">
          <cell r="B13599">
            <v>43215</v>
          </cell>
          <cell r="C13599">
            <v>1</v>
          </cell>
          <cell r="D13599">
            <v>1</v>
          </cell>
        </row>
        <row r="13600">
          <cell r="B13600">
            <v>43216</v>
          </cell>
          <cell r="C13600">
            <v>1</v>
          </cell>
          <cell r="D13600">
            <v>1</v>
          </cell>
        </row>
        <row r="13601">
          <cell r="B13601">
            <v>43217</v>
          </cell>
          <cell r="C13601">
            <v>1</v>
          </cell>
          <cell r="D13601">
            <v>1</v>
          </cell>
        </row>
        <row r="13602">
          <cell r="B13602">
            <v>43222</v>
          </cell>
          <cell r="C13602">
            <v>1</v>
          </cell>
          <cell r="D13602">
            <v>1</v>
          </cell>
        </row>
        <row r="13603">
          <cell r="B13603">
            <v>43223</v>
          </cell>
          <cell r="C13603">
            <v>1</v>
          </cell>
          <cell r="D13603">
            <v>1</v>
          </cell>
        </row>
        <row r="13604">
          <cell r="B13604">
            <v>43224</v>
          </cell>
          <cell r="C13604">
            <v>1</v>
          </cell>
          <cell r="D13604">
            <v>1</v>
          </cell>
        </row>
        <row r="13605">
          <cell r="B13605">
            <v>43227</v>
          </cell>
          <cell r="C13605">
            <v>1</v>
          </cell>
          <cell r="D13605">
            <v>1</v>
          </cell>
        </row>
        <row r="13606">
          <cell r="B13606">
            <v>43228</v>
          </cell>
          <cell r="C13606">
            <v>1</v>
          </cell>
          <cell r="D13606">
            <v>1</v>
          </cell>
        </row>
        <row r="13607">
          <cell r="B13607">
            <v>43229</v>
          </cell>
          <cell r="C13607">
            <v>1</v>
          </cell>
          <cell r="D13607">
            <v>1</v>
          </cell>
        </row>
        <row r="13608">
          <cell r="B13608">
            <v>43230</v>
          </cell>
          <cell r="C13608">
            <v>1</v>
          </cell>
          <cell r="D13608">
            <v>1</v>
          </cell>
        </row>
        <row r="13609">
          <cell r="B13609">
            <v>43231</v>
          </cell>
          <cell r="C13609">
            <v>1</v>
          </cell>
          <cell r="D13609">
            <v>1</v>
          </cell>
        </row>
        <row r="13610">
          <cell r="B13610">
            <v>43234</v>
          </cell>
          <cell r="C13610">
            <v>1</v>
          </cell>
          <cell r="D13610">
            <v>1</v>
          </cell>
        </row>
        <row r="13611">
          <cell r="B13611">
            <v>43235</v>
          </cell>
          <cell r="C13611">
            <v>1</v>
          </cell>
          <cell r="D13611">
            <v>1</v>
          </cell>
        </row>
        <row r="13612">
          <cell r="B13612">
            <v>43236</v>
          </cell>
          <cell r="C13612">
            <v>1</v>
          </cell>
          <cell r="D13612">
            <v>1</v>
          </cell>
        </row>
        <row r="13613">
          <cell r="B13613">
            <v>43237</v>
          </cell>
          <cell r="C13613">
            <v>1</v>
          </cell>
          <cell r="D13613">
            <v>1</v>
          </cell>
        </row>
        <row r="13614">
          <cell r="B13614">
            <v>43238</v>
          </cell>
          <cell r="C13614">
            <v>1</v>
          </cell>
          <cell r="D13614">
            <v>1</v>
          </cell>
        </row>
        <row r="13615">
          <cell r="B13615">
            <v>43241</v>
          </cell>
          <cell r="C13615">
            <v>1</v>
          </cell>
          <cell r="D13615">
            <v>1</v>
          </cell>
        </row>
        <row r="13616">
          <cell r="B13616">
            <v>43242</v>
          </cell>
          <cell r="C13616">
            <v>1</v>
          </cell>
          <cell r="D13616">
            <v>1</v>
          </cell>
        </row>
        <row r="13617">
          <cell r="B13617">
            <v>43243</v>
          </cell>
          <cell r="C13617">
            <v>1</v>
          </cell>
          <cell r="D13617">
            <v>1</v>
          </cell>
        </row>
        <row r="13618">
          <cell r="B13618">
            <v>43244</v>
          </cell>
          <cell r="C13618">
            <v>1</v>
          </cell>
          <cell r="D13618">
            <v>1</v>
          </cell>
        </row>
        <row r="13619">
          <cell r="B13619">
            <v>43245</v>
          </cell>
          <cell r="C13619">
            <v>1</v>
          </cell>
          <cell r="D13619">
            <v>1</v>
          </cell>
        </row>
        <row r="13620">
          <cell r="B13620">
            <v>43248</v>
          </cell>
          <cell r="C13620">
            <v>1</v>
          </cell>
          <cell r="D13620">
            <v>1</v>
          </cell>
        </row>
        <row r="13621">
          <cell r="B13621">
            <v>43249</v>
          </cell>
          <cell r="C13621">
            <v>1</v>
          </cell>
          <cell r="D13621">
            <v>1</v>
          </cell>
        </row>
        <row r="13622">
          <cell r="B13622">
            <v>43250</v>
          </cell>
          <cell r="C13622">
            <v>1</v>
          </cell>
          <cell r="D13622">
            <v>1</v>
          </cell>
        </row>
        <row r="13623">
          <cell r="B13623">
            <v>43251</v>
          </cell>
          <cell r="C13623">
            <v>1</v>
          </cell>
          <cell r="D13623">
            <v>1</v>
          </cell>
        </row>
        <row r="13624">
          <cell r="B13624">
            <v>43252</v>
          </cell>
          <cell r="C13624">
            <v>1</v>
          </cell>
          <cell r="D13624">
            <v>1</v>
          </cell>
        </row>
        <row r="13625">
          <cell r="B13625">
            <v>43255</v>
          </cell>
          <cell r="C13625">
            <v>1</v>
          </cell>
          <cell r="D13625">
            <v>1</v>
          </cell>
        </row>
        <row r="13626">
          <cell r="B13626">
            <v>43256</v>
          </cell>
          <cell r="C13626">
            <v>1</v>
          </cell>
          <cell r="D13626">
            <v>1</v>
          </cell>
        </row>
        <row r="13627">
          <cell r="B13627">
            <v>43257</v>
          </cell>
          <cell r="C13627">
            <v>1</v>
          </cell>
          <cell r="D13627">
            <v>1</v>
          </cell>
        </row>
        <row r="13628">
          <cell r="B13628">
            <v>43258</v>
          </cell>
          <cell r="C13628">
            <v>1</v>
          </cell>
          <cell r="D13628">
            <v>1</v>
          </cell>
        </row>
        <row r="13629">
          <cell r="B13629">
            <v>43259</v>
          </cell>
          <cell r="C13629">
            <v>1</v>
          </cell>
          <cell r="D13629">
            <v>1</v>
          </cell>
        </row>
        <row r="13630">
          <cell r="B13630">
            <v>43262</v>
          </cell>
          <cell r="C13630">
            <v>1</v>
          </cell>
          <cell r="D13630">
            <v>1</v>
          </cell>
        </row>
        <row r="13631">
          <cell r="B13631">
            <v>43263</v>
          </cell>
          <cell r="C13631">
            <v>1</v>
          </cell>
          <cell r="D13631">
            <v>1</v>
          </cell>
        </row>
        <row r="13632">
          <cell r="B13632">
            <v>43264</v>
          </cell>
          <cell r="C13632">
            <v>1</v>
          </cell>
          <cell r="D13632">
            <v>1</v>
          </cell>
        </row>
        <row r="13633">
          <cell r="B13633">
            <v>43265</v>
          </cell>
          <cell r="C13633">
            <v>1</v>
          </cell>
          <cell r="D13633">
            <v>1</v>
          </cell>
        </row>
        <row r="13634">
          <cell r="B13634">
            <v>43266</v>
          </cell>
          <cell r="C13634">
            <v>1</v>
          </cell>
          <cell r="D13634">
            <v>1</v>
          </cell>
        </row>
        <row r="13635">
          <cell r="B13635">
            <v>43270</v>
          </cell>
          <cell r="C13635">
            <v>1</v>
          </cell>
          <cell r="D13635">
            <v>1</v>
          </cell>
        </row>
        <row r="13636">
          <cell r="B13636">
            <v>43271</v>
          </cell>
          <cell r="C13636">
            <v>1</v>
          </cell>
          <cell r="D13636">
            <v>1</v>
          </cell>
        </row>
        <row r="13637">
          <cell r="B13637">
            <v>43272</v>
          </cell>
          <cell r="C13637">
            <v>1</v>
          </cell>
          <cell r="D13637">
            <v>1</v>
          </cell>
        </row>
        <row r="13638">
          <cell r="B13638">
            <v>43273</v>
          </cell>
          <cell r="C13638">
            <v>1</v>
          </cell>
          <cell r="D13638">
            <v>1</v>
          </cell>
        </row>
        <row r="13639">
          <cell r="B13639">
            <v>43276</v>
          </cell>
          <cell r="C13639">
            <v>1</v>
          </cell>
          <cell r="D13639">
            <v>1</v>
          </cell>
        </row>
        <row r="13640">
          <cell r="B13640">
            <v>43277</v>
          </cell>
          <cell r="C13640">
            <v>1</v>
          </cell>
          <cell r="D13640">
            <v>1</v>
          </cell>
        </row>
        <row r="13641">
          <cell r="B13641">
            <v>43278</v>
          </cell>
          <cell r="C13641">
            <v>1</v>
          </cell>
          <cell r="D13641">
            <v>1</v>
          </cell>
        </row>
        <row r="13642">
          <cell r="B13642">
            <v>43279</v>
          </cell>
          <cell r="C13642">
            <v>1</v>
          </cell>
          <cell r="D13642">
            <v>1</v>
          </cell>
        </row>
        <row r="13643">
          <cell r="B13643">
            <v>43280</v>
          </cell>
          <cell r="C13643">
            <v>1</v>
          </cell>
          <cell r="D13643">
            <v>1</v>
          </cell>
        </row>
        <row r="13644">
          <cell r="B13644">
            <v>43283</v>
          </cell>
          <cell r="C13644">
            <v>1</v>
          </cell>
          <cell r="D13644">
            <v>1</v>
          </cell>
        </row>
        <row r="13645">
          <cell r="B13645">
            <v>43284</v>
          </cell>
          <cell r="C13645">
            <v>1</v>
          </cell>
          <cell r="D13645">
            <v>1</v>
          </cell>
        </row>
        <row r="13646">
          <cell r="B13646">
            <v>43285</v>
          </cell>
          <cell r="C13646">
            <v>1</v>
          </cell>
          <cell r="D13646">
            <v>1</v>
          </cell>
        </row>
        <row r="13647">
          <cell r="B13647">
            <v>43286</v>
          </cell>
          <cell r="C13647">
            <v>1</v>
          </cell>
          <cell r="D13647">
            <v>1</v>
          </cell>
        </row>
        <row r="13648">
          <cell r="B13648">
            <v>43287</v>
          </cell>
          <cell r="C13648">
            <v>1</v>
          </cell>
          <cell r="D13648">
            <v>1</v>
          </cell>
        </row>
        <row r="13649">
          <cell r="B13649">
            <v>43290</v>
          </cell>
          <cell r="C13649">
            <v>1</v>
          </cell>
          <cell r="D13649">
            <v>1</v>
          </cell>
        </row>
        <row r="13650">
          <cell r="B13650">
            <v>43291</v>
          </cell>
          <cell r="C13650">
            <v>1</v>
          </cell>
          <cell r="D13650">
            <v>1</v>
          </cell>
        </row>
        <row r="13651">
          <cell r="B13651">
            <v>43292</v>
          </cell>
          <cell r="C13651">
            <v>1</v>
          </cell>
          <cell r="D13651">
            <v>1</v>
          </cell>
        </row>
        <row r="13652">
          <cell r="B13652">
            <v>43293</v>
          </cell>
          <cell r="C13652">
            <v>1</v>
          </cell>
          <cell r="D13652">
            <v>1</v>
          </cell>
        </row>
        <row r="13653">
          <cell r="B13653">
            <v>43294</v>
          </cell>
          <cell r="C13653">
            <v>1</v>
          </cell>
          <cell r="D13653">
            <v>1</v>
          </cell>
        </row>
        <row r="13654">
          <cell r="B13654">
            <v>43297</v>
          </cell>
          <cell r="C13654">
            <v>1</v>
          </cell>
          <cell r="D13654">
            <v>1</v>
          </cell>
        </row>
        <row r="13655">
          <cell r="B13655">
            <v>43298</v>
          </cell>
          <cell r="C13655">
            <v>1</v>
          </cell>
          <cell r="D13655">
            <v>1</v>
          </cell>
        </row>
        <row r="13656">
          <cell r="B13656">
            <v>43299</v>
          </cell>
          <cell r="C13656">
            <v>1</v>
          </cell>
          <cell r="D13656">
            <v>1</v>
          </cell>
        </row>
        <row r="13657">
          <cell r="B13657">
            <v>43300</v>
          </cell>
          <cell r="C13657">
            <v>1</v>
          </cell>
          <cell r="D13657">
            <v>1</v>
          </cell>
        </row>
        <row r="13658">
          <cell r="B13658">
            <v>43301</v>
          </cell>
          <cell r="C13658">
            <v>1</v>
          </cell>
          <cell r="D13658">
            <v>1</v>
          </cell>
        </row>
        <row r="13659">
          <cell r="B13659">
            <v>43304</v>
          </cell>
          <cell r="C13659">
            <v>1</v>
          </cell>
          <cell r="D13659">
            <v>1</v>
          </cell>
        </row>
        <row r="13660">
          <cell r="B13660">
            <v>43305</v>
          </cell>
          <cell r="C13660">
            <v>1</v>
          </cell>
          <cell r="D13660">
            <v>1</v>
          </cell>
        </row>
        <row r="13661">
          <cell r="B13661">
            <v>43306</v>
          </cell>
          <cell r="C13661">
            <v>1</v>
          </cell>
          <cell r="D13661">
            <v>1</v>
          </cell>
        </row>
        <row r="13662">
          <cell r="B13662">
            <v>43307</v>
          </cell>
          <cell r="C13662">
            <v>1</v>
          </cell>
          <cell r="D13662">
            <v>1</v>
          </cell>
        </row>
        <row r="13663">
          <cell r="B13663">
            <v>43308</v>
          </cell>
          <cell r="C13663">
            <v>1</v>
          </cell>
          <cell r="D13663">
            <v>1</v>
          </cell>
        </row>
        <row r="13664">
          <cell r="B13664">
            <v>43311</v>
          </cell>
          <cell r="C13664">
            <v>1</v>
          </cell>
          <cell r="D13664">
            <v>1</v>
          </cell>
        </row>
        <row r="13665">
          <cell r="B13665">
            <v>43312</v>
          </cell>
          <cell r="C13665">
            <v>1</v>
          </cell>
          <cell r="D13665">
            <v>1</v>
          </cell>
        </row>
        <row r="13666">
          <cell r="B13666">
            <v>43313</v>
          </cell>
          <cell r="C13666">
            <v>1</v>
          </cell>
          <cell r="D13666">
            <v>1</v>
          </cell>
        </row>
        <row r="13667">
          <cell r="B13667">
            <v>43314</v>
          </cell>
          <cell r="C13667">
            <v>1</v>
          </cell>
          <cell r="D13667">
            <v>1</v>
          </cell>
        </row>
        <row r="13668">
          <cell r="B13668">
            <v>43315</v>
          </cell>
          <cell r="C13668">
            <v>1</v>
          </cell>
          <cell r="D13668">
            <v>1</v>
          </cell>
        </row>
        <row r="13669">
          <cell r="B13669">
            <v>43318</v>
          </cell>
          <cell r="C13669">
            <v>1</v>
          </cell>
          <cell r="D13669">
            <v>1</v>
          </cell>
        </row>
        <row r="13670">
          <cell r="B13670">
            <v>43319</v>
          </cell>
          <cell r="C13670">
            <v>1</v>
          </cell>
          <cell r="D13670">
            <v>1</v>
          </cell>
        </row>
        <row r="13671">
          <cell r="B13671">
            <v>43320</v>
          </cell>
          <cell r="C13671">
            <v>1</v>
          </cell>
          <cell r="D13671">
            <v>1</v>
          </cell>
        </row>
        <row r="13672">
          <cell r="B13672">
            <v>43321</v>
          </cell>
          <cell r="C13672">
            <v>1</v>
          </cell>
          <cell r="D13672">
            <v>1</v>
          </cell>
        </row>
        <row r="13673">
          <cell r="B13673">
            <v>43322</v>
          </cell>
          <cell r="C13673">
            <v>1</v>
          </cell>
          <cell r="D13673">
            <v>1</v>
          </cell>
        </row>
        <row r="13674">
          <cell r="B13674">
            <v>43325</v>
          </cell>
          <cell r="C13674">
            <v>1</v>
          </cell>
          <cell r="D13674">
            <v>1</v>
          </cell>
        </row>
        <row r="13675">
          <cell r="B13675">
            <v>43326</v>
          </cell>
          <cell r="C13675">
            <v>1</v>
          </cell>
          <cell r="D13675">
            <v>1</v>
          </cell>
        </row>
        <row r="13676">
          <cell r="B13676">
            <v>43327</v>
          </cell>
          <cell r="C13676">
            <v>1</v>
          </cell>
          <cell r="D13676">
            <v>1</v>
          </cell>
        </row>
        <row r="13677">
          <cell r="B13677">
            <v>43328</v>
          </cell>
          <cell r="C13677">
            <v>1</v>
          </cell>
          <cell r="D13677">
            <v>1</v>
          </cell>
        </row>
        <row r="13678">
          <cell r="B13678">
            <v>43329</v>
          </cell>
          <cell r="C13678">
            <v>1</v>
          </cell>
          <cell r="D13678">
            <v>1</v>
          </cell>
        </row>
        <row r="13679">
          <cell r="B13679">
            <v>43332</v>
          </cell>
          <cell r="C13679">
            <v>1</v>
          </cell>
          <cell r="D13679">
            <v>1</v>
          </cell>
        </row>
        <row r="13680">
          <cell r="B13680">
            <v>43333</v>
          </cell>
          <cell r="C13680">
            <v>1</v>
          </cell>
          <cell r="D13680">
            <v>1</v>
          </cell>
        </row>
        <row r="13681">
          <cell r="B13681">
            <v>43334</v>
          </cell>
          <cell r="C13681">
            <v>1</v>
          </cell>
          <cell r="D13681">
            <v>1</v>
          </cell>
        </row>
        <row r="13682">
          <cell r="B13682">
            <v>43335</v>
          </cell>
          <cell r="C13682">
            <v>1</v>
          </cell>
          <cell r="D13682">
            <v>1</v>
          </cell>
        </row>
        <row r="13683">
          <cell r="B13683">
            <v>43336</v>
          </cell>
          <cell r="C13683">
            <v>1</v>
          </cell>
          <cell r="D13683">
            <v>1</v>
          </cell>
        </row>
        <row r="13684">
          <cell r="B13684">
            <v>43339</v>
          </cell>
          <cell r="C13684">
            <v>1</v>
          </cell>
          <cell r="D13684">
            <v>1</v>
          </cell>
        </row>
        <row r="13685">
          <cell r="B13685">
            <v>43340</v>
          </cell>
          <cell r="C13685">
            <v>1</v>
          </cell>
          <cell r="D13685">
            <v>1</v>
          </cell>
        </row>
        <row r="13686">
          <cell r="B13686">
            <v>43341</v>
          </cell>
          <cell r="C13686">
            <v>1</v>
          </cell>
          <cell r="D13686">
            <v>1</v>
          </cell>
        </row>
        <row r="13687">
          <cell r="B13687">
            <v>43342</v>
          </cell>
          <cell r="C13687">
            <v>1</v>
          </cell>
          <cell r="D13687">
            <v>1</v>
          </cell>
        </row>
        <row r="13688">
          <cell r="B13688">
            <v>43343</v>
          </cell>
          <cell r="C13688">
            <v>1</v>
          </cell>
          <cell r="D13688">
            <v>1</v>
          </cell>
        </row>
        <row r="13689">
          <cell r="B13689">
            <v>43346</v>
          </cell>
          <cell r="C13689">
            <v>1</v>
          </cell>
          <cell r="D13689">
            <v>1</v>
          </cell>
        </row>
        <row r="13690">
          <cell r="B13690">
            <v>43347</v>
          </cell>
          <cell r="C13690">
            <v>1</v>
          </cell>
          <cell r="D13690">
            <v>1</v>
          </cell>
        </row>
        <row r="13691">
          <cell r="B13691">
            <v>43348</v>
          </cell>
          <cell r="C13691">
            <v>1</v>
          </cell>
          <cell r="D13691">
            <v>1</v>
          </cell>
        </row>
        <row r="13692">
          <cell r="B13692">
            <v>43349</v>
          </cell>
          <cell r="C13692">
            <v>1</v>
          </cell>
          <cell r="D13692">
            <v>1</v>
          </cell>
        </row>
        <row r="13693">
          <cell r="B13693">
            <v>43350</v>
          </cell>
          <cell r="C13693">
            <v>1</v>
          </cell>
          <cell r="D13693">
            <v>1</v>
          </cell>
        </row>
        <row r="13694">
          <cell r="B13694">
            <v>43353</v>
          </cell>
          <cell r="C13694">
            <v>1</v>
          </cell>
          <cell r="D13694">
            <v>1</v>
          </cell>
        </row>
        <row r="13695">
          <cell r="B13695">
            <v>43354</v>
          </cell>
          <cell r="C13695">
            <v>1</v>
          </cell>
          <cell r="D13695">
            <v>1</v>
          </cell>
        </row>
        <row r="13696">
          <cell r="B13696">
            <v>43355</v>
          </cell>
          <cell r="C13696">
            <v>1</v>
          </cell>
          <cell r="D13696">
            <v>1</v>
          </cell>
        </row>
        <row r="13697">
          <cell r="B13697">
            <v>43356</v>
          </cell>
          <cell r="C13697">
            <v>1</v>
          </cell>
          <cell r="D13697">
            <v>1</v>
          </cell>
        </row>
        <row r="13698">
          <cell r="B13698">
            <v>43357</v>
          </cell>
          <cell r="C13698">
            <v>1</v>
          </cell>
          <cell r="D13698">
            <v>1</v>
          </cell>
        </row>
        <row r="13699">
          <cell r="B13699">
            <v>43360</v>
          </cell>
          <cell r="C13699">
            <v>1</v>
          </cell>
          <cell r="D13699">
            <v>1</v>
          </cell>
        </row>
        <row r="13700">
          <cell r="B13700">
            <v>43361</v>
          </cell>
          <cell r="C13700">
            <v>1</v>
          </cell>
          <cell r="D13700">
            <v>1</v>
          </cell>
        </row>
        <row r="13701">
          <cell r="B13701">
            <v>43362</v>
          </cell>
          <cell r="C13701">
            <v>1</v>
          </cell>
          <cell r="D13701">
            <v>1</v>
          </cell>
        </row>
        <row r="13702">
          <cell r="B13702">
            <v>43363</v>
          </cell>
          <cell r="C13702">
            <v>1</v>
          </cell>
          <cell r="D13702">
            <v>1</v>
          </cell>
        </row>
        <row r="13703">
          <cell r="B13703">
            <v>43364</v>
          </cell>
          <cell r="C13703">
            <v>1</v>
          </cell>
          <cell r="D13703">
            <v>1</v>
          </cell>
        </row>
        <row r="13704">
          <cell r="B13704">
            <v>43368</v>
          </cell>
          <cell r="C13704">
            <v>1</v>
          </cell>
          <cell r="D13704">
            <v>1</v>
          </cell>
        </row>
        <row r="13705">
          <cell r="B13705">
            <v>43369</v>
          </cell>
          <cell r="C13705">
            <v>1</v>
          </cell>
          <cell r="D13705">
            <v>1</v>
          </cell>
        </row>
        <row r="13706">
          <cell r="B13706">
            <v>43370</v>
          </cell>
          <cell r="C13706">
            <v>1</v>
          </cell>
          <cell r="D13706">
            <v>1</v>
          </cell>
        </row>
        <row r="13707">
          <cell r="B13707">
            <v>43371</v>
          </cell>
          <cell r="C13707">
            <v>1</v>
          </cell>
          <cell r="D13707">
            <v>1</v>
          </cell>
        </row>
        <row r="13708">
          <cell r="B13708">
            <v>43381</v>
          </cell>
          <cell r="C13708">
            <v>1</v>
          </cell>
          <cell r="D13708">
            <v>1</v>
          </cell>
        </row>
        <row r="13709">
          <cell r="B13709">
            <v>43382</v>
          </cell>
          <cell r="C13709">
            <v>1</v>
          </cell>
          <cell r="D13709">
            <v>1</v>
          </cell>
        </row>
        <row r="13710">
          <cell r="B13710">
            <v>43383</v>
          </cell>
          <cell r="C13710">
            <v>1</v>
          </cell>
          <cell r="D13710">
            <v>1</v>
          </cell>
        </row>
        <row r="13711">
          <cell r="B13711">
            <v>43384</v>
          </cell>
          <cell r="C13711">
            <v>1</v>
          </cell>
          <cell r="D13711">
            <v>1</v>
          </cell>
        </row>
        <row r="13712">
          <cell r="B13712">
            <v>43385</v>
          </cell>
          <cell r="C13712">
            <v>1</v>
          </cell>
          <cell r="D13712">
            <v>1</v>
          </cell>
        </row>
        <row r="13713">
          <cell r="B13713">
            <v>43388</v>
          </cell>
          <cell r="C13713">
            <v>1</v>
          </cell>
          <cell r="D13713">
            <v>1</v>
          </cell>
        </row>
        <row r="13714">
          <cell r="B13714">
            <v>43389</v>
          </cell>
          <cell r="C13714">
            <v>1</v>
          </cell>
          <cell r="D13714">
            <v>1</v>
          </cell>
        </row>
        <row r="13715">
          <cell r="B13715">
            <v>43390</v>
          </cell>
          <cell r="C13715">
            <v>1</v>
          </cell>
          <cell r="D13715">
            <v>1</v>
          </cell>
        </row>
        <row r="13716">
          <cell r="B13716">
            <v>43391</v>
          </cell>
          <cell r="C13716">
            <v>1</v>
          </cell>
          <cell r="D13716">
            <v>1</v>
          </cell>
        </row>
        <row r="13717">
          <cell r="B13717">
            <v>43392</v>
          </cell>
          <cell r="C13717">
            <v>1</v>
          </cell>
          <cell r="D13717">
            <v>1</v>
          </cell>
        </row>
        <row r="13718">
          <cell r="B13718">
            <v>43395</v>
          </cell>
          <cell r="C13718">
            <v>1</v>
          </cell>
          <cell r="D13718">
            <v>1</v>
          </cell>
        </row>
        <row r="13719">
          <cell r="B13719">
            <v>43396</v>
          </cell>
          <cell r="C13719">
            <v>1</v>
          </cell>
          <cell r="D13719">
            <v>1</v>
          </cell>
        </row>
        <row r="13720">
          <cell r="B13720">
            <v>43397</v>
          </cell>
          <cell r="C13720">
            <v>1</v>
          </cell>
          <cell r="D13720">
            <v>1</v>
          </cell>
        </row>
        <row r="13721">
          <cell r="B13721">
            <v>43398</v>
          </cell>
          <cell r="C13721">
            <v>1</v>
          </cell>
          <cell r="D13721">
            <v>1</v>
          </cell>
        </row>
        <row r="13722">
          <cell r="B13722">
            <v>43399</v>
          </cell>
          <cell r="C13722">
            <v>1</v>
          </cell>
          <cell r="D13722">
            <v>1</v>
          </cell>
        </row>
        <row r="13723">
          <cell r="B13723">
            <v>43402</v>
          </cell>
          <cell r="C13723">
            <v>1</v>
          </cell>
          <cell r="D13723">
            <v>1</v>
          </cell>
        </row>
        <row r="13724">
          <cell r="B13724">
            <v>43403</v>
          </cell>
          <cell r="C13724">
            <v>1</v>
          </cell>
          <cell r="D13724">
            <v>1</v>
          </cell>
        </row>
        <row r="13725">
          <cell r="B13725">
            <v>43404</v>
          </cell>
          <cell r="C13725">
            <v>1</v>
          </cell>
          <cell r="D13725">
            <v>1</v>
          </cell>
        </row>
        <row r="13726">
          <cell r="B13726">
            <v>43405</v>
          </cell>
          <cell r="C13726">
            <v>1</v>
          </cell>
          <cell r="D13726">
            <v>1</v>
          </cell>
        </row>
        <row r="13727">
          <cell r="B13727">
            <v>43406</v>
          </cell>
          <cell r="C13727">
            <v>1</v>
          </cell>
          <cell r="D13727">
            <v>1</v>
          </cell>
        </row>
        <row r="13728">
          <cell r="B13728">
            <v>43409</v>
          </cell>
          <cell r="C13728">
            <v>1</v>
          </cell>
          <cell r="D13728">
            <v>1</v>
          </cell>
        </row>
        <row r="13729">
          <cell r="B13729">
            <v>43410</v>
          </cell>
          <cell r="C13729">
            <v>1</v>
          </cell>
          <cell r="D13729">
            <v>1</v>
          </cell>
        </row>
        <row r="13730">
          <cell r="B13730">
            <v>43411</v>
          </cell>
          <cell r="C13730">
            <v>1</v>
          </cell>
          <cell r="D13730">
            <v>1</v>
          </cell>
        </row>
        <row r="13731">
          <cell r="B13731">
            <v>43412</v>
          </cell>
          <cell r="C13731">
            <v>1</v>
          </cell>
          <cell r="D13731">
            <v>1</v>
          </cell>
        </row>
        <row r="13732">
          <cell r="B13732">
            <v>43413</v>
          </cell>
          <cell r="C13732">
            <v>1</v>
          </cell>
          <cell r="D13732">
            <v>1</v>
          </cell>
        </row>
        <row r="13733">
          <cell r="B13733">
            <v>43416</v>
          </cell>
          <cell r="C13733">
            <v>1</v>
          </cell>
          <cell r="D13733">
            <v>1</v>
          </cell>
        </row>
        <row r="13734">
          <cell r="B13734">
            <v>43417</v>
          </cell>
          <cell r="C13734">
            <v>1</v>
          </cell>
          <cell r="D13734">
            <v>1</v>
          </cell>
        </row>
        <row r="13735">
          <cell r="B13735">
            <v>43418</v>
          </cell>
          <cell r="C13735">
            <v>1</v>
          </cell>
          <cell r="D13735">
            <v>1</v>
          </cell>
        </row>
        <row r="13736">
          <cell r="B13736">
            <v>43419</v>
          </cell>
          <cell r="C13736">
            <v>1</v>
          </cell>
          <cell r="D13736">
            <v>1</v>
          </cell>
        </row>
        <row r="13737">
          <cell r="B13737">
            <v>43420</v>
          </cell>
          <cell r="C13737">
            <v>1</v>
          </cell>
          <cell r="D13737">
            <v>1</v>
          </cell>
        </row>
        <row r="13738">
          <cell r="B13738">
            <v>43423</v>
          </cell>
          <cell r="C13738">
            <v>1</v>
          </cell>
          <cell r="D13738">
            <v>1</v>
          </cell>
        </row>
        <row r="13739">
          <cell r="B13739">
            <v>43424</v>
          </cell>
          <cell r="C13739">
            <v>1</v>
          </cell>
          <cell r="D13739">
            <v>1</v>
          </cell>
        </row>
        <row r="13740">
          <cell r="B13740">
            <v>43425</v>
          </cell>
          <cell r="C13740">
            <v>1</v>
          </cell>
          <cell r="D13740">
            <v>1</v>
          </cell>
        </row>
        <row r="13741">
          <cell r="B13741">
            <v>43426</v>
          </cell>
          <cell r="C13741">
            <v>1</v>
          </cell>
          <cell r="D13741">
            <v>1</v>
          </cell>
        </row>
        <row r="13742">
          <cell r="B13742">
            <v>43427</v>
          </cell>
          <cell r="C13742">
            <v>1</v>
          </cell>
          <cell r="D13742">
            <v>1</v>
          </cell>
        </row>
        <row r="13743">
          <cell r="B13743">
            <v>43430</v>
          </cell>
          <cell r="C13743">
            <v>1</v>
          </cell>
          <cell r="D13743">
            <v>1</v>
          </cell>
        </row>
        <row r="13744">
          <cell r="B13744">
            <v>43431</v>
          </cell>
          <cell r="C13744">
            <v>1</v>
          </cell>
          <cell r="D13744">
            <v>1</v>
          </cell>
        </row>
        <row r="13745">
          <cell r="B13745">
            <v>43432</v>
          </cell>
          <cell r="C13745">
            <v>1</v>
          </cell>
          <cell r="D13745">
            <v>1</v>
          </cell>
        </row>
        <row r="13746">
          <cell r="B13746">
            <v>43433</v>
          </cell>
          <cell r="C13746">
            <v>1</v>
          </cell>
          <cell r="D13746">
            <v>1</v>
          </cell>
        </row>
        <row r="13747">
          <cell r="B13747">
            <v>43434</v>
          </cell>
          <cell r="C13747">
            <v>1</v>
          </cell>
          <cell r="D13747">
            <v>1</v>
          </cell>
        </row>
        <row r="13748">
          <cell r="B13748">
            <v>43437</v>
          </cell>
          <cell r="C13748">
            <v>1</v>
          </cell>
          <cell r="D13748">
            <v>1</v>
          </cell>
        </row>
        <row r="13749">
          <cell r="B13749">
            <v>43438</v>
          </cell>
          <cell r="C13749">
            <v>1</v>
          </cell>
          <cell r="D13749">
            <v>1</v>
          </cell>
        </row>
        <row r="13750">
          <cell r="B13750">
            <v>43439</v>
          </cell>
          <cell r="C13750">
            <v>1</v>
          </cell>
          <cell r="D13750">
            <v>1</v>
          </cell>
        </row>
        <row r="13751">
          <cell r="B13751">
            <v>43440</v>
          </cell>
          <cell r="C13751">
            <v>1</v>
          </cell>
          <cell r="D13751">
            <v>1</v>
          </cell>
        </row>
        <row r="13752">
          <cell r="B13752">
            <v>43441</v>
          </cell>
          <cell r="C13752">
            <v>1</v>
          </cell>
          <cell r="D13752">
            <v>1</v>
          </cell>
        </row>
        <row r="13753">
          <cell r="B13753">
            <v>43444</v>
          </cell>
          <cell r="C13753">
            <v>1</v>
          </cell>
          <cell r="D13753">
            <v>1</v>
          </cell>
        </row>
        <row r="13754">
          <cell r="B13754">
            <v>43445</v>
          </cell>
          <cell r="C13754">
            <v>1</v>
          </cell>
          <cell r="D13754">
            <v>1</v>
          </cell>
        </row>
        <row r="13755">
          <cell r="B13755">
            <v>43446</v>
          </cell>
          <cell r="C13755">
            <v>1</v>
          </cell>
          <cell r="D13755">
            <v>1</v>
          </cell>
        </row>
        <row r="13756">
          <cell r="B13756">
            <v>43447</v>
          </cell>
          <cell r="C13756">
            <v>1</v>
          </cell>
          <cell r="D13756">
            <v>1</v>
          </cell>
        </row>
        <row r="13757">
          <cell r="B13757">
            <v>43448</v>
          </cell>
          <cell r="C13757">
            <v>1</v>
          </cell>
          <cell r="D13757">
            <v>1</v>
          </cell>
        </row>
        <row r="13758">
          <cell r="B13758">
            <v>43451</v>
          </cell>
          <cell r="C13758">
            <v>1</v>
          </cell>
          <cell r="D13758">
            <v>1</v>
          </cell>
        </row>
        <row r="13759">
          <cell r="B13759">
            <v>43452</v>
          </cell>
          <cell r="C13759">
            <v>1</v>
          </cell>
          <cell r="D13759">
            <v>1</v>
          </cell>
        </row>
        <row r="13760">
          <cell r="B13760">
            <v>43453</v>
          </cell>
          <cell r="C13760">
            <v>1</v>
          </cell>
          <cell r="D13760">
            <v>1</v>
          </cell>
        </row>
        <row r="13761">
          <cell r="B13761">
            <v>43454</v>
          </cell>
          <cell r="C13761">
            <v>1</v>
          </cell>
          <cell r="D13761">
            <v>1</v>
          </cell>
        </row>
        <row r="13762">
          <cell r="B13762">
            <v>43455</v>
          </cell>
          <cell r="C13762">
            <v>1</v>
          </cell>
          <cell r="D13762">
            <v>1</v>
          </cell>
        </row>
        <row r="13763">
          <cell r="B13763">
            <v>43458</v>
          </cell>
          <cell r="C13763">
            <v>1</v>
          </cell>
          <cell r="D13763">
            <v>1</v>
          </cell>
        </row>
        <row r="13764">
          <cell r="B13764">
            <v>43459</v>
          </cell>
          <cell r="C13764">
            <v>1</v>
          </cell>
          <cell r="D13764">
            <v>1</v>
          </cell>
        </row>
        <row r="13765">
          <cell r="B13765">
            <v>43460</v>
          </cell>
          <cell r="C13765">
            <v>1</v>
          </cell>
          <cell r="D13765">
            <v>1</v>
          </cell>
        </row>
        <row r="13766">
          <cell r="B13766">
            <v>43461</v>
          </cell>
          <cell r="C13766">
            <v>1</v>
          </cell>
          <cell r="D13766">
            <v>1</v>
          </cell>
        </row>
        <row r="13767">
          <cell r="B13767">
            <v>43462</v>
          </cell>
          <cell r="C13767">
            <v>1</v>
          </cell>
          <cell r="D13767">
            <v>1</v>
          </cell>
        </row>
        <row r="13768">
          <cell r="B13768">
            <v>43467</v>
          </cell>
          <cell r="C13768">
            <v>1</v>
          </cell>
          <cell r="D13768">
            <v>1</v>
          </cell>
        </row>
        <row r="13769">
          <cell r="B13769">
            <v>43468</v>
          </cell>
          <cell r="C13769">
            <v>1</v>
          </cell>
          <cell r="D13769">
            <v>1</v>
          </cell>
        </row>
        <row r="13770">
          <cell r="B13770">
            <v>43469</v>
          </cell>
          <cell r="C13770">
            <v>1</v>
          </cell>
          <cell r="D13770">
            <v>1</v>
          </cell>
        </row>
        <row r="13771">
          <cell r="B13771">
            <v>43472</v>
          </cell>
          <cell r="C13771">
            <v>1</v>
          </cell>
          <cell r="D13771">
            <v>1</v>
          </cell>
        </row>
        <row r="13772">
          <cell r="B13772">
            <v>43473</v>
          </cell>
          <cell r="C13772">
            <v>1</v>
          </cell>
          <cell r="D13772">
            <v>1</v>
          </cell>
        </row>
        <row r="13773">
          <cell r="B13773">
            <v>43474</v>
          </cell>
          <cell r="C13773">
            <v>1</v>
          </cell>
          <cell r="D13773">
            <v>1</v>
          </cell>
        </row>
        <row r="13774">
          <cell r="B13774">
            <v>43475</v>
          </cell>
          <cell r="C13774">
            <v>1</v>
          </cell>
          <cell r="D13774">
            <v>1</v>
          </cell>
        </row>
        <row r="13775">
          <cell r="B13775">
            <v>43476</v>
          </cell>
          <cell r="C13775">
            <v>1</v>
          </cell>
          <cell r="D13775">
            <v>1</v>
          </cell>
        </row>
        <row r="13776">
          <cell r="B13776">
            <v>43479</v>
          </cell>
          <cell r="C13776">
            <v>1</v>
          </cell>
          <cell r="D13776">
            <v>1</v>
          </cell>
        </row>
        <row r="13777">
          <cell r="B13777">
            <v>43480</v>
          </cell>
          <cell r="C13777">
            <v>1</v>
          </cell>
          <cell r="D13777">
            <v>1</v>
          </cell>
        </row>
        <row r="13778">
          <cell r="B13778">
            <v>43481</v>
          </cell>
          <cell r="C13778">
            <v>1</v>
          </cell>
          <cell r="D13778">
            <v>1</v>
          </cell>
        </row>
        <row r="13779">
          <cell r="B13779">
            <v>43482</v>
          </cell>
          <cell r="C13779">
            <v>1</v>
          </cell>
          <cell r="D13779">
            <v>1</v>
          </cell>
        </row>
        <row r="13780">
          <cell r="B13780">
            <v>43483</v>
          </cell>
          <cell r="C13780">
            <v>1</v>
          </cell>
          <cell r="D13780">
            <v>1</v>
          </cell>
        </row>
        <row r="13781">
          <cell r="B13781">
            <v>43486</v>
          </cell>
          <cell r="C13781">
            <v>1</v>
          </cell>
          <cell r="D13781">
            <v>1</v>
          </cell>
        </row>
        <row r="13782">
          <cell r="B13782">
            <v>43487</v>
          </cell>
          <cell r="C13782">
            <v>1</v>
          </cell>
          <cell r="D13782">
            <v>1</v>
          </cell>
        </row>
        <row r="13783">
          <cell r="B13783">
            <v>43488</v>
          </cell>
          <cell r="C13783">
            <v>1</v>
          </cell>
          <cell r="D13783">
            <v>1</v>
          </cell>
        </row>
        <row r="13784">
          <cell r="B13784">
            <v>43489</v>
          </cell>
          <cell r="C13784">
            <v>1</v>
          </cell>
          <cell r="D13784">
            <v>1</v>
          </cell>
        </row>
        <row r="13785">
          <cell r="B13785">
            <v>43490</v>
          </cell>
          <cell r="C13785">
            <v>1</v>
          </cell>
          <cell r="D13785">
            <v>1</v>
          </cell>
        </row>
        <row r="13786">
          <cell r="B13786">
            <v>43493</v>
          </cell>
          <cell r="C13786">
            <v>1</v>
          </cell>
          <cell r="D13786">
            <v>1</v>
          </cell>
        </row>
        <row r="13787">
          <cell r="B13787">
            <v>43494</v>
          </cell>
          <cell r="C13787">
            <v>1</v>
          </cell>
          <cell r="D13787">
            <v>1</v>
          </cell>
        </row>
        <row r="13788">
          <cell r="B13788">
            <v>43495</v>
          </cell>
          <cell r="C13788">
            <v>1</v>
          </cell>
          <cell r="D13788">
            <v>1</v>
          </cell>
        </row>
        <row r="13789">
          <cell r="B13789">
            <v>43496</v>
          </cell>
          <cell r="C13789">
            <v>1</v>
          </cell>
          <cell r="D13789">
            <v>1</v>
          </cell>
        </row>
        <row r="13790">
          <cell r="B13790">
            <v>43507</v>
          </cell>
          <cell r="C13790">
            <v>1</v>
          </cell>
          <cell r="D13790">
            <v>1</v>
          </cell>
        </row>
        <row r="13791">
          <cell r="B13791">
            <v>43508</v>
          </cell>
          <cell r="C13791">
            <v>1</v>
          </cell>
          <cell r="D13791">
            <v>1</v>
          </cell>
        </row>
        <row r="13792">
          <cell r="B13792">
            <v>43509</v>
          </cell>
          <cell r="C13792">
            <v>1</v>
          </cell>
          <cell r="D13792">
            <v>1</v>
          </cell>
        </row>
        <row r="13793">
          <cell r="B13793">
            <v>43510</v>
          </cell>
          <cell r="C13793">
            <v>1</v>
          </cell>
          <cell r="D13793">
            <v>1</v>
          </cell>
        </row>
        <row r="13794">
          <cell r="B13794">
            <v>43511</v>
          </cell>
          <cell r="C13794">
            <v>1</v>
          </cell>
          <cell r="D13794">
            <v>1</v>
          </cell>
        </row>
        <row r="13795">
          <cell r="B13795">
            <v>43514</v>
          </cell>
          <cell r="C13795">
            <v>1</v>
          </cell>
          <cell r="D13795">
            <v>1</v>
          </cell>
        </row>
        <row r="13796">
          <cell r="B13796">
            <v>43515</v>
          </cell>
          <cell r="C13796">
            <v>1</v>
          </cell>
          <cell r="D13796">
            <v>1</v>
          </cell>
        </row>
        <row r="13797">
          <cell r="B13797">
            <v>43516</v>
          </cell>
          <cell r="C13797">
            <v>1</v>
          </cell>
          <cell r="D13797">
            <v>1</v>
          </cell>
        </row>
        <row r="13798">
          <cell r="B13798">
            <v>43517</v>
          </cell>
          <cell r="C13798">
            <v>1</v>
          </cell>
          <cell r="D13798">
            <v>1</v>
          </cell>
        </row>
        <row r="13799">
          <cell r="B13799">
            <v>43518</v>
          </cell>
          <cell r="C13799">
            <v>1</v>
          </cell>
          <cell r="D13799">
            <v>1</v>
          </cell>
        </row>
        <row r="13800">
          <cell r="B13800">
            <v>43521</v>
          </cell>
          <cell r="C13800">
            <v>1</v>
          </cell>
          <cell r="D13800">
            <v>1</v>
          </cell>
        </row>
        <row r="13801">
          <cell r="B13801">
            <v>43522</v>
          </cell>
          <cell r="C13801">
            <v>1</v>
          </cell>
          <cell r="D13801">
            <v>1</v>
          </cell>
        </row>
        <row r="13802">
          <cell r="B13802">
            <v>43523</v>
          </cell>
          <cell r="C13802">
            <v>1</v>
          </cell>
          <cell r="D13802">
            <v>1</v>
          </cell>
        </row>
        <row r="13803">
          <cell r="B13803">
            <v>43524</v>
          </cell>
          <cell r="C13803">
            <v>1</v>
          </cell>
          <cell r="D13803">
            <v>1</v>
          </cell>
        </row>
        <row r="13804">
          <cell r="B13804">
            <v>43525</v>
          </cell>
          <cell r="C13804">
            <v>1</v>
          </cell>
          <cell r="D13804">
            <v>1</v>
          </cell>
        </row>
        <row r="13805">
          <cell r="B13805">
            <v>43528</v>
          </cell>
          <cell r="C13805">
            <v>1</v>
          </cell>
          <cell r="D13805">
            <v>1</v>
          </cell>
        </row>
        <row r="13806">
          <cell r="B13806">
            <v>43529</v>
          </cell>
          <cell r="C13806">
            <v>1</v>
          </cell>
          <cell r="D13806">
            <v>1</v>
          </cell>
        </row>
        <row r="13807">
          <cell r="B13807">
            <v>43530</v>
          </cell>
          <cell r="C13807">
            <v>1</v>
          </cell>
          <cell r="D13807">
            <v>1</v>
          </cell>
        </row>
        <row r="13808">
          <cell r="B13808">
            <v>43531</v>
          </cell>
          <cell r="C13808">
            <v>1</v>
          </cell>
          <cell r="D13808">
            <v>1</v>
          </cell>
        </row>
        <row r="13809">
          <cell r="B13809">
            <v>43532</v>
          </cell>
          <cell r="C13809">
            <v>1</v>
          </cell>
          <cell r="D13809">
            <v>1</v>
          </cell>
        </row>
        <row r="13810">
          <cell r="B13810">
            <v>43535</v>
          </cell>
          <cell r="C13810">
            <v>1</v>
          </cell>
          <cell r="D13810">
            <v>1</v>
          </cell>
        </row>
        <row r="13811">
          <cell r="B13811">
            <v>43536</v>
          </cell>
          <cell r="C13811">
            <v>1</v>
          </cell>
          <cell r="D13811">
            <v>1</v>
          </cell>
        </row>
        <row r="13812">
          <cell r="B13812">
            <v>43537</v>
          </cell>
          <cell r="C13812">
            <v>1</v>
          </cell>
          <cell r="D13812">
            <v>1</v>
          </cell>
        </row>
        <row r="13813">
          <cell r="B13813">
            <v>43538</v>
          </cell>
          <cell r="C13813">
            <v>1</v>
          </cell>
          <cell r="D13813">
            <v>1</v>
          </cell>
        </row>
        <row r="13814">
          <cell r="B13814">
            <v>43539</v>
          </cell>
          <cell r="C13814">
            <v>1</v>
          </cell>
          <cell r="D13814">
            <v>1</v>
          </cell>
        </row>
        <row r="13815">
          <cell r="B13815">
            <v>43542</v>
          </cell>
          <cell r="C13815">
            <v>1</v>
          </cell>
          <cell r="D13815">
            <v>1</v>
          </cell>
        </row>
        <row r="13816">
          <cell r="B13816">
            <v>43543</v>
          </cell>
          <cell r="C13816">
            <v>1</v>
          </cell>
          <cell r="D13816">
            <v>1</v>
          </cell>
        </row>
        <row r="13817">
          <cell r="B13817">
            <v>43544</v>
          </cell>
          <cell r="C13817">
            <v>1</v>
          </cell>
          <cell r="D13817">
            <v>1</v>
          </cell>
        </row>
        <row r="13818">
          <cell r="B13818">
            <v>43545</v>
          </cell>
          <cell r="C13818">
            <v>1</v>
          </cell>
          <cell r="D13818">
            <v>1</v>
          </cell>
        </row>
        <row r="13819">
          <cell r="B13819">
            <v>43546</v>
          </cell>
          <cell r="C13819">
            <v>1</v>
          </cell>
          <cell r="D13819">
            <v>1</v>
          </cell>
        </row>
        <row r="13820">
          <cell r="B13820">
            <v>43549</v>
          </cell>
          <cell r="C13820">
            <v>1</v>
          </cell>
          <cell r="D13820">
            <v>1</v>
          </cell>
        </row>
        <row r="13821">
          <cell r="B13821">
            <v>43550</v>
          </cell>
          <cell r="C13821">
            <v>1</v>
          </cell>
          <cell r="D13821">
            <v>1</v>
          </cell>
        </row>
        <row r="13822">
          <cell r="B13822">
            <v>43551</v>
          </cell>
          <cell r="C13822">
            <v>1</v>
          </cell>
          <cell r="D13822">
            <v>1</v>
          </cell>
        </row>
        <row r="13823">
          <cell r="B13823">
            <v>43552</v>
          </cell>
          <cell r="C13823">
            <v>1</v>
          </cell>
          <cell r="D13823">
            <v>1</v>
          </cell>
        </row>
        <row r="13824">
          <cell r="B13824">
            <v>43553</v>
          </cell>
          <cell r="C13824">
            <v>1</v>
          </cell>
          <cell r="D13824">
            <v>1</v>
          </cell>
        </row>
        <row r="13825">
          <cell r="B13825">
            <v>43556</v>
          </cell>
          <cell r="C13825">
            <v>1</v>
          </cell>
          <cell r="D13825">
            <v>1</v>
          </cell>
        </row>
        <row r="13826">
          <cell r="B13826">
            <v>43557</v>
          </cell>
          <cell r="C13826">
            <v>1</v>
          </cell>
          <cell r="D13826">
            <v>1</v>
          </cell>
        </row>
        <row r="13827">
          <cell r="B13827">
            <v>43558</v>
          </cell>
          <cell r="C13827">
            <v>1</v>
          </cell>
          <cell r="D13827">
            <v>1</v>
          </cell>
        </row>
        <row r="13828">
          <cell r="B13828">
            <v>43559</v>
          </cell>
          <cell r="C13828">
            <v>1</v>
          </cell>
          <cell r="D13828">
            <v>1</v>
          </cell>
        </row>
        <row r="13829">
          <cell r="B13829">
            <v>43563</v>
          </cell>
          <cell r="C13829">
            <v>1</v>
          </cell>
          <cell r="D13829">
            <v>1</v>
          </cell>
        </row>
        <row r="13830">
          <cell r="B13830">
            <v>43564</v>
          </cell>
          <cell r="C13830">
            <v>1</v>
          </cell>
          <cell r="D13830">
            <v>1</v>
          </cell>
        </row>
        <row r="13831">
          <cell r="B13831">
            <v>43565</v>
          </cell>
          <cell r="C13831">
            <v>1</v>
          </cell>
          <cell r="D13831">
            <v>1</v>
          </cell>
        </row>
        <row r="13832">
          <cell r="B13832">
            <v>43566</v>
          </cell>
          <cell r="C13832">
            <v>1</v>
          </cell>
          <cell r="D13832">
            <v>1</v>
          </cell>
        </row>
        <row r="13833">
          <cell r="B13833">
            <v>43567</v>
          </cell>
          <cell r="C13833">
            <v>1</v>
          </cell>
          <cell r="D13833">
            <v>1</v>
          </cell>
        </row>
        <row r="13834">
          <cell r="B13834">
            <v>43570</v>
          </cell>
          <cell r="C13834">
            <v>1</v>
          </cell>
          <cell r="D13834">
            <v>1</v>
          </cell>
        </row>
        <row r="13835">
          <cell r="B13835">
            <v>43571</v>
          </cell>
          <cell r="C13835">
            <v>1</v>
          </cell>
          <cell r="D13835">
            <v>1</v>
          </cell>
        </row>
        <row r="13836">
          <cell r="B13836">
            <v>43572</v>
          </cell>
          <cell r="C13836">
            <v>1</v>
          </cell>
          <cell r="D13836">
            <v>1</v>
          </cell>
        </row>
        <row r="13837">
          <cell r="B13837">
            <v>43573</v>
          </cell>
          <cell r="C13837">
            <v>1</v>
          </cell>
          <cell r="D13837">
            <v>1</v>
          </cell>
        </row>
        <row r="13838">
          <cell r="B13838">
            <v>43574</v>
          </cell>
          <cell r="C13838">
            <v>1</v>
          </cell>
          <cell r="D13838">
            <v>1</v>
          </cell>
        </row>
        <row r="13839">
          <cell r="B13839">
            <v>43577</v>
          </cell>
          <cell r="C13839">
            <v>1</v>
          </cell>
          <cell r="D13839">
            <v>1</v>
          </cell>
        </row>
        <row r="13840">
          <cell r="B13840">
            <v>43578</v>
          </cell>
          <cell r="C13840">
            <v>1</v>
          </cell>
          <cell r="D13840">
            <v>1</v>
          </cell>
        </row>
        <row r="13841">
          <cell r="B13841">
            <v>43579</v>
          </cell>
          <cell r="C13841">
            <v>1</v>
          </cell>
          <cell r="D13841">
            <v>1</v>
          </cell>
        </row>
        <row r="13842">
          <cell r="B13842">
            <v>43580</v>
          </cell>
          <cell r="C13842">
            <v>1</v>
          </cell>
          <cell r="D13842">
            <v>1</v>
          </cell>
        </row>
        <row r="13843">
          <cell r="B13843">
            <v>43584</v>
          </cell>
          <cell r="C13843">
            <v>1</v>
          </cell>
          <cell r="D13843">
            <v>1</v>
          </cell>
        </row>
        <row r="13844">
          <cell r="B13844">
            <v>43585</v>
          </cell>
          <cell r="C13844">
            <v>1</v>
          </cell>
          <cell r="D13844">
            <v>1</v>
          </cell>
        </row>
        <row r="13845">
          <cell r="B13845">
            <v>43591</v>
          </cell>
          <cell r="C13845">
            <v>1</v>
          </cell>
          <cell r="D13845">
            <v>1</v>
          </cell>
        </row>
        <row r="13846">
          <cell r="B13846">
            <v>43592</v>
          </cell>
          <cell r="C13846">
            <v>1</v>
          </cell>
          <cell r="D13846">
            <v>1</v>
          </cell>
        </row>
        <row r="13847">
          <cell r="B13847">
            <v>43593</v>
          </cell>
          <cell r="C13847">
            <v>1</v>
          </cell>
          <cell r="D13847">
            <v>1</v>
          </cell>
        </row>
        <row r="13848">
          <cell r="B13848">
            <v>43594</v>
          </cell>
          <cell r="C13848">
            <v>1</v>
          </cell>
          <cell r="D13848">
            <v>1</v>
          </cell>
        </row>
        <row r="13849">
          <cell r="B13849">
            <v>43595</v>
          </cell>
          <cell r="C13849">
            <v>1</v>
          </cell>
          <cell r="D13849">
            <v>1</v>
          </cell>
        </row>
        <row r="13850">
          <cell r="B13850">
            <v>43598</v>
          </cell>
          <cell r="C13850">
            <v>1</v>
          </cell>
          <cell r="D13850">
            <v>1</v>
          </cell>
        </row>
        <row r="13851">
          <cell r="B13851">
            <v>43599</v>
          </cell>
          <cell r="C13851">
            <v>1</v>
          </cell>
          <cell r="D13851">
            <v>1</v>
          </cell>
        </row>
        <row r="13852">
          <cell r="B13852">
            <v>43600</v>
          </cell>
          <cell r="C13852">
            <v>1</v>
          </cell>
          <cell r="D13852">
            <v>1</v>
          </cell>
        </row>
        <row r="13853">
          <cell r="B13853">
            <v>43601</v>
          </cell>
          <cell r="C13853">
            <v>1</v>
          </cell>
          <cell r="D13853">
            <v>1</v>
          </cell>
        </row>
        <row r="13854">
          <cell r="B13854">
            <v>43602</v>
          </cell>
          <cell r="C13854">
            <v>1</v>
          </cell>
          <cell r="D13854">
            <v>1</v>
          </cell>
        </row>
        <row r="13855">
          <cell r="B13855">
            <v>43605</v>
          </cell>
          <cell r="C13855">
            <v>1</v>
          </cell>
          <cell r="D13855">
            <v>1</v>
          </cell>
        </row>
        <row r="13856">
          <cell r="B13856">
            <v>43606</v>
          </cell>
          <cell r="C13856">
            <v>1</v>
          </cell>
          <cell r="D13856">
            <v>1</v>
          </cell>
        </row>
        <row r="13857">
          <cell r="B13857">
            <v>43607</v>
          </cell>
          <cell r="C13857">
            <v>1</v>
          </cell>
          <cell r="D13857">
            <v>1</v>
          </cell>
        </row>
        <row r="13858">
          <cell r="B13858">
            <v>43608</v>
          </cell>
          <cell r="C13858">
            <v>1</v>
          </cell>
          <cell r="D13858">
            <v>1</v>
          </cell>
        </row>
        <row r="13859">
          <cell r="B13859">
            <v>43609</v>
          </cell>
          <cell r="C13859">
            <v>1</v>
          </cell>
          <cell r="D13859">
            <v>1</v>
          </cell>
        </row>
        <row r="13860">
          <cell r="B13860">
            <v>43612</v>
          </cell>
          <cell r="C13860">
            <v>1</v>
          </cell>
          <cell r="D13860">
            <v>1</v>
          </cell>
        </row>
        <row r="13861">
          <cell r="B13861">
            <v>43613</v>
          </cell>
          <cell r="C13861">
            <v>1</v>
          </cell>
          <cell r="D13861">
            <v>1</v>
          </cell>
        </row>
        <row r="13862">
          <cell r="B13862">
            <v>43614</v>
          </cell>
          <cell r="C13862">
            <v>1</v>
          </cell>
          <cell r="D13862">
            <v>1</v>
          </cell>
        </row>
        <row r="13863">
          <cell r="B13863">
            <v>43615</v>
          </cell>
          <cell r="C13863">
            <v>1</v>
          </cell>
          <cell r="D13863">
            <v>1</v>
          </cell>
        </row>
        <row r="13864">
          <cell r="B13864">
            <v>43616</v>
          </cell>
          <cell r="C13864">
            <v>1</v>
          </cell>
          <cell r="D13864">
            <v>1</v>
          </cell>
        </row>
        <row r="13865">
          <cell r="B13865">
            <v>43619</v>
          </cell>
          <cell r="C13865">
            <v>1</v>
          </cell>
          <cell r="D13865">
            <v>1</v>
          </cell>
        </row>
        <row r="13866">
          <cell r="B13866">
            <v>43620</v>
          </cell>
          <cell r="C13866">
            <v>1</v>
          </cell>
          <cell r="D13866">
            <v>1</v>
          </cell>
        </row>
        <row r="13867">
          <cell r="B13867">
            <v>43621</v>
          </cell>
          <cell r="C13867">
            <v>1</v>
          </cell>
          <cell r="D13867">
            <v>1</v>
          </cell>
        </row>
        <row r="13868">
          <cell r="B13868">
            <v>43622</v>
          </cell>
          <cell r="C13868">
            <v>1</v>
          </cell>
          <cell r="D13868">
            <v>1</v>
          </cell>
        </row>
        <row r="13869">
          <cell r="B13869">
            <v>43626</v>
          </cell>
          <cell r="C13869">
            <v>1</v>
          </cell>
          <cell r="D13869">
            <v>1</v>
          </cell>
        </row>
        <row r="13870">
          <cell r="B13870">
            <v>43627</v>
          </cell>
          <cell r="C13870">
            <v>1</v>
          </cell>
          <cell r="D13870">
            <v>1</v>
          </cell>
        </row>
        <row r="13871">
          <cell r="B13871">
            <v>43628</v>
          </cell>
          <cell r="C13871">
            <v>1</v>
          </cell>
          <cell r="D13871">
            <v>1</v>
          </cell>
        </row>
        <row r="13872">
          <cell r="B13872">
            <v>43629</v>
          </cell>
          <cell r="C13872">
            <v>1</v>
          </cell>
          <cell r="D13872">
            <v>1</v>
          </cell>
        </row>
        <row r="13873">
          <cell r="B13873">
            <v>43630</v>
          </cell>
          <cell r="C13873">
            <v>1</v>
          </cell>
          <cell r="D13873">
            <v>1</v>
          </cell>
        </row>
        <row r="13874">
          <cell r="B13874">
            <v>43633</v>
          </cell>
          <cell r="C13874">
            <v>1</v>
          </cell>
          <cell r="D13874">
            <v>1</v>
          </cell>
        </row>
        <row r="13875">
          <cell r="B13875">
            <v>43634</v>
          </cell>
          <cell r="C13875">
            <v>1</v>
          </cell>
          <cell r="D13875">
            <v>1</v>
          </cell>
        </row>
        <row r="13876">
          <cell r="B13876">
            <v>43635</v>
          </cell>
          <cell r="C13876">
            <v>1</v>
          </cell>
          <cell r="D13876">
            <v>1</v>
          </cell>
        </row>
        <row r="13877">
          <cell r="B13877">
            <v>43636</v>
          </cell>
          <cell r="C13877">
            <v>1</v>
          </cell>
          <cell r="D13877">
            <v>1</v>
          </cell>
        </row>
        <row r="13878">
          <cell r="B13878">
            <v>43637</v>
          </cell>
          <cell r="C13878">
            <v>1</v>
          </cell>
          <cell r="D13878">
            <v>1</v>
          </cell>
        </row>
        <row r="13879">
          <cell r="B13879">
            <v>43640</v>
          </cell>
          <cell r="C13879">
            <v>1</v>
          </cell>
          <cell r="D13879">
            <v>1</v>
          </cell>
        </row>
        <row r="13880">
          <cell r="B13880">
            <v>43641</v>
          </cell>
          <cell r="C13880">
            <v>1</v>
          </cell>
          <cell r="D13880">
            <v>1</v>
          </cell>
        </row>
        <row r="13881">
          <cell r="B13881">
            <v>43642</v>
          </cell>
          <cell r="C13881">
            <v>1</v>
          </cell>
          <cell r="D13881">
            <v>1</v>
          </cell>
        </row>
        <row r="13882">
          <cell r="B13882">
            <v>43643</v>
          </cell>
          <cell r="C13882">
            <v>1</v>
          </cell>
          <cell r="D13882">
            <v>1</v>
          </cell>
        </row>
        <row r="13883">
          <cell r="B13883">
            <v>43644</v>
          </cell>
          <cell r="C13883">
            <v>1</v>
          </cell>
          <cell r="D13883">
            <v>1</v>
          </cell>
        </row>
        <row r="13884">
          <cell r="B13884">
            <v>43647</v>
          </cell>
          <cell r="C13884">
            <v>1</v>
          </cell>
          <cell r="D13884">
            <v>1</v>
          </cell>
        </row>
        <row r="13885">
          <cell r="B13885">
            <v>43648</v>
          </cell>
          <cell r="C13885">
            <v>1</v>
          </cell>
          <cell r="D13885">
            <v>1</v>
          </cell>
        </row>
        <row r="13886">
          <cell r="B13886">
            <v>43649</v>
          </cell>
          <cell r="C13886">
            <v>1</v>
          </cell>
          <cell r="D13886">
            <v>1</v>
          </cell>
        </row>
        <row r="13887">
          <cell r="B13887">
            <v>43650</v>
          </cell>
          <cell r="C13887">
            <v>1</v>
          </cell>
          <cell r="D13887">
            <v>1</v>
          </cell>
        </row>
        <row r="13888">
          <cell r="B13888">
            <v>43651</v>
          </cell>
          <cell r="C13888">
            <v>1</v>
          </cell>
          <cell r="D13888">
            <v>1</v>
          </cell>
        </row>
        <row r="13889">
          <cell r="B13889">
            <v>43654</v>
          </cell>
          <cell r="C13889">
            <v>1</v>
          </cell>
          <cell r="D13889">
            <v>1</v>
          </cell>
        </row>
        <row r="13890">
          <cell r="B13890">
            <v>43655</v>
          </cell>
          <cell r="C13890">
            <v>1</v>
          </cell>
          <cell r="D13890">
            <v>1</v>
          </cell>
        </row>
        <row r="13891">
          <cell r="B13891">
            <v>43656</v>
          </cell>
          <cell r="C13891">
            <v>1</v>
          </cell>
          <cell r="D13891">
            <v>1</v>
          </cell>
        </row>
        <row r="13892">
          <cell r="B13892">
            <v>43657</v>
          </cell>
          <cell r="C13892">
            <v>1</v>
          </cell>
          <cell r="D13892">
            <v>1</v>
          </cell>
        </row>
        <row r="13893">
          <cell r="B13893">
            <v>43658</v>
          </cell>
          <cell r="C13893">
            <v>1</v>
          </cell>
          <cell r="D13893">
            <v>1</v>
          </cell>
        </row>
        <row r="13894">
          <cell r="B13894">
            <v>43661</v>
          </cell>
          <cell r="C13894">
            <v>1</v>
          </cell>
          <cell r="D13894">
            <v>1</v>
          </cell>
        </row>
        <row r="13895">
          <cell r="B13895">
            <v>43662</v>
          </cell>
          <cell r="C13895">
            <v>1</v>
          </cell>
          <cell r="D13895">
            <v>1</v>
          </cell>
        </row>
        <row r="13896">
          <cell r="B13896">
            <v>43663</v>
          </cell>
          <cell r="C13896">
            <v>1</v>
          </cell>
          <cell r="D13896">
            <v>1</v>
          </cell>
        </row>
        <row r="13897">
          <cell r="B13897">
            <v>43664</v>
          </cell>
          <cell r="C13897">
            <v>1</v>
          </cell>
          <cell r="D13897">
            <v>1</v>
          </cell>
        </row>
        <row r="13898">
          <cell r="B13898">
            <v>43665</v>
          </cell>
          <cell r="C13898">
            <v>1</v>
          </cell>
          <cell r="D13898">
            <v>1</v>
          </cell>
        </row>
        <row r="13899">
          <cell r="B13899">
            <v>43668</v>
          </cell>
          <cell r="C13899">
            <v>1</v>
          </cell>
          <cell r="D13899">
            <v>1</v>
          </cell>
        </row>
        <row r="13900">
          <cell r="B13900">
            <v>43669</v>
          </cell>
          <cell r="C13900">
            <v>1</v>
          </cell>
          <cell r="D13900">
            <v>1</v>
          </cell>
        </row>
        <row r="13901">
          <cell r="B13901">
            <v>43670</v>
          </cell>
          <cell r="C13901">
            <v>1</v>
          </cell>
          <cell r="D13901">
            <v>1</v>
          </cell>
        </row>
        <row r="13902">
          <cell r="B13902">
            <v>43671</v>
          </cell>
          <cell r="C13902">
            <v>1</v>
          </cell>
          <cell r="D13902">
            <v>1</v>
          </cell>
        </row>
        <row r="13903">
          <cell r="B13903">
            <v>43672</v>
          </cell>
          <cell r="C13903">
            <v>1</v>
          </cell>
          <cell r="D13903">
            <v>1</v>
          </cell>
        </row>
        <row r="13904">
          <cell r="B13904">
            <v>43675</v>
          </cell>
          <cell r="C13904">
            <v>1</v>
          </cell>
          <cell r="D13904">
            <v>1</v>
          </cell>
        </row>
        <row r="13905">
          <cell r="B13905">
            <v>43676</v>
          </cell>
          <cell r="C13905">
            <v>1</v>
          </cell>
          <cell r="D13905">
            <v>1</v>
          </cell>
        </row>
        <row r="13906">
          <cell r="B13906">
            <v>43677</v>
          </cell>
          <cell r="C13906">
            <v>1</v>
          </cell>
          <cell r="D13906">
            <v>1</v>
          </cell>
        </row>
        <row r="13907">
          <cell r="B13907">
            <v>43678</v>
          </cell>
          <cell r="C13907">
            <v>1</v>
          </cell>
          <cell r="D13907">
            <v>1</v>
          </cell>
        </row>
        <row r="13908">
          <cell r="B13908">
            <v>43679</v>
          </cell>
          <cell r="C13908">
            <v>1</v>
          </cell>
          <cell r="D13908">
            <v>1</v>
          </cell>
        </row>
        <row r="13909">
          <cell r="B13909">
            <v>43682</v>
          </cell>
          <cell r="C13909">
            <v>1</v>
          </cell>
          <cell r="D13909">
            <v>1</v>
          </cell>
        </row>
        <row r="13910">
          <cell r="B13910">
            <v>43683</v>
          </cell>
          <cell r="C13910">
            <v>1</v>
          </cell>
          <cell r="D13910">
            <v>1</v>
          </cell>
        </row>
        <row r="13911">
          <cell r="B13911">
            <v>43684</v>
          </cell>
          <cell r="C13911">
            <v>1</v>
          </cell>
          <cell r="D13911">
            <v>1</v>
          </cell>
        </row>
        <row r="13912">
          <cell r="B13912">
            <v>43685</v>
          </cell>
          <cell r="C13912">
            <v>1</v>
          </cell>
          <cell r="D13912">
            <v>1</v>
          </cell>
        </row>
        <row r="13913">
          <cell r="B13913">
            <v>43686</v>
          </cell>
          <cell r="C13913">
            <v>1</v>
          </cell>
          <cell r="D13913">
            <v>1</v>
          </cell>
        </row>
        <row r="13914">
          <cell r="B13914">
            <v>43689</v>
          </cell>
          <cell r="C13914">
            <v>1</v>
          </cell>
          <cell r="D13914">
            <v>1</v>
          </cell>
        </row>
        <row r="13915">
          <cell r="B13915">
            <v>43690</v>
          </cell>
          <cell r="C13915">
            <v>1</v>
          </cell>
          <cell r="D13915">
            <v>1</v>
          </cell>
        </row>
        <row r="13916">
          <cell r="B13916">
            <v>43691</v>
          </cell>
          <cell r="C13916">
            <v>1</v>
          </cell>
          <cell r="D13916">
            <v>1</v>
          </cell>
        </row>
        <row r="13917">
          <cell r="B13917">
            <v>43692</v>
          </cell>
          <cell r="C13917">
            <v>1</v>
          </cell>
          <cell r="D13917">
            <v>1</v>
          </cell>
        </row>
        <row r="13918">
          <cell r="B13918">
            <v>43693</v>
          </cell>
          <cell r="C13918">
            <v>1</v>
          </cell>
          <cell r="D13918">
            <v>1</v>
          </cell>
        </row>
        <row r="13919">
          <cell r="B13919">
            <v>43696</v>
          </cell>
          <cell r="C13919">
            <v>1</v>
          </cell>
          <cell r="D13919">
            <v>1</v>
          </cell>
        </row>
        <row r="13920">
          <cell r="B13920">
            <v>43697</v>
          </cell>
          <cell r="C13920">
            <v>1</v>
          </cell>
          <cell r="D13920">
            <v>1</v>
          </cell>
        </row>
        <row r="13921">
          <cell r="B13921">
            <v>43698</v>
          </cell>
          <cell r="C13921">
            <v>1</v>
          </cell>
          <cell r="D13921">
            <v>1</v>
          </cell>
        </row>
        <row r="13922">
          <cell r="B13922">
            <v>43699</v>
          </cell>
          <cell r="C13922">
            <v>1</v>
          </cell>
          <cell r="D13922">
            <v>1</v>
          </cell>
        </row>
        <row r="13923">
          <cell r="B13923">
            <v>43700</v>
          </cell>
          <cell r="C13923">
            <v>1</v>
          </cell>
          <cell r="D13923">
            <v>1</v>
          </cell>
        </row>
        <row r="13924">
          <cell r="B13924">
            <v>43703</v>
          </cell>
          <cell r="C13924">
            <v>1</v>
          </cell>
          <cell r="D13924">
            <v>1</v>
          </cell>
        </row>
        <row r="13925">
          <cell r="B13925">
            <v>43704</v>
          </cell>
          <cell r="C13925">
            <v>1</v>
          </cell>
          <cell r="D13925">
            <v>1</v>
          </cell>
        </row>
        <row r="13926">
          <cell r="B13926">
            <v>43705</v>
          </cell>
          <cell r="C13926">
            <v>1</v>
          </cell>
          <cell r="D13926">
            <v>1</v>
          </cell>
        </row>
        <row r="13927">
          <cell r="B13927">
            <v>43706</v>
          </cell>
          <cell r="C13927">
            <v>1</v>
          </cell>
          <cell r="D13927">
            <v>1</v>
          </cell>
        </row>
        <row r="13928">
          <cell r="B13928">
            <v>43707</v>
          </cell>
          <cell r="C13928">
            <v>1</v>
          </cell>
          <cell r="D13928">
            <v>1</v>
          </cell>
        </row>
        <row r="13929">
          <cell r="B13929">
            <v>43710</v>
          </cell>
          <cell r="C13929">
            <v>1</v>
          </cell>
          <cell r="D13929">
            <v>1</v>
          </cell>
        </row>
        <row r="13930">
          <cell r="B13930">
            <v>43711</v>
          </cell>
          <cell r="C13930">
            <v>1</v>
          </cell>
          <cell r="D13930">
            <v>1</v>
          </cell>
        </row>
        <row r="13931">
          <cell r="B13931">
            <v>43712</v>
          </cell>
          <cell r="C13931">
            <v>1</v>
          </cell>
          <cell r="D13931">
            <v>1</v>
          </cell>
        </row>
        <row r="13932">
          <cell r="B13932">
            <v>43713</v>
          </cell>
          <cell r="C13932">
            <v>1</v>
          </cell>
          <cell r="D13932">
            <v>1</v>
          </cell>
        </row>
        <row r="13933">
          <cell r="B13933">
            <v>43714</v>
          </cell>
          <cell r="C13933">
            <v>1</v>
          </cell>
          <cell r="D13933">
            <v>1</v>
          </cell>
        </row>
        <row r="13934">
          <cell r="B13934">
            <v>43717</v>
          </cell>
          <cell r="C13934">
            <v>1</v>
          </cell>
          <cell r="D13934">
            <v>1</v>
          </cell>
        </row>
        <row r="13935">
          <cell r="B13935">
            <v>43718</v>
          </cell>
          <cell r="C13935">
            <v>1</v>
          </cell>
          <cell r="D13935">
            <v>1</v>
          </cell>
        </row>
        <row r="13936">
          <cell r="B13936">
            <v>43719</v>
          </cell>
          <cell r="C13936">
            <v>1</v>
          </cell>
          <cell r="D13936">
            <v>1</v>
          </cell>
        </row>
        <row r="13937">
          <cell r="B13937">
            <v>43720</v>
          </cell>
          <cell r="C13937">
            <v>1</v>
          </cell>
          <cell r="D13937">
            <v>1</v>
          </cell>
        </row>
        <row r="13938">
          <cell r="B13938">
            <v>43724</v>
          </cell>
          <cell r="C13938">
            <v>1</v>
          </cell>
          <cell r="D13938">
            <v>1</v>
          </cell>
        </row>
        <row r="13939">
          <cell r="B13939">
            <v>43725</v>
          </cell>
          <cell r="C13939">
            <v>1</v>
          </cell>
          <cell r="D13939">
            <v>1</v>
          </cell>
        </row>
        <row r="13940">
          <cell r="B13940">
            <v>43726</v>
          </cell>
          <cell r="C13940">
            <v>1</v>
          </cell>
          <cell r="D13940">
            <v>1</v>
          </cell>
        </row>
        <row r="13941">
          <cell r="B13941">
            <v>43727</v>
          </cell>
          <cell r="C13941">
            <v>1</v>
          </cell>
          <cell r="D13941">
            <v>1</v>
          </cell>
        </row>
        <row r="13942">
          <cell r="B13942">
            <v>43728</v>
          </cell>
          <cell r="C13942">
            <v>1</v>
          </cell>
          <cell r="D13942">
            <v>1</v>
          </cell>
        </row>
        <row r="13943">
          <cell r="B13943">
            <v>43731</v>
          </cell>
          <cell r="C13943">
            <v>1</v>
          </cell>
          <cell r="D13943">
            <v>1</v>
          </cell>
        </row>
        <row r="13944">
          <cell r="B13944">
            <v>43732</v>
          </cell>
          <cell r="C13944">
            <v>1</v>
          </cell>
          <cell r="D13944">
            <v>1</v>
          </cell>
        </row>
        <row r="13945">
          <cell r="B13945">
            <v>43733</v>
          </cell>
          <cell r="C13945">
            <v>1</v>
          </cell>
          <cell r="D13945">
            <v>1</v>
          </cell>
        </row>
        <row r="13946">
          <cell r="B13946">
            <v>43734</v>
          </cell>
          <cell r="C13946">
            <v>1</v>
          </cell>
          <cell r="D13946">
            <v>1</v>
          </cell>
        </row>
        <row r="13947">
          <cell r="B13947">
            <v>43735</v>
          </cell>
          <cell r="C13947">
            <v>1</v>
          </cell>
          <cell r="D13947">
            <v>1</v>
          </cell>
        </row>
        <row r="13948">
          <cell r="B13948">
            <v>43746</v>
          </cell>
          <cell r="C13948">
            <v>1</v>
          </cell>
          <cell r="D13948">
            <v>1</v>
          </cell>
        </row>
        <row r="13949">
          <cell r="B13949">
            <v>43747</v>
          </cell>
          <cell r="C13949">
            <v>1</v>
          </cell>
          <cell r="D13949">
            <v>1</v>
          </cell>
        </row>
        <row r="13950">
          <cell r="B13950">
            <v>43748</v>
          </cell>
          <cell r="C13950">
            <v>1</v>
          </cell>
          <cell r="D13950">
            <v>1</v>
          </cell>
        </row>
        <row r="13951">
          <cell r="B13951">
            <v>43749</v>
          </cell>
          <cell r="C13951">
            <v>1</v>
          </cell>
          <cell r="D13951">
            <v>1</v>
          </cell>
        </row>
        <row r="13952">
          <cell r="B13952">
            <v>43752</v>
          </cell>
          <cell r="C13952">
            <v>1</v>
          </cell>
          <cell r="D13952">
            <v>1</v>
          </cell>
        </row>
        <row r="13953">
          <cell r="B13953">
            <v>43753</v>
          </cell>
          <cell r="C13953">
            <v>1</v>
          </cell>
          <cell r="D13953">
            <v>1</v>
          </cell>
        </row>
        <row r="13954">
          <cell r="B13954">
            <v>43754</v>
          </cell>
          <cell r="C13954">
            <v>1</v>
          </cell>
          <cell r="D13954">
            <v>1</v>
          </cell>
        </row>
        <row r="13955">
          <cell r="B13955">
            <v>43755</v>
          </cell>
          <cell r="C13955">
            <v>1</v>
          </cell>
          <cell r="D13955">
            <v>1</v>
          </cell>
        </row>
        <row r="13956">
          <cell r="B13956">
            <v>43756</v>
          </cell>
          <cell r="C13956">
            <v>1</v>
          </cell>
          <cell r="D13956">
            <v>1</v>
          </cell>
        </row>
        <row r="13957">
          <cell r="B13957">
            <v>43759</v>
          </cell>
          <cell r="C13957">
            <v>1</v>
          </cell>
          <cell r="D13957">
            <v>1</v>
          </cell>
        </row>
        <row r="13958">
          <cell r="B13958">
            <v>43760</v>
          </cell>
          <cell r="C13958">
            <v>1</v>
          </cell>
          <cell r="D13958">
            <v>1</v>
          </cell>
        </row>
        <row r="13959">
          <cell r="B13959">
            <v>43761</v>
          </cell>
          <cell r="C13959">
            <v>1</v>
          </cell>
          <cell r="D13959">
            <v>1</v>
          </cell>
        </row>
        <row r="13960">
          <cell r="B13960">
            <v>43762</v>
          </cell>
          <cell r="C13960">
            <v>1</v>
          </cell>
          <cell r="D13960">
            <v>1</v>
          </cell>
        </row>
        <row r="13961">
          <cell r="B13961">
            <v>43763</v>
          </cell>
          <cell r="C13961">
            <v>1</v>
          </cell>
          <cell r="D13961">
            <v>1</v>
          </cell>
        </row>
        <row r="13962">
          <cell r="B13962">
            <v>43766</v>
          </cell>
          <cell r="C13962">
            <v>1</v>
          </cell>
          <cell r="D13962">
            <v>1</v>
          </cell>
        </row>
        <row r="13963">
          <cell r="B13963">
            <v>43767</v>
          </cell>
          <cell r="C13963">
            <v>1</v>
          </cell>
          <cell r="D13963">
            <v>1</v>
          </cell>
        </row>
        <row r="13964">
          <cell r="B13964">
            <v>43768</v>
          </cell>
          <cell r="C13964">
            <v>1</v>
          </cell>
          <cell r="D13964">
            <v>1</v>
          </cell>
        </row>
        <row r="13965">
          <cell r="B13965">
            <v>43769</v>
          </cell>
          <cell r="C13965">
            <v>1</v>
          </cell>
          <cell r="D13965">
            <v>1</v>
          </cell>
        </row>
        <row r="13966">
          <cell r="B13966">
            <v>43770</v>
          </cell>
          <cell r="C13966">
            <v>1</v>
          </cell>
          <cell r="D13966">
            <v>1</v>
          </cell>
        </row>
        <row r="13967">
          <cell r="B13967">
            <v>43773</v>
          </cell>
          <cell r="C13967">
            <v>1</v>
          </cell>
          <cell r="D13967">
            <v>1</v>
          </cell>
        </row>
        <row r="13968">
          <cell r="B13968">
            <v>43774</v>
          </cell>
          <cell r="C13968">
            <v>1</v>
          </cell>
          <cell r="D13968">
            <v>1</v>
          </cell>
        </row>
        <row r="13969">
          <cell r="B13969">
            <v>43775</v>
          </cell>
          <cell r="C13969">
            <v>1</v>
          </cell>
          <cell r="D13969">
            <v>1</v>
          </cell>
        </row>
        <row r="13970">
          <cell r="B13970">
            <v>43776</v>
          </cell>
          <cell r="C13970">
            <v>1</v>
          </cell>
          <cell r="D13970">
            <v>1</v>
          </cell>
        </row>
        <row r="13971">
          <cell r="B13971">
            <v>43777</v>
          </cell>
          <cell r="C13971">
            <v>1</v>
          </cell>
          <cell r="D13971">
            <v>1</v>
          </cell>
        </row>
        <row r="13972">
          <cell r="B13972">
            <v>43780</v>
          </cell>
          <cell r="C13972">
            <v>1</v>
          </cell>
          <cell r="D13972">
            <v>1</v>
          </cell>
        </row>
        <row r="13973">
          <cell r="B13973">
            <v>43781</v>
          </cell>
          <cell r="C13973">
            <v>1</v>
          </cell>
          <cell r="D13973">
            <v>1</v>
          </cell>
        </row>
        <row r="13974">
          <cell r="B13974">
            <v>43782</v>
          </cell>
          <cell r="C13974">
            <v>1</v>
          </cell>
          <cell r="D13974">
            <v>1</v>
          </cell>
        </row>
        <row r="13975">
          <cell r="B13975">
            <v>43783</v>
          </cell>
          <cell r="C13975">
            <v>1</v>
          </cell>
          <cell r="D13975">
            <v>1</v>
          </cell>
        </row>
        <row r="13976">
          <cell r="B13976">
            <v>43784</v>
          </cell>
          <cell r="C13976">
            <v>1</v>
          </cell>
          <cell r="D13976">
            <v>1</v>
          </cell>
        </row>
        <row r="13977">
          <cell r="B13977">
            <v>43787</v>
          </cell>
          <cell r="C13977">
            <v>1</v>
          </cell>
          <cell r="D13977">
            <v>1</v>
          </cell>
        </row>
        <row r="13978">
          <cell r="B13978">
            <v>43788</v>
          </cell>
          <cell r="C13978">
            <v>1</v>
          </cell>
          <cell r="D13978">
            <v>1</v>
          </cell>
        </row>
        <row r="13979">
          <cell r="B13979">
            <v>43789</v>
          </cell>
          <cell r="C13979">
            <v>1</v>
          </cell>
          <cell r="D13979">
            <v>1</v>
          </cell>
        </row>
        <row r="13980">
          <cell r="B13980">
            <v>43790</v>
          </cell>
          <cell r="C13980">
            <v>1</v>
          </cell>
          <cell r="D13980">
            <v>1</v>
          </cell>
        </row>
        <row r="13981">
          <cell r="B13981">
            <v>43791</v>
          </cell>
          <cell r="C13981">
            <v>1</v>
          </cell>
          <cell r="D13981">
            <v>1</v>
          </cell>
        </row>
        <row r="13982">
          <cell r="B13982">
            <v>43794</v>
          </cell>
          <cell r="C13982">
            <v>1</v>
          </cell>
          <cell r="D13982">
            <v>1</v>
          </cell>
        </row>
        <row r="13983">
          <cell r="B13983">
            <v>43795</v>
          </cell>
          <cell r="C13983">
            <v>1</v>
          </cell>
          <cell r="D13983">
            <v>1</v>
          </cell>
        </row>
        <row r="13984">
          <cell r="B13984">
            <v>43796</v>
          </cell>
          <cell r="C13984">
            <v>1</v>
          </cell>
          <cell r="D13984">
            <v>1</v>
          </cell>
        </row>
        <row r="13985">
          <cell r="B13985">
            <v>43797</v>
          </cell>
          <cell r="C13985">
            <v>1</v>
          </cell>
          <cell r="D13985">
            <v>1</v>
          </cell>
        </row>
        <row r="13986">
          <cell r="B13986">
            <v>43798</v>
          </cell>
          <cell r="C13986">
            <v>1</v>
          </cell>
          <cell r="D13986">
            <v>1</v>
          </cell>
        </row>
        <row r="13987">
          <cell r="B13987">
            <v>43801</v>
          </cell>
          <cell r="C13987">
            <v>1</v>
          </cell>
          <cell r="D13987">
            <v>1</v>
          </cell>
        </row>
        <row r="13988">
          <cell r="B13988">
            <v>43802</v>
          </cell>
          <cell r="C13988">
            <v>1</v>
          </cell>
          <cell r="D13988">
            <v>1</v>
          </cell>
        </row>
        <row r="13989">
          <cell r="B13989">
            <v>43803</v>
          </cell>
          <cell r="C13989">
            <v>1</v>
          </cell>
          <cell r="D13989">
            <v>1</v>
          </cell>
        </row>
        <row r="13990">
          <cell r="B13990">
            <v>43804</v>
          </cell>
          <cell r="C13990">
            <v>1</v>
          </cell>
          <cell r="D13990">
            <v>1</v>
          </cell>
        </row>
        <row r="13991">
          <cell r="B13991">
            <v>43805</v>
          </cell>
          <cell r="C13991">
            <v>1</v>
          </cell>
          <cell r="D13991">
            <v>1</v>
          </cell>
        </row>
        <row r="13992">
          <cell r="B13992">
            <v>43808</v>
          </cell>
          <cell r="C13992">
            <v>1</v>
          </cell>
          <cell r="D13992">
            <v>1</v>
          </cell>
        </row>
        <row r="13993">
          <cell r="B13993">
            <v>43809</v>
          </cell>
          <cell r="C13993">
            <v>1</v>
          </cell>
          <cell r="D13993">
            <v>1</v>
          </cell>
        </row>
        <row r="13994">
          <cell r="B13994">
            <v>43810</v>
          </cell>
          <cell r="C13994">
            <v>1</v>
          </cell>
          <cell r="D13994">
            <v>1</v>
          </cell>
        </row>
        <row r="13995">
          <cell r="B13995">
            <v>43811</v>
          </cell>
          <cell r="C13995">
            <v>1</v>
          </cell>
          <cell r="D13995">
            <v>1</v>
          </cell>
        </row>
        <row r="13996">
          <cell r="B13996">
            <v>43812</v>
          </cell>
          <cell r="C13996">
            <v>1</v>
          </cell>
          <cell r="D13996">
            <v>1</v>
          </cell>
        </row>
        <row r="13997">
          <cell r="B13997">
            <v>43815</v>
          </cell>
          <cell r="C13997">
            <v>1</v>
          </cell>
          <cell r="D13997">
            <v>1</v>
          </cell>
        </row>
        <row r="13998">
          <cell r="B13998">
            <v>43816</v>
          </cell>
          <cell r="C13998">
            <v>1</v>
          </cell>
          <cell r="D13998">
            <v>1</v>
          </cell>
        </row>
        <row r="13999">
          <cell r="B13999">
            <v>43817</v>
          </cell>
          <cell r="C13999">
            <v>1</v>
          </cell>
          <cell r="D13999">
            <v>1</v>
          </cell>
        </row>
        <row r="14000">
          <cell r="B14000">
            <v>43818</v>
          </cell>
          <cell r="C14000">
            <v>1</v>
          </cell>
          <cell r="D14000">
            <v>1</v>
          </cell>
        </row>
        <row r="14001">
          <cell r="B14001">
            <v>43819</v>
          </cell>
          <cell r="C14001">
            <v>1</v>
          </cell>
          <cell r="D14001">
            <v>1</v>
          </cell>
        </row>
        <row r="14002">
          <cell r="B14002">
            <v>43822</v>
          </cell>
          <cell r="C14002">
            <v>1</v>
          </cell>
          <cell r="D14002">
            <v>1</v>
          </cell>
        </row>
        <row r="14003">
          <cell r="B14003">
            <v>43823</v>
          </cell>
          <cell r="C14003">
            <v>1</v>
          </cell>
          <cell r="D14003">
            <v>1</v>
          </cell>
        </row>
        <row r="14004">
          <cell r="B14004">
            <v>43824</v>
          </cell>
          <cell r="C14004">
            <v>1</v>
          </cell>
          <cell r="D14004">
            <v>1</v>
          </cell>
        </row>
        <row r="14005">
          <cell r="B14005">
            <v>43825</v>
          </cell>
          <cell r="C14005">
            <v>1</v>
          </cell>
          <cell r="D14005">
            <v>1</v>
          </cell>
        </row>
        <row r="14006">
          <cell r="B14006">
            <v>43826</v>
          </cell>
          <cell r="C14006">
            <v>1</v>
          </cell>
          <cell r="D14006">
            <v>1</v>
          </cell>
        </row>
        <row r="14007">
          <cell r="B14007">
            <v>43829</v>
          </cell>
          <cell r="C14007">
            <v>1</v>
          </cell>
          <cell r="D14007">
            <v>1</v>
          </cell>
        </row>
        <row r="14008">
          <cell r="B14008">
            <v>43830</v>
          </cell>
          <cell r="C14008">
            <v>1</v>
          </cell>
          <cell r="D14008">
            <v>1</v>
          </cell>
        </row>
        <row r="14009">
          <cell r="B14009">
            <v>43832</v>
          </cell>
          <cell r="C14009">
            <v>1</v>
          </cell>
          <cell r="D14009">
            <v>1</v>
          </cell>
        </row>
        <row r="14010">
          <cell r="B14010">
            <v>43833</v>
          </cell>
          <cell r="C14010">
            <v>1</v>
          </cell>
          <cell r="D14010">
            <v>1</v>
          </cell>
        </row>
        <row r="14011">
          <cell r="B14011">
            <v>43836</v>
          </cell>
          <cell r="C14011">
            <v>1</v>
          </cell>
          <cell r="D14011">
            <v>1</v>
          </cell>
        </row>
        <row r="14012">
          <cell r="B14012">
            <v>43837</v>
          </cell>
          <cell r="C14012">
            <v>1</v>
          </cell>
          <cell r="D14012">
            <v>1</v>
          </cell>
        </row>
        <row r="14013">
          <cell r="B14013">
            <v>43838</v>
          </cell>
          <cell r="C14013">
            <v>1</v>
          </cell>
          <cell r="D14013">
            <v>1</v>
          </cell>
        </row>
        <row r="14014">
          <cell r="B14014">
            <v>43839</v>
          </cell>
          <cell r="C14014">
            <v>1</v>
          </cell>
          <cell r="D14014">
            <v>1</v>
          </cell>
        </row>
        <row r="14015">
          <cell r="B14015">
            <v>43840</v>
          </cell>
          <cell r="C14015">
            <v>1</v>
          </cell>
          <cell r="D14015">
            <v>1</v>
          </cell>
        </row>
        <row r="14016">
          <cell r="B14016">
            <v>43843</v>
          </cell>
          <cell r="C14016">
            <v>1</v>
          </cell>
          <cell r="D14016">
            <v>1</v>
          </cell>
        </row>
        <row r="14017">
          <cell r="B14017">
            <v>43844</v>
          </cell>
          <cell r="C14017">
            <v>1</v>
          </cell>
          <cell r="D14017">
            <v>1</v>
          </cell>
        </row>
        <row r="14018">
          <cell r="B14018">
            <v>43845</v>
          </cell>
          <cell r="C14018">
            <v>1</v>
          </cell>
          <cell r="D14018">
            <v>1</v>
          </cell>
        </row>
        <row r="14019">
          <cell r="B14019">
            <v>43846</v>
          </cell>
          <cell r="C14019">
            <v>1</v>
          </cell>
          <cell r="D14019">
            <v>1</v>
          </cell>
        </row>
        <row r="14020">
          <cell r="B14020">
            <v>43847</v>
          </cell>
          <cell r="C14020">
            <v>1</v>
          </cell>
          <cell r="D14020">
            <v>1</v>
          </cell>
        </row>
        <row r="14021">
          <cell r="B14021">
            <v>43850</v>
          </cell>
          <cell r="C14021">
            <v>1</v>
          </cell>
          <cell r="D14021">
            <v>1</v>
          </cell>
        </row>
        <row r="14022">
          <cell r="B14022">
            <v>43851</v>
          </cell>
          <cell r="C14022">
            <v>1</v>
          </cell>
          <cell r="D14022">
            <v>1</v>
          </cell>
        </row>
        <row r="14023">
          <cell r="B14023">
            <v>43864</v>
          </cell>
          <cell r="C14023">
            <v>1</v>
          </cell>
          <cell r="D14023">
            <v>1</v>
          </cell>
        </row>
        <row r="14024">
          <cell r="B14024">
            <v>43865</v>
          </cell>
          <cell r="C14024">
            <v>1</v>
          </cell>
          <cell r="D14024">
            <v>1</v>
          </cell>
        </row>
        <row r="14025">
          <cell r="B14025">
            <v>43866</v>
          </cell>
          <cell r="C14025">
            <v>1</v>
          </cell>
          <cell r="D14025">
            <v>1</v>
          </cell>
        </row>
        <row r="14026">
          <cell r="B14026">
            <v>43867</v>
          </cell>
          <cell r="C14026">
            <v>1</v>
          </cell>
          <cell r="D14026">
            <v>1</v>
          </cell>
        </row>
        <row r="14027">
          <cell r="B14027">
            <v>43868</v>
          </cell>
          <cell r="C14027">
            <v>1</v>
          </cell>
          <cell r="D14027">
            <v>1</v>
          </cell>
        </row>
        <row r="14028">
          <cell r="B14028">
            <v>43871</v>
          </cell>
          <cell r="C14028">
            <v>1</v>
          </cell>
          <cell r="D14028">
            <v>1</v>
          </cell>
        </row>
        <row r="14029">
          <cell r="B14029">
            <v>43872</v>
          </cell>
          <cell r="C14029">
            <v>1</v>
          </cell>
          <cell r="D14029">
            <v>1</v>
          </cell>
        </row>
        <row r="14030">
          <cell r="B14030">
            <v>43873</v>
          </cell>
          <cell r="C14030">
            <v>1</v>
          </cell>
          <cell r="D14030">
            <v>1</v>
          </cell>
        </row>
        <row r="14031">
          <cell r="B14031">
            <v>43874</v>
          </cell>
          <cell r="C14031">
            <v>1</v>
          </cell>
          <cell r="D14031">
            <v>1</v>
          </cell>
        </row>
        <row r="14032">
          <cell r="B14032">
            <v>43875</v>
          </cell>
          <cell r="C14032">
            <v>1</v>
          </cell>
          <cell r="D14032">
            <v>1</v>
          </cell>
        </row>
        <row r="14033">
          <cell r="B14033">
            <v>43878</v>
          </cell>
          <cell r="C14033">
            <v>1</v>
          </cell>
          <cell r="D14033">
            <v>1</v>
          </cell>
        </row>
        <row r="14034">
          <cell r="B14034">
            <v>43879</v>
          </cell>
          <cell r="C14034">
            <v>1</v>
          </cell>
          <cell r="D14034">
            <v>1</v>
          </cell>
        </row>
        <row r="14035">
          <cell r="B14035">
            <v>43880</v>
          </cell>
          <cell r="C14035">
            <v>1</v>
          </cell>
          <cell r="D14035">
            <v>1</v>
          </cell>
        </row>
        <row r="14036">
          <cell r="B14036">
            <v>43881</v>
          </cell>
          <cell r="C14036">
            <v>1</v>
          </cell>
          <cell r="D14036">
            <v>1</v>
          </cell>
        </row>
        <row r="14037">
          <cell r="B14037">
            <v>43882</v>
          </cell>
          <cell r="C14037">
            <v>1</v>
          </cell>
          <cell r="D14037">
            <v>1</v>
          </cell>
        </row>
        <row r="14038">
          <cell r="B14038">
            <v>43885</v>
          </cell>
          <cell r="C14038">
            <v>1</v>
          </cell>
          <cell r="D14038">
            <v>1</v>
          </cell>
        </row>
        <row r="14039">
          <cell r="B14039">
            <v>43886</v>
          </cell>
          <cell r="C14039">
            <v>1</v>
          </cell>
          <cell r="D14039">
            <v>1</v>
          </cell>
        </row>
        <row r="14040">
          <cell r="B14040">
            <v>43887</v>
          </cell>
          <cell r="C14040">
            <v>1</v>
          </cell>
          <cell r="D14040">
            <v>1</v>
          </cell>
        </row>
        <row r="14041">
          <cell r="B14041">
            <v>43888</v>
          </cell>
          <cell r="C14041">
            <v>1</v>
          </cell>
          <cell r="D14041">
            <v>1</v>
          </cell>
        </row>
        <row r="14042">
          <cell r="B14042">
            <v>43889</v>
          </cell>
          <cell r="C14042">
            <v>1</v>
          </cell>
          <cell r="D14042">
            <v>1</v>
          </cell>
        </row>
        <row r="14043">
          <cell r="B14043">
            <v>43892</v>
          </cell>
          <cell r="C14043">
            <v>1</v>
          </cell>
          <cell r="D14043">
            <v>1</v>
          </cell>
        </row>
        <row r="14044">
          <cell r="B14044">
            <v>43893</v>
          </cell>
          <cell r="C14044">
            <v>1</v>
          </cell>
          <cell r="D14044">
            <v>1</v>
          </cell>
        </row>
        <row r="14045">
          <cell r="B14045">
            <v>43894</v>
          </cell>
          <cell r="C14045">
            <v>1</v>
          </cell>
          <cell r="D14045">
            <v>1</v>
          </cell>
        </row>
        <row r="14046">
          <cell r="B14046">
            <v>43895</v>
          </cell>
          <cell r="C14046">
            <v>1</v>
          </cell>
          <cell r="D14046">
            <v>1</v>
          </cell>
        </row>
        <row r="14047">
          <cell r="B14047">
            <v>43896</v>
          </cell>
          <cell r="C14047">
            <v>1</v>
          </cell>
          <cell r="D14047">
            <v>1</v>
          </cell>
        </row>
        <row r="14048">
          <cell r="B14048">
            <v>43899</v>
          </cell>
          <cell r="C14048">
            <v>1</v>
          </cell>
          <cell r="D14048">
            <v>1</v>
          </cell>
        </row>
        <row r="14049">
          <cell r="B14049">
            <v>43900</v>
          </cell>
          <cell r="C14049">
            <v>1</v>
          </cell>
          <cell r="D14049">
            <v>1</v>
          </cell>
        </row>
        <row r="14050">
          <cell r="B14050">
            <v>43901</v>
          </cell>
          <cell r="C14050">
            <v>1</v>
          </cell>
          <cell r="D14050">
            <v>1</v>
          </cell>
        </row>
        <row r="14051">
          <cell r="B14051">
            <v>43902</v>
          </cell>
          <cell r="C14051">
            <v>1</v>
          </cell>
          <cell r="D14051">
            <v>1</v>
          </cell>
        </row>
        <row r="14052">
          <cell r="B14052">
            <v>43903</v>
          </cell>
          <cell r="C14052">
            <v>1</v>
          </cell>
          <cell r="D14052">
            <v>1</v>
          </cell>
        </row>
        <row r="14053">
          <cell r="B14053">
            <v>43906</v>
          </cell>
          <cell r="C14053">
            <v>1</v>
          </cell>
          <cell r="D14053">
            <v>1</v>
          </cell>
        </row>
        <row r="14054">
          <cell r="B14054">
            <v>43907</v>
          </cell>
          <cell r="C14054">
            <v>1</v>
          </cell>
          <cell r="D14054">
            <v>1</v>
          </cell>
        </row>
        <row r="14055">
          <cell r="B14055">
            <v>43908</v>
          </cell>
          <cell r="C14055">
            <v>1</v>
          </cell>
          <cell r="D14055">
            <v>1</v>
          </cell>
        </row>
        <row r="14056">
          <cell r="B14056">
            <v>43909</v>
          </cell>
          <cell r="C14056">
            <v>1</v>
          </cell>
          <cell r="D14056">
            <v>1</v>
          </cell>
        </row>
        <row r="14057">
          <cell r="B14057">
            <v>43910</v>
          </cell>
          <cell r="C14057">
            <v>1</v>
          </cell>
          <cell r="D14057">
            <v>1</v>
          </cell>
        </row>
        <row r="14058">
          <cell r="B14058">
            <v>43913</v>
          </cell>
          <cell r="C14058">
            <v>1</v>
          </cell>
          <cell r="D14058">
            <v>1</v>
          </cell>
        </row>
        <row r="14059">
          <cell r="B14059">
            <v>43914</v>
          </cell>
          <cell r="C14059">
            <v>1</v>
          </cell>
          <cell r="D14059">
            <v>1</v>
          </cell>
        </row>
        <row r="14060">
          <cell r="B14060">
            <v>43915</v>
          </cell>
          <cell r="C14060">
            <v>1</v>
          </cell>
          <cell r="D14060">
            <v>1</v>
          </cell>
        </row>
        <row r="14061">
          <cell r="B14061">
            <v>43916</v>
          </cell>
          <cell r="C14061">
            <v>1</v>
          </cell>
          <cell r="D14061">
            <v>1</v>
          </cell>
        </row>
        <row r="14062">
          <cell r="B14062">
            <v>43917</v>
          </cell>
          <cell r="C14062">
            <v>1</v>
          </cell>
          <cell r="D14062">
            <v>1</v>
          </cell>
        </row>
        <row r="14063">
          <cell r="B14063">
            <v>43920</v>
          </cell>
          <cell r="C14063">
            <v>1</v>
          </cell>
          <cell r="D14063">
            <v>1</v>
          </cell>
        </row>
        <row r="14064">
          <cell r="B14064">
            <v>43921</v>
          </cell>
          <cell r="C14064">
            <v>1</v>
          </cell>
          <cell r="D14064">
            <v>1</v>
          </cell>
        </row>
        <row r="14065">
          <cell r="B14065">
            <v>43922</v>
          </cell>
          <cell r="C14065">
            <v>1</v>
          </cell>
          <cell r="D14065">
            <v>1</v>
          </cell>
        </row>
        <row r="14066">
          <cell r="B14066">
            <v>43923</v>
          </cell>
          <cell r="C14066">
            <v>1</v>
          </cell>
          <cell r="D14066">
            <v>1</v>
          </cell>
        </row>
        <row r="14067">
          <cell r="B14067">
            <v>43924</v>
          </cell>
          <cell r="C14067">
            <v>1</v>
          </cell>
          <cell r="D14067">
            <v>1</v>
          </cell>
        </row>
        <row r="14068">
          <cell r="B14068">
            <v>43928</v>
          </cell>
          <cell r="C14068">
            <v>1</v>
          </cell>
          <cell r="D14068">
            <v>1</v>
          </cell>
        </row>
        <row r="14069">
          <cell r="B14069">
            <v>43929</v>
          </cell>
          <cell r="C14069">
            <v>1</v>
          </cell>
          <cell r="D14069">
            <v>1</v>
          </cell>
        </row>
        <row r="14070">
          <cell r="B14070">
            <v>43930</v>
          </cell>
          <cell r="C14070">
            <v>1</v>
          </cell>
          <cell r="D14070">
            <v>1</v>
          </cell>
        </row>
        <row r="14071">
          <cell r="B14071">
            <v>43931</v>
          </cell>
          <cell r="C14071">
            <v>1</v>
          </cell>
          <cell r="D14071">
            <v>1</v>
          </cell>
        </row>
        <row r="14072">
          <cell r="B14072">
            <v>43934</v>
          </cell>
          <cell r="C14072">
            <v>1</v>
          </cell>
          <cell r="D14072">
            <v>1</v>
          </cell>
        </row>
        <row r="14073">
          <cell r="B14073">
            <v>43935</v>
          </cell>
          <cell r="C14073">
            <v>1</v>
          </cell>
          <cell r="D14073">
            <v>1</v>
          </cell>
        </row>
        <row r="14074">
          <cell r="B14074">
            <v>43936</v>
          </cell>
          <cell r="C14074">
            <v>1</v>
          </cell>
          <cell r="D14074">
            <v>1</v>
          </cell>
        </row>
        <row r="14075">
          <cell r="B14075">
            <v>43937</v>
          </cell>
          <cell r="C14075">
            <v>1</v>
          </cell>
          <cell r="D14075">
            <v>1</v>
          </cell>
        </row>
        <row r="14076">
          <cell r="B14076">
            <v>43938</v>
          </cell>
          <cell r="C14076">
            <v>1</v>
          </cell>
          <cell r="D14076">
            <v>1</v>
          </cell>
        </row>
        <row r="14077">
          <cell r="B14077">
            <v>43941</v>
          </cell>
          <cell r="C14077">
            <v>1</v>
          </cell>
          <cell r="D14077">
            <v>1</v>
          </cell>
        </row>
        <row r="14078">
          <cell r="B14078">
            <v>43942</v>
          </cell>
          <cell r="C14078">
            <v>1</v>
          </cell>
          <cell r="D14078">
            <v>1</v>
          </cell>
        </row>
        <row r="14079">
          <cell r="B14079">
            <v>43943</v>
          </cell>
          <cell r="C14079">
            <v>1</v>
          </cell>
          <cell r="D14079">
            <v>1</v>
          </cell>
        </row>
        <row r="14080">
          <cell r="B14080">
            <v>43944</v>
          </cell>
          <cell r="C14080">
            <v>1</v>
          </cell>
          <cell r="D14080">
            <v>1</v>
          </cell>
        </row>
        <row r="14081">
          <cell r="B14081">
            <v>43945</v>
          </cell>
          <cell r="C14081">
            <v>1</v>
          </cell>
          <cell r="D14081">
            <v>1</v>
          </cell>
        </row>
        <row r="14082">
          <cell r="B14082">
            <v>43948</v>
          </cell>
          <cell r="C14082">
            <v>1</v>
          </cell>
          <cell r="D14082">
            <v>1</v>
          </cell>
        </row>
        <row r="14083">
          <cell r="B14083">
            <v>43949</v>
          </cell>
          <cell r="C14083">
            <v>1</v>
          </cell>
          <cell r="D14083">
            <v>1</v>
          </cell>
        </row>
        <row r="14084">
          <cell r="B14084">
            <v>43950</v>
          </cell>
          <cell r="C14084">
            <v>1</v>
          </cell>
          <cell r="D14084">
            <v>1</v>
          </cell>
        </row>
        <row r="14085">
          <cell r="B14085">
            <v>43951</v>
          </cell>
          <cell r="C14085">
            <v>1</v>
          </cell>
          <cell r="D14085">
            <v>1</v>
          </cell>
        </row>
        <row r="14086">
          <cell r="B14086">
            <v>43957</v>
          </cell>
          <cell r="C14086">
            <v>1</v>
          </cell>
          <cell r="D14086">
            <v>1</v>
          </cell>
        </row>
        <row r="14087">
          <cell r="B14087">
            <v>43958</v>
          </cell>
          <cell r="C14087">
            <v>1</v>
          </cell>
          <cell r="D14087">
            <v>1</v>
          </cell>
        </row>
        <row r="14088">
          <cell r="B14088">
            <v>43959</v>
          </cell>
          <cell r="C14088">
            <v>1</v>
          </cell>
          <cell r="D14088">
            <v>1</v>
          </cell>
        </row>
        <row r="14089">
          <cell r="B14089">
            <v>43962</v>
          </cell>
          <cell r="C14089">
            <v>1</v>
          </cell>
          <cell r="D14089">
            <v>1</v>
          </cell>
        </row>
        <row r="14090">
          <cell r="B14090">
            <v>43963</v>
          </cell>
          <cell r="C14090">
            <v>1</v>
          </cell>
          <cell r="D14090">
            <v>1</v>
          </cell>
        </row>
        <row r="14091">
          <cell r="B14091">
            <v>43964</v>
          </cell>
          <cell r="C14091">
            <v>1</v>
          </cell>
          <cell r="D14091">
            <v>1</v>
          </cell>
        </row>
        <row r="14092">
          <cell r="B14092">
            <v>43965</v>
          </cell>
          <cell r="C14092">
            <v>1</v>
          </cell>
          <cell r="D14092">
            <v>1</v>
          </cell>
        </row>
        <row r="14093">
          <cell r="B14093">
            <v>43966</v>
          </cell>
          <cell r="C14093">
            <v>1</v>
          </cell>
          <cell r="D14093">
            <v>1</v>
          </cell>
        </row>
        <row r="14094">
          <cell r="B14094">
            <v>43969</v>
          </cell>
          <cell r="C14094">
            <v>1</v>
          </cell>
          <cell r="D14094">
            <v>1</v>
          </cell>
        </row>
        <row r="14095">
          <cell r="B14095">
            <v>43970</v>
          </cell>
          <cell r="C14095">
            <v>1</v>
          </cell>
          <cell r="D14095">
            <v>1</v>
          </cell>
        </row>
        <row r="14096">
          <cell r="B14096">
            <v>43971</v>
          </cell>
          <cell r="C14096">
            <v>1</v>
          </cell>
          <cell r="D14096">
            <v>1</v>
          </cell>
        </row>
        <row r="14097">
          <cell r="B14097">
            <v>43972</v>
          </cell>
          <cell r="C14097">
            <v>1</v>
          </cell>
          <cell r="D14097">
            <v>1</v>
          </cell>
        </row>
        <row r="14098">
          <cell r="B14098">
            <v>43973</v>
          </cell>
          <cell r="C14098">
            <v>1</v>
          </cell>
          <cell r="D14098">
            <v>1</v>
          </cell>
        </row>
        <row r="14099">
          <cell r="B14099">
            <v>43976</v>
          </cell>
          <cell r="C14099">
            <v>1</v>
          </cell>
          <cell r="D14099">
            <v>1</v>
          </cell>
        </row>
        <row r="14100">
          <cell r="B14100">
            <v>43977</v>
          </cell>
          <cell r="C14100">
            <v>1</v>
          </cell>
          <cell r="D14100">
            <v>1</v>
          </cell>
        </row>
        <row r="14101">
          <cell r="B14101">
            <v>43978</v>
          </cell>
          <cell r="C14101">
            <v>1</v>
          </cell>
          <cell r="D14101">
            <v>1</v>
          </cell>
        </row>
        <row r="14102">
          <cell r="B14102">
            <v>43979</v>
          </cell>
          <cell r="C14102">
            <v>1</v>
          </cell>
          <cell r="D14102">
            <v>1</v>
          </cell>
        </row>
        <row r="14103">
          <cell r="B14103">
            <v>43980</v>
          </cell>
          <cell r="C14103">
            <v>1</v>
          </cell>
          <cell r="D14103">
            <v>1</v>
          </cell>
        </row>
        <row r="14104">
          <cell r="B14104">
            <v>43983</v>
          </cell>
          <cell r="C14104">
            <v>1</v>
          </cell>
          <cell r="D14104">
            <v>1</v>
          </cell>
        </row>
        <row r="14105">
          <cell r="B14105">
            <v>43984</v>
          </cell>
          <cell r="C14105">
            <v>1</v>
          </cell>
          <cell r="D14105">
            <v>1</v>
          </cell>
        </row>
        <row r="14106">
          <cell r="B14106">
            <v>43985</v>
          </cell>
          <cell r="C14106">
            <v>1</v>
          </cell>
          <cell r="D14106">
            <v>1</v>
          </cell>
        </row>
        <row r="14107">
          <cell r="B14107">
            <v>43986</v>
          </cell>
          <cell r="C14107">
            <v>1</v>
          </cell>
          <cell r="D14107">
            <v>1</v>
          </cell>
        </row>
        <row r="14108">
          <cell r="B14108">
            <v>43987</v>
          </cell>
          <cell r="C14108">
            <v>1</v>
          </cell>
          <cell r="D14108">
            <v>1</v>
          </cell>
        </row>
        <row r="14109">
          <cell r="B14109">
            <v>43990</v>
          </cell>
          <cell r="C14109">
            <v>1</v>
          </cell>
          <cell r="D14109">
            <v>1</v>
          </cell>
        </row>
        <row r="14110">
          <cell r="B14110">
            <v>43991</v>
          </cell>
          <cell r="C14110">
            <v>1</v>
          </cell>
          <cell r="D14110">
            <v>1</v>
          </cell>
        </row>
        <row r="14111">
          <cell r="B14111">
            <v>43992</v>
          </cell>
          <cell r="C14111">
            <v>1</v>
          </cell>
          <cell r="D14111">
            <v>1</v>
          </cell>
        </row>
        <row r="14112">
          <cell r="B14112">
            <v>43993</v>
          </cell>
          <cell r="C14112">
            <v>1</v>
          </cell>
          <cell r="D14112">
            <v>1</v>
          </cell>
        </row>
        <row r="14113">
          <cell r="B14113">
            <v>43994</v>
          </cell>
          <cell r="C14113">
            <v>1</v>
          </cell>
          <cell r="D14113">
            <v>1</v>
          </cell>
        </row>
        <row r="14114">
          <cell r="B14114">
            <v>43998</v>
          </cell>
          <cell r="C14114">
            <v>1</v>
          </cell>
          <cell r="D14114">
            <v>1</v>
          </cell>
        </row>
        <row r="14115">
          <cell r="B14115">
            <v>43999</v>
          </cell>
          <cell r="C14115">
            <v>1</v>
          </cell>
          <cell r="D14115">
            <v>1</v>
          </cell>
        </row>
        <row r="14116">
          <cell r="B14116">
            <v>44000</v>
          </cell>
          <cell r="C14116">
            <v>1</v>
          </cell>
          <cell r="D14116">
            <v>1</v>
          </cell>
        </row>
        <row r="14117">
          <cell r="B14117">
            <v>44001</v>
          </cell>
          <cell r="C14117">
            <v>1</v>
          </cell>
          <cell r="D14117">
            <v>1</v>
          </cell>
        </row>
        <row r="14118">
          <cell r="B14118">
            <v>44004</v>
          </cell>
          <cell r="C14118">
            <v>1</v>
          </cell>
          <cell r="D14118">
            <v>1</v>
          </cell>
        </row>
        <row r="14119">
          <cell r="B14119">
            <v>44005</v>
          </cell>
          <cell r="C14119">
            <v>1</v>
          </cell>
          <cell r="D14119">
            <v>1</v>
          </cell>
        </row>
        <row r="14120">
          <cell r="B14120">
            <v>44006</v>
          </cell>
          <cell r="C14120">
            <v>1</v>
          </cell>
          <cell r="D14120">
            <v>1</v>
          </cell>
        </row>
        <row r="14121">
          <cell r="B14121">
            <v>44006</v>
          </cell>
          <cell r="C14121">
            <v>1</v>
          </cell>
          <cell r="D14121">
            <v>1</v>
          </cell>
        </row>
      </sheetData>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ductos"/>
      <sheetName val="variables"/>
      <sheetName val="Diagrama de flujo _gasoducto"/>
    </sheetNames>
    <sheetDataSet>
      <sheetData sheetId="0"/>
      <sheetData sheetId="1">
        <row r="2">
          <cell r="B2" t="str">
            <v>Suelo Arcilloso</v>
          </cell>
          <cell r="C2" t="str">
            <v>Bosque Templado</v>
          </cell>
          <cell r="D2" t="str">
            <v>Ninguno</v>
          </cell>
          <cell r="G2" t="str">
            <v>Terreno inclinado entre 0%-5%</v>
          </cell>
          <cell r="H2" t="str">
            <v>Si</v>
          </cell>
        </row>
        <row r="3">
          <cell r="B3" t="str">
            <v>Suelo Arenoso</v>
          </cell>
          <cell r="C3" t="str">
            <v>Desierto Árido</v>
          </cell>
          <cell r="D3" t="str">
            <v>Sumideros y Zanjas</v>
          </cell>
          <cell r="G3" t="str">
            <v>Terreno inclinado entre 5%-10%</v>
          </cell>
          <cell r="H3" t="str">
            <v>No</v>
          </cell>
        </row>
        <row r="4">
          <cell r="B4" t="str">
            <v>Suelo Rocoso</v>
          </cell>
          <cell r="C4" t="str">
            <v>Estepa Seca</v>
          </cell>
          <cell r="D4" t="str">
            <v>Sistema de Aspiración</v>
          </cell>
          <cell r="G4" t="str">
            <v>Terreno inclinado entre 10%-15%</v>
          </cell>
        </row>
        <row r="5">
          <cell r="C5" t="str">
            <v>Sabana</v>
          </cell>
          <cell r="D5" t="str">
            <v>Ataguías</v>
          </cell>
          <cell r="G5" t="str">
            <v>Terreno inclinado entre 15%-20%</v>
          </cell>
        </row>
        <row r="6">
          <cell r="C6" t="str">
            <v>Selva Tropical</v>
          </cell>
          <cell r="G6" t="str">
            <v>Terreno inclinado entre 20%-25%</v>
          </cell>
        </row>
        <row r="7">
          <cell r="C7" t="str">
            <v>Selva Subtropical</v>
          </cell>
          <cell r="G7" t="str">
            <v>Terreno inclinado más de 25%</v>
          </cell>
        </row>
        <row r="8">
          <cell r="C8" t="str">
            <v>Tundra</v>
          </cell>
        </row>
        <row r="9">
          <cell r="C9" t="str">
            <v>Tundra Alpina</v>
          </cell>
        </row>
      </sheetData>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hyperlink" Target="http://www.banrep.gov.co/es/trm" TargetMode="External"/><Relationship Id="rId2" Type="http://schemas.openxmlformats.org/officeDocument/2006/relationships/hyperlink" Target="http://www.banrep.gov.co/es/indice-salarios" TargetMode="External"/><Relationship Id="rId1" Type="http://schemas.openxmlformats.org/officeDocument/2006/relationships/hyperlink" Target="https://data.bls.gov/timeseries/WPSFD41312"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871F1-24C7-453B-A51C-9C6780E80A8D}">
  <dimension ref="A1:I10"/>
  <sheetViews>
    <sheetView showGridLines="0" workbookViewId="0">
      <selection sqref="A1:XFD1048576"/>
    </sheetView>
  </sheetViews>
  <sheetFormatPr baseColWidth="10" defaultRowHeight="15" x14ac:dyDescent="0.25"/>
  <sheetData>
    <row r="1" spans="1:9" ht="36" x14ac:dyDescent="0.55000000000000004">
      <c r="A1" s="191" t="s">
        <v>654</v>
      </c>
      <c r="B1" s="191"/>
      <c r="C1" s="191"/>
      <c r="D1" s="191"/>
      <c r="E1" s="191"/>
      <c r="F1" s="191"/>
      <c r="G1" s="191"/>
      <c r="H1" s="191"/>
      <c r="I1" s="191"/>
    </row>
    <row r="3" spans="1:9" ht="409.5" customHeight="1" x14ac:dyDescent="0.25">
      <c r="A3" s="192" t="s">
        <v>655</v>
      </c>
      <c r="B3" s="192"/>
      <c r="C3" s="192"/>
      <c r="D3" s="192"/>
      <c r="E3" s="192"/>
      <c r="F3" s="192"/>
      <c r="G3" s="192"/>
      <c r="H3" s="192"/>
      <c r="I3" s="192"/>
    </row>
    <row r="4" spans="1:9" x14ac:dyDescent="0.25">
      <c r="A4" s="192"/>
      <c r="B4" s="192"/>
      <c r="C4" s="192"/>
      <c r="D4" s="192"/>
      <c r="E4" s="192"/>
      <c r="F4" s="192"/>
      <c r="G4" s="192"/>
      <c r="H4" s="192"/>
      <c r="I4" s="192"/>
    </row>
    <row r="5" spans="1:9" x14ac:dyDescent="0.25">
      <c r="A5" s="192"/>
      <c r="B5" s="192"/>
      <c r="C5" s="192"/>
      <c r="D5" s="192"/>
      <c r="E5" s="192"/>
      <c r="F5" s="192"/>
      <c r="G5" s="192"/>
      <c r="H5" s="192"/>
      <c r="I5" s="192"/>
    </row>
    <row r="6" spans="1:9" x14ac:dyDescent="0.25">
      <c r="A6" s="192"/>
      <c r="B6" s="192"/>
      <c r="C6" s="192"/>
      <c r="D6" s="192"/>
      <c r="E6" s="192"/>
      <c r="F6" s="192"/>
      <c r="G6" s="192"/>
      <c r="H6" s="192"/>
      <c r="I6" s="192"/>
    </row>
    <row r="7" spans="1:9" x14ac:dyDescent="0.25">
      <c r="A7" s="192"/>
      <c r="B7" s="192"/>
      <c r="C7" s="192"/>
      <c r="D7" s="192"/>
      <c r="E7" s="192"/>
      <c r="F7" s="192"/>
      <c r="G7" s="192"/>
      <c r="H7" s="192"/>
      <c r="I7" s="192"/>
    </row>
    <row r="8" spans="1:9" x14ac:dyDescent="0.25">
      <c r="A8" s="192"/>
      <c r="B8" s="192"/>
      <c r="C8" s="192"/>
      <c r="D8" s="192"/>
      <c r="E8" s="192"/>
      <c r="F8" s="192"/>
      <c r="G8" s="192"/>
      <c r="H8" s="192"/>
      <c r="I8" s="192"/>
    </row>
    <row r="9" spans="1:9" x14ac:dyDescent="0.25">
      <c r="A9" s="192"/>
      <c r="B9" s="192"/>
      <c r="C9" s="192"/>
      <c r="D9" s="192"/>
      <c r="E9" s="192"/>
      <c r="F9" s="192"/>
      <c r="G9" s="192"/>
      <c r="H9" s="192"/>
      <c r="I9" s="192"/>
    </row>
    <row r="10" spans="1:9" ht="174.95" customHeight="1" x14ac:dyDescent="0.25">
      <c r="A10" s="192"/>
      <c r="B10" s="192"/>
      <c r="C10" s="192"/>
      <c r="D10" s="192"/>
      <c r="E10" s="192"/>
      <c r="F10" s="192"/>
      <c r="G10" s="192"/>
      <c r="H10" s="192"/>
      <c r="I10" s="192"/>
    </row>
  </sheetData>
  <sheetProtection algorithmName="SHA-512" hashValue="zlLBGm9YsZAbv5JMs/DbZzd6+pWq0dBqvrBPgARXvqmooNYEjRKAQLVtY5ekz5hzhKs+Yzv7gHx9iZ2eCP2hCA==" saltValue="+TlztO1SWJVKUpihTw0RpA==" spinCount="100000" sheet="1" objects="1" scenarios="1"/>
  <mergeCells count="2">
    <mergeCell ref="A1:I1"/>
    <mergeCell ref="A3:I10"/>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F5CFA-B883-47BC-9502-D7C331E64438}">
  <dimension ref="A1:E19"/>
  <sheetViews>
    <sheetView showGridLines="0" zoomScale="180" zoomScaleNormal="180" workbookViewId="0">
      <selection activeCell="A15" sqref="A15"/>
    </sheetView>
  </sheetViews>
  <sheetFormatPr baseColWidth="10" defaultColWidth="10.85546875" defaultRowHeight="15" x14ac:dyDescent="0.25"/>
  <cols>
    <col min="1" max="1" width="51.28515625" style="166" bestFit="1" customWidth="1"/>
    <col min="2" max="2" width="93.85546875" style="166" bestFit="1" customWidth="1"/>
    <col min="3" max="16384" width="10.85546875" style="166"/>
  </cols>
  <sheetData>
    <row r="1" spans="1:5" ht="23.25" x14ac:dyDescent="0.35">
      <c r="A1" s="167" t="s">
        <v>637</v>
      </c>
    </row>
    <row r="3" spans="1:5" ht="15.75" thickBot="1" x14ac:dyDescent="0.3">
      <c r="A3" s="128" t="s">
        <v>638</v>
      </c>
      <c r="B3" s="128"/>
      <c r="C3" s="128"/>
      <c r="D3" s="128"/>
      <c r="E3" s="128"/>
    </row>
    <row r="4" spans="1:5" ht="15.75" thickBot="1" x14ac:dyDescent="0.3">
      <c r="A4" s="168" t="s">
        <v>639</v>
      </c>
      <c r="B4" s="169" t="s">
        <v>640</v>
      </c>
      <c r="C4" s="128"/>
      <c r="D4" s="128"/>
      <c r="E4" s="128"/>
    </row>
    <row r="5" spans="1:5" x14ac:dyDescent="0.25">
      <c r="A5" s="170"/>
      <c r="B5" s="171" t="s">
        <v>641</v>
      </c>
    </row>
    <row r="6" spans="1:5" x14ac:dyDescent="0.25">
      <c r="A6" s="172"/>
      <c r="B6" s="171" t="s">
        <v>656</v>
      </c>
    </row>
    <row r="7" spans="1:5" x14ac:dyDescent="0.25">
      <c r="A7" s="173"/>
      <c r="B7" s="171" t="s">
        <v>642</v>
      </c>
    </row>
    <row r="8" spans="1:5" ht="15.75" thickBot="1" x14ac:dyDescent="0.3">
      <c r="A8" s="174"/>
      <c r="B8" s="175" t="s">
        <v>643</v>
      </c>
    </row>
    <row r="9" spans="1:5" ht="15.75" thickBot="1" x14ac:dyDescent="0.3"/>
    <row r="10" spans="1:5" x14ac:dyDescent="0.25">
      <c r="A10" s="176" t="s">
        <v>644</v>
      </c>
      <c r="B10" s="177" t="s">
        <v>645</v>
      </c>
    </row>
    <row r="11" spans="1:5" x14ac:dyDescent="0.25">
      <c r="A11" s="178">
        <v>1</v>
      </c>
      <c r="B11" s="179" t="s">
        <v>646</v>
      </c>
    </row>
    <row r="12" spans="1:5" x14ac:dyDescent="0.25">
      <c r="A12" s="178">
        <f>+A11+1</f>
        <v>2</v>
      </c>
      <c r="B12" s="179" t="s">
        <v>647</v>
      </c>
    </row>
    <row r="13" spans="1:5" x14ac:dyDescent="0.25">
      <c r="A13" s="178">
        <f t="shared" ref="A13" si="0">+A12+1</f>
        <v>3</v>
      </c>
      <c r="B13" s="179" t="s">
        <v>648</v>
      </c>
    </row>
    <row r="14" spans="1:5" ht="15.75" thickBot="1" x14ac:dyDescent="0.3">
      <c r="A14" s="180">
        <v>4</v>
      </c>
      <c r="B14" s="181" t="s">
        <v>649</v>
      </c>
    </row>
    <row r="16" spans="1:5" ht="15.75" thickBot="1" x14ac:dyDescent="0.3">
      <c r="A16" s="128" t="s">
        <v>650</v>
      </c>
      <c r="B16" s="128"/>
    </row>
    <row r="17" spans="1:2" x14ac:dyDescent="0.25">
      <c r="A17" s="182" t="s">
        <v>154</v>
      </c>
      <c r="B17" s="183" t="s">
        <v>640</v>
      </c>
    </row>
    <row r="18" spans="1:2" x14ac:dyDescent="0.25">
      <c r="A18" s="184" t="s">
        <v>651</v>
      </c>
      <c r="B18" s="179" t="s">
        <v>656</v>
      </c>
    </row>
    <row r="19" spans="1:2" ht="15.75" thickBot="1" x14ac:dyDescent="0.3">
      <c r="A19" s="185" t="s">
        <v>652</v>
      </c>
      <c r="B19" s="181" t="s">
        <v>653</v>
      </c>
    </row>
  </sheetData>
  <sheetProtection algorithmName="SHA-512" hashValue="knXssfSnF7ZtDufy3APjKYgL2jw0zF+VPqNEJqylQjfaMLftF2jrXxHf4syYweK/IziCmVX7Cf/NclxKwlbTzw==" saltValue="sRWC4KgXQ4Y6A7JY6yudAA=="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32884-FF50-4352-8EF9-6BA3BF92A75B}">
  <sheetPr codeName="Hoja5">
    <tabColor theme="9"/>
  </sheetPr>
  <dimension ref="A1:AB100"/>
  <sheetViews>
    <sheetView showGridLines="0" tabSelected="1" topLeftCell="E54" zoomScale="85" zoomScaleNormal="85" workbookViewId="0">
      <selection activeCell="G71" sqref="G71"/>
    </sheetView>
  </sheetViews>
  <sheetFormatPr baseColWidth="10" defaultColWidth="11.42578125" defaultRowHeight="15" outlineLevelRow="1" outlineLevelCol="1" x14ac:dyDescent="0.25"/>
  <cols>
    <col min="1" max="4" width="11.42578125" style="139"/>
    <col min="5" max="5" width="29.42578125" style="139" bestFit="1" customWidth="1"/>
    <col min="6" max="6" width="78.7109375" style="139" customWidth="1"/>
    <col min="7" max="7" width="22.7109375" style="139" customWidth="1" outlineLevel="1"/>
    <col min="8" max="8" width="20.7109375" style="139" customWidth="1" outlineLevel="1"/>
    <col min="9" max="9" width="23.42578125" style="139" bestFit="1" customWidth="1"/>
    <col min="10" max="10" width="20.42578125" style="139" bestFit="1" customWidth="1"/>
    <col min="11" max="11" width="20.42578125" style="139" customWidth="1"/>
    <col min="12" max="12" width="12.7109375" style="139" bestFit="1" customWidth="1"/>
    <col min="13" max="13" width="15.140625" style="139" bestFit="1" customWidth="1"/>
    <col min="14" max="14" width="16.140625" style="139" customWidth="1"/>
    <col min="15" max="20" width="11.42578125" style="139"/>
    <col min="21" max="21" width="12.140625" style="139" bestFit="1" customWidth="1"/>
    <col min="22" max="16384" width="11.42578125" style="139"/>
  </cols>
  <sheetData>
    <row r="1" spans="1:28" ht="23.25" x14ac:dyDescent="0.35">
      <c r="E1" s="4" t="s">
        <v>307</v>
      </c>
    </row>
    <row r="2" spans="1:28" ht="54.95" customHeight="1" x14ac:dyDescent="0.35">
      <c r="A2" s="4"/>
    </row>
    <row r="3" spans="1:28" x14ac:dyDescent="0.25">
      <c r="F3" s="3" t="s">
        <v>34</v>
      </c>
      <c r="G3" s="186">
        <v>20</v>
      </c>
      <c r="H3" s="7" t="s">
        <v>155</v>
      </c>
      <c r="J3"/>
      <c r="K3"/>
      <c r="L3"/>
      <c r="M3"/>
      <c r="N3"/>
      <c r="O3"/>
      <c r="P3"/>
      <c r="Q3"/>
      <c r="R3"/>
      <c r="S3"/>
      <c r="T3"/>
      <c r="U3"/>
      <c r="V3"/>
      <c r="W3"/>
      <c r="X3"/>
      <c r="Y3"/>
      <c r="Z3"/>
      <c r="AA3"/>
      <c r="AB3"/>
    </row>
    <row r="4" spans="1:28" x14ac:dyDescent="0.25">
      <c r="F4" s="3" t="s">
        <v>154</v>
      </c>
      <c r="G4" s="7" t="s">
        <v>279</v>
      </c>
      <c r="H4" s="67"/>
    </row>
    <row r="5" spans="1:28" x14ac:dyDescent="0.25">
      <c r="F5" s="3" t="str">
        <f>+IF(Tipo="Proyecto",F96,F93)</f>
        <v>Fecha Evaluación</v>
      </c>
      <c r="G5" s="62">
        <f>+IF(Tipo="Proyecto",F_evaluacion_p,F_E_oper_p)</f>
        <v>44562</v>
      </c>
    </row>
    <row r="8" spans="1:28" x14ac:dyDescent="0.25">
      <c r="G8" s="6" t="s">
        <v>16</v>
      </c>
      <c r="H8" s="187">
        <f>110100</f>
        <v>110100</v>
      </c>
      <c r="I8" s="3" t="s">
        <v>17</v>
      </c>
    </row>
    <row r="9" spans="1:28" x14ac:dyDescent="0.25">
      <c r="G9" s="6" t="s">
        <v>177</v>
      </c>
      <c r="H9" s="87">
        <f>Long_p-LongT_CE_p</f>
        <v>97100</v>
      </c>
    </row>
    <row r="10" spans="1:28" x14ac:dyDescent="0.25">
      <c r="F10" s="71"/>
    </row>
    <row r="11" spans="1:28" ht="18.75" x14ac:dyDescent="0.3">
      <c r="F11" s="5" t="s">
        <v>308</v>
      </c>
    </row>
    <row r="12" spans="1:28" ht="15.75" x14ac:dyDescent="0.25">
      <c r="F12" s="13" t="s">
        <v>160</v>
      </c>
    </row>
    <row r="13" spans="1:28" x14ac:dyDescent="0.25">
      <c r="G13" s="3" t="s">
        <v>4</v>
      </c>
      <c r="H13" s="74" t="str">
        <f>"Total (USD "&amp;TEXT(F_valoracion_p,"DD/MMM/YY")&amp;")"</f>
        <v>Total (USD 01/dic/21)</v>
      </c>
    </row>
    <row r="14" spans="1:28" ht="14.25" customHeight="1" x14ac:dyDescent="0.25">
      <c r="F14" s="3" t="s">
        <v>156</v>
      </c>
      <c r="G14" s="69">
        <f>VLOOKUP(diam_p,T_Cb_p,2,0)*(Long_p)^(VLOOKUP(diam_p,T_Cb_p,3,0))</f>
        <v>33.811322459843758</v>
      </c>
      <c r="H14" s="20">
        <f>+G14*Long_p*diam_p</f>
        <v>74452532.056575954</v>
      </c>
      <c r="I14" s="72"/>
      <c r="J14" s="72"/>
      <c r="K14" s="163"/>
      <c r="L14" s="163"/>
      <c r="M14" s="75"/>
    </row>
    <row r="15" spans="1:28" outlineLevel="1" x14ac:dyDescent="0.25">
      <c r="F15" s="68" t="s">
        <v>0</v>
      </c>
      <c r="G15" s="70">
        <f>+Vb_0_uni_p*CSA_p</f>
        <v>0.76662752929958855</v>
      </c>
      <c r="H15" s="20">
        <f>+Vb0_p*CSA_p</f>
        <v>1688113.8195176939</v>
      </c>
      <c r="I15" s="72"/>
      <c r="J15" s="72"/>
      <c r="K15" s="163"/>
    </row>
    <row r="16" spans="1:28" outlineLevel="1" x14ac:dyDescent="0.25">
      <c r="F16" s="68" t="s">
        <v>1</v>
      </c>
      <c r="G16" s="70">
        <f>+Vb_0_uni_p*CABA_p</f>
        <v>1.1192861017507267</v>
      </c>
      <c r="H16" s="20">
        <f>+Vb0_p*CABA_p</f>
        <v>2464667.9960551001</v>
      </c>
      <c r="I16" s="72"/>
      <c r="J16" s="72"/>
      <c r="K16" s="163"/>
    </row>
    <row r="17" spans="6:12" outlineLevel="1" x14ac:dyDescent="0.25">
      <c r="F17" s="68" t="s">
        <v>2</v>
      </c>
      <c r="G17" s="70">
        <f>+Vb_0_uni_p*CCon_p</f>
        <v>2.234893771460376</v>
      </c>
      <c r="H17" s="20">
        <f>+Vb0_p*CCon_p</f>
        <v>4921236.0847557476</v>
      </c>
      <c r="I17" s="72"/>
      <c r="J17" s="72"/>
      <c r="K17" s="163"/>
    </row>
    <row r="18" spans="6:12" x14ac:dyDescent="0.25">
      <c r="F18" s="3" t="s">
        <v>157</v>
      </c>
      <c r="G18" s="70">
        <f>+SUM(G14:G17)</f>
        <v>37.932129862354451</v>
      </c>
      <c r="H18" s="20">
        <f>+SUM(H14:H17)</f>
        <v>83526549.956904486</v>
      </c>
      <c r="I18" s="72"/>
      <c r="J18" s="72"/>
      <c r="K18" s="163"/>
    </row>
    <row r="19" spans="6:12" x14ac:dyDescent="0.25">
      <c r="F19" s="3" t="s">
        <v>158</v>
      </c>
      <c r="G19" s="69">
        <f>+Vb_1_uni_p*(1+Ajcom_p)</f>
        <v>40.197815979032875</v>
      </c>
      <c r="H19" s="20">
        <f>+Vb_1_p*(1+Ajcom_p)</f>
        <v>88515590.785830379</v>
      </c>
      <c r="I19" s="72"/>
      <c r="J19" s="72"/>
      <c r="K19" s="163"/>
      <c r="L19" s="75"/>
    </row>
    <row r="20" spans="6:12" x14ac:dyDescent="0.25">
      <c r="F20" s="3" t="s">
        <v>159</v>
      </c>
      <c r="G20" s="69">
        <f>Vb_2_uni_p*Tmp_p</f>
        <v>41.464424890246661</v>
      </c>
      <c r="H20" s="20">
        <f>+Vb_2_p*Tmp_p</f>
        <v>91304663.608323142</v>
      </c>
      <c r="I20" s="72"/>
      <c r="J20" s="72"/>
      <c r="K20" s="163"/>
    </row>
    <row r="21" spans="6:12" x14ac:dyDescent="0.25">
      <c r="F21" s="3" t="s">
        <v>161</v>
      </c>
      <c r="G21" s="69">
        <f>IFERROR(CCE_p/LongT_CE_p/diam_p,0)</f>
        <v>157.99459544339885</v>
      </c>
      <c r="H21" s="20">
        <f>+CCE_B_C_S_A_A_p</f>
        <v>41078594.815283701</v>
      </c>
      <c r="I21" s="72"/>
      <c r="J21" s="72"/>
      <c r="K21" s="163"/>
    </row>
    <row r="22" spans="6:12" x14ac:dyDescent="0.25">
      <c r="F22" s="3" t="s">
        <v>173</v>
      </c>
      <c r="G22" s="69">
        <f>+H22/Long_p/diam_p</f>
        <v>60.119554234153881</v>
      </c>
      <c r="H22" s="20">
        <f>+Vb_3_p+CCE_p</f>
        <v>132383258.42360684</v>
      </c>
      <c r="I22" s="72"/>
      <c r="J22" s="72"/>
      <c r="K22" s="163"/>
    </row>
    <row r="23" spans="6:12" ht="15.75" customHeight="1" x14ac:dyDescent="0.25">
      <c r="F23" s="3" t="s">
        <v>162</v>
      </c>
      <c r="G23" s="69">
        <f>+CCT_p/Long_p/diam_p</f>
        <v>1.1617334241598547</v>
      </c>
      <c r="H23" s="20">
        <f>+J83</f>
        <v>2558137</v>
      </c>
      <c r="I23" s="72"/>
      <c r="J23" s="72"/>
      <c r="K23" s="163"/>
    </row>
    <row r="24" spans="6:12" ht="15.75" customHeight="1" x14ac:dyDescent="0.25">
      <c r="F24" s="3" t="s">
        <v>163</v>
      </c>
      <c r="G24" s="69">
        <f>SUM(G22:G23)</f>
        <v>61.281287658313737</v>
      </c>
      <c r="H24" s="20">
        <f>+SUM(H22:H23)</f>
        <v>134941395.42360684</v>
      </c>
      <c r="I24" s="72"/>
      <c r="J24" s="72"/>
      <c r="K24" s="163"/>
    </row>
    <row r="25" spans="6:12" ht="4.5" customHeight="1" x14ac:dyDescent="0.25"/>
    <row r="26" spans="6:12" ht="12" customHeight="1" x14ac:dyDescent="0.25">
      <c r="H26" s="74" t="str">
        <f>"Total (USD "&amp;TEXT(F_evaluacion_p,"DD/MMM/YY")&amp;")"</f>
        <v>Total (USD 01/ene/22)</v>
      </c>
      <c r="I26"/>
    </row>
    <row r="27" spans="6:12" ht="12" customHeight="1" x14ac:dyDescent="0.25">
      <c r="F27" s="3" t="s">
        <v>167</v>
      </c>
      <c r="G27" s="69">
        <f>Vb_1_uni_p*IF(Tipo_p="Proyecto",Act_proy_p,Act_existente_p)</f>
        <v>38.107299856058724</v>
      </c>
      <c r="H27" s="20">
        <f>+Vb_3_p*IF(Tipo="Proyecto",Act_proy_p,Act_existente_p)</f>
        <v>91726307.143961087</v>
      </c>
      <c r="I27"/>
    </row>
    <row r="28" spans="6:12" x14ac:dyDescent="0.25">
      <c r="F28" s="3" t="s">
        <v>164</v>
      </c>
      <c r="G28" s="69">
        <f>Vb_3_uni_p*IF(Tipo_p="Proyecto",Act_proy_p,Act_existente_p)</f>
        <v>41.655906968193051</v>
      </c>
      <c r="H28" s="20">
        <f>+Vb_3_p*IF(Tipo="Proyecto",Act_proy_p,Act_existente_p)</f>
        <v>91726307.143961087</v>
      </c>
      <c r="I28"/>
    </row>
    <row r="29" spans="6:12" x14ac:dyDescent="0.25">
      <c r="F29" s="3" t="s">
        <v>165</v>
      </c>
      <c r="G29" s="69">
        <f>+CCE_uni_p*IF(Tipo_p="Proyecto",Act_proy_p,Act_existente_p)</f>
        <v>158.72421206101453</v>
      </c>
      <c r="H29" s="20">
        <f>+CCE_p*IF(Tipo="Proyecto",Act_proy_p,Act_existente_p)</f>
        <v>41268295.135863774</v>
      </c>
      <c r="I29"/>
    </row>
    <row r="30" spans="6:12" x14ac:dyDescent="0.25">
      <c r="F30" s="3" t="s">
        <v>166</v>
      </c>
      <c r="G30" s="69">
        <f>+CCT_uni_p*IF(Tipo_p="Proyecto",Act_proy_p,Act_existente_p)</f>
        <v>1.167098291287922</v>
      </c>
      <c r="H30" s="20">
        <f>+CCT_p*IF(Tipo="Proyecto",Act_proy_p,Act_existente_p)</f>
        <v>2569950.437416004</v>
      </c>
      <c r="I30"/>
    </row>
    <row r="31" spans="6:12" x14ac:dyDescent="0.25">
      <c r="F31" s="19" t="s">
        <v>174</v>
      </c>
      <c r="G31" s="69">
        <f>+SUM(G28:G30)</f>
        <v>201.54721732049549</v>
      </c>
      <c r="H31" s="20">
        <f>+SUM(H28:H30)</f>
        <v>135564552.71724087</v>
      </c>
      <c r="I31"/>
      <c r="J31" s="73"/>
    </row>
    <row r="32" spans="6:12" ht="15.75" x14ac:dyDescent="0.25">
      <c r="F32" s="13" t="s">
        <v>58</v>
      </c>
    </row>
    <row r="33" spans="5:26" x14ac:dyDescent="0.25">
      <c r="E33" s="10"/>
      <c r="F33" s="3"/>
      <c r="G33" s="3" t="s">
        <v>40</v>
      </c>
      <c r="H33" s="3" t="s">
        <v>42</v>
      </c>
      <c r="I33" s="3" t="s">
        <v>41</v>
      </c>
      <c r="J33" s="3" t="s">
        <v>43</v>
      </c>
      <c r="K33" s="164" t="s">
        <v>311</v>
      </c>
    </row>
    <row r="34" spans="5:26" x14ac:dyDescent="0.25">
      <c r="E34" s="3" t="s">
        <v>36</v>
      </c>
      <c r="F34" s="3" t="s">
        <v>35</v>
      </c>
      <c r="G34" s="76">
        <f>+SUM(G35:G37)</f>
        <v>110100</v>
      </c>
      <c r="H34" s="14">
        <f>+SUM(H35:H37)</f>
        <v>1</v>
      </c>
      <c r="I34" s="15"/>
      <c r="J34" s="23">
        <f>+SUM(J35:J37)</f>
        <v>1.0345666666666666</v>
      </c>
    </row>
    <row r="35" spans="5:26" outlineLevel="1" x14ac:dyDescent="0.25">
      <c r="F35" s="3" t="s">
        <v>39</v>
      </c>
      <c r="G35" s="187">
        <f>+Long_p/3</f>
        <v>36700</v>
      </c>
      <c r="H35" s="14">
        <f>+Long_Arcilloso_p/$G$34</f>
        <v>0.33333333333333331</v>
      </c>
      <c r="I35" s="87">
        <f>c_p</f>
        <v>1</v>
      </c>
      <c r="J35" s="9">
        <f>+I35*H35</f>
        <v>0.33333333333333331</v>
      </c>
      <c r="K35" s="8"/>
      <c r="L35" s="8"/>
      <c r="M35" s="8"/>
      <c r="N35" s="8"/>
      <c r="O35" s="8"/>
    </row>
    <row r="36" spans="5:26" outlineLevel="1" x14ac:dyDescent="0.25">
      <c r="F36" s="3" t="s">
        <v>37</v>
      </c>
      <c r="G36" s="187">
        <f>+Long_p/3</f>
        <v>36700</v>
      </c>
      <c r="H36" s="14">
        <f>+Long_Arenoso_p/$G$34</f>
        <v>0.33333333333333331</v>
      </c>
      <c r="I36" s="87">
        <f>+d_p*diam_p^2+e_p*diam_p+f_p</f>
        <v>1.0313000000000001</v>
      </c>
      <c r="J36" s="9">
        <f>+I36*H36</f>
        <v>0.34376666666666666</v>
      </c>
      <c r="K36" s="8"/>
      <c r="L36" s="8"/>
      <c r="M36" s="8"/>
      <c r="N36" s="8"/>
      <c r="O36" s="8"/>
    </row>
    <row r="37" spans="5:26" outlineLevel="1" x14ac:dyDescent="0.25">
      <c r="E37" s="10"/>
      <c r="F37" s="3" t="s">
        <v>38</v>
      </c>
      <c r="G37" s="187">
        <f>+Long_p/3</f>
        <v>36700</v>
      </c>
      <c r="H37" s="14">
        <f>+Long_Rocoso_p/$G$34</f>
        <v>0.33333333333333331</v>
      </c>
      <c r="I37" s="87">
        <f>+g_p*diam_p^2+h_p*diam_p+i_p</f>
        <v>1.0724</v>
      </c>
      <c r="J37" s="9">
        <f>+I37*H37</f>
        <v>0.35746666666666665</v>
      </c>
      <c r="K37" s="8"/>
      <c r="L37" s="8"/>
      <c r="M37" s="8"/>
      <c r="N37" s="8"/>
      <c r="O37" s="8"/>
    </row>
    <row r="38" spans="5:26" s="32" customFormat="1" ht="6.75" customHeight="1" outlineLevel="1" x14ac:dyDescent="0.25">
      <c r="E38" s="77"/>
      <c r="F38" s="77"/>
      <c r="G38" s="78"/>
      <c r="H38" s="79"/>
      <c r="I38" s="80"/>
      <c r="J38" s="82"/>
      <c r="K38" s="139"/>
      <c r="L38" s="139"/>
      <c r="M38" s="139"/>
      <c r="N38" s="139"/>
      <c r="O38" s="139"/>
      <c r="P38" s="139"/>
      <c r="Q38" s="139"/>
      <c r="R38" s="139"/>
      <c r="S38" s="139"/>
      <c r="T38" s="139"/>
      <c r="U38" s="139"/>
      <c r="V38" s="139"/>
      <c r="W38" s="139"/>
      <c r="X38" s="139"/>
      <c r="Y38" s="139"/>
      <c r="Z38" s="139"/>
    </row>
    <row r="39" spans="5:26" x14ac:dyDescent="0.25">
      <c r="E39" s="3" t="s">
        <v>57</v>
      </c>
      <c r="F39" s="3" t="s">
        <v>35</v>
      </c>
      <c r="G39" s="76">
        <f>+SUM(G40:G47)</f>
        <v>110100</v>
      </c>
      <c r="H39" s="14">
        <f>+SUM(H40:H47)</f>
        <v>1</v>
      </c>
      <c r="I39" s="15"/>
      <c r="J39" s="88">
        <f>+SUM(J40:J47)</f>
        <v>1.0466499999999999</v>
      </c>
    </row>
    <row r="40" spans="5:26" x14ac:dyDescent="0.25">
      <c r="F40" s="3" t="s">
        <v>8</v>
      </c>
      <c r="G40" s="187">
        <f t="shared" ref="G40:G47" si="0">+Long_p/8</f>
        <v>13762.5</v>
      </c>
      <c r="H40" s="14">
        <f t="shared" ref="H40:H47" si="1">+G40/$G$39</f>
        <v>0.125</v>
      </c>
      <c r="I40" s="15">
        <f>+j_p*diam_p^2+k_p*diam_p+l_p</f>
        <v>1.109</v>
      </c>
      <c r="J40" s="9">
        <f t="shared" ref="J40:J47" si="2">+I40*H40</f>
        <v>0.138625</v>
      </c>
      <c r="K40" s="8"/>
      <c r="L40" s="8"/>
      <c r="M40" s="8"/>
      <c r="N40" s="8"/>
      <c r="O40" s="8"/>
    </row>
    <row r="41" spans="5:26" x14ac:dyDescent="0.25">
      <c r="F41" s="3" t="s">
        <v>9</v>
      </c>
      <c r="G41" s="187">
        <f t="shared" si="0"/>
        <v>13762.5</v>
      </c>
      <c r="H41" s="14">
        <f t="shared" si="1"/>
        <v>0.125</v>
      </c>
      <c r="I41" s="15">
        <f>+IF(diam_p&lt;4,m_p,IF(AND(diam_p&gt;=4,diam_p&lt;16),n_p,IF(AND(diam_p&gt;=16,diam_p&lt;26),o_p,IF(AND(diam_p&gt;=26,diam_p&lt;38),p_p,IF(AND(diam_p&gt;=38,diam_p&lt;=48),q_p)))))</f>
        <v>1.026</v>
      </c>
      <c r="J41" s="9">
        <f>+I41*H41</f>
        <v>0.12825</v>
      </c>
      <c r="K41" s="8"/>
      <c r="L41" s="8"/>
      <c r="M41" s="8"/>
      <c r="N41" s="8"/>
      <c r="O41" s="8"/>
    </row>
    <row r="42" spans="5:26" ht="18" customHeight="1" x14ac:dyDescent="0.25">
      <c r="E42" s="10"/>
      <c r="F42" s="3" t="s">
        <v>10</v>
      </c>
      <c r="G42" s="187">
        <f t="shared" si="0"/>
        <v>13762.5</v>
      </c>
      <c r="H42" s="14">
        <f t="shared" si="1"/>
        <v>0.125</v>
      </c>
      <c r="I42" s="153">
        <f>IF(AND( 2&lt;=diam_p,diam_p&lt;=14 ),r_p,IF(AND(
 14&lt;diam_p,diam_p&lt;=30),s_p,IF( AND(
 30&lt;diam_p,diam_p&lt;=42 ),t_p,IF(AND(
 42&lt;diam_p,diam_p&lt;=48),u_p))))</f>
        <v>1.0720000000000001</v>
      </c>
      <c r="J42" s="9">
        <f t="shared" si="2"/>
        <v>0.13400000000000001</v>
      </c>
      <c r="K42" s="8"/>
      <c r="L42" s="8"/>
      <c r="M42" s="8"/>
      <c r="N42" s="8"/>
      <c r="O42" s="8"/>
    </row>
    <row r="43" spans="5:26" x14ac:dyDescent="0.25">
      <c r="E43" s="10"/>
      <c r="F43" s="3" t="s">
        <v>11</v>
      </c>
      <c r="G43" s="187">
        <f t="shared" si="0"/>
        <v>13762.5</v>
      </c>
      <c r="H43" s="14">
        <f t="shared" si="1"/>
        <v>0.125</v>
      </c>
      <c r="I43" s="15">
        <f>+v_p</f>
        <v>1</v>
      </c>
      <c r="J43" s="9">
        <f t="shared" si="2"/>
        <v>0.125</v>
      </c>
      <c r="K43" s="8"/>
      <c r="L43" s="8"/>
      <c r="M43" s="8"/>
      <c r="N43" s="8"/>
      <c r="O43" s="8"/>
    </row>
    <row r="44" spans="5:26" x14ac:dyDescent="0.25">
      <c r="F44" s="3" t="s">
        <v>12</v>
      </c>
      <c r="G44" s="187">
        <f t="shared" si="0"/>
        <v>13762.5</v>
      </c>
      <c r="H44" s="14">
        <f t="shared" si="1"/>
        <v>0.125</v>
      </c>
      <c r="I44" s="15">
        <f>+w_p</f>
        <v>1</v>
      </c>
      <c r="J44" s="9">
        <f t="shared" si="2"/>
        <v>0.125</v>
      </c>
      <c r="K44" s="8"/>
      <c r="L44" s="8"/>
      <c r="M44" s="8"/>
      <c r="N44" s="8"/>
      <c r="O44" s="8"/>
    </row>
    <row r="45" spans="5:26" x14ac:dyDescent="0.25">
      <c r="F45" s="3" t="s">
        <v>13</v>
      </c>
      <c r="G45" s="187">
        <f t="shared" si="0"/>
        <v>13762.5</v>
      </c>
      <c r="H45" s="14">
        <f t="shared" si="1"/>
        <v>0.125</v>
      </c>
      <c r="I45" s="15">
        <f>+IF(AND(diam_p&gt;=2,diam_p&lt;=18),x_p,IF(AND(18&lt;diam_p,diam_p&lt;=24),y_p,IF(AND(24&lt;diam_p,diam_p&lt;=36),z_p,IF(AND(36&lt;diam_p,diam_p&lt;=48),aa_p))))</f>
        <v>1.006</v>
      </c>
      <c r="J45" s="9">
        <f t="shared" si="2"/>
        <v>0.12575</v>
      </c>
      <c r="K45" s="8"/>
      <c r="L45" s="8"/>
      <c r="M45" s="8"/>
      <c r="N45" s="8"/>
      <c r="O45" s="8"/>
    </row>
    <row r="46" spans="5:26" x14ac:dyDescent="0.25">
      <c r="F46" s="3" t="s">
        <v>14</v>
      </c>
      <c r="G46" s="187">
        <f t="shared" si="0"/>
        <v>13762.5</v>
      </c>
      <c r="H46" s="14">
        <f t="shared" si="1"/>
        <v>0.125</v>
      </c>
      <c r="I46" s="15">
        <f>ab_p*diam_p^2+ac_p*diam_p+ad_p</f>
        <v>1.1179999999999999</v>
      </c>
      <c r="J46" s="9">
        <f t="shared" si="2"/>
        <v>0.13974999999999999</v>
      </c>
      <c r="K46" s="8"/>
      <c r="L46" s="8"/>
      <c r="M46" s="8"/>
      <c r="N46" s="8"/>
      <c r="O46" s="8"/>
    </row>
    <row r="47" spans="5:26" x14ac:dyDescent="0.25">
      <c r="F47" s="3" t="s">
        <v>15</v>
      </c>
      <c r="G47" s="187">
        <f t="shared" si="0"/>
        <v>13762.5</v>
      </c>
      <c r="H47" s="14">
        <f t="shared" si="1"/>
        <v>0.125</v>
      </c>
      <c r="I47" s="15">
        <f>ae_p*diam_p^2+af_p*diam_p+ag_p</f>
        <v>1.0422</v>
      </c>
      <c r="J47" s="9">
        <f t="shared" si="2"/>
        <v>0.130275</v>
      </c>
      <c r="K47" s="8"/>
      <c r="L47" s="8"/>
      <c r="M47" s="8"/>
      <c r="N47" s="8"/>
      <c r="O47" s="8"/>
    </row>
    <row r="48" spans="5:26" s="32" customFormat="1" ht="4.5" customHeight="1" x14ac:dyDescent="0.25">
      <c r="F48" s="77"/>
      <c r="G48" s="78"/>
      <c r="H48" s="79"/>
      <c r="I48" s="80"/>
      <c r="J48" s="82"/>
      <c r="K48" s="139"/>
      <c r="L48" s="139"/>
      <c r="M48" s="139"/>
      <c r="N48" s="139"/>
      <c r="O48" s="139"/>
      <c r="P48" s="139"/>
      <c r="Q48" s="139"/>
      <c r="R48" s="139"/>
      <c r="S48" s="139"/>
      <c r="T48" s="139"/>
      <c r="U48" s="139"/>
      <c r="V48" s="139"/>
      <c r="W48" s="139"/>
      <c r="X48" s="139"/>
      <c r="Y48" s="139"/>
      <c r="Z48" s="139"/>
    </row>
    <row r="49" spans="5:26" x14ac:dyDescent="0.25">
      <c r="E49" s="3" t="s">
        <v>59</v>
      </c>
      <c r="F49" s="3" t="s">
        <v>35</v>
      </c>
      <c r="G49" s="76">
        <f>+SUM(G50:G53)</f>
        <v>110100</v>
      </c>
      <c r="H49" s="14">
        <f>+G49/$G$49</f>
        <v>1</v>
      </c>
      <c r="I49" s="15"/>
      <c r="J49" s="88">
        <f>+SUM(J50:J53)</f>
        <v>1.022</v>
      </c>
    </row>
    <row r="50" spans="5:26" x14ac:dyDescent="0.25">
      <c r="F50" s="3" t="s">
        <v>18</v>
      </c>
      <c r="G50" s="187">
        <f>+Long_p/4</f>
        <v>27525</v>
      </c>
      <c r="H50" s="14">
        <f>+G50/$G$49</f>
        <v>0.25</v>
      </c>
      <c r="I50" s="15">
        <f>+ah_p</f>
        <v>1</v>
      </c>
      <c r="J50" s="9">
        <f>+I50*H50</f>
        <v>0.25</v>
      </c>
      <c r="K50" s="8"/>
      <c r="L50" s="8"/>
      <c r="M50" s="8"/>
      <c r="N50" s="8"/>
      <c r="O50" s="8"/>
    </row>
    <row r="51" spans="5:26" x14ac:dyDescent="0.25">
      <c r="F51" s="3" t="s">
        <v>19</v>
      </c>
      <c r="G51" s="187">
        <f>+Long_p/4</f>
        <v>27525</v>
      </c>
      <c r="H51" s="14">
        <f>+G51/$G$49</f>
        <v>0.25</v>
      </c>
      <c r="I51" s="15">
        <f>ai_p*diam_p^2+aj_p*diam_p+ak_p</f>
        <v>1.0095000000000001</v>
      </c>
      <c r="J51" s="9">
        <f>+I51*H51</f>
        <v>0.25237500000000002</v>
      </c>
      <c r="K51" s="8"/>
      <c r="L51" s="8"/>
      <c r="M51" s="8"/>
      <c r="N51" s="8"/>
      <c r="O51" s="8"/>
    </row>
    <row r="52" spans="5:26" x14ac:dyDescent="0.25">
      <c r="F52" s="3" t="s">
        <v>20</v>
      </c>
      <c r="G52" s="187">
        <f>+Long_p/4</f>
        <v>27525</v>
      </c>
      <c r="H52" s="14">
        <f>+G52/$G$49</f>
        <v>0.25</v>
      </c>
      <c r="I52" s="155">
        <f>al_p*diam_p^2+am_p*diam_p+an_p</f>
        <v>1.0322</v>
      </c>
      <c r="J52" s="9">
        <f>+I52*H52</f>
        <v>0.25805</v>
      </c>
      <c r="K52" s="8"/>
      <c r="L52" s="8"/>
      <c r="M52" s="8"/>
      <c r="N52" s="8"/>
      <c r="O52" s="8"/>
    </row>
    <row r="53" spans="5:26" x14ac:dyDescent="0.25">
      <c r="F53" s="3" t="s">
        <v>21</v>
      </c>
      <c r="G53" s="187">
        <f>+Long_p/4</f>
        <v>27525</v>
      </c>
      <c r="H53" s="14">
        <f>+G53/$G$49</f>
        <v>0.25</v>
      </c>
      <c r="I53" s="15">
        <f>+ao_p*diam_p^2+ap_p*diam_p+aq_p</f>
        <v>1.0463</v>
      </c>
      <c r="J53" s="9">
        <f>+I53*H53</f>
        <v>0.261575</v>
      </c>
      <c r="K53" s="8"/>
      <c r="L53" s="8"/>
      <c r="M53" s="8"/>
      <c r="N53" s="8"/>
      <c r="O53" s="8"/>
    </row>
    <row r="54" spans="5:26" s="32" customFormat="1" ht="4.5" customHeight="1" x14ac:dyDescent="0.4">
      <c r="F54" s="77"/>
      <c r="G54" s="78"/>
      <c r="H54" s="79"/>
      <c r="I54" s="154"/>
      <c r="J54" s="82"/>
      <c r="K54" s="8"/>
      <c r="L54" s="8"/>
      <c r="M54" s="8"/>
      <c r="N54" s="8"/>
      <c r="O54" s="8"/>
      <c r="P54" s="139"/>
      <c r="Q54" s="139"/>
      <c r="R54" s="139"/>
      <c r="S54" s="139"/>
      <c r="T54" s="139"/>
      <c r="U54" s="139"/>
      <c r="V54" s="139"/>
      <c r="W54" s="139"/>
      <c r="X54" s="139"/>
      <c r="Y54" s="139"/>
      <c r="Z54" s="139"/>
    </row>
    <row r="55" spans="5:26" x14ac:dyDescent="0.25">
      <c r="E55" s="3" t="s">
        <v>61</v>
      </c>
      <c r="F55" s="3" t="s">
        <v>35</v>
      </c>
      <c r="G55" s="76">
        <f>+SUM(G56:G61)</f>
        <v>110100</v>
      </c>
      <c r="H55" s="14">
        <f t="shared" ref="H55:H61" si="3">+G55/$G$55</f>
        <v>1</v>
      </c>
      <c r="I55" s="15"/>
      <c r="J55" s="21">
        <f>+SUM(J56:J61)</f>
        <v>1.0361500000000001</v>
      </c>
    </row>
    <row r="56" spans="5:26" x14ac:dyDescent="0.25">
      <c r="F56" s="3" t="s">
        <v>22</v>
      </c>
      <c r="G56" s="187">
        <f t="shared" ref="G56:G61" si="4">+Long_p/6</f>
        <v>18350</v>
      </c>
      <c r="H56" s="14">
        <f t="shared" si="3"/>
        <v>0.16666666666666666</v>
      </c>
      <c r="I56" s="15">
        <f>+au_p</f>
        <v>1</v>
      </c>
      <c r="J56" s="9">
        <f t="shared" ref="J56:J61" si="5">+I56*H56</f>
        <v>0.16666666666666666</v>
      </c>
      <c r="K56" s="8"/>
      <c r="L56" s="8"/>
      <c r="M56" s="8"/>
      <c r="N56" s="8"/>
      <c r="O56" s="8"/>
    </row>
    <row r="57" spans="5:26" x14ac:dyDescent="0.25">
      <c r="F57" s="3" t="s">
        <v>23</v>
      </c>
      <c r="G57" s="187">
        <f t="shared" si="4"/>
        <v>18350</v>
      </c>
      <c r="H57" s="14">
        <f t="shared" si="3"/>
        <v>0.16666666666666666</v>
      </c>
      <c r="I57" s="15">
        <f>+av_p*diam_p^2+aw_p*diam_p+ax_p</f>
        <v>1.01854</v>
      </c>
      <c r="J57" s="9">
        <f t="shared" si="5"/>
        <v>0.16975666666666667</v>
      </c>
      <c r="K57" s="8"/>
      <c r="L57" s="8"/>
      <c r="M57" s="8"/>
      <c r="N57" s="8"/>
      <c r="O57" s="8"/>
    </row>
    <row r="58" spans="5:26" x14ac:dyDescent="0.25">
      <c r="F58" s="3" t="s">
        <v>24</v>
      </c>
      <c r="G58" s="187">
        <f t="shared" si="4"/>
        <v>18350</v>
      </c>
      <c r="H58" s="14">
        <f t="shared" si="3"/>
        <v>0.16666666666666666</v>
      </c>
      <c r="I58" s="15">
        <f>+ay_p*diam_p^2+az_p*diam_p+ba_p</f>
        <v>1.0309000000000001</v>
      </c>
      <c r="J58" s="9">
        <f t="shared" si="5"/>
        <v>0.17181666666666667</v>
      </c>
      <c r="K58" s="8"/>
      <c r="L58" s="8"/>
      <c r="M58" s="8"/>
      <c r="N58" s="8"/>
      <c r="O58" s="8"/>
    </row>
    <row r="59" spans="5:26" x14ac:dyDescent="0.25">
      <c r="F59" s="3" t="s">
        <v>25</v>
      </c>
      <c r="G59" s="187">
        <f t="shared" si="4"/>
        <v>18350</v>
      </c>
      <c r="H59" s="14">
        <f t="shared" si="3"/>
        <v>0.16666666666666666</v>
      </c>
      <c r="I59" s="15">
        <f>+bb_p*diam_p^2+bc_p*diam_p+bd_p</f>
        <v>1.0429000000000002</v>
      </c>
      <c r="J59" s="9">
        <f t="shared" si="5"/>
        <v>0.17381666666666667</v>
      </c>
      <c r="K59" s="8"/>
      <c r="L59" s="8"/>
      <c r="M59" s="8"/>
      <c r="N59" s="8"/>
      <c r="O59" s="8"/>
    </row>
    <row r="60" spans="5:26" x14ac:dyDescent="0.25">
      <c r="F60" s="3" t="s">
        <v>26</v>
      </c>
      <c r="G60" s="187">
        <f t="shared" si="4"/>
        <v>18350</v>
      </c>
      <c r="H60" s="14">
        <f t="shared" si="3"/>
        <v>0.16666666666666666</v>
      </c>
      <c r="I60" s="15">
        <f>be_p*diam_p^2+bf_p*diam_p+bg_p</f>
        <v>1.0597800000000002</v>
      </c>
      <c r="J60" s="9">
        <f t="shared" si="5"/>
        <v>0.17663000000000001</v>
      </c>
      <c r="K60" s="8"/>
      <c r="L60" s="8"/>
      <c r="M60" s="8"/>
      <c r="N60" s="8"/>
      <c r="O60" s="8"/>
    </row>
    <row r="61" spans="5:26" x14ac:dyDescent="0.25">
      <c r="F61" s="3" t="s">
        <v>27</v>
      </c>
      <c r="G61" s="187">
        <f t="shared" si="4"/>
        <v>18350</v>
      </c>
      <c r="H61" s="14">
        <f t="shared" si="3"/>
        <v>0.16666666666666666</v>
      </c>
      <c r="I61" s="15">
        <f>bh_p*diam_p^2+bi_p*diam_p+bj_p</f>
        <v>1.0647800000000001</v>
      </c>
      <c r="J61" s="9">
        <f t="shared" si="5"/>
        <v>0.17746333333333333</v>
      </c>
      <c r="K61" s="8"/>
      <c r="L61" s="8"/>
      <c r="M61" s="8"/>
      <c r="N61" s="8"/>
      <c r="O61" s="8"/>
    </row>
    <row r="62" spans="5:26" s="32" customFormat="1" ht="6" customHeight="1" x14ac:dyDescent="0.4">
      <c r="F62" s="77"/>
      <c r="G62" s="78"/>
      <c r="H62" s="79"/>
      <c r="I62" s="154"/>
      <c r="J62" s="82"/>
      <c r="K62" s="139"/>
      <c r="L62" s="139"/>
      <c r="M62" s="139"/>
      <c r="N62" s="139"/>
      <c r="O62" s="139"/>
      <c r="P62" s="139"/>
      <c r="Q62" s="139"/>
      <c r="R62" s="139"/>
      <c r="S62" s="139"/>
      <c r="T62" s="139"/>
      <c r="U62" s="139"/>
      <c r="V62" s="139"/>
      <c r="W62" s="139"/>
      <c r="X62" s="139"/>
      <c r="Y62" s="139"/>
      <c r="Z62" s="139"/>
    </row>
    <row r="63" spans="5:26" x14ac:dyDescent="0.25">
      <c r="E63" s="3" t="s">
        <v>63</v>
      </c>
      <c r="F63" s="3" t="s">
        <v>35</v>
      </c>
      <c r="G63" s="76">
        <f>+SUM(G64:G66)</f>
        <v>9000</v>
      </c>
      <c r="H63" s="14">
        <f>+G63/Long_p</f>
        <v>8.1743869209809264E-2</v>
      </c>
      <c r="I63" s="15"/>
      <c r="J63" s="90">
        <f>+SUM(J64:J66)</f>
        <v>1.0097563842117849</v>
      </c>
    </row>
    <row r="64" spans="5:26" x14ac:dyDescent="0.25">
      <c r="F64" s="3" t="s">
        <v>70</v>
      </c>
      <c r="G64" s="187">
        <v>3000</v>
      </c>
      <c r="H64" s="14">
        <f>+G64/LongT_ML_p</f>
        <v>0.33333333333333331</v>
      </c>
      <c r="I64" s="86">
        <f>+IF(AND(Long_ml_15p_p&gt;=30,Long_ml_15p_p&lt;=15000),(VLOOKUP(diam_p,T_complejidades_p,dd_p_r,0))*Long_ml_15p_p+VLOOKUP(diam_p,T_complejidades_p,de_p_r,0),0)</f>
        <v>1.0076539770046915</v>
      </c>
      <c r="J64" s="18">
        <f>+I64*H64</f>
        <v>0.33588465900156383</v>
      </c>
      <c r="K64" s="8"/>
      <c r="L64" s="8"/>
      <c r="M64" s="8"/>
      <c r="N64" s="8"/>
      <c r="O64" s="8"/>
    </row>
    <row r="65" spans="5:26" x14ac:dyDescent="0.25">
      <c r="F65" s="3" t="s">
        <v>71</v>
      </c>
      <c r="G65" s="187">
        <v>3000</v>
      </c>
      <c r="H65" s="14">
        <f>+G65/LongT_ML_p</f>
        <v>0.33333333333333331</v>
      </c>
      <c r="I65" s="86">
        <f>+IF(AND(Long_ml_25p_p&gt;=30,Long_ml_25p_p&lt;=15000),(VLOOKUP(diam_p,T_complejidades_p,dg_p_r,0))*Long_ml_25p_p+VLOOKUP(diam_p,T_complejidades_p,dh_p_r,0),0)</f>
        <v>1.0092507754716218</v>
      </c>
      <c r="J65" s="18">
        <f>+I65*H65</f>
        <v>0.33641692515720723</v>
      </c>
      <c r="K65" s="8"/>
      <c r="L65" s="8"/>
      <c r="M65" s="8"/>
      <c r="N65" s="8"/>
      <c r="O65" s="8"/>
    </row>
    <row r="66" spans="5:26" x14ac:dyDescent="0.25">
      <c r="F66" s="3" t="s">
        <v>56</v>
      </c>
      <c r="G66" s="187">
        <v>3000</v>
      </c>
      <c r="H66" s="14">
        <f>+G66/LongT_ML_p</f>
        <v>0.33333333333333331</v>
      </c>
      <c r="I66" s="86">
        <f>+IF(AND(Long_ml_35p_p&gt;=30,Long_ml_35p_p&lt;=15000),(VLOOKUP(diam_p,T_complejidades_p,dj_p_r,0))*Long_ml_35p_p+VLOOKUP(diam_p,T_complejidades_p,dk_p_r,0),0)</f>
        <v>1.0123644001590417</v>
      </c>
      <c r="J66" s="18">
        <f>+I66*H66</f>
        <v>0.33745480005301387</v>
      </c>
      <c r="K66" s="8"/>
      <c r="L66" s="8"/>
      <c r="M66" s="8"/>
      <c r="N66" s="8"/>
      <c r="O66" s="8"/>
    </row>
    <row r="67" spans="5:26" s="32" customFormat="1" ht="3.75" customHeight="1" x14ac:dyDescent="0.25">
      <c r="F67" s="77"/>
      <c r="G67" s="78"/>
      <c r="H67" s="79"/>
      <c r="I67" s="80"/>
      <c r="J67" s="81"/>
      <c r="K67" s="139"/>
      <c r="L67" s="139"/>
      <c r="M67" s="139"/>
      <c r="N67" s="139"/>
      <c r="O67" s="139"/>
      <c r="P67" s="139"/>
      <c r="Q67" s="139"/>
      <c r="R67" s="139"/>
      <c r="S67" s="139"/>
      <c r="T67" s="139"/>
      <c r="U67" s="139"/>
      <c r="V67" s="139"/>
      <c r="W67" s="139"/>
      <c r="X67" s="139"/>
      <c r="Y67" s="139"/>
      <c r="Z67" s="139"/>
    </row>
    <row r="68" spans="5:26" ht="15" customHeight="1" x14ac:dyDescent="0.25">
      <c r="E68" s="3" t="s">
        <v>62</v>
      </c>
      <c r="F68" s="3" t="s">
        <v>60</v>
      </c>
      <c r="G68" s="188">
        <v>85000</v>
      </c>
      <c r="H68" s="83">
        <f>+Long_TC_p/Long_p</f>
        <v>0.77202543142597635</v>
      </c>
      <c r="I68" s="15">
        <f>ar_p*diam_p^2+as_p*diam_p+at_p</f>
        <v>1.0178959999999999</v>
      </c>
      <c r="J68" s="18"/>
      <c r="K68" s="8"/>
      <c r="L68" s="8"/>
      <c r="M68" s="8"/>
      <c r="N68" s="8"/>
      <c r="O68" s="8"/>
    </row>
    <row r="69" spans="5:26" x14ac:dyDescent="0.25">
      <c r="F69" s="3" t="s">
        <v>28</v>
      </c>
      <c r="G69" s="188">
        <v>15000</v>
      </c>
      <c r="H69" s="83">
        <f>+Long_DJ_p/Long_p</f>
        <v>0.13623978201634879</v>
      </c>
      <c r="I69" s="15">
        <f>bk_p*diam_p^2+bl_p*diam_p+bm_p</f>
        <v>0.94190000000000007</v>
      </c>
      <c r="J69" s="18"/>
      <c r="K69" s="8"/>
      <c r="L69" s="8"/>
      <c r="M69" s="8"/>
      <c r="N69" s="8"/>
      <c r="O69" s="8"/>
    </row>
    <row r="70" spans="5:26" x14ac:dyDescent="0.25">
      <c r="F70" s="3" t="s">
        <v>44</v>
      </c>
      <c r="G70" s="188">
        <v>8000</v>
      </c>
      <c r="H70" s="83">
        <f>+G70/Long_p</f>
        <v>7.2661217075386017E-2</v>
      </c>
      <c r="I70" s="15">
        <f>bn_p*diam_p^2+bo_p*diam_p+bp_p</f>
        <v>1.1851999999999998</v>
      </c>
      <c r="J70" s="18"/>
      <c r="K70" s="8"/>
      <c r="L70" s="8"/>
      <c r="M70" s="8"/>
      <c r="N70" s="8"/>
      <c r="O70" s="8"/>
    </row>
    <row r="71" spans="5:26" ht="15.75" x14ac:dyDescent="0.25">
      <c r="F71" s="13" t="s">
        <v>69</v>
      </c>
      <c r="I71" s="72"/>
      <c r="J71" s="93">
        <f>+SUM(mp_suelo_p*G34,G39*mp_vegetacion_p,G49*mp_CL_p,G55*mp_Ti_p,G63*mp_ml_p,G68*I68,G69*I69,G70*I70)/SUM(LongT_suelo_p,LongT_vegetacion_p,LongT_CLO_p,LongT_TI_p,LongT_ML_p,Long_TC_p,Long_DJ_p,Long_AC_p)</f>
        <v>1.0315093962287516</v>
      </c>
    </row>
    <row r="73" spans="5:26" x14ac:dyDescent="0.25">
      <c r="I73" s="139" t="s">
        <v>178</v>
      </c>
      <c r="J73" s="24">
        <f>+CCE_B*(1+CSACA-1%)</f>
        <v>41078594.815283701</v>
      </c>
    </row>
    <row r="74" spans="5:26" ht="15.75" x14ac:dyDescent="0.25">
      <c r="F74" s="13" t="s">
        <v>64</v>
      </c>
      <c r="G74" s="76">
        <f>+SUM(G75:G81)</f>
        <v>13000</v>
      </c>
      <c r="H74" s="14" t="s">
        <v>73</v>
      </c>
      <c r="I74" s="15" t="s">
        <v>72</v>
      </c>
      <c r="J74" s="24">
        <f>+SUM(J75:J81)</f>
        <v>36945283.84343791</v>
      </c>
    </row>
    <row r="75" spans="5:26" x14ac:dyDescent="0.25">
      <c r="F75" s="3" t="s">
        <v>50</v>
      </c>
      <c r="G75" s="187">
        <v>1000</v>
      </c>
      <c r="H75" s="14">
        <f t="shared" ref="H75:H81" si="6">+G75/Long_p</f>
        <v>9.0826521344232521E-3</v>
      </c>
      <c r="I75" s="22">
        <f>+J75/+IF(Long_SZ_p=0,1,Long_SZ_p)</f>
        <v>1062.5410500125456</v>
      </c>
      <c r="J75" s="17">
        <f>+IF(AND(Long_SZ_p&gt;=30,Long_SZ_p&lt;=5000),VLOOKUP(diam_p,T_complejidades_p,cj_p_r,0)*Long_SZ_p+VLOOKUP(diam_p,T_complejidades_p,ck_p_r),0)</f>
        <v>1062541.0500125457</v>
      </c>
      <c r="K75" s="8"/>
      <c r="L75" s="8"/>
      <c r="M75" s="8"/>
      <c r="N75" s="8"/>
      <c r="O75" s="8"/>
    </row>
    <row r="76" spans="5:26" x14ac:dyDescent="0.25">
      <c r="F76" s="3" t="s">
        <v>51</v>
      </c>
      <c r="G76" s="187">
        <v>2000</v>
      </c>
      <c r="H76" s="14">
        <f t="shared" si="6"/>
        <v>1.8165304268846504E-2</v>
      </c>
      <c r="I76" s="22">
        <f>+J76/+IF(Long_SA_p=0,1,Long_SA_p)</f>
        <v>1163.4510363029674</v>
      </c>
      <c r="J76" s="17">
        <f>+IF(AND(Long_SA_p&gt;=30,Long_SA_p&lt;=5000),VLOOKUP(diam_p,T_complejidades_p,cl_p_r)*Long_SA_p+VLOOKUP(diam_p,T_complejidades_p,cm_p_r),0)</f>
        <v>2326902.0726059349</v>
      </c>
      <c r="K76" s="8"/>
      <c r="L76" s="8"/>
      <c r="M76" s="8"/>
      <c r="N76" s="8"/>
    </row>
    <row r="77" spans="5:26" x14ac:dyDescent="0.25">
      <c r="F77" s="3" t="s">
        <v>309</v>
      </c>
      <c r="G77" s="187">
        <v>2000</v>
      </c>
      <c r="H77" s="14">
        <f t="shared" si="6"/>
        <v>1.8165304268846504E-2</v>
      </c>
      <c r="I77" s="22">
        <f>+J77/+IF(Long_At_p=0,1,Long_At_p)</f>
        <v>1180.777840215741</v>
      </c>
      <c r="J77" s="17">
        <f>+IF(AND(Long_At_p&gt;=30,Long_At_p&lt;=50000),VLOOKUP(diam_p,T_complejidades_p,co_p_r)*Long_At_p+VLOOKUP(diam_p,T_complejidades_p,cp_p_r),0)</f>
        <v>2361555.6804314819</v>
      </c>
      <c r="K77" s="8"/>
      <c r="L77" s="8"/>
      <c r="M77" s="8"/>
      <c r="N77" s="8"/>
    </row>
    <row r="78" spans="5:26" x14ac:dyDescent="0.25">
      <c r="F78" s="3" t="s">
        <v>52</v>
      </c>
      <c r="G78" s="187">
        <v>2000</v>
      </c>
      <c r="H78" s="14">
        <f t="shared" si="6"/>
        <v>1.8165304268846504E-2</v>
      </c>
      <c r="I78" s="22">
        <f>+J78/+IF(Long_CH_p=0,1,Long_CH_p)</f>
        <v>1936.9521586144597</v>
      </c>
      <c r="J78" s="17">
        <f>+IF(AND(Long_CH_p&gt;=30,Long_CH_p&lt;=5000),VLOOKUP(diam_p,T_complejidades_p,cr_p_r)*Long_CH_p+VLOOKUP(diam_p,T_complejidades_p,cs_p_r),0)</f>
        <v>3873904.3172289194</v>
      </c>
      <c r="K78" s="8"/>
      <c r="L78" s="8"/>
      <c r="M78" s="8"/>
      <c r="N78" s="8"/>
    </row>
    <row r="79" spans="5:26" x14ac:dyDescent="0.25">
      <c r="F79" s="3" t="s">
        <v>54</v>
      </c>
      <c r="G79" s="187">
        <v>2000</v>
      </c>
      <c r="H79" s="14">
        <f t="shared" si="6"/>
        <v>1.8165304268846504E-2</v>
      </c>
      <c r="I79" s="22">
        <f>+J79/+IF(Long_Phd_p=0,1,Long_Phd_p)</f>
        <v>4740.6962354891803</v>
      </c>
      <c r="J79" s="17">
        <f>+IF(AND(Long_Phd_p&gt;=60,Long_Phd_p&lt;=5000),VLOOKUP(diam_p,T_complejidades_p,cu_p_r,0)*Long_Phd_p+VLOOKUP(diam_p,T_complejidades_p,cv_p_r,0),0)</f>
        <v>9481392.4709783606</v>
      </c>
      <c r="K79" s="8"/>
      <c r="L79" s="8"/>
      <c r="M79" s="8"/>
      <c r="N79" s="8"/>
    </row>
    <row r="80" spans="5:26" x14ac:dyDescent="0.25">
      <c r="F80" s="3" t="s">
        <v>55</v>
      </c>
      <c r="G80" s="187">
        <v>2000</v>
      </c>
      <c r="H80" s="14">
        <f t="shared" si="6"/>
        <v>1.8165304268846504E-2</v>
      </c>
      <c r="I80" s="22">
        <f>+J80/IF(Long_CA_p=0,1,Long_CA_p)</f>
        <v>7239.2445711046139</v>
      </c>
      <c r="J80" s="17">
        <f>+IF(AND(Long_CA_p&gt;=30,Long_CA_p&lt;=5000),VLOOKUP(diam_p,T_complejidades_p,cx_p_r)*Long_CA_p+VLOOKUP(diam_p,T_complejidades_p,cy_p_r),0)</f>
        <v>14478489.142209228</v>
      </c>
      <c r="K80" s="8"/>
      <c r="L80" s="8"/>
      <c r="M80" s="8"/>
      <c r="N80" s="8"/>
    </row>
    <row r="81" spans="5:16" x14ac:dyDescent="0.25">
      <c r="F81" s="3" t="s">
        <v>53</v>
      </c>
      <c r="G81" s="187">
        <v>2000</v>
      </c>
      <c r="H81" s="14">
        <f t="shared" si="6"/>
        <v>1.8165304268846504E-2</v>
      </c>
      <c r="I81" s="22">
        <f>+J81/IF(Long_CS_p=0,1,Long_CS_p)</f>
        <v>1680.2495549857179</v>
      </c>
      <c r="J81" s="17">
        <f>+IF(AND(Long_CS_p&gt;=30,Long_CS_p&lt;=5000),VLOOKUP(diam_p,T_complejidades_p,cz_p_r)*Long_CS_p+VLOOKUP(diam_p,T_complejidades_p,da_p_r),0)</f>
        <v>3360499.1099714357</v>
      </c>
      <c r="K81" s="8"/>
      <c r="L81" s="8"/>
      <c r="M81" s="8"/>
      <c r="N81" s="8"/>
    </row>
    <row r="82" spans="5:16" ht="8.25" customHeight="1" x14ac:dyDescent="0.25">
      <c r="F82" s="13"/>
    </row>
    <row r="83" spans="5:16" ht="15.75" x14ac:dyDescent="0.25">
      <c r="F83" s="13" t="s">
        <v>65</v>
      </c>
      <c r="G83" s="84">
        <f>+SUM(G84:G87)</f>
        <v>4</v>
      </c>
      <c r="I83" s="16" t="s">
        <v>74</v>
      </c>
      <c r="J83" s="24">
        <f>+SUM(J84:J87)</f>
        <v>2558137</v>
      </c>
      <c r="K83" s="24" t="s">
        <v>49</v>
      </c>
    </row>
    <row r="84" spans="5:16" x14ac:dyDescent="0.25">
      <c r="E84" s="3" t="s">
        <v>65</v>
      </c>
      <c r="F84" s="3" t="s">
        <v>30</v>
      </c>
      <c r="G84" s="187">
        <v>1</v>
      </c>
      <c r="I84" s="22">
        <f>+bq_p*diam_p^2+br_p*diam_p+bs_p</f>
        <v>1232474</v>
      </c>
      <c r="J84" s="17">
        <f>+N_CTDMHTB_p*I84</f>
        <v>1232474</v>
      </c>
      <c r="K84" s="91"/>
    </row>
    <row r="85" spans="5:16" x14ac:dyDescent="0.25">
      <c r="F85" s="3" t="s">
        <v>31</v>
      </c>
      <c r="G85" s="187">
        <v>1</v>
      </c>
      <c r="I85" s="22">
        <f>+bt_p*diam_p^2+bu_p*diam_p+bv_p</f>
        <v>765440</v>
      </c>
      <c r="J85" s="17">
        <f>+N_CTDMHT_p*I85</f>
        <v>765440</v>
      </c>
      <c r="K85" s="91"/>
    </row>
    <row r="86" spans="5:16" x14ac:dyDescent="0.25">
      <c r="F86" s="3" t="s">
        <v>32</v>
      </c>
      <c r="G86" s="187">
        <v>1</v>
      </c>
      <c r="I86" s="22">
        <f>+bw_p*diam_p^2+bx_p*diam_p+by_p</f>
        <v>514047</v>
      </c>
      <c r="J86" s="17">
        <f>+N_CCHT_p*I86</f>
        <v>514047</v>
      </c>
      <c r="K86" s="91"/>
    </row>
    <row r="87" spans="5:16" x14ac:dyDescent="0.25">
      <c r="F87" s="3" t="s">
        <v>33</v>
      </c>
      <c r="G87" s="187">
        <v>1</v>
      </c>
      <c r="I87" s="22">
        <f>+bz_p*diam_p^2+ca_p*diam_p+cb_p</f>
        <v>46175.999999999985</v>
      </c>
      <c r="J87" s="17">
        <f>+N_CCFCT_p*I87</f>
        <v>46175.999999999985</v>
      </c>
      <c r="K87" s="91"/>
    </row>
    <row r="89" spans="5:16" ht="15.75" x14ac:dyDescent="0.25">
      <c r="F89" s="13" t="s">
        <v>306</v>
      </c>
      <c r="G89" s="14" t="s">
        <v>77</v>
      </c>
      <c r="I89" s="15" t="s">
        <v>76</v>
      </c>
      <c r="J89" s="14" t="s">
        <v>78</v>
      </c>
      <c r="K89" s="92"/>
    </row>
    <row r="90" spans="5:16" x14ac:dyDescent="0.25">
      <c r="E90" s="3" t="s">
        <v>79</v>
      </c>
      <c r="F90" s="3" t="s">
        <v>306</v>
      </c>
      <c r="G90" s="190">
        <v>5.5999999999999988</v>
      </c>
      <c r="I90" s="25">
        <f>cc_p</f>
        <v>4.5</v>
      </c>
      <c r="J90" s="14">
        <f>ABS(+IF(Vcombu_p=cc_p,0,IF(Vcombu_p&gt;cc_p,cd_p*diam_p^2+ce_p*diam_p+cf_p,cg_p*diam_p^2+ch_p*diam_p+ci_p)))*(Vcombu_p-cc_p)</f>
        <v>5.9729999999999936E-2</v>
      </c>
      <c r="K90" s="8"/>
      <c r="L90" s="8"/>
      <c r="M90" s="8"/>
      <c r="N90" s="8"/>
    </row>
    <row r="91" spans="5:16" ht="11.45" customHeight="1" x14ac:dyDescent="0.25"/>
    <row r="92" spans="5:16" ht="15.75" x14ac:dyDescent="0.25">
      <c r="F92" s="13" t="s">
        <v>305</v>
      </c>
    </row>
    <row r="93" spans="5:16" x14ac:dyDescent="0.25">
      <c r="F93" s="166"/>
      <c r="G93" s="166"/>
      <c r="H93" s="166"/>
      <c r="I93" s="166"/>
    </row>
    <row r="94" spans="5:16" x14ac:dyDescent="0.25">
      <c r="F94" s="12" t="s">
        <v>144</v>
      </c>
      <c r="G94" s="62">
        <v>44531</v>
      </c>
    </row>
    <row r="95" spans="5:16" x14ac:dyDescent="0.25">
      <c r="F95" s="12" t="s">
        <v>142</v>
      </c>
      <c r="G95" s="62">
        <v>44531</v>
      </c>
      <c r="I95" s="146"/>
    </row>
    <row r="96" spans="5:16" x14ac:dyDescent="0.25">
      <c r="F96" s="12" t="s">
        <v>149</v>
      </c>
      <c r="G96" s="189">
        <v>44562</v>
      </c>
      <c r="O96" s="11"/>
      <c r="P96" s="11"/>
    </row>
    <row r="97" spans="6:12" x14ac:dyDescent="0.25">
      <c r="F97" s="12"/>
      <c r="G97" s="62" t="s">
        <v>146</v>
      </c>
      <c r="H97" s="12" t="s">
        <v>143</v>
      </c>
      <c r="I97" s="12" t="s">
        <v>84</v>
      </c>
      <c r="J97" s="12" t="s">
        <v>80</v>
      </c>
      <c r="K97" s="12" t="s">
        <v>147</v>
      </c>
      <c r="L97" s="65">
        <f>+SUM(L98:L100)</f>
        <v>1.0046179846568046</v>
      </c>
    </row>
    <row r="98" spans="6:12" x14ac:dyDescent="0.25">
      <c r="F98" s="12" t="s">
        <v>141</v>
      </c>
      <c r="G98" s="94">
        <v>0.35</v>
      </c>
      <c r="H98" s="63">
        <f>+VLOOKUP(F_evaluacion_p,PPI_pipelines_acero,cl_P_ACERO_PM_p,0)/VLOOKUP(F_valoracion_p,PPI_pipelines_acero,cl_P_ACERO_PM_p,0)</f>
        <v>1.0302867809947684</v>
      </c>
      <c r="I98" s="66">
        <f>+VLOOKUP(DATE(YEAR(F_base_p),MONTH(F_base_p),1),T_PPI,2,0)/VLOOKUP(DATE(YEAR(F_evaluacion_p),MONTH(F_evaluacion_p),1),T_PPI,2,0)</f>
        <v>0.99020244835658977</v>
      </c>
      <c r="J98" s="64"/>
      <c r="K98" s="64"/>
      <c r="L98" s="65">
        <f>+G98*H98*I98</f>
        <v>0.35706737256765719</v>
      </c>
    </row>
    <row r="99" spans="6:12" x14ac:dyDescent="0.25">
      <c r="F99" s="12" t="s">
        <v>145</v>
      </c>
      <c r="G99" s="94">
        <v>0.4</v>
      </c>
      <c r="H99" s="12"/>
      <c r="I99" s="66"/>
      <c r="J99" s="66">
        <f>+VLOOKUP(YEAR(F_valoracion_p),T_TRM_P_AÑO,cl_TRM_PA,0)/VLOOKUP(YEAR(F_base_p),T_TRM_P_AÑO,cl_TRM_PA,0)</f>
        <v>1</v>
      </c>
      <c r="K99" s="66">
        <f>+VLOOKUP(YEAR(F_base_p),T_SMLV,cl_SMLV,0)/VLOOKUP(YEAR(F_valoracion_p),T_SMLV,cl_SMLV,0)</f>
        <v>1</v>
      </c>
      <c r="L99" s="65">
        <f>+G99*J99*K99</f>
        <v>0.4</v>
      </c>
    </row>
    <row r="100" spans="6:12" x14ac:dyDescent="0.25">
      <c r="F100" s="12" t="s">
        <v>148</v>
      </c>
      <c r="G100" s="94">
        <v>0.25</v>
      </c>
      <c r="H100" s="12"/>
      <c r="I100" s="66">
        <f>+VLOOKUP(DATE(YEAR(F_base_p),MONTH(F_base_p),1),T_PPI,2,0)/VLOOKUP(DATE(YEAR(F_evaluacion_p),MONTH(F_evaluacion_p),1),T_PPI,2,0)</f>
        <v>0.99020244835658977</v>
      </c>
      <c r="J100" s="12"/>
      <c r="K100" s="12"/>
      <c r="L100" s="65">
        <f>+G100*I100</f>
        <v>0.24755061208914744</v>
      </c>
    </row>
  </sheetData>
  <conditionalFormatting sqref="G39">
    <cfRule type="cellIs" dxfId="8" priority="8" operator="notEqual">
      <formula>$H$8</formula>
    </cfRule>
  </conditionalFormatting>
  <conditionalFormatting sqref="G39 G34 G49 G55">
    <cfRule type="cellIs" dxfId="7" priority="7" operator="equal">
      <formula>$H$8</formula>
    </cfRule>
    <cfRule type="cellIs" dxfId="6" priority="9" operator="notEqual">
      <formula>$H$8</formula>
    </cfRule>
  </conditionalFormatting>
  <conditionalFormatting sqref="G63">
    <cfRule type="cellIs" dxfId="5" priority="6" operator="greaterThan">
      <formula>$H$8</formula>
    </cfRule>
  </conditionalFormatting>
  <conditionalFormatting sqref="G63">
    <cfRule type="cellIs" dxfId="4" priority="5" operator="equal">
      <formula>$H$8</formula>
    </cfRule>
  </conditionalFormatting>
  <conditionalFormatting sqref="G68:G70">
    <cfRule type="cellIs" dxfId="3" priority="4" operator="greaterThan">
      <formula>$H$8</formula>
    </cfRule>
  </conditionalFormatting>
  <conditionalFormatting sqref="G68:G70">
    <cfRule type="cellIs" dxfId="2" priority="3" operator="lessThanOrEqual">
      <formula>$H$8</formula>
    </cfRule>
  </conditionalFormatting>
  <conditionalFormatting sqref="G74">
    <cfRule type="cellIs" dxfId="1" priority="2" operator="greaterThan">
      <formula>$H$8</formula>
    </cfRule>
  </conditionalFormatting>
  <conditionalFormatting sqref="G74">
    <cfRule type="cellIs" dxfId="0" priority="1" operator="lessThanOrEqual">
      <formula>$H$8</formula>
    </cfRule>
  </conditionalFormatting>
  <dataValidations count="14">
    <dataValidation type="custom" allowBlank="1" showInputMessage="1" showErrorMessage="1" errorTitle="Restricciones" error="1) Debe ser menor a la longitud del ducto. 2) La longitud de los cruces debe ser mayor a 30m menor o igual a 5km" promptTitle="valor entre 30 y 5000m" sqref="G75:G81" xr:uid="{3DCA74EF-9E3A-451F-9336-8449C201CDF3}">
      <formula1>AND(G75&lt;=5000,G75&lt;=Long_)</formula1>
    </dataValidation>
    <dataValidation type="custom" allowBlank="1" showInputMessage="1" showErrorMessage="1" errorTitle="Error longitud" error="1)La longitud  de los multiplicadores media ladera  debe ser menor a la longitud del ducto._x000a_2) La longitud de los multiplicadores media ladera debe ser menor o igual a 15km" sqref="G64:G66" xr:uid="{70A5A5B7-0FD3-4A31-AC1F-FD542C8E93CF}">
      <formula1>OR($G$63&lt;=$H$8,G64&lt;=15000)</formula1>
    </dataValidation>
    <dataValidation type="custom" allowBlank="1" showInputMessage="1" showErrorMessage="1" errorTitle="Error longitud" error="La longitud debe ser menor a la longitud del ducto, la longitud de todos los tipos de suelo debe ser menor o igua a la longitud máxima" sqref="G68:G70" xr:uid="{3CF9A93A-C4B1-4666-96DE-17AC8E8BC933}">
      <formula1>G68&lt;=$H$8</formula1>
    </dataValidation>
    <dataValidation type="custom" errorStyle="warning" allowBlank="1" showInputMessage="1" showErrorMessage="1" errorTitle="Error longitud" error="La longitud debe ser menor a la longitud del ducto, la longitud de todos los tipos de suelo debe ser menor o igua a la longitud máxima" sqref="G56:G61" xr:uid="{51030711-1FB8-4183-92A1-B71A0B48F7EE}">
      <formula1>$G$55&lt;=$H$8</formula1>
    </dataValidation>
    <dataValidation type="custom" allowBlank="1" showInputMessage="1" showErrorMessage="1" errorTitle="Error longitud" error="La longitud debe ser menor a la longitud del ducto, la longitud de todos los tipos de suelo debe ser menor o igua a la longitud máxima" sqref="G67" xr:uid="{57D023FF-E6E2-4993-85EE-5EE7107354B7}">
      <formula1>$G$63&lt;=$H$8</formula1>
    </dataValidation>
    <dataValidation type="custom" allowBlank="1" showInputMessage="1" showErrorMessage="1" errorTitle="Error longitud" error="La longitud debe ser menor a la longitud del ducto, la longitud de todos los tipos de suelo debe ser menor o igua a la longitud máxima" sqref="G62" xr:uid="{883DFFBC-A5AA-451A-949E-9A008D90BDA3}">
      <formula1>$G$55&lt;=$H$8</formula1>
    </dataValidation>
    <dataValidation type="custom" allowBlank="1" showInputMessage="1" showErrorMessage="1" errorTitle="Error longitud" error="La longitud debe ser menor a la longitud del ducto, la longitud de todos los tipos de suelo debe ser menor o igua a la longitud máxima" sqref="G54" xr:uid="{E795CBF9-D912-4028-BB34-CD697DD96BD9}">
      <formula1>$G$49&lt;=$H$8</formula1>
    </dataValidation>
    <dataValidation type="custom" allowBlank="1" showInputMessage="1" showErrorMessage="1" errorTitle="Error longitud" error="La longitud debe ser menor a la longitud del ducto, la longitud de todos los tipos de suelo debe ser menor o igua a la longitud máxima" sqref="G40:G48 G50:G53" xr:uid="{3883A752-B5EC-48C2-B87A-2CC1E21DCC6D}">
      <formula1>$G$39&lt;=$H$8</formula1>
    </dataValidation>
    <dataValidation type="custom" allowBlank="1" showInputMessage="1" showErrorMessage="1" errorTitle="rango" error="1)La longitud debe ser menor a la longitud del ducto,_x000a_2) la longitud de todos los tipos de suelo debe ser menor o igual a la longitud máxima" sqref="G35:G37" xr:uid="{AE1CA060-91E2-4D7E-914C-3C0314B6AF1A}">
      <formula1>G34&lt;=$H$8</formula1>
    </dataValidation>
    <dataValidation type="custom" allowBlank="1" showInputMessage="1" showErrorMessage="1" errorTitle="rango" error="La longitud debe ser menor a la longitud del ducto, la longitud de todos los tipos de suelo debe ser menor o igua a la longitud máxima" sqref="G38" xr:uid="{DD9F943F-58AB-415C-9D03-E8393E01A7AB}">
      <formula1>G35&lt;=H9</formula1>
    </dataValidation>
    <dataValidation type="whole" operator="equal" allowBlank="1" showInputMessage="1" showErrorMessage="1" error="NO SUMA LA LONGITUD TOTAL VERIFIQUE LAS LONGITUDES" sqref="G34" xr:uid="{832432B0-D73A-4146-988E-A572A99E295C}">
      <formula1>H8</formula1>
    </dataValidation>
    <dataValidation operator="equal" allowBlank="1" showInputMessage="1" showErrorMessage="1" error="NO SUMA LA LONGITUD TOTAL VERIFIQUE LAS LONGITUDES" sqref="G39 G49" xr:uid="{863F8740-6870-44F5-BB62-4ACBDBEA9589}"/>
    <dataValidation type="whole" allowBlank="1" showInputMessage="1" showErrorMessage="1" errorTitle="fuera de rango de simulaciónm" error="simula entre 100 m a 220.000 m " sqref="H9" xr:uid="{C965A3B1-6944-4524-BF83-CF1172577425}">
      <formula1>100</formula1>
      <formula2>200000</formula2>
    </dataValidation>
    <dataValidation allowBlank="1" showInputMessage="1" showErrorMessage="1" errorTitle="fuera de rango de simulaciónm" error="simula entre 100 m a 220.000 m " sqref="H8" xr:uid="{D636D21C-1A8A-49DE-A6F3-FA4680C5E1B7}"/>
  </dataValidations>
  <pageMargins left="0.7" right="0.7" top="0.75" bottom="0.75" header="0.3" footer="0.3"/>
  <pageSetup orientation="portrait" horizontalDpi="4294967295" verticalDpi="4294967295"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450B403-81A7-4C63-9C04-57B89BDA82CE}">
          <x14:formula1>
            <xm:f>EQ_Poliductos!$C$144:$C$164</xm:f>
          </x14:formula1>
          <xm:sqref>G3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AA07D-E7B0-E84D-B9D3-9E0676A23862}">
  <sheetPr codeName="Hoja2"/>
  <dimension ref="A1:CQ164"/>
  <sheetViews>
    <sheetView topLeftCell="A160" zoomScale="70" zoomScaleNormal="70" workbookViewId="0">
      <selection activeCell="G162" sqref="G162"/>
    </sheetView>
  </sheetViews>
  <sheetFormatPr baseColWidth="10" defaultRowHeight="15" x14ac:dyDescent="0.25"/>
  <cols>
    <col min="1" max="1" width="14.42578125" bestFit="1" customWidth="1"/>
    <col min="2" max="2" width="10.85546875" style="135"/>
    <col min="3" max="3" width="38.85546875" bestFit="1" customWidth="1"/>
    <col min="4" max="4" width="15.85546875" customWidth="1"/>
    <col min="5" max="5" width="22.5703125" customWidth="1"/>
    <col min="6" max="6" width="29.42578125" customWidth="1"/>
    <col min="7" max="7" width="21.42578125" customWidth="1"/>
    <col min="8" max="8" width="20.42578125" customWidth="1"/>
    <col min="9" max="9" width="11" customWidth="1"/>
    <col min="10" max="10" width="19" customWidth="1"/>
    <col min="11" max="11" width="15.42578125" customWidth="1"/>
    <col min="12" max="12" width="17.42578125" customWidth="1"/>
    <col min="13" max="13" width="23.140625" customWidth="1"/>
    <col min="14" max="14" width="17.5703125" customWidth="1"/>
    <col min="15" max="15" width="14.42578125" customWidth="1"/>
    <col min="16" max="16" width="44.5703125" customWidth="1"/>
    <col min="17" max="17" width="11.140625" customWidth="1" collapsed="1"/>
    <col min="18" max="18" width="11.140625" customWidth="1"/>
    <col min="19" max="19" width="21.140625" customWidth="1"/>
    <col min="20" max="20" width="42.42578125" customWidth="1"/>
    <col min="21" max="21" width="11" customWidth="1"/>
    <col min="22" max="22" width="21.140625" customWidth="1"/>
    <col min="23" max="24" width="11" customWidth="1"/>
    <col min="25" max="25" width="21.140625" customWidth="1"/>
    <col min="27" max="27" width="5" customWidth="1"/>
    <col min="28" max="28" width="20.85546875" bestFit="1" customWidth="1"/>
    <col min="30" max="30" width="6.140625" customWidth="1"/>
    <col min="31" max="31" width="20.85546875" bestFit="1" customWidth="1"/>
    <col min="33" max="33" width="8.140625" customWidth="1"/>
    <col min="34" max="34" width="21.140625" customWidth="1"/>
  </cols>
  <sheetData>
    <row r="1" spans="1:27" x14ac:dyDescent="0.25">
      <c r="B1"/>
    </row>
    <row r="2" spans="1:27" s="135" customFormat="1" x14ac:dyDescent="0.25">
      <c r="D2" s="139"/>
      <c r="E2" s="139"/>
      <c r="F2" s="139"/>
      <c r="G2" s="139"/>
      <c r="H2" s="139"/>
      <c r="I2" s="139"/>
      <c r="J2" s="139"/>
      <c r="K2" s="139"/>
      <c r="L2" s="139"/>
      <c r="M2" s="139"/>
      <c r="N2" s="139"/>
      <c r="O2" s="139"/>
      <c r="P2" s="139"/>
      <c r="Q2" s="139"/>
      <c r="R2" s="139"/>
      <c r="S2" s="139"/>
      <c r="T2" s="139"/>
      <c r="U2" s="139"/>
      <c r="V2" s="139"/>
      <c r="W2" s="139"/>
      <c r="X2" s="139"/>
      <c r="Y2" s="139"/>
      <c r="Z2" s="139"/>
      <c r="AA2" s="139"/>
    </row>
    <row r="3" spans="1:27" s="135" customFormat="1" x14ac:dyDescent="0.25">
      <c r="C3" s="142"/>
      <c r="D3" s="142"/>
      <c r="E3" s="142"/>
      <c r="F3" s="142"/>
      <c r="G3" s="142"/>
      <c r="H3" s="142"/>
      <c r="I3" s="142"/>
      <c r="J3" s="142"/>
      <c r="K3" s="142"/>
      <c r="L3" s="142"/>
      <c r="M3" s="142"/>
      <c r="N3" s="142"/>
      <c r="O3" s="142"/>
      <c r="P3" s="142"/>
      <c r="Q3" s="142"/>
      <c r="R3" s="142"/>
      <c r="S3" s="142"/>
      <c r="T3" s="142"/>
      <c r="U3" s="142"/>
      <c r="V3" s="142"/>
      <c r="W3" s="142"/>
      <c r="X3" s="142"/>
      <c r="Y3" s="142"/>
      <c r="Z3" s="142"/>
      <c r="AA3" s="142"/>
    </row>
    <row r="4" spans="1:27" s="135" customFormat="1" x14ac:dyDescent="0.25">
      <c r="C4" s="142"/>
      <c r="D4" s="142"/>
      <c r="E4" s="85">
        <v>110100</v>
      </c>
      <c r="F4" s="138">
        <v>33.338199344717559</v>
      </c>
      <c r="G4" s="142"/>
      <c r="H4" s="142"/>
      <c r="I4" s="142"/>
      <c r="J4" s="142"/>
      <c r="K4" s="142"/>
      <c r="L4" s="142"/>
      <c r="M4" s="142"/>
      <c r="N4" s="142"/>
      <c r="O4" s="142"/>
      <c r="P4" s="142"/>
      <c r="Q4" s="142"/>
      <c r="R4" s="142"/>
      <c r="S4" s="142"/>
      <c r="T4" s="142"/>
      <c r="U4" s="142"/>
      <c r="V4" s="142"/>
      <c r="W4" s="142"/>
      <c r="X4" s="142"/>
      <c r="Y4" s="142"/>
      <c r="Z4" s="142"/>
      <c r="AA4" s="142"/>
    </row>
    <row r="5" spans="1:27" s="135" customFormat="1" ht="15.75" x14ac:dyDescent="0.25">
      <c r="D5" s="95" t="s">
        <v>280</v>
      </c>
      <c r="E5" s="95"/>
      <c r="F5" s="95"/>
      <c r="G5" s="95"/>
      <c r="H5" s="95"/>
      <c r="I5" s="139"/>
      <c r="J5" s="139"/>
      <c r="K5" s="139"/>
      <c r="L5" s="139"/>
      <c r="M5" s="139"/>
      <c r="N5" s="139"/>
      <c r="O5" s="139"/>
      <c r="P5" s="139"/>
      <c r="Q5" s="139"/>
      <c r="R5" s="139"/>
      <c r="S5" s="139"/>
      <c r="T5" s="139"/>
      <c r="U5" s="139"/>
      <c r="V5" s="139"/>
      <c r="W5" s="139"/>
      <c r="X5" s="139"/>
      <c r="Y5" s="139"/>
      <c r="Z5" s="139"/>
      <c r="AA5" s="139"/>
    </row>
    <row r="6" spans="1:27" s="135" customFormat="1" x14ac:dyDescent="0.25">
      <c r="D6" s="99" t="s">
        <v>184</v>
      </c>
      <c r="E6" s="99" t="s">
        <v>182</v>
      </c>
      <c r="F6" s="99" t="s">
        <v>183</v>
      </c>
      <c r="G6" s="99" t="s">
        <v>179</v>
      </c>
      <c r="H6" s="99" t="s">
        <v>180</v>
      </c>
      <c r="I6"/>
      <c r="J6"/>
      <c r="K6"/>
      <c r="L6"/>
      <c r="M6"/>
      <c r="N6"/>
      <c r="O6"/>
      <c r="P6"/>
      <c r="Q6"/>
      <c r="R6"/>
      <c r="S6"/>
      <c r="T6"/>
      <c r="U6"/>
      <c r="V6"/>
      <c r="W6"/>
      <c r="X6"/>
      <c r="Y6"/>
      <c r="Z6"/>
    </row>
    <row r="7" spans="1:27" s="135" customFormat="1" x14ac:dyDescent="0.25">
      <c r="A7" s="143"/>
      <c r="B7" s="143"/>
      <c r="D7" s="141">
        <v>2</v>
      </c>
      <c r="E7" s="144">
        <v>1744.6647837316937</v>
      </c>
      <c r="F7" s="145">
        <v>-0.34090487103513573</v>
      </c>
      <c r="G7" s="101">
        <v>0.1</v>
      </c>
      <c r="H7" s="100">
        <v>20</v>
      </c>
      <c r="I7"/>
      <c r="J7"/>
      <c r="K7"/>
      <c r="L7"/>
      <c r="M7"/>
      <c r="N7"/>
      <c r="O7"/>
      <c r="P7"/>
      <c r="Q7"/>
      <c r="R7"/>
      <c r="S7"/>
      <c r="T7"/>
      <c r="U7"/>
      <c r="V7"/>
      <c r="W7"/>
      <c r="X7"/>
      <c r="Y7"/>
      <c r="Z7"/>
    </row>
    <row r="8" spans="1:27" s="135" customFormat="1" x14ac:dyDescent="0.25">
      <c r="A8" s="143"/>
      <c r="B8" s="143"/>
      <c r="D8" s="141">
        <v>3</v>
      </c>
      <c r="E8" s="145">
        <v>864.36588431949122</v>
      </c>
      <c r="F8" s="145">
        <v>-0.26310387179622535</v>
      </c>
      <c r="G8" s="101">
        <v>0.1</v>
      </c>
      <c r="H8" s="100">
        <v>20</v>
      </c>
      <c r="I8"/>
      <c r="J8"/>
      <c r="K8"/>
      <c r="L8"/>
      <c r="M8"/>
      <c r="N8"/>
      <c r="O8"/>
      <c r="P8"/>
      <c r="Q8"/>
      <c r="R8"/>
      <c r="S8"/>
      <c r="T8"/>
      <c r="U8"/>
      <c r="V8"/>
      <c r="W8"/>
      <c r="X8"/>
      <c r="Y8"/>
      <c r="Z8"/>
    </row>
    <row r="9" spans="1:27" s="135" customFormat="1" x14ac:dyDescent="0.25">
      <c r="A9" s="143"/>
      <c r="B9" s="143"/>
      <c r="D9" s="141">
        <v>4</v>
      </c>
      <c r="E9" s="145">
        <v>643.92698779343698</v>
      </c>
      <c r="F9" s="145">
        <v>-0.24052729069913878</v>
      </c>
      <c r="G9" s="101">
        <v>0.1</v>
      </c>
      <c r="H9" s="100">
        <v>200</v>
      </c>
      <c r="I9"/>
      <c r="J9"/>
      <c r="K9"/>
      <c r="L9"/>
      <c r="M9"/>
      <c r="N9"/>
      <c r="O9"/>
      <c r="P9"/>
      <c r="Q9"/>
      <c r="R9"/>
      <c r="S9"/>
      <c r="T9"/>
      <c r="U9"/>
      <c r="V9"/>
      <c r="W9"/>
      <c r="X9"/>
      <c r="Y9"/>
      <c r="Z9"/>
    </row>
    <row r="10" spans="1:27" s="135" customFormat="1" x14ac:dyDescent="0.25">
      <c r="A10" s="143"/>
      <c r="B10" s="143"/>
      <c r="D10" s="141">
        <v>6</v>
      </c>
      <c r="E10" s="145">
        <v>590.03135198558084</v>
      </c>
      <c r="F10" s="145">
        <v>-0.24827895510753509</v>
      </c>
      <c r="G10" s="101">
        <v>0.1</v>
      </c>
      <c r="H10" s="100">
        <v>200</v>
      </c>
      <c r="I10"/>
      <c r="J10"/>
      <c r="K10"/>
      <c r="L10"/>
      <c r="M10"/>
      <c r="N10"/>
      <c r="O10"/>
      <c r="P10"/>
      <c r="Q10"/>
      <c r="R10"/>
      <c r="S10"/>
      <c r="T10"/>
      <c r="U10"/>
      <c r="V10"/>
      <c r="W10"/>
      <c r="X10"/>
      <c r="Y10"/>
      <c r="Z10"/>
    </row>
    <row r="11" spans="1:27" s="135" customFormat="1" x14ac:dyDescent="0.25">
      <c r="A11" s="143"/>
      <c r="B11" s="143"/>
      <c r="D11" s="141">
        <v>8</v>
      </c>
      <c r="E11" s="145">
        <v>485.84267068599803</v>
      </c>
      <c r="F11" s="145">
        <v>-0.24192967873104695</v>
      </c>
      <c r="G11" s="101">
        <v>0.1</v>
      </c>
      <c r="H11" s="100">
        <v>200</v>
      </c>
      <c r="I11"/>
      <c r="J11"/>
      <c r="K11"/>
      <c r="L11"/>
      <c r="M11"/>
      <c r="N11"/>
      <c r="O11"/>
      <c r="P11"/>
      <c r="Q11"/>
      <c r="R11"/>
      <c r="S11"/>
      <c r="T11"/>
      <c r="U11"/>
      <c r="V11"/>
      <c r="W11"/>
      <c r="X11"/>
      <c r="Y11"/>
      <c r="Z11"/>
    </row>
    <row r="12" spans="1:27" s="135" customFormat="1" x14ac:dyDescent="0.25">
      <c r="A12" s="143"/>
      <c r="B12" s="143"/>
      <c r="D12" s="141">
        <v>10</v>
      </c>
      <c r="E12" s="145">
        <v>408.19792155785285</v>
      </c>
      <c r="F12" s="145">
        <v>-0.23481807764425217</v>
      </c>
      <c r="G12" s="101">
        <v>0.1</v>
      </c>
      <c r="H12" s="100">
        <v>200</v>
      </c>
      <c r="I12"/>
      <c r="J12"/>
      <c r="K12"/>
      <c r="L12"/>
      <c r="M12"/>
      <c r="N12"/>
      <c r="O12"/>
      <c r="P12"/>
      <c r="Q12"/>
      <c r="R12"/>
      <c r="S12"/>
      <c r="T12"/>
      <c r="U12"/>
      <c r="V12"/>
      <c r="W12"/>
      <c r="X12"/>
      <c r="Y12"/>
      <c r="Z12"/>
    </row>
    <row r="13" spans="1:27" x14ac:dyDescent="0.25">
      <c r="A13" s="143"/>
      <c r="B13" s="143"/>
      <c r="D13" s="141">
        <v>12</v>
      </c>
      <c r="E13" s="145">
        <v>344.97002680231401</v>
      </c>
      <c r="F13" s="145">
        <v>-0.2231445847183397</v>
      </c>
      <c r="G13" s="101">
        <v>0.1</v>
      </c>
      <c r="H13" s="100">
        <v>200</v>
      </c>
    </row>
    <row r="14" spans="1:27" s="135" customFormat="1" x14ac:dyDescent="0.25">
      <c r="A14" s="143"/>
      <c r="B14" s="143"/>
      <c r="D14" s="141">
        <v>14</v>
      </c>
      <c r="E14" s="145">
        <v>285.55369491017751</v>
      </c>
      <c r="F14" s="145">
        <v>-0.19863811907510584</v>
      </c>
      <c r="G14" s="101">
        <v>0.1</v>
      </c>
      <c r="H14" s="100">
        <v>200</v>
      </c>
      <c r="I14"/>
      <c r="J14"/>
      <c r="K14"/>
      <c r="L14"/>
      <c r="M14"/>
      <c r="N14"/>
      <c r="O14"/>
      <c r="P14"/>
      <c r="Q14"/>
      <c r="R14"/>
      <c r="S14"/>
      <c r="T14"/>
      <c r="U14"/>
      <c r="V14"/>
      <c r="W14"/>
      <c r="X14"/>
      <c r="Y14"/>
      <c r="Z14"/>
    </row>
    <row r="15" spans="1:27" s="135" customFormat="1" x14ac:dyDescent="0.25">
      <c r="A15" s="143"/>
      <c r="B15" s="143"/>
      <c r="D15" s="141">
        <v>16</v>
      </c>
      <c r="E15" s="145">
        <v>232.23033051583604</v>
      </c>
      <c r="F15" s="145">
        <v>-0.17751673062196177</v>
      </c>
      <c r="G15" s="101">
        <v>0.1</v>
      </c>
      <c r="H15" s="100">
        <v>200</v>
      </c>
      <c r="I15"/>
      <c r="J15"/>
      <c r="K15"/>
      <c r="L15"/>
      <c r="M15"/>
      <c r="N15"/>
      <c r="O15"/>
      <c r="P15"/>
      <c r="Q15"/>
      <c r="R15"/>
      <c r="S15"/>
      <c r="T15"/>
      <c r="U15"/>
      <c r="V15"/>
      <c r="W15"/>
      <c r="X15"/>
      <c r="Y15"/>
      <c r="Z15"/>
    </row>
    <row r="16" spans="1:27" s="135" customFormat="1" x14ac:dyDescent="0.25">
      <c r="A16" s="143"/>
      <c r="B16" s="143"/>
      <c r="D16" s="141">
        <v>18</v>
      </c>
      <c r="E16" s="145">
        <v>188.24736499509476</v>
      </c>
      <c r="F16" s="145">
        <v>-0.15651302483159715</v>
      </c>
      <c r="G16" s="101">
        <v>0.1</v>
      </c>
      <c r="H16" s="100">
        <v>200</v>
      </c>
      <c r="I16"/>
      <c r="J16"/>
      <c r="K16"/>
      <c r="L16"/>
      <c r="M16"/>
      <c r="N16"/>
      <c r="O16"/>
      <c r="P16"/>
      <c r="Q16"/>
      <c r="R16"/>
      <c r="S16"/>
      <c r="T16"/>
      <c r="U16"/>
      <c r="V16"/>
      <c r="W16"/>
      <c r="X16"/>
      <c r="Y16"/>
      <c r="Z16"/>
    </row>
    <row r="17" spans="1:26" s="135" customFormat="1" x14ac:dyDescent="0.25">
      <c r="A17" s="143"/>
      <c r="B17" s="143"/>
      <c r="D17" s="141">
        <v>20</v>
      </c>
      <c r="E17" s="145">
        <v>170.37194519005482</v>
      </c>
      <c r="F17" s="145">
        <v>-0.13930296536669826</v>
      </c>
      <c r="G17" s="101">
        <v>0.1</v>
      </c>
      <c r="H17" s="100">
        <v>200</v>
      </c>
      <c r="I17"/>
      <c r="J17"/>
      <c r="K17"/>
      <c r="L17"/>
      <c r="M17"/>
      <c r="N17"/>
      <c r="O17"/>
      <c r="P17"/>
      <c r="Q17"/>
      <c r="R17"/>
      <c r="S17"/>
      <c r="T17"/>
      <c r="U17"/>
      <c r="V17"/>
      <c r="W17"/>
      <c r="X17"/>
      <c r="Y17"/>
      <c r="Z17"/>
    </row>
    <row r="18" spans="1:26" s="135" customFormat="1" x14ac:dyDescent="0.25">
      <c r="A18" s="143"/>
      <c r="B18" s="143"/>
      <c r="D18" s="141">
        <v>22</v>
      </c>
      <c r="E18" s="145">
        <v>155.58215540429748</v>
      </c>
      <c r="F18" s="145">
        <v>-0.1309098183546315</v>
      </c>
      <c r="G18" s="101">
        <v>0.1</v>
      </c>
      <c r="H18" s="100">
        <v>200</v>
      </c>
      <c r="I18"/>
      <c r="J18"/>
      <c r="K18"/>
      <c r="L18"/>
      <c r="M18"/>
      <c r="N18"/>
      <c r="O18"/>
      <c r="P18"/>
      <c r="Q18"/>
      <c r="R18"/>
      <c r="S18"/>
      <c r="T18"/>
      <c r="U18"/>
      <c r="V18"/>
      <c r="W18"/>
      <c r="X18"/>
      <c r="Y18"/>
      <c r="Z18"/>
    </row>
    <row r="19" spans="1:26" s="135" customFormat="1" x14ac:dyDescent="0.25">
      <c r="A19" s="143"/>
      <c r="B19" s="143"/>
      <c r="D19" s="141">
        <v>24</v>
      </c>
      <c r="E19" s="145">
        <v>141.41830428511034</v>
      </c>
      <c r="F19" s="145">
        <v>-0.12208715858530202</v>
      </c>
      <c r="G19" s="101">
        <v>0.1</v>
      </c>
      <c r="H19" s="100">
        <v>200</v>
      </c>
      <c r="I19"/>
      <c r="J19"/>
      <c r="K19"/>
      <c r="L19"/>
      <c r="M19"/>
      <c r="N19"/>
      <c r="O19"/>
      <c r="P19"/>
      <c r="Q19"/>
      <c r="R19"/>
      <c r="S19"/>
      <c r="T19"/>
      <c r="U19"/>
      <c r="V19"/>
      <c r="W19"/>
      <c r="X19"/>
      <c r="Y19"/>
      <c r="Z19"/>
    </row>
    <row r="20" spans="1:26" s="135" customFormat="1" x14ac:dyDescent="0.25">
      <c r="A20" s="143"/>
      <c r="B20" s="143"/>
      <c r="D20" s="141">
        <v>26</v>
      </c>
      <c r="E20" s="145">
        <v>135.1844669398094</v>
      </c>
      <c r="F20" s="145">
        <v>-0.11894038638870066</v>
      </c>
      <c r="G20" s="101">
        <v>0.1</v>
      </c>
      <c r="H20" s="100">
        <v>200</v>
      </c>
      <c r="I20"/>
      <c r="J20"/>
      <c r="K20"/>
      <c r="L20"/>
      <c r="M20"/>
      <c r="N20"/>
      <c r="O20"/>
      <c r="P20"/>
      <c r="Q20"/>
      <c r="R20"/>
      <c r="S20"/>
      <c r="T20"/>
      <c r="U20"/>
      <c r="V20"/>
      <c r="W20"/>
      <c r="X20"/>
      <c r="Y20"/>
      <c r="Z20"/>
    </row>
    <row r="21" spans="1:26" s="135" customFormat="1" x14ac:dyDescent="0.25">
      <c r="A21" s="143"/>
      <c r="B21" s="143"/>
      <c r="D21" s="141">
        <v>28</v>
      </c>
      <c r="E21" s="145">
        <v>129.01867661351045</v>
      </c>
      <c r="F21" s="145">
        <v>-0.11566143460520208</v>
      </c>
      <c r="G21" s="101">
        <v>0.1</v>
      </c>
      <c r="H21" s="100">
        <v>200</v>
      </c>
      <c r="I21"/>
      <c r="J21"/>
      <c r="K21"/>
      <c r="L21"/>
      <c r="M21"/>
      <c r="N21"/>
      <c r="O21"/>
      <c r="P21"/>
      <c r="Q21"/>
      <c r="R21"/>
      <c r="S21"/>
      <c r="T21"/>
      <c r="U21"/>
      <c r="V21"/>
      <c r="W21"/>
      <c r="X21"/>
      <c r="Y21"/>
      <c r="Z21"/>
    </row>
    <row r="22" spans="1:26" s="135" customFormat="1" x14ac:dyDescent="0.25">
      <c r="A22" s="143"/>
      <c r="B22" s="143"/>
      <c r="D22" s="141">
        <v>30</v>
      </c>
      <c r="E22" s="145">
        <v>122.92263325041344</v>
      </c>
      <c r="F22" s="145">
        <v>-0.11224017934137363</v>
      </c>
      <c r="G22" s="101">
        <v>0.1</v>
      </c>
      <c r="H22" s="100">
        <v>200</v>
      </c>
      <c r="I22"/>
      <c r="J22"/>
      <c r="K22"/>
      <c r="L22"/>
      <c r="M22"/>
      <c r="N22"/>
      <c r="O22"/>
      <c r="P22"/>
      <c r="Q22"/>
      <c r="R22"/>
      <c r="S22"/>
      <c r="T22"/>
      <c r="U22"/>
      <c r="V22"/>
      <c r="W22"/>
      <c r="X22"/>
      <c r="Y22"/>
      <c r="Z22"/>
    </row>
    <row r="23" spans="1:26" s="135" customFormat="1" x14ac:dyDescent="0.25">
      <c r="A23" s="143"/>
      <c r="B23" s="143"/>
      <c r="D23" s="141">
        <v>32</v>
      </c>
      <c r="E23" s="145">
        <v>117.45974445870615</v>
      </c>
      <c r="F23" s="145">
        <v>-0.10843624226580229</v>
      </c>
      <c r="G23" s="101">
        <v>0.1</v>
      </c>
      <c r="H23" s="100">
        <v>200</v>
      </c>
      <c r="I23"/>
      <c r="J23"/>
      <c r="K23"/>
      <c r="L23"/>
      <c r="M23"/>
      <c r="N23"/>
      <c r="O23"/>
      <c r="P23"/>
      <c r="Q23"/>
      <c r="R23"/>
      <c r="S23"/>
      <c r="T23"/>
      <c r="U23"/>
      <c r="V23"/>
      <c r="W23"/>
      <c r="X23"/>
      <c r="Y23"/>
      <c r="Z23"/>
    </row>
    <row r="24" spans="1:26" s="135" customFormat="1" x14ac:dyDescent="0.25">
      <c r="A24" s="143"/>
      <c r="B24" s="143"/>
      <c r="D24" s="141">
        <v>34</v>
      </c>
      <c r="E24" s="145">
        <v>112.08830857808653</v>
      </c>
      <c r="F24" s="145">
        <v>-0.10450851156907898</v>
      </c>
      <c r="G24" s="101">
        <v>0.1</v>
      </c>
      <c r="H24" s="100">
        <v>200</v>
      </c>
      <c r="I24"/>
      <c r="J24"/>
      <c r="K24"/>
      <c r="L24"/>
      <c r="M24"/>
      <c r="N24"/>
      <c r="O24"/>
      <c r="P24"/>
      <c r="Q24"/>
      <c r="R24"/>
      <c r="S24"/>
      <c r="T24"/>
      <c r="U24"/>
      <c r="V24"/>
      <c r="W24"/>
      <c r="X24"/>
      <c r="Y24"/>
      <c r="Z24"/>
    </row>
    <row r="25" spans="1:26" s="135" customFormat="1" x14ac:dyDescent="0.25">
      <c r="A25" s="143"/>
      <c r="B25" s="143"/>
      <c r="D25" s="141">
        <v>36</v>
      </c>
      <c r="E25" s="145">
        <v>106.80970309061654</v>
      </c>
      <c r="F25" s="145">
        <v>-0.10044946227157195</v>
      </c>
      <c r="G25" s="101">
        <v>0.1</v>
      </c>
      <c r="H25" s="100">
        <v>200</v>
      </c>
      <c r="I25"/>
      <c r="J25"/>
      <c r="K25"/>
      <c r="L25"/>
      <c r="M25"/>
      <c r="N25"/>
      <c r="O25"/>
      <c r="P25"/>
      <c r="Q25"/>
      <c r="R25"/>
      <c r="S25"/>
      <c r="T25"/>
      <c r="U25"/>
      <c r="V25"/>
      <c r="W25"/>
      <c r="X25"/>
      <c r="Y25"/>
      <c r="Z25"/>
    </row>
    <row r="26" spans="1:26" s="135" customFormat="1" x14ac:dyDescent="0.25">
      <c r="A26" s="143"/>
      <c r="B26" s="143"/>
      <c r="D26" s="141">
        <v>42</v>
      </c>
      <c r="E26" s="145">
        <v>94.611341027244464</v>
      </c>
      <c r="F26" s="145">
        <v>-8.6987496661771774E-2</v>
      </c>
      <c r="G26" s="101">
        <v>0.1</v>
      </c>
      <c r="H26" s="100">
        <v>200</v>
      </c>
      <c r="I26"/>
      <c r="J26"/>
      <c r="K26"/>
      <c r="L26"/>
      <c r="M26"/>
      <c r="N26"/>
      <c r="O26"/>
      <c r="P26"/>
      <c r="Q26"/>
      <c r="R26"/>
      <c r="S26"/>
      <c r="T26"/>
      <c r="U26"/>
      <c r="V26"/>
      <c r="W26"/>
      <c r="X26"/>
      <c r="Y26"/>
      <c r="Z26"/>
    </row>
    <row r="27" spans="1:26" s="135" customFormat="1" x14ac:dyDescent="0.25">
      <c r="A27" s="143"/>
      <c r="B27" s="143"/>
      <c r="D27" s="141">
        <v>48</v>
      </c>
      <c r="E27" s="145">
        <v>86.676509337457247</v>
      </c>
      <c r="F27" s="145">
        <v>-7.519898277590456E-2</v>
      </c>
      <c r="G27" s="101">
        <v>0.1</v>
      </c>
      <c r="H27" s="100">
        <v>200</v>
      </c>
      <c r="I27"/>
      <c r="J27"/>
      <c r="K27"/>
      <c r="L27"/>
      <c r="M27"/>
      <c r="N27"/>
      <c r="O27"/>
      <c r="P27"/>
      <c r="Q27"/>
      <c r="R27"/>
      <c r="S27"/>
      <c r="T27"/>
      <c r="U27"/>
      <c r="V27"/>
      <c r="W27"/>
      <c r="X27"/>
      <c r="Y27"/>
      <c r="Z27"/>
    </row>
    <row r="28" spans="1:26" s="135" customFormat="1" x14ac:dyDescent="0.25">
      <c r="D28" s="98"/>
      <c r="E28" s="140"/>
      <c r="F28" s="89"/>
      <c r="G28" s="89"/>
      <c r="H28" s="89"/>
      <c r="I28"/>
      <c r="J28"/>
      <c r="K28"/>
      <c r="L28"/>
      <c r="M28"/>
      <c r="N28"/>
      <c r="O28"/>
      <c r="P28"/>
      <c r="Q28"/>
      <c r="R28"/>
      <c r="S28"/>
      <c r="T28"/>
      <c r="U28"/>
      <c r="V28"/>
      <c r="W28"/>
      <c r="X28"/>
      <c r="Y28"/>
      <c r="Z28"/>
    </row>
    <row r="29" spans="1:26" s="135" customFormat="1" x14ac:dyDescent="0.25">
      <c r="D29" s="98"/>
      <c r="E29" s="140"/>
      <c r="F29" s="89"/>
      <c r="G29" s="89"/>
      <c r="H29" s="89"/>
      <c r="I29"/>
      <c r="J29"/>
      <c r="K29"/>
      <c r="L29"/>
      <c r="M29"/>
      <c r="N29"/>
      <c r="O29"/>
      <c r="P29"/>
      <c r="Q29"/>
      <c r="R29"/>
      <c r="S29"/>
      <c r="T29"/>
      <c r="U29"/>
      <c r="V29"/>
      <c r="W29"/>
      <c r="X29"/>
      <c r="Y29"/>
      <c r="Z29"/>
    </row>
    <row r="30" spans="1:26" s="135" customFormat="1" x14ac:dyDescent="0.25">
      <c r="D30" s="98"/>
      <c r="E30" s="140"/>
      <c r="F30" s="89"/>
      <c r="G30" s="89"/>
      <c r="H30" s="89"/>
      <c r="I30" s="89"/>
      <c r="J30" s="89"/>
      <c r="K30" s="89"/>
      <c r="L30" s="89"/>
      <c r="M30" s="89"/>
      <c r="N30" s="89"/>
      <c r="O30" s="89"/>
      <c r="P30" s="89"/>
      <c r="Q30" s="89"/>
      <c r="R30" s="89"/>
    </row>
    <row r="31" spans="1:26" s="135" customFormat="1" x14ac:dyDescent="0.25">
      <c r="D31" s="139"/>
      <c r="E31" s="139"/>
      <c r="F31"/>
      <c r="G31" s="89"/>
      <c r="H31" s="89"/>
      <c r="I31" s="89"/>
      <c r="J31" s="89"/>
      <c r="K31" s="89"/>
      <c r="L31" s="89"/>
      <c r="M31" s="89"/>
      <c r="N31" s="89"/>
      <c r="O31" s="89"/>
      <c r="P31" s="89"/>
      <c r="Q31" s="89"/>
      <c r="R31" s="89"/>
    </row>
    <row r="32" spans="1:26" s="135" customFormat="1" x14ac:dyDescent="0.25">
      <c r="D32" s="2" t="s">
        <v>0</v>
      </c>
      <c r="E32" s="1">
        <v>2.2673692524451797E-2</v>
      </c>
      <c r="F32"/>
      <c r="G32" s="89"/>
      <c r="H32" s="89"/>
      <c r="I32" s="89"/>
      <c r="J32" s="89"/>
      <c r="K32" s="89"/>
      <c r="L32" s="89"/>
      <c r="M32" s="89"/>
      <c r="N32" s="89"/>
      <c r="O32" s="89"/>
      <c r="P32" s="89"/>
      <c r="Q32" s="89"/>
      <c r="R32" s="89"/>
    </row>
    <row r="33" spans="2:95" s="135" customFormat="1" x14ac:dyDescent="0.25">
      <c r="D33" s="2" t="s">
        <v>1</v>
      </c>
      <c r="E33" s="1">
        <v>3.31038841524183E-2</v>
      </c>
      <c r="F33"/>
      <c r="G33" s="89"/>
      <c r="H33" s="89"/>
      <c r="I33" s="89"/>
      <c r="J33" s="89"/>
      <c r="K33" s="89"/>
      <c r="L33" s="89"/>
      <c r="M33" s="89"/>
      <c r="N33" s="89"/>
      <c r="O33" s="89"/>
      <c r="P33" s="89"/>
      <c r="Q33" s="89"/>
      <c r="R33" s="89"/>
    </row>
    <row r="34" spans="2:95" s="135" customFormat="1" x14ac:dyDescent="0.25">
      <c r="D34" s="2" t="s">
        <v>2</v>
      </c>
      <c r="E34" s="1">
        <v>6.6098975398393905E-2</v>
      </c>
      <c r="F34"/>
      <c r="G34" s="89"/>
      <c r="H34" s="89"/>
      <c r="I34" s="89"/>
      <c r="J34" s="89"/>
      <c r="K34" s="89"/>
      <c r="L34" s="89"/>
      <c r="M34" s="89"/>
      <c r="N34" s="89"/>
      <c r="O34" s="89"/>
      <c r="P34" s="89"/>
      <c r="Q34" s="89"/>
      <c r="R34" s="89"/>
    </row>
    <row r="35" spans="2:95" s="135" customFormat="1" x14ac:dyDescent="0.25">
      <c r="D35" s="2" t="s">
        <v>3</v>
      </c>
      <c r="E35" s="1">
        <v>0.121876552075264</v>
      </c>
      <c r="F35" s="139"/>
      <c r="G35" s="89"/>
      <c r="H35" s="89"/>
      <c r="I35" s="89"/>
      <c r="J35" s="89"/>
      <c r="K35" s="89"/>
      <c r="L35" s="89"/>
      <c r="M35" s="89"/>
      <c r="N35" s="89"/>
      <c r="O35" s="89"/>
      <c r="P35" s="89"/>
      <c r="Q35" s="89"/>
      <c r="R35" s="89"/>
    </row>
    <row r="36" spans="2:95" s="135" customFormat="1" x14ac:dyDescent="0.25">
      <c r="D36" s="98"/>
      <c r="E36" s="140"/>
      <c r="F36" s="89"/>
      <c r="G36" s="89"/>
      <c r="H36" s="89"/>
      <c r="I36" s="89"/>
      <c r="J36" s="89"/>
      <c r="K36" s="89"/>
      <c r="L36" s="89"/>
      <c r="M36" s="89"/>
      <c r="N36" s="89"/>
      <c r="O36" s="89"/>
      <c r="P36" s="89"/>
      <c r="Q36" s="89"/>
      <c r="R36" s="89"/>
    </row>
    <row r="37" spans="2:95" x14ac:dyDescent="0.25">
      <c r="B37"/>
    </row>
    <row r="38" spans="2:95" x14ac:dyDescent="0.25">
      <c r="B38"/>
    </row>
    <row r="40" spans="2:95" ht="15.75" x14ac:dyDescent="0.25">
      <c r="C40" s="97" t="s">
        <v>185</v>
      </c>
      <c r="D40" s="97"/>
      <c r="E40" s="97"/>
      <c r="F40" s="97"/>
      <c r="G40" s="97"/>
      <c r="H40" s="97"/>
      <c r="I40" s="97"/>
      <c r="J40" s="97"/>
      <c r="K40" s="97"/>
      <c r="L40" s="97"/>
      <c r="M40" s="97"/>
      <c r="N40" s="97"/>
      <c r="O40" s="97"/>
      <c r="P40" s="97"/>
      <c r="Q40" s="97"/>
      <c r="R40" s="97"/>
      <c r="S40" s="97"/>
      <c r="T40" s="97"/>
      <c r="U40" s="97"/>
      <c r="V40" s="97"/>
      <c r="W40" s="97"/>
      <c r="X40" s="97"/>
      <c r="Y40" s="97"/>
      <c r="Z40" s="97"/>
      <c r="AA40" s="97"/>
      <c r="AB40" s="97"/>
      <c r="AC40" s="97"/>
      <c r="AD40" s="97"/>
      <c r="AE40" s="97"/>
      <c r="AF40" s="97"/>
      <c r="AG40" s="9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c r="CE40" s="97"/>
      <c r="CF40" s="97"/>
      <c r="CG40" s="97"/>
      <c r="CH40" s="97"/>
      <c r="CI40" s="97"/>
      <c r="CJ40" s="97"/>
      <c r="CK40" s="97"/>
      <c r="CL40" s="97"/>
      <c r="CM40" s="97"/>
      <c r="CN40" s="97"/>
      <c r="CO40" s="97"/>
      <c r="CP40" s="97"/>
      <c r="CQ40" s="97"/>
    </row>
    <row r="42" spans="2:95" x14ac:dyDescent="0.25">
      <c r="D42" s="11"/>
      <c r="E42" s="11"/>
    </row>
    <row r="43" spans="2:95" ht="15.75" x14ac:dyDescent="0.25">
      <c r="C43" s="97" t="s">
        <v>198</v>
      </c>
      <c r="D43" s="97"/>
      <c r="E43" s="97"/>
      <c r="F43" s="97"/>
      <c r="G43" s="97"/>
      <c r="H43" s="97"/>
      <c r="I43" s="97"/>
      <c r="J43" s="97"/>
      <c r="K43" s="97"/>
      <c r="L43" s="97"/>
      <c r="M43" s="97"/>
      <c r="N43" s="97"/>
      <c r="O43" s="97"/>
      <c r="P43" s="97"/>
      <c r="Q43" s="97"/>
      <c r="R43" s="97"/>
      <c r="S43" s="97"/>
      <c r="T43" s="97"/>
    </row>
    <row r="44" spans="2:95" ht="47.25" x14ac:dyDescent="0.25">
      <c r="E44" s="11"/>
      <c r="F44" s="11"/>
      <c r="H44" s="109" t="s">
        <v>267</v>
      </c>
      <c r="I44" s="109" t="s">
        <v>41</v>
      </c>
      <c r="J44" s="109" t="s">
        <v>46</v>
      </c>
      <c r="K44" s="109" t="s">
        <v>47</v>
      </c>
      <c r="L44" s="109" t="s">
        <v>168</v>
      </c>
      <c r="M44" s="109" t="s">
        <v>169</v>
      </c>
      <c r="N44" s="109" t="s">
        <v>170</v>
      </c>
      <c r="O44" s="109" t="s">
        <v>45</v>
      </c>
      <c r="P44" s="109" t="s">
        <v>172</v>
      </c>
    </row>
    <row r="45" spans="2:95" ht="15.75" x14ac:dyDescent="0.25">
      <c r="E45" s="11"/>
      <c r="F45" s="11"/>
      <c r="G45" s="59"/>
      <c r="H45" s="127" t="s">
        <v>5</v>
      </c>
      <c r="I45" s="127"/>
      <c r="J45" s="147" t="s">
        <v>186</v>
      </c>
      <c r="K45" s="110" t="s">
        <v>48</v>
      </c>
      <c r="L45" s="111">
        <v>100</v>
      </c>
      <c r="M45" s="111">
        <v>200000</v>
      </c>
      <c r="N45" s="41" t="s">
        <v>312</v>
      </c>
      <c r="O45" s="115">
        <v>1</v>
      </c>
      <c r="P45" s="41"/>
    </row>
    <row r="46" spans="2:95" ht="15.75" x14ac:dyDescent="0.25">
      <c r="E46" s="11"/>
      <c r="F46" s="11"/>
      <c r="G46" s="226"/>
      <c r="H46" s="207" t="s">
        <v>6</v>
      </c>
      <c r="I46" s="127"/>
      <c r="J46" s="221" t="s">
        <v>186</v>
      </c>
      <c r="K46" s="195" t="s">
        <v>48</v>
      </c>
      <c r="L46" s="214">
        <v>100</v>
      </c>
      <c r="M46" s="214">
        <v>200000</v>
      </c>
      <c r="N46" s="41" t="s">
        <v>313</v>
      </c>
      <c r="O46" s="115">
        <v>5.0000000000000004E-6</v>
      </c>
      <c r="P46" s="201"/>
    </row>
    <row r="47" spans="2:95" ht="15.75" x14ac:dyDescent="0.25">
      <c r="E47" s="11"/>
      <c r="F47" s="11"/>
      <c r="G47" s="227"/>
      <c r="H47" s="207"/>
      <c r="I47" s="127"/>
      <c r="J47" s="221"/>
      <c r="K47" s="195"/>
      <c r="L47" s="214"/>
      <c r="M47" s="214"/>
      <c r="N47" s="41" t="s">
        <v>314</v>
      </c>
      <c r="O47" s="114">
        <v>2.0000000000000001E-4</v>
      </c>
      <c r="P47" s="202"/>
      <c r="V47" t="s">
        <v>195</v>
      </c>
    </row>
    <row r="48" spans="2:95" ht="15.75" x14ac:dyDescent="0.25">
      <c r="E48" s="11"/>
      <c r="F48" s="11"/>
      <c r="G48" s="227"/>
      <c r="H48" s="207"/>
      <c r="I48" s="127"/>
      <c r="J48" s="221"/>
      <c r="K48" s="195"/>
      <c r="L48" s="214"/>
      <c r="M48" s="214"/>
      <c r="N48" s="41" t="s">
        <v>315</v>
      </c>
      <c r="O48" s="114">
        <v>1.0253000000000001</v>
      </c>
      <c r="P48" s="203"/>
    </row>
    <row r="49" spans="5:16" ht="15.75" x14ac:dyDescent="0.25">
      <c r="E49" s="11"/>
      <c r="F49" s="11"/>
      <c r="G49" s="226"/>
      <c r="H49" s="207" t="s">
        <v>7</v>
      </c>
      <c r="I49" s="127"/>
      <c r="J49" s="221" t="s">
        <v>186</v>
      </c>
      <c r="K49" s="195" t="s">
        <v>48</v>
      </c>
      <c r="L49" s="214">
        <v>100</v>
      </c>
      <c r="M49" s="214">
        <v>200000</v>
      </c>
      <c r="N49" s="41" t="s">
        <v>316</v>
      </c>
      <c r="O49" s="115">
        <v>7.9999999999999996E-6</v>
      </c>
      <c r="P49" s="201"/>
    </row>
    <row r="50" spans="5:16" ht="15.75" x14ac:dyDescent="0.25">
      <c r="E50" s="11"/>
      <c r="F50" s="11"/>
      <c r="G50" s="227"/>
      <c r="H50" s="207"/>
      <c r="I50" s="127"/>
      <c r="J50" s="221"/>
      <c r="K50" s="195"/>
      <c r="L50" s="214"/>
      <c r="M50" s="214"/>
      <c r="N50" s="41" t="s">
        <v>317</v>
      </c>
      <c r="O50" s="115">
        <v>6.9999999999999994E-5</v>
      </c>
      <c r="P50" s="202"/>
    </row>
    <row r="51" spans="5:16" ht="15.75" x14ac:dyDescent="0.25">
      <c r="E51" s="11"/>
      <c r="F51" s="11"/>
      <c r="G51" s="227"/>
      <c r="H51" s="207"/>
      <c r="I51" s="127"/>
      <c r="J51" s="221"/>
      <c r="K51" s="195"/>
      <c r="L51" s="214"/>
      <c r="M51" s="214"/>
      <c r="N51" s="41" t="s">
        <v>318</v>
      </c>
      <c r="O51" s="114">
        <v>1.0678000000000001</v>
      </c>
      <c r="P51" s="203"/>
    </row>
    <row r="52" spans="5:16" ht="15.75" x14ac:dyDescent="0.25">
      <c r="E52" s="11"/>
      <c r="F52" s="11"/>
      <c r="G52" s="226"/>
      <c r="H52" s="207" t="s">
        <v>8</v>
      </c>
      <c r="I52" s="127"/>
      <c r="J52" s="221" t="s">
        <v>186</v>
      </c>
      <c r="K52" s="195" t="s">
        <v>48</v>
      </c>
      <c r="L52" s="214">
        <v>100</v>
      </c>
      <c r="M52" s="214">
        <v>200000</v>
      </c>
      <c r="N52" s="41" t="s">
        <v>319</v>
      </c>
      <c r="O52" s="115">
        <v>-3.9999999999999998E-6</v>
      </c>
      <c r="P52" s="201"/>
    </row>
    <row r="53" spans="5:16" ht="15.75" x14ac:dyDescent="0.25">
      <c r="E53" s="11"/>
      <c r="F53" s="11"/>
      <c r="G53" s="227"/>
      <c r="H53" s="207"/>
      <c r="I53" s="127"/>
      <c r="J53" s="221"/>
      <c r="K53" s="195"/>
      <c r="L53" s="214"/>
      <c r="M53" s="214"/>
      <c r="N53" s="41" t="s">
        <v>320</v>
      </c>
      <c r="O53" s="115">
        <v>4.0000000000000002E-4</v>
      </c>
      <c r="P53" s="202"/>
    </row>
    <row r="54" spans="5:16" ht="15.75" x14ac:dyDescent="0.25">
      <c r="E54" s="11"/>
      <c r="F54" s="11"/>
      <c r="G54" s="227"/>
      <c r="H54" s="207"/>
      <c r="I54" s="127"/>
      <c r="J54" s="221"/>
      <c r="K54" s="195"/>
      <c r="L54" s="214"/>
      <c r="M54" s="214"/>
      <c r="N54" s="41" t="s">
        <v>321</v>
      </c>
      <c r="O54" s="114">
        <v>1.1026</v>
      </c>
      <c r="P54" s="203"/>
    </row>
    <row r="55" spans="5:16" ht="15.75" x14ac:dyDescent="0.25">
      <c r="E55" s="11"/>
      <c r="F55" s="11"/>
      <c r="G55" s="102"/>
      <c r="H55" s="207" t="s">
        <v>9</v>
      </c>
      <c r="I55" s="127"/>
      <c r="J55" s="148" t="s">
        <v>187</v>
      </c>
      <c r="K55" s="195" t="s">
        <v>48</v>
      </c>
      <c r="L55" s="214">
        <v>100</v>
      </c>
      <c r="M55" s="214">
        <v>200000</v>
      </c>
      <c r="N55" s="41" t="s">
        <v>322</v>
      </c>
      <c r="O55" s="114">
        <v>1.024</v>
      </c>
      <c r="P55" s="201"/>
    </row>
    <row r="56" spans="5:16" ht="15.75" x14ac:dyDescent="0.25">
      <c r="E56" s="11"/>
      <c r="F56" s="11"/>
      <c r="G56" s="103"/>
      <c r="H56" s="207"/>
      <c r="I56" s="127"/>
      <c r="J56" s="149" t="s">
        <v>281</v>
      </c>
      <c r="K56" s="195"/>
      <c r="L56" s="214"/>
      <c r="M56" s="214"/>
      <c r="N56" s="41" t="s">
        <v>323</v>
      </c>
      <c r="O56" s="114">
        <v>1.0249999999999999</v>
      </c>
      <c r="P56" s="202"/>
    </row>
    <row r="57" spans="5:16" ht="15.75" x14ac:dyDescent="0.25">
      <c r="E57" s="11"/>
      <c r="F57" s="11"/>
      <c r="G57" s="103"/>
      <c r="H57" s="207"/>
      <c r="I57" s="127"/>
      <c r="J57" s="149" t="s">
        <v>282</v>
      </c>
      <c r="K57" s="195"/>
      <c r="L57" s="214"/>
      <c r="M57" s="214"/>
      <c r="N57" s="41" t="s">
        <v>324</v>
      </c>
      <c r="O57" s="114">
        <v>1.026</v>
      </c>
      <c r="P57" s="202"/>
    </row>
    <row r="58" spans="5:16" ht="15.75" x14ac:dyDescent="0.25">
      <c r="E58" s="11"/>
      <c r="F58" s="11"/>
      <c r="G58" s="103"/>
      <c r="H58" s="207"/>
      <c r="I58" s="127"/>
      <c r="J58" s="149" t="s">
        <v>283</v>
      </c>
      <c r="K58" s="195"/>
      <c r="L58" s="214"/>
      <c r="M58" s="214"/>
      <c r="N58" s="41" t="s">
        <v>325</v>
      </c>
      <c r="O58" s="114">
        <v>1.0269999999999999</v>
      </c>
      <c r="P58" s="202"/>
    </row>
    <row r="59" spans="5:16" ht="15.75" x14ac:dyDescent="0.25">
      <c r="E59" s="11"/>
      <c r="F59" s="11"/>
      <c r="G59" s="103"/>
      <c r="H59" s="207"/>
      <c r="I59" s="127"/>
      <c r="J59" s="149" t="s">
        <v>284</v>
      </c>
      <c r="K59" s="195"/>
      <c r="L59" s="214"/>
      <c r="M59" s="214"/>
      <c r="N59" s="41" t="s">
        <v>326</v>
      </c>
      <c r="O59" s="114">
        <v>1.0289999999999999</v>
      </c>
      <c r="P59" s="203"/>
    </row>
    <row r="60" spans="5:16" ht="15.75" x14ac:dyDescent="0.25">
      <c r="E60" s="11"/>
      <c r="F60" s="11"/>
      <c r="G60" s="225"/>
      <c r="H60" s="207" t="s">
        <v>10</v>
      </c>
      <c r="I60" s="127"/>
      <c r="J60" s="149" t="s">
        <v>192</v>
      </c>
      <c r="K60" s="195" t="s">
        <v>48</v>
      </c>
      <c r="L60" s="195">
        <v>100</v>
      </c>
      <c r="M60" s="196">
        <v>200000</v>
      </c>
      <c r="N60" s="41" t="s">
        <v>327</v>
      </c>
      <c r="O60" s="114">
        <v>1.071</v>
      </c>
      <c r="P60" s="201"/>
    </row>
    <row r="61" spans="5:16" ht="15.75" x14ac:dyDescent="0.25">
      <c r="E61" s="11"/>
      <c r="F61" s="11"/>
      <c r="G61" s="223"/>
      <c r="H61" s="207"/>
      <c r="I61" s="127"/>
      <c r="J61" s="149" t="s">
        <v>196</v>
      </c>
      <c r="K61" s="195"/>
      <c r="L61" s="195"/>
      <c r="M61" s="197"/>
      <c r="N61" s="41" t="s">
        <v>328</v>
      </c>
      <c r="O61" s="114">
        <v>1.0720000000000001</v>
      </c>
      <c r="P61" s="202"/>
    </row>
    <row r="62" spans="5:16" ht="15.75" x14ac:dyDescent="0.25">
      <c r="E62" s="11"/>
      <c r="F62" s="11"/>
      <c r="G62" s="108"/>
      <c r="H62" s="207"/>
      <c r="I62" s="127"/>
      <c r="J62" s="149" t="s">
        <v>190</v>
      </c>
      <c r="K62" s="195"/>
      <c r="L62" s="195"/>
      <c r="M62" s="197"/>
      <c r="N62" s="41" t="s">
        <v>329</v>
      </c>
      <c r="O62" s="114">
        <v>1.073</v>
      </c>
      <c r="P62" s="202"/>
    </row>
    <row r="63" spans="5:16" ht="12.95" customHeight="1" x14ac:dyDescent="0.25">
      <c r="E63" s="11"/>
      <c r="F63" s="11"/>
      <c r="G63" s="108"/>
      <c r="H63" s="207"/>
      <c r="I63" s="127"/>
      <c r="J63" s="149" t="s">
        <v>191</v>
      </c>
      <c r="K63" s="195"/>
      <c r="L63" s="195"/>
      <c r="M63" s="198"/>
      <c r="N63" s="41" t="s">
        <v>330</v>
      </c>
      <c r="O63" s="114">
        <v>1.0740000000000001</v>
      </c>
      <c r="P63" s="203"/>
    </row>
    <row r="64" spans="5:16" ht="15.75" x14ac:dyDescent="0.25">
      <c r="E64" s="11"/>
      <c r="F64" s="11"/>
      <c r="G64" s="11"/>
      <c r="H64" s="127" t="s">
        <v>11</v>
      </c>
      <c r="I64" s="127"/>
      <c r="J64" s="150" t="s">
        <v>186</v>
      </c>
      <c r="K64" s="110" t="s">
        <v>48</v>
      </c>
      <c r="L64" s="110">
        <v>100</v>
      </c>
      <c r="M64" s="110">
        <v>200000</v>
      </c>
      <c r="N64" s="41" t="s">
        <v>331</v>
      </c>
      <c r="O64" s="114">
        <v>1</v>
      </c>
      <c r="P64" s="41"/>
    </row>
    <row r="65" spans="5:16" ht="15.75" x14ac:dyDescent="0.25">
      <c r="E65" s="11"/>
      <c r="F65" s="11"/>
      <c r="G65" s="59"/>
      <c r="H65" s="127" t="s">
        <v>12</v>
      </c>
      <c r="I65" s="127"/>
      <c r="J65" s="150" t="s">
        <v>29</v>
      </c>
      <c r="K65" s="110" t="s">
        <v>48</v>
      </c>
      <c r="L65" s="110">
        <v>100</v>
      </c>
      <c r="M65" s="110">
        <v>200000</v>
      </c>
      <c r="N65" s="41" t="s">
        <v>332</v>
      </c>
      <c r="O65" s="114">
        <v>1</v>
      </c>
      <c r="P65" s="41"/>
    </row>
    <row r="66" spans="5:16" ht="15.75" x14ac:dyDescent="0.25">
      <c r="E66" s="11"/>
      <c r="F66" s="11"/>
      <c r="G66" s="102"/>
      <c r="H66" s="207" t="s">
        <v>13</v>
      </c>
      <c r="I66" s="127"/>
      <c r="J66" s="149" t="s">
        <v>193</v>
      </c>
      <c r="K66" s="195" t="s">
        <v>48</v>
      </c>
      <c r="L66" s="217">
        <v>100</v>
      </c>
      <c r="M66" s="217">
        <v>200000</v>
      </c>
      <c r="N66" s="41" t="s">
        <v>333</v>
      </c>
      <c r="O66" s="114">
        <v>1.05</v>
      </c>
      <c r="P66" s="201"/>
    </row>
    <row r="67" spans="5:16" ht="15.75" x14ac:dyDescent="0.25">
      <c r="E67" s="11"/>
      <c r="F67" s="11"/>
      <c r="G67" s="103"/>
      <c r="H67" s="207"/>
      <c r="I67" s="127"/>
      <c r="J67" s="149" t="s">
        <v>194</v>
      </c>
      <c r="K67" s="195"/>
      <c r="L67" s="217"/>
      <c r="M67" s="217"/>
      <c r="N67" s="41" t="s">
        <v>334</v>
      </c>
      <c r="O67" s="114">
        <v>1.006</v>
      </c>
      <c r="P67" s="202"/>
    </row>
    <row r="68" spans="5:16" ht="15.75" x14ac:dyDescent="0.25">
      <c r="E68" s="11"/>
      <c r="F68" s="11"/>
      <c r="G68" s="103"/>
      <c r="H68" s="207"/>
      <c r="I68" s="127"/>
      <c r="J68" s="149" t="s">
        <v>188</v>
      </c>
      <c r="K68" s="195"/>
      <c r="L68" s="217"/>
      <c r="M68" s="217"/>
      <c r="N68" s="41" t="s">
        <v>335</v>
      </c>
      <c r="O68" s="114">
        <v>1.0069999999999999</v>
      </c>
      <c r="P68" s="202"/>
    </row>
    <row r="69" spans="5:16" ht="15.75" x14ac:dyDescent="0.25">
      <c r="E69" s="11"/>
      <c r="F69" s="11"/>
      <c r="G69" s="103"/>
      <c r="H69" s="207"/>
      <c r="I69" s="127"/>
      <c r="J69" s="149" t="s">
        <v>189</v>
      </c>
      <c r="K69" s="195"/>
      <c r="L69" s="217"/>
      <c r="M69" s="217"/>
      <c r="N69" s="41" t="s">
        <v>336</v>
      </c>
      <c r="O69" s="114">
        <v>1.008</v>
      </c>
      <c r="P69" s="203"/>
    </row>
    <row r="70" spans="5:16" ht="15.75" x14ac:dyDescent="0.25">
      <c r="E70" s="11"/>
      <c r="F70" s="11"/>
      <c r="G70" s="226"/>
      <c r="H70" s="207" t="s">
        <v>14</v>
      </c>
      <c r="I70" s="127"/>
      <c r="J70" s="218" t="s">
        <v>186</v>
      </c>
      <c r="K70" s="195" t="s">
        <v>48</v>
      </c>
      <c r="L70" s="195">
        <v>100</v>
      </c>
      <c r="M70" s="195">
        <v>200000</v>
      </c>
      <c r="N70" s="41" t="s">
        <v>337</v>
      </c>
      <c r="O70" s="115">
        <v>3.9999999999999998E-6</v>
      </c>
      <c r="P70" s="201"/>
    </row>
    <row r="71" spans="5:16" ht="15.75" x14ac:dyDescent="0.25">
      <c r="E71" s="11"/>
      <c r="F71" s="11"/>
      <c r="G71" s="227"/>
      <c r="H71" s="207"/>
      <c r="I71" s="127"/>
      <c r="J71" s="219"/>
      <c r="K71" s="195"/>
      <c r="L71" s="195"/>
      <c r="M71" s="195"/>
      <c r="N71" s="41" t="s">
        <v>338</v>
      </c>
      <c r="O71" s="115">
        <v>-3.0000000000000001E-5</v>
      </c>
      <c r="P71" s="202"/>
    </row>
    <row r="72" spans="5:16" ht="15.75" x14ac:dyDescent="0.25">
      <c r="E72" s="11"/>
      <c r="F72" s="11"/>
      <c r="G72" s="227"/>
      <c r="H72" s="207"/>
      <c r="I72" s="127"/>
      <c r="J72" s="220"/>
      <c r="K72" s="195"/>
      <c r="L72" s="195"/>
      <c r="M72" s="195"/>
      <c r="N72" s="41" t="s">
        <v>339</v>
      </c>
      <c r="O72" s="114">
        <v>1.117</v>
      </c>
      <c r="P72" s="203"/>
    </row>
    <row r="73" spans="5:16" ht="15.75" x14ac:dyDescent="0.25">
      <c r="E73" s="11"/>
      <c r="F73" s="11"/>
      <c r="G73" s="222"/>
      <c r="H73" s="207" t="s">
        <v>15</v>
      </c>
      <c r="I73" s="127"/>
      <c r="J73" s="218" t="s">
        <v>186</v>
      </c>
      <c r="K73" s="195" t="s">
        <v>48</v>
      </c>
      <c r="L73" s="195">
        <v>100</v>
      </c>
      <c r="M73" s="195">
        <v>200000</v>
      </c>
      <c r="N73" s="41" t="s">
        <v>340</v>
      </c>
      <c r="O73" s="115">
        <v>1.9999999999999999E-6</v>
      </c>
      <c r="P73" s="201"/>
    </row>
    <row r="74" spans="5:16" ht="15.75" x14ac:dyDescent="0.25">
      <c r="E74" s="11"/>
      <c r="F74" s="11"/>
      <c r="G74" s="223"/>
      <c r="H74" s="207"/>
      <c r="I74" s="127"/>
      <c r="J74" s="219"/>
      <c r="K74" s="195"/>
      <c r="L74" s="195"/>
      <c r="M74" s="195"/>
      <c r="N74" s="41" t="s">
        <v>341</v>
      </c>
      <c r="O74" s="115">
        <v>2.0000000000000002E-5</v>
      </c>
      <c r="P74" s="202"/>
    </row>
    <row r="75" spans="5:16" ht="15.75" x14ac:dyDescent="0.25">
      <c r="E75" s="11"/>
      <c r="F75" s="11"/>
      <c r="G75" s="223"/>
      <c r="H75" s="207"/>
      <c r="I75" s="127"/>
      <c r="J75" s="220"/>
      <c r="K75" s="195"/>
      <c r="L75" s="195"/>
      <c r="M75" s="195"/>
      <c r="N75" s="41" t="s">
        <v>342</v>
      </c>
      <c r="O75" s="114">
        <v>1.0409999999999999</v>
      </c>
      <c r="P75" s="203"/>
    </row>
    <row r="76" spans="5:16" ht="15.75" x14ac:dyDescent="0.25">
      <c r="E76" s="11"/>
      <c r="F76" s="11"/>
      <c r="G76" s="59"/>
      <c r="H76" s="127" t="s">
        <v>18</v>
      </c>
      <c r="I76" s="127"/>
      <c r="J76" s="149" t="s">
        <v>186</v>
      </c>
      <c r="K76" s="110" t="s">
        <v>48</v>
      </c>
      <c r="L76" s="110">
        <v>100</v>
      </c>
      <c r="M76" s="110">
        <v>200000</v>
      </c>
      <c r="N76" s="41" t="s">
        <v>343</v>
      </c>
      <c r="O76" s="114">
        <v>1</v>
      </c>
      <c r="P76" s="41"/>
    </row>
    <row r="77" spans="5:16" ht="15.75" x14ac:dyDescent="0.25">
      <c r="E77" s="11"/>
      <c r="F77" s="11"/>
      <c r="G77" s="104"/>
      <c r="H77" s="207" t="s">
        <v>19</v>
      </c>
      <c r="I77" s="127"/>
      <c r="J77" s="224" t="s">
        <v>186</v>
      </c>
      <c r="K77" s="195" t="s">
        <v>48</v>
      </c>
      <c r="L77" s="195">
        <v>100</v>
      </c>
      <c r="M77" s="195">
        <v>200000</v>
      </c>
      <c r="N77" s="41" t="s">
        <v>344</v>
      </c>
      <c r="O77" s="115">
        <v>7.9999999999999996E-6</v>
      </c>
      <c r="P77" s="201"/>
    </row>
    <row r="78" spans="5:16" ht="15.75" x14ac:dyDescent="0.25">
      <c r="E78" s="11"/>
      <c r="F78" s="11"/>
      <c r="G78" s="105"/>
      <c r="H78" s="207"/>
      <c r="I78" s="127"/>
      <c r="J78" s="224"/>
      <c r="K78" s="195"/>
      <c r="L78" s="195"/>
      <c r="M78" s="195"/>
      <c r="N78" s="41" t="s">
        <v>345</v>
      </c>
      <c r="O78" s="114">
        <v>2.9999999999999997E-4</v>
      </c>
      <c r="P78" s="202"/>
    </row>
    <row r="79" spans="5:16" ht="15.75" x14ac:dyDescent="0.25">
      <c r="E79" s="11"/>
      <c r="F79" s="11"/>
      <c r="G79" s="105"/>
      <c r="H79" s="207"/>
      <c r="I79" s="127"/>
      <c r="J79" s="224"/>
      <c r="K79" s="195"/>
      <c r="L79" s="195"/>
      <c r="M79" s="195"/>
      <c r="N79" s="41" t="s">
        <v>346</v>
      </c>
      <c r="O79" s="114">
        <v>1.0003</v>
      </c>
      <c r="P79" s="203"/>
    </row>
    <row r="80" spans="5:16" ht="15.75" x14ac:dyDescent="0.25">
      <c r="E80" s="11"/>
      <c r="F80" s="11"/>
      <c r="G80" s="222"/>
      <c r="H80" s="207" t="s">
        <v>20</v>
      </c>
      <c r="I80" s="127"/>
      <c r="J80" s="224" t="s">
        <v>186</v>
      </c>
      <c r="K80" s="195" t="s">
        <v>48</v>
      </c>
      <c r="L80" s="235">
        <v>100</v>
      </c>
      <c r="M80" s="195">
        <v>200000</v>
      </c>
      <c r="N80" s="41" t="s">
        <v>347</v>
      </c>
      <c r="O80" s="115">
        <v>2.0000000000000002E-5</v>
      </c>
      <c r="P80" s="201"/>
    </row>
    <row r="81" spans="5:16" ht="15.75" x14ac:dyDescent="0.25">
      <c r="E81" s="11"/>
      <c r="F81" s="11"/>
      <c r="G81" s="223"/>
      <c r="H81" s="207"/>
      <c r="I81" s="127"/>
      <c r="J81" s="224"/>
      <c r="K81" s="195"/>
      <c r="L81" s="235"/>
      <c r="M81" s="195"/>
      <c r="N81" s="41" t="s">
        <v>348</v>
      </c>
      <c r="O81" s="114">
        <v>2.0000000000000001E-4</v>
      </c>
      <c r="P81" s="202"/>
    </row>
    <row r="82" spans="5:16" ht="15.75" x14ac:dyDescent="0.25">
      <c r="E82" s="11"/>
      <c r="F82" s="11"/>
      <c r="G82" s="223"/>
      <c r="H82" s="207"/>
      <c r="I82" s="127"/>
      <c r="J82" s="224"/>
      <c r="K82" s="195"/>
      <c r="L82" s="235"/>
      <c r="M82" s="195"/>
      <c r="N82" s="41" t="s">
        <v>349</v>
      </c>
      <c r="O82" s="114">
        <v>1.0202</v>
      </c>
      <c r="P82" s="203"/>
    </row>
    <row r="83" spans="5:16" ht="15.75" x14ac:dyDescent="0.25">
      <c r="E83" s="11"/>
      <c r="F83" s="11"/>
      <c r="G83" s="222"/>
      <c r="H83" s="207" t="s">
        <v>21</v>
      </c>
      <c r="I83" s="127"/>
      <c r="J83" s="224" t="s">
        <v>186</v>
      </c>
      <c r="K83" s="195" t="s">
        <v>48</v>
      </c>
      <c r="L83" s="195">
        <v>100</v>
      </c>
      <c r="M83" s="195">
        <v>200000</v>
      </c>
      <c r="N83" s="41" t="s">
        <v>350</v>
      </c>
      <c r="O83" s="115">
        <v>1.9999999999999999E-6</v>
      </c>
      <c r="P83" s="201"/>
    </row>
    <row r="84" spans="5:16" ht="15.75" x14ac:dyDescent="0.25">
      <c r="E84" s="11"/>
      <c r="F84" s="11"/>
      <c r="G84" s="223"/>
      <c r="H84" s="207"/>
      <c r="I84" s="127"/>
      <c r="J84" s="224"/>
      <c r="K84" s="195"/>
      <c r="L84" s="195"/>
      <c r="M84" s="195"/>
      <c r="N84" s="41" t="s">
        <v>351</v>
      </c>
      <c r="O84" s="114">
        <v>1.5E-3</v>
      </c>
      <c r="P84" s="202"/>
    </row>
    <row r="85" spans="5:16" ht="15.75" x14ac:dyDescent="0.25">
      <c r="E85" s="11"/>
      <c r="F85" s="11"/>
      <c r="G85" s="223"/>
      <c r="H85" s="207"/>
      <c r="I85" s="127"/>
      <c r="J85" s="224"/>
      <c r="K85" s="195"/>
      <c r="L85" s="195"/>
      <c r="M85" s="195"/>
      <c r="N85" s="41" t="s">
        <v>352</v>
      </c>
      <c r="O85" s="114">
        <v>1.0155000000000001</v>
      </c>
      <c r="P85" s="203"/>
    </row>
    <row r="86" spans="5:16" ht="15.75" x14ac:dyDescent="0.25">
      <c r="E86" s="11"/>
      <c r="F86" s="11"/>
      <c r="G86" s="106"/>
      <c r="H86" s="207" t="s">
        <v>60</v>
      </c>
      <c r="I86" s="127"/>
      <c r="J86" s="216" t="s">
        <v>186</v>
      </c>
      <c r="K86" s="208" t="s">
        <v>48</v>
      </c>
      <c r="L86" s="211">
        <v>100</v>
      </c>
      <c r="M86" s="211">
        <v>200000</v>
      </c>
      <c r="N86" s="41" t="s">
        <v>353</v>
      </c>
      <c r="O86" s="115">
        <v>6.9999999999999999E-6</v>
      </c>
      <c r="P86" s="201"/>
    </row>
    <row r="87" spans="5:16" ht="15.75" x14ac:dyDescent="0.25">
      <c r="E87" s="11"/>
      <c r="F87" s="11"/>
      <c r="G87" s="107"/>
      <c r="H87" s="207"/>
      <c r="I87" s="127"/>
      <c r="J87" s="216"/>
      <c r="K87" s="209"/>
      <c r="L87" s="212"/>
      <c r="M87" s="212"/>
      <c r="N87" s="41" t="s">
        <v>354</v>
      </c>
      <c r="O87" s="115">
        <v>-1.9999999999999999E-7</v>
      </c>
      <c r="P87" s="202"/>
    </row>
    <row r="88" spans="5:16" ht="15.75" x14ac:dyDescent="0.25">
      <c r="E88" s="11"/>
      <c r="F88" s="11"/>
      <c r="G88" s="107"/>
      <c r="H88" s="207"/>
      <c r="I88" s="127"/>
      <c r="J88" s="216"/>
      <c r="K88" s="210"/>
      <c r="L88" s="213"/>
      <c r="M88" s="213"/>
      <c r="N88" s="41" t="s">
        <v>355</v>
      </c>
      <c r="O88" s="114">
        <v>1.0150999999999999</v>
      </c>
      <c r="P88" s="203"/>
    </row>
    <row r="89" spans="5:16" ht="24" x14ac:dyDescent="0.25">
      <c r="E89" s="11"/>
      <c r="F89" s="11"/>
      <c r="G89" s="59"/>
      <c r="H89" s="151" t="s">
        <v>22</v>
      </c>
      <c r="I89" s="151"/>
      <c r="J89" s="149" t="s">
        <v>29</v>
      </c>
      <c r="K89" s="113" t="s">
        <v>48</v>
      </c>
      <c r="L89" s="113">
        <v>100</v>
      </c>
      <c r="M89" s="113">
        <v>200000</v>
      </c>
      <c r="N89" s="41" t="s">
        <v>356</v>
      </c>
      <c r="O89" s="114">
        <v>1</v>
      </c>
    </row>
    <row r="90" spans="5:16" x14ac:dyDescent="0.25">
      <c r="E90" s="11"/>
      <c r="F90" s="11"/>
      <c r="G90" s="222"/>
      <c r="H90" s="215" t="s">
        <v>23</v>
      </c>
      <c r="I90" s="151"/>
      <c r="J90" s="224" t="s">
        <v>186</v>
      </c>
      <c r="K90" s="195" t="s">
        <v>48</v>
      </c>
      <c r="L90" s="195">
        <v>100</v>
      </c>
      <c r="M90" s="195">
        <v>200000</v>
      </c>
      <c r="N90" s="41" t="s">
        <v>357</v>
      </c>
      <c r="O90" s="115">
        <v>5.9999999999999997E-7</v>
      </c>
      <c r="P90" s="201"/>
    </row>
    <row r="91" spans="5:16" x14ac:dyDescent="0.25">
      <c r="E91" s="11"/>
      <c r="F91" s="11"/>
      <c r="G91" s="223"/>
      <c r="H91" s="215"/>
      <c r="I91" s="151"/>
      <c r="J91" s="224"/>
      <c r="K91" s="195"/>
      <c r="L91" s="195"/>
      <c r="M91" s="195"/>
      <c r="N91" s="41" t="s">
        <v>358</v>
      </c>
      <c r="O91" s="114">
        <v>2.0000000000000001E-4</v>
      </c>
      <c r="P91" s="202"/>
    </row>
    <row r="92" spans="5:16" x14ac:dyDescent="0.25">
      <c r="E92" s="11"/>
      <c r="F92" s="11"/>
      <c r="G92" s="223"/>
      <c r="H92" s="215"/>
      <c r="I92" s="151"/>
      <c r="J92" s="224"/>
      <c r="K92" s="195"/>
      <c r="L92" s="195"/>
      <c r="M92" s="195"/>
      <c r="N92" s="41" t="s">
        <v>359</v>
      </c>
      <c r="O92" s="114">
        <v>1.0143</v>
      </c>
      <c r="P92" s="203"/>
    </row>
    <row r="93" spans="5:16" x14ac:dyDescent="0.25">
      <c r="E93" s="11"/>
      <c r="F93" s="11"/>
      <c r="G93" s="222"/>
      <c r="H93" s="215" t="s">
        <v>24</v>
      </c>
      <c r="I93" s="151"/>
      <c r="J93" s="216" t="s">
        <v>186</v>
      </c>
      <c r="K93" s="195" t="s">
        <v>48</v>
      </c>
      <c r="L93" s="195">
        <v>100</v>
      </c>
      <c r="M93" s="195">
        <v>200000</v>
      </c>
      <c r="N93" s="41" t="s">
        <v>360</v>
      </c>
      <c r="O93" s="115">
        <v>-1.9999999999999999E-6</v>
      </c>
      <c r="P93" s="201"/>
    </row>
    <row r="94" spans="5:16" x14ac:dyDescent="0.25">
      <c r="E94" s="11"/>
      <c r="F94" s="11"/>
      <c r="G94" s="223"/>
      <c r="H94" s="215"/>
      <c r="I94" s="151"/>
      <c r="J94" s="216"/>
      <c r="K94" s="195"/>
      <c r="L94" s="195"/>
      <c r="M94" s="195"/>
      <c r="N94" s="41" t="s">
        <v>361</v>
      </c>
      <c r="O94" s="114">
        <v>4.0000000000000002E-4</v>
      </c>
      <c r="P94" s="202"/>
    </row>
    <row r="95" spans="5:16" x14ac:dyDescent="0.25">
      <c r="E95" s="11"/>
      <c r="F95" s="11"/>
      <c r="G95" s="223"/>
      <c r="H95" s="215"/>
      <c r="I95" s="151"/>
      <c r="J95" s="216"/>
      <c r="K95" s="195"/>
      <c r="L95" s="195"/>
      <c r="M95" s="195"/>
      <c r="N95" s="41" t="s">
        <v>362</v>
      </c>
      <c r="O95" s="114">
        <v>1.0237000000000001</v>
      </c>
      <c r="P95" s="203"/>
    </row>
    <row r="96" spans="5:16" x14ac:dyDescent="0.25">
      <c r="E96" s="11"/>
      <c r="F96" s="11"/>
      <c r="G96" s="222"/>
      <c r="H96" s="215" t="s">
        <v>25</v>
      </c>
      <c r="I96" s="151"/>
      <c r="J96" s="216" t="s">
        <v>186</v>
      </c>
      <c r="K96" s="195" t="s">
        <v>48</v>
      </c>
      <c r="L96" s="195">
        <v>100</v>
      </c>
      <c r="M96" s="195">
        <v>200000</v>
      </c>
      <c r="N96" s="41" t="s">
        <v>363</v>
      </c>
      <c r="O96" s="115">
        <v>-1.9999999999999999E-6</v>
      </c>
      <c r="P96" s="201"/>
    </row>
    <row r="97" spans="5:16" x14ac:dyDescent="0.25">
      <c r="E97" s="11"/>
      <c r="F97" s="11"/>
      <c r="G97" s="223"/>
      <c r="H97" s="215"/>
      <c r="I97" s="151"/>
      <c r="J97" s="216"/>
      <c r="K97" s="195"/>
      <c r="L97" s="195"/>
      <c r="M97" s="195"/>
      <c r="N97" s="41" t="s">
        <v>364</v>
      </c>
      <c r="O97" s="114">
        <v>4.0000000000000002E-4</v>
      </c>
      <c r="P97" s="202"/>
    </row>
    <row r="98" spans="5:16" x14ac:dyDescent="0.25">
      <c r="E98" s="11"/>
      <c r="F98" s="11"/>
      <c r="G98" s="223"/>
      <c r="H98" s="215"/>
      <c r="I98" s="151"/>
      <c r="J98" s="216"/>
      <c r="K98" s="195"/>
      <c r="L98" s="195"/>
      <c r="M98" s="195"/>
      <c r="N98" s="41" t="s">
        <v>365</v>
      </c>
      <c r="O98" s="114">
        <v>1.0357000000000001</v>
      </c>
      <c r="P98" s="203"/>
    </row>
    <row r="99" spans="5:16" x14ac:dyDescent="0.25">
      <c r="E99" s="11"/>
      <c r="F99" s="11"/>
      <c r="G99" s="222"/>
      <c r="H99" s="215" t="s">
        <v>26</v>
      </c>
      <c r="I99" s="151"/>
      <c r="J99" s="216" t="s">
        <v>186</v>
      </c>
      <c r="K99" s="195" t="s">
        <v>48</v>
      </c>
      <c r="L99" s="195">
        <v>100</v>
      </c>
      <c r="M99" s="195">
        <v>200000</v>
      </c>
      <c r="N99" s="41" t="s">
        <v>366</v>
      </c>
      <c r="O99" s="115">
        <v>1.9999999999999999E-7</v>
      </c>
      <c r="P99" s="201"/>
    </row>
    <row r="100" spans="5:16" x14ac:dyDescent="0.25">
      <c r="E100" s="11"/>
      <c r="F100" s="11"/>
      <c r="G100" s="223"/>
      <c r="H100" s="215"/>
      <c r="I100" s="151"/>
      <c r="J100" s="216"/>
      <c r="K100" s="195"/>
      <c r="L100" s="195"/>
      <c r="M100" s="195"/>
      <c r="N100" s="41" t="s">
        <v>367</v>
      </c>
      <c r="O100" s="114">
        <v>2.9999999999999997E-4</v>
      </c>
      <c r="P100" s="202"/>
    </row>
    <row r="101" spans="5:16" x14ac:dyDescent="0.25">
      <c r="E101" s="11"/>
      <c r="F101" s="11"/>
      <c r="G101" s="223"/>
      <c r="H101" s="215"/>
      <c r="I101" s="151"/>
      <c r="J101" s="216"/>
      <c r="K101" s="195"/>
      <c r="L101" s="195"/>
      <c r="M101" s="195"/>
      <c r="N101" s="41" t="s">
        <v>368</v>
      </c>
      <c r="O101" s="114">
        <v>1.0537000000000001</v>
      </c>
      <c r="P101" s="203"/>
    </row>
    <row r="102" spans="5:16" x14ac:dyDescent="0.25">
      <c r="E102" s="11"/>
      <c r="F102" s="11"/>
      <c r="G102" s="222"/>
      <c r="H102" s="215" t="s">
        <v>27</v>
      </c>
      <c r="I102" s="151"/>
      <c r="J102" s="216" t="s">
        <v>186</v>
      </c>
      <c r="K102" s="195" t="s">
        <v>48</v>
      </c>
      <c r="L102" s="195">
        <v>100</v>
      </c>
      <c r="M102" s="195">
        <v>200000</v>
      </c>
      <c r="N102" s="41" t="s">
        <v>369</v>
      </c>
      <c r="O102" s="115">
        <v>1.9999999999999999E-7</v>
      </c>
      <c r="P102" s="201"/>
    </row>
    <row r="103" spans="5:16" x14ac:dyDescent="0.25">
      <c r="E103" s="11"/>
      <c r="F103" s="11"/>
      <c r="G103" s="223"/>
      <c r="H103" s="215"/>
      <c r="I103" s="151"/>
      <c r="J103" s="216"/>
      <c r="K103" s="195"/>
      <c r="L103" s="195"/>
      <c r="M103" s="195"/>
      <c r="N103" s="41" t="s">
        <v>370</v>
      </c>
      <c r="O103" s="114">
        <v>2.9999999999999997E-4</v>
      </c>
      <c r="P103" s="202"/>
    </row>
    <row r="104" spans="5:16" x14ac:dyDescent="0.25">
      <c r="E104" s="11"/>
      <c r="F104" s="11"/>
      <c r="G104" s="223"/>
      <c r="H104" s="215"/>
      <c r="I104" s="151"/>
      <c r="J104" s="216"/>
      <c r="K104" s="195"/>
      <c r="L104" s="195"/>
      <c r="M104" s="195"/>
      <c r="N104" s="41" t="s">
        <v>371</v>
      </c>
      <c r="O104" s="114">
        <v>1.0587</v>
      </c>
      <c r="P104" s="203"/>
    </row>
    <row r="105" spans="5:16" ht="15.75" x14ac:dyDescent="0.25">
      <c r="E105" s="11"/>
      <c r="F105" s="11"/>
      <c r="G105" s="103"/>
      <c r="H105" s="207" t="s">
        <v>28</v>
      </c>
      <c r="I105" s="127"/>
      <c r="J105" s="224" t="s">
        <v>186</v>
      </c>
      <c r="K105" s="195" t="s">
        <v>48</v>
      </c>
      <c r="L105" s="195">
        <v>100</v>
      </c>
      <c r="M105" s="195">
        <v>200000</v>
      </c>
      <c r="N105" s="41" t="s">
        <v>372</v>
      </c>
      <c r="O105" s="115">
        <v>4.0000000000000003E-5</v>
      </c>
      <c r="P105" s="201"/>
    </row>
    <row r="106" spans="5:16" ht="15.75" x14ac:dyDescent="0.25">
      <c r="E106" s="11"/>
      <c r="F106" s="11"/>
      <c r="G106" s="103"/>
      <c r="H106" s="207"/>
      <c r="I106" s="127"/>
      <c r="J106" s="224"/>
      <c r="K106" s="195"/>
      <c r="L106" s="195"/>
      <c r="M106" s="195"/>
      <c r="N106" s="41" t="s">
        <v>373</v>
      </c>
      <c r="O106" s="114">
        <v>-5.0000000000000001E-3</v>
      </c>
      <c r="P106" s="202"/>
    </row>
    <row r="107" spans="5:16" ht="15.75" x14ac:dyDescent="0.25">
      <c r="E107" s="11"/>
      <c r="F107" s="11"/>
      <c r="G107" s="103"/>
      <c r="H107" s="207"/>
      <c r="I107" s="127"/>
      <c r="J107" s="224"/>
      <c r="K107" s="195"/>
      <c r="L107" s="195"/>
      <c r="M107" s="195"/>
      <c r="N107" s="41" t="s">
        <v>374</v>
      </c>
      <c r="O107" s="114">
        <v>1.0259</v>
      </c>
      <c r="P107" s="203"/>
    </row>
    <row r="108" spans="5:16" ht="15.75" x14ac:dyDescent="0.25">
      <c r="E108" s="11"/>
      <c r="F108" s="11"/>
      <c r="G108" s="222"/>
      <c r="H108" s="207" t="s">
        <v>44</v>
      </c>
      <c r="I108" s="127"/>
      <c r="J108" s="216" t="s">
        <v>186</v>
      </c>
      <c r="K108" s="195" t="s">
        <v>48</v>
      </c>
      <c r="L108" s="195">
        <v>100</v>
      </c>
      <c r="M108" s="195">
        <v>200000</v>
      </c>
      <c r="N108" s="41" t="s">
        <v>375</v>
      </c>
      <c r="O108" s="115">
        <v>-3.0000000000000001E-5</v>
      </c>
      <c r="P108" s="201"/>
    </row>
    <row r="109" spans="5:16" ht="15.75" x14ac:dyDescent="0.25">
      <c r="E109" s="11"/>
      <c r="F109" s="11"/>
      <c r="G109" s="223"/>
      <c r="H109" s="207"/>
      <c r="I109" s="127"/>
      <c r="J109" s="216"/>
      <c r="K109" s="195"/>
      <c r="L109" s="195"/>
      <c r="M109" s="195"/>
      <c r="N109" s="41" t="s">
        <v>376</v>
      </c>
      <c r="O109" s="114">
        <v>8.6E-3</v>
      </c>
      <c r="P109" s="202"/>
    </row>
    <row r="110" spans="5:16" ht="15.75" x14ac:dyDescent="0.25">
      <c r="E110" s="11"/>
      <c r="F110" s="11"/>
      <c r="G110" s="223"/>
      <c r="H110" s="207"/>
      <c r="I110" s="127"/>
      <c r="J110" s="216"/>
      <c r="K110" s="195"/>
      <c r="L110" s="195"/>
      <c r="M110" s="195"/>
      <c r="N110" s="41" t="s">
        <v>377</v>
      </c>
      <c r="O110" s="114">
        <v>1.0251999999999999</v>
      </c>
      <c r="P110" s="203"/>
    </row>
    <row r="111" spans="5:16" x14ac:dyDescent="0.25">
      <c r="E111" s="11"/>
      <c r="F111" s="11"/>
      <c r="G111" s="226"/>
      <c r="H111" s="228" t="s">
        <v>30</v>
      </c>
      <c r="I111" s="152"/>
      <c r="J111" s="224" t="s">
        <v>186</v>
      </c>
      <c r="K111" s="195" t="s">
        <v>49</v>
      </c>
      <c r="L111" s="195">
        <v>100</v>
      </c>
      <c r="M111" s="195">
        <v>200000</v>
      </c>
      <c r="N111" s="41" t="s">
        <v>378</v>
      </c>
      <c r="O111" s="114">
        <v>3115.4</v>
      </c>
      <c r="P111" s="201"/>
    </row>
    <row r="112" spans="5:16" x14ac:dyDescent="0.25">
      <c r="E112" s="11"/>
      <c r="F112" s="11"/>
      <c r="G112" s="227"/>
      <c r="H112" s="228"/>
      <c r="I112" s="152"/>
      <c r="J112" s="224"/>
      <c r="K112" s="195"/>
      <c r="L112" s="195"/>
      <c r="M112" s="195"/>
      <c r="N112" s="41" t="s">
        <v>379</v>
      </c>
      <c r="O112" s="114">
        <v>-9825.2999999999993</v>
      </c>
      <c r="P112" s="202"/>
    </row>
    <row r="113" spans="5:16" x14ac:dyDescent="0.25">
      <c r="E113" s="11"/>
      <c r="F113" s="11"/>
      <c r="G113" s="227"/>
      <c r="H113" s="228"/>
      <c r="I113" s="152"/>
      <c r="J113" s="224"/>
      <c r="K113" s="195"/>
      <c r="L113" s="195"/>
      <c r="M113" s="195"/>
      <c r="N113" s="41" t="s">
        <v>380</v>
      </c>
      <c r="O113" s="114">
        <v>182820</v>
      </c>
      <c r="P113" s="203"/>
    </row>
    <row r="114" spans="5:16" x14ac:dyDescent="0.25">
      <c r="E114" s="11"/>
      <c r="F114" s="11"/>
      <c r="G114" s="222"/>
      <c r="H114" s="228" t="s">
        <v>31</v>
      </c>
      <c r="I114" s="152"/>
      <c r="J114" s="224" t="s">
        <v>186</v>
      </c>
      <c r="K114" s="195" t="s">
        <v>49</v>
      </c>
      <c r="L114" s="195">
        <v>100</v>
      </c>
      <c r="M114" s="195">
        <v>200000</v>
      </c>
      <c r="N114" s="41" t="s">
        <v>381</v>
      </c>
      <c r="O114" s="114">
        <v>2749.3</v>
      </c>
      <c r="P114" s="201"/>
    </row>
    <row r="115" spans="5:16" x14ac:dyDescent="0.25">
      <c r="E115" s="11"/>
      <c r="F115" s="11"/>
      <c r="G115" s="223"/>
      <c r="H115" s="228"/>
      <c r="I115" s="152"/>
      <c r="J115" s="224"/>
      <c r="K115" s="195"/>
      <c r="L115" s="195"/>
      <c r="M115" s="195"/>
      <c r="N115" s="41" t="s">
        <v>382</v>
      </c>
      <c r="O115" s="114">
        <v>-29035</v>
      </c>
      <c r="P115" s="202"/>
    </row>
    <row r="116" spans="5:16" x14ac:dyDescent="0.25">
      <c r="E116" s="11"/>
      <c r="F116" s="11"/>
      <c r="G116" s="223"/>
      <c r="H116" s="228"/>
      <c r="I116" s="152"/>
      <c r="J116" s="224"/>
      <c r="K116" s="195"/>
      <c r="L116" s="195"/>
      <c r="M116" s="195"/>
      <c r="N116" s="41" t="s">
        <v>383</v>
      </c>
      <c r="O116" s="114">
        <v>246420</v>
      </c>
      <c r="P116" s="203"/>
    </row>
    <row r="117" spans="5:16" x14ac:dyDescent="0.25">
      <c r="E117" s="11"/>
      <c r="F117" s="11"/>
      <c r="G117" s="222"/>
      <c r="H117" s="228" t="s">
        <v>32</v>
      </c>
      <c r="I117" s="152"/>
      <c r="J117" s="224" t="s">
        <v>186</v>
      </c>
      <c r="K117" s="195" t="s">
        <v>49</v>
      </c>
      <c r="L117" s="195">
        <v>100</v>
      </c>
      <c r="M117" s="195">
        <v>200000</v>
      </c>
      <c r="N117" s="41" t="s">
        <v>384</v>
      </c>
      <c r="O117" s="114">
        <v>963.17</v>
      </c>
      <c r="P117" s="201"/>
    </row>
    <row r="118" spans="5:16" x14ac:dyDescent="0.25">
      <c r="E118" s="11"/>
      <c r="F118" s="11"/>
      <c r="G118" s="223"/>
      <c r="H118" s="228"/>
      <c r="I118" s="152"/>
      <c r="J118" s="224"/>
      <c r="K118" s="195"/>
      <c r="L118" s="195"/>
      <c r="M118" s="195"/>
      <c r="N118" s="41" t="s">
        <v>385</v>
      </c>
      <c r="O118" s="114">
        <v>4240.5</v>
      </c>
      <c r="P118" s="202"/>
    </row>
    <row r="119" spans="5:16" x14ac:dyDescent="0.25">
      <c r="E119" s="11"/>
      <c r="F119" s="11"/>
      <c r="G119" s="223"/>
      <c r="H119" s="228"/>
      <c r="I119" s="152"/>
      <c r="J119" s="224"/>
      <c r="K119" s="195"/>
      <c r="L119" s="195"/>
      <c r="M119" s="195"/>
      <c r="N119" s="41" t="s">
        <v>386</v>
      </c>
      <c r="O119" s="114">
        <v>43969</v>
      </c>
      <c r="P119" s="203"/>
    </row>
    <row r="120" spans="5:16" x14ac:dyDescent="0.25">
      <c r="E120" s="11"/>
      <c r="F120" s="11"/>
      <c r="G120" s="222"/>
      <c r="H120" s="228" t="s">
        <v>33</v>
      </c>
      <c r="I120" s="152"/>
      <c r="J120" s="224" t="s">
        <v>186</v>
      </c>
      <c r="K120" s="195" t="s">
        <v>49</v>
      </c>
      <c r="L120" s="195">
        <v>100</v>
      </c>
      <c r="M120" s="195">
        <v>200000</v>
      </c>
      <c r="N120" s="41" t="s">
        <v>387</v>
      </c>
      <c r="O120" s="114">
        <v>299.95999999999998</v>
      </c>
      <c r="P120" s="204"/>
    </row>
    <row r="121" spans="5:16" x14ac:dyDescent="0.25">
      <c r="E121" s="11"/>
      <c r="F121" s="11"/>
      <c r="G121" s="223"/>
      <c r="H121" s="228"/>
      <c r="I121" s="152"/>
      <c r="J121" s="224"/>
      <c r="K121" s="195"/>
      <c r="L121" s="195"/>
      <c r="M121" s="195"/>
      <c r="N121" s="41" t="s">
        <v>388</v>
      </c>
      <c r="O121" s="114">
        <v>-5204.3</v>
      </c>
      <c r="P121" s="205"/>
    </row>
    <row r="122" spans="5:16" x14ac:dyDescent="0.25">
      <c r="E122" s="11"/>
      <c r="F122" s="11"/>
      <c r="G122" s="223"/>
      <c r="H122" s="228"/>
      <c r="I122" s="152"/>
      <c r="J122" s="224"/>
      <c r="K122" s="195"/>
      <c r="L122" s="195"/>
      <c r="M122" s="195"/>
      <c r="N122" s="41" t="s">
        <v>389</v>
      </c>
      <c r="O122" s="114">
        <v>30278</v>
      </c>
      <c r="P122" s="206"/>
    </row>
    <row r="123" spans="5:16" ht="15.75" x14ac:dyDescent="0.25">
      <c r="E123" s="11"/>
      <c r="F123" s="11"/>
      <c r="G123" s="226"/>
      <c r="H123" s="207" t="s">
        <v>657</v>
      </c>
      <c r="I123" s="127"/>
      <c r="J123" s="148"/>
      <c r="K123" s="112" t="s">
        <v>75</v>
      </c>
      <c r="L123" s="195">
        <v>100</v>
      </c>
      <c r="M123" s="195">
        <v>20000</v>
      </c>
      <c r="N123" s="41" t="s">
        <v>390</v>
      </c>
      <c r="O123" s="114">
        <v>4.5</v>
      </c>
      <c r="P123" s="41"/>
    </row>
    <row r="124" spans="5:16" ht="15.75" x14ac:dyDescent="0.25">
      <c r="E124" s="11"/>
      <c r="F124" s="11"/>
      <c r="G124" s="227"/>
      <c r="H124" s="207"/>
      <c r="I124" s="127"/>
      <c r="J124" s="224" t="s">
        <v>186</v>
      </c>
      <c r="K124" s="195" t="s">
        <v>48</v>
      </c>
      <c r="L124" s="195"/>
      <c r="M124" s="195"/>
      <c r="N124" s="41" t="s">
        <v>391</v>
      </c>
      <c r="O124" s="114">
        <v>1E-4</v>
      </c>
      <c r="P124" s="199"/>
    </row>
    <row r="125" spans="5:16" ht="15.75" x14ac:dyDescent="0.25">
      <c r="E125" s="11"/>
      <c r="F125" s="11"/>
      <c r="G125" s="227"/>
      <c r="H125" s="207"/>
      <c r="I125" s="127"/>
      <c r="J125" s="224"/>
      <c r="K125" s="195"/>
      <c r="L125" s="195"/>
      <c r="M125" s="195"/>
      <c r="N125" s="41" t="s">
        <v>392</v>
      </c>
      <c r="O125" s="114">
        <v>-1.4E-3</v>
      </c>
      <c r="P125" s="200"/>
    </row>
    <row r="126" spans="5:16" ht="15.75" x14ac:dyDescent="0.25">
      <c r="E126" s="11"/>
      <c r="F126" s="11"/>
      <c r="G126" s="227"/>
      <c r="H126" s="207"/>
      <c r="I126" s="127"/>
      <c r="J126" s="224"/>
      <c r="K126" s="195"/>
      <c r="L126" s="195"/>
      <c r="M126" s="195"/>
      <c r="N126" s="41" t="s">
        <v>393</v>
      </c>
      <c r="O126" s="114">
        <v>4.2299999999999997E-2</v>
      </c>
      <c r="P126" s="200"/>
    </row>
    <row r="127" spans="5:16" ht="15.75" x14ac:dyDescent="0.25">
      <c r="E127" s="11"/>
      <c r="F127" s="11"/>
      <c r="G127" s="226"/>
      <c r="H127" s="207" t="s">
        <v>658</v>
      </c>
      <c r="I127" s="127"/>
      <c r="J127" s="224" t="s">
        <v>186</v>
      </c>
      <c r="K127" s="195" t="s">
        <v>48</v>
      </c>
      <c r="L127" s="195">
        <v>100</v>
      </c>
      <c r="M127" s="195">
        <v>200000</v>
      </c>
      <c r="N127" s="41" t="s">
        <v>394</v>
      </c>
      <c r="O127" s="114">
        <v>-1E-4</v>
      </c>
      <c r="P127" s="41"/>
    </row>
    <row r="128" spans="5:16" ht="15.75" x14ac:dyDescent="0.25">
      <c r="E128" s="11"/>
      <c r="F128" s="11"/>
      <c r="G128" s="227"/>
      <c r="H128" s="207"/>
      <c r="I128" s="127"/>
      <c r="J128" s="224"/>
      <c r="K128" s="195"/>
      <c r="L128" s="195"/>
      <c r="M128" s="195"/>
      <c r="N128" s="41" t="s">
        <v>395</v>
      </c>
      <c r="O128" s="114">
        <v>1.4E-3</v>
      </c>
      <c r="P128" s="41"/>
    </row>
    <row r="129" spans="2:34" ht="15.75" x14ac:dyDescent="0.25">
      <c r="E129" s="11"/>
      <c r="F129" s="11"/>
      <c r="G129" s="227"/>
      <c r="H129" s="207"/>
      <c r="I129" s="127"/>
      <c r="J129" s="224"/>
      <c r="K129" s="195"/>
      <c r="L129" s="195"/>
      <c r="M129" s="195"/>
      <c r="N129" s="41" t="s">
        <v>396</v>
      </c>
      <c r="O129" s="114">
        <v>-4.2299999999999997E-2</v>
      </c>
      <c r="P129" s="41"/>
    </row>
    <row r="130" spans="2:34" x14ac:dyDescent="0.25">
      <c r="E130" s="11"/>
      <c r="F130" s="11"/>
      <c r="N130" s="41"/>
    </row>
    <row r="131" spans="2:34" ht="15.75" x14ac:dyDescent="0.25">
      <c r="C131" s="97" t="s">
        <v>197</v>
      </c>
      <c r="D131" s="97"/>
      <c r="E131" s="97"/>
      <c r="F131" s="97"/>
      <c r="G131" s="97"/>
      <c r="H131" s="97"/>
      <c r="I131" s="97"/>
      <c r="J131" s="97"/>
      <c r="K131" s="97"/>
      <c r="L131" s="97"/>
      <c r="M131" s="97"/>
      <c r="N131" s="97"/>
      <c r="O131" s="97"/>
      <c r="P131" s="97"/>
      <c r="Q131" s="97"/>
      <c r="R131" s="97"/>
      <c r="S131" s="97"/>
      <c r="T131" s="97"/>
    </row>
    <row r="133" spans="2:34" ht="15.75" x14ac:dyDescent="0.25">
      <c r="C133" s="97" t="s">
        <v>234</v>
      </c>
      <c r="D133" s="120"/>
      <c r="E133" s="120"/>
      <c r="F133" s="120"/>
      <c r="G133" s="120"/>
      <c r="H133" s="120"/>
      <c r="I133" s="120"/>
      <c r="J133" s="120"/>
      <c r="K133" s="120"/>
      <c r="L133" s="120"/>
      <c r="M133" s="120"/>
      <c r="N133" s="120"/>
      <c r="O133" s="120"/>
      <c r="P133" s="120"/>
      <c r="Q133" s="120"/>
      <c r="R133" s="120"/>
      <c r="S133" s="120"/>
    </row>
    <row r="134" spans="2:34" x14ac:dyDescent="0.25">
      <c r="B134"/>
    </row>
    <row r="135" spans="2:34" s="133" customFormat="1" x14ac:dyDescent="0.25">
      <c r="B135" s="135"/>
    </row>
    <row r="136" spans="2:34" s="133" customFormat="1" x14ac:dyDescent="0.25">
      <c r="B136" s="135"/>
      <c r="F136" s="146"/>
      <c r="G136" s="146"/>
      <c r="H136" s="146"/>
      <c r="I136" s="146"/>
      <c r="J136" s="146"/>
      <c r="K136" s="146"/>
      <c r="L136" s="146"/>
      <c r="M136" s="146"/>
      <c r="N136" s="146"/>
      <c r="O136" s="146"/>
      <c r="P136" s="146"/>
      <c r="Q136" s="146"/>
      <c r="R136" s="146"/>
      <c r="S136" s="146"/>
      <c r="T136" s="146"/>
      <c r="U136" s="146"/>
      <c r="V136" s="146"/>
      <c r="W136" s="146"/>
      <c r="X136" s="146"/>
      <c r="Y136" s="146"/>
      <c r="Z136" s="146"/>
      <c r="AA136" s="146"/>
      <c r="AB136" s="146"/>
      <c r="AC136" s="146"/>
      <c r="AD136" s="146"/>
      <c r="AE136" s="146"/>
      <c r="AF136" s="146"/>
      <c r="AG136" s="146"/>
      <c r="AH136" s="146"/>
    </row>
    <row r="137" spans="2:34" x14ac:dyDescent="0.25">
      <c r="E137" t="s">
        <v>285</v>
      </c>
      <c r="F137" t="s">
        <v>286</v>
      </c>
      <c r="H137" t="s">
        <v>287</v>
      </c>
      <c r="I137" t="s">
        <v>288</v>
      </c>
      <c r="K137" t="s">
        <v>289</v>
      </c>
      <c r="L137" t="s">
        <v>290</v>
      </c>
      <c r="N137" t="s">
        <v>291</v>
      </c>
      <c r="O137" t="s">
        <v>292</v>
      </c>
      <c r="Q137" t="s">
        <v>293</v>
      </c>
      <c r="R137" t="s">
        <v>294</v>
      </c>
      <c r="T137" t="s">
        <v>295</v>
      </c>
      <c r="U137" t="s">
        <v>296</v>
      </c>
      <c r="W137" t="s">
        <v>304</v>
      </c>
      <c r="X137" t="s">
        <v>297</v>
      </c>
      <c r="Z137" t="s">
        <v>298</v>
      </c>
      <c r="AA137" t="s">
        <v>299</v>
      </c>
      <c r="AC137" t="s">
        <v>300</v>
      </c>
      <c r="AD137" t="s">
        <v>301</v>
      </c>
      <c r="AF137" t="s">
        <v>302</v>
      </c>
      <c r="AG137" t="s">
        <v>303</v>
      </c>
    </row>
    <row r="138" spans="2:34" x14ac:dyDescent="0.25">
      <c r="C138" s="131">
        <v>1</v>
      </c>
      <c r="D138" s="131">
        <v>2</v>
      </c>
      <c r="E138" s="146">
        <v>3</v>
      </c>
      <c r="F138" s="146">
        <v>4</v>
      </c>
      <c r="G138" s="146">
        <v>5</v>
      </c>
      <c r="H138" s="146">
        <v>6</v>
      </c>
      <c r="I138" s="146">
        <v>7</v>
      </c>
      <c r="J138" s="146">
        <v>8</v>
      </c>
      <c r="K138" s="146">
        <v>9</v>
      </c>
      <c r="L138" s="146">
        <v>10</v>
      </c>
      <c r="M138" s="146">
        <v>11</v>
      </c>
      <c r="N138" s="146">
        <v>12</v>
      </c>
      <c r="O138" s="146">
        <v>13</v>
      </c>
      <c r="P138" s="146">
        <v>14</v>
      </c>
      <c r="Q138" s="146">
        <v>15</v>
      </c>
      <c r="R138" s="146">
        <v>16</v>
      </c>
      <c r="S138" s="146">
        <v>17</v>
      </c>
      <c r="T138" s="146">
        <v>18</v>
      </c>
      <c r="U138" s="146">
        <v>19</v>
      </c>
      <c r="V138" s="146">
        <v>20</v>
      </c>
      <c r="W138" s="146">
        <v>21</v>
      </c>
      <c r="X138" s="146">
        <v>22</v>
      </c>
      <c r="Y138" s="146">
        <v>23</v>
      </c>
      <c r="Z138" s="146">
        <v>24</v>
      </c>
      <c r="AA138" s="146">
        <v>25</v>
      </c>
      <c r="AB138" s="146">
        <v>26</v>
      </c>
      <c r="AC138" s="146">
        <v>27</v>
      </c>
      <c r="AD138" s="146">
        <v>28</v>
      </c>
      <c r="AE138" s="146">
        <v>29</v>
      </c>
      <c r="AF138" s="146">
        <v>30</v>
      </c>
      <c r="AG138" s="146">
        <v>31</v>
      </c>
      <c r="AH138" s="146"/>
    </row>
    <row r="140" spans="2:34" ht="15.95" customHeight="1" x14ac:dyDescent="0.25">
      <c r="D140">
        <v>1</v>
      </c>
      <c r="E140" s="234" t="s">
        <v>176</v>
      </c>
      <c r="F140" s="234"/>
      <c r="G140" s="234"/>
      <c r="H140" s="234" t="s">
        <v>236</v>
      </c>
      <c r="I140" s="234"/>
      <c r="J140" s="234"/>
      <c r="K140" s="234" t="s">
        <v>175</v>
      </c>
      <c r="L140" s="234"/>
      <c r="M140" s="234"/>
      <c r="N140" s="234" t="s">
        <v>260</v>
      </c>
      <c r="O140" s="234"/>
      <c r="P140" s="234"/>
      <c r="Q140" s="234" t="s">
        <v>233</v>
      </c>
      <c r="R140" s="234"/>
      <c r="S140" s="234"/>
      <c r="T140" t="s">
        <v>237</v>
      </c>
      <c r="W140" t="s">
        <v>271</v>
      </c>
    </row>
    <row r="141" spans="2:34" ht="15.95" customHeight="1" x14ac:dyDescent="0.25">
      <c r="D141" s="193" t="s">
        <v>34</v>
      </c>
      <c r="E141" s="229" t="s">
        <v>238</v>
      </c>
      <c r="F141" s="230"/>
      <c r="G141" s="231"/>
      <c r="H141" s="229" t="s">
        <v>256</v>
      </c>
      <c r="I141" s="230"/>
      <c r="J141" s="231"/>
      <c r="K141" s="229" t="s">
        <v>257</v>
      </c>
      <c r="L141" s="230"/>
      <c r="M141" s="231"/>
      <c r="N141" s="229" t="s">
        <v>258</v>
      </c>
      <c r="O141" s="230"/>
      <c r="P141" s="230"/>
      <c r="Q141" s="229" t="s">
        <v>259</v>
      </c>
      <c r="R141" s="230"/>
      <c r="S141" s="231"/>
      <c r="T141" s="229" t="s">
        <v>261</v>
      </c>
      <c r="U141" s="230"/>
      <c r="V141" s="231"/>
      <c r="W141" s="229" t="s">
        <v>262</v>
      </c>
      <c r="X141" s="230"/>
      <c r="Y141" s="231"/>
      <c r="Z141" s="229" t="s">
        <v>268</v>
      </c>
      <c r="AA141" s="230"/>
      <c r="AB141" s="231"/>
      <c r="AC141" s="229" t="s">
        <v>269</v>
      </c>
      <c r="AD141" s="230"/>
      <c r="AE141" s="231"/>
      <c r="AF141" s="229" t="s">
        <v>270</v>
      </c>
      <c r="AG141" s="230"/>
      <c r="AH141" s="231"/>
    </row>
    <row r="142" spans="2:34" ht="15.75" x14ac:dyDescent="0.25">
      <c r="D142" s="193"/>
      <c r="E142" s="130" t="s">
        <v>278</v>
      </c>
      <c r="F142" s="232" t="s">
        <v>397</v>
      </c>
      <c r="G142" s="233"/>
      <c r="H142" s="130" t="s">
        <v>277</v>
      </c>
      <c r="I142" s="232" t="s">
        <v>398</v>
      </c>
      <c r="J142" s="233"/>
      <c r="K142" s="130" t="s">
        <v>276</v>
      </c>
      <c r="L142" s="232" t="s">
        <v>399</v>
      </c>
      <c r="M142" s="233"/>
      <c r="N142" s="129" t="s">
        <v>275</v>
      </c>
      <c r="O142" s="232" t="s">
        <v>400</v>
      </c>
      <c r="P142" s="233"/>
      <c r="Q142" s="130" t="s">
        <v>274</v>
      </c>
      <c r="R142" s="232" t="s">
        <v>401</v>
      </c>
      <c r="S142" s="233"/>
      <c r="T142" s="132" t="s">
        <v>273</v>
      </c>
      <c r="U142" s="232" t="s">
        <v>402</v>
      </c>
      <c r="V142" s="233"/>
      <c r="W142" s="132" t="s">
        <v>272</v>
      </c>
      <c r="X142" s="232" t="s">
        <v>403</v>
      </c>
      <c r="Y142" s="233"/>
      <c r="Z142" s="132" t="s">
        <v>66</v>
      </c>
      <c r="AA142" s="232" t="s">
        <v>404</v>
      </c>
      <c r="AB142" s="233"/>
      <c r="AC142" s="132" t="s">
        <v>67</v>
      </c>
      <c r="AD142" s="232" t="s">
        <v>405</v>
      </c>
      <c r="AE142" s="233"/>
      <c r="AF142" s="132" t="s">
        <v>68</v>
      </c>
      <c r="AG142" s="232" t="s">
        <v>406</v>
      </c>
      <c r="AH142" s="233"/>
    </row>
    <row r="143" spans="2:34" ht="15.75" x14ac:dyDescent="0.25">
      <c r="D143" s="194"/>
      <c r="E143" s="130" t="s">
        <v>407</v>
      </c>
      <c r="F143" s="130" t="s">
        <v>408</v>
      </c>
      <c r="G143" s="130" t="s">
        <v>235</v>
      </c>
      <c r="H143" s="130" t="s">
        <v>409</v>
      </c>
      <c r="I143" s="130" t="s">
        <v>410</v>
      </c>
      <c r="J143" s="130" t="s">
        <v>235</v>
      </c>
      <c r="K143" s="130" t="s">
        <v>411</v>
      </c>
      <c r="L143" s="130" t="s">
        <v>412</v>
      </c>
      <c r="M143" s="130" t="s">
        <v>235</v>
      </c>
      <c r="N143" s="130" t="s">
        <v>413</v>
      </c>
      <c r="O143" s="130" t="s">
        <v>414</v>
      </c>
      <c r="P143" s="130" t="s">
        <v>235</v>
      </c>
      <c r="Q143" s="130" t="s">
        <v>415</v>
      </c>
      <c r="R143" s="130" t="s">
        <v>416</v>
      </c>
      <c r="S143" s="130" t="s">
        <v>235</v>
      </c>
      <c r="T143" s="132" t="s">
        <v>417</v>
      </c>
      <c r="U143" s="132" t="s">
        <v>418</v>
      </c>
      <c r="V143" s="132" t="s">
        <v>235</v>
      </c>
      <c r="W143" s="132" t="s">
        <v>419</v>
      </c>
      <c r="X143" s="132" t="s">
        <v>420</v>
      </c>
      <c r="Y143" s="132" t="s">
        <v>235</v>
      </c>
      <c r="Z143" s="132" t="s">
        <v>421</v>
      </c>
      <c r="AA143" s="132" t="s">
        <v>422</v>
      </c>
      <c r="AB143" s="132" t="s">
        <v>235</v>
      </c>
      <c r="AC143" s="132" t="s">
        <v>423</v>
      </c>
      <c r="AD143" s="132" t="s">
        <v>424</v>
      </c>
      <c r="AE143" s="132" t="s">
        <v>235</v>
      </c>
      <c r="AF143" s="132" t="s">
        <v>425</v>
      </c>
      <c r="AG143" s="132" t="s">
        <v>426</v>
      </c>
      <c r="AH143" s="132" t="s">
        <v>235</v>
      </c>
    </row>
    <row r="144" spans="2:34" ht="70.5" thickBot="1" x14ac:dyDescent="0.3">
      <c r="C144" s="158">
        <v>2</v>
      </c>
      <c r="D144" s="157" t="s">
        <v>239</v>
      </c>
      <c r="E144" s="137">
        <v>214.81802022651348</v>
      </c>
      <c r="F144" s="136">
        <v>0</v>
      </c>
      <c r="G144" s="134" t="s">
        <v>427</v>
      </c>
      <c r="H144" s="137">
        <v>306.32778017649912</v>
      </c>
      <c r="I144" s="136">
        <v>1.1641532182693481E-10</v>
      </c>
      <c r="J144" s="134" t="s">
        <v>428</v>
      </c>
      <c r="K144" s="137">
        <v>311.89184933546244</v>
      </c>
      <c r="L144" s="136">
        <v>0</v>
      </c>
      <c r="M144" s="134" t="s">
        <v>429</v>
      </c>
      <c r="N144" s="137">
        <v>833.51865541233462</v>
      </c>
      <c r="O144" s="136">
        <v>-2.3283064365386963E-10</v>
      </c>
      <c r="P144" s="96" t="s">
        <v>430</v>
      </c>
      <c r="Q144" s="137">
        <v>1717.8915042084952</v>
      </c>
      <c r="R144" s="137">
        <v>6752.4771124483086</v>
      </c>
      <c r="S144" s="96" t="s">
        <v>431</v>
      </c>
      <c r="T144" s="137">
        <v>2921.7458871912913</v>
      </c>
      <c r="U144" s="137">
        <v>-14145.502067890018</v>
      </c>
      <c r="V144" s="96" t="s">
        <v>432</v>
      </c>
      <c r="W144" s="137">
        <v>578.49885756422702</v>
      </c>
      <c r="X144" s="136">
        <v>-1.1641532182693481E-10</v>
      </c>
      <c r="Y144" s="96" t="s">
        <v>433</v>
      </c>
      <c r="Z144" s="136">
        <v>2.3953839433914526E-5</v>
      </c>
      <c r="AA144" s="165">
        <v>1</v>
      </c>
      <c r="AB144" s="96" t="s">
        <v>434</v>
      </c>
      <c r="AC144" s="136">
        <v>3.0065848687403609E-5</v>
      </c>
      <c r="AD144" s="165">
        <v>1.0000000000000002</v>
      </c>
      <c r="AE144" s="96" t="s">
        <v>435</v>
      </c>
      <c r="AF144" s="136">
        <v>3.77865975993032E-5</v>
      </c>
      <c r="AG144" s="165">
        <v>1</v>
      </c>
      <c r="AH144" s="96" t="s">
        <v>436</v>
      </c>
    </row>
    <row r="145" spans="3:34" ht="70.5" thickBot="1" x14ac:dyDescent="0.3">
      <c r="C145" s="158">
        <v>3</v>
      </c>
      <c r="D145" s="156" t="s">
        <v>249</v>
      </c>
      <c r="E145" s="137">
        <v>262.75567807865718</v>
      </c>
      <c r="F145" s="136">
        <v>5.8207660913467407E-11</v>
      </c>
      <c r="G145" s="134" t="s">
        <v>437</v>
      </c>
      <c r="H145" s="137">
        <v>354.27872070366658</v>
      </c>
      <c r="I145" s="136">
        <v>1.1641532182693481E-10</v>
      </c>
      <c r="J145" s="134" t="s">
        <v>438</v>
      </c>
      <c r="K145" s="137">
        <v>361.05649621140282</v>
      </c>
      <c r="L145" s="136">
        <v>0</v>
      </c>
      <c r="M145" s="134" t="s">
        <v>439</v>
      </c>
      <c r="N145" s="137">
        <v>863.57099917191431</v>
      </c>
      <c r="O145" s="136">
        <v>0</v>
      </c>
      <c r="P145" s="96" t="s">
        <v>440</v>
      </c>
      <c r="Q145" s="137">
        <v>1954.094708746125</v>
      </c>
      <c r="R145" s="137">
        <v>6867.9688001531176</v>
      </c>
      <c r="S145" s="96" t="s">
        <v>441</v>
      </c>
      <c r="T145" s="137">
        <v>2802.7304316691789</v>
      </c>
      <c r="U145" s="137">
        <v>4725.7285768236034</v>
      </c>
      <c r="V145" s="96" t="s">
        <v>442</v>
      </c>
      <c r="W145" s="137">
        <v>640.71161031656038</v>
      </c>
      <c r="X145" s="136">
        <v>2.3283064365386963E-10</v>
      </c>
      <c r="Y145" s="96" t="s">
        <v>443</v>
      </c>
      <c r="Z145" s="136">
        <v>1.5271175241525636E-5</v>
      </c>
      <c r="AA145" s="165">
        <v>1.0000000000000002</v>
      </c>
      <c r="AB145" s="96" t="s">
        <v>444</v>
      </c>
      <c r="AC145" s="136">
        <v>1.9203015163137475E-5</v>
      </c>
      <c r="AD145" s="165">
        <v>0.99999999999999978</v>
      </c>
      <c r="AE145" s="96" t="s">
        <v>445</v>
      </c>
      <c r="AF145" s="136">
        <v>2.4750170745681169E-5</v>
      </c>
      <c r="AG145" s="165">
        <v>1.0000000000000002</v>
      </c>
      <c r="AH145" s="96" t="s">
        <v>446</v>
      </c>
    </row>
    <row r="146" spans="3:34" ht="70.5" thickBot="1" x14ac:dyDescent="0.3">
      <c r="C146" s="158">
        <v>4</v>
      </c>
      <c r="D146" s="156" t="s">
        <v>250</v>
      </c>
      <c r="E146" s="137">
        <v>310.69333593080097</v>
      </c>
      <c r="F146" s="136">
        <v>0</v>
      </c>
      <c r="G146" s="134" t="s">
        <v>447</v>
      </c>
      <c r="H146" s="137">
        <v>402.22966123083398</v>
      </c>
      <c r="I146" s="136">
        <v>1.1641532182693481E-10</v>
      </c>
      <c r="J146" s="134" t="s">
        <v>448</v>
      </c>
      <c r="K146" s="137">
        <v>410.22114308734325</v>
      </c>
      <c r="L146" s="136">
        <v>0</v>
      </c>
      <c r="M146" s="134" t="s">
        <v>449</v>
      </c>
      <c r="N146" s="137">
        <v>893.62334293149422</v>
      </c>
      <c r="O146" s="136">
        <v>-2.3283064365386963E-10</v>
      </c>
      <c r="P146" s="96" t="s">
        <v>450</v>
      </c>
      <c r="Q146" s="137">
        <v>2190.297913283754</v>
      </c>
      <c r="R146" s="137">
        <v>6983.460487858858</v>
      </c>
      <c r="S146" s="96" t="s">
        <v>451</v>
      </c>
      <c r="T146" s="137">
        <v>2683.7149761470669</v>
      </c>
      <c r="U146" s="137">
        <v>23596.959221536759</v>
      </c>
      <c r="V146" s="96" t="s">
        <v>452</v>
      </c>
      <c r="W146" s="137">
        <v>702.92436306889408</v>
      </c>
      <c r="X146" s="136">
        <v>-3.4924596548080444E-10</v>
      </c>
      <c r="Y146" s="96" t="s">
        <v>453</v>
      </c>
      <c r="Z146" s="136">
        <v>6.5885110491367334E-6</v>
      </c>
      <c r="AA146" s="165">
        <v>0.99999999999999978</v>
      </c>
      <c r="AB146" s="96" t="s">
        <v>454</v>
      </c>
      <c r="AC146" s="136">
        <v>8.3401816388713257E-6</v>
      </c>
      <c r="AD146" s="165">
        <v>1.0000000000000002</v>
      </c>
      <c r="AE146" s="96" t="s">
        <v>455</v>
      </c>
      <c r="AF146" s="136">
        <v>1.1713743892059117E-5</v>
      </c>
      <c r="AG146" s="165">
        <v>1.0000000000000002</v>
      </c>
      <c r="AH146" s="96" t="s">
        <v>456</v>
      </c>
    </row>
    <row r="147" spans="3:34" ht="70.5" thickBot="1" x14ac:dyDescent="0.3">
      <c r="C147" s="158">
        <v>6</v>
      </c>
      <c r="D147" s="156" t="s">
        <v>263</v>
      </c>
      <c r="E147" s="137">
        <v>375.9421587810956</v>
      </c>
      <c r="F147" s="136">
        <v>-5.8207660913467407E-11</v>
      </c>
      <c r="G147" s="134" t="s">
        <v>457</v>
      </c>
      <c r="H147" s="137">
        <v>467.50504943117613</v>
      </c>
      <c r="I147" s="136">
        <v>-1.1641532182693481E-10</v>
      </c>
      <c r="J147" s="134" t="s">
        <v>458</v>
      </c>
      <c r="K147" s="137">
        <v>477.92394398523163</v>
      </c>
      <c r="L147" s="136">
        <v>0</v>
      </c>
      <c r="M147" s="134" t="s">
        <v>459</v>
      </c>
      <c r="N147" s="137">
        <v>1042.2358717596062</v>
      </c>
      <c r="O147" s="136">
        <v>2.3283064365386963E-10</v>
      </c>
      <c r="P147" s="96" t="s">
        <v>460</v>
      </c>
      <c r="Q147" s="137">
        <v>2548.7710025520914</v>
      </c>
      <c r="R147" s="137">
        <v>6993.3382339426316</v>
      </c>
      <c r="S147" s="96" t="s">
        <v>461</v>
      </c>
      <c r="T147" s="137">
        <v>3647.0211183007364</v>
      </c>
      <c r="U147" s="137">
        <v>-2053.2062303582206</v>
      </c>
      <c r="V147" s="96" t="s">
        <v>462</v>
      </c>
      <c r="W147" s="137">
        <v>797.83900159000973</v>
      </c>
      <c r="X147" s="136">
        <v>2.3283064365386963E-10</v>
      </c>
      <c r="Y147" s="96" t="s">
        <v>463</v>
      </c>
      <c r="Z147" s="136">
        <v>4.8359690748280706E-6</v>
      </c>
      <c r="AA147" s="165">
        <v>0.99999999999999978</v>
      </c>
      <c r="AB147" s="96" t="s">
        <v>464</v>
      </c>
      <c r="AC147" s="136">
        <v>6.2291907432765787E-6</v>
      </c>
      <c r="AD147" s="165">
        <v>1</v>
      </c>
      <c r="AE147" s="96" t="s">
        <v>465</v>
      </c>
      <c r="AF147" s="136">
        <v>8.9123033474907732E-6</v>
      </c>
      <c r="AG147" s="165">
        <v>1.0000000000000004</v>
      </c>
      <c r="AH147" s="96" t="s">
        <v>466</v>
      </c>
    </row>
    <row r="148" spans="3:34" ht="70.5" thickBot="1" x14ac:dyDescent="0.3">
      <c r="C148" s="158">
        <v>8</v>
      </c>
      <c r="D148" s="156" t="s">
        <v>264</v>
      </c>
      <c r="E148" s="137">
        <v>432.85930090785951</v>
      </c>
      <c r="F148" s="136">
        <v>-1.1641532182693481E-10</v>
      </c>
      <c r="G148" s="134" t="s">
        <v>467</v>
      </c>
      <c r="H148" s="137">
        <v>524.44719424033735</v>
      </c>
      <c r="I148" s="136">
        <v>1.1641532182693481E-10</v>
      </c>
      <c r="J148" s="134" t="s">
        <v>468</v>
      </c>
      <c r="K148" s="137">
        <v>537.15071250973062</v>
      </c>
      <c r="L148" s="136">
        <v>0</v>
      </c>
      <c r="M148" s="134" t="s">
        <v>469</v>
      </c>
      <c r="N148" s="137">
        <v>1081.2943953162521</v>
      </c>
      <c r="O148" s="136">
        <v>0</v>
      </c>
      <c r="P148" s="96" t="s">
        <v>470</v>
      </c>
      <c r="Q148" s="137">
        <v>2820.8121728229562</v>
      </c>
      <c r="R148" s="137">
        <v>7003.4094534623437</v>
      </c>
      <c r="S148" s="96" t="s">
        <v>471</v>
      </c>
      <c r="T148" s="137">
        <v>3508.4809981716703</v>
      </c>
      <c r="U148" s="137">
        <v>23547.567634363659</v>
      </c>
      <c r="V148" s="96" t="s">
        <v>472</v>
      </c>
      <c r="W148" s="137">
        <v>883.30051222812176</v>
      </c>
      <c r="X148" s="136">
        <v>2.3283064365386963E-10</v>
      </c>
      <c r="Y148" s="96" t="s">
        <v>473</v>
      </c>
      <c r="Z148" s="136">
        <v>4.6625414535994073E-6</v>
      </c>
      <c r="AA148" s="165">
        <v>1</v>
      </c>
      <c r="AB148" s="96" t="s">
        <v>474</v>
      </c>
      <c r="AC148" s="136">
        <v>5.887674723393846E-6</v>
      </c>
      <c r="AD148" s="165">
        <v>1.0000000000000002</v>
      </c>
      <c r="AE148" s="96" t="s">
        <v>475</v>
      </c>
      <c r="AF148" s="136">
        <v>8.246981087590712E-6</v>
      </c>
      <c r="AG148" s="165">
        <v>0.99999999999999967</v>
      </c>
      <c r="AH148" s="96" t="s">
        <v>476</v>
      </c>
    </row>
    <row r="149" spans="3:34" ht="70.5" thickBot="1" x14ac:dyDescent="0.3">
      <c r="C149" s="158">
        <v>10</v>
      </c>
      <c r="D149" s="156" t="s">
        <v>265</v>
      </c>
      <c r="E149" s="137">
        <v>492.30610590954899</v>
      </c>
      <c r="F149" s="136">
        <v>-2.3283064365386963E-10</v>
      </c>
      <c r="G149" s="134" t="s">
        <v>477</v>
      </c>
      <c r="H149" s="137">
        <v>583.92056459207424</v>
      </c>
      <c r="I149" s="136">
        <v>1.1641532182693481E-10</v>
      </c>
      <c r="J149" s="134" t="s">
        <v>478</v>
      </c>
      <c r="K149" s="137">
        <v>599.05149555901369</v>
      </c>
      <c r="L149" s="136">
        <v>0</v>
      </c>
      <c r="M149" s="134" t="s">
        <v>479</v>
      </c>
      <c r="N149" s="137">
        <v>1125.6641369462845</v>
      </c>
      <c r="O149" s="136">
        <v>2.3283064365386963E-10</v>
      </c>
      <c r="P149" s="96" t="s">
        <v>480</v>
      </c>
      <c r="Q149" s="137">
        <v>3110.6391779284563</v>
      </c>
      <c r="R149" s="137">
        <v>7014.965372113511</v>
      </c>
      <c r="S149" s="96" t="s">
        <v>481</v>
      </c>
      <c r="T149" s="137">
        <v>3780.79638858526</v>
      </c>
      <c r="U149" s="137">
        <v>16513.137888078578</v>
      </c>
      <c r="V149" s="96" t="s">
        <v>482</v>
      </c>
      <c r="W149" s="137">
        <v>973.70092618732906</v>
      </c>
      <c r="X149" s="136">
        <v>-2.3283064365386963E-10</v>
      </c>
      <c r="Y149" s="96" t="s">
        <v>483</v>
      </c>
      <c r="Z149" s="136">
        <v>4.128967009986108E-6</v>
      </c>
      <c r="AA149" s="165">
        <v>0.99999999999999989</v>
      </c>
      <c r="AB149" s="96" t="s">
        <v>484</v>
      </c>
      <c r="AC149" s="136">
        <v>5.1997427658738843E-6</v>
      </c>
      <c r="AD149" s="165">
        <v>0.99999999999999989</v>
      </c>
      <c r="AE149" s="96" t="s">
        <v>485</v>
      </c>
      <c r="AF149" s="136">
        <v>7.2617101853927237E-6</v>
      </c>
      <c r="AG149" s="165">
        <v>1</v>
      </c>
      <c r="AH149" s="96" t="s">
        <v>486</v>
      </c>
    </row>
    <row r="150" spans="3:34" ht="70.5" thickBot="1" x14ac:dyDescent="0.3">
      <c r="C150" s="158">
        <v>12</v>
      </c>
      <c r="D150" s="156" t="s">
        <v>266</v>
      </c>
      <c r="E150" s="137">
        <v>554.81578845337151</v>
      </c>
      <c r="F150" s="136">
        <v>-1.1641532182693481E-10</v>
      </c>
      <c r="G150" s="134" t="s">
        <v>487</v>
      </c>
      <c r="H150" s="137">
        <v>655.63514002010265</v>
      </c>
      <c r="I150" s="136">
        <v>-2.3283064365386963E-10</v>
      </c>
      <c r="J150" s="134" t="s">
        <v>488</v>
      </c>
      <c r="K150" s="137">
        <v>664.68018296477737</v>
      </c>
      <c r="L150" s="136">
        <v>-1.1641532182693481E-10</v>
      </c>
      <c r="M150" s="134" t="s">
        <v>489</v>
      </c>
      <c r="N150" s="137">
        <v>1248.6646657988417</v>
      </c>
      <c r="O150" s="136">
        <v>-6.9849193096160889E-10</v>
      </c>
      <c r="P150" s="96" t="s">
        <v>490</v>
      </c>
      <c r="Q150" s="137">
        <v>3581.0346985864007</v>
      </c>
      <c r="R150" s="137">
        <v>11405.3548241565</v>
      </c>
      <c r="S150" s="96" t="s">
        <v>491</v>
      </c>
      <c r="T150" s="137">
        <v>5040.0648955246488</v>
      </c>
      <c r="U150" s="137">
        <v>47913.865140436217</v>
      </c>
      <c r="V150" s="96" t="s">
        <v>492</v>
      </c>
      <c r="W150" s="137">
        <v>1061.150972948773</v>
      </c>
      <c r="X150" s="136">
        <v>-2.3283064365386963E-10</v>
      </c>
      <c r="Y150" s="96" t="s">
        <v>493</v>
      </c>
      <c r="Z150" s="136">
        <v>3.5585393809356991E-6</v>
      </c>
      <c r="AA150" s="165">
        <v>1</v>
      </c>
      <c r="AB150" s="96" t="s">
        <v>494</v>
      </c>
      <c r="AC150" s="136">
        <v>4.5590635195755593E-6</v>
      </c>
      <c r="AD150" s="165">
        <v>0.99999999999999989</v>
      </c>
      <c r="AE150" s="96" t="s">
        <v>495</v>
      </c>
      <c r="AF150" s="136">
        <v>6.5318461073574567E-6</v>
      </c>
      <c r="AG150" s="165">
        <v>1.0000000000000002</v>
      </c>
      <c r="AH150" s="96" t="s">
        <v>496</v>
      </c>
    </row>
    <row r="151" spans="3:34" ht="70.5" thickBot="1" x14ac:dyDescent="0.3">
      <c r="C151" s="158">
        <v>14</v>
      </c>
      <c r="D151" s="156" t="s">
        <v>240</v>
      </c>
      <c r="E151" s="137">
        <v>670.57491186265941</v>
      </c>
      <c r="F151" s="136">
        <v>0</v>
      </c>
      <c r="G151" s="134" t="s">
        <v>497</v>
      </c>
      <c r="H151" s="137">
        <v>771.40989010588896</v>
      </c>
      <c r="I151" s="136">
        <v>0</v>
      </c>
      <c r="J151" s="134" t="s">
        <v>498</v>
      </c>
      <c r="K151" s="137">
        <v>781.88282287264963</v>
      </c>
      <c r="L151" s="136">
        <v>0</v>
      </c>
      <c r="M151" s="134" t="s">
        <v>499</v>
      </c>
      <c r="N151" s="137">
        <v>1383.2142960375788</v>
      </c>
      <c r="O151" s="136">
        <v>-4.6566128730773926E-10</v>
      </c>
      <c r="P151" s="96" t="s">
        <v>500</v>
      </c>
      <c r="Q151" s="137">
        <v>3811.9569735949472</v>
      </c>
      <c r="R151" s="137">
        <v>11412.249341726303</v>
      </c>
      <c r="S151" s="96" t="s">
        <v>501</v>
      </c>
      <c r="T151" s="137">
        <v>5561.4486335083002</v>
      </c>
      <c r="U151" s="137">
        <v>50519.711299385875</v>
      </c>
      <c r="V151" s="96" t="s">
        <v>502</v>
      </c>
      <c r="W151" s="137">
        <v>1195.5090115547209</v>
      </c>
      <c r="X151" s="136">
        <v>2.3283064365386963E-10</v>
      </c>
      <c r="Y151" s="96" t="s">
        <v>503</v>
      </c>
      <c r="Z151" s="136">
        <v>2.7034713429201802E-6</v>
      </c>
      <c r="AA151" s="165">
        <v>1</v>
      </c>
      <c r="AB151" s="96" t="s">
        <v>504</v>
      </c>
      <c r="AC151" s="136">
        <v>3.5217366571783207E-6</v>
      </c>
      <c r="AD151" s="165">
        <v>1</v>
      </c>
      <c r="AE151" s="96" t="s">
        <v>505</v>
      </c>
      <c r="AF151" s="136">
        <v>5.1205477088106023E-6</v>
      </c>
      <c r="AG151" s="165">
        <v>1</v>
      </c>
      <c r="AH151" s="96" t="s">
        <v>506</v>
      </c>
    </row>
    <row r="152" spans="3:34" ht="70.5" thickBot="1" x14ac:dyDescent="0.3">
      <c r="C152" s="158">
        <v>16</v>
      </c>
      <c r="D152" s="156" t="s">
        <v>241</v>
      </c>
      <c r="E152" s="137">
        <v>792.59285654128132</v>
      </c>
      <c r="F152" s="136">
        <v>0</v>
      </c>
      <c r="G152" s="134" t="s">
        <v>507</v>
      </c>
      <c r="H152" s="137">
        <v>893.45283746690836</v>
      </c>
      <c r="I152" s="136">
        <v>2.3283064365386963E-10</v>
      </c>
      <c r="J152" s="134" t="s">
        <v>508</v>
      </c>
      <c r="K152" s="137">
        <v>906.21039394900674</v>
      </c>
      <c r="L152" s="136">
        <v>-2.3283064365386963E-10</v>
      </c>
      <c r="M152" s="134" t="s">
        <v>509</v>
      </c>
      <c r="N152" s="137">
        <v>1557.1769938560719</v>
      </c>
      <c r="O152" s="136">
        <v>4.6566128730773926E-10</v>
      </c>
      <c r="P152" s="96" t="s">
        <v>510</v>
      </c>
      <c r="Q152" s="137">
        <v>4121.3001114674398</v>
      </c>
      <c r="R152" s="137">
        <v>11424.832399619743</v>
      </c>
      <c r="S152" s="96" t="s">
        <v>511</v>
      </c>
      <c r="T152" s="137">
        <v>6141.0598296406934</v>
      </c>
      <c r="U152" s="137">
        <v>39125.830691661686</v>
      </c>
      <c r="V152" s="96" t="s">
        <v>512</v>
      </c>
      <c r="W152" s="137">
        <v>1347.8260936533293</v>
      </c>
      <c r="X152" s="136">
        <v>0</v>
      </c>
      <c r="Y152" s="96" t="s">
        <v>513</v>
      </c>
      <c r="Z152" s="136">
        <v>3.0558662325954834E-6</v>
      </c>
      <c r="AA152" s="165">
        <v>0.99999999999999967</v>
      </c>
      <c r="AB152" s="96" t="s">
        <v>514</v>
      </c>
      <c r="AC152" s="136">
        <v>3.7693180411250235E-6</v>
      </c>
      <c r="AD152" s="165">
        <v>0.99999999999999978</v>
      </c>
      <c r="AE152" s="96" t="s">
        <v>515</v>
      </c>
      <c r="AF152" s="136">
        <v>5.162871351742903E-6</v>
      </c>
      <c r="AG152" s="165">
        <v>1</v>
      </c>
      <c r="AH152" s="96" t="s">
        <v>516</v>
      </c>
    </row>
    <row r="153" spans="3:34" ht="70.5" thickBot="1" x14ac:dyDescent="0.3">
      <c r="C153" s="158">
        <v>18</v>
      </c>
      <c r="D153" s="156" t="s">
        <v>242</v>
      </c>
      <c r="E153" s="137">
        <v>907.40938534062605</v>
      </c>
      <c r="F153" s="136">
        <v>0</v>
      </c>
      <c r="G153" s="134" t="s">
        <v>517</v>
      </c>
      <c r="H153" s="137">
        <v>1008.2943689486506</v>
      </c>
      <c r="I153" s="136">
        <v>2.3283064365386963E-10</v>
      </c>
      <c r="J153" s="134" t="s">
        <v>518</v>
      </c>
      <c r="K153" s="137">
        <v>1023.3365491460867</v>
      </c>
      <c r="L153" s="136">
        <v>2.3283064365386963E-10</v>
      </c>
      <c r="M153" s="134" t="s">
        <v>519</v>
      </c>
      <c r="N153" s="137">
        <v>1712.5709473951933</v>
      </c>
      <c r="O153" s="136">
        <v>-4.6566128730773926E-10</v>
      </c>
      <c r="P153" s="96" t="s">
        <v>520</v>
      </c>
      <c r="Q153" s="137">
        <v>4415.5199194162415</v>
      </c>
      <c r="R153" s="137">
        <v>11438.265747976489</v>
      </c>
      <c r="S153" s="96" t="s">
        <v>521</v>
      </c>
      <c r="T153" s="137">
        <v>6369.5161753201137</v>
      </c>
      <c r="U153" s="137">
        <v>45297.520233506337</v>
      </c>
      <c r="V153" s="96" t="s">
        <v>522</v>
      </c>
      <c r="W153" s="137">
        <v>1493.6871628613601</v>
      </c>
      <c r="X153" s="136">
        <v>0</v>
      </c>
      <c r="Y153" s="96" t="s">
        <v>523</v>
      </c>
      <c r="Z153" s="136">
        <v>2.1161830299014086E-6</v>
      </c>
      <c r="AA153" s="165">
        <v>0.99999999999999989</v>
      </c>
      <c r="AB153" s="96" t="s">
        <v>524</v>
      </c>
      <c r="AC153" s="136">
        <v>2.720434053430698E-6</v>
      </c>
      <c r="AD153" s="165">
        <v>0.99999999999999989</v>
      </c>
      <c r="AE153" s="96" t="s">
        <v>525</v>
      </c>
      <c r="AF153" s="136">
        <v>3.9002976439988269E-6</v>
      </c>
      <c r="AG153" s="165">
        <v>1</v>
      </c>
      <c r="AH153" s="96" t="s">
        <v>526</v>
      </c>
    </row>
    <row r="154" spans="3:34" ht="70.5" thickBot="1" x14ac:dyDescent="0.3">
      <c r="C154" s="158">
        <v>20</v>
      </c>
      <c r="D154" s="156" t="s">
        <v>243</v>
      </c>
      <c r="E154" s="137">
        <v>1062.5410500125454</v>
      </c>
      <c r="F154" s="136">
        <v>2.3283064365386963E-10</v>
      </c>
      <c r="G154" s="134" t="s">
        <v>527</v>
      </c>
      <c r="H154" s="137">
        <v>1163.4510363029674</v>
      </c>
      <c r="I154" s="136">
        <v>-2.3283064365386963E-10</v>
      </c>
      <c r="J154" s="134" t="s">
        <v>528</v>
      </c>
      <c r="K154" s="137">
        <v>1180.777840215741</v>
      </c>
      <c r="L154" s="136">
        <v>0</v>
      </c>
      <c r="M154" s="134" t="s">
        <v>529</v>
      </c>
      <c r="N154" s="137">
        <v>1936.9521586144597</v>
      </c>
      <c r="O154" s="136">
        <v>0</v>
      </c>
      <c r="P154" s="96" t="s">
        <v>530</v>
      </c>
      <c r="Q154" s="137">
        <v>4734.969947181703</v>
      </c>
      <c r="R154" s="137">
        <v>11452.576614956371</v>
      </c>
      <c r="S154" s="96" t="s">
        <v>531</v>
      </c>
      <c r="T154" s="137">
        <v>7218.5005317520354</v>
      </c>
      <c r="U154" s="137">
        <v>41488.078705158085</v>
      </c>
      <c r="V154" s="96" t="s">
        <v>532</v>
      </c>
      <c r="W154" s="137">
        <v>1680.2495549857179</v>
      </c>
      <c r="X154" s="136">
        <v>0</v>
      </c>
      <c r="Y154" s="96" t="s">
        <v>533</v>
      </c>
      <c r="Z154" s="136">
        <v>2.5513256682305556E-6</v>
      </c>
      <c r="AA154" s="165">
        <v>0.99999999999999989</v>
      </c>
      <c r="AB154" s="96" t="s">
        <v>534</v>
      </c>
      <c r="AC154" s="136">
        <v>3.0835918238740331E-6</v>
      </c>
      <c r="AD154" s="165">
        <v>0.99999999999999978</v>
      </c>
      <c r="AE154" s="96" t="s">
        <v>535</v>
      </c>
      <c r="AF154" s="136">
        <v>4.1214667196806201E-6</v>
      </c>
      <c r="AG154" s="165">
        <v>0.99999999999999989</v>
      </c>
      <c r="AH154" s="96" t="s">
        <v>536</v>
      </c>
    </row>
    <row r="155" spans="3:34" ht="70.5" thickBot="1" x14ac:dyDescent="0.3">
      <c r="C155" s="158">
        <v>22</v>
      </c>
      <c r="D155" s="156" t="s">
        <v>251</v>
      </c>
      <c r="E155" s="137">
        <v>1187.1224858057519</v>
      </c>
      <c r="F155" s="136">
        <v>-2.3283064365386963E-10</v>
      </c>
      <c r="G155" s="134" t="s">
        <v>537</v>
      </c>
      <c r="H155" s="137">
        <v>1292.3775725888299</v>
      </c>
      <c r="I155" s="136">
        <v>0</v>
      </c>
      <c r="J155" s="134" t="s">
        <v>538</v>
      </c>
      <c r="K155" s="137">
        <v>1308.1185571090193</v>
      </c>
      <c r="L155" s="136">
        <v>0</v>
      </c>
      <c r="M155" s="134" t="s">
        <v>539</v>
      </c>
      <c r="N155" s="137">
        <v>2095.0169005627072</v>
      </c>
      <c r="O155" s="136">
        <v>-4.6566128730773926E-10</v>
      </c>
      <c r="P155" s="96" t="s">
        <v>540</v>
      </c>
      <c r="Q155" s="137">
        <v>4979.1007059718613</v>
      </c>
      <c r="R155" s="137">
        <v>14386.141851996072</v>
      </c>
      <c r="S155" s="96" t="s">
        <v>541</v>
      </c>
      <c r="T155" s="137">
        <v>8308.5855299082214</v>
      </c>
      <c r="U155" s="137">
        <v>73899.150727968663</v>
      </c>
      <c r="V155" s="96" t="s">
        <v>542</v>
      </c>
      <c r="W155" s="137">
        <v>1833.66840396208</v>
      </c>
      <c r="X155" s="136">
        <v>4.6566128730773926E-10</v>
      </c>
      <c r="Y155" s="96" t="s">
        <v>543</v>
      </c>
      <c r="Z155" s="136">
        <v>2.5581323568618587E-6</v>
      </c>
      <c r="AA155" s="165">
        <v>1</v>
      </c>
      <c r="AB155" s="96" t="s">
        <v>544</v>
      </c>
      <c r="AC155" s="136">
        <v>3.0541842242724853E-6</v>
      </c>
      <c r="AD155" s="165">
        <v>1</v>
      </c>
      <c r="AE155" s="96" t="s">
        <v>545</v>
      </c>
      <c r="AF155" s="136">
        <v>4.0466265934129935E-6</v>
      </c>
      <c r="AG155" s="165">
        <v>0.99999999999999967</v>
      </c>
      <c r="AH155" s="96" t="s">
        <v>546</v>
      </c>
    </row>
    <row r="156" spans="3:34" ht="70.5" thickBot="1" x14ac:dyDescent="0.3">
      <c r="C156" s="158">
        <v>24</v>
      </c>
      <c r="D156" s="156" t="s">
        <v>244</v>
      </c>
      <c r="E156" s="137">
        <v>1311.7039215989585</v>
      </c>
      <c r="F156" s="136">
        <v>0</v>
      </c>
      <c r="G156" s="134" t="s">
        <v>547</v>
      </c>
      <c r="H156" s="137">
        <v>1421.3041088746927</v>
      </c>
      <c r="I156" s="136">
        <v>6.9849193096160889E-10</v>
      </c>
      <c r="J156" s="134" t="s">
        <v>548</v>
      </c>
      <c r="K156" s="137">
        <v>1435.4592740022977</v>
      </c>
      <c r="L156" s="136">
        <v>-2.3283064365386963E-10</v>
      </c>
      <c r="M156" s="134" t="s">
        <v>549</v>
      </c>
      <c r="N156" s="137">
        <v>2253.0816425109547</v>
      </c>
      <c r="O156" s="136">
        <v>-9.3132257461547852E-10</v>
      </c>
      <c r="P156" s="96" t="s">
        <v>550</v>
      </c>
      <c r="Q156" s="137">
        <v>5223.2314647620206</v>
      </c>
      <c r="R156" s="137">
        <v>17319.70708903484</v>
      </c>
      <c r="S156" s="96" t="s">
        <v>551</v>
      </c>
      <c r="T156" s="137">
        <v>9398.6705280644037</v>
      </c>
      <c r="U156" s="137">
        <v>106310.22275078483</v>
      </c>
      <c r="V156" s="96" t="s">
        <v>552</v>
      </c>
      <c r="W156" s="137">
        <v>1987.0872529384426</v>
      </c>
      <c r="X156" s="136">
        <v>0</v>
      </c>
      <c r="Y156" s="96" t="s">
        <v>553</v>
      </c>
      <c r="Z156" s="136">
        <v>2.5649390454931492E-6</v>
      </c>
      <c r="AA156" s="165">
        <v>0.99999999999999989</v>
      </c>
      <c r="AB156" s="96" t="s">
        <v>554</v>
      </c>
      <c r="AC156" s="136">
        <v>3.0247766246709184E-6</v>
      </c>
      <c r="AD156" s="165">
        <v>0.99999999999999989</v>
      </c>
      <c r="AE156" s="96" t="s">
        <v>555</v>
      </c>
      <c r="AF156" s="136">
        <v>3.9717864671453567E-6</v>
      </c>
      <c r="AG156" s="165">
        <v>0.99999999999999989</v>
      </c>
      <c r="AH156" s="96" t="s">
        <v>556</v>
      </c>
    </row>
    <row r="157" spans="3:34" ht="70.5" thickBot="1" x14ac:dyDescent="0.3">
      <c r="C157" s="158">
        <v>26</v>
      </c>
      <c r="D157" s="156" t="s">
        <v>252</v>
      </c>
      <c r="E157" s="137">
        <v>1460.5896423107324</v>
      </c>
      <c r="F157" s="136">
        <v>0</v>
      </c>
      <c r="G157" s="134" t="s">
        <v>557</v>
      </c>
      <c r="H157" s="137">
        <v>1570.2148322688645</v>
      </c>
      <c r="I157" s="136">
        <v>-4.6566128730773926E-10</v>
      </c>
      <c r="J157" s="134" t="s">
        <v>558</v>
      </c>
      <c r="K157" s="137">
        <v>1586.6546211118064</v>
      </c>
      <c r="L157" s="136">
        <v>4.6566128730773926E-10</v>
      </c>
      <c r="M157" s="134" t="s">
        <v>559</v>
      </c>
      <c r="N157" s="137">
        <v>2464.8280138177051</v>
      </c>
      <c r="O157" s="136">
        <v>9.3132257461547852E-10</v>
      </c>
      <c r="P157" s="96" t="s">
        <v>560</v>
      </c>
      <c r="Q157" s="137">
        <v>5501.6247505014817</v>
      </c>
      <c r="R157" s="137">
        <v>14320.122357014567</v>
      </c>
      <c r="S157" s="96" t="s">
        <v>561</v>
      </c>
      <c r="T157" s="137">
        <v>9933.1453472476915</v>
      </c>
      <c r="U157" s="137">
        <v>104627.19678314775</v>
      </c>
      <c r="V157" s="96" t="s">
        <v>562</v>
      </c>
      <c r="W157" s="137">
        <v>2169.2174821960866</v>
      </c>
      <c r="X157" s="136">
        <v>4.6566128730773926E-10</v>
      </c>
      <c r="Y157" s="96" t="s">
        <v>563</v>
      </c>
      <c r="Z157" s="136">
        <v>3.4802596210566461E-6</v>
      </c>
      <c r="AA157" s="165">
        <v>1.0000000000000004</v>
      </c>
      <c r="AB157" s="96" t="s">
        <v>564</v>
      </c>
      <c r="AC157" s="136">
        <v>3.9172338963975012E-6</v>
      </c>
      <c r="AD157" s="165">
        <v>0.99999999999999989</v>
      </c>
      <c r="AE157" s="96" t="s">
        <v>565</v>
      </c>
      <c r="AF157" s="136">
        <v>4.5046101274457139E-6</v>
      </c>
      <c r="AG157" s="165">
        <v>0.99999999999999967</v>
      </c>
      <c r="AH157" s="96" t="s">
        <v>566</v>
      </c>
    </row>
    <row r="158" spans="3:34" ht="70.5" thickBot="1" x14ac:dyDescent="0.3">
      <c r="C158" s="158">
        <v>28</v>
      </c>
      <c r="D158" s="156" t="s">
        <v>253</v>
      </c>
      <c r="E158" s="137">
        <v>1609.4753630225064</v>
      </c>
      <c r="F158" s="136">
        <v>4.6566128730773926E-10</v>
      </c>
      <c r="G158" s="134" t="s">
        <v>567</v>
      </c>
      <c r="H158" s="137">
        <v>1719.125555663036</v>
      </c>
      <c r="I158" s="136">
        <v>0</v>
      </c>
      <c r="J158" s="134" t="s">
        <v>568</v>
      </c>
      <c r="K158" s="137">
        <v>1737.8499682213157</v>
      </c>
      <c r="L158" s="136">
        <v>0</v>
      </c>
      <c r="M158" s="134" t="s">
        <v>569</v>
      </c>
      <c r="N158" s="137">
        <v>2676.5743851244583</v>
      </c>
      <c r="O158" s="136">
        <v>-1.3969838619232178E-9</v>
      </c>
      <c r="P158" s="96" t="s">
        <v>570</v>
      </c>
      <c r="Q158" s="137">
        <v>5780.0180362409437</v>
      </c>
      <c r="R158" s="137">
        <v>11320.53762499243</v>
      </c>
      <c r="S158" s="96" t="s">
        <v>571</v>
      </c>
      <c r="T158" s="137">
        <v>10467.620166430981</v>
      </c>
      <c r="U158" s="137">
        <v>102944.17081550695</v>
      </c>
      <c r="V158" s="96" t="s">
        <v>572</v>
      </c>
      <c r="W158" s="137">
        <v>2351.3477114537313</v>
      </c>
      <c r="X158" s="136">
        <v>4.6566128730773926E-10</v>
      </c>
      <c r="Y158" s="96" t="s">
        <v>573</v>
      </c>
      <c r="Z158" s="136">
        <v>4.3955801966201463E-6</v>
      </c>
      <c r="AA158" s="165">
        <v>0.99999999999999989</v>
      </c>
      <c r="AB158" s="96" t="s">
        <v>574</v>
      </c>
      <c r="AC158" s="136">
        <v>4.8096911681240861E-6</v>
      </c>
      <c r="AD158" s="165">
        <v>1</v>
      </c>
      <c r="AE158" s="96" t="s">
        <v>575</v>
      </c>
      <c r="AF158" s="136">
        <v>5.0374337877460845E-6</v>
      </c>
      <c r="AG158" s="165">
        <v>0.99999999999999989</v>
      </c>
      <c r="AH158" s="96" t="s">
        <v>576</v>
      </c>
    </row>
    <row r="159" spans="3:34" ht="70.5" thickBot="1" x14ac:dyDescent="0.3">
      <c r="C159" s="158">
        <v>30</v>
      </c>
      <c r="D159" s="156" t="s">
        <v>245</v>
      </c>
      <c r="E159" s="137">
        <v>1758.3610837342803</v>
      </c>
      <c r="F159" s="136">
        <v>0</v>
      </c>
      <c r="G159" s="134" t="s">
        <v>577</v>
      </c>
      <c r="H159" s="137">
        <v>1868.0362790572074</v>
      </c>
      <c r="I159" s="136">
        <v>-4.6566128730773926E-10</v>
      </c>
      <c r="J159" s="134" t="s">
        <v>578</v>
      </c>
      <c r="K159" s="137">
        <v>1889.0453153308254</v>
      </c>
      <c r="L159" s="136">
        <v>-4.6566128730773926E-10</v>
      </c>
      <c r="M159" s="134" t="s">
        <v>579</v>
      </c>
      <c r="N159" s="137">
        <v>2888.3207564312102</v>
      </c>
      <c r="O159" s="136">
        <v>-9.3132257461547852E-10</v>
      </c>
      <c r="P159" s="96" t="s">
        <v>580</v>
      </c>
      <c r="Q159" s="137">
        <v>6057.234026311643</v>
      </c>
      <c r="R159" s="137">
        <v>11523.836143691093</v>
      </c>
      <c r="S159" s="96" t="s">
        <v>581</v>
      </c>
      <c r="T159" s="137">
        <v>11002.094985614267</v>
      </c>
      <c r="U159" s="137">
        <v>101261.1448478736</v>
      </c>
      <c r="V159" s="96" t="s">
        <v>582</v>
      </c>
      <c r="W159" s="137">
        <v>2533.4779407113765</v>
      </c>
      <c r="X159" s="136">
        <v>-9.3132257461547852E-10</v>
      </c>
      <c r="Y159" s="96" t="s">
        <v>583</v>
      </c>
      <c r="Z159" s="136">
        <v>5.3109007721836529E-6</v>
      </c>
      <c r="AA159" s="165">
        <v>1</v>
      </c>
      <c r="AB159" s="96" t="s">
        <v>584</v>
      </c>
      <c r="AC159" s="136">
        <v>5.702148439850671E-6</v>
      </c>
      <c r="AD159" s="165">
        <v>1</v>
      </c>
      <c r="AE159" s="96" t="s">
        <v>585</v>
      </c>
      <c r="AF159" s="136">
        <v>5.570257448046456E-6</v>
      </c>
      <c r="AG159" s="165">
        <v>0.99999999999999967</v>
      </c>
      <c r="AH159" s="96" t="s">
        <v>586</v>
      </c>
    </row>
    <row r="160" spans="3:34" ht="70.5" thickBot="1" x14ac:dyDescent="0.3">
      <c r="C160" s="158">
        <v>32</v>
      </c>
      <c r="D160" s="156" t="s">
        <v>254</v>
      </c>
      <c r="E160" s="137">
        <v>1895.0840496674425</v>
      </c>
      <c r="F160" s="136">
        <v>0</v>
      </c>
      <c r="G160" s="134" t="s">
        <v>587</v>
      </c>
      <c r="H160" s="137">
        <v>2004.7842476727674</v>
      </c>
      <c r="I160" s="136">
        <v>-9.3132257461547852E-10</v>
      </c>
      <c r="J160" s="134" t="s">
        <v>588</v>
      </c>
      <c r="K160" s="137">
        <v>2028.0779076617223</v>
      </c>
      <c r="L160" s="136">
        <v>-9.3132257461547852E-10</v>
      </c>
      <c r="M160" s="134" t="s">
        <v>589</v>
      </c>
      <c r="N160" s="137">
        <v>3168.9743818482452</v>
      </c>
      <c r="O160" s="136">
        <v>0</v>
      </c>
      <c r="P160" s="96" t="s">
        <v>590</v>
      </c>
      <c r="Q160" s="137">
        <v>6312.898099180813</v>
      </c>
      <c r="R160" s="137">
        <v>11543.799856171012</v>
      </c>
      <c r="S160" s="96" t="s">
        <v>591</v>
      </c>
      <c r="T160" s="137">
        <v>12241.630201470993</v>
      </c>
      <c r="U160" s="137">
        <v>65826.828834459186</v>
      </c>
      <c r="V160" s="96" t="s">
        <v>592</v>
      </c>
      <c r="W160" s="137">
        <v>2705.4582082725556</v>
      </c>
      <c r="X160" s="136">
        <v>4.6566128730773926E-10</v>
      </c>
      <c r="Y160" s="96" t="s">
        <v>593</v>
      </c>
      <c r="Z160" s="136">
        <v>5.5920801412585069E-6</v>
      </c>
      <c r="AA160" s="165">
        <v>0.99999999999999978</v>
      </c>
      <c r="AB160" s="96" t="s">
        <v>594</v>
      </c>
      <c r="AC160" s="136">
        <v>5.9634635251796357E-6</v>
      </c>
      <c r="AD160" s="165">
        <v>1.0000000000000002</v>
      </c>
      <c r="AE160" s="96" t="s">
        <v>595</v>
      </c>
      <c r="AF160" s="136">
        <v>6.1030811083468284E-6</v>
      </c>
      <c r="AG160" s="165">
        <v>0.99999999999999978</v>
      </c>
      <c r="AH160" s="96" t="s">
        <v>596</v>
      </c>
    </row>
    <row r="161" spans="3:34" ht="70.5" thickBot="1" x14ac:dyDescent="0.3">
      <c r="C161" s="158">
        <v>34</v>
      </c>
      <c r="D161" s="156" t="s">
        <v>255</v>
      </c>
      <c r="E161" s="137">
        <v>2031.8070156006052</v>
      </c>
      <c r="F161" s="136">
        <v>-4.6566128730773926E-10</v>
      </c>
      <c r="G161" s="134" t="s">
        <v>597</v>
      </c>
      <c r="H161" s="137">
        <v>2141.5322162883267</v>
      </c>
      <c r="I161" s="136">
        <v>0</v>
      </c>
      <c r="J161" s="134" t="s">
        <v>598</v>
      </c>
      <c r="K161" s="137">
        <v>2167.1104999926201</v>
      </c>
      <c r="L161" s="136">
        <v>-4.6566128730773926E-10</v>
      </c>
      <c r="M161" s="134" t="s">
        <v>599</v>
      </c>
      <c r="N161" s="137">
        <v>3449.6280072652812</v>
      </c>
      <c r="O161" s="136">
        <v>-9.3132257461547852E-10</v>
      </c>
      <c r="P161" s="96" t="s">
        <v>600</v>
      </c>
      <c r="Q161" s="137">
        <v>6568.562172049983</v>
      </c>
      <c r="R161" s="137">
        <v>11563.763568652794</v>
      </c>
      <c r="S161" s="96" t="s">
        <v>601</v>
      </c>
      <c r="T161" s="137">
        <v>13481.165417327718</v>
      </c>
      <c r="U161" s="137">
        <v>30392.512821048498</v>
      </c>
      <c r="V161" s="96" t="s">
        <v>602</v>
      </c>
      <c r="W161" s="137">
        <v>2877.4384758337355</v>
      </c>
      <c r="X161" s="136">
        <v>0</v>
      </c>
      <c r="Y161" s="96" t="s">
        <v>603</v>
      </c>
      <c r="Z161" s="136">
        <v>5.8732595103333676E-6</v>
      </c>
      <c r="AA161" s="165">
        <v>0.99999999999999989</v>
      </c>
      <c r="AB161" s="96" t="s">
        <v>604</v>
      </c>
      <c r="AC161" s="136">
        <v>6.2247786105086029E-6</v>
      </c>
      <c r="AD161" s="165">
        <v>1.0000000000000004</v>
      </c>
      <c r="AE161" s="96" t="s">
        <v>605</v>
      </c>
      <c r="AF161" s="136">
        <v>6.6359047686472126E-6</v>
      </c>
      <c r="AG161" s="165">
        <v>0.99999999999999956</v>
      </c>
      <c r="AH161" s="96" t="s">
        <v>606</v>
      </c>
    </row>
    <row r="162" spans="3:34" ht="70.5" thickBot="1" x14ac:dyDescent="0.3">
      <c r="C162" s="158">
        <v>36</v>
      </c>
      <c r="D162" s="156" t="s">
        <v>246</v>
      </c>
      <c r="E162" s="137">
        <v>2168.5299815337671</v>
      </c>
      <c r="F162" s="136">
        <v>0</v>
      </c>
      <c r="G162" s="134" t="s">
        <v>607</v>
      </c>
      <c r="H162" s="137">
        <v>2278.2801849038869</v>
      </c>
      <c r="I162" s="136">
        <v>0</v>
      </c>
      <c r="J162" s="134" t="s">
        <v>608</v>
      </c>
      <c r="K162" s="137">
        <v>2306.1430923235175</v>
      </c>
      <c r="L162" s="136">
        <v>0</v>
      </c>
      <c r="M162" s="134" t="s">
        <v>609</v>
      </c>
      <c r="N162" s="137">
        <v>3730.2816326823167</v>
      </c>
      <c r="O162" s="136">
        <v>0</v>
      </c>
      <c r="P162" s="96" t="s">
        <v>610</v>
      </c>
      <c r="Q162" s="137">
        <v>6824.2262449191539</v>
      </c>
      <c r="R162" s="137">
        <v>11583.727281134576</v>
      </c>
      <c r="S162" s="96" t="s">
        <v>611</v>
      </c>
      <c r="T162" s="137">
        <v>14720.700633184446</v>
      </c>
      <c r="U162" s="137">
        <v>-5041.8031923659146</v>
      </c>
      <c r="V162" s="96" t="s">
        <v>612</v>
      </c>
      <c r="W162" s="137">
        <v>3049.4187433949155</v>
      </c>
      <c r="X162" s="136">
        <v>0</v>
      </c>
      <c r="Y162" s="96" t="s">
        <v>613</v>
      </c>
      <c r="Z162" s="136">
        <v>6.1544388794082335E-6</v>
      </c>
      <c r="AA162" s="165">
        <v>0.99999999999999978</v>
      </c>
      <c r="AB162" s="96" t="s">
        <v>614</v>
      </c>
      <c r="AC162" s="136">
        <v>6.4860936958375573E-6</v>
      </c>
      <c r="AD162" s="165">
        <v>1.0000000000000002</v>
      </c>
      <c r="AE162" s="96" t="s">
        <v>615</v>
      </c>
      <c r="AF162" s="136">
        <v>7.1687284289475934E-6</v>
      </c>
      <c r="AG162" s="165">
        <v>1</v>
      </c>
      <c r="AH162" s="96" t="s">
        <v>616</v>
      </c>
    </row>
    <row r="163" spans="3:34" ht="70.5" thickBot="1" x14ac:dyDescent="0.3">
      <c r="C163" s="158">
        <v>42</v>
      </c>
      <c r="D163" s="156" t="s">
        <v>247</v>
      </c>
      <c r="E163" s="137">
        <v>2607.6653768650608</v>
      </c>
      <c r="F163" s="136">
        <v>-4.6566128730773926E-10</v>
      </c>
      <c r="G163" s="134" t="s">
        <v>617</v>
      </c>
      <c r="H163" s="137">
        <v>2717.4905882823723</v>
      </c>
      <c r="I163" s="136">
        <v>9.3132257461547852E-10</v>
      </c>
      <c r="J163" s="134" t="s">
        <v>618</v>
      </c>
      <c r="K163" s="137">
        <v>2752.2073668480166</v>
      </c>
      <c r="L163" s="136">
        <v>-9.3132257461547852E-10</v>
      </c>
      <c r="M163" s="134" t="s">
        <v>619</v>
      </c>
      <c r="N163" s="137">
        <v>4458.5260344785738</v>
      </c>
      <c r="O163" s="136">
        <v>9.3132257461547852E-10</v>
      </c>
      <c r="P163" s="96" t="s">
        <v>620</v>
      </c>
      <c r="Q163" s="137">
        <v>7599.2387603263423</v>
      </c>
      <c r="R163" s="137">
        <v>11653.121208576486</v>
      </c>
      <c r="S163" s="96" t="s">
        <v>621</v>
      </c>
      <c r="T163" s="137">
        <v>16160.378365444125</v>
      </c>
      <c r="U163" s="137">
        <v>-997.55382075533271</v>
      </c>
      <c r="V163" s="96" t="s">
        <v>622</v>
      </c>
      <c r="W163" s="137">
        <v>3599.3890055640368</v>
      </c>
      <c r="X163" s="136">
        <v>0</v>
      </c>
      <c r="Y163" s="96" t="s">
        <v>623</v>
      </c>
      <c r="Z163" s="136">
        <v>6.3352151498657199E-6</v>
      </c>
      <c r="AA163" s="165">
        <v>1</v>
      </c>
      <c r="AB163" s="96" t="s">
        <v>624</v>
      </c>
      <c r="AC163" s="136">
        <v>6.6157086602880019E-6</v>
      </c>
      <c r="AD163" s="165">
        <v>1</v>
      </c>
      <c r="AE163" s="96" t="s">
        <v>625</v>
      </c>
      <c r="AF163" s="136">
        <v>7.1928774232473295E-6</v>
      </c>
      <c r="AG163" s="165">
        <v>1.0000000000000002</v>
      </c>
      <c r="AH163" s="96" t="s">
        <v>626</v>
      </c>
    </row>
    <row r="164" spans="3:34" ht="70.5" thickBot="1" x14ac:dyDescent="0.3">
      <c r="C164" s="158">
        <v>48</v>
      </c>
      <c r="D164" s="156" t="s">
        <v>248</v>
      </c>
      <c r="E164" s="137">
        <v>2979.8019848202866</v>
      </c>
      <c r="F164" s="136">
        <v>0</v>
      </c>
      <c r="G164" s="134" t="s">
        <v>627</v>
      </c>
      <c r="H164" s="137">
        <v>3089.7022042847907</v>
      </c>
      <c r="I164" s="136">
        <v>0</v>
      </c>
      <c r="J164" s="134" t="s">
        <v>628</v>
      </c>
      <c r="K164" s="137">
        <v>3131.2728539964482</v>
      </c>
      <c r="L164" s="136">
        <v>-9.3132257461547852E-10</v>
      </c>
      <c r="M164" s="134" t="s">
        <v>629</v>
      </c>
      <c r="N164" s="137">
        <v>5279.9533319451311</v>
      </c>
      <c r="O164" s="136">
        <v>0</v>
      </c>
      <c r="P164" s="96" t="s">
        <v>630</v>
      </c>
      <c r="Q164" s="137">
        <v>8295.9234083208357</v>
      </c>
      <c r="R164" s="137">
        <v>11732.709401002154</v>
      </c>
      <c r="S164" s="96" t="s">
        <v>631</v>
      </c>
      <c r="T164" s="137">
        <v>17761.842406829765</v>
      </c>
      <c r="U164" s="137">
        <v>-6267.3996298126876</v>
      </c>
      <c r="V164" s="96" t="s">
        <v>632</v>
      </c>
      <c r="W164" s="137">
        <v>4087.4263160384562</v>
      </c>
      <c r="X164" s="136">
        <v>-9.3132257461547852E-10</v>
      </c>
      <c r="Y164" s="96" t="s">
        <v>633</v>
      </c>
      <c r="Z164" s="136">
        <v>5.2078678811247472E-6</v>
      </c>
      <c r="AA164" s="165">
        <v>1</v>
      </c>
      <c r="AB164" s="96" t="s">
        <v>634</v>
      </c>
      <c r="AC164" s="136">
        <v>5.5330111631810111E-6</v>
      </c>
      <c r="AD164" s="165">
        <v>1</v>
      </c>
      <c r="AE164" s="96" t="s">
        <v>635</v>
      </c>
      <c r="AF164" s="136">
        <v>6.0203339142837846E-6</v>
      </c>
      <c r="AG164" s="165">
        <v>0.99999999999999967</v>
      </c>
      <c r="AH164" s="96" t="s">
        <v>636</v>
      </c>
    </row>
  </sheetData>
  <sheetProtection algorithmName="SHA-512" hashValue="4ScF0e7fzafgE0qdrp9cj1oYvthtuCn3CG12ie6BiZ9/z65yo7vnO+a2IuVRfxvmtoP+b1FeQ7vjlC3g/4Qgdw==" saltValue="1Xt1JoYcolNrdd4HVSoP4Q==" spinCount="100000" sheet="1" objects="1" scenarios="1"/>
  <mergeCells count="192">
    <mergeCell ref="AA142:AB142"/>
    <mergeCell ref="AC141:AE141"/>
    <mergeCell ref="AD142:AE142"/>
    <mergeCell ref="T141:V141"/>
    <mergeCell ref="U142:V142"/>
    <mergeCell ref="G80:G82"/>
    <mergeCell ref="H80:H82"/>
    <mergeCell ref="J80:J82"/>
    <mergeCell ref="K80:K82"/>
    <mergeCell ref="L80:L82"/>
    <mergeCell ref="H111:H113"/>
    <mergeCell ref="J111:J113"/>
    <mergeCell ref="G99:G101"/>
    <mergeCell ref="G102:G104"/>
    <mergeCell ref="H102:H104"/>
    <mergeCell ref="J102:J104"/>
    <mergeCell ref="K102:K104"/>
    <mergeCell ref="G127:G129"/>
    <mergeCell ref="H127:H129"/>
    <mergeCell ref="J127:J129"/>
    <mergeCell ref="G46:G48"/>
    <mergeCell ref="H46:H48"/>
    <mergeCell ref="M46:M48"/>
    <mergeCell ref="AF141:AH141"/>
    <mergeCell ref="AG142:AH142"/>
    <mergeCell ref="W141:Y141"/>
    <mergeCell ref="E141:G141"/>
    <mergeCell ref="H141:J141"/>
    <mergeCell ref="E140:G140"/>
    <mergeCell ref="H140:J140"/>
    <mergeCell ref="K140:M140"/>
    <mergeCell ref="K141:M141"/>
    <mergeCell ref="N140:P140"/>
    <mergeCell ref="N141:P141"/>
    <mergeCell ref="Q140:S140"/>
    <mergeCell ref="Q141:S141"/>
    <mergeCell ref="F142:G142"/>
    <mergeCell ref="I142:J142"/>
    <mergeCell ref="L142:M142"/>
    <mergeCell ref="O142:P142"/>
    <mergeCell ref="R142:S142"/>
    <mergeCell ref="P114:P116"/>
    <mergeCell ref="X142:Y142"/>
    <mergeCell ref="Z141:AB141"/>
    <mergeCell ref="K127:K129"/>
    <mergeCell ref="H108:H110"/>
    <mergeCell ref="J108:J110"/>
    <mergeCell ref="K108:K110"/>
    <mergeCell ref="G111:G113"/>
    <mergeCell ref="L127:L129"/>
    <mergeCell ref="G117:G119"/>
    <mergeCell ref="H117:H119"/>
    <mergeCell ref="J117:J119"/>
    <mergeCell ref="K117:K119"/>
    <mergeCell ref="L117:L119"/>
    <mergeCell ref="G120:G122"/>
    <mergeCell ref="H120:H122"/>
    <mergeCell ref="J120:J122"/>
    <mergeCell ref="K120:K122"/>
    <mergeCell ref="L120:L122"/>
    <mergeCell ref="G49:G51"/>
    <mergeCell ref="H49:H51"/>
    <mergeCell ref="J49:J51"/>
    <mergeCell ref="K49:K51"/>
    <mergeCell ref="L49:L51"/>
    <mergeCell ref="M49:M51"/>
    <mergeCell ref="G123:G126"/>
    <mergeCell ref="L123:L126"/>
    <mergeCell ref="J124:J126"/>
    <mergeCell ref="G96:G98"/>
    <mergeCell ref="H96:H98"/>
    <mergeCell ref="J96:J98"/>
    <mergeCell ref="K96:K98"/>
    <mergeCell ref="L96:L98"/>
    <mergeCell ref="G114:G116"/>
    <mergeCell ref="H114:H116"/>
    <mergeCell ref="J114:J116"/>
    <mergeCell ref="K114:K116"/>
    <mergeCell ref="L114:L116"/>
    <mergeCell ref="H105:H107"/>
    <mergeCell ref="J105:J107"/>
    <mergeCell ref="K105:K107"/>
    <mergeCell ref="L105:L107"/>
    <mergeCell ref="G108:G110"/>
    <mergeCell ref="G52:G54"/>
    <mergeCell ref="H52:H54"/>
    <mergeCell ref="J52:J54"/>
    <mergeCell ref="K52:K54"/>
    <mergeCell ref="L52:L54"/>
    <mergeCell ref="K55:K59"/>
    <mergeCell ref="L55:L59"/>
    <mergeCell ref="K60:K63"/>
    <mergeCell ref="K66:K69"/>
    <mergeCell ref="L66:L69"/>
    <mergeCell ref="H55:H59"/>
    <mergeCell ref="H73:H75"/>
    <mergeCell ref="H77:H79"/>
    <mergeCell ref="G60:G61"/>
    <mergeCell ref="H60:H63"/>
    <mergeCell ref="L60:L63"/>
    <mergeCell ref="H66:H69"/>
    <mergeCell ref="G90:G92"/>
    <mergeCell ref="H90:H92"/>
    <mergeCell ref="J90:J92"/>
    <mergeCell ref="K90:K92"/>
    <mergeCell ref="L90:L92"/>
    <mergeCell ref="J77:J79"/>
    <mergeCell ref="K77:K79"/>
    <mergeCell ref="L77:L79"/>
    <mergeCell ref="H83:H85"/>
    <mergeCell ref="G83:G85"/>
    <mergeCell ref="G70:G72"/>
    <mergeCell ref="K70:K72"/>
    <mergeCell ref="L70:L72"/>
    <mergeCell ref="G73:G75"/>
    <mergeCell ref="K73:K75"/>
    <mergeCell ref="L73:L75"/>
    <mergeCell ref="G93:G95"/>
    <mergeCell ref="H93:H95"/>
    <mergeCell ref="J93:J95"/>
    <mergeCell ref="K93:K95"/>
    <mergeCell ref="L93:L95"/>
    <mergeCell ref="J83:J85"/>
    <mergeCell ref="K83:K85"/>
    <mergeCell ref="L83:L85"/>
    <mergeCell ref="H86:H88"/>
    <mergeCell ref="M55:M59"/>
    <mergeCell ref="H99:H101"/>
    <mergeCell ref="J99:J101"/>
    <mergeCell ref="K99:K101"/>
    <mergeCell ref="L99:L101"/>
    <mergeCell ref="M66:M69"/>
    <mergeCell ref="J86:J88"/>
    <mergeCell ref="P46:P48"/>
    <mergeCell ref="P49:P51"/>
    <mergeCell ref="P52:P54"/>
    <mergeCell ref="P55:P59"/>
    <mergeCell ref="P60:P63"/>
    <mergeCell ref="P66:P69"/>
    <mergeCell ref="J70:J72"/>
    <mergeCell ref="P70:P72"/>
    <mergeCell ref="J73:J75"/>
    <mergeCell ref="P73:P75"/>
    <mergeCell ref="M70:M72"/>
    <mergeCell ref="M52:M54"/>
    <mergeCell ref="M73:M75"/>
    <mergeCell ref="J46:J48"/>
    <mergeCell ref="K46:K48"/>
    <mergeCell ref="L46:L48"/>
    <mergeCell ref="H70:H72"/>
    <mergeCell ref="M111:M113"/>
    <mergeCell ref="P77:P79"/>
    <mergeCell ref="P80:P82"/>
    <mergeCell ref="P83:P85"/>
    <mergeCell ref="K86:K88"/>
    <mergeCell ref="L86:L88"/>
    <mergeCell ref="M86:M88"/>
    <mergeCell ref="P86:P88"/>
    <mergeCell ref="P90:P92"/>
    <mergeCell ref="P93:P95"/>
    <mergeCell ref="M77:M79"/>
    <mergeCell ref="M80:M82"/>
    <mergeCell ref="M83:M85"/>
    <mergeCell ref="M90:M92"/>
    <mergeCell ref="M93:M95"/>
    <mergeCell ref="K111:K113"/>
    <mergeCell ref="L111:L113"/>
    <mergeCell ref="L108:L110"/>
    <mergeCell ref="D141:D143"/>
    <mergeCell ref="M127:M129"/>
    <mergeCell ref="M96:M98"/>
    <mergeCell ref="M99:M101"/>
    <mergeCell ref="M60:M63"/>
    <mergeCell ref="P124:P126"/>
    <mergeCell ref="P96:P98"/>
    <mergeCell ref="P99:P101"/>
    <mergeCell ref="P102:P104"/>
    <mergeCell ref="P105:P107"/>
    <mergeCell ref="P108:P110"/>
    <mergeCell ref="P111:P113"/>
    <mergeCell ref="P117:P119"/>
    <mergeCell ref="P120:P122"/>
    <mergeCell ref="M114:M116"/>
    <mergeCell ref="M117:M119"/>
    <mergeCell ref="M120:M122"/>
    <mergeCell ref="H123:H126"/>
    <mergeCell ref="M123:M126"/>
    <mergeCell ref="K124:K126"/>
    <mergeCell ref="M102:M104"/>
    <mergeCell ref="M105:M107"/>
    <mergeCell ref="M108:M110"/>
    <mergeCell ref="L102:L104"/>
  </mergeCells>
  <phoneticPr fontId="6" type="noConversion"/>
  <conditionalFormatting sqref="A7:A27">
    <cfRule type="colorScale" priority="6">
      <colorScale>
        <cfvo type="min"/>
        <cfvo type="percentile" val="50"/>
        <cfvo type="max"/>
        <color rgb="FFF8696B"/>
        <color rgb="FFFCFCFF"/>
        <color rgb="FF5A8AC6"/>
      </colorScale>
    </cfRule>
  </conditionalFormatting>
  <conditionalFormatting sqref="B7:C27">
    <cfRule type="colorScale" priority="5">
      <colorScale>
        <cfvo type="min"/>
        <cfvo type="percentile" val="50"/>
        <cfvo type="max"/>
        <color rgb="FFF8696B"/>
        <color rgb="FFFCFCFF"/>
        <color rgb="FF5A8AC6"/>
      </colorScale>
    </cfRule>
  </conditionalFormatting>
  <conditionalFormatting sqref="D32:D34">
    <cfRule type="colorScale" priority="4">
      <colorScale>
        <cfvo type="min"/>
        <cfvo type="percentile" val="50"/>
        <cfvo type="max"/>
        <color theme="0"/>
        <color theme="0" tint="-4.9989318521683403E-2"/>
        <color rgb="FFFFC000"/>
      </colorScale>
    </cfRule>
  </conditionalFormatting>
  <conditionalFormatting sqref="E32:E35">
    <cfRule type="colorScale" priority="3">
      <colorScale>
        <cfvo type="min"/>
        <cfvo type="percentile" val="50"/>
        <cfvo type="max"/>
        <color theme="0"/>
        <color theme="0" tint="-4.9989318521683403E-2"/>
        <color rgb="FFFFC000"/>
      </colorScale>
    </cfRule>
  </conditionalFormatting>
  <conditionalFormatting sqref="D35">
    <cfRule type="colorScale" priority="2">
      <colorScale>
        <cfvo type="min"/>
        <cfvo type="percentile" val="50"/>
        <cfvo type="max"/>
        <color theme="0"/>
        <color theme="0" tint="-4.9989318521683403E-2"/>
        <color rgb="FFFFC000"/>
      </colorScale>
    </cfRule>
  </conditionalFormatting>
  <pageMargins left="0.7" right="0.7" top="0.75" bottom="0.75" header="0.3" footer="0.3"/>
  <pageSetup orientation="portrait" horizontalDpi="4294967295" verticalDpi="4294967295"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57E98-6F90-487F-9190-B568A4EF9271}">
  <sheetPr codeName="Hoja7"/>
  <dimension ref="E1:AP14122"/>
  <sheetViews>
    <sheetView topLeftCell="A10" zoomScale="10" zoomScaleNormal="10" workbookViewId="0">
      <selection activeCell="BG322" sqref="BG322"/>
    </sheetView>
  </sheetViews>
  <sheetFormatPr baseColWidth="10" defaultRowHeight="15" x14ac:dyDescent="0.25"/>
  <cols>
    <col min="2" max="2" width="21.140625" bestFit="1" customWidth="1"/>
    <col min="7" max="7" width="14.7109375" bestFit="1" customWidth="1"/>
    <col min="8" max="8" width="16.28515625" bestFit="1" customWidth="1"/>
  </cols>
  <sheetData>
    <row r="1" spans="6:42" ht="38.25" x14ac:dyDescent="0.25">
      <c r="T1" t="s">
        <v>150</v>
      </c>
      <c r="U1" t="s">
        <v>151</v>
      </c>
      <c r="V1" t="s">
        <v>152</v>
      </c>
      <c r="AD1" s="121" t="s">
        <v>225</v>
      </c>
      <c r="AE1" t="s">
        <v>226</v>
      </c>
    </row>
    <row r="2" spans="6:42" ht="77.25" x14ac:dyDescent="0.4">
      <c r="F2" s="35" t="s">
        <v>87</v>
      </c>
      <c r="N2" s="26" t="s">
        <v>84</v>
      </c>
      <c r="O2" s="27" t="s">
        <v>85</v>
      </c>
      <c r="Q2" s="26" t="s">
        <v>80</v>
      </c>
      <c r="R2" s="40" t="s">
        <v>81</v>
      </c>
      <c r="T2">
        <v>2</v>
      </c>
      <c r="U2" s="40">
        <v>3</v>
      </c>
      <c r="V2" s="40">
        <v>6</v>
      </c>
      <c r="AD2" s="239" t="s">
        <v>199</v>
      </c>
      <c r="AE2" s="237"/>
      <c r="AF2" s="237"/>
      <c r="AG2" s="237"/>
      <c r="AH2" s="237"/>
      <c r="AI2" s="237"/>
    </row>
    <row r="3" spans="6:42" ht="90" x14ac:dyDescent="0.25">
      <c r="G3" s="36" t="s">
        <v>88</v>
      </c>
      <c r="N3" s="28" t="s">
        <v>86</v>
      </c>
      <c r="O3" s="29"/>
      <c r="Q3" s="41" t="s">
        <v>97</v>
      </c>
      <c r="R3" s="41" t="s">
        <v>98</v>
      </c>
      <c r="S3" s="42" t="s">
        <v>82</v>
      </c>
      <c r="T3" s="43" t="s">
        <v>83</v>
      </c>
      <c r="U3" s="44" t="s">
        <v>99</v>
      </c>
      <c r="V3" s="45" t="s">
        <v>100</v>
      </c>
      <c r="W3" s="46" t="s">
        <v>101</v>
      </c>
      <c r="X3" s="46" t="s">
        <v>102</v>
      </c>
      <c r="Y3" s="46" t="s">
        <v>103</v>
      </c>
      <c r="AD3" s="239" t="s">
        <v>200</v>
      </c>
      <c r="AE3" s="237"/>
      <c r="AF3" s="237"/>
      <c r="AG3" s="237"/>
      <c r="AH3" s="237"/>
      <c r="AI3" s="237"/>
    </row>
    <row r="4" spans="6:42" x14ac:dyDescent="0.25">
      <c r="G4" t="s">
        <v>89</v>
      </c>
      <c r="N4" s="28"/>
      <c r="O4" s="29"/>
      <c r="Q4" s="41"/>
      <c r="R4" s="41"/>
      <c r="S4" s="42"/>
      <c r="T4" s="43"/>
      <c r="U4" s="44"/>
      <c r="V4" s="45"/>
      <c r="W4" s="46"/>
      <c r="X4" s="46"/>
      <c r="Y4" s="46"/>
      <c r="AD4" s="237"/>
      <c r="AE4" s="237"/>
      <c r="AF4" s="237"/>
      <c r="AG4" s="237"/>
      <c r="AH4" s="237"/>
      <c r="AI4" s="237"/>
    </row>
    <row r="5" spans="6:42" x14ac:dyDescent="0.25">
      <c r="G5" t="s">
        <v>90</v>
      </c>
      <c r="N5" s="28"/>
      <c r="O5" s="29"/>
      <c r="Q5" s="41"/>
      <c r="R5" s="41"/>
      <c r="S5" s="42"/>
      <c r="T5" s="43"/>
      <c r="U5" s="44"/>
      <c r="V5" s="45"/>
      <c r="W5" s="46"/>
      <c r="X5" s="46"/>
      <c r="Y5" s="46"/>
      <c r="AD5" s="121" t="s">
        <v>201</v>
      </c>
      <c r="AE5" s="236" t="s">
        <v>202</v>
      </c>
      <c r="AF5" s="237"/>
      <c r="AG5" s="237"/>
      <c r="AH5" s="237"/>
      <c r="AI5" s="237"/>
    </row>
    <row r="6" spans="6:42" ht="25.5" x14ac:dyDescent="0.25">
      <c r="G6" s="36"/>
      <c r="N6" s="28"/>
      <c r="O6" s="29"/>
      <c r="Q6" s="41"/>
      <c r="R6" s="41"/>
      <c r="S6" s="42"/>
      <c r="T6" s="43"/>
      <c r="U6" s="44"/>
      <c r="V6" s="45"/>
      <c r="W6" s="46"/>
      <c r="X6" s="46"/>
      <c r="Y6" s="46"/>
      <c r="AD6" s="121" t="s">
        <v>203</v>
      </c>
      <c r="AE6" s="236" t="s">
        <v>204</v>
      </c>
      <c r="AF6" s="237"/>
      <c r="AG6" s="237"/>
      <c r="AH6" s="237"/>
      <c r="AI6" s="237"/>
    </row>
    <row r="7" spans="6:42" x14ac:dyDescent="0.25">
      <c r="H7" t="s">
        <v>153</v>
      </c>
      <c r="N7" s="30">
        <v>25569</v>
      </c>
      <c r="O7" s="31">
        <v>39.299999999999997</v>
      </c>
      <c r="Q7" s="47">
        <f>+YEAR(S7)</f>
        <v>1991</v>
      </c>
      <c r="R7" s="48" t="str">
        <f t="shared" ref="R7:R70" si="0">+YEAR(S7)&amp;MONTH(S7)</f>
        <v>199111</v>
      </c>
      <c r="S7" s="49">
        <v>33569</v>
      </c>
      <c r="T7" s="48">
        <v>693.32</v>
      </c>
      <c r="U7" s="50">
        <f t="shared" ref="U7:U70" si="1">+AVERAGEIF($R$3:$R$12000,R7,$T$3:$T$12000)</f>
        <v>694.17750000000001</v>
      </c>
      <c r="V7" s="51">
        <f>+AVERAGEIF($Q$3:$Q$12000,Q7,$T$3:$T$12000)</f>
        <v>637.70000000000005</v>
      </c>
      <c r="W7" s="52"/>
      <c r="X7" s="52"/>
      <c r="Y7" s="52" t="s">
        <v>104</v>
      </c>
      <c r="AD7" s="121" t="s">
        <v>205</v>
      </c>
      <c r="AE7" s="236" t="s">
        <v>206</v>
      </c>
      <c r="AF7" s="237"/>
      <c r="AG7" s="237"/>
      <c r="AH7" s="237"/>
      <c r="AI7" s="237"/>
    </row>
    <row r="8" spans="6:42" ht="29.25" customHeight="1" x14ac:dyDescent="0.25">
      <c r="H8">
        <v>3</v>
      </c>
      <c r="N8" s="30">
        <v>25600</v>
      </c>
      <c r="O8" s="32">
        <v>39.4</v>
      </c>
      <c r="Q8" s="47">
        <f t="shared" ref="Q8:Q71" si="2">+YEAR(S8)</f>
        <v>1991</v>
      </c>
      <c r="R8" s="48" t="str">
        <f t="shared" si="0"/>
        <v>199111</v>
      </c>
      <c r="S8" s="49">
        <v>33570</v>
      </c>
      <c r="T8" s="48">
        <v>693.99</v>
      </c>
      <c r="U8" s="50">
        <f t="shared" si="1"/>
        <v>694.17750000000001</v>
      </c>
      <c r="V8" s="51">
        <f t="shared" ref="V8:V71" si="3">+AVERAGEIF($Q$3:$Q$12000,Q8,$T$3:$T$12000)</f>
        <v>637.70000000000005</v>
      </c>
      <c r="W8" s="53">
        <f>+T8/T7-1</f>
        <v>9.6636473778333176E-4</v>
      </c>
      <c r="X8" s="53" t="str">
        <f>IF(U8/U7-1=0,"",U8/U7-1)</f>
        <v/>
      </c>
      <c r="Y8" s="54" t="str">
        <f>+IF(V8=V7,"",V8/V7-1)</f>
        <v/>
      </c>
      <c r="AD8" s="121" t="s">
        <v>207</v>
      </c>
      <c r="AE8" s="236" t="s">
        <v>206</v>
      </c>
      <c r="AF8" s="237"/>
      <c r="AG8" s="237"/>
      <c r="AH8" s="237"/>
      <c r="AI8" s="237"/>
    </row>
    <row r="9" spans="6:42" ht="60" x14ac:dyDescent="0.25">
      <c r="F9" s="37" t="s">
        <v>91</v>
      </c>
      <c r="G9" s="37" t="s">
        <v>92</v>
      </c>
      <c r="H9" s="37" t="s">
        <v>93</v>
      </c>
      <c r="I9" s="37" t="s">
        <v>105</v>
      </c>
      <c r="J9" s="37" t="s">
        <v>106</v>
      </c>
      <c r="N9" s="30">
        <v>25628</v>
      </c>
      <c r="O9" s="32">
        <v>39.6</v>
      </c>
      <c r="Q9" s="47">
        <f t="shared" si="2"/>
        <v>1991</v>
      </c>
      <c r="R9" s="48" t="str">
        <f t="shared" si="0"/>
        <v>199111</v>
      </c>
      <c r="S9" s="49">
        <v>33571</v>
      </c>
      <c r="T9" s="48">
        <v>694.7</v>
      </c>
      <c r="U9" s="50">
        <f t="shared" si="1"/>
        <v>694.17750000000001</v>
      </c>
      <c r="V9" s="51">
        <f t="shared" si="3"/>
        <v>637.70000000000005</v>
      </c>
      <c r="W9" s="53">
        <f t="shared" ref="W9:W72" si="4">+T9/T8-1</f>
        <v>1.0230694966786302E-3</v>
      </c>
      <c r="X9" s="53" t="str">
        <f t="shared" ref="X9:X72" si="5">IF(U9/U8-1=0,"",U9/U8-1)</f>
        <v/>
      </c>
      <c r="Y9" s="54" t="str">
        <f t="shared" ref="Y9:Y72" si="6">+IF(V9=V8,"",V9/V8-1)</f>
        <v/>
      </c>
      <c r="AD9" s="121" t="s">
        <v>208</v>
      </c>
      <c r="AE9" s="236" t="s">
        <v>209</v>
      </c>
      <c r="AF9" s="237"/>
      <c r="AG9" s="237"/>
      <c r="AH9" s="237"/>
      <c r="AI9" s="237"/>
    </row>
    <row r="10" spans="6:42" x14ac:dyDescent="0.25">
      <c r="F10" s="32">
        <v>1984</v>
      </c>
      <c r="G10" s="57">
        <v>376.6</v>
      </c>
      <c r="H10" s="57">
        <v>11298</v>
      </c>
      <c r="I10" s="32">
        <v>0</v>
      </c>
      <c r="J10" s="32" t="s">
        <v>107</v>
      </c>
      <c r="N10" s="30">
        <v>25659</v>
      </c>
      <c r="O10" s="32">
        <v>39.700000000000003</v>
      </c>
      <c r="Q10" s="47">
        <f t="shared" si="2"/>
        <v>1991</v>
      </c>
      <c r="R10" s="48" t="str">
        <f t="shared" si="0"/>
        <v>199111</v>
      </c>
      <c r="S10" s="49">
        <v>33572</v>
      </c>
      <c r="T10" s="48">
        <v>694.7</v>
      </c>
      <c r="U10" s="50">
        <f t="shared" si="1"/>
        <v>694.17750000000001</v>
      </c>
      <c r="V10" s="51">
        <f t="shared" si="3"/>
        <v>637.70000000000005</v>
      </c>
      <c r="W10" s="53">
        <f t="shared" si="4"/>
        <v>0</v>
      </c>
      <c r="X10" s="53" t="str">
        <f t="shared" si="5"/>
        <v/>
      </c>
      <c r="Y10" s="54" t="str">
        <f t="shared" si="6"/>
        <v/>
      </c>
      <c r="AD10" s="121" t="s">
        <v>210</v>
      </c>
      <c r="AE10" s="238" t="s">
        <v>211</v>
      </c>
      <c r="AF10" s="237"/>
      <c r="AG10" s="237"/>
      <c r="AH10" s="237"/>
      <c r="AI10" s="237"/>
    </row>
    <row r="11" spans="6:42" x14ac:dyDescent="0.25">
      <c r="F11" s="32">
        <v>1985</v>
      </c>
      <c r="G11" s="57">
        <v>451.92</v>
      </c>
      <c r="H11" s="57">
        <v>13558</v>
      </c>
      <c r="I11" s="32">
        <v>0.2</v>
      </c>
      <c r="J11" s="32" t="s">
        <v>108</v>
      </c>
      <c r="N11" s="30">
        <v>25689</v>
      </c>
      <c r="O11" s="32">
        <v>39.799999999999997</v>
      </c>
      <c r="Q11" s="47">
        <f t="shared" si="2"/>
        <v>1991</v>
      </c>
      <c r="R11" s="48" t="str">
        <f t="shared" si="0"/>
        <v>199112</v>
      </c>
      <c r="S11" s="49">
        <v>33573</v>
      </c>
      <c r="T11" s="48">
        <v>643.41999999999996</v>
      </c>
      <c r="U11" s="50">
        <f t="shared" si="1"/>
        <v>630.41258064516126</v>
      </c>
      <c r="V11" s="51">
        <f t="shared" si="3"/>
        <v>637.70000000000005</v>
      </c>
      <c r="W11" s="53">
        <f t="shared" si="4"/>
        <v>-7.381603569886297E-2</v>
      </c>
      <c r="X11" s="53">
        <f t="shared" si="5"/>
        <v>-9.1856793622436261E-2</v>
      </c>
      <c r="Y11" s="54" t="str">
        <f t="shared" si="6"/>
        <v/>
      </c>
    </row>
    <row r="12" spans="6:42" ht="15.75" thickBot="1" x14ac:dyDescent="0.3">
      <c r="F12" s="32">
        <v>1986</v>
      </c>
      <c r="G12" s="57">
        <v>560.38</v>
      </c>
      <c r="H12" s="57">
        <v>16811</v>
      </c>
      <c r="I12" s="32">
        <v>0.24</v>
      </c>
      <c r="J12" s="32" t="s">
        <v>109</v>
      </c>
      <c r="N12" s="30">
        <v>25720</v>
      </c>
      <c r="O12" s="32">
        <v>39.9</v>
      </c>
      <c r="Q12" s="47">
        <f t="shared" si="2"/>
        <v>1991</v>
      </c>
      <c r="R12" s="48" t="str">
        <f t="shared" si="0"/>
        <v>199112</v>
      </c>
      <c r="S12" s="49">
        <v>33574</v>
      </c>
      <c r="T12" s="48">
        <v>643.41999999999996</v>
      </c>
      <c r="U12" s="50">
        <f t="shared" si="1"/>
        <v>630.41258064516126</v>
      </c>
      <c r="V12" s="51">
        <f t="shared" si="3"/>
        <v>637.70000000000005</v>
      </c>
      <c r="W12" s="53">
        <f t="shared" si="4"/>
        <v>0</v>
      </c>
      <c r="X12" s="53" t="str">
        <f t="shared" si="5"/>
        <v/>
      </c>
      <c r="Y12" s="54" t="str">
        <f t="shared" si="6"/>
        <v/>
      </c>
      <c r="AD12" s="122" t="s">
        <v>212</v>
      </c>
      <c r="AE12" s="122" t="s">
        <v>213</v>
      </c>
      <c r="AF12" s="122" t="s">
        <v>214</v>
      </c>
      <c r="AG12" s="122" t="s">
        <v>215</v>
      </c>
      <c r="AH12" s="122" t="s">
        <v>216</v>
      </c>
      <c r="AI12" s="122" t="s">
        <v>217</v>
      </c>
      <c r="AJ12" s="122" t="s">
        <v>218</v>
      </c>
      <c r="AK12" s="122" t="s">
        <v>219</v>
      </c>
      <c r="AL12" s="122" t="s">
        <v>220</v>
      </c>
      <c r="AM12" s="122" t="s">
        <v>221</v>
      </c>
      <c r="AN12" s="122" t="s">
        <v>222</v>
      </c>
      <c r="AO12" s="122" t="s">
        <v>223</v>
      </c>
      <c r="AP12" s="122" t="s">
        <v>224</v>
      </c>
    </row>
    <row r="13" spans="6:42" ht="15.75" thickTop="1" x14ac:dyDescent="0.25">
      <c r="F13" s="32">
        <v>1987</v>
      </c>
      <c r="G13" s="57">
        <v>683.66</v>
      </c>
      <c r="H13" s="57">
        <v>20510</v>
      </c>
      <c r="I13" s="32">
        <v>0.22</v>
      </c>
      <c r="J13" s="32" t="s">
        <v>110</v>
      </c>
      <c r="N13" s="30">
        <v>25750</v>
      </c>
      <c r="O13" s="32">
        <v>40</v>
      </c>
      <c r="Q13" s="47">
        <f t="shared" si="2"/>
        <v>1991</v>
      </c>
      <c r="R13" s="48" t="str">
        <f t="shared" si="0"/>
        <v>199112</v>
      </c>
      <c r="S13" s="49">
        <v>33575</v>
      </c>
      <c r="T13" s="48">
        <v>639.22</v>
      </c>
      <c r="U13" s="50">
        <f t="shared" si="1"/>
        <v>630.41258064516126</v>
      </c>
      <c r="V13" s="51">
        <f t="shared" si="3"/>
        <v>637.70000000000005</v>
      </c>
      <c r="W13" s="53">
        <f t="shared" si="4"/>
        <v>-6.5276180410928086E-3</v>
      </c>
      <c r="X13" s="53" t="str">
        <f t="shared" si="5"/>
        <v/>
      </c>
      <c r="Y13" s="54" t="str">
        <f t="shared" si="6"/>
        <v/>
      </c>
      <c r="AD13" s="123">
        <v>2012</v>
      </c>
      <c r="AE13" s="124">
        <v>319.60000000000002</v>
      </c>
      <c r="AF13" s="124">
        <v>324.8</v>
      </c>
      <c r="AG13" s="124">
        <v>322.8</v>
      </c>
      <c r="AH13" s="124">
        <v>323.3</v>
      </c>
      <c r="AI13" s="124">
        <v>320.39999999999998</v>
      </c>
      <c r="AJ13" s="124">
        <v>316.60000000000002</v>
      </c>
      <c r="AK13" s="124">
        <v>308.7</v>
      </c>
      <c r="AL13" s="124">
        <v>307.10000000000002</v>
      </c>
      <c r="AM13" s="124">
        <v>307.3</v>
      </c>
      <c r="AN13" s="124">
        <v>304.39999999999998</v>
      </c>
      <c r="AO13" s="124">
        <v>306.10000000000002</v>
      </c>
      <c r="AP13" s="124">
        <v>308.5</v>
      </c>
    </row>
    <row r="14" spans="6:42" x14ac:dyDescent="0.25">
      <c r="F14" s="32">
        <v>1988</v>
      </c>
      <c r="G14" s="57">
        <v>854.58</v>
      </c>
      <c r="H14" s="57">
        <v>25637</v>
      </c>
      <c r="I14" s="32">
        <v>0.25</v>
      </c>
      <c r="J14" s="32" t="s">
        <v>111</v>
      </c>
      <c r="N14" s="30">
        <v>25781</v>
      </c>
      <c r="O14" s="32">
        <v>40.200000000000003</v>
      </c>
      <c r="Q14" s="47">
        <f t="shared" si="2"/>
        <v>1991</v>
      </c>
      <c r="R14" s="48" t="str">
        <f t="shared" si="0"/>
        <v>199112</v>
      </c>
      <c r="S14" s="49">
        <v>33576</v>
      </c>
      <c r="T14" s="48">
        <v>635.70000000000005</v>
      </c>
      <c r="U14" s="50">
        <f t="shared" si="1"/>
        <v>630.41258064516126</v>
      </c>
      <c r="V14" s="51">
        <f t="shared" si="3"/>
        <v>637.70000000000005</v>
      </c>
      <c r="W14" s="53">
        <f t="shared" si="4"/>
        <v>-5.5067113044021676E-3</v>
      </c>
      <c r="X14" s="53" t="str">
        <f t="shared" si="5"/>
        <v/>
      </c>
      <c r="Y14" s="54" t="str">
        <f t="shared" si="6"/>
        <v/>
      </c>
      <c r="AD14" s="123">
        <v>2013</v>
      </c>
      <c r="AE14" s="124">
        <v>302.60000000000002</v>
      </c>
      <c r="AF14" s="124">
        <v>298.2</v>
      </c>
      <c r="AG14" s="124">
        <v>296</v>
      </c>
      <c r="AH14" s="124">
        <v>295</v>
      </c>
      <c r="AI14" s="124">
        <v>291.89999999999998</v>
      </c>
      <c r="AJ14" s="124">
        <v>290.3</v>
      </c>
      <c r="AK14" s="124">
        <v>292.7</v>
      </c>
      <c r="AL14" s="124">
        <v>294.8</v>
      </c>
      <c r="AM14" s="124">
        <v>295.60000000000002</v>
      </c>
      <c r="AN14" s="124">
        <v>293.89999999999998</v>
      </c>
      <c r="AO14" s="124">
        <v>294.5</v>
      </c>
      <c r="AP14" s="124">
        <v>295.2</v>
      </c>
    </row>
    <row r="15" spans="6:42" x14ac:dyDescent="0.25">
      <c r="F15" s="32">
        <v>1989</v>
      </c>
      <c r="G15" s="57">
        <v>1085.32</v>
      </c>
      <c r="H15" s="57">
        <v>32560</v>
      </c>
      <c r="I15" s="32">
        <v>0.27</v>
      </c>
      <c r="J15" s="32" t="s">
        <v>112</v>
      </c>
      <c r="N15" s="30">
        <v>25812</v>
      </c>
      <c r="O15" s="32">
        <v>40.299999999999997</v>
      </c>
      <c r="Q15" s="47">
        <f t="shared" si="2"/>
        <v>1991</v>
      </c>
      <c r="R15" s="48" t="str">
        <f t="shared" si="0"/>
        <v>199112</v>
      </c>
      <c r="S15" s="49">
        <v>33577</v>
      </c>
      <c r="T15" s="48">
        <v>631.51</v>
      </c>
      <c r="U15" s="50">
        <f t="shared" si="1"/>
        <v>630.41258064516126</v>
      </c>
      <c r="V15" s="51">
        <f t="shared" si="3"/>
        <v>637.70000000000005</v>
      </c>
      <c r="W15" s="53">
        <f t="shared" si="4"/>
        <v>-6.5911593518955813E-3</v>
      </c>
      <c r="X15" s="53" t="str">
        <f t="shared" si="5"/>
        <v/>
      </c>
      <c r="Y15" s="54" t="str">
        <f t="shared" si="6"/>
        <v/>
      </c>
      <c r="AD15" s="123">
        <v>2014</v>
      </c>
      <c r="AE15" s="124">
        <v>297</v>
      </c>
      <c r="AF15" s="124">
        <v>296.8</v>
      </c>
      <c r="AG15" s="124">
        <v>293.8</v>
      </c>
      <c r="AH15" s="124">
        <v>294.2</v>
      </c>
      <c r="AI15" s="124">
        <v>294.7</v>
      </c>
      <c r="AJ15" s="124">
        <v>297.8</v>
      </c>
      <c r="AK15" s="124">
        <v>293.5</v>
      </c>
      <c r="AL15" s="124">
        <v>294.5</v>
      </c>
      <c r="AM15" s="124">
        <v>294.10000000000002</v>
      </c>
      <c r="AN15" s="124">
        <v>293.89999999999998</v>
      </c>
      <c r="AO15" s="124">
        <v>291.60000000000002</v>
      </c>
      <c r="AP15" s="124">
        <v>291.5</v>
      </c>
    </row>
    <row r="16" spans="6:42" x14ac:dyDescent="0.25">
      <c r="F16" s="32">
        <v>1990</v>
      </c>
      <c r="G16" s="57">
        <v>1367.5</v>
      </c>
      <c r="H16" s="57">
        <v>41025</v>
      </c>
      <c r="I16" s="32">
        <v>0.26</v>
      </c>
      <c r="J16" s="32" t="s">
        <v>113</v>
      </c>
      <c r="N16" s="30">
        <v>25842</v>
      </c>
      <c r="O16" s="32">
        <v>40.799999999999997</v>
      </c>
      <c r="Q16" s="47">
        <f t="shared" si="2"/>
        <v>1991</v>
      </c>
      <c r="R16" s="48" t="str">
        <f t="shared" si="0"/>
        <v>199112</v>
      </c>
      <c r="S16" s="49">
        <v>33578</v>
      </c>
      <c r="T16" s="48">
        <v>627.16</v>
      </c>
      <c r="U16" s="50">
        <f t="shared" si="1"/>
        <v>630.41258064516126</v>
      </c>
      <c r="V16" s="51">
        <f t="shared" si="3"/>
        <v>637.70000000000005</v>
      </c>
      <c r="W16" s="53">
        <f t="shared" si="4"/>
        <v>-6.8882519675065312E-3</v>
      </c>
      <c r="X16" s="53" t="str">
        <f t="shared" si="5"/>
        <v/>
      </c>
      <c r="Y16" s="54" t="str">
        <f t="shared" si="6"/>
        <v/>
      </c>
      <c r="AD16" s="123">
        <v>2015</v>
      </c>
      <c r="AE16" s="124">
        <v>290</v>
      </c>
      <c r="AF16" s="124">
        <v>281.7</v>
      </c>
      <c r="AG16" s="124">
        <v>274.89999999999998</v>
      </c>
      <c r="AH16" s="124">
        <v>265.8</v>
      </c>
      <c r="AI16" s="124">
        <v>259.5</v>
      </c>
      <c r="AJ16" s="124">
        <v>258.39999999999998</v>
      </c>
      <c r="AK16" s="124">
        <v>258.39999999999998</v>
      </c>
      <c r="AL16" s="124">
        <v>253.6</v>
      </c>
      <c r="AM16" s="124">
        <v>250.4</v>
      </c>
      <c r="AN16" s="124">
        <v>243.4</v>
      </c>
      <c r="AO16" s="124">
        <v>239.8</v>
      </c>
      <c r="AP16" s="124">
        <v>237.5</v>
      </c>
    </row>
    <row r="17" spans="6:42" x14ac:dyDescent="0.25">
      <c r="F17" s="32">
        <v>1991</v>
      </c>
      <c r="G17" s="57">
        <v>1723.87</v>
      </c>
      <c r="H17" s="57">
        <v>51716</v>
      </c>
      <c r="I17" s="32">
        <v>0.26100000000000001</v>
      </c>
      <c r="J17" s="32" t="s">
        <v>114</v>
      </c>
      <c r="N17" s="30">
        <v>25873</v>
      </c>
      <c r="O17" s="32">
        <v>41</v>
      </c>
      <c r="Q17" s="47">
        <f t="shared" si="2"/>
        <v>1991</v>
      </c>
      <c r="R17" s="48" t="str">
        <f t="shared" si="0"/>
        <v>199112</v>
      </c>
      <c r="S17" s="49">
        <v>33579</v>
      </c>
      <c r="T17" s="48">
        <v>638.05999999999995</v>
      </c>
      <c r="U17" s="50">
        <f t="shared" si="1"/>
        <v>630.41258064516126</v>
      </c>
      <c r="V17" s="51">
        <f t="shared" si="3"/>
        <v>637.70000000000005</v>
      </c>
      <c r="W17" s="53">
        <f t="shared" si="4"/>
        <v>1.7379934944830699E-2</v>
      </c>
      <c r="X17" s="53" t="str">
        <f t="shared" si="5"/>
        <v/>
      </c>
      <c r="Y17" s="54" t="str">
        <f t="shared" si="6"/>
        <v/>
      </c>
      <c r="AD17" s="123">
        <v>2016</v>
      </c>
      <c r="AE17" s="124">
        <v>239.5</v>
      </c>
      <c r="AF17" s="124">
        <v>239.6</v>
      </c>
      <c r="AG17" s="124">
        <v>239.7</v>
      </c>
      <c r="AH17" s="124">
        <v>244.5</v>
      </c>
      <c r="AI17" s="124">
        <v>259.60000000000002</v>
      </c>
      <c r="AJ17" s="124">
        <v>258.89999999999998</v>
      </c>
      <c r="AK17" s="124">
        <v>261.89999999999998</v>
      </c>
      <c r="AL17" s="124">
        <v>256.8</v>
      </c>
      <c r="AM17" s="124">
        <v>252.5</v>
      </c>
      <c r="AN17" s="124">
        <v>245.5</v>
      </c>
      <c r="AO17" s="124">
        <v>247.2</v>
      </c>
      <c r="AP17" s="124">
        <v>257.89999999999998</v>
      </c>
    </row>
    <row r="18" spans="6:42" x14ac:dyDescent="0.25">
      <c r="F18" s="32">
        <v>1992</v>
      </c>
      <c r="G18" s="57">
        <v>2173</v>
      </c>
      <c r="H18" s="57">
        <v>65190</v>
      </c>
      <c r="I18" s="32">
        <v>0.26100000000000001</v>
      </c>
      <c r="J18" s="32" t="s">
        <v>115</v>
      </c>
      <c r="N18" s="30">
        <v>25903</v>
      </c>
      <c r="O18" s="32">
        <v>41.1</v>
      </c>
      <c r="Q18" s="47">
        <f t="shared" si="2"/>
        <v>1991</v>
      </c>
      <c r="R18" s="48" t="str">
        <f t="shared" si="0"/>
        <v>199112</v>
      </c>
      <c r="S18" s="49">
        <v>33580</v>
      </c>
      <c r="T18" s="48">
        <v>638.05999999999995</v>
      </c>
      <c r="U18" s="50">
        <f t="shared" si="1"/>
        <v>630.41258064516126</v>
      </c>
      <c r="V18" s="51">
        <f t="shared" si="3"/>
        <v>637.70000000000005</v>
      </c>
      <c r="W18" s="53">
        <f t="shared" si="4"/>
        <v>0</v>
      </c>
      <c r="X18" s="53" t="str">
        <f t="shared" si="5"/>
        <v/>
      </c>
      <c r="Y18" s="54" t="str">
        <f t="shared" si="6"/>
        <v/>
      </c>
      <c r="AD18" s="123">
        <v>2017</v>
      </c>
      <c r="AE18" s="124">
        <v>266.89999999999998</v>
      </c>
      <c r="AF18" s="124">
        <v>274.8</v>
      </c>
      <c r="AG18" s="124">
        <v>283</v>
      </c>
      <c r="AH18" s="124">
        <v>286.5</v>
      </c>
      <c r="AI18" s="124">
        <v>287</v>
      </c>
      <c r="AJ18" s="124">
        <v>283.10000000000002</v>
      </c>
      <c r="AK18" s="124">
        <v>283.89999999999998</v>
      </c>
      <c r="AL18" s="124">
        <v>286.5</v>
      </c>
      <c r="AM18" s="124">
        <v>285</v>
      </c>
      <c r="AN18" s="124">
        <v>282.5</v>
      </c>
      <c r="AO18" s="124">
        <v>281.8</v>
      </c>
      <c r="AP18" s="124">
        <v>283.3</v>
      </c>
    </row>
    <row r="19" spans="6:42" x14ac:dyDescent="0.25">
      <c r="F19" s="32">
        <v>1993</v>
      </c>
      <c r="G19" s="57">
        <v>2717</v>
      </c>
      <c r="H19" s="57">
        <v>81510</v>
      </c>
      <c r="I19" s="32">
        <v>0.25</v>
      </c>
      <c r="J19" s="32" t="s">
        <v>116</v>
      </c>
      <c r="N19" s="30">
        <v>25934</v>
      </c>
      <c r="O19" s="32">
        <v>41.3</v>
      </c>
      <c r="Q19" s="47">
        <f t="shared" si="2"/>
        <v>1991</v>
      </c>
      <c r="R19" s="48" t="str">
        <f t="shared" si="0"/>
        <v>199112</v>
      </c>
      <c r="S19" s="49">
        <v>33581</v>
      </c>
      <c r="T19" s="48">
        <v>638.05999999999995</v>
      </c>
      <c r="U19" s="50">
        <f t="shared" si="1"/>
        <v>630.41258064516126</v>
      </c>
      <c r="V19" s="51">
        <f t="shared" si="3"/>
        <v>637.70000000000005</v>
      </c>
      <c r="W19" s="53">
        <f t="shared" si="4"/>
        <v>0</v>
      </c>
      <c r="X19" s="53" t="str">
        <f t="shared" si="5"/>
        <v/>
      </c>
      <c r="Y19" s="54" t="str">
        <f t="shared" si="6"/>
        <v/>
      </c>
      <c r="AD19" s="123">
        <v>2018</v>
      </c>
      <c r="AE19" s="124">
        <v>291.2</v>
      </c>
      <c r="AF19" s="124">
        <v>283.5</v>
      </c>
      <c r="AG19" s="124">
        <v>299.10000000000002</v>
      </c>
      <c r="AH19" s="124">
        <v>313.89999999999998</v>
      </c>
      <c r="AI19" s="124">
        <v>323.3</v>
      </c>
      <c r="AJ19" s="124">
        <v>333</v>
      </c>
      <c r="AK19" s="124">
        <v>342.8</v>
      </c>
      <c r="AL19" s="124">
        <v>352</v>
      </c>
      <c r="AM19" s="124">
        <v>356.8</v>
      </c>
      <c r="AN19" s="124">
        <v>353</v>
      </c>
      <c r="AO19" s="124">
        <v>349.2</v>
      </c>
      <c r="AP19" s="124">
        <v>351.2</v>
      </c>
    </row>
    <row r="20" spans="6:42" x14ac:dyDescent="0.25">
      <c r="F20" s="32">
        <v>1994</v>
      </c>
      <c r="G20" s="57">
        <v>3290</v>
      </c>
      <c r="H20" s="57">
        <v>98700</v>
      </c>
      <c r="I20" s="32">
        <v>0.21099999999999999</v>
      </c>
      <c r="J20" s="32" t="s">
        <v>117</v>
      </c>
      <c r="N20" s="30">
        <v>25965</v>
      </c>
      <c r="O20" s="32">
        <v>41.4</v>
      </c>
      <c r="Q20" s="47">
        <f t="shared" si="2"/>
        <v>1991</v>
      </c>
      <c r="R20" s="48" t="str">
        <f t="shared" si="0"/>
        <v>199112</v>
      </c>
      <c r="S20" s="49">
        <v>33582</v>
      </c>
      <c r="T20" s="48">
        <v>622.91999999999996</v>
      </c>
      <c r="U20" s="50">
        <f t="shared" si="1"/>
        <v>630.41258064516126</v>
      </c>
      <c r="V20" s="51">
        <f t="shared" si="3"/>
        <v>637.70000000000005</v>
      </c>
      <c r="W20" s="53">
        <f t="shared" si="4"/>
        <v>-2.3728176033601889E-2</v>
      </c>
      <c r="X20" s="53" t="str">
        <f t="shared" si="5"/>
        <v/>
      </c>
      <c r="Y20" s="54" t="str">
        <f t="shared" si="6"/>
        <v/>
      </c>
      <c r="AD20" s="123">
        <v>2019</v>
      </c>
      <c r="AE20" s="124">
        <v>347.7</v>
      </c>
      <c r="AF20" s="124">
        <v>343.8</v>
      </c>
      <c r="AG20" s="124">
        <v>342.4</v>
      </c>
      <c r="AH20" s="124">
        <v>339.5</v>
      </c>
      <c r="AI20" s="124">
        <v>333.6</v>
      </c>
      <c r="AJ20" s="124">
        <v>329.8</v>
      </c>
      <c r="AK20" s="124">
        <v>328.2</v>
      </c>
      <c r="AL20" s="124">
        <v>329.4</v>
      </c>
      <c r="AM20" s="124">
        <v>332.5</v>
      </c>
      <c r="AN20" s="124">
        <v>331.5</v>
      </c>
      <c r="AO20" s="124">
        <v>324.10000000000002</v>
      </c>
      <c r="AP20" s="124">
        <v>320.89999999999998</v>
      </c>
    </row>
    <row r="21" spans="6:42" x14ac:dyDescent="0.25">
      <c r="F21" s="32">
        <v>1995</v>
      </c>
      <c r="G21" s="57">
        <v>3964.45</v>
      </c>
      <c r="H21" s="57">
        <v>118934</v>
      </c>
      <c r="I21" s="32">
        <v>0.20499999999999999</v>
      </c>
      <c r="J21" s="32" t="s">
        <v>118</v>
      </c>
      <c r="N21" s="30">
        <v>25993</v>
      </c>
      <c r="O21" s="32">
        <v>41.5</v>
      </c>
      <c r="Q21" s="47">
        <f t="shared" si="2"/>
        <v>1991</v>
      </c>
      <c r="R21" s="48" t="str">
        <f t="shared" si="0"/>
        <v>199112</v>
      </c>
      <c r="S21" s="49">
        <v>33583</v>
      </c>
      <c r="T21" s="48">
        <v>627.46</v>
      </c>
      <c r="U21" s="50">
        <f t="shared" si="1"/>
        <v>630.41258064516126</v>
      </c>
      <c r="V21" s="51">
        <f t="shared" si="3"/>
        <v>637.70000000000005</v>
      </c>
      <c r="W21" s="53">
        <f t="shared" si="4"/>
        <v>7.2882553136841555E-3</v>
      </c>
      <c r="X21" s="53" t="str">
        <f t="shared" si="5"/>
        <v/>
      </c>
      <c r="Y21" s="54" t="str">
        <f t="shared" si="6"/>
        <v/>
      </c>
      <c r="AD21" s="123">
        <v>2020</v>
      </c>
      <c r="AE21" s="124">
        <v>322</v>
      </c>
      <c r="AF21" s="124">
        <v>324.3</v>
      </c>
      <c r="AG21" s="124">
        <v>326.3</v>
      </c>
      <c r="AH21" s="124">
        <v>322.3</v>
      </c>
      <c r="AI21" s="124">
        <v>318.5</v>
      </c>
      <c r="AJ21" s="124">
        <v>312.10000000000002</v>
      </c>
      <c r="AK21" s="124">
        <v>313</v>
      </c>
      <c r="AL21" s="124">
        <v>311.2</v>
      </c>
      <c r="AM21" s="124">
        <v>311.2</v>
      </c>
      <c r="AN21" s="124">
        <v>315.89999999999998</v>
      </c>
      <c r="AO21" s="124">
        <v>324</v>
      </c>
      <c r="AP21" s="124">
        <v>326.89999999999998</v>
      </c>
    </row>
    <row r="22" spans="6:42" x14ac:dyDescent="0.25">
      <c r="F22" s="32">
        <v>1996</v>
      </c>
      <c r="G22" s="57">
        <v>4737.5</v>
      </c>
      <c r="H22" s="57">
        <v>142125</v>
      </c>
      <c r="I22" s="32">
        <v>0.19500000000000001</v>
      </c>
      <c r="J22" s="32" t="s">
        <v>119</v>
      </c>
      <c r="N22" s="30">
        <v>26024</v>
      </c>
      <c r="O22" s="32">
        <v>41.6</v>
      </c>
      <c r="Q22" s="47">
        <f t="shared" si="2"/>
        <v>1991</v>
      </c>
      <c r="R22" s="48" t="str">
        <f t="shared" si="0"/>
        <v>199112</v>
      </c>
      <c r="S22" s="49">
        <v>33584</v>
      </c>
      <c r="T22" s="48">
        <v>633.09</v>
      </c>
      <c r="U22" s="50">
        <f t="shared" si="1"/>
        <v>630.41258064516126</v>
      </c>
      <c r="V22" s="51">
        <f t="shared" si="3"/>
        <v>637.70000000000005</v>
      </c>
      <c r="W22" s="53">
        <f t="shared" si="4"/>
        <v>8.9726835176744402E-3</v>
      </c>
      <c r="X22" s="53" t="str">
        <f t="shared" si="5"/>
        <v/>
      </c>
      <c r="Y22" s="54" t="str">
        <f t="shared" si="6"/>
        <v/>
      </c>
      <c r="AD22" s="123">
        <v>2021</v>
      </c>
      <c r="AE22" s="124">
        <v>340.9</v>
      </c>
      <c r="AF22" s="124">
        <v>356.6</v>
      </c>
      <c r="AG22" s="124">
        <v>373.6</v>
      </c>
      <c r="AH22" s="124">
        <v>394.1</v>
      </c>
      <c r="AI22" s="124">
        <v>418.1</v>
      </c>
      <c r="AJ22" s="124">
        <v>454.2</v>
      </c>
      <c r="AK22" s="125">
        <v>494.60899999999998</v>
      </c>
      <c r="AL22" s="125">
        <v>502.7</v>
      </c>
      <c r="AM22" s="125">
        <v>532.37400000000002</v>
      </c>
      <c r="AN22" s="125">
        <v>548.05999999999995</v>
      </c>
      <c r="AO22" s="125">
        <v>582.27499999999998</v>
      </c>
      <c r="AP22" s="125">
        <v>596.76199999999994</v>
      </c>
    </row>
    <row r="23" spans="6:42" x14ac:dyDescent="0.25">
      <c r="F23" s="32">
        <v>1997</v>
      </c>
      <c r="G23" s="57">
        <v>5733.5</v>
      </c>
      <c r="H23" s="57">
        <v>172005</v>
      </c>
      <c r="I23" s="32">
        <v>0.21</v>
      </c>
      <c r="J23" s="32" t="s">
        <v>120</v>
      </c>
      <c r="N23" s="30">
        <v>26054</v>
      </c>
      <c r="O23" s="32">
        <v>41.7</v>
      </c>
      <c r="Q23" s="47">
        <f t="shared" si="2"/>
        <v>1991</v>
      </c>
      <c r="R23" s="48" t="str">
        <f t="shared" si="0"/>
        <v>199112</v>
      </c>
      <c r="S23" s="49">
        <v>33585</v>
      </c>
      <c r="T23" s="48">
        <v>632.35</v>
      </c>
      <c r="U23" s="50">
        <f t="shared" si="1"/>
        <v>630.41258064516126</v>
      </c>
      <c r="V23" s="51">
        <f t="shared" si="3"/>
        <v>637.70000000000005</v>
      </c>
      <c r="W23" s="53">
        <f t="shared" si="4"/>
        <v>-1.1688701448451244E-3</v>
      </c>
      <c r="X23" s="53" t="str">
        <f t="shared" si="5"/>
        <v/>
      </c>
      <c r="Y23" s="54" t="str">
        <f t="shared" si="6"/>
        <v/>
      </c>
      <c r="AD23" s="123">
        <v>2022</v>
      </c>
      <c r="AE23" s="125">
        <v>614.83600000000001</v>
      </c>
      <c r="AF23" s="125">
        <v>616.06700000000001</v>
      </c>
    </row>
    <row r="24" spans="6:42" x14ac:dyDescent="0.25">
      <c r="F24" s="32">
        <v>1998</v>
      </c>
      <c r="G24" s="57">
        <v>6794.2</v>
      </c>
      <c r="H24" s="57">
        <v>203826</v>
      </c>
      <c r="I24" s="32">
        <v>0.185</v>
      </c>
      <c r="J24" s="32" t="s">
        <v>121</v>
      </c>
      <c r="N24" s="30">
        <v>26085</v>
      </c>
      <c r="O24" s="32">
        <v>41.7</v>
      </c>
      <c r="Q24" s="47">
        <f t="shared" si="2"/>
        <v>1991</v>
      </c>
      <c r="R24" s="48" t="str">
        <f t="shared" si="0"/>
        <v>199112</v>
      </c>
      <c r="S24" s="49">
        <v>33586</v>
      </c>
      <c r="T24" s="48">
        <v>630.91</v>
      </c>
      <c r="U24" s="50">
        <f t="shared" si="1"/>
        <v>630.41258064516126</v>
      </c>
      <c r="V24" s="51">
        <f t="shared" si="3"/>
        <v>637.70000000000005</v>
      </c>
      <c r="W24" s="53">
        <f t="shared" si="4"/>
        <v>-2.2772198940460564E-3</v>
      </c>
      <c r="X24" s="53" t="str">
        <f t="shared" si="5"/>
        <v/>
      </c>
      <c r="Y24" s="54" t="str">
        <f t="shared" si="6"/>
        <v/>
      </c>
    </row>
    <row r="25" spans="6:42" x14ac:dyDescent="0.25">
      <c r="F25" s="32">
        <v>1999</v>
      </c>
      <c r="G25" s="57">
        <v>7882</v>
      </c>
      <c r="H25" s="57">
        <v>236460</v>
      </c>
      <c r="I25" s="32">
        <v>0.16</v>
      </c>
      <c r="J25" s="32" t="s">
        <v>122</v>
      </c>
      <c r="N25" s="30">
        <v>26115</v>
      </c>
      <c r="O25" s="32">
        <v>41.9</v>
      </c>
      <c r="Q25" s="47">
        <f t="shared" si="2"/>
        <v>1991</v>
      </c>
      <c r="R25" s="48" t="str">
        <f t="shared" si="0"/>
        <v>199112</v>
      </c>
      <c r="S25" s="49">
        <v>33587</v>
      </c>
      <c r="T25" s="48">
        <v>630.91</v>
      </c>
      <c r="U25" s="50">
        <f t="shared" si="1"/>
        <v>630.41258064516126</v>
      </c>
      <c r="V25" s="51">
        <f t="shared" si="3"/>
        <v>637.70000000000005</v>
      </c>
      <c r="W25" s="53">
        <f t="shared" si="4"/>
        <v>0</v>
      </c>
      <c r="X25" s="53" t="str">
        <f t="shared" si="5"/>
        <v/>
      </c>
      <c r="Y25" s="54" t="str">
        <f t="shared" si="6"/>
        <v/>
      </c>
      <c r="AE25" s="124">
        <v>2</v>
      </c>
    </row>
    <row r="26" spans="6:42" x14ac:dyDescent="0.25">
      <c r="F26" s="32">
        <v>2000</v>
      </c>
      <c r="G26" s="57">
        <v>8670</v>
      </c>
      <c r="H26" s="57">
        <v>260100</v>
      </c>
      <c r="I26" s="32">
        <v>0.1</v>
      </c>
      <c r="J26" s="32" t="s">
        <v>123</v>
      </c>
      <c r="N26" s="30">
        <v>26146</v>
      </c>
      <c r="O26" s="32">
        <v>42</v>
      </c>
      <c r="Q26" s="47">
        <f t="shared" si="2"/>
        <v>1991</v>
      </c>
      <c r="R26" s="48" t="str">
        <f t="shared" si="0"/>
        <v>199112</v>
      </c>
      <c r="S26" s="49">
        <v>33588</v>
      </c>
      <c r="T26" s="48">
        <v>630.91</v>
      </c>
      <c r="U26" s="50">
        <f t="shared" si="1"/>
        <v>630.41258064516126</v>
      </c>
      <c r="V26" s="51">
        <f t="shared" si="3"/>
        <v>637.70000000000005</v>
      </c>
      <c r="W26" s="53">
        <f t="shared" si="4"/>
        <v>0</v>
      </c>
      <c r="X26" s="53" t="str">
        <f t="shared" si="5"/>
        <v/>
      </c>
      <c r="Y26" s="54" t="str">
        <f t="shared" si="6"/>
        <v/>
      </c>
      <c r="AB26" t="s">
        <v>229</v>
      </c>
      <c r="AC26" t="s">
        <v>228</v>
      </c>
      <c r="AD26" t="s">
        <v>227</v>
      </c>
      <c r="AE26" t="s">
        <v>230</v>
      </c>
    </row>
    <row r="27" spans="6:42" x14ac:dyDescent="0.25">
      <c r="F27" s="32">
        <v>2001</v>
      </c>
      <c r="G27" s="57">
        <v>9533.33</v>
      </c>
      <c r="H27" s="57">
        <v>286000</v>
      </c>
      <c r="I27" s="32">
        <v>0.1</v>
      </c>
      <c r="J27" s="32" t="s">
        <v>124</v>
      </c>
      <c r="N27" s="30">
        <v>26177</v>
      </c>
      <c r="O27" s="32">
        <v>41.9</v>
      </c>
      <c r="Q27" s="47">
        <f t="shared" si="2"/>
        <v>1991</v>
      </c>
      <c r="R27" s="48" t="str">
        <f t="shared" si="0"/>
        <v>199112</v>
      </c>
      <c r="S27" s="49">
        <v>33589</v>
      </c>
      <c r="T27" s="48">
        <v>626.23</v>
      </c>
      <c r="U27" s="50">
        <f t="shared" si="1"/>
        <v>630.41258064516126</v>
      </c>
      <c r="V27" s="51">
        <f t="shared" si="3"/>
        <v>637.70000000000005</v>
      </c>
      <c r="W27" s="53">
        <f t="shared" si="4"/>
        <v>-7.4178567466040013E-3</v>
      </c>
      <c r="X27" s="53" t="str">
        <f t="shared" si="5"/>
        <v/>
      </c>
      <c r="Y27" s="54" t="str">
        <f t="shared" si="6"/>
        <v/>
      </c>
      <c r="AB27">
        <f>+YEAR(AD27)</f>
        <v>2012</v>
      </c>
      <c r="AC27">
        <f>+MONTH(AD27)</f>
        <v>1</v>
      </c>
      <c r="AD27" s="126">
        <v>40909</v>
      </c>
      <c r="AE27">
        <f>+VLOOKUP(AB27,$AD$12:$AP$23,AC27+1,0)</f>
        <v>319.60000000000002</v>
      </c>
    </row>
    <row r="28" spans="6:42" x14ac:dyDescent="0.25">
      <c r="F28" s="32">
        <v>2002</v>
      </c>
      <c r="G28" s="57">
        <v>10300</v>
      </c>
      <c r="H28" s="57">
        <v>309000</v>
      </c>
      <c r="I28" s="32">
        <v>0.08</v>
      </c>
      <c r="J28" s="32" t="s">
        <v>125</v>
      </c>
      <c r="N28" s="30">
        <v>26207</v>
      </c>
      <c r="O28" s="32">
        <v>41.8</v>
      </c>
      <c r="Q28" s="47">
        <f t="shared" si="2"/>
        <v>1991</v>
      </c>
      <c r="R28" s="48" t="str">
        <f t="shared" si="0"/>
        <v>199112</v>
      </c>
      <c r="S28" s="49">
        <v>33590</v>
      </c>
      <c r="T28" s="48">
        <v>626.52</v>
      </c>
      <c r="U28" s="50">
        <f t="shared" si="1"/>
        <v>630.41258064516126</v>
      </c>
      <c r="V28" s="51">
        <f t="shared" si="3"/>
        <v>637.70000000000005</v>
      </c>
      <c r="W28" s="53">
        <f t="shared" si="4"/>
        <v>4.6308864155331086E-4</v>
      </c>
      <c r="X28" s="53" t="str">
        <f t="shared" si="5"/>
        <v/>
      </c>
      <c r="Y28" s="54" t="str">
        <f t="shared" si="6"/>
        <v/>
      </c>
      <c r="AB28">
        <f t="shared" ref="AB28:AB91" si="7">+YEAR(AD28)</f>
        <v>2012</v>
      </c>
      <c r="AC28">
        <f t="shared" ref="AC28:AC91" si="8">+MONTH(AD28)</f>
        <v>2</v>
      </c>
      <c r="AD28" s="126">
        <f>+DATE(YEAR(AD27),MONTH(AD27)+1,1)</f>
        <v>40940</v>
      </c>
      <c r="AE28">
        <f t="shared" ref="AE28:AE91" si="9">+VLOOKUP(AB28,$AD$12:$AP$23,AC28+1,0)</f>
        <v>324.8</v>
      </c>
    </row>
    <row r="29" spans="6:42" x14ac:dyDescent="0.25">
      <c r="F29" s="32">
        <v>2003</v>
      </c>
      <c r="G29" s="57">
        <v>11066.67</v>
      </c>
      <c r="H29" s="57">
        <v>332000</v>
      </c>
      <c r="I29" s="32">
        <v>7.3999999999999996E-2</v>
      </c>
      <c r="J29" s="32" t="s">
        <v>126</v>
      </c>
      <c r="N29" s="30">
        <v>26238</v>
      </c>
      <c r="O29" s="32">
        <v>41.8</v>
      </c>
      <c r="Q29" s="47">
        <f t="shared" si="2"/>
        <v>1991</v>
      </c>
      <c r="R29" s="48" t="str">
        <f t="shared" si="0"/>
        <v>199112</v>
      </c>
      <c r="S29" s="49">
        <v>33591</v>
      </c>
      <c r="T29" s="48">
        <v>633.35</v>
      </c>
      <c r="U29" s="50">
        <f t="shared" si="1"/>
        <v>630.41258064516126</v>
      </c>
      <c r="V29" s="51">
        <f t="shared" si="3"/>
        <v>637.70000000000005</v>
      </c>
      <c r="W29" s="53">
        <f t="shared" si="4"/>
        <v>1.090148758220022E-2</v>
      </c>
      <c r="X29" s="53" t="str">
        <f t="shared" si="5"/>
        <v/>
      </c>
      <c r="Y29" s="54" t="str">
        <f t="shared" si="6"/>
        <v/>
      </c>
      <c r="AB29">
        <f t="shared" si="7"/>
        <v>2012</v>
      </c>
      <c r="AC29">
        <f t="shared" si="8"/>
        <v>3</v>
      </c>
      <c r="AD29" s="126">
        <f t="shared" ref="AD29:AD92" si="10">+DATE(YEAR(AD28),MONTH(AD28)+1,1)</f>
        <v>40969</v>
      </c>
      <c r="AE29">
        <f t="shared" si="9"/>
        <v>322.8</v>
      </c>
    </row>
    <row r="30" spans="6:42" x14ac:dyDescent="0.25">
      <c r="F30" s="32">
        <v>2004</v>
      </c>
      <c r="G30" s="57">
        <v>11933.33</v>
      </c>
      <c r="H30" s="57">
        <v>358000</v>
      </c>
      <c r="I30" s="32">
        <v>7.8E-2</v>
      </c>
      <c r="J30" s="32" t="s">
        <v>127</v>
      </c>
      <c r="N30" s="30">
        <v>26268</v>
      </c>
      <c r="O30" s="32">
        <v>42.1</v>
      </c>
      <c r="Q30" s="47">
        <f t="shared" si="2"/>
        <v>1991</v>
      </c>
      <c r="R30" s="48" t="str">
        <f t="shared" si="0"/>
        <v>199112</v>
      </c>
      <c r="S30" s="49">
        <v>33592</v>
      </c>
      <c r="T30" s="48">
        <v>621.71</v>
      </c>
      <c r="U30" s="50">
        <f t="shared" si="1"/>
        <v>630.41258064516126</v>
      </c>
      <c r="V30" s="51">
        <f t="shared" si="3"/>
        <v>637.70000000000005</v>
      </c>
      <c r="W30" s="53">
        <f t="shared" si="4"/>
        <v>-1.8378463724638805E-2</v>
      </c>
      <c r="X30" s="53" t="str">
        <f t="shared" si="5"/>
        <v/>
      </c>
      <c r="Y30" s="54" t="str">
        <f t="shared" si="6"/>
        <v/>
      </c>
      <c r="AB30">
        <f t="shared" si="7"/>
        <v>2012</v>
      </c>
      <c r="AC30">
        <f t="shared" si="8"/>
        <v>4</v>
      </c>
      <c r="AD30" s="126">
        <f t="shared" si="10"/>
        <v>41000</v>
      </c>
      <c r="AE30">
        <f t="shared" si="9"/>
        <v>323.3</v>
      </c>
    </row>
    <row r="31" spans="6:42" x14ac:dyDescent="0.25">
      <c r="F31" s="32">
        <v>2005</v>
      </c>
      <c r="G31" s="57">
        <v>12716.67</v>
      </c>
      <c r="H31" s="57">
        <v>381500</v>
      </c>
      <c r="I31" s="32">
        <v>6.6000000000000003E-2</v>
      </c>
      <c r="J31" s="32" t="s">
        <v>128</v>
      </c>
      <c r="N31" s="30">
        <v>26299</v>
      </c>
      <c r="O31" s="32">
        <v>42.3</v>
      </c>
      <c r="Q31" s="47">
        <f t="shared" si="2"/>
        <v>1991</v>
      </c>
      <c r="R31" s="48" t="str">
        <f t="shared" si="0"/>
        <v>199112</v>
      </c>
      <c r="S31" s="49">
        <v>33593</v>
      </c>
      <c r="T31" s="48">
        <v>620.62</v>
      </c>
      <c r="U31" s="50">
        <f t="shared" si="1"/>
        <v>630.41258064516126</v>
      </c>
      <c r="V31" s="51">
        <f t="shared" si="3"/>
        <v>637.70000000000005</v>
      </c>
      <c r="W31" s="53">
        <f t="shared" si="4"/>
        <v>-1.7532289974425685E-3</v>
      </c>
      <c r="X31" s="53" t="str">
        <f t="shared" si="5"/>
        <v/>
      </c>
      <c r="Y31" s="54" t="str">
        <f t="shared" si="6"/>
        <v/>
      </c>
      <c r="AB31">
        <f t="shared" si="7"/>
        <v>2012</v>
      </c>
      <c r="AC31">
        <f t="shared" si="8"/>
        <v>5</v>
      </c>
      <c r="AD31" s="126">
        <f t="shared" si="10"/>
        <v>41030</v>
      </c>
      <c r="AE31">
        <f t="shared" si="9"/>
        <v>320.39999999999998</v>
      </c>
    </row>
    <row r="32" spans="6:42" x14ac:dyDescent="0.25">
      <c r="F32" s="32">
        <v>2006</v>
      </c>
      <c r="G32" s="57">
        <v>13600</v>
      </c>
      <c r="H32" s="57">
        <v>408000</v>
      </c>
      <c r="I32" s="32">
        <v>6.9000000000000006E-2</v>
      </c>
      <c r="J32" s="32" t="s">
        <v>129</v>
      </c>
      <c r="N32" s="30">
        <v>26330</v>
      </c>
      <c r="O32" s="32">
        <v>42.5</v>
      </c>
      <c r="Q32" s="47">
        <f t="shared" si="2"/>
        <v>1991</v>
      </c>
      <c r="R32" s="48" t="str">
        <f t="shared" si="0"/>
        <v>199112</v>
      </c>
      <c r="S32" s="49">
        <v>33594</v>
      </c>
      <c r="T32" s="48">
        <v>620.62</v>
      </c>
      <c r="U32" s="50">
        <f t="shared" si="1"/>
        <v>630.41258064516126</v>
      </c>
      <c r="V32" s="51">
        <f t="shared" si="3"/>
        <v>637.70000000000005</v>
      </c>
      <c r="W32" s="53">
        <f t="shared" si="4"/>
        <v>0</v>
      </c>
      <c r="X32" s="53" t="str">
        <f t="shared" si="5"/>
        <v/>
      </c>
      <c r="Y32" s="54" t="str">
        <f t="shared" si="6"/>
        <v/>
      </c>
      <c r="AB32">
        <f t="shared" si="7"/>
        <v>2012</v>
      </c>
      <c r="AC32">
        <f t="shared" si="8"/>
        <v>6</v>
      </c>
      <c r="AD32" s="126">
        <f t="shared" si="10"/>
        <v>41061</v>
      </c>
      <c r="AE32">
        <f t="shared" si="9"/>
        <v>316.60000000000002</v>
      </c>
    </row>
    <row r="33" spans="6:31" x14ac:dyDescent="0.25">
      <c r="F33" s="32">
        <v>2007</v>
      </c>
      <c r="G33" s="57">
        <v>14456.67</v>
      </c>
      <c r="H33" s="57">
        <v>433700</v>
      </c>
      <c r="I33" s="32">
        <v>6.3E-2</v>
      </c>
      <c r="J33" s="32" t="s">
        <v>130</v>
      </c>
      <c r="N33" s="30">
        <v>26359</v>
      </c>
      <c r="O33" s="32">
        <v>42.6</v>
      </c>
      <c r="Q33" s="47">
        <f t="shared" si="2"/>
        <v>1991</v>
      </c>
      <c r="R33" s="48" t="str">
        <f t="shared" si="0"/>
        <v>199112</v>
      </c>
      <c r="S33" s="49">
        <v>33595</v>
      </c>
      <c r="T33" s="48">
        <v>620.62</v>
      </c>
      <c r="U33" s="50">
        <f t="shared" si="1"/>
        <v>630.41258064516126</v>
      </c>
      <c r="V33" s="51">
        <f t="shared" si="3"/>
        <v>637.70000000000005</v>
      </c>
      <c r="W33" s="53">
        <f t="shared" si="4"/>
        <v>0</v>
      </c>
      <c r="X33" s="53" t="str">
        <f t="shared" si="5"/>
        <v/>
      </c>
      <c r="Y33" s="54" t="str">
        <f t="shared" si="6"/>
        <v/>
      </c>
      <c r="AB33">
        <f t="shared" si="7"/>
        <v>2012</v>
      </c>
      <c r="AC33">
        <f t="shared" si="8"/>
        <v>7</v>
      </c>
      <c r="AD33" s="126">
        <f t="shared" si="10"/>
        <v>41091</v>
      </c>
      <c r="AE33">
        <f t="shared" si="9"/>
        <v>308.7</v>
      </c>
    </row>
    <row r="34" spans="6:31" x14ac:dyDescent="0.25">
      <c r="F34" s="32">
        <v>2008</v>
      </c>
      <c r="G34" s="57">
        <v>15383.33</v>
      </c>
      <c r="H34" s="57">
        <v>461500</v>
      </c>
      <c r="I34" s="32">
        <v>6.4000000000000001E-2</v>
      </c>
      <c r="J34" s="32" t="s">
        <v>131</v>
      </c>
      <c r="N34" s="30">
        <v>26390</v>
      </c>
      <c r="O34" s="32">
        <v>42.7</v>
      </c>
      <c r="Q34" s="47">
        <f t="shared" si="2"/>
        <v>1991</v>
      </c>
      <c r="R34" s="48" t="str">
        <f t="shared" si="0"/>
        <v>199112</v>
      </c>
      <c r="S34" s="49">
        <v>33596</v>
      </c>
      <c r="T34" s="48">
        <v>622.95000000000005</v>
      </c>
      <c r="U34" s="50">
        <f t="shared" si="1"/>
        <v>630.41258064516126</v>
      </c>
      <c r="V34" s="51">
        <f t="shared" si="3"/>
        <v>637.70000000000005</v>
      </c>
      <c r="W34" s="53">
        <f t="shared" si="4"/>
        <v>3.7543102059232059E-3</v>
      </c>
      <c r="X34" s="53" t="str">
        <f t="shared" si="5"/>
        <v/>
      </c>
      <c r="Y34" s="54" t="str">
        <f t="shared" si="6"/>
        <v/>
      </c>
      <c r="AA34" s="119"/>
      <c r="AB34">
        <f t="shared" si="7"/>
        <v>2012</v>
      </c>
      <c r="AC34">
        <f t="shared" si="8"/>
        <v>8</v>
      </c>
      <c r="AD34" s="126">
        <f t="shared" si="10"/>
        <v>41122</v>
      </c>
      <c r="AE34">
        <f t="shared" si="9"/>
        <v>307.10000000000002</v>
      </c>
    </row>
    <row r="35" spans="6:31" x14ac:dyDescent="0.25">
      <c r="F35" s="32">
        <v>2009</v>
      </c>
      <c r="G35" s="57">
        <v>16563.330000000002</v>
      </c>
      <c r="H35" s="57">
        <v>496900</v>
      </c>
      <c r="I35" s="32">
        <v>7.6999999999999999E-2</v>
      </c>
      <c r="J35" s="32" t="s">
        <v>132</v>
      </c>
      <c r="N35" s="30">
        <v>26420</v>
      </c>
      <c r="O35" s="32">
        <v>42.8</v>
      </c>
      <c r="Q35" s="47">
        <f t="shared" si="2"/>
        <v>1991</v>
      </c>
      <c r="R35" s="48" t="str">
        <f t="shared" si="0"/>
        <v>199112</v>
      </c>
      <c r="S35" s="49">
        <v>33597</v>
      </c>
      <c r="T35" s="48">
        <v>622.95000000000005</v>
      </c>
      <c r="U35" s="50">
        <f t="shared" si="1"/>
        <v>630.41258064516126</v>
      </c>
      <c r="V35" s="51">
        <f t="shared" si="3"/>
        <v>637.70000000000005</v>
      </c>
      <c r="W35" s="53">
        <f t="shared" si="4"/>
        <v>0</v>
      </c>
      <c r="X35" s="53" t="str">
        <f t="shared" si="5"/>
        <v/>
      </c>
      <c r="Y35" s="54" t="str">
        <f t="shared" si="6"/>
        <v/>
      </c>
      <c r="AB35">
        <f t="shared" si="7"/>
        <v>2012</v>
      </c>
      <c r="AC35">
        <f t="shared" si="8"/>
        <v>9</v>
      </c>
      <c r="AD35" s="126">
        <f t="shared" si="10"/>
        <v>41153</v>
      </c>
      <c r="AE35">
        <f t="shared" si="9"/>
        <v>307.3</v>
      </c>
    </row>
    <row r="36" spans="6:31" x14ac:dyDescent="0.25">
      <c r="F36" s="32">
        <v>2010</v>
      </c>
      <c r="G36" s="57">
        <v>17166.669999999998</v>
      </c>
      <c r="H36" s="57">
        <v>515000</v>
      </c>
      <c r="I36" s="32">
        <v>3.5999999999999997E-2</v>
      </c>
      <c r="J36" s="32" t="s">
        <v>133</v>
      </c>
      <c r="N36" s="30">
        <v>26451</v>
      </c>
      <c r="O36" s="32">
        <v>42.8</v>
      </c>
      <c r="Q36" s="47">
        <f t="shared" si="2"/>
        <v>1991</v>
      </c>
      <c r="R36" s="48" t="str">
        <f t="shared" si="0"/>
        <v>199112</v>
      </c>
      <c r="S36" s="49">
        <v>33598</v>
      </c>
      <c r="T36" s="48">
        <v>622.95000000000005</v>
      </c>
      <c r="U36" s="50">
        <f t="shared" si="1"/>
        <v>630.41258064516126</v>
      </c>
      <c r="V36" s="51">
        <f t="shared" si="3"/>
        <v>637.70000000000005</v>
      </c>
      <c r="W36" s="53">
        <f t="shared" si="4"/>
        <v>0</v>
      </c>
      <c r="X36" s="53" t="str">
        <f t="shared" si="5"/>
        <v/>
      </c>
      <c r="Y36" s="54" t="str">
        <f t="shared" si="6"/>
        <v/>
      </c>
      <c r="AB36">
        <f t="shared" si="7"/>
        <v>2012</v>
      </c>
      <c r="AC36">
        <f t="shared" si="8"/>
        <v>10</v>
      </c>
      <c r="AD36" s="126">
        <f t="shared" si="10"/>
        <v>41183</v>
      </c>
      <c r="AE36">
        <f t="shared" si="9"/>
        <v>304.39999999999998</v>
      </c>
    </row>
    <row r="37" spans="6:31" x14ac:dyDescent="0.25">
      <c r="F37" s="32">
        <v>2011</v>
      </c>
      <c r="G37" s="57">
        <v>17853.330000000002</v>
      </c>
      <c r="H37" s="57">
        <v>535600</v>
      </c>
      <c r="I37" s="32">
        <v>0.04</v>
      </c>
      <c r="J37" s="32" t="s">
        <v>134</v>
      </c>
      <c r="N37" s="30">
        <v>26481</v>
      </c>
      <c r="O37" s="32">
        <v>42.9</v>
      </c>
      <c r="Q37" s="47">
        <f t="shared" si="2"/>
        <v>1991</v>
      </c>
      <c r="R37" s="48" t="str">
        <f t="shared" si="0"/>
        <v>199112</v>
      </c>
      <c r="S37" s="49">
        <v>33599</v>
      </c>
      <c r="T37" s="48">
        <v>631.63</v>
      </c>
      <c r="U37" s="50">
        <f t="shared" si="1"/>
        <v>630.41258064516126</v>
      </c>
      <c r="V37" s="51">
        <f t="shared" si="3"/>
        <v>637.70000000000005</v>
      </c>
      <c r="W37" s="53">
        <f t="shared" si="4"/>
        <v>1.3933702544345339E-2</v>
      </c>
      <c r="X37" s="53" t="str">
        <f t="shared" si="5"/>
        <v/>
      </c>
      <c r="Y37" s="54" t="str">
        <f t="shared" si="6"/>
        <v/>
      </c>
      <c r="AB37">
        <f t="shared" si="7"/>
        <v>2012</v>
      </c>
      <c r="AC37">
        <f t="shared" si="8"/>
        <v>11</v>
      </c>
      <c r="AD37" s="126">
        <f t="shared" si="10"/>
        <v>41214</v>
      </c>
      <c r="AE37">
        <f t="shared" si="9"/>
        <v>306.10000000000002</v>
      </c>
    </row>
    <row r="38" spans="6:31" x14ac:dyDescent="0.25">
      <c r="F38" s="32">
        <v>2012</v>
      </c>
      <c r="G38" s="57">
        <v>18890</v>
      </c>
      <c r="H38" s="57">
        <v>566700</v>
      </c>
      <c r="I38" s="32">
        <v>5.8000000000000003E-2</v>
      </c>
      <c r="J38" s="32" t="s">
        <v>135</v>
      </c>
      <c r="N38" s="30">
        <v>26512</v>
      </c>
      <c r="O38" s="32">
        <v>42.9</v>
      </c>
      <c r="Q38" s="47">
        <f t="shared" si="2"/>
        <v>1991</v>
      </c>
      <c r="R38" s="48" t="str">
        <f t="shared" si="0"/>
        <v>199112</v>
      </c>
      <c r="S38" s="49">
        <v>33600</v>
      </c>
      <c r="T38" s="48">
        <v>632.37</v>
      </c>
      <c r="U38" s="50">
        <f t="shared" si="1"/>
        <v>630.41258064516126</v>
      </c>
      <c r="V38" s="51">
        <f t="shared" si="3"/>
        <v>637.70000000000005</v>
      </c>
      <c r="W38" s="53">
        <f t="shared" si="4"/>
        <v>1.1715719645994938E-3</v>
      </c>
      <c r="X38" s="53" t="str">
        <f t="shared" si="5"/>
        <v/>
      </c>
      <c r="Y38" s="54" t="str">
        <f t="shared" si="6"/>
        <v/>
      </c>
      <c r="AB38">
        <f t="shared" si="7"/>
        <v>2012</v>
      </c>
      <c r="AC38">
        <f t="shared" si="8"/>
        <v>12</v>
      </c>
      <c r="AD38" s="126">
        <f t="shared" si="10"/>
        <v>41244</v>
      </c>
      <c r="AE38">
        <f t="shared" si="9"/>
        <v>308.5</v>
      </c>
    </row>
    <row r="39" spans="6:31" x14ac:dyDescent="0.25">
      <c r="F39" s="32">
        <v>2013</v>
      </c>
      <c r="G39" s="57">
        <v>19650</v>
      </c>
      <c r="H39" s="57">
        <v>589500</v>
      </c>
      <c r="I39" s="32">
        <v>4.02E-2</v>
      </c>
      <c r="J39" s="32" t="s">
        <v>94</v>
      </c>
      <c r="N39" s="30">
        <v>26543</v>
      </c>
      <c r="O39" s="32">
        <v>43</v>
      </c>
      <c r="Q39" s="47">
        <f t="shared" si="2"/>
        <v>1991</v>
      </c>
      <c r="R39" s="48" t="str">
        <f t="shared" si="0"/>
        <v>199112</v>
      </c>
      <c r="S39" s="49">
        <v>33601</v>
      </c>
      <c r="T39" s="48">
        <v>632.37</v>
      </c>
      <c r="U39" s="50">
        <f t="shared" si="1"/>
        <v>630.41258064516126</v>
      </c>
      <c r="V39" s="51">
        <f t="shared" si="3"/>
        <v>637.70000000000005</v>
      </c>
      <c r="W39" s="53">
        <f t="shared" si="4"/>
        <v>0</v>
      </c>
      <c r="X39" s="53" t="str">
        <f t="shared" si="5"/>
        <v/>
      </c>
      <c r="Y39" s="54" t="str">
        <f t="shared" si="6"/>
        <v/>
      </c>
      <c r="AB39">
        <f t="shared" si="7"/>
        <v>2013</v>
      </c>
      <c r="AC39">
        <f t="shared" si="8"/>
        <v>1</v>
      </c>
      <c r="AD39" s="126">
        <f t="shared" si="10"/>
        <v>41275</v>
      </c>
      <c r="AE39">
        <f t="shared" si="9"/>
        <v>302.60000000000002</v>
      </c>
    </row>
    <row r="40" spans="6:31" x14ac:dyDescent="0.25">
      <c r="F40" s="32">
        <v>2014</v>
      </c>
      <c r="G40" s="57">
        <v>20533.330000000002</v>
      </c>
      <c r="H40" s="57">
        <v>616000</v>
      </c>
      <c r="I40" s="32">
        <v>4.4999999999999998E-2</v>
      </c>
      <c r="J40" s="32" t="s">
        <v>95</v>
      </c>
      <c r="N40" s="30">
        <v>26573</v>
      </c>
      <c r="O40" s="32">
        <v>42.8</v>
      </c>
      <c r="Q40" s="47">
        <f t="shared" si="2"/>
        <v>1991</v>
      </c>
      <c r="R40" s="48" t="str">
        <f t="shared" si="0"/>
        <v>199112</v>
      </c>
      <c r="S40" s="49">
        <v>33602</v>
      </c>
      <c r="T40" s="48">
        <v>632.37</v>
      </c>
      <c r="U40" s="50">
        <f t="shared" si="1"/>
        <v>630.41258064516126</v>
      </c>
      <c r="V40" s="51">
        <f t="shared" si="3"/>
        <v>637.70000000000005</v>
      </c>
      <c r="W40" s="53">
        <f t="shared" si="4"/>
        <v>0</v>
      </c>
      <c r="X40" s="53" t="str">
        <f t="shared" si="5"/>
        <v/>
      </c>
      <c r="Y40" s="54" t="str">
        <f t="shared" si="6"/>
        <v/>
      </c>
      <c r="AB40">
        <f t="shared" si="7"/>
        <v>2013</v>
      </c>
      <c r="AC40">
        <f t="shared" si="8"/>
        <v>2</v>
      </c>
      <c r="AD40" s="126">
        <f t="shared" si="10"/>
        <v>41306</v>
      </c>
      <c r="AE40">
        <f t="shared" si="9"/>
        <v>298.2</v>
      </c>
    </row>
    <row r="41" spans="6:31" x14ac:dyDescent="0.25">
      <c r="F41" s="32">
        <v>2015</v>
      </c>
      <c r="G41" s="57">
        <v>21478.33</v>
      </c>
      <c r="H41" s="57">
        <v>644350</v>
      </c>
      <c r="I41" s="32">
        <v>4.5999999999999999E-2</v>
      </c>
      <c r="J41" s="32" t="s">
        <v>96</v>
      </c>
      <c r="N41" s="30">
        <v>26604</v>
      </c>
      <c r="O41" s="32">
        <v>42.9</v>
      </c>
      <c r="Q41" s="47">
        <f t="shared" si="2"/>
        <v>1991</v>
      </c>
      <c r="R41" s="48" t="str">
        <f t="shared" si="0"/>
        <v>199112</v>
      </c>
      <c r="S41" s="49">
        <v>33603</v>
      </c>
      <c r="T41" s="48">
        <v>632.37</v>
      </c>
      <c r="U41" s="50">
        <f t="shared" si="1"/>
        <v>630.41258064516126</v>
      </c>
      <c r="V41" s="51">
        <f t="shared" si="3"/>
        <v>637.70000000000005</v>
      </c>
      <c r="W41" s="53">
        <f t="shared" si="4"/>
        <v>0</v>
      </c>
      <c r="X41" s="53" t="str">
        <f t="shared" si="5"/>
        <v/>
      </c>
      <c r="Y41" s="54" t="str">
        <f t="shared" si="6"/>
        <v/>
      </c>
      <c r="AB41">
        <f t="shared" si="7"/>
        <v>2013</v>
      </c>
      <c r="AC41">
        <f t="shared" si="8"/>
        <v>3</v>
      </c>
      <c r="AD41" s="126">
        <f t="shared" si="10"/>
        <v>41334</v>
      </c>
      <c r="AE41">
        <f t="shared" si="9"/>
        <v>296</v>
      </c>
    </row>
    <row r="42" spans="6:31" x14ac:dyDescent="0.25">
      <c r="F42" s="32">
        <v>2016</v>
      </c>
      <c r="G42" s="57">
        <v>22981.83</v>
      </c>
      <c r="H42" s="57">
        <v>689455</v>
      </c>
      <c r="I42" s="38">
        <v>7.0000000000000007E-2</v>
      </c>
      <c r="J42" s="32" t="s">
        <v>136</v>
      </c>
      <c r="N42" s="30">
        <v>26634</v>
      </c>
      <c r="O42" s="32">
        <v>43</v>
      </c>
      <c r="Q42" s="47">
        <f t="shared" si="2"/>
        <v>1992</v>
      </c>
      <c r="R42" s="48" t="str">
        <f t="shared" si="0"/>
        <v>19921</v>
      </c>
      <c r="S42" s="49">
        <v>33604</v>
      </c>
      <c r="T42" s="48">
        <v>632.37</v>
      </c>
      <c r="U42" s="50">
        <f t="shared" si="1"/>
        <v>644.05806451612909</v>
      </c>
      <c r="V42" s="51">
        <f t="shared" si="3"/>
        <v>680.82647540983658</v>
      </c>
      <c r="W42" s="53">
        <f t="shared" si="4"/>
        <v>0</v>
      </c>
      <c r="X42" s="53">
        <f t="shared" si="5"/>
        <v>2.1645322904252806E-2</v>
      </c>
      <c r="Y42" s="54">
        <f t="shared" si="6"/>
        <v>6.7628156515346705E-2</v>
      </c>
      <c r="AB42">
        <f t="shared" si="7"/>
        <v>2013</v>
      </c>
      <c r="AC42">
        <f t="shared" si="8"/>
        <v>4</v>
      </c>
      <c r="AD42" s="126">
        <f t="shared" si="10"/>
        <v>41365</v>
      </c>
      <c r="AE42">
        <f t="shared" si="9"/>
        <v>295</v>
      </c>
    </row>
    <row r="43" spans="6:31" x14ac:dyDescent="0.25">
      <c r="F43" s="39">
        <v>2017</v>
      </c>
      <c r="G43" s="58">
        <v>24590.57</v>
      </c>
      <c r="H43" s="58">
        <v>737717</v>
      </c>
      <c r="I43" s="38">
        <v>7.0000000000000007E-2</v>
      </c>
      <c r="J43" s="32" t="s">
        <v>137</v>
      </c>
      <c r="N43" s="30">
        <v>26665</v>
      </c>
      <c r="O43" s="32">
        <v>43</v>
      </c>
      <c r="Q43" s="47">
        <f t="shared" si="2"/>
        <v>1992</v>
      </c>
      <c r="R43" s="48" t="str">
        <f t="shared" si="0"/>
        <v>19921</v>
      </c>
      <c r="S43" s="49">
        <v>33605</v>
      </c>
      <c r="T43" s="48">
        <v>638.61</v>
      </c>
      <c r="U43" s="50">
        <f t="shared" si="1"/>
        <v>644.05806451612909</v>
      </c>
      <c r="V43" s="51">
        <f t="shared" si="3"/>
        <v>680.82647540983658</v>
      </c>
      <c r="W43" s="53">
        <f t="shared" si="4"/>
        <v>9.8676407799231924E-3</v>
      </c>
      <c r="X43" s="53" t="str">
        <f t="shared" si="5"/>
        <v/>
      </c>
      <c r="Y43" s="54" t="str">
        <f t="shared" si="6"/>
        <v/>
      </c>
      <c r="AB43">
        <f t="shared" si="7"/>
        <v>2013</v>
      </c>
      <c r="AC43">
        <f t="shared" si="8"/>
        <v>5</v>
      </c>
      <c r="AD43" s="126">
        <f t="shared" si="10"/>
        <v>41395</v>
      </c>
      <c r="AE43">
        <f t="shared" si="9"/>
        <v>291.89999999999998</v>
      </c>
    </row>
    <row r="44" spans="6:31" x14ac:dyDescent="0.25">
      <c r="F44" s="39">
        <f>+F43+1</f>
        <v>2018</v>
      </c>
      <c r="G44" s="58">
        <v>26041.4</v>
      </c>
      <c r="H44" s="58">
        <v>781242</v>
      </c>
      <c r="I44">
        <v>5.8999999999999997E-2</v>
      </c>
      <c r="J44" t="s">
        <v>138</v>
      </c>
      <c r="N44" s="30">
        <v>26696</v>
      </c>
      <c r="O44" s="32">
        <v>43.3</v>
      </c>
      <c r="Q44" s="47">
        <f t="shared" si="2"/>
        <v>1992</v>
      </c>
      <c r="R44" s="48" t="str">
        <f t="shared" si="0"/>
        <v>19921</v>
      </c>
      <c r="S44" s="49">
        <v>33606</v>
      </c>
      <c r="T44" s="48">
        <v>632.58000000000004</v>
      </c>
      <c r="U44" s="50">
        <f t="shared" si="1"/>
        <v>644.05806451612909</v>
      </c>
      <c r="V44" s="51">
        <f t="shared" si="3"/>
        <v>680.82647540983658</v>
      </c>
      <c r="W44" s="53">
        <f t="shared" si="4"/>
        <v>-9.442382674871963E-3</v>
      </c>
      <c r="X44" s="53" t="str">
        <f t="shared" si="5"/>
        <v/>
      </c>
      <c r="Y44" s="54" t="str">
        <f t="shared" si="6"/>
        <v/>
      </c>
      <c r="AB44">
        <f t="shared" si="7"/>
        <v>2013</v>
      </c>
      <c r="AC44">
        <f t="shared" si="8"/>
        <v>6</v>
      </c>
      <c r="AD44" s="126">
        <f t="shared" si="10"/>
        <v>41426</v>
      </c>
      <c r="AE44">
        <f t="shared" si="9"/>
        <v>290.3</v>
      </c>
    </row>
    <row r="45" spans="6:31" x14ac:dyDescent="0.25">
      <c r="F45" s="39">
        <f>+F44+1</f>
        <v>2019</v>
      </c>
      <c r="G45" s="58">
        <v>27603.87</v>
      </c>
      <c r="H45" s="58">
        <v>828116</v>
      </c>
      <c r="I45">
        <v>0.06</v>
      </c>
      <c r="J45" t="s">
        <v>139</v>
      </c>
      <c r="N45" s="30">
        <v>26724</v>
      </c>
      <c r="O45" s="32">
        <v>43.6</v>
      </c>
      <c r="Q45" s="47">
        <f t="shared" si="2"/>
        <v>1992</v>
      </c>
      <c r="R45" s="48" t="str">
        <f t="shared" si="0"/>
        <v>19921</v>
      </c>
      <c r="S45" s="49">
        <v>33607</v>
      </c>
      <c r="T45" s="48">
        <v>638.07000000000005</v>
      </c>
      <c r="U45" s="50">
        <f t="shared" si="1"/>
        <v>644.05806451612909</v>
      </c>
      <c r="V45" s="51">
        <f t="shared" si="3"/>
        <v>680.82647540983658</v>
      </c>
      <c r="W45" s="53">
        <f t="shared" si="4"/>
        <v>8.6787441904581097E-3</v>
      </c>
      <c r="X45" s="53" t="str">
        <f t="shared" si="5"/>
        <v/>
      </c>
      <c r="Y45" s="54" t="str">
        <f t="shared" si="6"/>
        <v/>
      </c>
      <c r="AB45">
        <f t="shared" si="7"/>
        <v>2013</v>
      </c>
      <c r="AC45">
        <f t="shared" si="8"/>
        <v>7</v>
      </c>
      <c r="AD45" s="126">
        <f t="shared" si="10"/>
        <v>41456</v>
      </c>
      <c r="AE45">
        <f t="shared" si="9"/>
        <v>292.7</v>
      </c>
    </row>
    <row r="46" spans="6:31" x14ac:dyDescent="0.25">
      <c r="F46" s="39">
        <f>+F45+1</f>
        <v>2020</v>
      </c>
      <c r="G46" s="58">
        <v>29260.1</v>
      </c>
      <c r="H46" s="58">
        <v>877803</v>
      </c>
      <c r="I46">
        <v>0.06</v>
      </c>
      <c r="J46" t="s">
        <v>140</v>
      </c>
      <c r="N46" s="30">
        <v>26755</v>
      </c>
      <c r="O46" s="32">
        <v>43.8</v>
      </c>
      <c r="Q46" s="47">
        <f t="shared" si="2"/>
        <v>1992</v>
      </c>
      <c r="R46" s="48" t="str">
        <f t="shared" si="0"/>
        <v>19921</v>
      </c>
      <c r="S46" s="49">
        <v>33608</v>
      </c>
      <c r="T46" s="48">
        <v>638.07000000000005</v>
      </c>
      <c r="U46" s="50">
        <f t="shared" si="1"/>
        <v>644.05806451612909</v>
      </c>
      <c r="V46" s="51">
        <f t="shared" si="3"/>
        <v>680.82647540983658</v>
      </c>
      <c r="W46" s="53">
        <f t="shared" si="4"/>
        <v>0</v>
      </c>
      <c r="X46" s="53" t="str">
        <f t="shared" si="5"/>
        <v/>
      </c>
      <c r="Y46" s="54" t="str">
        <f t="shared" si="6"/>
        <v/>
      </c>
      <c r="AB46">
        <f t="shared" si="7"/>
        <v>2013</v>
      </c>
      <c r="AC46">
        <f t="shared" si="8"/>
        <v>8</v>
      </c>
      <c r="AD46" s="126">
        <f t="shared" si="10"/>
        <v>41487</v>
      </c>
      <c r="AE46">
        <f t="shared" si="9"/>
        <v>294.8</v>
      </c>
    </row>
    <row r="47" spans="6:31" x14ac:dyDescent="0.25">
      <c r="F47" s="39">
        <v>2021</v>
      </c>
      <c r="G47" s="58">
        <v>30284.2</v>
      </c>
      <c r="H47" s="58">
        <v>908526</v>
      </c>
      <c r="I47">
        <v>3.5</v>
      </c>
      <c r="J47" t="s">
        <v>231</v>
      </c>
      <c r="N47" s="30">
        <v>26785</v>
      </c>
      <c r="O47" s="32">
        <v>44.1</v>
      </c>
      <c r="Q47" s="47">
        <f t="shared" si="2"/>
        <v>1992</v>
      </c>
      <c r="R47" s="48" t="str">
        <f t="shared" si="0"/>
        <v>19921</v>
      </c>
      <c r="S47" s="49">
        <v>33609</v>
      </c>
      <c r="T47" s="48">
        <v>638.07000000000005</v>
      </c>
      <c r="U47" s="50">
        <f t="shared" si="1"/>
        <v>644.05806451612909</v>
      </c>
      <c r="V47" s="51">
        <f t="shared" si="3"/>
        <v>680.82647540983658</v>
      </c>
      <c r="W47" s="53">
        <f t="shared" si="4"/>
        <v>0</v>
      </c>
      <c r="X47" s="53" t="str">
        <f t="shared" si="5"/>
        <v/>
      </c>
      <c r="Y47" s="54" t="str">
        <f t="shared" si="6"/>
        <v/>
      </c>
      <c r="AB47">
        <f t="shared" si="7"/>
        <v>2013</v>
      </c>
      <c r="AC47">
        <f t="shared" si="8"/>
        <v>9</v>
      </c>
      <c r="AD47" s="126">
        <f t="shared" si="10"/>
        <v>41518</v>
      </c>
      <c r="AE47">
        <f t="shared" si="9"/>
        <v>295.60000000000002</v>
      </c>
    </row>
    <row r="48" spans="6:31" x14ac:dyDescent="0.25">
      <c r="F48" s="39">
        <v>2022</v>
      </c>
      <c r="G48" s="58">
        <v>33333.33</v>
      </c>
      <c r="H48" s="58">
        <v>1000000</v>
      </c>
      <c r="I48">
        <v>10.07</v>
      </c>
      <c r="J48" t="s">
        <v>232</v>
      </c>
      <c r="N48" s="30">
        <v>26816</v>
      </c>
      <c r="O48" s="32">
        <v>44.2</v>
      </c>
      <c r="Q48" s="47">
        <f t="shared" si="2"/>
        <v>1992</v>
      </c>
      <c r="R48" s="48" t="str">
        <f t="shared" si="0"/>
        <v>19921</v>
      </c>
      <c r="S48" s="49">
        <v>33610</v>
      </c>
      <c r="T48" s="48">
        <v>638.07000000000005</v>
      </c>
      <c r="U48" s="50">
        <f t="shared" si="1"/>
        <v>644.05806451612909</v>
      </c>
      <c r="V48" s="51">
        <f t="shared" si="3"/>
        <v>680.82647540983658</v>
      </c>
      <c r="W48" s="53">
        <f t="shared" si="4"/>
        <v>0</v>
      </c>
      <c r="X48" s="53" t="str">
        <f t="shared" si="5"/>
        <v/>
      </c>
      <c r="Y48" s="54" t="str">
        <f t="shared" si="6"/>
        <v/>
      </c>
      <c r="AB48">
        <f t="shared" si="7"/>
        <v>2013</v>
      </c>
      <c r="AC48">
        <f t="shared" si="8"/>
        <v>10</v>
      </c>
      <c r="AD48" s="126">
        <f t="shared" si="10"/>
        <v>41548</v>
      </c>
      <c r="AE48">
        <f t="shared" si="9"/>
        <v>293.89999999999998</v>
      </c>
    </row>
    <row r="49" spans="14:31" x14ac:dyDescent="0.25">
      <c r="N49" s="30">
        <v>26846</v>
      </c>
      <c r="O49" s="32">
        <v>44.3</v>
      </c>
      <c r="Q49" s="47">
        <f t="shared" si="2"/>
        <v>1992</v>
      </c>
      <c r="R49" s="48" t="str">
        <f t="shared" si="0"/>
        <v>19921</v>
      </c>
      <c r="S49" s="49">
        <v>33611</v>
      </c>
      <c r="T49" s="48">
        <v>638.16999999999996</v>
      </c>
      <c r="U49" s="50">
        <f t="shared" si="1"/>
        <v>644.05806451612909</v>
      </c>
      <c r="V49" s="51">
        <f t="shared" si="3"/>
        <v>680.82647540983658</v>
      </c>
      <c r="W49" s="53">
        <f t="shared" si="4"/>
        <v>1.5672261664056997E-4</v>
      </c>
      <c r="X49" s="53" t="str">
        <f t="shared" si="5"/>
        <v/>
      </c>
      <c r="Y49" s="54" t="str">
        <f t="shared" si="6"/>
        <v/>
      </c>
      <c r="AB49">
        <f t="shared" si="7"/>
        <v>2013</v>
      </c>
      <c r="AC49">
        <f t="shared" si="8"/>
        <v>11</v>
      </c>
      <c r="AD49" s="126">
        <f t="shared" si="10"/>
        <v>41579</v>
      </c>
      <c r="AE49">
        <f t="shared" si="9"/>
        <v>294.5</v>
      </c>
    </row>
    <row r="50" spans="14:31" x14ac:dyDescent="0.25">
      <c r="N50" s="30">
        <v>26877</v>
      </c>
      <c r="O50" s="32">
        <v>44.4</v>
      </c>
      <c r="Q50" s="47">
        <f t="shared" si="2"/>
        <v>1992</v>
      </c>
      <c r="R50" s="48" t="str">
        <f t="shared" si="0"/>
        <v>19921</v>
      </c>
      <c r="S50" s="49">
        <v>33612</v>
      </c>
      <c r="T50" s="48">
        <v>638.61</v>
      </c>
      <c r="U50" s="50">
        <f t="shared" si="1"/>
        <v>644.05806451612909</v>
      </c>
      <c r="V50" s="51">
        <f t="shared" si="3"/>
        <v>680.82647540983658</v>
      </c>
      <c r="W50" s="53">
        <f t="shared" si="4"/>
        <v>6.8947145744879812E-4</v>
      </c>
      <c r="X50" s="53" t="str">
        <f t="shared" si="5"/>
        <v/>
      </c>
      <c r="Y50" s="54" t="str">
        <f t="shared" si="6"/>
        <v/>
      </c>
      <c r="AB50">
        <f t="shared" si="7"/>
        <v>2013</v>
      </c>
      <c r="AC50">
        <f t="shared" si="8"/>
        <v>12</v>
      </c>
      <c r="AD50" s="126">
        <f t="shared" si="10"/>
        <v>41609</v>
      </c>
      <c r="AE50">
        <f t="shared" si="9"/>
        <v>295.2</v>
      </c>
    </row>
    <row r="51" spans="14:31" x14ac:dyDescent="0.25">
      <c r="N51" s="30">
        <v>26908</v>
      </c>
      <c r="O51" s="32">
        <v>44.6</v>
      </c>
      <c r="Q51" s="47">
        <f t="shared" si="2"/>
        <v>1992</v>
      </c>
      <c r="R51" s="48" t="str">
        <f t="shared" si="0"/>
        <v>19921</v>
      </c>
      <c r="S51" s="49">
        <v>33613</v>
      </c>
      <c r="T51" s="48">
        <v>637.86</v>
      </c>
      <c r="U51" s="50">
        <f t="shared" si="1"/>
        <v>644.05806451612909</v>
      </c>
      <c r="V51" s="51">
        <f t="shared" si="3"/>
        <v>680.82647540983658</v>
      </c>
      <c r="W51" s="53">
        <f t="shared" si="4"/>
        <v>-1.174425705829818E-3</v>
      </c>
      <c r="X51" s="53" t="str">
        <f t="shared" si="5"/>
        <v/>
      </c>
      <c r="Y51" s="54" t="str">
        <f t="shared" si="6"/>
        <v/>
      </c>
      <c r="AB51">
        <f t="shared" si="7"/>
        <v>2014</v>
      </c>
      <c r="AC51">
        <f t="shared" si="8"/>
        <v>1</v>
      </c>
      <c r="AD51" s="126">
        <f t="shared" si="10"/>
        <v>41640</v>
      </c>
      <c r="AE51">
        <f t="shared" si="9"/>
        <v>297</v>
      </c>
    </row>
    <row r="52" spans="14:31" x14ac:dyDescent="0.25">
      <c r="N52" s="30">
        <v>26938</v>
      </c>
      <c r="O52" s="32">
        <v>44.7</v>
      </c>
      <c r="Q52" s="47">
        <f t="shared" si="2"/>
        <v>1992</v>
      </c>
      <c r="R52" s="48" t="str">
        <f t="shared" si="0"/>
        <v>19921</v>
      </c>
      <c r="S52" s="49">
        <v>33614</v>
      </c>
      <c r="T52" s="48">
        <v>645.04</v>
      </c>
      <c r="U52" s="50">
        <f t="shared" si="1"/>
        <v>644.05806451612909</v>
      </c>
      <c r="V52" s="51">
        <f t="shared" si="3"/>
        <v>680.82647540983658</v>
      </c>
      <c r="W52" s="53">
        <f t="shared" si="4"/>
        <v>1.1256388549211405E-2</v>
      </c>
      <c r="X52" s="53" t="str">
        <f t="shared" si="5"/>
        <v/>
      </c>
      <c r="Y52" s="54" t="str">
        <f t="shared" si="6"/>
        <v/>
      </c>
      <c r="AB52">
        <f t="shared" si="7"/>
        <v>2014</v>
      </c>
      <c r="AC52">
        <f t="shared" si="8"/>
        <v>2</v>
      </c>
      <c r="AD52" s="126">
        <f t="shared" si="10"/>
        <v>41671</v>
      </c>
      <c r="AE52">
        <f t="shared" si="9"/>
        <v>296.8</v>
      </c>
    </row>
    <row r="53" spans="14:31" x14ac:dyDescent="0.25">
      <c r="N53" s="30">
        <v>26969</v>
      </c>
      <c r="O53" s="32">
        <v>44.9</v>
      </c>
      <c r="Q53" s="47">
        <f t="shared" si="2"/>
        <v>1992</v>
      </c>
      <c r="R53" s="48" t="str">
        <f t="shared" si="0"/>
        <v>19921</v>
      </c>
      <c r="S53" s="49">
        <v>33615</v>
      </c>
      <c r="T53" s="48">
        <v>645.04</v>
      </c>
      <c r="U53" s="50">
        <f t="shared" si="1"/>
        <v>644.05806451612909</v>
      </c>
      <c r="V53" s="51">
        <f t="shared" si="3"/>
        <v>680.82647540983658</v>
      </c>
      <c r="W53" s="53">
        <f t="shared" si="4"/>
        <v>0</v>
      </c>
      <c r="X53" s="53" t="str">
        <f t="shared" si="5"/>
        <v/>
      </c>
      <c r="Y53" s="54" t="str">
        <f t="shared" si="6"/>
        <v/>
      </c>
      <c r="AB53">
        <f t="shared" si="7"/>
        <v>2014</v>
      </c>
      <c r="AC53">
        <f t="shared" si="8"/>
        <v>3</v>
      </c>
      <c r="AD53" s="126">
        <f t="shared" si="10"/>
        <v>41699</v>
      </c>
      <c r="AE53">
        <f t="shared" si="9"/>
        <v>293.8</v>
      </c>
    </row>
    <row r="54" spans="14:31" x14ac:dyDescent="0.25">
      <c r="N54" s="30">
        <v>26999</v>
      </c>
      <c r="O54" s="32">
        <v>45.3</v>
      </c>
      <c r="Q54" s="47">
        <f t="shared" si="2"/>
        <v>1992</v>
      </c>
      <c r="R54" s="48" t="str">
        <f t="shared" si="0"/>
        <v>19921</v>
      </c>
      <c r="S54" s="49">
        <v>33616</v>
      </c>
      <c r="T54" s="48">
        <v>645.04</v>
      </c>
      <c r="U54" s="50">
        <f t="shared" si="1"/>
        <v>644.05806451612909</v>
      </c>
      <c r="V54" s="51">
        <f t="shared" si="3"/>
        <v>680.82647540983658</v>
      </c>
      <c r="W54" s="53">
        <f t="shared" si="4"/>
        <v>0</v>
      </c>
      <c r="X54" s="53" t="str">
        <f t="shared" si="5"/>
        <v/>
      </c>
      <c r="Y54" s="54" t="str">
        <f t="shared" si="6"/>
        <v/>
      </c>
      <c r="AB54">
        <f t="shared" si="7"/>
        <v>2014</v>
      </c>
      <c r="AC54">
        <f t="shared" si="8"/>
        <v>4</v>
      </c>
      <c r="AD54" s="126">
        <f t="shared" si="10"/>
        <v>41730</v>
      </c>
      <c r="AE54">
        <f t="shared" si="9"/>
        <v>294.2</v>
      </c>
    </row>
    <row r="55" spans="14:31" x14ac:dyDescent="0.25">
      <c r="N55" s="30">
        <v>27030</v>
      </c>
      <c r="O55" s="32">
        <v>45.8</v>
      </c>
      <c r="Q55" s="47">
        <f t="shared" si="2"/>
        <v>1992</v>
      </c>
      <c r="R55" s="48" t="str">
        <f t="shared" si="0"/>
        <v>19921</v>
      </c>
      <c r="S55" s="49">
        <v>33617</v>
      </c>
      <c r="T55" s="48">
        <v>659.74</v>
      </c>
      <c r="U55" s="50">
        <f t="shared" si="1"/>
        <v>644.05806451612909</v>
      </c>
      <c r="V55" s="51">
        <f t="shared" si="3"/>
        <v>680.82647540983658</v>
      </c>
      <c r="W55" s="53">
        <f t="shared" si="4"/>
        <v>2.2789284385464459E-2</v>
      </c>
      <c r="X55" s="53" t="str">
        <f t="shared" si="5"/>
        <v/>
      </c>
      <c r="Y55" s="54" t="str">
        <f t="shared" si="6"/>
        <v/>
      </c>
      <c r="AB55">
        <f t="shared" si="7"/>
        <v>2014</v>
      </c>
      <c r="AC55">
        <f t="shared" si="8"/>
        <v>5</v>
      </c>
      <c r="AD55" s="126">
        <f t="shared" si="10"/>
        <v>41760</v>
      </c>
      <c r="AE55">
        <f t="shared" si="9"/>
        <v>294.7</v>
      </c>
    </row>
    <row r="56" spans="14:31" x14ac:dyDescent="0.25">
      <c r="N56" s="30">
        <v>27061</v>
      </c>
      <c r="O56" s="32">
        <v>46.2</v>
      </c>
      <c r="Q56" s="47">
        <f t="shared" si="2"/>
        <v>1992</v>
      </c>
      <c r="R56" s="48" t="str">
        <f t="shared" si="0"/>
        <v>19921</v>
      </c>
      <c r="S56" s="49">
        <v>33618</v>
      </c>
      <c r="T56" s="48">
        <v>657.49</v>
      </c>
      <c r="U56" s="50">
        <f t="shared" si="1"/>
        <v>644.05806451612909</v>
      </c>
      <c r="V56" s="51">
        <f t="shared" si="3"/>
        <v>680.82647540983658</v>
      </c>
      <c r="W56" s="53">
        <f t="shared" si="4"/>
        <v>-3.4104344135568176E-3</v>
      </c>
      <c r="X56" s="53" t="str">
        <f t="shared" si="5"/>
        <v/>
      </c>
      <c r="Y56" s="54" t="str">
        <f t="shared" si="6"/>
        <v/>
      </c>
      <c r="AB56">
        <f t="shared" si="7"/>
        <v>2014</v>
      </c>
      <c r="AC56">
        <f t="shared" si="8"/>
        <v>6</v>
      </c>
      <c r="AD56" s="126">
        <f t="shared" si="10"/>
        <v>41791</v>
      </c>
      <c r="AE56">
        <f t="shared" si="9"/>
        <v>297.8</v>
      </c>
    </row>
    <row r="57" spans="14:31" x14ac:dyDescent="0.25">
      <c r="N57" s="30">
        <v>27089</v>
      </c>
      <c r="O57" s="32">
        <v>46.8</v>
      </c>
      <c r="Q57" s="47">
        <f t="shared" si="2"/>
        <v>1992</v>
      </c>
      <c r="R57" s="48" t="str">
        <f t="shared" si="0"/>
        <v>19921</v>
      </c>
      <c r="S57" s="49">
        <v>33619</v>
      </c>
      <c r="T57" s="48">
        <v>653.45000000000005</v>
      </c>
      <c r="U57" s="50">
        <f t="shared" si="1"/>
        <v>644.05806451612909</v>
      </c>
      <c r="V57" s="51">
        <f t="shared" si="3"/>
        <v>680.82647540983658</v>
      </c>
      <c r="W57" s="53">
        <f t="shared" si="4"/>
        <v>-6.1445801457056248E-3</v>
      </c>
      <c r="X57" s="53" t="str">
        <f t="shared" si="5"/>
        <v/>
      </c>
      <c r="Y57" s="54" t="str">
        <f t="shared" si="6"/>
        <v/>
      </c>
      <c r="AB57">
        <f t="shared" si="7"/>
        <v>2014</v>
      </c>
      <c r="AC57">
        <f t="shared" si="8"/>
        <v>7</v>
      </c>
      <c r="AD57" s="126">
        <f t="shared" si="10"/>
        <v>41821</v>
      </c>
      <c r="AE57">
        <f t="shared" si="9"/>
        <v>293.5</v>
      </c>
    </row>
    <row r="58" spans="14:31" x14ac:dyDescent="0.25">
      <c r="N58" s="30">
        <v>27120</v>
      </c>
      <c r="O58" s="32">
        <v>47.4</v>
      </c>
      <c r="Q58" s="47">
        <f t="shared" si="2"/>
        <v>1992</v>
      </c>
      <c r="R58" s="48" t="str">
        <f t="shared" si="0"/>
        <v>19921</v>
      </c>
      <c r="S58" s="49">
        <v>33620</v>
      </c>
      <c r="T58" s="48">
        <v>652.91</v>
      </c>
      <c r="U58" s="50">
        <f t="shared" si="1"/>
        <v>644.05806451612909</v>
      </c>
      <c r="V58" s="51">
        <f t="shared" si="3"/>
        <v>680.82647540983658</v>
      </c>
      <c r="W58" s="53">
        <f t="shared" si="4"/>
        <v>-8.2638304384430317E-4</v>
      </c>
      <c r="X58" s="53" t="str">
        <f t="shared" si="5"/>
        <v/>
      </c>
      <c r="Y58" s="54" t="str">
        <f t="shared" si="6"/>
        <v/>
      </c>
      <c r="AB58">
        <f t="shared" si="7"/>
        <v>2014</v>
      </c>
      <c r="AC58">
        <f t="shared" si="8"/>
        <v>8</v>
      </c>
      <c r="AD58" s="126">
        <f t="shared" si="10"/>
        <v>41852</v>
      </c>
      <c r="AE58">
        <f t="shared" si="9"/>
        <v>294.5</v>
      </c>
    </row>
    <row r="59" spans="14:31" x14ac:dyDescent="0.25">
      <c r="N59" s="30">
        <v>27150</v>
      </c>
      <c r="O59" s="32">
        <v>48.7</v>
      </c>
      <c r="Q59" s="47">
        <f t="shared" si="2"/>
        <v>1992</v>
      </c>
      <c r="R59" s="48" t="str">
        <f t="shared" si="0"/>
        <v>19921</v>
      </c>
      <c r="S59" s="49">
        <v>33621</v>
      </c>
      <c r="T59" s="48">
        <v>645.35</v>
      </c>
      <c r="U59" s="50">
        <f t="shared" si="1"/>
        <v>644.05806451612909</v>
      </c>
      <c r="V59" s="51">
        <f t="shared" si="3"/>
        <v>680.82647540983658</v>
      </c>
      <c r="W59" s="53">
        <f t="shared" si="4"/>
        <v>-1.1578931246266633E-2</v>
      </c>
      <c r="X59" s="53" t="str">
        <f t="shared" si="5"/>
        <v/>
      </c>
      <c r="Y59" s="54" t="str">
        <f t="shared" si="6"/>
        <v/>
      </c>
      <c r="AB59">
        <f t="shared" si="7"/>
        <v>2014</v>
      </c>
      <c r="AC59">
        <f t="shared" si="8"/>
        <v>9</v>
      </c>
      <c r="AD59" s="126">
        <f t="shared" si="10"/>
        <v>41883</v>
      </c>
      <c r="AE59">
        <f t="shared" si="9"/>
        <v>294.10000000000002</v>
      </c>
    </row>
    <row r="60" spans="14:31" x14ac:dyDescent="0.25">
      <c r="N60" s="30">
        <v>27181</v>
      </c>
      <c r="O60" s="32">
        <v>49.7</v>
      </c>
      <c r="Q60" s="47">
        <f t="shared" si="2"/>
        <v>1992</v>
      </c>
      <c r="R60" s="48" t="str">
        <f t="shared" si="0"/>
        <v>19921</v>
      </c>
      <c r="S60" s="49">
        <v>33622</v>
      </c>
      <c r="T60" s="48">
        <v>645.35</v>
      </c>
      <c r="U60" s="50">
        <f t="shared" si="1"/>
        <v>644.05806451612909</v>
      </c>
      <c r="V60" s="51">
        <f t="shared" si="3"/>
        <v>680.82647540983658</v>
      </c>
      <c r="W60" s="53">
        <f t="shared" si="4"/>
        <v>0</v>
      </c>
      <c r="X60" s="53" t="str">
        <f t="shared" si="5"/>
        <v/>
      </c>
      <c r="Y60" s="54" t="str">
        <f t="shared" si="6"/>
        <v/>
      </c>
      <c r="AB60">
        <f t="shared" si="7"/>
        <v>2014</v>
      </c>
      <c r="AC60">
        <f t="shared" si="8"/>
        <v>10</v>
      </c>
      <c r="AD60" s="126">
        <f t="shared" si="10"/>
        <v>41913</v>
      </c>
      <c r="AE60">
        <f t="shared" si="9"/>
        <v>293.89999999999998</v>
      </c>
    </row>
    <row r="61" spans="14:31" x14ac:dyDescent="0.25">
      <c r="N61" s="30">
        <v>27211</v>
      </c>
      <c r="O61" s="32">
        <v>50.7</v>
      </c>
      <c r="Q61" s="47">
        <f t="shared" si="2"/>
        <v>1992</v>
      </c>
      <c r="R61" s="48" t="str">
        <f t="shared" si="0"/>
        <v>19921</v>
      </c>
      <c r="S61" s="49">
        <v>33623</v>
      </c>
      <c r="T61" s="48">
        <v>645.35</v>
      </c>
      <c r="U61" s="50">
        <f t="shared" si="1"/>
        <v>644.05806451612909</v>
      </c>
      <c r="V61" s="51">
        <f t="shared" si="3"/>
        <v>680.82647540983658</v>
      </c>
      <c r="W61" s="53">
        <f t="shared" si="4"/>
        <v>0</v>
      </c>
      <c r="X61" s="53" t="str">
        <f t="shared" si="5"/>
        <v/>
      </c>
      <c r="Y61" s="54" t="str">
        <f t="shared" si="6"/>
        <v/>
      </c>
      <c r="AB61">
        <f t="shared" si="7"/>
        <v>2014</v>
      </c>
      <c r="AC61">
        <f t="shared" si="8"/>
        <v>11</v>
      </c>
      <c r="AD61" s="126">
        <f t="shared" si="10"/>
        <v>41944</v>
      </c>
      <c r="AE61">
        <f t="shared" si="9"/>
        <v>291.60000000000002</v>
      </c>
    </row>
    <row r="62" spans="14:31" x14ac:dyDescent="0.25">
      <c r="N62" s="30">
        <v>27242</v>
      </c>
      <c r="O62" s="32">
        <v>52.1</v>
      </c>
      <c r="Q62" s="47">
        <f t="shared" si="2"/>
        <v>1992</v>
      </c>
      <c r="R62" s="48" t="str">
        <f t="shared" si="0"/>
        <v>19921</v>
      </c>
      <c r="S62" s="49">
        <v>33624</v>
      </c>
      <c r="T62" s="48">
        <v>645.97</v>
      </c>
      <c r="U62" s="50">
        <f t="shared" si="1"/>
        <v>644.05806451612909</v>
      </c>
      <c r="V62" s="51">
        <f t="shared" si="3"/>
        <v>680.82647540983658</v>
      </c>
      <c r="W62" s="53">
        <f t="shared" si="4"/>
        <v>9.607189896956303E-4</v>
      </c>
      <c r="X62" s="53" t="str">
        <f t="shared" si="5"/>
        <v/>
      </c>
      <c r="Y62" s="54" t="str">
        <f t="shared" si="6"/>
        <v/>
      </c>
      <c r="AB62">
        <f t="shared" si="7"/>
        <v>2014</v>
      </c>
      <c r="AC62">
        <f t="shared" si="8"/>
        <v>12</v>
      </c>
      <c r="AD62" s="126">
        <f t="shared" si="10"/>
        <v>41974</v>
      </c>
      <c r="AE62">
        <f t="shared" si="9"/>
        <v>291.5</v>
      </c>
    </row>
    <row r="63" spans="14:31" x14ac:dyDescent="0.25">
      <c r="N63" s="30">
        <v>27273</v>
      </c>
      <c r="O63" s="32">
        <v>53.1</v>
      </c>
      <c r="Q63" s="47">
        <f t="shared" si="2"/>
        <v>1992</v>
      </c>
      <c r="R63" s="48" t="str">
        <f t="shared" si="0"/>
        <v>19921</v>
      </c>
      <c r="S63" s="49">
        <v>33625</v>
      </c>
      <c r="T63" s="48">
        <v>647.04</v>
      </c>
      <c r="U63" s="50">
        <f t="shared" si="1"/>
        <v>644.05806451612909</v>
      </c>
      <c r="V63" s="51">
        <f t="shared" si="3"/>
        <v>680.82647540983658</v>
      </c>
      <c r="W63" s="53">
        <f t="shared" si="4"/>
        <v>1.6564236729259552E-3</v>
      </c>
      <c r="X63" s="53" t="str">
        <f t="shared" si="5"/>
        <v/>
      </c>
      <c r="Y63" s="54" t="str">
        <f t="shared" si="6"/>
        <v/>
      </c>
      <c r="AB63">
        <f t="shared" si="7"/>
        <v>2015</v>
      </c>
      <c r="AC63">
        <f t="shared" si="8"/>
        <v>1</v>
      </c>
      <c r="AD63" s="126">
        <f t="shared" si="10"/>
        <v>42005</v>
      </c>
      <c r="AE63">
        <f t="shared" si="9"/>
        <v>290</v>
      </c>
    </row>
    <row r="64" spans="14:31" x14ac:dyDescent="0.25">
      <c r="N64" s="30">
        <v>27303</v>
      </c>
      <c r="O64" s="32">
        <v>54.2</v>
      </c>
      <c r="Q64" s="47">
        <f t="shared" si="2"/>
        <v>1992</v>
      </c>
      <c r="R64" s="48" t="str">
        <f t="shared" si="0"/>
        <v>19921</v>
      </c>
      <c r="S64" s="49">
        <v>33626</v>
      </c>
      <c r="T64" s="48">
        <v>647.01</v>
      </c>
      <c r="U64" s="50">
        <f t="shared" si="1"/>
        <v>644.05806451612909</v>
      </c>
      <c r="V64" s="51">
        <f t="shared" si="3"/>
        <v>680.82647540983658</v>
      </c>
      <c r="W64" s="53">
        <f t="shared" si="4"/>
        <v>-4.6364985163194206E-5</v>
      </c>
      <c r="X64" s="53" t="str">
        <f t="shared" si="5"/>
        <v/>
      </c>
      <c r="Y64" s="54" t="str">
        <f t="shared" si="6"/>
        <v/>
      </c>
      <c r="AB64">
        <f t="shared" si="7"/>
        <v>2015</v>
      </c>
      <c r="AC64">
        <f t="shared" si="8"/>
        <v>2</v>
      </c>
      <c r="AD64" s="126">
        <f t="shared" si="10"/>
        <v>42036</v>
      </c>
      <c r="AE64">
        <f t="shared" si="9"/>
        <v>281.7</v>
      </c>
    </row>
    <row r="65" spans="14:31" x14ac:dyDescent="0.25">
      <c r="N65" s="30">
        <v>27334</v>
      </c>
      <c r="O65" s="32">
        <v>55</v>
      </c>
      <c r="Q65" s="47">
        <f t="shared" si="2"/>
        <v>1992</v>
      </c>
      <c r="R65" s="48" t="str">
        <f t="shared" si="0"/>
        <v>19921</v>
      </c>
      <c r="S65" s="49">
        <v>33627</v>
      </c>
      <c r="T65" s="48">
        <v>647.01</v>
      </c>
      <c r="U65" s="50">
        <f t="shared" si="1"/>
        <v>644.05806451612909</v>
      </c>
      <c r="V65" s="51">
        <f t="shared" si="3"/>
        <v>680.82647540983658</v>
      </c>
      <c r="W65" s="53">
        <f t="shared" si="4"/>
        <v>0</v>
      </c>
      <c r="X65" s="53" t="str">
        <f t="shared" si="5"/>
        <v/>
      </c>
      <c r="Y65" s="54" t="str">
        <f t="shared" si="6"/>
        <v/>
      </c>
      <c r="AB65">
        <f t="shared" si="7"/>
        <v>2015</v>
      </c>
      <c r="AC65">
        <f t="shared" si="8"/>
        <v>3</v>
      </c>
      <c r="AD65" s="126">
        <f t="shared" si="10"/>
        <v>42064</v>
      </c>
      <c r="AE65">
        <f t="shared" si="9"/>
        <v>274.89999999999998</v>
      </c>
    </row>
    <row r="66" spans="14:31" x14ac:dyDescent="0.25">
      <c r="N66" s="30">
        <v>27364</v>
      </c>
      <c r="O66" s="32">
        <v>55.5</v>
      </c>
      <c r="Q66" s="47">
        <f t="shared" si="2"/>
        <v>1992</v>
      </c>
      <c r="R66" s="48" t="str">
        <f t="shared" si="0"/>
        <v>19921</v>
      </c>
      <c r="S66" s="49">
        <v>33628</v>
      </c>
      <c r="T66" s="48">
        <v>644.83000000000004</v>
      </c>
      <c r="U66" s="50">
        <f t="shared" si="1"/>
        <v>644.05806451612909</v>
      </c>
      <c r="V66" s="51">
        <f t="shared" si="3"/>
        <v>680.82647540983658</v>
      </c>
      <c r="W66" s="53">
        <f t="shared" si="4"/>
        <v>-3.3693451414970044E-3</v>
      </c>
      <c r="X66" s="53" t="str">
        <f t="shared" si="5"/>
        <v/>
      </c>
      <c r="Y66" s="54" t="str">
        <f t="shared" si="6"/>
        <v/>
      </c>
      <c r="AB66">
        <f t="shared" si="7"/>
        <v>2015</v>
      </c>
      <c r="AC66">
        <f t="shared" si="8"/>
        <v>4</v>
      </c>
      <c r="AD66" s="126">
        <f t="shared" si="10"/>
        <v>42095</v>
      </c>
      <c r="AE66">
        <f t="shared" si="9"/>
        <v>265.8</v>
      </c>
    </row>
    <row r="67" spans="14:31" x14ac:dyDescent="0.25">
      <c r="N67" s="30">
        <v>27395</v>
      </c>
      <c r="O67" s="32">
        <v>56.2</v>
      </c>
      <c r="Q67" s="47">
        <f t="shared" si="2"/>
        <v>1992</v>
      </c>
      <c r="R67" s="48" t="str">
        <f t="shared" si="0"/>
        <v>19921</v>
      </c>
      <c r="S67" s="49">
        <v>33629</v>
      </c>
      <c r="T67" s="48">
        <v>644.83000000000004</v>
      </c>
      <c r="U67" s="50">
        <f t="shared" si="1"/>
        <v>644.05806451612909</v>
      </c>
      <c r="V67" s="51">
        <f t="shared" si="3"/>
        <v>680.82647540983658</v>
      </c>
      <c r="W67" s="53">
        <f t="shared" si="4"/>
        <v>0</v>
      </c>
      <c r="X67" s="53" t="str">
        <f t="shared" si="5"/>
        <v/>
      </c>
      <c r="Y67" s="54" t="str">
        <f t="shared" si="6"/>
        <v/>
      </c>
      <c r="AB67">
        <f t="shared" si="7"/>
        <v>2015</v>
      </c>
      <c r="AC67">
        <f t="shared" si="8"/>
        <v>5</v>
      </c>
      <c r="AD67" s="126">
        <f t="shared" si="10"/>
        <v>42125</v>
      </c>
      <c r="AE67">
        <f t="shared" si="9"/>
        <v>259.5</v>
      </c>
    </row>
    <row r="68" spans="14:31" x14ac:dyDescent="0.25">
      <c r="N68" s="30">
        <v>27426</v>
      </c>
      <c r="O68" s="32">
        <v>56.7</v>
      </c>
      <c r="Q68" s="47">
        <f t="shared" si="2"/>
        <v>1992</v>
      </c>
      <c r="R68" s="48" t="str">
        <f t="shared" si="0"/>
        <v>19921</v>
      </c>
      <c r="S68" s="49">
        <v>33630</v>
      </c>
      <c r="T68" s="48">
        <v>644.83000000000004</v>
      </c>
      <c r="U68" s="50">
        <f t="shared" si="1"/>
        <v>644.05806451612909</v>
      </c>
      <c r="V68" s="51">
        <f t="shared" si="3"/>
        <v>680.82647540983658</v>
      </c>
      <c r="W68" s="53">
        <f t="shared" si="4"/>
        <v>0</v>
      </c>
      <c r="X68" s="53" t="str">
        <f t="shared" si="5"/>
        <v/>
      </c>
      <c r="Y68" s="54" t="str">
        <f t="shared" si="6"/>
        <v/>
      </c>
      <c r="AB68">
        <f t="shared" si="7"/>
        <v>2015</v>
      </c>
      <c r="AC68">
        <f t="shared" si="8"/>
        <v>6</v>
      </c>
      <c r="AD68" s="126">
        <f t="shared" si="10"/>
        <v>42156</v>
      </c>
      <c r="AE68">
        <f t="shared" si="9"/>
        <v>258.39999999999998</v>
      </c>
    </row>
    <row r="69" spans="14:31" x14ac:dyDescent="0.25">
      <c r="N69" s="30">
        <v>27454</v>
      </c>
      <c r="O69" s="32">
        <v>57.2</v>
      </c>
      <c r="Q69" s="47">
        <f t="shared" si="2"/>
        <v>1992</v>
      </c>
      <c r="R69" s="48" t="str">
        <f t="shared" si="0"/>
        <v>19921</v>
      </c>
      <c r="S69" s="49">
        <v>33631</v>
      </c>
      <c r="T69" s="48">
        <v>645.53</v>
      </c>
      <c r="U69" s="50">
        <f t="shared" si="1"/>
        <v>644.05806451612909</v>
      </c>
      <c r="V69" s="51">
        <f t="shared" si="3"/>
        <v>680.82647540983658</v>
      </c>
      <c r="W69" s="53">
        <f t="shared" si="4"/>
        <v>1.085557433742057E-3</v>
      </c>
      <c r="X69" s="53" t="str">
        <f t="shared" si="5"/>
        <v/>
      </c>
      <c r="Y69" s="54" t="str">
        <f t="shared" si="6"/>
        <v/>
      </c>
      <c r="AB69">
        <f t="shared" si="7"/>
        <v>2015</v>
      </c>
      <c r="AC69">
        <f t="shared" si="8"/>
        <v>7</v>
      </c>
      <c r="AD69" s="126">
        <f t="shared" si="10"/>
        <v>42186</v>
      </c>
      <c r="AE69">
        <f t="shared" si="9"/>
        <v>258.39999999999998</v>
      </c>
    </row>
    <row r="70" spans="14:31" x14ac:dyDescent="0.25">
      <c r="N70" s="30">
        <v>27485</v>
      </c>
      <c r="O70" s="32">
        <v>57.5</v>
      </c>
      <c r="Q70" s="47">
        <f t="shared" si="2"/>
        <v>1992</v>
      </c>
      <c r="R70" s="48" t="str">
        <f t="shared" si="0"/>
        <v>19921</v>
      </c>
      <c r="S70" s="49">
        <v>33632</v>
      </c>
      <c r="T70" s="48">
        <v>645.20000000000005</v>
      </c>
      <c r="U70" s="50">
        <f t="shared" si="1"/>
        <v>644.05806451612909</v>
      </c>
      <c r="V70" s="51">
        <f t="shared" si="3"/>
        <v>680.82647540983658</v>
      </c>
      <c r="W70" s="53">
        <f t="shared" si="4"/>
        <v>-5.1120784471658798E-4</v>
      </c>
      <c r="X70" s="53" t="str">
        <f t="shared" si="5"/>
        <v/>
      </c>
      <c r="Y70" s="54" t="str">
        <f t="shared" si="6"/>
        <v/>
      </c>
      <c r="AB70">
        <f t="shared" si="7"/>
        <v>2015</v>
      </c>
      <c r="AC70">
        <f t="shared" si="8"/>
        <v>8</v>
      </c>
      <c r="AD70" s="126">
        <f t="shared" si="10"/>
        <v>42217</v>
      </c>
      <c r="AE70">
        <f t="shared" si="9"/>
        <v>253.6</v>
      </c>
    </row>
    <row r="71" spans="14:31" x14ac:dyDescent="0.25">
      <c r="N71" s="30">
        <v>27515</v>
      </c>
      <c r="O71" s="32">
        <v>57.8</v>
      </c>
      <c r="Q71" s="47">
        <f t="shared" si="2"/>
        <v>1992</v>
      </c>
      <c r="R71" s="48" t="str">
        <f t="shared" ref="R71:R134" si="11">+YEAR(S71)&amp;MONTH(S71)</f>
        <v>19921</v>
      </c>
      <c r="S71" s="49">
        <v>33633</v>
      </c>
      <c r="T71" s="48">
        <v>644.04</v>
      </c>
      <c r="U71" s="50">
        <f t="shared" ref="U71:U134" si="12">+AVERAGEIF($R$3:$R$12000,R71,$T$3:$T$12000)</f>
        <v>644.05806451612909</v>
      </c>
      <c r="V71" s="51">
        <f t="shared" si="3"/>
        <v>680.82647540983658</v>
      </c>
      <c r="W71" s="53">
        <f t="shared" si="4"/>
        <v>-1.7978921264725223E-3</v>
      </c>
      <c r="X71" s="53" t="str">
        <f t="shared" si="5"/>
        <v/>
      </c>
      <c r="Y71" s="54" t="str">
        <f t="shared" si="6"/>
        <v/>
      </c>
      <c r="AB71">
        <f t="shared" si="7"/>
        <v>2015</v>
      </c>
      <c r="AC71">
        <f t="shared" si="8"/>
        <v>9</v>
      </c>
      <c r="AD71" s="126">
        <f t="shared" si="10"/>
        <v>42248</v>
      </c>
      <c r="AE71">
        <f t="shared" si="9"/>
        <v>250.4</v>
      </c>
    </row>
    <row r="72" spans="14:31" x14ac:dyDescent="0.25">
      <c r="N72" s="30">
        <v>27546</v>
      </c>
      <c r="O72" s="32">
        <v>58</v>
      </c>
      <c r="Q72" s="47">
        <f t="shared" ref="Q72:Q135" si="13">+YEAR(S72)</f>
        <v>1992</v>
      </c>
      <c r="R72" s="48" t="str">
        <f t="shared" si="11"/>
        <v>19921</v>
      </c>
      <c r="S72" s="49">
        <v>33634</v>
      </c>
      <c r="T72" s="48">
        <v>644.27</v>
      </c>
      <c r="U72" s="50">
        <f t="shared" si="12"/>
        <v>644.05806451612909</v>
      </c>
      <c r="V72" s="51">
        <f t="shared" ref="V72:V135" si="14">+AVERAGEIF($Q$3:$Q$12000,Q72,$T$3:$T$12000)</f>
        <v>680.82647540983658</v>
      </c>
      <c r="W72" s="53">
        <f t="shared" si="4"/>
        <v>3.5712067573445694E-4</v>
      </c>
      <c r="X72" s="53" t="str">
        <f t="shared" si="5"/>
        <v/>
      </c>
      <c r="Y72" s="54" t="str">
        <f t="shared" si="6"/>
        <v/>
      </c>
      <c r="AB72">
        <f t="shared" si="7"/>
        <v>2015</v>
      </c>
      <c r="AC72">
        <f t="shared" si="8"/>
        <v>10</v>
      </c>
      <c r="AD72" s="126">
        <f t="shared" si="10"/>
        <v>42278</v>
      </c>
      <c r="AE72">
        <f t="shared" si="9"/>
        <v>243.4</v>
      </c>
    </row>
    <row r="73" spans="14:31" x14ac:dyDescent="0.25">
      <c r="N73" s="30">
        <v>27576</v>
      </c>
      <c r="O73" s="32">
        <v>58.4</v>
      </c>
      <c r="Q73" s="47">
        <f t="shared" si="13"/>
        <v>1992</v>
      </c>
      <c r="R73" s="48" t="str">
        <f t="shared" si="11"/>
        <v>19922</v>
      </c>
      <c r="S73" s="49">
        <v>33635</v>
      </c>
      <c r="T73" s="48">
        <v>640.52</v>
      </c>
      <c r="U73" s="50">
        <f t="shared" si="12"/>
        <v>635.67172413793116</v>
      </c>
      <c r="V73" s="51">
        <f t="shared" si="14"/>
        <v>680.82647540983658</v>
      </c>
      <c r="W73" s="53">
        <f t="shared" ref="W73:W136" si="15">+T73/T72-1</f>
        <v>-5.82054107749852E-3</v>
      </c>
      <c r="X73" s="53">
        <f t="shared" ref="X73:X136" si="16">IF(U73/U72-1=0,"",U73/U72-1)</f>
        <v>-1.3021093656359173E-2</v>
      </c>
      <c r="Y73" s="54" t="str">
        <f t="shared" ref="Y73:Y136" si="17">+IF(V73=V72,"",V73/V72-1)</f>
        <v/>
      </c>
      <c r="AB73">
        <f t="shared" si="7"/>
        <v>2015</v>
      </c>
      <c r="AC73">
        <f t="shared" si="8"/>
        <v>11</v>
      </c>
      <c r="AD73" s="126">
        <f t="shared" si="10"/>
        <v>42309</v>
      </c>
      <c r="AE73">
        <f t="shared" si="9"/>
        <v>239.8</v>
      </c>
    </row>
    <row r="74" spans="14:31" x14ac:dyDescent="0.25">
      <c r="N74" s="30">
        <v>27607</v>
      </c>
      <c r="O74" s="32">
        <v>58.5</v>
      </c>
      <c r="Q74" s="47">
        <f t="shared" si="13"/>
        <v>1992</v>
      </c>
      <c r="R74" s="48" t="str">
        <f t="shared" si="11"/>
        <v>19922</v>
      </c>
      <c r="S74" s="49">
        <v>33636</v>
      </c>
      <c r="T74" s="48">
        <v>640.52</v>
      </c>
      <c r="U74" s="50">
        <f t="shared" si="12"/>
        <v>635.67172413793116</v>
      </c>
      <c r="V74" s="51">
        <f t="shared" si="14"/>
        <v>680.82647540983658</v>
      </c>
      <c r="W74" s="53">
        <f t="shared" si="15"/>
        <v>0</v>
      </c>
      <c r="X74" s="53" t="str">
        <f t="shared" si="16"/>
        <v/>
      </c>
      <c r="Y74" s="54" t="str">
        <f t="shared" si="17"/>
        <v/>
      </c>
      <c r="AB74">
        <f t="shared" si="7"/>
        <v>2015</v>
      </c>
      <c r="AC74">
        <f t="shared" si="8"/>
        <v>12</v>
      </c>
      <c r="AD74" s="126">
        <f t="shared" si="10"/>
        <v>42339</v>
      </c>
      <c r="AE74">
        <f t="shared" si="9"/>
        <v>237.5</v>
      </c>
    </row>
    <row r="75" spans="14:31" x14ac:dyDescent="0.25">
      <c r="N75" s="30">
        <v>27638</v>
      </c>
      <c r="O75" s="33">
        <v>58.9</v>
      </c>
      <c r="Q75" s="47">
        <f t="shared" si="13"/>
        <v>1992</v>
      </c>
      <c r="R75" s="48" t="str">
        <f t="shared" si="11"/>
        <v>19922</v>
      </c>
      <c r="S75" s="49">
        <v>33637</v>
      </c>
      <c r="T75" s="48">
        <v>640.52</v>
      </c>
      <c r="U75" s="50">
        <f t="shared" si="12"/>
        <v>635.67172413793116</v>
      </c>
      <c r="V75" s="51">
        <f t="shared" si="14"/>
        <v>680.82647540983658</v>
      </c>
      <c r="W75" s="53">
        <f t="shared" si="15"/>
        <v>0</v>
      </c>
      <c r="X75" s="53" t="str">
        <f t="shared" si="16"/>
        <v/>
      </c>
      <c r="Y75" s="54" t="str">
        <f t="shared" si="17"/>
        <v/>
      </c>
      <c r="AB75">
        <f t="shared" si="7"/>
        <v>2016</v>
      </c>
      <c r="AC75">
        <f t="shared" si="8"/>
        <v>1</v>
      </c>
      <c r="AD75" s="126">
        <f t="shared" si="10"/>
        <v>42370</v>
      </c>
      <c r="AE75">
        <f t="shared" si="9"/>
        <v>239.5</v>
      </c>
    </row>
    <row r="76" spans="14:31" x14ac:dyDescent="0.25">
      <c r="N76" s="30">
        <v>27668</v>
      </c>
      <c r="O76" s="32">
        <v>59.3</v>
      </c>
      <c r="Q76" s="47">
        <f t="shared" si="13"/>
        <v>1992</v>
      </c>
      <c r="R76" s="48" t="str">
        <f t="shared" si="11"/>
        <v>19922</v>
      </c>
      <c r="S76" s="49">
        <v>33638</v>
      </c>
      <c r="T76" s="48">
        <v>640.52</v>
      </c>
      <c r="U76" s="50">
        <f t="shared" si="12"/>
        <v>635.67172413793116</v>
      </c>
      <c r="V76" s="51">
        <f t="shared" si="14"/>
        <v>680.82647540983658</v>
      </c>
      <c r="W76" s="53">
        <f t="shared" si="15"/>
        <v>0</v>
      </c>
      <c r="X76" s="53" t="str">
        <f t="shared" si="16"/>
        <v/>
      </c>
      <c r="Y76" s="54" t="str">
        <f t="shared" si="17"/>
        <v/>
      </c>
      <c r="AB76">
        <f t="shared" si="7"/>
        <v>2016</v>
      </c>
      <c r="AC76">
        <f t="shared" si="8"/>
        <v>2</v>
      </c>
      <c r="AD76" s="126">
        <f t="shared" si="10"/>
        <v>42401</v>
      </c>
      <c r="AE76">
        <f t="shared" si="9"/>
        <v>239.6</v>
      </c>
    </row>
    <row r="77" spans="14:31" x14ac:dyDescent="0.25">
      <c r="N77" s="30">
        <v>27699</v>
      </c>
      <c r="O77" s="32">
        <v>59.7</v>
      </c>
      <c r="Q77" s="47">
        <f t="shared" si="13"/>
        <v>1992</v>
      </c>
      <c r="R77" s="48" t="str">
        <f t="shared" si="11"/>
        <v>19922</v>
      </c>
      <c r="S77" s="49">
        <v>33639</v>
      </c>
      <c r="T77" s="48">
        <v>638.01</v>
      </c>
      <c r="U77" s="50">
        <f t="shared" si="12"/>
        <v>635.67172413793116</v>
      </c>
      <c r="V77" s="51">
        <f t="shared" si="14"/>
        <v>680.82647540983658</v>
      </c>
      <c r="W77" s="53">
        <f t="shared" si="15"/>
        <v>-3.9186910635108374E-3</v>
      </c>
      <c r="X77" s="53" t="str">
        <f t="shared" si="16"/>
        <v/>
      </c>
      <c r="Y77" s="54" t="str">
        <f t="shared" si="17"/>
        <v/>
      </c>
      <c r="AB77">
        <f t="shared" si="7"/>
        <v>2016</v>
      </c>
      <c r="AC77">
        <f t="shared" si="8"/>
        <v>3</v>
      </c>
      <c r="AD77" s="126">
        <f t="shared" si="10"/>
        <v>42430</v>
      </c>
      <c r="AE77">
        <f t="shared" si="9"/>
        <v>239.7</v>
      </c>
    </row>
    <row r="78" spans="14:31" x14ac:dyDescent="0.25">
      <c r="N78" s="30">
        <v>27729</v>
      </c>
      <c r="O78" s="32">
        <v>60</v>
      </c>
      <c r="Q78" s="47">
        <f t="shared" si="13"/>
        <v>1992</v>
      </c>
      <c r="R78" s="48" t="str">
        <f t="shared" si="11"/>
        <v>19922</v>
      </c>
      <c r="S78" s="49">
        <v>33640</v>
      </c>
      <c r="T78" s="48">
        <v>637.65</v>
      </c>
      <c r="U78" s="50">
        <f t="shared" si="12"/>
        <v>635.67172413793116</v>
      </c>
      <c r="V78" s="51">
        <f t="shared" si="14"/>
        <v>680.82647540983658</v>
      </c>
      <c r="W78" s="53">
        <f t="shared" si="15"/>
        <v>-5.6425447876995438E-4</v>
      </c>
      <c r="X78" s="53" t="str">
        <f t="shared" si="16"/>
        <v/>
      </c>
      <c r="Y78" s="54" t="str">
        <f t="shared" si="17"/>
        <v/>
      </c>
      <c r="AB78">
        <f t="shared" si="7"/>
        <v>2016</v>
      </c>
      <c r="AC78">
        <f t="shared" si="8"/>
        <v>4</v>
      </c>
      <c r="AD78" s="126">
        <f t="shared" si="10"/>
        <v>42461</v>
      </c>
      <c r="AE78">
        <f t="shared" si="9"/>
        <v>244.5</v>
      </c>
    </row>
    <row r="79" spans="14:31" x14ac:dyDescent="0.25">
      <c r="N79" s="30">
        <v>27760</v>
      </c>
      <c r="O79" s="32">
        <v>60.4</v>
      </c>
      <c r="Q79" s="47">
        <f t="shared" si="13"/>
        <v>1992</v>
      </c>
      <c r="R79" s="48" t="str">
        <f t="shared" si="11"/>
        <v>19922</v>
      </c>
      <c r="S79" s="49">
        <v>33641</v>
      </c>
      <c r="T79" s="48">
        <v>636.9</v>
      </c>
      <c r="U79" s="50">
        <f t="shared" si="12"/>
        <v>635.67172413793116</v>
      </c>
      <c r="V79" s="51">
        <f t="shared" si="14"/>
        <v>680.82647540983658</v>
      </c>
      <c r="W79" s="53">
        <f t="shared" si="15"/>
        <v>-1.176193836744277E-3</v>
      </c>
      <c r="X79" s="53" t="str">
        <f t="shared" si="16"/>
        <v/>
      </c>
      <c r="Y79" s="54" t="str">
        <f t="shared" si="17"/>
        <v/>
      </c>
      <c r="AB79">
        <f t="shared" si="7"/>
        <v>2016</v>
      </c>
      <c r="AC79">
        <f t="shared" si="8"/>
        <v>5</v>
      </c>
      <c r="AD79" s="126">
        <f t="shared" si="10"/>
        <v>42491</v>
      </c>
      <c r="AE79">
        <f t="shared" si="9"/>
        <v>259.60000000000002</v>
      </c>
    </row>
    <row r="80" spans="14:31" x14ac:dyDescent="0.25">
      <c r="N80" s="30">
        <v>27791</v>
      </c>
      <c r="O80" s="32">
        <v>60.7</v>
      </c>
      <c r="Q80" s="47">
        <f t="shared" si="13"/>
        <v>1992</v>
      </c>
      <c r="R80" s="48" t="str">
        <f t="shared" si="11"/>
        <v>19922</v>
      </c>
      <c r="S80" s="49">
        <v>33642</v>
      </c>
      <c r="T80" s="48">
        <v>635.34</v>
      </c>
      <c r="U80" s="50">
        <f t="shared" si="12"/>
        <v>635.67172413793116</v>
      </c>
      <c r="V80" s="51">
        <f t="shared" si="14"/>
        <v>680.82647540983658</v>
      </c>
      <c r="W80" s="53">
        <f t="shared" si="15"/>
        <v>-2.4493641073951578E-3</v>
      </c>
      <c r="X80" s="53" t="str">
        <f t="shared" si="16"/>
        <v/>
      </c>
      <c r="Y80" s="54" t="str">
        <f t="shared" si="17"/>
        <v/>
      </c>
      <c r="AB80">
        <f t="shared" si="7"/>
        <v>2016</v>
      </c>
      <c r="AC80">
        <f t="shared" si="8"/>
        <v>6</v>
      </c>
      <c r="AD80" s="126">
        <f t="shared" si="10"/>
        <v>42522</v>
      </c>
      <c r="AE80">
        <f t="shared" si="9"/>
        <v>258.89999999999998</v>
      </c>
    </row>
    <row r="81" spans="14:31" x14ac:dyDescent="0.25">
      <c r="N81" s="30">
        <v>27820</v>
      </c>
      <c r="O81" s="32">
        <v>61.1</v>
      </c>
      <c r="Q81" s="47">
        <f t="shared" si="13"/>
        <v>1992</v>
      </c>
      <c r="R81" s="48" t="str">
        <f t="shared" si="11"/>
        <v>19922</v>
      </c>
      <c r="S81" s="49">
        <v>33643</v>
      </c>
      <c r="T81" s="48">
        <v>635.34</v>
      </c>
      <c r="U81" s="50">
        <f t="shared" si="12"/>
        <v>635.67172413793116</v>
      </c>
      <c r="V81" s="51">
        <f t="shared" si="14"/>
        <v>680.82647540983658</v>
      </c>
      <c r="W81" s="53">
        <f t="shared" si="15"/>
        <v>0</v>
      </c>
      <c r="X81" s="53" t="str">
        <f t="shared" si="16"/>
        <v/>
      </c>
      <c r="Y81" s="54" t="str">
        <f t="shared" si="17"/>
        <v/>
      </c>
      <c r="AB81">
        <f t="shared" si="7"/>
        <v>2016</v>
      </c>
      <c r="AC81">
        <f t="shared" si="8"/>
        <v>7</v>
      </c>
      <c r="AD81" s="126">
        <f t="shared" si="10"/>
        <v>42552</v>
      </c>
      <c r="AE81">
        <f t="shared" si="9"/>
        <v>261.89999999999998</v>
      </c>
    </row>
    <row r="82" spans="14:31" x14ac:dyDescent="0.25">
      <c r="N82" s="30">
        <v>27851</v>
      </c>
      <c r="O82" s="32">
        <v>61.3</v>
      </c>
      <c r="Q82" s="47">
        <f t="shared" si="13"/>
        <v>1992</v>
      </c>
      <c r="R82" s="48" t="str">
        <f t="shared" si="11"/>
        <v>19922</v>
      </c>
      <c r="S82" s="49">
        <v>33644</v>
      </c>
      <c r="T82" s="48">
        <v>635.34</v>
      </c>
      <c r="U82" s="50">
        <f t="shared" si="12"/>
        <v>635.67172413793116</v>
      </c>
      <c r="V82" s="51">
        <f t="shared" si="14"/>
        <v>680.82647540983658</v>
      </c>
      <c r="W82" s="53">
        <f t="shared" si="15"/>
        <v>0</v>
      </c>
      <c r="X82" s="53" t="str">
        <f t="shared" si="16"/>
        <v/>
      </c>
      <c r="Y82" s="54" t="str">
        <f t="shared" si="17"/>
        <v/>
      </c>
      <c r="AB82">
        <f t="shared" si="7"/>
        <v>2016</v>
      </c>
      <c r="AC82">
        <f t="shared" si="8"/>
        <v>8</v>
      </c>
      <c r="AD82" s="126">
        <f t="shared" si="10"/>
        <v>42583</v>
      </c>
      <c r="AE82">
        <f t="shared" si="9"/>
        <v>256.8</v>
      </c>
    </row>
    <row r="83" spans="14:31" x14ac:dyDescent="0.25">
      <c r="N83" s="30">
        <v>27881</v>
      </c>
      <c r="O83" s="32">
        <v>61.5</v>
      </c>
      <c r="Q83" s="47">
        <f t="shared" si="13"/>
        <v>1992</v>
      </c>
      <c r="R83" s="48" t="str">
        <f t="shared" si="11"/>
        <v>19922</v>
      </c>
      <c r="S83" s="49">
        <v>33645</v>
      </c>
      <c r="T83" s="48">
        <v>634.74</v>
      </c>
      <c r="U83" s="50">
        <f t="shared" si="12"/>
        <v>635.67172413793116</v>
      </c>
      <c r="V83" s="51">
        <f t="shared" si="14"/>
        <v>680.82647540983658</v>
      </c>
      <c r="W83" s="53">
        <f t="shared" si="15"/>
        <v>-9.443762394938382E-4</v>
      </c>
      <c r="X83" s="53" t="str">
        <f t="shared" si="16"/>
        <v/>
      </c>
      <c r="Y83" s="54" t="str">
        <f t="shared" si="17"/>
        <v/>
      </c>
      <c r="AB83">
        <f t="shared" si="7"/>
        <v>2016</v>
      </c>
      <c r="AC83">
        <f t="shared" si="8"/>
        <v>9</v>
      </c>
      <c r="AD83" s="126">
        <f t="shared" si="10"/>
        <v>42614</v>
      </c>
      <c r="AE83">
        <f t="shared" si="9"/>
        <v>252.5</v>
      </c>
    </row>
    <row r="84" spans="14:31" x14ac:dyDescent="0.25">
      <c r="N84" s="30">
        <v>27912</v>
      </c>
      <c r="O84" s="32">
        <v>61.8</v>
      </c>
      <c r="Q84" s="47">
        <f t="shared" si="13"/>
        <v>1992</v>
      </c>
      <c r="R84" s="48" t="str">
        <f t="shared" si="11"/>
        <v>19922</v>
      </c>
      <c r="S84" s="49">
        <v>33646</v>
      </c>
      <c r="T84" s="48">
        <v>634.59</v>
      </c>
      <c r="U84" s="50">
        <f t="shared" si="12"/>
        <v>635.67172413793116</v>
      </c>
      <c r="V84" s="51">
        <f t="shared" si="14"/>
        <v>680.82647540983658</v>
      </c>
      <c r="W84" s="53">
        <f t="shared" si="15"/>
        <v>-2.3631723225259194E-4</v>
      </c>
      <c r="X84" s="53" t="str">
        <f t="shared" si="16"/>
        <v/>
      </c>
      <c r="Y84" s="54" t="str">
        <f t="shared" si="17"/>
        <v/>
      </c>
      <c r="AB84">
        <f t="shared" si="7"/>
        <v>2016</v>
      </c>
      <c r="AC84">
        <f t="shared" si="8"/>
        <v>10</v>
      </c>
      <c r="AD84" s="126">
        <f t="shared" si="10"/>
        <v>42644</v>
      </c>
      <c r="AE84">
        <f t="shared" si="9"/>
        <v>245.5</v>
      </c>
    </row>
    <row r="85" spans="14:31" x14ac:dyDescent="0.25">
      <c r="N85" s="30">
        <v>27942</v>
      </c>
      <c r="O85" s="32">
        <v>62.1</v>
      </c>
      <c r="Q85" s="47">
        <f t="shared" si="13"/>
        <v>1992</v>
      </c>
      <c r="R85" s="48" t="str">
        <f t="shared" si="11"/>
        <v>19922</v>
      </c>
      <c r="S85" s="49">
        <v>33647</v>
      </c>
      <c r="T85" s="48">
        <v>634.66999999999996</v>
      </c>
      <c r="U85" s="50">
        <f t="shared" si="12"/>
        <v>635.67172413793116</v>
      </c>
      <c r="V85" s="51">
        <f t="shared" si="14"/>
        <v>680.82647540983658</v>
      </c>
      <c r="W85" s="53">
        <f t="shared" si="15"/>
        <v>1.2606564868633541E-4</v>
      </c>
      <c r="X85" s="53" t="str">
        <f t="shared" si="16"/>
        <v/>
      </c>
      <c r="Y85" s="54" t="str">
        <f t="shared" si="17"/>
        <v/>
      </c>
      <c r="AB85">
        <f t="shared" si="7"/>
        <v>2016</v>
      </c>
      <c r="AC85">
        <f t="shared" si="8"/>
        <v>11</v>
      </c>
      <c r="AD85" s="126">
        <f t="shared" si="10"/>
        <v>42675</v>
      </c>
      <c r="AE85">
        <f t="shared" si="9"/>
        <v>247.2</v>
      </c>
    </row>
    <row r="86" spans="14:31" x14ac:dyDescent="0.25">
      <c r="N86" s="30">
        <v>27973</v>
      </c>
      <c r="O86" s="32">
        <v>62.5</v>
      </c>
      <c r="Q86" s="47">
        <f t="shared" si="13"/>
        <v>1992</v>
      </c>
      <c r="R86" s="48" t="str">
        <f t="shared" si="11"/>
        <v>19922</v>
      </c>
      <c r="S86" s="49">
        <v>33648</v>
      </c>
      <c r="T86" s="48">
        <v>635.6</v>
      </c>
      <c r="U86" s="50">
        <f t="shared" si="12"/>
        <v>635.67172413793116</v>
      </c>
      <c r="V86" s="51">
        <f t="shared" si="14"/>
        <v>680.82647540983658</v>
      </c>
      <c r="W86" s="53">
        <f t="shared" si="15"/>
        <v>1.4653284384011922E-3</v>
      </c>
      <c r="X86" s="53" t="str">
        <f t="shared" si="16"/>
        <v/>
      </c>
      <c r="Y86" s="54" t="str">
        <f t="shared" si="17"/>
        <v/>
      </c>
      <c r="AB86">
        <f t="shared" si="7"/>
        <v>2016</v>
      </c>
      <c r="AC86">
        <f t="shared" si="8"/>
        <v>12</v>
      </c>
      <c r="AD86" s="126">
        <f t="shared" si="10"/>
        <v>42705</v>
      </c>
      <c r="AE86">
        <f t="shared" si="9"/>
        <v>257.89999999999998</v>
      </c>
    </row>
    <row r="87" spans="14:31" x14ac:dyDescent="0.25">
      <c r="N87" s="30">
        <v>28004</v>
      </c>
      <c r="O87" s="32">
        <v>62.9</v>
      </c>
      <c r="Q87" s="47">
        <f t="shared" si="13"/>
        <v>1992</v>
      </c>
      <c r="R87" s="48" t="str">
        <f t="shared" si="11"/>
        <v>19922</v>
      </c>
      <c r="S87" s="49">
        <v>33649</v>
      </c>
      <c r="T87" s="48">
        <v>634.74</v>
      </c>
      <c r="U87" s="50">
        <f t="shared" si="12"/>
        <v>635.67172413793116</v>
      </c>
      <c r="V87" s="51">
        <f t="shared" si="14"/>
        <v>680.82647540983658</v>
      </c>
      <c r="W87" s="53">
        <f t="shared" si="15"/>
        <v>-1.3530522341095308E-3</v>
      </c>
      <c r="X87" s="53" t="str">
        <f t="shared" si="16"/>
        <v/>
      </c>
      <c r="Y87" s="54" t="str">
        <f t="shared" si="17"/>
        <v/>
      </c>
      <c r="AB87">
        <f t="shared" si="7"/>
        <v>2017</v>
      </c>
      <c r="AC87">
        <f t="shared" si="8"/>
        <v>1</v>
      </c>
      <c r="AD87" s="126">
        <f t="shared" si="10"/>
        <v>42736</v>
      </c>
      <c r="AE87">
        <f t="shared" si="9"/>
        <v>266.89999999999998</v>
      </c>
    </row>
    <row r="88" spans="14:31" x14ac:dyDescent="0.25">
      <c r="N88" s="30">
        <v>28034</v>
      </c>
      <c r="O88" s="32">
        <v>63.1</v>
      </c>
      <c r="Q88" s="47">
        <f t="shared" si="13"/>
        <v>1992</v>
      </c>
      <c r="R88" s="48" t="str">
        <f t="shared" si="11"/>
        <v>19922</v>
      </c>
      <c r="S88" s="49">
        <v>33650</v>
      </c>
      <c r="T88" s="48">
        <v>634.74</v>
      </c>
      <c r="U88" s="50">
        <f t="shared" si="12"/>
        <v>635.67172413793116</v>
      </c>
      <c r="V88" s="51">
        <f t="shared" si="14"/>
        <v>680.82647540983658</v>
      </c>
      <c r="W88" s="53">
        <f t="shared" si="15"/>
        <v>0</v>
      </c>
      <c r="X88" s="53" t="str">
        <f t="shared" si="16"/>
        <v/>
      </c>
      <c r="Y88" s="54" t="str">
        <f t="shared" si="17"/>
        <v/>
      </c>
      <c r="AB88">
        <f t="shared" si="7"/>
        <v>2017</v>
      </c>
      <c r="AC88">
        <f t="shared" si="8"/>
        <v>2</v>
      </c>
      <c r="AD88" s="126">
        <f t="shared" si="10"/>
        <v>42767</v>
      </c>
      <c r="AE88">
        <f t="shared" si="9"/>
        <v>274.8</v>
      </c>
    </row>
    <row r="89" spans="14:31" x14ac:dyDescent="0.25">
      <c r="N89" s="30">
        <v>28065</v>
      </c>
      <c r="O89" s="32">
        <v>63.4</v>
      </c>
      <c r="Q89" s="47">
        <f t="shared" si="13"/>
        <v>1992</v>
      </c>
      <c r="R89" s="48" t="str">
        <f t="shared" si="11"/>
        <v>19922</v>
      </c>
      <c r="S89" s="49">
        <v>33651</v>
      </c>
      <c r="T89" s="48">
        <v>634.74</v>
      </c>
      <c r="U89" s="50">
        <f t="shared" si="12"/>
        <v>635.67172413793116</v>
      </c>
      <c r="V89" s="51">
        <f t="shared" si="14"/>
        <v>680.82647540983658</v>
      </c>
      <c r="W89" s="53">
        <f t="shared" si="15"/>
        <v>0</v>
      </c>
      <c r="X89" s="53" t="str">
        <f t="shared" si="16"/>
        <v/>
      </c>
      <c r="Y89" s="54" t="str">
        <f t="shared" si="17"/>
        <v/>
      </c>
      <c r="AB89">
        <f t="shared" si="7"/>
        <v>2017</v>
      </c>
      <c r="AC89">
        <f t="shared" si="8"/>
        <v>3</v>
      </c>
      <c r="AD89" s="126">
        <f t="shared" si="10"/>
        <v>42795</v>
      </c>
      <c r="AE89">
        <f t="shared" si="9"/>
        <v>283</v>
      </c>
    </row>
    <row r="90" spans="14:31" x14ac:dyDescent="0.25">
      <c r="N90" s="30">
        <v>28095</v>
      </c>
      <c r="O90" s="32">
        <v>64</v>
      </c>
      <c r="Q90" s="47">
        <f t="shared" si="13"/>
        <v>1992</v>
      </c>
      <c r="R90" s="48" t="str">
        <f t="shared" si="11"/>
        <v>19922</v>
      </c>
      <c r="S90" s="49">
        <v>33652</v>
      </c>
      <c r="T90" s="48">
        <v>635.66</v>
      </c>
      <c r="U90" s="50">
        <f t="shared" si="12"/>
        <v>635.67172413793116</v>
      </c>
      <c r="V90" s="51">
        <f t="shared" si="14"/>
        <v>680.82647540983658</v>
      </c>
      <c r="W90" s="53">
        <f t="shared" si="15"/>
        <v>1.4494123578157048E-3</v>
      </c>
      <c r="X90" s="53" t="str">
        <f t="shared" si="16"/>
        <v/>
      </c>
      <c r="Y90" s="54" t="str">
        <f t="shared" si="17"/>
        <v/>
      </c>
      <c r="AB90">
        <f t="shared" si="7"/>
        <v>2017</v>
      </c>
      <c r="AC90">
        <f t="shared" si="8"/>
        <v>4</v>
      </c>
      <c r="AD90" s="126">
        <f t="shared" si="10"/>
        <v>42826</v>
      </c>
      <c r="AE90">
        <f t="shared" si="9"/>
        <v>286.5</v>
      </c>
    </row>
    <row r="91" spans="14:31" x14ac:dyDescent="0.25">
      <c r="N91" s="30">
        <v>28126</v>
      </c>
      <c r="O91" s="32">
        <v>64</v>
      </c>
      <c r="Q91" s="47">
        <f t="shared" si="13"/>
        <v>1992</v>
      </c>
      <c r="R91" s="48" t="str">
        <f t="shared" si="11"/>
        <v>19922</v>
      </c>
      <c r="S91" s="49">
        <v>33653</v>
      </c>
      <c r="T91" s="48">
        <v>635.21</v>
      </c>
      <c r="U91" s="50">
        <f t="shared" si="12"/>
        <v>635.67172413793116</v>
      </c>
      <c r="V91" s="51">
        <f t="shared" si="14"/>
        <v>680.82647540983658</v>
      </c>
      <c r="W91" s="53">
        <f t="shared" si="15"/>
        <v>-7.0792562061472442E-4</v>
      </c>
      <c r="X91" s="53" t="str">
        <f t="shared" si="16"/>
        <v/>
      </c>
      <c r="Y91" s="54" t="str">
        <f t="shared" si="17"/>
        <v/>
      </c>
      <c r="AB91">
        <f t="shared" si="7"/>
        <v>2017</v>
      </c>
      <c r="AC91">
        <f t="shared" si="8"/>
        <v>5</v>
      </c>
      <c r="AD91" s="126">
        <f t="shared" si="10"/>
        <v>42856</v>
      </c>
      <c r="AE91">
        <f t="shared" si="9"/>
        <v>287</v>
      </c>
    </row>
    <row r="92" spans="14:31" x14ac:dyDescent="0.25">
      <c r="N92" s="30">
        <v>28157</v>
      </c>
      <c r="O92" s="32">
        <v>64.3</v>
      </c>
      <c r="Q92" s="47">
        <f t="shared" si="13"/>
        <v>1992</v>
      </c>
      <c r="R92" s="48" t="str">
        <f t="shared" si="11"/>
        <v>19922</v>
      </c>
      <c r="S92" s="49">
        <v>33654</v>
      </c>
      <c r="T92" s="48">
        <v>634.92999999999995</v>
      </c>
      <c r="U92" s="50">
        <f t="shared" si="12"/>
        <v>635.67172413793116</v>
      </c>
      <c r="V92" s="51">
        <f t="shared" si="14"/>
        <v>680.82647540983658</v>
      </c>
      <c r="W92" s="53">
        <f t="shared" si="15"/>
        <v>-4.4079910580763215E-4</v>
      </c>
      <c r="X92" s="53" t="str">
        <f t="shared" si="16"/>
        <v/>
      </c>
      <c r="Y92" s="54" t="str">
        <f t="shared" si="17"/>
        <v/>
      </c>
      <c r="AB92">
        <f t="shared" ref="AB92:AB155" si="18">+YEAR(AD92)</f>
        <v>2017</v>
      </c>
      <c r="AC92">
        <f t="shared" ref="AC92:AC155" si="19">+MONTH(AD92)</f>
        <v>6</v>
      </c>
      <c r="AD92" s="126">
        <f t="shared" si="10"/>
        <v>42887</v>
      </c>
      <c r="AE92">
        <f t="shared" ref="AE92:AE155" si="20">+VLOOKUP(AB92,$AD$12:$AP$23,AC92+1,0)</f>
        <v>283.10000000000002</v>
      </c>
    </row>
    <row r="93" spans="14:31" x14ac:dyDescent="0.25">
      <c r="N93" s="30">
        <v>28185</v>
      </c>
      <c r="O93" s="32">
        <v>64.7</v>
      </c>
      <c r="Q93" s="47">
        <f t="shared" si="13"/>
        <v>1992</v>
      </c>
      <c r="R93" s="48" t="str">
        <f t="shared" si="11"/>
        <v>19922</v>
      </c>
      <c r="S93" s="49">
        <v>33655</v>
      </c>
      <c r="T93" s="48">
        <v>633.30999999999995</v>
      </c>
      <c r="U93" s="50">
        <f t="shared" si="12"/>
        <v>635.67172413793116</v>
      </c>
      <c r="V93" s="51">
        <f t="shared" si="14"/>
        <v>680.82647540983658</v>
      </c>
      <c r="W93" s="53">
        <f t="shared" si="15"/>
        <v>-2.5514623659300684E-3</v>
      </c>
      <c r="X93" s="53" t="str">
        <f t="shared" si="16"/>
        <v/>
      </c>
      <c r="Y93" s="54" t="str">
        <f t="shared" si="17"/>
        <v/>
      </c>
      <c r="AB93">
        <f t="shared" si="18"/>
        <v>2017</v>
      </c>
      <c r="AC93">
        <f t="shared" si="19"/>
        <v>7</v>
      </c>
      <c r="AD93" s="126">
        <f t="shared" ref="AD93:AD156" si="21">+DATE(YEAR(AD92),MONTH(AD92)+1,1)</f>
        <v>42917</v>
      </c>
      <c r="AE93">
        <f t="shared" si="20"/>
        <v>283.89999999999998</v>
      </c>
    </row>
    <row r="94" spans="14:31" x14ac:dyDescent="0.25">
      <c r="N94" s="30">
        <v>28216</v>
      </c>
      <c r="O94" s="32">
        <v>65</v>
      </c>
      <c r="Q94" s="47">
        <f t="shared" si="13"/>
        <v>1992</v>
      </c>
      <c r="R94" s="48" t="str">
        <f t="shared" si="11"/>
        <v>19922</v>
      </c>
      <c r="S94" s="49">
        <v>33656</v>
      </c>
      <c r="T94" s="48">
        <v>633.03</v>
      </c>
      <c r="U94" s="50">
        <f t="shared" si="12"/>
        <v>635.67172413793116</v>
      </c>
      <c r="V94" s="51">
        <f t="shared" si="14"/>
        <v>680.82647540983658</v>
      </c>
      <c r="W94" s="53">
        <f t="shared" si="15"/>
        <v>-4.4212155184664148E-4</v>
      </c>
      <c r="X94" s="53" t="str">
        <f t="shared" si="16"/>
        <v/>
      </c>
      <c r="Y94" s="54" t="str">
        <f t="shared" si="17"/>
        <v/>
      </c>
      <c r="AB94">
        <f t="shared" si="18"/>
        <v>2017</v>
      </c>
      <c r="AC94">
        <f t="shared" si="19"/>
        <v>8</v>
      </c>
      <c r="AD94" s="126">
        <f t="shared" si="21"/>
        <v>42948</v>
      </c>
      <c r="AE94">
        <f t="shared" si="20"/>
        <v>286.5</v>
      </c>
    </row>
    <row r="95" spans="14:31" x14ac:dyDescent="0.25">
      <c r="N95" s="30">
        <v>28246</v>
      </c>
      <c r="O95" s="32">
        <v>65.3</v>
      </c>
      <c r="Q95" s="47">
        <f t="shared" si="13"/>
        <v>1992</v>
      </c>
      <c r="R95" s="48" t="str">
        <f t="shared" si="11"/>
        <v>19922</v>
      </c>
      <c r="S95" s="49">
        <v>33657</v>
      </c>
      <c r="T95" s="48">
        <v>633.03</v>
      </c>
      <c r="U95" s="50">
        <f t="shared" si="12"/>
        <v>635.67172413793116</v>
      </c>
      <c r="V95" s="51">
        <f t="shared" si="14"/>
        <v>680.82647540983658</v>
      </c>
      <c r="W95" s="53">
        <f t="shared" si="15"/>
        <v>0</v>
      </c>
      <c r="X95" s="53" t="str">
        <f t="shared" si="16"/>
        <v/>
      </c>
      <c r="Y95" s="54" t="str">
        <f t="shared" si="17"/>
        <v/>
      </c>
      <c r="AB95">
        <f t="shared" si="18"/>
        <v>2017</v>
      </c>
      <c r="AC95">
        <f t="shared" si="19"/>
        <v>9</v>
      </c>
      <c r="AD95" s="126">
        <f t="shared" si="21"/>
        <v>42979</v>
      </c>
      <c r="AE95">
        <f t="shared" si="20"/>
        <v>285</v>
      </c>
    </row>
    <row r="96" spans="14:31" x14ac:dyDescent="0.25">
      <c r="N96" s="30">
        <v>28277</v>
      </c>
      <c r="O96" s="32">
        <v>65.7</v>
      </c>
      <c r="Q96" s="47">
        <f t="shared" si="13"/>
        <v>1992</v>
      </c>
      <c r="R96" s="48" t="str">
        <f t="shared" si="11"/>
        <v>19922</v>
      </c>
      <c r="S96" s="49">
        <v>33658</v>
      </c>
      <c r="T96" s="48">
        <v>633.03</v>
      </c>
      <c r="U96" s="50">
        <f t="shared" si="12"/>
        <v>635.67172413793116</v>
      </c>
      <c r="V96" s="51">
        <f t="shared" si="14"/>
        <v>680.82647540983658</v>
      </c>
      <c r="W96" s="53">
        <f t="shared" si="15"/>
        <v>0</v>
      </c>
      <c r="X96" s="53" t="str">
        <f t="shared" si="16"/>
        <v/>
      </c>
      <c r="Y96" s="54" t="str">
        <f t="shared" si="17"/>
        <v/>
      </c>
      <c r="AB96">
        <f t="shared" si="18"/>
        <v>2017</v>
      </c>
      <c r="AC96">
        <f t="shared" si="19"/>
        <v>10</v>
      </c>
      <c r="AD96" s="126">
        <f t="shared" si="21"/>
        <v>43009</v>
      </c>
      <c r="AE96">
        <f t="shared" si="20"/>
        <v>282.5</v>
      </c>
    </row>
    <row r="97" spans="14:31" x14ac:dyDescent="0.25">
      <c r="N97" s="30">
        <v>28307</v>
      </c>
      <c r="O97" s="32">
        <v>66</v>
      </c>
      <c r="Q97" s="47">
        <f t="shared" si="13"/>
        <v>1992</v>
      </c>
      <c r="R97" s="48" t="str">
        <f t="shared" si="11"/>
        <v>19922</v>
      </c>
      <c r="S97" s="49">
        <v>33659</v>
      </c>
      <c r="T97" s="48">
        <v>633.54999999999995</v>
      </c>
      <c r="U97" s="50">
        <f t="shared" si="12"/>
        <v>635.67172413793116</v>
      </c>
      <c r="V97" s="51">
        <f t="shared" si="14"/>
        <v>680.82647540983658</v>
      </c>
      <c r="W97" s="53">
        <f t="shared" si="15"/>
        <v>8.2144606100809092E-4</v>
      </c>
      <c r="X97" s="53" t="str">
        <f t="shared" si="16"/>
        <v/>
      </c>
      <c r="Y97" s="54" t="str">
        <f t="shared" si="17"/>
        <v/>
      </c>
      <c r="AB97">
        <f t="shared" si="18"/>
        <v>2017</v>
      </c>
      <c r="AC97">
        <f t="shared" si="19"/>
        <v>11</v>
      </c>
      <c r="AD97" s="126">
        <f t="shared" si="21"/>
        <v>43040</v>
      </c>
      <c r="AE97">
        <f t="shared" si="20"/>
        <v>281.8</v>
      </c>
    </row>
    <row r="98" spans="14:31" x14ac:dyDescent="0.25">
      <c r="N98" s="30">
        <v>28338</v>
      </c>
      <c r="O98" s="32">
        <v>66.599999999999994</v>
      </c>
      <c r="Q98" s="47">
        <f t="shared" si="13"/>
        <v>1992</v>
      </c>
      <c r="R98" s="48" t="str">
        <f t="shared" si="11"/>
        <v>19922</v>
      </c>
      <c r="S98" s="49">
        <v>33660</v>
      </c>
      <c r="T98" s="48">
        <v>633.74</v>
      </c>
      <c r="U98" s="50">
        <f t="shared" si="12"/>
        <v>635.67172413793116</v>
      </c>
      <c r="V98" s="51">
        <f t="shared" si="14"/>
        <v>680.82647540983658</v>
      </c>
      <c r="W98" s="53">
        <f t="shared" si="15"/>
        <v>2.9989740351998861E-4</v>
      </c>
      <c r="X98" s="53" t="str">
        <f t="shared" si="16"/>
        <v/>
      </c>
      <c r="Y98" s="54" t="str">
        <f t="shared" si="17"/>
        <v/>
      </c>
      <c r="AB98">
        <f t="shared" si="18"/>
        <v>2017</v>
      </c>
      <c r="AC98">
        <f t="shared" si="19"/>
        <v>12</v>
      </c>
      <c r="AD98" s="126">
        <f t="shared" si="21"/>
        <v>43070</v>
      </c>
      <c r="AE98">
        <f t="shared" si="20"/>
        <v>283.3</v>
      </c>
    </row>
    <row r="99" spans="14:31" x14ac:dyDescent="0.25">
      <c r="N99" s="30">
        <v>28369</v>
      </c>
      <c r="O99" s="32">
        <v>67</v>
      </c>
      <c r="Q99" s="47">
        <f t="shared" si="13"/>
        <v>1992</v>
      </c>
      <c r="R99" s="48" t="str">
        <f t="shared" si="11"/>
        <v>19922</v>
      </c>
      <c r="S99" s="49">
        <v>33661</v>
      </c>
      <c r="T99" s="48">
        <v>634.05999999999995</v>
      </c>
      <c r="U99" s="50">
        <f t="shared" si="12"/>
        <v>635.67172413793116</v>
      </c>
      <c r="V99" s="51">
        <f t="shared" si="14"/>
        <v>680.82647540983658</v>
      </c>
      <c r="W99" s="53">
        <f t="shared" si="15"/>
        <v>5.0493893394754075E-4</v>
      </c>
      <c r="X99" s="53" t="str">
        <f t="shared" si="16"/>
        <v/>
      </c>
      <c r="Y99" s="54" t="str">
        <f t="shared" si="17"/>
        <v/>
      </c>
      <c r="AB99">
        <f t="shared" si="18"/>
        <v>2018</v>
      </c>
      <c r="AC99">
        <f t="shared" si="19"/>
        <v>1</v>
      </c>
      <c r="AD99" s="126">
        <f t="shared" si="21"/>
        <v>43101</v>
      </c>
      <c r="AE99">
        <f t="shared" si="20"/>
        <v>291.2</v>
      </c>
    </row>
    <row r="100" spans="14:31" x14ac:dyDescent="0.25">
      <c r="N100" s="30">
        <v>28399</v>
      </c>
      <c r="O100" s="32">
        <v>67.599999999999994</v>
      </c>
      <c r="Q100" s="47">
        <f t="shared" si="13"/>
        <v>1992</v>
      </c>
      <c r="R100" s="48" t="str">
        <f t="shared" si="11"/>
        <v>19922</v>
      </c>
      <c r="S100" s="49">
        <v>33662</v>
      </c>
      <c r="T100" s="48">
        <v>633.91</v>
      </c>
      <c r="U100" s="50">
        <f t="shared" si="12"/>
        <v>635.67172413793116</v>
      </c>
      <c r="V100" s="51">
        <f t="shared" si="14"/>
        <v>680.82647540983658</v>
      </c>
      <c r="W100" s="53">
        <f t="shared" si="15"/>
        <v>-2.3657067154525535E-4</v>
      </c>
      <c r="X100" s="53" t="str">
        <f t="shared" si="16"/>
        <v/>
      </c>
      <c r="Y100" s="54" t="str">
        <f t="shared" si="17"/>
        <v/>
      </c>
      <c r="AB100">
        <f t="shared" si="18"/>
        <v>2018</v>
      </c>
      <c r="AC100">
        <f t="shared" si="19"/>
        <v>2</v>
      </c>
      <c r="AD100" s="126">
        <f t="shared" si="21"/>
        <v>43132</v>
      </c>
      <c r="AE100">
        <f t="shared" si="20"/>
        <v>283.5</v>
      </c>
    </row>
    <row r="101" spans="14:31" x14ac:dyDescent="0.25">
      <c r="N101" s="30">
        <v>28430</v>
      </c>
      <c r="O101" s="32">
        <v>68.099999999999994</v>
      </c>
      <c r="Q101" s="47">
        <f t="shared" si="13"/>
        <v>1992</v>
      </c>
      <c r="R101" s="48" t="str">
        <f t="shared" si="11"/>
        <v>19922</v>
      </c>
      <c r="S101" s="49">
        <v>33663</v>
      </c>
      <c r="T101" s="48">
        <v>636.54</v>
      </c>
      <c r="U101" s="50">
        <f t="shared" si="12"/>
        <v>635.67172413793116</v>
      </c>
      <c r="V101" s="51">
        <f t="shared" si="14"/>
        <v>680.82647540983658</v>
      </c>
      <c r="W101" s="53">
        <f t="shared" si="15"/>
        <v>4.1488539382561473E-3</v>
      </c>
      <c r="X101" s="53" t="str">
        <f t="shared" si="16"/>
        <v/>
      </c>
      <c r="Y101" s="54" t="str">
        <f t="shared" si="17"/>
        <v/>
      </c>
      <c r="AB101">
        <f t="shared" si="18"/>
        <v>2018</v>
      </c>
      <c r="AC101">
        <f t="shared" si="19"/>
        <v>3</v>
      </c>
      <c r="AD101" s="126">
        <f t="shared" si="21"/>
        <v>43160</v>
      </c>
      <c r="AE101">
        <f t="shared" si="20"/>
        <v>299.10000000000002</v>
      </c>
    </row>
    <row r="102" spans="14:31" x14ac:dyDescent="0.25">
      <c r="N102" s="30">
        <v>28460</v>
      </c>
      <c r="O102" s="32">
        <v>68.599999999999994</v>
      </c>
      <c r="Q102" s="47">
        <f t="shared" si="13"/>
        <v>1992</v>
      </c>
      <c r="R102" s="48" t="str">
        <f t="shared" si="11"/>
        <v>19923</v>
      </c>
      <c r="S102" s="49">
        <v>33664</v>
      </c>
      <c r="T102" s="48">
        <v>636.54</v>
      </c>
      <c r="U102" s="50">
        <f t="shared" si="12"/>
        <v>640.50193548387119</v>
      </c>
      <c r="V102" s="51">
        <f t="shared" si="14"/>
        <v>680.82647540983658</v>
      </c>
      <c r="W102" s="53">
        <f t="shared" si="15"/>
        <v>0</v>
      </c>
      <c r="X102" s="53">
        <f t="shared" si="16"/>
        <v>7.5985939951797032E-3</v>
      </c>
      <c r="Y102" s="54" t="str">
        <f t="shared" si="17"/>
        <v/>
      </c>
      <c r="AB102">
        <f t="shared" si="18"/>
        <v>2018</v>
      </c>
      <c r="AC102">
        <f t="shared" si="19"/>
        <v>4</v>
      </c>
      <c r="AD102" s="126">
        <f t="shared" si="21"/>
        <v>43191</v>
      </c>
      <c r="AE102">
        <f t="shared" si="20"/>
        <v>313.89999999999998</v>
      </c>
    </row>
    <row r="103" spans="14:31" x14ac:dyDescent="0.25">
      <c r="N103" s="30">
        <v>28491</v>
      </c>
      <c r="O103" s="32">
        <v>68.8</v>
      </c>
      <c r="Q103" s="47">
        <f t="shared" si="13"/>
        <v>1992</v>
      </c>
      <c r="R103" s="48" t="str">
        <f t="shared" si="11"/>
        <v>19923</v>
      </c>
      <c r="S103" s="49">
        <v>33665</v>
      </c>
      <c r="T103" s="48">
        <v>636.54</v>
      </c>
      <c r="U103" s="50">
        <f t="shared" si="12"/>
        <v>640.50193548387119</v>
      </c>
      <c r="V103" s="51">
        <f t="shared" si="14"/>
        <v>680.82647540983658</v>
      </c>
      <c r="W103" s="53">
        <f t="shared" si="15"/>
        <v>0</v>
      </c>
      <c r="X103" s="53" t="str">
        <f t="shared" si="16"/>
        <v/>
      </c>
      <c r="Y103" s="54" t="str">
        <f t="shared" si="17"/>
        <v/>
      </c>
      <c r="AB103">
        <f t="shared" si="18"/>
        <v>2018</v>
      </c>
      <c r="AC103">
        <f t="shared" si="19"/>
        <v>5</v>
      </c>
      <c r="AD103" s="126">
        <f t="shared" si="21"/>
        <v>43221</v>
      </c>
      <c r="AE103">
        <f t="shared" si="20"/>
        <v>323.3</v>
      </c>
    </row>
    <row r="104" spans="14:31" x14ac:dyDescent="0.25">
      <c r="N104" s="30">
        <v>28522</v>
      </c>
      <c r="O104" s="32">
        <v>69.099999999999994</v>
      </c>
      <c r="Q104" s="47">
        <f t="shared" si="13"/>
        <v>1992</v>
      </c>
      <c r="R104" s="48" t="str">
        <f t="shared" si="11"/>
        <v>19923</v>
      </c>
      <c r="S104" s="49">
        <v>33666</v>
      </c>
      <c r="T104" s="48">
        <v>640.95000000000005</v>
      </c>
      <c r="U104" s="50">
        <f t="shared" si="12"/>
        <v>640.50193548387119</v>
      </c>
      <c r="V104" s="51">
        <f t="shared" si="14"/>
        <v>680.82647540983658</v>
      </c>
      <c r="W104" s="53">
        <f t="shared" si="15"/>
        <v>6.9280799321331799E-3</v>
      </c>
      <c r="X104" s="53" t="str">
        <f t="shared" si="16"/>
        <v/>
      </c>
      <c r="Y104" s="54" t="str">
        <f t="shared" si="17"/>
        <v/>
      </c>
      <c r="AB104">
        <f t="shared" si="18"/>
        <v>2018</v>
      </c>
      <c r="AC104">
        <f t="shared" si="19"/>
        <v>6</v>
      </c>
      <c r="AD104" s="126">
        <f t="shared" si="21"/>
        <v>43252</v>
      </c>
      <c r="AE104">
        <f t="shared" si="20"/>
        <v>333</v>
      </c>
    </row>
    <row r="105" spans="14:31" x14ac:dyDescent="0.25">
      <c r="N105" s="30">
        <v>28550</v>
      </c>
      <c r="O105" s="32">
        <v>69.599999999999994</v>
      </c>
      <c r="Q105" s="47">
        <f t="shared" si="13"/>
        <v>1992</v>
      </c>
      <c r="R105" s="48" t="str">
        <f t="shared" si="11"/>
        <v>19923</v>
      </c>
      <c r="S105" s="49">
        <v>33667</v>
      </c>
      <c r="T105" s="48">
        <v>636.04999999999995</v>
      </c>
      <c r="U105" s="50">
        <f t="shared" si="12"/>
        <v>640.50193548387119</v>
      </c>
      <c r="V105" s="51">
        <f t="shared" si="14"/>
        <v>680.82647540983658</v>
      </c>
      <c r="W105" s="53">
        <f t="shared" si="15"/>
        <v>-7.6449020984477034E-3</v>
      </c>
      <c r="X105" s="53" t="str">
        <f t="shared" si="16"/>
        <v/>
      </c>
      <c r="Y105" s="54" t="str">
        <f t="shared" si="17"/>
        <v/>
      </c>
      <c r="AB105">
        <f t="shared" si="18"/>
        <v>2018</v>
      </c>
      <c r="AC105">
        <f t="shared" si="19"/>
        <v>7</v>
      </c>
      <c r="AD105" s="126">
        <f t="shared" si="21"/>
        <v>43282</v>
      </c>
      <c r="AE105">
        <f t="shared" si="20"/>
        <v>342.8</v>
      </c>
    </row>
    <row r="106" spans="14:31" x14ac:dyDescent="0.25">
      <c r="N106" s="30">
        <v>28581</v>
      </c>
      <c r="O106" s="32">
        <v>69.900000000000006</v>
      </c>
      <c r="Q106" s="47">
        <f t="shared" si="13"/>
        <v>1992</v>
      </c>
      <c r="R106" s="48" t="str">
        <f t="shared" si="11"/>
        <v>19923</v>
      </c>
      <c r="S106" s="49">
        <v>33668</v>
      </c>
      <c r="T106" s="48">
        <v>635.86</v>
      </c>
      <c r="U106" s="50">
        <f t="shared" si="12"/>
        <v>640.50193548387119</v>
      </c>
      <c r="V106" s="51">
        <f t="shared" si="14"/>
        <v>680.82647540983658</v>
      </c>
      <c r="W106" s="53">
        <f t="shared" si="15"/>
        <v>-2.9871865419373034E-4</v>
      </c>
      <c r="X106" s="53" t="str">
        <f t="shared" si="16"/>
        <v/>
      </c>
      <c r="Y106" s="54" t="str">
        <f t="shared" si="17"/>
        <v/>
      </c>
      <c r="AB106">
        <f t="shared" si="18"/>
        <v>2018</v>
      </c>
      <c r="AC106">
        <f t="shared" si="19"/>
        <v>8</v>
      </c>
      <c r="AD106" s="126">
        <f t="shared" si="21"/>
        <v>43313</v>
      </c>
      <c r="AE106">
        <f t="shared" si="20"/>
        <v>352</v>
      </c>
    </row>
    <row r="107" spans="14:31" x14ac:dyDescent="0.25">
      <c r="N107" s="30">
        <v>28611</v>
      </c>
      <c r="O107" s="32">
        <v>70.5</v>
      </c>
      <c r="Q107" s="47">
        <f t="shared" si="13"/>
        <v>1992</v>
      </c>
      <c r="R107" s="48" t="str">
        <f t="shared" si="11"/>
        <v>19923</v>
      </c>
      <c r="S107" s="49">
        <v>33669</v>
      </c>
      <c r="T107" s="48">
        <v>636.73</v>
      </c>
      <c r="U107" s="50">
        <f t="shared" si="12"/>
        <v>640.50193548387119</v>
      </c>
      <c r="V107" s="51">
        <f t="shared" si="14"/>
        <v>680.82647540983658</v>
      </c>
      <c r="W107" s="53">
        <f t="shared" si="15"/>
        <v>1.3682257100620099E-3</v>
      </c>
      <c r="X107" s="53" t="str">
        <f t="shared" si="16"/>
        <v/>
      </c>
      <c r="Y107" s="54" t="str">
        <f t="shared" si="17"/>
        <v/>
      </c>
      <c r="AB107">
        <f t="shared" si="18"/>
        <v>2018</v>
      </c>
      <c r="AC107">
        <f t="shared" si="19"/>
        <v>9</v>
      </c>
      <c r="AD107" s="126">
        <f t="shared" si="21"/>
        <v>43344</v>
      </c>
      <c r="AE107">
        <f t="shared" si="20"/>
        <v>356.8</v>
      </c>
    </row>
    <row r="108" spans="14:31" x14ac:dyDescent="0.25">
      <c r="N108" s="30">
        <v>28642</v>
      </c>
      <c r="O108" s="32">
        <v>71</v>
      </c>
      <c r="Q108" s="47">
        <f t="shared" si="13"/>
        <v>1992</v>
      </c>
      <c r="R108" s="48" t="str">
        <f t="shared" si="11"/>
        <v>19923</v>
      </c>
      <c r="S108" s="49">
        <v>33670</v>
      </c>
      <c r="T108" s="48">
        <v>636.22</v>
      </c>
      <c r="U108" s="50">
        <f t="shared" si="12"/>
        <v>640.50193548387119</v>
      </c>
      <c r="V108" s="51">
        <f t="shared" si="14"/>
        <v>680.82647540983658</v>
      </c>
      <c r="W108" s="53">
        <f t="shared" si="15"/>
        <v>-8.009674430292657E-4</v>
      </c>
      <c r="X108" s="53" t="str">
        <f t="shared" si="16"/>
        <v/>
      </c>
      <c r="Y108" s="54" t="str">
        <f t="shared" si="17"/>
        <v/>
      </c>
      <c r="AB108">
        <f t="shared" si="18"/>
        <v>2018</v>
      </c>
      <c r="AC108">
        <f t="shared" si="19"/>
        <v>10</v>
      </c>
      <c r="AD108" s="126">
        <f t="shared" si="21"/>
        <v>43374</v>
      </c>
      <c r="AE108">
        <f t="shared" si="20"/>
        <v>353</v>
      </c>
    </row>
    <row r="109" spans="14:31" x14ac:dyDescent="0.25">
      <c r="N109" s="30">
        <v>28672</v>
      </c>
      <c r="O109" s="32">
        <v>71.5</v>
      </c>
      <c r="Q109" s="47">
        <f t="shared" si="13"/>
        <v>1992</v>
      </c>
      <c r="R109" s="48" t="str">
        <f t="shared" si="11"/>
        <v>19923</v>
      </c>
      <c r="S109" s="49">
        <v>33671</v>
      </c>
      <c r="T109" s="48">
        <v>636.22</v>
      </c>
      <c r="U109" s="50">
        <f t="shared" si="12"/>
        <v>640.50193548387119</v>
      </c>
      <c r="V109" s="51">
        <f t="shared" si="14"/>
        <v>680.82647540983658</v>
      </c>
      <c r="W109" s="53">
        <f t="shared" si="15"/>
        <v>0</v>
      </c>
      <c r="X109" s="53" t="str">
        <f t="shared" si="16"/>
        <v/>
      </c>
      <c r="Y109" s="54" t="str">
        <f t="shared" si="17"/>
        <v/>
      </c>
      <c r="AB109">
        <f t="shared" si="18"/>
        <v>2018</v>
      </c>
      <c r="AC109">
        <f t="shared" si="19"/>
        <v>11</v>
      </c>
      <c r="AD109" s="126">
        <f t="shared" si="21"/>
        <v>43405</v>
      </c>
      <c r="AE109">
        <f t="shared" si="20"/>
        <v>349.2</v>
      </c>
    </row>
    <row r="110" spans="14:31" x14ac:dyDescent="0.25">
      <c r="N110" s="30">
        <v>28703</v>
      </c>
      <c r="O110" s="32">
        <v>72</v>
      </c>
      <c r="Q110" s="47">
        <f t="shared" si="13"/>
        <v>1992</v>
      </c>
      <c r="R110" s="48" t="str">
        <f t="shared" si="11"/>
        <v>19923</v>
      </c>
      <c r="S110" s="49">
        <v>33672</v>
      </c>
      <c r="T110" s="48">
        <v>636.22</v>
      </c>
      <c r="U110" s="50">
        <f t="shared" si="12"/>
        <v>640.50193548387119</v>
      </c>
      <c r="V110" s="51">
        <f t="shared" si="14"/>
        <v>680.82647540983658</v>
      </c>
      <c r="W110" s="53">
        <f t="shared" si="15"/>
        <v>0</v>
      </c>
      <c r="X110" s="53" t="str">
        <f t="shared" si="16"/>
        <v/>
      </c>
      <c r="Y110" s="54" t="str">
        <f t="shared" si="17"/>
        <v/>
      </c>
      <c r="AB110">
        <f t="shared" si="18"/>
        <v>2018</v>
      </c>
      <c r="AC110">
        <f t="shared" si="19"/>
        <v>12</v>
      </c>
      <c r="AD110" s="126">
        <f t="shared" si="21"/>
        <v>43435</v>
      </c>
      <c r="AE110">
        <f t="shared" si="20"/>
        <v>351.2</v>
      </c>
    </row>
    <row r="111" spans="14:31" x14ac:dyDescent="0.25">
      <c r="N111" s="30">
        <v>28734</v>
      </c>
      <c r="O111" s="32">
        <v>72.599999999999994</v>
      </c>
      <c r="Q111" s="47">
        <f t="shared" si="13"/>
        <v>1992</v>
      </c>
      <c r="R111" s="48" t="str">
        <f t="shared" si="11"/>
        <v>19923</v>
      </c>
      <c r="S111" s="49">
        <v>33673</v>
      </c>
      <c r="T111" s="48">
        <v>635.88</v>
      </c>
      <c r="U111" s="50">
        <f t="shared" si="12"/>
        <v>640.50193548387119</v>
      </c>
      <c r="V111" s="51">
        <f t="shared" si="14"/>
        <v>680.82647540983658</v>
      </c>
      <c r="W111" s="53">
        <f t="shared" si="15"/>
        <v>-5.3440633743051524E-4</v>
      </c>
      <c r="X111" s="53" t="str">
        <f t="shared" si="16"/>
        <v/>
      </c>
      <c r="Y111" s="54" t="str">
        <f t="shared" si="17"/>
        <v/>
      </c>
      <c r="AB111">
        <f t="shared" si="18"/>
        <v>2019</v>
      </c>
      <c r="AC111">
        <f t="shared" si="19"/>
        <v>1</v>
      </c>
      <c r="AD111" s="126">
        <f t="shared" si="21"/>
        <v>43466</v>
      </c>
      <c r="AE111">
        <f t="shared" si="20"/>
        <v>347.7</v>
      </c>
    </row>
    <row r="112" spans="14:31" x14ac:dyDescent="0.25">
      <c r="N112" s="30">
        <v>28764</v>
      </c>
      <c r="O112" s="32">
        <v>72.8</v>
      </c>
      <c r="Q112" s="47">
        <f t="shared" si="13"/>
        <v>1992</v>
      </c>
      <c r="R112" s="48" t="str">
        <f t="shared" si="11"/>
        <v>19923</v>
      </c>
      <c r="S112" s="49">
        <v>33674</v>
      </c>
      <c r="T112" s="48">
        <v>639.78</v>
      </c>
      <c r="U112" s="50">
        <f t="shared" si="12"/>
        <v>640.50193548387119</v>
      </c>
      <c r="V112" s="51">
        <f t="shared" si="14"/>
        <v>680.82647540983658</v>
      </c>
      <c r="W112" s="53">
        <f t="shared" si="15"/>
        <v>6.1332326854122154E-3</v>
      </c>
      <c r="X112" s="53" t="str">
        <f t="shared" si="16"/>
        <v/>
      </c>
      <c r="Y112" s="54" t="str">
        <f t="shared" si="17"/>
        <v/>
      </c>
      <c r="AB112">
        <f t="shared" si="18"/>
        <v>2019</v>
      </c>
      <c r="AC112">
        <f t="shared" si="19"/>
        <v>2</v>
      </c>
      <c r="AD112" s="126">
        <f t="shared" si="21"/>
        <v>43497</v>
      </c>
      <c r="AE112">
        <f t="shared" si="20"/>
        <v>343.8</v>
      </c>
    </row>
    <row r="113" spans="14:31" x14ac:dyDescent="0.25">
      <c r="N113" s="30">
        <v>28795</v>
      </c>
      <c r="O113" s="32">
        <v>73.5</v>
      </c>
      <c r="Q113" s="47">
        <f t="shared" si="13"/>
        <v>1992</v>
      </c>
      <c r="R113" s="48" t="str">
        <f t="shared" si="11"/>
        <v>19923</v>
      </c>
      <c r="S113" s="49">
        <v>33675</v>
      </c>
      <c r="T113" s="48">
        <v>639.38</v>
      </c>
      <c r="U113" s="50">
        <f t="shared" si="12"/>
        <v>640.50193548387119</v>
      </c>
      <c r="V113" s="51">
        <f t="shared" si="14"/>
        <v>680.82647540983658</v>
      </c>
      <c r="W113" s="53">
        <f t="shared" si="15"/>
        <v>-6.2521491762790316E-4</v>
      </c>
      <c r="X113" s="53" t="str">
        <f t="shared" si="16"/>
        <v/>
      </c>
      <c r="Y113" s="54" t="str">
        <f t="shared" si="17"/>
        <v/>
      </c>
      <c r="AB113">
        <f t="shared" si="18"/>
        <v>2019</v>
      </c>
      <c r="AC113">
        <f t="shared" si="19"/>
        <v>3</v>
      </c>
      <c r="AD113" s="126">
        <f t="shared" si="21"/>
        <v>43525</v>
      </c>
      <c r="AE113">
        <f t="shared" si="20"/>
        <v>342.4</v>
      </c>
    </row>
    <row r="114" spans="14:31" x14ac:dyDescent="0.25">
      <c r="N114" s="30">
        <v>28825</v>
      </c>
      <c r="O114" s="32">
        <v>74</v>
      </c>
      <c r="Q114" s="47">
        <f t="shared" si="13"/>
        <v>1992</v>
      </c>
      <c r="R114" s="48" t="str">
        <f t="shared" si="11"/>
        <v>19923</v>
      </c>
      <c r="S114" s="49">
        <v>33676</v>
      </c>
      <c r="T114" s="48">
        <v>641.29</v>
      </c>
      <c r="U114" s="50">
        <f t="shared" si="12"/>
        <v>640.50193548387119</v>
      </c>
      <c r="V114" s="51">
        <f t="shared" si="14"/>
        <v>680.82647540983658</v>
      </c>
      <c r="W114" s="53">
        <f t="shared" si="15"/>
        <v>2.9872689167631528E-3</v>
      </c>
      <c r="X114" s="53" t="str">
        <f t="shared" si="16"/>
        <v/>
      </c>
      <c r="Y114" s="54" t="str">
        <f t="shared" si="17"/>
        <v/>
      </c>
      <c r="AB114">
        <f t="shared" si="18"/>
        <v>2019</v>
      </c>
      <c r="AC114">
        <f t="shared" si="19"/>
        <v>4</v>
      </c>
      <c r="AD114" s="126">
        <f t="shared" si="21"/>
        <v>43556</v>
      </c>
      <c r="AE114">
        <f t="shared" si="20"/>
        <v>339.5</v>
      </c>
    </row>
    <row r="115" spans="14:31" x14ac:dyDescent="0.25">
      <c r="N115" s="30">
        <v>28856</v>
      </c>
      <c r="O115" s="32">
        <v>74.5</v>
      </c>
      <c r="Q115" s="47">
        <f t="shared" si="13"/>
        <v>1992</v>
      </c>
      <c r="R115" s="48" t="str">
        <f t="shared" si="11"/>
        <v>19923</v>
      </c>
      <c r="S115" s="49">
        <v>33677</v>
      </c>
      <c r="T115" s="48">
        <v>642</v>
      </c>
      <c r="U115" s="50">
        <f t="shared" si="12"/>
        <v>640.50193548387119</v>
      </c>
      <c r="V115" s="51">
        <f t="shared" si="14"/>
        <v>680.82647540983658</v>
      </c>
      <c r="W115" s="53">
        <f t="shared" si="15"/>
        <v>1.1071434140561554E-3</v>
      </c>
      <c r="X115" s="53" t="str">
        <f t="shared" si="16"/>
        <v/>
      </c>
      <c r="Y115" s="54" t="str">
        <f t="shared" si="17"/>
        <v/>
      </c>
      <c r="AB115">
        <f t="shared" si="18"/>
        <v>2019</v>
      </c>
      <c r="AC115">
        <f t="shared" si="19"/>
        <v>5</v>
      </c>
      <c r="AD115" s="126">
        <f t="shared" si="21"/>
        <v>43586</v>
      </c>
      <c r="AE115">
        <f t="shared" si="20"/>
        <v>333.6</v>
      </c>
    </row>
    <row r="116" spans="14:31" x14ac:dyDescent="0.25">
      <c r="N116" s="30">
        <v>28887</v>
      </c>
      <c r="O116" s="32">
        <v>75.2</v>
      </c>
      <c r="Q116" s="47">
        <f t="shared" si="13"/>
        <v>1992</v>
      </c>
      <c r="R116" s="48" t="str">
        <f t="shared" si="11"/>
        <v>19923</v>
      </c>
      <c r="S116" s="49">
        <v>33678</v>
      </c>
      <c r="T116" s="48">
        <v>642</v>
      </c>
      <c r="U116" s="50">
        <f t="shared" si="12"/>
        <v>640.50193548387119</v>
      </c>
      <c r="V116" s="51">
        <f t="shared" si="14"/>
        <v>680.82647540983658</v>
      </c>
      <c r="W116" s="53">
        <f t="shared" si="15"/>
        <v>0</v>
      </c>
      <c r="X116" s="53" t="str">
        <f t="shared" si="16"/>
        <v/>
      </c>
      <c r="Y116" s="54" t="str">
        <f t="shared" si="17"/>
        <v/>
      </c>
      <c r="AB116">
        <f t="shared" si="18"/>
        <v>2019</v>
      </c>
      <c r="AC116">
        <f t="shared" si="19"/>
        <v>6</v>
      </c>
      <c r="AD116" s="126">
        <f t="shared" si="21"/>
        <v>43617</v>
      </c>
      <c r="AE116">
        <f t="shared" si="20"/>
        <v>329.8</v>
      </c>
    </row>
    <row r="117" spans="14:31" x14ac:dyDescent="0.25">
      <c r="N117" s="30">
        <v>28915</v>
      </c>
      <c r="O117" s="32">
        <v>75.7</v>
      </c>
      <c r="Q117" s="47">
        <f t="shared" si="13"/>
        <v>1992</v>
      </c>
      <c r="R117" s="48" t="str">
        <f t="shared" si="11"/>
        <v>19923</v>
      </c>
      <c r="S117" s="49">
        <v>33679</v>
      </c>
      <c r="T117" s="48">
        <v>642</v>
      </c>
      <c r="U117" s="50">
        <f t="shared" si="12"/>
        <v>640.50193548387119</v>
      </c>
      <c r="V117" s="51">
        <f t="shared" si="14"/>
        <v>680.82647540983658</v>
      </c>
      <c r="W117" s="53">
        <f t="shared" si="15"/>
        <v>0</v>
      </c>
      <c r="X117" s="53" t="str">
        <f t="shared" si="16"/>
        <v/>
      </c>
      <c r="Y117" s="54" t="str">
        <f t="shared" si="17"/>
        <v/>
      </c>
      <c r="AB117">
        <f t="shared" si="18"/>
        <v>2019</v>
      </c>
      <c r="AC117">
        <f t="shared" si="19"/>
        <v>7</v>
      </c>
      <c r="AD117" s="126">
        <f t="shared" si="21"/>
        <v>43647</v>
      </c>
      <c r="AE117">
        <f t="shared" si="20"/>
        <v>328.2</v>
      </c>
    </row>
    <row r="118" spans="14:31" x14ac:dyDescent="0.25">
      <c r="N118" s="30">
        <v>28946</v>
      </c>
      <c r="O118" s="32">
        <v>76.400000000000006</v>
      </c>
      <c r="Q118" s="47">
        <f t="shared" si="13"/>
        <v>1992</v>
      </c>
      <c r="R118" s="48" t="str">
        <f t="shared" si="11"/>
        <v>19923</v>
      </c>
      <c r="S118" s="49">
        <v>33680</v>
      </c>
      <c r="T118" s="48">
        <v>644.13</v>
      </c>
      <c r="U118" s="50">
        <f t="shared" si="12"/>
        <v>640.50193548387119</v>
      </c>
      <c r="V118" s="51">
        <f t="shared" si="14"/>
        <v>680.82647540983658</v>
      </c>
      <c r="W118" s="53">
        <f t="shared" si="15"/>
        <v>3.3177570093458897E-3</v>
      </c>
      <c r="X118" s="53" t="str">
        <f t="shared" si="16"/>
        <v/>
      </c>
      <c r="Y118" s="54" t="str">
        <f t="shared" si="17"/>
        <v/>
      </c>
      <c r="AB118">
        <f t="shared" si="18"/>
        <v>2019</v>
      </c>
      <c r="AC118">
        <f t="shared" si="19"/>
        <v>8</v>
      </c>
      <c r="AD118" s="126">
        <f t="shared" si="21"/>
        <v>43678</v>
      </c>
      <c r="AE118">
        <f t="shared" si="20"/>
        <v>329.4</v>
      </c>
    </row>
    <row r="119" spans="14:31" x14ac:dyDescent="0.25">
      <c r="N119" s="30">
        <v>28976</v>
      </c>
      <c r="O119" s="32">
        <v>76.8</v>
      </c>
      <c r="Q119" s="47">
        <f t="shared" si="13"/>
        <v>1992</v>
      </c>
      <c r="R119" s="48" t="str">
        <f t="shared" si="11"/>
        <v>19923</v>
      </c>
      <c r="S119" s="49">
        <v>33681</v>
      </c>
      <c r="T119" s="48">
        <v>643.83000000000004</v>
      </c>
      <c r="U119" s="50">
        <f t="shared" si="12"/>
        <v>640.50193548387119</v>
      </c>
      <c r="V119" s="51">
        <f t="shared" si="14"/>
        <v>680.82647540983658</v>
      </c>
      <c r="W119" s="53">
        <f t="shared" si="15"/>
        <v>-4.6574449257130723E-4</v>
      </c>
      <c r="X119" s="53" t="str">
        <f t="shared" si="16"/>
        <v/>
      </c>
      <c r="Y119" s="54" t="str">
        <f t="shared" si="17"/>
        <v/>
      </c>
      <c r="AB119">
        <f t="shared" si="18"/>
        <v>2019</v>
      </c>
      <c r="AC119">
        <f t="shared" si="19"/>
        <v>9</v>
      </c>
      <c r="AD119" s="126">
        <f t="shared" si="21"/>
        <v>43709</v>
      </c>
      <c r="AE119">
        <f t="shared" si="20"/>
        <v>332.5</v>
      </c>
    </row>
    <row r="120" spans="14:31" x14ac:dyDescent="0.25">
      <c r="N120" s="30">
        <v>29007</v>
      </c>
      <c r="O120" s="32">
        <v>77.3</v>
      </c>
      <c r="Q120" s="47">
        <f t="shared" si="13"/>
        <v>1992</v>
      </c>
      <c r="R120" s="48" t="str">
        <f t="shared" si="11"/>
        <v>19923</v>
      </c>
      <c r="S120" s="49">
        <v>33682</v>
      </c>
      <c r="T120" s="48">
        <v>642.59</v>
      </c>
      <c r="U120" s="50">
        <f t="shared" si="12"/>
        <v>640.50193548387119</v>
      </c>
      <c r="V120" s="51">
        <f t="shared" si="14"/>
        <v>680.82647540983658</v>
      </c>
      <c r="W120" s="53">
        <f t="shared" si="15"/>
        <v>-1.9259742478604513E-3</v>
      </c>
      <c r="X120" s="53" t="str">
        <f t="shared" si="16"/>
        <v/>
      </c>
      <c r="Y120" s="54" t="str">
        <f t="shared" si="17"/>
        <v/>
      </c>
      <c r="AB120">
        <f t="shared" si="18"/>
        <v>2019</v>
      </c>
      <c r="AC120">
        <f t="shared" si="19"/>
        <v>10</v>
      </c>
      <c r="AD120" s="126">
        <f t="shared" si="21"/>
        <v>43739</v>
      </c>
      <c r="AE120">
        <f t="shared" si="20"/>
        <v>331.5</v>
      </c>
    </row>
    <row r="121" spans="14:31" x14ac:dyDescent="0.25">
      <c r="N121" s="30">
        <v>29037</v>
      </c>
      <c r="O121" s="32">
        <v>77.8</v>
      </c>
      <c r="Q121" s="47">
        <f t="shared" si="13"/>
        <v>1992</v>
      </c>
      <c r="R121" s="48" t="str">
        <f t="shared" si="11"/>
        <v>19923</v>
      </c>
      <c r="S121" s="49">
        <v>33683</v>
      </c>
      <c r="T121" s="48">
        <v>641.53</v>
      </c>
      <c r="U121" s="50">
        <f t="shared" si="12"/>
        <v>640.50193548387119</v>
      </c>
      <c r="V121" s="51">
        <f t="shared" si="14"/>
        <v>680.82647540983658</v>
      </c>
      <c r="W121" s="53">
        <f t="shared" si="15"/>
        <v>-1.6495743786862915E-3</v>
      </c>
      <c r="X121" s="53" t="str">
        <f t="shared" si="16"/>
        <v/>
      </c>
      <c r="Y121" s="54" t="str">
        <f t="shared" si="17"/>
        <v/>
      </c>
      <c r="AB121">
        <f t="shared" si="18"/>
        <v>2019</v>
      </c>
      <c r="AC121">
        <f t="shared" si="19"/>
        <v>11</v>
      </c>
      <c r="AD121" s="126">
        <f t="shared" si="21"/>
        <v>43770</v>
      </c>
      <c r="AE121">
        <f t="shared" si="20"/>
        <v>324.10000000000002</v>
      </c>
    </row>
    <row r="122" spans="14:31" x14ac:dyDescent="0.25">
      <c r="N122" s="30">
        <v>29068</v>
      </c>
      <c r="O122" s="32">
        <v>77.8</v>
      </c>
      <c r="Q122" s="47">
        <f t="shared" si="13"/>
        <v>1992</v>
      </c>
      <c r="R122" s="48" t="str">
        <f t="shared" si="11"/>
        <v>19923</v>
      </c>
      <c r="S122" s="49">
        <v>33684</v>
      </c>
      <c r="T122" s="48">
        <v>640.37</v>
      </c>
      <c r="U122" s="50">
        <f t="shared" si="12"/>
        <v>640.50193548387119</v>
      </c>
      <c r="V122" s="51">
        <f t="shared" si="14"/>
        <v>680.82647540983658</v>
      </c>
      <c r="W122" s="53">
        <f t="shared" si="15"/>
        <v>-1.8081773260797407E-3</v>
      </c>
      <c r="X122" s="53" t="str">
        <f t="shared" si="16"/>
        <v/>
      </c>
      <c r="Y122" s="54" t="str">
        <f t="shared" si="17"/>
        <v/>
      </c>
      <c r="AB122">
        <f t="shared" si="18"/>
        <v>2019</v>
      </c>
      <c r="AC122">
        <f t="shared" si="19"/>
        <v>12</v>
      </c>
      <c r="AD122" s="126">
        <f t="shared" si="21"/>
        <v>43800</v>
      </c>
      <c r="AE122">
        <f t="shared" si="20"/>
        <v>320.89999999999998</v>
      </c>
    </row>
    <row r="123" spans="14:31" x14ac:dyDescent="0.25">
      <c r="N123" s="30">
        <v>29099</v>
      </c>
      <c r="O123" s="32">
        <v>78.7</v>
      </c>
      <c r="Q123" s="47">
        <f t="shared" si="13"/>
        <v>1992</v>
      </c>
      <c r="R123" s="48" t="str">
        <f t="shared" si="11"/>
        <v>19923</v>
      </c>
      <c r="S123" s="49">
        <v>33685</v>
      </c>
      <c r="T123" s="48">
        <v>640.37</v>
      </c>
      <c r="U123" s="50">
        <f t="shared" si="12"/>
        <v>640.50193548387119</v>
      </c>
      <c r="V123" s="51">
        <f t="shared" si="14"/>
        <v>680.82647540983658</v>
      </c>
      <c r="W123" s="53">
        <f t="shared" si="15"/>
        <v>0</v>
      </c>
      <c r="X123" s="53" t="str">
        <f t="shared" si="16"/>
        <v/>
      </c>
      <c r="Y123" s="54" t="str">
        <f t="shared" si="17"/>
        <v/>
      </c>
      <c r="AB123">
        <f t="shared" si="18"/>
        <v>2020</v>
      </c>
      <c r="AC123">
        <f t="shared" si="19"/>
        <v>1</v>
      </c>
      <c r="AD123" s="126">
        <f t="shared" si="21"/>
        <v>43831</v>
      </c>
      <c r="AE123">
        <f t="shared" si="20"/>
        <v>322</v>
      </c>
    </row>
    <row r="124" spans="14:31" x14ac:dyDescent="0.25">
      <c r="N124" s="30">
        <v>29129</v>
      </c>
      <c r="O124" s="32">
        <v>79.2</v>
      </c>
      <c r="Q124" s="47">
        <f t="shared" si="13"/>
        <v>1992</v>
      </c>
      <c r="R124" s="48" t="str">
        <f t="shared" si="11"/>
        <v>19923</v>
      </c>
      <c r="S124" s="49">
        <v>33686</v>
      </c>
      <c r="T124" s="48">
        <v>640.37</v>
      </c>
      <c r="U124" s="50">
        <f t="shared" si="12"/>
        <v>640.50193548387119</v>
      </c>
      <c r="V124" s="51">
        <f t="shared" si="14"/>
        <v>680.82647540983658</v>
      </c>
      <c r="W124" s="53">
        <f t="shared" si="15"/>
        <v>0</v>
      </c>
      <c r="X124" s="53" t="str">
        <f t="shared" si="16"/>
        <v/>
      </c>
      <c r="Y124" s="54" t="str">
        <f t="shared" si="17"/>
        <v/>
      </c>
      <c r="AB124">
        <f t="shared" si="18"/>
        <v>2020</v>
      </c>
      <c r="AC124">
        <f t="shared" si="19"/>
        <v>2</v>
      </c>
      <c r="AD124" s="126">
        <f t="shared" si="21"/>
        <v>43862</v>
      </c>
      <c r="AE124">
        <f t="shared" si="20"/>
        <v>324.3</v>
      </c>
    </row>
    <row r="125" spans="14:31" x14ac:dyDescent="0.25">
      <c r="N125" s="30">
        <v>29160</v>
      </c>
      <c r="O125" s="32">
        <v>79.8</v>
      </c>
      <c r="Q125" s="47">
        <f t="shared" si="13"/>
        <v>1992</v>
      </c>
      <c r="R125" s="48" t="str">
        <f t="shared" si="11"/>
        <v>19923</v>
      </c>
      <c r="S125" s="49">
        <v>33687</v>
      </c>
      <c r="T125" s="48">
        <v>640.37</v>
      </c>
      <c r="U125" s="50">
        <f t="shared" si="12"/>
        <v>640.50193548387119</v>
      </c>
      <c r="V125" s="51">
        <f t="shared" si="14"/>
        <v>680.82647540983658</v>
      </c>
      <c r="W125" s="53">
        <f t="shared" si="15"/>
        <v>0</v>
      </c>
      <c r="X125" s="53" t="str">
        <f t="shared" si="16"/>
        <v/>
      </c>
      <c r="Y125" s="54" t="str">
        <f t="shared" si="17"/>
        <v/>
      </c>
      <c r="AB125">
        <f t="shared" si="18"/>
        <v>2020</v>
      </c>
      <c r="AC125">
        <f t="shared" si="19"/>
        <v>3</v>
      </c>
      <c r="AD125" s="126">
        <f t="shared" si="21"/>
        <v>43891</v>
      </c>
      <c r="AE125">
        <f t="shared" si="20"/>
        <v>326.3</v>
      </c>
    </row>
    <row r="126" spans="14:31" x14ac:dyDescent="0.25">
      <c r="N126" s="30">
        <v>29190</v>
      </c>
      <c r="O126" s="32">
        <v>80.599999999999994</v>
      </c>
      <c r="Q126" s="47">
        <f t="shared" si="13"/>
        <v>1992</v>
      </c>
      <c r="R126" s="48" t="str">
        <f t="shared" si="11"/>
        <v>19923</v>
      </c>
      <c r="S126" s="49">
        <v>33688</v>
      </c>
      <c r="T126" s="48">
        <v>642</v>
      </c>
      <c r="U126" s="50">
        <f t="shared" si="12"/>
        <v>640.50193548387119</v>
      </c>
      <c r="V126" s="51">
        <f t="shared" si="14"/>
        <v>680.82647540983658</v>
      </c>
      <c r="W126" s="53">
        <f t="shared" si="15"/>
        <v>2.5454034386369617E-3</v>
      </c>
      <c r="X126" s="53" t="str">
        <f t="shared" si="16"/>
        <v/>
      </c>
      <c r="Y126" s="54" t="str">
        <f t="shared" si="17"/>
        <v/>
      </c>
      <c r="AB126">
        <f t="shared" si="18"/>
        <v>2020</v>
      </c>
      <c r="AC126">
        <f t="shared" si="19"/>
        <v>4</v>
      </c>
      <c r="AD126" s="126">
        <f t="shared" si="21"/>
        <v>43922</v>
      </c>
      <c r="AE126">
        <f t="shared" si="20"/>
        <v>322.3</v>
      </c>
    </row>
    <row r="127" spans="14:31" x14ac:dyDescent="0.25">
      <c r="N127" s="30">
        <v>29221</v>
      </c>
      <c r="O127" s="32">
        <v>81.7</v>
      </c>
      <c r="Q127" s="47">
        <f t="shared" si="13"/>
        <v>1992</v>
      </c>
      <c r="R127" s="48" t="str">
        <f t="shared" si="11"/>
        <v>19923</v>
      </c>
      <c r="S127" s="49">
        <v>33689</v>
      </c>
      <c r="T127" s="48">
        <v>641.80999999999995</v>
      </c>
      <c r="U127" s="50">
        <f t="shared" si="12"/>
        <v>640.50193548387119</v>
      </c>
      <c r="V127" s="51">
        <f t="shared" si="14"/>
        <v>680.82647540983658</v>
      </c>
      <c r="W127" s="53">
        <f t="shared" si="15"/>
        <v>-2.9595015576333594E-4</v>
      </c>
      <c r="X127" s="53" t="str">
        <f t="shared" si="16"/>
        <v/>
      </c>
      <c r="Y127" s="54" t="str">
        <f t="shared" si="17"/>
        <v/>
      </c>
      <c r="AB127">
        <f t="shared" si="18"/>
        <v>2020</v>
      </c>
      <c r="AC127">
        <f t="shared" si="19"/>
        <v>5</v>
      </c>
      <c r="AD127" s="126">
        <f t="shared" si="21"/>
        <v>43952</v>
      </c>
      <c r="AE127">
        <f t="shared" si="20"/>
        <v>318.5</v>
      </c>
    </row>
    <row r="128" spans="14:31" x14ac:dyDescent="0.25">
      <c r="N128" s="30">
        <v>29252</v>
      </c>
      <c r="O128" s="32">
        <v>82.3</v>
      </c>
      <c r="Q128" s="47">
        <f t="shared" si="13"/>
        <v>1992</v>
      </c>
      <c r="R128" s="48" t="str">
        <f t="shared" si="11"/>
        <v>19923</v>
      </c>
      <c r="S128" s="49">
        <v>33690</v>
      </c>
      <c r="T128" s="48">
        <v>641.22</v>
      </c>
      <c r="U128" s="50">
        <f t="shared" si="12"/>
        <v>640.50193548387119</v>
      </c>
      <c r="V128" s="51">
        <f t="shared" si="14"/>
        <v>680.82647540983658</v>
      </c>
      <c r="W128" s="53">
        <f t="shared" si="15"/>
        <v>-9.1927517489587274E-4</v>
      </c>
      <c r="X128" s="53" t="str">
        <f t="shared" si="16"/>
        <v/>
      </c>
      <c r="Y128" s="54" t="str">
        <f t="shared" si="17"/>
        <v/>
      </c>
      <c r="AB128">
        <f t="shared" si="18"/>
        <v>2020</v>
      </c>
      <c r="AC128">
        <f t="shared" si="19"/>
        <v>6</v>
      </c>
      <c r="AD128" s="126">
        <f t="shared" si="21"/>
        <v>43983</v>
      </c>
      <c r="AE128">
        <f t="shared" si="20"/>
        <v>312.10000000000002</v>
      </c>
    </row>
    <row r="129" spans="14:31" x14ac:dyDescent="0.25">
      <c r="N129" s="30">
        <v>29281</v>
      </c>
      <c r="O129" s="32">
        <v>83.1</v>
      </c>
      <c r="Q129" s="47">
        <f t="shared" si="13"/>
        <v>1992</v>
      </c>
      <c r="R129" s="48" t="str">
        <f t="shared" si="11"/>
        <v>19923</v>
      </c>
      <c r="S129" s="49">
        <v>33691</v>
      </c>
      <c r="T129" s="48">
        <v>647.24</v>
      </c>
      <c r="U129" s="50">
        <f t="shared" si="12"/>
        <v>640.50193548387119</v>
      </c>
      <c r="V129" s="51">
        <f t="shared" si="14"/>
        <v>680.82647540983658</v>
      </c>
      <c r="W129" s="53">
        <f t="shared" si="15"/>
        <v>9.3883534512335665E-3</v>
      </c>
      <c r="X129" s="53" t="str">
        <f t="shared" si="16"/>
        <v/>
      </c>
      <c r="Y129" s="54" t="str">
        <f t="shared" si="17"/>
        <v/>
      </c>
      <c r="AB129">
        <f t="shared" si="18"/>
        <v>2020</v>
      </c>
      <c r="AC129">
        <f t="shared" si="19"/>
        <v>7</v>
      </c>
      <c r="AD129" s="126">
        <f t="shared" si="21"/>
        <v>44013</v>
      </c>
      <c r="AE129">
        <f t="shared" si="20"/>
        <v>313</v>
      </c>
    </row>
    <row r="130" spans="14:31" x14ac:dyDescent="0.25">
      <c r="N130" s="30">
        <v>29312</v>
      </c>
      <c r="O130" s="32">
        <v>84.4</v>
      </c>
      <c r="Q130" s="47">
        <f t="shared" si="13"/>
        <v>1992</v>
      </c>
      <c r="R130" s="48" t="str">
        <f t="shared" si="11"/>
        <v>19923</v>
      </c>
      <c r="S130" s="49">
        <v>33692</v>
      </c>
      <c r="T130" s="48">
        <v>647.24</v>
      </c>
      <c r="U130" s="50">
        <f t="shared" si="12"/>
        <v>640.50193548387119</v>
      </c>
      <c r="V130" s="51">
        <f t="shared" si="14"/>
        <v>680.82647540983658</v>
      </c>
      <c r="W130" s="53">
        <f t="shared" si="15"/>
        <v>0</v>
      </c>
      <c r="X130" s="53" t="str">
        <f t="shared" si="16"/>
        <v/>
      </c>
      <c r="Y130" s="54" t="str">
        <f t="shared" si="17"/>
        <v/>
      </c>
      <c r="AB130">
        <f t="shared" si="18"/>
        <v>2020</v>
      </c>
      <c r="AC130">
        <f t="shared" si="19"/>
        <v>8</v>
      </c>
      <c r="AD130" s="126">
        <f t="shared" si="21"/>
        <v>44044</v>
      </c>
      <c r="AE130">
        <f t="shared" si="20"/>
        <v>311.2</v>
      </c>
    </row>
    <row r="131" spans="14:31" x14ac:dyDescent="0.25">
      <c r="N131" s="30">
        <v>29342</v>
      </c>
      <c r="O131" s="32">
        <v>84.6</v>
      </c>
      <c r="Q131" s="47">
        <f t="shared" si="13"/>
        <v>1992</v>
      </c>
      <c r="R131" s="48" t="str">
        <f t="shared" si="11"/>
        <v>19923</v>
      </c>
      <c r="S131" s="49">
        <v>33693</v>
      </c>
      <c r="T131" s="48">
        <v>647.24</v>
      </c>
      <c r="U131" s="50">
        <f t="shared" si="12"/>
        <v>640.50193548387119</v>
      </c>
      <c r="V131" s="51">
        <f t="shared" si="14"/>
        <v>680.82647540983658</v>
      </c>
      <c r="W131" s="53">
        <f t="shared" si="15"/>
        <v>0</v>
      </c>
      <c r="X131" s="53" t="str">
        <f t="shared" si="16"/>
        <v/>
      </c>
      <c r="Y131" s="54" t="str">
        <f t="shared" si="17"/>
        <v/>
      </c>
      <c r="AB131">
        <f t="shared" si="18"/>
        <v>2020</v>
      </c>
      <c r="AC131">
        <f t="shared" si="19"/>
        <v>9</v>
      </c>
      <c r="AD131" s="126">
        <f t="shared" si="21"/>
        <v>44075</v>
      </c>
      <c r="AE131">
        <f t="shared" si="20"/>
        <v>311.2</v>
      </c>
    </row>
    <row r="132" spans="14:31" x14ac:dyDescent="0.25">
      <c r="N132" s="30">
        <v>29373</v>
      </c>
      <c r="O132" s="32">
        <v>85.1</v>
      </c>
      <c r="Q132" s="47">
        <f t="shared" si="13"/>
        <v>1992</v>
      </c>
      <c r="R132" s="48" t="str">
        <f t="shared" si="11"/>
        <v>19923</v>
      </c>
      <c r="S132" s="49">
        <v>33694</v>
      </c>
      <c r="T132" s="48">
        <v>641.59</v>
      </c>
      <c r="U132" s="50">
        <f t="shared" si="12"/>
        <v>640.50193548387119</v>
      </c>
      <c r="V132" s="51">
        <f t="shared" si="14"/>
        <v>680.82647540983658</v>
      </c>
      <c r="W132" s="53">
        <f t="shared" si="15"/>
        <v>-8.7293739571101536E-3</v>
      </c>
      <c r="X132" s="53" t="str">
        <f t="shared" si="16"/>
        <v/>
      </c>
      <c r="Y132" s="54" t="str">
        <f t="shared" si="17"/>
        <v/>
      </c>
      <c r="AB132">
        <f t="shared" si="18"/>
        <v>2020</v>
      </c>
      <c r="AC132">
        <f t="shared" si="19"/>
        <v>10</v>
      </c>
      <c r="AD132" s="126">
        <f t="shared" si="21"/>
        <v>44105</v>
      </c>
      <c r="AE132">
        <f t="shared" si="20"/>
        <v>315.89999999999998</v>
      </c>
    </row>
    <row r="133" spans="14:31" x14ac:dyDescent="0.25">
      <c r="N133" s="30">
        <v>29403</v>
      </c>
      <c r="O133" s="32">
        <v>86.2</v>
      </c>
      <c r="Q133" s="47">
        <f t="shared" si="13"/>
        <v>1992</v>
      </c>
      <c r="R133" s="48" t="str">
        <f t="shared" si="11"/>
        <v>19924</v>
      </c>
      <c r="S133" s="49">
        <v>33695</v>
      </c>
      <c r="T133" s="48">
        <v>641.98</v>
      </c>
      <c r="U133" s="50">
        <f t="shared" si="12"/>
        <v>649.95499999999993</v>
      </c>
      <c r="V133" s="51">
        <f t="shared" si="14"/>
        <v>680.82647540983658</v>
      </c>
      <c r="W133" s="53">
        <f t="shared" si="15"/>
        <v>6.0786483579855499E-4</v>
      </c>
      <c r="X133" s="53">
        <f t="shared" si="16"/>
        <v>1.4758838330421797E-2</v>
      </c>
      <c r="Y133" s="54" t="str">
        <f t="shared" si="17"/>
        <v/>
      </c>
      <c r="AB133">
        <f t="shared" si="18"/>
        <v>2020</v>
      </c>
      <c r="AC133">
        <f t="shared" si="19"/>
        <v>11</v>
      </c>
      <c r="AD133" s="126">
        <f t="shared" si="21"/>
        <v>44136</v>
      </c>
      <c r="AE133">
        <f t="shared" si="20"/>
        <v>324</v>
      </c>
    </row>
    <row r="134" spans="14:31" x14ac:dyDescent="0.25">
      <c r="N134" s="30">
        <v>29434</v>
      </c>
      <c r="O134" s="32">
        <v>87</v>
      </c>
      <c r="Q134" s="47">
        <f t="shared" si="13"/>
        <v>1992</v>
      </c>
      <c r="R134" s="48" t="str">
        <f t="shared" si="11"/>
        <v>19924</v>
      </c>
      <c r="S134" s="49">
        <v>33696</v>
      </c>
      <c r="T134" s="48">
        <v>645.14</v>
      </c>
      <c r="U134" s="50">
        <f t="shared" si="12"/>
        <v>649.95499999999993</v>
      </c>
      <c r="V134" s="51">
        <f t="shared" si="14"/>
        <v>680.82647540983658</v>
      </c>
      <c r="W134" s="53">
        <f t="shared" si="15"/>
        <v>4.9222717218604384E-3</v>
      </c>
      <c r="X134" s="53" t="str">
        <f t="shared" si="16"/>
        <v/>
      </c>
      <c r="Y134" s="54" t="str">
        <f t="shared" si="17"/>
        <v/>
      </c>
      <c r="AB134">
        <f t="shared" si="18"/>
        <v>2020</v>
      </c>
      <c r="AC134">
        <f t="shared" si="19"/>
        <v>12</v>
      </c>
      <c r="AD134" s="126">
        <f t="shared" si="21"/>
        <v>44166</v>
      </c>
      <c r="AE134">
        <f t="shared" si="20"/>
        <v>326.89999999999998</v>
      </c>
    </row>
    <row r="135" spans="14:31" x14ac:dyDescent="0.25">
      <c r="N135" s="30">
        <v>29465</v>
      </c>
      <c r="O135" s="32">
        <v>87.5</v>
      </c>
      <c r="Q135" s="47">
        <f t="shared" si="13"/>
        <v>1992</v>
      </c>
      <c r="R135" s="48" t="str">
        <f t="shared" ref="R135:R198" si="22">+YEAR(S135)&amp;MONTH(S135)</f>
        <v>19924</v>
      </c>
      <c r="S135" s="49">
        <v>33697</v>
      </c>
      <c r="T135" s="48">
        <v>644.77</v>
      </c>
      <c r="U135" s="50">
        <f t="shared" ref="U135:U198" si="23">+AVERAGEIF($R$3:$R$12000,R135,$T$3:$T$12000)</f>
        <v>649.95499999999993</v>
      </c>
      <c r="V135" s="51">
        <f t="shared" si="14"/>
        <v>680.82647540983658</v>
      </c>
      <c r="W135" s="53">
        <f t="shared" si="15"/>
        <v>-5.7351892612456101E-4</v>
      </c>
      <c r="X135" s="53" t="str">
        <f t="shared" si="16"/>
        <v/>
      </c>
      <c r="Y135" s="54" t="str">
        <f t="shared" si="17"/>
        <v/>
      </c>
      <c r="AB135">
        <f t="shared" si="18"/>
        <v>2021</v>
      </c>
      <c r="AC135">
        <f t="shared" si="19"/>
        <v>1</v>
      </c>
      <c r="AD135" s="126">
        <f t="shared" si="21"/>
        <v>44197</v>
      </c>
      <c r="AE135">
        <f t="shared" si="20"/>
        <v>340.9</v>
      </c>
    </row>
    <row r="136" spans="14:31" x14ac:dyDescent="0.25">
      <c r="N136" s="30">
        <v>29495</v>
      </c>
      <c r="O136" s="32">
        <v>88.8</v>
      </c>
      <c r="Q136" s="47">
        <f t="shared" ref="Q136:Q199" si="24">+YEAR(S136)</f>
        <v>1992</v>
      </c>
      <c r="R136" s="48" t="str">
        <f t="shared" si="22"/>
        <v>19924</v>
      </c>
      <c r="S136" s="49">
        <v>33698</v>
      </c>
      <c r="T136" s="48">
        <v>643.11</v>
      </c>
      <c r="U136" s="50">
        <f t="shared" si="23"/>
        <v>649.95499999999993</v>
      </c>
      <c r="V136" s="51">
        <f t="shared" ref="V136:V199" si="25">+AVERAGEIF($Q$3:$Q$12000,Q136,$T$3:$T$12000)</f>
        <v>680.82647540983658</v>
      </c>
      <c r="W136" s="53">
        <f t="shared" si="15"/>
        <v>-2.574561471532455E-3</v>
      </c>
      <c r="X136" s="53" t="str">
        <f t="shared" si="16"/>
        <v/>
      </c>
      <c r="Y136" s="54" t="str">
        <f t="shared" si="17"/>
        <v/>
      </c>
      <c r="AB136">
        <f t="shared" si="18"/>
        <v>2021</v>
      </c>
      <c r="AC136">
        <f t="shared" si="19"/>
        <v>2</v>
      </c>
      <c r="AD136" s="126">
        <f t="shared" si="21"/>
        <v>44228</v>
      </c>
      <c r="AE136">
        <f t="shared" si="20"/>
        <v>356.6</v>
      </c>
    </row>
    <row r="137" spans="14:31" x14ac:dyDescent="0.25">
      <c r="N137" s="30">
        <v>29526</v>
      </c>
      <c r="O137" s="32">
        <v>89.3</v>
      </c>
      <c r="Q137" s="47">
        <f t="shared" si="24"/>
        <v>1992</v>
      </c>
      <c r="R137" s="48" t="str">
        <f t="shared" si="22"/>
        <v>19924</v>
      </c>
      <c r="S137" s="49">
        <v>33699</v>
      </c>
      <c r="T137" s="48">
        <v>643.11</v>
      </c>
      <c r="U137" s="50">
        <f t="shared" si="23"/>
        <v>649.95499999999993</v>
      </c>
      <c r="V137" s="51">
        <f t="shared" si="25"/>
        <v>680.82647540983658</v>
      </c>
      <c r="W137" s="53">
        <f t="shared" ref="W137:W200" si="26">+T137/T136-1</f>
        <v>0</v>
      </c>
      <c r="X137" s="53" t="str">
        <f t="shared" ref="X137:X200" si="27">IF(U137/U136-1=0,"",U137/U136-1)</f>
        <v/>
      </c>
      <c r="Y137" s="54" t="str">
        <f t="shared" ref="Y137:Y200" si="28">+IF(V137=V136,"",V137/V136-1)</f>
        <v/>
      </c>
      <c r="AB137">
        <f t="shared" si="18"/>
        <v>2021</v>
      </c>
      <c r="AC137">
        <f t="shared" si="19"/>
        <v>3</v>
      </c>
      <c r="AD137" s="126">
        <f t="shared" si="21"/>
        <v>44256</v>
      </c>
      <c r="AE137">
        <f t="shared" si="20"/>
        <v>373.6</v>
      </c>
    </row>
    <row r="138" spans="14:31" x14ac:dyDescent="0.25">
      <c r="N138" s="30">
        <v>29556</v>
      </c>
      <c r="O138" s="32">
        <v>89.7</v>
      </c>
      <c r="Q138" s="47">
        <f t="shared" si="24"/>
        <v>1992</v>
      </c>
      <c r="R138" s="48" t="str">
        <f t="shared" si="22"/>
        <v>19924</v>
      </c>
      <c r="S138" s="49">
        <v>33700</v>
      </c>
      <c r="T138" s="48">
        <v>643.11</v>
      </c>
      <c r="U138" s="50">
        <f t="shared" si="23"/>
        <v>649.95499999999993</v>
      </c>
      <c r="V138" s="51">
        <f t="shared" si="25"/>
        <v>680.82647540983658</v>
      </c>
      <c r="W138" s="53">
        <f t="shared" si="26"/>
        <v>0</v>
      </c>
      <c r="X138" s="53" t="str">
        <f t="shared" si="27"/>
        <v/>
      </c>
      <c r="Y138" s="54" t="str">
        <f t="shared" si="28"/>
        <v/>
      </c>
      <c r="AB138">
        <f t="shared" si="18"/>
        <v>2021</v>
      </c>
      <c r="AC138">
        <f t="shared" si="19"/>
        <v>4</v>
      </c>
      <c r="AD138" s="126">
        <f t="shared" si="21"/>
        <v>44287</v>
      </c>
      <c r="AE138">
        <f t="shared" si="20"/>
        <v>394.1</v>
      </c>
    </row>
    <row r="139" spans="14:31" x14ac:dyDescent="0.25">
      <c r="N139" s="30">
        <v>29587</v>
      </c>
      <c r="O139" s="32">
        <v>90.8</v>
      </c>
      <c r="Q139" s="47">
        <f t="shared" si="24"/>
        <v>1992</v>
      </c>
      <c r="R139" s="48" t="str">
        <f t="shared" si="22"/>
        <v>19924</v>
      </c>
      <c r="S139" s="49">
        <v>33701</v>
      </c>
      <c r="T139" s="48">
        <v>645.73</v>
      </c>
      <c r="U139" s="50">
        <f t="shared" si="23"/>
        <v>649.95499999999993</v>
      </c>
      <c r="V139" s="51">
        <f t="shared" si="25"/>
        <v>680.82647540983658</v>
      </c>
      <c r="W139" s="53">
        <f t="shared" si="26"/>
        <v>4.0739531339895052E-3</v>
      </c>
      <c r="X139" s="53" t="str">
        <f t="shared" si="27"/>
        <v/>
      </c>
      <c r="Y139" s="54" t="str">
        <f t="shared" si="28"/>
        <v/>
      </c>
      <c r="AB139">
        <f t="shared" si="18"/>
        <v>2021</v>
      </c>
      <c r="AC139">
        <f t="shared" si="19"/>
        <v>5</v>
      </c>
      <c r="AD139" s="126">
        <f t="shared" si="21"/>
        <v>44317</v>
      </c>
      <c r="AE139">
        <f t="shared" si="20"/>
        <v>418.1</v>
      </c>
    </row>
    <row r="140" spans="14:31" x14ac:dyDescent="0.25">
      <c r="N140" s="30">
        <v>29618</v>
      </c>
      <c r="O140" s="32">
        <v>91.7</v>
      </c>
      <c r="Q140" s="47">
        <f t="shared" si="24"/>
        <v>1992</v>
      </c>
      <c r="R140" s="48" t="str">
        <f t="shared" si="22"/>
        <v>19924</v>
      </c>
      <c r="S140" s="49">
        <v>33702</v>
      </c>
      <c r="T140" s="48">
        <v>643.98</v>
      </c>
      <c r="U140" s="50">
        <f t="shared" si="23"/>
        <v>649.95499999999993</v>
      </c>
      <c r="V140" s="51">
        <f t="shared" si="25"/>
        <v>680.82647540983658</v>
      </c>
      <c r="W140" s="53">
        <f t="shared" si="26"/>
        <v>-2.7101110371208215E-3</v>
      </c>
      <c r="X140" s="53" t="str">
        <f t="shared" si="27"/>
        <v/>
      </c>
      <c r="Y140" s="54" t="str">
        <f t="shared" si="28"/>
        <v/>
      </c>
      <c r="AB140">
        <f t="shared" si="18"/>
        <v>2021</v>
      </c>
      <c r="AC140">
        <f t="shared" si="19"/>
        <v>6</v>
      </c>
      <c r="AD140" s="126">
        <f t="shared" si="21"/>
        <v>44348</v>
      </c>
      <c r="AE140">
        <f t="shared" si="20"/>
        <v>454.2</v>
      </c>
    </row>
    <row r="141" spans="14:31" x14ac:dyDescent="0.25">
      <c r="N141" s="30">
        <v>29646</v>
      </c>
      <c r="O141" s="32">
        <v>92.4</v>
      </c>
      <c r="Q141" s="47">
        <f t="shared" si="24"/>
        <v>1992</v>
      </c>
      <c r="R141" s="48" t="str">
        <f t="shared" si="22"/>
        <v>19924</v>
      </c>
      <c r="S141" s="49">
        <v>33703</v>
      </c>
      <c r="T141" s="48">
        <v>644.61</v>
      </c>
      <c r="U141" s="50">
        <f t="shared" si="23"/>
        <v>649.95499999999993</v>
      </c>
      <c r="V141" s="51">
        <f t="shared" si="25"/>
        <v>680.82647540983658</v>
      </c>
      <c r="W141" s="53">
        <f t="shared" si="26"/>
        <v>9.7829125128101602E-4</v>
      </c>
      <c r="X141" s="53" t="str">
        <f t="shared" si="27"/>
        <v/>
      </c>
      <c r="Y141" s="54" t="str">
        <f t="shared" si="28"/>
        <v/>
      </c>
      <c r="AB141">
        <f t="shared" si="18"/>
        <v>2021</v>
      </c>
      <c r="AC141">
        <f t="shared" si="19"/>
        <v>7</v>
      </c>
      <c r="AD141" s="126">
        <f t="shared" si="21"/>
        <v>44378</v>
      </c>
      <c r="AE141">
        <f t="shared" si="20"/>
        <v>494.60899999999998</v>
      </c>
    </row>
    <row r="142" spans="14:31" x14ac:dyDescent="0.25">
      <c r="N142" s="30">
        <v>29677</v>
      </c>
      <c r="O142" s="32">
        <v>93.1</v>
      </c>
      <c r="Q142" s="47">
        <f t="shared" si="24"/>
        <v>1992</v>
      </c>
      <c r="R142" s="48" t="str">
        <f t="shared" si="22"/>
        <v>19924</v>
      </c>
      <c r="S142" s="49">
        <v>33704</v>
      </c>
      <c r="T142" s="48">
        <v>646.5</v>
      </c>
      <c r="U142" s="50">
        <f t="shared" si="23"/>
        <v>649.95499999999993</v>
      </c>
      <c r="V142" s="51">
        <f t="shared" si="25"/>
        <v>680.82647540983658</v>
      </c>
      <c r="W142" s="53">
        <f t="shared" si="26"/>
        <v>2.9320053986130468E-3</v>
      </c>
      <c r="X142" s="53" t="str">
        <f t="shared" si="27"/>
        <v/>
      </c>
      <c r="Y142" s="54" t="str">
        <f t="shared" si="28"/>
        <v/>
      </c>
      <c r="AB142">
        <f t="shared" si="18"/>
        <v>2021</v>
      </c>
      <c r="AC142">
        <f t="shared" si="19"/>
        <v>8</v>
      </c>
      <c r="AD142" s="126">
        <f t="shared" si="21"/>
        <v>44409</v>
      </c>
      <c r="AE142">
        <f t="shared" si="20"/>
        <v>502.7</v>
      </c>
    </row>
    <row r="143" spans="14:31" x14ac:dyDescent="0.25">
      <c r="N143" s="30">
        <v>29707</v>
      </c>
      <c r="O143" s="32">
        <v>93.8</v>
      </c>
      <c r="Q143" s="47">
        <f t="shared" si="24"/>
        <v>1992</v>
      </c>
      <c r="R143" s="48" t="str">
        <f t="shared" si="22"/>
        <v>19924</v>
      </c>
      <c r="S143" s="49">
        <v>33705</v>
      </c>
      <c r="T143" s="48">
        <v>647.28</v>
      </c>
      <c r="U143" s="50">
        <f t="shared" si="23"/>
        <v>649.95499999999993</v>
      </c>
      <c r="V143" s="51">
        <f t="shared" si="25"/>
        <v>680.82647540983658</v>
      </c>
      <c r="W143" s="53">
        <f t="shared" si="26"/>
        <v>1.2064965197216004E-3</v>
      </c>
      <c r="X143" s="53" t="str">
        <f t="shared" si="27"/>
        <v/>
      </c>
      <c r="Y143" s="54" t="str">
        <f t="shared" si="28"/>
        <v/>
      </c>
      <c r="AB143">
        <f t="shared" si="18"/>
        <v>2021</v>
      </c>
      <c r="AC143">
        <f t="shared" si="19"/>
        <v>9</v>
      </c>
      <c r="AD143" s="126">
        <f t="shared" si="21"/>
        <v>44440</v>
      </c>
      <c r="AE143">
        <f t="shared" si="20"/>
        <v>532.37400000000002</v>
      </c>
    </row>
    <row r="144" spans="14:31" x14ac:dyDescent="0.25">
      <c r="N144" s="30">
        <v>29738</v>
      </c>
      <c r="O144" s="32">
        <v>94.4</v>
      </c>
      <c r="Q144" s="47">
        <f t="shared" si="24"/>
        <v>1992</v>
      </c>
      <c r="R144" s="48" t="str">
        <f t="shared" si="22"/>
        <v>19924</v>
      </c>
      <c r="S144" s="49">
        <v>33706</v>
      </c>
      <c r="T144" s="48">
        <v>647.28</v>
      </c>
      <c r="U144" s="50">
        <f t="shared" si="23"/>
        <v>649.95499999999993</v>
      </c>
      <c r="V144" s="51">
        <f t="shared" si="25"/>
        <v>680.82647540983658</v>
      </c>
      <c r="W144" s="53">
        <f t="shared" si="26"/>
        <v>0</v>
      </c>
      <c r="X144" s="53" t="str">
        <f t="shared" si="27"/>
        <v/>
      </c>
      <c r="Y144" s="54" t="str">
        <f t="shared" si="28"/>
        <v/>
      </c>
      <c r="AB144">
        <f t="shared" si="18"/>
        <v>2021</v>
      </c>
      <c r="AC144">
        <f t="shared" si="19"/>
        <v>10</v>
      </c>
      <c r="AD144" s="126">
        <f t="shared" si="21"/>
        <v>44470</v>
      </c>
      <c r="AE144">
        <f t="shared" si="20"/>
        <v>548.05999999999995</v>
      </c>
    </row>
    <row r="145" spans="14:31" x14ac:dyDescent="0.25">
      <c r="N145" s="30">
        <v>29768</v>
      </c>
      <c r="O145" s="32">
        <v>95</v>
      </c>
      <c r="Q145" s="47">
        <f t="shared" si="24"/>
        <v>1992</v>
      </c>
      <c r="R145" s="48" t="str">
        <f t="shared" si="22"/>
        <v>19924</v>
      </c>
      <c r="S145" s="49">
        <v>33707</v>
      </c>
      <c r="T145" s="48">
        <v>647.28</v>
      </c>
      <c r="U145" s="50">
        <f t="shared" si="23"/>
        <v>649.95499999999993</v>
      </c>
      <c r="V145" s="51">
        <f t="shared" si="25"/>
        <v>680.82647540983658</v>
      </c>
      <c r="W145" s="53">
        <f t="shared" si="26"/>
        <v>0</v>
      </c>
      <c r="X145" s="53" t="str">
        <f t="shared" si="27"/>
        <v/>
      </c>
      <c r="Y145" s="54" t="str">
        <f t="shared" si="28"/>
        <v/>
      </c>
      <c r="AB145">
        <f t="shared" si="18"/>
        <v>2021</v>
      </c>
      <c r="AC145">
        <f t="shared" si="19"/>
        <v>11</v>
      </c>
      <c r="AD145" s="126">
        <f t="shared" si="21"/>
        <v>44501</v>
      </c>
      <c r="AE145">
        <f t="shared" si="20"/>
        <v>582.27499999999998</v>
      </c>
    </row>
    <row r="146" spans="14:31" x14ac:dyDescent="0.25">
      <c r="N146" s="30">
        <v>29799</v>
      </c>
      <c r="O146" s="32">
        <v>95.4</v>
      </c>
      <c r="Q146" s="47">
        <f t="shared" si="24"/>
        <v>1992</v>
      </c>
      <c r="R146" s="48" t="str">
        <f t="shared" si="22"/>
        <v>19924</v>
      </c>
      <c r="S146" s="49">
        <v>33708</v>
      </c>
      <c r="T146" s="48">
        <v>649.48</v>
      </c>
      <c r="U146" s="50">
        <f t="shared" si="23"/>
        <v>649.95499999999993</v>
      </c>
      <c r="V146" s="51">
        <f t="shared" si="25"/>
        <v>680.82647540983658</v>
      </c>
      <c r="W146" s="53">
        <f t="shared" si="26"/>
        <v>3.3988382153009589E-3</v>
      </c>
      <c r="X146" s="53" t="str">
        <f t="shared" si="27"/>
        <v/>
      </c>
      <c r="Y146" s="54" t="str">
        <f t="shared" si="28"/>
        <v/>
      </c>
      <c r="AB146">
        <f t="shared" si="18"/>
        <v>2021</v>
      </c>
      <c r="AC146">
        <f t="shared" si="19"/>
        <v>12</v>
      </c>
      <c r="AD146" s="126">
        <f t="shared" si="21"/>
        <v>44531</v>
      </c>
      <c r="AE146">
        <f t="shared" si="20"/>
        <v>596.76199999999994</v>
      </c>
    </row>
    <row r="147" spans="14:31" x14ac:dyDescent="0.25">
      <c r="N147" s="30">
        <v>29830</v>
      </c>
      <c r="O147" s="32">
        <v>96.1</v>
      </c>
      <c r="Q147" s="47">
        <f t="shared" si="24"/>
        <v>1992</v>
      </c>
      <c r="R147" s="48" t="str">
        <f t="shared" si="22"/>
        <v>19924</v>
      </c>
      <c r="S147" s="49">
        <v>33709</v>
      </c>
      <c r="T147" s="48">
        <v>655.66</v>
      </c>
      <c r="U147" s="50">
        <f t="shared" si="23"/>
        <v>649.95499999999993</v>
      </c>
      <c r="V147" s="51">
        <f t="shared" si="25"/>
        <v>680.82647540983658</v>
      </c>
      <c r="W147" s="53">
        <f t="shared" si="26"/>
        <v>9.5153045513332035E-3</v>
      </c>
      <c r="X147" s="53" t="str">
        <f t="shared" si="27"/>
        <v/>
      </c>
      <c r="Y147" s="54" t="str">
        <f t="shared" si="28"/>
        <v/>
      </c>
      <c r="AB147">
        <f t="shared" si="18"/>
        <v>2022</v>
      </c>
      <c r="AC147">
        <f t="shared" si="19"/>
        <v>1</v>
      </c>
      <c r="AD147" s="126">
        <f t="shared" si="21"/>
        <v>44562</v>
      </c>
      <c r="AE147">
        <f t="shared" si="20"/>
        <v>614.83600000000001</v>
      </c>
    </row>
    <row r="148" spans="14:31" x14ac:dyDescent="0.25">
      <c r="N148" s="30">
        <v>29860</v>
      </c>
      <c r="O148" s="32">
        <v>96.9</v>
      </c>
      <c r="Q148" s="47">
        <f t="shared" si="24"/>
        <v>1992</v>
      </c>
      <c r="R148" s="48" t="str">
        <f t="shared" si="22"/>
        <v>19924</v>
      </c>
      <c r="S148" s="49">
        <v>33710</v>
      </c>
      <c r="T148" s="48">
        <v>657.97</v>
      </c>
      <c r="U148" s="50">
        <f t="shared" si="23"/>
        <v>649.95499999999993</v>
      </c>
      <c r="V148" s="51">
        <f t="shared" si="25"/>
        <v>680.82647540983658</v>
      </c>
      <c r="W148" s="53">
        <f t="shared" si="26"/>
        <v>3.5231674953482006E-3</v>
      </c>
      <c r="X148" s="53" t="str">
        <f t="shared" si="27"/>
        <v/>
      </c>
      <c r="Y148" s="54" t="str">
        <f t="shared" si="28"/>
        <v/>
      </c>
      <c r="AB148">
        <f t="shared" si="18"/>
        <v>2022</v>
      </c>
      <c r="AC148">
        <f t="shared" si="19"/>
        <v>2</v>
      </c>
      <c r="AD148" s="126">
        <f t="shared" si="21"/>
        <v>44593</v>
      </c>
      <c r="AE148">
        <f t="shared" si="20"/>
        <v>616.06700000000001</v>
      </c>
    </row>
    <row r="149" spans="14:31" x14ac:dyDescent="0.25">
      <c r="N149" s="30">
        <v>29891</v>
      </c>
      <c r="O149" s="32">
        <v>97.5</v>
      </c>
      <c r="Q149" s="47">
        <f t="shared" si="24"/>
        <v>1992</v>
      </c>
      <c r="R149" s="48" t="str">
        <f t="shared" si="22"/>
        <v>19924</v>
      </c>
      <c r="S149" s="49">
        <v>33711</v>
      </c>
      <c r="T149" s="48">
        <v>657.97</v>
      </c>
      <c r="U149" s="50">
        <f t="shared" si="23"/>
        <v>649.95499999999993</v>
      </c>
      <c r="V149" s="51">
        <f t="shared" si="25"/>
        <v>680.82647540983658</v>
      </c>
      <c r="W149" s="53">
        <f t="shared" si="26"/>
        <v>0</v>
      </c>
      <c r="X149" s="53" t="str">
        <f t="shared" si="27"/>
        <v/>
      </c>
      <c r="Y149" s="54" t="str">
        <f t="shared" si="28"/>
        <v/>
      </c>
      <c r="AB149">
        <f t="shared" si="18"/>
        <v>2022</v>
      </c>
      <c r="AC149">
        <f t="shared" si="19"/>
        <v>3</v>
      </c>
      <c r="AD149" s="126">
        <f t="shared" si="21"/>
        <v>44621</v>
      </c>
      <c r="AE149">
        <f t="shared" si="20"/>
        <v>0</v>
      </c>
    </row>
    <row r="150" spans="14:31" x14ac:dyDescent="0.25">
      <c r="N150" s="30">
        <v>29921</v>
      </c>
      <c r="O150" s="32">
        <v>98.1</v>
      </c>
      <c r="Q150" s="47">
        <f t="shared" si="24"/>
        <v>1992</v>
      </c>
      <c r="R150" s="48" t="str">
        <f t="shared" si="22"/>
        <v>19924</v>
      </c>
      <c r="S150" s="49">
        <v>33712</v>
      </c>
      <c r="T150" s="48">
        <v>657.97</v>
      </c>
      <c r="U150" s="50">
        <f t="shared" si="23"/>
        <v>649.95499999999993</v>
      </c>
      <c r="V150" s="51">
        <f t="shared" si="25"/>
        <v>680.82647540983658</v>
      </c>
      <c r="W150" s="53">
        <f t="shared" si="26"/>
        <v>0</v>
      </c>
      <c r="X150" s="53" t="str">
        <f t="shared" si="27"/>
        <v/>
      </c>
      <c r="Y150" s="54" t="str">
        <f t="shared" si="28"/>
        <v/>
      </c>
      <c r="AB150">
        <f t="shared" si="18"/>
        <v>2022</v>
      </c>
      <c r="AC150">
        <f t="shared" si="19"/>
        <v>4</v>
      </c>
      <c r="AD150" s="126">
        <f t="shared" si="21"/>
        <v>44652</v>
      </c>
      <c r="AE150">
        <f t="shared" si="20"/>
        <v>0</v>
      </c>
    </row>
    <row r="151" spans="14:31" x14ac:dyDescent="0.25">
      <c r="N151" s="30">
        <v>29952</v>
      </c>
      <c r="O151" s="32">
        <v>98.6</v>
      </c>
      <c r="Q151" s="47">
        <f t="shared" si="24"/>
        <v>1992</v>
      </c>
      <c r="R151" s="48" t="str">
        <f t="shared" si="22"/>
        <v>19924</v>
      </c>
      <c r="S151" s="49">
        <v>33713</v>
      </c>
      <c r="T151" s="48">
        <v>657.97</v>
      </c>
      <c r="U151" s="50">
        <f t="shared" si="23"/>
        <v>649.95499999999993</v>
      </c>
      <c r="V151" s="51">
        <f t="shared" si="25"/>
        <v>680.82647540983658</v>
      </c>
      <c r="W151" s="53">
        <f t="shared" si="26"/>
        <v>0</v>
      </c>
      <c r="X151" s="53" t="str">
        <f t="shared" si="27"/>
        <v/>
      </c>
      <c r="Y151" s="54" t="str">
        <f t="shared" si="28"/>
        <v/>
      </c>
      <c r="AB151">
        <f t="shared" si="18"/>
        <v>2022</v>
      </c>
      <c r="AC151">
        <f t="shared" si="19"/>
        <v>5</v>
      </c>
      <c r="AD151" s="126">
        <f t="shared" si="21"/>
        <v>44682</v>
      </c>
      <c r="AE151">
        <f t="shared" si="20"/>
        <v>0</v>
      </c>
    </row>
    <row r="152" spans="14:31" x14ac:dyDescent="0.25">
      <c r="N152" s="30">
        <v>29983</v>
      </c>
      <c r="O152" s="32">
        <v>98.2</v>
      </c>
      <c r="Q152" s="47">
        <f t="shared" si="24"/>
        <v>1992</v>
      </c>
      <c r="R152" s="48" t="str">
        <f t="shared" si="22"/>
        <v>19924</v>
      </c>
      <c r="S152" s="49">
        <v>33714</v>
      </c>
      <c r="T152" s="48">
        <v>657.97</v>
      </c>
      <c r="U152" s="50">
        <f t="shared" si="23"/>
        <v>649.95499999999993</v>
      </c>
      <c r="V152" s="51">
        <f t="shared" si="25"/>
        <v>680.82647540983658</v>
      </c>
      <c r="W152" s="53">
        <f t="shared" si="26"/>
        <v>0</v>
      </c>
      <c r="X152" s="53" t="str">
        <f t="shared" si="27"/>
        <v/>
      </c>
      <c r="Y152" s="54" t="str">
        <f t="shared" si="28"/>
        <v/>
      </c>
      <c r="AB152">
        <f t="shared" si="18"/>
        <v>2022</v>
      </c>
      <c r="AC152">
        <f t="shared" si="19"/>
        <v>6</v>
      </c>
      <c r="AD152" s="126">
        <f t="shared" si="21"/>
        <v>44713</v>
      </c>
      <c r="AE152">
        <f t="shared" si="20"/>
        <v>0</v>
      </c>
    </row>
    <row r="153" spans="14:31" x14ac:dyDescent="0.25">
      <c r="N153" s="30">
        <v>30011</v>
      </c>
      <c r="O153" s="32">
        <v>98.7</v>
      </c>
      <c r="Q153" s="47">
        <f t="shared" si="24"/>
        <v>1992</v>
      </c>
      <c r="R153" s="48" t="str">
        <f t="shared" si="22"/>
        <v>19924</v>
      </c>
      <c r="S153" s="49">
        <v>33715</v>
      </c>
      <c r="T153" s="48">
        <v>655.32000000000005</v>
      </c>
      <c r="U153" s="50">
        <f t="shared" si="23"/>
        <v>649.95499999999993</v>
      </c>
      <c r="V153" s="51">
        <f t="shared" si="25"/>
        <v>680.82647540983658</v>
      </c>
      <c r="W153" s="53">
        <f t="shared" si="26"/>
        <v>-4.0275392495098261E-3</v>
      </c>
      <c r="X153" s="53" t="str">
        <f t="shared" si="27"/>
        <v/>
      </c>
      <c r="Y153" s="54" t="str">
        <f t="shared" si="28"/>
        <v/>
      </c>
      <c r="AB153">
        <f t="shared" si="18"/>
        <v>2022</v>
      </c>
      <c r="AC153">
        <f t="shared" si="19"/>
        <v>7</v>
      </c>
      <c r="AD153" s="126">
        <f t="shared" si="21"/>
        <v>44743</v>
      </c>
      <c r="AE153">
        <f t="shared" si="20"/>
        <v>0</v>
      </c>
    </row>
    <row r="154" spans="14:31" x14ac:dyDescent="0.25">
      <c r="N154" s="30">
        <v>30042</v>
      </c>
      <c r="O154" s="32">
        <v>99</v>
      </c>
      <c r="Q154" s="47">
        <f t="shared" si="24"/>
        <v>1992</v>
      </c>
      <c r="R154" s="48" t="str">
        <f t="shared" si="22"/>
        <v>19924</v>
      </c>
      <c r="S154" s="49">
        <v>33716</v>
      </c>
      <c r="T154" s="48">
        <v>652.57000000000005</v>
      </c>
      <c r="U154" s="50">
        <f t="shared" si="23"/>
        <v>649.95499999999993</v>
      </c>
      <c r="V154" s="51">
        <f t="shared" si="25"/>
        <v>680.82647540983658</v>
      </c>
      <c r="W154" s="53">
        <f t="shared" si="26"/>
        <v>-4.1964231215284586E-3</v>
      </c>
      <c r="X154" s="53" t="str">
        <f t="shared" si="27"/>
        <v/>
      </c>
      <c r="Y154" s="54" t="str">
        <f t="shared" si="28"/>
        <v/>
      </c>
      <c r="AB154">
        <f t="shared" si="18"/>
        <v>2022</v>
      </c>
      <c r="AC154">
        <f t="shared" si="19"/>
        <v>8</v>
      </c>
      <c r="AD154" s="126">
        <f t="shared" si="21"/>
        <v>44774</v>
      </c>
      <c r="AE154">
        <f t="shared" si="20"/>
        <v>0</v>
      </c>
    </row>
    <row r="155" spans="14:31" x14ac:dyDescent="0.25">
      <c r="N155" s="30">
        <v>30072</v>
      </c>
      <c r="O155" s="32">
        <v>99.5</v>
      </c>
      <c r="Q155" s="47">
        <f t="shared" si="24"/>
        <v>1992</v>
      </c>
      <c r="R155" s="48" t="str">
        <f t="shared" si="22"/>
        <v>19924</v>
      </c>
      <c r="S155" s="49">
        <v>33717</v>
      </c>
      <c r="T155" s="48">
        <v>651.48</v>
      </c>
      <c r="U155" s="50">
        <f t="shared" si="23"/>
        <v>649.95499999999993</v>
      </c>
      <c r="V155" s="51">
        <f t="shared" si="25"/>
        <v>680.82647540983658</v>
      </c>
      <c r="W155" s="53">
        <f t="shared" si="26"/>
        <v>-1.6703188929924062E-3</v>
      </c>
      <c r="X155" s="53" t="str">
        <f t="shared" si="27"/>
        <v/>
      </c>
      <c r="Y155" s="54" t="str">
        <f t="shared" si="28"/>
        <v/>
      </c>
      <c r="AB155">
        <f t="shared" si="18"/>
        <v>2022</v>
      </c>
      <c r="AC155">
        <f t="shared" si="19"/>
        <v>9</v>
      </c>
      <c r="AD155" s="126">
        <f t="shared" si="21"/>
        <v>44805</v>
      </c>
      <c r="AE155">
        <f t="shared" si="20"/>
        <v>0</v>
      </c>
    </row>
    <row r="156" spans="14:31" x14ac:dyDescent="0.25">
      <c r="N156" s="30">
        <v>30103</v>
      </c>
      <c r="O156" s="32">
        <v>100</v>
      </c>
      <c r="Q156" s="47">
        <f t="shared" si="24"/>
        <v>1992</v>
      </c>
      <c r="R156" s="48" t="str">
        <f t="shared" si="22"/>
        <v>19924</v>
      </c>
      <c r="S156" s="49">
        <v>33718</v>
      </c>
      <c r="T156" s="48">
        <v>650.24</v>
      </c>
      <c r="U156" s="50">
        <f t="shared" si="23"/>
        <v>649.95499999999993</v>
      </c>
      <c r="V156" s="51">
        <f t="shared" si="25"/>
        <v>680.82647540983658</v>
      </c>
      <c r="W156" s="53">
        <f t="shared" si="26"/>
        <v>-1.9033585067845804E-3</v>
      </c>
      <c r="X156" s="53" t="str">
        <f t="shared" si="27"/>
        <v/>
      </c>
      <c r="Y156" s="54" t="str">
        <f t="shared" si="28"/>
        <v/>
      </c>
      <c r="AB156">
        <f t="shared" ref="AB156:AB158" si="29">+YEAR(AD156)</f>
        <v>2022</v>
      </c>
      <c r="AC156">
        <f t="shared" ref="AC156:AC158" si="30">+MONTH(AD156)</f>
        <v>10</v>
      </c>
      <c r="AD156" s="126">
        <f t="shared" si="21"/>
        <v>44835</v>
      </c>
      <c r="AE156">
        <f t="shared" ref="AE156:AE158" si="31">+VLOOKUP(AB156,$AD$12:$AP$23,AC156+1,0)</f>
        <v>0</v>
      </c>
    </row>
    <row r="157" spans="14:31" x14ac:dyDescent="0.25">
      <c r="N157" s="34">
        <v>30133</v>
      </c>
      <c r="O157" s="32">
        <v>100.3</v>
      </c>
      <c r="Q157" s="47">
        <f t="shared" si="24"/>
        <v>1992</v>
      </c>
      <c r="R157" s="48" t="str">
        <f t="shared" si="22"/>
        <v>19924</v>
      </c>
      <c r="S157" s="49">
        <v>33719</v>
      </c>
      <c r="T157" s="48">
        <v>651.36</v>
      </c>
      <c r="U157" s="50">
        <f t="shared" si="23"/>
        <v>649.95499999999993</v>
      </c>
      <c r="V157" s="51">
        <f t="shared" si="25"/>
        <v>680.82647540983658</v>
      </c>
      <c r="W157" s="53">
        <f t="shared" si="26"/>
        <v>1.7224409448819422E-3</v>
      </c>
      <c r="X157" s="53" t="str">
        <f t="shared" si="27"/>
        <v/>
      </c>
      <c r="Y157" s="54" t="str">
        <f t="shared" si="28"/>
        <v/>
      </c>
      <c r="AB157">
        <f t="shared" si="29"/>
        <v>2022</v>
      </c>
      <c r="AC157">
        <f t="shared" si="30"/>
        <v>11</v>
      </c>
      <c r="AD157" s="126">
        <f t="shared" ref="AD157:AD158" si="32">+DATE(YEAR(AD156),MONTH(AD156)+1,1)</f>
        <v>44866</v>
      </c>
      <c r="AE157">
        <f t="shared" si="31"/>
        <v>0</v>
      </c>
    </row>
    <row r="158" spans="14:31" x14ac:dyDescent="0.25">
      <c r="N158" s="30">
        <v>30164</v>
      </c>
      <c r="O158" s="32">
        <v>100.7</v>
      </c>
      <c r="Q158" s="47">
        <f t="shared" si="24"/>
        <v>1992</v>
      </c>
      <c r="R158" s="48" t="str">
        <f t="shared" si="22"/>
        <v>19924</v>
      </c>
      <c r="S158" s="49">
        <v>33720</v>
      </c>
      <c r="T158" s="48">
        <v>651.36</v>
      </c>
      <c r="U158" s="50">
        <f t="shared" si="23"/>
        <v>649.95499999999993</v>
      </c>
      <c r="V158" s="51">
        <f t="shared" si="25"/>
        <v>680.82647540983658</v>
      </c>
      <c r="W158" s="53">
        <f t="shared" si="26"/>
        <v>0</v>
      </c>
      <c r="X158" s="53" t="str">
        <f t="shared" si="27"/>
        <v/>
      </c>
      <c r="Y158" s="54" t="str">
        <f t="shared" si="28"/>
        <v/>
      </c>
      <c r="AB158">
        <f t="shared" si="29"/>
        <v>2022</v>
      </c>
      <c r="AC158">
        <f t="shared" si="30"/>
        <v>12</v>
      </c>
      <c r="AD158" s="126">
        <f t="shared" si="32"/>
        <v>44896</v>
      </c>
      <c r="AE158">
        <f t="shared" si="31"/>
        <v>0</v>
      </c>
    </row>
    <row r="159" spans="14:31" x14ac:dyDescent="0.25">
      <c r="N159" s="30">
        <v>30195</v>
      </c>
      <c r="O159" s="32">
        <v>101</v>
      </c>
      <c r="Q159" s="47">
        <f t="shared" si="24"/>
        <v>1992</v>
      </c>
      <c r="R159" s="48" t="str">
        <f t="shared" si="22"/>
        <v>19924</v>
      </c>
      <c r="S159" s="49">
        <v>33721</v>
      </c>
      <c r="T159" s="48">
        <v>651.36</v>
      </c>
      <c r="U159" s="50">
        <f t="shared" si="23"/>
        <v>649.95499999999993</v>
      </c>
      <c r="V159" s="51">
        <f t="shared" si="25"/>
        <v>680.82647540983658</v>
      </c>
      <c r="W159" s="53">
        <f t="shared" si="26"/>
        <v>0</v>
      </c>
      <c r="X159" s="53" t="str">
        <f t="shared" si="27"/>
        <v/>
      </c>
      <c r="Y159" s="54" t="str">
        <f t="shared" si="28"/>
        <v/>
      </c>
      <c r="AD159" s="126"/>
    </row>
    <row r="160" spans="14:31" x14ac:dyDescent="0.25">
      <c r="N160" s="30">
        <v>30225</v>
      </c>
      <c r="O160" s="32">
        <v>101.1</v>
      </c>
      <c r="Q160" s="47">
        <f t="shared" si="24"/>
        <v>1992</v>
      </c>
      <c r="R160" s="48" t="str">
        <f t="shared" si="22"/>
        <v>19924</v>
      </c>
      <c r="S160" s="49">
        <v>33722</v>
      </c>
      <c r="T160" s="48">
        <v>650.30999999999995</v>
      </c>
      <c r="U160" s="50">
        <f t="shared" si="23"/>
        <v>649.95499999999993</v>
      </c>
      <c r="V160" s="51">
        <f t="shared" si="25"/>
        <v>680.82647540983658</v>
      </c>
      <c r="W160" s="53">
        <f t="shared" si="26"/>
        <v>-1.6120117907149067E-3</v>
      </c>
      <c r="X160" s="53" t="str">
        <f t="shared" si="27"/>
        <v/>
      </c>
      <c r="Y160" s="54" t="str">
        <f t="shared" si="28"/>
        <v/>
      </c>
      <c r="AD160" s="126"/>
    </row>
    <row r="161" spans="14:30" x14ac:dyDescent="0.25">
      <c r="N161" s="30">
        <v>30256</v>
      </c>
      <c r="O161" s="32">
        <v>101.3</v>
      </c>
      <c r="Q161" s="47">
        <f t="shared" si="24"/>
        <v>1992</v>
      </c>
      <c r="R161" s="48" t="str">
        <f t="shared" si="22"/>
        <v>19924</v>
      </c>
      <c r="S161" s="49">
        <v>33723</v>
      </c>
      <c r="T161" s="48">
        <v>651.95000000000005</v>
      </c>
      <c r="U161" s="50">
        <f t="shared" si="23"/>
        <v>649.95499999999993</v>
      </c>
      <c r="V161" s="51">
        <f t="shared" si="25"/>
        <v>680.82647540983658</v>
      </c>
      <c r="W161" s="53">
        <f t="shared" si="26"/>
        <v>2.5218741830821401E-3</v>
      </c>
      <c r="X161" s="53" t="str">
        <f t="shared" si="27"/>
        <v/>
      </c>
      <c r="Y161" s="54" t="str">
        <f t="shared" si="28"/>
        <v/>
      </c>
      <c r="AD161" s="126"/>
    </row>
    <row r="162" spans="14:30" x14ac:dyDescent="0.25">
      <c r="N162" s="30">
        <v>30286</v>
      </c>
      <c r="O162" s="32">
        <v>101.9</v>
      </c>
      <c r="Q162" s="47">
        <f t="shared" si="24"/>
        <v>1992</v>
      </c>
      <c r="R162" s="48" t="str">
        <f t="shared" si="22"/>
        <v>19924</v>
      </c>
      <c r="S162" s="49">
        <v>33724</v>
      </c>
      <c r="T162" s="48">
        <v>653.83000000000004</v>
      </c>
      <c r="U162" s="50">
        <f t="shared" si="23"/>
        <v>649.95499999999993</v>
      </c>
      <c r="V162" s="51">
        <f t="shared" si="25"/>
        <v>680.82647540983658</v>
      </c>
      <c r="W162" s="53">
        <f t="shared" si="26"/>
        <v>2.8836567221413034E-3</v>
      </c>
      <c r="X162" s="53" t="str">
        <f t="shared" si="27"/>
        <v/>
      </c>
      <c r="Y162" s="54" t="str">
        <f t="shared" si="28"/>
        <v/>
      </c>
      <c r="AD162" s="126"/>
    </row>
    <row r="163" spans="14:30" x14ac:dyDescent="0.25">
      <c r="N163" s="30">
        <v>30317</v>
      </c>
      <c r="O163" s="32">
        <v>101.8</v>
      </c>
      <c r="Q163" s="47">
        <f t="shared" si="24"/>
        <v>1992</v>
      </c>
      <c r="R163" s="48" t="str">
        <f t="shared" si="22"/>
        <v>19925</v>
      </c>
      <c r="S163" s="49">
        <v>33725</v>
      </c>
      <c r="T163" s="48">
        <v>653.58000000000004</v>
      </c>
      <c r="U163" s="50">
        <f t="shared" si="23"/>
        <v>659.77129032258063</v>
      </c>
      <c r="V163" s="51">
        <f t="shared" si="25"/>
        <v>680.82647540983658</v>
      </c>
      <c r="W163" s="53">
        <f t="shared" si="26"/>
        <v>-3.8236238777666909E-4</v>
      </c>
      <c r="X163" s="53">
        <f t="shared" si="27"/>
        <v>1.5103030706096199E-2</v>
      </c>
      <c r="Y163" s="54" t="str">
        <f t="shared" si="28"/>
        <v/>
      </c>
      <c r="AD163" s="126"/>
    </row>
    <row r="164" spans="14:30" x14ac:dyDescent="0.25">
      <c r="N164" s="30">
        <v>30348</v>
      </c>
      <c r="O164" s="32">
        <v>102.1</v>
      </c>
      <c r="Q164" s="47">
        <f t="shared" si="24"/>
        <v>1992</v>
      </c>
      <c r="R164" s="48" t="str">
        <f t="shared" si="22"/>
        <v>19925</v>
      </c>
      <c r="S164" s="49">
        <v>33726</v>
      </c>
      <c r="T164" s="48">
        <v>653.58000000000004</v>
      </c>
      <c r="U164" s="50">
        <f t="shared" si="23"/>
        <v>659.77129032258063</v>
      </c>
      <c r="V164" s="51">
        <f t="shared" si="25"/>
        <v>680.82647540983658</v>
      </c>
      <c r="W164" s="53">
        <f t="shared" si="26"/>
        <v>0</v>
      </c>
      <c r="X164" s="53" t="str">
        <f t="shared" si="27"/>
        <v/>
      </c>
      <c r="Y164" s="54" t="str">
        <f t="shared" si="28"/>
        <v/>
      </c>
      <c r="AD164" s="126"/>
    </row>
    <row r="165" spans="14:30" x14ac:dyDescent="0.25">
      <c r="N165" s="30">
        <v>30376</v>
      </c>
      <c r="O165" s="32">
        <v>102.2</v>
      </c>
      <c r="Q165" s="47">
        <f t="shared" si="24"/>
        <v>1992</v>
      </c>
      <c r="R165" s="48" t="str">
        <f t="shared" si="22"/>
        <v>19925</v>
      </c>
      <c r="S165" s="49">
        <v>33727</v>
      </c>
      <c r="T165" s="48">
        <v>653.58000000000004</v>
      </c>
      <c r="U165" s="50">
        <f t="shared" si="23"/>
        <v>659.77129032258063</v>
      </c>
      <c r="V165" s="51">
        <f t="shared" si="25"/>
        <v>680.82647540983658</v>
      </c>
      <c r="W165" s="53">
        <f t="shared" si="26"/>
        <v>0</v>
      </c>
      <c r="X165" s="53" t="str">
        <f t="shared" si="27"/>
        <v/>
      </c>
      <c r="Y165" s="54" t="str">
        <f t="shared" si="28"/>
        <v/>
      </c>
      <c r="AD165" s="126"/>
    </row>
    <row r="166" spans="14:30" x14ac:dyDescent="0.25">
      <c r="N166" s="30">
        <v>30407</v>
      </c>
      <c r="O166" s="32">
        <v>102.3</v>
      </c>
      <c r="Q166" s="47">
        <f t="shared" si="24"/>
        <v>1992</v>
      </c>
      <c r="R166" s="48" t="str">
        <f t="shared" si="22"/>
        <v>19925</v>
      </c>
      <c r="S166" s="49">
        <v>33728</v>
      </c>
      <c r="T166" s="48">
        <v>653.58000000000004</v>
      </c>
      <c r="U166" s="50">
        <f t="shared" si="23"/>
        <v>659.77129032258063</v>
      </c>
      <c r="V166" s="51">
        <f t="shared" si="25"/>
        <v>680.82647540983658</v>
      </c>
      <c r="W166" s="53">
        <f t="shared" si="26"/>
        <v>0</v>
      </c>
      <c r="X166" s="53" t="str">
        <f t="shared" si="27"/>
        <v/>
      </c>
      <c r="Y166" s="54" t="str">
        <f t="shared" si="28"/>
        <v/>
      </c>
      <c r="AD166" s="126"/>
    </row>
    <row r="167" spans="14:30" x14ac:dyDescent="0.25">
      <c r="N167" s="30">
        <v>30437</v>
      </c>
      <c r="O167" s="32">
        <v>102.5</v>
      </c>
      <c r="Q167" s="47">
        <f t="shared" si="24"/>
        <v>1992</v>
      </c>
      <c r="R167" s="48" t="str">
        <f t="shared" si="22"/>
        <v>19925</v>
      </c>
      <c r="S167" s="49">
        <v>33729</v>
      </c>
      <c r="T167" s="48">
        <v>653.1</v>
      </c>
      <c r="U167" s="50">
        <f t="shared" si="23"/>
        <v>659.77129032258063</v>
      </c>
      <c r="V167" s="51">
        <f t="shared" si="25"/>
        <v>680.82647540983658</v>
      </c>
      <c r="W167" s="53">
        <f t="shared" si="26"/>
        <v>-7.3441659781514623E-4</v>
      </c>
      <c r="X167" s="53" t="str">
        <f t="shared" si="27"/>
        <v/>
      </c>
      <c r="Y167" s="54" t="str">
        <f t="shared" si="28"/>
        <v/>
      </c>
      <c r="AD167" s="126"/>
    </row>
    <row r="168" spans="14:30" x14ac:dyDescent="0.25">
      <c r="N168" s="30">
        <v>30468</v>
      </c>
      <c r="O168" s="32">
        <v>102.6</v>
      </c>
      <c r="Q168" s="47">
        <f t="shared" si="24"/>
        <v>1992</v>
      </c>
      <c r="R168" s="48" t="str">
        <f t="shared" si="22"/>
        <v>19925</v>
      </c>
      <c r="S168" s="49">
        <v>33730</v>
      </c>
      <c r="T168" s="48">
        <v>653.70000000000005</v>
      </c>
      <c r="U168" s="50">
        <f t="shared" si="23"/>
        <v>659.77129032258063</v>
      </c>
      <c r="V168" s="51">
        <f t="shared" si="25"/>
        <v>680.82647540983658</v>
      </c>
      <c r="W168" s="53">
        <f t="shared" si="26"/>
        <v>9.1869545245759632E-4</v>
      </c>
      <c r="X168" s="53" t="str">
        <f t="shared" si="27"/>
        <v/>
      </c>
      <c r="Y168" s="54" t="str">
        <f t="shared" si="28"/>
        <v/>
      </c>
      <c r="AD168" s="126"/>
    </row>
    <row r="169" spans="14:30" x14ac:dyDescent="0.25">
      <c r="N169" s="30">
        <v>30498</v>
      </c>
      <c r="O169" s="32">
        <v>102.8</v>
      </c>
      <c r="Q169" s="47">
        <f t="shared" si="24"/>
        <v>1992</v>
      </c>
      <c r="R169" s="48" t="str">
        <f t="shared" si="22"/>
        <v>19925</v>
      </c>
      <c r="S169" s="49">
        <v>33731</v>
      </c>
      <c r="T169" s="48">
        <v>654.74</v>
      </c>
      <c r="U169" s="50">
        <f t="shared" si="23"/>
        <v>659.77129032258063</v>
      </c>
      <c r="V169" s="51">
        <f t="shared" si="25"/>
        <v>680.82647540983658</v>
      </c>
      <c r="W169" s="53">
        <f t="shared" si="26"/>
        <v>1.590943858038818E-3</v>
      </c>
      <c r="X169" s="53" t="str">
        <f t="shared" si="27"/>
        <v/>
      </c>
      <c r="Y169" s="54" t="str">
        <f t="shared" si="28"/>
        <v/>
      </c>
      <c r="AD169" s="126"/>
    </row>
    <row r="170" spans="14:30" x14ac:dyDescent="0.25">
      <c r="N170" s="30">
        <v>30529</v>
      </c>
      <c r="O170" s="32">
        <v>103.1</v>
      </c>
      <c r="Q170" s="47">
        <f t="shared" si="24"/>
        <v>1992</v>
      </c>
      <c r="R170" s="48" t="str">
        <f t="shared" si="22"/>
        <v>19925</v>
      </c>
      <c r="S170" s="49">
        <v>33732</v>
      </c>
      <c r="T170" s="48">
        <v>656.4</v>
      </c>
      <c r="U170" s="50">
        <f t="shared" si="23"/>
        <v>659.77129032258063</v>
      </c>
      <c r="V170" s="51">
        <f t="shared" si="25"/>
        <v>680.82647540983658</v>
      </c>
      <c r="W170" s="53">
        <f t="shared" si="26"/>
        <v>2.5353575465070222E-3</v>
      </c>
      <c r="X170" s="53" t="str">
        <f t="shared" si="27"/>
        <v/>
      </c>
      <c r="Y170" s="54" t="str">
        <f t="shared" si="28"/>
        <v/>
      </c>
      <c r="AD170" s="126"/>
    </row>
    <row r="171" spans="14:30" x14ac:dyDescent="0.25">
      <c r="N171" s="30">
        <v>30560</v>
      </c>
      <c r="O171" s="32">
        <v>103.3</v>
      </c>
      <c r="Q171" s="47">
        <f t="shared" si="24"/>
        <v>1992</v>
      </c>
      <c r="R171" s="48" t="str">
        <f t="shared" si="22"/>
        <v>19925</v>
      </c>
      <c r="S171" s="49">
        <v>33733</v>
      </c>
      <c r="T171" s="48">
        <v>657.91</v>
      </c>
      <c r="U171" s="50">
        <f t="shared" si="23"/>
        <v>659.77129032258063</v>
      </c>
      <c r="V171" s="51">
        <f t="shared" si="25"/>
        <v>680.82647540983658</v>
      </c>
      <c r="W171" s="53">
        <f t="shared" si="26"/>
        <v>2.3004265691650705E-3</v>
      </c>
      <c r="X171" s="53" t="str">
        <f t="shared" si="27"/>
        <v/>
      </c>
      <c r="Y171" s="54" t="str">
        <f t="shared" si="28"/>
        <v/>
      </c>
      <c r="AD171" s="126"/>
    </row>
    <row r="172" spans="14:30" x14ac:dyDescent="0.25">
      <c r="N172" s="30">
        <v>30590</v>
      </c>
      <c r="O172" s="32">
        <v>103.4</v>
      </c>
      <c r="Q172" s="47">
        <f t="shared" si="24"/>
        <v>1992</v>
      </c>
      <c r="R172" s="48" t="str">
        <f t="shared" si="22"/>
        <v>19925</v>
      </c>
      <c r="S172" s="49">
        <v>33734</v>
      </c>
      <c r="T172" s="48">
        <v>657.91</v>
      </c>
      <c r="U172" s="50">
        <f t="shared" si="23"/>
        <v>659.77129032258063</v>
      </c>
      <c r="V172" s="51">
        <f t="shared" si="25"/>
        <v>680.82647540983658</v>
      </c>
      <c r="W172" s="53">
        <f t="shared" si="26"/>
        <v>0</v>
      </c>
      <c r="X172" s="53" t="str">
        <f t="shared" si="27"/>
        <v/>
      </c>
      <c r="Y172" s="54" t="str">
        <f t="shared" si="28"/>
        <v/>
      </c>
      <c r="AD172" s="126"/>
    </row>
    <row r="173" spans="14:30" x14ac:dyDescent="0.25">
      <c r="N173" s="30">
        <v>30621</v>
      </c>
      <c r="O173" s="32">
        <v>103.5</v>
      </c>
      <c r="Q173" s="47">
        <f t="shared" si="24"/>
        <v>1992</v>
      </c>
      <c r="R173" s="48" t="str">
        <f t="shared" si="22"/>
        <v>19925</v>
      </c>
      <c r="S173" s="49">
        <v>33735</v>
      </c>
      <c r="T173" s="48">
        <v>657.91</v>
      </c>
      <c r="U173" s="50">
        <f t="shared" si="23"/>
        <v>659.77129032258063</v>
      </c>
      <c r="V173" s="51">
        <f t="shared" si="25"/>
        <v>680.82647540983658</v>
      </c>
      <c r="W173" s="53">
        <f t="shared" si="26"/>
        <v>0</v>
      </c>
      <c r="X173" s="53" t="str">
        <f t="shared" si="27"/>
        <v/>
      </c>
      <c r="Y173" s="54" t="str">
        <f t="shared" si="28"/>
        <v/>
      </c>
      <c r="AD173" s="126"/>
    </row>
    <row r="174" spans="14:30" x14ac:dyDescent="0.25">
      <c r="N174" s="30">
        <v>30651</v>
      </c>
      <c r="O174" s="32">
        <v>103.8</v>
      </c>
      <c r="Q174" s="47">
        <f t="shared" si="24"/>
        <v>1992</v>
      </c>
      <c r="R174" s="48" t="str">
        <f t="shared" si="22"/>
        <v>19925</v>
      </c>
      <c r="S174" s="49">
        <v>33736</v>
      </c>
      <c r="T174" s="48">
        <v>658.52</v>
      </c>
      <c r="U174" s="50">
        <f t="shared" si="23"/>
        <v>659.77129032258063</v>
      </c>
      <c r="V174" s="51">
        <f t="shared" si="25"/>
        <v>680.82647540983658</v>
      </c>
      <c r="W174" s="53">
        <f t="shared" si="26"/>
        <v>9.2717848945911285E-4</v>
      </c>
      <c r="X174" s="53" t="str">
        <f t="shared" si="27"/>
        <v/>
      </c>
      <c r="Y174" s="54" t="str">
        <f t="shared" si="28"/>
        <v/>
      </c>
      <c r="AD174" s="126"/>
    </row>
    <row r="175" spans="14:30" x14ac:dyDescent="0.25">
      <c r="N175" s="30">
        <v>30682</v>
      </c>
      <c r="O175" s="32">
        <v>104.1</v>
      </c>
      <c r="Q175" s="47">
        <f t="shared" si="24"/>
        <v>1992</v>
      </c>
      <c r="R175" s="48" t="str">
        <f t="shared" si="22"/>
        <v>19925</v>
      </c>
      <c r="S175" s="49">
        <v>33737</v>
      </c>
      <c r="T175" s="48">
        <v>660.57</v>
      </c>
      <c r="U175" s="50">
        <f t="shared" si="23"/>
        <v>659.77129032258063</v>
      </c>
      <c r="V175" s="51">
        <f t="shared" si="25"/>
        <v>680.82647540983658</v>
      </c>
      <c r="W175" s="53">
        <f t="shared" si="26"/>
        <v>3.113041365486291E-3</v>
      </c>
      <c r="X175" s="53" t="str">
        <f t="shared" si="27"/>
        <v/>
      </c>
      <c r="Y175" s="54" t="str">
        <f t="shared" si="28"/>
        <v/>
      </c>
      <c r="AD175" s="126"/>
    </row>
    <row r="176" spans="14:30" x14ac:dyDescent="0.25">
      <c r="N176" s="30">
        <v>30713</v>
      </c>
      <c r="O176" s="32">
        <v>104.5</v>
      </c>
      <c r="Q176" s="47">
        <f t="shared" si="24"/>
        <v>1992</v>
      </c>
      <c r="R176" s="48" t="str">
        <f t="shared" si="22"/>
        <v>19925</v>
      </c>
      <c r="S176" s="49">
        <v>33738</v>
      </c>
      <c r="T176" s="48">
        <v>660.88</v>
      </c>
      <c r="U176" s="50">
        <f t="shared" si="23"/>
        <v>659.77129032258063</v>
      </c>
      <c r="V176" s="51">
        <f t="shared" si="25"/>
        <v>680.82647540983658</v>
      </c>
      <c r="W176" s="53">
        <f t="shared" si="26"/>
        <v>4.6929167234344149E-4</v>
      </c>
      <c r="X176" s="53" t="str">
        <f t="shared" si="27"/>
        <v/>
      </c>
      <c r="Y176" s="54" t="str">
        <f t="shared" si="28"/>
        <v/>
      </c>
      <c r="AD176" s="126"/>
    </row>
    <row r="177" spans="14:30" x14ac:dyDescent="0.25">
      <c r="N177" s="30">
        <v>30742</v>
      </c>
      <c r="O177" s="32">
        <v>104.6</v>
      </c>
      <c r="Q177" s="47">
        <f t="shared" si="24"/>
        <v>1992</v>
      </c>
      <c r="R177" s="48" t="str">
        <f t="shared" si="22"/>
        <v>19925</v>
      </c>
      <c r="S177" s="49">
        <v>33739</v>
      </c>
      <c r="T177" s="48">
        <v>663.43</v>
      </c>
      <c r="U177" s="50">
        <f t="shared" si="23"/>
        <v>659.77129032258063</v>
      </c>
      <c r="V177" s="51">
        <f t="shared" si="25"/>
        <v>680.82647540983658</v>
      </c>
      <c r="W177" s="53">
        <f t="shared" si="26"/>
        <v>3.8584917080255465E-3</v>
      </c>
      <c r="X177" s="53" t="str">
        <f t="shared" si="27"/>
        <v/>
      </c>
      <c r="Y177" s="54" t="str">
        <f t="shared" si="28"/>
        <v/>
      </c>
      <c r="AD177" s="126"/>
    </row>
    <row r="178" spans="14:30" x14ac:dyDescent="0.25">
      <c r="N178" s="30">
        <v>30773</v>
      </c>
      <c r="O178" s="32">
        <v>105.3</v>
      </c>
      <c r="Q178" s="47">
        <f t="shared" si="24"/>
        <v>1992</v>
      </c>
      <c r="R178" s="48" t="str">
        <f t="shared" si="22"/>
        <v>19925</v>
      </c>
      <c r="S178" s="49">
        <v>33740</v>
      </c>
      <c r="T178" s="48">
        <v>663.58</v>
      </c>
      <c r="U178" s="50">
        <f t="shared" si="23"/>
        <v>659.77129032258063</v>
      </c>
      <c r="V178" s="51">
        <f t="shared" si="25"/>
        <v>680.82647540983658</v>
      </c>
      <c r="W178" s="53">
        <f t="shared" si="26"/>
        <v>2.2609770435488841E-4</v>
      </c>
      <c r="X178" s="53" t="str">
        <f t="shared" si="27"/>
        <v/>
      </c>
      <c r="Y178" s="54" t="str">
        <f t="shared" si="28"/>
        <v/>
      </c>
      <c r="AD178" s="126"/>
    </row>
    <row r="179" spans="14:30" x14ac:dyDescent="0.25">
      <c r="N179" s="30">
        <v>30803</v>
      </c>
      <c r="O179" s="32">
        <v>105.1</v>
      </c>
      <c r="Q179" s="47">
        <f t="shared" si="24"/>
        <v>1992</v>
      </c>
      <c r="R179" s="48" t="str">
        <f t="shared" si="22"/>
        <v>19925</v>
      </c>
      <c r="S179" s="49">
        <v>33741</v>
      </c>
      <c r="T179" s="48">
        <v>663.58</v>
      </c>
      <c r="U179" s="50">
        <f t="shared" si="23"/>
        <v>659.77129032258063</v>
      </c>
      <c r="V179" s="51">
        <f t="shared" si="25"/>
        <v>680.82647540983658</v>
      </c>
      <c r="W179" s="53">
        <f t="shared" si="26"/>
        <v>0</v>
      </c>
      <c r="X179" s="53" t="str">
        <f t="shared" si="27"/>
        <v/>
      </c>
      <c r="Y179" s="54" t="str">
        <f t="shared" si="28"/>
        <v/>
      </c>
      <c r="AD179" s="126"/>
    </row>
    <row r="180" spans="14:30" x14ac:dyDescent="0.25">
      <c r="N180" s="30">
        <v>30834</v>
      </c>
      <c r="O180" s="32">
        <v>105.2</v>
      </c>
      <c r="Q180" s="47">
        <f t="shared" si="24"/>
        <v>1992</v>
      </c>
      <c r="R180" s="48" t="str">
        <f t="shared" si="22"/>
        <v>19925</v>
      </c>
      <c r="S180" s="49">
        <v>33742</v>
      </c>
      <c r="T180" s="48">
        <v>663.58</v>
      </c>
      <c r="U180" s="50">
        <f t="shared" si="23"/>
        <v>659.77129032258063</v>
      </c>
      <c r="V180" s="51">
        <f t="shared" si="25"/>
        <v>680.82647540983658</v>
      </c>
      <c r="W180" s="53">
        <f t="shared" si="26"/>
        <v>0</v>
      </c>
      <c r="X180" s="53" t="str">
        <f t="shared" si="27"/>
        <v/>
      </c>
      <c r="Y180" s="54" t="str">
        <f t="shared" si="28"/>
        <v/>
      </c>
      <c r="AD180" s="126"/>
    </row>
    <row r="181" spans="14:30" x14ac:dyDescent="0.25">
      <c r="N181" s="30">
        <v>30864</v>
      </c>
      <c r="O181" s="32">
        <v>105.5</v>
      </c>
      <c r="Q181" s="47">
        <f t="shared" si="24"/>
        <v>1992</v>
      </c>
      <c r="R181" s="48" t="str">
        <f t="shared" si="22"/>
        <v>19925</v>
      </c>
      <c r="S181" s="49">
        <v>33743</v>
      </c>
      <c r="T181" s="48">
        <v>663.75</v>
      </c>
      <c r="U181" s="50">
        <f t="shared" si="23"/>
        <v>659.77129032258063</v>
      </c>
      <c r="V181" s="51">
        <f t="shared" si="25"/>
        <v>680.82647540983658</v>
      </c>
      <c r="W181" s="53">
        <f t="shared" si="26"/>
        <v>2.5618614183664512E-4</v>
      </c>
      <c r="X181" s="53" t="str">
        <f t="shared" si="27"/>
        <v/>
      </c>
      <c r="Y181" s="54" t="str">
        <f t="shared" si="28"/>
        <v/>
      </c>
      <c r="AD181" s="126"/>
    </row>
    <row r="182" spans="14:30" x14ac:dyDescent="0.25">
      <c r="N182" s="30">
        <v>30895</v>
      </c>
      <c r="O182" s="32">
        <v>105.6</v>
      </c>
      <c r="Q182" s="47">
        <f t="shared" si="24"/>
        <v>1992</v>
      </c>
      <c r="R182" s="48" t="str">
        <f t="shared" si="22"/>
        <v>19925</v>
      </c>
      <c r="S182" s="49">
        <v>33744</v>
      </c>
      <c r="T182" s="48">
        <v>664.5</v>
      </c>
      <c r="U182" s="50">
        <f t="shared" si="23"/>
        <v>659.77129032258063</v>
      </c>
      <c r="V182" s="51">
        <f t="shared" si="25"/>
        <v>680.82647540983658</v>
      </c>
      <c r="W182" s="53">
        <f t="shared" si="26"/>
        <v>1.129943502824915E-3</v>
      </c>
      <c r="X182" s="53" t="str">
        <f t="shared" si="27"/>
        <v/>
      </c>
      <c r="Y182" s="54" t="str">
        <f t="shared" si="28"/>
        <v/>
      </c>
      <c r="AD182" s="126"/>
    </row>
    <row r="183" spans="14:30" x14ac:dyDescent="0.25">
      <c r="N183" s="30">
        <v>30926</v>
      </c>
      <c r="O183" s="32">
        <v>105.9</v>
      </c>
      <c r="Q183" s="47">
        <f t="shared" si="24"/>
        <v>1992</v>
      </c>
      <c r="R183" s="48" t="str">
        <f t="shared" si="22"/>
        <v>19925</v>
      </c>
      <c r="S183" s="49">
        <v>33745</v>
      </c>
      <c r="T183" s="48">
        <v>663.1</v>
      </c>
      <c r="U183" s="50">
        <f t="shared" si="23"/>
        <v>659.77129032258063</v>
      </c>
      <c r="V183" s="51">
        <f t="shared" si="25"/>
        <v>680.82647540983658</v>
      </c>
      <c r="W183" s="53">
        <f t="shared" si="26"/>
        <v>-2.1068472535741289E-3</v>
      </c>
      <c r="X183" s="53" t="str">
        <f t="shared" si="27"/>
        <v/>
      </c>
      <c r="Y183" s="54" t="str">
        <f t="shared" si="28"/>
        <v/>
      </c>
      <c r="AD183" s="126"/>
    </row>
    <row r="184" spans="14:30" x14ac:dyDescent="0.25">
      <c r="N184" s="30">
        <v>30956</v>
      </c>
      <c r="O184" s="32">
        <v>105.6</v>
      </c>
      <c r="Q184" s="47">
        <f t="shared" si="24"/>
        <v>1992</v>
      </c>
      <c r="R184" s="48" t="str">
        <f t="shared" si="22"/>
        <v>19925</v>
      </c>
      <c r="S184" s="49">
        <v>33746</v>
      </c>
      <c r="T184" s="48">
        <v>662.6</v>
      </c>
      <c r="U184" s="50">
        <f t="shared" si="23"/>
        <v>659.77129032258063</v>
      </c>
      <c r="V184" s="51">
        <f t="shared" si="25"/>
        <v>680.82647540983658</v>
      </c>
      <c r="W184" s="53">
        <f t="shared" si="26"/>
        <v>-7.5403408234053781E-4</v>
      </c>
      <c r="X184" s="53" t="str">
        <f t="shared" si="27"/>
        <v/>
      </c>
      <c r="Y184" s="54" t="str">
        <f t="shared" si="28"/>
        <v/>
      </c>
      <c r="AD184" s="126"/>
    </row>
    <row r="185" spans="14:30" x14ac:dyDescent="0.25">
      <c r="N185" s="30">
        <v>30987</v>
      </c>
      <c r="O185" s="32">
        <v>105.8</v>
      </c>
      <c r="Q185" s="47">
        <f t="shared" si="24"/>
        <v>1992</v>
      </c>
      <c r="R185" s="48" t="str">
        <f t="shared" si="22"/>
        <v>19925</v>
      </c>
      <c r="S185" s="49">
        <v>33747</v>
      </c>
      <c r="T185" s="48">
        <v>662.11</v>
      </c>
      <c r="U185" s="50">
        <f t="shared" si="23"/>
        <v>659.77129032258063</v>
      </c>
      <c r="V185" s="51">
        <f t="shared" si="25"/>
        <v>680.82647540983658</v>
      </c>
      <c r="W185" s="53">
        <f t="shared" si="26"/>
        <v>-7.3951101720493018E-4</v>
      </c>
      <c r="X185" s="53" t="str">
        <f t="shared" si="27"/>
        <v/>
      </c>
      <c r="Y185" s="54" t="str">
        <f t="shared" si="28"/>
        <v/>
      </c>
      <c r="AD185" s="126"/>
    </row>
    <row r="186" spans="14:30" x14ac:dyDescent="0.25">
      <c r="N186" s="30">
        <v>31017</v>
      </c>
      <c r="O186" s="32">
        <v>105.6</v>
      </c>
      <c r="Q186" s="47">
        <f t="shared" si="24"/>
        <v>1992</v>
      </c>
      <c r="R186" s="48" t="str">
        <f t="shared" si="22"/>
        <v>19925</v>
      </c>
      <c r="S186" s="49">
        <v>33748</v>
      </c>
      <c r="T186" s="48">
        <v>662.11</v>
      </c>
      <c r="U186" s="50">
        <f t="shared" si="23"/>
        <v>659.77129032258063</v>
      </c>
      <c r="V186" s="51">
        <f t="shared" si="25"/>
        <v>680.82647540983658</v>
      </c>
      <c r="W186" s="53">
        <f t="shared" si="26"/>
        <v>0</v>
      </c>
      <c r="X186" s="53" t="str">
        <f t="shared" si="27"/>
        <v/>
      </c>
      <c r="Y186" s="54" t="str">
        <f t="shared" si="28"/>
        <v/>
      </c>
      <c r="AD186" s="126"/>
    </row>
    <row r="187" spans="14:30" x14ac:dyDescent="0.25">
      <c r="N187" s="30">
        <v>31048</v>
      </c>
      <c r="O187" s="32">
        <v>106.3</v>
      </c>
      <c r="Q187" s="47">
        <f t="shared" si="24"/>
        <v>1992</v>
      </c>
      <c r="R187" s="48" t="str">
        <f t="shared" si="22"/>
        <v>19925</v>
      </c>
      <c r="S187" s="49">
        <v>33749</v>
      </c>
      <c r="T187" s="48">
        <v>662.11</v>
      </c>
      <c r="U187" s="50">
        <f t="shared" si="23"/>
        <v>659.77129032258063</v>
      </c>
      <c r="V187" s="51">
        <f t="shared" si="25"/>
        <v>680.82647540983658</v>
      </c>
      <c r="W187" s="53">
        <f t="shared" si="26"/>
        <v>0</v>
      </c>
      <c r="X187" s="53" t="str">
        <f t="shared" si="27"/>
        <v/>
      </c>
      <c r="Y187" s="54" t="str">
        <f t="shared" si="28"/>
        <v/>
      </c>
      <c r="AD187" s="126"/>
    </row>
    <row r="188" spans="14:30" x14ac:dyDescent="0.25">
      <c r="N188" s="30">
        <v>31079</v>
      </c>
      <c r="O188" s="32">
        <v>106.9</v>
      </c>
      <c r="Q188" s="47">
        <f t="shared" si="24"/>
        <v>1992</v>
      </c>
      <c r="R188" s="48" t="str">
        <f t="shared" si="22"/>
        <v>19925</v>
      </c>
      <c r="S188" s="49">
        <v>33750</v>
      </c>
      <c r="T188" s="48">
        <v>662.15</v>
      </c>
      <c r="U188" s="50">
        <f t="shared" si="23"/>
        <v>659.77129032258063</v>
      </c>
      <c r="V188" s="51">
        <f t="shared" si="25"/>
        <v>680.82647540983658</v>
      </c>
      <c r="W188" s="53">
        <f t="shared" si="26"/>
        <v>6.0412922324060148E-5</v>
      </c>
      <c r="X188" s="53" t="str">
        <f t="shared" si="27"/>
        <v/>
      </c>
      <c r="Y188" s="54" t="str">
        <f t="shared" si="28"/>
        <v/>
      </c>
      <c r="AD188" s="126"/>
    </row>
    <row r="189" spans="14:30" x14ac:dyDescent="0.25">
      <c r="N189" s="30">
        <v>31107</v>
      </c>
      <c r="O189" s="32">
        <v>107.1</v>
      </c>
      <c r="Q189" s="47">
        <f t="shared" si="24"/>
        <v>1992</v>
      </c>
      <c r="R189" s="48" t="str">
        <f t="shared" si="22"/>
        <v>19925</v>
      </c>
      <c r="S189" s="49">
        <v>33751</v>
      </c>
      <c r="T189" s="48">
        <v>660.46</v>
      </c>
      <c r="U189" s="50">
        <f t="shared" si="23"/>
        <v>659.77129032258063</v>
      </c>
      <c r="V189" s="51">
        <f t="shared" si="25"/>
        <v>680.82647540983658</v>
      </c>
      <c r="W189" s="53">
        <f t="shared" si="26"/>
        <v>-2.5522917767876185E-3</v>
      </c>
      <c r="X189" s="53" t="str">
        <f t="shared" si="27"/>
        <v/>
      </c>
      <c r="Y189" s="54" t="str">
        <f t="shared" si="28"/>
        <v/>
      </c>
      <c r="AD189" s="126"/>
    </row>
    <row r="190" spans="14:30" x14ac:dyDescent="0.25">
      <c r="N190" s="30">
        <v>31138</v>
      </c>
      <c r="O190" s="32">
        <v>107.1</v>
      </c>
      <c r="Q190" s="47">
        <f t="shared" si="24"/>
        <v>1992</v>
      </c>
      <c r="R190" s="48" t="str">
        <f t="shared" si="22"/>
        <v>19925</v>
      </c>
      <c r="S190" s="49">
        <v>33752</v>
      </c>
      <c r="T190" s="48">
        <v>660.16</v>
      </c>
      <c r="U190" s="50">
        <f t="shared" si="23"/>
        <v>659.77129032258063</v>
      </c>
      <c r="V190" s="51">
        <f t="shared" si="25"/>
        <v>680.82647540983658</v>
      </c>
      <c r="W190" s="53">
        <f t="shared" si="26"/>
        <v>-4.5422887078716556E-4</v>
      </c>
      <c r="X190" s="53" t="str">
        <f t="shared" si="27"/>
        <v/>
      </c>
      <c r="Y190" s="54" t="str">
        <f t="shared" si="28"/>
        <v/>
      </c>
      <c r="AD190" s="126"/>
    </row>
    <row r="191" spans="14:30" x14ac:dyDescent="0.25">
      <c r="N191" s="30">
        <v>31168</v>
      </c>
      <c r="O191" s="32">
        <v>107.4</v>
      </c>
      <c r="Q191" s="47">
        <f t="shared" si="24"/>
        <v>1992</v>
      </c>
      <c r="R191" s="48" t="str">
        <f t="shared" si="22"/>
        <v>19925</v>
      </c>
      <c r="S191" s="49">
        <v>33753</v>
      </c>
      <c r="T191" s="48">
        <v>660.99</v>
      </c>
      <c r="U191" s="50">
        <f t="shared" si="23"/>
        <v>659.77129032258063</v>
      </c>
      <c r="V191" s="51">
        <f t="shared" si="25"/>
        <v>680.82647540983658</v>
      </c>
      <c r="W191" s="53">
        <f t="shared" si="26"/>
        <v>1.2572709646148095E-3</v>
      </c>
      <c r="X191" s="53" t="str">
        <f t="shared" si="27"/>
        <v/>
      </c>
      <c r="Y191" s="54" t="str">
        <f t="shared" si="28"/>
        <v/>
      </c>
      <c r="AD191" s="126"/>
    </row>
    <row r="192" spans="14:30" x14ac:dyDescent="0.25">
      <c r="N192" s="30">
        <v>31199</v>
      </c>
      <c r="O192" s="32">
        <v>107.6</v>
      </c>
      <c r="Q192" s="47">
        <f t="shared" si="24"/>
        <v>1992</v>
      </c>
      <c r="R192" s="48" t="str">
        <f t="shared" si="22"/>
        <v>19925</v>
      </c>
      <c r="S192" s="49">
        <v>33754</v>
      </c>
      <c r="T192" s="48">
        <v>664.37</v>
      </c>
      <c r="U192" s="50">
        <f t="shared" si="23"/>
        <v>659.77129032258063</v>
      </c>
      <c r="V192" s="51">
        <f t="shared" si="25"/>
        <v>680.82647540983658</v>
      </c>
      <c r="W192" s="53">
        <f t="shared" si="26"/>
        <v>5.1135418084993223E-3</v>
      </c>
      <c r="X192" s="53" t="str">
        <f t="shared" si="27"/>
        <v/>
      </c>
      <c r="Y192" s="54" t="str">
        <f t="shared" si="28"/>
        <v/>
      </c>
      <c r="AD192" s="126"/>
    </row>
    <row r="193" spans="5:30" x14ac:dyDescent="0.25">
      <c r="N193" s="30">
        <v>31229</v>
      </c>
      <c r="O193" s="32">
        <v>107.7</v>
      </c>
      <c r="Q193" s="47">
        <f t="shared" si="24"/>
        <v>1992</v>
      </c>
      <c r="R193" s="48" t="str">
        <f t="shared" si="22"/>
        <v>19925</v>
      </c>
      <c r="S193" s="49">
        <v>33755</v>
      </c>
      <c r="T193" s="48">
        <v>664.37</v>
      </c>
      <c r="U193" s="50">
        <f t="shared" si="23"/>
        <v>659.77129032258063</v>
      </c>
      <c r="V193" s="51">
        <f t="shared" si="25"/>
        <v>680.82647540983658</v>
      </c>
      <c r="W193" s="53">
        <f t="shared" si="26"/>
        <v>0</v>
      </c>
      <c r="X193" s="53" t="str">
        <f t="shared" si="27"/>
        <v/>
      </c>
      <c r="Y193" s="54" t="str">
        <f t="shared" si="28"/>
        <v/>
      </c>
      <c r="AD193" s="126"/>
    </row>
    <row r="194" spans="5:30" x14ac:dyDescent="0.25">
      <c r="N194" s="30">
        <v>31260</v>
      </c>
      <c r="O194" s="32">
        <v>107.9</v>
      </c>
      <c r="Q194" s="47">
        <f t="shared" si="24"/>
        <v>1992</v>
      </c>
      <c r="R194" s="48" t="str">
        <f t="shared" si="22"/>
        <v>19926</v>
      </c>
      <c r="S194" s="49">
        <v>33756</v>
      </c>
      <c r="T194" s="48">
        <v>664.37</v>
      </c>
      <c r="U194" s="50">
        <f t="shared" si="23"/>
        <v>677.16533333333348</v>
      </c>
      <c r="V194" s="51">
        <f t="shared" si="25"/>
        <v>680.82647540983658</v>
      </c>
      <c r="W194" s="53">
        <f t="shared" si="26"/>
        <v>0</v>
      </c>
      <c r="X194" s="53">
        <f t="shared" si="27"/>
        <v>2.6363746446512515E-2</v>
      </c>
      <c r="Y194" s="54" t="str">
        <f t="shared" si="28"/>
        <v/>
      </c>
      <c r="AD194" s="126"/>
    </row>
    <row r="195" spans="5:30" x14ac:dyDescent="0.25">
      <c r="N195" s="30">
        <v>31291</v>
      </c>
      <c r="O195" s="32">
        <v>107.2</v>
      </c>
      <c r="Q195" s="47">
        <f t="shared" si="24"/>
        <v>1992</v>
      </c>
      <c r="R195" s="48" t="str">
        <f t="shared" si="22"/>
        <v>19926</v>
      </c>
      <c r="S195" s="49">
        <v>33757</v>
      </c>
      <c r="T195" s="48">
        <v>664.37</v>
      </c>
      <c r="U195" s="50">
        <f t="shared" si="23"/>
        <v>677.16533333333348</v>
      </c>
      <c r="V195" s="51">
        <f t="shared" si="25"/>
        <v>680.82647540983658</v>
      </c>
      <c r="W195" s="53">
        <f t="shared" si="26"/>
        <v>0</v>
      </c>
      <c r="X195" s="53" t="str">
        <f t="shared" si="27"/>
        <v/>
      </c>
      <c r="Y195" s="54" t="str">
        <f t="shared" si="28"/>
        <v/>
      </c>
      <c r="AD195" s="126"/>
    </row>
    <row r="196" spans="5:30" x14ac:dyDescent="0.25">
      <c r="N196" s="30">
        <v>31321</v>
      </c>
      <c r="O196" s="32">
        <v>108.3</v>
      </c>
      <c r="Q196" s="47">
        <f t="shared" si="24"/>
        <v>1992</v>
      </c>
      <c r="R196" s="48" t="str">
        <f t="shared" si="22"/>
        <v>19926</v>
      </c>
      <c r="S196" s="49">
        <v>33758</v>
      </c>
      <c r="T196" s="48">
        <v>666.11</v>
      </c>
      <c r="U196" s="50">
        <f t="shared" si="23"/>
        <v>677.16533333333348</v>
      </c>
      <c r="V196" s="51">
        <f t="shared" si="25"/>
        <v>680.82647540983658</v>
      </c>
      <c r="W196" s="53">
        <f t="shared" si="26"/>
        <v>2.619022532624804E-3</v>
      </c>
      <c r="X196" s="53" t="str">
        <f t="shared" si="27"/>
        <v/>
      </c>
      <c r="Y196" s="54" t="str">
        <f t="shared" si="28"/>
        <v/>
      </c>
      <c r="AD196" s="126"/>
    </row>
    <row r="197" spans="5:30" x14ac:dyDescent="0.25">
      <c r="N197" s="30">
        <v>31352</v>
      </c>
      <c r="O197" s="32">
        <v>108.5</v>
      </c>
      <c r="Q197" s="47">
        <f t="shared" si="24"/>
        <v>1992</v>
      </c>
      <c r="R197" s="48" t="str">
        <f t="shared" si="22"/>
        <v>19926</v>
      </c>
      <c r="S197" s="49">
        <v>33759</v>
      </c>
      <c r="T197" s="48">
        <v>664.3</v>
      </c>
      <c r="U197" s="50">
        <f t="shared" si="23"/>
        <v>677.16533333333348</v>
      </c>
      <c r="V197" s="51">
        <f t="shared" si="25"/>
        <v>680.82647540983658</v>
      </c>
      <c r="W197" s="53">
        <f t="shared" si="26"/>
        <v>-2.7172689195479327E-3</v>
      </c>
      <c r="X197" s="53" t="str">
        <f t="shared" si="27"/>
        <v/>
      </c>
      <c r="Y197" s="54" t="str">
        <f t="shared" si="28"/>
        <v/>
      </c>
      <c r="AD197" s="126"/>
    </row>
    <row r="198" spans="5:30" x14ac:dyDescent="0.25">
      <c r="N198" s="30">
        <v>31382</v>
      </c>
      <c r="O198" s="32">
        <v>108.6</v>
      </c>
      <c r="Q198" s="47">
        <f t="shared" si="24"/>
        <v>1992</v>
      </c>
      <c r="R198" s="48" t="str">
        <f t="shared" si="22"/>
        <v>19926</v>
      </c>
      <c r="S198" s="49">
        <v>33760</v>
      </c>
      <c r="T198" s="48">
        <v>666.47</v>
      </c>
      <c r="U198" s="50">
        <f t="shared" si="23"/>
        <v>677.16533333333348</v>
      </c>
      <c r="V198" s="51">
        <f t="shared" si="25"/>
        <v>680.82647540983658</v>
      </c>
      <c r="W198" s="53">
        <f t="shared" si="26"/>
        <v>3.2665964172815531E-3</v>
      </c>
      <c r="X198" s="53" t="str">
        <f t="shared" si="27"/>
        <v/>
      </c>
      <c r="Y198" s="54" t="str">
        <f t="shared" si="28"/>
        <v/>
      </c>
      <c r="AD198" s="126"/>
    </row>
    <row r="199" spans="5:30" x14ac:dyDescent="0.25">
      <c r="N199" s="30">
        <v>31413</v>
      </c>
      <c r="O199" s="32">
        <v>108.6</v>
      </c>
      <c r="Q199" s="47">
        <f t="shared" si="24"/>
        <v>1992</v>
      </c>
      <c r="R199" s="48" t="str">
        <f t="shared" ref="R199:R262" si="33">+YEAR(S199)&amp;MONTH(S199)</f>
        <v>19926</v>
      </c>
      <c r="S199" s="49">
        <v>33761</v>
      </c>
      <c r="T199" s="48">
        <v>664.36</v>
      </c>
      <c r="U199" s="50">
        <f t="shared" ref="U199:U262" si="34">+AVERAGEIF($R$3:$R$12000,R199,$T$3:$T$12000)</f>
        <v>677.16533333333348</v>
      </c>
      <c r="V199" s="51">
        <f t="shared" si="25"/>
        <v>680.82647540983658</v>
      </c>
      <c r="W199" s="53">
        <f t="shared" si="26"/>
        <v>-3.1659339505154538E-3</v>
      </c>
      <c r="X199" s="53" t="str">
        <f t="shared" si="27"/>
        <v/>
      </c>
      <c r="Y199" s="54" t="str">
        <f t="shared" si="28"/>
        <v/>
      </c>
      <c r="AD199" s="126"/>
    </row>
    <row r="200" spans="5:30" x14ac:dyDescent="0.25">
      <c r="N200" s="30">
        <v>31444</v>
      </c>
      <c r="O200" s="32">
        <v>108.7</v>
      </c>
      <c r="Q200" s="47">
        <f t="shared" ref="Q200:Q263" si="35">+YEAR(S200)</f>
        <v>1992</v>
      </c>
      <c r="R200" s="48" t="str">
        <f t="shared" si="33"/>
        <v>19926</v>
      </c>
      <c r="S200" s="49">
        <v>33762</v>
      </c>
      <c r="T200" s="48">
        <v>664.36</v>
      </c>
      <c r="U200" s="50">
        <f t="shared" si="34"/>
        <v>677.16533333333348</v>
      </c>
      <c r="V200" s="51">
        <f t="shared" ref="V200:V263" si="36">+AVERAGEIF($Q$3:$Q$12000,Q200,$T$3:$T$12000)</f>
        <v>680.82647540983658</v>
      </c>
      <c r="W200" s="53">
        <f t="shared" si="26"/>
        <v>0</v>
      </c>
      <c r="X200" s="53" t="str">
        <f t="shared" si="27"/>
        <v/>
      </c>
      <c r="Y200" s="54" t="str">
        <f t="shared" si="28"/>
        <v/>
      </c>
      <c r="AD200" s="126"/>
    </row>
    <row r="201" spans="5:30" x14ac:dyDescent="0.25">
      <c r="N201" s="30">
        <v>31472</v>
      </c>
      <c r="O201" s="32">
        <v>108.9</v>
      </c>
      <c r="Q201" s="47">
        <f t="shared" si="35"/>
        <v>1992</v>
      </c>
      <c r="R201" s="48" t="str">
        <f t="shared" si="33"/>
        <v>19926</v>
      </c>
      <c r="S201" s="49">
        <v>33763</v>
      </c>
      <c r="T201" s="48">
        <v>664.36</v>
      </c>
      <c r="U201" s="50">
        <f t="shared" si="34"/>
        <v>677.16533333333348</v>
      </c>
      <c r="V201" s="51">
        <f t="shared" si="36"/>
        <v>680.82647540983658</v>
      </c>
      <c r="W201" s="53">
        <f t="shared" ref="W201:W264" si="37">+T201/T200-1</f>
        <v>0</v>
      </c>
      <c r="X201" s="53" t="str">
        <f t="shared" ref="X201:X264" si="38">IF(U201/U200-1=0,"",U201/U200-1)</f>
        <v/>
      </c>
      <c r="Y201" s="54" t="str">
        <f t="shared" ref="Y201:Y264" si="39">+IF(V201=V200,"",V201/V200-1)</f>
        <v/>
      </c>
      <c r="AD201" s="126"/>
    </row>
    <row r="202" spans="5:30" x14ac:dyDescent="0.25">
      <c r="N202" s="30">
        <v>31503</v>
      </c>
      <c r="O202" s="32">
        <v>109.2</v>
      </c>
      <c r="Q202" s="47">
        <f t="shared" si="35"/>
        <v>1992</v>
      </c>
      <c r="R202" s="48" t="str">
        <f t="shared" si="33"/>
        <v>19926</v>
      </c>
      <c r="S202" s="49">
        <v>33764</v>
      </c>
      <c r="T202" s="48">
        <v>665.91</v>
      </c>
      <c r="U202" s="50">
        <f t="shared" si="34"/>
        <v>677.16533333333348</v>
      </c>
      <c r="V202" s="51">
        <f t="shared" si="36"/>
        <v>680.82647540983658</v>
      </c>
      <c r="W202" s="53">
        <f t="shared" si="37"/>
        <v>2.3330724306098727E-3</v>
      </c>
      <c r="X202" s="53" t="str">
        <f t="shared" si="38"/>
        <v/>
      </c>
      <c r="Y202" s="54" t="str">
        <f t="shared" si="39"/>
        <v/>
      </c>
      <c r="AD202" s="126"/>
    </row>
    <row r="203" spans="5:30" x14ac:dyDescent="0.25">
      <c r="E203" t="e">
        <f>+INTERCEPT(C9989:C19189,B9989:B19189)</f>
        <v>#DIV/0!</v>
      </c>
      <c r="N203" s="30">
        <v>31533</v>
      </c>
      <c r="O203" s="32">
        <v>109.3</v>
      </c>
      <c r="Q203" s="47">
        <f t="shared" si="35"/>
        <v>1992</v>
      </c>
      <c r="R203" s="48" t="str">
        <f t="shared" si="33"/>
        <v>19926</v>
      </c>
      <c r="S203" s="49">
        <v>33765</v>
      </c>
      <c r="T203" s="48">
        <v>665.92</v>
      </c>
      <c r="U203" s="50">
        <f t="shared" si="34"/>
        <v>677.16533333333348</v>
      </c>
      <c r="V203" s="51">
        <f t="shared" si="36"/>
        <v>680.82647540983658</v>
      </c>
      <c r="W203" s="53">
        <f t="shared" si="37"/>
        <v>1.501704434536677E-5</v>
      </c>
      <c r="X203" s="53" t="str">
        <f t="shared" si="38"/>
        <v/>
      </c>
      <c r="Y203" s="54" t="str">
        <f t="shared" si="39"/>
        <v/>
      </c>
      <c r="AD203" s="126"/>
    </row>
    <row r="204" spans="5:30" x14ac:dyDescent="0.25">
      <c r="N204" s="30">
        <v>31564</v>
      </c>
      <c r="O204" s="32">
        <v>109.6</v>
      </c>
      <c r="Q204" s="47">
        <f t="shared" si="35"/>
        <v>1992</v>
      </c>
      <c r="R204" s="48" t="str">
        <f t="shared" si="33"/>
        <v>19926</v>
      </c>
      <c r="S204" s="49">
        <v>33766</v>
      </c>
      <c r="T204" s="48">
        <v>667.96</v>
      </c>
      <c r="U204" s="50">
        <f t="shared" si="34"/>
        <v>677.16533333333348</v>
      </c>
      <c r="V204" s="51">
        <f t="shared" si="36"/>
        <v>680.82647540983658</v>
      </c>
      <c r="W204" s="53">
        <f t="shared" si="37"/>
        <v>3.0634310427679612E-3</v>
      </c>
      <c r="X204" s="53" t="str">
        <f t="shared" si="38"/>
        <v/>
      </c>
      <c r="Y204" s="54" t="str">
        <f t="shared" si="39"/>
        <v/>
      </c>
      <c r="AD204" s="126"/>
    </row>
    <row r="205" spans="5:30" x14ac:dyDescent="0.25">
      <c r="N205" s="30">
        <v>31594</v>
      </c>
      <c r="O205" s="32">
        <v>109.7</v>
      </c>
      <c r="Q205" s="47">
        <f t="shared" si="35"/>
        <v>1992</v>
      </c>
      <c r="R205" s="48" t="str">
        <f t="shared" si="33"/>
        <v>19926</v>
      </c>
      <c r="S205" s="49">
        <v>33767</v>
      </c>
      <c r="T205" s="48">
        <v>667.52</v>
      </c>
      <c r="U205" s="50">
        <f t="shared" si="34"/>
        <v>677.16533333333348</v>
      </c>
      <c r="V205" s="51">
        <f t="shared" si="36"/>
        <v>680.82647540983658</v>
      </c>
      <c r="W205" s="53">
        <f t="shared" si="37"/>
        <v>-6.5872207916650716E-4</v>
      </c>
      <c r="X205" s="53" t="str">
        <f t="shared" si="38"/>
        <v/>
      </c>
      <c r="Y205" s="54" t="str">
        <f t="shared" si="39"/>
        <v/>
      </c>
      <c r="AD205" s="126"/>
    </row>
    <row r="206" spans="5:30" x14ac:dyDescent="0.25">
      <c r="N206" s="30">
        <v>31625</v>
      </c>
      <c r="O206" s="32">
        <v>109.8</v>
      </c>
      <c r="Q206" s="47">
        <f t="shared" si="35"/>
        <v>1992</v>
      </c>
      <c r="R206" s="48" t="str">
        <f t="shared" si="33"/>
        <v>19926</v>
      </c>
      <c r="S206" s="49">
        <v>33768</v>
      </c>
      <c r="T206" s="48">
        <v>669.55</v>
      </c>
      <c r="U206" s="50">
        <f t="shared" si="34"/>
        <v>677.16533333333348</v>
      </c>
      <c r="V206" s="51">
        <f t="shared" si="36"/>
        <v>680.82647540983658</v>
      </c>
      <c r="W206" s="53">
        <f t="shared" si="37"/>
        <v>3.0411073825502566E-3</v>
      </c>
      <c r="X206" s="53" t="str">
        <f t="shared" si="38"/>
        <v/>
      </c>
      <c r="Y206" s="54" t="str">
        <f t="shared" si="39"/>
        <v/>
      </c>
      <c r="AD206" s="126"/>
    </row>
    <row r="207" spans="5:30" x14ac:dyDescent="0.25">
      <c r="N207" s="30">
        <v>31656</v>
      </c>
      <c r="O207" s="32">
        <v>109.7</v>
      </c>
      <c r="Q207" s="47">
        <f t="shared" si="35"/>
        <v>1992</v>
      </c>
      <c r="R207" s="48" t="str">
        <f t="shared" si="33"/>
        <v>19926</v>
      </c>
      <c r="S207" s="49">
        <v>33769</v>
      </c>
      <c r="T207" s="48">
        <v>669.55</v>
      </c>
      <c r="U207" s="50">
        <f t="shared" si="34"/>
        <v>677.16533333333348</v>
      </c>
      <c r="V207" s="51">
        <f t="shared" si="36"/>
        <v>680.82647540983658</v>
      </c>
      <c r="W207" s="53">
        <f t="shared" si="37"/>
        <v>0</v>
      </c>
      <c r="X207" s="53" t="str">
        <f t="shared" si="38"/>
        <v/>
      </c>
      <c r="Y207" s="54" t="str">
        <f t="shared" si="39"/>
        <v/>
      </c>
      <c r="AD207" s="126"/>
    </row>
    <row r="208" spans="5:30" x14ac:dyDescent="0.25">
      <c r="N208" s="30">
        <v>31686</v>
      </c>
      <c r="O208" s="32">
        <v>110.6</v>
      </c>
      <c r="Q208" s="47">
        <f t="shared" si="35"/>
        <v>1992</v>
      </c>
      <c r="R208" s="48" t="str">
        <f t="shared" si="33"/>
        <v>19926</v>
      </c>
      <c r="S208" s="49">
        <v>33770</v>
      </c>
      <c r="T208" s="48">
        <v>669.55</v>
      </c>
      <c r="U208" s="50">
        <f t="shared" si="34"/>
        <v>677.16533333333348</v>
      </c>
      <c r="V208" s="51">
        <f t="shared" si="36"/>
        <v>680.82647540983658</v>
      </c>
      <c r="W208" s="53">
        <f t="shared" si="37"/>
        <v>0</v>
      </c>
      <c r="X208" s="53" t="str">
        <f t="shared" si="38"/>
        <v/>
      </c>
      <c r="Y208" s="54" t="str">
        <f t="shared" si="39"/>
        <v/>
      </c>
      <c r="AD208" s="126"/>
    </row>
    <row r="209" spans="14:30" x14ac:dyDescent="0.25">
      <c r="N209" s="30">
        <v>31717</v>
      </c>
      <c r="O209" s="32">
        <v>110.8</v>
      </c>
      <c r="Q209" s="47">
        <f t="shared" si="35"/>
        <v>1992</v>
      </c>
      <c r="R209" s="48" t="str">
        <f t="shared" si="33"/>
        <v>19926</v>
      </c>
      <c r="S209" s="49">
        <v>33771</v>
      </c>
      <c r="T209" s="48">
        <v>671.36</v>
      </c>
      <c r="U209" s="50">
        <f t="shared" si="34"/>
        <v>677.16533333333348</v>
      </c>
      <c r="V209" s="51">
        <f t="shared" si="36"/>
        <v>680.82647540983658</v>
      </c>
      <c r="W209" s="53">
        <f t="shared" si="37"/>
        <v>2.7033081920693203E-3</v>
      </c>
      <c r="X209" s="53" t="str">
        <f t="shared" si="38"/>
        <v/>
      </c>
      <c r="Y209" s="54" t="str">
        <f t="shared" si="39"/>
        <v/>
      </c>
      <c r="AD209" s="126"/>
    </row>
    <row r="210" spans="14:30" x14ac:dyDescent="0.25">
      <c r="N210" s="30">
        <v>31747</v>
      </c>
      <c r="O210" s="32">
        <v>110.9</v>
      </c>
      <c r="Q210" s="47">
        <f t="shared" si="35"/>
        <v>1992</v>
      </c>
      <c r="R210" s="48" t="str">
        <f t="shared" si="33"/>
        <v>19926</v>
      </c>
      <c r="S210" s="49">
        <v>33772</v>
      </c>
      <c r="T210" s="48">
        <v>675.76</v>
      </c>
      <c r="U210" s="50">
        <f t="shared" si="34"/>
        <v>677.16533333333348</v>
      </c>
      <c r="V210" s="51">
        <f t="shared" si="36"/>
        <v>680.82647540983658</v>
      </c>
      <c r="W210" s="53">
        <f t="shared" si="37"/>
        <v>6.5538608198283388E-3</v>
      </c>
      <c r="X210" s="53" t="str">
        <f t="shared" si="38"/>
        <v/>
      </c>
      <c r="Y210" s="54" t="str">
        <f t="shared" si="39"/>
        <v/>
      </c>
      <c r="AD210" s="126"/>
    </row>
    <row r="211" spans="14:30" x14ac:dyDescent="0.25">
      <c r="N211" s="30">
        <v>31778</v>
      </c>
      <c r="O211" s="32">
        <v>111.3</v>
      </c>
      <c r="Q211" s="47">
        <f t="shared" si="35"/>
        <v>1992</v>
      </c>
      <c r="R211" s="48" t="str">
        <f t="shared" si="33"/>
        <v>19926</v>
      </c>
      <c r="S211" s="49">
        <v>33773</v>
      </c>
      <c r="T211" s="48">
        <v>680.17</v>
      </c>
      <c r="U211" s="50">
        <f t="shared" si="34"/>
        <v>677.16533333333348</v>
      </c>
      <c r="V211" s="51">
        <f t="shared" si="36"/>
        <v>680.82647540983658</v>
      </c>
      <c r="W211" s="53">
        <f t="shared" si="37"/>
        <v>6.5259855570023451E-3</v>
      </c>
      <c r="X211" s="53" t="str">
        <f t="shared" si="38"/>
        <v/>
      </c>
      <c r="Y211" s="54" t="str">
        <f t="shared" si="39"/>
        <v/>
      </c>
      <c r="AD211" s="126"/>
    </row>
    <row r="212" spans="14:30" x14ac:dyDescent="0.25">
      <c r="N212" s="30">
        <v>31809</v>
      </c>
      <c r="O212" s="32">
        <v>111.1</v>
      </c>
      <c r="Q212" s="47">
        <f t="shared" si="35"/>
        <v>1992</v>
      </c>
      <c r="R212" s="48" t="str">
        <f t="shared" si="33"/>
        <v>19926</v>
      </c>
      <c r="S212" s="49">
        <v>33774</v>
      </c>
      <c r="T212" s="48">
        <v>678.25</v>
      </c>
      <c r="U212" s="50">
        <f t="shared" si="34"/>
        <v>677.16533333333348</v>
      </c>
      <c r="V212" s="51">
        <f t="shared" si="36"/>
        <v>680.82647540983658</v>
      </c>
      <c r="W212" s="53">
        <f t="shared" si="37"/>
        <v>-2.8228237058381955E-3</v>
      </c>
      <c r="X212" s="53" t="str">
        <f t="shared" si="38"/>
        <v/>
      </c>
      <c r="Y212" s="54" t="str">
        <f t="shared" si="39"/>
        <v/>
      </c>
      <c r="AD212" s="126"/>
    </row>
    <row r="213" spans="14:30" x14ac:dyDescent="0.25">
      <c r="N213" s="30">
        <v>31837</v>
      </c>
      <c r="O213" s="32">
        <v>111.1</v>
      </c>
      <c r="Q213" s="47">
        <f t="shared" si="35"/>
        <v>1992</v>
      </c>
      <c r="R213" s="48" t="str">
        <f t="shared" si="33"/>
        <v>19926</v>
      </c>
      <c r="S213" s="49">
        <v>33775</v>
      </c>
      <c r="T213" s="48">
        <v>683.37</v>
      </c>
      <c r="U213" s="50">
        <f t="shared" si="34"/>
        <v>677.16533333333348</v>
      </c>
      <c r="V213" s="51">
        <f t="shared" si="36"/>
        <v>680.82647540983658</v>
      </c>
      <c r="W213" s="53">
        <f t="shared" si="37"/>
        <v>7.5488389237006182E-3</v>
      </c>
      <c r="X213" s="53" t="str">
        <f t="shared" si="38"/>
        <v/>
      </c>
      <c r="Y213" s="54" t="str">
        <f t="shared" si="39"/>
        <v/>
      </c>
      <c r="AD213" s="126"/>
    </row>
    <row r="214" spans="14:30" x14ac:dyDescent="0.25">
      <c r="N214" s="30">
        <v>31868</v>
      </c>
      <c r="O214" s="32">
        <v>111.6</v>
      </c>
      <c r="Q214" s="47">
        <f t="shared" si="35"/>
        <v>1992</v>
      </c>
      <c r="R214" s="48" t="str">
        <f t="shared" si="33"/>
        <v>19926</v>
      </c>
      <c r="S214" s="49">
        <v>33776</v>
      </c>
      <c r="T214" s="48">
        <v>683.37</v>
      </c>
      <c r="U214" s="50">
        <f t="shared" si="34"/>
        <v>677.16533333333348</v>
      </c>
      <c r="V214" s="51">
        <f t="shared" si="36"/>
        <v>680.82647540983658</v>
      </c>
      <c r="W214" s="53">
        <f t="shared" si="37"/>
        <v>0</v>
      </c>
      <c r="X214" s="53" t="str">
        <f t="shared" si="38"/>
        <v/>
      </c>
      <c r="Y214" s="54" t="str">
        <f t="shared" si="39"/>
        <v/>
      </c>
      <c r="AD214" s="126"/>
    </row>
    <row r="215" spans="14:30" x14ac:dyDescent="0.25">
      <c r="N215" s="30">
        <v>31898</v>
      </c>
      <c r="O215" s="32">
        <v>111.6</v>
      </c>
      <c r="Q215" s="47">
        <f t="shared" si="35"/>
        <v>1992</v>
      </c>
      <c r="R215" s="48" t="str">
        <f t="shared" si="33"/>
        <v>19926</v>
      </c>
      <c r="S215" s="49">
        <v>33777</v>
      </c>
      <c r="T215" s="48">
        <v>683.37</v>
      </c>
      <c r="U215" s="50">
        <f t="shared" si="34"/>
        <v>677.16533333333348</v>
      </c>
      <c r="V215" s="51">
        <f t="shared" si="36"/>
        <v>680.82647540983658</v>
      </c>
      <c r="W215" s="53">
        <f t="shared" si="37"/>
        <v>0</v>
      </c>
      <c r="X215" s="53" t="str">
        <f t="shared" si="38"/>
        <v/>
      </c>
      <c r="Y215" s="54" t="str">
        <f t="shared" si="39"/>
        <v/>
      </c>
      <c r="AD215" s="126"/>
    </row>
    <row r="216" spans="14:30" x14ac:dyDescent="0.25">
      <c r="N216" s="30">
        <v>31929</v>
      </c>
      <c r="O216" s="32">
        <v>111.5</v>
      </c>
      <c r="Q216" s="47">
        <f t="shared" si="35"/>
        <v>1992</v>
      </c>
      <c r="R216" s="48" t="str">
        <f t="shared" si="33"/>
        <v>19926</v>
      </c>
      <c r="S216" s="49">
        <v>33778</v>
      </c>
      <c r="T216" s="48">
        <v>683.37</v>
      </c>
      <c r="U216" s="50">
        <f t="shared" si="34"/>
        <v>677.16533333333348</v>
      </c>
      <c r="V216" s="51">
        <f t="shared" si="36"/>
        <v>680.82647540983658</v>
      </c>
      <c r="W216" s="53">
        <f t="shared" si="37"/>
        <v>0</v>
      </c>
      <c r="X216" s="53" t="str">
        <f t="shared" si="38"/>
        <v/>
      </c>
      <c r="Y216" s="54" t="str">
        <f t="shared" si="39"/>
        <v/>
      </c>
      <c r="AD216" s="126"/>
    </row>
    <row r="217" spans="14:30" x14ac:dyDescent="0.25">
      <c r="N217" s="30">
        <v>31959</v>
      </c>
      <c r="O217" s="32">
        <v>111.7</v>
      </c>
      <c r="Q217" s="47">
        <f t="shared" si="35"/>
        <v>1992</v>
      </c>
      <c r="R217" s="48" t="str">
        <f t="shared" si="33"/>
        <v>19926</v>
      </c>
      <c r="S217" s="49">
        <v>33779</v>
      </c>
      <c r="T217" s="48">
        <v>690.08</v>
      </c>
      <c r="U217" s="50">
        <f t="shared" si="34"/>
        <v>677.16533333333348</v>
      </c>
      <c r="V217" s="51">
        <f t="shared" si="36"/>
        <v>680.82647540983658</v>
      </c>
      <c r="W217" s="53">
        <f t="shared" si="37"/>
        <v>9.818985322738838E-3</v>
      </c>
      <c r="X217" s="53" t="str">
        <f t="shared" si="38"/>
        <v/>
      </c>
      <c r="Y217" s="54" t="str">
        <f t="shared" si="39"/>
        <v/>
      </c>
      <c r="AD217" s="126"/>
    </row>
    <row r="218" spans="14:30" x14ac:dyDescent="0.25">
      <c r="N218" s="30">
        <v>31990</v>
      </c>
      <c r="O218" s="32">
        <v>112</v>
      </c>
      <c r="Q218" s="47">
        <f t="shared" si="35"/>
        <v>1992</v>
      </c>
      <c r="R218" s="48" t="str">
        <f t="shared" si="33"/>
        <v>19926</v>
      </c>
      <c r="S218" s="49">
        <v>33780</v>
      </c>
      <c r="T218" s="48">
        <v>699.09</v>
      </c>
      <c r="U218" s="50">
        <f t="shared" si="34"/>
        <v>677.16533333333348</v>
      </c>
      <c r="V218" s="51">
        <f t="shared" si="36"/>
        <v>680.82647540983658</v>
      </c>
      <c r="W218" s="53">
        <f t="shared" si="37"/>
        <v>1.3056457222351048E-2</v>
      </c>
      <c r="X218" s="53" t="str">
        <f t="shared" si="38"/>
        <v/>
      </c>
      <c r="Y218" s="54" t="str">
        <f t="shared" si="39"/>
        <v/>
      </c>
      <c r="AD218" s="126"/>
    </row>
    <row r="219" spans="14:30" x14ac:dyDescent="0.25">
      <c r="N219" s="30">
        <v>32021</v>
      </c>
      <c r="O219" s="32">
        <v>112</v>
      </c>
      <c r="Q219" s="47">
        <f t="shared" si="35"/>
        <v>1992</v>
      </c>
      <c r="R219" s="48" t="str">
        <f t="shared" si="33"/>
        <v>19926</v>
      </c>
      <c r="S219" s="49">
        <v>33781</v>
      </c>
      <c r="T219" s="48">
        <v>701.83</v>
      </c>
      <c r="U219" s="50">
        <f t="shared" si="34"/>
        <v>677.16533333333348</v>
      </c>
      <c r="V219" s="51">
        <f t="shared" si="36"/>
        <v>680.82647540983658</v>
      </c>
      <c r="W219" s="53">
        <f t="shared" si="37"/>
        <v>3.9193809094679732E-3</v>
      </c>
      <c r="X219" s="53" t="str">
        <f t="shared" si="38"/>
        <v/>
      </c>
      <c r="Y219" s="54" t="str">
        <f t="shared" si="39"/>
        <v/>
      </c>
      <c r="AD219" s="126"/>
    </row>
    <row r="220" spans="14:30" x14ac:dyDescent="0.25">
      <c r="N220" s="30">
        <v>32051</v>
      </c>
      <c r="O220" s="32">
        <v>112</v>
      </c>
      <c r="Q220" s="47">
        <f t="shared" si="35"/>
        <v>1992</v>
      </c>
      <c r="R220" s="48" t="str">
        <f t="shared" si="33"/>
        <v>19926</v>
      </c>
      <c r="S220" s="49">
        <v>33782</v>
      </c>
      <c r="T220" s="48">
        <v>697.57</v>
      </c>
      <c r="U220" s="50">
        <f t="shared" si="34"/>
        <v>677.16533333333348</v>
      </c>
      <c r="V220" s="51">
        <f t="shared" si="36"/>
        <v>680.82647540983658</v>
      </c>
      <c r="W220" s="53">
        <f t="shared" si="37"/>
        <v>-6.0698459740963218E-3</v>
      </c>
      <c r="X220" s="53" t="str">
        <f t="shared" si="38"/>
        <v/>
      </c>
      <c r="Y220" s="54" t="str">
        <f t="shared" si="39"/>
        <v/>
      </c>
      <c r="AD220" s="126"/>
    </row>
    <row r="221" spans="14:30" x14ac:dyDescent="0.25">
      <c r="N221" s="30">
        <v>32082</v>
      </c>
      <c r="O221" s="32">
        <v>112.1</v>
      </c>
      <c r="Q221" s="47">
        <f t="shared" si="35"/>
        <v>1992</v>
      </c>
      <c r="R221" s="48" t="str">
        <f t="shared" si="33"/>
        <v>19926</v>
      </c>
      <c r="S221" s="49">
        <v>33783</v>
      </c>
      <c r="T221" s="48">
        <v>697.57</v>
      </c>
      <c r="U221" s="50">
        <f t="shared" si="34"/>
        <v>677.16533333333348</v>
      </c>
      <c r="V221" s="51">
        <f t="shared" si="36"/>
        <v>680.82647540983658</v>
      </c>
      <c r="W221" s="53">
        <f t="shared" si="37"/>
        <v>0</v>
      </c>
      <c r="X221" s="53" t="str">
        <f t="shared" si="38"/>
        <v/>
      </c>
      <c r="Y221" s="54" t="str">
        <f t="shared" si="39"/>
        <v/>
      </c>
      <c r="AD221" s="126"/>
    </row>
    <row r="222" spans="14:30" x14ac:dyDescent="0.25">
      <c r="N222" s="30">
        <v>32112</v>
      </c>
      <c r="O222" s="32">
        <v>112.2</v>
      </c>
      <c r="Q222" s="47">
        <f t="shared" si="35"/>
        <v>1992</v>
      </c>
      <c r="R222" s="48" t="str">
        <f t="shared" si="33"/>
        <v>19926</v>
      </c>
      <c r="S222" s="49">
        <v>33784</v>
      </c>
      <c r="T222" s="48">
        <v>697.57</v>
      </c>
      <c r="U222" s="50">
        <f t="shared" si="34"/>
        <v>677.16533333333348</v>
      </c>
      <c r="V222" s="51">
        <f t="shared" si="36"/>
        <v>680.82647540983658</v>
      </c>
      <c r="W222" s="53">
        <f t="shared" si="37"/>
        <v>0</v>
      </c>
      <c r="X222" s="53" t="str">
        <f t="shared" si="38"/>
        <v/>
      </c>
      <c r="Y222" s="54" t="str">
        <f t="shared" si="39"/>
        <v/>
      </c>
      <c r="AD222" s="126"/>
    </row>
    <row r="223" spans="14:30" x14ac:dyDescent="0.25">
      <c r="N223" s="30">
        <v>32143</v>
      </c>
      <c r="O223" s="32">
        <v>112.8</v>
      </c>
      <c r="Q223" s="47">
        <f t="shared" si="35"/>
        <v>1992</v>
      </c>
      <c r="R223" s="48" t="str">
        <f t="shared" si="33"/>
        <v>19926</v>
      </c>
      <c r="S223" s="49">
        <v>33785</v>
      </c>
      <c r="T223" s="48">
        <v>697.57</v>
      </c>
      <c r="U223" s="50">
        <f t="shared" si="34"/>
        <v>677.16533333333348</v>
      </c>
      <c r="V223" s="51">
        <f t="shared" si="36"/>
        <v>680.82647540983658</v>
      </c>
      <c r="W223" s="53">
        <f t="shared" si="37"/>
        <v>0</v>
      </c>
      <c r="X223" s="53" t="str">
        <f t="shared" si="38"/>
        <v/>
      </c>
      <c r="Y223" s="54" t="str">
        <f t="shared" si="39"/>
        <v/>
      </c>
      <c r="AD223" s="126"/>
    </row>
    <row r="224" spans="14:30" x14ac:dyDescent="0.25">
      <c r="N224" s="30">
        <v>32174</v>
      </c>
      <c r="O224" s="32">
        <v>113</v>
      </c>
      <c r="Q224" s="47">
        <f t="shared" si="35"/>
        <v>1992</v>
      </c>
      <c r="R224" s="48" t="str">
        <f t="shared" si="33"/>
        <v>19927</v>
      </c>
      <c r="S224" s="49">
        <v>33786</v>
      </c>
      <c r="T224" s="48">
        <v>695.36</v>
      </c>
      <c r="U224" s="50">
        <f t="shared" si="34"/>
        <v>704.77225806451622</v>
      </c>
      <c r="V224" s="51">
        <f t="shared" si="36"/>
        <v>680.82647540983658</v>
      </c>
      <c r="W224" s="53">
        <f t="shared" si="37"/>
        <v>-3.1681408317445481E-3</v>
      </c>
      <c r="X224" s="53">
        <f t="shared" si="38"/>
        <v>4.07683668555332E-2</v>
      </c>
      <c r="Y224" s="54" t="str">
        <f t="shared" si="39"/>
        <v/>
      </c>
      <c r="AD224" s="126"/>
    </row>
    <row r="225" spans="14:30" x14ac:dyDescent="0.25">
      <c r="N225" s="30">
        <v>32203</v>
      </c>
      <c r="O225" s="32">
        <v>113.2</v>
      </c>
      <c r="Q225" s="47">
        <f t="shared" si="35"/>
        <v>1992</v>
      </c>
      <c r="R225" s="48" t="str">
        <f t="shared" si="33"/>
        <v>19927</v>
      </c>
      <c r="S225" s="49">
        <v>33787</v>
      </c>
      <c r="T225" s="48">
        <v>694.43</v>
      </c>
      <c r="U225" s="50">
        <f t="shared" si="34"/>
        <v>704.77225806451622</v>
      </c>
      <c r="V225" s="51">
        <f t="shared" si="36"/>
        <v>680.82647540983658</v>
      </c>
      <c r="W225" s="53">
        <f t="shared" si="37"/>
        <v>-1.3374367234239015E-3</v>
      </c>
      <c r="X225" s="53" t="str">
        <f t="shared" si="38"/>
        <v/>
      </c>
      <c r="Y225" s="54" t="str">
        <f t="shared" si="39"/>
        <v/>
      </c>
      <c r="AD225" s="126"/>
    </row>
    <row r="226" spans="14:30" x14ac:dyDescent="0.25">
      <c r="N226" s="30">
        <v>32234</v>
      </c>
      <c r="O226" s="32">
        <v>113.5</v>
      </c>
      <c r="Q226" s="47">
        <f t="shared" si="35"/>
        <v>1992</v>
      </c>
      <c r="R226" s="48" t="str">
        <f t="shared" si="33"/>
        <v>19927</v>
      </c>
      <c r="S226" s="49">
        <v>33788</v>
      </c>
      <c r="T226" s="48">
        <v>693.71</v>
      </c>
      <c r="U226" s="50">
        <f t="shared" si="34"/>
        <v>704.77225806451622</v>
      </c>
      <c r="V226" s="51">
        <f t="shared" si="36"/>
        <v>680.82647540983658</v>
      </c>
      <c r="W226" s="53">
        <f t="shared" si="37"/>
        <v>-1.0368215658884683E-3</v>
      </c>
      <c r="X226" s="53" t="str">
        <f t="shared" si="38"/>
        <v/>
      </c>
      <c r="Y226" s="54" t="str">
        <f t="shared" si="39"/>
        <v/>
      </c>
      <c r="AD226" s="126"/>
    </row>
    <row r="227" spans="14:30" x14ac:dyDescent="0.25">
      <c r="N227" s="30">
        <v>32264</v>
      </c>
      <c r="O227" s="32">
        <v>113.8</v>
      </c>
      <c r="Q227" s="47">
        <f t="shared" si="35"/>
        <v>1992</v>
      </c>
      <c r="R227" s="48" t="str">
        <f t="shared" si="33"/>
        <v>19927</v>
      </c>
      <c r="S227" s="49">
        <v>33789</v>
      </c>
      <c r="T227" s="48">
        <v>693.4</v>
      </c>
      <c r="U227" s="50">
        <f t="shared" si="34"/>
        <v>704.77225806451622</v>
      </c>
      <c r="V227" s="51">
        <f t="shared" si="36"/>
        <v>680.82647540983658</v>
      </c>
      <c r="W227" s="53">
        <f t="shared" si="37"/>
        <v>-4.4687261247500221E-4</v>
      </c>
      <c r="X227" s="53" t="str">
        <f t="shared" si="38"/>
        <v/>
      </c>
      <c r="Y227" s="54" t="str">
        <f t="shared" si="39"/>
        <v/>
      </c>
      <c r="AD227" s="126"/>
    </row>
    <row r="228" spans="14:30" x14ac:dyDescent="0.25">
      <c r="N228" s="30">
        <v>32295</v>
      </c>
      <c r="O228" s="32">
        <v>114</v>
      </c>
      <c r="Q228" s="47">
        <f t="shared" si="35"/>
        <v>1992</v>
      </c>
      <c r="R228" s="48" t="str">
        <f t="shared" si="33"/>
        <v>19927</v>
      </c>
      <c r="S228" s="49">
        <v>33790</v>
      </c>
      <c r="T228" s="48">
        <v>693.4</v>
      </c>
      <c r="U228" s="50">
        <f t="shared" si="34"/>
        <v>704.77225806451622</v>
      </c>
      <c r="V228" s="51">
        <f t="shared" si="36"/>
        <v>680.82647540983658</v>
      </c>
      <c r="W228" s="53">
        <f t="shared" si="37"/>
        <v>0</v>
      </c>
      <c r="X228" s="53" t="str">
        <f t="shared" si="38"/>
        <v/>
      </c>
      <c r="Y228" s="54" t="str">
        <f t="shared" si="39"/>
        <v/>
      </c>
      <c r="AD228" s="126"/>
    </row>
    <row r="229" spans="14:30" x14ac:dyDescent="0.25">
      <c r="N229" s="30">
        <v>32325</v>
      </c>
      <c r="O229" s="32">
        <v>114.4</v>
      </c>
      <c r="Q229" s="47">
        <f t="shared" si="35"/>
        <v>1992</v>
      </c>
      <c r="R229" s="48" t="str">
        <f t="shared" si="33"/>
        <v>19927</v>
      </c>
      <c r="S229" s="49">
        <v>33791</v>
      </c>
      <c r="T229" s="48">
        <v>693.4</v>
      </c>
      <c r="U229" s="50">
        <f t="shared" si="34"/>
        <v>704.77225806451622</v>
      </c>
      <c r="V229" s="51">
        <f t="shared" si="36"/>
        <v>680.82647540983658</v>
      </c>
      <c r="W229" s="53">
        <f t="shared" si="37"/>
        <v>0</v>
      </c>
      <c r="X229" s="53" t="str">
        <f t="shared" si="38"/>
        <v/>
      </c>
      <c r="Y229" s="54" t="str">
        <f t="shared" si="39"/>
        <v/>
      </c>
      <c r="AD229" s="126"/>
    </row>
    <row r="230" spans="14:30" x14ac:dyDescent="0.25">
      <c r="N230" s="30">
        <v>32356</v>
      </c>
      <c r="O230" s="32">
        <v>114.9</v>
      </c>
      <c r="Q230" s="47">
        <f t="shared" si="35"/>
        <v>1992</v>
      </c>
      <c r="R230" s="48" t="str">
        <f t="shared" si="33"/>
        <v>19927</v>
      </c>
      <c r="S230" s="49">
        <v>33792</v>
      </c>
      <c r="T230" s="48">
        <v>696.12</v>
      </c>
      <c r="U230" s="50">
        <f t="shared" si="34"/>
        <v>704.77225806451622</v>
      </c>
      <c r="V230" s="51">
        <f t="shared" si="36"/>
        <v>680.82647540983658</v>
      </c>
      <c r="W230" s="53">
        <f t="shared" si="37"/>
        <v>3.9226997404095965E-3</v>
      </c>
      <c r="X230" s="53" t="str">
        <f t="shared" si="38"/>
        <v/>
      </c>
      <c r="Y230" s="54" t="str">
        <f t="shared" si="39"/>
        <v/>
      </c>
      <c r="AD230" s="126"/>
    </row>
    <row r="231" spans="14:30" x14ac:dyDescent="0.25">
      <c r="N231" s="30">
        <v>32387</v>
      </c>
      <c r="O231" s="32">
        <v>115.2</v>
      </c>
      <c r="Q231" s="47">
        <f t="shared" si="35"/>
        <v>1992</v>
      </c>
      <c r="R231" s="48" t="str">
        <f t="shared" si="33"/>
        <v>19927</v>
      </c>
      <c r="S231" s="49">
        <v>33793</v>
      </c>
      <c r="T231" s="48">
        <v>695.65</v>
      </c>
      <c r="U231" s="50">
        <f t="shared" si="34"/>
        <v>704.77225806451622</v>
      </c>
      <c r="V231" s="51">
        <f t="shared" si="36"/>
        <v>680.82647540983658</v>
      </c>
      <c r="W231" s="53">
        <f t="shared" si="37"/>
        <v>-6.7517094753777318E-4</v>
      </c>
      <c r="X231" s="53" t="str">
        <f t="shared" si="38"/>
        <v/>
      </c>
      <c r="Y231" s="54" t="str">
        <f t="shared" si="39"/>
        <v/>
      </c>
      <c r="AD231" s="126"/>
    </row>
    <row r="232" spans="14:30" x14ac:dyDescent="0.25">
      <c r="N232" s="30">
        <v>32417</v>
      </c>
      <c r="O232" s="32">
        <v>115.5</v>
      </c>
      <c r="Q232" s="47">
        <f t="shared" si="35"/>
        <v>1992</v>
      </c>
      <c r="R232" s="48" t="str">
        <f t="shared" si="33"/>
        <v>19927</v>
      </c>
      <c r="S232" s="49">
        <v>33794</v>
      </c>
      <c r="T232" s="48">
        <v>699.01</v>
      </c>
      <c r="U232" s="50">
        <f t="shared" si="34"/>
        <v>704.77225806451622</v>
      </c>
      <c r="V232" s="51">
        <f t="shared" si="36"/>
        <v>680.82647540983658</v>
      </c>
      <c r="W232" s="53">
        <f t="shared" si="37"/>
        <v>4.8300150937972131E-3</v>
      </c>
      <c r="X232" s="53" t="str">
        <f t="shared" si="38"/>
        <v/>
      </c>
      <c r="Y232" s="54" t="str">
        <f t="shared" si="39"/>
        <v/>
      </c>
      <c r="AD232" s="126"/>
    </row>
    <row r="233" spans="14:30" x14ac:dyDescent="0.25">
      <c r="N233" s="30">
        <v>32448</v>
      </c>
      <c r="O233" s="32">
        <v>115.7</v>
      </c>
      <c r="Q233" s="47">
        <f t="shared" si="35"/>
        <v>1992</v>
      </c>
      <c r="R233" s="48" t="str">
        <f t="shared" si="33"/>
        <v>19927</v>
      </c>
      <c r="S233" s="49">
        <v>33795</v>
      </c>
      <c r="T233" s="48">
        <v>703.74</v>
      </c>
      <c r="U233" s="50">
        <f t="shared" si="34"/>
        <v>704.77225806451622</v>
      </c>
      <c r="V233" s="51">
        <f t="shared" si="36"/>
        <v>680.82647540983658</v>
      </c>
      <c r="W233" s="53">
        <f t="shared" si="37"/>
        <v>6.7667129225619238E-3</v>
      </c>
      <c r="X233" s="53" t="str">
        <f t="shared" si="38"/>
        <v/>
      </c>
      <c r="Y233" s="54" t="str">
        <f t="shared" si="39"/>
        <v/>
      </c>
      <c r="AD233" s="126"/>
    </row>
    <row r="234" spans="14:30" x14ac:dyDescent="0.25">
      <c r="N234" s="30">
        <v>32478</v>
      </c>
      <c r="O234" s="32">
        <v>116.1</v>
      </c>
      <c r="Q234" s="47">
        <f t="shared" si="35"/>
        <v>1992</v>
      </c>
      <c r="R234" s="48" t="str">
        <f t="shared" si="33"/>
        <v>19927</v>
      </c>
      <c r="S234" s="49">
        <v>33796</v>
      </c>
      <c r="T234" s="48">
        <v>708.72</v>
      </c>
      <c r="U234" s="50">
        <f t="shared" si="34"/>
        <v>704.77225806451622</v>
      </c>
      <c r="V234" s="51">
        <f t="shared" si="36"/>
        <v>680.82647540983658</v>
      </c>
      <c r="W234" s="53">
        <f t="shared" si="37"/>
        <v>7.0764771080229494E-3</v>
      </c>
      <c r="X234" s="53" t="str">
        <f t="shared" si="38"/>
        <v/>
      </c>
      <c r="Y234" s="54" t="str">
        <f t="shared" si="39"/>
        <v/>
      </c>
      <c r="AD234" s="126"/>
    </row>
    <row r="235" spans="14:30" x14ac:dyDescent="0.25">
      <c r="N235" s="30">
        <v>32509</v>
      </c>
      <c r="O235" s="32">
        <v>116.9</v>
      </c>
      <c r="Q235" s="47">
        <f t="shared" si="35"/>
        <v>1992</v>
      </c>
      <c r="R235" s="48" t="str">
        <f t="shared" si="33"/>
        <v>19927</v>
      </c>
      <c r="S235" s="49">
        <v>33797</v>
      </c>
      <c r="T235" s="48">
        <v>708.72</v>
      </c>
      <c r="U235" s="50">
        <f t="shared" si="34"/>
        <v>704.77225806451622</v>
      </c>
      <c r="V235" s="51">
        <f t="shared" si="36"/>
        <v>680.82647540983658</v>
      </c>
      <c r="W235" s="53">
        <f t="shared" si="37"/>
        <v>0</v>
      </c>
      <c r="X235" s="53" t="str">
        <f t="shared" si="38"/>
        <v/>
      </c>
      <c r="Y235" s="54" t="str">
        <f t="shared" si="39"/>
        <v/>
      </c>
      <c r="AD235" s="126"/>
    </row>
    <row r="236" spans="14:30" x14ac:dyDescent="0.25">
      <c r="N236" s="30">
        <v>32540</v>
      </c>
      <c r="O236" s="32">
        <v>117.3</v>
      </c>
      <c r="Q236" s="47">
        <f t="shared" si="35"/>
        <v>1992</v>
      </c>
      <c r="R236" s="48" t="str">
        <f t="shared" si="33"/>
        <v>19927</v>
      </c>
      <c r="S236" s="49">
        <v>33798</v>
      </c>
      <c r="T236" s="48">
        <v>708.72</v>
      </c>
      <c r="U236" s="50">
        <f t="shared" si="34"/>
        <v>704.77225806451622</v>
      </c>
      <c r="V236" s="51">
        <f t="shared" si="36"/>
        <v>680.82647540983658</v>
      </c>
      <c r="W236" s="53">
        <f t="shared" si="37"/>
        <v>0</v>
      </c>
      <c r="X236" s="53" t="str">
        <f t="shared" si="38"/>
        <v/>
      </c>
      <c r="Y236" s="54" t="str">
        <f t="shared" si="39"/>
        <v/>
      </c>
    </row>
    <row r="237" spans="14:30" x14ac:dyDescent="0.25">
      <c r="N237" s="30">
        <v>32568</v>
      </c>
      <c r="O237" s="32">
        <v>117.5</v>
      </c>
      <c r="Q237" s="47">
        <f t="shared" si="35"/>
        <v>1992</v>
      </c>
      <c r="R237" s="48" t="str">
        <f t="shared" si="33"/>
        <v>19927</v>
      </c>
      <c r="S237" s="49">
        <v>33799</v>
      </c>
      <c r="T237" s="48">
        <v>720.47</v>
      </c>
      <c r="U237" s="50">
        <f t="shared" si="34"/>
        <v>704.77225806451622</v>
      </c>
      <c r="V237" s="51">
        <f t="shared" si="36"/>
        <v>680.82647540983658</v>
      </c>
      <c r="W237" s="53">
        <f t="shared" si="37"/>
        <v>1.6579185009594655E-2</v>
      </c>
      <c r="X237" s="53" t="str">
        <f t="shared" si="38"/>
        <v/>
      </c>
      <c r="Y237" s="54" t="str">
        <f t="shared" si="39"/>
        <v/>
      </c>
    </row>
    <row r="238" spans="14:30" x14ac:dyDescent="0.25">
      <c r="N238" s="30">
        <v>32599</v>
      </c>
      <c r="O238" s="32">
        <v>117.6</v>
      </c>
      <c r="Q238" s="47">
        <f t="shared" si="35"/>
        <v>1992</v>
      </c>
      <c r="R238" s="48" t="str">
        <f t="shared" si="33"/>
        <v>19927</v>
      </c>
      <c r="S238" s="49">
        <v>33800</v>
      </c>
      <c r="T238" s="48">
        <v>719.15</v>
      </c>
      <c r="U238" s="50">
        <f t="shared" si="34"/>
        <v>704.77225806451622</v>
      </c>
      <c r="V238" s="51">
        <f t="shared" si="36"/>
        <v>680.82647540983658</v>
      </c>
      <c r="W238" s="53">
        <f t="shared" si="37"/>
        <v>-1.8321373547823816E-3</v>
      </c>
      <c r="X238" s="53" t="str">
        <f t="shared" si="38"/>
        <v/>
      </c>
      <c r="Y238" s="54" t="str">
        <f t="shared" si="39"/>
        <v/>
      </c>
    </row>
    <row r="239" spans="14:30" x14ac:dyDescent="0.25">
      <c r="N239" s="30">
        <v>32629</v>
      </c>
      <c r="O239" s="32">
        <v>118.3</v>
      </c>
      <c r="Q239" s="47">
        <f t="shared" si="35"/>
        <v>1992</v>
      </c>
      <c r="R239" s="48" t="str">
        <f t="shared" si="33"/>
        <v>19927</v>
      </c>
      <c r="S239" s="49">
        <v>33801</v>
      </c>
      <c r="T239" s="48">
        <v>717.45</v>
      </c>
      <c r="U239" s="50">
        <f t="shared" si="34"/>
        <v>704.77225806451622</v>
      </c>
      <c r="V239" s="51">
        <f t="shared" si="36"/>
        <v>680.82647540983658</v>
      </c>
      <c r="W239" s="53">
        <f t="shared" si="37"/>
        <v>-2.36390182854751E-3</v>
      </c>
      <c r="X239" s="53" t="str">
        <f t="shared" si="38"/>
        <v/>
      </c>
      <c r="Y239" s="54" t="str">
        <f t="shared" si="39"/>
        <v/>
      </c>
    </row>
    <row r="240" spans="14:30" x14ac:dyDescent="0.25">
      <c r="N240" s="30">
        <v>32660</v>
      </c>
      <c r="O240" s="32">
        <v>118.9</v>
      </c>
      <c r="Q240" s="47">
        <f t="shared" si="35"/>
        <v>1992</v>
      </c>
      <c r="R240" s="48" t="str">
        <f t="shared" si="33"/>
        <v>19927</v>
      </c>
      <c r="S240" s="49">
        <v>33802</v>
      </c>
      <c r="T240" s="48">
        <v>717.7</v>
      </c>
      <c r="U240" s="50">
        <f t="shared" si="34"/>
        <v>704.77225806451622</v>
      </c>
      <c r="V240" s="51">
        <f t="shared" si="36"/>
        <v>680.82647540983658</v>
      </c>
      <c r="W240" s="53">
        <f t="shared" si="37"/>
        <v>3.4845633842084389E-4</v>
      </c>
      <c r="X240" s="53" t="str">
        <f t="shared" si="38"/>
        <v/>
      </c>
      <c r="Y240" s="54" t="str">
        <f t="shared" si="39"/>
        <v/>
      </c>
    </row>
    <row r="241" spans="14:25" x14ac:dyDescent="0.25">
      <c r="N241" s="30">
        <v>32690</v>
      </c>
      <c r="O241" s="32">
        <v>118.9</v>
      </c>
      <c r="Q241" s="47">
        <f t="shared" si="35"/>
        <v>1992</v>
      </c>
      <c r="R241" s="48" t="str">
        <f t="shared" si="33"/>
        <v>19927</v>
      </c>
      <c r="S241" s="49">
        <v>33803</v>
      </c>
      <c r="T241" s="48">
        <v>715.11</v>
      </c>
      <c r="U241" s="50">
        <f t="shared" si="34"/>
        <v>704.77225806451622</v>
      </c>
      <c r="V241" s="51">
        <f t="shared" si="36"/>
        <v>680.82647540983658</v>
      </c>
      <c r="W241" s="53">
        <f t="shared" si="37"/>
        <v>-3.6087501741675077E-3</v>
      </c>
      <c r="X241" s="53" t="str">
        <f t="shared" si="38"/>
        <v/>
      </c>
      <c r="Y241" s="54" t="str">
        <f t="shared" si="39"/>
        <v/>
      </c>
    </row>
    <row r="242" spans="14:25" x14ac:dyDescent="0.25">
      <c r="N242" s="30">
        <v>32721</v>
      </c>
      <c r="O242" s="32">
        <v>119.3</v>
      </c>
      <c r="Q242" s="47">
        <f t="shared" si="35"/>
        <v>1992</v>
      </c>
      <c r="R242" s="48" t="str">
        <f t="shared" si="33"/>
        <v>19927</v>
      </c>
      <c r="S242" s="49">
        <v>33804</v>
      </c>
      <c r="T242" s="48">
        <v>715.11</v>
      </c>
      <c r="U242" s="50">
        <f t="shared" si="34"/>
        <v>704.77225806451622</v>
      </c>
      <c r="V242" s="51">
        <f t="shared" si="36"/>
        <v>680.82647540983658</v>
      </c>
      <c r="W242" s="53">
        <f t="shared" si="37"/>
        <v>0</v>
      </c>
      <c r="X242" s="53" t="str">
        <f t="shared" si="38"/>
        <v/>
      </c>
      <c r="Y242" s="54" t="str">
        <f t="shared" si="39"/>
        <v/>
      </c>
    </row>
    <row r="243" spans="14:25" x14ac:dyDescent="0.25">
      <c r="N243" s="30">
        <v>32752</v>
      </c>
      <c r="O243" s="32">
        <v>119.7</v>
      </c>
      <c r="Q243" s="47">
        <f t="shared" si="35"/>
        <v>1992</v>
      </c>
      <c r="R243" s="48" t="str">
        <f t="shared" si="33"/>
        <v>19927</v>
      </c>
      <c r="S243" s="49">
        <v>33805</v>
      </c>
      <c r="T243" s="48">
        <v>715.11</v>
      </c>
      <c r="U243" s="50">
        <f t="shared" si="34"/>
        <v>704.77225806451622</v>
      </c>
      <c r="V243" s="51">
        <f t="shared" si="36"/>
        <v>680.82647540983658</v>
      </c>
      <c r="W243" s="53">
        <f t="shared" si="37"/>
        <v>0</v>
      </c>
      <c r="X243" s="53" t="str">
        <f t="shared" si="38"/>
        <v/>
      </c>
      <c r="Y243" s="54" t="str">
        <f t="shared" si="39"/>
        <v/>
      </c>
    </row>
    <row r="244" spans="14:25" x14ac:dyDescent="0.25">
      <c r="N244" s="30">
        <v>32782</v>
      </c>
      <c r="O244" s="32">
        <v>120</v>
      </c>
      <c r="Q244" s="47">
        <f t="shared" si="35"/>
        <v>1992</v>
      </c>
      <c r="R244" s="48" t="str">
        <f t="shared" si="33"/>
        <v>19927</v>
      </c>
      <c r="S244" s="49">
        <v>33806</v>
      </c>
      <c r="T244" s="48">
        <v>715.11</v>
      </c>
      <c r="U244" s="50">
        <f t="shared" si="34"/>
        <v>704.77225806451622</v>
      </c>
      <c r="V244" s="51">
        <f t="shared" si="36"/>
        <v>680.82647540983658</v>
      </c>
      <c r="W244" s="53">
        <f t="shared" si="37"/>
        <v>0</v>
      </c>
      <c r="X244" s="53" t="str">
        <f t="shared" si="38"/>
        <v/>
      </c>
      <c r="Y244" s="54" t="str">
        <f t="shared" si="39"/>
        <v/>
      </c>
    </row>
    <row r="245" spans="14:25" x14ac:dyDescent="0.25">
      <c r="N245" s="30">
        <v>32813</v>
      </c>
      <c r="O245" s="32">
        <v>120.4</v>
      </c>
      <c r="Q245" s="47">
        <f t="shared" si="35"/>
        <v>1992</v>
      </c>
      <c r="R245" s="48" t="str">
        <f t="shared" si="33"/>
        <v>19927</v>
      </c>
      <c r="S245" s="49">
        <v>33807</v>
      </c>
      <c r="T245" s="48">
        <v>710.91</v>
      </c>
      <c r="U245" s="50">
        <f t="shared" si="34"/>
        <v>704.77225806451622</v>
      </c>
      <c r="V245" s="51">
        <f t="shared" si="36"/>
        <v>680.82647540983658</v>
      </c>
      <c r="W245" s="53">
        <f t="shared" si="37"/>
        <v>-5.8732223014641427E-3</v>
      </c>
      <c r="X245" s="53" t="str">
        <f t="shared" si="38"/>
        <v/>
      </c>
      <c r="Y245" s="54" t="str">
        <f t="shared" si="39"/>
        <v/>
      </c>
    </row>
    <row r="246" spans="14:25" x14ac:dyDescent="0.25">
      <c r="N246" s="30">
        <v>32843</v>
      </c>
      <c r="O246" s="32">
        <v>120.6</v>
      </c>
      <c r="Q246" s="47">
        <f t="shared" si="35"/>
        <v>1992</v>
      </c>
      <c r="R246" s="48" t="str">
        <f t="shared" si="33"/>
        <v>19927</v>
      </c>
      <c r="S246" s="49">
        <v>33808</v>
      </c>
      <c r="T246" s="48">
        <v>707.96</v>
      </c>
      <c r="U246" s="50">
        <f t="shared" si="34"/>
        <v>704.77225806451622</v>
      </c>
      <c r="V246" s="51">
        <f t="shared" si="36"/>
        <v>680.82647540983658</v>
      </c>
      <c r="W246" s="53">
        <f t="shared" si="37"/>
        <v>-4.1496110618783888E-3</v>
      </c>
      <c r="X246" s="53" t="str">
        <f t="shared" si="38"/>
        <v/>
      </c>
      <c r="Y246" s="54" t="str">
        <f t="shared" si="39"/>
        <v/>
      </c>
    </row>
    <row r="247" spans="14:25" x14ac:dyDescent="0.25">
      <c r="N247" s="30">
        <v>32874</v>
      </c>
      <c r="O247" s="32">
        <v>121</v>
      </c>
      <c r="Q247" s="47">
        <f t="shared" si="35"/>
        <v>1992</v>
      </c>
      <c r="R247" s="48" t="str">
        <f t="shared" si="33"/>
        <v>19927</v>
      </c>
      <c r="S247" s="49">
        <v>33809</v>
      </c>
      <c r="T247" s="48">
        <v>699.73</v>
      </c>
      <c r="U247" s="50">
        <f t="shared" si="34"/>
        <v>704.77225806451622</v>
      </c>
      <c r="V247" s="51">
        <f t="shared" si="36"/>
        <v>680.82647540983658</v>
      </c>
      <c r="W247" s="53">
        <f t="shared" si="37"/>
        <v>-1.1624950562178715E-2</v>
      </c>
      <c r="X247" s="53" t="str">
        <f t="shared" si="38"/>
        <v/>
      </c>
      <c r="Y247" s="54" t="str">
        <f t="shared" si="39"/>
        <v/>
      </c>
    </row>
    <row r="248" spans="14:25" x14ac:dyDescent="0.25">
      <c r="N248" s="30">
        <v>32905</v>
      </c>
      <c r="O248" s="32">
        <v>121.4</v>
      </c>
      <c r="Q248" s="47">
        <f t="shared" si="35"/>
        <v>1992</v>
      </c>
      <c r="R248" s="48" t="str">
        <f t="shared" si="33"/>
        <v>19927</v>
      </c>
      <c r="S248" s="49">
        <v>33810</v>
      </c>
      <c r="T248" s="48">
        <v>699.68</v>
      </c>
      <c r="U248" s="50">
        <f t="shared" si="34"/>
        <v>704.77225806451622</v>
      </c>
      <c r="V248" s="51">
        <f t="shared" si="36"/>
        <v>680.82647540983658</v>
      </c>
      <c r="W248" s="53">
        <f t="shared" si="37"/>
        <v>-7.1456133080016748E-5</v>
      </c>
      <c r="X248" s="53" t="str">
        <f t="shared" si="38"/>
        <v/>
      </c>
      <c r="Y248" s="54" t="str">
        <f t="shared" si="39"/>
        <v/>
      </c>
    </row>
    <row r="249" spans="14:25" x14ac:dyDescent="0.25">
      <c r="N249" s="30">
        <v>32933</v>
      </c>
      <c r="O249" s="32">
        <v>121.8</v>
      </c>
      <c r="Q249" s="47">
        <f t="shared" si="35"/>
        <v>1992</v>
      </c>
      <c r="R249" s="48" t="str">
        <f t="shared" si="33"/>
        <v>19927</v>
      </c>
      <c r="S249" s="49">
        <v>33811</v>
      </c>
      <c r="T249" s="48">
        <v>699.68</v>
      </c>
      <c r="U249" s="50">
        <f t="shared" si="34"/>
        <v>704.77225806451622</v>
      </c>
      <c r="V249" s="51">
        <f t="shared" si="36"/>
        <v>680.82647540983658</v>
      </c>
      <c r="W249" s="53">
        <f t="shared" si="37"/>
        <v>0</v>
      </c>
      <c r="X249" s="53" t="str">
        <f t="shared" si="38"/>
        <v/>
      </c>
      <c r="Y249" s="54" t="str">
        <f t="shared" si="39"/>
        <v/>
      </c>
    </row>
    <row r="250" spans="14:25" x14ac:dyDescent="0.25">
      <c r="N250" s="30">
        <v>32964</v>
      </c>
      <c r="O250" s="32">
        <v>122.1</v>
      </c>
      <c r="Q250" s="47">
        <f t="shared" si="35"/>
        <v>1992</v>
      </c>
      <c r="R250" s="48" t="str">
        <f t="shared" si="33"/>
        <v>19927</v>
      </c>
      <c r="S250" s="49">
        <v>33812</v>
      </c>
      <c r="T250" s="48">
        <v>699.68</v>
      </c>
      <c r="U250" s="50">
        <f t="shared" si="34"/>
        <v>704.77225806451622</v>
      </c>
      <c r="V250" s="51">
        <f t="shared" si="36"/>
        <v>680.82647540983658</v>
      </c>
      <c r="W250" s="53">
        <f t="shared" si="37"/>
        <v>0</v>
      </c>
      <c r="X250" s="53" t="str">
        <f t="shared" si="38"/>
        <v/>
      </c>
      <c r="Y250" s="54" t="str">
        <f t="shared" si="39"/>
        <v/>
      </c>
    </row>
    <row r="251" spans="14:25" x14ac:dyDescent="0.25">
      <c r="N251" s="30">
        <v>32994</v>
      </c>
      <c r="O251" s="32">
        <v>122.1</v>
      </c>
      <c r="Q251" s="47">
        <f t="shared" si="35"/>
        <v>1992</v>
      </c>
      <c r="R251" s="48" t="str">
        <f t="shared" si="33"/>
        <v>19927</v>
      </c>
      <c r="S251" s="49">
        <v>33813</v>
      </c>
      <c r="T251" s="48">
        <v>701.66</v>
      </c>
      <c r="U251" s="50">
        <f t="shared" si="34"/>
        <v>704.77225806451622</v>
      </c>
      <c r="V251" s="51">
        <f t="shared" si="36"/>
        <v>680.82647540983658</v>
      </c>
      <c r="W251" s="53">
        <f t="shared" si="37"/>
        <v>2.8298650811799941E-3</v>
      </c>
      <c r="X251" s="53" t="str">
        <f t="shared" si="38"/>
        <v/>
      </c>
      <c r="Y251" s="54" t="str">
        <f t="shared" si="39"/>
        <v/>
      </c>
    </row>
    <row r="252" spans="14:25" x14ac:dyDescent="0.25">
      <c r="N252" s="30">
        <v>33025</v>
      </c>
      <c r="O252" s="32">
        <v>122.5</v>
      </c>
      <c r="Q252" s="47">
        <f t="shared" si="35"/>
        <v>1992</v>
      </c>
      <c r="R252" s="48" t="str">
        <f t="shared" si="33"/>
        <v>19927</v>
      </c>
      <c r="S252" s="49">
        <v>33814</v>
      </c>
      <c r="T252" s="48">
        <v>701.89</v>
      </c>
      <c r="U252" s="50">
        <f t="shared" si="34"/>
        <v>704.77225806451622</v>
      </c>
      <c r="V252" s="51">
        <f t="shared" si="36"/>
        <v>680.82647540983658</v>
      </c>
      <c r="W252" s="53">
        <f t="shared" si="37"/>
        <v>3.2779408830485579E-4</v>
      </c>
      <c r="X252" s="53" t="str">
        <f t="shared" si="38"/>
        <v/>
      </c>
      <c r="Y252" s="54" t="str">
        <f t="shared" si="39"/>
        <v/>
      </c>
    </row>
    <row r="253" spans="14:25" x14ac:dyDescent="0.25">
      <c r="N253" s="30">
        <v>33055</v>
      </c>
      <c r="O253" s="32">
        <v>122.9</v>
      </c>
      <c r="Q253" s="47">
        <f t="shared" si="35"/>
        <v>1992</v>
      </c>
      <c r="R253" s="48" t="str">
        <f t="shared" si="33"/>
        <v>19927</v>
      </c>
      <c r="S253" s="49">
        <v>33815</v>
      </c>
      <c r="T253" s="48">
        <v>702.02</v>
      </c>
      <c r="U253" s="50">
        <f t="shared" si="34"/>
        <v>704.77225806451622</v>
      </c>
      <c r="V253" s="51">
        <f t="shared" si="36"/>
        <v>680.82647540983658</v>
      </c>
      <c r="W253" s="53">
        <f t="shared" si="37"/>
        <v>1.8521420735440053E-4</v>
      </c>
      <c r="X253" s="53" t="str">
        <f t="shared" si="38"/>
        <v/>
      </c>
      <c r="Y253" s="54" t="str">
        <f t="shared" si="39"/>
        <v/>
      </c>
    </row>
    <row r="254" spans="14:25" x14ac:dyDescent="0.25">
      <c r="N254" s="30">
        <v>33086</v>
      </c>
      <c r="O254" s="32">
        <v>123.3</v>
      </c>
      <c r="Q254" s="47">
        <f t="shared" si="35"/>
        <v>1992</v>
      </c>
      <c r="R254" s="48" t="str">
        <f t="shared" si="33"/>
        <v>19927</v>
      </c>
      <c r="S254" s="49">
        <v>33816</v>
      </c>
      <c r="T254" s="48">
        <v>705.14</v>
      </c>
      <c r="U254" s="50">
        <f t="shared" si="34"/>
        <v>704.77225806451622</v>
      </c>
      <c r="V254" s="51">
        <f t="shared" si="36"/>
        <v>680.82647540983658</v>
      </c>
      <c r="W254" s="53">
        <f t="shared" si="37"/>
        <v>4.4443178257029814E-3</v>
      </c>
      <c r="X254" s="53" t="str">
        <f t="shared" si="38"/>
        <v/>
      </c>
      <c r="Y254" s="54" t="str">
        <f t="shared" si="39"/>
        <v/>
      </c>
    </row>
    <row r="255" spans="14:25" x14ac:dyDescent="0.25">
      <c r="N255" s="30">
        <v>33117</v>
      </c>
      <c r="O255" s="32">
        <v>123.8</v>
      </c>
      <c r="Q255" s="47">
        <f t="shared" si="35"/>
        <v>1992</v>
      </c>
      <c r="R255" s="48" t="str">
        <f t="shared" si="33"/>
        <v>19928</v>
      </c>
      <c r="S255" s="49">
        <v>33817</v>
      </c>
      <c r="T255" s="48">
        <v>702.52</v>
      </c>
      <c r="U255" s="50">
        <f t="shared" si="34"/>
        <v>694.17451612903233</v>
      </c>
      <c r="V255" s="51">
        <f t="shared" si="36"/>
        <v>680.82647540983658</v>
      </c>
      <c r="W255" s="53">
        <f t="shared" si="37"/>
        <v>-3.7155742122131352E-3</v>
      </c>
      <c r="X255" s="53">
        <f t="shared" si="38"/>
        <v>-1.5037115627377307E-2</v>
      </c>
      <c r="Y255" s="54" t="str">
        <f t="shared" si="39"/>
        <v/>
      </c>
    </row>
    <row r="256" spans="14:25" x14ac:dyDescent="0.25">
      <c r="N256" s="30">
        <v>33147</v>
      </c>
      <c r="O256" s="32">
        <v>124.1</v>
      </c>
      <c r="Q256" s="47">
        <f t="shared" si="35"/>
        <v>1992</v>
      </c>
      <c r="R256" s="48" t="str">
        <f t="shared" si="33"/>
        <v>19928</v>
      </c>
      <c r="S256" s="49">
        <v>33818</v>
      </c>
      <c r="T256" s="48">
        <v>702.52</v>
      </c>
      <c r="U256" s="50">
        <f t="shared" si="34"/>
        <v>694.17451612903233</v>
      </c>
      <c r="V256" s="51">
        <f t="shared" si="36"/>
        <v>680.82647540983658</v>
      </c>
      <c r="W256" s="53">
        <f t="shared" si="37"/>
        <v>0</v>
      </c>
      <c r="X256" s="53" t="str">
        <f t="shared" si="38"/>
        <v/>
      </c>
      <c r="Y256" s="54" t="str">
        <f t="shared" si="39"/>
        <v/>
      </c>
    </row>
    <row r="257" spans="14:25" x14ac:dyDescent="0.25">
      <c r="N257" s="30">
        <v>33178</v>
      </c>
      <c r="O257" s="32">
        <v>124.5</v>
      </c>
      <c r="Q257" s="47">
        <f t="shared" si="35"/>
        <v>1992</v>
      </c>
      <c r="R257" s="48" t="str">
        <f t="shared" si="33"/>
        <v>19928</v>
      </c>
      <c r="S257" s="49">
        <v>33819</v>
      </c>
      <c r="T257" s="48">
        <v>702.52</v>
      </c>
      <c r="U257" s="50">
        <f t="shared" si="34"/>
        <v>694.17451612903233</v>
      </c>
      <c r="V257" s="51">
        <f t="shared" si="36"/>
        <v>680.82647540983658</v>
      </c>
      <c r="W257" s="53">
        <f t="shared" si="37"/>
        <v>0</v>
      </c>
      <c r="X257" s="53" t="str">
        <f t="shared" si="38"/>
        <v/>
      </c>
      <c r="Y257" s="54" t="str">
        <f t="shared" si="39"/>
        <v/>
      </c>
    </row>
    <row r="258" spans="14:25" x14ac:dyDescent="0.25">
      <c r="N258" s="30">
        <v>33208</v>
      </c>
      <c r="O258" s="32">
        <v>124.8</v>
      </c>
      <c r="Q258" s="47">
        <f t="shared" si="35"/>
        <v>1992</v>
      </c>
      <c r="R258" s="48" t="str">
        <f t="shared" si="33"/>
        <v>19928</v>
      </c>
      <c r="S258" s="49">
        <v>33820</v>
      </c>
      <c r="T258" s="48">
        <v>701.82</v>
      </c>
      <c r="U258" s="50">
        <f t="shared" si="34"/>
        <v>694.17451612903233</v>
      </c>
      <c r="V258" s="51">
        <f t="shared" si="36"/>
        <v>680.82647540983658</v>
      </c>
      <c r="W258" s="53">
        <f t="shared" si="37"/>
        <v>-9.9641291351126871E-4</v>
      </c>
      <c r="X258" s="53" t="str">
        <f t="shared" si="38"/>
        <v/>
      </c>
      <c r="Y258" s="54" t="str">
        <f t="shared" si="39"/>
        <v/>
      </c>
    </row>
    <row r="259" spans="14:25" x14ac:dyDescent="0.25">
      <c r="N259" s="30">
        <v>33239</v>
      </c>
      <c r="O259">
        <v>125.6</v>
      </c>
      <c r="Q259" s="47">
        <f t="shared" si="35"/>
        <v>1992</v>
      </c>
      <c r="R259" s="48" t="str">
        <f t="shared" si="33"/>
        <v>19928</v>
      </c>
      <c r="S259" s="49">
        <v>33821</v>
      </c>
      <c r="T259" s="48">
        <v>698.84</v>
      </c>
      <c r="U259" s="50">
        <f t="shared" si="34"/>
        <v>694.17451612903233</v>
      </c>
      <c r="V259" s="51">
        <f t="shared" si="36"/>
        <v>680.82647540983658</v>
      </c>
      <c r="W259" s="53">
        <f t="shared" si="37"/>
        <v>-4.2461029893705593E-3</v>
      </c>
      <c r="X259" s="53" t="str">
        <f t="shared" si="38"/>
        <v/>
      </c>
      <c r="Y259" s="54" t="str">
        <f t="shared" si="39"/>
        <v/>
      </c>
    </row>
    <row r="260" spans="14:25" x14ac:dyDescent="0.25">
      <c r="N260" s="30">
        <v>33270</v>
      </c>
      <c r="O260">
        <v>125.8</v>
      </c>
      <c r="Q260" s="47">
        <f t="shared" si="35"/>
        <v>1992</v>
      </c>
      <c r="R260" s="48" t="str">
        <f t="shared" si="33"/>
        <v>19928</v>
      </c>
      <c r="S260" s="49">
        <v>33822</v>
      </c>
      <c r="T260" s="48">
        <v>695.32</v>
      </c>
      <c r="U260" s="50">
        <f t="shared" si="34"/>
        <v>694.17451612903233</v>
      </c>
      <c r="V260" s="51">
        <f t="shared" si="36"/>
        <v>680.82647540983658</v>
      </c>
      <c r="W260" s="53">
        <f t="shared" si="37"/>
        <v>-5.036918321790318E-3</v>
      </c>
      <c r="X260" s="53" t="str">
        <f t="shared" si="38"/>
        <v/>
      </c>
      <c r="Y260" s="54" t="str">
        <f t="shared" si="39"/>
        <v/>
      </c>
    </row>
    <row r="261" spans="14:25" x14ac:dyDescent="0.25">
      <c r="N261" s="30">
        <v>33298</v>
      </c>
      <c r="O261">
        <v>126</v>
      </c>
      <c r="Q261" s="47">
        <f t="shared" si="35"/>
        <v>1992</v>
      </c>
      <c r="R261" s="48" t="str">
        <f t="shared" si="33"/>
        <v>19928</v>
      </c>
      <c r="S261" s="49">
        <v>33823</v>
      </c>
      <c r="T261" s="48">
        <v>694.25</v>
      </c>
      <c r="U261" s="50">
        <f t="shared" si="34"/>
        <v>694.17451612903233</v>
      </c>
      <c r="V261" s="51">
        <f t="shared" si="36"/>
        <v>680.82647540983658</v>
      </c>
      <c r="W261" s="53">
        <f t="shared" si="37"/>
        <v>-1.5388598055572356E-3</v>
      </c>
      <c r="X261" s="53" t="str">
        <f t="shared" si="38"/>
        <v/>
      </c>
      <c r="Y261" s="54" t="str">
        <f t="shared" si="39"/>
        <v/>
      </c>
    </row>
    <row r="262" spans="14:25" x14ac:dyDescent="0.25">
      <c r="N262" s="30">
        <v>33329</v>
      </c>
      <c r="O262">
        <v>126.1</v>
      </c>
      <c r="Q262" s="47">
        <f t="shared" si="35"/>
        <v>1992</v>
      </c>
      <c r="R262" s="48" t="str">
        <f t="shared" si="33"/>
        <v>19928</v>
      </c>
      <c r="S262" s="49">
        <v>33824</v>
      </c>
      <c r="T262" s="48">
        <v>694.25</v>
      </c>
      <c r="U262" s="50">
        <f t="shared" si="34"/>
        <v>694.17451612903233</v>
      </c>
      <c r="V262" s="51">
        <f t="shared" si="36"/>
        <v>680.82647540983658</v>
      </c>
      <c r="W262" s="53">
        <f t="shared" si="37"/>
        <v>0</v>
      </c>
      <c r="X262" s="53" t="str">
        <f t="shared" si="38"/>
        <v/>
      </c>
      <c r="Y262" s="54" t="str">
        <f t="shared" si="39"/>
        <v/>
      </c>
    </row>
    <row r="263" spans="14:25" x14ac:dyDescent="0.25">
      <c r="N263" s="30">
        <v>33359</v>
      </c>
      <c r="O263">
        <v>126.5</v>
      </c>
      <c r="Q263" s="47">
        <f t="shared" si="35"/>
        <v>1992</v>
      </c>
      <c r="R263" s="48" t="str">
        <f t="shared" ref="R263:R326" si="40">+YEAR(S263)&amp;MONTH(S263)</f>
        <v>19928</v>
      </c>
      <c r="S263" s="49">
        <v>33825</v>
      </c>
      <c r="T263" s="48">
        <v>694.25</v>
      </c>
      <c r="U263" s="50">
        <f t="shared" ref="U263:U326" si="41">+AVERAGEIF($R$3:$R$12000,R263,$T$3:$T$12000)</f>
        <v>694.17451612903233</v>
      </c>
      <c r="V263" s="51">
        <f t="shared" si="36"/>
        <v>680.82647540983658</v>
      </c>
      <c r="W263" s="53">
        <f t="shared" si="37"/>
        <v>0</v>
      </c>
      <c r="X263" s="53" t="str">
        <f t="shared" si="38"/>
        <v/>
      </c>
      <c r="Y263" s="54" t="str">
        <f t="shared" si="39"/>
        <v/>
      </c>
    </row>
    <row r="264" spans="14:25" x14ac:dyDescent="0.25">
      <c r="N264" s="30">
        <v>33390</v>
      </c>
      <c r="O264">
        <v>126.6</v>
      </c>
      <c r="Q264" s="47">
        <f t="shared" ref="Q264:Q327" si="42">+YEAR(S264)</f>
        <v>1992</v>
      </c>
      <c r="R264" s="48" t="str">
        <f t="shared" si="40"/>
        <v>19928</v>
      </c>
      <c r="S264" s="49">
        <v>33826</v>
      </c>
      <c r="T264" s="48">
        <v>694.25</v>
      </c>
      <c r="U264" s="50">
        <f t="shared" si="41"/>
        <v>694.17451612903233</v>
      </c>
      <c r="V264" s="51">
        <f t="shared" ref="V264:V327" si="43">+AVERAGEIF($Q$3:$Q$12000,Q264,$T$3:$T$12000)</f>
        <v>680.82647540983658</v>
      </c>
      <c r="W264" s="53">
        <f t="shared" si="37"/>
        <v>0</v>
      </c>
      <c r="X264" s="53" t="str">
        <f t="shared" si="38"/>
        <v/>
      </c>
      <c r="Y264" s="54" t="str">
        <f t="shared" si="39"/>
        <v/>
      </c>
    </row>
    <row r="265" spans="14:25" x14ac:dyDescent="0.25">
      <c r="N265" s="30">
        <v>33420</v>
      </c>
      <c r="O265">
        <v>126.7</v>
      </c>
      <c r="Q265" s="47">
        <f t="shared" si="42"/>
        <v>1992</v>
      </c>
      <c r="R265" s="48" t="str">
        <f t="shared" si="40"/>
        <v>19928</v>
      </c>
      <c r="S265" s="49">
        <v>33827</v>
      </c>
      <c r="T265" s="48">
        <v>692.72</v>
      </c>
      <c r="U265" s="50">
        <f t="shared" si="41"/>
        <v>694.17451612903233</v>
      </c>
      <c r="V265" s="51">
        <f t="shared" si="43"/>
        <v>680.82647540983658</v>
      </c>
      <c r="W265" s="53">
        <f t="shared" ref="W265:W328" si="44">+T265/T264-1</f>
        <v>-2.2038170687792569E-3</v>
      </c>
      <c r="X265" s="53" t="str">
        <f t="shared" ref="X265:X328" si="45">IF(U265/U264-1=0,"",U265/U264-1)</f>
        <v/>
      </c>
      <c r="Y265" s="54" t="str">
        <f t="shared" ref="Y265:Y328" si="46">+IF(V265=V264,"",V265/V264-1)</f>
        <v/>
      </c>
    </row>
    <row r="266" spans="14:25" x14ac:dyDescent="0.25">
      <c r="N266" s="30">
        <v>33451</v>
      </c>
      <c r="O266">
        <v>126.8</v>
      </c>
      <c r="Q266" s="47">
        <f t="shared" si="42"/>
        <v>1992</v>
      </c>
      <c r="R266" s="48" t="str">
        <f t="shared" si="40"/>
        <v>19928</v>
      </c>
      <c r="S266" s="49">
        <v>33828</v>
      </c>
      <c r="T266" s="48">
        <v>692.25</v>
      </c>
      <c r="U266" s="50">
        <f t="shared" si="41"/>
        <v>694.17451612903233</v>
      </c>
      <c r="V266" s="51">
        <f t="shared" si="43"/>
        <v>680.82647540983658</v>
      </c>
      <c r="W266" s="53">
        <f t="shared" si="44"/>
        <v>-6.7848481348886658E-4</v>
      </c>
      <c r="X266" s="53" t="str">
        <f t="shared" si="45"/>
        <v/>
      </c>
      <c r="Y266" s="54" t="str">
        <f t="shared" si="46"/>
        <v/>
      </c>
    </row>
    <row r="267" spans="14:25" x14ac:dyDescent="0.25">
      <c r="N267" s="30">
        <v>33482</v>
      </c>
      <c r="O267">
        <v>127.2</v>
      </c>
      <c r="Q267" s="47">
        <f t="shared" si="42"/>
        <v>1992</v>
      </c>
      <c r="R267" s="48" t="str">
        <f t="shared" si="40"/>
        <v>19928</v>
      </c>
      <c r="S267" s="49">
        <v>33829</v>
      </c>
      <c r="T267" s="48">
        <v>694.28</v>
      </c>
      <c r="U267" s="50">
        <f t="shared" si="41"/>
        <v>694.17451612903233</v>
      </c>
      <c r="V267" s="51">
        <f t="shared" si="43"/>
        <v>680.82647540983658</v>
      </c>
      <c r="W267" s="53">
        <f t="shared" si="44"/>
        <v>2.9324665944383543E-3</v>
      </c>
      <c r="X267" s="53" t="str">
        <f t="shared" si="45"/>
        <v/>
      </c>
      <c r="Y267" s="54" t="str">
        <f t="shared" si="46"/>
        <v/>
      </c>
    </row>
    <row r="268" spans="14:25" x14ac:dyDescent="0.25">
      <c r="N268" s="30">
        <v>33512</v>
      </c>
      <c r="O268">
        <v>127.6</v>
      </c>
      <c r="Q268" s="47">
        <f t="shared" si="42"/>
        <v>1992</v>
      </c>
      <c r="R268" s="48" t="str">
        <f t="shared" si="40"/>
        <v>19928</v>
      </c>
      <c r="S268" s="49">
        <v>33830</v>
      </c>
      <c r="T268" s="48">
        <v>692.51</v>
      </c>
      <c r="U268" s="50">
        <f t="shared" si="41"/>
        <v>694.17451612903233</v>
      </c>
      <c r="V268" s="51">
        <f t="shared" si="43"/>
        <v>680.82647540983658</v>
      </c>
      <c r="W268" s="53">
        <f t="shared" si="44"/>
        <v>-2.5494036987958602E-3</v>
      </c>
      <c r="X268" s="53" t="str">
        <f t="shared" si="45"/>
        <v/>
      </c>
      <c r="Y268" s="54" t="str">
        <f t="shared" si="46"/>
        <v/>
      </c>
    </row>
    <row r="269" spans="14:25" x14ac:dyDescent="0.25">
      <c r="N269" s="30">
        <v>33543</v>
      </c>
      <c r="O269">
        <v>127.8</v>
      </c>
      <c r="Q269" s="47">
        <f t="shared" si="42"/>
        <v>1992</v>
      </c>
      <c r="R269" s="48" t="str">
        <f t="shared" si="40"/>
        <v>19928</v>
      </c>
      <c r="S269" s="49">
        <v>33831</v>
      </c>
      <c r="T269" s="48">
        <v>693.25</v>
      </c>
      <c r="U269" s="50">
        <f t="shared" si="41"/>
        <v>694.17451612903233</v>
      </c>
      <c r="V269" s="51">
        <f t="shared" si="43"/>
        <v>680.82647540983658</v>
      </c>
      <c r="W269" s="53">
        <f t="shared" si="44"/>
        <v>1.0685766270523978E-3</v>
      </c>
      <c r="X269" s="53" t="str">
        <f t="shared" si="45"/>
        <v/>
      </c>
      <c r="Y269" s="54" t="str">
        <f t="shared" si="46"/>
        <v/>
      </c>
    </row>
    <row r="270" spans="14:25" x14ac:dyDescent="0.25">
      <c r="N270" s="30">
        <v>33573</v>
      </c>
      <c r="O270">
        <v>128</v>
      </c>
      <c r="Q270" s="47">
        <f t="shared" si="42"/>
        <v>1992</v>
      </c>
      <c r="R270" s="48" t="str">
        <f t="shared" si="40"/>
        <v>19928</v>
      </c>
      <c r="S270" s="49">
        <v>33832</v>
      </c>
      <c r="T270" s="48">
        <v>693.25</v>
      </c>
      <c r="U270" s="50">
        <f t="shared" si="41"/>
        <v>694.17451612903233</v>
      </c>
      <c r="V270" s="51">
        <f t="shared" si="43"/>
        <v>680.82647540983658</v>
      </c>
      <c r="W270" s="53">
        <f t="shared" si="44"/>
        <v>0</v>
      </c>
      <c r="X270" s="53" t="str">
        <f t="shared" si="45"/>
        <v/>
      </c>
      <c r="Y270" s="54" t="str">
        <f t="shared" si="46"/>
        <v/>
      </c>
    </row>
    <row r="271" spans="14:25" x14ac:dyDescent="0.25">
      <c r="N271" s="30">
        <v>33604</v>
      </c>
      <c r="O271">
        <v>128.19999999999999</v>
      </c>
      <c r="Q271" s="47">
        <f t="shared" si="42"/>
        <v>1992</v>
      </c>
      <c r="R271" s="48" t="str">
        <f t="shared" si="40"/>
        <v>19928</v>
      </c>
      <c r="S271" s="49">
        <v>33833</v>
      </c>
      <c r="T271" s="48">
        <v>693.25</v>
      </c>
      <c r="U271" s="50">
        <f t="shared" si="41"/>
        <v>694.17451612903233</v>
      </c>
      <c r="V271" s="51">
        <f t="shared" si="43"/>
        <v>680.82647540983658</v>
      </c>
      <c r="W271" s="53">
        <f t="shared" si="44"/>
        <v>0</v>
      </c>
      <c r="X271" s="53" t="str">
        <f t="shared" si="45"/>
        <v/>
      </c>
      <c r="Y271" s="54" t="str">
        <f t="shared" si="46"/>
        <v/>
      </c>
    </row>
    <row r="272" spans="14:25" x14ac:dyDescent="0.25">
      <c r="N272" s="30">
        <v>33635</v>
      </c>
      <c r="O272">
        <v>128.30000000000001</v>
      </c>
      <c r="Q272" s="47">
        <f t="shared" si="42"/>
        <v>1992</v>
      </c>
      <c r="R272" s="48" t="str">
        <f t="shared" si="40"/>
        <v>19928</v>
      </c>
      <c r="S272" s="49">
        <v>33834</v>
      </c>
      <c r="T272" s="48">
        <v>693.25</v>
      </c>
      <c r="U272" s="50">
        <f t="shared" si="41"/>
        <v>694.17451612903233</v>
      </c>
      <c r="V272" s="51">
        <f t="shared" si="43"/>
        <v>680.82647540983658</v>
      </c>
      <c r="W272" s="53">
        <f t="shared" si="44"/>
        <v>0</v>
      </c>
      <c r="X272" s="53" t="str">
        <f t="shared" si="45"/>
        <v/>
      </c>
      <c r="Y272" s="54" t="str">
        <f t="shared" si="46"/>
        <v/>
      </c>
    </row>
    <row r="273" spans="14:25" x14ac:dyDescent="0.25">
      <c r="N273" s="30">
        <v>33664</v>
      </c>
      <c r="O273">
        <v>128.6</v>
      </c>
      <c r="Q273" s="47">
        <f t="shared" si="42"/>
        <v>1992</v>
      </c>
      <c r="R273" s="48" t="str">
        <f t="shared" si="40"/>
        <v>19928</v>
      </c>
      <c r="S273" s="49">
        <v>33835</v>
      </c>
      <c r="T273" s="48">
        <v>693.69</v>
      </c>
      <c r="U273" s="50">
        <f t="shared" si="41"/>
        <v>694.17451612903233</v>
      </c>
      <c r="V273" s="51">
        <f t="shared" si="43"/>
        <v>680.82647540983658</v>
      </c>
      <c r="W273" s="53">
        <f t="shared" si="44"/>
        <v>6.3469166967200508E-4</v>
      </c>
      <c r="X273" s="53" t="str">
        <f t="shared" si="45"/>
        <v/>
      </c>
      <c r="Y273" s="54" t="str">
        <f t="shared" si="46"/>
        <v/>
      </c>
    </row>
    <row r="274" spans="14:25" x14ac:dyDescent="0.25">
      <c r="N274" s="30">
        <v>33695</v>
      </c>
      <c r="O274">
        <v>129</v>
      </c>
      <c r="Q274" s="47">
        <f t="shared" si="42"/>
        <v>1992</v>
      </c>
      <c r="R274" s="48" t="str">
        <f t="shared" si="40"/>
        <v>19928</v>
      </c>
      <c r="S274" s="49">
        <v>33836</v>
      </c>
      <c r="T274" s="48">
        <v>692.48</v>
      </c>
      <c r="U274" s="50">
        <f t="shared" si="41"/>
        <v>694.17451612903233</v>
      </c>
      <c r="V274" s="51">
        <f t="shared" si="43"/>
        <v>680.82647540983658</v>
      </c>
      <c r="W274" s="53">
        <f t="shared" si="44"/>
        <v>-1.7442950020902792E-3</v>
      </c>
      <c r="X274" s="53" t="str">
        <f t="shared" si="45"/>
        <v/>
      </c>
      <c r="Y274" s="54" t="str">
        <f t="shared" si="46"/>
        <v/>
      </c>
    </row>
    <row r="275" spans="14:25" x14ac:dyDescent="0.25">
      <c r="N275" s="30">
        <v>33725</v>
      </c>
      <c r="O275">
        <v>129</v>
      </c>
      <c r="Q275" s="47">
        <f t="shared" si="42"/>
        <v>1992</v>
      </c>
      <c r="R275" s="48" t="str">
        <f t="shared" si="40"/>
        <v>19928</v>
      </c>
      <c r="S275" s="49">
        <v>33837</v>
      </c>
      <c r="T275" s="48">
        <v>692.56</v>
      </c>
      <c r="U275" s="50">
        <f t="shared" si="41"/>
        <v>694.17451612903233</v>
      </c>
      <c r="V275" s="51">
        <f t="shared" si="43"/>
        <v>680.82647540983658</v>
      </c>
      <c r="W275" s="53">
        <f t="shared" si="44"/>
        <v>1.1552680221793565E-4</v>
      </c>
      <c r="X275" s="53" t="str">
        <f t="shared" si="45"/>
        <v/>
      </c>
      <c r="Y275" s="54" t="str">
        <f t="shared" si="46"/>
        <v/>
      </c>
    </row>
    <row r="276" spans="14:25" x14ac:dyDescent="0.25">
      <c r="N276" s="30">
        <v>33756</v>
      </c>
      <c r="O276">
        <v>129</v>
      </c>
      <c r="Q276" s="47">
        <f t="shared" si="42"/>
        <v>1992</v>
      </c>
      <c r="R276" s="48" t="str">
        <f t="shared" si="40"/>
        <v>19928</v>
      </c>
      <c r="S276" s="49">
        <v>33838</v>
      </c>
      <c r="T276" s="48">
        <v>693.94</v>
      </c>
      <c r="U276" s="50">
        <f t="shared" si="41"/>
        <v>694.17451612903233</v>
      </c>
      <c r="V276" s="51">
        <f t="shared" si="43"/>
        <v>680.82647540983658</v>
      </c>
      <c r="W276" s="53">
        <f t="shared" si="44"/>
        <v>1.9926071387317279E-3</v>
      </c>
      <c r="X276" s="53" t="str">
        <f t="shared" si="45"/>
        <v/>
      </c>
      <c r="Y276" s="54" t="str">
        <f t="shared" si="46"/>
        <v/>
      </c>
    </row>
    <row r="277" spans="14:25" x14ac:dyDescent="0.25">
      <c r="N277" s="30">
        <v>33786</v>
      </c>
      <c r="O277">
        <v>129.1</v>
      </c>
      <c r="Q277" s="47">
        <f t="shared" si="42"/>
        <v>1992</v>
      </c>
      <c r="R277" s="48" t="str">
        <f t="shared" si="40"/>
        <v>19928</v>
      </c>
      <c r="S277" s="49">
        <v>33839</v>
      </c>
      <c r="T277" s="48">
        <v>693.94</v>
      </c>
      <c r="U277" s="50">
        <f t="shared" si="41"/>
        <v>694.17451612903233</v>
      </c>
      <c r="V277" s="51">
        <f t="shared" si="43"/>
        <v>680.82647540983658</v>
      </c>
      <c r="W277" s="53">
        <f t="shared" si="44"/>
        <v>0</v>
      </c>
      <c r="X277" s="53" t="str">
        <f t="shared" si="45"/>
        <v/>
      </c>
      <c r="Y277" s="54" t="str">
        <f t="shared" si="46"/>
        <v/>
      </c>
    </row>
    <row r="278" spans="14:25" x14ac:dyDescent="0.25">
      <c r="N278" s="30">
        <v>33817</v>
      </c>
      <c r="O278">
        <v>129.4</v>
      </c>
      <c r="Q278" s="47">
        <f t="shared" si="42"/>
        <v>1992</v>
      </c>
      <c r="R278" s="48" t="str">
        <f t="shared" si="40"/>
        <v>19928</v>
      </c>
      <c r="S278" s="49">
        <v>33840</v>
      </c>
      <c r="T278" s="48">
        <v>693.94</v>
      </c>
      <c r="U278" s="50">
        <f t="shared" si="41"/>
        <v>694.17451612903233</v>
      </c>
      <c r="V278" s="51">
        <f t="shared" si="43"/>
        <v>680.82647540983658</v>
      </c>
      <c r="W278" s="53">
        <f t="shared" si="44"/>
        <v>0</v>
      </c>
      <c r="X278" s="53" t="str">
        <f t="shared" si="45"/>
        <v/>
      </c>
      <c r="Y278" s="54" t="str">
        <f t="shared" si="46"/>
        <v/>
      </c>
    </row>
    <row r="279" spans="14:25" x14ac:dyDescent="0.25">
      <c r="N279" s="30">
        <v>33848</v>
      </c>
      <c r="O279">
        <v>129.4</v>
      </c>
      <c r="Q279" s="47">
        <f t="shared" si="42"/>
        <v>1992</v>
      </c>
      <c r="R279" s="48" t="str">
        <f t="shared" si="40"/>
        <v>19928</v>
      </c>
      <c r="S279" s="49">
        <v>33841</v>
      </c>
      <c r="T279" s="48">
        <v>689.56</v>
      </c>
      <c r="U279" s="50">
        <f t="shared" si="41"/>
        <v>694.17451612903233</v>
      </c>
      <c r="V279" s="51">
        <f t="shared" si="43"/>
        <v>680.82647540983658</v>
      </c>
      <c r="W279" s="53">
        <f t="shared" si="44"/>
        <v>-6.3117848805374077E-3</v>
      </c>
      <c r="X279" s="53" t="str">
        <f t="shared" si="45"/>
        <v/>
      </c>
      <c r="Y279" s="54" t="str">
        <f t="shared" si="46"/>
        <v/>
      </c>
    </row>
    <row r="280" spans="14:25" x14ac:dyDescent="0.25">
      <c r="N280" s="30">
        <v>33878</v>
      </c>
      <c r="O280">
        <v>129.69999999999999</v>
      </c>
      <c r="Q280" s="47">
        <f t="shared" si="42"/>
        <v>1992</v>
      </c>
      <c r="R280" s="48" t="str">
        <f t="shared" si="40"/>
        <v>19928</v>
      </c>
      <c r="S280" s="49">
        <v>33842</v>
      </c>
      <c r="T280" s="48">
        <v>689.21</v>
      </c>
      <c r="U280" s="50">
        <f t="shared" si="41"/>
        <v>694.17451612903233</v>
      </c>
      <c r="V280" s="51">
        <f t="shared" si="43"/>
        <v>680.82647540983658</v>
      </c>
      <c r="W280" s="53">
        <f t="shared" si="44"/>
        <v>-5.0757004466606137E-4</v>
      </c>
      <c r="X280" s="53" t="str">
        <f t="shared" si="45"/>
        <v/>
      </c>
      <c r="Y280" s="54" t="str">
        <f t="shared" si="46"/>
        <v/>
      </c>
    </row>
    <row r="281" spans="14:25" x14ac:dyDescent="0.25">
      <c r="N281" s="30">
        <v>33909</v>
      </c>
      <c r="O281">
        <v>129.9</v>
      </c>
      <c r="Q281" s="47">
        <f t="shared" si="42"/>
        <v>1992</v>
      </c>
      <c r="R281" s="48" t="str">
        <f t="shared" si="40"/>
        <v>19928</v>
      </c>
      <c r="S281" s="49">
        <v>33843</v>
      </c>
      <c r="T281" s="48">
        <v>689.45</v>
      </c>
      <c r="U281" s="50">
        <f t="shared" si="41"/>
        <v>694.17451612903233</v>
      </c>
      <c r="V281" s="51">
        <f t="shared" si="43"/>
        <v>680.82647540983658</v>
      </c>
      <c r="W281" s="53">
        <f t="shared" si="44"/>
        <v>3.4822477909490779E-4</v>
      </c>
      <c r="X281" s="53" t="str">
        <f t="shared" si="45"/>
        <v/>
      </c>
      <c r="Y281" s="54" t="str">
        <f t="shared" si="46"/>
        <v/>
      </c>
    </row>
    <row r="282" spans="14:25" x14ac:dyDescent="0.25">
      <c r="N282" s="30">
        <v>33939</v>
      </c>
      <c r="O282">
        <v>130.1</v>
      </c>
      <c r="Q282" s="47">
        <f t="shared" si="42"/>
        <v>1992</v>
      </c>
      <c r="R282" s="48" t="str">
        <f t="shared" si="40"/>
        <v>19928</v>
      </c>
      <c r="S282" s="49">
        <v>33844</v>
      </c>
      <c r="T282" s="48">
        <v>690.3</v>
      </c>
      <c r="U282" s="50">
        <f t="shared" si="41"/>
        <v>694.17451612903233</v>
      </c>
      <c r="V282" s="51">
        <f t="shared" si="43"/>
        <v>680.82647540983658</v>
      </c>
      <c r="W282" s="53">
        <f t="shared" si="44"/>
        <v>1.2328667778662705E-3</v>
      </c>
      <c r="X282" s="53" t="str">
        <f t="shared" si="45"/>
        <v/>
      </c>
      <c r="Y282" s="54" t="str">
        <f t="shared" si="46"/>
        <v/>
      </c>
    </row>
    <row r="283" spans="14:25" x14ac:dyDescent="0.25">
      <c r="N283" s="30">
        <v>33970</v>
      </c>
      <c r="O283">
        <v>130.4</v>
      </c>
      <c r="Q283" s="47">
        <f t="shared" si="42"/>
        <v>1992</v>
      </c>
      <c r="R283" s="48" t="str">
        <f t="shared" si="40"/>
        <v>19928</v>
      </c>
      <c r="S283" s="49">
        <v>33845</v>
      </c>
      <c r="T283" s="48">
        <v>691.68</v>
      </c>
      <c r="U283" s="50">
        <f t="shared" si="41"/>
        <v>694.17451612903233</v>
      </c>
      <c r="V283" s="51">
        <f t="shared" si="43"/>
        <v>680.82647540983658</v>
      </c>
      <c r="W283" s="53">
        <f t="shared" si="44"/>
        <v>1.9991308126900975E-3</v>
      </c>
      <c r="X283" s="53" t="str">
        <f t="shared" si="45"/>
        <v/>
      </c>
      <c r="Y283" s="54" t="str">
        <f t="shared" si="46"/>
        <v/>
      </c>
    </row>
    <row r="284" spans="14:25" x14ac:dyDescent="0.25">
      <c r="N284" s="30">
        <v>34001</v>
      </c>
      <c r="O284">
        <v>130.69999999999999</v>
      </c>
      <c r="Q284" s="47">
        <f t="shared" si="42"/>
        <v>1992</v>
      </c>
      <c r="R284" s="48" t="str">
        <f t="shared" si="40"/>
        <v>19928</v>
      </c>
      <c r="S284" s="49">
        <v>33846</v>
      </c>
      <c r="T284" s="48">
        <v>691.68</v>
      </c>
      <c r="U284" s="50">
        <f t="shared" si="41"/>
        <v>694.17451612903233</v>
      </c>
      <c r="V284" s="51">
        <f t="shared" si="43"/>
        <v>680.82647540983658</v>
      </c>
      <c r="W284" s="53">
        <f t="shared" si="44"/>
        <v>0</v>
      </c>
      <c r="X284" s="53" t="str">
        <f t="shared" si="45"/>
        <v/>
      </c>
      <c r="Y284" s="54" t="str">
        <f t="shared" si="46"/>
        <v/>
      </c>
    </row>
    <row r="285" spans="14:25" x14ac:dyDescent="0.25">
      <c r="N285" s="30">
        <v>34029</v>
      </c>
      <c r="O285">
        <v>130.9</v>
      </c>
      <c r="Q285" s="47">
        <f t="shared" si="42"/>
        <v>1992</v>
      </c>
      <c r="R285" s="48" t="str">
        <f t="shared" si="40"/>
        <v>19928</v>
      </c>
      <c r="S285" s="49">
        <v>33847</v>
      </c>
      <c r="T285" s="48">
        <v>691.68</v>
      </c>
      <c r="U285" s="50">
        <f t="shared" si="41"/>
        <v>694.17451612903233</v>
      </c>
      <c r="V285" s="51">
        <f t="shared" si="43"/>
        <v>680.82647540983658</v>
      </c>
      <c r="W285" s="53">
        <f t="shared" si="44"/>
        <v>0</v>
      </c>
      <c r="X285" s="53" t="str">
        <f t="shared" si="45"/>
        <v/>
      </c>
      <c r="Y285" s="54" t="str">
        <f t="shared" si="46"/>
        <v/>
      </c>
    </row>
    <row r="286" spans="14:25" x14ac:dyDescent="0.25">
      <c r="N286" s="30">
        <v>34060</v>
      </c>
      <c r="O286">
        <v>131.1</v>
      </c>
      <c r="Q286" s="47">
        <f t="shared" si="42"/>
        <v>1992</v>
      </c>
      <c r="R286" s="48" t="str">
        <f t="shared" si="40"/>
        <v>19929</v>
      </c>
      <c r="S286" s="49">
        <v>33848</v>
      </c>
      <c r="T286" s="48">
        <v>691.9</v>
      </c>
      <c r="U286" s="50">
        <f t="shared" si="41"/>
        <v>697.50333333333333</v>
      </c>
      <c r="V286" s="51">
        <f t="shared" si="43"/>
        <v>680.82647540983658</v>
      </c>
      <c r="W286" s="53">
        <f t="shared" si="44"/>
        <v>3.1806615776086566E-4</v>
      </c>
      <c r="X286" s="53">
        <f t="shared" si="45"/>
        <v>4.7953607154347377E-3</v>
      </c>
      <c r="Y286" s="54" t="str">
        <f t="shared" si="46"/>
        <v/>
      </c>
    </row>
    <row r="287" spans="14:25" x14ac:dyDescent="0.25">
      <c r="N287" s="30">
        <v>34090</v>
      </c>
      <c r="O287">
        <v>131.19999999999999</v>
      </c>
      <c r="Q287" s="47">
        <f t="shared" si="42"/>
        <v>1992</v>
      </c>
      <c r="R287" s="48" t="str">
        <f t="shared" si="40"/>
        <v>19929</v>
      </c>
      <c r="S287" s="49">
        <v>33849</v>
      </c>
      <c r="T287" s="48">
        <v>692.89</v>
      </c>
      <c r="U287" s="50">
        <f t="shared" si="41"/>
        <v>697.50333333333333</v>
      </c>
      <c r="V287" s="51">
        <f t="shared" si="43"/>
        <v>680.82647540983658</v>
      </c>
      <c r="W287" s="53">
        <f t="shared" si="44"/>
        <v>1.4308426073132985E-3</v>
      </c>
      <c r="X287" s="53" t="str">
        <f t="shared" si="45"/>
        <v/>
      </c>
      <c r="Y287" s="54" t="str">
        <f t="shared" si="46"/>
        <v/>
      </c>
    </row>
    <row r="288" spans="14:25" x14ac:dyDescent="0.25">
      <c r="N288" s="30">
        <v>34121</v>
      </c>
      <c r="O288">
        <v>131.1</v>
      </c>
      <c r="Q288" s="47">
        <f t="shared" si="42"/>
        <v>1992</v>
      </c>
      <c r="R288" s="48" t="str">
        <f t="shared" si="40"/>
        <v>19929</v>
      </c>
      <c r="S288" s="49">
        <v>33850</v>
      </c>
      <c r="T288" s="48">
        <v>693.02</v>
      </c>
      <c r="U288" s="50">
        <f t="shared" si="41"/>
        <v>697.50333333333333</v>
      </c>
      <c r="V288" s="51">
        <f t="shared" si="43"/>
        <v>680.82647540983658</v>
      </c>
      <c r="W288" s="53">
        <f t="shared" si="44"/>
        <v>1.8761996853755569E-4</v>
      </c>
      <c r="X288" s="53" t="str">
        <f t="shared" si="45"/>
        <v/>
      </c>
      <c r="Y288" s="54" t="str">
        <f t="shared" si="46"/>
        <v/>
      </c>
    </row>
    <row r="289" spans="14:25" x14ac:dyDescent="0.25">
      <c r="N289" s="30">
        <v>34151</v>
      </c>
      <c r="O289">
        <v>131.5</v>
      </c>
      <c r="Q289" s="47">
        <f t="shared" si="42"/>
        <v>1992</v>
      </c>
      <c r="R289" s="48" t="str">
        <f t="shared" si="40"/>
        <v>19929</v>
      </c>
      <c r="S289" s="49">
        <v>33851</v>
      </c>
      <c r="T289" s="48">
        <v>695.62</v>
      </c>
      <c r="U289" s="50">
        <f t="shared" si="41"/>
        <v>697.50333333333333</v>
      </c>
      <c r="V289" s="51">
        <f t="shared" si="43"/>
        <v>680.82647540983658</v>
      </c>
      <c r="W289" s="53">
        <f t="shared" si="44"/>
        <v>3.7516954777641054E-3</v>
      </c>
      <c r="X289" s="53" t="str">
        <f t="shared" si="45"/>
        <v/>
      </c>
      <c r="Y289" s="54" t="str">
        <f t="shared" si="46"/>
        <v/>
      </c>
    </row>
    <row r="290" spans="14:25" x14ac:dyDescent="0.25">
      <c r="N290" s="30">
        <v>34182</v>
      </c>
      <c r="O290">
        <v>131.6</v>
      </c>
      <c r="Q290" s="47">
        <f t="shared" si="42"/>
        <v>1992</v>
      </c>
      <c r="R290" s="48" t="str">
        <f t="shared" si="40"/>
        <v>19929</v>
      </c>
      <c r="S290" s="49">
        <v>33852</v>
      </c>
      <c r="T290" s="48">
        <v>696.77</v>
      </c>
      <c r="U290" s="50">
        <f t="shared" si="41"/>
        <v>697.50333333333333</v>
      </c>
      <c r="V290" s="51">
        <f t="shared" si="43"/>
        <v>680.82647540983658</v>
      </c>
      <c r="W290" s="53">
        <f t="shared" si="44"/>
        <v>1.6532014605674661E-3</v>
      </c>
      <c r="X290" s="53" t="str">
        <f t="shared" si="45"/>
        <v/>
      </c>
      <c r="Y290" s="54" t="str">
        <f t="shared" si="46"/>
        <v/>
      </c>
    </row>
    <row r="291" spans="14:25" x14ac:dyDescent="0.25">
      <c r="N291" s="30">
        <v>34213</v>
      </c>
      <c r="O291">
        <v>131.69999999999999</v>
      </c>
      <c r="Q291" s="47">
        <f t="shared" si="42"/>
        <v>1992</v>
      </c>
      <c r="R291" s="48" t="str">
        <f t="shared" si="40"/>
        <v>19929</v>
      </c>
      <c r="S291" s="49">
        <v>33853</v>
      </c>
      <c r="T291" s="48">
        <v>696.77</v>
      </c>
      <c r="U291" s="50">
        <f t="shared" si="41"/>
        <v>697.50333333333333</v>
      </c>
      <c r="V291" s="51">
        <f t="shared" si="43"/>
        <v>680.82647540983658</v>
      </c>
      <c r="W291" s="53">
        <f t="shared" si="44"/>
        <v>0</v>
      </c>
      <c r="X291" s="53" t="str">
        <f t="shared" si="45"/>
        <v/>
      </c>
      <c r="Y291" s="54" t="str">
        <f t="shared" si="46"/>
        <v/>
      </c>
    </row>
    <row r="292" spans="14:25" x14ac:dyDescent="0.25">
      <c r="N292" s="30">
        <v>34243</v>
      </c>
      <c r="O292">
        <v>131.80000000000001</v>
      </c>
      <c r="Q292" s="47">
        <f t="shared" si="42"/>
        <v>1992</v>
      </c>
      <c r="R292" s="48" t="str">
        <f t="shared" si="40"/>
        <v>19929</v>
      </c>
      <c r="S292" s="49">
        <v>33854</v>
      </c>
      <c r="T292" s="48">
        <v>696.77</v>
      </c>
      <c r="U292" s="50">
        <f t="shared" si="41"/>
        <v>697.50333333333333</v>
      </c>
      <c r="V292" s="51">
        <f t="shared" si="43"/>
        <v>680.82647540983658</v>
      </c>
      <c r="W292" s="53">
        <f t="shared" si="44"/>
        <v>0</v>
      </c>
      <c r="X292" s="53" t="str">
        <f t="shared" si="45"/>
        <v/>
      </c>
      <c r="Y292" s="54" t="str">
        <f t="shared" si="46"/>
        <v/>
      </c>
    </row>
    <row r="293" spans="14:25" x14ac:dyDescent="0.25">
      <c r="N293" s="30">
        <v>34274</v>
      </c>
      <c r="O293">
        <v>132.19999999999999</v>
      </c>
      <c r="Q293" s="47">
        <f t="shared" si="42"/>
        <v>1992</v>
      </c>
      <c r="R293" s="48" t="str">
        <f t="shared" si="40"/>
        <v>19929</v>
      </c>
      <c r="S293" s="49">
        <v>33855</v>
      </c>
      <c r="T293" s="48">
        <v>697.69</v>
      </c>
      <c r="U293" s="50">
        <f t="shared" si="41"/>
        <v>697.50333333333333</v>
      </c>
      <c r="V293" s="51">
        <f t="shared" si="43"/>
        <v>680.82647540983658</v>
      </c>
      <c r="W293" s="53">
        <f t="shared" si="44"/>
        <v>1.3203783170918637E-3</v>
      </c>
      <c r="X293" s="53" t="str">
        <f t="shared" si="45"/>
        <v/>
      </c>
      <c r="Y293" s="54" t="str">
        <f t="shared" si="46"/>
        <v/>
      </c>
    </row>
    <row r="294" spans="14:25" x14ac:dyDescent="0.25">
      <c r="N294" s="30">
        <v>34304</v>
      </c>
      <c r="O294">
        <v>132.4</v>
      </c>
      <c r="Q294" s="47">
        <f t="shared" si="42"/>
        <v>1992</v>
      </c>
      <c r="R294" s="48" t="str">
        <f t="shared" si="40"/>
        <v>19929</v>
      </c>
      <c r="S294" s="49">
        <v>33856</v>
      </c>
      <c r="T294" s="48">
        <v>698.28</v>
      </c>
      <c r="U294" s="50">
        <f t="shared" si="41"/>
        <v>697.50333333333333</v>
      </c>
      <c r="V294" s="51">
        <f t="shared" si="43"/>
        <v>680.82647540983658</v>
      </c>
      <c r="W294" s="53">
        <f t="shared" si="44"/>
        <v>8.4564778053275447E-4</v>
      </c>
      <c r="X294" s="53" t="str">
        <f t="shared" si="45"/>
        <v/>
      </c>
      <c r="Y294" s="54" t="str">
        <f t="shared" si="46"/>
        <v/>
      </c>
    </row>
    <row r="295" spans="14:25" x14ac:dyDescent="0.25">
      <c r="N295" s="30">
        <v>34335</v>
      </c>
      <c r="O295">
        <v>132.9</v>
      </c>
      <c r="Q295" s="47">
        <f t="shared" si="42"/>
        <v>1992</v>
      </c>
      <c r="R295" s="48" t="str">
        <f t="shared" si="40"/>
        <v>19929</v>
      </c>
      <c r="S295" s="49">
        <v>33857</v>
      </c>
      <c r="T295" s="48">
        <v>695.38</v>
      </c>
      <c r="U295" s="50">
        <f t="shared" si="41"/>
        <v>697.50333333333333</v>
      </c>
      <c r="V295" s="51">
        <f t="shared" si="43"/>
        <v>680.82647540983658</v>
      </c>
      <c r="W295" s="53">
        <f t="shared" si="44"/>
        <v>-4.1530618090164229E-3</v>
      </c>
      <c r="X295" s="53" t="str">
        <f t="shared" si="45"/>
        <v/>
      </c>
      <c r="Y295" s="54" t="str">
        <f t="shared" si="46"/>
        <v/>
      </c>
    </row>
    <row r="296" spans="14:25" x14ac:dyDescent="0.25">
      <c r="N296" s="30">
        <v>34366</v>
      </c>
      <c r="O296">
        <v>133.1</v>
      </c>
      <c r="Q296" s="47">
        <f t="shared" si="42"/>
        <v>1992</v>
      </c>
      <c r="R296" s="48" t="str">
        <f t="shared" si="40"/>
        <v>19929</v>
      </c>
      <c r="S296" s="49">
        <v>33858</v>
      </c>
      <c r="T296" s="48">
        <v>695.54</v>
      </c>
      <c r="U296" s="50">
        <f t="shared" si="41"/>
        <v>697.50333333333333</v>
      </c>
      <c r="V296" s="51">
        <f t="shared" si="43"/>
        <v>680.82647540983658</v>
      </c>
      <c r="W296" s="53">
        <f t="shared" si="44"/>
        <v>2.3009002272145196E-4</v>
      </c>
      <c r="X296" s="53" t="str">
        <f t="shared" si="45"/>
        <v/>
      </c>
      <c r="Y296" s="54" t="str">
        <f t="shared" si="46"/>
        <v/>
      </c>
    </row>
    <row r="297" spans="14:25" x14ac:dyDescent="0.25">
      <c r="N297" s="30">
        <v>34394</v>
      </c>
      <c r="O297">
        <v>133.30000000000001</v>
      </c>
      <c r="Q297" s="47">
        <f t="shared" si="42"/>
        <v>1992</v>
      </c>
      <c r="R297" s="48" t="str">
        <f t="shared" si="40"/>
        <v>19929</v>
      </c>
      <c r="S297" s="49">
        <v>33859</v>
      </c>
      <c r="T297" s="48">
        <v>696.39</v>
      </c>
      <c r="U297" s="50">
        <f t="shared" si="41"/>
        <v>697.50333333333333</v>
      </c>
      <c r="V297" s="51">
        <f t="shared" si="43"/>
        <v>680.82647540983658</v>
      </c>
      <c r="W297" s="53">
        <f t="shared" si="44"/>
        <v>1.2220720591196166E-3</v>
      </c>
      <c r="X297" s="53" t="str">
        <f t="shared" si="45"/>
        <v/>
      </c>
      <c r="Y297" s="54" t="str">
        <f t="shared" si="46"/>
        <v/>
      </c>
    </row>
    <row r="298" spans="14:25" x14ac:dyDescent="0.25">
      <c r="N298" s="30">
        <v>34425</v>
      </c>
      <c r="O298">
        <v>133.69999999999999</v>
      </c>
      <c r="Q298" s="47">
        <f t="shared" si="42"/>
        <v>1992</v>
      </c>
      <c r="R298" s="48" t="str">
        <f t="shared" si="40"/>
        <v>19929</v>
      </c>
      <c r="S298" s="49">
        <v>33860</v>
      </c>
      <c r="T298" s="48">
        <v>696.39</v>
      </c>
      <c r="U298" s="50">
        <f t="shared" si="41"/>
        <v>697.50333333333333</v>
      </c>
      <c r="V298" s="51">
        <f t="shared" si="43"/>
        <v>680.82647540983658</v>
      </c>
      <c r="W298" s="53">
        <f t="shared" si="44"/>
        <v>0</v>
      </c>
      <c r="X298" s="53" t="str">
        <f t="shared" si="45"/>
        <v/>
      </c>
      <c r="Y298" s="54" t="str">
        <f t="shared" si="46"/>
        <v/>
      </c>
    </row>
    <row r="299" spans="14:25" x14ac:dyDescent="0.25">
      <c r="N299" s="30">
        <v>34455</v>
      </c>
      <c r="O299">
        <v>134.1</v>
      </c>
      <c r="Q299" s="47">
        <f t="shared" si="42"/>
        <v>1992</v>
      </c>
      <c r="R299" s="48" t="str">
        <f t="shared" si="40"/>
        <v>19929</v>
      </c>
      <c r="S299" s="49">
        <v>33861</v>
      </c>
      <c r="T299" s="48">
        <v>696.39</v>
      </c>
      <c r="U299" s="50">
        <f t="shared" si="41"/>
        <v>697.50333333333333</v>
      </c>
      <c r="V299" s="51">
        <f t="shared" si="43"/>
        <v>680.82647540983658</v>
      </c>
      <c r="W299" s="53">
        <f t="shared" si="44"/>
        <v>0</v>
      </c>
      <c r="X299" s="53" t="str">
        <f t="shared" si="45"/>
        <v/>
      </c>
      <c r="Y299" s="54" t="str">
        <f t="shared" si="46"/>
        <v/>
      </c>
    </row>
    <row r="300" spans="14:25" x14ac:dyDescent="0.25">
      <c r="N300" s="30">
        <v>34486</v>
      </c>
      <c r="O300">
        <v>134.30000000000001</v>
      </c>
      <c r="Q300" s="47">
        <f t="shared" si="42"/>
        <v>1992</v>
      </c>
      <c r="R300" s="48" t="str">
        <f t="shared" si="40"/>
        <v>19929</v>
      </c>
      <c r="S300" s="49">
        <v>33862</v>
      </c>
      <c r="T300" s="48">
        <v>696.29</v>
      </c>
      <c r="U300" s="50">
        <f t="shared" si="41"/>
        <v>697.50333333333333</v>
      </c>
      <c r="V300" s="51">
        <f t="shared" si="43"/>
        <v>680.82647540983658</v>
      </c>
      <c r="W300" s="53">
        <f t="shared" si="44"/>
        <v>-1.4359769669303191E-4</v>
      </c>
      <c r="X300" s="53" t="str">
        <f t="shared" si="45"/>
        <v/>
      </c>
      <c r="Y300" s="54" t="str">
        <f t="shared" si="46"/>
        <v/>
      </c>
    </row>
    <row r="301" spans="14:25" x14ac:dyDescent="0.25">
      <c r="N301" s="30">
        <v>34516</v>
      </c>
      <c r="O301">
        <v>134.4</v>
      </c>
      <c r="Q301" s="47">
        <f t="shared" si="42"/>
        <v>1992</v>
      </c>
      <c r="R301" s="48" t="str">
        <f t="shared" si="40"/>
        <v>19929</v>
      </c>
      <c r="S301" s="49">
        <v>33863</v>
      </c>
      <c r="T301" s="48">
        <v>696.84</v>
      </c>
      <c r="U301" s="50">
        <f t="shared" si="41"/>
        <v>697.50333333333333</v>
      </c>
      <c r="V301" s="51">
        <f t="shared" si="43"/>
        <v>680.82647540983658</v>
      </c>
      <c r="W301" s="53">
        <f t="shared" si="44"/>
        <v>7.8990075974094687E-4</v>
      </c>
      <c r="X301" s="53" t="str">
        <f t="shared" si="45"/>
        <v/>
      </c>
      <c r="Y301" s="54" t="str">
        <f t="shared" si="46"/>
        <v/>
      </c>
    </row>
    <row r="302" spans="14:25" x14ac:dyDescent="0.25">
      <c r="N302" s="30">
        <v>34547</v>
      </c>
      <c r="O302">
        <v>134.6</v>
      </c>
      <c r="Q302" s="47">
        <f t="shared" si="42"/>
        <v>1992</v>
      </c>
      <c r="R302" s="48" t="str">
        <f t="shared" si="40"/>
        <v>19929</v>
      </c>
      <c r="S302" s="49">
        <v>33864</v>
      </c>
      <c r="T302" s="48">
        <v>695.7</v>
      </c>
      <c r="U302" s="50">
        <f t="shared" si="41"/>
        <v>697.50333333333333</v>
      </c>
      <c r="V302" s="51">
        <f t="shared" si="43"/>
        <v>680.82647540983658</v>
      </c>
      <c r="W302" s="53">
        <f t="shared" si="44"/>
        <v>-1.6359566040984319E-3</v>
      </c>
      <c r="X302" s="53" t="str">
        <f t="shared" si="45"/>
        <v/>
      </c>
      <c r="Y302" s="54" t="str">
        <f t="shared" si="46"/>
        <v/>
      </c>
    </row>
    <row r="303" spans="14:25" x14ac:dyDescent="0.25">
      <c r="N303" s="30">
        <v>34578</v>
      </c>
      <c r="O303">
        <v>134.9</v>
      </c>
      <c r="Q303" s="47">
        <f t="shared" si="42"/>
        <v>1992</v>
      </c>
      <c r="R303" s="48" t="str">
        <f t="shared" si="40"/>
        <v>19929</v>
      </c>
      <c r="S303" s="49">
        <v>33865</v>
      </c>
      <c r="T303" s="48">
        <v>696.66</v>
      </c>
      <c r="U303" s="50">
        <f t="shared" si="41"/>
        <v>697.50333333333333</v>
      </c>
      <c r="V303" s="51">
        <f t="shared" si="43"/>
        <v>680.82647540983658</v>
      </c>
      <c r="W303" s="53">
        <f t="shared" si="44"/>
        <v>1.3799051315221966E-3</v>
      </c>
      <c r="X303" s="53" t="str">
        <f t="shared" si="45"/>
        <v/>
      </c>
      <c r="Y303" s="54" t="str">
        <f t="shared" si="46"/>
        <v/>
      </c>
    </row>
    <row r="304" spans="14:25" x14ac:dyDescent="0.25">
      <c r="N304" s="30">
        <v>34608</v>
      </c>
      <c r="O304">
        <v>134.4</v>
      </c>
      <c r="Q304" s="47">
        <f t="shared" si="42"/>
        <v>1992</v>
      </c>
      <c r="R304" s="48" t="str">
        <f t="shared" si="40"/>
        <v>19929</v>
      </c>
      <c r="S304" s="49">
        <v>33866</v>
      </c>
      <c r="T304" s="48">
        <v>696.42</v>
      </c>
      <c r="U304" s="50">
        <f t="shared" si="41"/>
        <v>697.50333333333333</v>
      </c>
      <c r="V304" s="51">
        <f t="shared" si="43"/>
        <v>680.82647540983658</v>
      </c>
      <c r="W304" s="53">
        <f t="shared" si="44"/>
        <v>-3.4450090431492608E-4</v>
      </c>
      <c r="X304" s="53" t="str">
        <f t="shared" si="45"/>
        <v/>
      </c>
      <c r="Y304" s="54" t="str">
        <f t="shared" si="46"/>
        <v/>
      </c>
    </row>
    <row r="305" spans="14:25" x14ac:dyDescent="0.25">
      <c r="N305" s="30">
        <v>34639</v>
      </c>
      <c r="O305">
        <v>134.5</v>
      </c>
      <c r="Q305" s="47">
        <f t="shared" si="42"/>
        <v>1992</v>
      </c>
      <c r="R305" s="48" t="str">
        <f t="shared" si="40"/>
        <v>19929</v>
      </c>
      <c r="S305" s="49">
        <v>33867</v>
      </c>
      <c r="T305" s="48">
        <v>696.42</v>
      </c>
      <c r="U305" s="50">
        <f t="shared" si="41"/>
        <v>697.50333333333333</v>
      </c>
      <c r="V305" s="51">
        <f t="shared" si="43"/>
        <v>680.82647540983658</v>
      </c>
      <c r="W305" s="53">
        <f t="shared" si="44"/>
        <v>0</v>
      </c>
      <c r="X305" s="53" t="str">
        <f t="shared" si="45"/>
        <v/>
      </c>
      <c r="Y305" s="54" t="str">
        <f t="shared" si="46"/>
        <v/>
      </c>
    </row>
    <row r="306" spans="14:25" x14ac:dyDescent="0.25">
      <c r="N306" s="30">
        <v>34669</v>
      </c>
      <c r="O306">
        <v>134.9</v>
      </c>
      <c r="Q306" s="47">
        <f t="shared" si="42"/>
        <v>1992</v>
      </c>
      <c r="R306" s="48" t="str">
        <f t="shared" si="40"/>
        <v>19929</v>
      </c>
      <c r="S306" s="49">
        <v>33868</v>
      </c>
      <c r="T306" s="48">
        <v>696.42</v>
      </c>
      <c r="U306" s="50">
        <f t="shared" si="41"/>
        <v>697.50333333333333</v>
      </c>
      <c r="V306" s="51">
        <f t="shared" si="43"/>
        <v>680.82647540983658</v>
      </c>
      <c r="W306" s="53">
        <f t="shared" si="44"/>
        <v>0</v>
      </c>
      <c r="X306" s="53" t="str">
        <f t="shared" si="45"/>
        <v/>
      </c>
      <c r="Y306" s="54" t="str">
        <f t="shared" si="46"/>
        <v/>
      </c>
    </row>
    <row r="307" spans="14:25" x14ac:dyDescent="0.25">
      <c r="N307" s="30">
        <v>34700</v>
      </c>
      <c r="O307">
        <v>135.6</v>
      </c>
      <c r="Q307" s="47">
        <f t="shared" si="42"/>
        <v>1992</v>
      </c>
      <c r="R307" s="48" t="str">
        <f t="shared" si="40"/>
        <v>19929</v>
      </c>
      <c r="S307" s="49">
        <v>33869</v>
      </c>
      <c r="T307" s="48">
        <v>699.16</v>
      </c>
      <c r="U307" s="50">
        <f t="shared" si="41"/>
        <v>697.50333333333333</v>
      </c>
      <c r="V307" s="51">
        <f t="shared" si="43"/>
        <v>680.82647540983658</v>
      </c>
      <c r="W307" s="53">
        <f t="shared" si="44"/>
        <v>3.9344073978346827E-3</v>
      </c>
      <c r="X307" s="53" t="str">
        <f t="shared" si="45"/>
        <v/>
      </c>
      <c r="Y307" s="54" t="str">
        <f t="shared" si="46"/>
        <v/>
      </c>
    </row>
    <row r="308" spans="14:25" x14ac:dyDescent="0.25">
      <c r="N308" s="30">
        <v>34731</v>
      </c>
      <c r="O308">
        <v>135.80000000000001</v>
      </c>
      <c r="Q308" s="47">
        <f t="shared" si="42"/>
        <v>1992</v>
      </c>
      <c r="R308" s="48" t="str">
        <f t="shared" si="40"/>
        <v>19929</v>
      </c>
      <c r="S308" s="49">
        <v>33870</v>
      </c>
      <c r="T308" s="48">
        <v>697.77</v>
      </c>
      <c r="U308" s="50">
        <f t="shared" si="41"/>
        <v>697.50333333333333</v>
      </c>
      <c r="V308" s="51">
        <f t="shared" si="43"/>
        <v>680.82647540983658</v>
      </c>
      <c r="W308" s="53">
        <f t="shared" si="44"/>
        <v>-1.9881000057211384E-3</v>
      </c>
      <c r="X308" s="53" t="str">
        <f t="shared" si="45"/>
        <v/>
      </c>
      <c r="Y308" s="54" t="str">
        <f t="shared" si="46"/>
        <v/>
      </c>
    </row>
    <row r="309" spans="14:25" x14ac:dyDescent="0.25">
      <c r="N309" s="30">
        <v>34759</v>
      </c>
      <c r="O309">
        <v>135.9</v>
      </c>
      <c r="Q309" s="47">
        <f t="shared" si="42"/>
        <v>1992</v>
      </c>
      <c r="R309" s="48" t="str">
        <f t="shared" si="40"/>
        <v>19929</v>
      </c>
      <c r="S309" s="49">
        <v>33871</v>
      </c>
      <c r="T309" s="48">
        <v>698.4</v>
      </c>
      <c r="U309" s="50">
        <f t="shared" si="41"/>
        <v>697.50333333333333</v>
      </c>
      <c r="V309" s="51">
        <f t="shared" si="43"/>
        <v>680.82647540983658</v>
      </c>
      <c r="W309" s="53">
        <f t="shared" si="44"/>
        <v>9.0287630594598767E-4</v>
      </c>
      <c r="X309" s="53" t="str">
        <f t="shared" si="45"/>
        <v/>
      </c>
      <c r="Y309" s="54" t="str">
        <f t="shared" si="46"/>
        <v/>
      </c>
    </row>
    <row r="310" spans="14:25" x14ac:dyDescent="0.25">
      <c r="N310" s="30">
        <v>34790</v>
      </c>
      <c r="O310">
        <v>136.19999999999999</v>
      </c>
      <c r="Q310" s="47">
        <f t="shared" si="42"/>
        <v>1992</v>
      </c>
      <c r="R310" s="48" t="str">
        <f t="shared" si="40"/>
        <v>19929</v>
      </c>
      <c r="S310" s="49">
        <v>33872</v>
      </c>
      <c r="T310" s="48">
        <v>697.01</v>
      </c>
      <c r="U310" s="50">
        <f t="shared" si="41"/>
        <v>697.50333333333333</v>
      </c>
      <c r="V310" s="51">
        <f t="shared" si="43"/>
        <v>680.82647540983658</v>
      </c>
      <c r="W310" s="53">
        <f t="shared" si="44"/>
        <v>-1.9902634593356172E-3</v>
      </c>
      <c r="X310" s="53" t="str">
        <f t="shared" si="45"/>
        <v/>
      </c>
      <c r="Y310" s="54" t="str">
        <f t="shared" si="46"/>
        <v/>
      </c>
    </row>
    <row r="311" spans="14:25" x14ac:dyDescent="0.25">
      <c r="N311" s="30">
        <v>34820</v>
      </c>
      <c r="O311">
        <v>136.5</v>
      </c>
      <c r="Q311" s="47">
        <f t="shared" si="42"/>
        <v>1992</v>
      </c>
      <c r="R311" s="48" t="str">
        <f t="shared" si="40"/>
        <v>19929</v>
      </c>
      <c r="S311" s="49">
        <v>33873</v>
      </c>
      <c r="T311" s="48">
        <v>704.8</v>
      </c>
      <c r="U311" s="50">
        <f t="shared" si="41"/>
        <v>697.50333333333333</v>
      </c>
      <c r="V311" s="51">
        <f t="shared" si="43"/>
        <v>680.82647540983658</v>
      </c>
      <c r="W311" s="53">
        <f t="shared" si="44"/>
        <v>1.1176310239451315E-2</v>
      </c>
      <c r="X311" s="53" t="str">
        <f t="shared" si="45"/>
        <v/>
      </c>
      <c r="Y311" s="54" t="str">
        <f t="shared" si="46"/>
        <v/>
      </c>
    </row>
    <row r="312" spans="14:25" x14ac:dyDescent="0.25">
      <c r="N312" s="30">
        <v>34851</v>
      </c>
      <c r="O312">
        <v>136.6</v>
      </c>
      <c r="Q312" s="47">
        <f t="shared" si="42"/>
        <v>1992</v>
      </c>
      <c r="R312" s="48" t="str">
        <f t="shared" si="40"/>
        <v>19929</v>
      </c>
      <c r="S312" s="49">
        <v>33874</v>
      </c>
      <c r="T312" s="48">
        <v>704.8</v>
      </c>
      <c r="U312" s="50">
        <f t="shared" si="41"/>
        <v>697.50333333333333</v>
      </c>
      <c r="V312" s="51">
        <f t="shared" si="43"/>
        <v>680.82647540983658</v>
      </c>
      <c r="W312" s="53">
        <f t="shared" si="44"/>
        <v>0</v>
      </c>
      <c r="X312" s="53" t="str">
        <f t="shared" si="45"/>
        <v/>
      </c>
      <c r="Y312" s="54" t="str">
        <f t="shared" si="46"/>
        <v/>
      </c>
    </row>
    <row r="313" spans="14:25" x14ac:dyDescent="0.25">
      <c r="N313" s="30">
        <v>34881</v>
      </c>
      <c r="O313">
        <v>136.9</v>
      </c>
      <c r="Q313" s="47">
        <f t="shared" si="42"/>
        <v>1992</v>
      </c>
      <c r="R313" s="48" t="str">
        <f t="shared" si="40"/>
        <v>19929</v>
      </c>
      <c r="S313" s="49">
        <v>33875</v>
      </c>
      <c r="T313" s="48">
        <v>704.8</v>
      </c>
      <c r="U313" s="50">
        <f t="shared" si="41"/>
        <v>697.50333333333333</v>
      </c>
      <c r="V313" s="51">
        <f t="shared" si="43"/>
        <v>680.82647540983658</v>
      </c>
      <c r="W313" s="53">
        <f t="shared" si="44"/>
        <v>0</v>
      </c>
      <c r="X313" s="53" t="str">
        <f t="shared" si="45"/>
        <v/>
      </c>
      <c r="Y313" s="54" t="str">
        <f t="shared" si="46"/>
        <v/>
      </c>
    </row>
    <row r="314" spans="14:25" x14ac:dyDescent="0.25">
      <c r="N314" s="30">
        <v>34912</v>
      </c>
      <c r="O314">
        <v>137</v>
      </c>
      <c r="Q314" s="47">
        <f t="shared" si="42"/>
        <v>1992</v>
      </c>
      <c r="R314" s="48" t="str">
        <f t="shared" si="40"/>
        <v>19929</v>
      </c>
      <c r="S314" s="49">
        <v>33876</v>
      </c>
      <c r="T314" s="48">
        <v>701</v>
      </c>
      <c r="U314" s="50">
        <f t="shared" si="41"/>
        <v>697.50333333333333</v>
      </c>
      <c r="V314" s="51">
        <f t="shared" si="43"/>
        <v>680.82647540983658</v>
      </c>
      <c r="W314" s="53">
        <f t="shared" si="44"/>
        <v>-5.3916004540294216E-3</v>
      </c>
      <c r="X314" s="53" t="str">
        <f t="shared" si="45"/>
        <v/>
      </c>
      <c r="Y314" s="54" t="str">
        <f t="shared" si="46"/>
        <v/>
      </c>
    </row>
    <row r="315" spans="14:25" x14ac:dyDescent="0.25">
      <c r="N315" s="30">
        <v>34943</v>
      </c>
      <c r="O315">
        <v>136.80000000000001</v>
      </c>
      <c r="Q315" s="47">
        <f t="shared" si="42"/>
        <v>1992</v>
      </c>
      <c r="R315" s="48" t="str">
        <f t="shared" si="40"/>
        <v>19929</v>
      </c>
      <c r="S315" s="49">
        <v>33877</v>
      </c>
      <c r="T315" s="48">
        <v>702.81</v>
      </c>
      <c r="U315" s="50">
        <f t="shared" si="41"/>
        <v>697.50333333333333</v>
      </c>
      <c r="V315" s="51">
        <f t="shared" si="43"/>
        <v>680.82647540983658</v>
      </c>
      <c r="W315" s="53">
        <f t="shared" si="44"/>
        <v>2.5820256776032391E-3</v>
      </c>
      <c r="X315" s="53" t="str">
        <f t="shared" si="45"/>
        <v/>
      </c>
      <c r="Y315" s="54" t="str">
        <f t="shared" si="46"/>
        <v/>
      </c>
    </row>
    <row r="316" spans="14:25" x14ac:dyDescent="0.25">
      <c r="N316" s="30">
        <v>34973</v>
      </c>
      <c r="O316">
        <v>137.6</v>
      </c>
      <c r="Q316" s="47">
        <f t="shared" si="42"/>
        <v>1992</v>
      </c>
      <c r="R316" s="48" t="str">
        <f t="shared" si="40"/>
        <v>199210</v>
      </c>
      <c r="S316" s="49">
        <v>33878</v>
      </c>
      <c r="T316" s="48">
        <v>699.7</v>
      </c>
      <c r="U316" s="50">
        <f t="shared" si="41"/>
        <v>707.80483870967737</v>
      </c>
      <c r="V316" s="51">
        <f t="shared" si="43"/>
        <v>680.82647540983658</v>
      </c>
      <c r="W316" s="53">
        <f t="shared" si="44"/>
        <v>-4.4250935530226743E-3</v>
      </c>
      <c r="X316" s="53">
        <f t="shared" si="45"/>
        <v>1.476911275407633E-2</v>
      </c>
      <c r="Y316" s="54" t="str">
        <f t="shared" si="46"/>
        <v/>
      </c>
    </row>
    <row r="317" spans="14:25" x14ac:dyDescent="0.25">
      <c r="N317" s="30">
        <v>35004</v>
      </c>
      <c r="O317">
        <v>138</v>
      </c>
      <c r="Q317" s="47">
        <f t="shared" si="42"/>
        <v>1992</v>
      </c>
      <c r="R317" s="48" t="str">
        <f t="shared" si="40"/>
        <v>199210</v>
      </c>
      <c r="S317" s="49">
        <v>33879</v>
      </c>
      <c r="T317" s="48">
        <v>703.08</v>
      </c>
      <c r="U317" s="50">
        <f t="shared" si="41"/>
        <v>707.80483870967737</v>
      </c>
      <c r="V317" s="51">
        <f t="shared" si="43"/>
        <v>680.82647540983658</v>
      </c>
      <c r="W317" s="53">
        <f t="shared" si="44"/>
        <v>4.8306417035872684E-3</v>
      </c>
      <c r="X317" s="53" t="str">
        <f t="shared" si="45"/>
        <v/>
      </c>
      <c r="Y317" s="54" t="str">
        <f t="shared" si="46"/>
        <v/>
      </c>
    </row>
    <row r="318" spans="14:25" x14ac:dyDescent="0.25">
      <c r="N318" s="30">
        <v>35034</v>
      </c>
      <c r="O318">
        <v>138</v>
      </c>
      <c r="Q318" s="47">
        <f t="shared" si="42"/>
        <v>1992</v>
      </c>
      <c r="R318" s="48" t="str">
        <f t="shared" si="40"/>
        <v>199210</v>
      </c>
      <c r="S318" s="49">
        <v>33880</v>
      </c>
      <c r="T318" s="48">
        <v>710.22</v>
      </c>
      <c r="U318" s="50">
        <f t="shared" si="41"/>
        <v>707.80483870967737</v>
      </c>
      <c r="V318" s="51">
        <f t="shared" si="43"/>
        <v>680.82647540983658</v>
      </c>
      <c r="W318" s="53">
        <f t="shared" si="44"/>
        <v>1.0155316606929476E-2</v>
      </c>
      <c r="X318" s="53" t="str">
        <f t="shared" si="45"/>
        <v/>
      </c>
      <c r="Y318" s="54" t="str">
        <f t="shared" si="46"/>
        <v/>
      </c>
    </row>
    <row r="319" spans="14:25" x14ac:dyDescent="0.25">
      <c r="N319" s="30">
        <v>35065</v>
      </c>
      <c r="O319">
        <v>138</v>
      </c>
      <c r="Q319" s="47">
        <f t="shared" si="42"/>
        <v>1992</v>
      </c>
      <c r="R319" s="48" t="str">
        <f t="shared" si="40"/>
        <v>199210</v>
      </c>
      <c r="S319" s="49">
        <v>33881</v>
      </c>
      <c r="T319" s="48">
        <v>710.22</v>
      </c>
      <c r="U319" s="50">
        <f t="shared" si="41"/>
        <v>707.80483870967737</v>
      </c>
      <c r="V319" s="51">
        <f t="shared" si="43"/>
        <v>680.82647540983658</v>
      </c>
      <c r="W319" s="53">
        <f t="shared" si="44"/>
        <v>0</v>
      </c>
      <c r="X319" s="53" t="str">
        <f t="shared" si="45"/>
        <v/>
      </c>
      <c r="Y319" s="54" t="str">
        <f t="shared" si="46"/>
        <v/>
      </c>
    </row>
    <row r="320" spans="14:25" x14ac:dyDescent="0.25">
      <c r="N320" s="30">
        <v>35096</v>
      </c>
      <c r="O320">
        <v>138.1</v>
      </c>
      <c r="Q320" s="47">
        <f t="shared" si="42"/>
        <v>1992</v>
      </c>
      <c r="R320" s="48" t="str">
        <f t="shared" si="40"/>
        <v>199210</v>
      </c>
      <c r="S320" s="49">
        <v>33882</v>
      </c>
      <c r="T320" s="48">
        <v>710.22</v>
      </c>
      <c r="U320" s="50">
        <f t="shared" si="41"/>
        <v>707.80483870967737</v>
      </c>
      <c r="V320" s="51">
        <f t="shared" si="43"/>
        <v>680.82647540983658</v>
      </c>
      <c r="W320" s="53">
        <f t="shared" si="44"/>
        <v>0</v>
      </c>
      <c r="X320" s="53" t="str">
        <f t="shared" si="45"/>
        <v/>
      </c>
      <c r="Y320" s="54" t="str">
        <f t="shared" si="46"/>
        <v/>
      </c>
    </row>
    <row r="321" spans="14:25" x14ac:dyDescent="0.25">
      <c r="N321" s="30">
        <v>35125</v>
      </c>
      <c r="O321">
        <v>138.1</v>
      </c>
      <c r="Q321" s="47">
        <f t="shared" si="42"/>
        <v>1992</v>
      </c>
      <c r="R321" s="48" t="str">
        <f t="shared" si="40"/>
        <v>199210</v>
      </c>
      <c r="S321" s="49">
        <v>33883</v>
      </c>
      <c r="T321" s="48">
        <v>704.52</v>
      </c>
      <c r="U321" s="50">
        <f t="shared" si="41"/>
        <v>707.80483870967737</v>
      </c>
      <c r="V321" s="51">
        <f t="shared" si="43"/>
        <v>680.82647540983658</v>
      </c>
      <c r="W321" s="53">
        <f t="shared" si="44"/>
        <v>-8.0256821829856051E-3</v>
      </c>
      <c r="X321" s="53" t="str">
        <f t="shared" si="45"/>
        <v/>
      </c>
      <c r="Y321" s="54" t="str">
        <f t="shared" si="46"/>
        <v/>
      </c>
    </row>
    <row r="322" spans="14:25" x14ac:dyDescent="0.25">
      <c r="N322" s="30">
        <v>35156</v>
      </c>
      <c r="O322">
        <v>138.19999999999999</v>
      </c>
      <c r="Q322" s="47">
        <f t="shared" si="42"/>
        <v>1992</v>
      </c>
      <c r="R322" s="48" t="str">
        <f t="shared" si="40"/>
        <v>199210</v>
      </c>
      <c r="S322" s="49">
        <v>33884</v>
      </c>
      <c r="T322" s="48">
        <v>703.66</v>
      </c>
      <c r="U322" s="50">
        <f t="shared" si="41"/>
        <v>707.80483870967737</v>
      </c>
      <c r="V322" s="51">
        <f t="shared" si="43"/>
        <v>680.82647540983658</v>
      </c>
      <c r="W322" s="53">
        <f t="shared" si="44"/>
        <v>-1.2206892636120736E-3</v>
      </c>
      <c r="X322" s="53" t="str">
        <f t="shared" si="45"/>
        <v/>
      </c>
      <c r="Y322" s="54" t="str">
        <f t="shared" si="46"/>
        <v/>
      </c>
    </row>
    <row r="323" spans="14:25" x14ac:dyDescent="0.25">
      <c r="N323" s="30">
        <v>35186</v>
      </c>
      <c r="O323">
        <v>138.30000000000001</v>
      </c>
      <c r="Q323" s="47">
        <f t="shared" si="42"/>
        <v>1992</v>
      </c>
      <c r="R323" s="48" t="str">
        <f t="shared" si="40"/>
        <v>199210</v>
      </c>
      <c r="S323" s="49">
        <v>33885</v>
      </c>
      <c r="T323" s="48">
        <v>702.71</v>
      </c>
      <c r="U323" s="50">
        <f t="shared" si="41"/>
        <v>707.80483870967737</v>
      </c>
      <c r="V323" s="51">
        <f t="shared" si="43"/>
        <v>680.82647540983658</v>
      </c>
      <c r="W323" s="53">
        <f t="shared" si="44"/>
        <v>-1.3500838473124999E-3</v>
      </c>
      <c r="X323" s="53" t="str">
        <f t="shared" si="45"/>
        <v/>
      </c>
      <c r="Y323" s="54" t="str">
        <f t="shared" si="46"/>
        <v/>
      </c>
    </row>
    <row r="324" spans="14:25" x14ac:dyDescent="0.25">
      <c r="N324" s="30">
        <v>35217</v>
      </c>
      <c r="O324">
        <v>138.4</v>
      </c>
      <c r="Q324" s="47">
        <f t="shared" si="42"/>
        <v>1992</v>
      </c>
      <c r="R324" s="48" t="str">
        <f t="shared" si="40"/>
        <v>199210</v>
      </c>
      <c r="S324" s="49">
        <v>33886</v>
      </c>
      <c r="T324" s="48">
        <v>704.06</v>
      </c>
      <c r="U324" s="50">
        <f t="shared" si="41"/>
        <v>707.80483870967737</v>
      </c>
      <c r="V324" s="51">
        <f t="shared" si="43"/>
        <v>680.82647540983658</v>
      </c>
      <c r="W324" s="53">
        <f t="shared" si="44"/>
        <v>1.9211338959170821E-3</v>
      </c>
      <c r="X324" s="53" t="str">
        <f t="shared" si="45"/>
        <v/>
      </c>
      <c r="Y324" s="54" t="str">
        <f t="shared" si="46"/>
        <v/>
      </c>
    </row>
    <row r="325" spans="14:25" x14ac:dyDescent="0.25">
      <c r="N325" s="30">
        <v>35247</v>
      </c>
      <c r="O325">
        <v>138.4</v>
      </c>
      <c r="Q325" s="47">
        <f t="shared" si="42"/>
        <v>1992</v>
      </c>
      <c r="R325" s="48" t="str">
        <f t="shared" si="40"/>
        <v>199210</v>
      </c>
      <c r="S325" s="49">
        <v>33887</v>
      </c>
      <c r="T325" s="48">
        <v>701.88</v>
      </c>
      <c r="U325" s="50">
        <f t="shared" si="41"/>
        <v>707.80483870967737</v>
      </c>
      <c r="V325" s="51">
        <f t="shared" si="43"/>
        <v>680.82647540983658</v>
      </c>
      <c r="W325" s="53">
        <f t="shared" si="44"/>
        <v>-3.0963270175836666E-3</v>
      </c>
      <c r="X325" s="53" t="str">
        <f t="shared" si="45"/>
        <v/>
      </c>
      <c r="Y325" s="54" t="str">
        <f t="shared" si="46"/>
        <v/>
      </c>
    </row>
    <row r="326" spans="14:25" x14ac:dyDescent="0.25">
      <c r="N326" s="30">
        <v>35278</v>
      </c>
      <c r="O326">
        <v>138.6</v>
      </c>
      <c r="Q326" s="47">
        <f t="shared" si="42"/>
        <v>1992</v>
      </c>
      <c r="R326" s="48" t="str">
        <f t="shared" si="40"/>
        <v>199210</v>
      </c>
      <c r="S326" s="49">
        <v>33888</v>
      </c>
      <c r="T326" s="48">
        <v>701.88</v>
      </c>
      <c r="U326" s="50">
        <f t="shared" si="41"/>
        <v>707.80483870967737</v>
      </c>
      <c r="V326" s="51">
        <f t="shared" si="43"/>
        <v>680.82647540983658</v>
      </c>
      <c r="W326" s="53">
        <f t="shared" si="44"/>
        <v>0</v>
      </c>
      <c r="X326" s="53" t="str">
        <f t="shared" si="45"/>
        <v/>
      </c>
      <c r="Y326" s="54" t="str">
        <f t="shared" si="46"/>
        <v/>
      </c>
    </row>
    <row r="327" spans="14:25" x14ac:dyDescent="0.25">
      <c r="N327" s="30">
        <v>35309</v>
      </c>
      <c r="O327">
        <v>138.4</v>
      </c>
      <c r="Q327" s="47">
        <f t="shared" si="42"/>
        <v>1992</v>
      </c>
      <c r="R327" s="48" t="str">
        <f t="shared" ref="R327:R390" si="47">+YEAR(S327)&amp;MONTH(S327)</f>
        <v>199210</v>
      </c>
      <c r="S327" s="49">
        <v>33889</v>
      </c>
      <c r="T327" s="48">
        <v>701.88</v>
      </c>
      <c r="U327" s="50">
        <f t="shared" ref="U327:U390" si="48">+AVERAGEIF($R$3:$R$12000,R327,$T$3:$T$12000)</f>
        <v>707.80483870967737</v>
      </c>
      <c r="V327" s="51">
        <f t="shared" si="43"/>
        <v>680.82647540983658</v>
      </c>
      <c r="W327" s="53">
        <f t="shared" si="44"/>
        <v>0</v>
      </c>
      <c r="X327" s="53" t="str">
        <f t="shared" si="45"/>
        <v/>
      </c>
      <c r="Y327" s="54" t="str">
        <f t="shared" si="46"/>
        <v/>
      </c>
    </row>
    <row r="328" spans="14:25" x14ac:dyDescent="0.25">
      <c r="N328" s="30">
        <v>35339</v>
      </c>
      <c r="O328">
        <v>138.5</v>
      </c>
      <c r="Q328" s="47">
        <f t="shared" ref="Q328:Q391" si="49">+YEAR(S328)</f>
        <v>1992</v>
      </c>
      <c r="R328" s="48" t="str">
        <f t="shared" si="47"/>
        <v>199210</v>
      </c>
      <c r="S328" s="49">
        <v>33890</v>
      </c>
      <c r="T328" s="48">
        <v>701.88</v>
      </c>
      <c r="U328" s="50">
        <f t="shared" si="48"/>
        <v>707.80483870967737</v>
      </c>
      <c r="V328" s="51">
        <f t="shared" ref="V328:V391" si="50">+AVERAGEIF($Q$3:$Q$12000,Q328,$T$3:$T$12000)</f>
        <v>680.82647540983658</v>
      </c>
      <c r="W328" s="53">
        <f t="shared" si="44"/>
        <v>0</v>
      </c>
      <c r="X328" s="53" t="str">
        <f t="shared" si="45"/>
        <v/>
      </c>
      <c r="Y328" s="54" t="str">
        <f t="shared" si="46"/>
        <v/>
      </c>
    </row>
    <row r="329" spans="14:25" x14ac:dyDescent="0.25">
      <c r="N329" s="30">
        <v>35370</v>
      </c>
      <c r="O329">
        <v>138.30000000000001</v>
      </c>
      <c r="Q329" s="47">
        <f t="shared" si="49"/>
        <v>1992</v>
      </c>
      <c r="R329" s="48" t="str">
        <f t="shared" si="47"/>
        <v>199210</v>
      </c>
      <c r="S329" s="49">
        <v>33891</v>
      </c>
      <c r="T329" s="48">
        <v>702.48</v>
      </c>
      <c r="U329" s="50">
        <f t="shared" si="48"/>
        <v>707.80483870967737</v>
      </c>
      <c r="V329" s="51">
        <f t="shared" si="50"/>
        <v>680.82647540983658</v>
      </c>
      <c r="W329" s="53">
        <f t="shared" ref="W329:W392" si="51">+T329/T328-1</f>
        <v>8.548469823901339E-4</v>
      </c>
      <c r="X329" s="53" t="str">
        <f t="shared" ref="X329:X392" si="52">IF(U329/U328-1=0,"",U329/U328-1)</f>
        <v/>
      </c>
      <c r="Y329" s="54" t="str">
        <f t="shared" ref="Y329:Y392" si="53">+IF(V329=V328,"",V329/V328-1)</f>
        <v/>
      </c>
    </row>
    <row r="330" spans="14:25" x14ac:dyDescent="0.25">
      <c r="N330" s="30">
        <v>35400</v>
      </c>
      <c r="O330">
        <v>138.4</v>
      </c>
      <c r="Q330" s="47">
        <f t="shared" si="49"/>
        <v>1992</v>
      </c>
      <c r="R330" s="48" t="str">
        <f t="shared" si="47"/>
        <v>199210</v>
      </c>
      <c r="S330" s="49">
        <v>33892</v>
      </c>
      <c r="T330" s="48">
        <v>705.52</v>
      </c>
      <c r="U330" s="50">
        <f t="shared" si="48"/>
        <v>707.80483870967737</v>
      </c>
      <c r="V330" s="51">
        <f t="shared" si="50"/>
        <v>680.82647540983658</v>
      </c>
      <c r="W330" s="53">
        <f t="shared" si="51"/>
        <v>4.3275253387995427E-3</v>
      </c>
      <c r="X330" s="53" t="str">
        <f t="shared" si="52"/>
        <v/>
      </c>
      <c r="Y330" s="54" t="str">
        <f t="shared" si="53"/>
        <v/>
      </c>
    </row>
    <row r="331" spans="14:25" x14ac:dyDescent="0.25">
      <c r="N331" s="30">
        <v>35431</v>
      </c>
      <c r="O331">
        <v>138.69999999999999</v>
      </c>
      <c r="Q331" s="47">
        <f t="shared" si="49"/>
        <v>1992</v>
      </c>
      <c r="R331" s="48" t="str">
        <f t="shared" si="47"/>
        <v>199210</v>
      </c>
      <c r="S331" s="49">
        <v>33893</v>
      </c>
      <c r="T331" s="48">
        <v>708.21</v>
      </c>
      <c r="U331" s="50">
        <f t="shared" si="48"/>
        <v>707.80483870967737</v>
      </c>
      <c r="V331" s="51">
        <f t="shared" si="50"/>
        <v>680.82647540983658</v>
      </c>
      <c r="W331" s="53">
        <f t="shared" si="51"/>
        <v>3.8127905658238426E-3</v>
      </c>
      <c r="X331" s="53" t="str">
        <f t="shared" si="52"/>
        <v/>
      </c>
      <c r="Y331" s="54" t="str">
        <f t="shared" si="53"/>
        <v/>
      </c>
    </row>
    <row r="332" spans="14:25" x14ac:dyDescent="0.25">
      <c r="N332" s="30">
        <v>35462</v>
      </c>
      <c r="O332">
        <v>138.6</v>
      </c>
      <c r="Q332" s="47">
        <f t="shared" si="49"/>
        <v>1992</v>
      </c>
      <c r="R332" s="48" t="str">
        <f t="shared" si="47"/>
        <v>199210</v>
      </c>
      <c r="S332" s="49">
        <v>33894</v>
      </c>
      <c r="T332" s="48">
        <v>707.13</v>
      </c>
      <c r="U332" s="50">
        <f t="shared" si="48"/>
        <v>707.80483870967737</v>
      </c>
      <c r="V332" s="51">
        <f t="shared" si="50"/>
        <v>680.82647540983658</v>
      </c>
      <c r="W332" s="53">
        <f t="shared" si="51"/>
        <v>-1.5249714067862019E-3</v>
      </c>
      <c r="X332" s="53" t="str">
        <f t="shared" si="52"/>
        <v/>
      </c>
      <c r="Y332" s="54" t="str">
        <f t="shared" si="53"/>
        <v/>
      </c>
    </row>
    <row r="333" spans="14:25" x14ac:dyDescent="0.25">
      <c r="N333" s="30">
        <v>35490</v>
      </c>
      <c r="O333">
        <v>138.6</v>
      </c>
      <c r="Q333" s="47">
        <f t="shared" si="49"/>
        <v>1992</v>
      </c>
      <c r="R333" s="48" t="str">
        <f t="shared" si="47"/>
        <v>199210</v>
      </c>
      <c r="S333" s="49">
        <v>33895</v>
      </c>
      <c r="T333" s="48">
        <v>707.13</v>
      </c>
      <c r="U333" s="50">
        <f t="shared" si="48"/>
        <v>707.80483870967737</v>
      </c>
      <c r="V333" s="51">
        <f t="shared" si="50"/>
        <v>680.82647540983658</v>
      </c>
      <c r="W333" s="53">
        <f t="shared" si="51"/>
        <v>0</v>
      </c>
      <c r="X333" s="53" t="str">
        <f t="shared" si="52"/>
        <v/>
      </c>
      <c r="Y333" s="54" t="str">
        <f t="shared" si="53"/>
        <v/>
      </c>
    </row>
    <row r="334" spans="14:25" x14ac:dyDescent="0.25">
      <c r="N334" s="30">
        <v>35521</v>
      </c>
      <c r="O334">
        <v>138.5</v>
      </c>
      <c r="Q334" s="47">
        <f t="shared" si="49"/>
        <v>1992</v>
      </c>
      <c r="R334" s="48" t="str">
        <f t="shared" si="47"/>
        <v>199210</v>
      </c>
      <c r="S334" s="49">
        <v>33896</v>
      </c>
      <c r="T334" s="48">
        <v>707.13</v>
      </c>
      <c r="U334" s="50">
        <f t="shared" si="48"/>
        <v>707.80483870967737</v>
      </c>
      <c r="V334" s="51">
        <f t="shared" si="50"/>
        <v>680.82647540983658</v>
      </c>
      <c r="W334" s="53">
        <f t="shared" si="51"/>
        <v>0</v>
      </c>
      <c r="X334" s="53" t="str">
        <f t="shared" si="52"/>
        <v/>
      </c>
      <c r="Y334" s="54" t="str">
        <f t="shared" si="53"/>
        <v/>
      </c>
    </row>
    <row r="335" spans="14:25" x14ac:dyDescent="0.25">
      <c r="N335" s="30">
        <v>35551</v>
      </c>
      <c r="O335">
        <v>138.19999999999999</v>
      </c>
      <c r="Q335" s="47">
        <f t="shared" si="49"/>
        <v>1992</v>
      </c>
      <c r="R335" s="48" t="str">
        <f t="shared" si="47"/>
        <v>199210</v>
      </c>
      <c r="S335" s="49">
        <v>33897</v>
      </c>
      <c r="T335" s="48">
        <v>707.35</v>
      </c>
      <c r="U335" s="50">
        <f t="shared" si="48"/>
        <v>707.80483870967737</v>
      </c>
      <c r="V335" s="51">
        <f t="shared" si="50"/>
        <v>680.82647540983658</v>
      </c>
      <c r="W335" s="53">
        <f t="shared" si="51"/>
        <v>3.1111676777961783E-4</v>
      </c>
      <c r="X335" s="53" t="str">
        <f t="shared" si="52"/>
        <v/>
      </c>
      <c r="Y335" s="54" t="str">
        <f t="shared" si="53"/>
        <v/>
      </c>
    </row>
    <row r="336" spans="14:25" x14ac:dyDescent="0.25">
      <c r="N336" s="30">
        <v>35582</v>
      </c>
      <c r="O336">
        <v>138.30000000000001</v>
      </c>
      <c r="Q336" s="47">
        <f t="shared" si="49"/>
        <v>1992</v>
      </c>
      <c r="R336" s="48" t="str">
        <f t="shared" si="47"/>
        <v>199210</v>
      </c>
      <c r="S336" s="49">
        <v>33898</v>
      </c>
      <c r="T336" s="48">
        <v>706.06</v>
      </c>
      <c r="U336" s="50">
        <f t="shared" si="48"/>
        <v>707.80483870967737</v>
      </c>
      <c r="V336" s="51">
        <f t="shared" si="50"/>
        <v>680.82647540983658</v>
      </c>
      <c r="W336" s="53">
        <f t="shared" si="51"/>
        <v>-1.8237082066870913E-3</v>
      </c>
      <c r="X336" s="53" t="str">
        <f t="shared" si="52"/>
        <v/>
      </c>
      <c r="Y336" s="54" t="str">
        <f t="shared" si="53"/>
        <v/>
      </c>
    </row>
    <row r="337" spans="14:25" x14ac:dyDescent="0.25">
      <c r="N337" s="30">
        <v>35612</v>
      </c>
      <c r="O337">
        <v>138.19999999999999</v>
      </c>
      <c r="Q337" s="47">
        <f t="shared" si="49"/>
        <v>1992</v>
      </c>
      <c r="R337" s="48" t="str">
        <f t="shared" si="47"/>
        <v>199210</v>
      </c>
      <c r="S337" s="49">
        <v>33899</v>
      </c>
      <c r="T337" s="48">
        <v>709.22</v>
      </c>
      <c r="U337" s="50">
        <f t="shared" si="48"/>
        <v>707.80483870967737</v>
      </c>
      <c r="V337" s="51">
        <f t="shared" si="50"/>
        <v>680.82647540983658</v>
      </c>
      <c r="W337" s="53">
        <f t="shared" si="51"/>
        <v>4.4755403223524226E-3</v>
      </c>
      <c r="X337" s="53" t="str">
        <f t="shared" si="52"/>
        <v/>
      </c>
      <c r="Y337" s="54" t="str">
        <f t="shared" si="53"/>
        <v/>
      </c>
    </row>
    <row r="338" spans="14:25" x14ac:dyDescent="0.25">
      <c r="N338" s="30">
        <v>35643</v>
      </c>
      <c r="O338">
        <v>138.19999999999999</v>
      </c>
      <c r="Q338" s="47">
        <f t="shared" si="49"/>
        <v>1992</v>
      </c>
      <c r="R338" s="48" t="str">
        <f t="shared" si="47"/>
        <v>199210</v>
      </c>
      <c r="S338" s="49">
        <v>33900</v>
      </c>
      <c r="T338" s="48">
        <v>710.19</v>
      </c>
      <c r="U338" s="50">
        <f t="shared" si="48"/>
        <v>707.80483870967737</v>
      </c>
      <c r="V338" s="51">
        <f t="shared" si="50"/>
        <v>680.82647540983658</v>
      </c>
      <c r="W338" s="53">
        <f t="shared" si="51"/>
        <v>1.3676997264600033E-3</v>
      </c>
      <c r="X338" s="53" t="str">
        <f t="shared" si="52"/>
        <v/>
      </c>
      <c r="Y338" s="54" t="str">
        <f t="shared" si="53"/>
        <v/>
      </c>
    </row>
    <row r="339" spans="14:25" x14ac:dyDescent="0.25">
      <c r="N339" s="30">
        <v>35674</v>
      </c>
      <c r="O339">
        <v>138.19999999999999</v>
      </c>
      <c r="Q339" s="47">
        <f t="shared" si="49"/>
        <v>1992</v>
      </c>
      <c r="R339" s="48" t="str">
        <f t="shared" si="47"/>
        <v>199210</v>
      </c>
      <c r="S339" s="49">
        <v>33901</v>
      </c>
      <c r="T339" s="48">
        <v>712.04</v>
      </c>
      <c r="U339" s="50">
        <f t="shared" si="48"/>
        <v>707.80483870967737</v>
      </c>
      <c r="V339" s="51">
        <f t="shared" si="50"/>
        <v>680.82647540983658</v>
      </c>
      <c r="W339" s="53">
        <f t="shared" si="51"/>
        <v>2.6049367070781759E-3</v>
      </c>
      <c r="X339" s="53" t="str">
        <f t="shared" si="52"/>
        <v/>
      </c>
      <c r="Y339" s="54" t="str">
        <f t="shared" si="53"/>
        <v/>
      </c>
    </row>
    <row r="340" spans="14:25" x14ac:dyDescent="0.25">
      <c r="N340" s="30">
        <v>35704</v>
      </c>
      <c r="O340">
        <v>138</v>
      </c>
      <c r="Q340" s="47">
        <f t="shared" si="49"/>
        <v>1992</v>
      </c>
      <c r="R340" s="48" t="str">
        <f t="shared" si="47"/>
        <v>199210</v>
      </c>
      <c r="S340" s="49">
        <v>33902</v>
      </c>
      <c r="T340" s="48">
        <v>712.04</v>
      </c>
      <c r="U340" s="50">
        <f t="shared" si="48"/>
        <v>707.80483870967737</v>
      </c>
      <c r="V340" s="51">
        <f t="shared" si="50"/>
        <v>680.82647540983658</v>
      </c>
      <c r="W340" s="53">
        <f t="shared" si="51"/>
        <v>0</v>
      </c>
      <c r="X340" s="53" t="str">
        <f t="shared" si="52"/>
        <v/>
      </c>
      <c r="Y340" s="54" t="str">
        <f t="shared" si="53"/>
        <v/>
      </c>
    </row>
    <row r="341" spans="14:25" x14ac:dyDescent="0.25">
      <c r="N341" s="30">
        <v>35735</v>
      </c>
      <c r="O341">
        <v>137.80000000000001</v>
      </c>
      <c r="Q341" s="47">
        <f t="shared" si="49"/>
        <v>1992</v>
      </c>
      <c r="R341" s="48" t="str">
        <f t="shared" si="47"/>
        <v>199210</v>
      </c>
      <c r="S341" s="49">
        <v>33903</v>
      </c>
      <c r="T341" s="48">
        <v>712.04</v>
      </c>
      <c r="U341" s="50">
        <f t="shared" si="48"/>
        <v>707.80483870967737</v>
      </c>
      <c r="V341" s="51">
        <f t="shared" si="50"/>
        <v>680.82647540983658</v>
      </c>
      <c r="W341" s="53">
        <f t="shared" si="51"/>
        <v>0</v>
      </c>
      <c r="X341" s="53" t="str">
        <f t="shared" si="52"/>
        <v/>
      </c>
      <c r="Y341" s="54" t="str">
        <f t="shared" si="53"/>
        <v/>
      </c>
    </row>
    <row r="342" spans="14:25" x14ac:dyDescent="0.25">
      <c r="N342" s="30">
        <v>35765</v>
      </c>
      <c r="O342">
        <v>137.69999999999999</v>
      </c>
      <c r="Q342" s="47">
        <f t="shared" si="49"/>
        <v>1992</v>
      </c>
      <c r="R342" s="48" t="str">
        <f t="shared" si="47"/>
        <v>199210</v>
      </c>
      <c r="S342" s="49">
        <v>33904</v>
      </c>
      <c r="T342" s="48">
        <v>713.55</v>
      </c>
      <c r="U342" s="50">
        <f t="shared" si="48"/>
        <v>707.80483870967737</v>
      </c>
      <c r="V342" s="51">
        <f t="shared" si="50"/>
        <v>680.82647540983658</v>
      </c>
      <c r="W342" s="53">
        <f t="shared" si="51"/>
        <v>2.1206673782372398E-3</v>
      </c>
      <c r="X342" s="53" t="str">
        <f t="shared" si="52"/>
        <v/>
      </c>
      <c r="Y342" s="54" t="str">
        <f t="shared" si="53"/>
        <v/>
      </c>
    </row>
    <row r="343" spans="14:25" x14ac:dyDescent="0.25">
      <c r="N343" s="30">
        <v>35796</v>
      </c>
      <c r="O343">
        <v>137.69999999999999</v>
      </c>
      <c r="Q343" s="47">
        <f t="shared" si="49"/>
        <v>1992</v>
      </c>
      <c r="R343" s="48" t="str">
        <f t="shared" si="47"/>
        <v>199210</v>
      </c>
      <c r="S343" s="49">
        <v>33905</v>
      </c>
      <c r="T343" s="48">
        <v>716.39</v>
      </c>
      <c r="U343" s="50">
        <f t="shared" si="48"/>
        <v>707.80483870967737</v>
      </c>
      <c r="V343" s="51">
        <f t="shared" si="50"/>
        <v>680.82647540983658</v>
      </c>
      <c r="W343" s="53">
        <f t="shared" si="51"/>
        <v>3.9800995024876773E-3</v>
      </c>
      <c r="X343" s="53" t="str">
        <f t="shared" si="52"/>
        <v/>
      </c>
      <c r="Y343" s="54" t="str">
        <f t="shared" si="53"/>
        <v/>
      </c>
    </row>
    <row r="344" spans="14:25" x14ac:dyDescent="0.25">
      <c r="N344" s="30">
        <v>35827</v>
      </c>
      <c r="O344">
        <v>137.69999999999999</v>
      </c>
      <c r="Q344" s="47">
        <f t="shared" si="49"/>
        <v>1992</v>
      </c>
      <c r="R344" s="48" t="str">
        <f t="shared" si="47"/>
        <v>199210</v>
      </c>
      <c r="S344" s="49">
        <v>33906</v>
      </c>
      <c r="T344" s="48">
        <v>715.31</v>
      </c>
      <c r="U344" s="50">
        <f t="shared" si="48"/>
        <v>707.80483870967737</v>
      </c>
      <c r="V344" s="51">
        <f t="shared" si="50"/>
        <v>680.82647540983658</v>
      </c>
      <c r="W344" s="53">
        <f t="shared" si="51"/>
        <v>-1.5075587319756112E-3</v>
      </c>
      <c r="X344" s="53" t="str">
        <f t="shared" si="52"/>
        <v/>
      </c>
      <c r="Y344" s="54" t="str">
        <f t="shared" si="53"/>
        <v/>
      </c>
    </row>
    <row r="345" spans="14:25" x14ac:dyDescent="0.25">
      <c r="N345" s="30">
        <v>35855</v>
      </c>
      <c r="O345">
        <v>137.80000000000001</v>
      </c>
      <c r="Q345" s="47">
        <f t="shared" si="49"/>
        <v>1992</v>
      </c>
      <c r="R345" s="48" t="str">
        <f t="shared" si="47"/>
        <v>199210</v>
      </c>
      <c r="S345" s="49">
        <v>33907</v>
      </c>
      <c r="T345" s="48">
        <v>717.37</v>
      </c>
      <c r="U345" s="50">
        <f t="shared" si="48"/>
        <v>707.80483870967737</v>
      </c>
      <c r="V345" s="51">
        <f t="shared" si="50"/>
        <v>680.82647540983658</v>
      </c>
      <c r="W345" s="53">
        <f t="shared" si="51"/>
        <v>2.8798702660386422E-3</v>
      </c>
      <c r="X345" s="53" t="str">
        <f t="shared" si="52"/>
        <v/>
      </c>
      <c r="Y345" s="54" t="str">
        <f t="shared" si="53"/>
        <v/>
      </c>
    </row>
    <row r="346" spans="14:25" x14ac:dyDescent="0.25">
      <c r="N346" s="30">
        <v>35886</v>
      </c>
      <c r="O346">
        <v>137.6</v>
      </c>
      <c r="Q346" s="47">
        <f t="shared" si="49"/>
        <v>1992</v>
      </c>
      <c r="R346" s="48" t="str">
        <f t="shared" si="47"/>
        <v>199210</v>
      </c>
      <c r="S346" s="49">
        <v>33908</v>
      </c>
      <c r="T346" s="48">
        <v>716.88</v>
      </c>
      <c r="U346" s="50">
        <f t="shared" si="48"/>
        <v>707.80483870967737</v>
      </c>
      <c r="V346" s="51">
        <f t="shared" si="50"/>
        <v>680.82647540983658</v>
      </c>
      <c r="W346" s="53">
        <f t="shared" si="51"/>
        <v>-6.830505875629056E-4</v>
      </c>
      <c r="X346" s="53" t="str">
        <f t="shared" si="52"/>
        <v/>
      </c>
      <c r="Y346" s="54" t="str">
        <f t="shared" si="53"/>
        <v/>
      </c>
    </row>
    <row r="347" spans="14:25" x14ac:dyDescent="0.25">
      <c r="N347" s="30">
        <v>35916</v>
      </c>
      <c r="O347">
        <v>137.4</v>
      </c>
      <c r="Q347" s="47">
        <f t="shared" si="49"/>
        <v>1992</v>
      </c>
      <c r="R347" s="48" t="str">
        <f t="shared" si="47"/>
        <v>199211</v>
      </c>
      <c r="S347" s="49">
        <v>33909</v>
      </c>
      <c r="T347" s="48">
        <v>716.88</v>
      </c>
      <c r="U347" s="50">
        <f t="shared" si="48"/>
        <v>722.56733333333352</v>
      </c>
      <c r="V347" s="51">
        <f t="shared" si="50"/>
        <v>680.82647540983658</v>
      </c>
      <c r="W347" s="53">
        <f t="shared" si="51"/>
        <v>0</v>
      </c>
      <c r="X347" s="53">
        <f t="shared" si="52"/>
        <v>2.0856730296684667E-2</v>
      </c>
      <c r="Y347" s="54" t="str">
        <f t="shared" si="53"/>
        <v/>
      </c>
    </row>
    <row r="348" spans="14:25" x14ac:dyDescent="0.25">
      <c r="N348" s="30">
        <v>35947</v>
      </c>
      <c r="O348">
        <v>137.4</v>
      </c>
      <c r="Q348" s="47">
        <f t="shared" si="49"/>
        <v>1992</v>
      </c>
      <c r="R348" s="48" t="str">
        <f t="shared" si="47"/>
        <v>199211</v>
      </c>
      <c r="S348" s="49">
        <v>33910</v>
      </c>
      <c r="T348" s="48">
        <v>716.88</v>
      </c>
      <c r="U348" s="50">
        <f t="shared" si="48"/>
        <v>722.56733333333352</v>
      </c>
      <c r="V348" s="51">
        <f t="shared" si="50"/>
        <v>680.82647540983658</v>
      </c>
      <c r="W348" s="53">
        <f t="shared" si="51"/>
        <v>0</v>
      </c>
      <c r="X348" s="53" t="str">
        <f t="shared" si="52"/>
        <v/>
      </c>
      <c r="Y348" s="54" t="str">
        <f t="shared" si="53"/>
        <v/>
      </c>
    </row>
    <row r="349" spans="14:25" x14ac:dyDescent="0.25">
      <c r="N349" s="30">
        <v>35977</v>
      </c>
      <c r="O349">
        <v>137.5</v>
      </c>
      <c r="Q349" s="47">
        <f t="shared" si="49"/>
        <v>1992</v>
      </c>
      <c r="R349" s="48" t="str">
        <f t="shared" si="47"/>
        <v>199211</v>
      </c>
      <c r="S349" s="49">
        <v>33911</v>
      </c>
      <c r="T349" s="48">
        <v>716.88</v>
      </c>
      <c r="U349" s="50">
        <f t="shared" si="48"/>
        <v>722.56733333333352</v>
      </c>
      <c r="V349" s="51">
        <f t="shared" si="50"/>
        <v>680.82647540983658</v>
      </c>
      <c r="W349" s="53">
        <f t="shared" si="51"/>
        <v>0</v>
      </c>
      <c r="X349" s="53" t="str">
        <f t="shared" si="52"/>
        <v/>
      </c>
      <c r="Y349" s="54" t="str">
        <f t="shared" si="53"/>
        <v/>
      </c>
    </row>
    <row r="350" spans="14:25" x14ac:dyDescent="0.25">
      <c r="N350" s="30">
        <v>36008</v>
      </c>
      <c r="O350">
        <v>137.30000000000001</v>
      </c>
      <c r="Q350" s="47">
        <f t="shared" si="49"/>
        <v>1992</v>
      </c>
      <c r="R350" s="48" t="str">
        <f t="shared" si="47"/>
        <v>199211</v>
      </c>
      <c r="S350" s="49">
        <v>33912</v>
      </c>
      <c r="T350" s="48">
        <v>718.98</v>
      </c>
      <c r="U350" s="50">
        <f t="shared" si="48"/>
        <v>722.56733333333352</v>
      </c>
      <c r="V350" s="51">
        <f t="shared" si="50"/>
        <v>680.82647540983658</v>
      </c>
      <c r="W350" s="53">
        <f t="shared" si="51"/>
        <v>2.9293605624371999E-3</v>
      </c>
      <c r="X350" s="53" t="str">
        <f t="shared" si="52"/>
        <v/>
      </c>
      <c r="Y350" s="54" t="str">
        <f t="shared" si="53"/>
        <v/>
      </c>
    </row>
    <row r="351" spans="14:25" x14ac:dyDescent="0.25">
      <c r="N351" s="30">
        <v>36039</v>
      </c>
      <c r="O351">
        <v>137.5</v>
      </c>
      <c r="Q351" s="47">
        <f t="shared" si="49"/>
        <v>1992</v>
      </c>
      <c r="R351" s="48" t="str">
        <f t="shared" si="47"/>
        <v>199211</v>
      </c>
      <c r="S351" s="49">
        <v>33913</v>
      </c>
      <c r="T351" s="48">
        <v>719.21</v>
      </c>
      <c r="U351" s="50">
        <f t="shared" si="48"/>
        <v>722.56733333333352</v>
      </c>
      <c r="V351" s="51">
        <f t="shared" si="50"/>
        <v>680.82647540983658</v>
      </c>
      <c r="W351" s="53">
        <f t="shared" si="51"/>
        <v>3.198976327576375E-4</v>
      </c>
      <c r="X351" s="53" t="str">
        <f t="shared" si="52"/>
        <v/>
      </c>
      <c r="Y351" s="54" t="str">
        <f t="shared" si="53"/>
        <v/>
      </c>
    </row>
    <row r="352" spans="14:25" x14ac:dyDescent="0.25">
      <c r="N352" s="30">
        <v>36069</v>
      </c>
      <c r="O352">
        <v>137.6</v>
      </c>
      <c r="Q352" s="47">
        <f t="shared" si="49"/>
        <v>1992</v>
      </c>
      <c r="R352" s="48" t="str">
        <f t="shared" si="47"/>
        <v>199211</v>
      </c>
      <c r="S352" s="49">
        <v>33914</v>
      </c>
      <c r="T352" s="48">
        <v>720.96</v>
      </c>
      <c r="U352" s="50">
        <f t="shared" si="48"/>
        <v>722.56733333333352</v>
      </c>
      <c r="V352" s="51">
        <f t="shared" si="50"/>
        <v>680.82647540983658</v>
      </c>
      <c r="W352" s="53">
        <f t="shared" si="51"/>
        <v>2.4332253444752094E-3</v>
      </c>
      <c r="X352" s="53" t="str">
        <f t="shared" si="52"/>
        <v/>
      </c>
      <c r="Y352" s="54" t="str">
        <f t="shared" si="53"/>
        <v/>
      </c>
    </row>
    <row r="353" spans="14:25" x14ac:dyDescent="0.25">
      <c r="N353" s="30">
        <v>36100</v>
      </c>
      <c r="O353">
        <v>137.69999999999999</v>
      </c>
      <c r="Q353" s="47">
        <f t="shared" si="49"/>
        <v>1992</v>
      </c>
      <c r="R353" s="48" t="str">
        <f t="shared" si="47"/>
        <v>199211</v>
      </c>
      <c r="S353" s="49">
        <v>33915</v>
      </c>
      <c r="T353" s="48">
        <v>722.57</v>
      </c>
      <c r="U353" s="50">
        <f t="shared" si="48"/>
        <v>722.56733333333352</v>
      </c>
      <c r="V353" s="51">
        <f t="shared" si="50"/>
        <v>680.82647540983658</v>
      </c>
      <c r="W353" s="53">
        <f t="shared" si="51"/>
        <v>2.233133599644832E-3</v>
      </c>
      <c r="X353" s="53" t="str">
        <f t="shared" si="52"/>
        <v/>
      </c>
      <c r="Y353" s="54" t="str">
        <f t="shared" si="53"/>
        <v/>
      </c>
    </row>
    <row r="354" spans="14:25" x14ac:dyDescent="0.25">
      <c r="N354" s="30">
        <v>36130</v>
      </c>
      <c r="O354">
        <v>137.5</v>
      </c>
      <c r="Q354" s="47">
        <f t="shared" si="49"/>
        <v>1992</v>
      </c>
      <c r="R354" s="48" t="str">
        <f t="shared" si="47"/>
        <v>199211</v>
      </c>
      <c r="S354" s="49">
        <v>33916</v>
      </c>
      <c r="T354" s="48">
        <v>722.57</v>
      </c>
      <c r="U354" s="50">
        <f t="shared" si="48"/>
        <v>722.56733333333352</v>
      </c>
      <c r="V354" s="51">
        <f t="shared" si="50"/>
        <v>680.82647540983658</v>
      </c>
      <c r="W354" s="53">
        <f t="shared" si="51"/>
        <v>0</v>
      </c>
      <c r="X354" s="53" t="str">
        <f t="shared" si="52"/>
        <v/>
      </c>
      <c r="Y354" s="54" t="str">
        <f t="shared" si="53"/>
        <v/>
      </c>
    </row>
    <row r="355" spans="14:25" x14ac:dyDescent="0.25">
      <c r="N355" s="30">
        <v>36161</v>
      </c>
      <c r="O355">
        <v>137.6</v>
      </c>
      <c r="Q355" s="47">
        <f t="shared" si="49"/>
        <v>1992</v>
      </c>
      <c r="R355" s="48" t="str">
        <f t="shared" si="47"/>
        <v>199211</v>
      </c>
      <c r="S355" s="49">
        <v>33917</v>
      </c>
      <c r="T355" s="48">
        <v>722.57</v>
      </c>
      <c r="U355" s="50">
        <f t="shared" si="48"/>
        <v>722.56733333333352</v>
      </c>
      <c r="V355" s="51">
        <f t="shared" si="50"/>
        <v>680.82647540983658</v>
      </c>
      <c r="W355" s="53">
        <f t="shared" si="51"/>
        <v>0</v>
      </c>
      <c r="X355" s="53" t="str">
        <f t="shared" si="52"/>
        <v/>
      </c>
      <c r="Y355" s="54" t="str">
        <f t="shared" si="53"/>
        <v/>
      </c>
    </row>
    <row r="356" spans="14:25" x14ac:dyDescent="0.25">
      <c r="N356" s="30">
        <v>36192</v>
      </c>
      <c r="O356">
        <v>137.69999999999999</v>
      </c>
      <c r="Q356" s="47">
        <f t="shared" si="49"/>
        <v>1992</v>
      </c>
      <c r="R356" s="48" t="str">
        <f t="shared" si="47"/>
        <v>199211</v>
      </c>
      <c r="S356" s="49">
        <v>33918</v>
      </c>
      <c r="T356" s="48">
        <v>720.48</v>
      </c>
      <c r="U356" s="50">
        <f t="shared" si="48"/>
        <v>722.56733333333352</v>
      </c>
      <c r="V356" s="51">
        <f t="shared" si="50"/>
        <v>680.82647540983658</v>
      </c>
      <c r="W356" s="53">
        <f t="shared" si="51"/>
        <v>-2.8924533263213759E-3</v>
      </c>
      <c r="X356" s="53" t="str">
        <f t="shared" si="52"/>
        <v/>
      </c>
      <c r="Y356" s="54" t="str">
        <f t="shared" si="53"/>
        <v/>
      </c>
    </row>
    <row r="357" spans="14:25" x14ac:dyDescent="0.25">
      <c r="N357" s="30">
        <v>36220</v>
      </c>
      <c r="O357">
        <v>137.6</v>
      </c>
      <c r="Q357" s="47">
        <f t="shared" si="49"/>
        <v>1992</v>
      </c>
      <c r="R357" s="48" t="str">
        <f t="shared" si="47"/>
        <v>199211</v>
      </c>
      <c r="S357" s="49">
        <v>33919</v>
      </c>
      <c r="T357" s="48">
        <v>722.37</v>
      </c>
      <c r="U357" s="50">
        <f t="shared" si="48"/>
        <v>722.56733333333352</v>
      </c>
      <c r="V357" s="51">
        <f t="shared" si="50"/>
        <v>680.82647540983658</v>
      </c>
      <c r="W357" s="53">
        <f t="shared" si="51"/>
        <v>2.6232511658894619E-3</v>
      </c>
      <c r="X357" s="53" t="str">
        <f t="shared" si="52"/>
        <v/>
      </c>
      <c r="Y357" s="54" t="str">
        <f t="shared" si="53"/>
        <v/>
      </c>
    </row>
    <row r="358" spans="14:25" x14ac:dyDescent="0.25">
      <c r="N358" s="30">
        <v>36251</v>
      </c>
      <c r="O358">
        <v>137.69999999999999</v>
      </c>
      <c r="Q358" s="47">
        <f t="shared" si="49"/>
        <v>1992</v>
      </c>
      <c r="R358" s="48" t="str">
        <f t="shared" si="47"/>
        <v>199211</v>
      </c>
      <c r="S358" s="49">
        <v>33920</v>
      </c>
      <c r="T358" s="48">
        <v>723.72</v>
      </c>
      <c r="U358" s="50">
        <f t="shared" si="48"/>
        <v>722.56733333333352</v>
      </c>
      <c r="V358" s="51">
        <f t="shared" si="50"/>
        <v>680.82647540983658</v>
      </c>
      <c r="W358" s="53">
        <f t="shared" si="51"/>
        <v>1.8688483741018391E-3</v>
      </c>
      <c r="X358" s="53" t="str">
        <f t="shared" si="52"/>
        <v/>
      </c>
      <c r="Y358" s="54" t="str">
        <f t="shared" si="53"/>
        <v/>
      </c>
    </row>
    <row r="359" spans="14:25" x14ac:dyDescent="0.25">
      <c r="N359" s="30">
        <v>36281</v>
      </c>
      <c r="O359">
        <v>137.69999999999999</v>
      </c>
      <c r="Q359" s="47">
        <f t="shared" si="49"/>
        <v>1992</v>
      </c>
      <c r="R359" s="48" t="str">
        <f t="shared" si="47"/>
        <v>199211</v>
      </c>
      <c r="S359" s="49">
        <v>33921</v>
      </c>
      <c r="T359" s="48">
        <v>722.72</v>
      </c>
      <c r="U359" s="50">
        <f t="shared" si="48"/>
        <v>722.56733333333352</v>
      </c>
      <c r="V359" s="51">
        <f t="shared" si="50"/>
        <v>680.82647540983658</v>
      </c>
      <c r="W359" s="53">
        <f t="shared" si="51"/>
        <v>-1.3817498480075407E-3</v>
      </c>
      <c r="X359" s="53" t="str">
        <f t="shared" si="52"/>
        <v/>
      </c>
      <c r="Y359" s="54" t="str">
        <f t="shared" si="53"/>
        <v/>
      </c>
    </row>
    <row r="360" spans="14:25" x14ac:dyDescent="0.25">
      <c r="N360" s="30">
        <v>36312</v>
      </c>
      <c r="O360">
        <v>137.5</v>
      </c>
      <c r="Q360" s="47">
        <f t="shared" si="49"/>
        <v>1992</v>
      </c>
      <c r="R360" s="48" t="str">
        <f t="shared" si="47"/>
        <v>199211</v>
      </c>
      <c r="S360" s="49">
        <v>33922</v>
      </c>
      <c r="T360" s="48">
        <v>724.07</v>
      </c>
      <c r="U360" s="50">
        <f t="shared" si="48"/>
        <v>722.56733333333352</v>
      </c>
      <c r="V360" s="51">
        <f t="shared" si="50"/>
        <v>680.82647540983658</v>
      </c>
      <c r="W360" s="53">
        <f t="shared" si="51"/>
        <v>1.8679433252157818E-3</v>
      </c>
      <c r="X360" s="53" t="str">
        <f t="shared" si="52"/>
        <v/>
      </c>
      <c r="Y360" s="54" t="str">
        <f t="shared" si="53"/>
        <v/>
      </c>
    </row>
    <row r="361" spans="14:25" x14ac:dyDescent="0.25">
      <c r="N361" s="30">
        <v>36342</v>
      </c>
      <c r="O361">
        <v>137.4</v>
      </c>
      <c r="Q361" s="47">
        <f t="shared" si="49"/>
        <v>1992</v>
      </c>
      <c r="R361" s="48" t="str">
        <f t="shared" si="47"/>
        <v>199211</v>
      </c>
      <c r="S361" s="49">
        <v>33923</v>
      </c>
      <c r="T361" s="48">
        <v>724.07</v>
      </c>
      <c r="U361" s="50">
        <f t="shared" si="48"/>
        <v>722.56733333333352</v>
      </c>
      <c r="V361" s="51">
        <f t="shared" si="50"/>
        <v>680.82647540983658</v>
      </c>
      <c r="W361" s="53">
        <f t="shared" si="51"/>
        <v>0</v>
      </c>
      <c r="X361" s="53" t="str">
        <f t="shared" si="52"/>
        <v/>
      </c>
      <c r="Y361" s="54" t="str">
        <f t="shared" si="53"/>
        <v/>
      </c>
    </row>
    <row r="362" spans="14:25" x14ac:dyDescent="0.25">
      <c r="N362" s="30">
        <v>36373</v>
      </c>
      <c r="O362">
        <v>137.4</v>
      </c>
      <c r="Q362" s="47">
        <f t="shared" si="49"/>
        <v>1992</v>
      </c>
      <c r="R362" s="48" t="str">
        <f t="shared" si="47"/>
        <v>199211</v>
      </c>
      <c r="S362" s="49">
        <v>33924</v>
      </c>
      <c r="T362" s="48">
        <v>724.07</v>
      </c>
      <c r="U362" s="50">
        <f t="shared" si="48"/>
        <v>722.56733333333352</v>
      </c>
      <c r="V362" s="51">
        <f t="shared" si="50"/>
        <v>680.82647540983658</v>
      </c>
      <c r="W362" s="53">
        <f t="shared" si="51"/>
        <v>0</v>
      </c>
      <c r="X362" s="53" t="str">
        <f t="shared" si="52"/>
        <v/>
      </c>
      <c r="Y362" s="54" t="str">
        <f t="shared" si="53"/>
        <v/>
      </c>
    </row>
    <row r="363" spans="14:25" x14ac:dyDescent="0.25">
      <c r="N363" s="30">
        <v>36404</v>
      </c>
      <c r="O363">
        <v>137.4</v>
      </c>
      <c r="Q363" s="47">
        <f t="shared" si="49"/>
        <v>1992</v>
      </c>
      <c r="R363" s="48" t="str">
        <f t="shared" si="47"/>
        <v>199211</v>
      </c>
      <c r="S363" s="49">
        <v>33925</v>
      </c>
      <c r="T363" s="48">
        <v>724.07</v>
      </c>
      <c r="U363" s="50">
        <f t="shared" si="48"/>
        <v>722.56733333333352</v>
      </c>
      <c r="V363" s="51">
        <f t="shared" si="50"/>
        <v>680.82647540983658</v>
      </c>
      <c r="W363" s="53">
        <f t="shared" si="51"/>
        <v>0</v>
      </c>
      <c r="X363" s="53" t="str">
        <f t="shared" si="52"/>
        <v/>
      </c>
      <c r="Y363" s="54" t="str">
        <f t="shared" si="53"/>
        <v/>
      </c>
    </row>
    <row r="364" spans="14:25" x14ac:dyDescent="0.25">
      <c r="N364" s="30">
        <v>36434</v>
      </c>
      <c r="O364">
        <v>137.80000000000001</v>
      </c>
      <c r="Q364" s="47">
        <f t="shared" si="49"/>
        <v>1992</v>
      </c>
      <c r="R364" s="48" t="str">
        <f t="shared" si="47"/>
        <v>199211</v>
      </c>
      <c r="S364" s="49">
        <v>33926</v>
      </c>
      <c r="T364" s="48">
        <v>730.11</v>
      </c>
      <c r="U364" s="50">
        <f t="shared" si="48"/>
        <v>722.56733333333352</v>
      </c>
      <c r="V364" s="51">
        <f t="shared" si="50"/>
        <v>680.82647540983658</v>
      </c>
      <c r="W364" s="53">
        <f t="shared" si="51"/>
        <v>8.3417349151324593E-3</v>
      </c>
      <c r="X364" s="53" t="str">
        <f t="shared" si="52"/>
        <v/>
      </c>
      <c r="Y364" s="54" t="str">
        <f t="shared" si="53"/>
        <v/>
      </c>
    </row>
    <row r="365" spans="14:25" x14ac:dyDescent="0.25">
      <c r="N365" s="30">
        <v>36465</v>
      </c>
      <c r="O365">
        <v>137.9</v>
      </c>
      <c r="Q365" s="47">
        <f t="shared" si="49"/>
        <v>1992</v>
      </c>
      <c r="R365" s="48" t="str">
        <f t="shared" si="47"/>
        <v>199211</v>
      </c>
      <c r="S365" s="49">
        <v>33927</v>
      </c>
      <c r="T365" s="48">
        <v>724.97</v>
      </c>
      <c r="U365" s="50">
        <f t="shared" si="48"/>
        <v>722.56733333333352</v>
      </c>
      <c r="V365" s="51">
        <f t="shared" si="50"/>
        <v>680.82647540983658</v>
      </c>
      <c r="W365" s="53">
        <f t="shared" si="51"/>
        <v>-7.0400350632096043E-3</v>
      </c>
      <c r="X365" s="53" t="str">
        <f t="shared" si="52"/>
        <v/>
      </c>
      <c r="Y365" s="54" t="str">
        <f t="shared" si="53"/>
        <v/>
      </c>
    </row>
    <row r="366" spans="14:25" x14ac:dyDescent="0.25">
      <c r="N366" s="30">
        <v>36495</v>
      </c>
      <c r="O366">
        <v>138</v>
      </c>
      <c r="Q366" s="47">
        <f t="shared" si="49"/>
        <v>1992</v>
      </c>
      <c r="R366" s="48" t="str">
        <f t="shared" si="47"/>
        <v>199211</v>
      </c>
      <c r="S366" s="49">
        <v>33928</v>
      </c>
      <c r="T366" s="48">
        <v>724.9</v>
      </c>
      <c r="U366" s="50">
        <f t="shared" si="48"/>
        <v>722.56733333333352</v>
      </c>
      <c r="V366" s="51">
        <f t="shared" si="50"/>
        <v>680.82647540983658</v>
      </c>
      <c r="W366" s="53">
        <f t="shared" si="51"/>
        <v>-9.6555719547031238E-5</v>
      </c>
      <c r="X366" s="53" t="str">
        <f t="shared" si="52"/>
        <v/>
      </c>
      <c r="Y366" s="54" t="str">
        <f t="shared" si="53"/>
        <v/>
      </c>
    </row>
    <row r="367" spans="14:25" x14ac:dyDescent="0.25">
      <c r="N367" s="30">
        <v>36526</v>
      </c>
      <c r="O367" s="31">
        <v>138.19999999999999</v>
      </c>
      <c r="Q367" s="47">
        <f t="shared" si="49"/>
        <v>1992</v>
      </c>
      <c r="R367" s="48" t="str">
        <f t="shared" si="47"/>
        <v>199211</v>
      </c>
      <c r="S367" s="49">
        <v>33929</v>
      </c>
      <c r="T367" s="48">
        <v>721.98</v>
      </c>
      <c r="U367" s="50">
        <f t="shared" si="48"/>
        <v>722.56733333333352</v>
      </c>
      <c r="V367" s="51">
        <f t="shared" si="50"/>
        <v>680.82647540983658</v>
      </c>
      <c r="W367" s="53">
        <f t="shared" si="51"/>
        <v>-4.0281418126637547E-3</v>
      </c>
      <c r="X367" s="53" t="str">
        <f t="shared" si="52"/>
        <v/>
      </c>
      <c r="Y367" s="54" t="str">
        <f t="shared" si="53"/>
        <v/>
      </c>
    </row>
    <row r="368" spans="14:25" x14ac:dyDescent="0.25">
      <c r="N368" s="30">
        <v>36557</v>
      </c>
      <c r="O368" s="31">
        <v>138.30000000000001</v>
      </c>
      <c r="Q368" s="47">
        <f t="shared" si="49"/>
        <v>1992</v>
      </c>
      <c r="R368" s="48" t="str">
        <f t="shared" si="47"/>
        <v>199211</v>
      </c>
      <c r="S368" s="49">
        <v>33930</v>
      </c>
      <c r="T368" s="48">
        <v>721.98</v>
      </c>
      <c r="U368" s="50">
        <f t="shared" si="48"/>
        <v>722.56733333333352</v>
      </c>
      <c r="V368" s="51">
        <f t="shared" si="50"/>
        <v>680.82647540983658</v>
      </c>
      <c r="W368" s="53">
        <f t="shared" si="51"/>
        <v>0</v>
      </c>
      <c r="X368" s="53" t="str">
        <f t="shared" si="52"/>
        <v/>
      </c>
      <c r="Y368" s="54" t="str">
        <f t="shared" si="53"/>
        <v/>
      </c>
    </row>
    <row r="369" spans="14:25" x14ac:dyDescent="0.25">
      <c r="N369" s="30">
        <v>36586</v>
      </c>
      <c r="O369" s="31">
        <v>138.4</v>
      </c>
      <c r="Q369" s="47">
        <f t="shared" si="49"/>
        <v>1992</v>
      </c>
      <c r="R369" s="48" t="str">
        <f t="shared" si="47"/>
        <v>199211</v>
      </c>
      <c r="S369" s="49">
        <v>33931</v>
      </c>
      <c r="T369" s="48">
        <v>721.98</v>
      </c>
      <c r="U369" s="50">
        <f t="shared" si="48"/>
        <v>722.56733333333352</v>
      </c>
      <c r="V369" s="51">
        <f t="shared" si="50"/>
        <v>680.82647540983658</v>
      </c>
      <c r="W369" s="53">
        <f t="shared" si="51"/>
        <v>0</v>
      </c>
      <c r="X369" s="53" t="str">
        <f t="shared" si="52"/>
        <v/>
      </c>
      <c r="Y369" s="54" t="str">
        <f t="shared" si="53"/>
        <v/>
      </c>
    </row>
    <row r="370" spans="14:25" x14ac:dyDescent="0.25">
      <c r="N370" s="30">
        <v>36617</v>
      </c>
      <c r="O370" s="31">
        <v>138.5</v>
      </c>
      <c r="Q370" s="47">
        <f t="shared" si="49"/>
        <v>1992</v>
      </c>
      <c r="R370" s="48" t="str">
        <f t="shared" si="47"/>
        <v>199211</v>
      </c>
      <c r="S370" s="49">
        <v>33932</v>
      </c>
      <c r="T370" s="48">
        <v>726.97</v>
      </c>
      <c r="U370" s="50">
        <f t="shared" si="48"/>
        <v>722.56733333333352</v>
      </c>
      <c r="V370" s="51">
        <f t="shared" si="50"/>
        <v>680.82647540983658</v>
      </c>
      <c r="W370" s="53">
        <f t="shared" si="51"/>
        <v>6.9115487963655742E-3</v>
      </c>
      <c r="X370" s="53" t="str">
        <f t="shared" si="52"/>
        <v/>
      </c>
      <c r="Y370" s="54" t="str">
        <f t="shared" si="53"/>
        <v/>
      </c>
    </row>
    <row r="371" spans="14:25" x14ac:dyDescent="0.25">
      <c r="N371" s="30">
        <v>36647</v>
      </c>
      <c r="O371" s="31">
        <v>138.80000000000001</v>
      </c>
      <c r="Q371" s="47">
        <f t="shared" si="49"/>
        <v>1992</v>
      </c>
      <c r="R371" s="48" t="str">
        <f t="shared" si="47"/>
        <v>199211</v>
      </c>
      <c r="S371" s="49">
        <v>33933</v>
      </c>
      <c r="T371" s="48">
        <v>720.63</v>
      </c>
      <c r="U371" s="50">
        <f t="shared" si="48"/>
        <v>722.56733333333352</v>
      </c>
      <c r="V371" s="51">
        <f t="shared" si="50"/>
        <v>680.82647540983658</v>
      </c>
      <c r="W371" s="53">
        <f t="shared" si="51"/>
        <v>-8.721130170433522E-3</v>
      </c>
      <c r="X371" s="53" t="str">
        <f t="shared" si="52"/>
        <v/>
      </c>
      <c r="Y371" s="54" t="str">
        <f t="shared" si="53"/>
        <v/>
      </c>
    </row>
    <row r="372" spans="14:25" x14ac:dyDescent="0.25">
      <c r="N372" s="30">
        <v>36678</v>
      </c>
      <c r="O372" s="31">
        <v>138.80000000000001</v>
      </c>
      <c r="Q372" s="47">
        <f t="shared" si="49"/>
        <v>1992</v>
      </c>
      <c r="R372" s="48" t="str">
        <f t="shared" si="47"/>
        <v>199211</v>
      </c>
      <c r="S372" s="49">
        <v>33934</v>
      </c>
      <c r="T372" s="48">
        <v>721.47</v>
      </c>
      <c r="U372" s="50">
        <f t="shared" si="48"/>
        <v>722.56733333333352</v>
      </c>
      <c r="V372" s="51">
        <f t="shared" si="50"/>
        <v>680.82647540983658</v>
      </c>
      <c r="W372" s="53">
        <f t="shared" si="51"/>
        <v>1.1656467257816772E-3</v>
      </c>
      <c r="X372" s="53" t="str">
        <f t="shared" si="52"/>
        <v/>
      </c>
      <c r="Y372" s="54" t="str">
        <f t="shared" si="53"/>
        <v/>
      </c>
    </row>
    <row r="373" spans="14:25" x14ac:dyDescent="0.25">
      <c r="N373" s="30">
        <v>36708</v>
      </c>
      <c r="O373" s="31">
        <v>139</v>
      </c>
      <c r="Q373" s="47">
        <f t="shared" si="49"/>
        <v>1992</v>
      </c>
      <c r="R373" s="48" t="str">
        <f t="shared" si="47"/>
        <v>199211</v>
      </c>
      <c r="S373" s="49">
        <v>33935</v>
      </c>
      <c r="T373" s="48">
        <v>722.61</v>
      </c>
      <c r="U373" s="50">
        <f t="shared" si="48"/>
        <v>722.56733333333352</v>
      </c>
      <c r="V373" s="51">
        <f t="shared" si="50"/>
        <v>680.82647540983658</v>
      </c>
      <c r="W373" s="53">
        <f t="shared" si="51"/>
        <v>1.5801072809680239E-3</v>
      </c>
      <c r="X373" s="53" t="str">
        <f t="shared" si="52"/>
        <v/>
      </c>
      <c r="Y373" s="54" t="str">
        <f t="shared" si="53"/>
        <v/>
      </c>
    </row>
    <row r="374" spans="14:25" x14ac:dyDescent="0.25">
      <c r="N374" s="30">
        <v>36739</v>
      </c>
      <c r="O374" s="31">
        <v>139</v>
      </c>
      <c r="Q374" s="47">
        <f t="shared" si="49"/>
        <v>1992</v>
      </c>
      <c r="R374" s="48" t="str">
        <f t="shared" si="47"/>
        <v>199211</v>
      </c>
      <c r="S374" s="49">
        <v>33936</v>
      </c>
      <c r="T374" s="48">
        <v>725.45</v>
      </c>
      <c r="U374" s="50">
        <f t="shared" si="48"/>
        <v>722.56733333333352</v>
      </c>
      <c r="V374" s="51">
        <f t="shared" si="50"/>
        <v>680.82647540983658</v>
      </c>
      <c r="W374" s="53">
        <f t="shared" si="51"/>
        <v>3.930197478584585E-3</v>
      </c>
      <c r="X374" s="53" t="str">
        <f t="shared" si="52"/>
        <v/>
      </c>
      <c r="Y374" s="54" t="str">
        <f t="shared" si="53"/>
        <v/>
      </c>
    </row>
    <row r="375" spans="14:25" x14ac:dyDescent="0.25">
      <c r="N375" s="30">
        <v>36770</v>
      </c>
      <c r="O375" s="31">
        <v>139.30000000000001</v>
      </c>
      <c r="Q375" s="47">
        <f t="shared" si="49"/>
        <v>1992</v>
      </c>
      <c r="R375" s="48" t="str">
        <f t="shared" si="47"/>
        <v>199211</v>
      </c>
      <c r="S375" s="49">
        <v>33937</v>
      </c>
      <c r="T375" s="48">
        <v>725.45</v>
      </c>
      <c r="U375" s="50">
        <f t="shared" si="48"/>
        <v>722.56733333333352</v>
      </c>
      <c r="V375" s="51">
        <f t="shared" si="50"/>
        <v>680.82647540983658</v>
      </c>
      <c r="W375" s="53">
        <f t="shared" si="51"/>
        <v>0</v>
      </c>
      <c r="X375" s="53" t="str">
        <f t="shared" si="52"/>
        <v/>
      </c>
      <c r="Y375" s="54" t="str">
        <f t="shared" si="53"/>
        <v/>
      </c>
    </row>
    <row r="376" spans="14:25" x14ac:dyDescent="0.25">
      <c r="N376" s="30">
        <v>36800</v>
      </c>
      <c r="O376" s="31">
        <v>139.1</v>
      </c>
      <c r="Q376" s="47">
        <f t="shared" si="49"/>
        <v>1992</v>
      </c>
      <c r="R376" s="48" t="str">
        <f t="shared" si="47"/>
        <v>199211</v>
      </c>
      <c r="S376" s="49">
        <v>33938</v>
      </c>
      <c r="T376" s="48">
        <v>725.45</v>
      </c>
      <c r="U376" s="50">
        <f t="shared" si="48"/>
        <v>722.56733333333352</v>
      </c>
      <c r="V376" s="51">
        <f t="shared" si="50"/>
        <v>680.82647540983658</v>
      </c>
      <c r="W376" s="53">
        <f t="shared" si="51"/>
        <v>0</v>
      </c>
      <c r="X376" s="53" t="str">
        <f t="shared" si="52"/>
        <v/>
      </c>
      <c r="Y376" s="54" t="str">
        <f t="shared" si="53"/>
        <v/>
      </c>
    </row>
    <row r="377" spans="14:25" x14ac:dyDescent="0.25">
      <c r="N377" s="30">
        <v>36831</v>
      </c>
      <c r="O377" s="31">
        <v>139.4</v>
      </c>
      <c r="Q377" s="47">
        <f t="shared" si="49"/>
        <v>1992</v>
      </c>
      <c r="R377" s="48" t="str">
        <f t="shared" si="47"/>
        <v>199212</v>
      </c>
      <c r="S377" s="49">
        <v>33939</v>
      </c>
      <c r="T377" s="48">
        <v>729.42</v>
      </c>
      <c r="U377" s="50">
        <f t="shared" si="48"/>
        <v>733.82935483870915</v>
      </c>
      <c r="V377" s="51">
        <f t="shared" si="50"/>
        <v>680.82647540983658</v>
      </c>
      <c r="W377" s="53">
        <f t="shared" si="51"/>
        <v>5.4724653663242862E-3</v>
      </c>
      <c r="X377" s="53">
        <f t="shared" si="52"/>
        <v>1.5586120470492126E-2</v>
      </c>
      <c r="Y377" s="54" t="str">
        <f t="shared" si="53"/>
        <v/>
      </c>
    </row>
    <row r="378" spans="14:25" x14ac:dyDescent="0.25">
      <c r="N378" s="30">
        <v>36861</v>
      </c>
      <c r="O378" s="31">
        <v>139.5</v>
      </c>
      <c r="Q378" s="47">
        <f t="shared" si="49"/>
        <v>1992</v>
      </c>
      <c r="R378" s="48" t="str">
        <f t="shared" si="47"/>
        <v>199212</v>
      </c>
      <c r="S378" s="49">
        <v>33940</v>
      </c>
      <c r="T378" s="48">
        <v>725.75</v>
      </c>
      <c r="U378" s="50">
        <f t="shared" si="48"/>
        <v>733.82935483870915</v>
      </c>
      <c r="V378" s="51">
        <f t="shared" si="50"/>
        <v>680.82647540983658</v>
      </c>
      <c r="W378" s="53">
        <f t="shared" si="51"/>
        <v>-5.0313948068327896E-3</v>
      </c>
      <c r="X378" s="53" t="str">
        <f t="shared" si="52"/>
        <v/>
      </c>
      <c r="Y378" s="54" t="str">
        <f t="shared" si="53"/>
        <v/>
      </c>
    </row>
    <row r="379" spans="14:25" x14ac:dyDescent="0.25">
      <c r="N379" s="30">
        <v>36892</v>
      </c>
      <c r="O379" s="31">
        <v>139.80000000000001</v>
      </c>
      <c r="Q379" s="47">
        <f t="shared" si="49"/>
        <v>1992</v>
      </c>
      <c r="R379" s="48" t="str">
        <f t="shared" si="47"/>
        <v>199212</v>
      </c>
      <c r="S379" s="49">
        <v>33941</v>
      </c>
      <c r="T379" s="48">
        <v>729.74</v>
      </c>
      <c r="U379" s="50">
        <f t="shared" si="48"/>
        <v>733.82935483870915</v>
      </c>
      <c r="V379" s="51">
        <f t="shared" si="50"/>
        <v>680.82647540983658</v>
      </c>
      <c r="W379" s="53">
        <f t="shared" si="51"/>
        <v>5.4977609369617486E-3</v>
      </c>
      <c r="X379" s="53" t="str">
        <f t="shared" si="52"/>
        <v/>
      </c>
      <c r="Y379" s="54" t="str">
        <f t="shared" si="53"/>
        <v/>
      </c>
    </row>
    <row r="380" spans="14:25" x14ac:dyDescent="0.25">
      <c r="N380" s="30">
        <v>36923</v>
      </c>
      <c r="O380" s="31">
        <v>139.30000000000001</v>
      </c>
      <c r="Q380" s="47">
        <f t="shared" si="49"/>
        <v>1992</v>
      </c>
      <c r="R380" s="48" t="str">
        <f t="shared" si="47"/>
        <v>199212</v>
      </c>
      <c r="S380" s="49">
        <v>33942</v>
      </c>
      <c r="T380" s="48">
        <v>738.19</v>
      </c>
      <c r="U380" s="50">
        <f t="shared" si="48"/>
        <v>733.82935483870915</v>
      </c>
      <c r="V380" s="51">
        <f t="shared" si="50"/>
        <v>680.82647540983658</v>
      </c>
      <c r="W380" s="53">
        <f t="shared" si="51"/>
        <v>1.1579466659358273E-2</v>
      </c>
      <c r="X380" s="53" t="str">
        <f t="shared" si="52"/>
        <v/>
      </c>
      <c r="Y380" s="54" t="str">
        <f t="shared" si="53"/>
        <v/>
      </c>
    </row>
    <row r="381" spans="14:25" x14ac:dyDescent="0.25">
      <c r="N381" s="30">
        <v>36951</v>
      </c>
      <c r="O381" s="31">
        <v>139.6</v>
      </c>
      <c r="Q381" s="47">
        <f t="shared" si="49"/>
        <v>1992</v>
      </c>
      <c r="R381" s="48" t="str">
        <f t="shared" si="47"/>
        <v>199212</v>
      </c>
      <c r="S381" s="49">
        <v>33943</v>
      </c>
      <c r="T381" s="48">
        <v>736.29</v>
      </c>
      <c r="U381" s="50">
        <f t="shared" si="48"/>
        <v>733.82935483870915</v>
      </c>
      <c r="V381" s="51">
        <f t="shared" si="50"/>
        <v>680.82647540983658</v>
      </c>
      <c r="W381" s="53">
        <f t="shared" si="51"/>
        <v>-2.5738630975766785E-3</v>
      </c>
      <c r="X381" s="53" t="str">
        <f t="shared" si="52"/>
        <v/>
      </c>
      <c r="Y381" s="54" t="str">
        <f t="shared" si="53"/>
        <v/>
      </c>
    </row>
    <row r="382" spans="14:25" x14ac:dyDescent="0.25">
      <c r="N382" s="30">
        <v>36982</v>
      </c>
      <c r="O382" s="31">
        <v>139.80000000000001</v>
      </c>
      <c r="Q382" s="47">
        <f t="shared" si="49"/>
        <v>1992</v>
      </c>
      <c r="R382" s="48" t="str">
        <f t="shared" si="47"/>
        <v>199212</v>
      </c>
      <c r="S382" s="49">
        <v>33944</v>
      </c>
      <c r="T382" s="48">
        <v>736.29</v>
      </c>
      <c r="U382" s="50">
        <f t="shared" si="48"/>
        <v>733.82935483870915</v>
      </c>
      <c r="V382" s="51">
        <f t="shared" si="50"/>
        <v>680.82647540983658</v>
      </c>
      <c r="W382" s="53">
        <f t="shared" si="51"/>
        <v>0</v>
      </c>
      <c r="X382" s="53" t="str">
        <f t="shared" si="52"/>
        <v/>
      </c>
      <c r="Y382" s="54" t="str">
        <f t="shared" si="53"/>
        <v/>
      </c>
    </row>
    <row r="383" spans="14:25" x14ac:dyDescent="0.25">
      <c r="N383" s="30">
        <v>37012</v>
      </c>
      <c r="O383" s="31">
        <v>139.69999999999999</v>
      </c>
      <c r="Q383" s="47">
        <f t="shared" si="49"/>
        <v>1992</v>
      </c>
      <c r="R383" s="48" t="str">
        <f t="shared" si="47"/>
        <v>199212</v>
      </c>
      <c r="S383" s="49">
        <v>33945</v>
      </c>
      <c r="T383" s="48">
        <v>736.29</v>
      </c>
      <c r="U383" s="50">
        <f t="shared" si="48"/>
        <v>733.82935483870915</v>
      </c>
      <c r="V383" s="51">
        <f t="shared" si="50"/>
        <v>680.82647540983658</v>
      </c>
      <c r="W383" s="53">
        <f t="shared" si="51"/>
        <v>0</v>
      </c>
      <c r="X383" s="53" t="str">
        <f t="shared" si="52"/>
        <v/>
      </c>
      <c r="Y383" s="54" t="str">
        <f t="shared" si="53"/>
        <v/>
      </c>
    </row>
    <row r="384" spans="14:25" x14ac:dyDescent="0.25">
      <c r="N384" s="30">
        <v>37043</v>
      </c>
      <c r="O384" s="31">
        <v>139.80000000000001</v>
      </c>
      <c r="Q384" s="47">
        <f t="shared" si="49"/>
        <v>1992</v>
      </c>
      <c r="R384" s="48" t="str">
        <f t="shared" si="47"/>
        <v>199212</v>
      </c>
      <c r="S384" s="49">
        <v>33946</v>
      </c>
      <c r="T384" s="48">
        <v>732.11</v>
      </c>
      <c r="U384" s="50">
        <f t="shared" si="48"/>
        <v>733.82935483870915</v>
      </c>
      <c r="V384" s="51">
        <f t="shared" si="50"/>
        <v>680.82647540983658</v>
      </c>
      <c r="W384" s="53">
        <f t="shared" si="51"/>
        <v>-5.6771109209685644E-3</v>
      </c>
      <c r="X384" s="53" t="str">
        <f t="shared" si="52"/>
        <v/>
      </c>
      <c r="Y384" s="54" t="str">
        <f t="shared" si="53"/>
        <v/>
      </c>
    </row>
    <row r="385" spans="14:25" x14ac:dyDescent="0.25">
      <c r="N385" s="30">
        <v>37073</v>
      </c>
      <c r="O385" s="31">
        <v>140.19999999999999</v>
      </c>
      <c r="Q385" s="47">
        <f t="shared" si="49"/>
        <v>1992</v>
      </c>
      <c r="R385" s="48" t="str">
        <f t="shared" si="47"/>
        <v>199212</v>
      </c>
      <c r="S385" s="49">
        <v>33947</v>
      </c>
      <c r="T385" s="48">
        <v>732.11</v>
      </c>
      <c r="U385" s="50">
        <f t="shared" si="48"/>
        <v>733.82935483870915</v>
      </c>
      <c r="V385" s="51">
        <f t="shared" si="50"/>
        <v>680.82647540983658</v>
      </c>
      <c r="W385" s="53">
        <f t="shared" si="51"/>
        <v>0</v>
      </c>
      <c r="X385" s="53" t="str">
        <f t="shared" si="52"/>
        <v/>
      </c>
      <c r="Y385" s="54" t="str">
        <f t="shared" si="53"/>
        <v/>
      </c>
    </row>
    <row r="386" spans="14:25" x14ac:dyDescent="0.25">
      <c r="N386" s="30">
        <v>37104</v>
      </c>
      <c r="O386" s="31">
        <v>140.1</v>
      </c>
      <c r="Q386" s="47">
        <f t="shared" si="49"/>
        <v>1992</v>
      </c>
      <c r="R386" s="48" t="str">
        <f t="shared" si="47"/>
        <v>199212</v>
      </c>
      <c r="S386" s="49">
        <v>33948</v>
      </c>
      <c r="T386" s="48">
        <v>732.4</v>
      </c>
      <c r="U386" s="50">
        <f t="shared" si="48"/>
        <v>733.82935483870915</v>
      </c>
      <c r="V386" s="51">
        <f t="shared" si="50"/>
        <v>680.82647540983658</v>
      </c>
      <c r="W386" s="53">
        <f t="shared" si="51"/>
        <v>3.9611533785910424E-4</v>
      </c>
      <c r="X386" s="53" t="str">
        <f t="shared" si="52"/>
        <v/>
      </c>
      <c r="Y386" s="54" t="str">
        <f t="shared" si="53"/>
        <v/>
      </c>
    </row>
    <row r="387" spans="14:25" x14ac:dyDescent="0.25">
      <c r="N387" s="30">
        <v>37135</v>
      </c>
      <c r="O387" s="31">
        <v>140.19999999999999</v>
      </c>
      <c r="Q387" s="47">
        <f t="shared" si="49"/>
        <v>1992</v>
      </c>
      <c r="R387" s="48" t="str">
        <f t="shared" si="47"/>
        <v>199212</v>
      </c>
      <c r="S387" s="49">
        <v>33949</v>
      </c>
      <c r="T387" s="48">
        <v>727.21</v>
      </c>
      <c r="U387" s="50">
        <f t="shared" si="48"/>
        <v>733.82935483870915</v>
      </c>
      <c r="V387" s="51">
        <f t="shared" si="50"/>
        <v>680.82647540983658</v>
      </c>
      <c r="W387" s="53">
        <f t="shared" si="51"/>
        <v>-7.0862916439103918E-3</v>
      </c>
      <c r="X387" s="53" t="str">
        <f t="shared" si="52"/>
        <v/>
      </c>
      <c r="Y387" s="54" t="str">
        <f t="shared" si="53"/>
        <v/>
      </c>
    </row>
    <row r="388" spans="14:25" x14ac:dyDescent="0.25">
      <c r="N388" s="30">
        <v>37165</v>
      </c>
      <c r="O388" s="31">
        <v>139.30000000000001</v>
      </c>
      <c r="Q388" s="47">
        <f t="shared" si="49"/>
        <v>1992</v>
      </c>
      <c r="R388" s="48" t="str">
        <f t="shared" si="47"/>
        <v>199212</v>
      </c>
      <c r="S388" s="49">
        <v>33950</v>
      </c>
      <c r="T388" s="48">
        <v>729.8</v>
      </c>
      <c r="U388" s="50">
        <f t="shared" si="48"/>
        <v>733.82935483870915</v>
      </c>
      <c r="V388" s="51">
        <f t="shared" si="50"/>
        <v>680.82647540983658</v>
      </c>
      <c r="W388" s="53">
        <f t="shared" si="51"/>
        <v>3.5615571843070626E-3</v>
      </c>
      <c r="X388" s="53" t="str">
        <f t="shared" si="52"/>
        <v/>
      </c>
      <c r="Y388" s="54" t="str">
        <f t="shared" si="53"/>
        <v/>
      </c>
    </row>
    <row r="389" spans="14:25" x14ac:dyDescent="0.25">
      <c r="N389" s="30">
        <v>37196</v>
      </c>
      <c r="O389" s="31">
        <v>139.4</v>
      </c>
      <c r="Q389" s="47">
        <f t="shared" si="49"/>
        <v>1992</v>
      </c>
      <c r="R389" s="48" t="str">
        <f t="shared" si="47"/>
        <v>199212</v>
      </c>
      <c r="S389" s="49">
        <v>33951</v>
      </c>
      <c r="T389" s="48">
        <v>729.8</v>
      </c>
      <c r="U389" s="50">
        <f t="shared" si="48"/>
        <v>733.82935483870915</v>
      </c>
      <c r="V389" s="51">
        <f t="shared" si="50"/>
        <v>680.82647540983658</v>
      </c>
      <c r="W389" s="53">
        <f t="shared" si="51"/>
        <v>0</v>
      </c>
      <c r="X389" s="53" t="str">
        <f t="shared" si="52"/>
        <v/>
      </c>
      <c r="Y389" s="54" t="str">
        <f t="shared" si="53"/>
        <v/>
      </c>
    </row>
    <row r="390" spans="14:25" x14ac:dyDescent="0.25">
      <c r="N390" s="30">
        <v>37226</v>
      </c>
      <c r="O390" s="31">
        <v>139.6</v>
      </c>
      <c r="Q390" s="47">
        <f t="shared" si="49"/>
        <v>1992</v>
      </c>
      <c r="R390" s="48" t="str">
        <f t="shared" si="47"/>
        <v>199212</v>
      </c>
      <c r="S390" s="49">
        <v>33952</v>
      </c>
      <c r="T390" s="48">
        <v>729.8</v>
      </c>
      <c r="U390" s="50">
        <f t="shared" si="48"/>
        <v>733.82935483870915</v>
      </c>
      <c r="V390" s="51">
        <f t="shared" si="50"/>
        <v>680.82647540983658</v>
      </c>
      <c r="W390" s="53">
        <f t="shared" si="51"/>
        <v>0</v>
      </c>
      <c r="X390" s="53" t="str">
        <f t="shared" si="52"/>
        <v/>
      </c>
      <c r="Y390" s="54" t="str">
        <f t="shared" si="53"/>
        <v/>
      </c>
    </row>
    <row r="391" spans="14:25" x14ac:dyDescent="0.25">
      <c r="N391" s="30">
        <v>37257</v>
      </c>
      <c r="O391" s="31">
        <v>139.4</v>
      </c>
      <c r="Q391" s="47">
        <f t="shared" si="49"/>
        <v>1992</v>
      </c>
      <c r="R391" s="48" t="str">
        <f t="shared" ref="R391:R454" si="54">+YEAR(S391)&amp;MONTH(S391)</f>
        <v>199212</v>
      </c>
      <c r="S391" s="49">
        <v>33953</v>
      </c>
      <c r="T391" s="48">
        <v>732.69</v>
      </c>
      <c r="U391" s="50">
        <f t="shared" ref="U391:U454" si="55">+AVERAGEIF($R$3:$R$12000,R391,$T$3:$T$12000)</f>
        <v>733.82935483870915</v>
      </c>
      <c r="V391" s="51">
        <f t="shared" si="50"/>
        <v>680.82647540983658</v>
      </c>
      <c r="W391" s="53">
        <f t="shared" si="51"/>
        <v>3.9599890380928038E-3</v>
      </c>
      <c r="X391" s="53" t="str">
        <f t="shared" si="52"/>
        <v/>
      </c>
      <c r="Y391" s="54" t="str">
        <f t="shared" si="53"/>
        <v/>
      </c>
    </row>
    <row r="392" spans="14:25" x14ac:dyDescent="0.25">
      <c r="N392" s="30">
        <v>37288</v>
      </c>
      <c r="O392" s="31">
        <v>139.5</v>
      </c>
      <c r="Q392" s="47">
        <f t="shared" ref="Q392:Q455" si="56">+YEAR(S392)</f>
        <v>1992</v>
      </c>
      <c r="R392" s="48" t="str">
        <f t="shared" si="54"/>
        <v>199212</v>
      </c>
      <c r="S392" s="49">
        <v>33954</v>
      </c>
      <c r="T392" s="48">
        <v>736.2</v>
      </c>
      <c r="U392" s="50">
        <f t="shared" si="55"/>
        <v>733.82935483870915</v>
      </c>
      <c r="V392" s="51">
        <f t="shared" ref="V392:V455" si="57">+AVERAGEIF($Q$3:$Q$12000,Q392,$T$3:$T$12000)</f>
        <v>680.82647540983658</v>
      </c>
      <c r="W392" s="53">
        <f t="shared" si="51"/>
        <v>4.7905662695000295E-3</v>
      </c>
      <c r="X392" s="53" t="str">
        <f t="shared" si="52"/>
        <v/>
      </c>
      <c r="Y392" s="54" t="str">
        <f t="shared" si="53"/>
        <v/>
      </c>
    </row>
    <row r="393" spans="14:25" x14ac:dyDescent="0.25">
      <c r="N393" s="30">
        <v>37316</v>
      </c>
      <c r="O393" s="31">
        <v>139.4</v>
      </c>
      <c r="Q393" s="47">
        <f t="shared" si="56"/>
        <v>1992</v>
      </c>
      <c r="R393" s="48" t="str">
        <f t="shared" si="54"/>
        <v>199212</v>
      </c>
      <c r="S393" s="49">
        <v>33955</v>
      </c>
      <c r="T393" s="48">
        <v>734.98</v>
      </c>
      <c r="U393" s="50">
        <f t="shared" si="55"/>
        <v>733.82935483870915</v>
      </c>
      <c r="V393" s="51">
        <f t="shared" si="57"/>
        <v>680.82647540983658</v>
      </c>
      <c r="W393" s="53">
        <f t="shared" ref="W393:W456" si="58">+T393/T392-1</f>
        <v>-1.6571583808747681E-3</v>
      </c>
      <c r="X393" s="53" t="str">
        <f t="shared" ref="X393:X456" si="59">IF(U393/U392-1=0,"",U393/U392-1)</f>
        <v/>
      </c>
      <c r="Y393" s="54" t="str">
        <f t="shared" ref="Y393:Y456" si="60">+IF(V393=V392,"",V393/V392-1)</f>
        <v/>
      </c>
    </row>
    <row r="394" spans="14:25" x14ac:dyDescent="0.25">
      <c r="N394" s="30">
        <v>37347</v>
      </c>
      <c r="O394" s="31">
        <v>139.30000000000001</v>
      </c>
      <c r="Q394" s="47">
        <f t="shared" si="56"/>
        <v>1992</v>
      </c>
      <c r="R394" s="48" t="str">
        <f t="shared" si="54"/>
        <v>199212</v>
      </c>
      <c r="S394" s="49">
        <v>33956</v>
      </c>
      <c r="T394" s="48">
        <v>732.54</v>
      </c>
      <c r="U394" s="50">
        <f t="shared" si="55"/>
        <v>733.82935483870915</v>
      </c>
      <c r="V394" s="51">
        <f t="shared" si="57"/>
        <v>680.82647540983658</v>
      </c>
      <c r="W394" s="53">
        <f t="shared" si="58"/>
        <v>-3.319818226346416E-3</v>
      </c>
      <c r="X394" s="53" t="str">
        <f t="shared" si="59"/>
        <v/>
      </c>
      <c r="Y394" s="54" t="str">
        <f t="shared" si="60"/>
        <v/>
      </c>
    </row>
    <row r="395" spans="14:25" x14ac:dyDescent="0.25">
      <c r="N395" s="30">
        <v>37377</v>
      </c>
      <c r="O395" s="31">
        <v>139.19999999999999</v>
      </c>
      <c r="Q395" s="47">
        <f t="shared" si="56"/>
        <v>1992</v>
      </c>
      <c r="R395" s="48" t="str">
        <f t="shared" si="54"/>
        <v>199212</v>
      </c>
      <c r="S395" s="49">
        <v>33957</v>
      </c>
      <c r="T395" s="48">
        <v>735.31</v>
      </c>
      <c r="U395" s="50">
        <f t="shared" si="55"/>
        <v>733.82935483870915</v>
      </c>
      <c r="V395" s="51">
        <f t="shared" si="57"/>
        <v>680.82647540983658</v>
      </c>
      <c r="W395" s="53">
        <f t="shared" si="58"/>
        <v>3.7813634750321068E-3</v>
      </c>
      <c r="X395" s="53" t="str">
        <f t="shared" si="59"/>
        <v/>
      </c>
      <c r="Y395" s="54" t="str">
        <f t="shared" si="60"/>
        <v/>
      </c>
    </row>
    <row r="396" spans="14:25" x14ac:dyDescent="0.25">
      <c r="N396" s="30">
        <v>37408</v>
      </c>
      <c r="O396" s="31">
        <v>139.30000000000001</v>
      </c>
      <c r="Q396" s="47">
        <f t="shared" si="56"/>
        <v>1992</v>
      </c>
      <c r="R396" s="48" t="str">
        <f t="shared" si="54"/>
        <v>199212</v>
      </c>
      <c r="S396" s="49">
        <v>33958</v>
      </c>
      <c r="T396" s="48">
        <v>735.31</v>
      </c>
      <c r="U396" s="50">
        <f t="shared" si="55"/>
        <v>733.82935483870915</v>
      </c>
      <c r="V396" s="51">
        <f t="shared" si="57"/>
        <v>680.82647540983658</v>
      </c>
      <c r="W396" s="53">
        <f t="shared" si="58"/>
        <v>0</v>
      </c>
      <c r="X396" s="53" t="str">
        <f t="shared" si="59"/>
        <v/>
      </c>
      <c r="Y396" s="54" t="str">
        <f t="shared" si="60"/>
        <v/>
      </c>
    </row>
    <row r="397" spans="14:25" x14ac:dyDescent="0.25">
      <c r="N397" s="30">
        <v>37438</v>
      </c>
      <c r="O397" s="31">
        <v>138.80000000000001</v>
      </c>
      <c r="Q397" s="47">
        <f t="shared" si="56"/>
        <v>1992</v>
      </c>
      <c r="R397" s="48" t="str">
        <f t="shared" si="54"/>
        <v>199212</v>
      </c>
      <c r="S397" s="49">
        <v>33959</v>
      </c>
      <c r="T397" s="48">
        <v>735.31</v>
      </c>
      <c r="U397" s="50">
        <f t="shared" si="55"/>
        <v>733.82935483870915</v>
      </c>
      <c r="V397" s="51">
        <f t="shared" si="57"/>
        <v>680.82647540983658</v>
      </c>
      <c r="W397" s="53">
        <f t="shared" si="58"/>
        <v>0</v>
      </c>
      <c r="X397" s="53" t="str">
        <f t="shared" si="59"/>
        <v/>
      </c>
      <c r="Y397" s="54" t="str">
        <f t="shared" si="60"/>
        <v/>
      </c>
    </row>
    <row r="398" spans="14:25" x14ac:dyDescent="0.25">
      <c r="N398" s="30">
        <v>37469</v>
      </c>
      <c r="O398" s="31">
        <v>138.69999999999999</v>
      </c>
      <c r="Q398" s="47">
        <f t="shared" si="56"/>
        <v>1992</v>
      </c>
      <c r="R398" s="48" t="str">
        <f t="shared" si="54"/>
        <v>199212</v>
      </c>
      <c r="S398" s="49">
        <v>33960</v>
      </c>
      <c r="T398" s="48">
        <v>736.82</v>
      </c>
      <c r="U398" s="50">
        <f t="shared" si="55"/>
        <v>733.82935483870915</v>
      </c>
      <c r="V398" s="51">
        <f t="shared" si="57"/>
        <v>680.82647540983658</v>
      </c>
      <c r="W398" s="53">
        <f t="shared" si="58"/>
        <v>2.0535556431982016E-3</v>
      </c>
      <c r="X398" s="53" t="str">
        <f t="shared" si="59"/>
        <v/>
      </c>
      <c r="Y398" s="54" t="str">
        <f t="shared" si="60"/>
        <v/>
      </c>
    </row>
    <row r="399" spans="14:25" x14ac:dyDescent="0.25">
      <c r="N399" s="30">
        <v>37500</v>
      </c>
      <c r="O399" s="31">
        <v>139</v>
      </c>
      <c r="Q399" s="47">
        <f t="shared" si="56"/>
        <v>1992</v>
      </c>
      <c r="R399" s="48" t="str">
        <f t="shared" si="54"/>
        <v>199212</v>
      </c>
      <c r="S399" s="49">
        <v>33961</v>
      </c>
      <c r="T399" s="48">
        <v>735</v>
      </c>
      <c r="U399" s="50">
        <f t="shared" si="55"/>
        <v>733.82935483870915</v>
      </c>
      <c r="V399" s="51">
        <f t="shared" si="57"/>
        <v>680.82647540983658</v>
      </c>
      <c r="W399" s="53">
        <f t="shared" si="58"/>
        <v>-2.4700741022231076E-3</v>
      </c>
      <c r="X399" s="53" t="str">
        <f t="shared" si="59"/>
        <v/>
      </c>
      <c r="Y399" s="54" t="str">
        <f t="shared" si="60"/>
        <v/>
      </c>
    </row>
    <row r="400" spans="14:25" x14ac:dyDescent="0.25">
      <c r="N400" s="30">
        <v>37530</v>
      </c>
      <c r="O400" s="31">
        <v>139.19999999999999</v>
      </c>
      <c r="Q400" s="47">
        <f t="shared" si="56"/>
        <v>1992</v>
      </c>
      <c r="R400" s="48" t="str">
        <f t="shared" si="54"/>
        <v>199212</v>
      </c>
      <c r="S400" s="49">
        <v>33962</v>
      </c>
      <c r="T400" s="48">
        <v>735.19</v>
      </c>
      <c r="U400" s="50">
        <f t="shared" si="55"/>
        <v>733.82935483870915</v>
      </c>
      <c r="V400" s="51">
        <f t="shared" si="57"/>
        <v>680.82647540983658</v>
      </c>
      <c r="W400" s="53">
        <f t="shared" si="58"/>
        <v>2.5850340136068795E-4</v>
      </c>
      <c r="X400" s="53" t="str">
        <f t="shared" si="59"/>
        <v/>
      </c>
      <c r="Y400" s="54" t="str">
        <f t="shared" si="60"/>
        <v/>
      </c>
    </row>
    <row r="401" spans="14:25" x14ac:dyDescent="0.25">
      <c r="N401" s="30">
        <v>37561</v>
      </c>
      <c r="O401" s="31">
        <v>139</v>
      </c>
      <c r="Q401" s="47">
        <f t="shared" si="56"/>
        <v>1992</v>
      </c>
      <c r="R401" s="48" t="str">
        <f t="shared" si="54"/>
        <v>199212</v>
      </c>
      <c r="S401" s="49">
        <v>33963</v>
      </c>
      <c r="T401" s="48">
        <v>735.19</v>
      </c>
      <c r="U401" s="50">
        <f t="shared" si="55"/>
        <v>733.82935483870915</v>
      </c>
      <c r="V401" s="51">
        <f t="shared" si="57"/>
        <v>680.82647540983658</v>
      </c>
      <c r="W401" s="53">
        <f t="shared" si="58"/>
        <v>0</v>
      </c>
      <c r="X401" s="53" t="str">
        <f t="shared" si="59"/>
        <v/>
      </c>
      <c r="Y401" s="54" t="str">
        <f t="shared" si="60"/>
        <v/>
      </c>
    </row>
    <row r="402" spans="14:25" x14ac:dyDescent="0.25">
      <c r="N402" s="30">
        <v>37591</v>
      </c>
      <c r="O402" s="31">
        <v>138.80000000000001</v>
      </c>
      <c r="Q402" s="47">
        <f t="shared" si="56"/>
        <v>1992</v>
      </c>
      <c r="R402" s="48" t="str">
        <f t="shared" si="54"/>
        <v>199212</v>
      </c>
      <c r="S402" s="49">
        <v>33964</v>
      </c>
      <c r="T402" s="48">
        <v>735.19</v>
      </c>
      <c r="U402" s="50">
        <f t="shared" si="55"/>
        <v>733.82935483870915</v>
      </c>
      <c r="V402" s="51">
        <f t="shared" si="57"/>
        <v>680.82647540983658</v>
      </c>
      <c r="W402" s="53">
        <f t="shared" si="58"/>
        <v>0</v>
      </c>
      <c r="X402" s="53" t="str">
        <f t="shared" si="59"/>
        <v/>
      </c>
      <c r="Y402" s="54" t="str">
        <f t="shared" si="60"/>
        <v/>
      </c>
    </row>
    <row r="403" spans="14:25" x14ac:dyDescent="0.25">
      <c r="N403" s="30">
        <v>37622</v>
      </c>
      <c r="O403" s="31">
        <v>139</v>
      </c>
      <c r="Q403" s="47">
        <f t="shared" si="56"/>
        <v>1992</v>
      </c>
      <c r="R403" s="48" t="str">
        <f t="shared" si="54"/>
        <v>199212</v>
      </c>
      <c r="S403" s="49">
        <v>33965</v>
      </c>
      <c r="T403" s="48">
        <v>735.19</v>
      </c>
      <c r="U403" s="50">
        <f t="shared" si="55"/>
        <v>733.82935483870915</v>
      </c>
      <c r="V403" s="51">
        <f t="shared" si="57"/>
        <v>680.82647540983658</v>
      </c>
      <c r="W403" s="53">
        <f t="shared" si="58"/>
        <v>0</v>
      </c>
      <c r="X403" s="53" t="str">
        <f t="shared" si="59"/>
        <v/>
      </c>
      <c r="Y403" s="54" t="str">
        <f t="shared" si="60"/>
        <v/>
      </c>
    </row>
    <row r="404" spans="14:25" x14ac:dyDescent="0.25">
      <c r="N404" s="30">
        <v>37653</v>
      </c>
      <c r="O404" s="31">
        <v>139</v>
      </c>
      <c r="Q404" s="47">
        <f t="shared" si="56"/>
        <v>1992</v>
      </c>
      <c r="R404" s="48" t="str">
        <f t="shared" si="54"/>
        <v>199212</v>
      </c>
      <c r="S404" s="49">
        <v>33966</v>
      </c>
      <c r="T404" s="48">
        <v>735.19</v>
      </c>
      <c r="U404" s="50">
        <f t="shared" si="55"/>
        <v>733.82935483870915</v>
      </c>
      <c r="V404" s="51">
        <f t="shared" si="57"/>
        <v>680.82647540983658</v>
      </c>
      <c r="W404" s="53">
        <f t="shared" si="58"/>
        <v>0</v>
      </c>
      <c r="X404" s="53" t="str">
        <f t="shared" si="59"/>
        <v/>
      </c>
      <c r="Y404" s="54" t="str">
        <f t="shared" si="60"/>
        <v/>
      </c>
    </row>
    <row r="405" spans="14:25" x14ac:dyDescent="0.25">
      <c r="N405" s="30">
        <v>37681</v>
      </c>
      <c r="O405" s="31">
        <v>139.80000000000001</v>
      </c>
      <c r="Q405" s="47">
        <f t="shared" si="56"/>
        <v>1992</v>
      </c>
      <c r="R405" s="48" t="str">
        <f t="shared" si="54"/>
        <v>199212</v>
      </c>
      <c r="S405" s="49">
        <v>33967</v>
      </c>
      <c r="T405" s="48">
        <v>737.44</v>
      </c>
      <c r="U405" s="50">
        <f t="shared" si="55"/>
        <v>733.82935483870915</v>
      </c>
      <c r="V405" s="51">
        <f t="shared" si="57"/>
        <v>680.82647540983658</v>
      </c>
      <c r="W405" s="53">
        <f t="shared" si="58"/>
        <v>3.0604333573633902E-3</v>
      </c>
      <c r="X405" s="53" t="str">
        <f t="shared" si="59"/>
        <v/>
      </c>
      <c r="Y405" s="54" t="str">
        <f t="shared" si="60"/>
        <v/>
      </c>
    </row>
    <row r="406" spans="14:25" x14ac:dyDescent="0.25">
      <c r="N406" s="30">
        <v>37712</v>
      </c>
      <c r="O406" s="31">
        <v>139.1</v>
      </c>
      <c r="Q406" s="47">
        <f t="shared" si="56"/>
        <v>1992</v>
      </c>
      <c r="R406" s="48" t="str">
        <f t="shared" si="54"/>
        <v>199212</v>
      </c>
      <c r="S406" s="49">
        <v>33968</v>
      </c>
      <c r="T406" s="48">
        <v>737.98</v>
      </c>
      <c r="U406" s="50">
        <f t="shared" si="55"/>
        <v>733.82935483870915</v>
      </c>
      <c r="V406" s="51">
        <f t="shared" si="57"/>
        <v>680.82647540983658</v>
      </c>
      <c r="W406" s="53">
        <f t="shared" si="58"/>
        <v>7.3226296376649458E-4</v>
      </c>
      <c r="X406" s="53" t="str">
        <f t="shared" si="59"/>
        <v/>
      </c>
      <c r="Y406" s="54" t="str">
        <f t="shared" si="60"/>
        <v/>
      </c>
    </row>
    <row r="407" spans="14:25" x14ac:dyDescent="0.25">
      <c r="N407" s="30">
        <v>37742</v>
      </c>
      <c r="O407" s="31">
        <v>139.19999999999999</v>
      </c>
      <c r="Q407" s="47">
        <f t="shared" si="56"/>
        <v>1992</v>
      </c>
      <c r="R407" s="48" t="str">
        <f t="shared" si="54"/>
        <v>199212</v>
      </c>
      <c r="S407" s="49">
        <v>33969</v>
      </c>
      <c r="T407" s="48">
        <v>737.98</v>
      </c>
      <c r="U407" s="50">
        <f t="shared" si="55"/>
        <v>733.82935483870915</v>
      </c>
      <c r="V407" s="51">
        <f t="shared" si="57"/>
        <v>680.82647540983658</v>
      </c>
      <c r="W407" s="53">
        <f t="shared" si="58"/>
        <v>0</v>
      </c>
      <c r="X407" s="53" t="str">
        <f t="shared" si="59"/>
        <v/>
      </c>
      <c r="Y407" s="54" t="str">
        <f t="shared" si="60"/>
        <v/>
      </c>
    </row>
    <row r="408" spans="14:25" x14ac:dyDescent="0.25">
      <c r="N408" s="30">
        <v>37773</v>
      </c>
      <c r="O408" s="31">
        <v>139.30000000000001</v>
      </c>
      <c r="Q408" s="47">
        <f t="shared" si="56"/>
        <v>1993</v>
      </c>
      <c r="R408" s="48" t="str">
        <f t="shared" si="54"/>
        <v>19931</v>
      </c>
      <c r="S408" s="49">
        <v>33970</v>
      </c>
      <c r="T408" s="48">
        <v>737.98</v>
      </c>
      <c r="U408" s="50">
        <f t="shared" si="55"/>
        <v>745.18258064516112</v>
      </c>
      <c r="V408" s="51">
        <f t="shared" si="57"/>
        <v>786.5440821917814</v>
      </c>
      <c r="W408" s="53">
        <f t="shared" si="58"/>
        <v>0</v>
      </c>
      <c r="X408" s="53">
        <f t="shared" si="59"/>
        <v>1.547120693876769E-2</v>
      </c>
      <c r="Y408" s="54">
        <f t="shared" si="60"/>
        <v>0.15527834272059726</v>
      </c>
    </row>
    <row r="409" spans="14:25" x14ac:dyDescent="0.25">
      <c r="N409" s="30">
        <v>37803</v>
      </c>
      <c r="O409" s="31">
        <v>139.4</v>
      </c>
      <c r="Q409" s="47">
        <f t="shared" si="56"/>
        <v>1993</v>
      </c>
      <c r="R409" s="48" t="str">
        <f t="shared" si="54"/>
        <v>19931</v>
      </c>
      <c r="S409" s="49">
        <v>33971</v>
      </c>
      <c r="T409" s="48">
        <v>737.98</v>
      </c>
      <c r="U409" s="50">
        <f t="shared" si="55"/>
        <v>745.18258064516112</v>
      </c>
      <c r="V409" s="51">
        <f t="shared" si="57"/>
        <v>786.5440821917814</v>
      </c>
      <c r="W409" s="53">
        <f t="shared" si="58"/>
        <v>0</v>
      </c>
      <c r="X409" s="53" t="str">
        <f t="shared" si="59"/>
        <v/>
      </c>
      <c r="Y409" s="54" t="str">
        <f t="shared" si="60"/>
        <v/>
      </c>
    </row>
    <row r="410" spans="14:25" x14ac:dyDescent="0.25">
      <c r="N410" s="30">
        <v>37834</v>
      </c>
      <c r="O410" s="31">
        <v>139.69999999999999</v>
      </c>
      <c r="Q410" s="47">
        <f t="shared" si="56"/>
        <v>1993</v>
      </c>
      <c r="R410" s="48" t="str">
        <f t="shared" si="54"/>
        <v>19931</v>
      </c>
      <c r="S410" s="49">
        <v>33972</v>
      </c>
      <c r="T410" s="48">
        <v>737.98</v>
      </c>
      <c r="U410" s="50">
        <f t="shared" si="55"/>
        <v>745.18258064516112</v>
      </c>
      <c r="V410" s="51">
        <f t="shared" si="57"/>
        <v>786.5440821917814</v>
      </c>
      <c r="W410" s="53">
        <f t="shared" si="58"/>
        <v>0</v>
      </c>
      <c r="X410" s="53" t="str">
        <f t="shared" si="59"/>
        <v/>
      </c>
      <c r="Y410" s="54" t="str">
        <f t="shared" si="60"/>
        <v/>
      </c>
    </row>
    <row r="411" spans="14:25" x14ac:dyDescent="0.25">
      <c r="N411" s="30">
        <v>37865</v>
      </c>
      <c r="O411" s="31">
        <v>139.6</v>
      </c>
      <c r="Q411" s="47">
        <f t="shared" si="56"/>
        <v>1993</v>
      </c>
      <c r="R411" s="48" t="str">
        <f t="shared" si="54"/>
        <v>19931</v>
      </c>
      <c r="S411" s="49">
        <v>33973</v>
      </c>
      <c r="T411" s="48">
        <v>737.98</v>
      </c>
      <c r="U411" s="50">
        <f t="shared" si="55"/>
        <v>745.18258064516112</v>
      </c>
      <c r="V411" s="51">
        <f t="shared" si="57"/>
        <v>786.5440821917814</v>
      </c>
      <c r="W411" s="53">
        <f t="shared" si="58"/>
        <v>0</v>
      </c>
      <c r="X411" s="53" t="str">
        <f t="shared" si="59"/>
        <v/>
      </c>
      <c r="Y411" s="54" t="str">
        <f t="shared" si="60"/>
        <v/>
      </c>
    </row>
    <row r="412" spans="14:25" x14ac:dyDescent="0.25">
      <c r="N412" s="30">
        <v>37895</v>
      </c>
      <c r="O412" s="31">
        <v>140</v>
      </c>
      <c r="Q412" s="47">
        <f t="shared" si="56"/>
        <v>1993</v>
      </c>
      <c r="R412" s="48" t="str">
        <f t="shared" si="54"/>
        <v>19931</v>
      </c>
      <c r="S412" s="49">
        <v>33974</v>
      </c>
      <c r="T412" s="48">
        <v>737.55</v>
      </c>
      <c r="U412" s="50">
        <f t="shared" si="55"/>
        <v>745.18258064516112</v>
      </c>
      <c r="V412" s="51">
        <f t="shared" si="57"/>
        <v>786.5440821917814</v>
      </c>
      <c r="W412" s="53">
        <f t="shared" si="58"/>
        <v>-5.8267161711711424E-4</v>
      </c>
      <c r="X412" s="53" t="str">
        <f t="shared" si="59"/>
        <v/>
      </c>
      <c r="Y412" s="54" t="str">
        <f t="shared" si="60"/>
        <v/>
      </c>
    </row>
    <row r="413" spans="14:25" x14ac:dyDescent="0.25">
      <c r="N413" s="30">
        <v>37926</v>
      </c>
      <c r="O413" s="31">
        <v>140</v>
      </c>
      <c r="Q413" s="47">
        <f t="shared" si="56"/>
        <v>1993</v>
      </c>
      <c r="R413" s="48" t="str">
        <f t="shared" si="54"/>
        <v>19931</v>
      </c>
      <c r="S413" s="49">
        <v>33975</v>
      </c>
      <c r="T413" s="48">
        <v>738.65</v>
      </c>
      <c r="U413" s="50">
        <f t="shared" si="55"/>
        <v>745.18258064516112</v>
      </c>
      <c r="V413" s="51">
        <f t="shared" si="57"/>
        <v>786.5440821917814</v>
      </c>
      <c r="W413" s="53">
        <f t="shared" si="58"/>
        <v>1.491424310216205E-3</v>
      </c>
      <c r="X413" s="53" t="str">
        <f t="shared" si="59"/>
        <v/>
      </c>
      <c r="Y413" s="54" t="str">
        <f t="shared" si="60"/>
        <v/>
      </c>
    </row>
    <row r="414" spans="14:25" x14ac:dyDescent="0.25">
      <c r="N414" s="30">
        <v>37956</v>
      </c>
      <c r="O414" s="31">
        <v>139.9</v>
      </c>
      <c r="Q414" s="47">
        <f t="shared" si="56"/>
        <v>1993</v>
      </c>
      <c r="R414" s="48" t="str">
        <f t="shared" si="54"/>
        <v>19931</v>
      </c>
      <c r="S414" s="49">
        <v>33976</v>
      </c>
      <c r="T414" s="48">
        <v>740.08</v>
      </c>
      <c r="U414" s="50">
        <f t="shared" si="55"/>
        <v>745.18258064516112</v>
      </c>
      <c r="V414" s="51">
        <f t="shared" si="57"/>
        <v>786.5440821917814</v>
      </c>
      <c r="W414" s="53">
        <f t="shared" si="58"/>
        <v>1.9359642591214588E-3</v>
      </c>
      <c r="X414" s="53" t="str">
        <f t="shared" si="59"/>
        <v/>
      </c>
      <c r="Y414" s="54" t="str">
        <f t="shared" si="60"/>
        <v/>
      </c>
    </row>
    <row r="415" spans="14:25" x14ac:dyDescent="0.25">
      <c r="N415" s="30">
        <v>37987</v>
      </c>
      <c r="O415" s="31">
        <v>140.19999999999999</v>
      </c>
      <c r="Q415" s="47">
        <f t="shared" si="56"/>
        <v>1993</v>
      </c>
      <c r="R415" s="48" t="str">
        <f t="shared" si="54"/>
        <v>19931</v>
      </c>
      <c r="S415" s="49">
        <v>33977</v>
      </c>
      <c r="T415" s="48">
        <v>742.61</v>
      </c>
      <c r="U415" s="50">
        <f t="shared" si="55"/>
        <v>745.18258064516112</v>
      </c>
      <c r="V415" s="51">
        <f t="shared" si="57"/>
        <v>786.5440821917814</v>
      </c>
      <c r="W415" s="53">
        <f t="shared" si="58"/>
        <v>3.4185493460165972E-3</v>
      </c>
      <c r="X415" s="53" t="str">
        <f t="shared" si="59"/>
        <v/>
      </c>
      <c r="Y415" s="54" t="str">
        <f t="shared" si="60"/>
        <v/>
      </c>
    </row>
    <row r="416" spans="14:25" x14ac:dyDescent="0.25">
      <c r="N416" s="30">
        <v>38018</v>
      </c>
      <c r="O416" s="31">
        <v>139.9</v>
      </c>
      <c r="Q416" s="47">
        <f t="shared" si="56"/>
        <v>1993</v>
      </c>
      <c r="R416" s="48" t="str">
        <f t="shared" si="54"/>
        <v>19931</v>
      </c>
      <c r="S416" s="49">
        <v>33978</v>
      </c>
      <c r="T416" s="48">
        <v>746.63</v>
      </c>
      <c r="U416" s="50">
        <f t="shared" si="55"/>
        <v>745.18258064516112</v>
      </c>
      <c r="V416" s="51">
        <f t="shared" si="57"/>
        <v>786.5440821917814</v>
      </c>
      <c r="W416" s="53">
        <f t="shared" si="58"/>
        <v>5.4133394379283217E-3</v>
      </c>
      <c r="X416" s="53" t="str">
        <f t="shared" si="59"/>
        <v/>
      </c>
      <c r="Y416" s="54" t="str">
        <f t="shared" si="60"/>
        <v/>
      </c>
    </row>
    <row r="417" spans="14:25" x14ac:dyDescent="0.25">
      <c r="N417" s="30">
        <v>38047</v>
      </c>
      <c r="O417" s="31">
        <v>140.4</v>
      </c>
      <c r="Q417" s="47">
        <f t="shared" si="56"/>
        <v>1993</v>
      </c>
      <c r="R417" s="48" t="str">
        <f t="shared" si="54"/>
        <v>19931</v>
      </c>
      <c r="S417" s="49">
        <v>33979</v>
      </c>
      <c r="T417" s="48">
        <v>746.63</v>
      </c>
      <c r="U417" s="50">
        <f t="shared" si="55"/>
        <v>745.18258064516112</v>
      </c>
      <c r="V417" s="51">
        <f t="shared" si="57"/>
        <v>786.5440821917814</v>
      </c>
      <c r="W417" s="53">
        <f t="shared" si="58"/>
        <v>0</v>
      </c>
      <c r="X417" s="53" t="str">
        <f t="shared" si="59"/>
        <v/>
      </c>
      <c r="Y417" s="54" t="str">
        <f t="shared" si="60"/>
        <v/>
      </c>
    </row>
    <row r="418" spans="14:25" x14ac:dyDescent="0.25">
      <c r="N418" s="30">
        <v>38078</v>
      </c>
      <c r="O418" s="31">
        <v>140.6</v>
      </c>
      <c r="Q418" s="47">
        <f t="shared" si="56"/>
        <v>1993</v>
      </c>
      <c r="R418" s="48" t="str">
        <f t="shared" si="54"/>
        <v>19931</v>
      </c>
      <c r="S418" s="49">
        <v>33980</v>
      </c>
      <c r="T418" s="48">
        <v>746.63</v>
      </c>
      <c r="U418" s="50">
        <f t="shared" si="55"/>
        <v>745.18258064516112</v>
      </c>
      <c r="V418" s="51">
        <f t="shared" si="57"/>
        <v>786.5440821917814</v>
      </c>
      <c r="W418" s="53">
        <f t="shared" si="58"/>
        <v>0</v>
      </c>
      <c r="X418" s="53" t="str">
        <f t="shared" si="59"/>
        <v/>
      </c>
      <c r="Y418" s="54" t="str">
        <f t="shared" si="60"/>
        <v/>
      </c>
    </row>
    <row r="419" spans="14:25" x14ac:dyDescent="0.25">
      <c r="N419" s="30">
        <v>38108</v>
      </c>
      <c r="O419" s="31">
        <v>141</v>
      </c>
      <c r="Q419" s="47">
        <f t="shared" si="56"/>
        <v>1993</v>
      </c>
      <c r="R419" s="48" t="str">
        <f t="shared" si="54"/>
        <v>19931</v>
      </c>
      <c r="S419" s="49">
        <v>33981</v>
      </c>
      <c r="T419" s="48">
        <v>746.63</v>
      </c>
      <c r="U419" s="50">
        <f t="shared" si="55"/>
        <v>745.18258064516112</v>
      </c>
      <c r="V419" s="51">
        <f t="shared" si="57"/>
        <v>786.5440821917814</v>
      </c>
      <c r="W419" s="53">
        <f t="shared" si="58"/>
        <v>0</v>
      </c>
      <c r="X419" s="53" t="str">
        <f t="shared" si="59"/>
        <v/>
      </c>
      <c r="Y419" s="54" t="str">
        <f t="shared" si="60"/>
        <v/>
      </c>
    </row>
    <row r="420" spans="14:25" x14ac:dyDescent="0.25">
      <c r="N420" s="30">
        <v>38139</v>
      </c>
      <c r="O420" s="31">
        <v>141.6</v>
      </c>
      <c r="Q420" s="47">
        <f t="shared" si="56"/>
        <v>1993</v>
      </c>
      <c r="R420" s="48" t="str">
        <f t="shared" si="54"/>
        <v>19931</v>
      </c>
      <c r="S420" s="49">
        <v>33982</v>
      </c>
      <c r="T420" s="48">
        <v>749.63</v>
      </c>
      <c r="U420" s="50">
        <f t="shared" si="55"/>
        <v>745.18258064516112</v>
      </c>
      <c r="V420" s="51">
        <f t="shared" si="57"/>
        <v>786.5440821917814</v>
      </c>
      <c r="W420" s="53">
        <f t="shared" si="58"/>
        <v>4.0180544580314947E-3</v>
      </c>
      <c r="X420" s="53" t="str">
        <f t="shared" si="59"/>
        <v/>
      </c>
      <c r="Y420" s="54" t="str">
        <f t="shared" si="60"/>
        <v/>
      </c>
    </row>
    <row r="421" spans="14:25" x14ac:dyDescent="0.25">
      <c r="N421" s="30">
        <v>38169</v>
      </c>
      <c r="O421" s="31">
        <v>141.4</v>
      </c>
      <c r="Q421" s="47">
        <f t="shared" si="56"/>
        <v>1993</v>
      </c>
      <c r="R421" s="48" t="str">
        <f t="shared" si="54"/>
        <v>19931</v>
      </c>
      <c r="S421" s="49">
        <v>33983</v>
      </c>
      <c r="T421" s="48">
        <v>748.98</v>
      </c>
      <c r="U421" s="50">
        <f t="shared" si="55"/>
        <v>745.18258064516112</v>
      </c>
      <c r="V421" s="51">
        <f t="shared" si="57"/>
        <v>786.5440821917814</v>
      </c>
      <c r="W421" s="53">
        <f t="shared" si="58"/>
        <v>-8.6709443325372337E-4</v>
      </c>
      <c r="X421" s="53" t="str">
        <f t="shared" si="59"/>
        <v/>
      </c>
      <c r="Y421" s="54" t="str">
        <f t="shared" si="60"/>
        <v/>
      </c>
    </row>
    <row r="422" spans="14:25" x14ac:dyDescent="0.25">
      <c r="N422" s="30">
        <v>38200</v>
      </c>
      <c r="O422" s="31">
        <v>141.9</v>
      </c>
      <c r="Q422" s="47">
        <f t="shared" si="56"/>
        <v>1993</v>
      </c>
      <c r="R422" s="48" t="str">
        <f t="shared" si="54"/>
        <v>19931</v>
      </c>
      <c r="S422" s="49">
        <v>33984</v>
      </c>
      <c r="T422" s="48">
        <v>746.71</v>
      </c>
      <c r="U422" s="50">
        <f t="shared" si="55"/>
        <v>745.18258064516112</v>
      </c>
      <c r="V422" s="51">
        <f t="shared" si="57"/>
        <v>786.5440821917814</v>
      </c>
      <c r="W422" s="53">
        <f t="shared" si="58"/>
        <v>-3.0307885390797873E-3</v>
      </c>
      <c r="X422" s="53" t="str">
        <f t="shared" si="59"/>
        <v/>
      </c>
      <c r="Y422" s="54" t="str">
        <f t="shared" si="60"/>
        <v/>
      </c>
    </row>
    <row r="423" spans="14:25" x14ac:dyDescent="0.25">
      <c r="N423" s="30">
        <v>38231</v>
      </c>
      <c r="O423" s="31">
        <v>142.1</v>
      </c>
      <c r="Q423" s="47">
        <f t="shared" si="56"/>
        <v>1993</v>
      </c>
      <c r="R423" s="48" t="str">
        <f t="shared" si="54"/>
        <v>19931</v>
      </c>
      <c r="S423" s="49">
        <v>33985</v>
      </c>
      <c r="T423" s="48">
        <v>746.39</v>
      </c>
      <c r="U423" s="50">
        <f t="shared" si="55"/>
        <v>745.18258064516112</v>
      </c>
      <c r="V423" s="51">
        <f t="shared" si="57"/>
        <v>786.5440821917814</v>
      </c>
      <c r="W423" s="53">
        <f t="shared" si="58"/>
        <v>-4.2854655756596749E-4</v>
      </c>
      <c r="X423" s="53" t="str">
        <f t="shared" si="59"/>
        <v/>
      </c>
      <c r="Y423" s="54" t="str">
        <f t="shared" si="60"/>
        <v/>
      </c>
    </row>
    <row r="424" spans="14:25" x14ac:dyDescent="0.25">
      <c r="N424" s="30">
        <v>38261</v>
      </c>
      <c r="O424" s="31">
        <v>142.6</v>
      </c>
      <c r="Q424" s="47">
        <f t="shared" si="56"/>
        <v>1993</v>
      </c>
      <c r="R424" s="48" t="str">
        <f t="shared" si="54"/>
        <v>19931</v>
      </c>
      <c r="S424" s="49">
        <v>33986</v>
      </c>
      <c r="T424" s="48">
        <v>746.39</v>
      </c>
      <c r="U424" s="50">
        <f t="shared" si="55"/>
        <v>745.18258064516112</v>
      </c>
      <c r="V424" s="51">
        <f t="shared" si="57"/>
        <v>786.5440821917814</v>
      </c>
      <c r="W424" s="53">
        <f t="shared" si="58"/>
        <v>0</v>
      </c>
      <c r="X424" s="53" t="str">
        <f t="shared" si="59"/>
        <v/>
      </c>
      <c r="Y424" s="54" t="str">
        <f t="shared" si="60"/>
        <v/>
      </c>
    </row>
    <row r="425" spans="14:25" x14ac:dyDescent="0.25">
      <c r="N425" s="30">
        <v>38292</v>
      </c>
      <c r="O425" s="31">
        <v>142.80000000000001</v>
      </c>
      <c r="Q425" s="47">
        <f t="shared" si="56"/>
        <v>1993</v>
      </c>
      <c r="R425" s="48" t="str">
        <f t="shared" si="54"/>
        <v>19931</v>
      </c>
      <c r="S425" s="49">
        <v>33987</v>
      </c>
      <c r="T425" s="48">
        <v>746.39</v>
      </c>
      <c r="U425" s="50">
        <f t="shared" si="55"/>
        <v>745.18258064516112</v>
      </c>
      <c r="V425" s="51">
        <f t="shared" si="57"/>
        <v>786.5440821917814</v>
      </c>
      <c r="W425" s="53">
        <f t="shared" si="58"/>
        <v>0</v>
      </c>
      <c r="X425" s="53" t="str">
        <f t="shared" si="59"/>
        <v/>
      </c>
      <c r="Y425" s="54" t="str">
        <f t="shared" si="60"/>
        <v/>
      </c>
    </row>
    <row r="426" spans="14:25" x14ac:dyDescent="0.25">
      <c r="N426" s="30">
        <v>38322</v>
      </c>
      <c r="O426" s="31">
        <v>143.30000000000001</v>
      </c>
      <c r="Q426" s="47">
        <f t="shared" si="56"/>
        <v>1993</v>
      </c>
      <c r="R426" s="48" t="str">
        <f t="shared" si="54"/>
        <v>19931</v>
      </c>
      <c r="S426" s="49">
        <v>33988</v>
      </c>
      <c r="T426" s="48">
        <v>747.2</v>
      </c>
      <c r="U426" s="50">
        <f t="shared" si="55"/>
        <v>745.18258064516112</v>
      </c>
      <c r="V426" s="51">
        <f t="shared" si="57"/>
        <v>786.5440821917814</v>
      </c>
      <c r="W426" s="53">
        <f t="shared" si="58"/>
        <v>1.0852235426519474E-3</v>
      </c>
      <c r="X426" s="53" t="str">
        <f t="shared" si="59"/>
        <v/>
      </c>
      <c r="Y426" s="54" t="str">
        <f t="shared" si="60"/>
        <v/>
      </c>
    </row>
    <row r="427" spans="14:25" x14ac:dyDescent="0.25">
      <c r="N427" s="30">
        <v>38353</v>
      </c>
      <c r="O427" s="31">
        <v>143.69999999999999</v>
      </c>
      <c r="Q427" s="47">
        <f t="shared" si="56"/>
        <v>1993</v>
      </c>
      <c r="R427" s="48" t="str">
        <f t="shared" si="54"/>
        <v>19931</v>
      </c>
      <c r="S427" s="49">
        <v>33989</v>
      </c>
      <c r="T427" s="48">
        <v>748.07</v>
      </c>
      <c r="U427" s="50">
        <f t="shared" si="55"/>
        <v>745.18258064516112</v>
      </c>
      <c r="V427" s="51">
        <f t="shared" si="57"/>
        <v>786.5440821917814</v>
      </c>
      <c r="W427" s="53">
        <f t="shared" si="58"/>
        <v>1.1643468950750524E-3</v>
      </c>
      <c r="X427" s="53" t="str">
        <f t="shared" si="59"/>
        <v/>
      </c>
      <c r="Y427" s="54" t="str">
        <f t="shared" si="60"/>
        <v/>
      </c>
    </row>
    <row r="428" spans="14:25" x14ac:dyDescent="0.25">
      <c r="N428" s="30">
        <v>38384</v>
      </c>
      <c r="O428" s="31">
        <v>143.69999999999999</v>
      </c>
      <c r="Q428" s="47">
        <f t="shared" si="56"/>
        <v>1993</v>
      </c>
      <c r="R428" s="48" t="str">
        <f t="shared" si="54"/>
        <v>19931</v>
      </c>
      <c r="S428" s="49">
        <v>33990</v>
      </c>
      <c r="T428" s="48">
        <v>750.06</v>
      </c>
      <c r="U428" s="50">
        <f t="shared" si="55"/>
        <v>745.18258064516112</v>
      </c>
      <c r="V428" s="51">
        <f t="shared" si="57"/>
        <v>786.5440821917814</v>
      </c>
      <c r="W428" s="53">
        <f t="shared" si="58"/>
        <v>2.6601788602669263E-3</v>
      </c>
      <c r="X428" s="53" t="str">
        <f t="shared" si="59"/>
        <v/>
      </c>
      <c r="Y428" s="54" t="str">
        <f t="shared" si="60"/>
        <v/>
      </c>
    </row>
    <row r="429" spans="14:25" x14ac:dyDescent="0.25">
      <c r="N429" s="30">
        <v>38412</v>
      </c>
      <c r="O429" s="31">
        <v>144.1</v>
      </c>
      <c r="Q429" s="47">
        <f t="shared" si="56"/>
        <v>1993</v>
      </c>
      <c r="R429" s="48" t="str">
        <f t="shared" si="54"/>
        <v>19931</v>
      </c>
      <c r="S429" s="49">
        <v>33991</v>
      </c>
      <c r="T429" s="48">
        <v>750</v>
      </c>
      <c r="U429" s="50">
        <f t="shared" si="55"/>
        <v>745.18258064516112</v>
      </c>
      <c r="V429" s="51">
        <f t="shared" si="57"/>
        <v>786.5440821917814</v>
      </c>
      <c r="W429" s="53">
        <f t="shared" si="58"/>
        <v>-7.9993600511918395E-5</v>
      </c>
      <c r="X429" s="53" t="str">
        <f t="shared" si="59"/>
        <v/>
      </c>
      <c r="Y429" s="54" t="str">
        <f t="shared" si="60"/>
        <v/>
      </c>
    </row>
    <row r="430" spans="14:25" x14ac:dyDescent="0.25">
      <c r="N430" s="30">
        <v>38443</v>
      </c>
      <c r="O430" s="31">
        <v>144.5</v>
      </c>
      <c r="Q430" s="47">
        <f t="shared" si="56"/>
        <v>1993</v>
      </c>
      <c r="R430" s="48" t="str">
        <f t="shared" si="54"/>
        <v>19931</v>
      </c>
      <c r="S430" s="49">
        <v>33992</v>
      </c>
      <c r="T430" s="48">
        <v>748.56</v>
      </c>
      <c r="U430" s="50">
        <f t="shared" si="55"/>
        <v>745.18258064516112</v>
      </c>
      <c r="V430" s="51">
        <f t="shared" si="57"/>
        <v>786.5440821917814</v>
      </c>
      <c r="W430" s="53">
        <f t="shared" si="58"/>
        <v>-1.9200000000000328E-3</v>
      </c>
      <c r="X430" s="53" t="str">
        <f t="shared" si="59"/>
        <v/>
      </c>
      <c r="Y430" s="54" t="str">
        <f t="shared" si="60"/>
        <v/>
      </c>
    </row>
    <row r="431" spans="14:25" x14ac:dyDescent="0.25">
      <c r="N431" s="30">
        <v>38473</v>
      </c>
      <c r="O431" s="31">
        <v>144.9</v>
      </c>
      <c r="Q431" s="47">
        <f t="shared" si="56"/>
        <v>1993</v>
      </c>
      <c r="R431" s="48" t="str">
        <f t="shared" si="54"/>
        <v>19931</v>
      </c>
      <c r="S431" s="49">
        <v>33993</v>
      </c>
      <c r="T431" s="48">
        <v>748.56</v>
      </c>
      <c r="U431" s="50">
        <f t="shared" si="55"/>
        <v>745.18258064516112</v>
      </c>
      <c r="V431" s="51">
        <f t="shared" si="57"/>
        <v>786.5440821917814</v>
      </c>
      <c r="W431" s="53">
        <f t="shared" si="58"/>
        <v>0</v>
      </c>
      <c r="X431" s="53" t="str">
        <f t="shared" si="59"/>
        <v/>
      </c>
      <c r="Y431" s="54" t="str">
        <f t="shared" si="60"/>
        <v/>
      </c>
    </row>
    <row r="432" spans="14:25" x14ac:dyDescent="0.25">
      <c r="N432" s="30">
        <v>38504</v>
      </c>
      <c r="O432" s="31">
        <v>144.6</v>
      </c>
      <c r="Q432" s="47">
        <f t="shared" si="56"/>
        <v>1993</v>
      </c>
      <c r="R432" s="48" t="str">
        <f t="shared" si="54"/>
        <v>19931</v>
      </c>
      <c r="S432" s="49">
        <v>33994</v>
      </c>
      <c r="T432" s="48">
        <v>748.56</v>
      </c>
      <c r="U432" s="50">
        <f t="shared" si="55"/>
        <v>745.18258064516112</v>
      </c>
      <c r="V432" s="51">
        <f t="shared" si="57"/>
        <v>786.5440821917814</v>
      </c>
      <c r="W432" s="53">
        <f t="shared" si="58"/>
        <v>0</v>
      </c>
      <c r="X432" s="53" t="str">
        <f t="shared" si="59"/>
        <v/>
      </c>
      <c r="Y432" s="54" t="str">
        <f t="shared" si="60"/>
        <v/>
      </c>
    </row>
    <row r="433" spans="14:25" x14ac:dyDescent="0.25">
      <c r="N433" s="30">
        <v>38534</v>
      </c>
      <c r="O433" s="31">
        <v>145.1</v>
      </c>
      <c r="Q433" s="47">
        <f t="shared" si="56"/>
        <v>1993</v>
      </c>
      <c r="R433" s="48" t="str">
        <f t="shared" si="54"/>
        <v>19931</v>
      </c>
      <c r="S433" s="49">
        <v>33995</v>
      </c>
      <c r="T433" s="48">
        <v>747.25</v>
      </c>
      <c r="U433" s="50">
        <f t="shared" si="55"/>
        <v>745.18258064516112</v>
      </c>
      <c r="V433" s="51">
        <f t="shared" si="57"/>
        <v>786.5440821917814</v>
      </c>
      <c r="W433" s="53">
        <f t="shared" si="58"/>
        <v>-1.7500267179650919E-3</v>
      </c>
      <c r="X433" s="53" t="str">
        <f t="shared" si="59"/>
        <v/>
      </c>
      <c r="Y433" s="54" t="str">
        <f t="shared" si="60"/>
        <v/>
      </c>
    </row>
    <row r="434" spans="14:25" x14ac:dyDescent="0.25">
      <c r="N434" s="30">
        <v>38565</v>
      </c>
      <c r="O434" s="31">
        <v>145.1</v>
      </c>
      <c r="Q434" s="47">
        <f t="shared" si="56"/>
        <v>1993</v>
      </c>
      <c r="R434" s="48" t="str">
        <f t="shared" si="54"/>
        <v>19931</v>
      </c>
      <c r="S434" s="49">
        <v>33996</v>
      </c>
      <c r="T434" s="48">
        <v>747.13</v>
      </c>
      <c r="U434" s="50">
        <f t="shared" si="55"/>
        <v>745.18258064516112</v>
      </c>
      <c r="V434" s="51">
        <f t="shared" si="57"/>
        <v>786.5440821917814</v>
      </c>
      <c r="W434" s="53">
        <f t="shared" si="58"/>
        <v>-1.6058882569425226E-4</v>
      </c>
      <c r="X434" s="53" t="str">
        <f t="shared" si="59"/>
        <v/>
      </c>
      <c r="Y434" s="54" t="str">
        <f t="shared" si="60"/>
        <v/>
      </c>
    </row>
    <row r="435" spans="14:25" x14ac:dyDescent="0.25">
      <c r="N435" s="30">
        <v>38596</v>
      </c>
      <c r="O435" s="31">
        <v>145.30000000000001</v>
      </c>
      <c r="Q435" s="47">
        <f t="shared" si="56"/>
        <v>1993</v>
      </c>
      <c r="R435" s="48" t="str">
        <f t="shared" si="54"/>
        <v>19931</v>
      </c>
      <c r="S435" s="49">
        <v>33997</v>
      </c>
      <c r="T435" s="48">
        <v>746.21</v>
      </c>
      <c r="U435" s="50">
        <f t="shared" si="55"/>
        <v>745.18258064516112</v>
      </c>
      <c r="V435" s="51">
        <f t="shared" si="57"/>
        <v>786.5440821917814</v>
      </c>
      <c r="W435" s="53">
        <f t="shared" si="58"/>
        <v>-1.2313787426552203E-3</v>
      </c>
      <c r="X435" s="53" t="str">
        <f t="shared" si="59"/>
        <v/>
      </c>
      <c r="Y435" s="54" t="str">
        <f t="shared" si="60"/>
        <v/>
      </c>
    </row>
    <row r="436" spans="14:25" x14ac:dyDescent="0.25">
      <c r="N436" s="30">
        <v>38626</v>
      </c>
      <c r="O436" s="31">
        <v>145.19999999999999</v>
      </c>
      <c r="Q436" s="47">
        <f t="shared" si="56"/>
        <v>1993</v>
      </c>
      <c r="R436" s="48" t="str">
        <f t="shared" si="54"/>
        <v>19931</v>
      </c>
      <c r="S436" s="49">
        <v>33998</v>
      </c>
      <c r="T436" s="48">
        <v>745.14</v>
      </c>
      <c r="U436" s="50">
        <f t="shared" si="55"/>
        <v>745.18258064516112</v>
      </c>
      <c r="V436" s="51">
        <f t="shared" si="57"/>
        <v>786.5440821917814</v>
      </c>
      <c r="W436" s="53">
        <f t="shared" si="58"/>
        <v>-1.4339127055387202E-3</v>
      </c>
      <c r="X436" s="53" t="str">
        <f t="shared" si="59"/>
        <v/>
      </c>
      <c r="Y436" s="54" t="str">
        <f t="shared" si="60"/>
        <v/>
      </c>
    </row>
    <row r="437" spans="14:25" x14ac:dyDescent="0.25">
      <c r="N437" s="30">
        <v>38657</v>
      </c>
      <c r="O437" s="31">
        <v>145</v>
      </c>
      <c r="Q437" s="47">
        <f t="shared" si="56"/>
        <v>1993</v>
      </c>
      <c r="R437" s="48" t="str">
        <f t="shared" si="54"/>
        <v>19931</v>
      </c>
      <c r="S437" s="49">
        <v>33999</v>
      </c>
      <c r="T437" s="48">
        <v>746.05</v>
      </c>
      <c r="U437" s="50">
        <f t="shared" si="55"/>
        <v>745.18258064516112</v>
      </c>
      <c r="V437" s="51">
        <f t="shared" si="57"/>
        <v>786.5440821917814</v>
      </c>
      <c r="W437" s="53">
        <f t="shared" si="58"/>
        <v>1.2212470139838505E-3</v>
      </c>
      <c r="X437" s="53" t="str">
        <f t="shared" si="59"/>
        <v/>
      </c>
      <c r="Y437" s="54" t="str">
        <f t="shared" si="60"/>
        <v/>
      </c>
    </row>
    <row r="438" spans="14:25" x14ac:dyDescent="0.25">
      <c r="N438" s="30">
        <v>38687</v>
      </c>
      <c r="O438" s="31">
        <v>145</v>
      </c>
      <c r="Q438" s="47">
        <f t="shared" si="56"/>
        <v>1993</v>
      </c>
      <c r="R438" s="48" t="str">
        <f t="shared" si="54"/>
        <v>19931</v>
      </c>
      <c r="S438" s="49">
        <v>34000</v>
      </c>
      <c r="T438" s="48">
        <v>746.05</v>
      </c>
      <c r="U438" s="50">
        <f t="shared" si="55"/>
        <v>745.18258064516112</v>
      </c>
      <c r="V438" s="51">
        <f t="shared" si="57"/>
        <v>786.5440821917814</v>
      </c>
      <c r="W438" s="53">
        <f t="shared" si="58"/>
        <v>0</v>
      </c>
      <c r="X438" s="53" t="str">
        <f t="shared" si="59"/>
        <v/>
      </c>
      <c r="Y438" s="54" t="str">
        <f t="shared" si="60"/>
        <v/>
      </c>
    </row>
    <row r="439" spans="14:25" x14ac:dyDescent="0.25">
      <c r="N439" s="30">
        <v>38718</v>
      </c>
      <c r="O439" s="31">
        <v>145.5</v>
      </c>
      <c r="Q439" s="47">
        <f t="shared" si="56"/>
        <v>1993</v>
      </c>
      <c r="R439" s="48" t="str">
        <f t="shared" si="54"/>
        <v>19932</v>
      </c>
      <c r="S439" s="49">
        <v>34001</v>
      </c>
      <c r="T439" s="48">
        <v>746.05</v>
      </c>
      <c r="U439" s="50">
        <f t="shared" si="55"/>
        <v>749.73178571428548</v>
      </c>
      <c r="V439" s="51">
        <f t="shared" si="57"/>
        <v>786.5440821917814</v>
      </c>
      <c r="W439" s="53">
        <f t="shared" si="58"/>
        <v>0</v>
      </c>
      <c r="X439" s="53">
        <f t="shared" si="59"/>
        <v>6.1048193922967897E-3</v>
      </c>
      <c r="Y439" s="54" t="str">
        <f t="shared" si="60"/>
        <v/>
      </c>
    </row>
    <row r="440" spans="14:25" x14ac:dyDescent="0.25">
      <c r="N440" s="30">
        <v>38749</v>
      </c>
      <c r="O440" s="31">
        <v>146</v>
      </c>
      <c r="Q440" s="47">
        <f t="shared" si="56"/>
        <v>1993</v>
      </c>
      <c r="R440" s="48" t="str">
        <f t="shared" si="54"/>
        <v>19932</v>
      </c>
      <c r="S440" s="49">
        <v>34002</v>
      </c>
      <c r="T440" s="48">
        <v>745.27</v>
      </c>
      <c r="U440" s="50">
        <f t="shared" si="55"/>
        <v>749.73178571428548</v>
      </c>
      <c r="V440" s="51">
        <f t="shared" si="57"/>
        <v>786.5440821917814</v>
      </c>
      <c r="W440" s="53">
        <f t="shared" si="58"/>
        <v>-1.0455063333556502E-3</v>
      </c>
      <c r="X440" s="53" t="str">
        <f t="shared" si="59"/>
        <v/>
      </c>
      <c r="Y440" s="54" t="str">
        <f t="shared" si="60"/>
        <v/>
      </c>
    </row>
    <row r="441" spans="14:25" x14ac:dyDescent="0.25">
      <c r="N441" s="30">
        <v>38777</v>
      </c>
      <c r="O441" s="31">
        <v>146.30000000000001</v>
      </c>
      <c r="Q441" s="47">
        <f t="shared" si="56"/>
        <v>1993</v>
      </c>
      <c r="R441" s="48" t="str">
        <f t="shared" si="54"/>
        <v>19932</v>
      </c>
      <c r="S441" s="49">
        <v>34003</v>
      </c>
      <c r="T441" s="48">
        <v>745.64</v>
      </c>
      <c r="U441" s="50">
        <f t="shared" si="55"/>
        <v>749.73178571428548</v>
      </c>
      <c r="V441" s="51">
        <f t="shared" si="57"/>
        <v>786.5440821917814</v>
      </c>
      <c r="W441" s="53">
        <f t="shared" si="58"/>
        <v>4.9646436861805476E-4</v>
      </c>
      <c r="X441" s="53" t="str">
        <f t="shared" si="59"/>
        <v/>
      </c>
      <c r="Y441" s="54" t="str">
        <f t="shared" si="60"/>
        <v/>
      </c>
    </row>
    <row r="442" spans="14:25" x14ac:dyDescent="0.25">
      <c r="N442" s="30">
        <v>38808</v>
      </c>
      <c r="O442" s="31">
        <v>146.6</v>
      </c>
      <c r="Q442" s="47">
        <f t="shared" si="56"/>
        <v>1993</v>
      </c>
      <c r="R442" s="48" t="str">
        <f t="shared" si="54"/>
        <v>19932</v>
      </c>
      <c r="S442" s="49">
        <v>34004</v>
      </c>
      <c r="T442" s="48">
        <v>745.73</v>
      </c>
      <c r="U442" s="50">
        <f t="shared" si="55"/>
        <v>749.73178571428548</v>
      </c>
      <c r="V442" s="51">
        <f t="shared" si="57"/>
        <v>786.5440821917814</v>
      </c>
      <c r="W442" s="53">
        <f t="shared" si="58"/>
        <v>1.2070167909450369E-4</v>
      </c>
      <c r="X442" s="53" t="str">
        <f t="shared" si="59"/>
        <v/>
      </c>
      <c r="Y442" s="54" t="str">
        <f t="shared" si="60"/>
        <v/>
      </c>
    </row>
    <row r="443" spans="14:25" x14ac:dyDescent="0.25">
      <c r="N443" s="30">
        <v>38838</v>
      </c>
      <c r="O443" s="31">
        <v>146.9</v>
      </c>
      <c r="Q443" s="47">
        <f t="shared" si="56"/>
        <v>1993</v>
      </c>
      <c r="R443" s="48" t="str">
        <f t="shared" si="54"/>
        <v>19932</v>
      </c>
      <c r="S443" s="49">
        <v>34005</v>
      </c>
      <c r="T443" s="48">
        <v>745.79</v>
      </c>
      <c r="U443" s="50">
        <f t="shared" si="55"/>
        <v>749.73178571428548</v>
      </c>
      <c r="V443" s="51">
        <f t="shared" si="57"/>
        <v>786.5440821917814</v>
      </c>
      <c r="W443" s="53">
        <f t="shared" si="58"/>
        <v>8.0458074638301014E-5</v>
      </c>
      <c r="X443" s="53" t="str">
        <f t="shared" si="59"/>
        <v/>
      </c>
      <c r="Y443" s="54" t="str">
        <f t="shared" si="60"/>
        <v/>
      </c>
    </row>
    <row r="444" spans="14:25" x14ac:dyDescent="0.25">
      <c r="N444" s="30">
        <v>38869</v>
      </c>
      <c r="O444" s="31">
        <v>147.1</v>
      </c>
      <c r="Q444" s="47">
        <f t="shared" si="56"/>
        <v>1993</v>
      </c>
      <c r="R444" s="48" t="str">
        <f t="shared" si="54"/>
        <v>19932</v>
      </c>
      <c r="S444" s="49">
        <v>34006</v>
      </c>
      <c r="T444" s="48">
        <v>746.56</v>
      </c>
      <c r="U444" s="50">
        <f t="shared" si="55"/>
        <v>749.73178571428548</v>
      </c>
      <c r="V444" s="51">
        <f t="shared" si="57"/>
        <v>786.5440821917814</v>
      </c>
      <c r="W444" s="53">
        <f t="shared" si="58"/>
        <v>1.0324622212687373E-3</v>
      </c>
      <c r="X444" s="53" t="str">
        <f t="shared" si="59"/>
        <v/>
      </c>
      <c r="Y444" s="54" t="str">
        <f t="shared" si="60"/>
        <v/>
      </c>
    </row>
    <row r="445" spans="14:25" x14ac:dyDescent="0.25">
      <c r="N445" s="30">
        <v>38899</v>
      </c>
      <c r="O445" s="31">
        <v>146.4</v>
      </c>
      <c r="Q445" s="47">
        <f t="shared" si="56"/>
        <v>1993</v>
      </c>
      <c r="R445" s="48" t="str">
        <f t="shared" si="54"/>
        <v>19932</v>
      </c>
      <c r="S445" s="49">
        <v>34007</v>
      </c>
      <c r="T445" s="48">
        <v>746.56</v>
      </c>
      <c r="U445" s="50">
        <f t="shared" si="55"/>
        <v>749.73178571428548</v>
      </c>
      <c r="V445" s="51">
        <f t="shared" si="57"/>
        <v>786.5440821917814</v>
      </c>
      <c r="W445" s="53">
        <f t="shared" si="58"/>
        <v>0</v>
      </c>
      <c r="X445" s="53" t="str">
        <f t="shared" si="59"/>
        <v/>
      </c>
      <c r="Y445" s="54" t="str">
        <f t="shared" si="60"/>
        <v/>
      </c>
    </row>
    <row r="446" spans="14:25" x14ac:dyDescent="0.25">
      <c r="N446" s="30">
        <v>38930</v>
      </c>
      <c r="O446" s="31">
        <v>147.1</v>
      </c>
      <c r="Q446" s="47">
        <f t="shared" si="56"/>
        <v>1993</v>
      </c>
      <c r="R446" s="48" t="str">
        <f t="shared" si="54"/>
        <v>19932</v>
      </c>
      <c r="S446" s="49">
        <v>34008</v>
      </c>
      <c r="T446" s="48">
        <v>746.56</v>
      </c>
      <c r="U446" s="50">
        <f t="shared" si="55"/>
        <v>749.73178571428548</v>
      </c>
      <c r="V446" s="51">
        <f t="shared" si="57"/>
        <v>786.5440821917814</v>
      </c>
      <c r="W446" s="53">
        <f t="shared" si="58"/>
        <v>0</v>
      </c>
      <c r="X446" s="53" t="str">
        <f t="shared" si="59"/>
        <v/>
      </c>
      <c r="Y446" s="54" t="str">
        <f t="shared" si="60"/>
        <v/>
      </c>
    </row>
    <row r="447" spans="14:25" x14ac:dyDescent="0.25">
      <c r="N447" s="30">
        <v>38961</v>
      </c>
      <c r="O447" s="31">
        <v>147.5</v>
      </c>
      <c r="Q447" s="47">
        <f t="shared" si="56"/>
        <v>1993</v>
      </c>
      <c r="R447" s="48" t="str">
        <f t="shared" si="54"/>
        <v>19932</v>
      </c>
      <c r="S447" s="49">
        <v>34009</v>
      </c>
      <c r="T447" s="48">
        <v>745.45</v>
      </c>
      <c r="U447" s="50">
        <f t="shared" si="55"/>
        <v>749.73178571428548</v>
      </c>
      <c r="V447" s="51">
        <f t="shared" si="57"/>
        <v>786.5440821917814</v>
      </c>
      <c r="W447" s="53">
        <f t="shared" si="58"/>
        <v>-1.4868195456492206E-3</v>
      </c>
      <c r="X447" s="53" t="str">
        <f t="shared" si="59"/>
        <v/>
      </c>
      <c r="Y447" s="54" t="str">
        <f t="shared" si="60"/>
        <v/>
      </c>
    </row>
    <row r="448" spans="14:25" x14ac:dyDescent="0.25">
      <c r="N448" s="30">
        <v>38991</v>
      </c>
      <c r="O448" s="31">
        <v>146.9</v>
      </c>
      <c r="Q448" s="47">
        <f t="shared" si="56"/>
        <v>1993</v>
      </c>
      <c r="R448" s="48" t="str">
        <f t="shared" si="54"/>
        <v>19932</v>
      </c>
      <c r="S448" s="49">
        <v>34010</v>
      </c>
      <c r="T448" s="48">
        <v>745.49</v>
      </c>
      <c r="U448" s="50">
        <f t="shared" si="55"/>
        <v>749.73178571428548</v>
      </c>
      <c r="V448" s="51">
        <f t="shared" si="57"/>
        <v>786.5440821917814</v>
      </c>
      <c r="W448" s="53">
        <f t="shared" si="58"/>
        <v>5.3658863773620169E-5</v>
      </c>
      <c r="X448" s="53" t="str">
        <f t="shared" si="59"/>
        <v/>
      </c>
      <c r="Y448" s="54" t="str">
        <f t="shared" si="60"/>
        <v/>
      </c>
    </row>
    <row r="449" spans="14:25" x14ac:dyDescent="0.25">
      <c r="N449" s="30">
        <v>39022</v>
      </c>
      <c r="O449" s="31">
        <v>148.30000000000001</v>
      </c>
      <c r="Q449" s="47">
        <f t="shared" si="56"/>
        <v>1993</v>
      </c>
      <c r="R449" s="48" t="str">
        <f t="shared" si="54"/>
        <v>19932</v>
      </c>
      <c r="S449" s="49">
        <v>34011</v>
      </c>
      <c r="T449" s="48">
        <v>745.38</v>
      </c>
      <c r="U449" s="50">
        <f t="shared" si="55"/>
        <v>749.73178571428548</v>
      </c>
      <c r="V449" s="51">
        <f t="shared" si="57"/>
        <v>786.5440821917814</v>
      </c>
      <c r="W449" s="53">
        <f t="shared" si="58"/>
        <v>-1.4755395779963987E-4</v>
      </c>
      <c r="X449" s="53" t="str">
        <f t="shared" si="59"/>
        <v/>
      </c>
      <c r="Y449" s="54" t="str">
        <f t="shared" si="60"/>
        <v/>
      </c>
    </row>
    <row r="450" spans="14:25" x14ac:dyDescent="0.25">
      <c r="N450" s="30">
        <v>39052</v>
      </c>
      <c r="O450" s="31">
        <v>148.30000000000001</v>
      </c>
      <c r="Q450" s="47">
        <f t="shared" si="56"/>
        <v>1993</v>
      </c>
      <c r="R450" s="48" t="str">
        <f t="shared" si="54"/>
        <v>19932</v>
      </c>
      <c r="S450" s="49">
        <v>34012</v>
      </c>
      <c r="T450" s="48">
        <v>748.22</v>
      </c>
      <c r="U450" s="50">
        <f t="shared" si="55"/>
        <v>749.73178571428548</v>
      </c>
      <c r="V450" s="51">
        <f t="shared" si="57"/>
        <v>786.5440821917814</v>
      </c>
      <c r="W450" s="53">
        <f t="shared" si="58"/>
        <v>3.8101371112722049E-3</v>
      </c>
      <c r="X450" s="53" t="str">
        <f t="shared" si="59"/>
        <v/>
      </c>
      <c r="Y450" s="54" t="str">
        <f t="shared" si="60"/>
        <v/>
      </c>
    </row>
    <row r="451" spans="14:25" x14ac:dyDescent="0.25">
      <c r="N451" s="30">
        <v>39083</v>
      </c>
      <c r="O451" s="31">
        <v>148.6</v>
      </c>
      <c r="Q451" s="47">
        <f t="shared" si="56"/>
        <v>1993</v>
      </c>
      <c r="R451" s="48" t="str">
        <f t="shared" si="54"/>
        <v>19932</v>
      </c>
      <c r="S451" s="49">
        <v>34013</v>
      </c>
      <c r="T451" s="48">
        <v>748.88</v>
      </c>
      <c r="U451" s="50">
        <f t="shared" si="55"/>
        <v>749.73178571428548</v>
      </c>
      <c r="V451" s="51">
        <f t="shared" si="57"/>
        <v>786.5440821917814</v>
      </c>
      <c r="W451" s="53">
        <f t="shared" si="58"/>
        <v>8.8209350191115199E-4</v>
      </c>
      <c r="X451" s="53" t="str">
        <f t="shared" si="59"/>
        <v/>
      </c>
      <c r="Y451" s="54" t="str">
        <f t="shared" si="60"/>
        <v/>
      </c>
    </row>
    <row r="452" spans="14:25" x14ac:dyDescent="0.25">
      <c r="N452" s="30">
        <v>39114</v>
      </c>
      <c r="O452" s="31">
        <v>149</v>
      </c>
      <c r="Q452" s="47">
        <f t="shared" si="56"/>
        <v>1993</v>
      </c>
      <c r="R452" s="48" t="str">
        <f t="shared" si="54"/>
        <v>19932</v>
      </c>
      <c r="S452" s="49">
        <v>34014</v>
      </c>
      <c r="T452" s="48">
        <v>748.88</v>
      </c>
      <c r="U452" s="50">
        <f t="shared" si="55"/>
        <v>749.73178571428548</v>
      </c>
      <c r="V452" s="51">
        <f t="shared" si="57"/>
        <v>786.5440821917814</v>
      </c>
      <c r="W452" s="53">
        <f t="shared" si="58"/>
        <v>0</v>
      </c>
      <c r="X452" s="53" t="str">
        <f t="shared" si="59"/>
        <v/>
      </c>
      <c r="Y452" s="54" t="str">
        <f t="shared" si="60"/>
        <v/>
      </c>
    </row>
    <row r="453" spans="14:25" x14ac:dyDescent="0.25">
      <c r="N453" s="30">
        <v>39142</v>
      </c>
      <c r="O453" s="31">
        <v>149.1</v>
      </c>
      <c r="Q453" s="47">
        <f t="shared" si="56"/>
        <v>1993</v>
      </c>
      <c r="R453" s="48" t="str">
        <f t="shared" si="54"/>
        <v>19932</v>
      </c>
      <c r="S453" s="49">
        <v>34015</v>
      </c>
      <c r="T453" s="48">
        <v>748.88</v>
      </c>
      <c r="U453" s="50">
        <f t="shared" si="55"/>
        <v>749.73178571428548</v>
      </c>
      <c r="V453" s="51">
        <f t="shared" si="57"/>
        <v>786.5440821917814</v>
      </c>
      <c r="W453" s="53">
        <f t="shared" si="58"/>
        <v>0</v>
      </c>
      <c r="X453" s="53" t="str">
        <f t="shared" si="59"/>
        <v/>
      </c>
      <c r="Y453" s="54" t="str">
        <f t="shared" si="60"/>
        <v/>
      </c>
    </row>
    <row r="454" spans="14:25" x14ac:dyDescent="0.25">
      <c r="N454" s="30">
        <v>39173</v>
      </c>
      <c r="O454" s="31">
        <v>149.19999999999999</v>
      </c>
      <c r="Q454" s="47">
        <f t="shared" si="56"/>
        <v>1993</v>
      </c>
      <c r="R454" s="48" t="str">
        <f t="shared" si="54"/>
        <v>19932</v>
      </c>
      <c r="S454" s="49">
        <v>34016</v>
      </c>
      <c r="T454" s="48">
        <v>748.18</v>
      </c>
      <c r="U454" s="50">
        <f t="shared" si="55"/>
        <v>749.73178571428548</v>
      </c>
      <c r="V454" s="51">
        <f t="shared" si="57"/>
        <v>786.5440821917814</v>
      </c>
      <c r="W454" s="53">
        <f t="shared" si="58"/>
        <v>-9.3472919559878243E-4</v>
      </c>
      <c r="X454" s="53" t="str">
        <f t="shared" si="59"/>
        <v/>
      </c>
      <c r="Y454" s="54" t="str">
        <f t="shared" si="60"/>
        <v/>
      </c>
    </row>
    <row r="455" spans="14:25" x14ac:dyDescent="0.25">
      <c r="N455" s="30">
        <v>39203</v>
      </c>
      <c r="O455" s="31">
        <v>149.4</v>
      </c>
      <c r="Q455" s="47">
        <f t="shared" si="56"/>
        <v>1993</v>
      </c>
      <c r="R455" s="48" t="str">
        <f t="shared" ref="R455:R518" si="61">+YEAR(S455)&amp;MONTH(S455)</f>
        <v>19932</v>
      </c>
      <c r="S455" s="49">
        <v>34017</v>
      </c>
      <c r="T455" s="48">
        <v>749.69</v>
      </c>
      <c r="U455" s="50">
        <f t="shared" ref="U455:U518" si="62">+AVERAGEIF($R$3:$R$12000,R455,$T$3:$T$12000)</f>
        <v>749.73178571428548</v>
      </c>
      <c r="V455" s="51">
        <f t="shared" si="57"/>
        <v>786.5440821917814</v>
      </c>
      <c r="W455" s="53">
        <f t="shared" si="58"/>
        <v>2.0182309070011506E-3</v>
      </c>
      <c r="X455" s="53" t="str">
        <f t="shared" si="59"/>
        <v/>
      </c>
      <c r="Y455" s="54" t="str">
        <f t="shared" si="60"/>
        <v/>
      </c>
    </row>
    <row r="456" spans="14:25" x14ac:dyDescent="0.25">
      <c r="N456" s="30">
        <v>39234</v>
      </c>
      <c r="O456" s="31">
        <v>149.5</v>
      </c>
      <c r="Q456" s="47">
        <f t="shared" ref="Q456:Q519" si="63">+YEAR(S456)</f>
        <v>1993</v>
      </c>
      <c r="R456" s="48" t="str">
        <f t="shared" si="61"/>
        <v>19932</v>
      </c>
      <c r="S456" s="49">
        <v>34018</v>
      </c>
      <c r="T456" s="48">
        <v>750.75</v>
      </c>
      <c r="U456" s="50">
        <f t="shared" si="62"/>
        <v>749.73178571428548</v>
      </c>
      <c r="V456" s="51">
        <f t="shared" ref="V456:V519" si="64">+AVERAGEIF($Q$3:$Q$12000,Q456,$T$3:$T$12000)</f>
        <v>786.5440821917814</v>
      </c>
      <c r="W456" s="53">
        <f t="shared" si="58"/>
        <v>1.4139177526710789E-3</v>
      </c>
      <c r="X456" s="53" t="str">
        <f t="shared" si="59"/>
        <v/>
      </c>
      <c r="Y456" s="54" t="str">
        <f t="shared" si="60"/>
        <v/>
      </c>
    </row>
    <row r="457" spans="14:25" x14ac:dyDescent="0.25">
      <c r="N457" s="30">
        <v>39264</v>
      </c>
      <c r="O457" s="31">
        <v>149.80000000000001</v>
      </c>
      <c r="Q457" s="47">
        <f t="shared" si="63"/>
        <v>1993</v>
      </c>
      <c r="R457" s="48" t="str">
        <f t="shared" si="61"/>
        <v>19932</v>
      </c>
      <c r="S457" s="49">
        <v>34019</v>
      </c>
      <c r="T457" s="48">
        <v>752.47</v>
      </c>
      <c r="U457" s="50">
        <f t="shared" si="62"/>
        <v>749.73178571428548</v>
      </c>
      <c r="V457" s="51">
        <f t="shared" si="64"/>
        <v>786.5440821917814</v>
      </c>
      <c r="W457" s="53">
        <f t="shared" ref="W457:W520" si="65">+T457/T456-1</f>
        <v>2.2910422910422668E-3</v>
      </c>
      <c r="X457" s="53" t="str">
        <f t="shared" ref="X457:X520" si="66">IF(U457/U456-1=0,"",U457/U456-1)</f>
        <v/>
      </c>
      <c r="Y457" s="54" t="str">
        <f t="shared" ref="Y457:Y520" si="67">+IF(V457=V456,"",V457/V456-1)</f>
        <v/>
      </c>
    </row>
    <row r="458" spans="14:25" x14ac:dyDescent="0.25">
      <c r="N458" s="30">
        <v>39295</v>
      </c>
      <c r="O458" s="31">
        <v>149.80000000000001</v>
      </c>
      <c r="Q458" s="47">
        <f t="shared" si="63"/>
        <v>1993</v>
      </c>
      <c r="R458" s="48" t="str">
        <f t="shared" si="61"/>
        <v>19932</v>
      </c>
      <c r="S458" s="49">
        <v>34020</v>
      </c>
      <c r="T458" s="48">
        <v>751.96</v>
      </c>
      <c r="U458" s="50">
        <f t="shared" si="62"/>
        <v>749.73178571428548</v>
      </c>
      <c r="V458" s="51">
        <f t="shared" si="64"/>
        <v>786.5440821917814</v>
      </c>
      <c r="W458" s="53">
        <f t="shared" si="65"/>
        <v>-6.7776788443396629E-4</v>
      </c>
      <c r="X458" s="53" t="str">
        <f t="shared" si="66"/>
        <v/>
      </c>
      <c r="Y458" s="54" t="str">
        <f t="shared" si="67"/>
        <v/>
      </c>
    </row>
    <row r="459" spans="14:25" x14ac:dyDescent="0.25">
      <c r="N459" s="30">
        <v>39326</v>
      </c>
      <c r="O459" s="31">
        <v>149.80000000000001</v>
      </c>
      <c r="Q459" s="47">
        <f t="shared" si="63"/>
        <v>1993</v>
      </c>
      <c r="R459" s="48" t="str">
        <f t="shared" si="61"/>
        <v>19932</v>
      </c>
      <c r="S459" s="49">
        <v>34021</v>
      </c>
      <c r="T459" s="48">
        <v>751.96</v>
      </c>
      <c r="U459" s="50">
        <f t="shared" si="62"/>
        <v>749.73178571428548</v>
      </c>
      <c r="V459" s="51">
        <f t="shared" si="64"/>
        <v>786.5440821917814</v>
      </c>
      <c r="W459" s="53">
        <f t="shared" si="65"/>
        <v>0</v>
      </c>
      <c r="X459" s="53" t="str">
        <f t="shared" si="66"/>
        <v/>
      </c>
      <c r="Y459" s="54" t="str">
        <f t="shared" si="67"/>
        <v/>
      </c>
    </row>
    <row r="460" spans="14:25" x14ac:dyDescent="0.25">
      <c r="N460" s="30">
        <v>39356</v>
      </c>
      <c r="O460" s="31">
        <v>150.30000000000001</v>
      </c>
      <c r="Q460" s="47">
        <f t="shared" si="63"/>
        <v>1993</v>
      </c>
      <c r="R460" s="48" t="str">
        <f t="shared" si="61"/>
        <v>19932</v>
      </c>
      <c r="S460" s="49">
        <v>34022</v>
      </c>
      <c r="T460" s="48">
        <v>751.96</v>
      </c>
      <c r="U460" s="50">
        <f t="shared" si="62"/>
        <v>749.73178571428548</v>
      </c>
      <c r="V460" s="51">
        <f t="shared" si="64"/>
        <v>786.5440821917814</v>
      </c>
      <c r="W460" s="53">
        <f t="shared" si="65"/>
        <v>0</v>
      </c>
      <c r="X460" s="53" t="str">
        <f t="shared" si="66"/>
        <v/>
      </c>
      <c r="Y460" s="54" t="str">
        <f t="shared" si="67"/>
        <v/>
      </c>
    </row>
    <row r="461" spans="14:25" x14ac:dyDescent="0.25">
      <c r="N461" s="30">
        <v>39387</v>
      </c>
      <c r="O461" s="31">
        <v>150.69999999999999</v>
      </c>
      <c r="Q461" s="47">
        <f t="shared" si="63"/>
        <v>1993</v>
      </c>
      <c r="R461" s="48" t="str">
        <f t="shared" si="61"/>
        <v>19932</v>
      </c>
      <c r="S461" s="49">
        <v>34023</v>
      </c>
      <c r="T461" s="48">
        <v>752.52</v>
      </c>
      <c r="U461" s="50">
        <f t="shared" si="62"/>
        <v>749.73178571428548</v>
      </c>
      <c r="V461" s="51">
        <f t="shared" si="64"/>
        <v>786.5440821917814</v>
      </c>
      <c r="W461" s="53">
        <f t="shared" si="65"/>
        <v>7.4472046385443136E-4</v>
      </c>
      <c r="X461" s="53" t="str">
        <f t="shared" si="66"/>
        <v/>
      </c>
      <c r="Y461" s="54" t="str">
        <f t="shared" si="67"/>
        <v/>
      </c>
    </row>
    <row r="462" spans="14:25" x14ac:dyDescent="0.25">
      <c r="N462" s="30">
        <v>39417</v>
      </c>
      <c r="O462" s="31">
        <v>150.5</v>
      </c>
      <c r="Q462" s="47">
        <f t="shared" si="63"/>
        <v>1993</v>
      </c>
      <c r="R462" s="48" t="str">
        <f t="shared" si="61"/>
        <v>19932</v>
      </c>
      <c r="S462" s="49">
        <v>34024</v>
      </c>
      <c r="T462" s="48">
        <v>753.33</v>
      </c>
      <c r="U462" s="50">
        <f t="shared" si="62"/>
        <v>749.73178571428548</v>
      </c>
      <c r="V462" s="51">
        <f t="shared" si="64"/>
        <v>786.5440821917814</v>
      </c>
      <c r="W462" s="53">
        <f t="shared" si="65"/>
        <v>1.0763833519376043E-3</v>
      </c>
      <c r="X462" s="53" t="str">
        <f t="shared" si="66"/>
        <v/>
      </c>
      <c r="Y462" s="54" t="str">
        <f t="shared" si="67"/>
        <v/>
      </c>
    </row>
    <row r="463" spans="14:25" x14ac:dyDescent="0.25">
      <c r="N463" s="30">
        <v>39448</v>
      </c>
      <c r="O463" s="31">
        <v>151.19999999999999</v>
      </c>
      <c r="Q463" s="47">
        <f t="shared" si="63"/>
        <v>1993</v>
      </c>
      <c r="R463" s="48" t="str">
        <f t="shared" si="61"/>
        <v>19932</v>
      </c>
      <c r="S463" s="49">
        <v>34025</v>
      </c>
      <c r="T463" s="48">
        <v>755.07</v>
      </c>
      <c r="U463" s="50">
        <f t="shared" si="62"/>
        <v>749.73178571428548</v>
      </c>
      <c r="V463" s="51">
        <f t="shared" si="64"/>
        <v>786.5440821917814</v>
      </c>
      <c r="W463" s="53">
        <f t="shared" si="65"/>
        <v>2.3097447333837451E-3</v>
      </c>
      <c r="X463" s="53" t="str">
        <f t="shared" si="66"/>
        <v/>
      </c>
      <c r="Y463" s="54" t="str">
        <f t="shared" si="67"/>
        <v/>
      </c>
    </row>
    <row r="464" spans="14:25" x14ac:dyDescent="0.25">
      <c r="N464" s="30">
        <v>39479</v>
      </c>
      <c r="O464" s="31">
        <v>151.69999999999999</v>
      </c>
      <c r="Q464" s="47">
        <f t="shared" si="63"/>
        <v>1993</v>
      </c>
      <c r="R464" s="48" t="str">
        <f t="shared" si="61"/>
        <v>19932</v>
      </c>
      <c r="S464" s="49">
        <v>34026</v>
      </c>
      <c r="T464" s="48">
        <v>759.2</v>
      </c>
      <c r="U464" s="50">
        <f t="shared" si="62"/>
        <v>749.73178571428548</v>
      </c>
      <c r="V464" s="51">
        <f t="shared" si="64"/>
        <v>786.5440821917814</v>
      </c>
      <c r="W464" s="53">
        <f t="shared" si="65"/>
        <v>5.4696915517766787E-3</v>
      </c>
      <c r="X464" s="53" t="str">
        <f t="shared" si="66"/>
        <v/>
      </c>
      <c r="Y464" s="54" t="str">
        <f t="shared" si="67"/>
        <v/>
      </c>
    </row>
    <row r="465" spans="14:25" x14ac:dyDescent="0.25">
      <c r="N465" s="30">
        <v>39508</v>
      </c>
      <c r="O465" s="31">
        <v>151.9</v>
      </c>
      <c r="Q465" s="47">
        <f t="shared" si="63"/>
        <v>1993</v>
      </c>
      <c r="R465" s="48" t="str">
        <f t="shared" si="61"/>
        <v>19932</v>
      </c>
      <c r="S465" s="49">
        <v>34027</v>
      </c>
      <c r="T465" s="48">
        <v>758.03</v>
      </c>
      <c r="U465" s="50">
        <f t="shared" si="62"/>
        <v>749.73178571428548</v>
      </c>
      <c r="V465" s="51">
        <f t="shared" si="64"/>
        <v>786.5440821917814</v>
      </c>
      <c r="W465" s="53">
        <f t="shared" si="65"/>
        <v>-1.5410958904110705E-3</v>
      </c>
      <c r="X465" s="53" t="str">
        <f t="shared" si="66"/>
        <v/>
      </c>
      <c r="Y465" s="54" t="str">
        <f t="shared" si="67"/>
        <v/>
      </c>
    </row>
    <row r="466" spans="14:25" x14ac:dyDescent="0.25">
      <c r="N466" s="30">
        <v>39539</v>
      </c>
      <c r="O466" s="31">
        <v>152.6</v>
      </c>
      <c r="Q466" s="47">
        <f t="shared" si="63"/>
        <v>1993</v>
      </c>
      <c r="R466" s="48" t="str">
        <f t="shared" si="61"/>
        <v>19932</v>
      </c>
      <c r="S466" s="49">
        <v>34028</v>
      </c>
      <c r="T466" s="48">
        <v>758.03</v>
      </c>
      <c r="U466" s="50">
        <f t="shared" si="62"/>
        <v>749.73178571428548</v>
      </c>
      <c r="V466" s="51">
        <f t="shared" si="64"/>
        <v>786.5440821917814</v>
      </c>
      <c r="W466" s="53">
        <f t="shared" si="65"/>
        <v>0</v>
      </c>
      <c r="X466" s="53" t="str">
        <f t="shared" si="66"/>
        <v/>
      </c>
      <c r="Y466" s="54" t="str">
        <f t="shared" si="67"/>
        <v/>
      </c>
    </row>
    <row r="467" spans="14:25" x14ac:dyDescent="0.25">
      <c r="N467" s="30">
        <v>39569</v>
      </c>
      <c r="O467" s="31">
        <v>153</v>
      </c>
      <c r="Q467" s="47">
        <f t="shared" si="63"/>
        <v>1993</v>
      </c>
      <c r="R467" s="48" t="str">
        <f t="shared" si="61"/>
        <v>19933</v>
      </c>
      <c r="S467" s="49">
        <v>34029</v>
      </c>
      <c r="T467" s="48">
        <v>758.03</v>
      </c>
      <c r="U467" s="50">
        <f t="shared" si="62"/>
        <v>764.70032258064543</v>
      </c>
      <c r="V467" s="51">
        <f t="shared" si="64"/>
        <v>786.5440821917814</v>
      </c>
      <c r="W467" s="53">
        <f t="shared" si="65"/>
        <v>0</v>
      </c>
      <c r="X467" s="53">
        <f t="shared" si="66"/>
        <v>1.9965189087053359E-2</v>
      </c>
      <c r="Y467" s="54" t="str">
        <f t="shared" si="67"/>
        <v/>
      </c>
    </row>
    <row r="468" spans="14:25" x14ac:dyDescent="0.25">
      <c r="N468" s="30">
        <v>39600</v>
      </c>
      <c r="O468" s="31">
        <v>153.19999999999999</v>
      </c>
      <c r="Q468" s="47">
        <f t="shared" si="63"/>
        <v>1993</v>
      </c>
      <c r="R468" s="48" t="str">
        <f t="shared" si="61"/>
        <v>19933</v>
      </c>
      <c r="S468" s="49">
        <v>34030</v>
      </c>
      <c r="T468" s="48">
        <v>757.89</v>
      </c>
      <c r="U468" s="50">
        <f t="shared" si="62"/>
        <v>764.70032258064543</v>
      </c>
      <c r="V468" s="51">
        <f t="shared" si="64"/>
        <v>786.5440821917814</v>
      </c>
      <c r="W468" s="53">
        <f t="shared" si="65"/>
        <v>-1.8468926031944832E-4</v>
      </c>
      <c r="X468" s="53" t="str">
        <f t="shared" si="66"/>
        <v/>
      </c>
      <c r="Y468" s="54" t="str">
        <f t="shared" si="67"/>
        <v/>
      </c>
    </row>
    <row r="469" spans="14:25" x14ac:dyDescent="0.25">
      <c r="N469" s="30">
        <v>39630</v>
      </c>
      <c r="O469" s="31">
        <v>154</v>
      </c>
      <c r="Q469" s="47">
        <f t="shared" si="63"/>
        <v>1993</v>
      </c>
      <c r="R469" s="48" t="str">
        <f t="shared" si="61"/>
        <v>19933</v>
      </c>
      <c r="S469" s="49">
        <v>34031</v>
      </c>
      <c r="T469" s="48">
        <v>760.71</v>
      </c>
      <c r="U469" s="50">
        <f t="shared" si="62"/>
        <v>764.70032258064543</v>
      </c>
      <c r="V469" s="51">
        <f t="shared" si="64"/>
        <v>786.5440821917814</v>
      </c>
      <c r="W469" s="53">
        <f t="shared" si="65"/>
        <v>3.7208565886870382E-3</v>
      </c>
      <c r="X469" s="53" t="str">
        <f t="shared" si="66"/>
        <v/>
      </c>
      <c r="Y469" s="54" t="str">
        <f t="shared" si="67"/>
        <v/>
      </c>
    </row>
    <row r="470" spans="14:25" x14ac:dyDescent="0.25">
      <c r="N470" s="30">
        <v>39661</v>
      </c>
      <c r="O470" s="31">
        <v>154.6</v>
      </c>
      <c r="Q470" s="47">
        <f t="shared" si="63"/>
        <v>1993</v>
      </c>
      <c r="R470" s="48" t="str">
        <f t="shared" si="61"/>
        <v>19933</v>
      </c>
      <c r="S470" s="49">
        <v>34032</v>
      </c>
      <c r="T470" s="48">
        <v>762.68</v>
      </c>
      <c r="U470" s="50">
        <f t="shared" si="62"/>
        <v>764.70032258064543</v>
      </c>
      <c r="V470" s="51">
        <f t="shared" si="64"/>
        <v>786.5440821917814</v>
      </c>
      <c r="W470" s="53">
        <f t="shared" si="65"/>
        <v>2.5896859512821724E-3</v>
      </c>
      <c r="X470" s="53" t="str">
        <f t="shared" si="66"/>
        <v/>
      </c>
      <c r="Y470" s="54" t="str">
        <f t="shared" si="67"/>
        <v/>
      </c>
    </row>
    <row r="471" spans="14:25" x14ac:dyDescent="0.25">
      <c r="N471" s="30">
        <v>39692</v>
      </c>
      <c r="O471" s="31">
        <v>155.1</v>
      </c>
      <c r="Q471" s="47">
        <f t="shared" si="63"/>
        <v>1993</v>
      </c>
      <c r="R471" s="48" t="str">
        <f t="shared" si="61"/>
        <v>19933</v>
      </c>
      <c r="S471" s="49">
        <v>34033</v>
      </c>
      <c r="T471" s="48">
        <v>762.04</v>
      </c>
      <c r="U471" s="50">
        <f t="shared" si="62"/>
        <v>764.70032258064543</v>
      </c>
      <c r="V471" s="51">
        <f t="shared" si="64"/>
        <v>786.5440821917814</v>
      </c>
      <c r="W471" s="53">
        <f t="shared" si="65"/>
        <v>-8.3914616877323045E-4</v>
      </c>
      <c r="X471" s="53" t="str">
        <f t="shared" si="66"/>
        <v/>
      </c>
      <c r="Y471" s="54" t="str">
        <f t="shared" si="67"/>
        <v/>
      </c>
    </row>
    <row r="472" spans="14:25" x14ac:dyDescent="0.25">
      <c r="N472" s="30">
        <v>39722</v>
      </c>
      <c r="O472" s="31">
        <v>156.69999999999999</v>
      </c>
      <c r="Q472" s="47">
        <f t="shared" si="63"/>
        <v>1993</v>
      </c>
      <c r="R472" s="48" t="str">
        <f t="shared" si="61"/>
        <v>19933</v>
      </c>
      <c r="S472" s="49">
        <v>34034</v>
      </c>
      <c r="T472" s="48">
        <v>762.2</v>
      </c>
      <c r="U472" s="50">
        <f t="shared" si="62"/>
        <v>764.70032258064543</v>
      </c>
      <c r="V472" s="51">
        <f t="shared" si="64"/>
        <v>786.5440821917814</v>
      </c>
      <c r="W472" s="53">
        <f t="shared" si="65"/>
        <v>2.0996273161522083E-4</v>
      </c>
      <c r="X472" s="53" t="str">
        <f t="shared" si="66"/>
        <v/>
      </c>
      <c r="Y472" s="54" t="str">
        <f t="shared" si="67"/>
        <v/>
      </c>
    </row>
    <row r="473" spans="14:25" x14ac:dyDescent="0.25">
      <c r="N473" s="30">
        <v>39753</v>
      </c>
      <c r="O473" s="31">
        <v>156.6</v>
      </c>
      <c r="Q473" s="47">
        <f t="shared" si="63"/>
        <v>1993</v>
      </c>
      <c r="R473" s="48" t="str">
        <f t="shared" si="61"/>
        <v>19933</v>
      </c>
      <c r="S473" s="49">
        <v>34035</v>
      </c>
      <c r="T473" s="48">
        <v>762.2</v>
      </c>
      <c r="U473" s="50">
        <f t="shared" si="62"/>
        <v>764.70032258064543</v>
      </c>
      <c r="V473" s="51">
        <f t="shared" si="64"/>
        <v>786.5440821917814</v>
      </c>
      <c r="W473" s="53">
        <f t="shared" si="65"/>
        <v>0</v>
      </c>
      <c r="X473" s="53" t="str">
        <f t="shared" si="66"/>
        <v/>
      </c>
      <c r="Y473" s="54" t="str">
        <f t="shared" si="67"/>
        <v/>
      </c>
    </row>
    <row r="474" spans="14:25" x14ac:dyDescent="0.25">
      <c r="N474" s="30">
        <v>39783</v>
      </c>
      <c r="O474" s="31">
        <v>157</v>
      </c>
      <c r="Q474" s="47">
        <f t="shared" si="63"/>
        <v>1993</v>
      </c>
      <c r="R474" s="48" t="str">
        <f t="shared" si="61"/>
        <v>19933</v>
      </c>
      <c r="S474" s="49">
        <v>34036</v>
      </c>
      <c r="T474" s="48">
        <v>762.2</v>
      </c>
      <c r="U474" s="50">
        <f t="shared" si="62"/>
        <v>764.70032258064543</v>
      </c>
      <c r="V474" s="51">
        <f t="shared" si="64"/>
        <v>786.5440821917814</v>
      </c>
      <c r="W474" s="53">
        <f t="shared" si="65"/>
        <v>0</v>
      </c>
      <c r="X474" s="53" t="str">
        <f t="shared" si="66"/>
        <v/>
      </c>
      <c r="Y474" s="54" t="str">
        <f t="shared" si="67"/>
        <v/>
      </c>
    </row>
    <row r="475" spans="14:25" x14ac:dyDescent="0.25">
      <c r="N475" s="30">
        <v>39814</v>
      </c>
      <c r="O475" s="31">
        <v>156.9</v>
      </c>
      <c r="Q475" s="47">
        <f t="shared" si="63"/>
        <v>1993</v>
      </c>
      <c r="R475" s="48" t="str">
        <f t="shared" si="61"/>
        <v>19933</v>
      </c>
      <c r="S475" s="49">
        <v>34037</v>
      </c>
      <c r="T475" s="48">
        <v>763.38</v>
      </c>
      <c r="U475" s="50">
        <f t="shared" si="62"/>
        <v>764.70032258064543</v>
      </c>
      <c r="V475" s="51">
        <f t="shared" si="64"/>
        <v>786.5440821917814</v>
      </c>
      <c r="W475" s="53">
        <f t="shared" si="65"/>
        <v>1.5481500918392843E-3</v>
      </c>
      <c r="X475" s="53" t="str">
        <f t="shared" si="66"/>
        <v/>
      </c>
      <c r="Y475" s="54" t="str">
        <f t="shared" si="67"/>
        <v/>
      </c>
    </row>
    <row r="476" spans="14:25" x14ac:dyDescent="0.25">
      <c r="N476" s="30">
        <v>39845</v>
      </c>
      <c r="O476" s="31">
        <v>156.80000000000001</v>
      </c>
      <c r="Q476" s="47">
        <f t="shared" si="63"/>
        <v>1993</v>
      </c>
      <c r="R476" s="48" t="str">
        <f t="shared" si="61"/>
        <v>19933</v>
      </c>
      <c r="S476" s="49">
        <v>34038</v>
      </c>
      <c r="T476" s="48">
        <v>763.9</v>
      </c>
      <c r="U476" s="50">
        <f t="shared" si="62"/>
        <v>764.70032258064543</v>
      </c>
      <c r="V476" s="51">
        <f t="shared" si="64"/>
        <v>786.5440821917814</v>
      </c>
      <c r="W476" s="53">
        <f t="shared" si="65"/>
        <v>6.8118106316639171E-4</v>
      </c>
      <c r="X476" s="53" t="str">
        <f t="shared" si="66"/>
        <v/>
      </c>
      <c r="Y476" s="54" t="str">
        <f t="shared" si="67"/>
        <v/>
      </c>
    </row>
    <row r="477" spans="14:25" x14ac:dyDescent="0.25">
      <c r="N477" s="30">
        <v>39873</v>
      </c>
      <c r="O477" s="31">
        <v>156.80000000000001</v>
      </c>
      <c r="Q477" s="47">
        <f t="shared" si="63"/>
        <v>1993</v>
      </c>
      <c r="R477" s="48" t="str">
        <f t="shared" si="61"/>
        <v>19933</v>
      </c>
      <c r="S477" s="49">
        <v>34039</v>
      </c>
      <c r="T477" s="48">
        <v>764.74</v>
      </c>
      <c r="U477" s="50">
        <f t="shared" si="62"/>
        <v>764.70032258064543</v>
      </c>
      <c r="V477" s="51">
        <f t="shared" si="64"/>
        <v>786.5440821917814</v>
      </c>
      <c r="W477" s="53">
        <f t="shared" si="65"/>
        <v>1.0996203691582274E-3</v>
      </c>
      <c r="X477" s="53" t="str">
        <f t="shared" si="66"/>
        <v/>
      </c>
      <c r="Y477" s="54" t="str">
        <f t="shared" si="67"/>
        <v/>
      </c>
    </row>
    <row r="478" spans="14:25" x14ac:dyDescent="0.25">
      <c r="N478" s="30">
        <v>39904</v>
      </c>
      <c r="O478" s="31">
        <v>156.69999999999999</v>
      </c>
      <c r="Q478" s="47">
        <f t="shared" si="63"/>
        <v>1993</v>
      </c>
      <c r="R478" s="48" t="str">
        <f t="shared" si="61"/>
        <v>19933</v>
      </c>
      <c r="S478" s="49">
        <v>34040</v>
      </c>
      <c r="T478" s="48">
        <v>765.19</v>
      </c>
      <c r="U478" s="50">
        <f t="shared" si="62"/>
        <v>764.70032258064543</v>
      </c>
      <c r="V478" s="51">
        <f t="shared" si="64"/>
        <v>786.5440821917814</v>
      </c>
      <c r="W478" s="53">
        <f t="shared" si="65"/>
        <v>5.8843528519503252E-4</v>
      </c>
      <c r="X478" s="53" t="str">
        <f t="shared" si="66"/>
        <v/>
      </c>
      <c r="Y478" s="54" t="str">
        <f t="shared" si="67"/>
        <v/>
      </c>
    </row>
    <row r="479" spans="14:25" x14ac:dyDescent="0.25">
      <c r="N479" s="30">
        <v>39934</v>
      </c>
      <c r="O479" s="31">
        <v>156.5</v>
      </c>
      <c r="Q479" s="47">
        <f t="shared" si="63"/>
        <v>1993</v>
      </c>
      <c r="R479" s="48" t="str">
        <f t="shared" si="61"/>
        <v>19933</v>
      </c>
      <c r="S479" s="49">
        <v>34041</v>
      </c>
      <c r="T479" s="48">
        <v>764.79</v>
      </c>
      <c r="U479" s="50">
        <f t="shared" si="62"/>
        <v>764.70032258064543</v>
      </c>
      <c r="V479" s="51">
        <f t="shared" si="64"/>
        <v>786.5440821917814</v>
      </c>
      <c r="W479" s="53">
        <f t="shared" si="65"/>
        <v>-5.2274598465751332E-4</v>
      </c>
      <c r="X479" s="53" t="str">
        <f t="shared" si="66"/>
        <v/>
      </c>
      <c r="Y479" s="54" t="str">
        <f t="shared" si="67"/>
        <v/>
      </c>
    </row>
    <row r="480" spans="14:25" x14ac:dyDescent="0.25">
      <c r="N480" s="30">
        <v>39965</v>
      </c>
      <c r="O480" s="31">
        <v>157</v>
      </c>
      <c r="Q480" s="47">
        <f t="shared" si="63"/>
        <v>1993</v>
      </c>
      <c r="R480" s="48" t="str">
        <f t="shared" si="61"/>
        <v>19933</v>
      </c>
      <c r="S480" s="49">
        <v>34042</v>
      </c>
      <c r="T480" s="48">
        <v>764.79</v>
      </c>
      <c r="U480" s="50">
        <f t="shared" si="62"/>
        <v>764.70032258064543</v>
      </c>
      <c r="V480" s="51">
        <f t="shared" si="64"/>
        <v>786.5440821917814</v>
      </c>
      <c r="W480" s="53">
        <f t="shared" si="65"/>
        <v>0</v>
      </c>
      <c r="X480" s="53" t="str">
        <f t="shared" si="66"/>
        <v/>
      </c>
      <c r="Y480" s="54" t="str">
        <f t="shared" si="67"/>
        <v/>
      </c>
    </row>
    <row r="481" spans="14:25" x14ac:dyDescent="0.25">
      <c r="N481" s="30">
        <v>39995</v>
      </c>
      <c r="O481" s="31">
        <v>156.5</v>
      </c>
      <c r="Q481" s="47">
        <f t="shared" si="63"/>
        <v>1993</v>
      </c>
      <c r="R481" s="48" t="str">
        <f t="shared" si="61"/>
        <v>19933</v>
      </c>
      <c r="S481" s="49">
        <v>34043</v>
      </c>
      <c r="T481" s="48">
        <v>764.79</v>
      </c>
      <c r="U481" s="50">
        <f t="shared" si="62"/>
        <v>764.70032258064543</v>
      </c>
      <c r="V481" s="51">
        <f t="shared" si="64"/>
        <v>786.5440821917814</v>
      </c>
      <c r="W481" s="53">
        <f t="shared" si="65"/>
        <v>0</v>
      </c>
      <c r="X481" s="53" t="str">
        <f t="shared" si="66"/>
        <v/>
      </c>
      <c r="Y481" s="54" t="str">
        <f t="shared" si="67"/>
        <v/>
      </c>
    </row>
    <row r="482" spans="14:25" x14ac:dyDescent="0.25">
      <c r="N482" s="30">
        <v>40026</v>
      </c>
      <c r="O482" s="31">
        <v>156.9</v>
      </c>
      <c r="Q482" s="47">
        <f t="shared" si="63"/>
        <v>1993</v>
      </c>
      <c r="R482" s="48" t="str">
        <f t="shared" si="61"/>
        <v>19933</v>
      </c>
      <c r="S482" s="49">
        <v>34044</v>
      </c>
      <c r="T482" s="48">
        <v>764.29</v>
      </c>
      <c r="U482" s="50">
        <f t="shared" si="62"/>
        <v>764.70032258064543</v>
      </c>
      <c r="V482" s="51">
        <f t="shared" si="64"/>
        <v>786.5440821917814</v>
      </c>
      <c r="W482" s="53">
        <f t="shared" si="65"/>
        <v>-6.5377423867984952E-4</v>
      </c>
      <c r="X482" s="53" t="str">
        <f t="shared" si="66"/>
        <v/>
      </c>
      <c r="Y482" s="54" t="str">
        <f t="shared" si="67"/>
        <v/>
      </c>
    </row>
    <row r="483" spans="14:25" x14ac:dyDescent="0.25">
      <c r="N483" s="30">
        <v>40057</v>
      </c>
      <c r="O483" s="31">
        <v>156.69999999999999</v>
      </c>
      <c r="Q483" s="47">
        <f t="shared" si="63"/>
        <v>1993</v>
      </c>
      <c r="R483" s="48" t="str">
        <f t="shared" si="61"/>
        <v>19933</v>
      </c>
      <c r="S483" s="49">
        <v>34045</v>
      </c>
      <c r="T483" s="48">
        <v>765.06</v>
      </c>
      <c r="U483" s="50">
        <f t="shared" si="62"/>
        <v>764.70032258064543</v>
      </c>
      <c r="V483" s="51">
        <f t="shared" si="64"/>
        <v>786.5440821917814</v>
      </c>
      <c r="W483" s="53">
        <f t="shared" si="65"/>
        <v>1.0074709861440656E-3</v>
      </c>
      <c r="X483" s="53" t="str">
        <f t="shared" si="66"/>
        <v/>
      </c>
      <c r="Y483" s="54" t="str">
        <f t="shared" si="67"/>
        <v/>
      </c>
    </row>
    <row r="484" spans="14:25" x14ac:dyDescent="0.25">
      <c r="N484" s="30">
        <v>40087</v>
      </c>
      <c r="O484" s="31">
        <v>156.5</v>
      </c>
      <c r="Q484" s="47">
        <f t="shared" si="63"/>
        <v>1993</v>
      </c>
      <c r="R484" s="48" t="str">
        <f t="shared" si="61"/>
        <v>19933</v>
      </c>
      <c r="S484" s="49">
        <v>34046</v>
      </c>
      <c r="T484" s="48">
        <v>766.12</v>
      </c>
      <c r="U484" s="50">
        <f t="shared" si="62"/>
        <v>764.70032258064543</v>
      </c>
      <c r="V484" s="51">
        <f t="shared" si="64"/>
        <v>786.5440821917814</v>
      </c>
      <c r="W484" s="53">
        <f t="shared" si="65"/>
        <v>1.3855122474055737E-3</v>
      </c>
      <c r="X484" s="53" t="str">
        <f t="shared" si="66"/>
        <v/>
      </c>
      <c r="Y484" s="54" t="str">
        <f t="shared" si="67"/>
        <v/>
      </c>
    </row>
    <row r="485" spans="14:25" x14ac:dyDescent="0.25">
      <c r="N485" s="30">
        <v>40118</v>
      </c>
      <c r="O485" s="31">
        <v>156.9</v>
      </c>
      <c r="Q485" s="47">
        <f t="shared" si="63"/>
        <v>1993</v>
      </c>
      <c r="R485" s="48" t="str">
        <f t="shared" si="61"/>
        <v>19933</v>
      </c>
      <c r="S485" s="49">
        <v>34047</v>
      </c>
      <c r="T485" s="48">
        <v>766.42</v>
      </c>
      <c r="U485" s="50">
        <f t="shared" si="62"/>
        <v>764.70032258064543</v>
      </c>
      <c r="V485" s="51">
        <f t="shared" si="64"/>
        <v>786.5440821917814</v>
      </c>
      <c r="W485" s="53">
        <f t="shared" si="65"/>
        <v>3.9158356393254046E-4</v>
      </c>
      <c r="X485" s="53" t="str">
        <f t="shared" si="66"/>
        <v/>
      </c>
      <c r="Y485" s="54" t="str">
        <f t="shared" si="67"/>
        <v/>
      </c>
    </row>
    <row r="486" spans="14:25" x14ac:dyDescent="0.25">
      <c r="N486" s="30">
        <v>40148</v>
      </c>
      <c r="O486" s="31">
        <v>156.80000000000001</v>
      </c>
      <c r="Q486" s="47">
        <f t="shared" si="63"/>
        <v>1993</v>
      </c>
      <c r="R486" s="48" t="str">
        <f t="shared" si="61"/>
        <v>19933</v>
      </c>
      <c r="S486" s="49">
        <v>34048</v>
      </c>
      <c r="T486" s="48">
        <v>766.84</v>
      </c>
      <c r="U486" s="50">
        <f t="shared" si="62"/>
        <v>764.70032258064543</v>
      </c>
      <c r="V486" s="51">
        <f t="shared" si="64"/>
        <v>786.5440821917814</v>
      </c>
      <c r="W486" s="53">
        <f t="shared" si="65"/>
        <v>5.4800240077246265E-4</v>
      </c>
      <c r="X486" s="53" t="str">
        <f t="shared" si="66"/>
        <v/>
      </c>
      <c r="Y486" s="54" t="str">
        <f t="shared" si="67"/>
        <v/>
      </c>
    </row>
    <row r="487" spans="14:25" x14ac:dyDescent="0.25">
      <c r="N487" s="30">
        <v>40179</v>
      </c>
      <c r="O487" s="31">
        <v>157.1</v>
      </c>
      <c r="Q487" s="47">
        <f t="shared" si="63"/>
        <v>1993</v>
      </c>
      <c r="R487" s="48" t="str">
        <f t="shared" si="61"/>
        <v>19933</v>
      </c>
      <c r="S487" s="49">
        <v>34049</v>
      </c>
      <c r="T487" s="48">
        <v>766.84</v>
      </c>
      <c r="U487" s="50">
        <f t="shared" si="62"/>
        <v>764.70032258064543</v>
      </c>
      <c r="V487" s="51">
        <f t="shared" si="64"/>
        <v>786.5440821917814</v>
      </c>
      <c r="W487" s="53">
        <f t="shared" si="65"/>
        <v>0</v>
      </c>
      <c r="X487" s="53" t="str">
        <f t="shared" si="66"/>
        <v/>
      </c>
      <c r="Y487" s="54" t="str">
        <f t="shared" si="67"/>
        <v/>
      </c>
    </row>
    <row r="488" spans="14:25" x14ac:dyDescent="0.25">
      <c r="N488" s="30">
        <v>40210</v>
      </c>
      <c r="O488" s="31">
        <v>157</v>
      </c>
      <c r="Q488" s="47">
        <f t="shared" si="63"/>
        <v>1993</v>
      </c>
      <c r="R488" s="48" t="str">
        <f t="shared" si="61"/>
        <v>19933</v>
      </c>
      <c r="S488" s="49">
        <v>34050</v>
      </c>
      <c r="T488" s="48">
        <v>766.84</v>
      </c>
      <c r="U488" s="50">
        <f t="shared" si="62"/>
        <v>764.70032258064543</v>
      </c>
      <c r="V488" s="51">
        <f t="shared" si="64"/>
        <v>786.5440821917814</v>
      </c>
      <c r="W488" s="53">
        <f t="shared" si="65"/>
        <v>0</v>
      </c>
      <c r="X488" s="53" t="str">
        <f t="shared" si="66"/>
        <v/>
      </c>
      <c r="Y488" s="54" t="str">
        <f t="shared" si="67"/>
        <v/>
      </c>
    </row>
    <row r="489" spans="14:25" x14ac:dyDescent="0.25">
      <c r="N489" s="30">
        <v>40238</v>
      </c>
      <c r="O489" s="31">
        <v>157.1</v>
      </c>
      <c r="Q489" s="47">
        <f t="shared" si="63"/>
        <v>1993</v>
      </c>
      <c r="R489" s="48" t="str">
        <f t="shared" si="61"/>
        <v>19933</v>
      </c>
      <c r="S489" s="49">
        <v>34051</v>
      </c>
      <c r="T489" s="48">
        <v>766.84</v>
      </c>
      <c r="U489" s="50">
        <f t="shared" si="62"/>
        <v>764.70032258064543</v>
      </c>
      <c r="V489" s="51">
        <f t="shared" si="64"/>
        <v>786.5440821917814</v>
      </c>
      <c r="W489" s="53">
        <f t="shared" si="65"/>
        <v>0</v>
      </c>
      <c r="X489" s="53" t="str">
        <f t="shared" si="66"/>
        <v/>
      </c>
      <c r="Y489" s="54" t="str">
        <f t="shared" si="67"/>
        <v/>
      </c>
    </row>
    <row r="490" spans="14:25" x14ac:dyDescent="0.25">
      <c r="N490" s="30">
        <v>40269</v>
      </c>
      <c r="O490" s="31">
        <v>157.1</v>
      </c>
      <c r="Q490" s="47">
        <f t="shared" si="63"/>
        <v>1993</v>
      </c>
      <c r="R490" s="48" t="str">
        <f t="shared" si="61"/>
        <v>19933</v>
      </c>
      <c r="S490" s="49">
        <v>34052</v>
      </c>
      <c r="T490" s="48">
        <v>766.63</v>
      </c>
      <c r="U490" s="50">
        <f t="shared" si="62"/>
        <v>764.70032258064543</v>
      </c>
      <c r="V490" s="51">
        <f t="shared" si="64"/>
        <v>786.5440821917814</v>
      </c>
      <c r="W490" s="53">
        <f t="shared" si="65"/>
        <v>-2.7385112930988775E-4</v>
      </c>
      <c r="X490" s="53" t="str">
        <f t="shared" si="66"/>
        <v/>
      </c>
      <c r="Y490" s="54" t="str">
        <f t="shared" si="67"/>
        <v/>
      </c>
    </row>
    <row r="491" spans="14:25" x14ac:dyDescent="0.25">
      <c r="N491" s="30">
        <v>40299</v>
      </c>
      <c r="O491" s="31">
        <v>157.4</v>
      </c>
      <c r="Q491" s="47">
        <f t="shared" si="63"/>
        <v>1993</v>
      </c>
      <c r="R491" s="48" t="str">
        <f t="shared" si="61"/>
        <v>19933</v>
      </c>
      <c r="S491" s="49">
        <v>34053</v>
      </c>
      <c r="T491" s="48">
        <v>766.91</v>
      </c>
      <c r="U491" s="50">
        <f t="shared" si="62"/>
        <v>764.70032258064543</v>
      </c>
      <c r="V491" s="51">
        <f t="shared" si="64"/>
        <v>786.5440821917814</v>
      </c>
      <c r="W491" s="53">
        <f t="shared" si="65"/>
        <v>3.6523485905837205E-4</v>
      </c>
      <c r="X491" s="53" t="str">
        <f t="shared" si="66"/>
        <v/>
      </c>
      <c r="Y491" s="54" t="str">
        <f t="shared" si="67"/>
        <v/>
      </c>
    </row>
    <row r="492" spans="14:25" x14ac:dyDescent="0.25">
      <c r="N492" s="30">
        <v>40330</v>
      </c>
      <c r="O492" s="31">
        <v>157.30000000000001</v>
      </c>
      <c r="Q492" s="47">
        <f t="shared" si="63"/>
        <v>1993</v>
      </c>
      <c r="R492" s="48" t="str">
        <f t="shared" si="61"/>
        <v>19933</v>
      </c>
      <c r="S492" s="49">
        <v>34054</v>
      </c>
      <c r="T492" s="48">
        <v>767.99</v>
      </c>
      <c r="U492" s="50">
        <f t="shared" si="62"/>
        <v>764.70032258064543</v>
      </c>
      <c r="V492" s="51">
        <f t="shared" si="64"/>
        <v>786.5440821917814</v>
      </c>
      <c r="W492" s="53">
        <f t="shared" si="65"/>
        <v>1.4082486862865284E-3</v>
      </c>
      <c r="X492" s="53" t="str">
        <f t="shared" si="66"/>
        <v/>
      </c>
      <c r="Y492" s="54" t="str">
        <f t="shared" si="67"/>
        <v/>
      </c>
    </row>
    <row r="493" spans="14:25" x14ac:dyDescent="0.25">
      <c r="N493" s="30">
        <v>40360</v>
      </c>
      <c r="O493" s="31">
        <v>157.4</v>
      </c>
      <c r="Q493" s="47">
        <f t="shared" si="63"/>
        <v>1993</v>
      </c>
      <c r="R493" s="48" t="str">
        <f t="shared" si="61"/>
        <v>19933</v>
      </c>
      <c r="S493" s="49">
        <v>34055</v>
      </c>
      <c r="T493" s="48">
        <v>767.4</v>
      </c>
      <c r="U493" s="50">
        <f t="shared" si="62"/>
        <v>764.70032258064543</v>
      </c>
      <c r="V493" s="51">
        <f t="shared" si="64"/>
        <v>786.5440821917814</v>
      </c>
      <c r="W493" s="53">
        <f t="shared" si="65"/>
        <v>-7.6823916978085993E-4</v>
      </c>
      <c r="X493" s="53" t="str">
        <f t="shared" si="66"/>
        <v/>
      </c>
      <c r="Y493" s="54" t="str">
        <f t="shared" si="67"/>
        <v/>
      </c>
    </row>
    <row r="494" spans="14:25" x14ac:dyDescent="0.25">
      <c r="N494" s="30">
        <v>40391</v>
      </c>
      <c r="O494" s="31">
        <v>157.5</v>
      </c>
      <c r="Q494" s="47">
        <f t="shared" si="63"/>
        <v>1993</v>
      </c>
      <c r="R494" s="48" t="str">
        <f t="shared" si="61"/>
        <v>19933</v>
      </c>
      <c r="S494" s="49">
        <v>34056</v>
      </c>
      <c r="T494" s="48">
        <v>767.4</v>
      </c>
      <c r="U494" s="50">
        <f t="shared" si="62"/>
        <v>764.70032258064543</v>
      </c>
      <c r="V494" s="51">
        <f t="shared" si="64"/>
        <v>786.5440821917814</v>
      </c>
      <c r="W494" s="53">
        <f t="shared" si="65"/>
        <v>0</v>
      </c>
      <c r="X494" s="53" t="str">
        <f t="shared" si="66"/>
        <v/>
      </c>
      <c r="Y494" s="54" t="str">
        <f t="shared" si="67"/>
        <v/>
      </c>
    </row>
    <row r="495" spans="14:25" x14ac:dyDescent="0.25">
      <c r="N495" s="30">
        <v>40422</v>
      </c>
      <c r="O495" s="31">
        <v>157.69999999999999</v>
      </c>
      <c r="Q495" s="47">
        <f t="shared" si="63"/>
        <v>1993</v>
      </c>
      <c r="R495" s="48" t="str">
        <f t="shared" si="61"/>
        <v>19933</v>
      </c>
      <c r="S495" s="49">
        <v>34057</v>
      </c>
      <c r="T495" s="48">
        <v>767.4</v>
      </c>
      <c r="U495" s="50">
        <f t="shared" si="62"/>
        <v>764.70032258064543</v>
      </c>
      <c r="V495" s="51">
        <f t="shared" si="64"/>
        <v>786.5440821917814</v>
      </c>
      <c r="W495" s="53">
        <f t="shared" si="65"/>
        <v>0</v>
      </c>
      <c r="X495" s="53" t="str">
        <f t="shared" si="66"/>
        <v/>
      </c>
      <c r="Y495" s="54" t="str">
        <f t="shared" si="67"/>
        <v/>
      </c>
    </row>
    <row r="496" spans="14:25" x14ac:dyDescent="0.25">
      <c r="N496" s="30">
        <v>40452</v>
      </c>
      <c r="O496" s="31">
        <v>157.5</v>
      </c>
      <c r="Q496" s="47">
        <f t="shared" si="63"/>
        <v>1993</v>
      </c>
      <c r="R496" s="48" t="str">
        <f t="shared" si="61"/>
        <v>19933</v>
      </c>
      <c r="S496" s="49">
        <v>34058</v>
      </c>
      <c r="T496" s="48">
        <v>766.79</v>
      </c>
      <c r="U496" s="50">
        <f t="shared" si="62"/>
        <v>764.70032258064543</v>
      </c>
      <c r="V496" s="51">
        <f t="shared" si="64"/>
        <v>786.5440821917814</v>
      </c>
      <c r="W496" s="53">
        <f t="shared" si="65"/>
        <v>-7.9489184258541012E-4</v>
      </c>
      <c r="X496" s="53" t="str">
        <f t="shared" si="66"/>
        <v/>
      </c>
      <c r="Y496" s="54" t="str">
        <f t="shared" si="67"/>
        <v/>
      </c>
    </row>
    <row r="497" spans="14:25" x14ac:dyDescent="0.25">
      <c r="N497" s="30">
        <v>40483</v>
      </c>
      <c r="O497" s="31">
        <v>157.4</v>
      </c>
      <c r="Q497" s="47">
        <f t="shared" si="63"/>
        <v>1993</v>
      </c>
      <c r="R497" s="48" t="str">
        <f t="shared" si="61"/>
        <v>19933</v>
      </c>
      <c r="S497" s="49">
        <v>34059</v>
      </c>
      <c r="T497" s="48">
        <v>766.41</v>
      </c>
      <c r="U497" s="50">
        <f t="shared" si="62"/>
        <v>764.70032258064543</v>
      </c>
      <c r="V497" s="51">
        <f t="shared" si="64"/>
        <v>786.5440821917814</v>
      </c>
      <c r="W497" s="53">
        <f t="shared" si="65"/>
        <v>-4.9557245138820427E-4</v>
      </c>
      <c r="X497" s="53" t="str">
        <f t="shared" si="66"/>
        <v/>
      </c>
      <c r="Y497" s="54" t="str">
        <f t="shared" si="67"/>
        <v/>
      </c>
    </row>
    <row r="498" spans="14:25" x14ac:dyDescent="0.25">
      <c r="N498" s="30">
        <v>40513</v>
      </c>
      <c r="O498" s="31">
        <v>157.5</v>
      </c>
      <c r="Q498" s="47">
        <f t="shared" si="63"/>
        <v>1993</v>
      </c>
      <c r="R498" s="48" t="str">
        <f t="shared" si="61"/>
        <v>19934</v>
      </c>
      <c r="S498" s="49">
        <v>34060</v>
      </c>
      <c r="T498" s="48">
        <v>766.44</v>
      </c>
      <c r="U498" s="50">
        <f t="shared" si="62"/>
        <v>771.47199999999987</v>
      </c>
      <c r="V498" s="51">
        <f t="shared" si="64"/>
        <v>786.5440821917814</v>
      </c>
      <c r="W498" s="53">
        <f t="shared" si="65"/>
        <v>3.914353935896564E-5</v>
      </c>
      <c r="X498" s="53">
        <f t="shared" si="66"/>
        <v>8.8553348539228693E-3</v>
      </c>
      <c r="Y498" s="54" t="str">
        <f t="shared" si="67"/>
        <v/>
      </c>
    </row>
    <row r="499" spans="14:25" x14ac:dyDescent="0.25">
      <c r="N499" s="30">
        <v>40544</v>
      </c>
      <c r="O499" s="31">
        <v>158</v>
      </c>
      <c r="Q499" s="47">
        <f t="shared" si="63"/>
        <v>1993</v>
      </c>
      <c r="R499" s="48" t="str">
        <f t="shared" si="61"/>
        <v>19934</v>
      </c>
      <c r="S499" s="49">
        <v>34061</v>
      </c>
      <c r="T499" s="48">
        <v>767.98</v>
      </c>
      <c r="U499" s="50">
        <f t="shared" si="62"/>
        <v>771.47199999999987</v>
      </c>
      <c r="V499" s="51">
        <f t="shared" si="64"/>
        <v>786.5440821917814</v>
      </c>
      <c r="W499" s="53">
        <f t="shared" si="65"/>
        <v>2.0092897030425938E-3</v>
      </c>
      <c r="X499" s="53" t="str">
        <f t="shared" si="66"/>
        <v/>
      </c>
      <c r="Y499" s="54" t="str">
        <f t="shared" si="67"/>
        <v/>
      </c>
    </row>
    <row r="500" spans="14:25" x14ac:dyDescent="0.25">
      <c r="N500" s="30">
        <v>40575</v>
      </c>
      <c r="O500" s="31">
        <v>158.30000000000001</v>
      </c>
      <c r="Q500" s="47">
        <f t="shared" si="63"/>
        <v>1993</v>
      </c>
      <c r="R500" s="48" t="str">
        <f t="shared" si="61"/>
        <v>19934</v>
      </c>
      <c r="S500" s="49">
        <v>34062</v>
      </c>
      <c r="T500" s="48">
        <v>768.46</v>
      </c>
      <c r="U500" s="50">
        <f t="shared" si="62"/>
        <v>771.47199999999987</v>
      </c>
      <c r="V500" s="51">
        <f t="shared" si="64"/>
        <v>786.5440821917814</v>
      </c>
      <c r="W500" s="53">
        <f t="shared" si="65"/>
        <v>6.2501627646560642E-4</v>
      </c>
      <c r="X500" s="53" t="str">
        <f t="shared" si="66"/>
        <v/>
      </c>
      <c r="Y500" s="54" t="str">
        <f t="shared" si="67"/>
        <v/>
      </c>
    </row>
    <row r="501" spans="14:25" x14ac:dyDescent="0.25">
      <c r="N501" s="30">
        <v>40603</v>
      </c>
      <c r="O501" s="31">
        <v>158.69999999999999</v>
      </c>
      <c r="Q501" s="47">
        <f t="shared" si="63"/>
        <v>1993</v>
      </c>
      <c r="R501" s="48" t="str">
        <f t="shared" si="61"/>
        <v>19934</v>
      </c>
      <c r="S501" s="49">
        <v>34063</v>
      </c>
      <c r="T501" s="48">
        <v>768.46</v>
      </c>
      <c r="U501" s="50">
        <f t="shared" si="62"/>
        <v>771.47199999999987</v>
      </c>
      <c r="V501" s="51">
        <f t="shared" si="64"/>
        <v>786.5440821917814</v>
      </c>
      <c r="W501" s="53">
        <f t="shared" si="65"/>
        <v>0</v>
      </c>
      <c r="X501" s="53" t="str">
        <f t="shared" si="66"/>
        <v/>
      </c>
      <c r="Y501" s="54" t="str">
        <f t="shared" si="67"/>
        <v/>
      </c>
    </row>
    <row r="502" spans="14:25" x14ac:dyDescent="0.25">
      <c r="N502" s="30">
        <v>40634</v>
      </c>
      <c r="O502" s="31">
        <v>159.19999999999999</v>
      </c>
      <c r="Q502" s="47">
        <f t="shared" si="63"/>
        <v>1993</v>
      </c>
      <c r="R502" s="48" t="str">
        <f t="shared" si="61"/>
        <v>19934</v>
      </c>
      <c r="S502" s="49">
        <v>34064</v>
      </c>
      <c r="T502" s="48">
        <v>768.46</v>
      </c>
      <c r="U502" s="50">
        <f t="shared" si="62"/>
        <v>771.47199999999987</v>
      </c>
      <c r="V502" s="51">
        <f t="shared" si="64"/>
        <v>786.5440821917814</v>
      </c>
      <c r="W502" s="53">
        <f t="shared" si="65"/>
        <v>0</v>
      </c>
      <c r="X502" s="53" t="str">
        <f t="shared" si="66"/>
        <v/>
      </c>
      <c r="Y502" s="54" t="str">
        <f t="shared" si="67"/>
        <v/>
      </c>
    </row>
    <row r="503" spans="14:25" x14ac:dyDescent="0.25">
      <c r="N503" s="30">
        <v>40664</v>
      </c>
      <c r="O503" s="31">
        <v>159.30000000000001</v>
      </c>
      <c r="Q503" s="47">
        <f t="shared" si="63"/>
        <v>1993</v>
      </c>
      <c r="R503" s="48" t="str">
        <f t="shared" si="61"/>
        <v>19934</v>
      </c>
      <c r="S503" s="49">
        <v>34065</v>
      </c>
      <c r="T503" s="48">
        <v>768.31</v>
      </c>
      <c r="U503" s="50">
        <f t="shared" si="62"/>
        <v>771.47199999999987</v>
      </c>
      <c r="V503" s="51">
        <f t="shared" si="64"/>
        <v>786.5440821917814</v>
      </c>
      <c r="W503" s="53">
        <f t="shared" si="65"/>
        <v>-1.9519558597724807E-4</v>
      </c>
      <c r="X503" s="53" t="str">
        <f t="shared" si="66"/>
        <v/>
      </c>
      <c r="Y503" s="54" t="str">
        <f t="shared" si="67"/>
        <v/>
      </c>
    </row>
    <row r="504" spans="14:25" x14ac:dyDescent="0.25">
      <c r="N504" s="30">
        <v>40695</v>
      </c>
      <c r="O504" s="31">
        <v>159.80000000000001</v>
      </c>
      <c r="Q504" s="47">
        <f t="shared" si="63"/>
        <v>1993</v>
      </c>
      <c r="R504" s="48" t="str">
        <f t="shared" si="61"/>
        <v>19934</v>
      </c>
      <c r="S504" s="49">
        <v>34066</v>
      </c>
      <c r="T504" s="48">
        <v>768.52</v>
      </c>
      <c r="U504" s="50">
        <f t="shared" si="62"/>
        <v>771.47199999999987</v>
      </c>
      <c r="V504" s="51">
        <f t="shared" si="64"/>
        <v>786.5440821917814</v>
      </c>
      <c r="W504" s="53">
        <f t="shared" si="65"/>
        <v>2.7332717262562589E-4</v>
      </c>
      <c r="X504" s="53" t="str">
        <f t="shared" si="66"/>
        <v/>
      </c>
      <c r="Y504" s="54" t="str">
        <f t="shared" si="67"/>
        <v/>
      </c>
    </row>
    <row r="505" spans="14:25" x14ac:dyDescent="0.25">
      <c r="N505" s="30">
        <v>40725</v>
      </c>
      <c r="O505" s="31">
        <v>160.1</v>
      </c>
      <c r="Q505" s="47">
        <f t="shared" si="63"/>
        <v>1993</v>
      </c>
      <c r="R505" s="48" t="str">
        <f t="shared" si="61"/>
        <v>19934</v>
      </c>
      <c r="S505" s="49">
        <v>34067</v>
      </c>
      <c r="T505" s="48">
        <v>768.6</v>
      </c>
      <c r="U505" s="50">
        <f t="shared" si="62"/>
        <v>771.47199999999987</v>
      </c>
      <c r="V505" s="51">
        <f t="shared" si="64"/>
        <v>786.5440821917814</v>
      </c>
      <c r="W505" s="53">
        <f t="shared" si="65"/>
        <v>1.0409618487483563E-4</v>
      </c>
      <c r="X505" s="53" t="str">
        <f t="shared" si="66"/>
        <v/>
      </c>
      <c r="Y505" s="54" t="str">
        <f t="shared" si="67"/>
        <v/>
      </c>
    </row>
    <row r="506" spans="14:25" x14ac:dyDescent="0.25">
      <c r="N506" s="30">
        <v>40756</v>
      </c>
      <c r="O506" s="31">
        <v>160.1</v>
      </c>
      <c r="Q506" s="47">
        <f t="shared" si="63"/>
        <v>1993</v>
      </c>
      <c r="R506" s="48" t="str">
        <f t="shared" si="61"/>
        <v>19934</v>
      </c>
      <c r="S506" s="49">
        <v>34068</v>
      </c>
      <c r="T506" s="48">
        <v>768.6</v>
      </c>
      <c r="U506" s="50">
        <f t="shared" si="62"/>
        <v>771.47199999999987</v>
      </c>
      <c r="V506" s="51">
        <f t="shared" si="64"/>
        <v>786.5440821917814</v>
      </c>
      <c r="W506" s="53">
        <f t="shared" si="65"/>
        <v>0</v>
      </c>
      <c r="X506" s="53" t="str">
        <f t="shared" si="66"/>
        <v/>
      </c>
      <c r="Y506" s="54" t="str">
        <f t="shared" si="67"/>
        <v/>
      </c>
    </row>
    <row r="507" spans="14:25" x14ac:dyDescent="0.25">
      <c r="N507" s="30">
        <v>40787</v>
      </c>
      <c r="O507" s="31">
        <v>160.4</v>
      </c>
      <c r="Q507" s="47">
        <f t="shared" si="63"/>
        <v>1993</v>
      </c>
      <c r="R507" s="48" t="str">
        <f t="shared" si="61"/>
        <v>19934</v>
      </c>
      <c r="S507" s="49">
        <v>34069</v>
      </c>
      <c r="T507" s="48">
        <v>768.6</v>
      </c>
      <c r="U507" s="50">
        <f t="shared" si="62"/>
        <v>771.47199999999987</v>
      </c>
      <c r="V507" s="51">
        <f t="shared" si="64"/>
        <v>786.5440821917814</v>
      </c>
      <c r="W507" s="53">
        <f t="shared" si="65"/>
        <v>0</v>
      </c>
      <c r="X507" s="53" t="str">
        <f t="shared" si="66"/>
        <v/>
      </c>
      <c r="Y507" s="54" t="str">
        <f t="shared" si="67"/>
        <v/>
      </c>
    </row>
    <row r="508" spans="14:25" x14ac:dyDescent="0.25">
      <c r="N508" s="30">
        <v>40817</v>
      </c>
      <c r="O508" s="31">
        <v>160.69999999999999</v>
      </c>
      <c r="Q508" s="47">
        <f t="shared" si="63"/>
        <v>1993</v>
      </c>
      <c r="R508" s="48" t="str">
        <f t="shared" si="61"/>
        <v>19934</v>
      </c>
      <c r="S508" s="49">
        <v>34070</v>
      </c>
      <c r="T508" s="48">
        <v>768.6</v>
      </c>
      <c r="U508" s="50">
        <f t="shared" si="62"/>
        <v>771.47199999999987</v>
      </c>
      <c r="V508" s="51">
        <f t="shared" si="64"/>
        <v>786.5440821917814</v>
      </c>
      <c r="W508" s="53">
        <f t="shared" si="65"/>
        <v>0</v>
      </c>
      <c r="X508" s="53" t="str">
        <f t="shared" si="66"/>
        <v/>
      </c>
      <c r="Y508" s="54" t="str">
        <f t="shared" si="67"/>
        <v/>
      </c>
    </row>
    <row r="509" spans="14:25" x14ac:dyDescent="0.25">
      <c r="N509" s="30">
        <v>40848</v>
      </c>
      <c r="O509" s="31">
        <v>160.9</v>
      </c>
      <c r="Q509" s="47">
        <f t="shared" si="63"/>
        <v>1993</v>
      </c>
      <c r="R509" s="48" t="str">
        <f t="shared" si="61"/>
        <v>19934</v>
      </c>
      <c r="S509" s="49">
        <v>34071</v>
      </c>
      <c r="T509" s="48">
        <v>768.6</v>
      </c>
      <c r="U509" s="50">
        <f t="shared" si="62"/>
        <v>771.47199999999987</v>
      </c>
      <c r="V509" s="51">
        <f t="shared" si="64"/>
        <v>786.5440821917814</v>
      </c>
      <c r="W509" s="53">
        <f t="shared" si="65"/>
        <v>0</v>
      </c>
      <c r="X509" s="53" t="str">
        <f t="shared" si="66"/>
        <v/>
      </c>
      <c r="Y509" s="54" t="str">
        <f t="shared" si="67"/>
        <v/>
      </c>
    </row>
    <row r="510" spans="14:25" x14ac:dyDescent="0.25">
      <c r="N510" s="30">
        <v>40878</v>
      </c>
      <c r="O510" s="31">
        <v>161.19999999999999</v>
      </c>
      <c r="Q510" s="47">
        <f t="shared" si="63"/>
        <v>1993</v>
      </c>
      <c r="R510" s="48" t="str">
        <f t="shared" si="61"/>
        <v>19934</v>
      </c>
      <c r="S510" s="49">
        <v>34072</v>
      </c>
      <c r="T510" s="48">
        <v>769.34</v>
      </c>
      <c r="U510" s="50">
        <f t="shared" si="62"/>
        <v>771.47199999999987</v>
      </c>
      <c r="V510" s="51">
        <f t="shared" si="64"/>
        <v>786.5440821917814</v>
      </c>
      <c r="W510" s="53">
        <f t="shared" si="65"/>
        <v>9.6278948737960057E-4</v>
      </c>
      <c r="X510" s="53" t="str">
        <f t="shared" si="66"/>
        <v/>
      </c>
      <c r="Y510" s="54" t="str">
        <f t="shared" si="67"/>
        <v/>
      </c>
    </row>
    <row r="511" spans="14:25" x14ac:dyDescent="0.25">
      <c r="N511" s="30">
        <v>40909</v>
      </c>
      <c r="O511" s="31">
        <v>161.69999999999999</v>
      </c>
      <c r="Q511" s="47">
        <f t="shared" si="63"/>
        <v>1993</v>
      </c>
      <c r="R511" s="48" t="str">
        <f t="shared" si="61"/>
        <v>19934</v>
      </c>
      <c r="S511" s="49">
        <v>34073</v>
      </c>
      <c r="T511" s="48">
        <v>769.8</v>
      </c>
      <c r="U511" s="50">
        <f t="shared" si="62"/>
        <v>771.47199999999987</v>
      </c>
      <c r="V511" s="51">
        <f t="shared" si="64"/>
        <v>786.5440821917814</v>
      </c>
      <c r="W511" s="53">
        <f t="shared" si="65"/>
        <v>5.9791509605622295E-4</v>
      </c>
      <c r="X511" s="53" t="str">
        <f t="shared" si="66"/>
        <v/>
      </c>
      <c r="Y511" s="54" t="str">
        <f t="shared" si="67"/>
        <v/>
      </c>
    </row>
    <row r="512" spans="14:25" x14ac:dyDescent="0.25">
      <c r="N512" s="30">
        <v>40940</v>
      </c>
      <c r="O512" s="31">
        <v>162</v>
      </c>
      <c r="Q512" s="47">
        <f t="shared" si="63"/>
        <v>1993</v>
      </c>
      <c r="R512" s="48" t="str">
        <f t="shared" si="61"/>
        <v>19934</v>
      </c>
      <c r="S512" s="49">
        <v>34074</v>
      </c>
      <c r="T512" s="48">
        <v>771.56</v>
      </c>
      <c r="U512" s="50">
        <f t="shared" si="62"/>
        <v>771.47199999999987</v>
      </c>
      <c r="V512" s="51">
        <f t="shared" si="64"/>
        <v>786.5440821917814</v>
      </c>
      <c r="W512" s="53">
        <f t="shared" si="65"/>
        <v>2.2863081319823841E-3</v>
      </c>
      <c r="X512" s="53" t="str">
        <f t="shared" si="66"/>
        <v/>
      </c>
      <c r="Y512" s="54" t="str">
        <f t="shared" si="67"/>
        <v/>
      </c>
    </row>
    <row r="513" spans="14:25" x14ac:dyDescent="0.25">
      <c r="N513" s="30">
        <v>40969</v>
      </c>
      <c r="O513" s="31">
        <v>162.19999999999999</v>
      </c>
      <c r="Q513" s="47">
        <f t="shared" si="63"/>
        <v>1993</v>
      </c>
      <c r="R513" s="48" t="str">
        <f t="shared" si="61"/>
        <v>19934</v>
      </c>
      <c r="S513" s="49">
        <v>34075</v>
      </c>
      <c r="T513" s="48">
        <v>772.71</v>
      </c>
      <c r="U513" s="50">
        <f t="shared" si="62"/>
        <v>771.47199999999987</v>
      </c>
      <c r="V513" s="51">
        <f t="shared" si="64"/>
        <v>786.5440821917814</v>
      </c>
      <c r="W513" s="53">
        <f t="shared" si="65"/>
        <v>1.4904868059517629E-3</v>
      </c>
      <c r="X513" s="53" t="str">
        <f t="shared" si="66"/>
        <v/>
      </c>
      <c r="Y513" s="54" t="str">
        <f t="shared" si="67"/>
        <v/>
      </c>
    </row>
    <row r="514" spans="14:25" x14ac:dyDescent="0.25">
      <c r="N514" s="30">
        <v>41000</v>
      </c>
      <c r="O514" s="31">
        <v>162.4</v>
      </c>
      <c r="Q514" s="47">
        <f t="shared" si="63"/>
        <v>1993</v>
      </c>
      <c r="R514" s="48" t="str">
        <f t="shared" si="61"/>
        <v>19934</v>
      </c>
      <c r="S514" s="49">
        <v>34076</v>
      </c>
      <c r="T514" s="48">
        <v>773.22</v>
      </c>
      <c r="U514" s="50">
        <f t="shared" si="62"/>
        <v>771.47199999999987</v>
      </c>
      <c r="V514" s="51">
        <f t="shared" si="64"/>
        <v>786.5440821917814</v>
      </c>
      <c r="W514" s="53">
        <f t="shared" si="65"/>
        <v>6.6001475327093218E-4</v>
      </c>
      <c r="X514" s="53" t="str">
        <f t="shared" si="66"/>
        <v/>
      </c>
      <c r="Y514" s="54" t="str">
        <f t="shared" si="67"/>
        <v/>
      </c>
    </row>
    <row r="515" spans="14:25" x14ac:dyDescent="0.25">
      <c r="N515" s="30">
        <v>41030</v>
      </c>
      <c r="O515" s="31">
        <v>162.6</v>
      </c>
      <c r="Q515" s="47">
        <f t="shared" si="63"/>
        <v>1993</v>
      </c>
      <c r="R515" s="48" t="str">
        <f t="shared" si="61"/>
        <v>19934</v>
      </c>
      <c r="S515" s="49">
        <v>34077</v>
      </c>
      <c r="T515" s="48">
        <v>773.22</v>
      </c>
      <c r="U515" s="50">
        <f t="shared" si="62"/>
        <v>771.47199999999987</v>
      </c>
      <c r="V515" s="51">
        <f t="shared" si="64"/>
        <v>786.5440821917814</v>
      </c>
      <c r="W515" s="53">
        <f t="shared" si="65"/>
        <v>0</v>
      </c>
      <c r="X515" s="53" t="str">
        <f t="shared" si="66"/>
        <v/>
      </c>
      <c r="Y515" s="54" t="str">
        <f t="shared" si="67"/>
        <v/>
      </c>
    </row>
    <row r="516" spans="14:25" x14ac:dyDescent="0.25">
      <c r="N516" s="30">
        <v>41061</v>
      </c>
      <c r="O516" s="31">
        <v>162.80000000000001</v>
      </c>
      <c r="Q516" s="47">
        <f t="shared" si="63"/>
        <v>1993</v>
      </c>
      <c r="R516" s="48" t="str">
        <f t="shared" si="61"/>
        <v>19934</v>
      </c>
      <c r="S516" s="49">
        <v>34078</v>
      </c>
      <c r="T516" s="48">
        <v>773.22</v>
      </c>
      <c r="U516" s="50">
        <f t="shared" si="62"/>
        <v>771.47199999999987</v>
      </c>
      <c r="V516" s="51">
        <f t="shared" si="64"/>
        <v>786.5440821917814</v>
      </c>
      <c r="W516" s="53">
        <f t="shared" si="65"/>
        <v>0</v>
      </c>
      <c r="X516" s="53" t="str">
        <f t="shared" si="66"/>
        <v/>
      </c>
      <c r="Y516" s="54" t="str">
        <f t="shared" si="67"/>
        <v/>
      </c>
    </row>
    <row r="517" spans="14:25" x14ac:dyDescent="0.25">
      <c r="N517" s="34">
        <v>41091</v>
      </c>
      <c r="O517" s="31">
        <v>163.19999999999999</v>
      </c>
      <c r="Q517" s="47">
        <f t="shared" si="63"/>
        <v>1993</v>
      </c>
      <c r="R517" s="48" t="str">
        <f t="shared" si="61"/>
        <v>19934</v>
      </c>
      <c r="S517" s="49">
        <v>34079</v>
      </c>
      <c r="T517" s="48">
        <v>773.7</v>
      </c>
      <c r="U517" s="50">
        <f t="shared" si="62"/>
        <v>771.47199999999987</v>
      </c>
      <c r="V517" s="51">
        <f t="shared" si="64"/>
        <v>786.5440821917814</v>
      </c>
      <c r="W517" s="53">
        <f t="shared" si="65"/>
        <v>6.2078063164427988E-4</v>
      </c>
      <c r="X517" s="53" t="str">
        <f t="shared" si="66"/>
        <v/>
      </c>
      <c r="Y517" s="54" t="str">
        <f t="shared" si="67"/>
        <v/>
      </c>
    </row>
    <row r="518" spans="14:25" x14ac:dyDescent="0.25">
      <c r="N518" s="30">
        <v>41122</v>
      </c>
      <c r="O518" s="31">
        <v>163.30000000000001</v>
      </c>
      <c r="Q518" s="47">
        <f t="shared" si="63"/>
        <v>1993</v>
      </c>
      <c r="R518" s="48" t="str">
        <f t="shared" si="61"/>
        <v>19934</v>
      </c>
      <c r="S518" s="49">
        <v>34080</v>
      </c>
      <c r="T518" s="48">
        <v>773.97</v>
      </c>
      <c r="U518" s="50">
        <f t="shared" si="62"/>
        <v>771.47199999999987</v>
      </c>
      <c r="V518" s="51">
        <f t="shared" si="64"/>
        <v>786.5440821917814</v>
      </c>
      <c r="W518" s="53">
        <f t="shared" si="65"/>
        <v>3.4897246994947118E-4</v>
      </c>
      <c r="X518" s="53" t="str">
        <f t="shared" si="66"/>
        <v/>
      </c>
      <c r="Y518" s="54" t="str">
        <f t="shared" si="67"/>
        <v/>
      </c>
    </row>
    <row r="519" spans="14:25" x14ac:dyDescent="0.25">
      <c r="N519" s="30">
        <v>41153</v>
      </c>
      <c r="O519" s="31">
        <v>163.19999999999999</v>
      </c>
      <c r="Q519" s="47">
        <f t="shared" si="63"/>
        <v>1993</v>
      </c>
      <c r="R519" s="48" t="str">
        <f t="shared" ref="R519:R582" si="68">+YEAR(S519)&amp;MONTH(S519)</f>
        <v>19934</v>
      </c>
      <c r="S519" s="49">
        <v>34081</v>
      </c>
      <c r="T519" s="48">
        <v>774.34</v>
      </c>
      <c r="U519" s="50">
        <f t="shared" ref="U519:U582" si="69">+AVERAGEIF($R$3:$R$12000,R519,$T$3:$T$12000)</f>
        <v>771.47199999999987</v>
      </c>
      <c r="V519" s="51">
        <f t="shared" si="64"/>
        <v>786.5440821917814</v>
      </c>
      <c r="W519" s="53">
        <f t="shared" si="65"/>
        <v>4.7805470496276037E-4</v>
      </c>
      <c r="X519" s="53" t="str">
        <f t="shared" si="66"/>
        <v/>
      </c>
      <c r="Y519" s="54" t="str">
        <f t="shared" si="67"/>
        <v/>
      </c>
    </row>
    <row r="520" spans="14:25" x14ac:dyDescent="0.25">
      <c r="N520" s="30">
        <v>41183</v>
      </c>
      <c r="O520" s="31">
        <v>163.19999999999999</v>
      </c>
      <c r="Q520" s="47">
        <f t="shared" ref="Q520:Q583" si="70">+YEAR(S520)</f>
        <v>1993</v>
      </c>
      <c r="R520" s="48" t="str">
        <f t="shared" si="68"/>
        <v>19934</v>
      </c>
      <c r="S520" s="49">
        <v>34082</v>
      </c>
      <c r="T520" s="48">
        <v>775.05</v>
      </c>
      <c r="U520" s="50">
        <f t="shared" si="69"/>
        <v>771.47199999999987</v>
      </c>
      <c r="V520" s="51">
        <f t="shared" ref="V520:V583" si="71">+AVERAGEIF($Q$3:$Q$12000,Q520,$T$3:$T$12000)</f>
        <v>786.5440821917814</v>
      </c>
      <c r="W520" s="53">
        <f t="shared" si="65"/>
        <v>9.1690988454673494E-4</v>
      </c>
      <c r="X520" s="53" t="str">
        <f t="shared" si="66"/>
        <v/>
      </c>
      <c r="Y520" s="54" t="str">
        <f t="shared" si="67"/>
        <v/>
      </c>
    </row>
    <row r="521" spans="14:25" x14ac:dyDescent="0.25">
      <c r="N521" s="30">
        <v>41214</v>
      </c>
      <c r="O521" s="31">
        <v>163.4</v>
      </c>
      <c r="Q521" s="47">
        <f t="shared" si="70"/>
        <v>1993</v>
      </c>
      <c r="R521" s="48" t="str">
        <f t="shared" si="68"/>
        <v>19934</v>
      </c>
      <c r="S521" s="49">
        <v>34083</v>
      </c>
      <c r="T521" s="48">
        <v>775.32</v>
      </c>
      <c r="U521" s="50">
        <f t="shared" si="69"/>
        <v>771.47199999999987</v>
      </c>
      <c r="V521" s="51">
        <f t="shared" si="71"/>
        <v>786.5440821917814</v>
      </c>
      <c r="W521" s="53">
        <f t="shared" ref="W521:W584" si="72">+T521/T520-1</f>
        <v>3.4836462163734261E-4</v>
      </c>
      <c r="X521" s="53" t="str">
        <f t="shared" ref="X521:X584" si="73">IF(U521/U520-1=0,"",U521/U520-1)</f>
        <v/>
      </c>
      <c r="Y521" s="54" t="str">
        <f t="shared" ref="Y521:Y584" si="74">+IF(V521=V520,"",V521/V520-1)</f>
        <v/>
      </c>
    </row>
    <row r="522" spans="14:25" x14ac:dyDescent="0.25">
      <c r="N522" s="30">
        <v>41244</v>
      </c>
      <c r="O522" s="31">
        <v>163.30000000000001</v>
      </c>
      <c r="Q522" s="47">
        <f t="shared" si="70"/>
        <v>1993</v>
      </c>
      <c r="R522" s="48" t="str">
        <f t="shared" si="68"/>
        <v>19934</v>
      </c>
      <c r="S522" s="49">
        <v>34084</v>
      </c>
      <c r="T522" s="48">
        <v>775.32</v>
      </c>
      <c r="U522" s="50">
        <f t="shared" si="69"/>
        <v>771.47199999999987</v>
      </c>
      <c r="V522" s="51">
        <f t="shared" si="71"/>
        <v>786.5440821917814</v>
      </c>
      <c r="W522" s="53">
        <f t="shared" si="72"/>
        <v>0</v>
      </c>
      <c r="X522" s="53" t="str">
        <f t="shared" si="73"/>
        <v/>
      </c>
      <c r="Y522" s="54" t="str">
        <f t="shared" si="74"/>
        <v/>
      </c>
    </row>
    <row r="523" spans="14:25" x14ac:dyDescent="0.25">
      <c r="N523" s="30">
        <v>41275</v>
      </c>
      <c r="O523" s="31">
        <v>163.4</v>
      </c>
      <c r="Q523" s="47">
        <f t="shared" si="70"/>
        <v>1993</v>
      </c>
      <c r="R523" s="48" t="str">
        <f t="shared" si="68"/>
        <v>19934</v>
      </c>
      <c r="S523" s="49">
        <v>34085</v>
      </c>
      <c r="T523" s="48">
        <v>775.32</v>
      </c>
      <c r="U523" s="50">
        <f t="shared" si="69"/>
        <v>771.47199999999987</v>
      </c>
      <c r="V523" s="51">
        <f t="shared" si="71"/>
        <v>786.5440821917814</v>
      </c>
      <c r="W523" s="53">
        <f t="shared" si="72"/>
        <v>0</v>
      </c>
      <c r="X523" s="53" t="str">
        <f t="shared" si="73"/>
        <v/>
      </c>
      <c r="Y523" s="54" t="str">
        <f t="shared" si="74"/>
        <v/>
      </c>
    </row>
    <row r="524" spans="14:25" x14ac:dyDescent="0.25">
      <c r="N524" s="30">
        <v>41306</v>
      </c>
      <c r="O524" s="31">
        <v>163.5</v>
      </c>
      <c r="Q524" s="47">
        <f t="shared" si="70"/>
        <v>1993</v>
      </c>
      <c r="R524" s="48" t="str">
        <f t="shared" si="68"/>
        <v>19934</v>
      </c>
      <c r="S524" s="49">
        <v>34086</v>
      </c>
      <c r="T524" s="48">
        <v>775.2</v>
      </c>
      <c r="U524" s="50">
        <f t="shared" si="69"/>
        <v>771.47199999999987</v>
      </c>
      <c r="V524" s="51">
        <f t="shared" si="71"/>
        <v>786.5440821917814</v>
      </c>
      <c r="W524" s="53">
        <f t="shared" si="72"/>
        <v>-1.5477480266212762E-4</v>
      </c>
      <c r="X524" s="53" t="str">
        <f t="shared" si="73"/>
        <v/>
      </c>
      <c r="Y524" s="54" t="str">
        <f t="shared" si="74"/>
        <v/>
      </c>
    </row>
    <row r="525" spans="14:25" x14ac:dyDescent="0.25">
      <c r="N525" s="30">
        <v>41334</v>
      </c>
      <c r="O525" s="31">
        <v>163.6</v>
      </c>
      <c r="Q525" s="47">
        <f t="shared" si="70"/>
        <v>1993</v>
      </c>
      <c r="R525" s="48" t="str">
        <f t="shared" si="68"/>
        <v>19934</v>
      </c>
      <c r="S525" s="49">
        <v>34087</v>
      </c>
      <c r="T525" s="48">
        <v>774.52</v>
      </c>
      <c r="U525" s="50">
        <f t="shared" si="69"/>
        <v>771.47199999999987</v>
      </c>
      <c r="V525" s="51">
        <f t="shared" si="71"/>
        <v>786.5440821917814</v>
      </c>
      <c r="W525" s="53">
        <f t="shared" si="72"/>
        <v>-8.771929824562541E-4</v>
      </c>
      <c r="X525" s="53" t="str">
        <f t="shared" si="73"/>
        <v/>
      </c>
      <c r="Y525" s="54" t="str">
        <f t="shared" si="74"/>
        <v/>
      </c>
    </row>
    <row r="526" spans="14:25" x14ac:dyDescent="0.25">
      <c r="N526" s="30">
        <v>41365</v>
      </c>
      <c r="O526" s="31">
        <v>163.80000000000001</v>
      </c>
      <c r="Q526" s="47">
        <f t="shared" si="70"/>
        <v>1993</v>
      </c>
      <c r="R526" s="48" t="str">
        <f t="shared" si="68"/>
        <v>19934</v>
      </c>
      <c r="S526" s="49">
        <v>34088</v>
      </c>
      <c r="T526" s="48">
        <v>773.78</v>
      </c>
      <c r="U526" s="50">
        <f t="shared" si="69"/>
        <v>771.47199999999987</v>
      </c>
      <c r="V526" s="51">
        <f t="shared" si="71"/>
        <v>786.5440821917814</v>
      </c>
      <c r="W526" s="53">
        <f t="shared" si="72"/>
        <v>-9.5543046015600375E-4</v>
      </c>
      <c r="X526" s="53" t="str">
        <f t="shared" si="73"/>
        <v/>
      </c>
      <c r="Y526" s="54" t="str">
        <f t="shared" si="74"/>
        <v/>
      </c>
    </row>
    <row r="527" spans="14:25" x14ac:dyDescent="0.25">
      <c r="N527" s="30">
        <v>41395</v>
      </c>
      <c r="O527" s="31">
        <v>163.9</v>
      </c>
      <c r="Q527" s="47">
        <f t="shared" si="70"/>
        <v>1993</v>
      </c>
      <c r="R527" s="48" t="str">
        <f t="shared" si="68"/>
        <v>19934</v>
      </c>
      <c r="S527" s="49">
        <v>34089</v>
      </c>
      <c r="T527" s="48">
        <v>774.94</v>
      </c>
      <c r="U527" s="50">
        <f t="shared" si="69"/>
        <v>771.47199999999987</v>
      </c>
      <c r="V527" s="51">
        <f t="shared" si="71"/>
        <v>786.5440821917814</v>
      </c>
      <c r="W527" s="53">
        <f t="shared" si="72"/>
        <v>1.4991341208097086E-3</v>
      </c>
      <c r="X527" s="53" t="str">
        <f t="shared" si="73"/>
        <v/>
      </c>
      <c r="Y527" s="54" t="str">
        <f t="shared" si="74"/>
        <v/>
      </c>
    </row>
    <row r="528" spans="14:25" x14ac:dyDescent="0.25">
      <c r="N528" s="30">
        <v>41426</v>
      </c>
      <c r="O528" s="31">
        <v>164.1</v>
      </c>
      <c r="Q528" s="47">
        <f t="shared" si="70"/>
        <v>1993</v>
      </c>
      <c r="R528" s="48" t="str">
        <f t="shared" si="68"/>
        <v>19935</v>
      </c>
      <c r="S528" s="49">
        <v>34090</v>
      </c>
      <c r="T528" s="48">
        <v>773.82</v>
      </c>
      <c r="U528" s="50">
        <f t="shared" si="69"/>
        <v>779.44580645161307</v>
      </c>
      <c r="V528" s="51">
        <f t="shared" si="71"/>
        <v>786.5440821917814</v>
      </c>
      <c r="W528" s="53">
        <f t="shared" si="72"/>
        <v>-1.4452731824399212E-3</v>
      </c>
      <c r="X528" s="53">
        <f t="shared" si="73"/>
        <v>1.0335833901441882E-2</v>
      </c>
      <c r="Y528" s="54" t="str">
        <f t="shared" si="74"/>
        <v/>
      </c>
    </row>
    <row r="529" spans="14:25" x14ac:dyDescent="0.25">
      <c r="N529" s="30">
        <v>41456</v>
      </c>
      <c r="O529" s="31">
        <v>164.1</v>
      </c>
      <c r="Q529" s="47">
        <f t="shared" si="70"/>
        <v>1993</v>
      </c>
      <c r="R529" s="48" t="str">
        <f t="shared" si="68"/>
        <v>19935</v>
      </c>
      <c r="S529" s="49">
        <v>34091</v>
      </c>
      <c r="T529" s="48">
        <v>773.82</v>
      </c>
      <c r="U529" s="50">
        <f t="shared" si="69"/>
        <v>779.44580645161307</v>
      </c>
      <c r="V529" s="51">
        <f t="shared" si="71"/>
        <v>786.5440821917814</v>
      </c>
      <c r="W529" s="53">
        <f t="shared" si="72"/>
        <v>0</v>
      </c>
      <c r="X529" s="53" t="str">
        <f t="shared" si="73"/>
        <v/>
      </c>
      <c r="Y529" s="54" t="str">
        <f t="shared" si="74"/>
        <v/>
      </c>
    </row>
    <row r="530" spans="14:25" x14ac:dyDescent="0.25">
      <c r="N530" s="30">
        <v>41487</v>
      </c>
      <c r="O530" s="31">
        <v>164.2</v>
      </c>
      <c r="Q530" s="47">
        <f t="shared" si="70"/>
        <v>1993</v>
      </c>
      <c r="R530" s="48" t="str">
        <f t="shared" si="68"/>
        <v>19935</v>
      </c>
      <c r="S530" s="49">
        <v>34092</v>
      </c>
      <c r="T530" s="48">
        <v>773.82</v>
      </c>
      <c r="U530" s="50">
        <f t="shared" si="69"/>
        <v>779.44580645161307</v>
      </c>
      <c r="V530" s="51">
        <f t="shared" si="71"/>
        <v>786.5440821917814</v>
      </c>
      <c r="W530" s="53">
        <f t="shared" si="72"/>
        <v>0</v>
      </c>
      <c r="X530" s="53" t="str">
        <f t="shared" si="73"/>
        <v/>
      </c>
      <c r="Y530" s="54" t="str">
        <f t="shared" si="74"/>
        <v/>
      </c>
    </row>
    <row r="531" spans="14:25" x14ac:dyDescent="0.25">
      <c r="N531" s="30">
        <v>41518</v>
      </c>
      <c r="O531" s="31">
        <v>164.7</v>
      </c>
      <c r="Q531" s="47">
        <f t="shared" si="70"/>
        <v>1993</v>
      </c>
      <c r="R531" s="48" t="str">
        <f t="shared" si="68"/>
        <v>19935</v>
      </c>
      <c r="S531" s="49">
        <v>34093</v>
      </c>
      <c r="T531" s="48">
        <v>775.53</v>
      </c>
      <c r="U531" s="50">
        <f t="shared" si="69"/>
        <v>779.44580645161307</v>
      </c>
      <c r="V531" s="51">
        <f t="shared" si="71"/>
        <v>786.5440821917814</v>
      </c>
      <c r="W531" s="53">
        <f t="shared" si="72"/>
        <v>2.2098162363339835E-3</v>
      </c>
      <c r="X531" s="53" t="str">
        <f t="shared" si="73"/>
        <v/>
      </c>
      <c r="Y531" s="54" t="str">
        <f t="shared" si="74"/>
        <v/>
      </c>
    </row>
    <row r="532" spans="14:25" x14ac:dyDescent="0.25">
      <c r="N532" s="30">
        <v>41548</v>
      </c>
      <c r="O532" s="31">
        <v>164.8</v>
      </c>
      <c r="Q532" s="47">
        <f t="shared" si="70"/>
        <v>1993</v>
      </c>
      <c r="R532" s="48" t="str">
        <f t="shared" si="68"/>
        <v>19935</v>
      </c>
      <c r="S532" s="49">
        <v>34094</v>
      </c>
      <c r="T532" s="48">
        <v>776.99</v>
      </c>
      <c r="U532" s="50">
        <f t="shared" si="69"/>
        <v>779.44580645161307</v>
      </c>
      <c r="V532" s="51">
        <f t="shared" si="71"/>
        <v>786.5440821917814</v>
      </c>
      <c r="W532" s="53">
        <f t="shared" si="72"/>
        <v>1.8825835235258825E-3</v>
      </c>
      <c r="X532" s="53" t="str">
        <f t="shared" si="73"/>
        <v/>
      </c>
      <c r="Y532" s="54" t="str">
        <f t="shared" si="74"/>
        <v/>
      </c>
    </row>
    <row r="533" spans="14:25" x14ac:dyDescent="0.25">
      <c r="N533" s="30">
        <v>41579</v>
      </c>
      <c r="O533" s="31">
        <v>165</v>
      </c>
      <c r="Q533" s="47">
        <f t="shared" si="70"/>
        <v>1993</v>
      </c>
      <c r="R533" s="48" t="str">
        <f t="shared" si="68"/>
        <v>19935</v>
      </c>
      <c r="S533" s="49">
        <v>34095</v>
      </c>
      <c r="T533" s="48">
        <v>777.88</v>
      </c>
      <c r="U533" s="50">
        <f t="shared" si="69"/>
        <v>779.44580645161307</v>
      </c>
      <c r="V533" s="51">
        <f t="shared" si="71"/>
        <v>786.5440821917814</v>
      </c>
      <c r="W533" s="53">
        <f t="shared" si="72"/>
        <v>1.1454458873343398E-3</v>
      </c>
      <c r="X533" s="53" t="str">
        <f t="shared" si="73"/>
        <v/>
      </c>
      <c r="Y533" s="54" t="str">
        <f t="shared" si="74"/>
        <v/>
      </c>
    </row>
    <row r="534" spans="14:25" x14ac:dyDescent="0.25">
      <c r="N534" s="30">
        <v>41609</v>
      </c>
      <c r="O534" s="31">
        <v>165.3</v>
      </c>
      <c r="Q534" s="47">
        <f t="shared" si="70"/>
        <v>1993</v>
      </c>
      <c r="R534" s="48" t="str">
        <f t="shared" si="68"/>
        <v>19935</v>
      </c>
      <c r="S534" s="49">
        <v>34096</v>
      </c>
      <c r="T534" s="48">
        <v>778.17</v>
      </c>
      <c r="U534" s="50">
        <f t="shared" si="69"/>
        <v>779.44580645161307</v>
      </c>
      <c r="V534" s="51">
        <f t="shared" si="71"/>
        <v>786.5440821917814</v>
      </c>
      <c r="W534" s="53">
        <f t="shared" si="72"/>
        <v>3.7280814521523098E-4</v>
      </c>
      <c r="X534" s="53" t="str">
        <f t="shared" si="73"/>
        <v/>
      </c>
      <c r="Y534" s="54" t="str">
        <f t="shared" si="74"/>
        <v/>
      </c>
    </row>
    <row r="535" spans="14:25" x14ac:dyDescent="0.25">
      <c r="N535" s="30">
        <v>41640</v>
      </c>
      <c r="O535" s="31">
        <v>165.8</v>
      </c>
      <c r="Q535" s="47">
        <f t="shared" si="70"/>
        <v>1993</v>
      </c>
      <c r="R535" s="48" t="str">
        <f t="shared" si="68"/>
        <v>19935</v>
      </c>
      <c r="S535" s="49">
        <v>34097</v>
      </c>
      <c r="T535" s="48">
        <v>777.17</v>
      </c>
      <c r="U535" s="50">
        <f t="shared" si="69"/>
        <v>779.44580645161307</v>
      </c>
      <c r="V535" s="51">
        <f t="shared" si="71"/>
        <v>786.5440821917814</v>
      </c>
      <c r="W535" s="53">
        <f t="shared" si="72"/>
        <v>-1.2850662451648898E-3</v>
      </c>
      <c r="X535" s="53" t="str">
        <f t="shared" si="73"/>
        <v/>
      </c>
      <c r="Y535" s="54" t="str">
        <f t="shared" si="74"/>
        <v/>
      </c>
    </row>
    <row r="536" spans="14:25" x14ac:dyDescent="0.25">
      <c r="N536" s="30">
        <v>41671</v>
      </c>
      <c r="O536" s="31">
        <v>166</v>
      </c>
      <c r="Q536" s="47">
        <f t="shared" si="70"/>
        <v>1993</v>
      </c>
      <c r="R536" s="48" t="str">
        <f t="shared" si="68"/>
        <v>19935</v>
      </c>
      <c r="S536" s="49">
        <v>34098</v>
      </c>
      <c r="T536" s="48">
        <v>777.17</v>
      </c>
      <c r="U536" s="50">
        <f t="shared" si="69"/>
        <v>779.44580645161307</v>
      </c>
      <c r="V536" s="51">
        <f t="shared" si="71"/>
        <v>786.5440821917814</v>
      </c>
      <c r="W536" s="53">
        <f t="shared" si="72"/>
        <v>0</v>
      </c>
      <c r="X536" s="53" t="str">
        <f t="shared" si="73"/>
        <v/>
      </c>
      <c r="Y536" s="54" t="str">
        <f t="shared" si="74"/>
        <v/>
      </c>
    </row>
    <row r="537" spans="14:25" x14ac:dyDescent="0.25">
      <c r="N537" s="30">
        <v>41699</v>
      </c>
      <c r="O537" s="31">
        <v>165.9</v>
      </c>
      <c r="Q537" s="47">
        <f t="shared" si="70"/>
        <v>1993</v>
      </c>
      <c r="R537" s="48" t="str">
        <f t="shared" si="68"/>
        <v>19935</v>
      </c>
      <c r="S537" s="49">
        <v>34099</v>
      </c>
      <c r="T537" s="48">
        <v>777.17</v>
      </c>
      <c r="U537" s="50">
        <f t="shared" si="69"/>
        <v>779.44580645161307</v>
      </c>
      <c r="V537" s="51">
        <f t="shared" si="71"/>
        <v>786.5440821917814</v>
      </c>
      <c r="W537" s="53">
        <f t="shared" si="72"/>
        <v>0</v>
      </c>
      <c r="X537" s="53" t="str">
        <f t="shared" si="73"/>
        <v/>
      </c>
      <c r="Y537" s="54" t="str">
        <f t="shared" si="74"/>
        <v/>
      </c>
    </row>
    <row r="538" spans="14:25" x14ac:dyDescent="0.25">
      <c r="N538" s="30">
        <v>41730</v>
      </c>
      <c r="O538" s="31">
        <v>166.1</v>
      </c>
      <c r="Q538" s="47">
        <f t="shared" si="70"/>
        <v>1993</v>
      </c>
      <c r="R538" s="48" t="str">
        <f t="shared" si="68"/>
        <v>19935</v>
      </c>
      <c r="S538" s="49">
        <v>34100</v>
      </c>
      <c r="T538" s="48">
        <v>777.75</v>
      </c>
      <c r="U538" s="50">
        <f t="shared" si="69"/>
        <v>779.44580645161307</v>
      </c>
      <c r="V538" s="51">
        <f t="shared" si="71"/>
        <v>786.5440821917814</v>
      </c>
      <c r="W538" s="53">
        <f t="shared" si="72"/>
        <v>7.4629746387544493E-4</v>
      </c>
      <c r="X538" s="53" t="str">
        <f t="shared" si="73"/>
        <v/>
      </c>
      <c r="Y538" s="54" t="str">
        <f t="shared" si="74"/>
        <v/>
      </c>
    </row>
    <row r="539" spans="14:25" x14ac:dyDescent="0.25">
      <c r="N539" s="30">
        <v>41760</v>
      </c>
      <c r="O539" s="31">
        <v>166.2</v>
      </c>
      <c r="Q539" s="47">
        <f t="shared" si="70"/>
        <v>1993</v>
      </c>
      <c r="R539" s="48" t="str">
        <f t="shared" si="68"/>
        <v>19935</v>
      </c>
      <c r="S539" s="49">
        <v>34101</v>
      </c>
      <c r="T539" s="48">
        <v>779.41</v>
      </c>
      <c r="U539" s="50">
        <f t="shared" si="69"/>
        <v>779.44580645161307</v>
      </c>
      <c r="V539" s="51">
        <f t="shared" si="71"/>
        <v>786.5440821917814</v>
      </c>
      <c r="W539" s="53">
        <f t="shared" si="72"/>
        <v>2.1343619414979642E-3</v>
      </c>
      <c r="X539" s="53" t="str">
        <f t="shared" si="73"/>
        <v/>
      </c>
      <c r="Y539" s="54" t="str">
        <f t="shared" si="74"/>
        <v/>
      </c>
    </row>
    <row r="540" spans="14:25" x14ac:dyDescent="0.25">
      <c r="N540" s="30">
        <v>41791</v>
      </c>
      <c r="O540" s="31">
        <v>166.4</v>
      </c>
      <c r="Q540" s="47">
        <f t="shared" si="70"/>
        <v>1993</v>
      </c>
      <c r="R540" s="48" t="str">
        <f t="shared" si="68"/>
        <v>19935</v>
      </c>
      <c r="S540" s="49">
        <v>34102</v>
      </c>
      <c r="T540" s="48">
        <v>780.49</v>
      </c>
      <c r="U540" s="50">
        <f t="shared" si="69"/>
        <v>779.44580645161307</v>
      </c>
      <c r="V540" s="51">
        <f t="shared" si="71"/>
        <v>786.5440821917814</v>
      </c>
      <c r="W540" s="53">
        <f t="shared" si="72"/>
        <v>1.3856635147098117E-3</v>
      </c>
      <c r="X540" s="53" t="str">
        <f t="shared" si="73"/>
        <v/>
      </c>
      <c r="Y540" s="54" t="str">
        <f t="shared" si="74"/>
        <v/>
      </c>
    </row>
    <row r="541" spans="14:25" x14ac:dyDescent="0.25">
      <c r="N541" s="30">
        <v>41821</v>
      </c>
      <c r="O541" s="31">
        <v>166.5</v>
      </c>
      <c r="Q541" s="47">
        <f t="shared" si="70"/>
        <v>1993</v>
      </c>
      <c r="R541" s="48" t="str">
        <f t="shared" si="68"/>
        <v>19935</v>
      </c>
      <c r="S541" s="49">
        <v>34103</v>
      </c>
      <c r="T541" s="48">
        <v>780.8</v>
      </c>
      <c r="U541" s="50">
        <f t="shared" si="69"/>
        <v>779.44580645161307</v>
      </c>
      <c r="V541" s="51">
        <f t="shared" si="71"/>
        <v>786.5440821917814</v>
      </c>
      <c r="W541" s="53">
        <f t="shared" si="72"/>
        <v>3.9718638291330599E-4</v>
      </c>
      <c r="X541" s="53" t="str">
        <f t="shared" si="73"/>
        <v/>
      </c>
      <c r="Y541" s="54" t="str">
        <f t="shared" si="74"/>
        <v/>
      </c>
    </row>
    <row r="542" spans="14:25" x14ac:dyDescent="0.25">
      <c r="N542" s="30">
        <v>41852</v>
      </c>
      <c r="O542" s="31">
        <v>166.6</v>
      </c>
      <c r="Q542" s="47">
        <f t="shared" si="70"/>
        <v>1993</v>
      </c>
      <c r="R542" s="48" t="str">
        <f t="shared" si="68"/>
        <v>19935</v>
      </c>
      <c r="S542" s="49">
        <v>34104</v>
      </c>
      <c r="T542" s="48">
        <v>780.79</v>
      </c>
      <c r="U542" s="50">
        <f t="shared" si="69"/>
        <v>779.44580645161307</v>
      </c>
      <c r="V542" s="51">
        <f t="shared" si="71"/>
        <v>786.5440821917814</v>
      </c>
      <c r="W542" s="53">
        <f t="shared" si="72"/>
        <v>-1.2807377049117719E-5</v>
      </c>
      <c r="X542" s="53" t="str">
        <f t="shared" si="73"/>
        <v/>
      </c>
      <c r="Y542" s="54" t="str">
        <f t="shared" si="74"/>
        <v/>
      </c>
    </row>
    <row r="543" spans="14:25" x14ac:dyDescent="0.25">
      <c r="N543" s="30">
        <v>41883</v>
      </c>
      <c r="O543" s="31">
        <v>166.8</v>
      </c>
      <c r="Q543" s="47">
        <f t="shared" si="70"/>
        <v>1993</v>
      </c>
      <c r="R543" s="48" t="str">
        <f t="shared" si="68"/>
        <v>19935</v>
      </c>
      <c r="S543" s="49">
        <v>34105</v>
      </c>
      <c r="T543" s="48">
        <v>780.79</v>
      </c>
      <c r="U543" s="50">
        <f t="shared" si="69"/>
        <v>779.44580645161307</v>
      </c>
      <c r="V543" s="51">
        <f t="shared" si="71"/>
        <v>786.5440821917814</v>
      </c>
      <c r="W543" s="53">
        <f t="shared" si="72"/>
        <v>0</v>
      </c>
      <c r="X543" s="53" t="str">
        <f t="shared" si="73"/>
        <v/>
      </c>
      <c r="Y543" s="54" t="str">
        <f t="shared" si="74"/>
        <v/>
      </c>
    </row>
    <row r="544" spans="14:25" x14ac:dyDescent="0.25">
      <c r="N544" s="30">
        <v>41913</v>
      </c>
      <c r="O544" s="31">
        <v>167.1</v>
      </c>
      <c r="Q544" s="47">
        <f t="shared" si="70"/>
        <v>1993</v>
      </c>
      <c r="R544" s="48" t="str">
        <f t="shared" si="68"/>
        <v>19935</v>
      </c>
      <c r="S544" s="49">
        <v>34106</v>
      </c>
      <c r="T544" s="48">
        <v>780.79</v>
      </c>
      <c r="U544" s="50">
        <f t="shared" si="69"/>
        <v>779.44580645161307</v>
      </c>
      <c r="V544" s="51">
        <f t="shared" si="71"/>
        <v>786.5440821917814</v>
      </c>
      <c r="W544" s="53">
        <f t="shared" si="72"/>
        <v>0</v>
      </c>
      <c r="X544" s="53" t="str">
        <f t="shared" si="73"/>
        <v/>
      </c>
      <c r="Y544" s="54" t="str">
        <f t="shared" si="74"/>
        <v/>
      </c>
    </row>
    <row r="545" spans="14:25" x14ac:dyDescent="0.25">
      <c r="N545" s="30">
        <v>41944</v>
      </c>
      <c r="O545" s="31">
        <v>167.1</v>
      </c>
      <c r="Q545" s="47">
        <f t="shared" si="70"/>
        <v>1993</v>
      </c>
      <c r="R545" s="48" t="str">
        <f t="shared" si="68"/>
        <v>19935</v>
      </c>
      <c r="S545" s="49">
        <v>34107</v>
      </c>
      <c r="T545" s="48">
        <v>781.42</v>
      </c>
      <c r="U545" s="50">
        <f t="shared" si="69"/>
        <v>779.44580645161307</v>
      </c>
      <c r="V545" s="51">
        <f t="shared" si="71"/>
        <v>786.5440821917814</v>
      </c>
      <c r="W545" s="53">
        <f t="shared" si="72"/>
        <v>8.0687508805188379E-4</v>
      </c>
      <c r="X545" s="53" t="str">
        <f t="shared" si="73"/>
        <v/>
      </c>
      <c r="Y545" s="54" t="str">
        <f t="shared" si="74"/>
        <v/>
      </c>
    </row>
    <row r="546" spans="14:25" x14ac:dyDescent="0.25">
      <c r="N546" s="30">
        <v>41974</v>
      </c>
      <c r="O546" s="31">
        <v>166.9</v>
      </c>
      <c r="Q546" s="47">
        <f t="shared" si="70"/>
        <v>1993</v>
      </c>
      <c r="R546" s="48" t="str">
        <f t="shared" si="68"/>
        <v>19935</v>
      </c>
      <c r="S546" s="49">
        <v>34108</v>
      </c>
      <c r="T546" s="48">
        <v>781.8</v>
      </c>
      <c r="U546" s="50">
        <f t="shared" si="69"/>
        <v>779.44580645161307</v>
      </c>
      <c r="V546" s="51">
        <f t="shared" si="71"/>
        <v>786.5440821917814</v>
      </c>
      <c r="W546" s="53">
        <f t="shared" si="72"/>
        <v>4.8629418238599342E-4</v>
      </c>
      <c r="X546" s="53" t="str">
        <f t="shared" si="73"/>
        <v/>
      </c>
      <c r="Y546" s="54" t="str">
        <f t="shared" si="74"/>
        <v/>
      </c>
    </row>
    <row r="547" spans="14:25" x14ac:dyDescent="0.25">
      <c r="N547" s="30">
        <v>42005</v>
      </c>
      <c r="O547" s="31">
        <v>167.7</v>
      </c>
      <c r="Q547" s="47">
        <f t="shared" si="70"/>
        <v>1993</v>
      </c>
      <c r="R547" s="48" t="str">
        <f t="shared" si="68"/>
        <v>19935</v>
      </c>
      <c r="S547" s="49">
        <v>34109</v>
      </c>
      <c r="T547" s="48">
        <v>781.84</v>
      </c>
      <c r="U547" s="50">
        <f t="shared" si="69"/>
        <v>779.44580645161307</v>
      </c>
      <c r="V547" s="51">
        <f t="shared" si="71"/>
        <v>786.5440821917814</v>
      </c>
      <c r="W547" s="53">
        <f t="shared" si="72"/>
        <v>5.1163980557822342E-5</v>
      </c>
      <c r="X547" s="53" t="str">
        <f t="shared" si="73"/>
        <v/>
      </c>
      <c r="Y547" s="54" t="str">
        <f t="shared" si="74"/>
        <v/>
      </c>
    </row>
    <row r="548" spans="14:25" x14ac:dyDescent="0.25">
      <c r="N548" s="30">
        <v>42036</v>
      </c>
      <c r="O548" s="31">
        <v>168.1</v>
      </c>
      <c r="Q548" s="47">
        <f t="shared" si="70"/>
        <v>1993</v>
      </c>
      <c r="R548" s="48" t="str">
        <f t="shared" si="68"/>
        <v>19935</v>
      </c>
      <c r="S548" s="49">
        <v>34110</v>
      </c>
      <c r="T548" s="48">
        <v>781.94</v>
      </c>
      <c r="U548" s="50">
        <f t="shared" si="69"/>
        <v>779.44580645161307</v>
      </c>
      <c r="V548" s="51">
        <f t="shared" si="71"/>
        <v>786.5440821917814</v>
      </c>
      <c r="W548" s="53">
        <f t="shared" si="72"/>
        <v>1.279034073466967E-4</v>
      </c>
      <c r="X548" s="53" t="str">
        <f t="shared" si="73"/>
        <v/>
      </c>
      <c r="Y548" s="54" t="str">
        <f t="shared" si="74"/>
        <v/>
      </c>
    </row>
    <row r="549" spans="14:25" x14ac:dyDescent="0.25">
      <c r="N549" s="30">
        <v>42064</v>
      </c>
      <c r="O549" s="31">
        <v>168.3</v>
      </c>
      <c r="Q549" s="47">
        <f t="shared" si="70"/>
        <v>1993</v>
      </c>
      <c r="R549" s="48" t="str">
        <f t="shared" si="68"/>
        <v>19935</v>
      </c>
      <c r="S549" s="49">
        <v>34111</v>
      </c>
      <c r="T549" s="48">
        <v>782</v>
      </c>
      <c r="U549" s="50">
        <f t="shared" si="69"/>
        <v>779.44580645161307</v>
      </c>
      <c r="V549" s="51">
        <f t="shared" si="71"/>
        <v>786.5440821917814</v>
      </c>
      <c r="W549" s="53">
        <f t="shared" si="72"/>
        <v>7.6732230094300746E-5</v>
      </c>
      <c r="X549" s="53" t="str">
        <f t="shared" si="73"/>
        <v/>
      </c>
      <c r="Y549" s="54" t="str">
        <f t="shared" si="74"/>
        <v/>
      </c>
    </row>
    <row r="550" spans="14:25" x14ac:dyDescent="0.25">
      <c r="N550" s="30">
        <v>42095</v>
      </c>
      <c r="O550" s="31">
        <v>168.3</v>
      </c>
      <c r="Q550" s="47">
        <f t="shared" si="70"/>
        <v>1993</v>
      </c>
      <c r="R550" s="48" t="str">
        <f t="shared" si="68"/>
        <v>19935</v>
      </c>
      <c r="S550" s="49">
        <v>34112</v>
      </c>
      <c r="T550" s="48">
        <v>782</v>
      </c>
      <c r="U550" s="50">
        <f t="shared" si="69"/>
        <v>779.44580645161307</v>
      </c>
      <c r="V550" s="51">
        <f t="shared" si="71"/>
        <v>786.5440821917814</v>
      </c>
      <c r="W550" s="53">
        <f t="shared" si="72"/>
        <v>0</v>
      </c>
      <c r="X550" s="53" t="str">
        <f t="shared" si="73"/>
        <v/>
      </c>
      <c r="Y550" s="54" t="str">
        <f t="shared" si="74"/>
        <v/>
      </c>
    </row>
    <row r="551" spans="14:25" x14ac:dyDescent="0.25">
      <c r="N551" s="30">
        <v>42125</v>
      </c>
      <c r="O551" s="31">
        <v>168.5</v>
      </c>
      <c r="Q551" s="47">
        <f t="shared" si="70"/>
        <v>1993</v>
      </c>
      <c r="R551" s="48" t="str">
        <f t="shared" si="68"/>
        <v>19935</v>
      </c>
      <c r="S551" s="49">
        <v>34113</v>
      </c>
      <c r="T551" s="48">
        <v>782</v>
      </c>
      <c r="U551" s="50">
        <f t="shared" si="69"/>
        <v>779.44580645161307</v>
      </c>
      <c r="V551" s="51">
        <f t="shared" si="71"/>
        <v>786.5440821917814</v>
      </c>
      <c r="W551" s="53">
        <f t="shared" si="72"/>
        <v>0</v>
      </c>
      <c r="X551" s="53" t="str">
        <f t="shared" si="73"/>
        <v/>
      </c>
      <c r="Y551" s="54" t="str">
        <f t="shared" si="74"/>
        <v/>
      </c>
    </row>
    <row r="552" spans="14:25" x14ac:dyDescent="0.25">
      <c r="N552" s="30">
        <v>42156</v>
      </c>
      <c r="O552" s="31">
        <v>168.5</v>
      </c>
      <c r="Q552" s="47">
        <f t="shared" si="70"/>
        <v>1993</v>
      </c>
      <c r="R552" s="48" t="str">
        <f t="shared" si="68"/>
        <v>19935</v>
      </c>
      <c r="S552" s="49">
        <v>34114</v>
      </c>
      <c r="T552" s="48">
        <v>782</v>
      </c>
      <c r="U552" s="50">
        <f t="shared" si="69"/>
        <v>779.44580645161307</v>
      </c>
      <c r="V552" s="51">
        <f t="shared" si="71"/>
        <v>786.5440821917814</v>
      </c>
      <c r="W552" s="53">
        <f t="shared" si="72"/>
        <v>0</v>
      </c>
      <c r="X552" s="53" t="str">
        <f t="shared" si="73"/>
        <v/>
      </c>
      <c r="Y552" s="54" t="str">
        <f t="shared" si="74"/>
        <v/>
      </c>
    </row>
    <row r="553" spans="14:25" x14ac:dyDescent="0.25">
      <c r="N553" s="30">
        <v>42186</v>
      </c>
      <c r="O553" s="31">
        <v>168.8</v>
      </c>
      <c r="Q553" s="47">
        <f t="shared" si="70"/>
        <v>1993</v>
      </c>
      <c r="R553" s="48" t="str">
        <f t="shared" si="68"/>
        <v>19935</v>
      </c>
      <c r="S553" s="49">
        <v>34115</v>
      </c>
      <c r="T553" s="48">
        <v>783.15</v>
      </c>
      <c r="U553" s="50">
        <f t="shared" si="69"/>
        <v>779.44580645161307</v>
      </c>
      <c r="V553" s="51">
        <f t="shared" si="71"/>
        <v>786.5440821917814</v>
      </c>
      <c r="W553" s="53">
        <f t="shared" si="72"/>
        <v>1.4705882352941124E-3</v>
      </c>
      <c r="X553" s="53" t="str">
        <f t="shared" si="73"/>
        <v/>
      </c>
      <c r="Y553" s="54" t="str">
        <f t="shared" si="74"/>
        <v/>
      </c>
    </row>
    <row r="554" spans="14:25" x14ac:dyDescent="0.25">
      <c r="N554" s="30">
        <v>42217</v>
      </c>
      <c r="O554" s="31">
        <v>168.8</v>
      </c>
      <c r="Q554" s="47">
        <f t="shared" si="70"/>
        <v>1993</v>
      </c>
      <c r="R554" s="48" t="str">
        <f t="shared" si="68"/>
        <v>19935</v>
      </c>
      <c r="S554" s="49">
        <v>34116</v>
      </c>
      <c r="T554" s="48">
        <v>782.85</v>
      </c>
      <c r="U554" s="50">
        <f t="shared" si="69"/>
        <v>779.44580645161307</v>
      </c>
      <c r="V554" s="51">
        <f t="shared" si="71"/>
        <v>786.5440821917814</v>
      </c>
      <c r="W554" s="53">
        <f t="shared" si="72"/>
        <v>-3.8306837770540891E-4</v>
      </c>
      <c r="X554" s="53" t="str">
        <f t="shared" si="73"/>
        <v/>
      </c>
      <c r="Y554" s="54" t="str">
        <f t="shared" si="74"/>
        <v/>
      </c>
    </row>
    <row r="555" spans="14:25" x14ac:dyDescent="0.25">
      <c r="N555" s="30">
        <v>42248</v>
      </c>
      <c r="O555" s="31">
        <v>168.9</v>
      </c>
      <c r="Q555" s="47">
        <f t="shared" si="70"/>
        <v>1993</v>
      </c>
      <c r="R555" s="48" t="str">
        <f t="shared" si="68"/>
        <v>19935</v>
      </c>
      <c r="S555" s="49">
        <v>34117</v>
      </c>
      <c r="T555" s="48">
        <v>780.78</v>
      </c>
      <c r="U555" s="50">
        <f t="shared" si="69"/>
        <v>779.44580645161307</v>
      </c>
      <c r="V555" s="51">
        <f t="shared" si="71"/>
        <v>786.5440821917814</v>
      </c>
      <c r="W555" s="53">
        <f t="shared" si="72"/>
        <v>-2.6441847097146143E-3</v>
      </c>
      <c r="X555" s="53" t="str">
        <f t="shared" si="73"/>
        <v/>
      </c>
      <c r="Y555" s="54" t="str">
        <f t="shared" si="74"/>
        <v/>
      </c>
    </row>
    <row r="556" spans="14:25" x14ac:dyDescent="0.25">
      <c r="N556" s="30">
        <v>42278</v>
      </c>
      <c r="O556" s="31">
        <v>168.7</v>
      </c>
      <c r="Q556" s="47">
        <f t="shared" si="70"/>
        <v>1993</v>
      </c>
      <c r="R556" s="48" t="str">
        <f t="shared" si="68"/>
        <v>19935</v>
      </c>
      <c r="S556" s="49">
        <v>34118</v>
      </c>
      <c r="T556" s="48">
        <v>779.56</v>
      </c>
      <c r="U556" s="50">
        <f t="shared" si="69"/>
        <v>779.44580645161307</v>
      </c>
      <c r="V556" s="51">
        <f t="shared" si="71"/>
        <v>786.5440821917814</v>
      </c>
      <c r="W556" s="53">
        <f t="shared" si="72"/>
        <v>-1.5625400240785181E-3</v>
      </c>
      <c r="X556" s="53" t="str">
        <f t="shared" si="73"/>
        <v/>
      </c>
      <c r="Y556" s="54" t="str">
        <f t="shared" si="74"/>
        <v/>
      </c>
    </row>
    <row r="557" spans="14:25" x14ac:dyDescent="0.25">
      <c r="N557" s="30">
        <v>42309</v>
      </c>
      <c r="O557" s="31">
        <v>168.7</v>
      </c>
      <c r="Q557" s="47">
        <f t="shared" si="70"/>
        <v>1993</v>
      </c>
      <c r="R557" s="48" t="str">
        <f t="shared" si="68"/>
        <v>19935</v>
      </c>
      <c r="S557" s="49">
        <v>34119</v>
      </c>
      <c r="T557" s="48">
        <v>779.56</v>
      </c>
      <c r="U557" s="50">
        <f t="shared" si="69"/>
        <v>779.44580645161307</v>
      </c>
      <c r="V557" s="51">
        <f t="shared" si="71"/>
        <v>786.5440821917814</v>
      </c>
      <c r="W557" s="53">
        <f t="shared" si="72"/>
        <v>0</v>
      </c>
      <c r="X557" s="53" t="str">
        <f t="shared" si="73"/>
        <v/>
      </c>
      <c r="Y557" s="54" t="str">
        <f t="shared" si="74"/>
        <v/>
      </c>
    </row>
    <row r="558" spans="14:25" x14ac:dyDescent="0.25">
      <c r="N558" s="30">
        <v>42339</v>
      </c>
      <c r="O558" s="31">
        <v>168.8</v>
      </c>
      <c r="Q558" s="47">
        <f t="shared" si="70"/>
        <v>1993</v>
      </c>
      <c r="R558" s="48" t="str">
        <f t="shared" si="68"/>
        <v>19935</v>
      </c>
      <c r="S558" s="49">
        <v>34120</v>
      </c>
      <c r="T558" s="48">
        <v>779.56</v>
      </c>
      <c r="U558" s="50">
        <f t="shared" si="69"/>
        <v>779.44580645161307</v>
      </c>
      <c r="V558" s="51">
        <f t="shared" si="71"/>
        <v>786.5440821917814</v>
      </c>
      <c r="W558" s="53">
        <f t="shared" si="72"/>
        <v>0</v>
      </c>
      <c r="X558" s="53" t="str">
        <f t="shared" si="73"/>
        <v/>
      </c>
      <c r="Y558" s="54" t="str">
        <f t="shared" si="74"/>
        <v/>
      </c>
    </row>
    <row r="559" spans="14:25" x14ac:dyDescent="0.25">
      <c r="N559" s="30">
        <v>42370</v>
      </c>
      <c r="O559" s="31">
        <v>168.8</v>
      </c>
      <c r="Q559" s="47">
        <f t="shared" si="70"/>
        <v>1993</v>
      </c>
      <c r="R559" s="48" t="str">
        <f t="shared" si="68"/>
        <v>19936</v>
      </c>
      <c r="S559" s="49">
        <v>34121</v>
      </c>
      <c r="T559" s="48">
        <v>779</v>
      </c>
      <c r="U559" s="50">
        <f t="shared" si="69"/>
        <v>784.49033333333307</v>
      </c>
      <c r="V559" s="51">
        <f t="shared" si="71"/>
        <v>786.5440821917814</v>
      </c>
      <c r="W559" s="53">
        <f t="shared" si="72"/>
        <v>-7.1835394324992752E-4</v>
      </c>
      <c r="X559" s="53">
        <f t="shared" si="73"/>
        <v>6.4719404992181762E-3</v>
      </c>
      <c r="Y559" s="54" t="str">
        <f t="shared" si="74"/>
        <v/>
      </c>
    </row>
    <row r="560" spans="14:25" x14ac:dyDescent="0.25">
      <c r="N560" s="30">
        <v>42401</v>
      </c>
      <c r="O560" s="31">
        <v>168.8</v>
      </c>
      <c r="Q560" s="47">
        <f t="shared" si="70"/>
        <v>1993</v>
      </c>
      <c r="R560" s="48" t="str">
        <f t="shared" si="68"/>
        <v>19936</v>
      </c>
      <c r="S560" s="49">
        <v>34122</v>
      </c>
      <c r="T560" s="48">
        <v>779.01</v>
      </c>
      <c r="U560" s="50">
        <f t="shared" si="69"/>
        <v>784.49033333333307</v>
      </c>
      <c r="V560" s="51">
        <f t="shared" si="71"/>
        <v>786.5440821917814</v>
      </c>
      <c r="W560" s="53">
        <f t="shared" si="72"/>
        <v>1.2836970475049725E-5</v>
      </c>
      <c r="X560" s="53" t="str">
        <f t="shared" si="73"/>
        <v/>
      </c>
      <c r="Y560" s="54" t="str">
        <f t="shared" si="74"/>
        <v/>
      </c>
    </row>
    <row r="561" spans="14:25" x14ac:dyDescent="0.25">
      <c r="N561" s="30">
        <v>42430</v>
      </c>
      <c r="O561" s="31">
        <v>168.9</v>
      </c>
      <c r="Q561" s="47">
        <f t="shared" si="70"/>
        <v>1993</v>
      </c>
      <c r="R561" s="48" t="str">
        <f t="shared" si="68"/>
        <v>19936</v>
      </c>
      <c r="S561" s="49">
        <v>34123</v>
      </c>
      <c r="T561" s="48">
        <v>777.82</v>
      </c>
      <c r="U561" s="50">
        <f t="shared" si="69"/>
        <v>784.49033333333307</v>
      </c>
      <c r="V561" s="51">
        <f t="shared" si="71"/>
        <v>786.5440821917814</v>
      </c>
      <c r="W561" s="53">
        <f t="shared" si="72"/>
        <v>-1.527579877023344E-3</v>
      </c>
      <c r="X561" s="53" t="str">
        <f t="shared" si="73"/>
        <v/>
      </c>
      <c r="Y561" s="54" t="str">
        <f t="shared" si="74"/>
        <v/>
      </c>
    </row>
    <row r="562" spans="14:25" x14ac:dyDescent="0.25">
      <c r="N562" s="30">
        <v>42461</v>
      </c>
      <c r="O562" s="31">
        <v>169</v>
      </c>
      <c r="Q562" s="47">
        <f t="shared" si="70"/>
        <v>1993</v>
      </c>
      <c r="R562" s="48" t="str">
        <f t="shared" si="68"/>
        <v>19936</v>
      </c>
      <c r="S562" s="49">
        <v>34124</v>
      </c>
      <c r="T562" s="48">
        <v>778.12</v>
      </c>
      <c r="U562" s="50">
        <f t="shared" si="69"/>
        <v>784.49033333333307</v>
      </c>
      <c r="V562" s="51">
        <f t="shared" si="71"/>
        <v>786.5440821917814</v>
      </c>
      <c r="W562" s="53">
        <f t="shared" si="72"/>
        <v>3.8569334807525557E-4</v>
      </c>
      <c r="X562" s="53" t="str">
        <f t="shared" si="73"/>
        <v/>
      </c>
      <c r="Y562" s="54" t="str">
        <f t="shared" si="74"/>
        <v/>
      </c>
    </row>
    <row r="563" spans="14:25" x14ac:dyDescent="0.25">
      <c r="N563" s="30">
        <v>42491</v>
      </c>
      <c r="O563" s="31">
        <v>169.2</v>
      </c>
      <c r="Q563" s="47">
        <f t="shared" si="70"/>
        <v>1993</v>
      </c>
      <c r="R563" s="48" t="str">
        <f t="shared" si="68"/>
        <v>19936</v>
      </c>
      <c r="S563" s="49">
        <v>34125</v>
      </c>
      <c r="T563" s="48">
        <v>780.6</v>
      </c>
      <c r="U563" s="50">
        <f t="shared" si="69"/>
        <v>784.49033333333307</v>
      </c>
      <c r="V563" s="51">
        <f t="shared" si="71"/>
        <v>786.5440821917814</v>
      </c>
      <c r="W563" s="53">
        <f t="shared" si="72"/>
        <v>3.1871690741787084E-3</v>
      </c>
      <c r="X563" s="53" t="str">
        <f t="shared" si="73"/>
        <v/>
      </c>
      <c r="Y563" s="54" t="str">
        <f t="shared" si="74"/>
        <v/>
      </c>
    </row>
    <row r="564" spans="14:25" x14ac:dyDescent="0.25">
      <c r="N564" s="30">
        <v>42522</v>
      </c>
      <c r="O564" s="31">
        <v>169.5</v>
      </c>
      <c r="Q564" s="47">
        <f t="shared" si="70"/>
        <v>1993</v>
      </c>
      <c r="R564" s="48" t="str">
        <f t="shared" si="68"/>
        <v>19936</v>
      </c>
      <c r="S564" s="49">
        <v>34126</v>
      </c>
      <c r="T564" s="48">
        <v>780.6</v>
      </c>
      <c r="U564" s="50">
        <f t="shared" si="69"/>
        <v>784.49033333333307</v>
      </c>
      <c r="V564" s="51">
        <f t="shared" si="71"/>
        <v>786.5440821917814</v>
      </c>
      <c r="W564" s="53">
        <f t="shared" si="72"/>
        <v>0</v>
      </c>
      <c r="X564" s="53" t="str">
        <f t="shared" si="73"/>
        <v/>
      </c>
      <c r="Y564" s="54" t="str">
        <f t="shared" si="74"/>
        <v/>
      </c>
    </row>
    <row r="565" spans="14:25" x14ac:dyDescent="0.25">
      <c r="N565" s="30">
        <v>42552</v>
      </c>
      <c r="O565" s="31">
        <v>169.3</v>
      </c>
      <c r="Q565" s="47">
        <f t="shared" si="70"/>
        <v>1993</v>
      </c>
      <c r="R565" s="48" t="str">
        <f t="shared" si="68"/>
        <v>19936</v>
      </c>
      <c r="S565" s="49">
        <v>34127</v>
      </c>
      <c r="T565" s="48">
        <v>780.6</v>
      </c>
      <c r="U565" s="50">
        <f t="shared" si="69"/>
        <v>784.49033333333307</v>
      </c>
      <c r="V565" s="51">
        <f t="shared" si="71"/>
        <v>786.5440821917814</v>
      </c>
      <c r="W565" s="53">
        <f t="shared" si="72"/>
        <v>0</v>
      </c>
      <c r="X565" s="53" t="str">
        <f t="shared" si="73"/>
        <v/>
      </c>
      <c r="Y565" s="54" t="str">
        <f t="shared" si="74"/>
        <v/>
      </c>
    </row>
    <row r="566" spans="14:25" x14ac:dyDescent="0.25">
      <c r="N566" s="30">
        <v>42583</v>
      </c>
      <c r="O566" s="31">
        <v>169.3</v>
      </c>
      <c r="Q566" s="47">
        <f t="shared" si="70"/>
        <v>1993</v>
      </c>
      <c r="R566" s="48" t="str">
        <f t="shared" si="68"/>
        <v>19936</v>
      </c>
      <c r="S566" s="49">
        <v>34128</v>
      </c>
      <c r="T566" s="48">
        <v>782.29</v>
      </c>
      <c r="U566" s="50">
        <f t="shared" si="69"/>
        <v>784.49033333333307</v>
      </c>
      <c r="V566" s="51">
        <f t="shared" si="71"/>
        <v>786.5440821917814</v>
      </c>
      <c r="W566" s="53">
        <f t="shared" si="72"/>
        <v>2.1650012810656705E-3</v>
      </c>
      <c r="X566" s="53" t="str">
        <f t="shared" si="73"/>
        <v/>
      </c>
      <c r="Y566" s="54" t="str">
        <f t="shared" si="74"/>
        <v/>
      </c>
    </row>
    <row r="567" spans="14:25" x14ac:dyDescent="0.25">
      <c r="N567" s="30">
        <v>42614</v>
      </c>
      <c r="O567" s="31">
        <v>169.3</v>
      </c>
      <c r="Q567" s="47">
        <f t="shared" si="70"/>
        <v>1993</v>
      </c>
      <c r="R567" s="48" t="str">
        <f t="shared" si="68"/>
        <v>19936</v>
      </c>
      <c r="S567" s="49">
        <v>34129</v>
      </c>
      <c r="T567" s="48">
        <v>784.62</v>
      </c>
      <c r="U567" s="50">
        <f t="shared" si="69"/>
        <v>784.49033333333307</v>
      </c>
      <c r="V567" s="51">
        <f t="shared" si="71"/>
        <v>786.5440821917814</v>
      </c>
      <c r="W567" s="53">
        <f t="shared" si="72"/>
        <v>2.9784351071853177E-3</v>
      </c>
      <c r="X567" s="53" t="str">
        <f t="shared" si="73"/>
        <v/>
      </c>
      <c r="Y567" s="54" t="str">
        <f t="shared" si="74"/>
        <v/>
      </c>
    </row>
    <row r="568" spans="14:25" x14ac:dyDescent="0.25">
      <c r="N568" s="30">
        <v>42644</v>
      </c>
      <c r="O568" s="31">
        <v>169.4</v>
      </c>
      <c r="Q568" s="47">
        <f t="shared" si="70"/>
        <v>1993</v>
      </c>
      <c r="R568" s="48" t="str">
        <f t="shared" si="68"/>
        <v>19936</v>
      </c>
      <c r="S568" s="49">
        <v>34130</v>
      </c>
      <c r="T568" s="48">
        <v>784.95</v>
      </c>
      <c r="U568" s="50">
        <f t="shared" si="69"/>
        <v>784.49033333333307</v>
      </c>
      <c r="V568" s="51">
        <f t="shared" si="71"/>
        <v>786.5440821917814</v>
      </c>
      <c r="W568" s="53">
        <f t="shared" si="72"/>
        <v>4.2058576126025038E-4</v>
      </c>
      <c r="X568" s="53" t="str">
        <f t="shared" si="73"/>
        <v/>
      </c>
      <c r="Y568" s="54" t="str">
        <f t="shared" si="74"/>
        <v/>
      </c>
    </row>
    <row r="569" spans="14:25" x14ac:dyDescent="0.25">
      <c r="N569" s="30">
        <v>42675</v>
      </c>
      <c r="O569" s="31">
        <v>169.5</v>
      </c>
      <c r="Q569" s="47">
        <f t="shared" si="70"/>
        <v>1993</v>
      </c>
      <c r="R569" s="48" t="str">
        <f t="shared" si="68"/>
        <v>19936</v>
      </c>
      <c r="S569" s="49">
        <v>34131</v>
      </c>
      <c r="T569" s="48">
        <v>785.79</v>
      </c>
      <c r="U569" s="50">
        <f t="shared" si="69"/>
        <v>784.49033333333307</v>
      </c>
      <c r="V569" s="51">
        <f t="shared" si="71"/>
        <v>786.5440821917814</v>
      </c>
      <c r="W569" s="53">
        <f t="shared" si="72"/>
        <v>1.0701318555321748E-3</v>
      </c>
      <c r="X569" s="53" t="str">
        <f t="shared" si="73"/>
        <v/>
      </c>
      <c r="Y569" s="54" t="str">
        <f t="shared" si="74"/>
        <v/>
      </c>
    </row>
    <row r="570" spans="14:25" x14ac:dyDescent="0.25">
      <c r="N570" s="30">
        <v>42705</v>
      </c>
      <c r="O570" s="31">
        <v>169.9</v>
      </c>
      <c r="Q570" s="47">
        <f t="shared" si="70"/>
        <v>1993</v>
      </c>
      <c r="R570" s="48" t="str">
        <f t="shared" si="68"/>
        <v>19936</v>
      </c>
      <c r="S570" s="49">
        <v>34132</v>
      </c>
      <c r="T570" s="48">
        <v>784.8</v>
      </c>
      <c r="U570" s="50">
        <f t="shared" si="69"/>
        <v>784.49033333333307</v>
      </c>
      <c r="V570" s="51">
        <f t="shared" si="71"/>
        <v>786.5440821917814</v>
      </c>
      <c r="W570" s="53">
        <f t="shared" si="72"/>
        <v>-1.259878593517394E-3</v>
      </c>
      <c r="X570" s="53" t="str">
        <f t="shared" si="73"/>
        <v/>
      </c>
      <c r="Y570" s="54" t="str">
        <f t="shared" si="74"/>
        <v/>
      </c>
    </row>
    <row r="571" spans="14:25" x14ac:dyDescent="0.25">
      <c r="N571" s="30">
        <v>42736</v>
      </c>
      <c r="O571" s="31">
        <v>170.1</v>
      </c>
      <c r="Q571" s="47">
        <f t="shared" si="70"/>
        <v>1993</v>
      </c>
      <c r="R571" s="48" t="str">
        <f t="shared" si="68"/>
        <v>19936</v>
      </c>
      <c r="S571" s="49">
        <v>34133</v>
      </c>
      <c r="T571" s="48">
        <v>784.8</v>
      </c>
      <c r="U571" s="50">
        <f t="shared" si="69"/>
        <v>784.49033333333307</v>
      </c>
      <c r="V571" s="51">
        <f t="shared" si="71"/>
        <v>786.5440821917814</v>
      </c>
      <c r="W571" s="53">
        <f t="shared" si="72"/>
        <v>0</v>
      </c>
      <c r="X571" s="53" t="str">
        <f t="shared" si="73"/>
        <v/>
      </c>
      <c r="Y571" s="54" t="str">
        <f t="shared" si="74"/>
        <v/>
      </c>
    </row>
    <row r="572" spans="14:25" x14ac:dyDescent="0.25">
      <c r="N572" s="30">
        <v>42767</v>
      </c>
      <c r="O572" s="31">
        <v>170.2</v>
      </c>
      <c r="Q572" s="47">
        <f t="shared" si="70"/>
        <v>1993</v>
      </c>
      <c r="R572" s="48" t="str">
        <f t="shared" si="68"/>
        <v>19936</v>
      </c>
      <c r="S572" s="49">
        <v>34134</v>
      </c>
      <c r="T572" s="48">
        <v>784.8</v>
      </c>
      <c r="U572" s="50">
        <f t="shared" si="69"/>
        <v>784.49033333333307</v>
      </c>
      <c r="V572" s="51">
        <f t="shared" si="71"/>
        <v>786.5440821917814</v>
      </c>
      <c r="W572" s="53">
        <f t="shared" si="72"/>
        <v>0</v>
      </c>
      <c r="X572" s="53" t="str">
        <f t="shared" si="73"/>
        <v/>
      </c>
      <c r="Y572" s="54" t="str">
        <f t="shared" si="74"/>
        <v/>
      </c>
    </row>
    <row r="573" spans="14:25" x14ac:dyDescent="0.25">
      <c r="N573" s="30">
        <v>42795</v>
      </c>
      <c r="O573" s="31">
        <v>170.6</v>
      </c>
      <c r="Q573" s="47">
        <f t="shared" si="70"/>
        <v>1993</v>
      </c>
      <c r="R573" s="48" t="str">
        <f t="shared" si="68"/>
        <v>19936</v>
      </c>
      <c r="S573" s="49">
        <v>34135</v>
      </c>
      <c r="T573" s="48">
        <v>784.8</v>
      </c>
      <c r="U573" s="50">
        <f t="shared" si="69"/>
        <v>784.49033333333307</v>
      </c>
      <c r="V573" s="51">
        <f t="shared" si="71"/>
        <v>786.5440821917814</v>
      </c>
      <c r="W573" s="53">
        <f t="shared" si="72"/>
        <v>0</v>
      </c>
      <c r="X573" s="53" t="str">
        <f t="shared" si="73"/>
        <v/>
      </c>
      <c r="Y573" s="54" t="str">
        <f t="shared" si="74"/>
        <v/>
      </c>
    </row>
    <row r="574" spans="14:25" x14ac:dyDescent="0.25">
      <c r="N574" s="30">
        <v>42826</v>
      </c>
      <c r="O574" s="31">
        <v>170.8</v>
      </c>
      <c r="Q574" s="47">
        <f t="shared" si="70"/>
        <v>1993</v>
      </c>
      <c r="R574" s="48" t="str">
        <f t="shared" si="68"/>
        <v>19936</v>
      </c>
      <c r="S574" s="49">
        <v>34136</v>
      </c>
      <c r="T574" s="48">
        <v>785.9</v>
      </c>
      <c r="U574" s="50">
        <f t="shared" si="69"/>
        <v>784.49033333333307</v>
      </c>
      <c r="V574" s="51">
        <f t="shared" si="71"/>
        <v>786.5440821917814</v>
      </c>
      <c r="W574" s="53">
        <f t="shared" si="72"/>
        <v>1.4016309887869838E-3</v>
      </c>
      <c r="X574" s="53" t="str">
        <f t="shared" si="73"/>
        <v/>
      </c>
      <c r="Y574" s="54" t="str">
        <f t="shared" si="74"/>
        <v/>
      </c>
    </row>
    <row r="575" spans="14:25" x14ac:dyDescent="0.25">
      <c r="N575" s="30">
        <v>42856</v>
      </c>
      <c r="O575" s="31">
        <v>170.7</v>
      </c>
      <c r="Q575" s="47">
        <f t="shared" si="70"/>
        <v>1993</v>
      </c>
      <c r="R575" s="48" t="str">
        <f t="shared" si="68"/>
        <v>19936</v>
      </c>
      <c r="S575" s="49">
        <v>34137</v>
      </c>
      <c r="T575" s="48">
        <v>786.64</v>
      </c>
      <c r="U575" s="50">
        <f t="shared" si="69"/>
        <v>784.49033333333307</v>
      </c>
      <c r="V575" s="51">
        <f t="shared" si="71"/>
        <v>786.5440821917814</v>
      </c>
      <c r="W575" s="53">
        <f t="shared" si="72"/>
        <v>9.4159562285289766E-4</v>
      </c>
      <c r="X575" s="53" t="str">
        <f t="shared" si="73"/>
        <v/>
      </c>
      <c r="Y575" s="54" t="str">
        <f t="shared" si="74"/>
        <v/>
      </c>
    </row>
    <row r="576" spans="14:25" x14ac:dyDescent="0.25">
      <c r="N576" s="30">
        <v>42887</v>
      </c>
      <c r="O576" s="31">
        <v>170.9</v>
      </c>
      <c r="Q576" s="47">
        <f t="shared" si="70"/>
        <v>1993</v>
      </c>
      <c r="R576" s="48" t="str">
        <f t="shared" si="68"/>
        <v>19936</v>
      </c>
      <c r="S576" s="49">
        <v>34138</v>
      </c>
      <c r="T576" s="48">
        <v>787.49</v>
      </c>
      <c r="U576" s="50">
        <f t="shared" si="69"/>
        <v>784.49033333333307</v>
      </c>
      <c r="V576" s="51">
        <f t="shared" si="71"/>
        <v>786.5440821917814</v>
      </c>
      <c r="W576" s="53">
        <f t="shared" si="72"/>
        <v>1.0805451032238622E-3</v>
      </c>
      <c r="X576" s="53" t="str">
        <f t="shared" si="73"/>
        <v/>
      </c>
      <c r="Y576" s="54" t="str">
        <f t="shared" si="74"/>
        <v/>
      </c>
    </row>
    <row r="577" spans="14:25" x14ac:dyDescent="0.25">
      <c r="N577" s="30">
        <v>42917</v>
      </c>
      <c r="O577" s="31">
        <v>170.9</v>
      </c>
      <c r="Q577" s="47">
        <f t="shared" si="70"/>
        <v>1993</v>
      </c>
      <c r="R577" s="48" t="str">
        <f t="shared" si="68"/>
        <v>19936</v>
      </c>
      <c r="S577" s="49">
        <v>34139</v>
      </c>
      <c r="T577" s="48">
        <v>786.77</v>
      </c>
      <c r="U577" s="50">
        <f t="shared" si="69"/>
        <v>784.49033333333307</v>
      </c>
      <c r="V577" s="51">
        <f t="shared" si="71"/>
        <v>786.5440821917814</v>
      </c>
      <c r="W577" s="53">
        <f t="shared" si="72"/>
        <v>-9.1429732441050682E-4</v>
      </c>
      <c r="X577" s="53" t="str">
        <f t="shared" si="73"/>
        <v/>
      </c>
      <c r="Y577" s="54" t="str">
        <f t="shared" si="74"/>
        <v/>
      </c>
    </row>
    <row r="578" spans="14:25" x14ac:dyDescent="0.25">
      <c r="N578" s="30">
        <v>42948</v>
      </c>
      <c r="O578" s="31">
        <v>171</v>
      </c>
      <c r="Q578" s="47">
        <f t="shared" si="70"/>
        <v>1993</v>
      </c>
      <c r="R578" s="48" t="str">
        <f t="shared" si="68"/>
        <v>19936</v>
      </c>
      <c r="S578" s="49">
        <v>34140</v>
      </c>
      <c r="T578" s="48">
        <v>786.77</v>
      </c>
      <c r="U578" s="50">
        <f t="shared" si="69"/>
        <v>784.49033333333307</v>
      </c>
      <c r="V578" s="51">
        <f t="shared" si="71"/>
        <v>786.5440821917814</v>
      </c>
      <c r="W578" s="53">
        <f t="shared" si="72"/>
        <v>0</v>
      </c>
      <c r="X578" s="53" t="str">
        <f t="shared" si="73"/>
        <v/>
      </c>
      <c r="Y578" s="54" t="str">
        <f t="shared" si="74"/>
        <v/>
      </c>
    </row>
    <row r="579" spans="14:25" x14ac:dyDescent="0.25">
      <c r="N579" s="30">
        <v>42979</v>
      </c>
      <c r="O579" s="31">
        <v>171</v>
      </c>
      <c r="Q579" s="47">
        <f t="shared" si="70"/>
        <v>1993</v>
      </c>
      <c r="R579" s="48" t="str">
        <f t="shared" si="68"/>
        <v>19936</v>
      </c>
      <c r="S579" s="49">
        <v>34141</v>
      </c>
      <c r="T579" s="48">
        <v>786.77</v>
      </c>
      <c r="U579" s="50">
        <f t="shared" si="69"/>
        <v>784.49033333333307</v>
      </c>
      <c r="V579" s="51">
        <f t="shared" si="71"/>
        <v>786.5440821917814</v>
      </c>
      <c r="W579" s="53">
        <f t="shared" si="72"/>
        <v>0</v>
      </c>
      <c r="X579" s="53" t="str">
        <f t="shared" si="73"/>
        <v/>
      </c>
      <c r="Y579" s="54" t="str">
        <f t="shared" si="74"/>
        <v/>
      </c>
    </row>
    <row r="580" spans="14:25" x14ac:dyDescent="0.25">
      <c r="N580" s="30">
        <v>43009</v>
      </c>
      <c r="O580" s="31">
        <v>171.2</v>
      </c>
      <c r="Q580" s="47">
        <f t="shared" si="70"/>
        <v>1993</v>
      </c>
      <c r="R580" s="48" t="str">
        <f t="shared" si="68"/>
        <v>19936</v>
      </c>
      <c r="S580" s="49">
        <v>34142</v>
      </c>
      <c r="T580" s="48">
        <v>786.77</v>
      </c>
      <c r="U580" s="50">
        <f t="shared" si="69"/>
        <v>784.49033333333307</v>
      </c>
      <c r="V580" s="51">
        <f t="shared" si="71"/>
        <v>786.5440821917814</v>
      </c>
      <c r="W580" s="53">
        <f t="shared" si="72"/>
        <v>0</v>
      </c>
      <c r="X580" s="53" t="str">
        <f t="shared" si="73"/>
        <v/>
      </c>
      <c r="Y580" s="54" t="str">
        <f t="shared" si="74"/>
        <v/>
      </c>
    </row>
    <row r="581" spans="14:25" x14ac:dyDescent="0.25">
      <c r="N581" s="30">
        <v>43040</v>
      </c>
      <c r="O581" s="31">
        <v>171.5</v>
      </c>
      <c r="Q581" s="47">
        <f t="shared" si="70"/>
        <v>1993</v>
      </c>
      <c r="R581" s="48" t="str">
        <f t="shared" si="68"/>
        <v>19936</v>
      </c>
      <c r="S581" s="49">
        <v>34143</v>
      </c>
      <c r="T581" s="48">
        <v>787.06</v>
      </c>
      <c r="U581" s="50">
        <f t="shared" si="69"/>
        <v>784.49033333333307</v>
      </c>
      <c r="V581" s="51">
        <f t="shared" si="71"/>
        <v>786.5440821917814</v>
      </c>
      <c r="W581" s="53">
        <f t="shared" si="72"/>
        <v>3.6859565057123511E-4</v>
      </c>
      <c r="X581" s="53" t="str">
        <f t="shared" si="73"/>
        <v/>
      </c>
      <c r="Y581" s="54" t="str">
        <f t="shared" si="74"/>
        <v/>
      </c>
    </row>
    <row r="582" spans="14:25" x14ac:dyDescent="0.25">
      <c r="N582" s="30">
        <v>43070</v>
      </c>
      <c r="O582" s="31">
        <v>171.5</v>
      </c>
      <c r="Q582" s="47">
        <f t="shared" si="70"/>
        <v>1993</v>
      </c>
      <c r="R582" s="48" t="str">
        <f t="shared" si="68"/>
        <v>19936</v>
      </c>
      <c r="S582" s="49">
        <v>34144</v>
      </c>
      <c r="T582" s="48">
        <v>786.42</v>
      </c>
      <c r="U582" s="50">
        <f t="shared" si="69"/>
        <v>784.49033333333307</v>
      </c>
      <c r="V582" s="51">
        <f t="shared" si="71"/>
        <v>786.5440821917814</v>
      </c>
      <c r="W582" s="53">
        <f t="shared" si="72"/>
        <v>-8.131527456610721E-4</v>
      </c>
      <c r="X582" s="53" t="str">
        <f t="shared" si="73"/>
        <v/>
      </c>
      <c r="Y582" s="54" t="str">
        <f t="shared" si="74"/>
        <v/>
      </c>
    </row>
    <row r="583" spans="14:25" x14ac:dyDescent="0.25">
      <c r="N583" s="30">
        <v>43101</v>
      </c>
      <c r="O583" s="31">
        <v>171.6</v>
      </c>
      <c r="Q583" s="47">
        <f t="shared" si="70"/>
        <v>1993</v>
      </c>
      <c r="R583" s="48" t="str">
        <f t="shared" ref="R583:R646" si="75">+YEAR(S583)&amp;MONTH(S583)</f>
        <v>19936</v>
      </c>
      <c r="S583" s="49">
        <v>34145</v>
      </c>
      <c r="T583" s="48">
        <v>786.72</v>
      </c>
      <c r="U583" s="50">
        <f t="shared" ref="U583:U646" si="76">+AVERAGEIF($R$3:$R$12000,R583,$T$3:$T$12000)</f>
        <v>784.49033333333307</v>
      </c>
      <c r="V583" s="51">
        <f t="shared" si="71"/>
        <v>786.5440821917814</v>
      </c>
      <c r="W583" s="53">
        <f t="shared" si="72"/>
        <v>3.8147554741740919E-4</v>
      </c>
      <c r="X583" s="53" t="str">
        <f t="shared" si="73"/>
        <v/>
      </c>
      <c r="Y583" s="54" t="str">
        <f t="shared" si="74"/>
        <v/>
      </c>
    </row>
    <row r="584" spans="14:25" x14ac:dyDescent="0.25">
      <c r="N584" s="30">
        <v>43132</v>
      </c>
      <c r="O584" s="31">
        <v>171.9</v>
      </c>
      <c r="Q584" s="47">
        <f t="shared" ref="Q584:Q647" si="77">+YEAR(S584)</f>
        <v>1993</v>
      </c>
      <c r="R584" s="48" t="str">
        <f t="shared" si="75"/>
        <v>19936</v>
      </c>
      <c r="S584" s="49">
        <v>34146</v>
      </c>
      <c r="T584" s="48">
        <v>786.96</v>
      </c>
      <c r="U584" s="50">
        <f t="shared" si="76"/>
        <v>784.49033333333307</v>
      </c>
      <c r="V584" s="51">
        <f t="shared" ref="V584:V647" si="78">+AVERAGEIF($Q$3:$Q$12000,Q584,$T$3:$T$12000)</f>
        <v>786.5440821917814</v>
      </c>
      <c r="W584" s="53">
        <f t="shared" si="72"/>
        <v>3.0506406345343073E-4</v>
      </c>
      <c r="X584" s="53" t="str">
        <f t="shared" si="73"/>
        <v/>
      </c>
      <c r="Y584" s="54" t="str">
        <f t="shared" si="74"/>
        <v/>
      </c>
    </row>
    <row r="585" spans="14:25" x14ac:dyDescent="0.25">
      <c r="N585" s="30">
        <v>43160</v>
      </c>
      <c r="O585" s="31">
        <v>172.3</v>
      </c>
      <c r="Q585" s="47">
        <f t="shared" si="77"/>
        <v>1993</v>
      </c>
      <c r="R585" s="48" t="str">
        <f t="shared" si="75"/>
        <v>19936</v>
      </c>
      <c r="S585" s="49">
        <v>34147</v>
      </c>
      <c r="T585" s="48">
        <v>786.96</v>
      </c>
      <c r="U585" s="50">
        <f t="shared" si="76"/>
        <v>784.49033333333307</v>
      </c>
      <c r="V585" s="51">
        <f t="shared" si="78"/>
        <v>786.5440821917814</v>
      </c>
      <c r="W585" s="53">
        <f t="shared" ref="W585:W648" si="79">+T585/T584-1</f>
        <v>0</v>
      </c>
      <c r="X585" s="53" t="str">
        <f t="shared" ref="X585:X648" si="80">IF(U585/U584-1=0,"",U585/U584-1)</f>
        <v/>
      </c>
      <c r="Y585" s="54" t="str">
        <f t="shared" ref="Y585:Y648" si="81">+IF(V585=V584,"",V585/V584-1)</f>
        <v/>
      </c>
    </row>
    <row r="586" spans="14:25" x14ac:dyDescent="0.25">
      <c r="N586" s="30">
        <v>43191</v>
      </c>
      <c r="O586" s="31">
        <v>172.5</v>
      </c>
      <c r="Q586" s="47">
        <f t="shared" si="77"/>
        <v>1993</v>
      </c>
      <c r="R586" s="48" t="str">
        <f t="shared" si="75"/>
        <v>19936</v>
      </c>
      <c r="S586" s="49">
        <v>34148</v>
      </c>
      <c r="T586" s="48">
        <v>786.96</v>
      </c>
      <c r="U586" s="50">
        <f t="shared" si="76"/>
        <v>784.49033333333307</v>
      </c>
      <c r="V586" s="51">
        <f t="shared" si="78"/>
        <v>786.5440821917814</v>
      </c>
      <c r="W586" s="53">
        <f t="shared" si="79"/>
        <v>0</v>
      </c>
      <c r="X586" s="53" t="str">
        <f t="shared" si="80"/>
        <v/>
      </c>
      <c r="Y586" s="54" t="str">
        <f t="shared" si="81"/>
        <v/>
      </c>
    </row>
    <row r="587" spans="14:25" x14ac:dyDescent="0.25">
      <c r="N587" s="30">
        <v>43221</v>
      </c>
      <c r="O587" s="31">
        <v>172.9</v>
      </c>
      <c r="Q587" s="47">
        <f t="shared" si="77"/>
        <v>1993</v>
      </c>
      <c r="R587" s="48" t="str">
        <f t="shared" si="75"/>
        <v>19936</v>
      </c>
      <c r="S587" s="49">
        <v>34149</v>
      </c>
      <c r="T587" s="48">
        <v>786.8</v>
      </c>
      <c r="U587" s="50">
        <f t="shared" si="76"/>
        <v>784.49033333333307</v>
      </c>
      <c r="V587" s="51">
        <f t="shared" si="78"/>
        <v>786.5440821917814</v>
      </c>
      <c r="W587" s="53">
        <f t="shared" si="79"/>
        <v>-2.0331401850171016E-4</v>
      </c>
      <c r="X587" s="53" t="str">
        <f t="shared" si="80"/>
        <v/>
      </c>
      <c r="Y587" s="54" t="str">
        <f t="shared" si="81"/>
        <v/>
      </c>
    </row>
    <row r="588" spans="14:25" x14ac:dyDescent="0.25">
      <c r="N588" s="30">
        <v>43252</v>
      </c>
      <c r="O588" s="31">
        <v>173.4</v>
      </c>
      <c r="Q588" s="47">
        <f t="shared" si="77"/>
        <v>1993</v>
      </c>
      <c r="R588" s="48" t="str">
        <f t="shared" si="75"/>
        <v>19936</v>
      </c>
      <c r="S588" s="49">
        <v>34150</v>
      </c>
      <c r="T588" s="48">
        <v>787.12</v>
      </c>
      <c r="U588" s="50">
        <f t="shared" si="76"/>
        <v>784.49033333333307</v>
      </c>
      <c r="V588" s="51">
        <f t="shared" si="78"/>
        <v>786.5440821917814</v>
      </c>
      <c r="W588" s="53">
        <f t="shared" si="79"/>
        <v>4.0671072699538513E-4</v>
      </c>
      <c r="X588" s="53" t="str">
        <f t="shared" si="80"/>
        <v/>
      </c>
      <c r="Y588" s="54" t="str">
        <f t="shared" si="81"/>
        <v/>
      </c>
    </row>
    <row r="589" spans="14:25" x14ac:dyDescent="0.25">
      <c r="N589" s="30">
        <v>43282</v>
      </c>
      <c r="O589" s="31">
        <v>173.8</v>
      </c>
      <c r="Q589" s="47">
        <f t="shared" si="77"/>
        <v>1993</v>
      </c>
      <c r="R589" s="48" t="str">
        <f t="shared" si="75"/>
        <v>19937</v>
      </c>
      <c r="S589" s="49">
        <v>34151</v>
      </c>
      <c r="T589" s="48">
        <v>786.1</v>
      </c>
      <c r="U589" s="50">
        <f t="shared" si="76"/>
        <v>794.99677419354828</v>
      </c>
      <c r="V589" s="51">
        <f t="shared" si="78"/>
        <v>786.5440821917814</v>
      </c>
      <c r="W589" s="53">
        <f t="shared" si="79"/>
        <v>-1.2958634007520509E-3</v>
      </c>
      <c r="X589" s="53">
        <f t="shared" si="80"/>
        <v>1.3392696396363313E-2</v>
      </c>
      <c r="Y589" s="54" t="str">
        <f t="shared" si="81"/>
        <v/>
      </c>
    </row>
    <row r="590" spans="14:25" x14ac:dyDescent="0.25">
      <c r="N590" s="30">
        <v>43313</v>
      </c>
      <c r="O590" s="31">
        <v>174.4</v>
      </c>
      <c r="Q590" s="47">
        <f t="shared" si="77"/>
        <v>1993</v>
      </c>
      <c r="R590" s="48" t="str">
        <f t="shared" si="75"/>
        <v>19937</v>
      </c>
      <c r="S590" s="49">
        <v>34152</v>
      </c>
      <c r="T590" s="48">
        <v>787.51</v>
      </c>
      <c r="U590" s="50">
        <f t="shared" si="76"/>
        <v>794.99677419354828</v>
      </c>
      <c r="V590" s="51">
        <f t="shared" si="78"/>
        <v>786.5440821917814</v>
      </c>
      <c r="W590" s="53">
        <f t="shared" si="79"/>
        <v>1.7936649281260486E-3</v>
      </c>
      <c r="X590" s="53" t="str">
        <f t="shared" si="80"/>
        <v/>
      </c>
      <c r="Y590" s="54" t="str">
        <f t="shared" si="81"/>
        <v/>
      </c>
    </row>
    <row r="591" spans="14:25" x14ac:dyDescent="0.25">
      <c r="N591" s="30">
        <v>43344</v>
      </c>
      <c r="O591" s="31">
        <v>174.8</v>
      </c>
      <c r="Q591" s="47">
        <f t="shared" si="77"/>
        <v>1993</v>
      </c>
      <c r="R591" s="48" t="str">
        <f t="shared" si="75"/>
        <v>19937</v>
      </c>
      <c r="S591" s="49">
        <v>34153</v>
      </c>
      <c r="T591" s="48">
        <v>788.65</v>
      </c>
      <c r="U591" s="50">
        <f t="shared" si="76"/>
        <v>794.99677419354828</v>
      </c>
      <c r="V591" s="51">
        <f t="shared" si="78"/>
        <v>786.5440821917814</v>
      </c>
      <c r="W591" s="53">
        <f t="shared" si="79"/>
        <v>1.4476006653882934E-3</v>
      </c>
      <c r="X591" s="53" t="str">
        <f t="shared" si="80"/>
        <v/>
      </c>
      <c r="Y591" s="54" t="str">
        <f t="shared" si="81"/>
        <v/>
      </c>
    </row>
    <row r="592" spans="14:25" x14ac:dyDescent="0.25">
      <c r="N592" s="30">
        <v>43374</v>
      </c>
      <c r="O592" s="31">
        <v>175.1</v>
      </c>
      <c r="Q592" s="47">
        <f t="shared" si="77"/>
        <v>1993</v>
      </c>
      <c r="R592" s="48" t="str">
        <f t="shared" si="75"/>
        <v>19937</v>
      </c>
      <c r="S592" s="49">
        <v>34154</v>
      </c>
      <c r="T592" s="48">
        <v>788.65</v>
      </c>
      <c r="U592" s="50">
        <f t="shared" si="76"/>
        <v>794.99677419354828</v>
      </c>
      <c r="V592" s="51">
        <f t="shared" si="78"/>
        <v>786.5440821917814</v>
      </c>
      <c r="W592" s="53">
        <f t="shared" si="79"/>
        <v>0</v>
      </c>
      <c r="X592" s="53" t="str">
        <f t="shared" si="80"/>
        <v/>
      </c>
      <c r="Y592" s="54" t="str">
        <f t="shared" si="81"/>
        <v/>
      </c>
    </row>
    <row r="593" spans="14:25" x14ac:dyDescent="0.25">
      <c r="N593" s="30">
        <v>43405</v>
      </c>
      <c r="O593" s="31">
        <v>175.4</v>
      </c>
      <c r="Q593" s="47">
        <f t="shared" si="77"/>
        <v>1993</v>
      </c>
      <c r="R593" s="48" t="str">
        <f t="shared" si="75"/>
        <v>19937</v>
      </c>
      <c r="S593" s="49">
        <v>34155</v>
      </c>
      <c r="T593" s="48">
        <v>788.65</v>
      </c>
      <c r="U593" s="50">
        <f t="shared" si="76"/>
        <v>794.99677419354828</v>
      </c>
      <c r="V593" s="51">
        <f t="shared" si="78"/>
        <v>786.5440821917814</v>
      </c>
      <c r="W593" s="53">
        <f t="shared" si="79"/>
        <v>0</v>
      </c>
      <c r="X593" s="53" t="str">
        <f t="shared" si="80"/>
        <v/>
      </c>
      <c r="Y593" s="54" t="str">
        <f t="shared" si="81"/>
        <v/>
      </c>
    </row>
    <row r="594" spans="14:25" x14ac:dyDescent="0.25">
      <c r="N594" s="30">
        <v>43435</v>
      </c>
      <c r="O594" s="31">
        <v>175.6</v>
      </c>
      <c r="Q594" s="47">
        <f t="shared" si="77"/>
        <v>1993</v>
      </c>
      <c r="R594" s="48" t="str">
        <f t="shared" si="75"/>
        <v>19937</v>
      </c>
      <c r="S594" s="49">
        <v>34156</v>
      </c>
      <c r="T594" s="48">
        <v>788.65</v>
      </c>
      <c r="U594" s="50">
        <f t="shared" si="76"/>
        <v>794.99677419354828</v>
      </c>
      <c r="V594" s="51">
        <f t="shared" si="78"/>
        <v>786.5440821917814</v>
      </c>
      <c r="W594" s="53">
        <f t="shared" si="79"/>
        <v>0</v>
      </c>
      <c r="X594" s="53" t="str">
        <f t="shared" si="80"/>
        <v/>
      </c>
      <c r="Y594" s="54" t="str">
        <f t="shared" si="81"/>
        <v/>
      </c>
    </row>
    <row r="595" spans="14:25" x14ac:dyDescent="0.25">
      <c r="N595" s="30">
        <v>43466</v>
      </c>
      <c r="O595" s="31">
        <v>176.5</v>
      </c>
      <c r="P595" t="s">
        <v>181</v>
      </c>
      <c r="Q595" s="47">
        <f t="shared" si="77"/>
        <v>1993</v>
      </c>
      <c r="R595" s="48" t="str">
        <f t="shared" si="75"/>
        <v>19937</v>
      </c>
      <c r="S595" s="49">
        <v>34157</v>
      </c>
      <c r="T595" s="48">
        <v>789.47</v>
      </c>
      <c r="U595" s="50">
        <f t="shared" si="76"/>
        <v>794.99677419354828</v>
      </c>
      <c r="V595" s="51">
        <f t="shared" si="78"/>
        <v>786.5440821917814</v>
      </c>
      <c r="W595" s="53">
        <f t="shared" si="79"/>
        <v>1.0397514740378977E-3</v>
      </c>
      <c r="X595" s="53" t="str">
        <f t="shared" si="80"/>
        <v/>
      </c>
      <c r="Y595" s="54" t="str">
        <f t="shared" si="81"/>
        <v/>
      </c>
    </row>
    <row r="596" spans="14:25" x14ac:dyDescent="0.25">
      <c r="N596" s="30">
        <v>43497</v>
      </c>
      <c r="O596" s="31">
        <v>176.7</v>
      </c>
      <c r="Q596" s="47">
        <f t="shared" si="77"/>
        <v>1993</v>
      </c>
      <c r="R596" s="48" t="str">
        <f t="shared" si="75"/>
        <v>19937</v>
      </c>
      <c r="S596" s="49">
        <v>34158</v>
      </c>
      <c r="T596" s="48">
        <v>790.58</v>
      </c>
      <c r="U596" s="50">
        <f t="shared" si="76"/>
        <v>794.99677419354828</v>
      </c>
      <c r="V596" s="51">
        <f t="shared" si="78"/>
        <v>786.5440821917814</v>
      </c>
      <c r="W596" s="53">
        <f t="shared" si="79"/>
        <v>1.406006561363915E-3</v>
      </c>
      <c r="X596" s="53" t="str">
        <f t="shared" si="80"/>
        <v/>
      </c>
      <c r="Y596" s="54" t="str">
        <f t="shared" si="81"/>
        <v/>
      </c>
    </row>
    <row r="597" spans="14:25" x14ac:dyDescent="0.25">
      <c r="N597" s="30">
        <v>43525</v>
      </c>
      <c r="O597" s="31">
        <v>176.8</v>
      </c>
      <c r="Q597" s="47">
        <f t="shared" si="77"/>
        <v>1993</v>
      </c>
      <c r="R597" s="48" t="str">
        <f t="shared" si="75"/>
        <v>19937</v>
      </c>
      <c r="S597" s="49">
        <v>34159</v>
      </c>
      <c r="T597" s="48">
        <v>791.73</v>
      </c>
      <c r="U597" s="50">
        <f t="shared" si="76"/>
        <v>794.99677419354828</v>
      </c>
      <c r="V597" s="51">
        <f t="shared" si="78"/>
        <v>786.5440821917814</v>
      </c>
      <c r="W597" s="53">
        <f t="shared" si="79"/>
        <v>1.4546282476155525E-3</v>
      </c>
      <c r="X597" s="53" t="str">
        <f t="shared" si="80"/>
        <v/>
      </c>
      <c r="Y597" s="54" t="str">
        <f t="shared" si="81"/>
        <v/>
      </c>
    </row>
    <row r="598" spans="14:25" x14ac:dyDescent="0.25">
      <c r="N598" s="30">
        <v>43556</v>
      </c>
      <c r="O598" s="31">
        <v>176.8</v>
      </c>
      <c r="Q598" s="47">
        <f t="shared" si="77"/>
        <v>1993</v>
      </c>
      <c r="R598" s="48" t="str">
        <f t="shared" si="75"/>
        <v>19937</v>
      </c>
      <c r="S598" s="49">
        <v>34160</v>
      </c>
      <c r="T598" s="48">
        <v>793.18</v>
      </c>
      <c r="U598" s="50">
        <f t="shared" si="76"/>
        <v>794.99677419354828</v>
      </c>
      <c r="V598" s="51">
        <f t="shared" si="78"/>
        <v>786.5440821917814</v>
      </c>
      <c r="W598" s="53">
        <f t="shared" si="79"/>
        <v>1.8314324327737275E-3</v>
      </c>
      <c r="X598" s="53" t="str">
        <f t="shared" si="80"/>
        <v/>
      </c>
      <c r="Y598" s="54" t="str">
        <f t="shared" si="81"/>
        <v/>
      </c>
    </row>
    <row r="599" spans="14:25" x14ac:dyDescent="0.25">
      <c r="N599" s="30">
        <v>43586</v>
      </c>
      <c r="O599" s="31">
        <v>177.2</v>
      </c>
      <c r="Q599" s="47">
        <f t="shared" si="77"/>
        <v>1993</v>
      </c>
      <c r="R599" s="48" t="str">
        <f t="shared" si="75"/>
        <v>19937</v>
      </c>
      <c r="S599" s="49">
        <v>34161</v>
      </c>
      <c r="T599" s="48">
        <v>793.18</v>
      </c>
      <c r="U599" s="50">
        <f t="shared" si="76"/>
        <v>794.99677419354828</v>
      </c>
      <c r="V599" s="51">
        <f t="shared" si="78"/>
        <v>786.5440821917814</v>
      </c>
      <c r="W599" s="53">
        <f t="shared" si="79"/>
        <v>0</v>
      </c>
      <c r="X599" s="53" t="str">
        <f t="shared" si="80"/>
        <v/>
      </c>
      <c r="Y599" s="54" t="str">
        <f t="shared" si="81"/>
        <v/>
      </c>
    </row>
    <row r="600" spans="14:25" x14ac:dyDescent="0.25">
      <c r="N600" s="30">
        <v>43617</v>
      </c>
      <c r="O600" s="31">
        <v>177.3</v>
      </c>
      <c r="Q600" s="47">
        <f t="shared" si="77"/>
        <v>1993</v>
      </c>
      <c r="R600" s="48" t="str">
        <f t="shared" si="75"/>
        <v>19937</v>
      </c>
      <c r="S600" s="49">
        <v>34162</v>
      </c>
      <c r="T600" s="48">
        <v>793.18</v>
      </c>
      <c r="U600" s="50">
        <f t="shared" si="76"/>
        <v>794.99677419354828</v>
      </c>
      <c r="V600" s="51">
        <f t="shared" si="78"/>
        <v>786.5440821917814</v>
      </c>
      <c r="W600" s="53">
        <f t="shared" si="79"/>
        <v>0</v>
      </c>
      <c r="X600" s="53" t="str">
        <f t="shared" si="80"/>
        <v/>
      </c>
      <c r="Y600" s="54" t="str">
        <f t="shared" si="81"/>
        <v/>
      </c>
    </row>
    <row r="601" spans="14:25" x14ac:dyDescent="0.25">
      <c r="N601" s="30">
        <v>43647</v>
      </c>
      <c r="O601" s="31">
        <v>177.6</v>
      </c>
      <c r="Q601" s="47">
        <f t="shared" si="77"/>
        <v>1993</v>
      </c>
      <c r="R601" s="48" t="str">
        <f t="shared" si="75"/>
        <v>19937</v>
      </c>
      <c r="S601" s="49">
        <v>34163</v>
      </c>
      <c r="T601" s="48">
        <v>794.67</v>
      </c>
      <c r="U601" s="50">
        <f t="shared" si="76"/>
        <v>794.99677419354828</v>
      </c>
      <c r="V601" s="51">
        <f t="shared" si="78"/>
        <v>786.5440821917814</v>
      </c>
      <c r="W601" s="53">
        <f t="shared" si="79"/>
        <v>1.8785143347033184E-3</v>
      </c>
      <c r="X601" s="53" t="str">
        <f t="shared" si="80"/>
        <v/>
      </c>
      <c r="Y601" s="54" t="str">
        <f t="shared" si="81"/>
        <v/>
      </c>
    </row>
    <row r="602" spans="14:25" x14ac:dyDescent="0.25">
      <c r="N602" s="30">
        <v>43678</v>
      </c>
      <c r="O602" s="31">
        <v>177.6</v>
      </c>
      <c r="Q602" s="47">
        <f t="shared" si="77"/>
        <v>1993</v>
      </c>
      <c r="R602" s="48" t="str">
        <f t="shared" si="75"/>
        <v>19937</v>
      </c>
      <c r="S602" s="49">
        <v>34164</v>
      </c>
      <c r="T602" s="48">
        <v>795.66</v>
      </c>
      <c r="U602" s="50">
        <f t="shared" si="76"/>
        <v>794.99677419354828</v>
      </c>
      <c r="V602" s="51">
        <f t="shared" si="78"/>
        <v>786.5440821917814</v>
      </c>
      <c r="W602" s="53">
        <f t="shared" si="79"/>
        <v>1.2458001434558774E-3</v>
      </c>
      <c r="X602" s="53" t="str">
        <f t="shared" si="80"/>
        <v/>
      </c>
      <c r="Y602" s="54" t="str">
        <f t="shared" si="81"/>
        <v/>
      </c>
    </row>
    <row r="603" spans="14:25" x14ac:dyDescent="0.25">
      <c r="N603" s="30">
        <v>43709</v>
      </c>
      <c r="O603" s="31">
        <v>177.8</v>
      </c>
      <c r="Q603" s="47">
        <f t="shared" si="77"/>
        <v>1993</v>
      </c>
      <c r="R603" s="48" t="str">
        <f t="shared" si="75"/>
        <v>19937</v>
      </c>
      <c r="S603" s="49">
        <v>34165</v>
      </c>
      <c r="T603" s="48">
        <v>797</v>
      </c>
      <c r="U603" s="50">
        <f t="shared" si="76"/>
        <v>794.99677419354828</v>
      </c>
      <c r="V603" s="51">
        <f t="shared" si="78"/>
        <v>786.5440821917814</v>
      </c>
      <c r="W603" s="53">
        <f t="shared" si="79"/>
        <v>1.6841364401880554E-3</v>
      </c>
      <c r="X603" s="53" t="str">
        <f t="shared" si="80"/>
        <v/>
      </c>
      <c r="Y603" s="54" t="str">
        <f t="shared" si="81"/>
        <v/>
      </c>
    </row>
    <row r="604" spans="14:25" x14ac:dyDescent="0.25">
      <c r="N604" s="30">
        <v>43739</v>
      </c>
      <c r="O604" s="31">
        <v>177.8</v>
      </c>
      <c r="Q604" s="47">
        <f t="shared" si="77"/>
        <v>1993</v>
      </c>
      <c r="R604" s="48" t="str">
        <f t="shared" si="75"/>
        <v>19937</v>
      </c>
      <c r="S604" s="49">
        <v>34166</v>
      </c>
      <c r="T604" s="48">
        <v>797.06</v>
      </c>
      <c r="U604" s="50">
        <f t="shared" si="76"/>
        <v>794.99677419354828</v>
      </c>
      <c r="V604" s="51">
        <f t="shared" si="78"/>
        <v>786.5440821917814</v>
      </c>
      <c r="W604" s="53">
        <f t="shared" si="79"/>
        <v>7.5282308657387276E-5</v>
      </c>
      <c r="X604" s="53" t="str">
        <f t="shared" si="80"/>
        <v/>
      </c>
      <c r="Y604" s="54" t="str">
        <f t="shared" si="81"/>
        <v/>
      </c>
    </row>
    <row r="605" spans="14:25" x14ac:dyDescent="0.25">
      <c r="N605" s="30">
        <v>43770</v>
      </c>
      <c r="O605" s="31">
        <v>178</v>
      </c>
      <c r="Q605" s="47">
        <f t="shared" si="77"/>
        <v>1993</v>
      </c>
      <c r="R605" s="48" t="str">
        <f t="shared" si="75"/>
        <v>19937</v>
      </c>
      <c r="S605" s="49">
        <v>34167</v>
      </c>
      <c r="T605" s="48">
        <v>797.31</v>
      </c>
      <c r="U605" s="50">
        <f t="shared" si="76"/>
        <v>794.99677419354828</v>
      </c>
      <c r="V605" s="51">
        <f t="shared" si="78"/>
        <v>786.5440821917814</v>
      </c>
      <c r="W605" s="53">
        <f t="shared" si="79"/>
        <v>3.1365267357541526E-4</v>
      </c>
      <c r="X605" s="53" t="str">
        <f t="shared" si="80"/>
        <v/>
      </c>
      <c r="Y605" s="54" t="str">
        <f t="shared" si="81"/>
        <v/>
      </c>
    </row>
    <row r="606" spans="14:25" x14ac:dyDescent="0.25">
      <c r="N606" s="30">
        <v>43800</v>
      </c>
      <c r="O606" s="31">
        <v>178.1</v>
      </c>
      <c r="Q606" s="47">
        <f t="shared" si="77"/>
        <v>1993</v>
      </c>
      <c r="R606" s="48" t="str">
        <f t="shared" si="75"/>
        <v>19937</v>
      </c>
      <c r="S606" s="49">
        <v>34168</v>
      </c>
      <c r="T606" s="48">
        <v>797.31</v>
      </c>
      <c r="U606" s="50">
        <f t="shared" si="76"/>
        <v>794.99677419354828</v>
      </c>
      <c r="V606" s="51">
        <f t="shared" si="78"/>
        <v>786.5440821917814</v>
      </c>
      <c r="W606" s="53">
        <f t="shared" si="79"/>
        <v>0</v>
      </c>
      <c r="X606" s="53" t="str">
        <f t="shared" si="80"/>
        <v/>
      </c>
      <c r="Y606" s="54" t="str">
        <f t="shared" si="81"/>
        <v/>
      </c>
    </row>
    <row r="607" spans="14:25" x14ac:dyDescent="0.25">
      <c r="N607" s="30">
        <v>43831</v>
      </c>
      <c r="O607" s="31">
        <v>178.3</v>
      </c>
      <c r="Q607" s="47">
        <f t="shared" si="77"/>
        <v>1993</v>
      </c>
      <c r="R607" s="48" t="str">
        <f t="shared" si="75"/>
        <v>19937</v>
      </c>
      <c r="S607" s="49">
        <v>34169</v>
      </c>
      <c r="T607" s="48">
        <v>797.31</v>
      </c>
      <c r="U607" s="50">
        <f t="shared" si="76"/>
        <v>794.99677419354828</v>
      </c>
      <c r="V607" s="51">
        <f t="shared" si="78"/>
        <v>786.5440821917814</v>
      </c>
      <c r="W607" s="53">
        <f t="shared" si="79"/>
        <v>0</v>
      </c>
      <c r="X607" s="53" t="str">
        <f t="shared" si="80"/>
        <v/>
      </c>
      <c r="Y607" s="54" t="str">
        <f t="shared" si="81"/>
        <v/>
      </c>
    </row>
    <row r="608" spans="14:25" x14ac:dyDescent="0.25">
      <c r="N608" s="30">
        <v>43862</v>
      </c>
      <c r="O608" s="31">
        <v>178.6</v>
      </c>
      <c r="Q608" s="47">
        <f t="shared" si="77"/>
        <v>1993</v>
      </c>
      <c r="R608" s="48" t="str">
        <f t="shared" si="75"/>
        <v>19937</v>
      </c>
      <c r="S608" s="49">
        <v>34170</v>
      </c>
      <c r="T608" s="48">
        <v>797.41</v>
      </c>
      <c r="U608" s="50">
        <f t="shared" si="76"/>
        <v>794.99677419354828</v>
      </c>
      <c r="V608" s="51">
        <f t="shared" si="78"/>
        <v>786.5440821917814</v>
      </c>
      <c r="W608" s="53">
        <f t="shared" si="79"/>
        <v>1.2542173056906414E-4</v>
      </c>
      <c r="X608" s="53" t="str">
        <f t="shared" si="80"/>
        <v/>
      </c>
      <c r="Y608" s="54" t="str">
        <f t="shared" si="81"/>
        <v/>
      </c>
    </row>
    <row r="609" spans="14:25" x14ac:dyDescent="0.25">
      <c r="N609" s="30">
        <v>43891</v>
      </c>
      <c r="O609" s="31">
        <v>178.7</v>
      </c>
      <c r="Q609" s="47">
        <f t="shared" si="77"/>
        <v>1993</v>
      </c>
      <c r="R609" s="48" t="str">
        <f t="shared" si="75"/>
        <v>19937</v>
      </c>
      <c r="S609" s="49">
        <v>34171</v>
      </c>
      <c r="T609" s="48">
        <v>797.41</v>
      </c>
      <c r="U609" s="50">
        <f t="shared" si="76"/>
        <v>794.99677419354828</v>
      </c>
      <c r="V609" s="51">
        <f t="shared" si="78"/>
        <v>786.5440821917814</v>
      </c>
      <c r="W609" s="53">
        <f t="shared" si="79"/>
        <v>0</v>
      </c>
      <c r="X609" s="53" t="str">
        <f t="shared" si="80"/>
        <v/>
      </c>
      <c r="Y609" s="54" t="str">
        <f t="shared" si="81"/>
        <v/>
      </c>
    </row>
    <row r="610" spans="14:25" x14ac:dyDescent="0.25">
      <c r="N610" s="30">
        <v>43922</v>
      </c>
      <c r="O610" s="31">
        <v>179</v>
      </c>
      <c r="Q610" s="47">
        <f t="shared" si="77"/>
        <v>1993</v>
      </c>
      <c r="R610" s="48" t="str">
        <f t="shared" si="75"/>
        <v>19937</v>
      </c>
      <c r="S610" s="49">
        <v>34172</v>
      </c>
      <c r="T610" s="48">
        <v>797.63</v>
      </c>
      <c r="U610" s="50">
        <f t="shared" si="76"/>
        <v>794.99677419354828</v>
      </c>
      <c r="V610" s="51">
        <f t="shared" si="78"/>
        <v>786.5440821917814</v>
      </c>
      <c r="W610" s="53">
        <f t="shared" si="79"/>
        <v>2.7589320424881159E-4</v>
      </c>
      <c r="X610" s="53" t="str">
        <f t="shared" si="80"/>
        <v/>
      </c>
      <c r="Y610" s="54" t="str">
        <f t="shared" si="81"/>
        <v/>
      </c>
    </row>
    <row r="611" spans="14:25" x14ac:dyDescent="0.25">
      <c r="N611" s="30">
        <v>43952</v>
      </c>
      <c r="O611" s="31">
        <v>179</v>
      </c>
      <c r="Q611" s="47">
        <f t="shared" si="77"/>
        <v>1993</v>
      </c>
      <c r="R611" s="48" t="str">
        <f t="shared" si="75"/>
        <v>19937</v>
      </c>
      <c r="S611" s="49">
        <v>34173</v>
      </c>
      <c r="T611" s="48">
        <v>798.17</v>
      </c>
      <c r="U611" s="50">
        <f t="shared" si="76"/>
        <v>794.99677419354828</v>
      </c>
      <c r="V611" s="51">
        <f t="shared" si="78"/>
        <v>786.5440821917814</v>
      </c>
      <c r="W611" s="53">
        <f t="shared" si="79"/>
        <v>6.7700562917649698E-4</v>
      </c>
      <c r="X611" s="53" t="str">
        <f t="shared" si="80"/>
        <v/>
      </c>
      <c r="Y611" s="54" t="str">
        <f t="shared" si="81"/>
        <v/>
      </c>
    </row>
    <row r="612" spans="14:25" x14ac:dyDescent="0.25">
      <c r="N612" s="30">
        <v>43983</v>
      </c>
      <c r="O612" s="31">
        <v>179</v>
      </c>
      <c r="Q612" s="47">
        <f t="shared" si="77"/>
        <v>1993</v>
      </c>
      <c r="R612" s="48" t="str">
        <f t="shared" si="75"/>
        <v>19937</v>
      </c>
      <c r="S612" s="49">
        <v>34174</v>
      </c>
      <c r="T612" s="48">
        <v>798.83</v>
      </c>
      <c r="U612" s="50">
        <f t="shared" si="76"/>
        <v>794.99677419354828</v>
      </c>
      <c r="V612" s="51">
        <f t="shared" si="78"/>
        <v>786.5440821917814</v>
      </c>
      <c r="W612" s="53">
        <f t="shared" si="79"/>
        <v>8.2689151433923413E-4</v>
      </c>
      <c r="X612" s="53" t="str">
        <f t="shared" si="80"/>
        <v/>
      </c>
      <c r="Y612" s="54" t="str">
        <f t="shared" si="81"/>
        <v/>
      </c>
    </row>
    <row r="613" spans="14:25" x14ac:dyDescent="0.25">
      <c r="N613" s="30">
        <v>44013</v>
      </c>
      <c r="O613" s="31">
        <v>179.3</v>
      </c>
      <c r="Q613" s="47">
        <f t="shared" si="77"/>
        <v>1993</v>
      </c>
      <c r="R613" s="48" t="str">
        <f t="shared" si="75"/>
        <v>19937</v>
      </c>
      <c r="S613" s="49">
        <v>34175</v>
      </c>
      <c r="T613" s="48">
        <v>798.83</v>
      </c>
      <c r="U613" s="50">
        <f t="shared" si="76"/>
        <v>794.99677419354828</v>
      </c>
      <c r="V613" s="51">
        <f t="shared" si="78"/>
        <v>786.5440821917814</v>
      </c>
      <c r="W613" s="53">
        <f t="shared" si="79"/>
        <v>0</v>
      </c>
      <c r="X613" s="53" t="str">
        <f t="shared" si="80"/>
        <v/>
      </c>
      <c r="Y613" s="54" t="str">
        <f t="shared" si="81"/>
        <v/>
      </c>
    </row>
    <row r="614" spans="14:25" x14ac:dyDescent="0.25">
      <c r="N614" s="30">
        <v>44044</v>
      </c>
      <c r="O614" s="31">
        <v>179.6</v>
      </c>
      <c r="Q614" s="47">
        <f t="shared" si="77"/>
        <v>1993</v>
      </c>
      <c r="R614" s="48" t="str">
        <f t="shared" si="75"/>
        <v>19937</v>
      </c>
      <c r="S614" s="49">
        <v>34176</v>
      </c>
      <c r="T614" s="48">
        <v>798.83</v>
      </c>
      <c r="U614" s="50">
        <f t="shared" si="76"/>
        <v>794.99677419354828</v>
      </c>
      <c r="V614" s="51">
        <f t="shared" si="78"/>
        <v>786.5440821917814</v>
      </c>
      <c r="W614" s="53">
        <f t="shared" si="79"/>
        <v>0</v>
      </c>
      <c r="X614" s="53" t="str">
        <f t="shared" si="80"/>
        <v/>
      </c>
      <c r="Y614" s="54" t="str">
        <f t="shared" si="81"/>
        <v/>
      </c>
    </row>
    <row r="615" spans="14:25" x14ac:dyDescent="0.25">
      <c r="N615" s="30">
        <v>44075</v>
      </c>
      <c r="O615" s="31">
        <v>179.9</v>
      </c>
      <c r="Q615" s="47">
        <f t="shared" si="77"/>
        <v>1993</v>
      </c>
      <c r="R615" s="48" t="str">
        <f t="shared" si="75"/>
        <v>19937</v>
      </c>
      <c r="S615" s="49">
        <v>34177</v>
      </c>
      <c r="T615" s="48">
        <v>799.17</v>
      </c>
      <c r="U615" s="50">
        <f t="shared" si="76"/>
        <v>794.99677419354828</v>
      </c>
      <c r="V615" s="51">
        <f t="shared" si="78"/>
        <v>786.5440821917814</v>
      </c>
      <c r="W615" s="53">
        <f t="shared" si="79"/>
        <v>4.2562247286648258E-4</v>
      </c>
      <c r="X615" s="53" t="str">
        <f t="shared" si="80"/>
        <v/>
      </c>
      <c r="Y615" s="54" t="str">
        <f t="shared" si="81"/>
        <v/>
      </c>
    </row>
    <row r="616" spans="14:25" x14ac:dyDescent="0.25">
      <c r="N616" s="30">
        <v>44105</v>
      </c>
      <c r="O616" s="31">
        <v>179.8</v>
      </c>
      <c r="Q616" s="47">
        <f t="shared" si="77"/>
        <v>1993</v>
      </c>
      <c r="R616" s="48" t="str">
        <f t="shared" si="75"/>
        <v>19937</v>
      </c>
      <c r="S616" s="49">
        <v>34178</v>
      </c>
      <c r="T616" s="48">
        <v>799.96</v>
      </c>
      <c r="U616" s="50">
        <f t="shared" si="76"/>
        <v>794.99677419354828</v>
      </c>
      <c r="V616" s="51">
        <f t="shared" si="78"/>
        <v>786.5440821917814</v>
      </c>
      <c r="W616" s="53">
        <f t="shared" si="79"/>
        <v>9.885255953052674E-4</v>
      </c>
      <c r="X616" s="53" t="str">
        <f t="shared" si="80"/>
        <v/>
      </c>
      <c r="Y616" s="54" t="str">
        <f t="shared" si="81"/>
        <v/>
      </c>
    </row>
    <row r="617" spans="14:25" x14ac:dyDescent="0.25">
      <c r="N617" s="30">
        <v>44136</v>
      </c>
      <c r="O617" s="31">
        <v>180</v>
      </c>
      <c r="Q617" s="47">
        <f t="shared" si="77"/>
        <v>1993</v>
      </c>
      <c r="R617" s="48" t="str">
        <f t="shared" si="75"/>
        <v>19937</v>
      </c>
      <c r="S617" s="49">
        <v>34179</v>
      </c>
      <c r="T617" s="48">
        <v>800.42</v>
      </c>
      <c r="U617" s="50">
        <f t="shared" si="76"/>
        <v>794.99677419354828</v>
      </c>
      <c r="V617" s="51">
        <f t="shared" si="78"/>
        <v>786.5440821917814</v>
      </c>
      <c r="W617" s="53">
        <f t="shared" si="79"/>
        <v>5.7502875143744525E-4</v>
      </c>
      <c r="X617" s="53" t="str">
        <f t="shared" si="80"/>
        <v/>
      </c>
      <c r="Y617" s="54" t="str">
        <f t="shared" si="81"/>
        <v/>
      </c>
    </row>
    <row r="618" spans="14:25" x14ac:dyDescent="0.25">
      <c r="N618" s="30">
        <v>44166</v>
      </c>
      <c r="O618" s="31">
        <v>180.3</v>
      </c>
      <c r="Q618" s="47">
        <f t="shared" si="77"/>
        <v>1993</v>
      </c>
      <c r="R618" s="48" t="str">
        <f t="shared" si="75"/>
        <v>19937</v>
      </c>
      <c r="S618" s="49">
        <v>34180</v>
      </c>
      <c r="T618" s="48">
        <v>801.04</v>
      </c>
      <c r="U618" s="50">
        <f t="shared" si="76"/>
        <v>794.99677419354828</v>
      </c>
      <c r="V618" s="51">
        <f t="shared" si="78"/>
        <v>786.5440821917814</v>
      </c>
      <c r="W618" s="53">
        <f t="shared" si="79"/>
        <v>7.7459333849727585E-4</v>
      </c>
      <c r="X618" s="53" t="str">
        <f t="shared" si="80"/>
        <v/>
      </c>
      <c r="Y618" s="54" t="str">
        <f t="shared" si="81"/>
        <v/>
      </c>
    </row>
    <row r="619" spans="14:25" x14ac:dyDescent="0.25">
      <c r="N619" s="159">
        <v>44197</v>
      </c>
      <c r="O619" s="160">
        <v>180.9</v>
      </c>
      <c r="Q619" s="47">
        <f t="shared" si="77"/>
        <v>1993</v>
      </c>
      <c r="R619" s="48" t="str">
        <f t="shared" si="75"/>
        <v>19937</v>
      </c>
      <c r="S619" s="49">
        <v>34181</v>
      </c>
      <c r="T619" s="48">
        <v>801.35</v>
      </c>
      <c r="U619" s="50">
        <f t="shared" si="76"/>
        <v>794.99677419354828</v>
      </c>
      <c r="V619" s="51">
        <f t="shared" si="78"/>
        <v>786.5440821917814</v>
      </c>
      <c r="W619" s="53">
        <f t="shared" si="79"/>
        <v>3.8699690402488329E-4</v>
      </c>
      <c r="X619" s="53" t="str">
        <f t="shared" si="80"/>
        <v/>
      </c>
      <c r="Y619" s="54" t="str">
        <f t="shared" si="81"/>
        <v/>
      </c>
    </row>
    <row r="620" spans="14:25" x14ac:dyDescent="0.25">
      <c r="N620" s="159">
        <v>44228</v>
      </c>
      <c r="O620" s="160">
        <v>181.4</v>
      </c>
      <c r="Q620" s="47">
        <f t="shared" si="77"/>
        <v>1993</v>
      </c>
      <c r="R620" s="48" t="str">
        <f t="shared" si="75"/>
        <v>19938</v>
      </c>
      <c r="S620" s="49">
        <v>34182</v>
      </c>
      <c r="T620" s="48">
        <v>801.35</v>
      </c>
      <c r="U620" s="50">
        <f t="shared" si="76"/>
        <v>804.63774193548386</v>
      </c>
      <c r="V620" s="51">
        <f t="shared" si="78"/>
        <v>786.5440821917814</v>
      </c>
      <c r="W620" s="53">
        <f t="shared" si="79"/>
        <v>0</v>
      </c>
      <c r="X620" s="53">
        <f t="shared" si="80"/>
        <v>1.2127052655924953E-2</v>
      </c>
      <c r="Y620" s="54" t="str">
        <f t="shared" si="81"/>
        <v/>
      </c>
    </row>
    <row r="621" spans="14:25" x14ac:dyDescent="0.25">
      <c r="N621" s="159">
        <v>44256</v>
      </c>
      <c r="O621" s="160">
        <v>181.9</v>
      </c>
      <c r="Q621" s="47">
        <f t="shared" si="77"/>
        <v>1993</v>
      </c>
      <c r="R621" s="48" t="str">
        <f t="shared" si="75"/>
        <v>19938</v>
      </c>
      <c r="S621" s="49">
        <v>34183</v>
      </c>
      <c r="T621" s="48">
        <v>801.35</v>
      </c>
      <c r="U621" s="50">
        <f t="shared" si="76"/>
        <v>804.63774193548386</v>
      </c>
      <c r="V621" s="51">
        <f t="shared" si="78"/>
        <v>786.5440821917814</v>
      </c>
      <c r="W621" s="53">
        <f t="shared" si="79"/>
        <v>0</v>
      </c>
      <c r="X621" s="53" t="str">
        <f t="shared" si="80"/>
        <v/>
      </c>
      <c r="Y621" s="54" t="str">
        <f t="shared" si="81"/>
        <v/>
      </c>
    </row>
    <row r="622" spans="14:25" x14ac:dyDescent="0.25">
      <c r="N622" s="159">
        <v>44287</v>
      </c>
      <c r="O622" s="160">
        <v>183</v>
      </c>
      <c r="Q622" s="47">
        <f t="shared" si="77"/>
        <v>1993</v>
      </c>
      <c r="R622" s="48" t="str">
        <f t="shared" si="75"/>
        <v>19938</v>
      </c>
      <c r="S622" s="49">
        <v>34184</v>
      </c>
      <c r="T622" s="48">
        <v>801.15</v>
      </c>
      <c r="U622" s="50">
        <f t="shared" si="76"/>
        <v>804.63774193548386</v>
      </c>
      <c r="V622" s="51">
        <f t="shared" si="78"/>
        <v>786.5440821917814</v>
      </c>
      <c r="W622" s="53">
        <f t="shared" si="79"/>
        <v>-2.495788357147477E-4</v>
      </c>
      <c r="X622" s="53" t="str">
        <f t="shared" si="80"/>
        <v/>
      </c>
      <c r="Y622" s="54" t="str">
        <f t="shared" si="81"/>
        <v/>
      </c>
    </row>
    <row r="623" spans="14:25" x14ac:dyDescent="0.25">
      <c r="N623" s="159">
        <v>44317</v>
      </c>
      <c r="O623" s="160">
        <v>184.1</v>
      </c>
      <c r="Q623" s="47">
        <f t="shared" si="77"/>
        <v>1993</v>
      </c>
      <c r="R623" s="48" t="str">
        <f t="shared" si="75"/>
        <v>19938</v>
      </c>
      <c r="S623" s="49">
        <v>34185</v>
      </c>
      <c r="T623" s="48">
        <v>801.86</v>
      </c>
      <c r="U623" s="50">
        <f t="shared" si="76"/>
        <v>804.63774193548386</v>
      </c>
      <c r="V623" s="51">
        <f t="shared" si="78"/>
        <v>786.5440821917814</v>
      </c>
      <c r="W623" s="53">
        <f t="shared" si="79"/>
        <v>8.8622605005306276E-4</v>
      </c>
      <c r="X623" s="53" t="str">
        <f t="shared" si="80"/>
        <v/>
      </c>
      <c r="Y623" s="54" t="str">
        <f t="shared" si="81"/>
        <v/>
      </c>
    </row>
    <row r="624" spans="14:25" x14ac:dyDescent="0.25">
      <c r="N624" s="159">
        <v>44348</v>
      </c>
      <c r="O624" s="160">
        <v>185.7</v>
      </c>
      <c r="Q624" s="47">
        <f t="shared" si="77"/>
        <v>1993</v>
      </c>
      <c r="R624" s="48" t="str">
        <f t="shared" si="75"/>
        <v>19938</v>
      </c>
      <c r="S624" s="49">
        <v>34186</v>
      </c>
      <c r="T624" s="48">
        <v>801.82</v>
      </c>
      <c r="U624" s="50">
        <f t="shared" si="76"/>
        <v>804.63774193548386</v>
      </c>
      <c r="V624" s="51">
        <f t="shared" si="78"/>
        <v>786.5440821917814</v>
      </c>
      <c r="W624" s="53">
        <f t="shared" si="79"/>
        <v>-4.9884019654222733E-5</v>
      </c>
      <c r="X624" s="53" t="str">
        <f t="shared" si="80"/>
        <v/>
      </c>
      <c r="Y624" s="54" t="str">
        <f t="shared" si="81"/>
        <v/>
      </c>
    </row>
    <row r="625" spans="14:25" x14ac:dyDescent="0.25">
      <c r="N625" s="159">
        <v>44378</v>
      </c>
      <c r="O625" s="160">
        <v>186.97</v>
      </c>
      <c r="Q625" s="47">
        <f t="shared" si="77"/>
        <v>1993</v>
      </c>
      <c r="R625" s="48" t="str">
        <f t="shared" si="75"/>
        <v>19938</v>
      </c>
      <c r="S625" s="49">
        <v>34187</v>
      </c>
      <c r="T625" s="48">
        <v>801.86</v>
      </c>
      <c r="U625" s="50">
        <f t="shared" si="76"/>
        <v>804.63774193548386</v>
      </c>
      <c r="V625" s="51">
        <f t="shared" si="78"/>
        <v>786.5440821917814</v>
      </c>
      <c r="W625" s="53">
        <f t="shared" si="79"/>
        <v>4.9886508193708323E-5</v>
      </c>
      <c r="X625" s="53" t="str">
        <f t="shared" si="80"/>
        <v/>
      </c>
      <c r="Y625" s="54" t="str">
        <f t="shared" si="81"/>
        <v/>
      </c>
    </row>
    <row r="626" spans="14:25" x14ac:dyDescent="0.25">
      <c r="N626" s="159">
        <v>44409</v>
      </c>
      <c r="O626" s="160">
        <v>187.666</v>
      </c>
      <c r="Q626" s="47">
        <f t="shared" si="77"/>
        <v>1993</v>
      </c>
      <c r="R626" s="48" t="str">
        <f t="shared" si="75"/>
        <v>19938</v>
      </c>
      <c r="S626" s="49">
        <v>34188</v>
      </c>
      <c r="T626" s="48">
        <v>801.78</v>
      </c>
      <c r="U626" s="50">
        <f t="shared" si="76"/>
        <v>804.63774193548386</v>
      </c>
      <c r="V626" s="51">
        <f t="shared" si="78"/>
        <v>786.5440821917814</v>
      </c>
      <c r="W626" s="53">
        <f t="shared" si="79"/>
        <v>-9.9768039308667511E-5</v>
      </c>
      <c r="X626" s="53" t="str">
        <f t="shared" si="80"/>
        <v/>
      </c>
      <c r="Y626" s="54" t="str">
        <f t="shared" si="81"/>
        <v/>
      </c>
    </row>
    <row r="627" spans="14:25" x14ac:dyDescent="0.25">
      <c r="N627" s="159">
        <v>44440</v>
      </c>
      <c r="O627" s="160">
        <v>188.83</v>
      </c>
      <c r="Q627" s="47">
        <f t="shared" si="77"/>
        <v>1993</v>
      </c>
      <c r="R627" s="48" t="str">
        <f t="shared" si="75"/>
        <v>19938</v>
      </c>
      <c r="S627" s="49">
        <v>34189</v>
      </c>
      <c r="T627" s="48">
        <v>801.78</v>
      </c>
      <c r="U627" s="50">
        <f t="shared" si="76"/>
        <v>804.63774193548386</v>
      </c>
      <c r="V627" s="51">
        <f t="shared" si="78"/>
        <v>786.5440821917814</v>
      </c>
      <c r="W627" s="53">
        <f t="shared" si="79"/>
        <v>0</v>
      </c>
      <c r="X627" s="53" t="str">
        <f t="shared" si="80"/>
        <v/>
      </c>
      <c r="Y627" s="54" t="str">
        <f t="shared" si="81"/>
        <v/>
      </c>
    </row>
    <row r="628" spans="14:25" x14ac:dyDescent="0.25">
      <c r="N628" s="159">
        <v>44470</v>
      </c>
      <c r="O628" s="160">
        <v>190.005</v>
      </c>
      <c r="Q628" s="47">
        <f t="shared" si="77"/>
        <v>1993</v>
      </c>
      <c r="R628" s="48" t="str">
        <f t="shared" si="75"/>
        <v>19938</v>
      </c>
      <c r="S628" s="49">
        <v>34190</v>
      </c>
      <c r="T628" s="48">
        <v>801.78</v>
      </c>
      <c r="U628" s="50">
        <f t="shared" si="76"/>
        <v>804.63774193548386</v>
      </c>
      <c r="V628" s="51">
        <f t="shared" si="78"/>
        <v>786.5440821917814</v>
      </c>
      <c r="W628" s="53">
        <f t="shared" si="79"/>
        <v>0</v>
      </c>
      <c r="X628" s="53" t="str">
        <f t="shared" si="80"/>
        <v/>
      </c>
      <c r="Y628" s="54" t="str">
        <f t="shared" si="81"/>
        <v/>
      </c>
    </row>
    <row r="629" spans="14:25" x14ac:dyDescent="0.25">
      <c r="N629" s="159">
        <v>44501</v>
      </c>
      <c r="O629" s="160">
        <v>191.07900000000001</v>
      </c>
      <c r="Q629" s="47">
        <f t="shared" si="77"/>
        <v>1993</v>
      </c>
      <c r="R629" s="48" t="str">
        <f t="shared" si="75"/>
        <v>19938</v>
      </c>
      <c r="S629" s="49">
        <v>34191</v>
      </c>
      <c r="T629" s="48">
        <v>802.3</v>
      </c>
      <c r="U629" s="50">
        <f t="shared" si="76"/>
        <v>804.63774193548386</v>
      </c>
      <c r="V629" s="51">
        <f t="shared" si="78"/>
        <v>786.5440821917814</v>
      </c>
      <c r="W629" s="53">
        <f t="shared" si="79"/>
        <v>6.485569607623809E-4</v>
      </c>
      <c r="X629" s="53" t="str">
        <f t="shared" si="80"/>
        <v/>
      </c>
      <c r="Y629" s="54" t="str">
        <f t="shared" si="81"/>
        <v/>
      </c>
    </row>
    <row r="630" spans="14:25" x14ac:dyDescent="0.25">
      <c r="N630" s="159">
        <v>44531</v>
      </c>
      <c r="O630" s="160">
        <v>192.02600000000001</v>
      </c>
      <c r="Q630" s="47">
        <f t="shared" si="77"/>
        <v>1993</v>
      </c>
      <c r="R630" s="48" t="str">
        <f t="shared" si="75"/>
        <v>19938</v>
      </c>
      <c r="S630" s="49">
        <v>34192</v>
      </c>
      <c r="T630" s="48">
        <v>803.22</v>
      </c>
      <c r="U630" s="50">
        <f t="shared" si="76"/>
        <v>804.63774193548386</v>
      </c>
      <c r="V630" s="51">
        <f t="shared" si="78"/>
        <v>786.5440821917814</v>
      </c>
      <c r="W630" s="53">
        <f t="shared" si="79"/>
        <v>1.1467032282188594E-3</v>
      </c>
      <c r="X630" s="53" t="str">
        <f t="shared" si="80"/>
        <v/>
      </c>
      <c r="Y630" s="54" t="str">
        <f t="shared" si="81"/>
        <v/>
      </c>
    </row>
    <row r="631" spans="14:25" x14ac:dyDescent="0.25">
      <c r="N631" s="159">
        <v>44562</v>
      </c>
      <c r="O631" s="161">
        <v>193.92599999999999</v>
      </c>
      <c r="Q631" s="47">
        <f t="shared" si="77"/>
        <v>1993</v>
      </c>
      <c r="R631" s="48" t="str">
        <f t="shared" si="75"/>
        <v>19938</v>
      </c>
      <c r="S631" s="49">
        <v>34193</v>
      </c>
      <c r="T631" s="48">
        <v>804.48</v>
      </c>
      <c r="U631" s="50">
        <f t="shared" si="76"/>
        <v>804.63774193548386</v>
      </c>
      <c r="V631" s="51">
        <f t="shared" si="78"/>
        <v>786.5440821917814</v>
      </c>
      <c r="W631" s="53">
        <f t="shared" si="79"/>
        <v>1.5686860386943113E-3</v>
      </c>
      <c r="X631" s="53" t="str">
        <f t="shared" si="80"/>
        <v/>
      </c>
      <c r="Y631" s="54" t="str">
        <f t="shared" si="81"/>
        <v/>
      </c>
    </row>
    <row r="632" spans="14:25" x14ac:dyDescent="0.25">
      <c r="N632" s="159">
        <v>44593</v>
      </c>
      <c r="O632" s="161">
        <v>195.858</v>
      </c>
      <c r="P632" s="162" t="s">
        <v>310</v>
      </c>
      <c r="Q632" s="47">
        <f t="shared" si="77"/>
        <v>1993</v>
      </c>
      <c r="R632" s="48" t="str">
        <f t="shared" si="75"/>
        <v>19938</v>
      </c>
      <c r="S632" s="49">
        <v>34194</v>
      </c>
      <c r="T632" s="48">
        <v>804.93</v>
      </c>
      <c r="U632" s="50">
        <f t="shared" si="76"/>
        <v>804.63774193548386</v>
      </c>
      <c r="V632" s="51">
        <f t="shared" si="78"/>
        <v>786.5440821917814</v>
      </c>
      <c r="W632" s="53">
        <f t="shared" si="79"/>
        <v>5.5936754176610926E-4</v>
      </c>
      <c r="X632" s="53" t="str">
        <f t="shared" si="80"/>
        <v/>
      </c>
      <c r="Y632" s="54" t="str">
        <f t="shared" si="81"/>
        <v/>
      </c>
    </row>
    <row r="633" spans="14:25" x14ac:dyDescent="0.25">
      <c r="Q633" s="47">
        <f t="shared" si="77"/>
        <v>1993</v>
      </c>
      <c r="R633" s="48" t="str">
        <f t="shared" si="75"/>
        <v>19938</v>
      </c>
      <c r="S633" s="49">
        <v>34195</v>
      </c>
      <c r="T633" s="48">
        <v>804.51</v>
      </c>
      <c r="U633" s="50">
        <f t="shared" si="76"/>
        <v>804.63774193548386</v>
      </c>
      <c r="V633" s="51">
        <f t="shared" si="78"/>
        <v>786.5440821917814</v>
      </c>
      <c r="W633" s="53">
        <f t="shared" si="79"/>
        <v>-5.2178450300022217E-4</v>
      </c>
      <c r="X633" s="53" t="str">
        <f t="shared" si="80"/>
        <v/>
      </c>
      <c r="Y633" s="54" t="str">
        <f t="shared" si="81"/>
        <v/>
      </c>
    </row>
    <row r="634" spans="14:25" x14ac:dyDescent="0.25">
      <c r="Q634" s="47">
        <f t="shared" si="77"/>
        <v>1993</v>
      </c>
      <c r="R634" s="48" t="str">
        <f t="shared" si="75"/>
        <v>19938</v>
      </c>
      <c r="S634" s="49">
        <v>34196</v>
      </c>
      <c r="T634" s="48">
        <v>804.51</v>
      </c>
      <c r="U634" s="50">
        <f t="shared" si="76"/>
        <v>804.63774193548386</v>
      </c>
      <c r="V634" s="51">
        <f t="shared" si="78"/>
        <v>786.5440821917814</v>
      </c>
      <c r="W634" s="53">
        <f t="shared" si="79"/>
        <v>0</v>
      </c>
      <c r="X634" s="53" t="str">
        <f t="shared" si="80"/>
        <v/>
      </c>
      <c r="Y634" s="54" t="str">
        <f t="shared" si="81"/>
        <v/>
      </c>
    </row>
    <row r="635" spans="14:25" x14ac:dyDescent="0.25">
      <c r="Q635" s="47">
        <f t="shared" si="77"/>
        <v>1993</v>
      </c>
      <c r="R635" s="48" t="str">
        <f t="shared" si="75"/>
        <v>19938</v>
      </c>
      <c r="S635" s="49">
        <v>34197</v>
      </c>
      <c r="T635" s="48">
        <v>804.51</v>
      </c>
      <c r="U635" s="50">
        <f t="shared" si="76"/>
        <v>804.63774193548386</v>
      </c>
      <c r="V635" s="51">
        <f t="shared" si="78"/>
        <v>786.5440821917814</v>
      </c>
      <c r="W635" s="53">
        <f t="shared" si="79"/>
        <v>0</v>
      </c>
      <c r="X635" s="53" t="str">
        <f t="shared" si="80"/>
        <v/>
      </c>
      <c r="Y635" s="54" t="str">
        <f t="shared" si="81"/>
        <v/>
      </c>
    </row>
    <row r="636" spans="14:25" x14ac:dyDescent="0.25">
      <c r="Q636" s="47">
        <f t="shared" si="77"/>
        <v>1993</v>
      </c>
      <c r="R636" s="48" t="str">
        <f t="shared" si="75"/>
        <v>19938</v>
      </c>
      <c r="S636" s="49">
        <v>34198</v>
      </c>
      <c r="T636" s="48">
        <v>804.51</v>
      </c>
      <c r="U636" s="50">
        <f t="shared" si="76"/>
        <v>804.63774193548386</v>
      </c>
      <c r="V636" s="51">
        <f t="shared" si="78"/>
        <v>786.5440821917814</v>
      </c>
      <c r="W636" s="53">
        <f t="shared" si="79"/>
        <v>0</v>
      </c>
      <c r="X636" s="53" t="str">
        <f t="shared" si="80"/>
        <v/>
      </c>
      <c r="Y636" s="54" t="str">
        <f t="shared" si="81"/>
        <v/>
      </c>
    </row>
    <row r="637" spans="14:25" x14ac:dyDescent="0.25">
      <c r="Q637" s="47">
        <f t="shared" si="77"/>
        <v>1993</v>
      </c>
      <c r="R637" s="48" t="str">
        <f t="shared" si="75"/>
        <v>19938</v>
      </c>
      <c r="S637" s="49">
        <v>34199</v>
      </c>
      <c r="T637" s="48">
        <v>804.76</v>
      </c>
      <c r="U637" s="50">
        <f t="shared" si="76"/>
        <v>804.63774193548386</v>
      </c>
      <c r="V637" s="51">
        <f t="shared" si="78"/>
        <v>786.5440821917814</v>
      </c>
      <c r="W637" s="53">
        <f t="shared" si="79"/>
        <v>3.1074815726350735E-4</v>
      </c>
      <c r="X637" s="53" t="str">
        <f t="shared" si="80"/>
        <v/>
      </c>
      <c r="Y637" s="54" t="str">
        <f t="shared" si="81"/>
        <v/>
      </c>
    </row>
    <row r="638" spans="14:25" x14ac:dyDescent="0.25">
      <c r="Q638" s="47">
        <f t="shared" si="77"/>
        <v>1993</v>
      </c>
      <c r="R638" s="48" t="str">
        <f t="shared" si="75"/>
        <v>19938</v>
      </c>
      <c r="S638" s="49">
        <v>34200</v>
      </c>
      <c r="T638" s="48">
        <v>805.62</v>
      </c>
      <c r="U638" s="50">
        <f t="shared" si="76"/>
        <v>804.63774193548386</v>
      </c>
      <c r="V638" s="51">
        <f t="shared" si="78"/>
        <v>786.5440821917814</v>
      </c>
      <c r="W638" s="53">
        <f t="shared" si="79"/>
        <v>1.0686415825835738E-3</v>
      </c>
      <c r="X638" s="53" t="str">
        <f t="shared" si="80"/>
        <v/>
      </c>
      <c r="Y638" s="54" t="str">
        <f t="shared" si="81"/>
        <v/>
      </c>
    </row>
    <row r="639" spans="14:25" x14ac:dyDescent="0.25">
      <c r="Q639" s="47">
        <f t="shared" si="77"/>
        <v>1993</v>
      </c>
      <c r="R639" s="48" t="str">
        <f t="shared" si="75"/>
        <v>19938</v>
      </c>
      <c r="S639" s="49">
        <v>34201</v>
      </c>
      <c r="T639" s="48">
        <v>806.15</v>
      </c>
      <c r="U639" s="50">
        <f t="shared" si="76"/>
        <v>804.63774193548386</v>
      </c>
      <c r="V639" s="51">
        <f t="shared" si="78"/>
        <v>786.5440821917814</v>
      </c>
      <c r="W639" s="53">
        <f t="shared" si="79"/>
        <v>6.5787840421038801E-4</v>
      </c>
      <c r="X639" s="53" t="str">
        <f t="shared" si="80"/>
        <v/>
      </c>
      <c r="Y639" s="54" t="str">
        <f t="shared" si="81"/>
        <v/>
      </c>
    </row>
    <row r="640" spans="14:25" x14ac:dyDescent="0.25">
      <c r="Q640" s="47">
        <f t="shared" si="77"/>
        <v>1993</v>
      </c>
      <c r="R640" s="48" t="str">
        <f t="shared" si="75"/>
        <v>19938</v>
      </c>
      <c r="S640" s="49">
        <v>34202</v>
      </c>
      <c r="T640" s="48">
        <v>806.72</v>
      </c>
      <c r="U640" s="50">
        <f t="shared" si="76"/>
        <v>804.63774193548386</v>
      </c>
      <c r="V640" s="51">
        <f t="shared" si="78"/>
        <v>786.5440821917814</v>
      </c>
      <c r="W640" s="53">
        <f t="shared" si="79"/>
        <v>7.0706444210144603E-4</v>
      </c>
      <c r="X640" s="53" t="str">
        <f t="shared" si="80"/>
        <v/>
      </c>
      <c r="Y640" s="54" t="str">
        <f t="shared" si="81"/>
        <v/>
      </c>
    </row>
    <row r="641" spans="17:25" x14ac:dyDescent="0.25">
      <c r="Q641" s="47">
        <f t="shared" si="77"/>
        <v>1993</v>
      </c>
      <c r="R641" s="48" t="str">
        <f t="shared" si="75"/>
        <v>19938</v>
      </c>
      <c r="S641" s="49">
        <v>34203</v>
      </c>
      <c r="T641" s="48">
        <v>806.72</v>
      </c>
      <c r="U641" s="50">
        <f t="shared" si="76"/>
        <v>804.63774193548386</v>
      </c>
      <c r="V641" s="51">
        <f t="shared" si="78"/>
        <v>786.5440821917814</v>
      </c>
      <c r="W641" s="53">
        <f t="shared" si="79"/>
        <v>0</v>
      </c>
      <c r="X641" s="53" t="str">
        <f t="shared" si="80"/>
        <v/>
      </c>
      <c r="Y641" s="54" t="str">
        <f t="shared" si="81"/>
        <v/>
      </c>
    </row>
    <row r="642" spans="17:25" x14ac:dyDescent="0.25">
      <c r="Q642" s="47">
        <f t="shared" si="77"/>
        <v>1993</v>
      </c>
      <c r="R642" s="48" t="str">
        <f t="shared" si="75"/>
        <v>19938</v>
      </c>
      <c r="S642" s="49">
        <v>34204</v>
      </c>
      <c r="T642" s="48">
        <v>806.72</v>
      </c>
      <c r="U642" s="50">
        <f t="shared" si="76"/>
        <v>804.63774193548386</v>
      </c>
      <c r="V642" s="51">
        <f t="shared" si="78"/>
        <v>786.5440821917814</v>
      </c>
      <c r="W642" s="53">
        <f t="shared" si="79"/>
        <v>0</v>
      </c>
      <c r="X642" s="53" t="str">
        <f t="shared" si="80"/>
        <v/>
      </c>
      <c r="Y642" s="54" t="str">
        <f t="shared" si="81"/>
        <v/>
      </c>
    </row>
    <row r="643" spans="17:25" x14ac:dyDescent="0.25">
      <c r="Q643" s="47">
        <f t="shared" si="77"/>
        <v>1993</v>
      </c>
      <c r="R643" s="48" t="str">
        <f t="shared" si="75"/>
        <v>19938</v>
      </c>
      <c r="S643" s="49">
        <v>34205</v>
      </c>
      <c r="T643" s="48">
        <v>807.04</v>
      </c>
      <c r="U643" s="50">
        <f t="shared" si="76"/>
        <v>804.63774193548386</v>
      </c>
      <c r="V643" s="51">
        <f t="shared" si="78"/>
        <v>786.5440821917814</v>
      </c>
      <c r="W643" s="53">
        <f t="shared" si="79"/>
        <v>3.9666798889315125E-4</v>
      </c>
      <c r="X643" s="53" t="str">
        <f t="shared" si="80"/>
        <v/>
      </c>
      <c r="Y643" s="54" t="str">
        <f t="shared" si="81"/>
        <v/>
      </c>
    </row>
    <row r="644" spans="17:25" x14ac:dyDescent="0.25">
      <c r="Q644" s="47">
        <f t="shared" si="77"/>
        <v>1993</v>
      </c>
      <c r="R644" s="48" t="str">
        <f t="shared" si="75"/>
        <v>19938</v>
      </c>
      <c r="S644" s="49">
        <v>34206</v>
      </c>
      <c r="T644" s="48">
        <v>807.57</v>
      </c>
      <c r="U644" s="50">
        <f t="shared" si="76"/>
        <v>804.63774193548386</v>
      </c>
      <c r="V644" s="51">
        <f t="shared" si="78"/>
        <v>786.5440821917814</v>
      </c>
      <c r="W644" s="53">
        <f t="shared" si="79"/>
        <v>6.5672085646317768E-4</v>
      </c>
      <c r="X644" s="53" t="str">
        <f t="shared" si="80"/>
        <v/>
      </c>
      <c r="Y644" s="54" t="str">
        <f t="shared" si="81"/>
        <v/>
      </c>
    </row>
    <row r="645" spans="17:25" x14ac:dyDescent="0.25">
      <c r="Q645" s="47">
        <f t="shared" si="77"/>
        <v>1993</v>
      </c>
      <c r="R645" s="48" t="str">
        <f t="shared" si="75"/>
        <v>19938</v>
      </c>
      <c r="S645" s="49">
        <v>34207</v>
      </c>
      <c r="T645" s="48">
        <v>807.77</v>
      </c>
      <c r="U645" s="50">
        <f t="shared" si="76"/>
        <v>804.63774193548386</v>
      </c>
      <c r="V645" s="51">
        <f t="shared" si="78"/>
        <v>786.5440821917814</v>
      </c>
      <c r="W645" s="53">
        <f t="shared" si="79"/>
        <v>2.4765654989655772E-4</v>
      </c>
      <c r="X645" s="53" t="str">
        <f t="shared" si="80"/>
        <v/>
      </c>
      <c r="Y645" s="54" t="str">
        <f t="shared" si="81"/>
        <v/>
      </c>
    </row>
    <row r="646" spans="17:25" x14ac:dyDescent="0.25">
      <c r="Q646" s="47">
        <f t="shared" si="77"/>
        <v>1993</v>
      </c>
      <c r="R646" s="48" t="str">
        <f t="shared" si="75"/>
        <v>19938</v>
      </c>
      <c r="S646" s="49">
        <v>34208</v>
      </c>
      <c r="T646" s="48">
        <v>807.55</v>
      </c>
      <c r="U646" s="50">
        <f t="shared" si="76"/>
        <v>804.63774193548386</v>
      </c>
      <c r="V646" s="51">
        <f t="shared" si="78"/>
        <v>786.5440821917814</v>
      </c>
      <c r="W646" s="53">
        <f t="shared" si="79"/>
        <v>-2.7235475444742363E-4</v>
      </c>
      <c r="X646" s="53" t="str">
        <f t="shared" si="80"/>
        <v/>
      </c>
      <c r="Y646" s="54" t="str">
        <f t="shared" si="81"/>
        <v/>
      </c>
    </row>
    <row r="647" spans="17:25" x14ac:dyDescent="0.25">
      <c r="Q647" s="47">
        <f t="shared" si="77"/>
        <v>1993</v>
      </c>
      <c r="R647" s="48" t="str">
        <f t="shared" ref="R647:R710" si="82">+YEAR(S647)&amp;MONTH(S647)</f>
        <v>19938</v>
      </c>
      <c r="S647" s="49">
        <v>34209</v>
      </c>
      <c r="T647" s="48">
        <v>807.53</v>
      </c>
      <c r="U647" s="50">
        <f t="shared" ref="U647:U710" si="83">+AVERAGEIF($R$3:$R$12000,R647,$T$3:$T$12000)</f>
        <v>804.63774193548386</v>
      </c>
      <c r="V647" s="51">
        <f t="shared" si="78"/>
        <v>786.5440821917814</v>
      </c>
      <c r="W647" s="53">
        <f t="shared" si="79"/>
        <v>-2.4766268342468756E-5</v>
      </c>
      <c r="X647" s="53" t="str">
        <f t="shared" si="80"/>
        <v/>
      </c>
      <c r="Y647" s="54" t="str">
        <f t="shared" si="81"/>
        <v/>
      </c>
    </row>
    <row r="648" spans="17:25" x14ac:dyDescent="0.25">
      <c r="Q648" s="47">
        <f t="shared" ref="Q648:Q711" si="84">+YEAR(S648)</f>
        <v>1993</v>
      </c>
      <c r="R648" s="48" t="str">
        <f t="shared" si="82"/>
        <v>19938</v>
      </c>
      <c r="S648" s="49">
        <v>34210</v>
      </c>
      <c r="T648" s="48">
        <v>807.53</v>
      </c>
      <c r="U648" s="50">
        <f t="shared" si="83"/>
        <v>804.63774193548386</v>
      </c>
      <c r="V648" s="51">
        <f t="shared" ref="V648:V711" si="85">+AVERAGEIF($Q$3:$Q$12000,Q648,$T$3:$T$12000)</f>
        <v>786.5440821917814</v>
      </c>
      <c r="W648" s="53">
        <f t="shared" si="79"/>
        <v>0</v>
      </c>
      <c r="X648" s="53" t="str">
        <f t="shared" si="80"/>
        <v/>
      </c>
      <c r="Y648" s="54" t="str">
        <f t="shared" si="81"/>
        <v/>
      </c>
    </row>
    <row r="649" spans="17:25" x14ac:dyDescent="0.25">
      <c r="Q649" s="47">
        <f t="shared" si="84"/>
        <v>1993</v>
      </c>
      <c r="R649" s="48" t="str">
        <f t="shared" si="82"/>
        <v>19938</v>
      </c>
      <c r="S649" s="49">
        <v>34211</v>
      </c>
      <c r="T649" s="48">
        <v>807.53</v>
      </c>
      <c r="U649" s="50">
        <f t="shared" si="83"/>
        <v>804.63774193548386</v>
      </c>
      <c r="V649" s="51">
        <f t="shared" si="85"/>
        <v>786.5440821917814</v>
      </c>
      <c r="W649" s="53">
        <f t="shared" ref="W649:W712" si="86">+T649/T648-1</f>
        <v>0</v>
      </c>
      <c r="X649" s="53" t="str">
        <f t="shared" ref="X649:X712" si="87">IF(U649/U648-1=0,"",U649/U648-1)</f>
        <v/>
      </c>
      <c r="Y649" s="54" t="str">
        <f t="shared" ref="Y649:Y712" si="88">+IF(V649=V648,"",V649/V648-1)</f>
        <v/>
      </c>
    </row>
    <row r="650" spans="17:25" x14ac:dyDescent="0.25">
      <c r="Q650" s="47">
        <f t="shared" si="84"/>
        <v>1993</v>
      </c>
      <c r="R650" s="48" t="str">
        <f t="shared" si="82"/>
        <v>19938</v>
      </c>
      <c r="S650" s="49">
        <v>34212</v>
      </c>
      <c r="T650" s="48">
        <v>806.86</v>
      </c>
      <c r="U650" s="50">
        <f t="shared" si="83"/>
        <v>804.63774193548386</v>
      </c>
      <c r="V650" s="51">
        <f t="shared" si="85"/>
        <v>786.5440821917814</v>
      </c>
      <c r="W650" s="53">
        <f t="shared" si="86"/>
        <v>-8.2969053781278834E-4</v>
      </c>
      <c r="X650" s="53" t="str">
        <f t="shared" si="87"/>
        <v/>
      </c>
      <c r="Y650" s="54" t="str">
        <f t="shared" si="88"/>
        <v/>
      </c>
    </row>
    <row r="651" spans="17:25" x14ac:dyDescent="0.25">
      <c r="Q651" s="47">
        <f t="shared" si="84"/>
        <v>1993</v>
      </c>
      <c r="R651" s="48" t="str">
        <f t="shared" si="82"/>
        <v>19939</v>
      </c>
      <c r="S651" s="49">
        <v>34213</v>
      </c>
      <c r="T651" s="48">
        <v>806.83</v>
      </c>
      <c r="U651" s="50">
        <f t="shared" si="83"/>
        <v>809.68700000000001</v>
      </c>
      <c r="V651" s="51">
        <f t="shared" si="85"/>
        <v>786.5440821917814</v>
      </c>
      <c r="W651" s="53">
        <f t="shared" si="86"/>
        <v>-3.718117145479205E-5</v>
      </c>
      <c r="X651" s="53">
        <f t="shared" si="87"/>
        <v>6.2751941667198441E-3</v>
      </c>
      <c r="Y651" s="54" t="str">
        <f t="shared" si="88"/>
        <v/>
      </c>
    </row>
    <row r="652" spans="17:25" x14ac:dyDescent="0.25">
      <c r="Q652" s="47">
        <f t="shared" si="84"/>
        <v>1993</v>
      </c>
      <c r="R652" s="48" t="str">
        <f t="shared" si="82"/>
        <v>19939</v>
      </c>
      <c r="S652" s="49">
        <v>34214</v>
      </c>
      <c r="T652" s="48">
        <v>808.04</v>
      </c>
      <c r="U652" s="50">
        <f t="shared" si="83"/>
        <v>809.68700000000001</v>
      </c>
      <c r="V652" s="51">
        <f t="shared" si="85"/>
        <v>786.5440821917814</v>
      </c>
      <c r="W652" s="53">
        <f t="shared" si="86"/>
        <v>1.4996963424760423E-3</v>
      </c>
      <c r="X652" s="53" t="str">
        <f t="shared" si="87"/>
        <v/>
      </c>
      <c r="Y652" s="54" t="str">
        <f t="shared" si="88"/>
        <v/>
      </c>
    </row>
    <row r="653" spans="17:25" x14ac:dyDescent="0.25">
      <c r="Q653" s="47">
        <f t="shared" si="84"/>
        <v>1993</v>
      </c>
      <c r="R653" s="48" t="str">
        <f t="shared" si="82"/>
        <v>19939</v>
      </c>
      <c r="S653" s="49">
        <v>34215</v>
      </c>
      <c r="T653" s="48">
        <v>807.96</v>
      </c>
      <c r="U653" s="50">
        <f t="shared" si="83"/>
        <v>809.68700000000001</v>
      </c>
      <c r="V653" s="51">
        <f t="shared" si="85"/>
        <v>786.5440821917814</v>
      </c>
      <c r="W653" s="53">
        <f t="shared" si="86"/>
        <v>-9.9004999752350109E-5</v>
      </c>
      <c r="X653" s="53" t="str">
        <f t="shared" si="87"/>
        <v/>
      </c>
      <c r="Y653" s="54" t="str">
        <f t="shared" si="88"/>
        <v/>
      </c>
    </row>
    <row r="654" spans="17:25" x14ac:dyDescent="0.25">
      <c r="Q654" s="47">
        <f t="shared" si="84"/>
        <v>1993</v>
      </c>
      <c r="R654" s="48" t="str">
        <f t="shared" si="82"/>
        <v>19939</v>
      </c>
      <c r="S654" s="49">
        <v>34216</v>
      </c>
      <c r="T654" s="48">
        <v>807.68</v>
      </c>
      <c r="U654" s="50">
        <f t="shared" si="83"/>
        <v>809.68700000000001</v>
      </c>
      <c r="V654" s="51">
        <f t="shared" si="85"/>
        <v>786.5440821917814</v>
      </c>
      <c r="W654" s="53">
        <f t="shared" si="86"/>
        <v>-3.4655180949560993E-4</v>
      </c>
      <c r="X654" s="53" t="str">
        <f t="shared" si="87"/>
        <v/>
      </c>
      <c r="Y654" s="54" t="str">
        <f t="shared" si="88"/>
        <v/>
      </c>
    </row>
    <row r="655" spans="17:25" x14ac:dyDescent="0.25">
      <c r="Q655" s="47">
        <f t="shared" si="84"/>
        <v>1993</v>
      </c>
      <c r="R655" s="48" t="str">
        <f t="shared" si="82"/>
        <v>19939</v>
      </c>
      <c r="S655" s="49">
        <v>34217</v>
      </c>
      <c r="T655" s="48">
        <v>807.68</v>
      </c>
      <c r="U655" s="50">
        <f t="shared" si="83"/>
        <v>809.68700000000001</v>
      </c>
      <c r="V655" s="51">
        <f t="shared" si="85"/>
        <v>786.5440821917814</v>
      </c>
      <c r="W655" s="53">
        <f t="shared" si="86"/>
        <v>0</v>
      </c>
      <c r="X655" s="53" t="str">
        <f t="shared" si="87"/>
        <v/>
      </c>
      <c r="Y655" s="54" t="str">
        <f t="shared" si="88"/>
        <v/>
      </c>
    </row>
    <row r="656" spans="17:25" x14ac:dyDescent="0.25">
      <c r="Q656" s="47">
        <f t="shared" si="84"/>
        <v>1993</v>
      </c>
      <c r="R656" s="48" t="str">
        <f t="shared" si="82"/>
        <v>19939</v>
      </c>
      <c r="S656" s="49">
        <v>34218</v>
      </c>
      <c r="T656" s="48">
        <v>807.68</v>
      </c>
      <c r="U656" s="50">
        <f t="shared" si="83"/>
        <v>809.68700000000001</v>
      </c>
      <c r="V656" s="51">
        <f t="shared" si="85"/>
        <v>786.5440821917814</v>
      </c>
      <c r="W656" s="53">
        <f t="shared" si="86"/>
        <v>0</v>
      </c>
      <c r="X656" s="53" t="str">
        <f t="shared" si="87"/>
        <v/>
      </c>
      <c r="Y656" s="54" t="str">
        <f t="shared" si="88"/>
        <v/>
      </c>
    </row>
    <row r="657" spans="17:25" x14ac:dyDescent="0.25">
      <c r="Q657" s="47">
        <f t="shared" si="84"/>
        <v>1993</v>
      </c>
      <c r="R657" s="48" t="str">
        <f t="shared" si="82"/>
        <v>19939</v>
      </c>
      <c r="S657" s="49">
        <v>34219</v>
      </c>
      <c r="T657" s="48">
        <v>807.62</v>
      </c>
      <c r="U657" s="50">
        <f t="shared" si="83"/>
        <v>809.68700000000001</v>
      </c>
      <c r="V657" s="51">
        <f t="shared" si="85"/>
        <v>786.5440821917814</v>
      </c>
      <c r="W657" s="53">
        <f t="shared" si="86"/>
        <v>-7.428684627563964E-5</v>
      </c>
      <c r="X657" s="53" t="str">
        <f t="shared" si="87"/>
        <v/>
      </c>
      <c r="Y657" s="54" t="str">
        <f t="shared" si="88"/>
        <v/>
      </c>
    </row>
    <row r="658" spans="17:25" x14ac:dyDescent="0.25">
      <c r="Q658" s="47">
        <f t="shared" si="84"/>
        <v>1993</v>
      </c>
      <c r="R658" s="48" t="str">
        <f t="shared" si="82"/>
        <v>19939</v>
      </c>
      <c r="S658" s="49">
        <v>34220</v>
      </c>
      <c r="T658" s="48">
        <v>808.24</v>
      </c>
      <c r="U658" s="50">
        <f t="shared" si="83"/>
        <v>809.68700000000001</v>
      </c>
      <c r="V658" s="51">
        <f t="shared" si="85"/>
        <v>786.5440821917814</v>
      </c>
      <c r="W658" s="53">
        <f t="shared" si="86"/>
        <v>7.6768777395308518E-4</v>
      </c>
      <c r="X658" s="53" t="str">
        <f t="shared" si="87"/>
        <v/>
      </c>
      <c r="Y658" s="54" t="str">
        <f t="shared" si="88"/>
        <v/>
      </c>
    </row>
    <row r="659" spans="17:25" x14ac:dyDescent="0.25">
      <c r="Q659" s="47">
        <f t="shared" si="84"/>
        <v>1993</v>
      </c>
      <c r="R659" s="48" t="str">
        <f t="shared" si="82"/>
        <v>19939</v>
      </c>
      <c r="S659" s="49">
        <v>34221</v>
      </c>
      <c r="T659" s="48">
        <v>809.33</v>
      </c>
      <c r="U659" s="50">
        <f t="shared" si="83"/>
        <v>809.68700000000001</v>
      </c>
      <c r="V659" s="51">
        <f t="shared" si="85"/>
        <v>786.5440821917814</v>
      </c>
      <c r="W659" s="53">
        <f t="shared" si="86"/>
        <v>1.3486093239631902E-3</v>
      </c>
      <c r="X659" s="53" t="str">
        <f t="shared" si="87"/>
        <v/>
      </c>
      <c r="Y659" s="54" t="str">
        <f t="shared" si="88"/>
        <v/>
      </c>
    </row>
    <row r="660" spans="17:25" x14ac:dyDescent="0.25">
      <c r="Q660" s="47">
        <f t="shared" si="84"/>
        <v>1993</v>
      </c>
      <c r="R660" s="48" t="str">
        <f t="shared" si="82"/>
        <v>19939</v>
      </c>
      <c r="S660" s="49">
        <v>34222</v>
      </c>
      <c r="T660" s="48">
        <v>810.25</v>
      </c>
      <c r="U660" s="50">
        <f t="shared" si="83"/>
        <v>809.68700000000001</v>
      </c>
      <c r="V660" s="51">
        <f t="shared" si="85"/>
        <v>786.5440821917814</v>
      </c>
      <c r="W660" s="53">
        <f t="shared" si="86"/>
        <v>1.1367427378201622E-3</v>
      </c>
      <c r="X660" s="53" t="str">
        <f t="shared" si="87"/>
        <v/>
      </c>
      <c r="Y660" s="54" t="str">
        <f t="shared" si="88"/>
        <v/>
      </c>
    </row>
    <row r="661" spans="17:25" x14ac:dyDescent="0.25">
      <c r="Q661" s="47">
        <f t="shared" si="84"/>
        <v>1993</v>
      </c>
      <c r="R661" s="48" t="str">
        <f t="shared" si="82"/>
        <v>19939</v>
      </c>
      <c r="S661" s="49">
        <v>34223</v>
      </c>
      <c r="T661" s="48">
        <v>810.03</v>
      </c>
      <c r="U661" s="50">
        <f t="shared" si="83"/>
        <v>809.68700000000001</v>
      </c>
      <c r="V661" s="51">
        <f t="shared" si="85"/>
        <v>786.5440821917814</v>
      </c>
      <c r="W661" s="53">
        <f t="shared" si="86"/>
        <v>-2.7152113545203527E-4</v>
      </c>
      <c r="X661" s="53" t="str">
        <f t="shared" si="87"/>
        <v/>
      </c>
      <c r="Y661" s="54" t="str">
        <f t="shared" si="88"/>
        <v/>
      </c>
    </row>
    <row r="662" spans="17:25" x14ac:dyDescent="0.25">
      <c r="Q662" s="47">
        <f t="shared" si="84"/>
        <v>1993</v>
      </c>
      <c r="R662" s="48" t="str">
        <f t="shared" si="82"/>
        <v>19939</v>
      </c>
      <c r="S662" s="49">
        <v>34224</v>
      </c>
      <c r="T662" s="48">
        <v>810.03</v>
      </c>
      <c r="U662" s="50">
        <f t="shared" si="83"/>
        <v>809.68700000000001</v>
      </c>
      <c r="V662" s="51">
        <f t="shared" si="85"/>
        <v>786.5440821917814</v>
      </c>
      <c r="W662" s="53">
        <f t="shared" si="86"/>
        <v>0</v>
      </c>
      <c r="X662" s="53" t="str">
        <f t="shared" si="87"/>
        <v/>
      </c>
      <c r="Y662" s="54" t="str">
        <f t="shared" si="88"/>
        <v/>
      </c>
    </row>
    <row r="663" spans="17:25" x14ac:dyDescent="0.25">
      <c r="Q663" s="47">
        <f t="shared" si="84"/>
        <v>1993</v>
      </c>
      <c r="R663" s="48" t="str">
        <f t="shared" si="82"/>
        <v>19939</v>
      </c>
      <c r="S663" s="49">
        <v>34225</v>
      </c>
      <c r="T663" s="48">
        <v>810.03</v>
      </c>
      <c r="U663" s="50">
        <f t="shared" si="83"/>
        <v>809.68700000000001</v>
      </c>
      <c r="V663" s="51">
        <f t="shared" si="85"/>
        <v>786.5440821917814</v>
      </c>
      <c r="W663" s="53">
        <f t="shared" si="86"/>
        <v>0</v>
      </c>
      <c r="X663" s="53" t="str">
        <f t="shared" si="87"/>
        <v/>
      </c>
      <c r="Y663" s="54" t="str">
        <f t="shared" si="88"/>
        <v/>
      </c>
    </row>
    <row r="664" spans="17:25" x14ac:dyDescent="0.25">
      <c r="Q664" s="47">
        <f t="shared" si="84"/>
        <v>1993</v>
      </c>
      <c r="R664" s="48" t="str">
        <f t="shared" si="82"/>
        <v>19939</v>
      </c>
      <c r="S664" s="49">
        <v>34226</v>
      </c>
      <c r="T664" s="48">
        <v>810.09</v>
      </c>
      <c r="U664" s="50">
        <f t="shared" si="83"/>
        <v>809.68700000000001</v>
      </c>
      <c r="V664" s="51">
        <f t="shared" si="85"/>
        <v>786.5440821917814</v>
      </c>
      <c r="W664" s="53">
        <f t="shared" si="86"/>
        <v>7.4071330691483084E-5</v>
      </c>
      <c r="X664" s="53" t="str">
        <f t="shared" si="87"/>
        <v/>
      </c>
      <c r="Y664" s="54" t="str">
        <f t="shared" si="88"/>
        <v/>
      </c>
    </row>
    <row r="665" spans="17:25" x14ac:dyDescent="0.25">
      <c r="Q665" s="47">
        <f t="shared" si="84"/>
        <v>1993</v>
      </c>
      <c r="R665" s="48" t="str">
        <f t="shared" si="82"/>
        <v>19939</v>
      </c>
      <c r="S665" s="49">
        <v>34227</v>
      </c>
      <c r="T665" s="48">
        <v>810.81</v>
      </c>
      <c r="U665" s="50">
        <f t="shared" si="83"/>
        <v>809.68700000000001</v>
      </c>
      <c r="V665" s="51">
        <f t="shared" si="85"/>
        <v>786.5440821917814</v>
      </c>
      <c r="W665" s="53">
        <f t="shared" si="86"/>
        <v>8.8879013442944022E-4</v>
      </c>
      <c r="X665" s="53" t="str">
        <f t="shared" si="87"/>
        <v/>
      </c>
      <c r="Y665" s="54" t="str">
        <f t="shared" si="88"/>
        <v/>
      </c>
    </row>
    <row r="666" spans="17:25" x14ac:dyDescent="0.25">
      <c r="Q666" s="47">
        <f t="shared" si="84"/>
        <v>1993</v>
      </c>
      <c r="R666" s="48" t="str">
        <f t="shared" si="82"/>
        <v>19939</v>
      </c>
      <c r="S666" s="49">
        <v>34228</v>
      </c>
      <c r="T666" s="48">
        <v>811.75</v>
      </c>
      <c r="U666" s="50">
        <f t="shared" si="83"/>
        <v>809.68700000000001</v>
      </c>
      <c r="V666" s="51">
        <f t="shared" si="85"/>
        <v>786.5440821917814</v>
      </c>
      <c r="W666" s="53">
        <f t="shared" si="86"/>
        <v>1.1593344926679183E-3</v>
      </c>
      <c r="X666" s="53" t="str">
        <f t="shared" si="87"/>
        <v/>
      </c>
      <c r="Y666" s="54" t="str">
        <f t="shared" si="88"/>
        <v/>
      </c>
    </row>
    <row r="667" spans="17:25" x14ac:dyDescent="0.25">
      <c r="Q667" s="47">
        <f t="shared" si="84"/>
        <v>1993</v>
      </c>
      <c r="R667" s="48" t="str">
        <f t="shared" si="82"/>
        <v>19939</v>
      </c>
      <c r="S667" s="49">
        <v>34229</v>
      </c>
      <c r="T667" s="48">
        <v>811.93</v>
      </c>
      <c r="U667" s="50">
        <f t="shared" si="83"/>
        <v>809.68700000000001</v>
      </c>
      <c r="V667" s="51">
        <f t="shared" si="85"/>
        <v>786.5440821917814</v>
      </c>
      <c r="W667" s="53">
        <f t="shared" si="86"/>
        <v>2.2174314752065882E-4</v>
      </c>
      <c r="X667" s="53" t="str">
        <f t="shared" si="87"/>
        <v/>
      </c>
      <c r="Y667" s="54" t="str">
        <f t="shared" si="88"/>
        <v/>
      </c>
    </row>
    <row r="668" spans="17:25" x14ac:dyDescent="0.25">
      <c r="Q668" s="47">
        <f t="shared" si="84"/>
        <v>1993</v>
      </c>
      <c r="R668" s="48" t="str">
        <f t="shared" si="82"/>
        <v>19939</v>
      </c>
      <c r="S668" s="49">
        <v>34230</v>
      </c>
      <c r="T668" s="48">
        <v>811.18</v>
      </c>
      <c r="U668" s="50">
        <f t="shared" si="83"/>
        <v>809.68700000000001</v>
      </c>
      <c r="V668" s="51">
        <f t="shared" si="85"/>
        <v>786.5440821917814</v>
      </c>
      <c r="W668" s="53">
        <f t="shared" si="86"/>
        <v>-9.2372495165837787E-4</v>
      </c>
      <c r="X668" s="53" t="str">
        <f t="shared" si="87"/>
        <v/>
      </c>
      <c r="Y668" s="54" t="str">
        <f t="shared" si="88"/>
        <v/>
      </c>
    </row>
    <row r="669" spans="17:25" x14ac:dyDescent="0.25">
      <c r="Q669" s="47">
        <f t="shared" si="84"/>
        <v>1993</v>
      </c>
      <c r="R669" s="48" t="str">
        <f t="shared" si="82"/>
        <v>19939</v>
      </c>
      <c r="S669" s="49">
        <v>34231</v>
      </c>
      <c r="T669" s="48">
        <v>811.18</v>
      </c>
      <c r="U669" s="50">
        <f t="shared" si="83"/>
        <v>809.68700000000001</v>
      </c>
      <c r="V669" s="51">
        <f t="shared" si="85"/>
        <v>786.5440821917814</v>
      </c>
      <c r="W669" s="53">
        <f t="shared" si="86"/>
        <v>0</v>
      </c>
      <c r="X669" s="53" t="str">
        <f t="shared" si="87"/>
        <v/>
      </c>
      <c r="Y669" s="54" t="str">
        <f t="shared" si="88"/>
        <v/>
      </c>
    </row>
    <row r="670" spans="17:25" x14ac:dyDescent="0.25">
      <c r="Q670" s="47">
        <f t="shared" si="84"/>
        <v>1993</v>
      </c>
      <c r="R670" s="48" t="str">
        <f t="shared" si="82"/>
        <v>19939</v>
      </c>
      <c r="S670" s="49">
        <v>34232</v>
      </c>
      <c r="T670" s="48">
        <v>811.18</v>
      </c>
      <c r="U670" s="50">
        <f t="shared" si="83"/>
        <v>809.68700000000001</v>
      </c>
      <c r="V670" s="51">
        <f t="shared" si="85"/>
        <v>786.5440821917814</v>
      </c>
      <c r="W670" s="53">
        <f t="shared" si="86"/>
        <v>0</v>
      </c>
      <c r="X670" s="53" t="str">
        <f t="shared" si="87"/>
        <v/>
      </c>
      <c r="Y670" s="54" t="str">
        <f t="shared" si="88"/>
        <v/>
      </c>
    </row>
    <row r="671" spans="17:25" x14ac:dyDescent="0.25">
      <c r="Q671" s="47">
        <f t="shared" si="84"/>
        <v>1993</v>
      </c>
      <c r="R671" s="48" t="str">
        <f t="shared" si="82"/>
        <v>19939</v>
      </c>
      <c r="S671" s="49">
        <v>34233</v>
      </c>
      <c r="T671" s="48">
        <v>810.88</v>
      </c>
      <c r="U671" s="50">
        <f t="shared" si="83"/>
        <v>809.68700000000001</v>
      </c>
      <c r="V671" s="51">
        <f t="shared" si="85"/>
        <v>786.5440821917814</v>
      </c>
      <c r="W671" s="53">
        <f t="shared" si="86"/>
        <v>-3.6983160334325138E-4</v>
      </c>
      <c r="X671" s="53" t="str">
        <f t="shared" si="87"/>
        <v/>
      </c>
      <c r="Y671" s="54" t="str">
        <f t="shared" si="88"/>
        <v/>
      </c>
    </row>
    <row r="672" spans="17:25" x14ac:dyDescent="0.25">
      <c r="Q672" s="47">
        <f t="shared" si="84"/>
        <v>1993</v>
      </c>
      <c r="R672" s="48" t="str">
        <f t="shared" si="82"/>
        <v>19939</v>
      </c>
      <c r="S672" s="49">
        <v>34234</v>
      </c>
      <c r="T672" s="48">
        <v>809.75</v>
      </c>
      <c r="U672" s="50">
        <f t="shared" si="83"/>
        <v>809.68700000000001</v>
      </c>
      <c r="V672" s="51">
        <f t="shared" si="85"/>
        <v>786.5440821917814</v>
      </c>
      <c r="W672" s="53">
        <f t="shared" si="86"/>
        <v>-1.3935477505919724E-3</v>
      </c>
      <c r="X672" s="53" t="str">
        <f t="shared" si="87"/>
        <v/>
      </c>
      <c r="Y672" s="54" t="str">
        <f t="shared" si="88"/>
        <v/>
      </c>
    </row>
    <row r="673" spans="17:25" x14ac:dyDescent="0.25">
      <c r="Q673" s="47">
        <f t="shared" si="84"/>
        <v>1993</v>
      </c>
      <c r="R673" s="48" t="str">
        <f t="shared" si="82"/>
        <v>19939</v>
      </c>
      <c r="S673" s="49">
        <v>34235</v>
      </c>
      <c r="T673" s="48">
        <v>810.04</v>
      </c>
      <c r="U673" s="50">
        <f t="shared" si="83"/>
        <v>809.68700000000001</v>
      </c>
      <c r="V673" s="51">
        <f t="shared" si="85"/>
        <v>786.5440821917814</v>
      </c>
      <c r="W673" s="53">
        <f t="shared" si="86"/>
        <v>3.5813522692174082E-4</v>
      </c>
      <c r="X673" s="53" t="str">
        <f t="shared" si="87"/>
        <v/>
      </c>
      <c r="Y673" s="54" t="str">
        <f t="shared" si="88"/>
        <v/>
      </c>
    </row>
    <row r="674" spans="17:25" x14ac:dyDescent="0.25">
      <c r="Q674" s="47">
        <f t="shared" si="84"/>
        <v>1993</v>
      </c>
      <c r="R674" s="48" t="str">
        <f t="shared" si="82"/>
        <v>19939</v>
      </c>
      <c r="S674" s="49">
        <v>34236</v>
      </c>
      <c r="T674" s="48">
        <v>810.55</v>
      </c>
      <c r="U674" s="50">
        <f t="shared" si="83"/>
        <v>809.68700000000001</v>
      </c>
      <c r="V674" s="51">
        <f t="shared" si="85"/>
        <v>786.5440821917814</v>
      </c>
      <c r="W674" s="53">
        <f t="shared" si="86"/>
        <v>6.2959853834376744E-4</v>
      </c>
      <c r="X674" s="53" t="str">
        <f t="shared" si="87"/>
        <v/>
      </c>
      <c r="Y674" s="54" t="str">
        <f t="shared" si="88"/>
        <v/>
      </c>
    </row>
    <row r="675" spans="17:25" x14ac:dyDescent="0.25">
      <c r="Q675" s="47">
        <f t="shared" si="84"/>
        <v>1993</v>
      </c>
      <c r="R675" s="48" t="str">
        <f t="shared" si="82"/>
        <v>19939</v>
      </c>
      <c r="S675" s="49">
        <v>34237</v>
      </c>
      <c r="T675" s="48">
        <v>809.93</v>
      </c>
      <c r="U675" s="50">
        <f t="shared" si="83"/>
        <v>809.68700000000001</v>
      </c>
      <c r="V675" s="51">
        <f t="shared" si="85"/>
        <v>786.5440821917814</v>
      </c>
      <c r="W675" s="53">
        <f t="shared" si="86"/>
        <v>-7.6491271358958279E-4</v>
      </c>
      <c r="X675" s="53" t="str">
        <f t="shared" si="87"/>
        <v/>
      </c>
      <c r="Y675" s="54" t="str">
        <f t="shared" si="88"/>
        <v/>
      </c>
    </row>
    <row r="676" spans="17:25" x14ac:dyDescent="0.25">
      <c r="Q676" s="47">
        <f t="shared" si="84"/>
        <v>1993</v>
      </c>
      <c r="R676" s="48" t="str">
        <f t="shared" si="82"/>
        <v>19939</v>
      </c>
      <c r="S676" s="49">
        <v>34238</v>
      </c>
      <c r="T676" s="48">
        <v>809.93</v>
      </c>
      <c r="U676" s="50">
        <f t="shared" si="83"/>
        <v>809.68700000000001</v>
      </c>
      <c r="V676" s="51">
        <f t="shared" si="85"/>
        <v>786.5440821917814</v>
      </c>
      <c r="W676" s="53">
        <f t="shared" si="86"/>
        <v>0</v>
      </c>
      <c r="X676" s="53" t="str">
        <f t="shared" si="87"/>
        <v/>
      </c>
      <c r="Y676" s="54" t="str">
        <f t="shared" si="88"/>
        <v/>
      </c>
    </row>
    <row r="677" spans="17:25" x14ac:dyDescent="0.25">
      <c r="Q677" s="47">
        <f t="shared" si="84"/>
        <v>1993</v>
      </c>
      <c r="R677" s="48" t="str">
        <f t="shared" si="82"/>
        <v>19939</v>
      </c>
      <c r="S677" s="49">
        <v>34239</v>
      </c>
      <c r="T677" s="48">
        <v>809.93</v>
      </c>
      <c r="U677" s="50">
        <f t="shared" si="83"/>
        <v>809.68700000000001</v>
      </c>
      <c r="V677" s="51">
        <f t="shared" si="85"/>
        <v>786.5440821917814</v>
      </c>
      <c r="W677" s="53">
        <f t="shared" si="86"/>
        <v>0</v>
      </c>
      <c r="X677" s="53" t="str">
        <f t="shared" si="87"/>
        <v/>
      </c>
      <c r="Y677" s="54" t="str">
        <f t="shared" si="88"/>
        <v/>
      </c>
    </row>
    <row r="678" spans="17:25" x14ac:dyDescent="0.25">
      <c r="Q678" s="47">
        <f t="shared" si="84"/>
        <v>1993</v>
      </c>
      <c r="R678" s="48" t="str">
        <f t="shared" si="82"/>
        <v>19939</v>
      </c>
      <c r="S678" s="49">
        <v>34240</v>
      </c>
      <c r="T678" s="48">
        <v>809.55</v>
      </c>
      <c r="U678" s="50">
        <f t="shared" si="83"/>
        <v>809.68700000000001</v>
      </c>
      <c r="V678" s="51">
        <f t="shared" si="85"/>
        <v>786.5440821917814</v>
      </c>
      <c r="W678" s="53">
        <f t="shared" si="86"/>
        <v>-4.6917634857335244E-4</v>
      </c>
      <c r="X678" s="53" t="str">
        <f t="shared" si="87"/>
        <v/>
      </c>
      <c r="Y678" s="54" t="str">
        <f t="shared" si="88"/>
        <v/>
      </c>
    </row>
    <row r="679" spans="17:25" x14ac:dyDescent="0.25">
      <c r="Q679" s="47">
        <f t="shared" si="84"/>
        <v>1993</v>
      </c>
      <c r="R679" s="48" t="str">
        <f t="shared" si="82"/>
        <v>19939</v>
      </c>
      <c r="S679" s="49">
        <v>34241</v>
      </c>
      <c r="T679" s="48">
        <v>809.69</v>
      </c>
      <c r="U679" s="50">
        <f t="shared" si="83"/>
        <v>809.68700000000001</v>
      </c>
      <c r="V679" s="51">
        <f t="shared" si="85"/>
        <v>786.5440821917814</v>
      </c>
      <c r="W679" s="53">
        <f t="shared" si="86"/>
        <v>1.7293558149611421E-4</v>
      </c>
      <c r="X679" s="53" t="str">
        <f t="shared" si="87"/>
        <v/>
      </c>
      <c r="Y679" s="54" t="str">
        <f t="shared" si="88"/>
        <v/>
      </c>
    </row>
    <row r="680" spans="17:25" x14ac:dyDescent="0.25">
      <c r="Q680" s="47">
        <f t="shared" si="84"/>
        <v>1993</v>
      </c>
      <c r="R680" s="48" t="str">
        <f t="shared" si="82"/>
        <v>19939</v>
      </c>
      <c r="S680" s="49">
        <v>34242</v>
      </c>
      <c r="T680" s="48">
        <v>810.84</v>
      </c>
      <c r="U680" s="50">
        <f t="shared" si="83"/>
        <v>809.68700000000001</v>
      </c>
      <c r="V680" s="51">
        <f t="shared" si="85"/>
        <v>786.5440821917814</v>
      </c>
      <c r="W680" s="53">
        <f t="shared" si="86"/>
        <v>1.4202966567451458E-3</v>
      </c>
      <c r="X680" s="53" t="str">
        <f t="shared" si="87"/>
        <v/>
      </c>
      <c r="Y680" s="54" t="str">
        <f t="shared" si="88"/>
        <v/>
      </c>
    </row>
    <row r="681" spans="17:25" x14ac:dyDescent="0.25">
      <c r="Q681" s="47">
        <f t="shared" si="84"/>
        <v>1993</v>
      </c>
      <c r="R681" s="48" t="str">
        <f t="shared" si="82"/>
        <v>199310</v>
      </c>
      <c r="S681" s="49">
        <v>34243</v>
      </c>
      <c r="T681" s="48">
        <v>811.31</v>
      </c>
      <c r="U681" s="50">
        <f t="shared" si="83"/>
        <v>814.48129032258055</v>
      </c>
      <c r="V681" s="51">
        <f t="shared" si="85"/>
        <v>786.5440821917814</v>
      </c>
      <c r="W681" s="53">
        <f t="shared" si="86"/>
        <v>5.7964579941782723E-4</v>
      </c>
      <c r="X681" s="53">
        <f t="shared" si="87"/>
        <v>5.9211649965733582E-3</v>
      </c>
      <c r="Y681" s="54" t="str">
        <f t="shared" si="88"/>
        <v/>
      </c>
    </row>
    <row r="682" spans="17:25" x14ac:dyDescent="0.25">
      <c r="Q682" s="47">
        <f t="shared" si="84"/>
        <v>1993</v>
      </c>
      <c r="R682" s="48" t="str">
        <f t="shared" si="82"/>
        <v>199310</v>
      </c>
      <c r="S682" s="49">
        <v>34244</v>
      </c>
      <c r="T682" s="48">
        <v>812.29</v>
      </c>
      <c r="U682" s="50">
        <f t="shared" si="83"/>
        <v>814.48129032258055</v>
      </c>
      <c r="V682" s="51">
        <f t="shared" si="85"/>
        <v>786.5440821917814</v>
      </c>
      <c r="W682" s="53">
        <f t="shared" si="86"/>
        <v>1.2079229887467235E-3</v>
      </c>
      <c r="X682" s="53" t="str">
        <f t="shared" si="87"/>
        <v/>
      </c>
      <c r="Y682" s="54" t="str">
        <f t="shared" si="88"/>
        <v/>
      </c>
    </row>
    <row r="683" spans="17:25" x14ac:dyDescent="0.25">
      <c r="Q683" s="47">
        <f t="shared" si="84"/>
        <v>1993</v>
      </c>
      <c r="R683" s="48" t="str">
        <f t="shared" si="82"/>
        <v>199310</v>
      </c>
      <c r="S683" s="49">
        <v>34245</v>
      </c>
      <c r="T683" s="48">
        <v>812.29</v>
      </c>
      <c r="U683" s="50">
        <f t="shared" si="83"/>
        <v>814.48129032258055</v>
      </c>
      <c r="V683" s="51">
        <f t="shared" si="85"/>
        <v>786.5440821917814</v>
      </c>
      <c r="W683" s="53">
        <f t="shared" si="86"/>
        <v>0</v>
      </c>
      <c r="X683" s="53" t="str">
        <f t="shared" si="87"/>
        <v/>
      </c>
      <c r="Y683" s="54" t="str">
        <f t="shared" si="88"/>
        <v/>
      </c>
    </row>
    <row r="684" spans="17:25" x14ac:dyDescent="0.25">
      <c r="Q684" s="47">
        <f t="shared" si="84"/>
        <v>1993</v>
      </c>
      <c r="R684" s="48" t="str">
        <f t="shared" si="82"/>
        <v>199310</v>
      </c>
      <c r="S684" s="49">
        <v>34246</v>
      </c>
      <c r="T684" s="48">
        <v>812.29</v>
      </c>
      <c r="U684" s="50">
        <f t="shared" si="83"/>
        <v>814.48129032258055</v>
      </c>
      <c r="V684" s="51">
        <f t="shared" si="85"/>
        <v>786.5440821917814</v>
      </c>
      <c r="W684" s="53">
        <f t="shared" si="86"/>
        <v>0</v>
      </c>
      <c r="X684" s="53" t="str">
        <f t="shared" si="87"/>
        <v/>
      </c>
      <c r="Y684" s="54" t="str">
        <f t="shared" si="88"/>
        <v/>
      </c>
    </row>
    <row r="685" spans="17:25" x14ac:dyDescent="0.25">
      <c r="Q685" s="47">
        <f t="shared" si="84"/>
        <v>1993</v>
      </c>
      <c r="R685" s="48" t="str">
        <f t="shared" si="82"/>
        <v>199310</v>
      </c>
      <c r="S685" s="49">
        <v>34247</v>
      </c>
      <c r="T685" s="48">
        <v>812.27</v>
      </c>
      <c r="U685" s="50">
        <f t="shared" si="83"/>
        <v>814.48129032258055</v>
      </c>
      <c r="V685" s="51">
        <f t="shared" si="85"/>
        <v>786.5440821917814</v>
      </c>
      <c r="W685" s="53">
        <f t="shared" si="86"/>
        <v>-2.4621748390352138E-5</v>
      </c>
      <c r="X685" s="53" t="str">
        <f t="shared" si="87"/>
        <v/>
      </c>
      <c r="Y685" s="54" t="str">
        <f t="shared" si="88"/>
        <v/>
      </c>
    </row>
    <row r="686" spans="17:25" x14ac:dyDescent="0.25">
      <c r="Q686" s="47">
        <f t="shared" si="84"/>
        <v>1993</v>
      </c>
      <c r="R686" s="48" t="str">
        <f t="shared" si="82"/>
        <v>199310</v>
      </c>
      <c r="S686" s="49">
        <v>34248</v>
      </c>
      <c r="T686" s="48">
        <v>812.75</v>
      </c>
      <c r="U686" s="50">
        <f t="shared" si="83"/>
        <v>814.48129032258055</v>
      </c>
      <c r="V686" s="51">
        <f t="shared" si="85"/>
        <v>786.5440821917814</v>
      </c>
      <c r="W686" s="53">
        <f t="shared" si="86"/>
        <v>5.9093651125863289E-4</v>
      </c>
      <c r="X686" s="53" t="str">
        <f t="shared" si="87"/>
        <v/>
      </c>
      <c r="Y686" s="54" t="str">
        <f t="shared" si="88"/>
        <v/>
      </c>
    </row>
    <row r="687" spans="17:25" x14ac:dyDescent="0.25">
      <c r="Q687" s="47">
        <f t="shared" si="84"/>
        <v>1993</v>
      </c>
      <c r="R687" s="48" t="str">
        <f t="shared" si="82"/>
        <v>199310</v>
      </c>
      <c r="S687" s="49">
        <v>34249</v>
      </c>
      <c r="T687" s="48">
        <v>812.54</v>
      </c>
      <c r="U687" s="50">
        <f t="shared" si="83"/>
        <v>814.48129032258055</v>
      </c>
      <c r="V687" s="51">
        <f t="shared" si="85"/>
        <v>786.5440821917814</v>
      </c>
      <c r="W687" s="53">
        <f t="shared" si="86"/>
        <v>-2.583820362965783E-4</v>
      </c>
      <c r="X687" s="53" t="str">
        <f t="shared" si="87"/>
        <v/>
      </c>
      <c r="Y687" s="54" t="str">
        <f t="shared" si="88"/>
        <v/>
      </c>
    </row>
    <row r="688" spans="17:25" x14ac:dyDescent="0.25">
      <c r="Q688" s="47">
        <f t="shared" si="84"/>
        <v>1993</v>
      </c>
      <c r="R688" s="48" t="str">
        <f t="shared" si="82"/>
        <v>199310</v>
      </c>
      <c r="S688" s="49">
        <v>34250</v>
      </c>
      <c r="T688" s="48">
        <v>811.91</v>
      </c>
      <c r="U688" s="50">
        <f t="shared" si="83"/>
        <v>814.48129032258055</v>
      </c>
      <c r="V688" s="51">
        <f t="shared" si="85"/>
        <v>786.5440821917814</v>
      </c>
      <c r="W688" s="53">
        <f t="shared" si="86"/>
        <v>-7.7534644448273848E-4</v>
      </c>
      <c r="X688" s="53" t="str">
        <f t="shared" si="87"/>
        <v/>
      </c>
      <c r="Y688" s="54" t="str">
        <f t="shared" si="88"/>
        <v/>
      </c>
    </row>
    <row r="689" spans="17:25" x14ac:dyDescent="0.25">
      <c r="Q689" s="47">
        <f t="shared" si="84"/>
        <v>1993</v>
      </c>
      <c r="R689" s="48" t="str">
        <f t="shared" si="82"/>
        <v>199310</v>
      </c>
      <c r="S689" s="49">
        <v>34251</v>
      </c>
      <c r="T689" s="48">
        <v>811.28</v>
      </c>
      <c r="U689" s="50">
        <f t="shared" si="83"/>
        <v>814.48129032258055</v>
      </c>
      <c r="V689" s="51">
        <f t="shared" si="85"/>
        <v>786.5440821917814</v>
      </c>
      <c r="W689" s="53">
        <f t="shared" si="86"/>
        <v>-7.7594807306224922E-4</v>
      </c>
      <c r="X689" s="53" t="str">
        <f t="shared" si="87"/>
        <v/>
      </c>
      <c r="Y689" s="54" t="str">
        <f t="shared" si="88"/>
        <v/>
      </c>
    </row>
    <row r="690" spans="17:25" x14ac:dyDescent="0.25">
      <c r="Q690" s="47">
        <f t="shared" si="84"/>
        <v>1993</v>
      </c>
      <c r="R690" s="48" t="str">
        <f t="shared" si="82"/>
        <v>199310</v>
      </c>
      <c r="S690" s="49">
        <v>34252</v>
      </c>
      <c r="T690" s="48">
        <v>811.28</v>
      </c>
      <c r="U690" s="50">
        <f t="shared" si="83"/>
        <v>814.48129032258055</v>
      </c>
      <c r="V690" s="51">
        <f t="shared" si="85"/>
        <v>786.5440821917814</v>
      </c>
      <c r="W690" s="53">
        <f t="shared" si="86"/>
        <v>0</v>
      </c>
      <c r="X690" s="53" t="str">
        <f t="shared" si="87"/>
        <v/>
      </c>
      <c r="Y690" s="54" t="str">
        <f t="shared" si="88"/>
        <v/>
      </c>
    </row>
    <row r="691" spans="17:25" x14ac:dyDescent="0.25">
      <c r="Q691" s="47">
        <f t="shared" si="84"/>
        <v>1993</v>
      </c>
      <c r="R691" s="48" t="str">
        <f t="shared" si="82"/>
        <v>199310</v>
      </c>
      <c r="S691" s="49">
        <v>34253</v>
      </c>
      <c r="T691" s="48">
        <v>811.28</v>
      </c>
      <c r="U691" s="50">
        <f t="shared" si="83"/>
        <v>814.48129032258055</v>
      </c>
      <c r="V691" s="51">
        <f t="shared" si="85"/>
        <v>786.5440821917814</v>
      </c>
      <c r="W691" s="53">
        <f t="shared" si="86"/>
        <v>0</v>
      </c>
      <c r="X691" s="53" t="str">
        <f t="shared" si="87"/>
        <v/>
      </c>
      <c r="Y691" s="54" t="str">
        <f t="shared" si="88"/>
        <v/>
      </c>
    </row>
    <row r="692" spans="17:25" x14ac:dyDescent="0.25">
      <c r="Q692" s="47">
        <f t="shared" si="84"/>
        <v>1993</v>
      </c>
      <c r="R692" s="48" t="str">
        <f t="shared" si="82"/>
        <v>199310</v>
      </c>
      <c r="S692" s="49">
        <v>34254</v>
      </c>
      <c r="T692" s="48">
        <v>811.19</v>
      </c>
      <c r="U692" s="50">
        <f t="shared" si="83"/>
        <v>814.48129032258055</v>
      </c>
      <c r="V692" s="51">
        <f t="shared" si="85"/>
        <v>786.5440821917814</v>
      </c>
      <c r="W692" s="53">
        <f t="shared" si="86"/>
        <v>-1.1093580514731638E-4</v>
      </c>
      <c r="X692" s="53" t="str">
        <f t="shared" si="87"/>
        <v/>
      </c>
      <c r="Y692" s="54" t="str">
        <f t="shared" si="88"/>
        <v/>
      </c>
    </row>
    <row r="693" spans="17:25" x14ac:dyDescent="0.25">
      <c r="Q693" s="47">
        <f t="shared" si="84"/>
        <v>1993</v>
      </c>
      <c r="R693" s="48" t="str">
        <f t="shared" si="82"/>
        <v>199310</v>
      </c>
      <c r="S693" s="49">
        <v>34255</v>
      </c>
      <c r="T693" s="48">
        <v>811.47</v>
      </c>
      <c r="U693" s="50">
        <f t="shared" si="83"/>
        <v>814.48129032258055</v>
      </c>
      <c r="V693" s="51">
        <f t="shared" si="85"/>
        <v>786.5440821917814</v>
      </c>
      <c r="W693" s="53">
        <f t="shared" si="86"/>
        <v>3.4517190793770247E-4</v>
      </c>
      <c r="X693" s="53" t="str">
        <f t="shared" si="87"/>
        <v/>
      </c>
      <c r="Y693" s="54" t="str">
        <f t="shared" si="88"/>
        <v/>
      </c>
    </row>
    <row r="694" spans="17:25" x14ac:dyDescent="0.25">
      <c r="Q694" s="47">
        <f t="shared" si="84"/>
        <v>1993</v>
      </c>
      <c r="R694" s="48" t="str">
        <f t="shared" si="82"/>
        <v>199310</v>
      </c>
      <c r="S694" s="49">
        <v>34256</v>
      </c>
      <c r="T694" s="48">
        <v>811.46</v>
      </c>
      <c r="U694" s="50">
        <f t="shared" si="83"/>
        <v>814.48129032258055</v>
      </c>
      <c r="V694" s="51">
        <f t="shared" si="85"/>
        <v>786.5440821917814</v>
      </c>
      <c r="W694" s="53">
        <f t="shared" si="86"/>
        <v>-1.2323314478646097E-5</v>
      </c>
      <c r="X694" s="53" t="str">
        <f t="shared" si="87"/>
        <v/>
      </c>
      <c r="Y694" s="54" t="str">
        <f t="shared" si="88"/>
        <v/>
      </c>
    </row>
    <row r="695" spans="17:25" x14ac:dyDescent="0.25">
      <c r="Q695" s="47">
        <f t="shared" si="84"/>
        <v>1993</v>
      </c>
      <c r="R695" s="48" t="str">
        <f t="shared" si="82"/>
        <v>199310</v>
      </c>
      <c r="S695" s="49">
        <v>34257</v>
      </c>
      <c r="T695" s="48">
        <v>812.41</v>
      </c>
      <c r="U695" s="50">
        <f t="shared" si="83"/>
        <v>814.48129032258055</v>
      </c>
      <c r="V695" s="51">
        <f t="shared" si="85"/>
        <v>786.5440821917814</v>
      </c>
      <c r="W695" s="53">
        <f t="shared" si="86"/>
        <v>1.1707293027380938E-3</v>
      </c>
      <c r="X695" s="53" t="str">
        <f t="shared" si="87"/>
        <v/>
      </c>
      <c r="Y695" s="54" t="str">
        <f t="shared" si="88"/>
        <v/>
      </c>
    </row>
    <row r="696" spans="17:25" x14ac:dyDescent="0.25">
      <c r="Q696" s="47">
        <f t="shared" si="84"/>
        <v>1993</v>
      </c>
      <c r="R696" s="48" t="str">
        <f t="shared" si="82"/>
        <v>199310</v>
      </c>
      <c r="S696" s="49">
        <v>34258</v>
      </c>
      <c r="T696" s="48">
        <v>813.28</v>
      </c>
      <c r="U696" s="50">
        <f t="shared" si="83"/>
        <v>814.48129032258055</v>
      </c>
      <c r="V696" s="51">
        <f t="shared" si="85"/>
        <v>786.5440821917814</v>
      </c>
      <c r="W696" s="53">
        <f t="shared" si="86"/>
        <v>1.0708878521927812E-3</v>
      </c>
      <c r="X696" s="53" t="str">
        <f t="shared" si="87"/>
        <v/>
      </c>
      <c r="Y696" s="54" t="str">
        <f t="shared" si="88"/>
        <v/>
      </c>
    </row>
    <row r="697" spans="17:25" x14ac:dyDescent="0.25">
      <c r="Q697" s="47">
        <f t="shared" si="84"/>
        <v>1993</v>
      </c>
      <c r="R697" s="48" t="str">
        <f t="shared" si="82"/>
        <v>199310</v>
      </c>
      <c r="S697" s="49">
        <v>34259</v>
      </c>
      <c r="T697" s="48">
        <v>813.28</v>
      </c>
      <c r="U697" s="50">
        <f t="shared" si="83"/>
        <v>814.48129032258055</v>
      </c>
      <c r="V697" s="51">
        <f t="shared" si="85"/>
        <v>786.5440821917814</v>
      </c>
      <c r="W697" s="53">
        <f t="shared" si="86"/>
        <v>0</v>
      </c>
      <c r="X697" s="53" t="str">
        <f t="shared" si="87"/>
        <v/>
      </c>
      <c r="Y697" s="54" t="str">
        <f t="shared" si="88"/>
        <v/>
      </c>
    </row>
    <row r="698" spans="17:25" x14ac:dyDescent="0.25">
      <c r="Q698" s="47">
        <f t="shared" si="84"/>
        <v>1993</v>
      </c>
      <c r="R698" s="48" t="str">
        <f t="shared" si="82"/>
        <v>199310</v>
      </c>
      <c r="S698" s="49">
        <v>34260</v>
      </c>
      <c r="T698" s="48">
        <v>813.28</v>
      </c>
      <c r="U698" s="50">
        <f t="shared" si="83"/>
        <v>814.48129032258055</v>
      </c>
      <c r="V698" s="51">
        <f t="shared" si="85"/>
        <v>786.5440821917814</v>
      </c>
      <c r="W698" s="53">
        <f t="shared" si="86"/>
        <v>0</v>
      </c>
      <c r="X698" s="53" t="str">
        <f t="shared" si="87"/>
        <v/>
      </c>
      <c r="Y698" s="54" t="str">
        <f t="shared" si="88"/>
        <v/>
      </c>
    </row>
    <row r="699" spans="17:25" x14ac:dyDescent="0.25">
      <c r="Q699" s="47">
        <f t="shared" si="84"/>
        <v>1993</v>
      </c>
      <c r="R699" s="48" t="str">
        <f t="shared" si="82"/>
        <v>199310</v>
      </c>
      <c r="S699" s="49">
        <v>34261</v>
      </c>
      <c r="T699" s="48">
        <v>813.28</v>
      </c>
      <c r="U699" s="50">
        <f t="shared" si="83"/>
        <v>814.48129032258055</v>
      </c>
      <c r="V699" s="51">
        <f t="shared" si="85"/>
        <v>786.5440821917814</v>
      </c>
      <c r="W699" s="53">
        <f t="shared" si="86"/>
        <v>0</v>
      </c>
      <c r="X699" s="53" t="str">
        <f t="shared" si="87"/>
        <v/>
      </c>
      <c r="Y699" s="54" t="str">
        <f t="shared" si="88"/>
        <v/>
      </c>
    </row>
    <row r="700" spans="17:25" x14ac:dyDescent="0.25">
      <c r="Q700" s="47">
        <f t="shared" si="84"/>
        <v>1993</v>
      </c>
      <c r="R700" s="48" t="str">
        <f t="shared" si="82"/>
        <v>199310</v>
      </c>
      <c r="S700" s="49">
        <v>34262</v>
      </c>
      <c r="T700" s="48">
        <v>813.79</v>
      </c>
      <c r="U700" s="50">
        <f t="shared" si="83"/>
        <v>814.48129032258055</v>
      </c>
      <c r="V700" s="51">
        <f t="shared" si="85"/>
        <v>786.5440821917814</v>
      </c>
      <c r="W700" s="53">
        <f t="shared" si="86"/>
        <v>6.2709030100327467E-4</v>
      </c>
      <c r="X700" s="53" t="str">
        <f t="shared" si="87"/>
        <v/>
      </c>
      <c r="Y700" s="54" t="str">
        <f t="shared" si="88"/>
        <v/>
      </c>
    </row>
    <row r="701" spans="17:25" x14ac:dyDescent="0.25">
      <c r="Q701" s="47">
        <f t="shared" si="84"/>
        <v>1993</v>
      </c>
      <c r="R701" s="48" t="str">
        <f t="shared" si="82"/>
        <v>199310</v>
      </c>
      <c r="S701" s="49">
        <v>34263</v>
      </c>
      <c r="T701" s="48">
        <v>816.41</v>
      </c>
      <c r="U701" s="50">
        <f t="shared" si="83"/>
        <v>814.48129032258055</v>
      </c>
      <c r="V701" s="51">
        <f t="shared" si="85"/>
        <v>786.5440821917814</v>
      </c>
      <c r="W701" s="53">
        <f t="shared" si="86"/>
        <v>3.2195038031925804E-3</v>
      </c>
      <c r="X701" s="53" t="str">
        <f t="shared" si="87"/>
        <v/>
      </c>
      <c r="Y701" s="54" t="str">
        <f t="shared" si="88"/>
        <v/>
      </c>
    </row>
    <row r="702" spans="17:25" x14ac:dyDescent="0.25">
      <c r="Q702" s="47">
        <f t="shared" si="84"/>
        <v>1993</v>
      </c>
      <c r="R702" s="48" t="str">
        <f t="shared" si="82"/>
        <v>199310</v>
      </c>
      <c r="S702" s="49">
        <v>34264</v>
      </c>
      <c r="T702" s="48">
        <v>819.26</v>
      </c>
      <c r="U702" s="50">
        <f t="shared" si="83"/>
        <v>814.48129032258055</v>
      </c>
      <c r="V702" s="51">
        <f t="shared" si="85"/>
        <v>786.5440821917814</v>
      </c>
      <c r="W702" s="53">
        <f t="shared" si="86"/>
        <v>3.490893056184996E-3</v>
      </c>
      <c r="X702" s="53" t="str">
        <f t="shared" si="87"/>
        <v/>
      </c>
      <c r="Y702" s="54" t="str">
        <f t="shared" si="88"/>
        <v/>
      </c>
    </row>
    <row r="703" spans="17:25" x14ac:dyDescent="0.25">
      <c r="Q703" s="47">
        <f t="shared" si="84"/>
        <v>1993</v>
      </c>
      <c r="R703" s="48" t="str">
        <f t="shared" si="82"/>
        <v>199310</v>
      </c>
      <c r="S703" s="49">
        <v>34265</v>
      </c>
      <c r="T703" s="48">
        <v>819.41</v>
      </c>
      <c r="U703" s="50">
        <f t="shared" si="83"/>
        <v>814.48129032258055</v>
      </c>
      <c r="V703" s="51">
        <f t="shared" si="85"/>
        <v>786.5440821917814</v>
      </c>
      <c r="W703" s="53">
        <f t="shared" si="86"/>
        <v>1.8309205868716205E-4</v>
      </c>
      <c r="X703" s="53" t="str">
        <f t="shared" si="87"/>
        <v/>
      </c>
      <c r="Y703" s="54" t="str">
        <f t="shared" si="88"/>
        <v/>
      </c>
    </row>
    <row r="704" spans="17:25" x14ac:dyDescent="0.25">
      <c r="Q704" s="47">
        <f t="shared" si="84"/>
        <v>1993</v>
      </c>
      <c r="R704" s="48" t="str">
        <f t="shared" si="82"/>
        <v>199310</v>
      </c>
      <c r="S704" s="49">
        <v>34266</v>
      </c>
      <c r="T704" s="48">
        <v>819.41</v>
      </c>
      <c r="U704" s="50">
        <f t="shared" si="83"/>
        <v>814.48129032258055</v>
      </c>
      <c r="V704" s="51">
        <f t="shared" si="85"/>
        <v>786.5440821917814</v>
      </c>
      <c r="W704" s="53">
        <f t="shared" si="86"/>
        <v>0</v>
      </c>
      <c r="X704" s="53" t="str">
        <f t="shared" si="87"/>
        <v/>
      </c>
      <c r="Y704" s="54" t="str">
        <f t="shared" si="88"/>
        <v/>
      </c>
    </row>
    <row r="705" spans="17:25" x14ac:dyDescent="0.25">
      <c r="Q705" s="47">
        <f t="shared" si="84"/>
        <v>1993</v>
      </c>
      <c r="R705" s="48" t="str">
        <f t="shared" si="82"/>
        <v>199310</v>
      </c>
      <c r="S705" s="49">
        <v>34267</v>
      </c>
      <c r="T705" s="48">
        <v>819.41</v>
      </c>
      <c r="U705" s="50">
        <f t="shared" si="83"/>
        <v>814.48129032258055</v>
      </c>
      <c r="V705" s="51">
        <f t="shared" si="85"/>
        <v>786.5440821917814</v>
      </c>
      <c r="W705" s="53">
        <f t="shared" si="86"/>
        <v>0</v>
      </c>
      <c r="X705" s="53" t="str">
        <f t="shared" si="87"/>
        <v/>
      </c>
      <c r="Y705" s="54" t="str">
        <f t="shared" si="88"/>
        <v/>
      </c>
    </row>
    <row r="706" spans="17:25" x14ac:dyDescent="0.25">
      <c r="Q706" s="47">
        <f t="shared" si="84"/>
        <v>1993</v>
      </c>
      <c r="R706" s="48" t="str">
        <f t="shared" si="82"/>
        <v>199310</v>
      </c>
      <c r="S706" s="49">
        <v>34268</v>
      </c>
      <c r="T706" s="48">
        <v>819.44</v>
      </c>
      <c r="U706" s="50">
        <f t="shared" si="83"/>
        <v>814.48129032258055</v>
      </c>
      <c r="V706" s="51">
        <f t="shared" si="85"/>
        <v>786.5440821917814</v>
      </c>
      <c r="W706" s="53">
        <f t="shared" si="86"/>
        <v>3.6611708424505451E-5</v>
      </c>
      <c r="X706" s="53" t="str">
        <f t="shared" si="87"/>
        <v/>
      </c>
      <c r="Y706" s="54" t="str">
        <f t="shared" si="88"/>
        <v/>
      </c>
    </row>
    <row r="707" spans="17:25" x14ac:dyDescent="0.25">
      <c r="Q707" s="47">
        <f t="shared" si="84"/>
        <v>1993</v>
      </c>
      <c r="R707" s="48" t="str">
        <f t="shared" si="82"/>
        <v>199310</v>
      </c>
      <c r="S707" s="49">
        <v>34269</v>
      </c>
      <c r="T707" s="48">
        <v>819.55</v>
      </c>
      <c r="U707" s="50">
        <f t="shared" si="83"/>
        <v>814.48129032258055</v>
      </c>
      <c r="V707" s="51">
        <f t="shared" si="85"/>
        <v>786.5440821917814</v>
      </c>
      <c r="W707" s="53">
        <f t="shared" si="86"/>
        <v>1.3423801620615627E-4</v>
      </c>
      <c r="X707" s="53" t="str">
        <f t="shared" si="87"/>
        <v/>
      </c>
      <c r="Y707" s="54" t="str">
        <f t="shared" si="88"/>
        <v/>
      </c>
    </row>
    <row r="708" spans="17:25" x14ac:dyDescent="0.25">
      <c r="Q708" s="47">
        <f t="shared" si="84"/>
        <v>1993</v>
      </c>
      <c r="R708" s="48" t="str">
        <f t="shared" si="82"/>
        <v>199310</v>
      </c>
      <c r="S708" s="49">
        <v>34270</v>
      </c>
      <c r="T708" s="48">
        <v>818.98</v>
      </c>
      <c r="U708" s="50">
        <f t="shared" si="83"/>
        <v>814.48129032258055</v>
      </c>
      <c r="V708" s="51">
        <f t="shared" si="85"/>
        <v>786.5440821917814</v>
      </c>
      <c r="W708" s="53">
        <f t="shared" si="86"/>
        <v>-6.9550363004078353E-4</v>
      </c>
      <c r="X708" s="53" t="str">
        <f t="shared" si="87"/>
        <v/>
      </c>
      <c r="Y708" s="54" t="str">
        <f t="shared" si="88"/>
        <v/>
      </c>
    </row>
    <row r="709" spans="17:25" x14ac:dyDescent="0.25">
      <c r="Q709" s="47">
        <f t="shared" si="84"/>
        <v>1993</v>
      </c>
      <c r="R709" s="48" t="str">
        <f t="shared" si="82"/>
        <v>199310</v>
      </c>
      <c r="S709" s="49">
        <v>34271</v>
      </c>
      <c r="T709" s="48">
        <v>818.06</v>
      </c>
      <c r="U709" s="50">
        <f t="shared" si="83"/>
        <v>814.48129032258055</v>
      </c>
      <c r="V709" s="51">
        <f t="shared" si="85"/>
        <v>786.5440821917814</v>
      </c>
      <c r="W709" s="53">
        <f t="shared" si="86"/>
        <v>-1.1233485555203204E-3</v>
      </c>
      <c r="X709" s="53" t="str">
        <f t="shared" si="87"/>
        <v/>
      </c>
      <c r="Y709" s="54" t="str">
        <f t="shared" si="88"/>
        <v/>
      </c>
    </row>
    <row r="710" spans="17:25" x14ac:dyDescent="0.25">
      <c r="Q710" s="47">
        <f t="shared" si="84"/>
        <v>1993</v>
      </c>
      <c r="R710" s="48" t="str">
        <f t="shared" si="82"/>
        <v>199310</v>
      </c>
      <c r="S710" s="49">
        <v>34272</v>
      </c>
      <c r="T710" s="48">
        <v>817.03</v>
      </c>
      <c r="U710" s="50">
        <f t="shared" si="83"/>
        <v>814.48129032258055</v>
      </c>
      <c r="V710" s="51">
        <f t="shared" si="85"/>
        <v>786.5440821917814</v>
      </c>
      <c r="W710" s="53">
        <f t="shared" si="86"/>
        <v>-1.2590763513677938E-3</v>
      </c>
      <c r="X710" s="53" t="str">
        <f t="shared" si="87"/>
        <v/>
      </c>
      <c r="Y710" s="54" t="str">
        <f t="shared" si="88"/>
        <v/>
      </c>
    </row>
    <row r="711" spans="17:25" x14ac:dyDescent="0.25">
      <c r="Q711" s="47">
        <f t="shared" si="84"/>
        <v>1993</v>
      </c>
      <c r="R711" s="48" t="str">
        <f t="shared" ref="R711:R774" si="89">+YEAR(S711)&amp;MONTH(S711)</f>
        <v>199310</v>
      </c>
      <c r="S711" s="49">
        <v>34273</v>
      </c>
      <c r="T711" s="48">
        <v>817.03</v>
      </c>
      <c r="U711" s="50">
        <f t="shared" ref="U711:U774" si="90">+AVERAGEIF($R$3:$R$12000,R711,$T$3:$T$12000)</f>
        <v>814.48129032258055</v>
      </c>
      <c r="V711" s="51">
        <f t="shared" si="85"/>
        <v>786.5440821917814</v>
      </c>
      <c r="W711" s="53">
        <f t="shared" si="86"/>
        <v>0</v>
      </c>
      <c r="X711" s="53" t="str">
        <f t="shared" si="87"/>
        <v/>
      </c>
      <c r="Y711" s="54" t="str">
        <f t="shared" si="88"/>
        <v/>
      </c>
    </row>
    <row r="712" spans="17:25" x14ac:dyDescent="0.25">
      <c r="Q712" s="47">
        <f t="shared" ref="Q712:Q775" si="91">+YEAR(S712)</f>
        <v>1993</v>
      </c>
      <c r="R712" s="48" t="str">
        <f t="shared" si="89"/>
        <v>199311</v>
      </c>
      <c r="S712" s="49">
        <v>34274</v>
      </c>
      <c r="T712" s="48">
        <v>817.03</v>
      </c>
      <c r="U712" s="50">
        <f t="shared" si="90"/>
        <v>813.94266666666692</v>
      </c>
      <c r="V712" s="51">
        <f t="shared" ref="V712:V775" si="92">+AVERAGEIF($Q$3:$Q$12000,Q712,$T$3:$T$12000)</f>
        <v>786.5440821917814</v>
      </c>
      <c r="W712" s="53">
        <f t="shared" si="86"/>
        <v>0</v>
      </c>
      <c r="X712" s="53">
        <f t="shared" si="87"/>
        <v>-6.6130881373627215E-4</v>
      </c>
      <c r="Y712" s="54" t="str">
        <f t="shared" si="88"/>
        <v/>
      </c>
    </row>
    <row r="713" spans="17:25" x14ac:dyDescent="0.25">
      <c r="Q713" s="47">
        <f t="shared" si="91"/>
        <v>1993</v>
      </c>
      <c r="R713" s="48" t="str">
        <f t="shared" si="89"/>
        <v>199311</v>
      </c>
      <c r="S713" s="49">
        <v>34275</v>
      </c>
      <c r="T713" s="48">
        <v>817.03</v>
      </c>
      <c r="U713" s="50">
        <f t="shared" si="90"/>
        <v>813.94266666666692</v>
      </c>
      <c r="V713" s="51">
        <f t="shared" si="92"/>
        <v>786.5440821917814</v>
      </c>
      <c r="W713" s="53">
        <f t="shared" ref="W713:W776" si="93">+T713/T712-1</f>
        <v>0</v>
      </c>
      <c r="X713" s="53" t="str">
        <f t="shared" ref="X713:X776" si="94">IF(U713/U712-1=0,"",U713/U712-1)</f>
        <v/>
      </c>
      <c r="Y713" s="54" t="str">
        <f t="shared" ref="Y713:Y776" si="95">+IF(V713=V712,"",V713/V712-1)</f>
        <v/>
      </c>
    </row>
    <row r="714" spans="17:25" x14ac:dyDescent="0.25">
      <c r="Q714" s="47">
        <f t="shared" si="91"/>
        <v>1993</v>
      </c>
      <c r="R714" s="48" t="str">
        <f t="shared" si="89"/>
        <v>199311</v>
      </c>
      <c r="S714" s="49">
        <v>34276</v>
      </c>
      <c r="T714" s="48">
        <v>816.7</v>
      </c>
      <c r="U714" s="50">
        <f t="shared" si="90"/>
        <v>813.94266666666692</v>
      </c>
      <c r="V714" s="51">
        <f t="shared" si="92"/>
        <v>786.5440821917814</v>
      </c>
      <c r="W714" s="53">
        <f t="shared" si="93"/>
        <v>-4.0390193750527992E-4</v>
      </c>
      <c r="X714" s="53" t="str">
        <f t="shared" si="94"/>
        <v/>
      </c>
      <c r="Y714" s="54" t="str">
        <f t="shared" si="95"/>
        <v/>
      </c>
    </row>
    <row r="715" spans="17:25" x14ac:dyDescent="0.25">
      <c r="Q715" s="47">
        <f t="shared" si="91"/>
        <v>1993</v>
      </c>
      <c r="R715" s="48" t="str">
        <f t="shared" si="89"/>
        <v>199311</v>
      </c>
      <c r="S715" s="49">
        <v>34277</v>
      </c>
      <c r="T715" s="48">
        <v>817.01</v>
      </c>
      <c r="U715" s="50">
        <f t="shared" si="90"/>
        <v>813.94266666666692</v>
      </c>
      <c r="V715" s="51">
        <f t="shared" si="92"/>
        <v>786.5440821917814</v>
      </c>
      <c r="W715" s="53">
        <f t="shared" si="93"/>
        <v>3.795763438225741E-4</v>
      </c>
      <c r="X715" s="53" t="str">
        <f t="shared" si="94"/>
        <v/>
      </c>
      <c r="Y715" s="54" t="str">
        <f t="shared" si="95"/>
        <v/>
      </c>
    </row>
    <row r="716" spans="17:25" x14ac:dyDescent="0.25">
      <c r="Q716" s="47">
        <f t="shared" si="91"/>
        <v>1993</v>
      </c>
      <c r="R716" s="48" t="str">
        <f t="shared" si="89"/>
        <v>199311</v>
      </c>
      <c r="S716" s="49">
        <v>34278</v>
      </c>
      <c r="T716" s="48">
        <v>816.79</v>
      </c>
      <c r="U716" s="50">
        <f t="shared" si="90"/>
        <v>813.94266666666692</v>
      </c>
      <c r="V716" s="51">
        <f t="shared" si="92"/>
        <v>786.5440821917814</v>
      </c>
      <c r="W716" s="53">
        <f t="shared" si="93"/>
        <v>-2.6927454988312505E-4</v>
      </c>
      <c r="X716" s="53" t="str">
        <f t="shared" si="94"/>
        <v/>
      </c>
      <c r="Y716" s="54" t="str">
        <f t="shared" si="95"/>
        <v/>
      </c>
    </row>
    <row r="717" spans="17:25" x14ac:dyDescent="0.25">
      <c r="Q717" s="47">
        <f t="shared" si="91"/>
        <v>1993</v>
      </c>
      <c r="R717" s="48" t="str">
        <f t="shared" si="89"/>
        <v>199311</v>
      </c>
      <c r="S717" s="49">
        <v>34279</v>
      </c>
      <c r="T717" s="48">
        <v>815.7</v>
      </c>
      <c r="U717" s="50">
        <f t="shared" si="90"/>
        <v>813.94266666666692</v>
      </c>
      <c r="V717" s="51">
        <f t="shared" si="92"/>
        <v>786.5440821917814</v>
      </c>
      <c r="W717" s="53">
        <f t="shared" si="93"/>
        <v>-1.3344923419726928E-3</v>
      </c>
      <c r="X717" s="53" t="str">
        <f t="shared" si="94"/>
        <v/>
      </c>
      <c r="Y717" s="54" t="str">
        <f t="shared" si="95"/>
        <v/>
      </c>
    </row>
    <row r="718" spans="17:25" x14ac:dyDescent="0.25">
      <c r="Q718" s="47">
        <f t="shared" si="91"/>
        <v>1993</v>
      </c>
      <c r="R718" s="48" t="str">
        <f t="shared" si="89"/>
        <v>199311</v>
      </c>
      <c r="S718" s="49">
        <v>34280</v>
      </c>
      <c r="T718" s="48">
        <v>815.7</v>
      </c>
      <c r="U718" s="50">
        <f t="shared" si="90"/>
        <v>813.94266666666692</v>
      </c>
      <c r="V718" s="51">
        <f t="shared" si="92"/>
        <v>786.5440821917814</v>
      </c>
      <c r="W718" s="53">
        <f t="shared" si="93"/>
        <v>0</v>
      </c>
      <c r="X718" s="53" t="str">
        <f t="shared" si="94"/>
        <v/>
      </c>
      <c r="Y718" s="54" t="str">
        <f t="shared" si="95"/>
        <v/>
      </c>
    </row>
    <row r="719" spans="17:25" x14ac:dyDescent="0.25">
      <c r="Q719" s="47">
        <f t="shared" si="91"/>
        <v>1993</v>
      </c>
      <c r="R719" s="48" t="str">
        <f t="shared" si="89"/>
        <v>199311</v>
      </c>
      <c r="S719" s="49">
        <v>34281</v>
      </c>
      <c r="T719" s="48">
        <v>815.7</v>
      </c>
      <c r="U719" s="50">
        <f t="shared" si="90"/>
        <v>813.94266666666692</v>
      </c>
      <c r="V719" s="51">
        <f t="shared" si="92"/>
        <v>786.5440821917814</v>
      </c>
      <c r="W719" s="53">
        <f t="shared" si="93"/>
        <v>0</v>
      </c>
      <c r="X719" s="53" t="str">
        <f t="shared" si="94"/>
        <v/>
      </c>
      <c r="Y719" s="54" t="str">
        <f t="shared" si="95"/>
        <v/>
      </c>
    </row>
    <row r="720" spans="17:25" x14ac:dyDescent="0.25">
      <c r="Q720" s="47">
        <f t="shared" si="91"/>
        <v>1993</v>
      </c>
      <c r="R720" s="48" t="str">
        <f t="shared" si="89"/>
        <v>199311</v>
      </c>
      <c r="S720" s="49">
        <v>34282</v>
      </c>
      <c r="T720" s="48">
        <v>814.26</v>
      </c>
      <c r="U720" s="50">
        <f t="shared" si="90"/>
        <v>813.94266666666692</v>
      </c>
      <c r="V720" s="51">
        <f t="shared" si="92"/>
        <v>786.5440821917814</v>
      </c>
      <c r="W720" s="53">
        <f t="shared" si="93"/>
        <v>-1.7653549098933796E-3</v>
      </c>
      <c r="X720" s="53" t="str">
        <f t="shared" si="94"/>
        <v/>
      </c>
      <c r="Y720" s="54" t="str">
        <f t="shared" si="95"/>
        <v/>
      </c>
    </row>
    <row r="721" spans="17:25" x14ac:dyDescent="0.25">
      <c r="Q721" s="47">
        <f t="shared" si="91"/>
        <v>1993</v>
      </c>
      <c r="R721" s="48" t="str">
        <f t="shared" si="89"/>
        <v>199311</v>
      </c>
      <c r="S721" s="49">
        <v>34283</v>
      </c>
      <c r="T721" s="48">
        <v>813.95</v>
      </c>
      <c r="U721" s="50">
        <f t="shared" si="90"/>
        <v>813.94266666666692</v>
      </c>
      <c r="V721" s="51">
        <f t="shared" si="92"/>
        <v>786.5440821917814</v>
      </c>
      <c r="W721" s="53">
        <f t="shared" si="93"/>
        <v>-3.8071377692616704E-4</v>
      </c>
      <c r="X721" s="53" t="str">
        <f t="shared" si="94"/>
        <v/>
      </c>
      <c r="Y721" s="54" t="str">
        <f t="shared" si="95"/>
        <v/>
      </c>
    </row>
    <row r="722" spans="17:25" x14ac:dyDescent="0.25">
      <c r="Q722" s="47">
        <f t="shared" si="91"/>
        <v>1993</v>
      </c>
      <c r="R722" s="48" t="str">
        <f t="shared" si="89"/>
        <v>199311</v>
      </c>
      <c r="S722" s="49">
        <v>34284</v>
      </c>
      <c r="T722" s="48">
        <v>811.07</v>
      </c>
      <c r="U722" s="50">
        <f t="shared" si="90"/>
        <v>813.94266666666692</v>
      </c>
      <c r="V722" s="51">
        <f t="shared" si="92"/>
        <v>786.5440821917814</v>
      </c>
      <c r="W722" s="53">
        <f t="shared" si="93"/>
        <v>-3.5383008784323211E-3</v>
      </c>
      <c r="X722" s="53" t="str">
        <f t="shared" si="94"/>
        <v/>
      </c>
      <c r="Y722" s="54" t="str">
        <f t="shared" si="95"/>
        <v/>
      </c>
    </row>
    <row r="723" spans="17:25" x14ac:dyDescent="0.25">
      <c r="Q723" s="47">
        <f t="shared" si="91"/>
        <v>1993</v>
      </c>
      <c r="R723" s="48" t="str">
        <f t="shared" si="89"/>
        <v>199311</v>
      </c>
      <c r="S723" s="49">
        <v>34285</v>
      </c>
      <c r="T723" s="48">
        <v>809.87</v>
      </c>
      <c r="U723" s="50">
        <f t="shared" si="90"/>
        <v>813.94266666666692</v>
      </c>
      <c r="V723" s="51">
        <f t="shared" si="92"/>
        <v>786.5440821917814</v>
      </c>
      <c r="W723" s="53">
        <f t="shared" si="93"/>
        <v>-1.4795270445214781E-3</v>
      </c>
      <c r="X723" s="53" t="str">
        <f t="shared" si="94"/>
        <v/>
      </c>
      <c r="Y723" s="54" t="str">
        <f t="shared" si="95"/>
        <v/>
      </c>
    </row>
    <row r="724" spans="17:25" x14ac:dyDescent="0.25">
      <c r="Q724" s="47">
        <f t="shared" si="91"/>
        <v>1993</v>
      </c>
      <c r="R724" s="48" t="str">
        <f t="shared" si="89"/>
        <v>199311</v>
      </c>
      <c r="S724" s="49">
        <v>34286</v>
      </c>
      <c r="T724" s="48">
        <v>809.95</v>
      </c>
      <c r="U724" s="50">
        <f t="shared" si="90"/>
        <v>813.94266666666692</v>
      </c>
      <c r="V724" s="51">
        <f t="shared" si="92"/>
        <v>786.5440821917814</v>
      </c>
      <c r="W724" s="53">
        <f t="shared" si="93"/>
        <v>9.878128588547419E-5</v>
      </c>
      <c r="X724" s="53" t="str">
        <f t="shared" si="94"/>
        <v/>
      </c>
      <c r="Y724" s="54" t="str">
        <f t="shared" si="95"/>
        <v/>
      </c>
    </row>
    <row r="725" spans="17:25" x14ac:dyDescent="0.25">
      <c r="Q725" s="47">
        <f t="shared" si="91"/>
        <v>1993</v>
      </c>
      <c r="R725" s="48" t="str">
        <f t="shared" si="89"/>
        <v>199311</v>
      </c>
      <c r="S725" s="49">
        <v>34287</v>
      </c>
      <c r="T725" s="48">
        <v>809.95</v>
      </c>
      <c r="U725" s="50">
        <f t="shared" si="90"/>
        <v>813.94266666666692</v>
      </c>
      <c r="V725" s="51">
        <f t="shared" si="92"/>
        <v>786.5440821917814</v>
      </c>
      <c r="W725" s="53">
        <f t="shared" si="93"/>
        <v>0</v>
      </c>
      <c r="X725" s="53" t="str">
        <f t="shared" si="94"/>
        <v/>
      </c>
      <c r="Y725" s="54" t="str">
        <f t="shared" si="95"/>
        <v/>
      </c>
    </row>
    <row r="726" spans="17:25" x14ac:dyDescent="0.25">
      <c r="Q726" s="47">
        <f t="shared" si="91"/>
        <v>1993</v>
      </c>
      <c r="R726" s="48" t="str">
        <f t="shared" si="89"/>
        <v>199311</v>
      </c>
      <c r="S726" s="49">
        <v>34288</v>
      </c>
      <c r="T726" s="48">
        <v>809.95</v>
      </c>
      <c r="U726" s="50">
        <f t="shared" si="90"/>
        <v>813.94266666666692</v>
      </c>
      <c r="V726" s="51">
        <f t="shared" si="92"/>
        <v>786.5440821917814</v>
      </c>
      <c r="W726" s="53">
        <f t="shared" si="93"/>
        <v>0</v>
      </c>
      <c r="X726" s="53" t="str">
        <f t="shared" si="94"/>
        <v/>
      </c>
      <c r="Y726" s="54" t="str">
        <f t="shared" si="95"/>
        <v/>
      </c>
    </row>
    <row r="727" spans="17:25" x14ac:dyDescent="0.25">
      <c r="Q727" s="47">
        <f t="shared" si="91"/>
        <v>1993</v>
      </c>
      <c r="R727" s="48" t="str">
        <f t="shared" si="89"/>
        <v>199311</v>
      </c>
      <c r="S727" s="49">
        <v>34289</v>
      </c>
      <c r="T727" s="48">
        <v>809.95</v>
      </c>
      <c r="U727" s="50">
        <f t="shared" si="90"/>
        <v>813.94266666666692</v>
      </c>
      <c r="V727" s="51">
        <f t="shared" si="92"/>
        <v>786.5440821917814</v>
      </c>
      <c r="W727" s="53">
        <f t="shared" si="93"/>
        <v>0</v>
      </c>
      <c r="X727" s="53" t="str">
        <f t="shared" si="94"/>
        <v/>
      </c>
      <c r="Y727" s="54" t="str">
        <f t="shared" si="95"/>
        <v/>
      </c>
    </row>
    <row r="728" spans="17:25" x14ac:dyDescent="0.25">
      <c r="Q728" s="47">
        <f t="shared" si="91"/>
        <v>1993</v>
      </c>
      <c r="R728" s="48" t="str">
        <f t="shared" si="89"/>
        <v>199311</v>
      </c>
      <c r="S728" s="49">
        <v>34290</v>
      </c>
      <c r="T728" s="48">
        <v>815.18</v>
      </c>
      <c r="U728" s="50">
        <f t="shared" si="90"/>
        <v>813.94266666666692</v>
      </c>
      <c r="V728" s="51">
        <f t="shared" si="92"/>
        <v>786.5440821917814</v>
      </c>
      <c r="W728" s="53">
        <f t="shared" si="93"/>
        <v>6.4571887153526131E-3</v>
      </c>
      <c r="X728" s="53" t="str">
        <f t="shared" si="94"/>
        <v/>
      </c>
      <c r="Y728" s="54" t="str">
        <f t="shared" si="95"/>
        <v/>
      </c>
    </row>
    <row r="729" spans="17:25" x14ac:dyDescent="0.25">
      <c r="Q729" s="47">
        <f t="shared" si="91"/>
        <v>1993</v>
      </c>
      <c r="R729" s="48" t="str">
        <f t="shared" si="89"/>
        <v>199311</v>
      </c>
      <c r="S729" s="49">
        <v>34291</v>
      </c>
      <c r="T729" s="48">
        <v>816.32</v>
      </c>
      <c r="U729" s="50">
        <f t="shared" si="90"/>
        <v>813.94266666666692</v>
      </c>
      <c r="V729" s="51">
        <f t="shared" si="92"/>
        <v>786.5440821917814</v>
      </c>
      <c r="W729" s="53">
        <f t="shared" si="93"/>
        <v>1.3984641428888001E-3</v>
      </c>
      <c r="X729" s="53" t="str">
        <f t="shared" si="94"/>
        <v/>
      </c>
      <c r="Y729" s="54" t="str">
        <f t="shared" si="95"/>
        <v/>
      </c>
    </row>
    <row r="730" spans="17:25" x14ac:dyDescent="0.25">
      <c r="Q730" s="47">
        <f t="shared" si="91"/>
        <v>1993</v>
      </c>
      <c r="R730" s="48" t="str">
        <f t="shared" si="89"/>
        <v>199311</v>
      </c>
      <c r="S730" s="49">
        <v>34292</v>
      </c>
      <c r="T730" s="48">
        <v>816.62</v>
      </c>
      <c r="U730" s="50">
        <f t="shared" si="90"/>
        <v>813.94266666666692</v>
      </c>
      <c r="V730" s="51">
        <f t="shared" si="92"/>
        <v>786.5440821917814</v>
      </c>
      <c r="W730" s="53">
        <f t="shared" si="93"/>
        <v>3.6750294002341199E-4</v>
      </c>
      <c r="X730" s="53" t="str">
        <f t="shared" si="94"/>
        <v/>
      </c>
      <c r="Y730" s="54" t="str">
        <f t="shared" si="95"/>
        <v/>
      </c>
    </row>
    <row r="731" spans="17:25" x14ac:dyDescent="0.25">
      <c r="Q731" s="47">
        <f t="shared" si="91"/>
        <v>1993</v>
      </c>
      <c r="R731" s="48" t="str">
        <f t="shared" si="89"/>
        <v>199311</v>
      </c>
      <c r="S731" s="49">
        <v>34293</v>
      </c>
      <c r="T731" s="48">
        <v>817.06</v>
      </c>
      <c r="U731" s="50">
        <f t="shared" si="90"/>
        <v>813.94266666666692</v>
      </c>
      <c r="V731" s="51">
        <f t="shared" si="92"/>
        <v>786.5440821917814</v>
      </c>
      <c r="W731" s="53">
        <f t="shared" si="93"/>
        <v>5.3880629913538591E-4</v>
      </c>
      <c r="X731" s="53" t="str">
        <f t="shared" si="94"/>
        <v/>
      </c>
      <c r="Y731" s="54" t="str">
        <f t="shared" si="95"/>
        <v/>
      </c>
    </row>
    <row r="732" spans="17:25" x14ac:dyDescent="0.25">
      <c r="Q732" s="47">
        <f t="shared" si="91"/>
        <v>1993</v>
      </c>
      <c r="R732" s="48" t="str">
        <f t="shared" si="89"/>
        <v>199311</v>
      </c>
      <c r="S732" s="49">
        <v>34294</v>
      </c>
      <c r="T732" s="48">
        <v>817.06</v>
      </c>
      <c r="U732" s="50">
        <f t="shared" si="90"/>
        <v>813.94266666666692</v>
      </c>
      <c r="V732" s="51">
        <f t="shared" si="92"/>
        <v>786.5440821917814</v>
      </c>
      <c r="W732" s="53">
        <f t="shared" si="93"/>
        <v>0</v>
      </c>
      <c r="X732" s="53" t="str">
        <f t="shared" si="94"/>
        <v/>
      </c>
      <c r="Y732" s="54" t="str">
        <f t="shared" si="95"/>
        <v/>
      </c>
    </row>
    <row r="733" spans="17:25" x14ac:dyDescent="0.25">
      <c r="Q733" s="47">
        <f t="shared" si="91"/>
        <v>1993</v>
      </c>
      <c r="R733" s="48" t="str">
        <f t="shared" si="89"/>
        <v>199311</v>
      </c>
      <c r="S733" s="49">
        <v>34295</v>
      </c>
      <c r="T733" s="48">
        <v>817.06</v>
      </c>
      <c r="U733" s="50">
        <f t="shared" si="90"/>
        <v>813.94266666666692</v>
      </c>
      <c r="V733" s="51">
        <f t="shared" si="92"/>
        <v>786.5440821917814</v>
      </c>
      <c r="W733" s="53">
        <f t="shared" si="93"/>
        <v>0</v>
      </c>
      <c r="X733" s="53" t="str">
        <f t="shared" si="94"/>
        <v/>
      </c>
      <c r="Y733" s="54" t="str">
        <f t="shared" si="95"/>
        <v/>
      </c>
    </row>
    <row r="734" spans="17:25" x14ac:dyDescent="0.25">
      <c r="Q734" s="47">
        <f t="shared" si="91"/>
        <v>1993</v>
      </c>
      <c r="R734" s="48" t="str">
        <f t="shared" si="89"/>
        <v>199311</v>
      </c>
      <c r="S734" s="49">
        <v>34296</v>
      </c>
      <c r="T734" s="48">
        <v>814.48</v>
      </c>
      <c r="U734" s="50">
        <f t="shared" si="90"/>
        <v>813.94266666666692</v>
      </c>
      <c r="V734" s="51">
        <f t="shared" si="92"/>
        <v>786.5440821917814</v>
      </c>
      <c r="W734" s="53">
        <f t="shared" si="93"/>
        <v>-3.1576628399382356E-3</v>
      </c>
      <c r="X734" s="53" t="str">
        <f t="shared" si="94"/>
        <v/>
      </c>
      <c r="Y734" s="54" t="str">
        <f t="shared" si="95"/>
        <v/>
      </c>
    </row>
    <row r="735" spans="17:25" x14ac:dyDescent="0.25">
      <c r="Q735" s="47">
        <f t="shared" si="91"/>
        <v>1993</v>
      </c>
      <c r="R735" s="48" t="str">
        <f t="shared" si="89"/>
        <v>199311</v>
      </c>
      <c r="S735" s="49">
        <v>34297</v>
      </c>
      <c r="T735" s="48">
        <v>812.12</v>
      </c>
      <c r="U735" s="50">
        <f t="shared" si="90"/>
        <v>813.94266666666692</v>
      </c>
      <c r="V735" s="51">
        <f t="shared" si="92"/>
        <v>786.5440821917814</v>
      </c>
      <c r="W735" s="53">
        <f t="shared" si="93"/>
        <v>-2.8975542677536215E-3</v>
      </c>
      <c r="X735" s="53" t="str">
        <f t="shared" si="94"/>
        <v/>
      </c>
      <c r="Y735" s="54" t="str">
        <f t="shared" si="95"/>
        <v/>
      </c>
    </row>
    <row r="736" spans="17:25" x14ac:dyDescent="0.25">
      <c r="Q736" s="47">
        <f t="shared" si="91"/>
        <v>1993</v>
      </c>
      <c r="R736" s="48" t="str">
        <f t="shared" si="89"/>
        <v>199311</v>
      </c>
      <c r="S736" s="49">
        <v>34298</v>
      </c>
      <c r="T736" s="48">
        <v>811.67</v>
      </c>
      <c r="U736" s="50">
        <f t="shared" si="90"/>
        <v>813.94266666666692</v>
      </c>
      <c r="V736" s="51">
        <f t="shared" si="92"/>
        <v>786.5440821917814</v>
      </c>
      <c r="W736" s="53">
        <f t="shared" si="93"/>
        <v>-5.5410530463484431E-4</v>
      </c>
      <c r="X736" s="53" t="str">
        <f t="shared" si="94"/>
        <v/>
      </c>
      <c r="Y736" s="54" t="str">
        <f t="shared" si="95"/>
        <v/>
      </c>
    </row>
    <row r="737" spans="17:25" x14ac:dyDescent="0.25">
      <c r="Q737" s="47">
        <f t="shared" si="91"/>
        <v>1993</v>
      </c>
      <c r="R737" s="48" t="str">
        <f t="shared" si="89"/>
        <v>199311</v>
      </c>
      <c r="S737" s="49">
        <v>34299</v>
      </c>
      <c r="T737" s="48">
        <v>812.04</v>
      </c>
      <c r="U737" s="50">
        <f t="shared" si="90"/>
        <v>813.94266666666692</v>
      </c>
      <c r="V737" s="51">
        <f t="shared" si="92"/>
        <v>786.5440821917814</v>
      </c>
      <c r="W737" s="53">
        <f t="shared" si="93"/>
        <v>4.5585028398242855E-4</v>
      </c>
      <c r="X737" s="53" t="str">
        <f t="shared" si="94"/>
        <v/>
      </c>
      <c r="Y737" s="54" t="str">
        <f t="shared" si="95"/>
        <v/>
      </c>
    </row>
    <row r="738" spans="17:25" x14ac:dyDescent="0.25">
      <c r="Q738" s="47">
        <f t="shared" si="91"/>
        <v>1993</v>
      </c>
      <c r="R738" s="48" t="str">
        <f t="shared" si="89"/>
        <v>199311</v>
      </c>
      <c r="S738" s="49">
        <v>34300</v>
      </c>
      <c r="T738" s="48">
        <v>812.11</v>
      </c>
      <c r="U738" s="50">
        <f t="shared" si="90"/>
        <v>813.94266666666692</v>
      </c>
      <c r="V738" s="51">
        <f t="shared" si="92"/>
        <v>786.5440821917814</v>
      </c>
      <c r="W738" s="53">
        <f t="shared" si="93"/>
        <v>8.6202650115829726E-5</v>
      </c>
      <c r="X738" s="53" t="str">
        <f t="shared" si="94"/>
        <v/>
      </c>
      <c r="Y738" s="54" t="str">
        <f t="shared" si="95"/>
        <v/>
      </c>
    </row>
    <row r="739" spans="17:25" x14ac:dyDescent="0.25">
      <c r="Q739" s="47">
        <f t="shared" si="91"/>
        <v>1993</v>
      </c>
      <c r="R739" s="48" t="str">
        <f t="shared" si="89"/>
        <v>199311</v>
      </c>
      <c r="S739" s="49">
        <v>34301</v>
      </c>
      <c r="T739" s="48">
        <v>812.11</v>
      </c>
      <c r="U739" s="50">
        <f t="shared" si="90"/>
        <v>813.94266666666692</v>
      </c>
      <c r="V739" s="51">
        <f t="shared" si="92"/>
        <v>786.5440821917814</v>
      </c>
      <c r="W739" s="53">
        <f t="shared" si="93"/>
        <v>0</v>
      </c>
      <c r="X739" s="53" t="str">
        <f t="shared" si="94"/>
        <v/>
      </c>
      <c r="Y739" s="54" t="str">
        <f t="shared" si="95"/>
        <v/>
      </c>
    </row>
    <row r="740" spans="17:25" x14ac:dyDescent="0.25">
      <c r="Q740" s="47">
        <f t="shared" si="91"/>
        <v>1993</v>
      </c>
      <c r="R740" s="48" t="str">
        <f t="shared" si="89"/>
        <v>199311</v>
      </c>
      <c r="S740" s="49">
        <v>34302</v>
      </c>
      <c r="T740" s="48">
        <v>812.11</v>
      </c>
      <c r="U740" s="50">
        <f t="shared" si="90"/>
        <v>813.94266666666692</v>
      </c>
      <c r="V740" s="51">
        <f t="shared" si="92"/>
        <v>786.5440821917814</v>
      </c>
      <c r="W740" s="53">
        <f t="shared" si="93"/>
        <v>0</v>
      </c>
      <c r="X740" s="53" t="str">
        <f t="shared" si="94"/>
        <v/>
      </c>
      <c r="Y740" s="54" t="str">
        <f t="shared" si="95"/>
        <v/>
      </c>
    </row>
    <row r="741" spans="17:25" x14ac:dyDescent="0.25">
      <c r="Q741" s="47">
        <f t="shared" si="91"/>
        <v>1993</v>
      </c>
      <c r="R741" s="48" t="str">
        <f t="shared" si="89"/>
        <v>199311</v>
      </c>
      <c r="S741" s="49">
        <v>34303</v>
      </c>
      <c r="T741" s="48">
        <v>811.73</v>
      </c>
      <c r="U741" s="50">
        <f t="shared" si="90"/>
        <v>813.94266666666692</v>
      </c>
      <c r="V741" s="51">
        <f t="shared" si="92"/>
        <v>786.5440821917814</v>
      </c>
      <c r="W741" s="53">
        <f t="shared" si="93"/>
        <v>-4.679169078080081E-4</v>
      </c>
      <c r="X741" s="53" t="str">
        <f t="shared" si="94"/>
        <v/>
      </c>
      <c r="Y741" s="54" t="str">
        <f t="shared" si="95"/>
        <v/>
      </c>
    </row>
    <row r="742" spans="17:25" x14ac:dyDescent="0.25">
      <c r="Q742" s="47">
        <f t="shared" si="91"/>
        <v>1993</v>
      </c>
      <c r="R742" s="48" t="str">
        <f t="shared" si="89"/>
        <v>199312</v>
      </c>
      <c r="S742" s="49">
        <v>34304</v>
      </c>
      <c r="T742" s="48">
        <v>812.21</v>
      </c>
      <c r="U742" s="50">
        <f t="shared" si="90"/>
        <v>803.27612903225815</v>
      </c>
      <c r="V742" s="51">
        <f t="shared" si="92"/>
        <v>786.5440821917814</v>
      </c>
      <c r="W742" s="53">
        <f t="shared" si="93"/>
        <v>5.9132962931029986E-4</v>
      </c>
      <c r="X742" s="53">
        <f t="shared" si="94"/>
        <v>-1.3104777610554952E-2</v>
      </c>
      <c r="Y742" s="54" t="str">
        <f t="shared" si="95"/>
        <v/>
      </c>
    </row>
    <row r="743" spans="17:25" x14ac:dyDescent="0.25">
      <c r="Q743" s="47">
        <f t="shared" si="91"/>
        <v>1993</v>
      </c>
      <c r="R743" s="48" t="str">
        <f t="shared" si="89"/>
        <v>199312</v>
      </c>
      <c r="S743" s="49">
        <v>34305</v>
      </c>
      <c r="T743" s="48">
        <v>811.78</v>
      </c>
      <c r="U743" s="50">
        <f t="shared" si="90"/>
        <v>803.27612903225815</v>
      </c>
      <c r="V743" s="51">
        <f t="shared" si="92"/>
        <v>786.5440821917814</v>
      </c>
      <c r="W743" s="53">
        <f t="shared" si="93"/>
        <v>-5.2941973135034459E-4</v>
      </c>
      <c r="X743" s="53" t="str">
        <f t="shared" si="94"/>
        <v/>
      </c>
      <c r="Y743" s="54" t="str">
        <f t="shared" si="95"/>
        <v/>
      </c>
    </row>
    <row r="744" spans="17:25" x14ac:dyDescent="0.25">
      <c r="Q744" s="47">
        <f t="shared" si="91"/>
        <v>1993</v>
      </c>
      <c r="R744" s="48" t="str">
        <f t="shared" si="89"/>
        <v>199312</v>
      </c>
      <c r="S744" s="49">
        <v>34306</v>
      </c>
      <c r="T744" s="48">
        <v>809.63</v>
      </c>
      <c r="U744" s="50">
        <f t="shared" si="90"/>
        <v>803.27612903225815</v>
      </c>
      <c r="V744" s="51">
        <f t="shared" si="92"/>
        <v>786.5440821917814</v>
      </c>
      <c r="W744" s="53">
        <f t="shared" si="93"/>
        <v>-2.6485008253467335E-3</v>
      </c>
      <c r="X744" s="53" t="str">
        <f t="shared" si="94"/>
        <v/>
      </c>
      <c r="Y744" s="54" t="str">
        <f t="shared" si="95"/>
        <v/>
      </c>
    </row>
    <row r="745" spans="17:25" x14ac:dyDescent="0.25">
      <c r="Q745" s="47">
        <f t="shared" si="91"/>
        <v>1993</v>
      </c>
      <c r="R745" s="48" t="str">
        <f t="shared" si="89"/>
        <v>199312</v>
      </c>
      <c r="S745" s="49">
        <v>34307</v>
      </c>
      <c r="T745" s="48">
        <v>806.49</v>
      </c>
      <c r="U745" s="50">
        <f t="shared" si="90"/>
        <v>803.27612903225815</v>
      </c>
      <c r="V745" s="51">
        <f t="shared" si="92"/>
        <v>786.5440821917814</v>
      </c>
      <c r="W745" s="53">
        <f t="shared" si="93"/>
        <v>-3.8783147857662792E-3</v>
      </c>
      <c r="X745" s="53" t="str">
        <f t="shared" si="94"/>
        <v/>
      </c>
      <c r="Y745" s="54" t="str">
        <f t="shared" si="95"/>
        <v/>
      </c>
    </row>
    <row r="746" spans="17:25" x14ac:dyDescent="0.25">
      <c r="Q746" s="47">
        <f t="shared" si="91"/>
        <v>1993</v>
      </c>
      <c r="R746" s="48" t="str">
        <f t="shared" si="89"/>
        <v>199312</v>
      </c>
      <c r="S746" s="49">
        <v>34308</v>
      </c>
      <c r="T746" s="48">
        <v>806.49</v>
      </c>
      <c r="U746" s="50">
        <f t="shared" si="90"/>
        <v>803.27612903225815</v>
      </c>
      <c r="V746" s="51">
        <f t="shared" si="92"/>
        <v>786.5440821917814</v>
      </c>
      <c r="W746" s="53">
        <f t="shared" si="93"/>
        <v>0</v>
      </c>
      <c r="X746" s="53" t="str">
        <f t="shared" si="94"/>
        <v/>
      </c>
      <c r="Y746" s="54" t="str">
        <f t="shared" si="95"/>
        <v/>
      </c>
    </row>
    <row r="747" spans="17:25" x14ac:dyDescent="0.25">
      <c r="Q747" s="47">
        <f t="shared" si="91"/>
        <v>1993</v>
      </c>
      <c r="R747" s="48" t="str">
        <f t="shared" si="89"/>
        <v>199312</v>
      </c>
      <c r="S747" s="49">
        <v>34309</v>
      </c>
      <c r="T747" s="48">
        <v>806.49</v>
      </c>
      <c r="U747" s="50">
        <f t="shared" si="90"/>
        <v>803.27612903225815</v>
      </c>
      <c r="V747" s="51">
        <f t="shared" si="92"/>
        <v>786.5440821917814</v>
      </c>
      <c r="W747" s="53">
        <f t="shared" si="93"/>
        <v>0</v>
      </c>
      <c r="X747" s="53" t="str">
        <f t="shared" si="94"/>
        <v/>
      </c>
      <c r="Y747" s="54" t="str">
        <f t="shared" si="95"/>
        <v/>
      </c>
    </row>
    <row r="748" spans="17:25" x14ac:dyDescent="0.25">
      <c r="Q748" s="47">
        <f t="shared" si="91"/>
        <v>1993</v>
      </c>
      <c r="R748" s="48" t="str">
        <f t="shared" si="89"/>
        <v>199312</v>
      </c>
      <c r="S748" s="49">
        <v>34310</v>
      </c>
      <c r="T748" s="48">
        <v>803.1</v>
      </c>
      <c r="U748" s="50">
        <f t="shared" si="90"/>
        <v>803.27612903225815</v>
      </c>
      <c r="V748" s="51">
        <f t="shared" si="92"/>
        <v>786.5440821917814</v>
      </c>
      <c r="W748" s="53">
        <f t="shared" si="93"/>
        <v>-4.2033999181638748E-3</v>
      </c>
      <c r="X748" s="53" t="str">
        <f t="shared" si="94"/>
        <v/>
      </c>
      <c r="Y748" s="54" t="str">
        <f t="shared" si="95"/>
        <v/>
      </c>
    </row>
    <row r="749" spans="17:25" x14ac:dyDescent="0.25">
      <c r="Q749" s="47">
        <f t="shared" si="91"/>
        <v>1993</v>
      </c>
      <c r="R749" s="48" t="str">
        <f t="shared" si="89"/>
        <v>199312</v>
      </c>
      <c r="S749" s="49">
        <v>34311</v>
      </c>
      <c r="T749" s="48">
        <v>800.6</v>
      </c>
      <c r="U749" s="50">
        <f t="shared" si="90"/>
        <v>803.27612903225815</v>
      </c>
      <c r="V749" s="51">
        <f t="shared" si="92"/>
        <v>786.5440821917814</v>
      </c>
      <c r="W749" s="53">
        <f t="shared" si="93"/>
        <v>-3.1129373677001304E-3</v>
      </c>
      <c r="X749" s="53" t="str">
        <f t="shared" si="94"/>
        <v/>
      </c>
      <c r="Y749" s="54" t="str">
        <f t="shared" si="95"/>
        <v/>
      </c>
    </row>
    <row r="750" spans="17:25" x14ac:dyDescent="0.25">
      <c r="Q750" s="47">
        <f t="shared" si="91"/>
        <v>1993</v>
      </c>
      <c r="R750" s="48" t="str">
        <f t="shared" si="89"/>
        <v>199312</v>
      </c>
      <c r="S750" s="49">
        <v>34312</v>
      </c>
      <c r="T750" s="48">
        <v>800.6</v>
      </c>
      <c r="U750" s="50">
        <f t="shared" si="90"/>
        <v>803.27612903225815</v>
      </c>
      <c r="V750" s="51">
        <f t="shared" si="92"/>
        <v>786.5440821917814</v>
      </c>
      <c r="W750" s="53">
        <f t="shared" si="93"/>
        <v>0</v>
      </c>
      <c r="X750" s="53" t="str">
        <f t="shared" si="94"/>
        <v/>
      </c>
      <c r="Y750" s="54" t="str">
        <f t="shared" si="95"/>
        <v/>
      </c>
    </row>
    <row r="751" spans="17:25" x14ac:dyDescent="0.25">
      <c r="Q751" s="47">
        <f t="shared" si="91"/>
        <v>1993</v>
      </c>
      <c r="R751" s="48" t="str">
        <f t="shared" si="89"/>
        <v>199312</v>
      </c>
      <c r="S751" s="49">
        <v>34313</v>
      </c>
      <c r="T751" s="48">
        <v>798.51</v>
      </c>
      <c r="U751" s="50">
        <f t="shared" si="90"/>
        <v>803.27612903225815</v>
      </c>
      <c r="V751" s="51">
        <f t="shared" si="92"/>
        <v>786.5440821917814</v>
      </c>
      <c r="W751" s="53">
        <f t="shared" si="93"/>
        <v>-2.6105420934299239E-3</v>
      </c>
      <c r="X751" s="53" t="str">
        <f t="shared" si="94"/>
        <v/>
      </c>
      <c r="Y751" s="54" t="str">
        <f t="shared" si="95"/>
        <v/>
      </c>
    </row>
    <row r="752" spans="17:25" x14ac:dyDescent="0.25">
      <c r="Q752" s="47">
        <f t="shared" si="91"/>
        <v>1993</v>
      </c>
      <c r="R752" s="48" t="str">
        <f t="shared" si="89"/>
        <v>199312</v>
      </c>
      <c r="S752" s="49">
        <v>34314</v>
      </c>
      <c r="T752" s="48">
        <v>797.53</v>
      </c>
      <c r="U752" s="50">
        <f t="shared" si="90"/>
        <v>803.27612903225815</v>
      </c>
      <c r="V752" s="51">
        <f t="shared" si="92"/>
        <v>786.5440821917814</v>
      </c>
      <c r="W752" s="53">
        <f t="shared" si="93"/>
        <v>-1.227285819839441E-3</v>
      </c>
      <c r="X752" s="53" t="str">
        <f t="shared" si="94"/>
        <v/>
      </c>
      <c r="Y752" s="54" t="str">
        <f t="shared" si="95"/>
        <v/>
      </c>
    </row>
    <row r="753" spans="17:25" x14ac:dyDescent="0.25">
      <c r="Q753" s="47">
        <f t="shared" si="91"/>
        <v>1993</v>
      </c>
      <c r="R753" s="48" t="str">
        <f t="shared" si="89"/>
        <v>199312</v>
      </c>
      <c r="S753" s="49">
        <v>34315</v>
      </c>
      <c r="T753" s="48">
        <v>797.53</v>
      </c>
      <c r="U753" s="50">
        <f t="shared" si="90"/>
        <v>803.27612903225815</v>
      </c>
      <c r="V753" s="51">
        <f t="shared" si="92"/>
        <v>786.5440821917814</v>
      </c>
      <c r="W753" s="53">
        <f t="shared" si="93"/>
        <v>0</v>
      </c>
      <c r="X753" s="53" t="str">
        <f t="shared" si="94"/>
        <v/>
      </c>
      <c r="Y753" s="54" t="str">
        <f t="shared" si="95"/>
        <v/>
      </c>
    </row>
    <row r="754" spans="17:25" x14ac:dyDescent="0.25">
      <c r="Q754" s="47">
        <f t="shared" si="91"/>
        <v>1993</v>
      </c>
      <c r="R754" s="48" t="str">
        <f t="shared" si="89"/>
        <v>199312</v>
      </c>
      <c r="S754" s="49">
        <v>34316</v>
      </c>
      <c r="T754" s="48">
        <v>797.53</v>
      </c>
      <c r="U754" s="50">
        <f t="shared" si="90"/>
        <v>803.27612903225815</v>
      </c>
      <c r="V754" s="51">
        <f t="shared" si="92"/>
        <v>786.5440821917814</v>
      </c>
      <c r="W754" s="53">
        <f t="shared" si="93"/>
        <v>0</v>
      </c>
      <c r="X754" s="53" t="str">
        <f t="shared" si="94"/>
        <v/>
      </c>
      <c r="Y754" s="54" t="str">
        <f t="shared" si="95"/>
        <v/>
      </c>
    </row>
    <row r="755" spans="17:25" x14ac:dyDescent="0.25">
      <c r="Q755" s="47">
        <f t="shared" si="91"/>
        <v>1993</v>
      </c>
      <c r="R755" s="48" t="str">
        <f t="shared" si="89"/>
        <v>199312</v>
      </c>
      <c r="S755" s="49">
        <v>34317</v>
      </c>
      <c r="T755" s="48">
        <v>798.2</v>
      </c>
      <c r="U755" s="50">
        <f t="shared" si="90"/>
        <v>803.27612903225815</v>
      </c>
      <c r="V755" s="51">
        <f t="shared" si="92"/>
        <v>786.5440821917814</v>
      </c>
      <c r="W755" s="53">
        <f t="shared" si="93"/>
        <v>8.4009378957539127E-4</v>
      </c>
      <c r="X755" s="53" t="str">
        <f t="shared" si="94"/>
        <v/>
      </c>
      <c r="Y755" s="54" t="str">
        <f t="shared" si="95"/>
        <v/>
      </c>
    </row>
    <row r="756" spans="17:25" x14ac:dyDescent="0.25">
      <c r="Q756" s="47">
        <f t="shared" si="91"/>
        <v>1993</v>
      </c>
      <c r="R756" s="48" t="str">
        <f t="shared" si="89"/>
        <v>199312</v>
      </c>
      <c r="S756" s="49">
        <v>34318</v>
      </c>
      <c r="T756" s="48">
        <v>798.12</v>
      </c>
      <c r="U756" s="50">
        <f t="shared" si="90"/>
        <v>803.27612903225815</v>
      </c>
      <c r="V756" s="51">
        <f t="shared" si="92"/>
        <v>786.5440821917814</v>
      </c>
      <c r="W756" s="53">
        <f t="shared" si="93"/>
        <v>-1.0022550739163805E-4</v>
      </c>
      <c r="X756" s="53" t="str">
        <f t="shared" si="94"/>
        <v/>
      </c>
      <c r="Y756" s="54" t="str">
        <f t="shared" si="95"/>
        <v/>
      </c>
    </row>
    <row r="757" spans="17:25" x14ac:dyDescent="0.25">
      <c r="Q757" s="47">
        <f t="shared" si="91"/>
        <v>1993</v>
      </c>
      <c r="R757" s="48" t="str">
        <f t="shared" si="89"/>
        <v>199312</v>
      </c>
      <c r="S757" s="49">
        <v>34319</v>
      </c>
      <c r="T757" s="48">
        <v>799.43</v>
      </c>
      <c r="U757" s="50">
        <f t="shared" si="90"/>
        <v>803.27612903225815</v>
      </c>
      <c r="V757" s="51">
        <f t="shared" si="92"/>
        <v>786.5440821917814</v>
      </c>
      <c r="W757" s="53">
        <f t="shared" si="93"/>
        <v>1.6413571893949541E-3</v>
      </c>
      <c r="X757" s="53" t="str">
        <f t="shared" si="94"/>
        <v/>
      </c>
      <c r="Y757" s="54" t="str">
        <f t="shared" si="95"/>
        <v/>
      </c>
    </row>
    <row r="758" spans="17:25" x14ac:dyDescent="0.25">
      <c r="Q758" s="47">
        <f t="shared" si="91"/>
        <v>1993</v>
      </c>
      <c r="R758" s="48" t="str">
        <f t="shared" si="89"/>
        <v>199312</v>
      </c>
      <c r="S758" s="49">
        <v>34320</v>
      </c>
      <c r="T758" s="48">
        <v>804.89</v>
      </c>
      <c r="U758" s="50">
        <f t="shared" si="90"/>
        <v>803.27612903225815</v>
      </c>
      <c r="V758" s="51">
        <f t="shared" si="92"/>
        <v>786.5440821917814</v>
      </c>
      <c r="W758" s="53">
        <f t="shared" si="93"/>
        <v>6.8298662797243725E-3</v>
      </c>
      <c r="X758" s="53" t="str">
        <f t="shared" si="94"/>
        <v/>
      </c>
      <c r="Y758" s="54" t="str">
        <f t="shared" si="95"/>
        <v/>
      </c>
    </row>
    <row r="759" spans="17:25" x14ac:dyDescent="0.25">
      <c r="Q759" s="47">
        <f t="shared" si="91"/>
        <v>1993</v>
      </c>
      <c r="R759" s="48" t="str">
        <f t="shared" si="89"/>
        <v>199312</v>
      </c>
      <c r="S759" s="49">
        <v>34321</v>
      </c>
      <c r="T759" s="48">
        <v>806.5</v>
      </c>
      <c r="U759" s="50">
        <f t="shared" si="90"/>
        <v>803.27612903225815</v>
      </c>
      <c r="V759" s="51">
        <f t="shared" si="92"/>
        <v>786.5440821917814</v>
      </c>
      <c r="W759" s="53">
        <f t="shared" si="93"/>
        <v>2.000273329274771E-3</v>
      </c>
      <c r="X759" s="53" t="str">
        <f t="shared" si="94"/>
        <v/>
      </c>
      <c r="Y759" s="54" t="str">
        <f t="shared" si="95"/>
        <v/>
      </c>
    </row>
    <row r="760" spans="17:25" x14ac:dyDescent="0.25">
      <c r="Q760" s="47">
        <f t="shared" si="91"/>
        <v>1993</v>
      </c>
      <c r="R760" s="48" t="str">
        <f t="shared" si="89"/>
        <v>199312</v>
      </c>
      <c r="S760" s="49">
        <v>34322</v>
      </c>
      <c r="T760" s="48">
        <v>806.5</v>
      </c>
      <c r="U760" s="50">
        <f t="shared" si="90"/>
        <v>803.27612903225815</v>
      </c>
      <c r="V760" s="51">
        <f t="shared" si="92"/>
        <v>786.5440821917814</v>
      </c>
      <c r="W760" s="53">
        <f t="shared" si="93"/>
        <v>0</v>
      </c>
      <c r="X760" s="53" t="str">
        <f t="shared" si="94"/>
        <v/>
      </c>
      <c r="Y760" s="54" t="str">
        <f t="shared" si="95"/>
        <v/>
      </c>
    </row>
    <row r="761" spans="17:25" x14ac:dyDescent="0.25">
      <c r="Q761" s="47">
        <f t="shared" si="91"/>
        <v>1993</v>
      </c>
      <c r="R761" s="48" t="str">
        <f t="shared" si="89"/>
        <v>199312</v>
      </c>
      <c r="S761" s="49">
        <v>34323</v>
      </c>
      <c r="T761" s="48">
        <v>806.5</v>
      </c>
      <c r="U761" s="50">
        <f t="shared" si="90"/>
        <v>803.27612903225815</v>
      </c>
      <c r="V761" s="51">
        <f t="shared" si="92"/>
        <v>786.5440821917814</v>
      </c>
      <c r="W761" s="53">
        <f t="shared" si="93"/>
        <v>0</v>
      </c>
      <c r="X761" s="53" t="str">
        <f t="shared" si="94"/>
        <v/>
      </c>
      <c r="Y761" s="54" t="str">
        <f t="shared" si="95"/>
        <v/>
      </c>
    </row>
    <row r="762" spans="17:25" x14ac:dyDescent="0.25">
      <c r="Q762" s="47">
        <f t="shared" si="91"/>
        <v>1993</v>
      </c>
      <c r="R762" s="48" t="str">
        <f t="shared" si="89"/>
        <v>199312</v>
      </c>
      <c r="S762" s="49">
        <v>34324</v>
      </c>
      <c r="T762" s="48">
        <v>803.81</v>
      </c>
      <c r="U762" s="50">
        <f t="shared" si="90"/>
        <v>803.27612903225815</v>
      </c>
      <c r="V762" s="51">
        <f t="shared" si="92"/>
        <v>786.5440821917814</v>
      </c>
      <c r="W762" s="53">
        <f t="shared" si="93"/>
        <v>-3.3353998760075054E-3</v>
      </c>
      <c r="X762" s="53" t="str">
        <f t="shared" si="94"/>
        <v/>
      </c>
      <c r="Y762" s="54" t="str">
        <f t="shared" si="95"/>
        <v/>
      </c>
    </row>
    <row r="763" spans="17:25" x14ac:dyDescent="0.25">
      <c r="Q763" s="47">
        <f t="shared" si="91"/>
        <v>1993</v>
      </c>
      <c r="R763" s="48" t="str">
        <f t="shared" si="89"/>
        <v>199312</v>
      </c>
      <c r="S763" s="49">
        <v>34325</v>
      </c>
      <c r="T763" s="48">
        <v>802.46</v>
      </c>
      <c r="U763" s="50">
        <f t="shared" si="90"/>
        <v>803.27612903225815</v>
      </c>
      <c r="V763" s="51">
        <f t="shared" si="92"/>
        <v>786.5440821917814</v>
      </c>
      <c r="W763" s="53">
        <f t="shared" si="93"/>
        <v>-1.679501374702852E-3</v>
      </c>
      <c r="X763" s="53" t="str">
        <f t="shared" si="94"/>
        <v/>
      </c>
      <c r="Y763" s="54" t="str">
        <f t="shared" si="95"/>
        <v/>
      </c>
    </row>
    <row r="764" spans="17:25" x14ac:dyDescent="0.25">
      <c r="Q764" s="47">
        <f t="shared" si="91"/>
        <v>1993</v>
      </c>
      <c r="R764" s="48" t="str">
        <f t="shared" si="89"/>
        <v>199312</v>
      </c>
      <c r="S764" s="49">
        <v>34326</v>
      </c>
      <c r="T764" s="48">
        <v>801.4</v>
      </c>
      <c r="U764" s="50">
        <f t="shared" si="90"/>
        <v>803.27612903225815</v>
      </c>
      <c r="V764" s="51">
        <f t="shared" si="92"/>
        <v>786.5440821917814</v>
      </c>
      <c r="W764" s="53">
        <f t="shared" si="93"/>
        <v>-1.3209381152955446E-3</v>
      </c>
      <c r="X764" s="53" t="str">
        <f t="shared" si="94"/>
        <v/>
      </c>
      <c r="Y764" s="54" t="str">
        <f t="shared" si="95"/>
        <v/>
      </c>
    </row>
    <row r="765" spans="17:25" x14ac:dyDescent="0.25">
      <c r="Q765" s="47">
        <f t="shared" si="91"/>
        <v>1993</v>
      </c>
      <c r="R765" s="48" t="str">
        <f t="shared" si="89"/>
        <v>199312</v>
      </c>
      <c r="S765" s="49">
        <v>34327</v>
      </c>
      <c r="T765" s="48">
        <v>801.69</v>
      </c>
      <c r="U765" s="50">
        <f t="shared" si="90"/>
        <v>803.27612903225815</v>
      </c>
      <c r="V765" s="51">
        <f t="shared" si="92"/>
        <v>786.5440821917814</v>
      </c>
      <c r="W765" s="53">
        <f t="shared" si="93"/>
        <v>3.6186673321703111E-4</v>
      </c>
      <c r="X765" s="53" t="str">
        <f t="shared" si="94"/>
        <v/>
      </c>
      <c r="Y765" s="54" t="str">
        <f t="shared" si="95"/>
        <v/>
      </c>
    </row>
    <row r="766" spans="17:25" x14ac:dyDescent="0.25">
      <c r="Q766" s="47">
        <f t="shared" si="91"/>
        <v>1993</v>
      </c>
      <c r="R766" s="48" t="str">
        <f t="shared" si="89"/>
        <v>199312</v>
      </c>
      <c r="S766" s="49">
        <v>34328</v>
      </c>
      <c r="T766" s="48">
        <v>801.69</v>
      </c>
      <c r="U766" s="50">
        <f t="shared" si="90"/>
        <v>803.27612903225815</v>
      </c>
      <c r="V766" s="51">
        <f t="shared" si="92"/>
        <v>786.5440821917814</v>
      </c>
      <c r="W766" s="53">
        <f t="shared" si="93"/>
        <v>0</v>
      </c>
      <c r="X766" s="53" t="str">
        <f t="shared" si="94"/>
        <v/>
      </c>
      <c r="Y766" s="54" t="str">
        <f t="shared" si="95"/>
        <v/>
      </c>
    </row>
    <row r="767" spans="17:25" x14ac:dyDescent="0.25">
      <c r="Q767" s="47">
        <f t="shared" si="91"/>
        <v>1993</v>
      </c>
      <c r="R767" s="48" t="str">
        <f t="shared" si="89"/>
        <v>199312</v>
      </c>
      <c r="S767" s="49">
        <v>34329</v>
      </c>
      <c r="T767" s="48">
        <v>801.69</v>
      </c>
      <c r="U767" s="50">
        <f t="shared" si="90"/>
        <v>803.27612903225815</v>
      </c>
      <c r="V767" s="51">
        <f t="shared" si="92"/>
        <v>786.5440821917814</v>
      </c>
      <c r="W767" s="53">
        <f t="shared" si="93"/>
        <v>0</v>
      </c>
      <c r="X767" s="53" t="str">
        <f t="shared" si="94"/>
        <v/>
      </c>
      <c r="Y767" s="54" t="str">
        <f t="shared" si="95"/>
        <v/>
      </c>
    </row>
    <row r="768" spans="17:25" x14ac:dyDescent="0.25">
      <c r="Q768" s="47">
        <f t="shared" si="91"/>
        <v>1993</v>
      </c>
      <c r="R768" s="48" t="str">
        <f t="shared" si="89"/>
        <v>199312</v>
      </c>
      <c r="S768" s="49">
        <v>34330</v>
      </c>
      <c r="T768" s="48">
        <v>801.69</v>
      </c>
      <c r="U768" s="50">
        <f t="shared" si="90"/>
        <v>803.27612903225815</v>
      </c>
      <c r="V768" s="51">
        <f t="shared" si="92"/>
        <v>786.5440821917814</v>
      </c>
      <c r="W768" s="53">
        <f t="shared" si="93"/>
        <v>0</v>
      </c>
      <c r="X768" s="53" t="str">
        <f t="shared" si="94"/>
        <v/>
      </c>
      <c r="Y768" s="54" t="str">
        <f t="shared" si="95"/>
        <v/>
      </c>
    </row>
    <row r="769" spans="17:25" x14ac:dyDescent="0.25">
      <c r="Q769" s="47">
        <f t="shared" si="91"/>
        <v>1993</v>
      </c>
      <c r="R769" s="48" t="str">
        <f t="shared" si="89"/>
        <v>199312</v>
      </c>
      <c r="S769" s="49">
        <v>34331</v>
      </c>
      <c r="T769" s="48">
        <v>809.13</v>
      </c>
      <c r="U769" s="50">
        <f t="shared" si="90"/>
        <v>803.27612903225815</v>
      </c>
      <c r="V769" s="51">
        <f t="shared" si="92"/>
        <v>786.5440821917814</v>
      </c>
      <c r="W769" s="53">
        <f t="shared" si="93"/>
        <v>9.2803951652133954E-3</v>
      </c>
      <c r="X769" s="53" t="str">
        <f t="shared" si="94"/>
        <v/>
      </c>
      <c r="Y769" s="54" t="str">
        <f t="shared" si="95"/>
        <v/>
      </c>
    </row>
    <row r="770" spans="17:25" x14ac:dyDescent="0.25">
      <c r="Q770" s="47">
        <f t="shared" si="91"/>
        <v>1993</v>
      </c>
      <c r="R770" s="48" t="str">
        <f t="shared" si="89"/>
        <v>199312</v>
      </c>
      <c r="S770" s="49">
        <v>34332</v>
      </c>
      <c r="T770" s="48">
        <v>802.33</v>
      </c>
      <c r="U770" s="50">
        <f t="shared" si="90"/>
        <v>803.27612903225815</v>
      </c>
      <c r="V770" s="51">
        <f t="shared" si="92"/>
        <v>786.5440821917814</v>
      </c>
      <c r="W770" s="53">
        <f t="shared" si="93"/>
        <v>-8.4040883417991763E-3</v>
      </c>
      <c r="X770" s="53" t="str">
        <f t="shared" si="94"/>
        <v/>
      </c>
      <c r="Y770" s="54" t="str">
        <f t="shared" si="95"/>
        <v/>
      </c>
    </row>
    <row r="771" spans="17:25" x14ac:dyDescent="0.25">
      <c r="Q771" s="47">
        <f t="shared" si="91"/>
        <v>1993</v>
      </c>
      <c r="R771" s="48" t="str">
        <f t="shared" si="89"/>
        <v>199312</v>
      </c>
      <c r="S771" s="49">
        <v>34333</v>
      </c>
      <c r="T771" s="48">
        <v>802.71</v>
      </c>
      <c r="U771" s="50">
        <f t="shared" si="90"/>
        <v>803.27612903225815</v>
      </c>
      <c r="V771" s="51">
        <f t="shared" si="92"/>
        <v>786.5440821917814</v>
      </c>
      <c r="W771" s="53">
        <f t="shared" si="93"/>
        <v>4.7362058006061858E-4</v>
      </c>
      <c r="X771" s="53" t="str">
        <f t="shared" si="94"/>
        <v/>
      </c>
      <c r="Y771" s="54" t="str">
        <f t="shared" si="95"/>
        <v/>
      </c>
    </row>
    <row r="772" spans="17:25" x14ac:dyDescent="0.25">
      <c r="Q772" s="47">
        <f t="shared" si="91"/>
        <v>1993</v>
      </c>
      <c r="R772" s="48" t="str">
        <f t="shared" si="89"/>
        <v>199312</v>
      </c>
      <c r="S772" s="49">
        <v>34334</v>
      </c>
      <c r="T772" s="48">
        <v>804.33</v>
      </c>
      <c r="U772" s="50">
        <f t="shared" si="90"/>
        <v>803.27612903225815</v>
      </c>
      <c r="V772" s="51">
        <f t="shared" si="92"/>
        <v>786.5440821917814</v>
      </c>
      <c r="W772" s="53">
        <f t="shared" si="93"/>
        <v>2.0181634712412855E-3</v>
      </c>
      <c r="X772" s="53" t="str">
        <f t="shared" si="94"/>
        <v/>
      </c>
      <c r="Y772" s="54" t="str">
        <f t="shared" si="95"/>
        <v/>
      </c>
    </row>
    <row r="773" spans="17:25" x14ac:dyDescent="0.25">
      <c r="Q773" s="47">
        <f t="shared" si="91"/>
        <v>1994</v>
      </c>
      <c r="R773" s="48" t="str">
        <f t="shared" si="89"/>
        <v>19941</v>
      </c>
      <c r="S773" s="49">
        <v>34335</v>
      </c>
      <c r="T773" s="48">
        <v>804.33</v>
      </c>
      <c r="U773" s="50">
        <f t="shared" si="90"/>
        <v>815.74193548387109</v>
      </c>
      <c r="V773" s="51">
        <f t="shared" si="92"/>
        <v>826.39547945205356</v>
      </c>
      <c r="W773" s="53">
        <f t="shared" si="93"/>
        <v>0</v>
      </c>
      <c r="X773" s="53">
        <f t="shared" si="94"/>
        <v>1.5518706458551135E-2</v>
      </c>
      <c r="Y773" s="54">
        <f t="shared" si="95"/>
        <v>5.0666451076998076E-2</v>
      </c>
    </row>
    <row r="774" spans="17:25" x14ac:dyDescent="0.25">
      <c r="Q774" s="47">
        <f t="shared" si="91"/>
        <v>1994</v>
      </c>
      <c r="R774" s="48" t="str">
        <f t="shared" si="89"/>
        <v>19941</v>
      </c>
      <c r="S774" s="49">
        <v>34336</v>
      </c>
      <c r="T774" s="48">
        <v>804.33</v>
      </c>
      <c r="U774" s="50">
        <f t="shared" si="90"/>
        <v>815.74193548387109</v>
      </c>
      <c r="V774" s="51">
        <f t="shared" si="92"/>
        <v>826.39547945205356</v>
      </c>
      <c r="W774" s="53">
        <f t="shared" si="93"/>
        <v>0</v>
      </c>
      <c r="X774" s="53" t="str">
        <f t="shared" si="94"/>
        <v/>
      </c>
      <c r="Y774" s="54" t="str">
        <f t="shared" si="95"/>
        <v/>
      </c>
    </row>
    <row r="775" spans="17:25" x14ac:dyDescent="0.25">
      <c r="Q775" s="47">
        <f t="shared" si="91"/>
        <v>1994</v>
      </c>
      <c r="R775" s="48" t="str">
        <f t="shared" ref="R775:R838" si="96">+YEAR(S775)&amp;MONTH(S775)</f>
        <v>19941</v>
      </c>
      <c r="S775" s="49">
        <v>34337</v>
      </c>
      <c r="T775" s="48">
        <v>804.33</v>
      </c>
      <c r="U775" s="50">
        <f t="shared" ref="U775:U838" si="97">+AVERAGEIF($R$3:$R$12000,R775,$T$3:$T$12000)</f>
        <v>815.74193548387109</v>
      </c>
      <c r="V775" s="51">
        <f t="shared" si="92"/>
        <v>826.39547945205356</v>
      </c>
      <c r="W775" s="53">
        <f t="shared" si="93"/>
        <v>0</v>
      </c>
      <c r="X775" s="53" t="str">
        <f t="shared" si="94"/>
        <v/>
      </c>
      <c r="Y775" s="54" t="str">
        <f t="shared" si="95"/>
        <v/>
      </c>
    </row>
    <row r="776" spans="17:25" x14ac:dyDescent="0.25">
      <c r="Q776" s="47">
        <f t="shared" ref="Q776:Q839" si="98">+YEAR(S776)</f>
        <v>1994</v>
      </c>
      <c r="R776" s="48" t="str">
        <f t="shared" si="96"/>
        <v>19941</v>
      </c>
      <c r="S776" s="49">
        <v>34338</v>
      </c>
      <c r="T776" s="48">
        <v>805.91</v>
      </c>
      <c r="U776" s="50">
        <f t="shared" si="97"/>
        <v>815.74193548387109</v>
      </c>
      <c r="V776" s="51">
        <f t="shared" ref="V776:V839" si="99">+AVERAGEIF($Q$3:$Q$12000,Q776,$T$3:$T$12000)</f>
        <v>826.39547945205356</v>
      </c>
      <c r="W776" s="53">
        <f t="shared" si="93"/>
        <v>1.9643678589633673E-3</v>
      </c>
      <c r="X776" s="53" t="str">
        <f t="shared" si="94"/>
        <v/>
      </c>
      <c r="Y776" s="54" t="str">
        <f t="shared" si="95"/>
        <v/>
      </c>
    </row>
    <row r="777" spans="17:25" x14ac:dyDescent="0.25">
      <c r="Q777" s="47">
        <f t="shared" si="98"/>
        <v>1994</v>
      </c>
      <c r="R777" s="48" t="str">
        <f t="shared" si="96"/>
        <v>19941</v>
      </c>
      <c r="S777" s="49">
        <v>34339</v>
      </c>
      <c r="T777" s="48">
        <v>810.01</v>
      </c>
      <c r="U777" s="50">
        <f t="shared" si="97"/>
        <v>815.74193548387109</v>
      </c>
      <c r="V777" s="51">
        <f t="shared" si="99"/>
        <v>826.39547945205356</v>
      </c>
      <c r="W777" s="53">
        <f t="shared" ref="W777:W840" si="100">+T777/T776-1</f>
        <v>5.087416709061765E-3</v>
      </c>
      <c r="X777" s="53" t="str">
        <f t="shared" ref="X777:X840" si="101">IF(U777/U776-1=0,"",U777/U776-1)</f>
        <v/>
      </c>
      <c r="Y777" s="54" t="str">
        <f t="shared" ref="Y777:Y840" si="102">+IF(V777=V776,"",V777/V776-1)</f>
        <v/>
      </c>
    </row>
    <row r="778" spans="17:25" x14ac:dyDescent="0.25">
      <c r="Q778" s="47">
        <f t="shared" si="98"/>
        <v>1994</v>
      </c>
      <c r="R778" s="48" t="str">
        <f t="shared" si="96"/>
        <v>19941</v>
      </c>
      <c r="S778" s="49">
        <v>34340</v>
      </c>
      <c r="T778" s="48">
        <v>814.21</v>
      </c>
      <c r="U778" s="50">
        <f t="shared" si="97"/>
        <v>815.74193548387109</v>
      </c>
      <c r="V778" s="51">
        <f t="shared" si="99"/>
        <v>826.39547945205356</v>
      </c>
      <c r="W778" s="53">
        <f t="shared" si="100"/>
        <v>5.1851211713436207E-3</v>
      </c>
      <c r="X778" s="53" t="str">
        <f t="shared" si="101"/>
        <v/>
      </c>
      <c r="Y778" s="54" t="str">
        <f t="shared" si="102"/>
        <v/>
      </c>
    </row>
    <row r="779" spans="17:25" x14ac:dyDescent="0.25">
      <c r="Q779" s="47">
        <f t="shared" si="98"/>
        <v>1994</v>
      </c>
      <c r="R779" s="48" t="str">
        <f t="shared" si="96"/>
        <v>19941</v>
      </c>
      <c r="S779" s="49">
        <v>34341</v>
      </c>
      <c r="T779" s="48">
        <v>818.83</v>
      </c>
      <c r="U779" s="50">
        <f t="shared" si="97"/>
        <v>815.74193548387109</v>
      </c>
      <c r="V779" s="51">
        <f t="shared" si="99"/>
        <v>826.39547945205356</v>
      </c>
      <c r="W779" s="53">
        <f t="shared" si="100"/>
        <v>5.6742118126773544E-3</v>
      </c>
      <c r="X779" s="53" t="str">
        <f t="shared" si="101"/>
        <v/>
      </c>
      <c r="Y779" s="54" t="str">
        <f t="shared" si="102"/>
        <v/>
      </c>
    </row>
    <row r="780" spans="17:25" x14ac:dyDescent="0.25">
      <c r="Q780" s="47">
        <f t="shared" si="98"/>
        <v>1994</v>
      </c>
      <c r="R780" s="48" t="str">
        <f t="shared" si="96"/>
        <v>19941</v>
      </c>
      <c r="S780" s="49">
        <v>34342</v>
      </c>
      <c r="T780" s="48">
        <v>818.89</v>
      </c>
      <c r="U780" s="50">
        <f t="shared" si="97"/>
        <v>815.74193548387109</v>
      </c>
      <c r="V780" s="51">
        <f t="shared" si="99"/>
        <v>826.39547945205356</v>
      </c>
      <c r="W780" s="53">
        <f t="shared" si="100"/>
        <v>7.3275283025697746E-5</v>
      </c>
      <c r="X780" s="53" t="str">
        <f t="shared" si="101"/>
        <v/>
      </c>
      <c r="Y780" s="54" t="str">
        <f t="shared" si="102"/>
        <v/>
      </c>
    </row>
    <row r="781" spans="17:25" x14ac:dyDescent="0.25">
      <c r="Q781" s="47">
        <f t="shared" si="98"/>
        <v>1994</v>
      </c>
      <c r="R781" s="48" t="str">
        <f t="shared" si="96"/>
        <v>19941</v>
      </c>
      <c r="S781" s="49">
        <v>34343</v>
      </c>
      <c r="T781" s="48">
        <v>818.89</v>
      </c>
      <c r="U781" s="50">
        <f t="shared" si="97"/>
        <v>815.74193548387109</v>
      </c>
      <c r="V781" s="51">
        <f t="shared" si="99"/>
        <v>826.39547945205356</v>
      </c>
      <c r="W781" s="53">
        <f t="shared" si="100"/>
        <v>0</v>
      </c>
      <c r="X781" s="53" t="str">
        <f t="shared" si="101"/>
        <v/>
      </c>
      <c r="Y781" s="54" t="str">
        <f t="shared" si="102"/>
        <v/>
      </c>
    </row>
    <row r="782" spans="17:25" x14ac:dyDescent="0.25">
      <c r="Q782" s="47">
        <f t="shared" si="98"/>
        <v>1994</v>
      </c>
      <c r="R782" s="48" t="str">
        <f t="shared" si="96"/>
        <v>19941</v>
      </c>
      <c r="S782" s="49">
        <v>34344</v>
      </c>
      <c r="T782" s="48">
        <v>818.89</v>
      </c>
      <c r="U782" s="50">
        <f t="shared" si="97"/>
        <v>815.74193548387109</v>
      </c>
      <c r="V782" s="51">
        <f t="shared" si="99"/>
        <v>826.39547945205356</v>
      </c>
      <c r="W782" s="53">
        <f t="shared" si="100"/>
        <v>0</v>
      </c>
      <c r="X782" s="53" t="str">
        <f t="shared" si="101"/>
        <v/>
      </c>
      <c r="Y782" s="54" t="str">
        <f t="shared" si="102"/>
        <v/>
      </c>
    </row>
    <row r="783" spans="17:25" x14ac:dyDescent="0.25">
      <c r="Q783" s="47">
        <f t="shared" si="98"/>
        <v>1994</v>
      </c>
      <c r="R783" s="48" t="str">
        <f t="shared" si="96"/>
        <v>19941</v>
      </c>
      <c r="S783" s="49">
        <v>34345</v>
      </c>
      <c r="T783" s="48">
        <v>818.89</v>
      </c>
      <c r="U783" s="50">
        <f t="shared" si="97"/>
        <v>815.74193548387109</v>
      </c>
      <c r="V783" s="51">
        <f t="shared" si="99"/>
        <v>826.39547945205356</v>
      </c>
      <c r="W783" s="53">
        <f t="shared" si="100"/>
        <v>0</v>
      </c>
      <c r="X783" s="53" t="str">
        <f t="shared" si="101"/>
        <v/>
      </c>
      <c r="Y783" s="54" t="str">
        <f t="shared" si="102"/>
        <v/>
      </c>
    </row>
    <row r="784" spans="17:25" x14ac:dyDescent="0.25">
      <c r="Q784" s="47">
        <f t="shared" si="98"/>
        <v>1994</v>
      </c>
      <c r="R784" s="48" t="str">
        <f t="shared" si="96"/>
        <v>19941</v>
      </c>
      <c r="S784" s="49">
        <v>34346</v>
      </c>
      <c r="T784" s="48">
        <v>818.5</v>
      </c>
      <c r="U784" s="50">
        <f t="shared" si="97"/>
        <v>815.74193548387109</v>
      </c>
      <c r="V784" s="51">
        <f t="shared" si="99"/>
        <v>826.39547945205356</v>
      </c>
      <c r="W784" s="53">
        <f t="shared" si="100"/>
        <v>-4.7625444198851064E-4</v>
      </c>
      <c r="X784" s="53" t="str">
        <f t="shared" si="101"/>
        <v/>
      </c>
      <c r="Y784" s="54" t="str">
        <f t="shared" si="102"/>
        <v/>
      </c>
    </row>
    <row r="785" spans="17:25" x14ac:dyDescent="0.25">
      <c r="Q785" s="47">
        <f t="shared" si="98"/>
        <v>1994</v>
      </c>
      <c r="R785" s="48" t="str">
        <f t="shared" si="96"/>
        <v>19941</v>
      </c>
      <c r="S785" s="49">
        <v>34347</v>
      </c>
      <c r="T785" s="48">
        <v>819.81</v>
      </c>
      <c r="U785" s="50">
        <f t="shared" si="97"/>
        <v>815.74193548387109</v>
      </c>
      <c r="V785" s="51">
        <f t="shared" si="99"/>
        <v>826.39547945205356</v>
      </c>
      <c r="W785" s="53">
        <f t="shared" si="100"/>
        <v>1.6004886988392197E-3</v>
      </c>
      <c r="X785" s="53" t="str">
        <f t="shared" si="101"/>
        <v/>
      </c>
      <c r="Y785" s="54" t="str">
        <f t="shared" si="102"/>
        <v/>
      </c>
    </row>
    <row r="786" spans="17:25" x14ac:dyDescent="0.25">
      <c r="Q786" s="47">
        <f t="shared" si="98"/>
        <v>1994</v>
      </c>
      <c r="R786" s="48" t="str">
        <f t="shared" si="96"/>
        <v>19941</v>
      </c>
      <c r="S786" s="49">
        <v>34348</v>
      </c>
      <c r="T786" s="48">
        <v>820.1</v>
      </c>
      <c r="U786" s="50">
        <f t="shared" si="97"/>
        <v>815.74193548387109</v>
      </c>
      <c r="V786" s="51">
        <f t="shared" si="99"/>
        <v>826.39547945205356</v>
      </c>
      <c r="W786" s="53">
        <f t="shared" si="100"/>
        <v>3.5374050084779896E-4</v>
      </c>
      <c r="X786" s="53" t="str">
        <f t="shared" si="101"/>
        <v/>
      </c>
      <c r="Y786" s="54" t="str">
        <f t="shared" si="102"/>
        <v/>
      </c>
    </row>
    <row r="787" spans="17:25" x14ac:dyDescent="0.25">
      <c r="Q787" s="47">
        <f t="shared" si="98"/>
        <v>1994</v>
      </c>
      <c r="R787" s="48" t="str">
        <f t="shared" si="96"/>
        <v>19941</v>
      </c>
      <c r="S787" s="49">
        <v>34349</v>
      </c>
      <c r="T787" s="48">
        <v>815.81</v>
      </c>
      <c r="U787" s="50">
        <f t="shared" si="97"/>
        <v>815.74193548387109</v>
      </c>
      <c r="V787" s="51">
        <f t="shared" si="99"/>
        <v>826.39547945205356</v>
      </c>
      <c r="W787" s="53">
        <f t="shared" si="100"/>
        <v>-5.2310693817827492E-3</v>
      </c>
      <c r="X787" s="53" t="str">
        <f t="shared" si="101"/>
        <v/>
      </c>
      <c r="Y787" s="54" t="str">
        <f t="shared" si="102"/>
        <v/>
      </c>
    </row>
    <row r="788" spans="17:25" x14ac:dyDescent="0.25">
      <c r="Q788" s="47">
        <f t="shared" si="98"/>
        <v>1994</v>
      </c>
      <c r="R788" s="48" t="str">
        <f t="shared" si="96"/>
        <v>19941</v>
      </c>
      <c r="S788" s="49">
        <v>34350</v>
      </c>
      <c r="T788" s="48">
        <v>815.81</v>
      </c>
      <c r="U788" s="50">
        <f t="shared" si="97"/>
        <v>815.74193548387109</v>
      </c>
      <c r="V788" s="51">
        <f t="shared" si="99"/>
        <v>826.39547945205356</v>
      </c>
      <c r="W788" s="53">
        <f t="shared" si="100"/>
        <v>0</v>
      </c>
      <c r="X788" s="53" t="str">
        <f t="shared" si="101"/>
        <v/>
      </c>
      <c r="Y788" s="54" t="str">
        <f t="shared" si="102"/>
        <v/>
      </c>
    </row>
    <row r="789" spans="17:25" x14ac:dyDescent="0.25">
      <c r="Q789" s="47">
        <f t="shared" si="98"/>
        <v>1994</v>
      </c>
      <c r="R789" s="48" t="str">
        <f t="shared" si="96"/>
        <v>19941</v>
      </c>
      <c r="S789" s="49">
        <v>34351</v>
      </c>
      <c r="T789" s="48">
        <v>815.81</v>
      </c>
      <c r="U789" s="50">
        <f t="shared" si="97"/>
        <v>815.74193548387109</v>
      </c>
      <c r="V789" s="51">
        <f t="shared" si="99"/>
        <v>826.39547945205356</v>
      </c>
      <c r="W789" s="53">
        <f t="shared" si="100"/>
        <v>0</v>
      </c>
      <c r="X789" s="53" t="str">
        <f t="shared" si="101"/>
        <v/>
      </c>
      <c r="Y789" s="54" t="str">
        <f t="shared" si="102"/>
        <v/>
      </c>
    </row>
    <row r="790" spans="17:25" x14ac:dyDescent="0.25">
      <c r="Q790" s="47">
        <f t="shared" si="98"/>
        <v>1994</v>
      </c>
      <c r="R790" s="48" t="str">
        <f t="shared" si="96"/>
        <v>19941</v>
      </c>
      <c r="S790" s="49">
        <v>34352</v>
      </c>
      <c r="T790" s="48">
        <v>816.91</v>
      </c>
      <c r="U790" s="50">
        <f t="shared" si="97"/>
        <v>815.74193548387109</v>
      </c>
      <c r="V790" s="51">
        <f t="shared" si="99"/>
        <v>826.39547945205356</v>
      </c>
      <c r="W790" s="53">
        <f t="shared" si="100"/>
        <v>1.3483531704685525E-3</v>
      </c>
      <c r="X790" s="53" t="str">
        <f t="shared" si="101"/>
        <v/>
      </c>
      <c r="Y790" s="54" t="str">
        <f t="shared" si="102"/>
        <v/>
      </c>
    </row>
    <row r="791" spans="17:25" x14ac:dyDescent="0.25">
      <c r="Q791" s="47">
        <f t="shared" si="98"/>
        <v>1994</v>
      </c>
      <c r="R791" s="48" t="str">
        <f t="shared" si="96"/>
        <v>19941</v>
      </c>
      <c r="S791" s="49">
        <v>34353</v>
      </c>
      <c r="T791" s="48">
        <v>816.15</v>
      </c>
      <c r="U791" s="50">
        <f t="shared" si="97"/>
        <v>815.74193548387109</v>
      </c>
      <c r="V791" s="51">
        <f t="shared" si="99"/>
        <v>826.39547945205356</v>
      </c>
      <c r="W791" s="53">
        <f t="shared" si="100"/>
        <v>-9.3033504302797443E-4</v>
      </c>
      <c r="X791" s="53" t="str">
        <f t="shared" si="101"/>
        <v/>
      </c>
      <c r="Y791" s="54" t="str">
        <f t="shared" si="102"/>
        <v/>
      </c>
    </row>
    <row r="792" spans="17:25" x14ac:dyDescent="0.25">
      <c r="Q792" s="47">
        <f t="shared" si="98"/>
        <v>1994</v>
      </c>
      <c r="R792" s="48" t="str">
        <f t="shared" si="96"/>
        <v>19941</v>
      </c>
      <c r="S792" s="49">
        <v>34354</v>
      </c>
      <c r="T792" s="48">
        <v>814.56</v>
      </c>
      <c r="U792" s="50">
        <f t="shared" si="97"/>
        <v>815.74193548387109</v>
      </c>
      <c r="V792" s="51">
        <f t="shared" si="99"/>
        <v>826.39547945205356</v>
      </c>
      <c r="W792" s="53">
        <f t="shared" si="100"/>
        <v>-1.9481712920419447E-3</v>
      </c>
      <c r="X792" s="53" t="str">
        <f t="shared" si="101"/>
        <v/>
      </c>
      <c r="Y792" s="54" t="str">
        <f t="shared" si="102"/>
        <v/>
      </c>
    </row>
    <row r="793" spans="17:25" x14ac:dyDescent="0.25">
      <c r="Q793" s="47">
        <f t="shared" si="98"/>
        <v>1994</v>
      </c>
      <c r="R793" s="48" t="str">
        <f t="shared" si="96"/>
        <v>19941</v>
      </c>
      <c r="S793" s="49">
        <v>34355</v>
      </c>
      <c r="T793" s="48">
        <v>815.91</v>
      </c>
      <c r="U793" s="50">
        <f t="shared" si="97"/>
        <v>815.74193548387109</v>
      </c>
      <c r="V793" s="51">
        <f t="shared" si="99"/>
        <v>826.39547945205356</v>
      </c>
      <c r="W793" s="53">
        <f t="shared" si="100"/>
        <v>1.6573364761343079E-3</v>
      </c>
      <c r="X793" s="53" t="str">
        <f t="shared" si="101"/>
        <v/>
      </c>
      <c r="Y793" s="54" t="str">
        <f t="shared" si="102"/>
        <v/>
      </c>
    </row>
    <row r="794" spans="17:25" x14ac:dyDescent="0.25">
      <c r="Q794" s="47">
        <f t="shared" si="98"/>
        <v>1994</v>
      </c>
      <c r="R794" s="48" t="str">
        <f t="shared" si="96"/>
        <v>19941</v>
      </c>
      <c r="S794" s="49">
        <v>34356</v>
      </c>
      <c r="T794" s="48">
        <v>815.65</v>
      </c>
      <c r="U794" s="50">
        <f t="shared" si="97"/>
        <v>815.74193548387109</v>
      </c>
      <c r="V794" s="51">
        <f t="shared" si="99"/>
        <v>826.39547945205356</v>
      </c>
      <c r="W794" s="53">
        <f t="shared" si="100"/>
        <v>-3.1866259759039117E-4</v>
      </c>
      <c r="X794" s="53" t="str">
        <f t="shared" si="101"/>
        <v/>
      </c>
      <c r="Y794" s="54" t="str">
        <f t="shared" si="102"/>
        <v/>
      </c>
    </row>
    <row r="795" spans="17:25" x14ac:dyDescent="0.25">
      <c r="Q795" s="47">
        <f t="shared" si="98"/>
        <v>1994</v>
      </c>
      <c r="R795" s="48" t="str">
        <f t="shared" si="96"/>
        <v>19941</v>
      </c>
      <c r="S795" s="49">
        <v>34357</v>
      </c>
      <c r="T795" s="48">
        <v>815.65</v>
      </c>
      <c r="U795" s="50">
        <f t="shared" si="97"/>
        <v>815.74193548387109</v>
      </c>
      <c r="V795" s="51">
        <f t="shared" si="99"/>
        <v>826.39547945205356</v>
      </c>
      <c r="W795" s="53">
        <f t="shared" si="100"/>
        <v>0</v>
      </c>
      <c r="X795" s="53" t="str">
        <f t="shared" si="101"/>
        <v/>
      </c>
      <c r="Y795" s="54" t="str">
        <f t="shared" si="102"/>
        <v/>
      </c>
    </row>
    <row r="796" spans="17:25" x14ac:dyDescent="0.25">
      <c r="Q796" s="47">
        <f t="shared" si="98"/>
        <v>1994</v>
      </c>
      <c r="R796" s="48" t="str">
        <f t="shared" si="96"/>
        <v>19941</v>
      </c>
      <c r="S796" s="49">
        <v>34358</v>
      </c>
      <c r="T796" s="48">
        <v>815.65</v>
      </c>
      <c r="U796" s="50">
        <f t="shared" si="97"/>
        <v>815.74193548387109</v>
      </c>
      <c r="V796" s="51">
        <f t="shared" si="99"/>
        <v>826.39547945205356</v>
      </c>
      <c r="W796" s="53">
        <f t="shared" si="100"/>
        <v>0</v>
      </c>
      <c r="X796" s="53" t="str">
        <f t="shared" si="101"/>
        <v/>
      </c>
      <c r="Y796" s="54" t="str">
        <f t="shared" si="102"/>
        <v/>
      </c>
    </row>
    <row r="797" spans="17:25" x14ac:dyDescent="0.25">
      <c r="Q797" s="47">
        <f t="shared" si="98"/>
        <v>1994</v>
      </c>
      <c r="R797" s="48" t="str">
        <f t="shared" si="96"/>
        <v>19941</v>
      </c>
      <c r="S797" s="49">
        <v>34359</v>
      </c>
      <c r="T797" s="48">
        <v>816.69</v>
      </c>
      <c r="U797" s="50">
        <f t="shared" si="97"/>
        <v>815.74193548387109</v>
      </c>
      <c r="V797" s="51">
        <f t="shared" si="99"/>
        <v>826.39547945205356</v>
      </c>
      <c r="W797" s="53">
        <f t="shared" si="100"/>
        <v>1.275056703242905E-3</v>
      </c>
      <c r="X797" s="53" t="str">
        <f t="shared" si="101"/>
        <v/>
      </c>
      <c r="Y797" s="54" t="str">
        <f t="shared" si="102"/>
        <v/>
      </c>
    </row>
    <row r="798" spans="17:25" x14ac:dyDescent="0.25">
      <c r="Q798" s="47">
        <f t="shared" si="98"/>
        <v>1994</v>
      </c>
      <c r="R798" s="48" t="str">
        <f t="shared" si="96"/>
        <v>19941</v>
      </c>
      <c r="S798" s="49">
        <v>34360</v>
      </c>
      <c r="T798" s="48">
        <v>819.1</v>
      </c>
      <c r="U798" s="50">
        <f t="shared" si="97"/>
        <v>815.74193548387109</v>
      </c>
      <c r="V798" s="51">
        <f t="shared" si="99"/>
        <v>826.39547945205356</v>
      </c>
      <c r="W798" s="53">
        <f t="shared" si="100"/>
        <v>2.9509360957034048E-3</v>
      </c>
      <c r="X798" s="53" t="str">
        <f t="shared" si="101"/>
        <v/>
      </c>
      <c r="Y798" s="54" t="str">
        <f t="shared" si="102"/>
        <v/>
      </c>
    </row>
    <row r="799" spans="17:25" x14ac:dyDescent="0.25">
      <c r="Q799" s="47">
        <f t="shared" si="98"/>
        <v>1994</v>
      </c>
      <c r="R799" s="48" t="str">
        <f t="shared" si="96"/>
        <v>19941</v>
      </c>
      <c r="S799" s="49">
        <v>34361</v>
      </c>
      <c r="T799" s="48">
        <v>821.52</v>
      </c>
      <c r="U799" s="50">
        <f t="shared" si="97"/>
        <v>815.74193548387109</v>
      </c>
      <c r="V799" s="51">
        <f t="shared" si="99"/>
        <v>826.39547945205356</v>
      </c>
      <c r="W799" s="53">
        <f t="shared" si="100"/>
        <v>2.9544622146258082E-3</v>
      </c>
      <c r="X799" s="53" t="str">
        <f t="shared" si="101"/>
        <v/>
      </c>
      <c r="Y799" s="54" t="str">
        <f t="shared" si="102"/>
        <v/>
      </c>
    </row>
    <row r="800" spans="17:25" x14ac:dyDescent="0.25">
      <c r="Q800" s="47">
        <f t="shared" si="98"/>
        <v>1994</v>
      </c>
      <c r="R800" s="48" t="str">
        <f t="shared" si="96"/>
        <v>19941</v>
      </c>
      <c r="S800" s="49">
        <v>34362</v>
      </c>
      <c r="T800" s="48">
        <v>821.72</v>
      </c>
      <c r="U800" s="50">
        <f t="shared" si="97"/>
        <v>815.74193548387109</v>
      </c>
      <c r="V800" s="51">
        <f t="shared" si="99"/>
        <v>826.39547945205356</v>
      </c>
      <c r="W800" s="53">
        <f t="shared" si="100"/>
        <v>2.4345116369661746E-4</v>
      </c>
      <c r="X800" s="53" t="str">
        <f t="shared" si="101"/>
        <v/>
      </c>
      <c r="Y800" s="54" t="str">
        <f t="shared" si="102"/>
        <v/>
      </c>
    </row>
    <row r="801" spans="17:25" x14ac:dyDescent="0.25">
      <c r="Q801" s="47">
        <f t="shared" si="98"/>
        <v>1994</v>
      </c>
      <c r="R801" s="48" t="str">
        <f t="shared" si="96"/>
        <v>19941</v>
      </c>
      <c r="S801" s="49">
        <v>34363</v>
      </c>
      <c r="T801" s="48">
        <v>818.38</v>
      </c>
      <c r="U801" s="50">
        <f t="shared" si="97"/>
        <v>815.74193548387109</v>
      </c>
      <c r="V801" s="51">
        <f t="shared" si="99"/>
        <v>826.39547945205356</v>
      </c>
      <c r="W801" s="53">
        <f t="shared" si="100"/>
        <v>-4.0646448912038391E-3</v>
      </c>
      <c r="X801" s="53" t="str">
        <f t="shared" si="101"/>
        <v/>
      </c>
      <c r="Y801" s="54" t="str">
        <f t="shared" si="102"/>
        <v/>
      </c>
    </row>
    <row r="802" spans="17:25" x14ac:dyDescent="0.25">
      <c r="Q802" s="47">
        <f t="shared" si="98"/>
        <v>1994</v>
      </c>
      <c r="R802" s="48" t="str">
        <f t="shared" si="96"/>
        <v>19941</v>
      </c>
      <c r="S802" s="49">
        <v>34364</v>
      </c>
      <c r="T802" s="48">
        <v>818.38</v>
      </c>
      <c r="U802" s="50">
        <f t="shared" si="97"/>
        <v>815.74193548387109</v>
      </c>
      <c r="V802" s="51">
        <f t="shared" si="99"/>
        <v>826.39547945205356</v>
      </c>
      <c r="W802" s="53">
        <f t="shared" si="100"/>
        <v>0</v>
      </c>
      <c r="X802" s="53" t="str">
        <f t="shared" si="101"/>
        <v/>
      </c>
      <c r="Y802" s="54" t="str">
        <f t="shared" si="102"/>
        <v/>
      </c>
    </row>
    <row r="803" spans="17:25" x14ac:dyDescent="0.25">
      <c r="Q803" s="47">
        <f t="shared" si="98"/>
        <v>1994</v>
      </c>
      <c r="R803" s="48" t="str">
        <f t="shared" si="96"/>
        <v>19941</v>
      </c>
      <c r="S803" s="49">
        <v>34365</v>
      </c>
      <c r="T803" s="48">
        <v>818.38</v>
      </c>
      <c r="U803" s="50">
        <f t="shared" si="97"/>
        <v>815.74193548387109</v>
      </c>
      <c r="V803" s="51">
        <f t="shared" si="99"/>
        <v>826.39547945205356</v>
      </c>
      <c r="W803" s="53">
        <f t="shared" si="100"/>
        <v>0</v>
      </c>
      <c r="X803" s="53" t="str">
        <f t="shared" si="101"/>
        <v/>
      </c>
      <c r="Y803" s="54" t="str">
        <f t="shared" si="102"/>
        <v/>
      </c>
    </row>
    <row r="804" spans="17:25" x14ac:dyDescent="0.25">
      <c r="Q804" s="47">
        <f t="shared" si="98"/>
        <v>1994</v>
      </c>
      <c r="R804" s="48" t="str">
        <f t="shared" si="96"/>
        <v>19942</v>
      </c>
      <c r="S804" s="49">
        <v>34366</v>
      </c>
      <c r="T804" s="48">
        <v>817</v>
      </c>
      <c r="U804" s="50">
        <f t="shared" si="97"/>
        <v>817.59178571428595</v>
      </c>
      <c r="V804" s="51">
        <f t="shared" si="99"/>
        <v>826.39547945205356</v>
      </c>
      <c r="W804" s="53">
        <f t="shared" si="100"/>
        <v>-1.6862582174539398E-3</v>
      </c>
      <c r="X804" s="53">
        <f t="shared" si="101"/>
        <v>2.267690491255081E-3</v>
      </c>
      <c r="Y804" s="54" t="str">
        <f t="shared" si="102"/>
        <v/>
      </c>
    </row>
    <row r="805" spans="17:25" x14ac:dyDescent="0.25">
      <c r="Q805" s="47">
        <f t="shared" si="98"/>
        <v>1994</v>
      </c>
      <c r="R805" s="48" t="str">
        <f t="shared" si="96"/>
        <v>19942</v>
      </c>
      <c r="S805" s="49">
        <v>34367</v>
      </c>
      <c r="T805" s="48">
        <v>819.27</v>
      </c>
      <c r="U805" s="50">
        <f t="shared" si="97"/>
        <v>817.59178571428595</v>
      </c>
      <c r="V805" s="51">
        <f t="shared" si="99"/>
        <v>826.39547945205356</v>
      </c>
      <c r="W805" s="53">
        <f t="shared" si="100"/>
        <v>2.7784577723377613E-3</v>
      </c>
      <c r="X805" s="53" t="str">
        <f t="shared" si="101"/>
        <v/>
      </c>
      <c r="Y805" s="54" t="str">
        <f t="shared" si="102"/>
        <v/>
      </c>
    </row>
    <row r="806" spans="17:25" x14ac:dyDescent="0.25">
      <c r="Q806" s="47">
        <f t="shared" si="98"/>
        <v>1994</v>
      </c>
      <c r="R806" s="48" t="str">
        <f t="shared" si="96"/>
        <v>19942</v>
      </c>
      <c r="S806" s="49">
        <v>34368</v>
      </c>
      <c r="T806" s="48">
        <v>817.96</v>
      </c>
      <c r="U806" s="50">
        <f t="shared" si="97"/>
        <v>817.59178571428595</v>
      </c>
      <c r="V806" s="51">
        <f t="shared" si="99"/>
        <v>826.39547945205356</v>
      </c>
      <c r="W806" s="53">
        <f t="shared" si="100"/>
        <v>-1.5989844617768645E-3</v>
      </c>
      <c r="X806" s="53" t="str">
        <f t="shared" si="101"/>
        <v/>
      </c>
      <c r="Y806" s="54" t="str">
        <f t="shared" si="102"/>
        <v/>
      </c>
    </row>
    <row r="807" spans="17:25" x14ac:dyDescent="0.25">
      <c r="Q807" s="47">
        <f t="shared" si="98"/>
        <v>1994</v>
      </c>
      <c r="R807" s="48" t="str">
        <f t="shared" si="96"/>
        <v>19942</v>
      </c>
      <c r="S807" s="49">
        <v>34369</v>
      </c>
      <c r="T807" s="48">
        <v>817.69</v>
      </c>
      <c r="U807" s="50">
        <f t="shared" si="97"/>
        <v>817.59178571428595</v>
      </c>
      <c r="V807" s="51">
        <f t="shared" si="99"/>
        <v>826.39547945205356</v>
      </c>
      <c r="W807" s="53">
        <f t="shared" si="100"/>
        <v>-3.3008949092860895E-4</v>
      </c>
      <c r="X807" s="53" t="str">
        <f t="shared" si="101"/>
        <v/>
      </c>
      <c r="Y807" s="54" t="str">
        <f t="shared" si="102"/>
        <v/>
      </c>
    </row>
    <row r="808" spans="17:25" x14ac:dyDescent="0.25">
      <c r="Q808" s="47">
        <f t="shared" si="98"/>
        <v>1994</v>
      </c>
      <c r="R808" s="48" t="str">
        <f t="shared" si="96"/>
        <v>19942</v>
      </c>
      <c r="S808" s="49">
        <v>34370</v>
      </c>
      <c r="T808" s="48">
        <v>818</v>
      </c>
      <c r="U808" s="50">
        <f t="shared" si="97"/>
        <v>817.59178571428595</v>
      </c>
      <c r="V808" s="51">
        <f t="shared" si="99"/>
        <v>826.39547945205356</v>
      </c>
      <c r="W808" s="53">
        <f t="shared" si="100"/>
        <v>3.7911678019786343E-4</v>
      </c>
      <c r="X808" s="53" t="str">
        <f t="shared" si="101"/>
        <v/>
      </c>
      <c r="Y808" s="54" t="str">
        <f t="shared" si="102"/>
        <v/>
      </c>
    </row>
    <row r="809" spans="17:25" x14ac:dyDescent="0.25">
      <c r="Q809" s="47">
        <f t="shared" si="98"/>
        <v>1994</v>
      </c>
      <c r="R809" s="48" t="str">
        <f t="shared" si="96"/>
        <v>19942</v>
      </c>
      <c r="S809" s="49">
        <v>34371</v>
      </c>
      <c r="T809" s="48">
        <v>818</v>
      </c>
      <c r="U809" s="50">
        <f t="shared" si="97"/>
        <v>817.59178571428595</v>
      </c>
      <c r="V809" s="51">
        <f t="shared" si="99"/>
        <v>826.39547945205356</v>
      </c>
      <c r="W809" s="53">
        <f t="shared" si="100"/>
        <v>0</v>
      </c>
      <c r="X809" s="53" t="str">
        <f t="shared" si="101"/>
        <v/>
      </c>
      <c r="Y809" s="54" t="str">
        <f t="shared" si="102"/>
        <v/>
      </c>
    </row>
    <row r="810" spans="17:25" x14ac:dyDescent="0.25">
      <c r="Q810" s="47">
        <f t="shared" si="98"/>
        <v>1994</v>
      </c>
      <c r="R810" s="48" t="str">
        <f t="shared" si="96"/>
        <v>19942</v>
      </c>
      <c r="S810" s="49">
        <v>34372</v>
      </c>
      <c r="T810" s="48">
        <v>818</v>
      </c>
      <c r="U810" s="50">
        <f t="shared" si="97"/>
        <v>817.59178571428595</v>
      </c>
      <c r="V810" s="51">
        <f t="shared" si="99"/>
        <v>826.39547945205356</v>
      </c>
      <c r="W810" s="53">
        <f t="shared" si="100"/>
        <v>0</v>
      </c>
      <c r="X810" s="53" t="str">
        <f t="shared" si="101"/>
        <v/>
      </c>
      <c r="Y810" s="54" t="str">
        <f t="shared" si="102"/>
        <v/>
      </c>
    </row>
    <row r="811" spans="17:25" x14ac:dyDescent="0.25">
      <c r="Q811" s="47">
        <f t="shared" si="98"/>
        <v>1994</v>
      </c>
      <c r="R811" s="48" t="str">
        <f t="shared" si="96"/>
        <v>19942</v>
      </c>
      <c r="S811" s="49">
        <v>34373</v>
      </c>
      <c r="T811" s="48">
        <v>817.64</v>
      </c>
      <c r="U811" s="50">
        <f t="shared" si="97"/>
        <v>817.59178571428595</v>
      </c>
      <c r="V811" s="51">
        <f t="shared" si="99"/>
        <v>826.39547945205356</v>
      </c>
      <c r="W811" s="53">
        <f t="shared" si="100"/>
        <v>-4.4009779951104111E-4</v>
      </c>
      <c r="X811" s="53" t="str">
        <f t="shared" si="101"/>
        <v/>
      </c>
      <c r="Y811" s="54" t="str">
        <f t="shared" si="102"/>
        <v/>
      </c>
    </row>
    <row r="812" spans="17:25" x14ac:dyDescent="0.25">
      <c r="Q812" s="47">
        <f t="shared" si="98"/>
        <v>1994</v>
      </c>
      <c r="R812" s="48" t="str">
        <f t="shared" si="96"/>
        <v>19942</v>
      </c>
      <c r="S812" s="49">
        <v>34374</v>
      </c>
      <c r="T812" s="48">
        <v>817.81</v>
      </c>
      <c r="U812" s="50">
        <f t="shared" si="97"/>
        <v>817.59178571428595</v>
      </c>
      <c r="V812" s="51">
        <f t="shared" si="99"/>
        <v>826.39547945205356</v>
      </c>
      <c r="W812" s="53">
        <f t="shared" si="100"/>
        <v>2.0791546401843775E-4</v>
      </c>
      <c r="X812" s="53" t="str">
        <f t="shared" si="101"/>
        <v/>
      </c>
      <c r="Y812" s="54" t="str">
        <f t="shared" si="102"/>
        <v/>
      </c>
    </row>
    <row r="813" spans="17:25" x14ac:dyDescent="0.25">
      <c r="Q813" s="47">
        <f t="shared" si="98"/>
        <v>1994</v>
      </c>
      <c r="R813" s="48" t="str">
        <f t="shared" si="96"/>
        <v>19942</v>
      </c>
      <c r="S813" s="49">
        <v>34375</v>
      </c>
      <c r="T813" s="48">
        <v>817.88</v>
      </c>
      <c r="U813" s="50">
        <f t="shared" si="97"/>
        <v>817.59178571428595</v>
      </c>
      <c r="V813" s="51">
        <f t="shared" si="99"/>
        <v>826.39547945205356</v>
      </c>
      <c r="W813" s="53">
        <f t="shared" si="100"/>
        <v>8.5594453479442834E-5</v>
      </c>
      <c r="X813" s="53" t="str">
        <f t="shared" si="101"/>
        <v/>
      </c>
      <c r="Y813" s="54" t="str">
        <f t="shared" si="102"/>
        <v/>
      </c>
    </row>
    <row r="814" spans="17:25" x14ac:dyDescent="0.25">
      <c r="Q814" s="47">
        <f t="shared" si="98"/>
        <v>1994</v>
      </c>
      <c r="R814" s="48" t="str">
        <f t="shared" si="96"/>
        <v>19942</v>
      </c>
      <c r="S814" s="49">
        <v>34376</v>
      </c>
      <c r="T814" s="48">
        <v>817.88</v>
      </c>
      <c r="U814" s="50">
        <f t="shared" si="97"/>
        <v>817.59178571428595</v>
      </c>
      <c r="V814" s="51">
        <f t="shared" si="99"/>
        <v>826.39547945205356</v>
      </c>
      <c r="W814" s="53">
        <f t="shared" si="100"/>
        <v>0</v>
      </c>
      <c r="X814" s="53" t="str">
        <f t="shared" si="101"/>
        <v/>
      </c>
      <c r="Y814" s="54" t="str">
        <f t="shared" si="102"/>
        <v/>
      </c>
    </row>
    <row r="815" spans="17:25" x14ac:dyDescent="0.25">
      <c r="Q815" s="47">
        <f t="shared" si="98"/>
        <v>1994</v>
      </c>
      <c r="R815" s="48" t="str">
        <f t="shared" si="96"/>
        <v>19942</v>
      </c>
      <c r="S815" s="49">
        <v>34377</v>
      </c>
      <c r="T815" s="48">
        <v>817.78</v>
      </c>
      <c r="U815" s="50">
        <f t="shared" si="97"/>
        <v>817.59178571428595</v>
      </c>
      <c r="V815" s="51">
        <f t="shared" si="99"/>
        <v>826.39547945205356</v>
      </c>
      <c r="W815" s="53">
        <f t="shared" si="100"/>
        <v>-1.2226732527997886E-4</v>
      </c>
      <c r="X815" s="53" t="str">
        <f t="shared" si="101"/>
        <v/>
      </c>
      <c r="Y815" s="54" t="str">
        <f t="shared" si="102"/>
        <v/>
      </c>
    </row>
    <row r="816" spans="17:25" x14ac:dyDescent="0.25">
      <c r="Q816" s="47">
        <f t="shared" si="98"/>
        <v>1994</v>
      </c>
      <c r="R816" s="48" t="str">
        <f t="shared" si="96"/>
        <v>19942</v>
      </c>
      <c r="S816" s="49">
        <v>34378</v>
      </c>
      <c r="T816" s="48">
        <v>817.78</v>
      </c>
      <c r="U816" s="50">
        <f t="shared" si="97"/>
        <v>817.59178571428595</v>
      </c>
      <c r="V816" s="51">
        <f t="shared" si="99"/>
        <v>826.39547945205356</v>
      </c>
      <c r="W816" s="53">
        <f t="shared" si="100"/>
        <v>0</v>
      </c>
      <c r="X816" s="53" t="str">
        <f t="shared" si="101"/>
        <v/>
      </c>
      <c r="Y816" s="54" t="str">
        <f t="shared" si="102"/>
        <v/>
      </c>
    </row>
    <row r="817" spans="17:25" x14ac:dyDescent="0.25">
      <c r="Q817" s="47">
        <f t="shared" si="98"/>
        <v>1994</v>
      </c>
      <c r="R817" s="48" t="str">
        <f t="shared" si="96"/>
        <v>19942</v>
      </c>
      <c r="S817" s="49">
        <v>34379</v>
      </c>
      <c r="T817" s="48">
        <v>817.78</v>
      </c>
      <c r="U817" s="50">
        <f t="shared" si="97"/>
        <v>817.59178571428595</v>
      </c>
      <c r="V817" s="51">
        <f t="shared" si="99"/>
        <v>826.39547945205356</v>
      </c>
      <c r="W817" s="53">
        <f t="shared" si="100"/>
        <v>0</v>
      </c>
      <c r="X817" s="53" t="str">
        <f t="shared" si="101"/>
        <v/>
      </c>
      <c r="Y817" s="54" t="str">
        <f t="shared" si="102"/>
        <v/>
      </c>
    </row>
    <row r="818" spans="17:25" x14ac:dyDescent="0.25">
      <c r="Q818" s="47">
        <f t="shared" si="98"/>
        <v>1994</v>
      </c>
      <c r="R818" s="48" t="str">
        <f t="shared" si="96"/>
        <v>19942</v>
      </c>
      <c r="S818" s="49">
        <v>34380</v>
      </c>
      <c r="T818" s="48">
        <v>817.59</v>
      </c>
      <c r="U818" s="50">
        <f t="shared" si="97"/>
        <v>817.59178571428595</v>
      </c>
      <c r="V818" s="51">
        <f t="shared" si="99"/>
        <v>826.39547945205356</v>
      </c>
      <c r="W818" s="53">
        <f t="shared" si="100"/>
        <v>-2.3233632517294378E-4</v>
      </c>
      <c r="X818" s="53" t="str">
        <f t="shared" si="101"/>
        <v/>
      </c>
      <c r="Y818" s="54" t="str">
        <f t="shared" si="102"/>
        <v/>
      </c>
    </row>
    <row r="819" spans="17:25" x14ac:dyDescent="0.25">
      <c r="Q819" s="47">
        <f t="shared" si="98"/>
        <v>1994</v>
      </c>
      <c r="R819" s="48" t="str">
        <f t="shared" si="96"/>
        <v>19942</v>
      </c>
      <c r="S819" s="49">
        <v>34381</v>
      </c>
      <c r="T819" s="48">
        <v>816.92</v>
      </c>
      <c r="U819" s="50">
        <f t="shared" si="97"/>
        <v>817.59178571428595</v>
      </c>
      <c r="V819" s="51">
        <f t="shared" si="99"/>
        <v>826.39547945205356</v>
      </c>
      <c r="W819" s="53">
        <f t="shared" si="100"/>
        <v>-8.1948164728051776E-4</v>
      </c>
      <c r="X819" s="53" t="str">
        <f t="shared" si="101"/>
        <v/>
      </c>
      <c r="Y819" s="54" t="str">
        <f t="shared" si="102"/>
        <v/>
      </c>
    </row>
    <row r="820" spans="17:25" x14ac:dyDescent="0.25">
      <c r="Q820" s="47">
        <f t="shared" si="98"/>
        <v>1994</v>
      </c>
      <c r="R820" s="48" t="str">
        <f t="shared" si="96"/>
        <v>19942</v>
      </c>
      <c r="S820" s="49">
        <v>34382</v>
      </c>
      <c r="T820" s="48">
        <v>816.1</v>
      </c>
      <c r="U820" s="50">
        <f t="shared" si="97"/>
        <v>817.59178571428595</v>
      </c>
      <c r="V820" s="51">
        <f t="shared" si="99"/>
        <v>826.39547945205356</v>
      </c>
      <c r="W820" s="53">
        <f t="shared" si="100"/>
        <v>-1.0037702590216524E-3</v>
      </c>
      <c r="X820" s="53" t="str">
        <f t="shared" si="101"/>
        <v/>
      </c>
      <c r="Y820" s="54" t="str">
        <f t="shared" si="102"/>
        <v/>
      </c>
    </row>
    <row r="821" spans="17:25" x14ac:dyDescent="0.25">
      <c r="Q821" s="47">
        <f t="shared" si="98"/>
        <v>1994</v>
      </c>
      <c r="R821" s="48" t="str">
        <f t="shared" si="96"/>
        <v>19942</v>
      </c>
      <c r="S821" s="49">
        <v>34383</v>
      </c>
      <c r="T821" s="48">
        <v>815.19</v>
      </c>
      <c r="U821" s="50">
        <f t="shared" si="97"/>
        <v>817.59178571428595</v>
      </c>
      <c r="V821" s="51">
        <f t="shared" si="99"/>
        <v>826.39547945205356</v>
      </c>
      <c r="W821" s="53">
        <f t="shared" si="100"/>
        <v>-1.1150594289914828E-3</v>
      </c>
      <c r="X821" s="53" t="str">
        <f t="shared" si="101"/>
        <v/>
      </c>
      <c r="Y821" s="54" t="str">
        <f t="shared" si="102"/>
        <v/>
      </c>
    </row>
    <row r="822" spans="17:25" x14ac:dyDescent="0.25">
      <c r="Q822" s="47">
        <f t="shared" si="98"/>
        <v>1994</v>
      </c>
      <c r="R822" s="48" t="str">
        <f t="shared" si="96"/>
        <v>19942</v>
      </c>
      <c r="S822" s="49">
        <v>34384</v>
      </c>
      <c r="T822" s="48">
        <v>814.13</v>
      </c>
      <c r="U822" s="50">
        <f t="shared" si="97"/>
        <v>817.59178571428595</v>
      </c>
      <c r="V822" s="51">
        <f t="shared" si="99"/>
        <v>826.39547945205356</v>
      </c>
      <c r="W822" s="53">
        <f t="shared" si="100"/>
        <v>-1.3003103570947694E-3</v>
      </c>
      <c r="X822" s="53" t="str">
        <f t="shared" si="101"/>
        <v/>
      </c>
      <c r="Y822" s="54" t="str">
        <f t="shared" si="102"/>
        <v/>
      </c>
    </row>
    <row r="823" spans="17:25" x14ac:dyDescent="0.25">
      <c r="Q823" s="47">
        <f t="shared" si="98"/>
        <v>1994</v>
      </c>
      <c r="R823" s="48" t="str">
        <f t="shared" si="96"/>
        <v>19942</v>
      </c>
      <c r="S823" s="49">
        <v>34385</v>
      </c>
      <c r="T823" s="48">
        <v>814.13</v>
      </c>
      <c r="U823" s="50">
        <f t="shared" si="97"/>
        <v>817.59178571428595</v>
      </c>
      <c r="V823" s="51">
        <f t="shared" si="99"/>
        <v>826.39547945205356</v>
      </c>
      <c r="W823" s="53">
        <f t="shared" si="100"/>
        <v>0</v>
      </c>
      <c r="X823" s="53" t="str">
        <f t="shared" si="101"/>
        <v/>
      </c>
      <c r="Y823" s="54" t="str">
        <f t="shared" si="102"/>
        <v/>
      </c>
    </row>
    <row r="824" spans="17:25" x14ac:dyDescent="0.25">
      <c r="Q824" s="47">
        <f t="shared" si="98"/>
        <v>1994</v>
      </c>
      <c r="R824" s="48" t="str">
        <f t="shared" si="96"/>
        <v>19942</v>
      </c>
      <c r="S824" s="49">
        <v>34386</v>
      </c>
      <c r="T824" s="48">
        <v>814.13</v>
      </c>
      <c r="U824" s="50">
        <f t="shared" si="97"/>
        <v>817.59178571428595</v>
      </c>
      <c r="V824" s="51">
        <f t="shared" si="99"/>
        <v>826.39547945205356</v>
      </c>
      <c r="W824" s="53">
        <f t="shared" si="100"/>
        <v>0</v>
      </c>
      <c r="X824" s="53" t="str">
        <f t="shared" si="101"/>
        <v/>
      </c>
      <c r="Y824" s="54" t="str">
        <f t="shared" si="102"/>
        <v/>
      </c>
    </row>
    <row r="825" spans="17:25" x14ac:dyDescent="0.25">
      <c r="Q825" s="47">
        <f t="shared" si="98"/>
        <v>1994</v>
      </c>
      <c r="R825" s="48" t="str">
        <f t="shared" si="96"/>
        <v>19942</v>
      </c>
      <c r="S825" s="49">
        <v>34387</v>
      </c>
      <c r="T825" s="48">
        <v>816.04</v>
      </c>
      <c r="U825" s="50">
        <f t="shared" si="97"/>
        <v>817.59178571428595</v>
      </c>
      <c r="V825" s="51">
        <f t="shared" si="99"/>
        <v>826.39547945205356</v>
      </c>
      <c r="W825" s="53">
        <f t="shared" si="100"/>
        <v>2.3460626681242047E-3</v>
      </c>
      <c r="X825" s="53" t="str">
        <f t="shared" si="101"/>
        <v/>
      </c>
      <c r="Y825" s="54" t="str">
        <f t="shared" si="102"/>
        <v/>
      </c>
    </row>
    <row r="826" spans="17:25" x14ac:dyDescent="0.25">
      <c r="Q826" s="47">
        <f t="shared" si="98"/>
        <v>1994</v>
      </c>
      <c r="R826" s="48" t="str">
        <f t="shared" si="96"/>
        <v>19942</v>
      </c>
      <c r="S826" s="49">
        <v>34388</v>
      </c>
      <c r="T826" s="48">
        <v>818.33</v>
      </c>
      <c r="U826" s="50">
        <f t="shared" si="97"/>
        <v>817.59178571428595</v>
      </c>
      <c r="V826" s="51">
        <f t="shared" si="99"/>
        <v>826.39547945205356</v>
      </c>
      <c r="W826" s="53">
        <f t="shared" si="100"/>
        <v>2.8062349884809823E-3</v>
      </c>
      <c r="X826" s="53" t="str">
        <f t="shared" si="101"/>
        <v/>
      </c>
      <c r="Y826" s="54" t="str">
        <f t="shared" si="102"/>
        <v/>
      </c>
    </row>
    <row r="827" spans="17:25" x14ac:dyDescent="0.25">
      <c r="Q827" s="47">
        <f t="shared" si="98"/>
        <v>1994</v>
      </c>
      <c r="R827" s="48" t="str">
        <f t="shared" si="96"/>
        <v>19942</v>
      </c>
      <c r="S827" s="49">
        <v>34389</v>
      </c>
      <c r="T827" s="48">
        <v>820.76</v>
      </c>
      <c r="U827" s="50">
        <f t="shared" si="97"/>
        <v>817.59178571428595</v>
      </c>
      <c r="V827" s="51">
        <f t="shared" si="99"/>
        <v>826.39547945205356</v>
      </c>
      <c r="W827" s="53">
        <f t="shared" si="100"/>
        <v>2.9694621974019064E-3</v>
      </c>
      <c r="X827" s="53" t="str">
        <f t="shared" si="101"/>
        <v/>
      </c>
      <c r="Y827" s="54" t="str">
        <f t="shared" si="102"/>
        <v/>
      </c>
    </row>
    <row r="828" spans="17:25" x14ac:dyDescent="0.25">
      <c r="Q828" s="47">
        <f t="shared" si="98"/>
        <v>1994</v>
      </c>
      <c r="R828" s="48" t="str">
        <f t="shared" si="96"/>
        <v>19942</v>
      </c>
      <c r="S828" s="49">
        <v>34390</v>
      </c>
      <c r="T828" s="48">
        <v>819.68</v>
      </c>
      <c r="U828" s="50">
        <f t="shared" si="97"/>
        <v>817.59178571428595</v>
      </c>
      <c r="V828" s="51">
        <f t="shared" si="99"/>
        <v>826.39547945205356</v>
      </c>
      <c r="W828" s="53">
        <f t="shared" si="100"/>
        <v>-1.315853599103356E-3</v>
      </c>
      <c r="X828" s="53" t="str">
        <f t="shared" si="101"/>
        <v/>
      </c>
      <c r="Y828" s="54" t="str">
        <f t="shared" si="102"/>
        <v/>
      </c>
    </row>
    <row r="829" spans="17:25" x14ac:dyDescent="0.25">
      <c r="Q829" s="47">
        <f t="shared" si="98"/>
        <v>1994</v>
      </c>
      <c r="R829" s="48" t="str">
        <f t="shared" si="96"/>
        <v>19942</v>
      </c>
      <c r="S829" s="49">
        <v>34391</v>
      </c>
      <c r="T829" s="48">
        <v>819.7</v>
      </c>
      <c r="U829" s="50">
        <f t="shared" si="97"/>
        <v>817.59178571428595</v>
      </c>
      <c r="V829" s="51">
        <f t="shared" si="99"/>
        <v>826.39547945205356</v>
      </c>
      <c r="W829" s="53">
        <f t="shared" si="100"/>
        <v>2.4399765762295189E-5</v>
      </c>
      <c r="X829" s="53" t="str">
        <f t="shared" si="101"/>
        <v/>
      </c>
      <c r="Y829" s="54" t="str">
        <f t="shared" si="102"/>
        <v/>
      </c>
    </row>
    <row r="830" spans="17:25" x14ac:dyDescent="0.25">
      <c r="Q830" s="47">
        <f t="shared" si="98"/>
        <v>1994</v>
      </c>
      <c r="R830" s="48" t="str">
        <f t="shared" si="96"/>
        <v>19942</v>
      </c>
      <c r="S830" s="49">
        <v>34392</v>
      </c>
      <c r="T830" s="48">
        <v>819.7</v>
      </c>
      <c r="U830" s="50">
        <f t="shared" si="97"/>
        <v>817.59178571428595</v>
      </c>
      <c r="V830" s="51">
        <f t="shared" si="99"/>
        <v>826.39547945205356</v>
      </c>
      <c r="W830" s="53">
        <f t="shared" si="100"/>
        <v>0</v>
      </c>
      <c r="X830" s="53" t="str">
        <f t="shared" si="101"/>
        <v/>
      </c>
      <c r="Y830" s="54" t="str">
        <f t="shared" si="102"/>
        <v/>
      </c>
    </row>
    <row r="831" spans="17:25" x14ac:dyDescent="0.25">
      <c r="Q831" s="47">
        <f t="shared" si="98"/>
        <v>1994</v>
      </c>
      <c r="R831" s="48" t="str">
        <f t="shared" si="96"/>
        <v>19942</v>
      </c>
      <c r="S831" s="49">
        <v>34393</v>
      </c>
      <c r="T831" s="48">
        <v>819.7</v>
      </c>
      <c r="U831" s="50">
        <f t="shared" si="97"/>
        <v>817.59178571428595</v>
      </c>
      <c r="V831" s="51">
        <f t="shared" si="99"/>
        <v>826.39547945205356</v>
      </c>
      <c r="W831" s="53">
        <f t="shared" si="100"/>
        <v>0</v>
      </c>
      <c r="X831" s="53" t="str">
        <f t="shared" si="101"/>
        <v/>
      </c>
      <c r="Y831" s="54" t="str">
        <f t="shared" si="102"/>
        <v/>
      </c>
    </row>
    <row r="832" spans="17:25" x14ac:dyDescent="0.25">
      <c r="Q832" s="47">
        <f t="shared" si="98"/>
        <v>1994</v>
      </c>
      <c r="R832" s="48" t="str">
        <f t="shared" si="96"/>
        <v>19943</v>
      </c>
      <c r="S832" s="49">
        <v>34394</v>
      </c>
      <c r="T832" s="48">
        <v>820.12</v>
      </c>
      <c r="U832" s="50">
        <f t="shared" si="97"/>
        <v>819.79967741935479</v>
      </c>
      <c r="V832" s="51">
        <f t="shared" si="99"/>
        <v>826.39547945205356</v>
      </c>
      <c r="W832" s="53">
        <f t="shared" si="100"/>
        <v>5.1238257899233197E-4</v>
      </c>
      <c r="X832" s="53">
        <f t="shared" si="101"/>
        <v>2.7004817607603204E-3</v>
      </c>
      <c r="Y832" s="54" t="str">
        <f t="shared" si="102"/>
        <v/>
      </c>
    </row>
    <row r="833" spans="17:25" x14ac:dyDescent="0.25">
      <c r="Q833" s="47">
        <f t="shared" si="98"/>
        <v>1994</v>
      </c>
      <c r="R833" s="48" t="str">
        <f t="shared" si="96"/>
        <v>19943</v>
      </c>
      <c r="S833" s="49">
        <v>34395</v>
      </c>
      <c r="T833" s="48">
        <v>819.83</v>
      </c>
      <c r="U833" s="50">
        <f t="shared" si="97"/>
        <v>819.79967741935479</v>
      </c>
      <c r="V833" s="51">
        <f t="shared" si="99"/>
        <v>826.39547945205356</v>
      </c>
      <c r="W833" s="53">
        <f t="shared" si="100"/>
        <v>-3.5360678925033806E-4</v>
      </c>
      <c r="X833" s="53" t="str">
        <f t="shared" si="101"/>
        <v/>
      </c>
      <c r="Y833" s="54" t="str">
        <f t="shared" si="102"/>
        <v/>
      </c>
    </row>
    <row r="834" spans="17:25" x14ac:dyDescent="0.25">
      <c r="Q834" s="47">
        <f t="shared" si="98"/>
        <v>1994</v>
      </c>
      <c r="R834" s="48" t="str">
        <f t="shared" si="96"/>
        <v>19943</v>
      </c>
      <c r="S834" s="49">
        <v>34396</v>
      </c>
      <c r="T834" s="48">
        <v>819.61</v>
      </c>
      <c r="U834" s="50">
        <f t="shared" si="97"/>
        <v>819.79967741935479</v>
      </c>
      <c r="V834" s="51">
        <f t="shared" si="99"/>
        <v>826.39547945205356</v>
      </c>
      <c r="W834" s="53">
        <f t="shared" si="100"/>
        <v>-2.6834831611433074E-4</v>
      </c>
      <c r="X834" s="53" t="str">
        <f t="shared" si="101"/>
        <v/>
      </c>
      <c r="Y834" s="54" t="str">
        <f t="shared" si="102"/>
        <v/>
      </c>
    </row>
    <row r="835" spans="17:25" x14ac:dyDescent="0.25">
      <c r="Q835" s="47">
        <f t="shared" si="98"/>
        <v>1994</v>
      </c>
      <c r="R835" s="48" t="str">
        <f t="shared" si="96"/>
        <v>19943</v>
      </c>
      <c r="S835" s="49">
        <v>34397</v>
      </c>
      <c r="T835" s="48">
        <v>818.7</v>
      </c>
      <c r="U835" s="50">
        <f t="shared" si="97"/>
        <v>819.79967741935479</v>
      </c>
      <c r="V835" s="51">
        <f t="shared" si="99"/>
        <v>826.39547945205356</v>
      </c>
      <c r="W835" s="53">
        <f t="shared" si="100"/>
        <v>-1.1102841595392876E-3</v>
      </c>
      <c r="X835" s="53" t="str">
        <f t="shared" si="101"/>
        <v/>
      </c>
      <c r="Y835" s="54" t="str">
        <f t="shared" si="102"/>
        <v/>
      </c>
    </row>
    <row r="836" spans="17:25" x14ac:dyDescent="0.25">
      <c r="Q836" s="47">
        <f t="shared" si="98"/>
        <v>1994</v>
      </c>
      <c r="R836" s="48" t="str">
        <f t="shared" si="96"/>
        <v>19943</v>
      </c>
      <c r="S836" s="49">
        <v>34398</v>
      </c>
      <c r="T836" s="48">
        <v>817.86</v>
      </c>
      <c r="U836" s="50">
        <f t="shared" si="97"/>
        <v>819.79967741935479</v>
      </c>
      <c r="V836" s="51">
        <f t="shared" si="99"/>
        <v>826.39547945205356</v>
      </c>
      <c r="W836" s="53">
        <f t="shared" si="100"/>
        <v>-1.0260168559912408E-3</v>
      </c>
      <c r="X836" s="53" t="str">
        <f t="shared" si="101"/>
        <v/>
      </c>
      <c r="Y836" s="54" t="str">
        <f t="shared" si="102"/>
        <v/>
      </c>
    </row>
    <row r="837" spans="17:25" x14ac:dyDescent="0.25">
      <c r="Q837" s="47">
        <f t="shared" si="98"/>
        <v>1994</v>
      </c>
      <c r="R837" s="48" t="str">
        <f t="shared" si="96"/>
        <v>19943</v>
      </c>
      <c r="S837" s="49">
        <v>34399</v>
      </c>
      <c r="T837" s="48">
        <v>817.86</v>
      </c>
      <c r="U837" s="50">
        <f t="shared" si="97"/>
        <v>819.79967741935479</v>
      </c>
      <c r="V837" s="51">
        <f t="shared" si="99"/>
        <v>826.39547945205356</v>
      </c>
      <c r="W837" s="53">
        <f t="shared" si="100"/>
        <v>0</v>
      </c>
      <c r="X837" s="53" t="str">
        <f t="shared" si="101"/>
        <v/>
      </c>
      <c r="Y837" s="54" t="str">
        <f t="shared" si="102"/>
        <v/>
      </c>
    </row>
    <row r="838" spans="17:25" x14ac:dyDescent="0.25">
      <c r="Q838" s="47">
        <f t="shared" si="98"/>
        <v>1994</v>
      </c>
      <c r="R838" s="48" t="str">
        <f t="shared" si="96"/>
        <v>19943</v>
      </c>
      <c r="S838" s="49">
        <v>34400</v>
      </c>
      <c r="T838" s="48">
        <v>817.86</v>
      </c>
      <c r="U838" s="50">
        <f t="shared" si="97"/>
        <v>819.79967741935479</v>
      </c>
      <c r="V838" s="51">
        <f t="shared" si="99"/>
        <v>826.39547945205356</v>
      </c>
      <c r="W838" s="53">
        <f t="shared" si="100"/>
        <v>0</v>
      </c>
      <c r="X838" s="53" t="str">
        <f t="shared" si="101"/>
        <v/>
      </c>
      <c r="Y838" s="54" t="str">
        <f t="shared" si="102"/>
        <v/>
      </c>
    </row>
    <row r="839" spans="17:25" x14ac:dyDescent="0.25">
      <c r="Q839" s="47">
        <f t="shared" si="98"/>
        <v>1994</v>
      </c>
      <c r="R839" s="48" t="str">
        <f t="shared" ref="R839:R902" si="103">+YEAR(S839)&amp;MONTH(S839)</f>
        <v>19943</v>
      </c>
      <c r="S839" s="49">
        <v>34401</v>
      </c>
      <c r="T839" s="48">
        <v>817.76</v>
      </c>
      <c r="U839" s="50">
        <f t="shared" ref="U839:U902" si="104">+AVERAGEIF($R$3:$R$12000,R839,$T$3:$T$12000)</f>
        <v>819.79967741935479</v>
      </c>
      <c r="V839" s="51">
        <f t="shared" si="99"/>
        <v>826.39547945205356</v>
      </c>
      <c r="W839" s="53">
        <f t="shared" si="100"/>
        <v>-1.2227031521294673E-4</v>
      </c>
      <c r="X839" s="53" t="str">
        <f t="shared" si="101"/>
        <v/>
      </c>
      <c r="Y839" s="54" t="str">
        <f t="shared" si="102"/>
        <v/>
      </c>
    </row>
    <row r="840" spans="17:25" x14ac:dyDescent="0.25">
      <c r="Q840" s="47">
        <f t="shared" ref="Q840:Q903" si="105">+YEAR(S840)</f>
        <v>1994</v>
      </c>
      <c r="R840" s="48" t="str">
        <f t="shared" si="103"/>
        <v>19943</v>
      </c>
      <c r="S840" s="49">
        <v>34402</v>
      </c>
      <c r="T840" s="48">
        <v>818.02</v>
      </c>
      <c r="U840" s="50">
        <f t="shared" si="104"/>
        <v>819.79967741935479</v>
      </c>
      <c r="V840" s="51">
        <f t="shared" ref="V840:V903" si="106">+AVERAGEIF($Q$3:$Q$12000,Q840,$T$3:$T$12000)</f>
        <v>826.39547945205356</v>
      </c>
      <c r="W840" s="53">
        <f t="shared" si="100"/>
        <v>3.1794169438459363E-4</v>
      </c>
      <c r="X840" s="53" t="str">
        <f t="shared" si="101"/>
        <v/>
      </c>
      <c r="Y840" s="54" t="str">
        <f t="shared" si="102"/>
        <v/>
      </c>
    </row>
    <row r="841" spans="17:25" x14ac:dyDescent="0.25">
      <c r="Q841" s="47">
        <f t="shared" si="105"/>
        <v>1994</v>
      </c>
      <c r="R841" s="48" t="str">
        <f t="shared" si="103"/>
        <v>19943</v>
      </c>
      <c r="S841" s="49">
        <v>34403</v>
      </c>
      <c r="T841" s="48">
        <v>818.37</v>
      </c>
      <c r="U841" s="50">
        <f t="shared" si="104"/>
        <v>819.79967741935479</v>
      </c>
      <c r="V841" s="51">
        <f t="shared" si="106"/>
        <v>826.39547945205356</v>
      </c>
      <c r="W841" s="53">
        <f t="shared" ref="W841:W904" si="107">+T841/T840-1</f>
        <v>4.2786239945247218E-4</v>
      </c>
      <c r="X841" s="53" t="str">
        <f t="shared" ref="X841:X904" si="108">IF(U841/U840-1=0,"",U841/U840-1)</f>
        <v/>
      </c>
      <c r="Y841" s="54" t="str">
        <f t="shared" ref="Y841:Y904" si="109">+IF(V841=V840,"",V841/V840-1)</f>
        <v/>
      </c>
    </row>
    <row r="842" spans="17:25" x14ac:dyDescent="0.25">
      <c r="Q842" s="47">
        <f t="shared" si="105"/>
        <v>1994</v>
      </c>
      <c r="R842" s="48" t="str">
        <f t="shared" si="103"/>
        <v>19943</v>
      </c>
      <c r="S842" s="49">
        <v>34404</v>
      </c>
      <c r="T842" s="48">
        <v>818.46</v>
      </c>
      <c r="U842" s="50">
        <f t="shared" si="104"/>
        <v>819.79967741935479</v>
      </c>
      <c r="V842" s="51">
        <f t="shared" si="106"/>
        <v>826.39547945205356</v>
      </c>
      <c r="W842" s="53">
        <f t="shared" si="107"/>
        <v>1.0997470581775026E-4</v>
      </c>
      <c r="X842" s="53" t="str">
        <f t="shared" si="108"/>
        <v/>
      </c>
      <c r="Y842" s="54" t="str">
        <f t="shared" si="109"/>
        <v/>
      </c>
    </row>
    <row r="843" spans="17:25" x14ac:dyDescent="0.25">
      <c r="Q843" s="47">
        <f t="shared" si="105"/>
        <v>1994</v>
      </c>
      <c r="R843" s="48" t="str">
        <f t="shared" si="103"/>
        <v>19943</v>
      </c>
      <c r="S843" s="49">
        <v>34405</v>
      </c>
      <c r="T843" s="48">
        <v>818.62</v>
      </c>
      <c r="U843" s="50">
        <f t="shared" si="104"/>
        <v>819.79967741935479</v>
      </c>
      <c r="V843" s="51">
        <f t="shared" si="106"/>
        <v>826.39547945205356</v>
      </c>
      <c r="W843" s="53">
        <f t="shared" si="107"/>
        <v>1.9548908926525499E-4</v>
      </c>
      <c r="X843" s="53" t="str">
        <f t="shared" si="108"/>
        <v/>
      </c>
      <c r="Y843" s="54" t="str">
        <f t="shared" si="109"/>
        <v/>
      </c>
    </row>
    <row r="844" spans="17:25" x14ac:dyDescent="0.25">
      <c r="Q844" s="47">
        <f t="shared" si="105"/>
        <v>1994</v>
      </c>
      <c r="R844" s="48" t="str">
        <f t="shared" si="103"/>
        <v>19943</v>
      </c>
      <c r="S844" s="49">
        <v>34406</v>
      </c>
      <c r="T844" s="48">
        <v>818.62</v>
      </c>
      <c r="U844" s="50">
        <f t="shared" si="104"/>
        <v>819.79967741935479</v>
      </c>
      <c r="V844" s="51">
        <f t="shared" si="106"/>
        <v>826.39547945205356</v>
      </c>
      <c r="W844" s="53">
        <f t="shared" si="107"/>
        <v>0</v>
      </c>
      <c r="X844" s="53" t="str">
        <f t="shared" si="108"/>
        <v/>
      </c>
      <c r="Y844" s="54" t="str">
        <f t="shared" si="109"/>
        <v/>
      </c>
    </row>
    <row r="845" spans="17:25" x14ac:dyDescent="0.25">
      <c r="Q845" s="47">
        <f t="shared" si="105"/>
        <v>1994</v>
      </c>
      <c r="R845" s="48" t="str">
        <f t="shared" si="103"/>
        <v>19943</v>
      </c>
      <c r="S845" s="49">
        <v>34407</v>
      </c>
      <c r="T845" s="48">
        <v>818.62</v>
      </c>
      <c r="U845" s="50">
        <f t="shared" si="104"/>
        <v>819.79967741935479</v>
      </c>
      <c r="V845" s="51">
        <f t="shared" si="106"/>
        <v>826.39547945205356</v>
      </c>
      <c r="W845" s="53">
        <f t="shared" si="107"/>
        <v>0</v>
      </c>
      <c r="X845" s="53" t="str">
        <f t="shared" si="108"/>
        <v/>
      </c>
      <c r="Y845" s="54" t="str">
        <f t="shared" si="109"/>
        <v/>
      </c>
    </row>
    <row r="846" spans="17:25" x14ac:dyDescent="0.25">
      <c r="Q846" s="47">
        <f t="shared" si="105"/>
        <v>1994</v>
      </c>
      <c r="R846" s="48" t="str">
        <f t="shared" si="103"/>
        <v>19943</v>
      </c>
      <c r="S846" s="49">
        <v>34408</v>
      </c>
      <c r="T846" s="48">
        <v>818.69</v>
      </c>
      <c r="U846" s="50">
        <f t="shared" si="104"/>
        <v>819.79967741935479</v>
      </c>
      <c r="V846" s="51">
        <f t="shared" si="106"/>
        <v>826.39547945205356</v>
      </c>
      <c r="W846" s="53">
        <f t="shared" si="107"/>
        <v>8.550976032850599E-5</v>
      </c>
      <c r="X846" s="53" t="str">
        <f t="shared" si="108"/>
        <v/>
      </c>
      <c r="Y846" s="54" t="str">
        <f t="shared" si="109"/>
        <v/>
      </c>
    </row>
    <row r="847" spans="17:25" x14ac:dyDescent="0.25">
      <c r="Q847" s="47">
        <f t="shared" si="105"/>
        <v>1994</v>
      </c>
      <c r="R847" s="48" t="str">
        <f t="shared" si="103"/>
        <v>19943</v>
      </c>
      <c r="S847" s="49">
        <v>34409</v>
      </c>
      <c r="T847" s="48">
        <v>818.49</v>
      </c>
      <c r="U847" s="50">
        <f t="shared" si="104"/>
        <v>819.79967741935479</v>
      </c>
      <c r="V847" s="51">
        <f t="shared" si="106"/>
        <v>826.39547945205356</v>
      </c>
      <c r="W847" s="53">
        <f t="shared" si="107"/>
        <v>-2.442927115270388E-4</v>
      </c>
      <c r="X847" s="53" t="str">
        <f t="shared" si="108"/>
        <v/>
      </c>
      <c r="Y847" s="54" t="str">
        <f t="shared" si="109"/>
        <v/>
      </c>
    </row>
    <row r="848" spans="17:25" x14ac:dyDescent="0.25">
      <c r="Q848" s="47">
        <f t="shared" si="105"/>
        <v>1994</v>
      </c>
      <c r="R848" s="48" t="str">
        <f t="shared" si="103"/>
        <v>19943</v>
      </c>
      <c r="S848" s="49">
        <v>34410</v>
      </c>
      <c r="T848" s="48">
        <v>820.44</v>
      </c>
      <c r="U848" s="50">
        <f t="shared" si="104"/>
        <v>819.79967741935479</v>
      </c>
      <c r="V848" s="51">
        <f t="shared" si="106"/>
        <v>826.39547945205356</v>
      </c>
      <c r="W848" s="53">
        <f t="shared" si="107"/>
        <v>2.382435949125794E-3</v>
      </c>
      <c r="X848" s="53" t="str">
        <f t="shared" si="108"/>
        <v/>
      </c>
      <c r="Y848" s="54" t="str">
        <f t="shared" si="109"/>
        <v/>
      </c>
    </row>
    <row r="849" spans="17:25" x14ac:dyDescent="0.25">
      <c r="Q849" s="47">
        <f t="shared" si="105"/>
        <v>1994</v>
      </c>
      <c r="R849" s="48" t="str">
        <f t="shared" si="103"/>
        <v>19943</v>
      </c>
      <c r="S849" s="49">
        <v>34411</v>
      </c>
      <c r="T849" s="48">
        <v>820.91</v>
      </c>
      <c r="U849" s="50">
        <f t="shared" si="104"/>
        <v>819.79967741935479</v>
      </c>
      <c r="V849" s="51">
        <f t="shared" si="106"/>
        <v>826.39547945205356</v>
      </c>
      <c r="W849" s="53">
        <f t="shared" si="107"/>
        <v>5.728633416215434E-4</v>
      </c>
      <c r="X849" s="53" t="str">
        <f t="shared" si="108"/>
        <v/>
      </c>
      <c r="Y849" s="54" t="str">
        <f t="shared" si="109"/>
        <v/>
      </c>
    </row>
    <row r="850" spans="17:25" x14ac:dyDescent="0.25">
      <c r="Q850" s="47">
        <f t="shared" si="105"/>
        <v>1994</v>
      </c>
      <c r="R850" s="48" t="str">
        <f t="shared" si="103"/>
        <v>19943</v>
      </c>
      <c r="S850" s="49">
        <v>34412</v>
      </c>
      <c r="T850" s="48">
        <v>821.34</v>
      </c>
      <c r="U850" s="50">
        <f t="shared" si="104"/>
        <v>819.79967741935479</v>
      </c>
      <c r="V850" s="51">
        <f t="shared" si="106"/>
        <v>826.39547945205356</v>
      </c>
      <c r="W850" s="53">
        <f t="shared" si="107"/>
        <v>5.2380894373316167E-4</v>
      </c>
      <c r="X850" s="53" t="str">
        <f t="shared" si="108"/>
        <v/>
      </c>
      <c r="Y850" s="54" t="str">
        <f t="shared" si="109"/>
        <v/>
      </c>
    </row>
    <row r="851" spans="17:25" x14ac:dyDescent="0.25">
      <c r="Q851" s="47">
        <f t="shared" si="105"/>
        <v>1994</v>
      </c>
      <c r="R851" s="48" t="str">
        <f t="shared" si="103"/>
        <v>19943</v>
      </c>
      <c r="S851" s="49">
        <v>34413</v>
      </c>
      <c r="T851" s="48">
        <v>821.34</v>
      </c>
      <c r="U851" s="50">
        <f t="shared" si="104"/>
        <v>819.79967741935479</v>
      </c>
      <c r="V851" s="51">
        <f t="shared" si="106"/>
        <v>826.39547945205356</v>
      </c>
      <c r="W851" s="53">
        <f t="shared" si="107"/>
        <v>0</v>
      </c>
      <c r="X851" s="53" t="str">
        <f t="shared" si="108"/>
        <v/>
      </c>
      <c r="Y851" s="54" t="str">
        <f t="shared" si="109"/>
        <v/>
      </c>
    </row>
    <row r="852" spans="17:25" x14ac:dyDescent="0.25">
      <c r="Q852" s="47">
        <f t="shared" si="105"/>
        <v>1994</v>
      </c>
      <c r="R852" s="48" t="str">
        <f t="shared" si="103"/>
        <v>19943</v>
      </c>
      <c r="S852" s="49">
        <v>34414</v>
      </c>
      <c r="T852" s="48">
        <v>821.34</v>
      </c>
      <c r="U852" s="50">
        <f t="shared" si="104"/>
        <v>819.79967741935479</v>
      </c>
      <c r="V852" s="51">
        <f t="shared" si="106"/>
        <v>826.39547945205356</v>
      </c>
      <c r="W852" s="53">
        <f t="shared" si="107"/>
        <v>0</v>
      </c>
      <c r="X852" s="53" t="str">
        <f t="shared" si="108"/>
        <v/>
      </c>
      <c r="Y852" s="54" t="str">
        <f t="shared" si="109"/>
        <v/>
      </c>
    </row>
    <row r="853" spans="17:25" x14ac:dyDescent="0.25">
      <c r="Q853" s="47">
        <f t="shared" si="105"/>
        <v>1994</v>
      </c>
      <c r="R853" s="48" t="str">
        <f t="shared" si="103"/>
        <v>19943</v>
      </c>
      <c r="S853" s="49">
        <v>34415</v>
      </c>
      <c r="T853" s="48">
        <v>821.34</v>
      </c>
      <c r="U853" s="50">
        <f t="shared" si="104"/>
        <v>819.79967741935479</v>
      </c>
      <c r="V853" s="51">
        <f t="shared" si="106"/>
        <v>826.39547945205356</v>
      </c>
      <c r="W853" s="53">
        <f t="shared" si="107"/>
        <v>0</v>
      </c>
      <c r="X853" s="53" t="str">
        <f t="shared" si="108"/>
        <v/>
      </c>
      <c r="Y853" s="54" t="str">
        <f t="shared" si="109"/>
        <v/>
      </c>
    </row>
    <row r="854" spans="17:25" x14ac:dyDescent="0.25">
      <c r="Q854" s="47">
        <f t="shared" si="105"/>
        <v>1994</v>
      </c>
      <c r="R854" s="48" t="str">
        <f t="shared" si="103"/>
        <v>19943</v>
      </c>
      <c r="S854" s="49">
        <v>34416</v>
      </c>
      <c r="T854" s="48">
        <v>821.73</v>
      </c>
      <c r="U854" s="50">
        <f t="shared" si="104"/>
        <v>819.79967741935479</v>
      </c>
      <c r="V854" s="51">
        <f t="shared" si="106"/>
        <v>826.39547945205356</v>
      </c>
      <c r="W854" s="53">
        <f t="shared" si="107"/>
        <v>4.7483380816704113E-4</v>
      </c>
      <c r="X854" s="53" t="str">
        <f t="shared" si="108"/>
        <v/>
      </c>
      <c r="Y854" s="54" t="str">
        <f t="shared" si="109"/>
        <v/>
      </c>
    </row>
    <row r="855" spans="17:25" x14ac:dyDescent="0.25">
      <c r="Q855" s="47">
        <f t="shared" si="105"/>
        <v>1994</v>
      </c>
      <c r="R855" s="48" t="str">
        <f t="shared" si="103"/>
        <v>19943</v>
      </c>
      <c r="S855" s="49">
        <v>34417</v>
      </c>
      <c r="T855" s="48">
        <v>821.82</v>
      </c>
      <c r="U855" s="50">
        <f t="shared" si="104"/>
        <v>819.79967741935479</v>
      </c>
      <c r="V855" s="51">
        <f t="shared" si="106"/>
        <v>826.39547945205356</v>
      </c>
      <c r="W855" s="53">
        <f t="shared" si="107"/>
        <v>1.095250264686598E-4</v>
      </c>
      <c r="X855" s="53" t="str">
        <f t="shared" si="108"/>
        <v/>
      </c>
      <c r="Y855" s="54" t="str">
        <f t="shared" si="109"/>
        <v/>
      </c>
    </row>
    <row r="856" spans="17:25" x14ac:dyDescent="0.25">
      <c r="Q856" s="47">
        <f t="shared" si="105"/>
        <v>1994</v>
      </c>
      <c r="R856" s="48" t="str">
        <f t="shared" si="103"/>
        <v>19943</v>
      </c>
      <c r="S856" s="49">
        <v>34418</v>
      </c>
      <c r="T856" s="48">
        <v>821.7</v>
      </c>
      <c r="U856" s="50">
        <f t="shared" si="104"/>
        <v>819.79967741935479</v>
      </c>
      <c r="V856" s="51">
        <f t="shared" si="106"/>
        <v>826.39547945205356</v>
      </c>
      <c r="W856" s="53">
        <f t="shared" si="107"/>
        <v>-1.4601737606778631E-4</v>
      </c>
      <c r="X856" s="53" t="str">
        <f t="shared" si="108"/>
        <v/>
      </c>
      <c r="Y856" s="54" t="str">
        <f t="shared" si="109"/>
        <v/>
      </c>
    </row>
    <row r="857" spans="17:25" x14ac:dyDescent="0.25">
      <c r="Q857" s="47">
        <f t="shared" si="105"/>
        <v>1994</v>
      </c>
      <c r="R857" s="48" t="str">
        <f t="shared" si="103"/>
        <v>19943</v>
      </c>
      <c r="S857" s="49">
        <v>34419</v>
      </c>
      <c r="T857" s="48">
        <v>821.14</v>
      </c>
      <c r="U857" s="50">
        <f t="shared" si="104"/>
        <v>819.79967741935479</v>
      </c>
      <c r="V857" s="51">
        <f t="shared" si="106"/>
        <v>826.39547945205356</v>
      </c>
      <c r="W857" s="53">
        <f t="shared" si="107"/>
        <v>-6.815139345260901E-4</v>
      </c>
      <c r="X857" s="53" t="str">
        <f t="shared" si="108"/>
        <v/>
      </c>
      <c r="Y857" s="54" t="str">
        <f t="shared" si="109"/>
        <v/>
      </c>
    </row>
    <row r="858" spans="17:25" x14ac:dyDescent="0.25">
      <c r="Q858" s="47">
        <f t="shared" si="105"/>
        <v>1994</v>
      </c>
      <c r="R858" s="48" t="str">
        <f t="shared" si="103"/>
        <v>19943</v>
      </c>
      <c r="S858" s="49">
        <v>34420</v>
      </c>
      <c r="T858" s="48">
        <v>821.14</v>
      </c>
      <c r="U858" s="50">
        <f t="shared" si="104"/>
        <v>819.79967741935479</v>
      </c>
      <c r="V858" s="51">
        <f t="shared" si="106"/>
        <v>826.39547945205356</v>
      </c>
      <c r="W858" s="53">
        <f t="shared" si="107"/>
        <v>0</v>
      </c>
      <c r="X858" s="53" t="str">
        <f t="shared" si="108"/>
        <v/>
      </c>
      <c r="Y858" s="54" t="str">
        <f t="shared" si="109"/>
        <v/>
      </c>
    </row>
    <row r="859" spans="17:25" x14ac:dyDescent="0.25">
      <c r="Q859" s="47">
        <f t="shared" si="105"/>
        <v>1994</v>
      </c>
      <c r="R859" s="48" t="str">
        <f t="shared" si="103"/>
        <v>19943</v>
      </c>
      <c r="S859" s="49">
        <v>34421</v>
      </c>
      <c r="T859" s="48">
        <v>821.14</v>
      </c>
      <c r="U859" s="50">
        <f t="shared" si="104"/>
        <v>819.79967741935479</v>
      </c>
      <c r="V859" s="51">
        <f t="shared" si="106"/>
        <v>826.39547945205356</v>
      </c>
      <c r="W859" s="53">
        <f t="shared" si="107"/>
        <v>0</v>
      </c>
      <c r="X859" s="53" t="str">
        <f t="shared" si="108"/>
        <v/>
      </c>
      <c r="Y859" s="54" t="str">
        <f t="shared" si="109"/>
        <v/>
      </c>
    </row>
    <row r="860" spans="17:25" x14ac:dyDescent="0.25">
      <c r="Q860" s="47">
        <f t="shared" si="105"/>
        <v>1994</v>
      </c>
      <c r="R860" s="48" t="str">
        <f t="shared" si="103"/>
        <v>19943</v>
      </c>
      <c r="S860" s="49">
        <v>34422</v>
      </c>
      <c r="T860" s="48">
        <v>820.63</v>
      </c>
      <c r="U860" s="50">
        <f t="shared" si="104"/>
        <v>819.79967741935479</v>
      </c>
      <c r="V860" s="51">
        <f t="shared" si="106"/>
        <v>826.39547945205356</v>
      </c>
      <c r="W860" s="53">
        <f t="shared" si="107"/>
        <v>-6.2108775604641231E-4</v>
      </c>
      <c r="X860" s="53" t="str">
        <f t="shared" si="108"/>
        <v/>
      </c>
      <c r="Y860" s="54" t="str">
        <f t="shared" si="109"/>
        <v/>
      </c>
    </row>
    <row r="861" spans="17:25" x14ac:dyDescent="0.25">
      <c r="Q861" s="47">
        <f t="shared" si="105"/>
        <v>1994</v>
      </c>
      <c r="R861" s="48" t="str">
        <f t="shared" si="103"/>
        <v>19943</v>
      </c>
      <c r="S861" s="49">
        <v>34423</v>
      </c>
      <c r="T861" s="48">
        <v>820.78</v>
      </c>
      <c r="U861" s="50">
        <f t="shared" si="104"/>
        <v>819.79967741935479</v>
      </c>
      <c r="V861" s="51">
        <f t="shared" si="106"/>
        <v>826.39547945205356</v>
      </c>
      <c r="W861" s="53">
        <f t="shared" si="107"/>
        <v>1.8278639581792433E-4</v>
      </c>
      <c r="X861" s="53" t="str">
        <f t="shared" si="108"/>
        <v/>
      </c>
      <c r="Y861" s="54" t="str">
        <f t="shared" si="109"/>
        <v/>
      </c>
    </row>
    <row r="862" spans="17:25" x14ac:dyDescent="0.25">
      <c r="Q862" s="47">
        <f t="shared" si="105"/>
        <v>1994</v>
      </c>
      <c r="R862" s="48" t="str">
        <f t="shared" si="103"/>
        <v>19943</v>
      </c>
      <c r="S862" s="49">
        <v>34424</v>
      </c>
      <c r="T862" s="48">
        <v>819.51</v>
      </c>
      <c r="U862" s="50">
        <f t="shared" si="104"/>
        <v>819.79967741935479</v>
      </c>
      <c r="V862" s="51">
        <f t="shared" si="106"/>
        <v>826.39547945205356</v>
      </c>
      <c r="W862" s="53">
        <f t="shared" si="107"/>
        <v>-1.5473086576183182E-3</v>
      </c>
      <c r="X862" s="53" t="str">
        <f t="shared" si="108"/>
        <v/>
      </c>
      <c r="Y862" s="54" t="str">
        <f t="shared" si="109"/>
        <v/>
      </c>
    </row>
    <row r="863" spans="17:25" x14ac:dyDescent="0.25">
      <c r="Q863" s="47">
        <f t="shared" si="105"/>
        <v>1994</v>
      </c>
      <c r="R863" s="48" t="str">
        <f t="shared" si="103"/>
        <v>19944</v>
      </c>
      <c r="S863" s="49">
        <v>34425</v>
      </c>
      <c r="T863" s="48">
        <v>819.51</v>
      </c>
      <c r="U863" s="50">
        <f t="shared" si="104"/>
        <v>829.3456666666666</v>
      </c>
      <c r="V863" s="51">
        <f t="shared" si="106"/>
        <v>826.39547945205356</v>
      </c>
      <c r="W863" s="53">
        <f t="shared" si="107"/>
        <v>0</v>
      </c>
      <c r="X863" s="53">
        <f t="shared" si="108"/>
        <v>1.1644294954300971E-2</v>
      </c>
      <c r="Y863" s="54" t="str">
        <f t="shared" si="109"/>
        <v/>
      </c>
    </row>
    <row r="864" spans="17:25" x14ac:dyDescent="0.25">
      <c r="Q864" s="47">
        <f t="shared" si="105"/>
        <v>1994</v>
      </c>
      <c r="R864" s="48" t="str">
        <f t="shared" si="103"/>
        <v>19944</v>
      </c>
      <c r="S864" s="49">
        <v>34426</v>
      </c>
      <c r="T864" s="48">
        <v>819.51</v>
      </c>
      <c r="U864" s="50">
        <f t="shared" si="104"/>
        <v>829.3456666666666</v>
      </c>
      <c r="V864" s="51">
        <f t="shared" si="106"/>
        <v>826.39547945205356</v>
      </c>
      <c r="W864" s="53">
        <f t="shared" si="107"/>
        <v>0</v>
      </c>
      <c r="X864" s="53" t="str">
        <f t="shared" si="108"/>
        <v/>
      </c>
      <c r="Y864" s="54" t="str">
        <f t="shared" si="109"/>
        <v/>
      </c>
    </row>
    <row r="865" spans="17:25" x14ac:dyDescent="0.25">
      <c r="Q865" s="47">
        <f t="shared" si="105"/>
        <v>1994</v>
      </c>
      <c r="R865" s="48" t="str">
        <f t="shared" si="103"/>
        <v>19944</v>
      </c>
      <c r="S865" s="49">
        <v>34427</v>
      </c>
      <c r="T865" s="48">
        <v>819.51</v>
      </c>
      <c r="U865" s="50">
        <f t="shared" si="104"/>
        <v>829.3456666666666</v>
      </c>
      <c r="V865" s="51">
        <f t="shared" si="106"/>
        <v>826.39547945205356</v>
      </c>
      <c r="W865" s="53">
        <f t="shared" si="107"/>
        <v>0</v>
      </c>
      <c r="X865" s="53" t="str">
        <f t="shared" si="108"/>
        <v/>
      </c>
      <c r="Y865" s="54" t="str">
        <f t="shared" si="109"/>
        <v/>
      </c>
    </row>
    <row r="866" spans="17:25" x14ac:dyDescent="0.25">
      <c r="Q866" s="47">
        <f t="shared" si="105"/>
        <v>1994</v>
      </c>
      <c r="R866" s="48" t="str">
        <f t="shared" si="103"/>
        <v>19944</v>
      </c>
      <c r="S866" s="49">
        <v>34428</v>
      </c>
      <c r="T866" s="48">
        <v>819.51</v>
      </c>
      <c r="U866" s="50">
        <f t="shared" si="104"/>
        <v>829.3456666666666</v>
      </c>
      <c r="V866" s="51">
        <f t="shared" si="106"/>
        <v>826.39547945205356</v>
      </c>
      <c r="W866" s="53">
        <f t="shared" si="107"/>
        <v>0</v>
      </c>
      <c r="X866" s="53" t="str">
        <f t="shared" si="108"/>
        <v/>
      </c>
      <c r="Y866" s="54" t="str">
        <f t="shared" si="109"/>
        <v/>
      </c>
    </row>
    <row r="867" spans="17:25" x14ac:dyDescent="0.25">
      <c r="Q867" s="47">
        <f t="shared" si="105"/>
        <v>1994</v>
      </c>
      <c r="R867" s="48" t="str">
        <f t="shared" si="103"/>
        <v>19944</v>
      </c>
      <c r="S867" s="49">
        <v>34429</v>
      </c>
      <c r="T867" s="48">
        <v>820.21</v>
      </c>
      <c r="U867" s="50">
        <f t="shared" si="104"/>
        <v>829.3456666666666</v>
      </c>
      <c r="V867" s="51">
        <f t="shared" si="106"/>
        <v>826.39547945205356</v>
      </c>
      <c r="W867" s="53">
        <f t="shared" si="107"/>
        <v>8.5416895461931652E-4</v>
      </c>
      <c r="X867" s="53" t="str">
        <f t="shared" si="108"/>
        <v/>
      </c>
      <c r="Y867" s="54" t="str">
        <f t="shared" si="109"/>
        <v/>
      </c>
    </row>
    <row r="868" spans="17:25" x14ac:dyDescent="0.25">
      <c r="Q868" s="47">
        <f t="shared" si="105"/>
        <v>1994</v>
      </c>
      <c r="R868" s="48" t="str">
        <f t="shared" si="103"/>
        <v>19944</v>
      </c>
      <c r="S868" s="49">
        <v>34430</v>
      </c>
      <c r="T868" s="48">
        <v>820.93</v>
      </c>
      <c r="U868" s="50">
        <f t="shared" si="104"/>
        <v>829.3456666666666</v>
      </c>
      <c r="V868" s="51">
        <f t="shared" si="106"/>
        <v>826.39547945205356</v>
      </c>
      <c r="W868" s="53">
        <f t="shared" si="107"/>
        <v>8.7782397190960815E-4</v>
      </c>
      <c r="X868" s="53" t="str">
        <f t="shared" si="108"/>
        <v/>
      </c>
      <c r="Y868" s="54" t="str">
        <f t="shared" si="109"/>
        <v/>
      </c>
    </row>
    <row r="869" spans="17:25" x14ac:dyDescent="0.25">
      <c r="Q869" s="47">
        <f t="shared" si="105"/>
        <v>1994</v>
      </c>
      <c r="R869" s="48" t="str">
        <f t="shared" si="103"/>
        <v>19944</v>
      </c>
      <c r="S869" s="49">
        <v>34431</v>
      </c>
      <c r="T869" s="48">
        <v>822.57</v>
      </c>
      <c r="U869" s="50">
        <f t="shared" si="104"/>
        <v>829.3456666666666</v>
      </c>
      <c r="V869" s="51">
        <f t="shared" si="106"/>
        <v>826.39547945205356</v>
      </c>
      <c r="W869" s="53">
        <f t="shared" si="107"/>
        <v>1.99773427697858E-3</v>
      </c>
      <c r="X869" s="53" t="str">
        <f t="shared" si="108"/>
        <v/>
      </c>
      <c r="Y869" s="54" t="str">
        <f t="shared" si="109"/>
        <v/>
      </c>
    </row>
    <row r="870" spans="17:25" x14ac:dyDescent="0.25">
      <c r="Q870" s="47">
        <f t="shared" si="105"/>
        <v>1994</v>
      </c>
      <c r="R870" s="48" t="str">
        <f t="shared" si="103"/>
        <v>19944</v>
      </c>
      <c r="S870" s="49">
        <v>34432</v>
      </c>
      <c r="T870" s="48">
        <v>825.28</v>
      </c>
      <c r="U870" s="50">
        <f t="shared" si="104"/>
        <v>829.3456666666666</v>
      </c>
      <c r="V870" s="51">
        <f t="shared" si="106"/>
        <v>826.39547945205356</v>
      </c>
      <c r="W870" s="53">
        <f t="shared" si="107"/>
        <v>3.2945524393059866E-3</v>
      </c>
      <c r="X870" s="53" t="str">
        <f t="shared" si="108"/>
        <v/>
      </c>
      <c r="Y870" s="54" t="str">
        <f t="shared" si="109"/>
        <v/>
      </c>
    </row>
    <row r="871" spans="17:25" x14ac:dyDescent="0.25">
      <c r="Q871" s="47">
        <f t="shared" si="105"/>
        <v>1994</v>
      </c>
      <c r="R871" s="48" t="str">
        <f t="shared" si="103"/>
        <v>19944</v>
      </c>
      <c r="S871" s="49">
        <v>34433</v>
      </c>
      <c r="T871" s="48">
        <v>828.92</v>
      </c>
      <c r="U871" s="50">
        <f t="shared" si="104"/>
        <v>829.3456666666666</v>
      </c>
      <c r="V871" s="51">
        <f t="shared" si="106"/>
        <v>826.39547945205356</v>
      </c>
      <c r="W871" s="53">
        <f t="shared" si="107"/>
        <v>4.4106242729740064E-3</v>
      </c>
      <c r="X871" s="53" t="str">
        <f t="shared" si="108"/>
        <v/>
      </c>
      <c r="Y871" s="54" t="str">
        <f t="shared" si="109"/>
        <v/>
      </c>
    </row>
    <row r="872" spans="17:25" x14ac:dyDescent="0.25">
      <c r="Q872" s="47">
        <f t="shared" si="105"/>
        <v>1994</v>
      </c>
      <c r="R872" s="48" t="str">
        <f t="shared" si="103"/>
        <v>19944</v>
      </c>
      <c r="S872" s="49">
        <v>34434</v>
      </c>
      <c r="T872" s="48">
        <v>828.92</v>
      </c>
      <c r="U872" s="50">
        <f t="shared" si="104"/>
        <v>829.3456666666666</v>
      </c>
      <c r="V872" s="51">
        <f t="shared" si="106"/>
        <v>826.39547945205356</v>
      </c>
      <c r="W872" s="53">
        <f t="shared" si="107"/>
        <v>0</v>
      </c>
      <c r="X872" s="53" t="str">
        <f t="shared" si="108"/>
        <v/>
      </c>
      <c r="Y872" s="54" t="str">
        <f t="shared" si="109"/>
        <v/>
      </c>
    </row>
    <row r="873" spans="17:25" x14ac:dyDescent="0.25">
      <c r="Q873" s="47">
        <f t="shared" si="105"/>
        <v>1994</v>
      </c>
      <c r="R873" s="48" t="str">
        <f t="shared" si="103"/>
        <v>19944</v>
      </c>
      <c r="S873" s="49">
        <v>34435</v>
      </c>
      <c r="T873" s="48">
        <v>828.92</v>
      </c>
      <c r="U873" s="50">
        <f t="shared" si="104"/>
        <v>829.3456666666666</v>
      </c>
      <c r="V873" s="51">
        <f t="shared" si="106"/>
        <v>826.39547945205356</v>
      </c>
      <c r="W873" s="53">
        <f t="shared" si="107"/>
        <v>0</v>
      </c>
      <c r="X873" s="53" t="str">
        <f t="shared" si="108"/>
        <v/>
      </c>
      <c r="Y873" s="54" t="str">
        <f t="shared" si="109"/>
        <v/>
      </c>
    </row>
    <row r="874" spans="17:25" x14ac:dyDescent="0.25">
      <c r="Q874" s="47">
        <f t="shared" si="105"/>
        <v>1994</v>
      </c>
      <c r="R874" s="48" t="str">
        <f t="shared" si="103"/>
        <v>19944</v>
      </c>
      <c r="S874" s="49">
        <v>34436</v>
      </c>
      <c r="T874" s="48">
        <v>829.32</v>
      </c>
      <c r="U874" s="50">
        <f t="shared" si="104"/>
        <v>829.3456666666666</v>
      </c>
      <c r="V874" s="51">
        <f t="shared" si="106"/>
        <v>826.39547945205356</v>
      </c>
      <c r="W874" s="53">
        <f t="shared" si="107"/>
        <v>4.8255561453469653E-4</v>
      </c>
      <c r="X874" s="53" t="str">
        <f t="shared" si="108"/>
        <v/>
      </c>
      <c r="Y874" s="54" t="str">
        <f t="shared" si="109"/>
        <v/>
      </c>
    </row>
    <row r="875" spans="17:25" x14ac:dyDescent="0.25">
      <c r="Q875" s="47">
        <f t="shared" si="105"/>
        <v>1994</v>
      </c>
      <c r="R875" s="48" t="str">
        <f t="shared" si="103"/>
        <v>19944</v>
      </c>
      <c r="S875" s="49">
        <v>34437</v>
      </c>
      <c r="T875" s="48">
        <v>828.81</v>
      </c>
      <c r="U875" s="50">
        <f t="shared" si="104"/>
        <v>829.3456666666666</v>
      </c>
      <c r="V875" s="51">
        <f t="shared" si="106"/>
        <v>826.39547945205356</v>
      </c>
      <c r="W875" s="53">
        <f t="shared" si="107"/>
        <v>-6.1496165533225788E-4</v>
      </c>
      <c r="X875" s="53" t="str">
        <f t="shared" si="108"/>
        <v/>
      </c>
      <c r="Y875" s="54" t="str">
        <f t="shared" si="109"/>
        <v/>
      </c>
    </row>
    <row r="876" spans="17:25" x14ac:dyDescent="0.25">
      <c r="Q876" s="47">
        <f t="shared" si="105"/>
        <v>1994</v>
      </c>
      <c r="R876" s="48" t="str">
        <f t="shared" si="103"/>
        <v>19944</v>
      </c>
      <c r="S876" s="49">
        <v>34438</v>
      </c>
      <c r="T876" s="48">
        <v>827.96</v>
      </c>
      <c r="U876" s="50">
        <f t="shared" si="104"/>
        <v>829.3456666666666</v>
      </c>
      <c r="V876" s="51">
        <f t="shared" si="106"/>
        <v>826.39547945205356</v>
      </c>
      <c r="W876" s="53">
        <f t="shared" si="107"/>
        <v>-1.0255667764624832E-3</v>
      </c>
      <c r="X876" s="53" t="str">
        <f t="shared" si="108"/>
        <v/>
      </c>
      <c r="Y876" s="54" t="str">
        <f t="shared" si="109"/>
        <v/>
      </c>
    </row>
    <row r="877" spans="17:25" x14ac:dyDescent="0.25">
      <c r="Q877" s="47">
        <f t="shared" si="105"/>
        <v>1994</v>
      </c>
      <c r="R877" s="48" t="str">
        <f t="shared" si="103"/>
        <v>19944</v>
      </c>
      <c r="S877" s="49">
        <v>34439</v>
      </c>
      <c r="T877" s="48">
        <v>827.44</v>
      </c>
      <c r="U877" s="50">
        <f t="shared" si="104"/>
        <v>829.3456666666666</v>
      </c>
      <c r="V877" s="51">
        <f t="shared" si="106"/>
        <v>826.39547945205356</v>
      </c>
      <c r="W877" s="53">
        <f t="shared" si="107"/>
        <v>-6.2804966423501973E-4</v>
      </c>
      <c r="X877" s="53" t="str">
        <f t="shared" si="108"/>
        <v/>
      </c>
      <c r="Y877" s="54" t="str">
        <f t="shared" si="109"/>
        <v/>
      </c>
    </row>
    <row r="878" spans="17:25" x14ac:dyDescent="0.25">
      <c r="Q878" s="47">
        <f t="shared" si="105"/>
        <v>1994</v>
      </c>
      <c r="R878" s="48" t="str">
        <f t="shared" si="103"/>
        <v>19944</v>
      </c>
      <c r="S878" s="49">
        <v>34440</v>
      </c>
      <c r="T878" s="48">
        <v>827.93</v>
      </c>
      <c r="U878" s="50">
        <f t="shared" si="104"/>
        <v>829.3456666666666</v>
      </c>
      <c r="V878" s="51">
        <f t="shared" si="106"/>
        <v>826.39547945205356</v>
      </c>
      <c r="W878" s="53">
        <f t="shared" si="107"/>
        <v>5.9218795320492568E-4</v>
      </c>
      <c r="X878" s="53" t="str">
        <f t="shared" si="108"/>
        <v/>
      </c>
      <c r="Y878" s="54" t="str">
        <f t="shared" si="109"/>
        <v/>
      </c>
    </row>
    <row r="879" spans="17:25" x14ac:dyDescent="0.25">
      <c r="Q879" s="47">
        <f t="shared" si="105"/>
        <v>1994</v>
      </c>
      <c r="R879" s="48" t="str">
        <f t="shared" si="103"/>
        <v>19944</v>
      </c>
      <c r="S879" s="49">
        <v>34441</v>
      </c>
      <c r="T879" s="48">
        <v>827.93</v>
      </c>
      <c r="U879" s="50">
        <f t="shared" si="104"/>
        <v>829.3456666666666</v>
      </c>
      <c r="V879" s="51">
        <f t="shared" si="106"/>
        <v>826.39547945205356</v>
      </c>
      <c r="W879" s="53">
        <f t="shared" si="107"/>
        <v>0</v>
      </c>
      <c r="X879" s="53" t="str">
        <f t="shared" si="108"/>
        <v/>
      </c>
      <c r="Y879" s="54" t="str">
        <f t="shared" si="109"/>
        <v/>
      </c>
    </row>
    <row r="880" spans="17:25" x14ac:dyDescent="0.25">
      <c r="Q880" s="47">
        <f t="shared" si="105"/>
        <v>1994</v>
      </c>
      <c r="R880" s="48" t="str">
        <f t="shared" si="103"/>
        <v>19944</v>
      </c>
      <c r="S880" s="49">
        <v>34442</v>
      </c>
      <c r="T880" s="48">
        <v>827.93</v>
      </c>
      <c r="U880" s="50">
        <f t="shared" si="104"/>
        <v>829.3456666666666</v>
      </c>
      <c r="V880" s="51">
        <f t="shared" si="106"/>
        <v>826.39547945205356</v>
      </c>
      <c r="W880" s="53">
        <f t="shared" si="107"/>
        <v>0</v>
      </c>
      <c r="X880" s="53" t="str">
        <f t="shared" si="108"/>
        <v/>
      </c>
      <c r="Y880" s="54" t="str">
        <f t="shared" si="109"/>
        <v/>
      </c>
    </row>
    <row r="881" spans="17:25" x14ac:dyDescent="0.25">
      <c r="Q881" s="47">
        <f t="shared" si="105"/>
        <v>1994</v>
      </c>
      <c r="R881" s="48" t="str">
        <f t="shared" si="103"/>
        <v>19944</v>
      </c>
      <c r="S881" s="49">
        <v>34443</v>
      </c>
      <c r="T881" s="48">
        <v>829.47</v>
      </c>
      <c r="U881" s="50">
        <f t="shared" si="104"/>
        <v>829.3456666666666</v>
      </c>
      <c r="V881" s="51">
        <f t="shared" si="106"/>
        <v>826.39547945205356</v>
      </c>
      <c r="W881" s="53">
        <f t="shared" si="107"/>
        <v>1.8600606331453662E-3</v>
      </c>
      <c r="X881" s="53" t="str">
        <f t="shared" si="108"/>
        <v/>
      </c>
      <c r="Y881" s="54" t="str">
        <f t="shared" si="109"/>
        <v/>
      </c>
    </row>
    <row r="882" spans="17:25" x14ac:dyDescent="0.25">
      <c r="Q882" s="47">
        <f t="shared" si="105"/>
        <v>1994</v>
      </c>
      <c r="R882" s="48" t="str">
        <f t="shared" si="103"/>
        <v>19944</v>
      </c>
      <c r="S882" s="49">
        <v>34444</v>
      </c>
      <c r="T882" s="48">
        <v>831.24</v>
      </c>
      <c r="U882" s="50">
        <f t="shared" si="104"/>
        <v>829.3456666666666</v>
      </c>
      <c r="V882" s="51">
        <f t="shared" si="106"/>
        <v>826.39547945205356</v>
      </c>
      <c r="W882" s="53">
        <f t="shared" si="107"/>
        <v>2.1338927266809637E-3</v>
      </c>
      <c r="X882" s="53" t="str">
        <f t="shared" si="108"/>
        <v/>
      </c>
      <c r="Y882" s="54" t="str">
        <f t="shared" si="109"/>
        <v/>
      </c>
    </row>
    <row r="883" spans="17:25" x14ac:dyDescent="0.25">
      <c r="Q883" s="47">
        <f t="shared" si="105"/>
        <v>1994</v>
      </c>
      <c r="R883" s="48" t="str">
        <f t="shared" si="103"/>
        <v>19944</v>
      </c>
      <c r="S883" s="49">
        <v>34445</v>
      </c>
      <c r="T883" s="48">
        <v>834.3</v>
      </c>
      <c r="U883" s="50">
        <f t="shared" si="104"/>
        <v>829.3456666666666</v>
      </c>
      <c r="V883" s="51">
        <f t="shared" si="106"/>
        <v>826.39547945205356</v>
      </c>
      <c r="W883" s="53">
        <f t="shared" si="107"/>
        <v>3.681247293200407E-3</v>
      </c>
      <c r="X883" s="53" t="str">
        <f t="shared" si="108"/>
        <v/>
      </c>
      <c r="Y883" s="54" t="str">
        <f t="shared" si="109"/>
        <v/>
      </c>
    </row>
    <row r="884" spans="17:25" x14ac:dyDescent="0.25">
      <c r="Q884" s="47">
        <f t="shared" si="105"/>
        <v>1994</v>
      </c>
      <c r="R884" s="48" t="str">
        <f t="shared" si="103"/>
        <v>19944</v>
      </c>
      <c r="S884" s="49">
        <v>34446</v>
      </c>
      <c r="T884" s="48">
        <v>838.25</v>
      </c>
      <c r="U884" s="50">
        <f t="shared" si="104"/>
        <v>829.3456666666666</v>
      </c>
      <c r="V884" s="51">
        <f t="shared" si="106"/>
        <v>826.39547945205356</v>
      </c>
      <c r="W884" s="53">
        <f t="shared" si="107"/>
        <v>4.7345079707539206E-3</v>
      </c>
      <c r="X884" s="53" t="str">
        <f t="shared" si="108"/>
        <v/>
      </c>
      <c r="Y884" s="54" t="str">
        <f t="shared" si="109"/>
        <v/>
      </c>
    </row>
    <row r="885" spans="17:25" x14ac:dyDescent="0.25">
      <c r="Q885" s="47">
        <f t="shared" si="105"/>
        <v>1994</v>
      </c>
      <c r="R885" s="48" t="str">
        <f t="shared" si="103"/>
        <v>19944</v>
      </c>
      <c r="S885" s="49">
        <v>34447</v>
      </c>
      <c r="T885" s="48">
        <v>836.96</v>
      </c>
      <c r="U885" s="50">
        <f t="shared" si="104"/>
        <v>829.3456666666666</v>
      </c>
      <c r="V885" s="51">
        <f t="shared" si="106"/>
        <v>826.39547945205356</v>
      </c>
      <c r="W885" s="53">
        <f t="shared" si="107"/>
        <v>-1.5389203698180642E-3</v>
      </c>
      <c r="X885" s="53" t="str">
        <f t="shared" si="108"/>
        <v/>
      </c>
      <c r="Y885" s="54" t="str">
        <f t="shared" si="109"/>
        <v/>
      </c>
    </row>
    <row r="886" spans="17:25" x14ac:dyDescent="0.25">
      <c r="Q886" s="47">
        <f t="shared" si="105"/>
        <v>1994</v>
      </c>
      <c r="R886" s="48" t="str">
        <f t="shared" si="103"/>
        <v>19944</v>
      </c>
      <c r="S886" s="49">
        <v>34448</v>
      </c>
      <c r="T886" s="48">
        <v>836.96</v>
      </c>
      <c r="U886" s="50">
        <f t="shared" si="104"/>
        <v>829.3456666666666</v>
      </c>
      <c r="V886" s="51">
        <f t="shared" si="106"/>
        <v>826.39547945205356</v>
      </c>
      <c r="W886" s="53">
        <f t="shared" si="107"/>
        <v>0</v>
      </c>
      <c r="X886" s="53" t="str">
        <f t="shared" si="108"/>
        <v/>
      </c>
      <c r="Y886" s="54" t="str">
        <f t="shared" si="109"/>
        <v/>
      </c>
    </row>
    <row r="887" spans="17:25" x14ac:dyDescent="0.25">
      <c r="Q887" s="47">
        <f t="shared" si="105"/>
        <v>1994</v>
      </c>
      <c r="R887" s="48" t="str">
        <f t="shared" si="103"/>
        <v>19944</v>
      </c>
      <c r="S887" s="49">
        <v>34449</v>
      </c>
      <c r="T887" s="48">
        <v>836.96</v>
      </c>
      <c r="U887" s="50">
        <f t="shared" si="104"/>
        <v>829.3456666666666</v>
      </c>
      <c r="V887" s="51">
        <f t="shared" si="106"/>
        <v>826.39547945205356</v>
      </c>
      <c r="W887" s="53">
        <f t="shared" si="107"/>
        <v>0</v>
      </c>
      <c r="X887" s="53" t="str">
        <f t="shared" si="108"/>
        <v/>
      </c>
      <c r="Y887" s="54" t="str">
        <f t="shared" si="109"/>
        <v/>
      </c>
    </row>
    <row r="888" spans="17:25" x14ac:dyDescent="0.25">
      <c r="Q888" s="47">
        <f t="shared" si="105"/>
        <v>1994</v>
      </c>
      <c r="R888" s="48" t="str">
        <f t="shared" si="103"/>
        <v>19944</v>
      </c>
      <c r="S888" s="49">
        <v>34450</v>
      </c>
      <c r="T888" s="48">
        <v>835.4</v>
      </c>
      <c r="U888" s="50">
        <f t="shared" si="104"/>
        <v>829.3456666666666</v>
      </c>
      <c r="V888" s="51">
        <f t="shared" si="106"/>
        <v>826.39547945205356</v>
      </c>
      <c r="W888" s="53">
        <f t="shared" si="107"/>
        <v>-1.863888357866661E-3</v>
      </c>
      <c r="X888" s="53" t="str">
        <f t="shared" si="108"/>
        <v/>
      </c>
      <c r="Y888" s="54" t="str">
        <f t="shared" si="109"/>
        <v/>
      </c>
    </row>
    <row r="889" spans="17:25" x14ac:dyDescent="0.25">
      <c r="Q889" s="47">
        <f t="shared" si="105"/>
        <v>1994</v>
      </c>
      <c r="R889" s="48" t="str">
        <f t="shared" si="103"/>
        <v>19944</v>
      </c>
      <c r="S889" s="49">
        <v>34451</v>
      </c>
      <c r="T889" s="48">
        <v>837.31</v>
      </c>
      <c r="U889" s="50">
        <f t="shared" si="104"/>
        <v>829.3456666666666</v>
      </c>
      <c r="V889" s="51">
        <f t="shared" si="106"/>
        <v>826.39547945205356</v>
      </c>
      <c r="W889" s="53">
        <f t="shared" si="107"/>
        <v>2.2863299018434091E-3</v>
      </c>
      <c r="X889" s="53" t="str">
        <f t="shared" si="108"/>
        <v/>
      </c>
      <c r="Y889" s="54" t="str">
        <f t="shared" si="109"/>
        <v/>
      </c>
    </row>
    <row r="890" spans="17:25" x14ac:dyDescent="0.25">
      <c r="Q890" s="47">
        <f t="shared" si="105"/>
        <v>1994</v>
      </c>
      <c r="R890" s="48" t="str">
        <f t="shared" si="103"/>
        <v>19944</v>
      </c>
      <c r="S890" s="49">
        <v>34452</v>
      </c>
      <c r="T890" s="48">
        <v>838.28</v>
      </c>
      <c r="U890" s="50">
        <f t="shared" si="104"/>
        <v>829.3456666666666</v>
      </c>
      <c r="V890" s="51">
        <f t="shared" si="106"/>
        <v>826.39547945205356</v>
      </c>
      <c r="W890" s="53">
        <f t="shared" si="107"/>
        <v>1.1584717727006755E-3</v>
      </c>
      <c r="X890" s="53" t="str">
        <f t="shared" si="108"/>
        <v/>
      </c>
      <c r="Y890" s="54" t="str">
        <f t="shared" si="109"/>
        <v/>
      </c>
    </row>
    <row r="891" spans="17:25" x14ac:dyDescent="0.25">
      <c r="Q891" s="47">
        <f t="shared" si="105"/>
        <v>1994</v>
      </c>
      <c r="R891" s="48" t="str">
        <f t="shared" si="103"/>
        <v>19944</v>
      </c>
      <c r="S891" s="49">
        <v>34453</v>
      </c>
      <c r="T891" s="48">
        <v>837.27</v>
      </c>
      <c r="U891" s="50">
        <f t="shared" si="104"/>
        <v>829.3456666666666</v>
      </c>
      <c r="V891" s="51">
        <f t="shared" si="106"/>
        <v>826.39547945205356</v>
      </c>
      <c r="W891" s="53">
        <f t="shared" si="107"/>
        <v>-1.2048480221406033E-3</v>
      </c>
      <c r="X891" s="53" t="str">
        <f t="shared" si="108"/>
        <v/>
      </c>
      <c r="Y891" s="54" t="str">
        <f t="shared" si="109"/>
        <v/>
      </c>
    </row>
    <row r="892" spans="17:25" x14ac:dyDescent="0.25">
      <c r="Q892" s="47">
        <f t="shared" si="105"/>
        <v>1994</v>
      </c>
      <c r="R892" s="48" t="str">
        <f t="shared" si="103"/>
        <v>19944</v>
      </c>
      <c r="S892" s="49">
        <v>34454</v>
      </c>
      <c r="T892" s="48">
        <v>836.86</v>
      </c>
      <c r="U892" s="50">
        <f t="shared" si="104"/>
        <v>829.3456666666666</v>
      </c>
      <c r="V892" s="51">
        <f t="shared" si="106"/>
        <v>826.39547945205356</v>
      </c>
      <c r="W892" s="53">
        <f t="shared" si="107"/>
        <v>-4.8968671993498969E-4</v>
      </c>
      <c r="X892" s="53" t="str">
        <f t="shared" si="108"/>
        <v/>
      </c>
      <c r="Y892" s="54" t="str">
        <f t="shared" si="109"/>
        <v/>
      </c>
    </row>
    <row r="893" spans="17:25" x14ac:dyDescent="0.25">
      <c r="Q893" s="47">
        <f t="shared" si="105"/>
        <v>1994</v>
      </c>
      <c r="R893" s="48" t="str">
        <f t="shared" si="103"/>
        <v>19945</v>
      </c>
      <c r="S893" s="49">
        <v>34455</v>
      </c>
      <c r="T893" s="48">
        <v>836.86</v>
      </c>
      <c r="U893" s="50">
        <f t="shared" si="104"/>
        <v>841.40612903225815</v>
      </c>
      <c r="V893" s="51">
        <f t="shared" si="106"/>
        <v>826.39547945205356</v>
      </c>
      <c r="W893" s="53">
        <f t="shared" si="107"/>
        <v>0</v>
      </c>
      <c r="X893" s="53">
        <f t="shared" si="108"/>
        <v>1.4542141896111138E-2</v>
      </c>
      <c r="Y893" s="54" t="str">
        <f t="shared" si="109"/>
        <v/>
      </c>
    </row>
    <row r="894" spans="17:25" x14ac:dyDescent="0.25">
      <c r="Q894" s="47">
        <f t="shared" si="105"/>
        <v>1994</v>
      </c>
      <c r="R894" s="48" t="str">
        <f t="shared" si="103"/>
        <v>19945</v>
      </c>
      <c r="S894" s="49">
        <v>34456</v>
      </c>
      <c r="T894" s="48">
        <v>836.86</v>
      </c>
      <c r="U894" s="50">
        <f t="shared" si="104"/>
        <v>841.40612903225815</v>
      </c>
      <c r="V894" s="51">
        <f t="shared" si="106"/>
        <v>826.39547945205356</v>
      </c>
      <c r="W894" s="53">
        <f t="shared" si="107"/>
        <v>0</v>
      </c>
      <c r="X894" s="53" t="str">
        <f t="shared" si="108"/>
        <v/>
      </c>
      <c r="Y894" s="54" t="str">
        <f t="shared" si="109"/>
        <v/>
      </c>
    </row>
    <row r="895" spans="17:25" x14ac:dyDescent="0.25">
      <c r="Q895" s="47">
        <f t="shared" si="105"/>
        <v>1994</v>
      </c>
      <c r="R895" s="48" t="str">
        <f t="shared" si="103"/>
        <v>19945</v>
      </c>
      <c r="S895" s="49">
        <v>34457</v>
      </c>
      <c r="T895" s="48">
        <v>838.04</v>
      </c>
      <c r="U895" s="50">
        <f t="shared" si="104"/>
        <v>841.40612903225815</v>
      </c>
      <c r="V895" s="51">
        <f t="shared" si="106"/>
        <v>826.39547945205356</v>
      </c>
      <c r="W895" s="53">
        <f t="shared" si="107"/>
        <v>1.4100327414381386E-3</v>
      </c>
      <c r="X895" s="53" t="str">
        <f t="shared" si="108"/>
        <v/>
      </c>
      <c r="Y895" s="54" t="str">
        <f t="shared" si="109"/>
        <v/>
      </c>
    </row>
    <row r="896" spans="17:25" x14ac:dyDescent="0.25">
      <c r="Q896" s="47">
        <f t="shared" si="105"/>
        <v>1994</v>
      </c>
      <c r="R896" s="48" t="str">
        <f t="shared" si="103"/>
        <v>19945</v>
      </c>
      <c r="S896" s="49">
        <v>34458</v>
      </c>
      <c r="T896" s="48">
        <v>839.14</v>
      </c>
      <c r="U896" s="50">
        <f t="shared" si="104"/>
        <v>841.40612903225815</v>
      </c>
      <c r="V896" s="51">
        <f t="shared" si="106"/>
        <v>826.39547945205356</v>
      </c>
      <c r="W896" s="53">
        <f t="shared" si="107"/>
        <v>1.3125865113836621E-3</v>
      </c>
      <c r="X896" s="53" t="str">
        <f t="shared" si="108"/>
        <v/>
      </c>
      <c r="Y896" s="54" t="str">
        <f t="shared" si="109"/>
        <v/>
      </c>
    </row>
    <row r="897" spans="17:25" x14ac:dyDescent="0.25">
      <c r="Q897" s="47">
        <f t="shared" si="105"/>
        <v>1994</v>
      </c>
      <c r="R897" s="48" t="str">
        <f t="shared" si="103"/>
        <v>19945</v>
      </c>
      <c r="S897" s="49">
        <v>34459</v>
      </c>
      <c r="T897" s="48">
        <v>841</v>
      </c>
      <c r="U897" s="50">
        <f t="shared" si="104"/>
        <v>841.40612903225815</v>
      </c>
      <c r="V897" s="51">
        <f t="shared" si="106"/>
        <v>826.39547945205356</v>
      </c>
      <c r="W897" s="53">
        <f t="shared" si="107"/>
        <v>2.2165550444503967E-3</v>
      </c>
      <c r="X897" s="53" t="str">
        <f t="shared" si="108"/>
        <v/>
      </c>
      <c r="Y897" s="54" t="str">
        <f t="shared" si="109"/>
        <v/>
      </c>
    </row>
    <row r="898" spans="17:25" x14ac:dyDescent="0.25">
      <c r="Q898" s="47">
        <f t="shared" si="105"/>
        <v>1994</v>
      </c>
      <c r="R898" s="48" t="str">
        <f t="shared" si="103"/>
        <v>19945</v>
      </c>
      <c r="S898" s="49">
        <v>34460</v>
      </c>
      <c r="T898" s="48">
        <v>841.25</v>
      </c>
      <c r="U898" s="50">
        <f t="shared" si="104"/>
        <v>841.40612903225815</v>
      </c>
      <c r="V898" s="51">
        <f t="shared" si="106"/>
        <v>826.39547945205356</v>
      </c>
      <c r="W898" s="53">
        <f t="shared" si="107"/>
        <v>2.9726516052308583E-4</v>
      </c>
      <c r="X898" s="53" t="str">
        <f t="shared" si="108"/>
        <v/>
      </c>
      <c r="Y898" s="54" t="str">
        <f t="shared" si="109"/>
        <v/>
      </c>
    </row>
    <row r="899" spans="17:25" x14ac:dyDescent="0.25">
      <c r="Q899" s="47">
        <f t="shared" si="105"/>
        <v>1994</v>
      </c>
      <c r="R899" s="48" t="str">
        <f t="shared" si="103"/>
        <v>19945</v>
      </c>
      <c r="S899" s="49">
        <v>34461</v>
      </c>
      <c r="T899" s="48">
        <v>841.7</v>
      </c>
      <c r="U899" s="50">
        <f t="shared" si="104"/>
        <v>841.40612903225815</v>
      </c>
      <c r="V899" s="51">
        <f t="shared" si="106"/>
        <v>826.39547945205356</v>
      </c>
      <c r="W899" s="53">
        <f t="shared" si="107"/>
        <v>5.3491827637452971E-4</v>
      </c>
      <c r="X899" s="53" t="str">
        <f t="shared" si="108"/>
        <v/>
      </c>
      <c r="Y899" s="54" t="str">
        <f t="shared" si="109"/>
        <v/>
      </c>
    </row>
    <row r="900" spans="17:25" x14ac:dyDescent="0.25">
      <c r="Q900" s="47">
        <f t="shared" si="105"/>
        <v>1994</v>
      </c>
      <c r="R900" s="48" t="str">
        <f t="shared" si="103"/>
        <v>19945</v>
      </c>
      <c r="S900" s="49">
        <v>34462</v>
      </c>
      <c r="T900" s="48">
        <v>841.7</v>
      </c>
      <c r="U900" s="50">
        <f t="shared" si="104"/>
        <v>841.40612903225815</v>
      </c>
      <c r="V900" s="51">
        <f t="shared" si="106"/>
        <v>826.39547945205356</v>
      </c>
      <c r="W900" s="53">
        <f t="shared" si="107"/>
        <v>0</v>
      </c>
      <c r="X900" s="53" t="str">
        <f t="shared" si="108"/>
        <v/>
      </c>
      <c r="Y900" s="54" t="str">
        <f t="shared" si="109"/>
        <v/>
      </c>
    </row>
    <row r="901" spans="17:25" x14ac:dyDescent="0.25">
      <c r="Q901" s="47">
        <f t="shared" si="105"/>
        <v>1994</v>
      </c>
      <c r="R901" s="48" t="str">
        <f t="shared" si="103"/>
        <v>19945</v>
      </c>
      <c r="S901" s="49">
        <v>34463</v>
      </c>
      <c r="T901" s="48">
        <v>841.7</v>
      </c>
      <c r="U901" s="50">
        <f t="shared" si="104"/>
        <v>841.40612903225815</v>
      </c>
      <c r="V901" s="51">
        <f t="shared" si="106"/>
        <v>826.39547945205356</v>
      </c>
      <c r="W901" s="53">
        <f t="shared" si="107"/>
        <v>0</v>
      </c>
      <c r="X901" s="53" t="str">
        <f t="shared" si="108"/>
        <v/>
      </c>
      <c r="Y901" s="54" t="str">
        <f t="shared" si="109"/>
        <v/>
      </c>
    </row>
    <row r="902" spans="17:25" x14ac:dyDescent="0.25">
      <c r="Q902" s="47">
        <f t="shared" si="105"/>
        <v>1994</v>
      </c>
      <c r="R902" s="48" t="str">
        <f t="shared" si="103"/>
        <v>19945</v>
      </c>
      <c r="S902" s="49">
        <v>34464</v>
      </c>
      <c r="T902" s="48">
        <v>841.27</v>
      </c>
      <c r="U902" s="50">
        <f t="shared" si="104"/>
        <v>841.40612903225815</v>
      </c>
      <c r="V902" s="51">
        <f t="shared" si="106"/>
        <v>826.39547945205356</v>
      </c>
      <c r="W902" s="53">
        <f t="shared" si="107"/>
        <v>-5.1087085659984321E-4</v>
      </c>
      <c r="X902" s="53" t="str">
        <f t="shared" si="108"/>
        <v/>
      </c>
      <c r="Y902" s="54" t="str">
        <f t="shared" si="109"/>
        <v/>
      </c>
    </row>
    <row r="903" spans="17:25" x14ac:dyDescent="0.25">
      <c r="Q903" s="47">
        <f t="shared" si="105"/>
        <v>1994</v>
      </c>
      <c r="R903" s="48" t="str">
        <f t="shared" ref="R903:R966" si="110">+YEAR(S903)&amp;MONTH(S903)</f>
        <v>19945</v>
      </c>
      <c r="S903" s="49">
        <v>34465</v>
      </c>
      <c r="T903" s="48">
        <v>841.33</v>
      </c>
      <c r="U903" s="50">
        <f t="shared" ref="U903:U966" si="111">+AVERAGEIF($R$3:$R$12000,R903,$T$3:$T$12000)</f>
        <v>841.40612903225815</v>
      </c>
      <c r="V903" s="51">
        <f t="shared" si="106"/>
        <v>826.39547945205356</v>
      </c>
      <c r="W903" s="53">
        <f t="shared" si="107"/>
        <v>7.1320741260372245E-5</v>
      </c>
      <c r="X903" s="53" t="str">
        <f t="shared" si="108"/>
        <v/>
      </c>
      <c r="Y903" s="54" t="str">
        <f t="shared" si="109"/>
        <v/>
      </c>
    </row>
    <row r="904" spans="17:25" x14ac:dyDescent="0.25">
      <c r="Q904" s="47">
        <f t="shared" ref="Q904:Q967" si="112">+YEAR(S904)</f>
        <v>1994</v>
      </c>
      <c r="R904" s="48" t="str">
        <f t="shared" si="110"/>
        <v>19945</v>
      </c>
      <c r="S904" s="49">
        <v>34466</v>
      </c>
      <c r="T904" s="48">
        <v>841.92</v>
      </c>
      <c r="U904" s="50">
        <f t="shared" si="111"/>
        <v>841.40612903225815</v>
      </c>
      <c r="V904" s="51">
        <f t="shared" ref="V904:V967" si="113">+AVERAGEIF($Q$3:$Q$12000,Q904,$T$3:$T$12000)</f>
        <v>826.39547945205356</v>
      </c>
      <c r="W904" s="53">
        <f t="shared" si="107"/>
        <v>7.0127060725266865E-4</v>
      </c>
      <c r="X904" s="53" t="str">
        <f t="shared" si="108"/>
        <v/>
      </c>
      <c r="Y904" s="54" t="str">
        <f t="shared" si="109"/>
        <v/>
      </c>
    </row>
    <row r="905" spans="17:25" x14ac:dyDescent="0.25">
      <c r="Q905" s="47">
        <f t="shared" si="112"/>
        <v>1994</v>
      </c>
      <c r="R905" s="48" t="str">
        <f t="shared" si="110"/>
        <v>19945</v>
      </c>
      <c r="S905" s="49">
        <v>34467</v>
      </c>
      <c r="T905" s="48">
        <v>843.24</v>
      </c>
      <c r="U905" s="50">
        <f t="shared" si="111"/>
        <v>841.40612903225815</v>
      </c>
      <c r="V905" s="51">
        <f t="shared" si="113"/>
        <v>826.39547945205356</v>
      </c>
      <c r="W905" s="53">
        <f t="shared" ref="W905:W968" si="114">+T905/T904-1</f>
        <v>1.567844925883799E-3</v>
      </c>
      <c r="X905" s="53" t="str">
        <f t="shared" ref="X905:X968" si="115">IF(U905/U904-1=0,"",U905/U904-1)</f>
        <v/>
      </c>
      <c r="Y905" s="54" t="str">
        <f t="shared" ref="Y905:Y968" si="116">+IF(V905=V904,"",V905/V904-1)</f>
        <v/>
      </c>
    </row>
    <row r="906" spans="17:25" x14ac:dyDescent="0.25">
      <c r="Q906" s="47">
        <f t="shared" si="112"/>
        <v>1994</v>
      </c>
      <c r="R906" s="48" t="str">
        <f t="shared" si="110"/>
        <v>19945</v>
      </c>
      <c r="S906" s="49">
        <v>34468</v>
      </c>
      <c r="T906" s="48">
        <v>842.23</v>
      </c>
      <c r="U906" s="50">
        <f t="shared" si="111"/>
        <v>841.40612903225815</v>
      </c>
      <c r="V906" s="51">
        <f t="shared" si="113"/>
        <v>826.39547945205356</v>
      </c>
      <c r="W906" s="53">
        <f t="shared" si="114"/>
        <v>-1.1977610170295083E-3</v>
      </c>
      <c r="X906" s="53" t="str">
        <f t="shared" si="115"/>
        <v/>
      </c>
      <c r="Y906" s="54" t="str">
        <f t="shared" si="116"/>
        <v/>
      </c>
    </row>
    <row r="907" spans="17:25" x14ac:dyDescent="0.25">
      <c r="Q907" s="47">
        <f t="shared" si="112"/>
        <v>1994</v>
      </c>
      <c r="R907" s="48" t="str">
        <f t="shared" si="110"/>
        <v>19945</v>
      </c>
      <c r="S907" s="49">
        <v>34469</v>
      </c>
      <c r="T907" s="48">
        <v>842.23</v>
      </c>
      <c r="U907" s="50">
        <f t="shared" si="111"/>
        <v>841.40612903225815</v>
      </c>
      <c r="V907" s="51">
        <f t="shared" si="113"/>
        <v>826.39547945205356</v>
      </c>
      <c r="W907" s="53">
        <f t="shared" si="114"/>
        <v>0</v>
      </c>
      <c r="X907" s="53" t="str">
        <f t="shared" si="115"/>
        <v/>
      </c>
      <c r="Y907" s="54" t="str">
        <f t="shared" si="116"/>
        <v/>
      </c>
    </row>
    <row r="908" spans="17:25" x14ac:dyDescent="0.25">
      <c r="Q908" s="47">
        <f t="shared" si="112"/>
        <v>1994</v>
      </c>
      <c r="R908" s="48" t="str">
        <f t="shared" si="110"/>
        <v>19945</v>
      </c>
      <c r="S908" s="49">
        <v>34470</v>
      </c>
      <c r="T908" s="48">
        <v>842.23</v>
      </c>
      <c r="U908" s="50">
        <f t="shared" si="111"/>
        <v>841.40612903225815</v>
      </c>
      <c r="V908" s="51">
        <f t="shared" si="113"/>
        <v>826.39547945205356</v>
      </c>
      <c r="W908" s="53">
        <f t="shared" si="114"/>
        <v>0</v>
      </c>
      <c r="X908" s="53" t="str">
        <f t="shared" si="115"/>
        <v/>
      </c>
      <c r="Y908" s="54" t="str">
        <f t="shared" si="116"/>
        <v/>
      </c>
    </row>
    <row r="909" spans="17:25" x14ac:dyDescent="0.25">
      <c r="Q909" s="47">
        <f t="shared" si="112"/>
        <v>1994</v>
      </c>
      <c r="R909" s="48" t="str">
        <f t="shared" si="110"/>
        <v>19945</v>
      </c>
      <c r="S909" s="49">
        <v>34471</v>
      </c>
      <c r="T909" s="48">
        <v>842.23</v>
      </c>
      <c r="U909" s="50">
        <f t="shared" si="111"/>
        <v>841.40612903225815</v>
      </c>
      <c r="V909" s="51">
        <f t="shared" si="113"/>
        <v>826.39547945205356</v>
      </c>
      <c r="W909" s="53">
        <f t="shared" si="114"/>
        <v>0</v>
      </c>
      <c r="X909" s="53" t="str">
        <f t="shared" si="115"/>
        <v/>
      </c>
      <c r="Y909" s="54" t="str">
        <f t="shared" si="116"/>
        <v/>
      </c>
    </row>
    <row r="910" spans="17:25" x14ac:dyDescent="0.25">
      <c r="Q910" s="47">
        <f t="shared" si="112"/>
        <v>1994</v>
      </c>
      <c r="R910" s="48" t="str">
        <f t="shared" si="110"/>
        <v>19945</v>
      </c>
      <c r="S910" s="49">
        <v>34472</v>
      </c>
      <c r="T910" s="48">
        <v>842.21</v>
      </c>
      <c r="U910" s="50">
        <f t="shared" si="111"/>
        <v>841.40612903225815</v>
      </c>
      <c r="V910" s="51">
        <f t="shared" si="113"/>
        <v>826.39547945205356</v>
      </c>
      <c r="W910" s="53">
        <f t="shared" si="114"/>
        <v>-2.3746482552211567E-5</v>
      </c>
      <c r="X910" s="53" t="str">
        <f t="shared" si="115"/>
        <v/>
      </c>
      <c r="Y910" s="54" t="str">
        <f t="shared" si="116"/>
        <v/>
      </c>
    </row>
    <row r="911" spans="17:25" x14ac:dyDescent="0.25">
      <c r="Q911" s="47">
        <f t="shared" si="112"/>
        <v>1994</v>
      </c>
      <c r="R911" s="48" t="str">
        <f t="shared" si="110"/>
        <v>19945</v>
      </c>
      <c r="S911" s="49">
        <v>34473</v>
      </c>
      <c r="T911" s="48">
        <v>842.83</v>
      </c>
      <c r="U911" s="50">
        <f t="shared" si="111"/>
        <v>841.40612903225815</v>
      </c>
      <c r="V911" s="51">
        <f t="shared" si="113"/>
        <v>826.39547945205356</v>
      </c>
      <c r="W911" s="53">
        <f t="shared" si="114"/>
        <v>7.3615844029406574E-4</v>
      </c>
      <c r="X911" s="53" t="str">
        <f t="shared" si="115"/>
        <v/>
      </c>
      <c r="Y911" s="54" t="str">
        <f t="shared" si="116"/>
        <v/>
      </c>
    </row>
    <row r="912" spans="17:25" x14ac:dyDescent="0.25">
      <c r="Q912" s="47">
        <f t="shared" si="112"/>
        <v>1994</v>
      </c>
      <c r="R912" s="48" t="str">
        <f t="shared" si="110"/>
        <v>19945</v>
      </c>
      <c r="S912" s="49">
        <v>34474</v>
      </c>
      <c r="T912" s="48">
        <v>842.64</v>
      </c>
      <c r="U912" s="50">
        <f t="shared" si="111"/>
        <v>841.40612903225815</v>
      </c>
      <c r="V912" s="51">
        <f t="shared" si="113"/>
        <v>826.39547945205356</v>
      </c>
      <c r="W912" s="53">
        <f t="shared" si="114"/>
        <v>-2.2543098845562159E-4</v>
      </c>
      <c r="X912" s="53" t="str">
        <f t="shared" si="115"/>
        <v/>
      </c>
      <c r="Y912" s="54" t="str">
        <f t="shared" si="116"/>
        <v/>
      </c>
    </row>
    <row r="913" spans="17:25" x14ac:dyDescent="0.25">
      <c r="Q913" s="47">
        <f t="shared" si="112"/>
        <v>1994</v>
      </c>
      <c r="R913" s="48" t="str">
        <f t="shared" si="110"/>
        <v>19945</v>
      </c>
      <c r="S913" s="49">
        <v>34475</v>
      </c>
      <c r="T913" s="48">
        <v>842.33</v>
      </c>
      <c r="U913" s="50">
        <f t="shared" si="111"/>
        <v>841.40612903225815</v>
      </c>
      <c r="V913" s="51">
        <f t="shared" si="113"/>
        <v>826.39547945205356</v>
      </c>
      <c r="W913" s="53">
        <f t="shared" si="114"/>
        <v>-3.6789138896797802E-4</v>
      </c>
      <c r="X913" s="53" t="str">
        <f t="shared" si="115"/>
        <v/>
      </c>
      <c r="Y913" s="54" t="str">
        <f t="shared" si="116"/>
        <v/>
      </c>
    </row>
    <row r="914" spans="17:25" x14ac:dyDescent="0.25">
      <c r="Q914" s="47">
        <f t="shared" si="112"/>
        <v>1994</v>
      </c>
      <c r="R914" s="48" t="str">
        <f t="shared" si="110"/>
        <v>19945</v>
      </c>
      <c r="S914" s="49">
        <v>34476</v>
      </c>
      <c r="T914" s="48">
        <v>842.33</v>
      </c>
      <c r="U914" s="50">
        <f t="shared" si="111"/>
        <v>841.40612903225815</v>
      </c>
      <c r="V914" s="51">
        <f t="shared" si="113"/>
        <v>826.39547945205356</v>
      </c>
      <c r="W914" s="53">
        <f t="shared" si="114"/>
        <v>0</v>
      </c>
      <c r="X914" s="53" t="str">
        <f t="shared" si="115"/>
        <v/>
      </c>
      <c r="Y914" s="54" t="str">
        <f t="shared" si="116"/>
        <v/>
      </c>
    </row>
    <row r="915" spans="17:25" x14ac:dyDescent="0.25">
      <c r="Q915" s="47">
        <f t="shared" si="112"/>
        <v>1994</v>
      </c>
      <c r="R915" s="48" t="str">
        <f t="shared" si="110"/>
        <v>19945</v>
      </c>
      <c r="S915" s="49">
        <v>34477</v>
      </c>
      <c r="T915" s="48">
        <v>842.33</v>
      </c>
      <c r="U915" s="50">
        <f t="shared" si="111"/>
        <v>841.40612903225815</v>
      </c>
      <c r="V915" s="51">
        <f t="shared" si="113"/>
        <v>826.39547945205356</v>
      </c>
      <c r="W915" s="53">
        <f t="shared" si="114"/>
        <v>0</v>
      </c>
      <c r="X915" s="53" t="str">
        <f t="shared" si="115"/>
        <v/>
      </c>
      <c r="Y915" s="54" t="str">
        <f t="shared" si="116"/>
        <v/>
      </c>
    </row>
    <row r="916" spans="17:25" x14ac:dyDescent="0.25">
      <c r="Q916" s="47">
        <f t="shared" si="112"/>
        <v>1994</v>
      </c>
      <c r="R916" s="48" t="str">
        <f t="shared" si="110"/>
        <v>19945</v>
      </c>
      <c r="S916" s="49">
        <v>34478</v>
      </c>
      <c r="T916" s="48">
        <v>842.92</v>
      </c>
      <c r="U916" s="50">
        <f t="shared" si="111"/>
        <v>841.40612903225815</v>
      </c>
      <c r="V916" s="51">
        <f t="shared" si="113"/>
        <v>826.39547945205356</v>
      </c>
      <c r="W916" s="53">
        <f t="shared" si="114"/>
        <v>7.0043807058972618E-4</v>
      </c>
      <c r="X916" s="53" t="str">
        <f t="shared" si="115"/>
        <v/>
      </c>
      <c r="Y916" s="54" t="str">
        <f t="shared" si="116"/>
        <v/>
      </c>
    </row>
    <row r="917" spans="17:25" x14ac:dyDescent="0.25">
      <c r="Q917" s="47">
        <f t="shared" si="112"/>
        <v>1994</v>
      </c>
      <c r="R917" s="48" t="str">
        <f t="shared" si="110"/>
        <v>19945</v>
      </c>
      <c r="S917" s="49">
        <v>34479</v>
      </c>
      <c r="T917" s="48">
        <v>843.08</v>
      </c>
      <c r="U917" s="50">
        <f t="shared" si="111"/>
        <v>841.40612903225815</v>
      </c>
      <c r="V917" s="51">
        <f t="shared" si="113"/>
        <v>826.39547945205356</v>
      </c>
      <c r="W917" s="53">
        <f t="shared" si="114"/>
        <v>1.8981635267878438E-4</v>
      </c>
      <c r="X917" s="53" t="str">
        <f t="shared" si="115"/>
        <v/>
      </c>
      <c r="Y917" s="54" t="str">
        <f t="shared" si="116"/>
        <v/>
      </c>
    </row>
    <row r="918" spans="17:25" x14ac:dyDescent="0.25">
      <c r="Q918" s="47">
        <f t="shared" si="112"/>
        <v>1994</v>
      </c>
      <c r="R918" s="48" t="str">
        <f t="shared" si="110"/>
        <v>19945</v>
      </c>
      <c r="S918" s="49">
        <v>34480</v>
      </c>
      <c r="T918" s="48">
        <v>842.22</v>
      </c>
      <c r="U918" s="50">
        <f t="shared" si="111"/>
        <v>841.40612903225815</v>
      </c>
      <c r="V918" s="51">
        <f t="shared" si="113"/>
        <v>826.39547945205356</v>
      </c>
      <c r="W918" s="53">
        <f t="shared" si="114"/>
        <v>-1.020069269820234E-3</v>
      </c>
      <c r="X918" s="53" t="str">
        <f t="shared" si="115"/>
        <v/>
      </c>
      <c r="Y918" s="54" t="str">
        <f t="shared" si="116"/>
        <v/>
      </c>
    </row>
    <row r="919" spans="17:25" x14ac:dyDescent="0.25">
      <c r="Q919" s="47">
        <f t="shared" si="112"/>
        <v>1994</v>
      </c>
      <c r="R919" s="48" t="str">
        <f t="shared" si="110"/>
        <v>19945</v>
      </c>
      <c r="S919" s="49">
        <v>34481</v>
      </c>
      <c r="T919" s="48">
        <v>841.86</v>
      </c>
      <c r="U919" s="50">
        <f t="shared" si="111"/>
        <v>841.40612903225815</v>
      </c>
      <c r="V919" s="51">
        <f t="shared" si="113"/>
        <v>826.39547945205356</v>
      </c>
      <c r="W919" s="53">
        <f t="shared" si="114"/>
        <v>-4.2744176106002119E-4</v>
      </c>
      <c r="X919" s="53" t="str">
        <f t="shared" si="115"/>
        <v/>
      </c>
      <c r="Y919" s="54" t="str">
        <f t="shared" si="116"/>
        <v/>
      </c>
    </row>
    <row r="920" spans="17:25" x14ac:dyDescent="0.25">
      <c r="Q920" s="47">
        <f t="shared" si="112"/>
        <v>1994</v>
      </c>
      <c r="R920" s="48" t="str">
        <f t="shared" si="110"/>
        <v>19945</v>
      </c>
      <c r="S920" s="49">
        <v>34482</v>
      </c>
      <c r="T920" s="48">
        <v>840.93</v>
      </c>
      <c r="U920" s="50">
        <f t="shared" si="111"/>
        <v>841.40612903225815</v>
      </c>
      <c r="V920" s="51">
        <f t="shared" si="113"/>
        <v>826.39547945205356</v>
      </c>
      <c r="W920" s="53">
        <f t="shared" si="114"/>
        <v>-1.1046967429264587E-3</v>
      </c>
      <c r="X920" s="53" t="str">
        <f t="shared" si="115"/>
        <v/>
      </c>
      <c r="Y920" s="54" t="str">
        <f t="shared" si="116"/>
        <v/>
      </c>
    </row>
    <row r="921" spans="17:25" x14ac:dyDescent="0.25">
      <c r="Q921" s="47">
        <f t="shared" si="112"/>
        <v>1994</v>
      </c>
      <c r="R921" s="48" t="str">
        <f t="shared" si="110"/>
        <v>19945</v>
      </c>
      <c r="S921" s="49">
        <v>34483</v>
      </c>
      <c r="T921" s="48">
        <v>840.93</v>
      </c>
      <c r="U921" s="50">
        <f t="shared" si="111"/>
        <v>841.40612903225815</v>
      </c>
      <c r="V921" s="51">
        <f t="shared" si="113"/>
        <v>826.39547945205356</v>
      </c>
      <c r="W921" s="53">
        <f t="shared" si="114"/>
        <v>0</v>
      </c>
      <c r="X921" s="53" t="str">
        <f t="shared" si="115"/>
        <v/>
      </c>
      <c r="Y921" s="54" t="str">
        <f t="shared" si="116"/>
        <v/>
      </c>
    </row>
    <row r="922" spans="17:25" x14ac:dyDescent="0.25">
      <c r="Q922" s="47">
        <f t="shared" si="112"/>
        <v>1994</v>
      </c>
      <c r="R922" s="48" t="str">
        <f t="shared" si="110"/>
        <v>19945</v>
      </c>
      <c r="S922" s="49">
        <v>34484</v>
      </c>
      <c r="T922" s="48">
        <v>840.93</v>
      </c>
      <c r="U922" s="50">
        <f t="shared" si="111"/>
        <v>841.40612903225815</v>
      </c>
      <c r="V922" s="51">
        <f t="shared" si="113"/>
        <v>826.39547945205356</v>
      </c>
      <c r="W922" s="53">
        <f t="shared" si="114"/>
        <v>0</v>
      </c>
      <c r="X922" s="53" t="str">
        <f t="shared" si="115"/>
        <v/>
      </c>
      <c r="Y922" s="54" t="str">
        <f t="shared" si="116"/>
        <v/>
      </c>
    </row>
    <row r="923" spans="17:25" x14ac:dyDescent="0.25">
      <c r="Q923" s="47">
        <f t="shared" si="112"/>
        <v>1994</v>
      </c>
      <c r="R923" s="48" t="str">
        <f t="shared" si="110"/>
        <v>19945</v>
      </c>
      <c r="S923" s="49">
        <v>34485</v>
      </c>
      <c r="T923" s="48">
        <v>841.12</v>
      </c>
      <c r="U923" s="50">
        <f t="shared" si="111"/>
        <v>841.40612903225815</v>
      </c>
      <c r="V923" s="51">
        <f t="shared" si="113"/>
        <v>826.39547945205356</v>
      </c>
      <c r="W923" s="53">
        <f t="shared" si="114"/>
        <v>2.2594032797029762E-4</v>
      </c>
      <c r="X923" s="53" t="str">
        <f t="shared" si="115"/>
        <v/>
      </c>
      <c r="Y923" s="54" t="str">
        <f t="shared" si="116"/>
        <v/>
      </c>
    </row>
    <row r="924" spans="17:25" x14ac:dyDescent="0.25">
      <c r="Q924" s="47">
        <f t="shared" si="112"/>
        <v>1994</v>
      </c>
      <c r="R924" s="48" t="str">
        <f t="shared" si="110"/>
        <v>19946</v>
      </c>
      <c r="S924" s="49">
        <v>34486</v>
      </c>
      <c r="T924" s="48">
        <v>841.93</v>
      </c>
      <c r="U924" s="50">
        <f t="shared" si="111"/>
        <v>831.1583333333333</v>
      </c>
      <c r="V924" s="51">
        <f t="shared" si="113"/>
        <v>826.39547945205356</v>
      </c>
      <c r="W924" s="53">
        <f t="shared" si="114"/>
        <v>9.6300171200303097E-4</v>
      </c>
      <c r="X924" s="53">
        <f t="shared" si="115"/>
        <v>-1.2179368969787885E-2</v>
      </c>
      <c r="Y924" s="54" t="str">
        <f t="shared" si="116"/>
        <v/>
      </c>
    </row>
    <row r="925" spans="17:25" x14ac:dyDescent="0.25">
      <c r="Q925" s="47">
        <f t="shared" si="112"/>
        <v>1994</v>
      </c>
      <c r="R925" s="48" t="str">
        <f t="shared" si="110"/>
        <v>19946</v>
      </c>
      <c r="S925" s="49">
        <v>34487</v>
      </c>
      <c r="T925" s="48">
        <v>842</v>
      </c>
      <c r="U925" s="50">
        <f t="shared" si="111"/>
        <v>831.1583333333333</v>
      </c>
      <c r="V925" s="51">
        <f t="shared" si="113"/>
        <v>826.39547945205356</v>
      </c>
      <c r="W925" s="53">
        <f t="shared" si="114"/>
        <v>8.314230399197875E-5</v>
      </c>
      <c r="X925" s="53" t="str">
        <f t="shared" si="115"/>
        <v/>
      </c>
      <c r="Y925" s="54" t="str">
        <f t="shared" si="116"/>
        <v/>
      </c>
    </row>
    <row r="926" spans="17:25" x14ac:dyDescent="0.25">
      <c r="Q926" s="47">
        <f t="shared" si="112"/>
        <v>1994</v>
      </c>
      <c r="R926" s="48" t="str">
        <f t="shared" si="110"/>
        <v>19946</v>
      </c>
      <c r="S926" s="49">
        <v>34488</v>
      </c>
      <c r="T926" s="48">
        <v>841.44</v>
      </c>
      <c r="U926" s="50">
        <f t="shared" si="111"/>
        <v>831.1583333333333</v>
      </c>
      <c r="V926" s="51">
        <f t="shared" si="113"/>
        <v>826.39547945205356</v>
      </c>
      <c r="W926" s="53">
        <f t="shared" si="114"/>
        <v>-6.6508313539181962E-4</v>
      </c>
      <c r="X926" s="53" t="str">
        <f t="shared" si="115"/>
        <v/>
      </c>
      <c r="Y926" s="54" t="str">
        <f t="shared" si="116"/>
        <v/>
      </c>
    </row>
    <row r="927" spans="17:25" x14ac:dyDescent="0.25">
      <c r="Q927" s="47">
        <f t="shared" si="112"/>
        <v>1994</v>
      </c>
      <c r="R927" s="48" t="str">
        <f t="shared" si="110"/>
        <v>19946</v>
      </c>
      <c r="S927" s="49">
        <v>34489</v>
      </c>
      <c r="T927" s="48">
        <v>840.37</v>
      </c>
      <c r="U927" s="50">
        <f t="shared" si="111"/>
        <v>831.1583333333333</v>
      </c>
      <c r="V927" s="51">
        <f t="shared" si="113"/>
        <v>826.39547945205356</v>
      </c>
      <c r="W927" s="53">
        <f t="shared" si="114"/>
        <v>-1.2716295873740346E-3</v>
      </c>
      <c r="X927" s="53" t="str">
        <f t="shared" si="115"/>
        <v/>
      </c>
      <c r="Y927" s="54" t="str">
        <f t="shared" si="116"/>
        <v/>
      </c>
    </row>
    <row r="928" spans="17:25" x14ac:dyDescent="0.25">
      <c r="Q928" s="47">
        <f t="shared" si="112"/>
        <v>1994</v>
      </c>
      <c r="R928" s="48" t="str">
        <f t="shared" si="110"/>
        <v>19946</v>
      </c>
      <c r="S928" s="49">
        <v>34490</v>
      </c>
      <c r="T928" s="48">
        <v>840.37</v>
      </c>
      <c r="U928" s="50">
        <f t="shared" si="111"/>
        <v>831.1583333333333</v>
      </c>
      <c r="V928" s="51">
        <f t="shared" si="113"/>
        <v>826.39547945205356</v>
      </c>
      <c r="W928" s="53">
        <f t="shared" si="114"/>
        <v>0</v>
      </c>
      <c r="X928" s="53" t="str">
        <f t="shared" si="115"/>
        <v/>
      </c>
      <c r="Y928" s="54" t="str">
        <f t="shared" si="116"/>
        <v/>
      </c>
    </row>
    <row r="929" spans="17:25" x14ac:dyDescent="0.25">
      <c r="Q929" s="47">
        <f t="shared" si="112"/>
        <v>1994</v>
      </c>
      <c r="R929" s="48" t="str">
        <f t="shared" si="110"/>
        <v>19946</v>
      </c>
      <c r="S929" s="49">
        <v>34491</v>
      </c>
      <c r="T929" s="48">
        <v>840.37</v>
      </c>
      <c r="U929" s="50">
        <f t="shared" si="111"/>
        <v>831.1583333333333</v>
      </c>
      <c r="V929" s="51">
        <f t="shared" si="113"/>
        <v>826.39547945205356</v>
      </c>
      <c r="W929" s="53">
        <f t="shared" si="114"/>
        <v>0</v>
      </c>
      <c r="X929" s="53" t="str">
        <f t="shared" si="115"/>
        <v/>
      </c>
      <c r="Y929" s="54" t="str">
        <f t="shared" si="116"/>
        <v/>
      </c>
    </row>
    <row r="930" spans="17:25" x14ac:dyDescent="0.25">
      <c r="Q930" s="47">
        <f t="shared" si="112"/>
        <v>1994</v>
      </c>
      <c r="R930" s="48" t="str">
        <f t="shared" si="110"/>
        <v>19946</v>
      </c>
      <c r="S930" s="49">
        <v>34492</v>
      </c>
      <c r="T930" s="48">
        <v>840.37</v>
      </c>
      <c r="U930" s="50">
        <f t="shared" si="111"/>
        <v>831.1583333333333</v>
      </c>
      <c r="V930" s="51">
        <f t="shared" si="113"/>
        <v>826.39547945205356</v>
      </c>
      <c r="W930" s="53">
        <f t="shared" si="114"/>
        <v>0</v>
      </c>
      <c r="X930" s="53" t="str">
        <f t="shared" si="115"/>
        <v/>
      </c>
      <c r="Y930" s="54" t="str">
        <f t="shared" si="116"/>
        <v/>
      </c>
    </row>
    <row r="931" spans="17:25" x14ac:dyDescent="0.25">
      <c r="Q931" s="47">
        <f t="shared" si="112"/>
        <v>1994</v>
      </c>
      <c r="R931" s="48" t="str">
        <f t="shared" si="110"/>
        <v>19946</v>
      </c>
      <c r="S931" s="49">
        <v>34493</v>
      </c>
      <c r="T931" s="48">
        <v>839.56</v>
      </c>
      <c r="U931" s="50">
        <f t="shared" si="111"/>
        <v>831.1583333333333</v>
      </c>
      <c r="V931" s="51">
        <f t="shared" si="113"/>
        <v>826.39547945205356</v>
      </c>
      <c r="W931" s="53">
        <f t="shared" si="114"/>
        <v>-9.6386115639546244E-4</v>
      </c>
      <c r="X931" s="53" t="str">
        <f t="shared" si="115"/>
        <v/>
      </c>
      <c r="Y931" s="54" t="str">
        <f t="shared" si="116"/>
        <v/>
      </c>
    </row>
    <row r="932" spans="17:25" x14ac:dyDescent="0.25">
      <c r="Q932" s="47">
        <f t="shared" si="112"/>
        <v>1994</v>
      </c>
      <c r="R932" s="48" t="str">
        <f t="shared" si="110"/>
        <v>19946</v>
      </c>
      <c r="S932" s="49">
        <v>34494</v>
      </c>
      <c r="T932" s="48">
        <v>838.03</v>
      </c>
      <c r="U932" s="50">
        <f t="shared" si="111"/>
        <v>831.1583333333333</v>
      </c>
      <c r="V932" s="51">
        <f t="shared" si="113"/>
        <v>826.39547945205356</v>
      </c>
      <c r="W932" s="53">
        <f t="shared" si="114"/>
        <v>-1.8223831530801426E-3</v>
      </c>
      <c r="X932" s="53" t="str">
        <f t="shared" si="115"/>
        <v/>
      </c>
      <c r="Y932" s="54" t="str">
        <f t="shared" si="116"/>
        <v/>
      </c>
    </row>
    <row r="933" spans="17:25" x14ac:dyDescent="0.25">
      <c r="Q933" s="47">
        <f t="shared" si="112"/>
        <v>1994</v>
      </c>
      <c r="R933" s="48" t="str">
        <f t="shared" si="110"/>
        <v>19946</v>
      </c>
      <c r="S933" s="49">
        <v>34495</v>
      </c>
      <c r="T933" s="48">
        <v>834.96</v>
      </c>
      <c r="U933" s="50">
        <f t="shared" si="111"/>
        <v>831.1583333333333</v>
      </c>
      <c r="V933" s="51">
        <f t="shared" si="113"/>
        <v>826.39547945205356</v>
      </c>
      <c r="W933" s="53">
        <f t="shared" si="114"/>
        <v>-3.6633533405724394E-3</v>
      </c>
      <c r="X933" s="53" t="str">
        <f t="shared" si="115"/>
        <v/>
      </c>
      <c r="Y933" s="54" t="str">
        <f t="shared" si="116"/>
        <v/>
      </c>
    </row>
    <row r="934" spans="17:25" x14ac:dyDescent="0.25">
      <c r="Q934" s="47">
        <f t="shared" si="112"/>
        <v>1994</v>
      </c>
      <c r="R934" s="48" t="str">
        <f t="shared" si="110"/>
        <v>19946</v>
      </c>
      <c r="S934" s="49">
        <v>34496</v>
      </c>
      <c r="T934" s="48">
        <v>833.19</v>
      </c>
      <c r="U934" s="50">
        <f t="shared" si="111"/>
        <v>831.1583333333333</v>
      </c>
      <c r="V934" s="51">
        <f t="shared" si="113"/>
        <v>826.39547945205356</v>
      </c>
      <c r="W934" s="53">
        <f t="shared" si="114"/>
        <v>-2.1198620293187975E-3</v>
      </c>
      <c r="X934" s="53" t="str">
        <f t="shared" si="115"/>
        <v/>
      </c>
      <c r="Y934" s="54" t="str">
        <f t="shared" si="116"/>
        <v/>
      </c>
    </row>
    <row r="935" spans="17:25" x14ac:dyDescent="0.25">
      <c r="Q935" s="47">
        <f t="shared" si="112"/>
        <v>1994</v>
      </c>
      <c r="R935" s="48" t="str">
        <f t="shared" si="110"/>
        <v>19946</v>
      </c>
      <c r="S935" s="49">
        <v>34497</v>
      </c>
      <c r="T935" s="48">
        <v>833.19</v>
      </c>
      <c r="U935" s="50">
        <f t="shared" si="111"/>
        <v>831.1583333333333</v>
      </c>
      <c r="V935" s="51">
        <f t="shared" si="113"/>
        <v>826.39547945205356</v>
      </c>
      <c r="W935" s="53">
        <f t="shared" si="114"/>
        <v>0</v>
      </c>
      <c r="X935" s="53" t="str">
        <f t="shared" si="115"/>
        <v/>
      </c>
      <c r="Y935" s="54" t="str">
        <f t="shared" si="116"/>
        <v/>
      </c>
    </row>
    <row r="936" spans="17:25" x14ac:dyDescent="0.25">
      <c r="Q936" s="47">
        <f t="shared" si="112"/>
        <v>1994</v>
      </c>
      <c r="R936" s="48" t="str">
        <f t="shared" si="110"/>
        <v>19946</v>
      </c>
      <c r="S936" s="49">
        <v>34498</v>
      </c>
      <c r="T936" s="48">
        <v>833.19</v>
      </c>
      <c r="U936" s="50">
        <f t="shared" si="111"/>
        <v>831.1583333333333</v>
      </c>
      <c r="V936" s="51">
        <f t="shared" si="113"/>
        <v>826.39547945205356</v>
      </c>
      <c r="W936" s="53">
        <f t="shared" si="114"/>
        <v>0</v>
      </c>
      <c r="X936" s="53" t="str">
        <f t="shared" si="115"/>
        <v/>
      </c>
      <c r="Y936" s="54" t="str">
        <f t="shared" si="116"/>
        <v/>
      </c>
    </row>
    <row r="937" spans="17:25" x14ac:dyDescent="0.25">
      <c r="Q937" s="47">
        <f t="shared" si="112"/>
        <v>1994</v>
      </c>
      <c r="R937" s="48" t="str">
        <f t="shared" si="110"/>
        <v>19946</v>
      </c>
      <c r="S937" s="49">
        <v>34499</v>
      </c>
      <c r="T937" s="48">
        <v>833.19</v>
      </c>
      <c r="U937" s="50">
        <f t="shared" si="111"/>
        <v>831.1583333333333</v>
      </c>
      <c r="V937" s="51">
        <f t="shared" si="113"/>
        <v>826.39547945205356</v>
      </c>
      <c r="W937" s="53">
        <f t="shared" si="114"/>
        <v>0</v>
      </c>
      <c r="X937" s="53" t="str">
        <f t="shared" si="115"/>
        <v/>
      </c>
      <c r="Y937" s="54" t="str">
        <f t="shared" si="116"/>
        <v/>
      </c>
    </row>
    <row r="938" spans="17:25" x14ac:dyDescent="0.25">
      <c r="Q938" s="47">
        <f t="shared" si="112"/>
        <v>1994</v>
      </c>
      <c r="R938" s="48" t="str">
        <f t="shared" si="110"/>
        <v>19946</v>
      </c>
      <c r="S938" s="49">
        <v>34500</v>
      </c>
      <c r="T938" s="48">
        <v>833.16</v>
      </c>
      <c r="U938" s="50">
        <f t="shared" si="111"/>
        <v>831.1583333333333</v>
      </c>
      <c r="V938" s="51">
        <f t="shared" si="113"/>
        <v>826.39547945205356</v>
      </c>
      <c r="W938" s="53">
        <f t="shared" si="114"/>
        <v>-3.6006193065318826E-5</v>
      </c>
      <c r="X938" s="53" t="str">
        <f t="shared" si="115"/>
        <v/>
      </c>
      <c r="Y938" s="54" t="str">
        <f t="shared" si="116"/>
        <v/>
      </c>
    </row>
    <row r="939" spans="17:25" x14ac:dyDescent="0.25">
      <c r="Q939" s="47">
        <f t="shared" si="112"/>
        <v>1994</v>
      </c>
      <c r="R939" s="48" t="str">
        <f t="shared" si="110"/>
        <v>19946</v>
      </c>
      <c r="S939" s="49">
        <v>34501</v>
      </c>
      <c r="T939" s="48">
        <v>833.35</v>
      </c>
      <c r="U939" s="50">
        <f t="shared" si="111"/>
        <v>831.1583333333333</v>
      </c>
      <c r="V939" s="51">
        <f t="shared" si="113"/>
        <v>826.39547945205356</v>
      </c>
      <c r="W939" s="53">
        <f t="shared" si="114"/>
        <v>2.2804743386628523E-4</v>
      </c>
      <c r="X939" s="53" t="str">
        <f t="shared" si="115"/>
        <v/>
      </c>
      <c r="Y939" s="54" t="str">
        <f t="shared" si="116"/>
        <v/>
      </c>
    </row>
    <row r="940" spans="17:25" x14ac:dyDescent="0.25">
      <c r="Q940" s="47">
        <f t="shared" si="112"/>
        <v>1994</v>
      </c>
      <c r="R940" s="48" t="str">
        <f t="shared" si="110"/>
        <v>19946</v>
      </c>
      <c r="S940" s="49">
        <v>34502</v>
      </c>
      <c r="T940" s="48">
        <v>831.28</v>
      </c>
      <c r="U940" s="50">
        <f t="shared" si="111"/>
        <v>831.1583333333333</v>
      </c>
      <c r="V940" s="51">
        <f t="shared" si="113"/>
        <v>826.39547945205356</v>
      </c>
      <c r="W940" s="53">
        <f t="shared" si="114"/>
        <v>-2.4839503209936886E-3</v>
      </c>
      <c r="X940" s="53" t="str">
        <f t="shared" si="115"/>
        <v/>
      </c>
      <c r="Y940" s="54" t="str">
        <f t="shared" si="116"/>
        <v/>
      </c>
    </row>
    <row r="941" spans="17:25" x14ac:dyDescent="0.25">
      <c r="Q941" s="47">
        <f t="shared" si="112"/>
        <v>1994</v>
      </c>
      <c r="R941" s="48" t="str">
        <f t="shared" si="110"/>
        <v>19946</v>
      </c>
      <c r="S941" s="49">
        <v>34503</v>
      </c>
      <c r="T941" s="48">
        <v>826.61</v>
      </c>
      <c r="U941" s="50">
        <f t="shared" si="111"/>
        <v>831.1583333333333</v>
      </c>
      <c r="V941" s="51">
        <f t="shared" si="113"/>
        <v>826.39547945205356</v>
      </c>
      <c r="W941" s="53">
        <f t="shared" si="114"/>
        <v>-5.6178423635838692E-3</v>
      </c>
      <c r="X941" s="53" t="str">
        <f t="shared" si="115"/>
        <v/>
      </c>
      <c r="Y941" s="54" t="str">
        <f t="shared" si="116"/>
        <v/>
      </c>
    </row>
    <row r="942" spans="17:25" x14ac:dyDescent="0.25">
      <c r="Q942" s="47">
        <f t="shared" si="112"/>
        <v>1994</v>
      </c>
      <c r="R942" s="48" t="str">
        <f t="shared" si="110"/>
        <v>19946</v>
      </c>
      <c r="S942" s="49">
        <v>34504</v>
      </c>
      <c r="T942" s="48">
        <v>826.61</v>
      </c>
      <c r="U942" s="50">
        <f t="shared" si="111"/>
        <v>831.1583333333333</v>
      </c>
      <c r="V942" s="51">
        <f t="shared" si="113"/>
        <v>826.39547945205356</v>
      </c>
      <c r="W942" s="53">
        <f t="shared" si="114"/>
        <v>0</v>
      </c>
      <c r="X942" s="53" t="str">
        <f t="shared" si="115"/>
        <v/>
      </c>
      <c r="Y942" s="54" t="str">
        <f t="shared" si="116"/>
        <v/>
      </c>
    </row>
    <row r="943" spans="17:25" x14ac:dyDescent="0.25">
      <c r="Q943" s="47">
        <f t="shared" si="112"/>
        <v>1994</v>
      </c>
      <c r="R943" s="48" t="str">
        <f t="shared" si="110"/>
        <v>19946</v>
      </c>
      <c r="S943" s="49">
        <v>34505</v>
      </c>
      <c r="T943" s="48">
        <v>826.61</v>
      </c>
      <c r="U943" s="50">
        <f t="shared" si="111"/>
        <v>831.1583333333333</v>
      </c>
      <c r="V943" s="51">
        <f t="shared" si="113"/>
        <v>826.39547945205356</v>
      </c>
      <c r="W943" s="53">
        <f t="shared" si="114"/>
        <v>0</v>
      </c>
      <c r="X943" s="53" t="str">
        <f t="shared" si="115"/>
        <v/>
      </c>
      <c r="Y943" s="54" t="str">
        <f t="shared" si="116"/>
        <v/>
      </c>
    </row>
    <row r="944" spans="17:25" x14ac:dyDescent="0.25">
      <c r="Q944" s="47">
        <f t="shared" si="112"/>
        <v>1994</v>
      </c>
      <c r="R944" s="48" t="str">
        <f t="shared" si="110"/>
        <v>19946</v>
      </c>
      <c r="S944" s="49">
        <v>34506</v>
      </c>
      <c r="T944" s="48">
        <v>828.94</v>
      </c>
      <c r="U944" s="50">
        <f t="shared" si="111"/>
        <v>831.1583333333333</v>
      </c>
      <c r="V944" s="51">
        <f t="shared" si="113"/>
        <v>826.39547945205356</v>
      </c>
      <c r="W944" s="53">
        <f t="shared" si="114"/>
        <v>2.8187416072875671E-3</v>
      </c>
      <c r="X944" s="53" t="str">
        <f t="shared" si="115"/>
        <v/>
      </c>
      <c r="Y944" s="54" t="str">
        <f t="shared" si="116"/>
        <v/>
      </c>
    </row>
    <row r="945" spans="17:25" x14ac:dyDescent="0.25">
      <c r="Q945" s="47">
        <f t="shared" si="112"/>
        <v>1994</v>
      </c>
      <c r="R945" s="48" t="str">
        <f t="shared" si="110"/>
        <v>19946</v>
      </c>
      <c r="S945" s="49">
        <v>34507</v>
      </c>
      <c r="T945" s="48">
        <v>826.9</v>
      </c>
      <c r="U945" s="50">
        <f t="shared" si="111"/>
        <v>831.1583333333333</v>
      </c>
      <c r="V945" s="51">
        <f t="shared" si="113"/>
        <v>826.39547945205356</v>
      </c>
      <c r="W945" s="53">
        <f t="shared" si="114"/>
        <v>-2.4609742562792247E-3</v>
      </c>
      <c r="X945" s="53" t="str">
        <f t="shared" si="115"/>
        <v/>
      </c>
      <c r="Y945" s="54" t="str">
        <f t="shared" si="116"/>
        <v/>
      </c>
    </row>
    <row r="946" spans="17:25" x14ac:dyDescent="0.25">
      <c r="Q946" s="47">
        <f t="shared" si="112"/>
        <v>1994</v>
      </c>
      <c r="R946" s="48" t="str">
        <f t="shared" si="110"/>
        <v>19946</v>
      </c>
      <c r="S946" s="49">
        <v>34508</v>
      </c>
      <c r="T946" s="48">
        <v>824.76</v>
      </c>
      <c r="U946" s="50">
        <f t="shared" si="111"/>
        <v>831.1583333333333</v>
      </c>
      <c r="V946" s="51">
        <f t="shared" si="113"/>
        <v>826.39547945205356</v>
      </c>
      <c r="W946" s="53">
        <f t="shared" si="114"/>
        <v>-2.5879791994195545E-3</v>
      </c>
      <c r="X946" s="53" t="str">
        <f t="shared" si="115"/>
        <v/>
      </c>
      <c r="Y946" s="54" t="str">
        <f t="shared" si="116"/>
        <v/>
      </c>
    </row>
    <row r="947" spans="17:25" x14ac:dyDescent="0.25">
      <c r="Q947" s="47">
        <f t="shared" si="112"/>
        <v>1994</v>
      </c>
      <c r="R947" s="48" t="str">
        <f t="shared" si="110"/>
        <v>19946</v>
      </c>
      <c r="S947" s="49">
        <v>34509</v>
      </c>
      <c r="T947" s="48">
        <v>822.87</v>
      </c>
      <c r="U947" s="50">
        <f t="shared" si="111"/>
        <v>831.1583333333333</v>
      </c>
      <c r="V947" s="51">
        <f t="shared" si="113"/>
        <v>826.39547945205356</v>
      </c>
      <c r="W947" s="53">
        <f t="shared" si="114"/>
        <v>-2.2915757311217089E-3</v>
      </c>
      <c r="X947" s="53" t="str">
        <f t="shared" si="115"/>
        <v/>
      </c>
      <c r="Y947" s="54" t="str">
        <f t="shared" si="116"/>
        <v/>
      </c>
    </row>
    <row r="948" spans="17:25" x14ac:dyDescent="0.25">
      <c r="Q948" s="47">
        <f t="shared" si="112"/>
        <v>1994</v>
      </c>
      <c r="R948" s="48" t="str">
        <f t="shared" si="110"/>
        <v>19946</v>
      </c>
      <c r="S948" s="49">
        <v>34510</v>
      </c>
      <c r="T948" s="48">
        <v>821</v>
      </c>
      <c r="U948" s="50">
        <f t="shared" si="111"/>
        <v>831.1583333333333</v>
      </c>
      <c r="V948" s="51">
        <f t="shared" si="113"/>
        <v>826.39547945205356</v>
      </c>
      <c r="W948" s="53">
        <f t="shared" si="114"/>
        <v>-2.2725339361017172E-3</v>
      </c>
      <c r="X948" s="53" t="str">
        <f t="shared" si="115"/>
        <v/>
      </c>
      <c r="Y948" s="54" t="str">
        <f t="shared" si="116"/>
        <v/>
      </c>
    </row>
    <row r="949" spans="17:25" x14ac:dyDescent="0.25">
      <c r="Q949" s="47">
        <f t="shared" si="112"/>
        <v>1994</v>
      </c>
      <c r="R949" s="48" t="str">
        <f t="shared" si="110"/>
        <v>19946</v>
      </c>
      <c r="S949" s="49">
        <v>34511</v>
      </c>
      <c r="T949" s="48">
        <v>821</v>
      </c>
      <c r="U949" s="50">
        <f t="shared" si="111"/>
        <v>831.1583333333333</v>
      </c>
      <c r="V949" s="51">
        <f t="shared" si="113"/>
        <v>826.39547945205356</v>
      </c>
      <c r="W949" s="53">
        <f t="shared" si="114"/>
        <v>0</v>
      </c>
      <c r="X949" s="53" t="str">
        <f t="shared" si="115"/>
        <v/>
      </c>
      <c r="Y949" s="54" t="str">
        <f t="shared" si="116"/>
        <v/>
      </c>
    </row>
    <row r="950" spans="17:25" x14ac:dyDescent="0.25">
      <c r="Q950" s="47">
        <f t="shared" si="112"/>
        <v>1994</v>
      </c>
      <c r="R950" s="48" t="str">
        <f t="shared" si="110"/>
        <v>19946</v>
      </c>
      <c r="S950" s="49">
        <v>34512</v>
      </c>
      <c r="T950" s="48">
        <v>821</v>
      </c>
      <c r="U950" s="50">
        <f t="shared" si="111"/>
        <v>831.1583333333333</v>
      </c>
      <c r="V950" s="51">
        <f t="shared" si="113"/>
        <v>826.39547945205356</v>
      </c>
      <c r="W950" s="53">
        <f t="shared" si="114"/>
        <v>0</v>
      </c>
      <c r="X950" s="53" t="str">
        <f t="shared" si="115"/>
        <v/>
      </c>
      <c r="Y950" s="54" t="str">
        <f t="shared" si="116"/>
        <v/>
      </c>
    </row>
    <row r="951" spans="17:25" x14ac:dyDescent="0.25">
      <c r="Q951" s="47">
        <f t="shared" si="112"/>
        <v>1994</v>
      </c>
      <c r="R951" s="48" t="str">
        <f t="shared" si="110"/>
        <v>19946</v>
      </c>
      <c r="S951" s="49">
        <v>34513</v>
      </c>
      <c r="T951" s="48">
        <v>820.13</v>
      </c>
      <c r="U951" s="50">
        <f t="shared" si="111"/>
        <v>831.1583333333333</v>
      </c>
      <c r="V951" s="51">
        <f t="shared" si="113"/>
        <v>826.39547945205356</v>
      </c>
      <c r="W951" s="53">
        <f t="shared" si="114"/>
        <v>-1.0596833130328553E-3</v>
      </c>
      <c r="X951" s="53" t="str">
        <f t="shared" si="115"/>
        <v/>
      </c>
      <c r="Y951" s="54" t="str">
        <f t="shared" si="116"/>
        <v/>
      </c>
    </row>
    <row r="952" spans="17:25" x14ac:dyDescent="0.25">
      <c r="Q952" s="47">
        <f t="shared" si="112"/>
        <v>1994</v>
      </c>
      <c r="R952" s="48" t="str">
        <f t="shared" si="110"/>
        <v>19946</v>
      </c>
      <c r="S952" s="49">
        <v>34514</v>
      </c>
      <c r="T952" s="48">
        <v>818.73</v>
      </c>
      <c r="U952" s="50">
        <f t="shared" si="111"/>
        <v>831.1583333333333</v>
      </c>
      <c r="V952" s="51">
        <f t="shared" si="113"/>
        <v>826.39547945205356</v>
      </c>
      <c r="W952" s="53">
        <f t="shared" si="114"/>
        <v>-1.7070464438564414E-3</v>
      </c>
      <c r="X952" s="53" t="str">
        <f t="shared" si="115"/>
        <v/>
      </c>
      <c r="Y952" s="54" t="str">
        <f t="shared" si="116"/>
        <v/>
      </c>
    </row>
    <row r="953" spans="17:25" x14ac:dyDescent="0.25">
      <c r="Q953" s="47">
        <f t="shared" si="112"/>
        <v>1994</v>
      </c>
      <c r="R953" s="48" t="str">
        <f t="shared" si="110"/>
        <v>19946</v>
      </c>
      <c r="S953" s="49">
        <v>34515</v>
      </c>
      <c r="T953" s="48">
        <v>819.64</v>
      </c>
      <c r="U953" s="50">
        <f t="shared" si="111"/>
        <v>831.1583333333333</v>
      </c>
      <c r="V953" s="51">
        <f t="shared" si="113"/>
        <v>826.39547945205356</v>
      </c>
      <c r="W953" s="53">
        <f t="shared" si="114"/>
        <v>1.1114775322755843E-3</v>
      </c>
      <c r="X953" s="53" t="str">
        <f t="shared" si="115"/>
        <v/>
      </c>
      <c r="Y953" s="54" t="str">
        <f t="shared" si="116"/>
        <v/>
      </c>
    </row>
    <row r="954" spans="17:25" x14ac:dyDescent="0.25">
      <c r="Q954" s="47">
        <f t="shared" si="112"/>
        <v>1994</v>
      </c>
      <c r="R954" s="48" t="str">
        <f t="shared" si="110"/>
        <v>19947</v>
      </c>
      <c r="S954" s="49">
        <v>34516</v>
      </c>
      <c r="T954" s="48">
        <v>818.05</v>
      </c>
      <c r="U954" s="50">
        <f t="shared" si="111"/>
        <v>818.86129032258066</v>
      </c>
      <c r="V954" s="51">
        <f t="shared" si="113"/>
        <v>826.39547945205356</v>
      </c>
      <c r="W954" s="53">
        <f t="shared" si="114"/>
        <v>-1.9398760431409423E-3</v>
      </c>
      <c r="X954" s="53">
        <f t="shared" si="115"/>
        <v>-1.479506673708697E-2</v>
      </c>
      <c r="Y954" s="54" t="str">
        <f t="shared" si="116"/>
        <v/>
      </c>
    </row>
    <row r="955" spans="17:25" x14ac:dyDescent="0.25">
      <c r="Q955" s="47">
        <f t="shared" si="112"/>
        <v>1994</v>
      </c>
      <c r="R955" s="48" t="str">
        <f t="shared" si="110"/>
        <v>19947</v>
      </c>
      <c r="S955" s="49">
        <v>34517</v>
      </c>
      <c r="T955" s="48">
        <v>817.92</v>
      </c>
      <c r="U955" s="50">
        <f t="shared" si="111"/>
        <v>818.86129032258066</v>
      </c>
      <c r="V955" s="51">
        <f t="shared" si="113"/>
        <v>826.39547945205356</v>
      </c>
      <c r="W955" s="53">
        <f t="shared" si="114"/>
        <v>-1.5891449177918293E-4</v>
      </c>
      <c r="X955" s="53" t="str">
        <f t="shared" si="115"/>
        <v/>
      </c>
      <c r="Y955" s="54" t="str">
        <f t="shared" si="116"/>
        <v/>
      </c>
    </row>
    <row r="956" spans="17:25" x14ac:dyDescent="0.25">
      <c r="Q956" s="47">
        <f t="shared" si="112"/>
        <v>1994</v>
      </c>
      <c r="R956" s="48" t="str">
        <f t="shared" si="110"/>
        <v>19947</v>
      </c>
      <c r="S956" s="49">
        <v>34518</v>
      </c>
      <c r="T956" s="48">
        <v>817.92</v>
      </c>
      <c r="U956" s="50">
        <f t="shared" si="111"/>
        <v>818.86129032258066</v>
      </c>
      <c r="V956" s="51">
        <f t="shared" si="113"/>
        <v>826.39547945205356</v>
      </c>
      <c r="W956" s="53">
        <f t="shared" si="114"/>
        <v>0</v>
      </c>
      <c r="X956" s="53" t="str">
        <f t="shared" si="115"/>
        <v/>
      </c>
      <c r="Y956" s="54" t="str">
        <f t="shared" si="116"/>
        <v/>
      </c>
    </row>
    <row r="957" spans="17:25" x14ac:dyDescent="0.25">
      <c r="Q957" s="47">
        <f t="shared" si="112"/>
        <v>1994</v>
      </c>
      <c r="R957" s="48" t="str">
        <f t="shared" si="110"/>
        <v>19947</v>
      </c>
      <c r="S957" s="49">
        <v>34519</v>
      </c>
      <c r="T957" s="48">
        <v>817.92</v>
      </c>
      <c r="U957" s="50">
        <f t="shared" si="111"/>
        <v>818.86129032258066</v>
      </c>
      <c r="V957" s="51">
        <f t="shared" si="113"/>
        <v>826.39547945205356</v>
      </c>
      <c r="W957" s="53">
        <f t="shared" si="114"/>
        <v>0</v>
      </c>
      <c r="X957" s="53" t="str">
        <f t="shared" si="115"/>
        <v/>
      </c>
      <c r="Y957" s="54" t="str">
        <f t="shared" si="116"/>
        <v/>
      </c>
    </row>
    <row r="958" spans="17:25" x14ac:dyDescent="0.25">
      <c r="Q958" s="47">
        <f t="shared" si="112"/>
        <v>1994</v>
      </c>
      <c r="R958" s="48" t="str">
        <f t="shared" si="110"/>
        <v>19947</v>
      </c>
      <c r="S958" s="49">
        <v>34520</v>
      </c>
      <c r="T958" s="48">
        <v>817.92</v>
      </c>
      <c r="U958" s="50">
        <f t="shared" si="111"/>
        <v>818.86129032258066</v>
      </c>
      <c r="V958" s="51">
        <f t="shared" si="113"/>
        <v>826.39547945205356</v>
      </c>
      <c r="W958" s="53">
        <f t="shared" si="114"/>
        <v>0</v>
      </c>
      <c r="X958" s="53" t="str">
        <f t="shared" si="115"/>
        <v/>
      </c>
      <c r="Y958" s="54" t="str">
        <f t="shared" si="116"/>
        <v/>
      </c>
    </row>
    <row r="959" spans="17:25" x14ac:dyDescent="0.25">
      <c r="Q959" s="47">
        <f t="shared" si="112"/>
        <v>1994</v>
      </c>
      <c r="R959" s="48" t="str">
        <f t="shared" si="110"/>
        <v>19947</v>
      </c>
      <c r="S959" s="49">
        <v>34521</v>
      </c>
      <c r="T959" s="48">
        <v>818.45</v>
      </c>
      <c r="U959" s="50">
        <f t="shared" si="111"/>
        <v>818.86129032258066</v>
      </c>
      <c r="V959" s="51">
        <f t="shared" si="113"/>
        <v>826.39547945205356</v>
      </c>
      <c r="W959" s="53">
        <f t="shared" si="114"/>
        <v>6.479851330205566E-4</v>
      </c>
      <c r="X959" s="53" t="str">
        <f t="shared" si="115"/>
        <v/>
      </c>
      <c r="Y959" s="54" t="str">
        <f t="shared" si="116"/>
        <v/>
      </c>
    </row>
    <row r="960" spans="17:25" x14ac:dyDescent="0.25">
      <c r="Q960" s="47">
        <f t="shared" si="112"/>
        <v>1994</v>
      </c>
      <c r="R960" s="48" t="str">
        <f t="shared" si="110"/>
        <v>19947</v>
      </c>
      <c r="S960" s="49">
        <v>34522</v>
      </c>
      <c r="T960" s="48">
        <v>820.42</v>
      </c>
      <c r="U960" s="50">
        <f t="shared" si="111"/>
        <v>818.86129032258066</v>
      </c>
      <c r="V960" s="51">
        <f t="shared" si="113"/>
        <v>826.39547945205356</v>
      </c>
      <c r="W960" s="53">
        <f t="shared" si="114"/>
        <v>2.4069888203310796E-3</v>
      </c>
      <c r="X960" s="53" t="str">
        <f t="shared" si="115"/>
        <v/>
      </c>
      <c r="Y960" s="54" t="str">
        <f t="shared" si="116"/>
        <v/>
      </c>
    </row>
    <row r="961" spans="17:25" x14ac:dyDescent="0.25">
      <c r="Q961" s="47">
        <f t="shared" si="112"/>
        <v>1994</v>
      </c>
      <c r="R961" s="48" t="str">
        <f t="shared" si="110"/>
        <v>19947</v>
      </c>
      <c r="S961" s="49">
        <v>34523</v>
      </c>
      <c r="T961" s="48">
        <v>820.24</v>
      </c>
      <c r="U961" s="50">
        <f t="shared" si="111"/>
        <v>818.86129032258066</v>
      </c>
      <c r="V961" s="51">
        <f t="shared" si="113"/>
        <v>826.39547945205356</v>
      </c>
      <c r="W961" s="53">
        <f t="shared" si="114"/>
        <v>-2.1939981960450439E-4</v>
      </c>
      <c r="X961" s="53" t="str">
        <f t="shared" si="115"/>
        <v/>
      </c>
      <c r="Y961" s="54" t="str">
        <f t="shared" si="116"/>
        <v/>
      </c>
    </row>
    <row r="962" spans="17:25" x14ac:dyDescent="0.25">
      <c r="Q962" s="47">
        <f t="shared" si="112"/>
        <v>1994</v>
      </c>
      <c r="R962" s="48" t="str">
        <f t="shared" si="110"/>
        <v>19947</v>
      </c>
      <c r="S962" s="49">
        <v>34524</v>
      </c>
      <c r="T962" s="48">
        <v>822.34</v>
      </c>
      <c r="U962" s="50">
        <f t="shared" si="111"/>
        <v>818.86129032258066</v>
      </c>
      <c r="V962" s="51">
        <f t="shared" si="113"/>
        <v>826.39547945205356</v>
      </c>
      <c r="W962" s="53">
        <f t="shared" si="114"/>
        <v>2.5602262752364435E-3</v>
      </c>
      <c r="X962" s="53" t="str">
        <f t="shared" si="115"/>
        <v/>
      </c>
      <c r="Y962" s="54" t="str">
        <f t="shared" si="116"/>
        <v/>
      </c>
    </row>
    <row r="963" spans="17:25" x14ac:dyDescent="0.25">
      <c r="Q963" s="47">
        <f t="shared" si="112"/>
        <v>1994</v>
      </c>
      <c r="R963" s="48" t="str">
        <f t="shared" si="110"/>
        <v>19947</v>
      </c>
      <c r="S963" s="49">
        <v>34525</v>
      </c>
      <c r="T963" s="48">
        <v>822.34</v>
      </c>
      <c r="U963" s="50">
        <f t="shared" si="111"/>
        <v>818.86129032258066</v>
      </c>
      <c r="V963" s="51">
        <f t="shared" si="113"/>
        <v>826.39547945205356</v>
      </c>
      <c r="W963" s="53">
        <f t="shared" si="114"/>
        <v>0</v>
      </c>
      <c r="X963" s="53" t="str">
        <f t="shared" si="115"/>
        <v/>
      </c>
      <c r="Y963" s="54" t="str">
        <f t="shared" si="116"/>
        <v/>
      </c>
    </row>
    <row r="964" spans="17:25" x14ac:dyDescent="0.25">
      <c r="Q964" s="47">
        <f t="shared" si="112"/>
        <v>1994</v>
      </c>
      <c r="R964" s="48" t="str">
        <f t="shared" si="110"/>
        <v>19947</v>
      </c>
      <c r="S964" s="49">
        <v>34526</v>
      </c>
      <c r="T964" s="48">
        <v>822.34</v>
      </c>
      <c r="U964" s="50">
        <f t="shared" si="111"/>
        <v>818.86129032258066</v>
      </c>
      <c r="V964" s="51">
        <f t="shared" si="113"/>
        <v>826.39547945205356</v>
      </c>
      <c r="W964" s="53">
        <f t="shared" si="114"/>
        <v>0</v>
      </c>
      <c r="X964" s="53" t="str">
        <f t="shared" si="115"/>
        <v/>
      </c>
      <c r="Y964" s="54" t="str">
        <f t="shared" si="116"/>
        <v/>
      </c>
    </row>
    <row r="965" spans="17:25" x14ac:dyDescent="0.25">
      <c r="Q965" s="47">
        <f t="shared" si="112"/>
        <v>1994</v>
      </c>
      <c r="R965" s="48" t="str">
        <f t="shared" si="110"/>
        <v>19947</v>
      </c>
      <c r="S965" s="49">
        <v>34527</v>
      </c>
      <c r="T965" s="48">
        <v>822.14</v>
      </c>
      <c r="U965" s="50">
        <f t="shared" si="111"/>
        <v>818.86129032258066</v>
      </c>
      <c r="V965" s="51">
        <f t="shared" si="113"/>
        <v>826.39547945205356</v>
      </c>
      <c r="W965" s="53">
        <f t="shared" si="114"/>
        <v>-2.4320840528258003E-4</v>
      </c>
      <c r="X965" s="53" t="str">
        <f t="shared" si="115"/>
        <v/>
      </c>
      <c r="Y965" s="54" t="str">
        <f t="shared" si="116"/>
        <v/>
      </c>
    </row>
    <row r="966" spans="17:25" x14ac:dyDescent="0.25">
      <c r="Q966" s="47">
        <f t="shared" si="112"/>
        <v>1994</v>
      </c>
      <c r="R966" s="48" t="str">
        <f t="shared" si="110"/>
        <v>19947</v>
      </c>
      <c r="S966" s="49">
        <v>34528</v>
      </c>
      <c r="T966" s="48">
        <v>823.12</v>
      </c>
      <c r="U966" s="50">
        <f t="shared" si="111"/>
        <v>818.86129032258066</v>
      </c>
      <c r="V966" s="51">
        <f t="shared" si="113"/>
        <v>826.39547945205356</v>
      </c>
      <c r="W966" s="53">
        <f t="shared" si="114"/>
        <v>1.1920110930012662E-3</v>
      </c>
      <c r="X966" s="53" t="str">
        <f t="shared" si="115"/>
        <v/>
      </c>
      <c r="Y966" s="54" t="str">
        <f t="shared" si="116"/>
        <v/>
      </c>
    </row>
    <row r="967" spans="17:25" x14ac:dyDescent="0.25">
      <c r="Q967" s="47">
        <f t="shared" si="112"/>
        <v>1994</v>
      </c>
      <c r="R967" s="48" t="str">
        <f t="shared" ref="R967:R1030" si="117">+YEAR(S967)&amp;MONTH(S967)</f>
        <v>19947</v>
      </c>
      <c r="S967" s="49">
        <v>34529</v>
      </c>
      <c r="T967" s="48">
        <v>822.79</v>
      </c>
      <c r="U967" s="50">
        <f t="shared" ref="U967:U1030" si="118">+AVERAGEIF($R$3:$R$12000,R967,$T$3:$T$12000)</f>
        <v>818.86129032258066</v>
      </c>
      <c r="V967" s="51">
        <f t="shared" si="113"/>
        <v>826.39547945205356</v>
      </c>
      <c r="W967" s="53">
        <f t="shared" si="114"/>
        <v>-4.0091359704541585E-4</v>
      </c>
      <c r="X967" s="53" t="str">
        <f t="shared" si="115"/>
        <v/>
      </c>
      <c r="Y967" s="54" t="str">
        <f t="shared" si="116"/>
        <v/>
      </c>
    </row>
    <row r="968" spans="17:25" x14ac:dyDescent="0.25">
      <c r="Q968" s="47">
        <f t="shared" ref="Q968:Q1031" si="119">+YEAR(S968)</f>
        <v>1994</v>
      </c>
      <c r="R968" s="48" t="str">
        <f t="shared" si="117"/>
        <v>19947</v>
      </c>
      <c r="S968" s="49">
        <v>34530</v>
      </c>
      <c r="T968" s="48">
        <v>822.28</v>
      </c>
      <c r="U968" s="50">
        <f t="shared" si="118"/>
        <v>818.86129032258066</v>
      </c>
      <c r="V968" s="51">
        <f t="shared" ref="V968:V1031" si="120">+AVERAGEIF($Q$3:$Q$12000,Q968,$T$3:$T$12000)</f>
        <v>826.39547945205356</v>
      </c>
      <c r="W968" s="53">
        <f t="shared" si="114"/>
        <v>-6.1984224407196642E-4</v>
      </c>
      <c r="X968" s="53" t="str">
        <f t="shared" si="115"/>
        <v/>
      </c>
      <c r="Y968" s="54" t="str">
        <f t="shared" si="116"/>
        <v/>
      </c>
    </row>
    <row r="969" spans="17:25" x14ac:dyDescent="0.25">
      <c r="Q969" s="47">
        <f t="shared" si="119"/>
        <v>1994</v>
      </c>
      <c r="R969" s="48" t="str">
        <f t="shared" si="117"/>
        <v>19947</v>
      </c>
      <c r="S969" s="49">
        <v>34531</v>
      </c>
      <c r="T969" s="48">
        <v>821.04</v>
      </c>
      <c r="U969" s="50">
        <f t="shared" si="118"/>
        <v>818.86129032258066</v>
      </c>
      <c r="V969" s="51">
        <f t="shared" si="120"/>
        <v>826.39547945205356</v>
      </c>
      <c r="W969" s="53">
        <f t="shared" ref="W969:W1032" si="121">+T969/T968-1</f>
        <v>-1.5080021403901522E-3</v>
      </c>
      <c r="X969" s="53" t="str">
        <f t="shared" ref="X969:X1032" si="122">IF(U969/U968-1=0,"",U969/U968-1)</f>
        <v/>
      </c>
      <c r="Y969" s="54" t="str">
        <f t="shared" ref="Y969:Y1032" si="123">+IF(V969=V968,"",V969/V968-1)</f>
        <v/>
      </c>
    </row>
    <row r="970" spans="17:25" x14ac:dyDescent="0.25">
      <c r="Q970" s="47">
        <f t="shared" si="119"/>
        <v>1994</v>
      </c>
      <c r="R970" s="48" t="str">
        <f t="shared" si="117"/>
        <v>19947</v>
      </c>
      <c r="S970" s="49">
        <v>34532</v>
      </c>
      <c r="T970" s="48">
        <v>821.04</v>
      </c>
      <c r="U970" s="50">
        <f t="shared" si="118"/>
        <v>818.86129032258066</v>
      </c>
      <c r="V970" s="51">
        <f t="shared" si="120"/>
        <v>826.39547945205356</v>
      </c>
      <c r="W970" s="53">
        <f t="shared" si="121"/>
        <v>0</v>
      </c>
      <c r="X970" s="53" t="str">
        <f t="shared" si="122"/>
        <v/>
      </c>
      <c r="Y970" s="54" t="str">
        <f t="shared" si="123"/>
        <v/>
      </c>
    </row>
    <row r="971" spans="17:25" x14ac:dyDescent="0.25">
      <c r="Q971" s="47">
        <f t="shared" si="119"/>
        <v>1994</v>
      </c>
      <c r="R971" s="48" t="str">
        <f t="shared" si="117"/>
        <v>19947</v>
      </c>
      <c r="S971" s="49">
        <v>34533</v>
      </c>
      <c r="T971" s="48">
        <v>821.04</v>
      </c>
      <c r="U971" s="50">
        <f t="shared" si="118"/>
        <v>818.86129032258066</v>
      </c>
      <c r="V971" s="51">
        <f t="shared" si="120"/>
        <v>826.39547945205356</v>
      </c>
      <c r="W971" s="53">
        <f t="shared" si="121"/>
        <v>0</v>
      </c>
      <c r="X971" s="53" t="str">
        <f t="shared" si="122"/>
        <v/>
      </c>
      <c r="Y971" s="54" t="str">
        <f t="shared" si="123"/>
        <v/>
      </c>
    </row>
    <row r="972" spans="17:25" x14ac:dyDescent="0.25">
      <c r="Q972" s="47">
        <f t="shared" si="119"/>
        <v>1994</v>
      </c>
      <c r="R972" s="48" t="str">
        <f t="shared" si="117"/>
        <v>19947</v>
      </c>
      <c r="S972" s="49">
        <v>34534</v>
      </c>
      <c r="T972" s="48">
        <v>818.44</v>
      </c>
      <c r="U972" s="50">
        <f t="shared" si="118"/>
        <v>818.86129032258066</v>
      </c>
      <c r="V972" s="51">
        <f t="shared" si="120"/>
        <v>826.39547945205356</v>
      </c>
      <c r="W972" s="53">
        <f t="shared" si="121"/>
        <v>-3.1667153853648378E-3</v>
      </c>
      <c r="X972" s="53" t="str">
        <f t="shared" si="122"/>
        <v/>
      </c>
      <c r="Y972" s="54" t="str">
        <f t="shared" si="123"/>
        <v/>
      </c>
    </row>
    <row r="973" spans="17:25" x14ac:dyDescent="0.25">
      <c r="Q973" s="47">
        <f t="shared" si="119"/>
        <v>1994</v>
      </c>
      <c r="R973" s="48" t="str">
        <f t="shared" si="117"/>
        <v>19947</v>
      </c>
      <c r="S973" s="49">
        <v>34535</v>
      </c>
      <c r="T973" s="48">
        <v>817.49</v>
      </c>
      <c r="U973" s="50">
        <f t="shared" si="118"/>
        <v>818.86129032258066</v>
      </c>
      <c r="V973" s="51">
        <f t="shared" si="120"/>
        <v>826.39547945205356</v>
      </c>
      <c r="W973" s="53">
        <f t="shared" si="121"/>
        <v>-1.1607448316309776E-3</v>
      </c>
      <c r="X973" s="53" t="str">
        <f t="shared" si="122"/>
        <v/>
      </c>
      <c r="Y973" s="54" t="str">
        <f t="shared" si="123"/>
        <v/>
      </c>
    </row>
    <row r="974" spans="17:25" x14ac:dyDescent="0.25">
      <c r="Q974" s="47">
        <f t="shared" si="119"/>
        <v>1994</v>
      </c>
      <c r="R974" s="48" t="str">
        <f t="shared" si="117"/>
        <v>19947</v>
      </c>
      <c r="S974" s="49">
        <v>34536</v>
      </c>
      <c r="T974" s="48">
        <v>817.49</v>
      </c>
      <c r="U974" s="50">
        <f t="shared" si="118"/>
        <v>818.86129032258066</v>
      </c>
      <c r="V974" s="51">
        <f t="shared" si="120"/>
        <v>826.39547945205356</v>
      </c>
      <c r="W974" s="53">
        <f t="shared" si="121"/>
        <v>0</v>
      </c>
      <c r="X974" s="53" t="str">
        <f t="shared" si="122"/>
        <v/>
      </c>
      <c r="Y974" s="54" t="str">
        <f t="shared" si="123"/>
        <v/>
      </c>
    </row>
    <row r="975" spans="17:25" x14ac:dyDescent="0.25">
      <c r="Q975" s="47">
        <f t="shared" si="119"/>
        <v>1994</v>
      </c>
      <c r="R975" s="48" t="str">
        <f t="shared" si="117"/>
        <v>19947</v>
      </c>
      <c r="S975" s="49">
        <v>34537</v>
      </c>
      <c r="T975" s="48">
        <v>817.18</v>
      </c>
      <c r="U975" s="50">
        <f t="shared" si="118"/>
        <v>818.86129032258066</v>
      </c>
      <c r="V975" s="51">
        <f t="shared" si="120"/>
        <v>826.39547945205356</v>
      </c>
      <c r="W975" s="53">
        <f t="shared" si="121"/>
        <v>-3.7920953161518778E-4</v>
      </c>
      <c r="X975" s="53" t="str">
        <f t="shared" si="122"/>
        <v/>
      </c>
      <c r="Y975" s="54" t="str">
        <f t="shared" si="123"/>
        <v/>
      </c>
    </row>
    <row r="976" spans="17:25" x14ac:dyDescent="0.25">
      <c r="Q976" s="47">
        <f t="shared" si="119"/>
        <v>1994</v>
      </c>
      <c r="R976" s="48" t="str">
        <f t="shared" si="117"/>
        <v>19947</v>
      </c>
      <c r="S976" s="49">
        <v>34538</v>
      </c>
      <c r="T976" s="48">
        <v>816.68</v>
      </c>
      <c r="U976" s="50">
        <f t="shared" si="118"/>
        <v>818.86129032258066</v>
      </c>
      <c r="V976" s="51">
        <f t="shared" si="120"/>
        <v>826.39547945205356</v>
      </c>
      <c r="W976" s="53">
        <f t="shared" si="121"/>
        <v>-6.1186030005633274E-4</v>
      </c>
      <c r="X976" s="53" t="str">
        <f t="shared" si="122"/>
        <v/>
      </c>
      <c r="Y976" s="54" t="str">
        <f t="shared" si="123"/>
        <v/>
      </c>
    </row>
    <row r="977" spans="17:25" x14ac:dyDescent="0.25">
      <c r="Q977" s="47">
        <f t="shared" si="119"/>
        <v>1994</v>
      </c>
      <c r="R977" s="48" t="str">
        <f t="shared" si="117"/>
        <v>19947</v>
      </c>
      <c r="S977" s="49">
        <v>34539</v>
      </c>
      <c r="T977" s="48">
        <v>816.68</v>
      </c>
      <c r="U977" s="50">
        <f t="shared" si="118"/>
        <v>818.86129032258066</v>
      </c>
      <c r="V977" s="51">
        <f t="shared" si="120"/>
        <v>826.39547945205356</v>
      </c>
      <c r="W977" s="53">
        <f t="shared" si="121"/>
        <v>0</v>
      </c>
      <c r="X977" s="53" t="str">
        <f t="shared" si="122"/>
        <v/>
      </c>
      <c r="Y977" s="54" t="str">
        <f t="shared" si="123"/>
        <v/>
      </c>
    </row>
    <row r="978" spans="17:25" x14ac:dyDescent="0.25">
      <c r="Q978" s="47">
        <f t="shared" si="119"/>
        <v>1994</v>
      </c>
      <c r="R978" s="48" t="str">
        <f t="shared" si="117"/>
        <v>19947</v>
      </c>
      <c r="S978" s="49">
        <v>34540</v>
      </c>
      <c r="T978" s="48">
        <v>816.68</v>
      </c>
      <c r="U978" s="50">
        <f t="shared" si="118"/>
        <v>818.86129032258066</v>
      </c>
      <c r="V978" s="51">
        <f t="shared" si="120"/>
        <v>826.39547945205356</v>
      </c>
      <c r="W978" s="53">
        <f t="shared" si="121"/>
        <v>0</v>
      </c>
      <c r="X978" s="53" t="str">
        <f t="shared" si="122"/>
        <v/>
      </c>
      <c r="Y978" s="54" t="str">
        <f t="shared" si="123"/>
        <v/>
      </c>
    </row>
    <row r="979" spans="17:25" x14ac:dyDescent="0.25">
      <c r="Q979" s="47">
        <f t="shared" si="119"/>
        <v>1994</v>
      </c>
      <c r="R979" s="48" t="str">
        <f t="shared" si="117"/>
        <v>19947</v>
      </c>
      <c r="S979" s="49">
        <v>34541</v>
      </c>
      <c r="T979" s="48">
        <v>816.34</v>
      </c>
      <c r="U979" s="50">
        <f t="shared" si="118"/>
        <v>818.86129032258066</v>
      </c>
      <c r="V979" s="51">
        <f t="shared" si="120"/>
        <v>826.39547945205356</v>
      </c>
      <c r="W979" s="53">
        <f t="shared" si="121"/>
        <v>-4.1631973355527041E-4</v>
      </c>
      <c r="X979" s="53" t="str">
        <f t="shared" si="122"/>
        <v/>
      </c>
      <c r="Y979" s="54" t="str">
        <f t="shared" si="123"/>
        <v/>
      </c>
    </row>
    <row r="980" spans="17:25" x14ac:dyDescent="0.25">
      <c r="Q980" s="47">
        <f t="shared" si="119"/>
        <v>1994</v>
      </c>
      <c r="R980" s="48" t="str">
        <f t="shared" si="117"/>
        <v>19947</v>
      </c>
      <c r="S980" s="49">
        <v>34542</v>
      </c>
      <c r="T980" s="48">
        <v>815.75</v>
      </c>
      <c r="U980" s="50">
        <f t="shared" si="118"/>
        <v>818.86129032258066</v>
      </c>
      <c r="V980" s="51">
        <f t="shared" si="120"/>
        <v>826.39547945205356</v>
      </c>
      <c r="W980" s="53">
        <f t="shared" si="121"/>
        <v>-7.2273807482181596E-4</v>
      </c>
      <c r="X980" s="53" t="str">
        <f t="shared" si="122"/>
        <v/>
      </c>
      <c r="Y980" s="54" t="str">
        <f t="shared" si="123"/>
        <v/>
      </c>
    </row>
    <row r="981" spans="17:25" x14ac:dyDescent="0.25">
      <c r="Q981" s="47">
        <f t="shared" si="119"/>
        <v>1994</v>
      </c>
      <c r="R981" s="48" t="str">
        <f t="shared" si="117"/>
        <v>19947</v>
      </c>
      <c r="S981" s="49">
        <v>34543</v>
      </c>
      <c r="T981" s="48">
        <v>815.8</v>
      </c>
      <c r="U981" s="50">
        <f t="shared" si="118"/>
        <v>818.86129032258066</v>
      </c>
      <c r="V981" s="51">
        <f t="shared" si="120"/>
        <v>826.39547945205356</v>
      </c>
      <c r="W981" s="53">
        <f t="shared" si="121"/>
        <v>6.1293288384778322E-5</v>
      </c>
      <c r="X981" s="53" t="str">
        <f t="shared" si="122"/>
        <v/>
      </c>
      <c r="Y981" s="54" t="str">
        <f t="shared" si="123"/>
        <v/>
      </c>
    </row>
    <row r="982" spans="17:25" x14ac:dyDescent="0.25">
      <c r="Q982" s="47">
        <f t="shared" si="119"/>
        <v>1994</v>
      </c>
      <c r="R982" s="48" t="str">
        <f t="shared" si="117"/>
        <v>19947</v>
      </c>
      <c r="S982" s="49">
        <v>34544</v>
      </c>
      <c r="T982" s="48">
        <v>815.62</v>
      </c>
      <c r="U982" s="50">
        <f t="shared" si="118"/>
        <v>818.86129032258066</v>
      </c>
      <c r="V982" s="51">
        <f t="shared" si="120"/>
        <v>826.39547945205356</v>
      </c>
      <c r="W982" s="53">
        <f t="shared" si="121"/>
        <v>-2.2064231429264058E-4</v>
      </c>
      <c r="X982" s="53" t="str">
        <f t="shared" si="122"/>
        <v/>
      </c>
      <c r="Y982" s="54" t="str">
        <f t="shared" si="123"/>
        <v/>
      </c>
    </row>
    <row r="983" spans="17:25" x14ac:dyDescent="0.25">
      <c r="Q983" s="47">
        <f t="shared" si="119"/>
        <v>1994</v>
      </c>
      <c r="R983" s="48" t="str">
        <f t="shared" si="117"/>
        <v>19947</v>
      </c>
      <c r="S983" s="49">
        <v>34545</v>
      </c>
      <c r="T983" s="48">
        <v>815.62</v>
      </c>
      <c r="U983" s="50">
        <f t="shared" si="118"/>
        <v>818.86129032258066</v>
      </c>
      <c r="V983" s="51">
        <f t="shared" si="120"/>
        <v>826.39547945205356</v>
      </c>
      <c r="W983" s="53">
        <f t="shared" si="121"/>
        <v>0</v>
      </c>
      <c r="X983" s="53" t="str">
        <f t="shared" si="122"/>
        <v/>
      </c>
      <c r="Y983" s="54" t="str">
        <f t="shared" si="123"/>
        <v/>
      </c>
    </row>
    <row r="984" spans="17:25" x14ac:dyDescent="0.25">
      <c r="Q984" s="47">
        <f t="shared" si="119"/>
        <v>1994</v>
      </c>
      <c r="R984" s="48" t="str">
        <f t="shared" si="117"/>
        <v>19947</v>
      </c>
      <c r="S984" s="49">
        <v>34546</v>
      </c>
      <c r="T984" s="48">
        <v>815.62</v>
      </c>
      <c r="U984" s="50">
        <f t="shared" si="118"/>
        <v>818.86129032258066</v>
      </c>
      <c r="V984" s="51">
        <f t="shared" si="120"/>
        <v>826.39547945205356</v>
      </c>
      <c r="W984" s="53">
        <f t="shared" si="121"/>
        <v>0</v>
      </c>
      <c r="X984" s="53" t="str">
        <f t="shared" si="122"/>
        <v/>
      </c>
      <c r="Y984" s="54" t="str">
        <f t="shared" si="123"/>
        <v/>
      </c>
    </row>
    <row r="985" spans="17:25" x14ac:dyDescent="0.25">
      <c r="Q985" s="47">
        <f t="shared" si="119"/>
        <v>1994</v>
      </c>
      <c r="R985" s="48" t="str">
        <f t="shared" si="117"/>
        <v>19948</v>
      </c>
      <c r="S985" s="49">
        <v>34547</v>
      </c>
      <c r="T985" s="48">
        <v>815.62</v>
      </c>
      <c r="U985" s="50">
        <f t="shared" si="118"/>
        <v>814.67258064516147</v>
      </c>
      <c r="V985" s="51">
        <f t="shared" si="120"/>
        <v>826.39547945205356</v>
      </c>
      <c r="W985" s="53">
        <f t="shared" si="121"/>
        <v>0</v>
      </c>
      <c r="X985" s="53">
        <f t="shared" si="122"/>
        <v>-5.1152859793495153E-3</v>
      </c>
      <c r="Y985" s="54" t="str">
        <f t="shared" si="123"/>
        <v/>
      </c>
    </row>
    <row r="986" spans="17:25" x14ac:dyDescent="0.25">
      <c r="Q986" s="47">
        <f t="shared" si="119"/>
        <v>1994</v>
      </c>
      <c r="R986" s="48" t="str">
        <f t="shared" si="117"/>
        <v>19948</v>
      </c>
      <c r="S986" s="49">
        <v>34548</v>
      </c>
      <c r="T986" s="48">
        <v>815.89</v>
      </c>
      <c r="U986" s="50">
        <f t="shared" si="118"/>
        <v>814.67258064516147</v>
      </c>
      <c r="V986" s="51">
        <f t="shared" si="120"/>
        <v>826.39547945205356</v>
      </c>
      <c r="W986" s="53">
        <f t="shared" si="121"/>
        <v>3.3103651210120155E-4</v>
      </c>
      <c r="X986" s="53" t="str">
        <f t="shared" si="122"/>
        <v/>
      </c>
      <c r="Y986" s="54" t="str">
        <f t="shared" si="123"/>
        <v/>
      </c>
    </row>
    <row r="987" spans="17:25" x14ac:dyDescent="0.25">
      <c r="Q987" s="47">
        <f t="shared" si="119"/>
        <v>1994</v>
      </c>
      <c r="R987" s="48" t="str">
        <f t="shared" si="117"/>
        <v>19948</v>
      </c>
      <c r="S987" s="49">
        <v>34549</v>
      </c>
      <c r="T987" s="48">
        <v>814.53</v>
      </c>
      <c r="U987" s="50">
        <f t="shared" si="118"/>
        <v>814.67258064516147</v>
      </c>
      <c r="V987" s="51">
        <f t="shared" si="120"/>
        <v>826.39547945205356</v>
      </c>
      <c r="W987" s="53">
        <f t="shared" si="121"/>
        <v>-1.666891370160184E-3</v>
      </c>
      <c r="X987" s="53" t="str">
        <f t="shared" si="122"/>
        <v/>
      </c>
      <c r="Y987" s="54" t="str">
        <f t="shared" si="123"/>
        <v/>
      </c>
    </row>
    <row r="988" spans="17:25" x14ac:dyDescent="0.25">
      <c r="Q988" s="47">
        <f t="shared" si="119"/>
        <v>1994</v>
      </c>
      <c r="R988" s="48" t="str">
        <f t="shared" si="117"/>
        <v>19948</v>
      </c>
      <c r="S988" s="49">
        <v>34550</v>
      </c>
      <c r="T988" s="48">
        <v>812.69</v>
      </c>
      <c r="U988" s="50">
        <f t="shared" si="118"/>
        <v>814.67258064516147</v>
      </c>
      <c r="V988" s="51">
        <f t="shared" si="120"/>
        <v>826.39547945205356</v>
      </c>
      <c r="W988" s="53">
        <f t="shared" si="121"/>
        <v>-2.2589714313775433E-3</v>
      </c>
      <c r="X988" s="53" t="str">
        <f t="shared" si="122"/>
        <v/>
      </c>
      <c r="Y988" s="54" t="str">
        <f t="shared" si="123"/>
        <v/>
      </c>
    </row>
    <row r="989" spans="17:25" x14ac:dyDescent="0.25">
      <c r="Q989" s="47">
        <f t="shared" si="119"/>
        <v>1994</v>
      </c>
      <c r="R989" s="48" t="str">
        <f t="shared" si="117"/>
        <v>19948</v>
      </c>
      <c r="S989" s="49">
        <v>34551</v>
      </c>
      <c r="T989" s="48">
        <v>812.57</v>
      </c>
      <c r="U989" s="50">
        <f t="shared" si="118"/>
        <v>814.67258064516147</v>
      </c>
      <c r="V989" s="51">
        <f t="shared" si="120"/>
        <v>826.39547945205356</v>
      </c>
      <c r="W989" s="53">
        <f t="shared" si="121"/>
        <v>-1.4765777848868566E-4</v>
      </c>
      <c r="X989" s="53" t="str">
        <f t="shared" si="122"/>
        <v/>
      </c>
      <c r="Y989" s="54" t="str">
        <f t="shared" si="123"/>
        <v/>
      </c>
    </row>
    <row r="990" spans="17:25" x14ac:dyDescent="0.25">
      <c r="Q990" s="47">
        <f t="shared" si="119"/>
        <v>1994</v>
      </c>
      <c r="R990" s="48" t="str">
        <f t="shared" si="117"/>
        <v>19948</v>
      </c>
      <c r="S990" s="49">
        <v>34552</v>
      </c>
      <c r="T990" s="48">
        <v>811.91</v>
      </c>
      <c r="U990" s="50">
        <f t="shared" si="118"/>
        <v>814.67258064516147</v>
      </c>
      <c r="V990" s="51">
        <f t="shared" si="120"/>
        <v>826.39547945205356</v>
      </c>
      <c r="W990" s="53">
        <f t="shared" si="121"/>
        <v>-8.1223771490468444E-4</v>
      </c>
      <c r="X990" s="53" t="str">
        <f t="shared" si="122"/>
        <v/>
      </c>
      <c r="Y990" s="54" t="str">
        <f t="shared" si="123"/>
        <v/>
      </c>
    </row>
    <row r="991" spans="17:25" x14ac:dyDescent="0.25">
      <c r="Q991" s="47">
        <f t="shared" si="119"/>
        <v>1994</v>
      </c>
      <c r="R991" s="48" t="str">
        <f t="shared" si="117"/>
        <v>19948</v>
      </c>
      <c r="S991" s="49">
        <v>34553</v>
      </c>
      <c r="T991" s="48">
        <v>811.91</v>
      </c>
      <c r="U991" s="50">
        <f t="shared" si="118"/>
        <v>814.67258064516147</v>
      </c>
      <c r="V991" s="51">
        <f t="shared" si="120"/>
        <v>826.39547945205356</v>
      </c>
      <c r="W991" s="53">
        <f t="shared" si="121"/>
        <v>0</v>
      </c>
      <c r="X991" s="53" t="str">
        <f t="shared" si="122"/>
        <v/>
      </c>
      <c r="Y991" s="54" t="str">
        <f t="shared" si="123"/>
        <v/>
      </c>
    </row>
    <row r="992" spans="17:25" x14ac:dyDescent="0.25">
      <c r="Q992" s="47">
        <f t="shared" si="119"/>
        <v>1994</v>
      </c>
      <c r="R992" s="48" t="str">
        <f t="shared" si="117"/>
        <v>19948</v>
      </c>
      <c r="S992" s="49">
        <v>34554</v>
      </c>
      <c r="T992" s="48">
        <v>811.91</v>
      </c>
      <c r="U992" s="50">
        <f t="shared" si="118"/>
        <v>814.67258064516147</v>
      </c>
      <c r="V992" s="51">
        <f t="shared" si="120"/>
        <v>826.39547945205356</v>
      </c>
      <c r="W992" s="53">
        <f t="shared" si="121"/>
        <v>0</v>
      </c>
      <c r="X992" s="53" t="str">
        <f t="shared" si="122"/>
        <v/>
      </c>
      <c r="Y992" s="54" t="str">
        <f t="shared" si="123"/>
        <v/>
      </c>
    </row>
    <row r="993" spans="17:25" x14ac:dyDescent="0.25">
      <c r="Q993" s="47">
        <f t="shared" si="119"/>
        <v>1994</v>
      </c>
      <c r="R993" s="48" t="str">
        <f t="shared" si="117"/>
        <v>19948</v>
      </c>
      <c r="S993" s="49">
        <v>34555</v>
      </c>
      <c r="T993" s="48">
        <v>812.39</v>
      </c>
      <c r="U993" s="50">
        <f t="shared" si="118"/>
        <v>814.67258064516147</v>
      </c>
      <c r="V993" s="51">
        <f t="shared" si="120"/>
        <v>826.39547945205356</v>
      </c>
      <c r="W993" s="53">
        <f t="shared" si="121"/>
        <v>5.9119853185696236E-4</v>
      </c>
      <c r="X993" s="53" t="str">
        <f t="shared" si="122"/>
        <v/>
      </c>
      <c r="Y993" s="54" t="str">
        <f t="shared" si="123"/>
        <v/>
      </c>
    </row>
    <row r="994" spans="17:25" x14ac:dyDescent="0.25">
      <c r="Q994" s="47">
        <f t="shared" si="119"/>
        <v>1994</v>
      </c>
      <c r="R994" s="48" t="str">
        <f t="shared" si="117"/>
        <v>19948</v>
      </c>
      <c r="S994" s="49">
        <v>34556</v>
      </c>
      <c r="T994" s="48">
        <v>813.64</v>
      </c>
      <c r="U994" s="50">
        <f t="shared" si="118"/>
        <v>814.67258064516147</v>
      </c>
      <c r="V994" s="51">
        <f t="shared" si="120"/>
        <v>826.39547945205356</v>
      </c>
      <c r="W994" s="53">
        <f t="shared" si="121"/>
        <v>1.5386698506874019E-3</v>
      </c>
      <c r="X994" s="53" t="str">
        <f t="shared" si="122"/>
        <v/>
      </c>
      <c r="Y994" s="54" t="str">
        <f t="shared" si="123"/>
        <v/>
      </c>
    </row>
    <row r="995" spans="17:25" x14ac:dyDescent="0.25">
      <c r="Q995" s="47">
        <f t="shared" si="119"/>
        <v>1994</v>
      </c>
      <c r="R995" s="48" t="str">
        <f t="shared" si="117"/>
        <v>19948</v>
      </c>
      <c r="S995" s="49">
        <v>34557</v>
      </c>
      <c r="T995" s="48">
        <v>815.4</v>
      </c>
      <c r="U995" s="50">
        <f t="shared" si="118"/>
        <v>814.67258064516147</v>
      </c>
      <c r="V995" s="51">
        <f t="shared" si="120"/>
        <v>826.39547945205356</v>
      </c>
      <c r="W995" s="53">
        <f t="shared" si="121"/>
        <v>2.1631188240498478E-3</v>
      </c>
      <c r="X995" s="53" t="str">
        <f t="shared" si="122"/>
        <v/>
      </c>
      <c r="Y995" s="54" t="str">
        <f t="shared" si="123"/>
        <v/>
      </c>
    </row>
    <row r="996" spans="17:25" x14ac:dyDescent="0.25">
      <c r="Q996" s="47">
        <f t="shared" si="119"/>
        <v>1994</v>
      </c>
      <c r="R996" s="48" t="str">
        <f t="shared" si="117"/>
        <v>19948</v>
      </c>
      <c r="S996" s="49">
        <v>34558</v>
      </c>
      <c r="T996" s="48">
        <v>815.84</v>
      </c>
      <c r="U996" s="50">
        <f t="shared" si="118"/>
        <v>814.67258064516147</v>
      </c>
      <c r="V996" s="51">
        <f t="shared" si="120"/>
        <v>826.39547945205356</v>
      </c>
      <c r="W996" s="53">
        <f t="shared" si="121"/>
        <v>5.3961246014222475E-4</v>
      </c>
      <c r="X996" s="53" t="str">
        <f t="shared" si="122"/>
        <v/>
      </c>
      <c r="Y996" s="54" t="str">
        <f t="shared" si="123"/>
        <v/>
      </c>
    </row>
    <row r="997" spans="17:25" x14ac:dyDescent="0.25">
      <c r="Q997" s="47">
        <f t="shared" si="119"/>
        <v>1994</v>
      </c>
      <c r="R997" s="48" t="str">
        <f t="shared" si="117"/>
        <v>19948</v>
      </c>
      <c r="S997" s="49">
        <v>34559</v>
      </c>
      <c r="T997" s="48">
        <v>814.94</v>
      </c>
      <c r="U997" s="50">
        <f t="shared" si="118"/>
        <v>814.67258064516147</v>
      </c>
      <c r="V997" s="51">
        <f t="shared" si="120"/>
        <v>826.39547945205356</v>
      </c>
      <c r="W997" s="53">
        <f t="shared" si="121"/>
        <v>-1.1031574818591849E-3</v>
      </c>
      <c r="X997" s="53" t="str">
        <f t="shared" si="122"/>
        <v/>
      </c>
      <c r="Y997" s="54" t="str">
        <f t="shared" si="123"/>
        <v/>
      </c>
    </row>
    <row r="998" spans="17:25" x14ac:dyDescent="0.25">
      <c r="Q998" s="47">
        <f t="shared" si="119"/>
        <v>1994</v>
      </c>
      <c r="R998" s="48" t="str">
        <f t="shared" si="117"/>
        <v>19948</v>
      </c>
      <c r="S998" s="49">
        <v>34560</v>
      </c>
      <c r="T998" s="48">
        <v>814.94</v>
      </c>
      <c r="U998" s="50">
        <f t="shared" si="118"/>
        <v>814.67258064516147</v>
      </c>
      <c r="V998" s="51">
        <f t="shared" si="120"/>
        <v>826.39547945205356</v>
      </c>
      <c r="W998" s="53">
        <f t="shared" si="121"/>
        <v>0</v>
      </c>
      <c r="X998" s="53" t="str">
        <f t="shared" si="122"/>
        <v/>
      </c>
      <c r="Y998" s="54" t="str">
        <f t="shared" si="123"/>
        <v/>
      </c>
    </row>
    <row r="999" spans="17:25" x14ac:dyDescent="0.25">
      <c r="Q999" s="47">
        <f t="shared" si="119"/>
        <v>1994</v>
      </c>
      <c r="R999" s="48" t="str">
        <f t="shared" si="117"/>
        <v>19948</v>
      </c>
      <c r="S999" s="49">
        <v>34561</v>
      </c>
      <c r="T999" s="48">
        <v>814.94</v>
      </c>
      <c r="U999" s="50">
        <f t="shared" si="118"/>
        <v>814.67258064516147</v>
      </c>
      <c r="V999" s="51">
        <f t="shared" si="120"/>
        <v>826.39547945205356</v>
      </c>
      <c r="W999" s="53">
        <f t="shared" si="121"/>
        <v>0</v>
      </c>
      <c r="X999" s="53" t="str">
        <f t="shared" si="122"/>
        <v/>
      </c>
      <c r="Y999" s="54" t="str">
        <f t="shared" si="123"/>
        <v/>
      </c>
    </row>
    <row r="1000" spans="17:25" x14ac:dyDescent="0.25">
      <c r="Q1000" s="47">
        <f t="shared" si="119"/>
        <v>1994</v>
      </c>
      <c r="R1000" s="48" t="str">
        <f t="shared" si="117"/>
        <v>19948</v>
      </c>
      <c r="S1000" s="49">
        <v>34562</v>
      </c>
      <c r="T1000" s="48">
        <v>814.94</v>
      </c>
      <c r="U1000" s="50">
        <f t="shared" si="118"/>
        <v>814.67258064516147</v>
      </c>
      <c r="V1000" s="51">
        <f t="shared" si="120"/>
        <v>826.39547945205356</v>
      </c>
      <c r="W1000" s="53">
        <f t="shared" si="121"/>
        <v>0</v>
      </c>
      <c r="X1000" s="53" t="str">
        <f t="shared" si="122"/>
        <v/>
      </c>
      <c r="Y1000" s="54" t="str">
        <f t="shared" si="123"/>
        <v/>
      </c>
    </row>
    <row r="1001" spans="17:25" x14ac:dyDescent="0.25">
      <c r="Q1001" s="47">
        <f t="shared" si="119"/>
        <v>1994</v>
      </c>
      <c r="R1001" s="48" t="str">
        <f t="shared" si="117"/>
        <v>19948</v>
      </c>
      <c r="S1001" s="49">
        <v>34563</v>
      </c>
      <c r="T1001" s="48">
        <v>814.4</v>
      </c>
      <c r="U1001" s="50">
        <f t="shared" si="118"/>
        <v>814.67258064516147</v>
      </c>
      <c r="V1001" s="51">
        <f t="shared" si="120"/>
        <v>826.39547945205356</v>
      </c>
      <c r="W1001" s="53">
        <f t="shared" si="121"/>
        <v>-6.6262546935980104E-4</v>
      </c>
      <c r="X1001" s="53" t="str">
        <f t="shared" si="122"/>
        <v/>
      </c>
      <c r="Y1001" s="54" t="str">
        <f t="shared" si="123"/>
        <v/>
      </c>
    </row>
    <row r="1002" spans="17:25" x14ac:dyDescent="0.25">
      <c r="Q1002" s="47">
        <f t="shared" si="119"/>
        <v>1994</v>
      </c>
      <c r="R1002" s="48" t="str">
        <f t="shared" si="117"/>
        <v>19948</v>
      </c>
      <c r="S1002" s="49">
        <v>34564</v>
      </c>
      <c r="T1002" s="48">
        <v>813.93</v>
      </c>
      <c r="U1002" s="50">
        <f t="shared" si="118"/>
        <v>814.67258064516147</v>
      </c>
      <c r="V1002" s="51">
        <f t="shared" si="120"/>
        <v>826.39547945205356</v>
      </c>
      <c r="W1002" s="53">
        <f t="shared" si="121"/>
        <v>-5.7711198428289645E-4</v>
      </c>
      <c r="X1002" s="53" t="str">
        <f t="shared" si="122"/>
        <v/>
      </c>
      <c r="Y1002" s="54" t="str">
        <f t="shared" si="123"/>
        <v/>
      </c>
    </row>
    <row r="1003" spans="17:25" x14ac:dyDescent="0.25">
      <c r="Q1003" s="47">
        <f t="shared" si="119"/>
        <v>1994</v>
      </c>
      <c r="R1003" s="48" t="str">
        <f t="shared" si="117"/>
        <v>19948</v>
      </c>
      <c r="S1003" s="49">
        <v>34565</v>
      </c>
      <c r="T1003" s="48">
        <v>813.88</v>
      </c>
      <c r="U1003" s="50">
        <f t="shared" si="118"/>
        <v>814.67258064516147</v>
      </c>
      <c r="V1003" s="51">
        <f t="shared" si="120"/>
        <v>826.39547945205356</v>
      </c>
      <c r="W1003" s="53">
        <f t="shared" si="121"/>
        <v>-6.143034413275128E-5</v>
      </c>
      <c r="X1003" s="53" t="str">
        <f t="shared" si="122"/>
        <v/>
      </c>
      <c r="Y1003" s="54" t="str">
        <f t="shared" si="123"/>
        <v/>
      </c>
    </row>
    <row r="1004" spans="17:25" x14ac:dyDescent="0.25">
      <c r="Q1004" s="47">
        <f t="shared" si="119"/>
        <v>1994</v>
      </c>
      <c r="R1004" s="48" t="str">
        <f t="shared" si="117"/>
        <v>19948</v>
      </c>
      <c r="S1004" s="49">
        <v>34566</v>
      </c>
      <c r="T1004" s="48">
        <v>813.76</v>
      </c>
      <c r="U1004" s="50">
        <f t="shared" si="118"/>
        <v>814.67258064516147</v>
      </c>
      <c r="V1004" s="51">
        <f t="shared" si="120"/>
        <v>826.39547945205356</v>
      </c>
      <c r="W1004" s="53">
        <f t="shared" si="121"/>
        <v>-1.4744188332438402E-4</v>
      </c>
      <c r="X1004" s="53" t="str">
        <f t="shared" si="122"/>
        <v/>
      </c>
      <c r="Y1004" s="54" t="str">
        <f t="shared" si="123"/>
        <v/>
      </c>
    </row>
    <row r="1005" spans="17:25" x14ac:dyDescent="0.25">
      <c r="Q1005" s="47">
        <f t="shared" si="119"/>
        <v>1994</v>
      </c>
      <c r="R1005" s="48" t="str">
        <f t="shared" si="117"/>
        <v>19948</v>
      </c>
      <c r="S1005" s="49">
        <v>34567</v>
      </c>
      <c r="T1005" s="48">
        <v>813.76</v>
      </c>
      <c r="U1005" s="50">
        <f t="shared" si="118"/>
        <v>814.67258064516147</v>
      </c>
      <c r="V1005" s="51">
        <f t="shared" si="120"/>
        <v>826.39547945205356</v>
      </c>
      <c r="W1005" s="53">
        <f t="shared" si="121"/>
        <v>0</v>
      </c>
      <c r="X1005" s="53" t="str">
        <f t="shared" si="122"/>
        <v/>
      </c>
      <c r="Y1005" s="54" t="str">
        <f t="shared" si="123"/>
        <v/>
      </c>
    </row>
    <row r="1006" spans="17:25" x14ac:dyDescent="0.25">
      <c r="Q1006" s="47">
        <f t="shared" si="119"/>
        <v>1994</v>
      </c>
      <c r="R1006" s="48" t="str">
        <f t="shared" si="117"/>
        <v>19948</v>
      </c>
      <c r="S1006" s="49">
        <v>34568</v>
      </c>
      <c r="T1006" s="48">
        <v>813.76</v>
      </c>
      <c r="U1006" s="50">
        <f t="shared" si="118"/>
        <v>814.67258064516147</v>
      </c>
      <c r="V1006" s="51">
        <f t="shared" si="120"/>
        <v>826.39547945205356</v>
      </c>
      <c r="W1006" s="53">
        <f t="shared" si="121"/>
        <v>0</v>
      </c>
      <c r="X1006" s="53" t="str">
        <f t="shared" si="122"/>
        <v/>
      </c>
      <c r="Y1006" s="54" t="str">
        <f t="shared" si="123"/>
        <v/>
      </c>
    </row>
    <row r="1007" spans="17:25" x14ac:dyDescent="0.25">
      <c r="Q1007" s="47">
        <f t="shared" si="119"/>
        <v>1994</v>
      </c>
      <c r="R1007" s="48" t="str">
        <f t="shared" si="117"/>
        <v>19948</v>
      </c>
      <c r="S1007" s="49">
        <v>34569</v>
      </c>
      <c r="T1007" s="48">
        <v>815.2</v>
      </c>
      <c r="U1007" s="50">
        <f t="shared" si="118"/>
        <v>814.67258064516147</v>
      </c>
      <c r="V1007" s="51">
        <f t="shared" si="120"/>
        <v>826.39547945205356</v>
      </c>
      <c r="W1007" s="53">
        <f t="shared" si="121"/>
        <v>1.7695635076682148E-3</v>
      </c>
      <c r="X1007" s="53" t="str">
        <f t="shared" si="122"/>
        <v/>
      </c>
      <c r="Y1007" s="54" t="str">
        <f t="shared" si="123"/>
        <v/>
      </c>
    </row>
    <row r="1008" spans="17:25" x14ac:dyDescent="0.25">
      <c r="Q1008" s="47">
        <f t="shared" si="119"/>
        <v>1994</v>
      </c>
      <c r="R1008" s="48" t="str">
        <f t="shared" si="117"/>
        <v>19948</v>
      </c>
      <c r="S1008" s="49">
        <v>34570</v>
      </c>
      <c r="T1008" s="48">
        <v>816.58</v>
      </c>
      <c r="U1008" s="50">
        <f t="shared" si="118"/>
        <v>814.67258064516147</v>
      </c>
      <c r="V1008" s="51">
        <f t="shared" si="120"/>
        <v>826.39547945205356</v>
      </c>
      <c r="W1008" s="53">
        <f t="shared" si="121"/>
        <v>1.6928361138370818E-3</v>
      </c>
      <c r="X1008" s="53" t="str">
        <f t="shared" si="122"/>
        <v/>
      </c>
      <c r="Y1008" s="54" t="str">
        <f t="shared" si="123"/>
        <v/>
      </c>
    </row>
    <row r="1009" spans="17:25" x14ac:dyDescent="0.25">
      <c r="Q1009" s="47">
        <f t="shared" si="119"/>
        <v>1994</v>
      </c>
      <c r="R1009" s="48" t="str">
        <f t="shared" si="117"/>
        <v>19948</v>
      </c>
      <c r="S1009" s="49">
        <v>34571</v>
      </c>
      <c r="T1009" s="48">
        <v>816.77</v>
      </c>
      <c r="U1009" s="50">
        <f t="shared" si="118"/>
        <v>814.67258064516147</v>
      </c>
      <c r="V1009" s="51">
        <f t="shared" si="120"/>
        <v>826.39547945205356</v>
      </c>
      <c r="W1009" s="53">
        <f t="shared" si="121"/>
        <v>2.3267775355750864E-4</v>
      </c>
      <c r="X1009" s="53" t="str">
        <f t="shared" si="122"/>
        <v/>
      </c>
      <c r="Y1009" s="54" t="str">
        <f t="shared" si="123"/>
        <v/>
      </c>
    </row>
    <row r="1010" spans="17:25" x14ac:dyDescent="0.25">
      <c r="Q1010" s="47">
        <f t="shared" si="119"/>
        <v>1994</v>
      </c>
      <c r="R1010" s="48" t="str">
        <f t="shared" si="117"/>
        <v>19948</v>
      </c>
      <c r="S1010" s="49">
        <v>34572</v>
      </c>
      <c r="T1010" s="48">
        <v>817.4</v>
      </c>
      <c r="U1010" s="50">
        <f t="shared" si="118"/>
        <v>814.67258064516147</v>
      </c>
      <c r="V1010" s="51">
        <f t="shared" si="120"/>
        <v>826.39547945205356</v>
      </c>
      <c r="W1010" s="53">
        <f t="shared" si="121"/>
        <v>7.713309744481478E-4</v>
      </c>
      <c r="X1010" s="53" t="str">
        <f t="shared" si="122"/>
        <v/>
      </c>
      <c r="Y1010" s="54" t="str">
        <f t="shared" si="123"/>
        <v/>
      </c>
    </row>
    <row r="1011" spans="17:25" x14ac:dyDescent="0.25">
      <c r="Q1011" s="47">
        <f t="shared" si="119"/>
        <v>1994</v>
      </c>
      <c r="R1011" s="48" t="str">
        <f t="shared" si="117"/>
        <v>19948</v>
      </c>
      <c r="S1011" s="49">
        <v>34573</v>
      </c>
      <c r="T1011" s="48">
        <v>816.29</v>
      </c>
      <c r="U1011" s="50">
        <f t="shared" si="118"/>
        <v>814.67258064516147</v>
      </c>
      <c r="V1011" s="51">
        <f t="shared" si="120"/>
        <v>826.39547945205356</v>
      </c>
      <c r="W1011" s="53">
        <f t="shared" si="121"/>
        <v>-1.3579642769757649E-3</v>
      </c>
      <c r="X1011" s="53" t="str">
        <f t="shared" si="122"/>
        <v/>
      </c>
      <c r="Y1011" s="54" t="str">
        <f t="shared" si="123"/>
        <v/>
      </c>
    </row>
    <row r="1012" spans="17:25" x14ac:dyDescent="0.25">
      <c r="Q1012" s="47">
        <f t="shared" si="119"/>
        <v>1994</v>
      </c>
      <c r="R1012" s="48" t="str">
        <f t="shared" si="117"/>
        <v>19948</v>
      </c>
      <c r="S1012" s="49">
        <v>34574</v>
      </c>
      <c r="T1012" s="48">
        <v>816.29</v>
      </c>
      <c r="U1012" s="50">
        <f t="shared" si="118"/>
        <v>814.67258064516147</v>
      </c>
      <c r="V1012" s="51">
        <f t="shared" si="120"/>
        <v>826.39547945205356</v>
      </c>
      <c r="W1012" s="53">
        <f t="shared" si="121"/>
        <v>0</v>
      </c>
      <c r="X1012" s="53" t="str">
        <f t="shared" si="122"/>
        <v/>
      </c>
      <c r="Y1012" s="54" t="str">
        <f t="shared" si="123"/>
        <v/>
      </c>
    </row>
    <row r="1013" spans="17:25" x14ac:dyDescent="0.25">
      <c r="Q1013" s="47">
        <f t="shared" si="119"/>
        <v>1994</v>
      </c>
      <c r="R1013" s="48" t="str">
        <f t="shared" si="117"/>
        <v>19948</v>
      </c>
      <c r="S1013" s="49">
        <v>34575</v>
      </c>
      <c r="T1013" s="48">
        <v>816.29</v>
      </c>
      <c r="U1013" s="50">
        <f t="shared" si="118"/>
        <v>814.67258064516147</v>
      </c>
      <c r="V1013" s="51">
        <f t="shared" si="120"/>
        <v>826.39547945205356</v>
      </c>
      <c r="W1013" s="53">
        <f t="shared" si="121"/>
        <v>0</v>
      </c>
      <c r="X1013" s="53" t="str">
        <f t="shared" si="122"/>
        <v/>
      </c>
      <c r="Y1013" s="54" t="str">
        <f t="shared" si="123"/>
        <v/>
      </c>
    </row>
    <row r="1014" spans="17:25" x14ac:dyDescent="0.25">
      <c r="Q1014" s="47">
        <f t="shared" si="119"/>
        <v>1994</v>
      </c>
      <c r="R1014" s="48" t="str">
        <f t="shared" si="117"/>
        <v>19948</v>
      </c>
      <c r="S1014" s="49">
        <v>34576</v>
      </c>
      <c r="T1014" s="48">
        <v>816.18</v>
      </c>
      <c r="U1014" s="50">
        <f t="shared" si="118"/>
        <v>814.67258064516147</v>
      </c>
      <c r="V1014" s="51">
        <f t="shared" si="120"/>
        <v>826.39547945205356</v>
      </c>
      <c r="W1014" s="53">
        <f t="shared" si="121"/>
        <v>-1.347560303324169E-4</v>
      </c>
      <c r="X1014" s="53" t="str">
        <f t="shared" si="122"/>
        <v/>
      </c>
      <c r="Y1014" s="54" t="str">
        <f t="shared" si="123"/>
        <v/>
      </c>
    </row>
    <row r="1015" spans="17:25" x14ac:dyDescent="0.25">
      <c r="Q1015" s="47">
        <f t="shared" si="119"/>
        <v>1994</v>
      </c>
      <c r="R1015" s="48" t="str">
        <f t="shared" si="117"/>
        <v>19948</v>
      </c>
      <c r="S1015" s="49">
        <v>34577</v>
      </c>
      <c r="T1015" s="48">
        <v>816.3</v>
      </c>
      <c r="U1015" s="50">
        <f t="shared" si="118"/>
        <v>814.67258064516147</v>
      </c>
      <c r="V1015" s="51">
        <f t="shared" si="120"/>
        <v>826.39547945205356</v>
      </c>
      <c r="W1015" s="53">
        <f t="shared" si="121"/>
        <v>1.4702639123731487E-4</v>
      </c>
      <c r="X1015" s="53" t="str">
        <f t="shared" si="122"/>
        <v/>
      </c>
      <c r="Y1015" s="54" t="str">
        <f t="shared" si="123"/>
        <v/>
      </c>
    </row>
    <row r="1016" spans="17:25" x14ac:dyDescent="0.25">
      <c r="Q1016" s="47">
        <f t="shared" si="119"/>
        <v>1994</v>
      </c>
      <c r="R1016" s="48" t="str">
        <f t="shared" si="117"/>
        <v>19949</v>
      </c>
      <c r="S1016" s="49">
        <v>34578</v>
      </c>
      <c r="T1016" s="48">
        <v>816.08</v>
      </c>
      <c r="U1016" s="50">
        <f t="shared" si="118"/>
        <v>829.76233333333323</v>
      </c>
      <c r="V1016" s="51">
        <f t="shared" si="120"/>
        <v>826.39547945205356</v>
      </c>
      <c r="W1016" s="53">
        <f t="shared" si="121"/>
        <v>-2.6950875903453131E-4</v>
      </c>
      <c r="X1016" s="53">
        <f t="shared" si="122"/>
        <v>1.8522475220930756E-2</v>
      </c>
      <c r="Y1016" s="54" t="str">
        <f t="shared" si="123"/>
        <v/>
      </c>
    </row>
    <row r="1017" spans="17:25" x14ac:dyDescent="0.25">
      <c r="Q1017" s="47">
        <f t="shared" si="119"/>
        <v>1994</v>
      </c>
      <c r="R1017" s="48" t="str">
        <f t="shared" si="117"/>
        <v>19949</v>
      </c>
      <c r="S1017" s="49">
        <v>34579</v>
      </c>
      <c r="T1017" s="48">
        <v>817.64</v>
      </c>
      <c r="U1017" s="50">
        <f t="shared" si="118"/>
        <v>829.76233333333323</v>
      </c>
      <c r="V1017" s="51">
        <f t="shared" si="120"/>
        <v>826.39547945205356</v>
      </c>
      <c r="W1017" s="53">
        <f t="shared" si="121"/>
        <v>1.9115772963433919E-3</v>
      </c>
      <c r="X1017" s="53" t="str">
        <f t="shared" si="122"/>
        <v/>
      </c>
      <c r="Y1017" s="54" t="str">
        <f t="shared" si="123"/>
        <v/>
      </c>
    </row>
    <row r="1018" spans="17:25" x14ac:dyDescent="0.25">
      <c r="Q1018" s="47">
        <f t="shared" si="119"/>
        <v>1994</v>
      </c>
      <c r="R1018" s="48" t="str">
        <f t="shared" si="117"/>
        <v>19949</v>
      </c>
      <c r="S1018" s="49">
        <v>34580</v>
      </c>
      <c r="T1018" s="48">
        <v>818.81</v>
      </c>
      <c r="U1018" s="50">
        <f t="shared" si="118"/>
        <v>829.76233333333323</v>
      </c>
      <c r="V1018" s="51">
        <f t="shared" si="120"/>
        <v>826.39547945205356</v>
      </c>
      <c r="W1018" s="53">
        <f t="shared" si="121"/>
        <v>1.4309476053029346E-3</v>
      </c>
      <c r="X1018" s="53" t="str">
        <f t="shared" si="122"/>
        <v/>
      </c>
      <c r="Y1018" s="54" t="str">
        <f t="shared" si="123"/>
        <v/>
      </c>
    </row>
    <row r="1019" spans="17:25" x14ac:dyDescent="0.25">
      <c r="Q1019" s="47">
        <f t="shared" si="119"/>
        <v>1994</v>
      </c>
      <c r="R1019" s="48" t="str">
        <f t="shared" si="117"/>
        <v>19949</v>
      </c>
      <c r="S1019" s="49">
        <v>34581</v>
      </c>
      <c r="T1019" s="48">
        <v>818.81</v>
      </c>
      <c r="U1019" s="50">
        <f t="shared" si="118"/>
        <v>829.76233333333323</v>
      </c>
      <c r="V1019" s="51">
        <f t="shared" si="120"/>
        <v>826.39547945205356</v>
      </c>
      <c r="W1019" s="53">
        <f t="shared" si="121"/>
        <v>0</v>
      </c>
      <c r="X1019" s="53" t="str">
        <f t="shared" si="122"/>
        <v/>
      </c>
      <c r="Y1019" s="54" t="str">
        <f t="shared" si="123"/>
        <v/>
      </c>
    </row>
    <row r="1020" spans="17:25" x14ac:dyDescent="0.25">
      <c r="Q1020" s="47">
        <f t="shared" si="119"/>
        <v>1994</v>
      </c>
      <c r="R1020" s="48" t="str">
        <f t="shared" si="117"/>
        <v>19949</v>
      </c>
      <c r="S1020" s="49">
        <v>34582</v>
      </c>
      <c r="T1020" s="48">
        <v>818.81</v>
      </c>
      <c r="U1020" s="50">
        <f t="shared" si="118"/>
        <v>829.76233333333323</v>
      </c>
      <c r="V1020" s="51">
        <f t="shared" si="120"/>
        <v>826.39547945205356</v>
      </c>
      <c r="W1020" s="53">
        <f t="shared" si="121"/>
        <v>0</v>
      </c>
      <c r="X1020" s="53" t="str">
        <f t="shared" si="122"/>
        <v/>
      </c>
      <c r="Y1020" s="54" t="str">
        <f t="shared" si="123"/>
        <v/>
      </c>
    </row>
    <row r="1021" spans="17:25" x14ac:dyDescent="0.25">
      <c r="Q1021" s="47">
        <f t="shared" si="119"/>
        <v>1994</v>
      </c>
      <c r="R1021" s="48" t="str">
        <f t="shared" si="117"/>
        <v>19949</v>
      </c>
      <c r="S1021" s="49">
        <v>34583</v>
      </c>
      <c r="T1021" s="48">
        <v>817.8</v>
      </c>
      <c r="U1021" s="50">
        <f t="shared" si="118"/>
        <v>829.76233333333323</v>
      </c>
      <c r="V1021" s="51">
        <f t="shared" si="120"/>
        <v>826.39547945205356</v>
      </c>
      <c r="W1021" s="53">
        <f t="shared" si="121"/>
        <v>-1.2334973925575143E-3</v>
      </c>
      <c r="X1021" s="53" t="str">
        <f t="shared" si="122"/>
        <v/>
      </c>
      <c r="Y1021" s="54" t="str">
        <f t="shared" si="123"/>
        <v/>
      </c>
    </row>
    <row r="1022" spans="17:25" x14ac:dyDescent="0.25">
      <c r="Q1022" s="47">
        <f t="shared" si="119"/>
        <v>1994</v>
      </c>
      <c r="R1022" s="48" t="str">
        <f t="shared" si="117"/>
        <v>19949</v>
      </c>
      <c r="S1022" s="49">
        <v>34584</v>
      </c>
      <c r="T1022" s="48">
        <v>818.21</v>
      </c>
      <c r="U1022" s="50">
        <f t="shared" si="118"/>
        <v>829.76233333333323</v>
      </c>
      <c r="V1022" s="51">
        <f t="shared" si="120"/>
        <v>826.39547945205356</v>
      </c>
      <c r="W1022" s="53">
        <f t="shared" si="121"/>
        <v>5.0134507214494306E-4</v>
      </c>
      <c r="X1022" s="53" t="str">
        <f t="shared" si="122"/>
        <v/>
      </c>
      <c r="Y1022" s="54" t="str">
        <f t="shared" si="123"/>
        <v/>
      </c>
    </row>
    <row r="1023" spans="17:25" x14ac:dyDescent="0.25">
      <c r="Q1023" s="47">
        <f t="shared" si="119"/>
        <v>1994</v>
      </c>
      <c r="R1023" s="48" t="str">
        <f t="shared" si="117"/>
        <v>19949</v>
      </c>
      <c r="S1023" s="49">
        <v>34585</v>
      </c>
      <c r="T1023" s="48">
        <v>819.24</v>
      </c>
      <c r="U1023" s="50">
        <f t="shared" si="118"/>
        <v>829.76233333333323</v>
      </c>
      <c r="V1023" s="51">
        <f t="shared" si="120"/>
        <v>826.39547945205356</v>
      </c>
      <c r="W1023" s="53">
        <f t="shared" si="121"/>
        <v>1.2588455286539624E-3</v>
      </c>
      <c r="X1023" s="53" t="str">
        <f t="shared" si="122"/>
        <v/>
      </c>
      <c r="Y1023" s="54" t="str">
        <f t="shared" si="123"/>
        <v/>
      </c>
    </row>
    <row r="1024" spans="17:25" x14ac:dyDescent="0.25">
      <c r="Q1024" s="47">
        <f t="shared" si="119"/>
        <v>1994</v>
      </c>
      <c r="R1024" s="48" t="str">
        <f t="shared" si="117"/>
        <v>19949</v>
      </c>
      <c r="S1024" s="49">
        <v>34586</v>
      </c>
      <c r="T1024" s="48">
        <v>820.02</v>
      </c>
      <c r="U1024" s="50">
        <f t="shared" si="118"/>
        <v>829.76233333333323</v>
      </c>
      <c r="V1024" s="51">
        <f t="shared" si="120"/>
        <v>826.39547945205356</v>
      </c>
      <c r="W1024" s="53">
        <f t="shared" si="121"/>
        <v>9.5210194814709936E-4</v>
      </c>
      <c r="X1024" s="53" t="str">
        <f t="shared" si="122"/>
        <v/>
      </c>
      <c r="Y1024" s="54" t="str">
        <f t="shared" si="123"/>
        <v/>
      </c>
    </row>
    <row r="1025" spans="17:25" x14ac:dyDescent="0.25">
      <c r="Q1025" s="47">
        <f t="shared" si="119"/>
        <v>1994</v>
      </c>
      <c r="R1025" s="48" t="str">
        <f t="shared" si="117"/>
        <v>19949</v>
      </c>
      <c r="S1025" s="49">
        <v>34587</v>
      </c>
      <c r="T1025" s="48">
        <v>820.26</v>
      </c>
      <c r="U1025" s="50">
        <f t="shared" si="118"/>
        <v>829.76233333333323</v>
      </c>
      <c r="V1025" s="51">
        <f t="shared" si="120"/>
        <v>826.39547945205356</v>
      </c>
      <c r="W1025" s="53">
        <f t="shared" si="121"/>
        <v>2.9267578839542452E-4</v>
      </c>
      <c r="X1025" s="53" t="str">
        <f t="shared" si="122"/>
        <v/>
      </c>
      <c r="Y1025" s="54" t="str">
        <f t="shared" si="123"/>
        <v/>
      </c>
    </row>
    <row r="1026" spans="17:25" x14ac:dyDescent="0.25">
      <c r="Q1026" s="47">
        <f t="shared" si="119"/>
        <v>1994</v>
      </c>
      <c r="R1026" s="48" t="str">
        <f t="shared" si="117"/>
        <v>19949</v>
      </c>
      <c r="S1026" s="49">
        <v>34588</v>
      </c>
      <c r="T1026" s="48">
        <v>820.26</v>
      </c>
      <c r="U1026" s="50">
        <f t="shared" si="118"/>
        <v>829.76233333333323</v>
      </c>
      <c r="V1026" s="51">
        <f t="shared" si="120"/>
        <v>826.39547945205356</v>
      </c>
      <c r="W1026" s="53">
        <f t="shared" si="121"/>
        <v>0</v>
      </c>
      <c r="X1026" s="53" t="str">
        <f t="shared" si="122"/>
        <v/>
      </c>
      <c r="Y1026" s="54" t="str">
        <f t="shared" si="123"/>
        <v/>
      </c>
    </row>
    <row r="1027" spans="17:25" x14ac:dyDescent="0.25">
      <c r="Q1027" s="47">
        <f t="shared" si="119"/>
        <v>1994</v>
      </c>
      <c r="R1027" s="48" t="str">
        <f t="shared" si="117"/>
        <v>19949</v>
      </c>
      <c r="S1027" s="49">
        <v>34589</v>
      </c>
      <c r="T1027" s="48">
        <v>820.26</v>
      </c>
      <c r="U1027" s="50">
        <f t="shared" si="118"/>
        <v>829.76233333333323</v>
      </c>
      <c r="V1027" s="51">
        <f t="shared" si="120"/>
        <v>826.39547945205356</v>
      </c>
      <c r="W1027" s="53">
        <f t="shared" si="121"/>
        <v>0</v>
      </c>
      <c r="X1027" s="53" t="str">
        <f t="shared" si="122"/>
        <v/>
      </c>
      <c r="Y1027" s="54" t="str">
        <f t="shared" si="123"/>
        <v/>
      </c>
    </row>
    <row r="1028" spans="17:25" x14ac:dyDescent="0.25">
      <c r="Q1028" s="47">
        <f t="shared" si="119"/>
        <v>1994</v>
      </c>
      <c r="R1028" s="48" t="str">
        <f t="shared" si="117"/>
        <v>19949</v>
      </c>
      <c r="S1028" s="49">
        <v>34590</v>
      </c>
      <c r="T1028" s="48">
        <v>821.62</v>
      </c>
      <c r="U1028" s="50">
        <f t="shared" si="118"/>
        <v>829.76233333333323</v>
      </c>
      <c r="V1028" s="51">
        <f t="shared" si="120"/>
        <v>826.39547945205356</v>
      </c>
      <c r="W1028" s="53">
        <f t="shared" si="121"/>
        <v>1.6580108746007127E-3</v>
      </c>
      <c r="X1028" s="53" t="str">
        <f t="shared" si="122"/>
        <v/>
      </c>
      <c r="Y1028" s="54" t="str">
        <f t="shared" si="123"/>
        <v/>
      </c>
    </row>
    <row r="1029" spans="17:25" x14ac:dyDescent="0.25">
      <c r="Q1029" s="47">
        <f t="shared" si="119"/>
        <v>1994</v>
      </c>
      <c r="R1029" s="48" t="str">
        <f t="shared" si="117"/>
        <v>19949</v>
      </c>
      <c r="S1029" s="49">
        <v>34591</v>
      </c>
      <c r="T1029" s="48">
        <v>824.34</v>
      </c>
      <c r="U1029" s="50">
        <f t="shared" si="118"/>
        <v>829.76233333333323</v>
      </c>
      <c r="V1029" s="51">
        <f t="shared" si="120"/>
        <v>826.39547945205356</v>
      </c>
      <c r="W1029" s="53">
        <f t="shared" si="121"/>
        <v>3.3105328497358144E-3</v>
      </c>
      <c r="X1029" s="53" t="str">
        <f t="shared" si="122"/>
        <v/>
      </c>
      <c r="Y1029" s="54" t="str">
        <f t="shared" si="123"/>
        <v/>
      </c>
    </row>
    <row r="1030" spans="17:25" x14ac:dyDescent="0.25">
      <c r="Q1030" s="47">
        <f t="shared" si="119"/>
        <v>1994</v>
      </c>
      <c r="R1030" s="48" t="str">
        <f t="shared" si="117"/>
        <v>19949</v>
      </c>
      <c r="S1030" s="49">
        <v>34592</v>
      </c>
      <c r="T1030" s="48">
        <v>827.86</v>
      </c>
      <c r="U1030" s="50">
        <f t="shared" si="118"/>
        <v>829.76233333333323</v>
      </c>
      <c r="V1030" s="51">
        <f t="shared" si="120"/>
        <v>826.39547945205356</v>
      </c>
      <c r="W1030" s="53">
        <f t="shared" si="121"/>
        <v>4.2700827328530089E-3</v>
      </c>
      <c r="X1030" s="53" t="str">
        <f t="shared" si="122"/>
        <v/>
      </c>
      <c r="Y1030" s="54" t="str">
        <f t="shared" si="123"/>
        <v/>
      </c>
    </row>
    <row r="1031" spans="17:25" x14ac:dyDescent="0.25">
      <c r="Q1031" s="47">
        <f t="shared" si="119"/>
        <v>1994</v>
      </c>
      <c r="R1031" s="48" t="str">
        <f t="shared" ref="R1031:R1094" si="124">+YEAR(S1031)&amp;MONTH(S1031)</f>
        <v>19949</v>
      </c>
      <c r="S1031" s="49">
        <v>34593</v>
      </c>
      <c r="T1031" s="48">
        <v>833.1</v>
      </c>
      <c r="U1031" s="50">
        <f t="shared" ref="U1031:U1094" si="125">+AVERAGEIF($R$3:$R$12000,R1031,$T$3:$T$12000)</f>
        <v>829.76233333333323</v>
      </c>
      <c r="V1031" s="51">
        <f t="shared" si="120"/>
        <v>826.39547945205356</v>
      </c>
      <c r="W1031" s="53">
        <f t="shared" si="121"/>
        <v>6.3295726330538926E-3</v>
      </c>
      <c r="X1031" s="53" t="str">
        <f t="shared" si="122"/>
        <v/>
      </c>
      <c r="Y1031" s="54" t="str">
        <f t="shared" si="123"/>
        <v/>
      </c>
    </row>
    <row r="1032" spans="17:25" x14ac:dyDescent="0.25">
      <c r="Q1032" s="47">
        <f t="shared" ref="Q1032:Q1095" si="126">+YEAR(S1032)</f>
        <v>1994</v>
      </c>
      <c r="R1032" s="48" t="str">
        <f t="shared" si="124"/>
        <v>19949</v>
      </c>
      <c r="S1032" s="49">
        <v>34594</v>
      </c>
      <c r="T1032" s="48">
        <v>837.21</v>
      </c>
      <c r="U1032" s="50">
        <f t="shared" si="125"/>
        <v>829.76233333333323</v>
      </c>
      <c r="V1032" s="51">
        <f t="shared" ref="V1032:V1095" si="127">+AVERAGEIF($Q$3:$Q$12000,Q1032,$T$3:$T$12000)</f>
        <v>826.39547945205356</v>
      </c>
      <c r="W1032" s="53">
        <f t="shared" si="121"/>
        <v>4.9333813467771215E-3</v>
      </c>
      <c r="X1032" s="53" t="str">
        <f t="shared" si="122"/>
        <v/>
      </c>
      <c r="Y1032" s="54" t="str">
        <f t="shared" si="123"/>
        <v/>
      </c>
    </row>
    <row r="1033" spans="17:25" x14ac:dyDescent="0.25">
      <c r="Q1033" s="47">
        <f t="shared" si="126"/>
        <v>1994</v>
      </c>
      <c r="R1033" s="48" t="str">
        <f t="shared" si="124"/>
        <v>19949</v>
      </c>
      <c r="S1033" s="49">
        <v>34595</v>
      </c>
      <c r="T1033" s="48">
        <v>837.21</v>
      </c>
      <c r="U1033" s="50">
        <f t="shared" si="125"/>
        <v>829.76233333333323</v>
      </c>
      <c r="V1033" s="51">
        <f t="shared" si="127"/>
        <v>826.39547945205356</v>
      </c>
      <c r="W1033" s="53">
        <f t="shared" ref="W1033:W1096" si="128">+T1033/T1032-1</f>
        <v>0</v>
      </c>
      <c r="X1033" s="53" t="str">
        <f t="shared" ref="X1033:X1096" si="129">IF(U1033/U1032-1=0,"",U1033/U1032-1)</f>
        <v/>
      </c>
      <c r="Y1033" s="54" t="str">
        <f t="shared" ref="Y1033:Y1096" si="130">+IF(V1033=V1032,"",V1033/V1032-1)</f>
        <v/>
      </c>
    </row>
    <row r="1034" spans="17:25" x14ac:dyDescent="0.25">
      <c r="Q1034" s="47">
        <f t="shared" si="126"/>
        <v>1994</v>
      </c>
      <c r="R1034" s="48" t="str">
        <f t="shared" si="124"/>
        <v>19949</v>
      </c>
      <c r="S1034" s="49">
        <v>34596</v>
      </c>
      <c r="T1034" s="48">
        <v>837.21</v>
      </c>
      <c r="U1034" s="50">
        <f t="shared" si="125"/>
        <v>829.76233333333323</v>
      </c>
      <c r="V1034" s="51">
        <f t="shared" si="127"/>
        <v>826.39547945205356</v>
      </c>
      <c r="W1034" s="53">
        <f t="shared" si="128"/>
        <v>0</v>
      </c>
      <c r="X1034" s="53" t="str">
        <f t="shared" si="129"/>
        <v/>
      </c>
      <c r="Y1034" s="54" t="str">
        <f t="shared" si="130"/>
        <v/>
      </c>
    </row>
    <row r="1035" spans="17:25" x14ac:dyDescent="0.25">
      <c r="Q1035" s="47">
        <f t="shared" si="126"/>
        <v>1994</v>
      </c>
      <c r="R1035" s="48" t="str">
        <f t="shared" si="124"/>
        <v>19949</v>
      </c>
      <c r="S1035" s="49">
        <v>34597</v>
      </c>
      <c r="T1035" s="48">
        <v>838.63</v>
      </c>
      <c r="U1035" s="50">
        <f t="shared" si="125"/>
        <v>829.76233333333323</v>
      </c>
      <c r="V1035" s="51">
        <f t="shared" si="127"/>
        <v>826.39547945205356</v>
      </c>
      <c r="W1035" s="53">
        <f t="shared" si="128"/>
        <v>1.6961096976864098E-3</v>
      </c>
      <c r="X1035" s="53" t="str">
        <f t="shared" si="129"/>
        <v/>
      </c>
      <c r="Y1035" s="54" t="str">
        <f t="shared" si="130"/>
        <v/>
      </c>
    </row>
    <row r="1036" spans="17:25" x14ac:dyDescent="0.25">
      <c r="Q1036" s="47">
        <f t="shared" si="126"/>
        <v>1994</v>
      </c>
      <c r="R1036" s="48" t="str">
        <f t="shared" si="124"/>
        <v>19949</v>
      </c>
      <c r="S1036" s="49">
        <v>34598</v>
      </c>
      <c r="T1036" s="48">
        <v>841.82</v>
      </c>
      <c r="U1036" s="50">
        <f t="shared" si="125"/>
        <v>829.76233333333323</v>
      </c>
      <c r="V1036" s="51">
        <f t="shared" si="127"/>
        <v>826.39547945205356</v>
      </c>
      <c r="W1036" s="53">
        <f t="shared" si="128"/>
        <v>3.8038229016372771E-3</v>
      </c>
      <c r="X1036" s="53" t="str">
        <f t="shared" si="129"/>
        <v/>
      </c>
      <c r="Y1036" s="54" t="str">
        <f t="shared" si="130"/>
        <v/>
      </c>
    </row>
    <row r="1037" spans="17:25" x14ac:dyDescent="0.25">
      <c r="Q1037" s="47">
        <f t="shared" si="126"/>
        <v>1994</v>
      </c>
      <c r="R1037" s="48" t="str">
        <f t="shared" si="124"/>
        <v>19949</v>
      </c>
      <c r="S1037" s="49">
        <v>34599</v>
      </c>
      <c r="T1037" s="48">
        <v>842.7</v>
      </c>
      <c r="U1037" s="50">
        <f t="shared" si="125"/>
        <v>829.76233333333323</v>
      </c>
      <c r="V1037" s="51">
        <f t="shared" si="127"/>
        <v>826.39547945205356</v>
      </c>
      <c r="W1037" s="53">
        <f t="shared" si="128"/>
        <v>1.0453541137060984E-3</v>
      </c>
      <c r="X1037" s="53" t="str">
        <f t="shared" si="129"/>
        <v/>
      </c>
      <c r="Y1037" s="54" t="str">
        <f t="shared" si="130"/>
        <v/>
      </c>
    </row>
    <row r="1038" spans="17:25" x14ac:dyDescent="0.25">
      <c r="Q1038" s="47">
        <f t="shared" si="126"/>
        <v>1994</v>
      </c>
      <c r="R1038" s="48" t="str">
        <f t="shared" si="124"/>
        <v>19949</v>
      </c>
      <c r="S1038" s="49">
        <v>34600</v>
      </c>
      <c r="T1038" s="48">
        <v>841.53</v>
      </c>
      <c r="U1038" s="50">
        <f t="shared" si="125"/>
        <v>829.76233333333323</v>
      </c>
      <c r="V1038" s="51">
        <f t="shared" si="127"/>
        <v>826.39547945205356</v>
      </c>
      <c r="W1038" s="53">
        <f t="shared" si="128"/>
        <v>-1.3883944464222475E-3</v>
      </c>
      <c r="X1038" s="53" t="str">
        <f t="shared" si="129"/>
        <v/>
      </c>
      <c r="Y1038" s="54" t="str">
        <f t="shared" si="130"/>
        <v/>
      </c>
    </row>
    <row r="1039" spans="17:25" x14ac:dyDescent="0.25">
      <c r="Q1039" s="47">
        <f t="shared" si="126"/>
        <v>1994</v>
      </c>
      <c r="R1039" s="48" t="str">
        <f t="shared" si="124"/>
        <v>19949</v>
      </c>
      <c r="S1039" s="49">
        <v>34601</v>
      </c>
      <c r="T1039" s="48">
        <v>839.46</v>
      </c>
      <c r="U1039" s="50">
        <f t="shared" si="125"/>
        <v>829.76233333333323</v>
      </c>
      <c r="V1039" s="51">
        <f t="shared" si="127"/>
        <v>826.39547945205356</v>
      </c>
      <c r="W1039" s="53">
        <f t="shared" si="128"/>
        <v>-2.4598053545327181E-3</v>
      </c>
      <c r="X1039" s="53" t="str">
        <f t="shared" si="129"/>
        <v/>
      </c>
      <c r="Y1039" s="54" t="str">
        <f t="shared" si="130"/>
        <v/>
      </c>
    </row>
    <row r="1040" spans="17:25" x14ac:dyDescent="0.25">
      <c r="Q1040" s="47">
        <f t="shared" si="126"/>
        <v>1994</v>
      </c>
      <c r="R1040" s="48" t="str">
        <f t="shared" si="124"/>
        <v>19949</v>
      </c>
      <c r="S1040" s="49">
        <v>34602</v>
      </c>
      <c r="T1040" s="48">
        <v>839.46</v>
      </c>
      <c r="U1040" s="50">
        <f t="shared" si="125"/>
        <v>829.76233333333323</v>
      </c>
      <c r="V1040" s="51">
        <f t="shared" si="127"/>
        <v>826.39547945205356</v>
      </c>
      <c r="W1040" s="53">
        <f t="shared" si="128"/>
        <v>0</v>
      </c>
      <c r="X1040" s="53" t="str">
        <f t="shared" si="129"/>
        <v/>
      </c>
      <c r="Y1040" s="54" t="str">
        <f t="shared" si="130"/>
        <v/>
      </c>
    </row>
    <row r="1041" spans="17:25" x14ac:dyDescent="0.25">
      <c r="Q1041" s="47">
        <f t="shared" si="126"/>
        <v>1994</v>
      </c>
      <c r="R1041" s="48" t="str">
        <f t="shared" si="124"/>
        <v>19949</v>
      </c>
      <c r="S1041" s="49">
        <v>34603</v>
      </c>
      <c r="T1041" s="48">
        <v>839.46</v>
      </c>
      <c r="U1041" s="50">
        <f t="shared" si="125"/>
        <v>829.76233333333323</v>
      </c>
      <c r="V1041" s="51">
        <f t="shared" si="127"/>
        <v>826.39547945205356</v>
      </c>
      <c r="W1041" s="53">
        <f t="shared" si="128"/>
        <v>0</v>
      </c>
      <c r="X1041" s="53" t="str">
        <f t="shared" si="129"/>
        <v/>
      </c>
      <c r="Y1041" s="54" t="str">
        <f t="shared" si="130"/>
        <v/>
      </c>
    </row>
    <row r="1042" spans="17:25" x14ac:dyDescent="0.25">
      <c r="Q1042" s="47">
        <f t="shared" si="126"/>
        <v>1994</v>
      </c>
      <c r="R1042" s="48" t="str">
        <f t="shared" si="124"/>
        <v>19949</v>
      </c>
      <c r="S1042" s="49">
        <v>34604</v>
      </c>
      <c r="T1042" s="48">
        <v>840.23</v>
      </c>
      <c r="U1042" s="50">
        <f t="shared" si="125"/>
        <v>829.76233333333323</v>
      </c>
      <c r="V1042" s="51">
        <f t="shared" si="127"/>
        <v>826.39547945205356</v>
      </c>
      <c r="W1042" s="53">
        <f t="shared" si="128"/>
        <v>9.1725633145123275E-4</v>
      </c>
      <c r="X1042" s="53" t="str">
        <f t="shared" si="129"/>
        <v/>
      </c>
      <c r="Y1042" s="54" t="str">
        <f t="shared" si="130"/>
        <v/>
      </c>
    </row>
    <row r="1043" spans="17:25" x14ac:dyDescent="0.25">
      <c r="Q1043" s="47">
        <f t="shared" si="126"/>
        <v>1994</v>
      </c>
      <c r="R1043" s="48" t="str">
        <f t="shared" si="124"/>
        <v>19949</v>
      </c>
      <c r="S1043" s="49">
        <v>34605</v>
      </c>
      <c r="T1043" s="48">
        <v>841.51</v>
      </c>
      <c r="U1043" s="50">
        <f t="shared" si="125"/>
        <v>829.76233333333323</v>
      </c>
      <c r="V1043" s="51">
        <f t="shared" si="127"/>
        <v>826.39547945205356</v>
      </c>
      <c r="W1043" s="53">
        <f t="shared" si="128"/>
        <v>1.5233924044606439E-3</v>
      </c>
      <c r="X1043" s="53" t="str">
        <f t="shared" si="129"/>
        <v/>
      </c>
      <c r="Y1043" s="54" t="str">
        <f t="shared" si="130"/>
        <v/>
      </c>
    </row>
    <row r="1044" spans="17:25" x14ac:dyDescent="0.25">
      <c r="Q1044" s="47">
        <f t="shared" si="126"/>
        <v>1994</v>
      </c>
      <c r="R1044" s="48" t="str">
        <f t="shared" si="124"/>
        <v>19949</v>
      </c>
      <c r="S1044" s="49">
        <v>34606</v>
      </c>
      <c r="T1044" s="48">
        <v>841.32</v>
      </c>
      <c r="U1044" s="50">
        <f t="shared" si="125"/>
        <v>829.76233333333323</v>
      </c>
      <c r="V1044" s="51">
        <f t="shared" si="127"/>
        <v>826.39547945205356</v>
      </c>
      <c r="W1044" s="53">
        <f t="shared" si="128"/>
        <v>-2.2578460149014212E-4</v>
      </c>
      <c r="X1044" s="53" t="str">
        <f t="shared" si="129"/>
        <v/>
      </c>
      <c r="Y1044" s="54" t="str">
        <f t="shared" si="130"/>
        <v/>
      </c>
    </row>
    <row r="1045" spans="17:25" x14ac:dyDescent="0.25">
      <c r="Q1045" s="47">
        <f t="shared" si="126"/>
        <v>1994</v>
      </c>
      <c r="R1045" s="48" t="str">
        <f t="shared" si="124"/>
        <v>19949</v>
      </c>
      <c r="S1045" s="49">
        <v>34607</v>
      </c>
      <c r="T1045" s="48">
        <v>842</v>
      </c>
      <c r="U1045" s="50">
        <f t="shared" si="125"/>
        <v>829.76233333333323</v>
      </c>
      <c r="V1045" s="51">
        <f t="shared" si="127"/>
        <v>826.39547945205356</v>
      </c>
      <c r="W1045" s="53">
        <f t="shared" si="128"/>
        <v>8.0825369657189228E-4</v>
      </c>
      <c r="X1045" s="53" t="str">
        <f t="shared" si="129"/>
        <v/>
      </c>
      <c r="Y1045" s="54" t="str">
        <f t="shared" si="130"/>
        <v/>
      </c>
    </row>
    <row r="1046" spans="17:25" x14ac:dyDescent="0.25">
      <c r="Q1046" s="47">
        <f t="shared" si="126"/>
        <v>1994</v>
      </c>
      <c r="R1046" s="48" t="str">
        <f t="shared" si="124"/>
        <v>199410</v>
      </c>
      <c r="S1046" s="49">
        <v>34608</v>
      </c>
      <c r="T1046" s="48">
        <v>843</v>
      </c>
      <c r="U1046" s="50">
        <f t="shared" si="125"/>
        <v>839.04677419354823</v>
      </c>
      <c r="V1046" s="51">
        <f t="shared" si="127"/>
        <v>826.39547945205356</v>
      </c>
      <c r="W1046" s="53">
        <f t="shared" si="128"/>
        <v>1.1876484560569001E-3</v>
      </c>
      <c r="X1046" s="53">
        <f t="shared" si="129"/>
        <v>1.1189277323444324E-2</v>
      </c>
      <c r="Y1046" s="54" t="str">
        <f t="shared" si="130"/>
        <v/>
      </c>
    </row>
    <row r="1047" spans="17:25" x14ac:dyDescent="0.25">
      <c r="Q1047" s="47">
        <f t="shared" si="126"/>
        <v>1994</v>
      </c>
      <c r="R1047" s="48" t="str">
        <f t="shared" si="124"/>
        <v>199410</v>
      </c>
      <c r="S1047" s="49">
        <v>34609</v>
      </c>
      <c r="T1047" s="48">
        <v>843</v>
      </c>
      <c r="U1047" s="50">
        <f t="shared" si="125"/>
        <v>839.04677419354823</v>
      </c>
      <c r="V1047" s="51">
        <f t="shared" si="127"/>
        <v>826.39547945205356</v>
      </c>
      <c r="W1047" s="53">
        <f t="shared" si="128"/>
        <v>0</v>
      </c>
      <c r="X1047" s="53" t="str">
        <f t="shared" si="129"/>
        <v/>
      </c>
      <c r="Y1047" s="54" t="str">
        <f t="shared" si="130"/>
        <v/>
      </c>
    </row>
    <row r="1048" spans="17:25" x14ac:dyDescent="0.25">
      <c r="Q1048" s="47">
        <f t="shared" si="126"/>
        <v>1994</v>
      </c>
      <c r="R1048" s="48" t="str">
        <f t="shared" si="124"/>
        <v>199410</v>
      </c>
      <c r="S1048" s="49">
        <v>34610</v>
      </c>
      <c r="T1048" s="48">
        <v>843</v>
      </c>
      <c r="U1048" s="50">
        <f t="shared" si="125"/>
        <v>839.04677419354823</v>
      </c>
      <c r="V1048" s="51">
        <f t="shared" si="127"/>
        <v>826.39547945205356</v>
      </c>
      <c r="W1048" s="53">
        <f t="shared" si="128"/>
        <v>0</v>
      </c>
      <c r="X1048" s="53" t="str">
        <f t="shared" si="129"/>
        <v/>
      </c>
      <c r="Y1048" s="54" t="str">
        <f t="shared" si="130"/>
        <v/>
      </c>
    </row>
    <row r="1049" spans="17:25" x14ac:dyDescent="0.25">
      <c r="Q1049" s="47">
        <f t="shared" si="126"/>
        <v>1994</v>
      </c>
      <c r="R1049" s="48" t="str">
        <f t="shared" si="124"/>
        <v>199410</v>
      </c>
      <c r="S1049" s="49">
        <v>34611</v>
      </c>
      <c r="T1049" s="48">
        <v>843.65</v>
      </c>
      <c r="U1049" s="50">
        <f t="shared" si="125"/>
        <v>839.04677419354823</v>
      </c>
      <c r="V1049" s="51">
        <f t="shared" si="127"/>
        <v>826.39547945205356</v>
      </c>
      <c r="W1049" s="53">
        <f t="shared" si="128"/>
        <v>7.7105575326208431E-4</v>
      </c>
      <c r="X1049" s="53" t="str">
        <f t="shared" si="129"/>
        <v/>
      </c>
      <c r="Y1049" s="54" t="str">
        <f t="shared" si="130"/>
        <v/>
      </c>
    </row>
    <row r="1050" spans="17:25" x14ac:dyDescent="0.25">
      <c r="Q1050" s="47">
        <f t="shared" si="126"/>
        <v>1994</v>
      </c>
      <c r="R1050" s="48" t="str">
        <f t="shared" si="124"/>
        <v>199410</v>
      </c>
      <c r="S1050" s="49">
        <v>34612</v>
      </c>
      <c r="T1050" s="48">
        <v>844.4</v>
      </c>
      <c r="U1050" s="50">
        <f t="shared" si="125"/>
        <v>839.04677419354823</v>
      </c>
      <c r="V1050" s="51">
        <f t="shared" si="127"/>
        <v>826.39547945205356</v>
      </c>
      <c r="W1050" s="53">
        <f t="shared" si="128"/>
        <v>8.8899425117050512E-4</v>
      </c>
      <c r="X1050" s="53" t="str">
        <f t="shared" si="129"/>
        <v/>
      </c>
      <c r="Y1050" s="54" t="str">
        <f t="shared" si="130"/>
        <v/>
      </c>
    </row>
    <row r="1051" spans="17:25" x14ac:dyDescent="0.25">
      <c r="Q1051" s="47">
        <f t="shared" si="126"/>
        <v>1994</v>
      </c>
      <c r="R1051" s="48" t="str">
        <f t="shared" si="124"/>
        <v>199410</v>
      </c>
      <c r="S1051" s="49">
        <v>34613</v>
      </c>
      <c r="T1051" s="48">
        <v>842.54</v>
      </c>
      <c r="U1051" s="50">
        <f t="shared" si="125"/>
        <v>839.04677419354823</v>
      </c>
      <c r="V1051" s="51">
        <f t="shared" si="127"/>
        <v>826.39547945205356</v>
      </c>
      <c r="W1051" s="53">
        <f t="shared" si="128"/>
        <v>-2.2027475130270702E-3</v>
      </c>
      <c r="X1051" s="53" t="str">
        <f t="shared" si="129"/>
        <v/>
      </c>
      <c r="Y1051" s="54" t="str">
        <f t="shared" si="130"/>
        <v/>
      </c>
    </row>
    <row r="1052" spans="17:25" x14ac:dyDescent="0.25">
      <c r="Q1052" s="47">
        <f t="shared" si="126"/>
        <v>1994</v>
      </c>
      <c r="R1052" s="48" t="str">
        <f t="shared" si="124"/>
        <v>199410</v>
      </c>
      <c r="S1052" s="49">
        <v>34614</v>
      </c>
      <c r="T1052" s="48">
        <v>840.06</v>
      </c>
      <c r="U1052" s="50">
        <f t="shared" si="125"/>
        <v>839.04677419354823</v>
      </c>
      <c r="V1052" s="51">
        <f t="shared" si="127"/>
        <v>826.39547945205356</v>
      </c>
      <c r="W1052" s="53">
        <f t="shared" si="128"/>
        <v>-2.9434804282288951E-3</v>
      </c>
      <c r="X1052" s="53" t="str">
        <f t="shared" si="129"/>
        <v/>
      </c>
      <c r="Y1052" s="54" t="str">
        <f t="shared" si="130"/>
        <v/>
      </c>
    </row>
    <row r="1053" spans="17:25" x14ac:dyDescent="0.25">
      <c r="Q1053" s="47">
        <f t="shared" si="126"/>
        <v>1994</v>
      </c>
      <c r="R1053" s="48" t="str">
        <f t="shared" si="124"/>
        <v>199410</v>
      </c>
      <c r="S1053" s="49">
        <v>34615</v>
      </c>
      <c r="T1053" s="48">
        <v>836.8</v>
      </c>
      <c r="U1053" s="50">
        <f t="shared" si="125"/>
        <v>839.04677419354823</v>
      </c>
      <c r="V1053" s="51">
        <f t="shared" si="127"/>
        <v>826.39547945205356</v>
      </c>
      <c r="W1053" s="53">
        <f t="shared" si="128"/>
        <v>-3.8806751898673442E-3</v>
      </c>
      <c r="X1053" s="53" t="str">
        <f t="shared" si="129"/>
        <v/>
      </c>
      <c r="Y1053" s="54" t="str">
        <f t="shared" si="130"/>
        <v/>
      </c>
    </row>
    <row r="1054" spans="17:25" x14ac:dyDescent="0.25">
      <c r="Q1054" s="47">
        <f t="shared" si="126"/>
        <v>1994</v>
      </c>
      <c r="R1054" s="48" t="str">
        <f t="shared" si="124"/>
        <v>199410</v>
      </c>
      <c r="S1054" s="49">
        <v>34616</v>
      </c>
      <c r="T1054" s="48">
        <v>836.8</v>
      </c>
      <c r="U1054" s="50">
        <f t="shared" si="125"/>
        <v>839.04677419354823</v>
      </c>
      <c r="V1054" s="51">
        <f t="shared" si="127"/>
        <v>826.39547945205356</v>
      </c>
      <c r="W1054" s="53">
        <f t="shared" si="128"/>
        <v>0</v>
      </c>
      <c r="X1054" s="53" t="str">
        <f t="shared" si="129"/>
        <v/>
      </c>
      <c r="Y1054" s="54" t="str">
        <f t="shared" si="130"/>
        <v/>
      </c>
    </row>
    <row r="1055" spans="17:25" x14ac:dyDescent="0.25">
      <c r="Q1055" s="47">
        <f t="shared" si="126"/>
        <v>1994</v>
      </c>
      <c r="R1055" s="48" t="str">
        <f t="shared" si="124"/>
        <v>199410</v>
      </c>
      <c r="S1055" s="49">
        <v>34617</v>
      </c>
      <c r="T1055" s="48">
        <v>836.8</v>
      </c>
      <c r="U1055" s="50">
        <f t="shared" si="125"/>
        <v>839.04677419354823</v>
      </c>
      <c r="V1055" s="51">
        <f t="shared" si="127"/>
        <v>826.39547945205356</v>
      </c>
      <c r="W1055" s="53">
        <f t="shared" si="128"/>
        <v>0</v>
      </c>
      <c r="X1055" s="53" t="str">
        <f t="shared" si="129"/>
        <v/>
      </c>
      <c r="Y1055" s="54" t="str">
        <f t="shared" si="130"/>
        <v/>
      </c>
    </row>
    <row r="1056" spans="17:25" x14ac:dyDescent="0.25">
      <c r="Q1056" s="47">
        <f t="shared" si="126"/>
        <v>1994</v>
      </c>
      <c r="R1056" s="48" t="str">
        <f t="shared" si="124"/>
        <v>199410</v>
      </c>
      <c r="S1056" s="49">
        <v>34618</v>
      </c>
      <c r="T1056" s="48">
        <v>835.59</v>
      </c>
      <c r="U1056" s="50">
        <f t="shared" si="125"/>
        <v>839.04677419354823</v>
      </c>
      <c r="V1056" s="51">
        <f t="shared" si="127"/>
        <v>826.39547945205356</v>
      </c>
      <c r="W1056" s="53">
        <f t="shared" si="128"/>
        <v>-1.4459847036327744E-3</v>
      </c>
      <c r="X1056" s="53" t="str">
        <f t="shared" si="129"/>
        <v/>
      </c>
      <c r="Y1056" s="54" t="str">
        <f t="shared" si="130"/>
        <v/>
      </c>
    </row>
    <row r="1057" spans="17:25" x14ac:dyDescent="0.25">
      <c r="Q1057" s="47">
        <f t="shared" si="126"/>
        <v>1994</v>
      </c>
      <c r="R1057" s="48" t="str">
        <f t="shared" si="124"/>
        <v>199410</v>
      </c>
      <c r="S1057" s="49">
        <v>34619</v>
      </c>
      <c r="T1057" s="48">
        <v>835.38</v>
      </c>
      <c r="U1057" s="50">
        <f t="shared" si="125"/>
        <v>839.04677419354823</v>
      </c>
      <c r="V1057" s="51">
        <f t="shared" si="127"/>
        <v>826.39547945205356</v>
      </c>
      <c r="W1057" s="53">
        <f t="shared" si="128"/>
        <v>-2.5131942699174736E-4</v>
      </c>
      <c r="X1057" s="53" t="str">
        <f t="shared" si="129"/>
        <v/>
      </c>
      <c r="Y1057" s="54" t="str">
        <f t="shared" si="130"/>
        <v/>
      </c>
    </row>
    <row r="1058" spans="17:25" x14ac:dyDescent="0.25">
      <c r="Q1058" s="47">
        <f t="shared" si="126"/>
        <v>1994</v>
      </c>
      <c r="R1058" s="48" t="str">
        <f t="shared" si="124"/>
        <v>199410</v>
      </c>
      <c r="S1058" s="49">
        <v>34620</v>
      </c>
      <c r="T1058" s="48">
        <v>836.4</v>
      </c>
      <c r="U1058" s="50">
        <f t="shared" si="125"/>
        <v>839.04677419354823</v>
      </c>
      <c r="V1058" s="51">
        <f t="shared" si="127"/>
        <v>826.39547945205356</v>
      </c>
      <c r="W1058" s="53">
        <f t="shared" si="128"/>
        <v>1.2210012210012167E-3</v>
      </c>
      <c r="X1058" s="53" t="str">
        <f t="shared" si="129"/>
        <v/>
      </c>
      <c r="Y1058" s="54" t="str">
        <f t="shared" si="130"/>
        <v/>
      </c>
    </row>
    <row r="1059" spans="17:25" x14ac:dyDescent="0.25">
      <c r="Q1059" s="47">
        <f t="shared" si="126"/>
        <v>1994</v>
      </c>
      <c r="R1059" s="48" t="str">
        <f t="shared" si="124"/>
        <v>199410</v>
      </c>
      <c r="S1059" s="49">
        <v>34621</v>
      </c>
      <c r="T1059" s="48">
        <v>836.01</v>
      </c>
      <c r="U1059" s="50">
        <f t="shared" si="125"/>
        <v>839.04677419354823</v>
      </c>
      <c r="V1059" s="51">
        <f t="shared" si="127"/>
        <v>826.39547945205356</v>
      </c>
      <c r="W1059" s="53">
        <f t="shared" si="128"/>
        <v>-4.6628407460547194E-4</v>
      </c>
      <c r="X1059" s="53" t="str">
        <f t="shared" si="129"/>
        <v/>
      </c>
      <c r="Y1059" s="54" t="str">
        <f t="shared" si="130"/>
        <v/>
      </c>
    </row>
    <row r="1060" spans="17:25" x14ac:dyDescent="0.25">
      <c r="Q1060" s="47">
        <f t="shared" si="126"/>
        <v>1994</v>
      </c>
      <c r="R1060" s="48" t="str">
        <f t="shared" si="124"/>
        <v>199410</v>
      </c>
      <c r="S1060" s="49">
        <v>34622</v>
      </c>
      <c r="T1060" s="48">
        <v>834.83</v>
      </c>
      <c r="U1060" s="50">
        <f t="shared" si="125"/>
        <v>839.04677419354823</v>
      </c>
      <c r="V1060" s="51">
        <f t="shared" si="127"/>
        <v>826.39547945205356</v>
      </c>
      <c r="W1060" s="53">
        <f t="shared" si="128"/>
        <v>-1.4114663700194319E-3</v>
      </c>
      <c r="X1060" s="53" t="str">
        <f t="shared" si="129"/>
        <v/>
      </c>
      <c r="Y1060" s="54" t="str">
        <f t="shared" si="130"/>
        <v/>
      </c>
    </row>
    <row r="1061" spans="17:25" x14ac:dyDescent="0.25">
      <c r="Q1061" s="47">
        <f t="shared" si="126"/>
        <v>1994</v>
      </c>
      <c r="R1061" s="48" t="str">
        <f t="shared" si="124"/>
        <v>199410</v>
      </c>
      <c r="S1061" s="49">
        <v>34623</v>
      </c>
      <c r="T1061" s="48">
        <v>834.83</v>
      </c>
      <c r="U1061" s="50">
        <f t="shared" si="125"/>
        <v>839.04677419354823</v>
      </c>
      <c r="V1061" s="51">
        <f t="shared" si="127"/>
        <v>826.39547945205356</v>
      </c>
      <c r="W1061" s="53">
        <f t="shared" si="128"/>
        <v>0</v>
      </c>
      <c r="X1061" s="53" t="str">
        <f t="shared" si="129"/>
        <v/>
      </c>
      <c r="Y1061" s="54" t="str">
        <f t="shared" si="130"/>
        <v/>
      </c>
    </row>
    <row r="1062" spans="17:25" x14ac:dyDescent="0.25">
      <c r="Q1062" s="47">
        <f t="shared" si="126"/>
        <v>1994</v>
      </c>
      <c r="R1062" s="48" t="str">
        <f t="shared" si="124"/>
        <v>199410</v>
      </c>
      <c r="S1062" s="49">
        <v>34624</v>
      </c>
      <c r="T1062" s="48">
        <v>834.83</v>
      </c>
      <c r="U1062" s="50">
        <f t="shared" si="125"/>
        <v>839.04677419354823</v>
      </c>
      <c r="V1062" s="51">
        <f t="shared" si="127"/>
        <v>826.39547945205356</v>
      </c>
      <c r="W1062" s="53">
        <f t="shared" si="128"/>
        <v>0</v>
      </c>
      <c r="X1062" s="53" t="str">
        <f t="shared" si="129"/>
        <v/>
      </c>
      <c r="Y1062" s="54" t="str">
        <f t="shared" si="130"/>
        <v/>
      </c>
    </row>
    <row r="1063" spans="17:25" x14ac:dyDescent="0.25">
      <c r="Q1063" s="47">
        <f t="shared" si="126"/>
        <v>1994</v>
      </c>
      <c r="R1063" s="48" t="str">
        <f t="shared" si="124"/>
        <v>199410</v>
      </c>
      <c r="S1063" s="49">
        <v>34625</v>
      </c>
      <c r="T1063" s="48">
        <v>834.83</v>
      </c>
      <c r="U1063" s="50">
        <f t="shared" si="125"/>
        <v>839.04677419354823</v>
      </c>
      <c r="V1063" s="51">
        <f t="shared" si="127"/>
        <v>826.39547945205356</v>
      </c>
      <c r="W1063" s="53">
        <f t="shared" si="128"/>
        <v>0</v>
      </c>
      <c r="X1063" s="53" t="str">
        <f t="shared" si="129"/>
        <v/>
      </c>
      <c r="Y1063" s="54" t="str">
        <f t="shared" si="130"/>
        <v/>
      </c>
    </row>
    <row r="1064" spans="17:25" x14ac:dyDescent="0.25">
      <c r="Q1064" s="47">
        <f t="shared" si="126"/>
        <v>1994</v>
      </c>
      <c r="R1064" s="48" t="str">
        <f t="shared" si="124"/>
        <v>199410</v>
      </c>
      <c r="S1064" s="49">
        <v>34626</v>
      </c>
      <c r="T1064" s="48">
        <v>835.33</v>
      </c>
      <c r="U1064" s="50">
        <f t="shared" si="125"/>
        <v>839.04677419354823</v>
      </c>
      <c r="V1064" s="51">
        <f t="shared" si="127"/>
        <v>826.39547945205356</v>
      </c>
      <c r="W1064" s="53">
        <f t="shared" si="128"/>
        <v>5.9892433190000816E-4</v>
      </c>
      <c r="X1064" s="53" t="str">
        <f t="shared" si="129"/>
        <v/>
      </c>
      <c r="Y1064" s="54" t="str">
        <f t="shared" si="130"/>
        <v/>
      </c>
    </row>
    <row r="1065" spans="17:25" x14ac:dyDescent="0.25">
      <c r="Q1065" s="47">
        <f t="shared" si="126"/>
        <v>1994</v>
      </c>
      <c r="R1065" s="48" t="str">
        <f t="shared" si="124"/>
        <v>199410</v>
      </c>
      <c r="S1065" s="49">
        <v>34627</v>
      </c>
      <c r="T1065" s="48">
        <v>836.72</v>
      </c>
      <c r="U1065" s="50">
        <f t="shared" si="125"/>
        <v>839.04677419354823</v>
      </c>
      <c r="V1065" s="51">
        <f t="shared" si="127"/>
        <v>826.39547945205356</v>
      </c>
      <c r="W1065" s="53">
        <f t="shared" si="128"/>
        <v>1.6640130247926876E-3</v>
      </c>
      <c r="X1065" s="53" t="str">
        <f t="shared" si="129"/>
        <v/>
      </c>
      <c r="Y1065" s="54" t="str">
        <f t="shared" si="130"/>
        <v/>
      </c>
    </row>
    <row r="1066" spans="17:25" x14ac:dyDescent="0.25">
      <c r="Q1066" s="47">
        <f t="shared" si="126"/>
        <v>1994</v>
      </c>
      <c r="R1066" s="48" t="str">
        <f t="shared" si="124"/>
        <v>199410</v>
      </c>
      <c r="S1066" s="49">
        <v>34628</v>
      </c>
      <c r="T1066" s="48">
        <v>838.32</v>
      </c>
      <c r="U1066" s="50">
        <f t="shared" si="125"/>
        <v>839.04677419354823</v>
      </c>
      <c r="V1066" s="51">
        <f t="shared" si="127"/>
        <v>826.39547945205356</v>
      </c>
      <c r="W1066" s="53">
        <f t="shared" si="128"/>
        <v>1.9122287025528095E-3</v>
      </c>
      <c r="X1066" s="53" t="str">
        <f t="shared" si="129"/>
        <v/>
      </c>
      <c r="Y1066" s="54" t="str">
        <f t="shared" si="130"/>
        <v/>
      </c>
    </row>
    <row r="1067" spans="17:25" x14ac:dyDescent="0.25">
      <c r="Q1067" s="47">
        <f t="shared" si="126"/>
        <v>1994</v>
      </c>
      <c r="R1067" s="48" t="str">
        <f t="shared" si="124"/>
        <v>199410</v>
      </c>
      <c r="S1067" s="49">
        <v>34629</v>
      </c>
      <c r="T1067" s="48">
        <v>841.41</v>
      </c>
      <c r="U1067" s="50">
        <f t="shared" si="125"/>
        <v>839.04677419354823</v>
      </c>
      <c r="V1067" s="51">
        <f t="shared" si="127"/>
        <v>826.39547945205356</v>
      </c>
      <c r="W1067" s="53">
        <f t="shared" si="128"/>
        <v>3.6859433152016674E-3</v>
      </c>
      <c r="X1067" s="53" t="str">
        <f t="shared" si="129"/>
        <v/>
      </c>
      <c r="Y1067" s="54" t="str">
        <f t="shared" si="130"/>
        <v/>
      </c>
    </row>
    <row r="1068" spans="17:25" x14ac:dyDescent="0.25">
      <c r="Q1068" s="47">
        <f t="shared" si="126"/>
        <v>1994</v>
      </c>
      <c r="R1068" s="48" t="str">
        <f t="shared" si="124"/>
        <v>199410</v>
      </c>
      <c r="S1068" s="49">
        <v>34630</v>
      </c>
      <c r="T1068" s="48">
        <v>841.41</v>
      </c>
      <c r="U1068" s="50">
        <f t="shared" si="125"/>
        <v>839.04677419354823</v>
      </c>
      <c r="V1068" s="51">
        <f t="shared" si="127"/>
        <v>826.39547945205356</v>
      </c>
      <c r="W1068" s="53">
        <f t="shared" si="128"/>
        <v>0</v>
      </c>
      <c r="X1068" s="53" t="str">
        <f t="shared" si="129"/>
        <v/>
      </c>
      <c r="Y1068" s="54" t="str">
        <f t="shared" si="130"/>
        <v/>
      </c>
    </row>
    <row r="1069" spans="17:25" x14ac:dyDescent="0.25">
      <c r="Q1069" s="47">
        <f t="shared" si="126"/>
        <v>1994</v>
      </c>
      <c r="R1069" s="48" t="str">
        <f t="shared" si="124"/>
        <v>199410</v>
      </c>
      <c r="S1069" s="49">
        <v>34631</v>
      </c>
      <c r="T1069" s="48">
        <v>841.41</v>
      </c>
      <c r="U1069" s="50">
        <f t="shared" si="125"/>
        <v>839.04677419354823</v>
      </c>
      <c r="V1069" s="51">
        <f t="shared" si="127"/>
        <v>826.39547945205356</v>
      </c>
      <c r="W1069" s="53">
        <f t="shared" si="128"/>
        <v>0</v>
      </c>
      <c r="X1069" s="53" t="str">
        <f t="shared" si="129"/>
        <v/>
      </c>
      <c r="Y1069" s="54" t="str">
        <f t="shared" si="130"/>
        <v/>
      </c>
    </row>
    <row r="1070" spans="17:25" x14ac:dyDescent="0.25">
      <c r="Q1070" s="47">
        <f t="shared" si="126"/>
        <v>1994</v>
      </c>
      <c r="R1070" s="48" t="str">
        <f t="shared" si="124"/>
        <v>199410</v>
      </c>
      <c r="S1070" s="49">
        <v>34632</v>
      </c>
      <c r="T1070" s="48">
        <v>842.6</v>
      </c>
      <c r="U1070" s="50">
        <f t="shared" si="125"/>
        <v>839.04677419354823</v>
      </c>
      <c r="V1070" s="51">
        <f t="shared" si="127"/>
        <v>826.39547945205356</v>
      </c>
      <c r="W1070" s="53">
        <f t="shared" si="128"/>
        <v>1.4142926753901719E-3</v>
      </c>
      <c r="X1070" s="53" t="str">
        <f t="shared" si="129"/>
        <v/>
      </c>
      <c r="Y1070" s="54" t="str">
        <f t="shared" si="130"/>
        <v/>
      </c>
    </row>
    <row r="1071" spans="17:25" x14ac:dyDescent="0.25">
      <c r="Q1071" s="47">
        <f t="shared" si="126"/>
        <v>1994</v>
      </c>
      <c r="R1071" s="48" t="str">
        <f t="shared" si="124"/>
        <v>199410</v>
      </c>
      <c r="S1071" s="49">
        <v>34633</v>
      </c>
      <c r="T1071" s="48">
        <v>843.48</v>
      </c>
      <c r="U1071" s="50">
        <f t="shared" si="125"/>
        <v>839.04677419354823</v>
      </c>
      <c r="V1071" s="51">
        <f t="shared" si="127"/>
        <v>826.39547945205356</v>
      </c>
      <c r="W1071" s="53">
        <f t="shared" si="128"/>
        <v>1.0443864229765509E-3</v>
      </c>
      <c r="X1071" s="53" t="str">
        <f t="shared" si="129"/>
        <v/>
      </c>
      <c r="Y1071" s="54" t="str">
        <f t="shared" si="130"/>
        <v/>
      </c>
    </row>
    <row r="1072" spans="17:25" x14ac:dyDescent="0.25">
      <c r="Q1072" s="47">
        <f t="shared" si="126"/>
        <v>1994</v>
      </c>
      <c r="R1072" s="48" t="str">
        <f t="shared" si="124"/>
        <v>199410</v>
      </c>
      <c r="S1072" s="49">
        <v>34634</v>
      </c>
      <c r="T1072" s="48">
        <v>841.32</v>
      </c>
      <c r="U1072" s="50">
        <f t="shared" si="125"/>
        <v>839.04677419354823</v>
      </c>
      <c r="V1072" s="51">
        <f t="shared" si="127"/>
        <v>826.39547945205356</v>
      </c>
      <c r="W1072" s="53">
        <f t="shared" si="128"/>
        <v>-2.5608194622278591E-3</v>
      </c>
      <c r="X1072" s="53" t="str">
        <f t="shared" si="129"/>
        <v/>
      </c>
      <c r="Y1072" s="54" t="str">
        <f t="shared" si="130"/>
        <v/>
      </c>
    </row>
    <row r="1073" spans="17:25" x14ac:dyDescent="0.25">
      <c r="Q1073" s="47">
        <f t="shared" si="126"/>
        <v>1994</v>
      </c>
      <c r="R1073" s="48" t="str">
        <f t="shared" si="124"/>
        <v>199410</v>
      </c>
      <c r="S1073" s="49">
        <v>34635</v>
      </c>
      <c r="T1073" s="48">
        <v>840.05</v>
      </c>
      <c r="U1073" s="50">
        <f t="shared" si="125"/>
        <v>839.04677419354823</v>
      </c>
      <c r="V1073" s="51">
        <f t="shared" si="127"/>
        <v>826.39547945205356</v>
      </c>
      <c r="W1073" s="53">
        <f t="shared" si="128"/>
        <v>-1.5095326391861841E-3</v>
      </c>
      <c r="X1073" s="53" t="str">
        <f t="shared" si="129"/>
        <v/>
      </c>
      <c r="Y1073" s="54" t="str">
        <f t="shared" si="130"/>
        <v/>
      </c>
    </row>
    <row r="1074" spans="17:25" x14ac:dyDescent="0.25">
      <c r="Q1074" s="47">
        <f t="shared" si="126"/>
        <v>1994</v>
      </c>
      <c r="R1074" s="48" t="str">
        <f t="shared" si="124"/>
        <v>199410</v>
      </c>
      <c r="S1074" s="49">
        <v>34636</v>
      </c>
      <c r="T1074" s="48">
        <v>838.55</v>
      </c>
      <c r="U1074" s="50">
        <f t="shared" si="125"/>
        <v>839.04677419354823</v>
      </c>
      <c r="V1074" s="51">
        <f t="shared" si="127"/>
        <v>826.39547945205356</v>
      </c>
      <c r="W1074" s="53">
        <f t="shared" si="128"/>
        <v>-1.7856079995238749E-3</v>
      </c>
      <c r="X1074" s="53" t="str">
        <f t="shared" si="129"/>
        <v/>
      </c>
      <c r="Y1074" s="54" t="str">
        <f t="shared" si="130"/>
        <v/>
      </c>
    </row>
    <row r="1075" spans="17:25" x14ac:dyDescent="0.25">
      <c r="Q1075" s="47">
        <f t="shared" si="126"/>
        <v>1994</v>
      </c>
      <c r="R1075" s="48" t="str">
        <f t="shared" si="124"/>
        <v>199410</v>
      </c>
      <c r="S1075" s="49">
        <v>34637</v>
      </c>
      <c r="T1075" s="48">
        <v>838.55</v>
      </c>
      <c r="U1075" s="50">
        <f t="shared" si="125"/>
        <v>839.04677419354823</v>
      </c>
      <c r="V1075" s="51">
        <f t="shared" si="127"/>
        <v>826.39547945205356</v>
      </c>
      <c r="W1075" s="53">
        <f t="shared" si="128"/>
        <v>0</v>
      </c>
      <c r="X1075" s="53" t="str">
        <f t="shared" si="129"/>
        <v/>
      </c>
      <c r="Y1075" s="54" t="str">
        <f t="shared" si="130"/>
        <v/>
      </c>
    </row>
    <row r="1076" spans="17:25" x14ac:dyDescent="0.25">
      <c r="Q1076" s="47">
        <f t="shared" si="126"/>
        <v>1994</v>
      </c>
      <c r="R1076" s="48" t="str">
        <f t="shared" si="124"/>
        <v>199410</v>
      </c>
      <c r="S1076" s="49">
        <v>34638</v>
      </c>
      <c r="T1076" s="48">
        <v>838.55</v>
      </c>
      <c r="U1076" s="50">
        <f t="shared" si="125"/>
        <v>839.04677419354823</v>
      </c>
      <c r="V1076" s="51">
        <f t="shared" si="127"/>
        <v>826.39547945205356</v>
      </c>
      <c r="W1076" s="53">
        <f t="shared" si="128"/>
        <v>0</v>
      </c>
      <c r="X1076" s="53" t="str">
        <f t="shared" si="129"/>
        <v/>
      </c>
      <c r="Y1076" s="54" t="str">
        <f t="shared" si="130"/>
        <v/>
      </c>
    </row>
    <row r="1077" spans="17:25" x14ac:dyDescent="0.25">
      <c r="Q1077" s="47">
        <f t="shared" si="126"/>
        <v>1994</v>
      </c>
      <c r="R1077" s="48" t="str">
        <f t="shared" si="124"/>
        <v>199411</v>
      </c>
      <c r="S1077" s="49">
        <v>34639</v>
      </c>
      <c r="T1077" s="48">
        <v>837.62</v>
      </c>
      <c r="U1077" s="50">
        <f t="shared" si="125"/>
        <v>829.52066666666656</v>
      </c>
      <c r="V1077" s="51">
        <f t="shared" si="127"/>
        <v>826.39547945205356</v>
      </c>
      <c r="W1077" s="53">
        <f t="shared" si="128"/>
        <v>-1.1090573012938476E-3</v>
      </c>
      <c r="X1077" s="53">
        <f t="shared" si="129"/>
        <v>-1.1353488053199023E-2</v>
      </c>
      <c r="Y1077" s="54" t="str">
        <f t="shared" si="130"/>
        <v/>
      </c>
    </row>
    <row r="1078" spans="17:25" x14ac:dyDescent="0.25">
      <c r="Q1078" s="47">
        <f t="shared" si="126"/>
        <v>1994</v>
      </c>
      <c r="R1078" s="48" t="str">
        <f t="shared" si="124"/>
        <v>199411</v>
      </c>
      <c r="S1078" s="49">
        <v>34640</v>
      </c>
      <c r="T1078" s="48">
        <v>837.79</v>
      </c>
      <c r="U1078" s="50">
        <f t="shared" si="125"/>
        <v>829.52066666666656</v>
      </c>
      <c r="V1078" s="51">
        <f t="shared" si="127"/>
        <v>826.39547945205356</v>
      </c>
      <c r="W1078" s="53">
        <f t="shared" si="128"/>
        <v>2.0295599436503942E-4</v>
      </c>
      <c r="X1078" s="53" t="str">
        <f t="shared" si="129"/>
        <v/>
      </c>
      <c r="Y1078" s="54" t="str">
        <f t="shared" si="130"/>
        <v/>
      </c>
    </row>
    <row r="1079" spans="17:25" x14ac:dyDescent="0.25">
      <c r="Q1079" s="47">
        <f t="shared" si="126"/>
        <v>1994</v>
      </c>
      <c r="R1079" s="48" t="str">
        <f t="shared" si="124"/>
        <v>199411</v>
      </c>
      <c r="S1079" s="49">
        <v>34641</v>
      </c>
      <c r="T1079" s="48">
        <v>836.18</v>
      </c>
      <c r="U1079" s="50">
        <f t="shared" si="125"/>
        <v>829.52066666666656</v>
      </c>
      <c r="V1079" s="51">
        <f t="shared" si="127"/>
        <v>826.39547945205356</v>
      </c>
      <c r="W1079" s="53">
        <f t="shared" si="128"/>
        <v>-1.9217226273887666E-3</v>
      </c>
      <c r="X1079" s="53" t="str">
        <f t="shared" si="129"/>
        <v/>
      </c>
      <c r="Y1079" s="54" t="str">
        <f t="shared" si="130"/>
        <v/>
      </c>
    </row>
    <row r="1080" spans="17:25" x14ac:dyDescent="0.25">
      <c r="Q1080" s="47">
        <f t="shared" si="126"/>
        <v>1994</v>
      </c>
      <c r="R1080" s="48" t="str">
        <f t="shared" si="124"/>
        <v>199411</v>
      </c>
      <c r="S1080" s="49">
        <v>34642</v>
      </c>
      <c r="T1080" s="48">
        <v>833.19</v>
      </c>
      <c r="U1080" s="50">
        <f t="shared" si="125"/>
        <v>829.52066666666656</v>
      </c>
      <c r="V1080" s="51">
        <f t="shared" si="127"/>
        <v>826.39547945205356</v>
      </c>
      <c r="W1080" s="53">
        <f t="shared" si="128"/>
        <v>-3.5757851180366895E-3</v>
      </c>
      <c r="X1080" s="53" t="str">
        <f t="shared" si="129"/>
        <v/>
      </c>
      <c r="Y1080" s="54" t="str">
        <f t="shared" si="130"/>
        <v/>
      </c>
    </row>
    <row r="1081" spans="17:25" x14ac:dyDescent="0.25">
      <c r="Q1081" s="47">
        <f t="shared" si="126"/>
        <v>1994</v>
      </c>
      <c r="R1081" s="48" t="str">
        <f t="shared" si="124"/>
        <v>199411</v>
      </c>
      <c r="S1081" s="49">
        <v>34643</v>
      </c>
      <c r="T1081" s="48">
        <v>831.25</v>
      </c>
      <c r="U1081" s="50">
        <f t="shared" si="125"/>
        <v>829.52066666666656</v>
      </c>
      <c r="V1081" s="51">
        <f t="shared" si="127"/>
        <v>826.39547945205356</v>
      </c>
      <c r="W1081" s="53">
        <f t="shared" si="128"/>
        <v>-2.328400484883475E-3</v>
      </c>
      <c r="X1081" s="53" t="str">
        <f t="shared" si="129"/>
        <v/>
      </c>
      <c r="Y1081" s="54" t="str">
        <f t="shared" si="130"/>
        <v/>
      </c>
    </row>
    <row r="1082" spans="17:25" x14ac:dyDescent="0.25">
      <c r="Q1082" s="47">
        <f t="shared" si="126"/>
        <v>1994</v>
      </c>
      <c r="R1082" s="48" t="str">
        <f t="shared" si="124"/>
        <v>199411</v>
      </c>
      <c r="S1082" s="49">
        <v>34644</v>
      </c>
      <c r="T1082" s="48">
        <v>831.25</v>
      </c>
      <c r="U1082" s="50">
        <f t="shared" si="125"/>
        <v>829.52066666666656</v>
      </c>
      <c r="V1082" s="51">
        <f t="shared" si="127"/>
        <v>826.39547945205356</v>
      </c>
      <c r="W1082" s="53">
        <f t="shared" si="128"/>
        <v>0</v>
      </c>
      <c r="X1082" s="53" t="str">
        <f t="shared" si="129"/>
        <v/>
      </c>
      <c r="Y1082" s="54" t="str">
        <f t="shared" si="130"/>
        <v/>
      </c>
    </row>
    <row r="1083" spans="17:25" x14ac:dyDescent="0.25">
      <c r="Q1083" s="47">
        <f t="shared" si="126"/>
        <v>1994</v>
      </c>
      <c r="R1083" s="48" t="str">
        <f t="shared" si="124"/>
        <v>199411</v>
      </c>
      <c r="S1083" s="49">
        <v>34645</v>
      </c>
      <c r="T1083" s="48">
        <v>831.25</v>
      </c>
      <c r="U1083" s="50">
        <f t="shared" si="125"/>
        <v>829.52066666666656</v>
      </c>
      <c r="V1083" s="51">
        <f t="shared" si="127"/>
        <v>826.39547945205356</v>
      </c>
      <c r="W1083" s="53">
        <f t="shared" si="128"/>
        <v>0</v>
      </c>
      <c r="X1083" s="53" t="str">
        <f t="shared" si="129"/>
        <v/>
      </c>
      <c r="Y1083" s="54" t="str">
        <f t="shared" si="130"/>
        <v/>
      </c>
    </row>
    <row r="1084" spans="17:25" x14ac:dyDescent="0.25">
      <c r="Q1084" s="47">
        <f t="shared" si="126"/>
        <v>1994</v>
      </c>
      <c r="R1084" s="48" t="str">
        <f t="shared" si="124"/>
        <v>199411</v>
      </c>
      <c r="S1084" s="49">
        <v>34646</v>
      </c>
      <c r="T1084" s="48">
        <v>831.25</v>
      </c>
      <c r="U1084" s="50">
        <f t="shared" si="125"/>
        <v>829.52066666666656</v>
      </c>
      <c r="V1084" s="51">
        <f t="shared" si="127"/>
        <v>826.39547945205356</v>
      </c>
      <c r="W1084" s="53">
        <f t="shared" si="128"/>
        <v>0</v>
      </c>
      <c r="X1084" s="53" t="str">
        <f t="shared" si="129"/>
        <v/>
      </c>
      <c r="Y1084" s="54" t="str">
        <f t="shared" si="130"/>
        <v/>
      </c>
    </row>
    <row r="1085" spans="17:25" x14ac:dyDescent="0.25">
      <c r="Q1085" s="47">
        <f t="shared" si="126"/>
        <v>1994</v>
      </c>
      <c r="R1085" s="48" t="str">
        <f t="shared" si="124"/>
        <v>199411</v>
      </c>
      <c r="S1085" s="49">
        <v>34647</v>
      </c>
      <c r="T1085" s="48">
        <v>829.09</v>
      </c>
      <c r="U1085" s="50">
        <f t="shared" si="125"/>
        <v>829.52066666666656</v>
      </c>
      <c r="V1085" s="51">
        <f t="shared" si="127"/>
        <v>826.39547945205356</v>
      </c>
      <c r="W1085" s="53">
        <f t="shared" si="128"/>
        <v>-2.5984962406014889E-3</v>
      </c>
      <c r="X1085" s="53" t="str">
        <f t="shared" si="129"/>
        <v/>
      </c>
      <c r="Y1085" s="54" t="str">
        <f t="shared" si="130"/>
        <v/>
      </c>
    </row>
    <row r="1086" spans="17:25" x14ac:dyDescent="0.25">
      <c r="Q1086" s="47">
        <f t="shared" si="126"/>
        <v>1994</v>
      </c>
      <c r="R1086" s="48" t="str">
        <f t="shared" si="124"/>
        <v>199411</v>
      </c>
      <c r="S1086" s="49">
        <v>34648</v>
      </c>
      <c r="T1086" s="48">
        <v>826.84</v>
      </c>
      <c r="U1086" s="50">
        <f t="shared" si="125"/>
        <v>829.52066666666656</v>
      </c>
      <c r="V1086" s="51">
        <f t="shared" si="127"/>
        <v>826.39547945205356</v>
      </c>
      <c r="W1086" s="53">
        <f t="shared" si="128"/>
        <v>-2.7138187651521983E-3</v>
      </c>
      <c r="X1086" s="53" t="str">
        <f t="shared" si="129"/>
        <v/>
      </c>
      <c r="Y1086" s="54" t="str">
        <f t="shared" si="130"/>
        <v/>
      </c>
    </row>
    <row r="1087" spans="17:25" x14ac:dyDescent="0.25">
      <c r="Q1087" s="47">
        <f t="shared" si="126"/>
        <v>1994</v>
      </c>
      <c r="R1087" s="48" t="str">
        <f t="shared" si="124"/>
        <v>199411</v>
      </c>
      <c r="S1087" s="49">
        <v>34649</v>
      </c>
      <c r="T1087" s="48">
        <v>825.17</v>
      </c>
      <c r="U1087" s="50">
        <f t="shared" si="125"/>
        <v>829.52066666666656</v>
      </c>
      <c r="V1087" s="51">
        <f t="shared" si="127"/>
        <v>826.39547945205356</v>
      </c>
      <c r="W1087" s="53">
        <f t="shared" si="128"/>
        <v>-2.0197377969136676E-3</v>
      </c>
      <c r="X1087" s="53" t="str">
        <f t="shared" si="129"/>
        <v/>
      </c>
      <c r="Y1087" s="54" t="str">
        <f t="shared" si="130"/>
        <v/>
      </c>
    </row>
    <row r="1088" spans="17:25" x14ac:dyDescent="0.25">
      <c r="Q1088" s="47">
        <f t="shared" si="126"/>
        <v>1994</v>
      </c>
      <c r="R1088" s="48" t="str">
        <f t="shared" si="124"/>
        <v>199411</v>
      </c>
      <c r="S1088" s="49">
        <v>34650</v>
      </c>
      <c r="T1088" s="48">
        <v>825.87</v>
      </c>
      <c r="U1088" s="50">
        <f t="shared" si="125"/>
        <v>829.52066666666656</v>
      </c>
      <c r="V1088" s="51">
        <f t="shared" si="127"/>
        <v>826.39547945205356</v>
      </c>
      <c r="W1088" s="53">
        <f t="shared" si="128"/>
        <v>8.4831004520280473E-4</v>
      </c>
      <c r="X1088" s="53" t="str">
        <f t="shared" si="129"/>
        <v/>
      </c>
      <c r="Y1088" s="54" t="str">
        <f t="shared" si="130"/>
        <v/>
      </c>
    </row>
    <row r="1089" spans="17:25" x14ac:dyDescent="0.25">
      <c r="Q1089" s="47">
        <f t="shared" si="126"/>
        <v>1994</v>
      </c>
      <c r="R1089" s="48" t="str">
        <f t="shared" si="124"/>
        <v>199411</v>
      </c>
      <c r="S1089" s="49">
        <v>34651</v>
      </c>
      <c r="T1089" s="48">
        <v>825.87</v>
      </c>
      <c r="U1089" s="50">
        <f t="shared" si="125"/>
        <v>829.52066666666656</v>
      </c>
      <c r="V1089" s="51">
        <f t="shared" si="127"/>
        <v>826.39547945205356</v>
      </c>
      <c r="W1089" s="53">
        <f t="shared" si="128"/>
        <v>0</v>
      </c>
      <c r="X1089" s="53" t="str">
        <f t="shared" si="129"/>
        <v/>
      </c>
      <c r="Y1089" s="54" t="str">
        <f t="shared" si="130"/>
        <v/>
      </c>
    </row>
    <row r="1090" spans="17:25" x14ac:dyDescent="0.25">
      <c r="Q1090" s="47">
        <f t="shared" si="126"/>
        <v>1994</v>
      </c>
      <c r="R1090" s="48" t="str">
        <f t="shared" si="124"/>
        <v>199411</v>
      </c>
      <c r="S1090" s="49">
        <v>34652</v>
      </c>
      <c r="T1090" s="48">
        <v>825.87</v>
      </c>
      <c r="U1090" s="50">
        <f t="shared" si="125"/>
        <v>829.52066666666656</v>
      </c>
      <c r="V1090" s="51">
        <f t="shared" si="127"/>
        <v>826.39547945205356</v>
      </c>
      <c r="W1090" s="53">
        <f t="shared" si="128"/>
        <v>0</v>
      </c>
      <c r="X1090" s="53" t="str">
        <f t="shared" si="129"/>
        <v/>
      </c>
      <c r="Y1090" s="54" t="str">
        <f t="shared" si="130"/>
        <v/>
      </c>
    </row>
    <row r="1091" spans="17:25" x14ac:dyDescent="0.25">
      <c r="Q1091" s="47">
        <f t="shared" si="126"/>
        <v>1994</v>
      </c>
      <c r="R1091" s="48" t="str">
        <f t="shared" si="124"/>
        <v>199411</v>
      </c>
      <c r="S1091" s="49">
        <v>34653</v>
      </c>
      <c r="T1091" s="48">
        <v>825.87</v>
      </c>
      <c r="U1091" s="50">
        <f t="shared" si="125"/>
        <v>829.52066666666656</v>
      </c>
      <c r="V1091" s="51">
        <f t="shared" si="127"/>
        <v>826.39547945205356</v>
      </c>
      <c r="W1091" s="53">
        <f t="shared" si="128"/>
        <v>0</v>
      </c>
      <c r="X1091" s="53" t="str">
        <f t="shared" si="129"/>
        <v/>
      </c>
      <c r="Y1091" s="54" t="str">
        <f t="shared" si="130"/>
        <v/>
      </c>
    </row>
    <row r="1092" spans="17:25" x14ac:dyDescent="0.25">
      <c r="Q1092" s="47">
        <f t="shared" si="126"/>
        <v>1994</v>
      </c>
      <c r="R1092" s="48" t="str">
        <f t="shared" si="124"/>
        <v>199411</v>
      </c>
      <c r="S1092" s="49">
        <v>34654</v>
      </c>
      <c r="T1092" s="48">
        <v>826.45</v>
      </c>
      <c r="U1092" s="50">
        <f t="shared" si="125"/>
        <v>829.52066666666656</v>
      </c>
      <c r="V1092" s="51">
        <f t="shared" si="127"/>
        <v>826.39547945205356</v>
      </c>
      <c r="W1092" s="53">
        <f t="shared" si="128"/>
        <v>7.0228970661245782E-4</v>
      </c>
      <c r="X1092" s="53" t="str">
        <f t="shared" si="129"/>
        <v/>
      </c>
      <c r="Y1092" s="54" t="str">
        <f t="shared" si="130"/>
        <v/>
      </c>
    </row>
    <row r="1093" spans="17:25" x14ac:dyDescent="0.25">
      <c r="Q1093" s="47">
        <f t="shared" si="126"/>
        <v>1994</v>
      </c>
      <c r="R1093" s="48" t="str">
        <f t="shared" si="124"/>
        <v>199411</v>
      </c>
      <c r="S1093" s="49">
        <v>34655</v>
      </c>
      <c r="T1093" s="48">
        <v>828.74</v>
      </c>
      <c r="U1093" s="50">
        <f t="shared" si="125"/>
        <v>829.52066666666656</v>
      </c>
      <c r="V1093" s="51">
        <f t="shared" si="127"/>
        <v>826.39547945205356</v>
      </c>
      <c r="W1093" s="53">
        <f t="shared" si="128"/>
        <v>2.7708875310059611E-3</v>
      </c>
      <c r="X1093" s="53" t="str">
        <f t="shared" si="129"/>
        <v/>
      </c>
      <c r="Y1093" s="54" t="str">
        <f t="shared" si="130"/>
        <v/>
      </c>
    </row>
    <row r="1094" spans="17:25" x14ac:dyDescent="0.25">
      <c r="Q1094" s="47">
        <f t="shared" si="126"/>
        <v>1994</v>
      </c>
      <c r="R1094" s="48" t="str">
        <f t="shared" si="124"/>
        <v>199411</v>
      </c>
      <c r="S1094" s="49">
        <v>34656</v>
      </c>
      <c r="T1094" s="48">
        <v>830.49</v>
      </c>
      <c r="U1094" s="50">
        <f t="shared" si="125"/>
        <v>829.52066666666656</v>
      </c>
      <c r="V1094" s="51">
        <f t="shared" si="127"/>
        <v>826.39547945205356</v>
      </c>
      <c r="W1094" s="53">
        <f t="shared" si="128"/>
        <v>2.111639356130901E-3</v>
      </c>
      <c r="X1094" s="53" t="str">
        <f t="shared" si="129"/>
        <v/>
      </c>
      <c r="Y1094" s="54" t="str">
        <f t="shared" si="130"/>
        <v/>
      </c>
    </row>
    <row r="1095" spans="17:25" x14ac:dyDescent="0.25">
      <c r="Q1095" s="47">
        <f t="shared" si="126"/>
        <v>1994</v>
      </c>
      <c r="R1095" s="48" t="str">
        <f t="shared" ref="R1095:R1158" si="131">+YEAR(S1095)&amp;MONTH(S1095)</f>
        <v>199411</v>
      </c>
      <c r="S1095" s="49">
        <v>34657</v>
      </c>
      <c r="T1095" s="48">
        <v>828.46</v>
      </c>
      <c r="U1095" s="50">
        <f t="shared" ref="U1095:U1158" si="132">+AVERAGEIF($R$3:$R$12000,R1095,$T$3:$T$12000)</f>
        <v>829.52066666666656</v>
      </c>
      <c r="V1095" s="51">
        <f t="shared" si="127"/>
        <v>826.39547945205356</v>
      </c>
      <c r="W1095" s="53">
        <f t="shared" si="128"/>
        <v>-2.4443400883815691E-3</v>
      </c>
      <c r="X1095" s="53" t="str">
        <f t="shared" si="129"/>
        <v/>
      </c>
      <c r="Y1095" s="54" t="str">
        <f t="shared" si="130"/>
        <v/>
      </c>
    </row>
    <row r="1096" spans="17:25" x14ac:dyDescent="0.25">
      <c r="Q1096" s="47">
        <f t="shared" ref="Q1096:Q1159" si="133">+YEAR(S1096)</f>
        <v>1994</v>
      </c>
      <c r="R1096" s="48" t="str">
        <f t="shared" si="131"/>
        <v>199411</v>
      </c>
      <c r="S1096" s="49">
        <v>34658</v>
      </c>
      <c r="T1096" s="48">
        <v>828.46</v>
      </c>
      <c r="U1096" s="50">
        <f t="shared" si="132"/>
        <v>829.52066666666656</v>
      </c>
      <c r="V1096" s="51">
        <f t="shared" ref="V1096:V1159" si="134">+AVERAGEIF($Q$3:$Q$12000,Q1096,$T$3:$T$12000)</f>
        <v>826.39547945205356</v>
      </c>
      <c r="W1096" s="53">
        <f t="shared" si="128"/>
        <v>0</v>
      </c>
      <c r="X1096" s="53" t="str">
        <f t="shared" si="129"/>
        <v/>
      </c>
      <c r="Y1096" s="54" t="str">
        <f t="shared" si="130"/>
        <v/>
      </c>
    </row>
    <row r="1097" spans="17:25" x14ac:dyDescent="0.25">
      <c r="Q1097" s="47">
        <f t="shared" si="133"/>
        <v>1994</v>
      </c>
      <c r="R1097" s="48" t="str">
        <f t="shared" si="131"/>
        <v>199411</v>
      </c>
      <c r="S1097" s="49">
        <v>34659</v>
      </c>
      <c r="T1097" s="48">
        <v>828.46</v>
      </c>
      <c r="U1097" s="50">
        <f t="shared" si="132"/>
        <v>829.52066666666656</v>
      </c>
      <c r="V1097" s="51">
        <f t="shared" si="134"/>
        <v>826.39547945205356</v>
      </c>
      <c r="W1097" s="53">
        <f t="shared" ref="W1097:W1160" si="135">+T1097/T1096-1</f>
        <v>0</v>
      </c>
      <c r="X1097" s="53" t="str">
        <f t="shared" ref="X1097:X1160" si="136">IF(U1097/U1096-1=0,"",U1097/U1096-1)</f>
        <v/>
      </c>
      <c r="Y1097" s="54" t="str">
        <f t="shared" ref="Y1097:Y1160" si="137">+IF(V1097=V1096,"",V1097/V1096-1)</f>
        <v/>
      </c>
    </row>
    <row r="1098" spans="17:25" x14ac:dyDescent="0.25">
      <c r="Q1098" s="47">
        <f t="shared" si="133"/>
        <v>1994</v>
      </c>
      <c r="R1098" s="48" t="str">
        <f t="shared" si="131"/>
        <v>199411</v>
      </c>
      <c r="S1098" s="49">
        <v>34660</v>
      </c>
      <c r="T1098" s="48">
        <v>829.08</v>
      </c>
      <c r="U1098" s="50">
        <f t="shared" si="132"/>
        <v>829.52066666666656</v>
      </c>
      <c r="V1098" s="51">
        <f t="shared" si="134"/>
        <v>826.39547945205356</v>
      </c>
      <c r="W1098" s="53">
        <f t="shared" si="135"/>
        <v>7.4837650580605874E-4</v>
      </c>
      <c r="X1098" s="53" t="str">
        <f t="shared" si="136"/>
        <v/>
      </c>
      <c r="Y1098" s="54" t="str">
        <f t="shared" si="137"/>
        <v/>
      </c>
    </row>
    <row r="1099" spans="17:25" x14ac:dyDescent="0.25">
      <c r="Q1099" s="47">
        <f t="shared" si="133"/>
        <v>1994</v>
      </c>
      <c r="R1099" s="48" t="str">
        <f t="shared" si="131"/>
        <v>199411</v>
      </c>
      <c r="S1099" s="49">
        <v>34661</v>
      </c>
      <c r="T1099" s="48">
        <v>830.74</v>
      </c>
      <c r="U1099" s="50">
        <f t="shared" si="132"/>
        <v>829.52066666666656</v>
      </c>
      <c r="V1099" s="51">
        <f t="shared" si="134"/>
        <v>826.39547945205356</v>
      </c>
      <c r="W1099" s="53">
        <f t="shared" si="135"/>
        <v>2.0022193274471523E-3</v>
      </c>
      <c r="X1099" s="53" t="str">
        <f t="shared" si="136"/>
        <v/>
      </c>
      <c r="Y1099" s="54" t="str">
        <f t="shared" si="137"/>
        <v/>
      </c>
    </row>
    <row r="1100" spans="17:25" x14ac:dyDescent="0.25">
      <c r="Q1100" s="47">
        <f t="shared" si="133"/>
        <v>1994</v>
      </c>
      <c r="R1100" s="48" t="str">
        <f t="shared" si="131"/>
        <v>199411</v>
      </c>
      <c r="S1100" s="49">
        <v>34662</v>
      </c>
      <c r="T1100" s="48">
        <v>828.67</v>
      </c>
      <c r="U1100" s="50">
        <f t="shared" si="132"/>
        <v>829.52066666666656</v>
      </c>
      <c r="V1100" s="51">
        <f t="shared" si="134"/>
        <v>826.39547945205356</v>
      </c>
      <c r="W1100" s="53">
        <f t="shared" si="135"/>
        <v>-2.4917543395045483E-3</v>
      </c>
      <c r="X1100" s="53" t="str">
        <f t="shared" si="136"/>
        <v/>
      </c>
      <c r="Y1100" s="54" t="str">
        <f t="shared" si="137"/>
        <v/>
      </c>
    </row>
    <row r="1101" spans="17:25" x14ac:dyDescent="0.25">
      <c r="Q1101" s="47">
        <f t="shared" si="133"/>
        <v>1994</v>
      </c>
      <c r="R1101" s="48" t="str">
        <f t="shared" si="131"/>
        <v>199411</v>
      </c>
      <c r="S1101" s="49">
        <v>34663</v>
      </c>
      <c r="T1101" s="48">
        <v>828.76</v>
      </c>
      <c r="U1101" s="50">
        <f t="shared" si="132"/>
        <v>829.52066666666656</v>
      </c>
      <c r="V1101" s="51">
        <f t="shared" si="134"/>
        <v>826.39547945205356</v>
      </c>
      <c r="W1101" s="53">
        <f t="shared" si="135"/>
        <v>1.0860776907573033E-4</v>
      </c>
      <c r="X1101" s="53" t="str">
        <f t="shared" si="136"/>
        <v/>
      </c>
      <c r="Y1101" s="54" t="str">
        <f t="shared" si="137"/>
        <v/>
      </c>
    </row>
    <row r="1102" spans="17:25" x14ac:dyDescent="0.25">
      <c r="Q1102" s="47">
        <f t="shared" si="133"/>
        <v>1994</v>
      </c>
      <c r="R1102" s="48" t="str">
        <f t="shared" si="131"/>
        <v>199411</v>
      </c>
      <c r="S1102" s="49">
        <v>34664</v>
      </c>
      <c r="T1102" s="48">
        <v>828.42</v>
      </c>
      <c r="U1102" s="50">
        <f t="shared" si="132"/>
        <v>829.52066666666656</v>
      </c>
      <c r="V1102" s="51">
        <f t="shared" si="134"/>
        <v>826.39547945205356</v>
      </c>
      <c r="W1102" s="53">
        <f t="shared" si="135"/>
        <v>-4.102514600126117E-4</v>
      </c>
      <c r="X1102" s="53" t="str">
        <f t="shared" si="136"/>
        <v/>
      </c>
      <c r="Y1102" s="54" t="str">
        <f t="shared" si="137"/>
        <v/>
      </c>
    </row>
    <row r="1103" spans="17:25" x14ac:dyDescent="0.25">
      <c r="Q1103" s="47">
        <f t="shared" si="133"/>
        <v>1994</v>
      </c>
      <c r="R1103" s="48" t="str">
        <f t="shared" si="131"/>
        <v>199411</v>
      </c>
      <c r="S1103" s="49">
        <v>34665</v>
      </c>
      <c r="T1103" s="48">
        <v>828.42</v>
      </c>
      <c r="U1103" s="50">
        <f t="shared" si="132"/>
        <v>829.52066666666656</v>
      </c>
      <c r="V1103" s="51">
        <f t="shared" si="134"/>
        <v>826.39547945205356</v>
      </c>
      <c r="W1103" s="53">
        <f t="shared" si="135"/>
        <v>0</v>
      </c>
      <c r="X1103" s="53" t="str">
        <f t="shared" si="136"/>
        <v/>
      </c>
      <c r="Y1103" s="54" t="str">
        <f t="shared" si="137"/>
        <v/>
      </c>
    </row>
    <row r="1104" spans="17:25" x14ac:dyDescent="0.25">
      <c r="Q1104" s="47">
        <f t="shared" si="133"/>
        <v>1994</v>
      </c>
      <c r="R1104" s="48" t="str">
        <f t="shared" si="131"/>
        <v>199411</v>
      </c>
      <c r="S1104" s="49">
        <v>34666</v>
      </c>
      <c r="T1104" s="48">
        <v>828.42</v>
      </c>
      <c r="U1104" s="50">
        <f t="shared" si="132"/>
        <v>829.52066666666656</v>
      </c>
      <c r="V1104" s="51">
        <f t="shared" si="134"/>
        <v>826.39547945205356</v>
      </c>
      <c r="W1104" s="53">
        <f t="shared" si="135"/>
        <v>0</v>
      </c>
      <c r="X1104" s="53" t="str">
        <f t="shared" si="136"/>
        <v/>
      </c>
      <c r="Y1104" s="54" t="str">
        <f t="shared" si="137"/>
        <v/>
      </c>
    </row>
    <row r="1105" spans="17:25" x14ac:dyDescent="0.25">
      <c r="Q1105" s="47">
        <f t="shared" si="133"/>
        <v>1994</v>
      </c>
      <c r="R1105" s="48" t="str">
        <f t="shared" si="131"/>
        <v>199411</v>
      </c>
      <c r="S1105" s="49">
        <v>34667</v>
      </c>
      <c r="T1105" s="48">
        <v>828.66</v>
      </c>
      <c r="U1105" s="50">
        <f t="shared" si="132"/>
        <v>829.52066666666656</v>
      </c>
      <c r="V1105" s="51">
        <f t="shared" si="134"/>
        <v>826.39547945205356</v>
      </c>
      <c r="W1105" s="53">
        <f t="shared" si="135"/>
        <v>2.8970811907003124E-4</v>
      </c>
      <c r="X1105" s="53" t="str">
        <f t="shared" si="136"/>
        <v/>
      </c>
      <c r="Y1105" s="54" t="str">
        <f t="shared" si="137"/>
        <v/>
      </c>
    </row>
    <row r="1106" spans="17:25" x14ac:dyDescent="0.25">
      <c r="Q1106" s="47">
        <f t="shared" si="133"/>
        <v>1994</v>
      </c>
      <c r="R1106" s="48" t="str">
        <f t="shared" si="131"/>
        <v>199411</v>
      </c>
      <c r="S1106" s="49">
        <v>34668</v>
      </c>
      <c r="T1106" s="48">
        <v>829.03</v>
      </c>
      <c r="U1106" s="50">
        <f t="shared" si="132"/>
        <v>829.52066666666656</v>
      </c>
      <c r="V1106" s="51">
        <f t="shared" si="134"/>
        <v>826.39547945205356</v>
      </c>
      <c r="W1106" s="53">
        <f t="shared" si="135"/>
        <v>4.465039944006044E-4</v>
      </c>
      <c r="X1106" s="53" t="str">
        <f t="shared" si="136"/>
        <v/>
      </c>
      <c r="Y1106" s="54" t="str">
        <f t="shared" si="137"/>
        <v/>
      </c>
    </row>
    <row r="1107" spans="17:25" x14ac:dyDescent="0.25">
      <c r="Q1107" s="47">
        <f t="shared" si="133"/>
        <v>1994</v>
      </c>
      <c r="R1107" s="48" t="str">
        <f t="shared" si="131"/>
        <v>199412</v>
      </c>
      <c r="S1107" s="49">
        <v>34669</v>
      </c>
      <c r="T1107" s="48">
        <v>829.29</v>
      </c>
      <c r="U1107" s="50">
        <f t="shared" si="132"/>
        <v>829.4448387096777</v>
      </c>
      <c r="V1107" s="51">
        <f t="shared" si="134"/>
        <v>826.39547945205356</v>
      </c>
      <c r="W1107" s="53">
        <f t="shared" si="135"/>
        <v>3.1361953125941255E-4</v>
      </c>
      <c r="X1107" s="53">
        <f t="shared" si="136"/>
        <v>-9.1411775542060703E-5</v>
      </c>
      <c r="Y1107" s="54" t="str">
        <f t="shared" si="137"/>
        <v/>
      </c>
    </row>
    <row r="1108" spans="17:25" x14ac:dyDescent="0.25">
      <c r="Q1108" s="47">
        <f t="shared" si="133"/>
        <v>1994</v>
      </c>
      <c r="R1108" s="48" t="str">
        <f t="shared" si="131"/>
        <v>199412</v>
      </c>
      <c r="S1108" s="49">
        <v>34670</v>
      </c>
      <c r="T1108" s="48">
        <v>829.56</v>
      </c>
      <c r="U1108" s="50">
        <f t="shared" si="132"/>
        <v>829.4448387096777</v>
      </c>
      <c r="V1108" s="51">
        <f t="shared" si="134"/>
        <v>826.39547945205356</v>
      </c>
      <c r="W1108" s="53">
        <f t="shared" si="135"/>
        <v>3.2557971276636621E-4</v>
      </c>
      <c r="X1108" s="53" t="str">
        <f t="shared" si="136"/>
        <v/>
      </c>
      <c r="Y1108" s="54" t="str">
        <f t="shared" si="137"/>
        <v/>
      </c>
    </row>
    <row r="1109" spans="17:25" x14ac:dyDescent="0.25">
      <c r="Q1109" s="47">
        <f t="shared" si="133"/>
        <v>1994</v>
      </c>
      <c r="R1109" s="48" t="str">
        <f t="shared" si="131"/>
        <v>199412</v>
      </c>
      <c r="S1109" s="49">
        <v>34671</v>
      </c>
      <c r="T1109" s="48">
        <v>830</v>
      </c>
      <c r="U1109" s="50">
        <f t="shared" si="132"/>
        <v>829.4448387096777</v>
      </c>
      <c r="V1109" s="51">
        <f t="shared" si="134"/>
        <v>826.39547945205356</v>
      </c>
      <c r="W1109" s="53">
        <f t="shared" si="135"/>
        <v>5.3040165871065525E-4</v>
      </c>
      <c r="X1109" s="53" t="str">
        <f t="shared" si="136"/>
        <v/>
      </c>
      <c r="Y1109" s="54" t="str">
        <f t="shared" si="137"/>
        <v/>
      </c>
    </row>
    <row r="1110" spans="17:25" x14ac:dyDescent="0.25">
      <c r="Q1110" s="47">
        <f t="shared" si="133"/>
        <v>1994</v>
      </c>
      <c r="R1110" s="48" t="str">
        <f t="shared" si="131"/>
        <v>199412</v>
      </c>
      <c r="S1110" s="49">
        <v>34672</v>
      </c>
      <c r="T1110" s="48">
        <v>830</v>
      </c>
      <c r="U1110" s="50">
        <f t="shared" si="132"/>
        <v>829.4448387096777</v>
      </c>
      <c r="V1110" s="51">
        <f t="shared" si="134"/>
        <v>826.39547945205356</v>
      </c>
      <c r="W1110" s="53">
        <f t="shared" si="135"/>
        <v>0</v>
      </c>
      <c r="X1110" s="53" t="str">
        <f t="shared" si="136"/>
        <v/>
      </c>
      <c r="Y1110" s="54" t="str">
        <f t="shared" si="137"/>
        <v/>
      </c>
    </row>
    <row r="1111" spans="17:25" x14ac:dyDescent="0.25">
      <c r="Q1111" s="47">
        <f t="shared" si="133"/>
        <v>1994</v>
      </c>
      <c r="R1111" s="48" t="str">
        <f t="shared" si="131"/>
        <v>199412</v>
      </c>
      <c r="S1111" s="49">
        <v>34673</v>
      </c>
      <c r="T1111" s="48">
        <v>830</v>
      </c>
      <c r="U1111" s="50">
        <f t="shared" si="132"/>
        <v>829.4448387096777</v>
      </c>
      <c r="V1111" s="51">
        <f t="shared" si="134"/>
        <v>826.39547945205356</v>
      </c>
      <c r="W1111" s="53">
        <f t="shared" si="135"/>
        <v>0</v>
      </c>
      <c r="X1111" s="53" t="str">
        <f t="shared" si="136"/>
        <v/>
      </c>
      <c r="Y1111" s="54" t="str">
        <f t="shared" si="137"/>
        <v/>
      </c>
    </row>
    <row r="1112" spans="17:25" x14ac:dyDescent="0.25">
      <c r="Q1112" s="47">
        <f t="shared" si="133"/>
        <v>1994</v>
      </c>
      <c r="R1112" s="48" t="str">
        <f t="shared" si="131"/>
        <v>199412</v>
      </c>
      <c r="S1112" s="49">
        <v>34674</v>
      </c>
      <c r="T1112" s="48">
        <v>830.37</v>
      </c>
      <c r="U1112" s="50">
        <f t="shared" si="132"/>
        <v>829.4448387096777</v>
      </c>
      <c r="V1112" s="51">
        <f t="shared" si="134"/>
        <v>826.39547945205356</v>
      </c>
      <c r="W1112" s="53">
        <f t="shared" si="135"/>
        <v>4.4578313253018642E-4</v>
      </c>
      <c r="X1112" s="53" t="str">
        <f t="shared" si="136"/>
        <v/>
      </c>
      <c r="Y1112" s="54" t="str">
        <f t="shared" si="137"/>
        <v/>
      </c>
    </row>
    <row r="1113" spans="17:25" x14ac:dyDescent="0.25">
      <c r="Q1113" s="47">
        <f t="shared" si="133"/>
        <v>1994</v>
      </c>
      <c r="R1113" s="48" t="str">
        <f t="shared" si="131"/>
        <v>199412</v>
      </c>
      <c r="S1113" s="49">
        <v>34675</v>
      </c>
      <c r="T1113" s="48">
        <v>830.85</v>
      </c>
      <c r="U1113" s="50">
        <f t="shared" si="132"/>
        <v>829.4448387096777</v>
      </c>
      <c r="V1113" s="51">
        <f t="shared" si="134"/>
        <v>826.39547945205356</v>
      </c>
      <c r="W1113" s="53">
        <f t="shared" si="135"/>
        <v>5.7805556559120674E-4</v>
      </c>
      <c r="X1113" s="53" t="str">
        <f t="shared" si="136"/>
        <v/>
      </c>
      <c r="Y1113" s="54" t="str">
        <f t="shared" si="137"/>
        <v/>
      </c>
    </row>
    <row r="1114" spans="17:25" x14ac:dyDescent="0.25">
      <c r="Q1114" s="47">
        <f t="shared" si="133"/>
        <v>1994</v>
      </c>
      <c r="R1114" s="48" t="str">
        <f t="shared" si="131"/>
        <v>199412</v>
      </c>
      <c r="S1114" s="49">
        <v>34676</v>
      </c>
      <c r="T1114" s="48">
        <v>831.1</v>
      </c>
      <c r="U1114" s="50">
        <f t="shared" si="132"/>
        <v>829.4448387096777</v>
      </c>
      <c r="V1114" s="51">
        <f t="shared" si="134"/>
        <v>826.39547945205356</v>
      </c>
      <c r="W1114" s="53">
        <f t="shared" si="135"/>
        <v>3.0089667208277326E-4</v>
      </c>
      <c r="X1114" s="53" t="str">
        <f t="shared" si="136"/>
        <v/>
      </c>
      <c r="Y1114" s="54" t="str">
        <f t="shared" si="137"/>
        <v/>
      </c>
    </row>
    <row r="1115" spans="17:25" x14ac:dyDescent="0.25">
      <c r="Q1115" s="47">
        <f t="shared" si="133"/>
        <v>1994</v>
      </c>
      <c r="R1115" s="48" t="str">
        <f t="shared" si="131"/>
        <v>199412</v>
      </c>
      <c r="S1115" s="49">
        <v>34677</v>
      </c>
      <c r="T1115" s="48">
        <v>831.1</v>
      </c>
      <c r="U1115" s="50">
        <f t="shared" si="132"/>
        <v>829.4448387096777</v>
      </c>
      <c r="V1115" s="51">
        <f t="shared" si="134"/>
        <v>826.39547945205356</v>
      </c>
      <c r="W1115" s="53">
        <f t="shared" si="135"/>
        <v>0</v>
      </c>
      <c r="X1115" s="53" t="str">
        <f t="shared" si="136"/>
        <v/>
      </c>
      <c r="Y1115" s="54" t="str">
        <f t="shared" si="137"/>
        <v/>
      </c>
    </row>
    <row r="1116" spans="17:25" x14ac:dyDescent="0.25">
      <c r="Q1116" s="47">
        <f t="shared" si="133"/>
        <v>1994</v>
      </c>
      <c r="R1116" s="48" t="str">
        <f t="shared" si="131"/>
        <v>199412</v>
      </c>
      <c r="S1116" s="49">
        <v>34678</v>
      </c>
      <c r="T1116" s="48">
        <v>831.49</v>
      </c>
      <c r="U1116" s="50">
        <f t="shared" si="132"/>
        <v>829.4448387096777</v>
      </c>
      <c r="V1116" s="51">
        <f t="shared" si="134"/>
        <v>826.39547945205356</v>
      </c>
      <c r="W1116" s="53">
        <f t="shared" si="135"/>
        <v>4.6925761039573466E-4</v>
      </c>
      <c r="X1116" s="53" t="str">
        <f t="shared" si="136"/>
        <v/>
      </c>
      <c r="Y1116" s="54" t="str">
        <f t="shared" si="137"/>
        <v/>
      </c>
    </row>
    <row r="1117" spans="17:25" x14ac:dyDescent="0.25">
      <c r="Q1117" s="47">
        <f t="shared" si="133"/>
        <v>1994</v>
      </c>
      <c r="R1117" s="48" t="str">
        <f t="shared" si="131"/>
        <v>199412</v>
      </c>
      <c r="S1117" s="49">
        <v>34679</v>
      </c>
      <c r="T1117" s="48">
        <v>831.49</v>
      </c>
      <c r="U1117" s="50">
        <f t="shared" si="132"/>
        <v>829.4448387096777</v>
      </c>
      <c r="V1117" s="51">
        <f t="shared" si="134"/>
        <v>826.39547945205356</v>
      </c>
      <c r="W1117" s="53">
        <f t="shared" si="135"/>
        <v>0</v>
      </c>
      <c r="X1117" s="53" t="str">
        <f t="shared" si="136"/>
        <v/>
      </c>
      <c r="Y1117" s="54" t="str">
        <f t="shared" si="137"/>
        <v/>
      </c>
    </row>
    <row r="1118" spans="17:25" x14ac:dyDescent="0.25">
      <c r="Q1118" s="47">
        <f t="shared" si="133"/>
        <v>1994</v>
      </c>
      <c r="R1118" s="48" t="str">
        <f t="shared" si="131"/>
        <v>199412</v>
      </c>
      <c r="S1118" s="49">
        <v>34680</v>
      </c>
      <c r="T1118" s="48">
        <v>831.49</v>
      </c>
      <c r="U1118" s="50">
        <f t="shared" si="132"/>
        <v>829.4448387096777</v>
      </c>
      <c r="V1118" s="51">
        <f t="shared" si="134"/>
        <v>826.39547945205356</v>
      </c>
      <c r="W1118" s="53">
        <f t="shared" si="135"/>
        <v>0</v>
      </c>
      <c r="X1118" s="53" t="str">
        <f t="shared" si="136"/>
        <v/>
      </c>
      <c r="Y1118" s="54" t="str">
        <f t="shared" si="137"/>
        <v/>
      </c>
    </row>
    <row r="1119" spans="17:25" x14ac:dyDescent="0.25">
      <c r="Q1119" s="47">
        <f t="shared" si="133"/>
        <v>1994</v>
      </c>
      <c r="R1119" s="48" t="str">
        <f t="shared" si="131"/>
        <v>199412</v>
      </c>
      <c r="S1119" s="49">
        <v>34681</v>
      </c>
      <c r="T1119" s="48">
        <v>831.91</v>
      </c>
      <c r="U1119" s="50">
        <f t="shared" si="132"/>
        <v>829.4448387096777</v>
      </c>
      <c r="V1119" s="51">
        <f t="shared" si="134"/>
        <v>826.39547945205356</v>
      </c>
      <c r="W1119" s="53">
        <f t="shared" si="135"/>
        <v>5.0511731951075056E-4</v>
      </c>
      <c r="X1119" s="53" t="str">
        <f t="shared" si="136"/>
        <v/>
      </c>
      <c r="Y1119" s="54" t="str">
        <f t="shared" si="137"/>
        <v/>
      </c>
    </row>
    <row r="1120" spans="17:25" x14ac:dyDescent="0.25">
      <c r="Q1120" s="47">
        <f t="shared" si="133"/>
        <v>1994</v>
      </c>
      <c r="R1120" s="48" t="str">
        <f t="shared" si="131"/>
        <v>199412</v>
      </c>
      <c r="S1120" s="49">
        <v>34682</v>
      </c>
      <c r="T1120" s="48">
        <v>824.68</v>
      </c>
      <c r="U1120" s="50">
        <f t="shared" si="132"/>
        <v>829.4448387096777</v>
      </c>
      <c r="V1120" s="51">
        <f t="shared" si="134"/>
        <v>826.39547945205356</v>
      </c>
      <c r="W1120" s="53">
        <f t="shared" si="135"/>
        <v>-8.6908439614862276E-3</v>
      </c>
      <c r="X1120" s="53" t="str">
        <f t="shared" si="136"/>
        <v/>
      </c>
      <c r="Y1120" s="54" t="str">
        <f t="shared" si="137"/>
        <v/>
      </c>
    </row>
    <row r="1121" spans="17:25" x14ac:dyDescent="0.25">
      <c r="Q1121" s="47">
        <f t="shared" si="133"/>
        <v>1994</v>
      </c>
      <c r="R1121" s="48" t="str">
        <f t="shared" si="131"/>
        <v>199412</v>
      </c>
      <c r="S1121" s="49">
        <v>34683</v>
      </c>
      <c r="T1121" s="48">
        <v>825</v>
      </c>
      <c r="U1121" s="50">
        <f t="shared" si="132"/>
        <v>829.4448387096777</v>
      </c>
      <c r="V1121" s="51">
        <f t="shared" si="134"/>
        <v>826.39547945205356</v>
      </c>
      <c r="W1121" s="53">
        <f t="shared" si="135"/>
        <v>3.8802929621195581E-4</v>
      </c>
      <c r="X1121" s="53" t="str">
        <f t="shared" si="136"/>
        <v/>
      </c>
      <c r="Y1121" s="54" t="str">
        <f t="shared" si="137"/>
        <v/>
      </c>
    </row>
    <row r="1122" spans="17:25" x14ac:dyDescent="0.25">
      <c r="Q1122" s="47">
        <f t="shared" si="133"/>
        <v>1994</v>
      </c>
      <c r="R1122" s="48" t="str">
        <f t="shared" si="131"/>
        <v>199412</v>
      </c>
      <c r="S1122" s="49">
        <v>34684</v>
      </c>
      <c r="T1122" s="48">
        <v>827.6</v>
      </c>
      <c r="U1122" s="50">
        <f t="shared" si="132"/>
        <v>829.4448387096777</v>
      </c>
      <c r="V1122" s="51">
        <f t="shared" si="134"/>
        <v>826.39547945205356</v>
      </c>
      <c r="W1122" s="53">
        <f t="shared" si="135"/>
        <v>3.1515151515151274E-3</v>
      </c>
      <c r="X1122" s="53" t="str">
        <f t="shared" si="136"/>
        <v/>
      </c>
      <c r="Y1122" s="54" t="str">
        <f t="shared" si="137"/>
        <v/>
      </c>
    </row>
    <row r="1123" spans="17:25" x14ac:dyDescent="0.25">
      <c r="Q1123" s="47">
        <f t="shared" si="133"/>
        <v>1994</v>
      </c>
      <c r="R1123" s="48" t="str">
        <f t="shared" si="131"/>
        <v>199412</v>
      </c>
      <c r="S1123" s="49">
        <v>34685</v>
      </c>
      <c r="T1123" s="48">
        <v>829.72</v>
      </c>
      <c r="U1123" s="50">
        <f t="shared" si="132"/>
        <v>829.4448387096777</v>
      </c>
      <c r="V1123" s="51">
        <f t="shared" si="134"/>
        <v>826.39547945205356</v>
      </c>
      <c r="W1123" s="53">
        <f t="shared" si="135"/>
        <v>2.561623972933802E-3</v>
      </c>
      <c r="X1123" s="53" t="str">
        <f t="shared" si="136"/>
        <v/>
      </c>
      <c r="Y1123" s="54" t="str">
        <f t="shared" si="137"/>
        <v/>
      </c>
    </row>
    <row r="1124" spans="17:25" x14ac:dyDescent="0.25">
      <c r="Q1124" s="47">
        <f t="shared" si="133"/>
        <v>1994</v>
      </c>
      <c r="R1124" s="48" t="str">
        <f t="shared" si="131"/>
        <v>199412</v>
      </c>
      <c r="S1124" s="49">
        <v>34686</v>
      </c>
      <c r="T1124" s="48">
        <v>829.72</v>
      </c>
      <c r="U1124" s="50">
        <f t="shared" si="132"/>
        <v>829.4448387096777</v>
      </c>
      <c r="V1124" s="51">
        <f t="shared" si="134"/>
        <v>826.39547945205356</v>
      </c>
      <c r="W1124" s="53">
        <f t="shared" si="135"/>
        <v>0</v>
      </c>
      <c r="X1124" s="53" t="str">
        <f t="shared" si="136"/>
        <v/>
      </c>
      <c r="Y1124" s="54" t="str">
        <f t="shared" si="137"/>
        <v/>
      </c>
    </row>
    <row r="1125" spans="17:25" x14ac:dyDescent="0.25">
      <c r="Q1125" s="47">
        <f t="shared" si="133"/>
        <v>1994</v>
      </c>
      <c r="R1125" s="48" t="str">
        <f t="shared" si="131"/>
        <v>199412</v>
      </c>
      <c r="S1125" s="49">
        <v>34687</v>
      </c>
      <c r="T1125" s="48">
        <v>829.72</v>
      </c>
      <c r="U1125" s="50">
        <f t="shared" si="132"/>
        <v>829.4448387096777</v>
      </c>
      <c r="V1125" s="51">
        <f t="shared" si="134"/>
        <v>826.39547945205356</v>
      </c>
      <c r="W1125" s="53">
        <f t="shared" si="135"/>
        <v>0</v>
      </c>
      <c r="X1125" s="53" t="str">
        <f t="shared" si="136"/>
        <v/>
      </c>
      <c r="Y1125" s="54" t="str">
        <f t="shared" si="137"/>
        <v/>
      </c>
    </row>
    <row r="1126" spans="17:25" x14ac:dyDescent="0.25">
      <c r="Q1126" s="47">
        <f t="shared" si="133"/>
        <v>1994</v>
      </c>
      <c r="R1126" s="48" t="str">
        <f t="shared" si="131"/>
        <v>199412</v>
      </c>
      <c r="S1126" s="49">
        <v>34688</v>
      </c>
      <c r="T1126" s="48">
        <v>831.06</v>
      </c>
      <c r="U1126" s="50">
        <f t="shared" si="132"/>
        <v>829.4448387096777</v>
      </c>
      <c r="V1126" s="51">
        <f t="shared" si="134"/>
        <v>826.39547945205356</v>
      </c>
      <c r="W1126" s="53">
        <f t="shared" si="135"/>
        <v>1.615002651496722E-3</v>
      </c>
      <c r="X1126" s="53" t="str">
        <f t="shared" si="136"/>
        <v/>
      </c>
      <c r="Y1126" s="54" t="str">
        <f t="shared" si="137"/>
        <v/>
      </c>
    </row>
    <row r="1127" spans="17:25" x14ac:dyDescent="0.25">
      <c r="Q1127" s="47">
        <f t="shared" si="133"/>
        <v>1994</v>
      </c>
      <c r="R1127" s="48" t="str">
        <f t="shared" si="131"/>
        <v>199412</v>
      </c>
      <c r="S1127" s="49">
        <v>34689</v>
      </c>
      <c r="T1127" s="48">
        <v>830.16</v>
      </c>
      <c r="U1127" s="50">
        <f t="shared" si="132"/>
        <v>829.4448387096777</v>
      </c>
      <c r="V1127" s="51">
        <f t="shared" si="134"/>
        <v>826.39547945205356</v>
      </c>
      <c r="W1127" s="53">
        <f t="shared" si="135"/>
        <v>-1.0829542993285868E-3</v>
      </c>
      <c r="X1127" s="53" t="str">
        <f t="shared" si="136"/>
        <v/>
      </c>
      <c r="Y1127" s="54" t="str">
        <f t="shared" si="137"/>
        <v/>
      </c>
    </row>
    <row r="1128" spans="17:25" x14ac:dyDescent="0.25">
      <c r="Q1128" s="47">
        <f t="shared" si="133"/>
        <v>1994</v>
      </c>
      <c r="R1128" s="48" t="str">
        <f t="shared" si="131"/>
        <v>199412</v>
      </c>
      <c r="S1128" s="49">
        <v>34690</v>
      </c>
      <c r="T1128" s="48">
        <v>827.95</v>
      </c>
      <c r="U1128" s="50">
        <f t="shared" si="132"/>
        <v>829.4448387096777</v>
      </c>
      <c r="V1128" s="51">
        <f t="shared" si="134"/>
        <v>826.39547945205356</v>
      </c>
      <c r="W1128" s="53">
        <f t="shared" si="135"/>
        <v>-2.662137419292554E-3</v>
      </c>
      <c r="X1128" s="53" t="str">
        <f t="shared" si="136"/>
        <v/>
      </c>
      <c r="Y1128" s="54" t="str">
        <f t="shared" si="137"/>
        <v/>
      </c>
    </row>
    <row r="1129" spans="17:25" x14ac:dyDescent="0.25">
      <c r="Q1129" s="47">
        <f t="shared" si="133"/>
        <v>1994</v>
      </c>
      <c r="R1129" s="48" t="str">
        <f t="shared" si="131"/>
        <v>199412</v>
      </c>
      <c r="S1129" s="49">
        <v>34691</v>
      </c>
      <c r="T1129" s="48">
        <v>827.7</v>
      </c>
      <c r="U1129" s="50">
        <f t="shared" si="132"/>
        <v>829.4448387096777</v>
      </c>
      <c r="V1129" s="51">
        <f t="shared" si="134"/>
        <v>826.39547945205356</v>
      </c>
      <c r="W1129" s="53">
        <f t="shared" si="135"/>
        <v>-3.0195060088167303E-4</v>
      </c>
      <c r="X1129" s="53" t="str">
        <f t="shared" si="136"/>
        <v/>
      </c>
      <c r="Y1129" s="54" t="str">
        <f t="shared" si="137"/>
        <v/>
      </c>
    </row>
    <row r="1130" spans="17:25" x14ac:dyDescent="0.25">
      <c r="Q1130" s="47">
        <f t="shared" si="133"/>
        <v>1994</v>
      </c>
      <c r="R1130" s="48" t="str">
        <f t="shared" si="131"/>
        <v>199412</v>
      </c>
      <c r="S1130" s="49">
        <v>34692</v>
      </c>
      <c r="T1130" s="48">
        <v>826.47</v>
      </c>
      <c r="U1130" s="50">
        <f t="shared" si="132"/>
        <v>829.4448387096777</v>
      </c>
      <c r="V1130" s="51">
        <f t="shared" si="134"/>
        <v>826.39547945205356</v>
      </c>
      <c r="W1130" s="53">
        <f t="shared" si="135"/>
        <v>-1.4860456687205703E-3</v>
      </c>
      <c r="X1130" s="53" t="str">
        <f t="shared" si="136"/>
        <v/>
      </c>
      <c r="Y1130" s="54" t="str">
        <f t="shared" si="137"/>
        <v/>
      </c>
    </row>
    <row r="1131" spans="17:25" x14ac:dyDescent="0.25">
      <c r="Q1131" s="47">
        <f t="shared" si="133"/>
        <v>1994</v>
      </c>
      <c r="R1131" s="48" t="str">
        <f t="shared" si="131"/>
        <v>199412</v>
      </c>
      <c r="S1131" s="49">
        <v>34693</v>
      </c>
      <c r="T1131" s="48">
        <v>826.47</v>
      </c>
      <c r="U1131" s="50">
        <f t="shared" si="132"/>
        <v>829.4448387096777</v>
      </c>
      <c r="V1131" s="51">
        <f t="shared" si="134"/>
        <v>826.39547945205356</v>
      </c>
      <c r="W1131" s="53">
        <f t="shared" si="135"/>
        <v>0</v>
      </c>
      <c r="X1131" s="53" t="str">
        <f t="shared" si="136"/>
        <v/>
      </c>
      <c r="Y1131" s="54" t="str">
        <f t="shared" si="137"/>
        <v/>
      </c>
    </row>
    <row r="1132" spans="17:25" x14ac:dyDescent="0.25">
      <c r="Q1132" s="47">
        <f t="shared" si="133"/>
        <v>1994</v>
      </c>
      <c r="R1132" s="48" t="str">
        <f t="shared" si="131"/>
        <v>199412</v>
      </c>
      <c r="S1132" s="49">
        <v>34694</v>
      </c>
      <c r="T1132" s="48">
        <v>826.47</v>
      </c>
      <c r="U1132" s="50">
        <f t="shared" si="132"/>
        <v>829.4448387096777</v>
      </c>
      <c r="V1132" s="51">
        <f t="shared" si="134"/>
        <v>826.39547945205356</v>
      </c>
      <c r="W1132" s="53">
        <f t="shared" si="135"/>
        <v>0</v>
      </c>
      <c r="X1132" s="53" t="str">
        <f t="shared" si="136"/>
        <v/>
      </c>
      <c r="Y1132" s="54" t="str">
        <f t="shared" si="137"/>
        <v/>
      </c>
    </row>
    <row r="1133" spans="17:25" x14ac:dyDescent="0.25">
      <c r="Q1133" s="47">
        <f t="shared" si="133"/>
        <v>1994</v>
      </c>
      <c r="R1133" s="48" t="str">
        <f t="shared" si="131"/>
        <v>199412</v>
      </c>
      <c r="S1133" s="49">
        <v>34695</v>
      </c>
      <c r="T1133" s="48">
        <v>827.33</v>
      </c>
      <c r="U1133" s="50">
        <f t="shared" si="132"/>
        <v>829.4448387096777</v>
      </c>
      <c r="V1133" s="51">
        <f t="shared" si="134"/>
        <v>826.39547945205356</v>
      </c>
      <c r="W1133" s="53">
        <f t="shared" si="135"/>
        <v>1.0405701356370756E-3</v>
      </c>
      <c r="X1133" s="53" t="str">
        <f t="shared" si="136"/>
        <v/>
      </c>
      <c r="Y1133" s="54" t="str">
        <f t="shared" si="137"/>
        <v/>
      </c>
    </row>
    <row r="1134" spans="17:25" x14ac:dyDescent="0.25">
      <c r="Q1134" s="47">
        <f t="shared" si="133"/>
        <v>1994</v>
      </c>
      <c r="R1134" s="48" t="str">
        <f t="shared" si="131"/>
        <v>199412</v>
      </c>
      <c r="S1134" s="49">
        <v>34696</v>
      </c>
      <c r="T1134" s="48">
        <v>829.95</v>
      </c>
      <c r="U1134" s="50">
        <f t="shared" si="132"/>
        <v>829.4448387096777</v>
      </c>
      <c r="V1134" s="51">
        <f t="shared" si="134"/>
        <v>826.39547945205356</v>
      </c>
      <c r="W1134" s="53">
        <f t="shared" si="135"/>
        <v>3.16681372608274E-3</v>
      </c>
      <c r="X1134" s="53" t="str">
        <f t="shared" si="136"/>
        <v/>
      </c>
      <c r="Y1134" s="54" t="str">
        <f t="shared" si="137"/>
        <v/>
      </c>
    </row>
    <row r="1135" spans="17:25" x14ac:dyDescent="0.25">
      <c r="Q1135" s="47">
        <f t="shared" si="133"/>
        <v>1994</v>
      </c>
      <c r="R1135" s="48" t="str">
        <f t="shared" si="131"/>
        <v>199412</v>
      </c>
      <c r="S1135" s="49">
        <v>34697</v>
      </c>
      <c r="T1135" s="48">
        <v>831.6</v>
      </c>
      <c r="U1135" s="50">
        <f t="shared" si="132"/>
        <v>829.4448387096777</v>
      </c>
      <c r="V1135" s="51">
        <f t="shared" si="134"/>
        <v>826.39547945205356</v>
      </c>
      <c r="W1135" s="53">
        <f t="shared" si="135"/>
        <v>1.9880715705764551E-3</v>
      </c>
      <c r="X1135" s="53" t="str">
        <f t="shared" si="136"/>
        <v/>
      </c>
      <c r="Y1135" s="54" t="str">
        <f t="shared" si="137"/>
        <v/>
      </c>
    </row>
    <row r="1136" spans="17:25" x14ac:dyDescent="0.25">
      <c r="Q1136" s="47">
        <f t="shared" si="133"/>
        <v>1994</v>
      </c>
      <c r="R1136" s="48" t="str">
        <f t="shared" si="131"/>
        <v>199412</v>
      </c>
      <c r="S1136" s="49">
        <v>34698</v>
      </c>
      <c r="T1136" s="48">
        <v>831.27</v>
      </c>
      <c r="U1136" s="50">
        <f t="shared" si="132"/>
        <v>829.4448387096777</v>
      </c>
      <c r="V1136" s="51">
        <f t="shared" si="134"/>
        <v>826.39547945205356</v>
      </c>
      <c r="W1136" s="53">
        <f t="shared" si="135"/>
        <v>-3.9682539682539542E-4</v>
      </c>
      <c r="X1136" s="53" t="str">
        <f t="shared" si="136"/>
        <v/>
      </c>
      <c r="Y1136" s="54" t="str">
        <f t="shared" si="137"/>
        <v/>
      </c>
    </row>
    <row r="1137" spans="17:25" x14ac:dyDescent="0.25">
      <c r="Q1137" s="47">
        <f t="shared" si="133"/>
        <v>1994</v>
      </c>
      <c r="R1137" s="48" t="str">
        <f t="shared" si="131"/>
        <v>199412</v>
      </c>
      <c r="S1137" s="49">
        <v>34699</v>
      </c>
      <c r="T1137" s="48">
        <v>831.27</v>
      </c>
      <c r="U1137" s="50">
        <f t="shared" si="132"/>
        <v>829.4448387096777</v>
      </c>
      <c r="V1137" s="51">
        <f t="shared" si="134"/>
        <v>826.39547945205356</v>
      </c>
      <c r="W1137" s="53">
        <f t="shared" si="135"/>
        <v>0</v>
      </c>
      <c r="X1137" s="53" t="str">
        <f t="shared" si="136"/>
        <v/>
      </c>
      <c r="Y1137" s="54" t="str">
        <f t="shared" si="137"/>
        <v/>
      </c>
    </row>
    <row r="1138" spans="17:25" x14ac:dyDescent="0.25">
      <c r="Q1138" s="47">
        <f t="shared" si="133"/>
        <v>1995</v>
      </c>
      <c r="R1138" s="48" t="str">
        <f t="shared" si="131"/>
        <v>19951</v>
      </c>
      <c r="S1138" s="49">
        <v>34700</v>
      </c>
      <c r="T1138" s="48">
        <v>831.27</v>
      </c>
      <c r="U1138" s="50">
        <f t="shared" si="132"/>
        <v>846.32032258064567</v>
      </c>
      <c r="V1138" s="51">
        <f t="shared" si="134"/>
        <v>912.88846575342507</v>
      </c>
      <c r="W1138" s="53">
        <f t="shared" si="135"/>
        <v>0</v>
      </c>
      <c r="X1138" s="53">
        <f t="shared" si="136"/>
        <v>2.0345516764225469E-2</v>
      </c>
      <c r="Y1138" s="54">
        <f t="shared" si="137"/>
        <v>0.10466294704167689</v>
      </c>
    </row>
    <row r="1139" spans="17:25" x14ac:dyDescent="0.25">
      <c r="Q1139" s="47">
        <f t="shared" si="133"/>
        <v>1995</v>
      </c>
      <c r="R1139" s="48" t="str">
        <f t="shared" si="131"/>
        <v>19951</v>
      </c>
      <c r="S1139" s="49">
        <v>34701</v>
      </c>
      <c r="T1139" s="48">
        <v>831.27</v>
      </c>
      <c r="U1139" s="50">
        <f t="shared" si="132"/>
        <v>846.32032258064567</v>
      </c>
      <c r="V1139" s="51">
        <f t="shared" si="134"/>
        <v>912.88846575342507</v>
      </c>
      <c r="W1139" s="53">
        <f t="shared" si="135"/>
        <v>0</v>
      </c>
      <c r="X1139" s="53" t="str">
        <f t="shared" si="136"/>
        <v/>
      </c>
      <c r="Y1139" s="54" t="str">
        <f t="shared" si="137"/>
        <v/>
      </c>
    </row>
    <row r="1140" spans="17:25" x14ac:dyDescent="0.25">
      <c r="Q1140" s="47">
        <f t="shared" si="133"/>
        <v>1995</v>
      </c>
      <c r="R1140" s="48" t="str">
        <f t="shared" si="131"/>
        <v>19951</v>
      </c>
      <c r="S1140" s="49">
        <v>34702</v>
      </c>
      <c r="T1140" s="48">
        <v>833.18</v>
      </c>
      <c r="U1140" s="50">
        <f t="shared" si="132"/>
        <v>846.32032258064567</v>
      </c>
      <c r="V1140" s="51">
        <f t="shared" si="134"/>
        <v>912.88846575342507</v>
      </c>
      <c r="W1140" s="53">
        <f t="shared" si="135"/>
        <v>2.2976890781574166E-3</v>
      </c>
      <c r="X1140" s="53" t="str">
        <f t="shared" si="136"/>
        <v/>
      </c>
      <c r="Y1140" s="54" t="str">
        <f t="shared" si="137"/>
        <v/>
      </c>
    </row>
    <row r="1141" spans="17:25" x14ac:dyDescent="0.25">
      <c r="Q1141" s="47">
        <f t="shared" si="133"/>
        <v>1995</v>
      </c>
      <c r="R1141" s="48" t="str">
        <f t="shared" si="131"/>
        <v>19951</v>
      </c>
      <c r="S1141" s="49">
        <v>34703</v>
      </c>
      <c r="T1141" s="48">
        <v>835.38</v>
      </c>
      <c r="U1141" s="50">
        <f t="shared" si="132"/>
        <v>846.32032258064567</v>
      </c>
      <c r="V1141" s="51">
        <f t="shared" si="134"/>
        <v>912.88846575342507</v>
      </c>
      <c r="W1141" s="53">
        <f t="shared" si="135"/>
        <v>2.6404858493962458E-3</v>
      </c>
      <c r="X1141" s="53" t="str">
        <f t="shared" si="136"/>
        <v/>
      </c>
      <c r="Y1141" s="54" t="str">
        <f t="shared" si="137"/>
        <v/>
      </c>
    </row>
    <row r="1142" spans="17:25" x14ac:dyDescent="0.25">
      <c r="Q1142" s="47">
        <f t="shared" si="133"/>
        <v>1995</v>
      </c>
      <c r="R1142" s="48" t="str">
        <f t="shared" si="131"/>
        <v>19951</v>
      </c>
      <c r="S1142" s="49">
        <v>34704</v>
      </c>
      <c r="T1142" s="48">
        <v>838.33</v>
      </c>
      <c r="U1142" s="50">
        <f t="shared" si="132"/>
        <v>846.32032258064567</v>
      </c>
      <c r="V1142" s="51">
        <f t="shared" si="134"/>
        <v>912.88846575342507</v>
      </c>
      <c r="W1142" s="53">
        <f t="shared" si="135"/>
        <v>3.5313270607388869E-3</v>
      </c>
      <c r="X1142" s="53" t="str">
        <f t="shared" si="136"/>
        <v/>
      </c>
      <c r="Y1142" s="54" t="str">
        <f t="shared" si="137"/>
        <v/>
      </c>
    </row>
    <row r="1143" spans="17:25" x14ac:dyDescent="0.25">
      <c r="Q1143" s="47">
        <f t="shared" si="133"/>
        <v>1995</v>
      </c>
      <c r="R1143" s="48" t="str">
        <f t="shared" si="131"/>
        <v>19951</v>
      </c>
      <c r="S1143" s="49">
        <v>34705</v>
      </c>
      <c r="T1143" s="48">
        <v>838.87</v>
      </c>
      <c r="U1143" s="50">
        <f t="shared" si="132"/>
        <v>846.32032258064567</v>
      </c>
      <c r="V1143" s="51">
        <f t="shared" si="134"/>
        <v>912.88846575342507</v>
      </c>
      <c r="W1143" s="53">
        <f t="shared" si="135"/>
        <v>6.4413775005056628E-4</v>
      </c>
      <c r="X1143" s="53" t="str">
        <f t="shared" si="136"/>
        <v/>
      </c>
      <c r="Y1143" s="54" t="str">
        <f t="shared" si="137"/>
        <v/>
      </c>
    </row>
    <row r="1144" spans="17:25" x14ac:dyDescent="0.25">
      <c r="Q1144" s="47">
        <f t="shared" si="133"/>
        <v>1995</v>
      </c>
      <c r="R1144" s="48" t="str">
        <f t="shared" si="131"/>
        <v>19951</v>
      </c>
      <c r="S1144" s="49">
        <v>34706</v>
      </c>
      <c r="T1144" s="48">
        <v>837.07</v>
      </c>
      <c r="U1144" s="50">
        <f t="shared" si="132"/>
        <v>846.32032258064567</v>
      </c>
      <c r="V1144" s="51">
        <f t="shared" si="134"/>
        <v>912.88846575342507</v>
      </c>
      <c r="W1144" s="53">
        <f t="shared" si="135"/>
        <v>-2.14574367899667E-3</v>
      </c>
      <c r="X1144" s="53" t="str">
        <f t="shared" si="136"/>
        <v/>
      </c>
      <c r="Y1144" s="54" t="str">
        <f t="shared" si="137"/>
        <v/>
      </c>
    </row>
    <row r="1145" spans="17:25" x14ac:dyDescent="0.25">
      <c r="Q1145" s="47">
        <f t="shared" si="133"/>
        <v>1995</v>
      </c>
      <c r="R1145" s="48" t="str">
        <f t="shared" si="131"/>
        <v>19951</v>
      </c>
      <c r="S1145" s="49">
        <v>34707</v>
      </c>
      <c r="T1145" s="48">
        <v>837.07</v>
      </c>
      <c r="U1145" s="50">
        <f t="shared" si="132"/>
        <v>846.32032258064567</v>
      </c>
      <c r="V1145" s="51">
        <f t="shared" si="134"/>
        <v>912.88846575342507</v>
      </c>
      <c r="W1145" s="53">
        <f t="shared" si="135"/>
        <v>0</v>
      </c>
      <c r="X1145" s="53" t="str">
        <f t="shared" si="136"/>
        <v/>
      </c>
      <c r="Y1145" s="54" t="str">
        <f t="shared" si="137"/>
        <v/>
      </c>
    </row>
    <row r="1146" spans="17:25" x14ac:dyDescent="0.25">
      <c r="Q1146" s="47">
        <f t="shared" si="133"/>
        <v>1995</v>
      </c>
      <c r="R1146" s="48" t="str">
        <f t="shared" si="131"/>
        <v>19951</v>
      </c>
      <c r="S1146" s="49">
        <v>34708</v>
      </c>
      <c r="T1146" s="48">
        <v>837.07</v>
      </c>
      <c r="U1146" s="50">
        <f t="shared" si="132"/>
        <v>846.32032258064567</v>
      </c>
      <c r="V1146" s="51">
        <f t="shared" si="134"/>
        <v>912.88846575342507</v>
      </c>
      <c r="W1146" s="53">
        <f t="shared" si="135"/>
        <v>0</v>
      </c>
      <c r="X1146" s="53" t="str">
        <f t="shared" si="136"/>
        <v/>
      </c>
      <c r="Y1146" s="54" t="str">
        <f t="shared" si="137"/>
        <v/>
      </c>
    </row>
    <row r="1147" spans="17:25" x14ac:dyDescent="0.25">
      <c r="Q1147" s="47">
        <f t="shared" si="133"/>
        <v>1995</v>
      </c>
      <c r="R1147" s="48" t="str">
        <f t="shared" si="131"/>
        <v>19951</v>
      </c>
      <c r="S1147" s="49">
        <v>34709</v>
      </c>
      <c r="T1147" s="48">
        <v>837.07</v>
      </c>
      <c r="U1147" s="50">
        <f t="shared" si="132"/>
        <v>846.32032258064567</v>
      </c>
      <c r="V1147" s="51">
        <f t="shared" si="134"/>
        <v>912.88846575342507</v>
      </c>
      <c r="W1147" s="53">
        <f t="shared" si="135"/>
        <v>0</v>
      </c>
      <c r="X1147" s="53" t="str">
        <f t="shared" si="136"/>
        <v/>
      </c>
      <c r="Y1147" s="54" t="str">
        <f t="shared" si="137"/>
        <v/>
      </c>
    </row>
    <row r="1148" spans="17:25" x14ac:dyDescent="0.25">
      <c r="Q1148" s="47">
        <f t="shared" si="133"/>
        <v>1995</v>
      </c>
      <c r="R1148" s="48" t="str">
        <f t="shared" si="131"/>
        <v>19951</v>
      </c>
      <c r="S1148" s="49">
        <v>34710</v>
      </c>
      <c r="T1148" s="48">
        <v>840.36</v>
      </c>
      <c r="U1148" s="50">
        <f t="shared" si="132"/>
        <v>846.32032258064567</v>
      </c>
      <c r="V1148" s="51">
        <f t="shared" si="134"/>
        <v>912.88846575342507</v>
      </c>
      <c r="W1148" s="53">
        <f t="shared" si="135"/>
        <v>3.9303761931499537E-3</v>
      </c>
      <c r="X1148" s="53" t="str">
        <f t="shared" si="136"/>
        <v/>
      </c>
      <c r="Y1148" s="54" t="str">
        <f t="shared" si="137"/>
        <v/>
      </c>
    </row>
    <row r="1149" spans="17:25" x14ac:dyDescent="0.25">
      <c r="Q1149" s="47">
        <f t="shared" si="133"/>
        <v>1995</v>
      </c>
      <c r="R1149" s="48" t="str">
        <f t="shared" si="131"/>
        <v>19951</v>
      </c>
      <c r="S1149" s="49">
        <v>34711</v>
      </c>
      <c r="T1149" s="48">
        <v>843.69</v>
      </c>
      <c r="U1149" s="50">
        <f t="shared" si="132"/>
        <v>846.32032258064567</v>
      </c>
      <c r="V1149" s="51">
        <f t="shared" si="134"/>
        <v>912.88846575342507</v>
      </c>
      <c r="W1149" s="53">
        <f t="shared" si="135"/>
        <v>3.9625874625162094E-3</v>
      </c>
      <c r="X1149" s="53" t="str">
        <f t="shared" si="136"/>
        <v/>
      </c>
      <c r="Y1149" s="54" t="str">
        <f t="shared" si="137"/>
        <v/>
      </c>
    </row>
    <row r="1150" spans="17:25" x14ac:dyDescent="0.25">
      <c r="Q1150" s="47">
        <f t="shared" si="133"/>
        <v>1995</v>
      </c>
      <c r="R1150" s="48" t="str">
        <f t="shared" si="131"/>
        <v>19951</v>
      </c>
      <c r="S1150" s="49">
        <v>34712</v>
      </c>
      <c r="T1150" s="48">
        <v>841.52</v>
      </c>
      <c r="U1150" s="50">
        <f t="shared" si="132"/>
        <v>846.32032258064567</v>
      </c>
      <c r="V1150" s="51">
        <f t="shared" si="134"/>
        <v>912.88846575342507</v>
      </c>
      <c r="W1150" s="53">
        <f t="shared" si="135"/>
        <v>-2.5720347521009934E-3</v>
      </c>
      <c r="X1150" s="53" t="str">
        <f t="shared" si="136"/>
        <v/>
      </c>
      <c r="Y1150" s="54" t="str">
        <f t="shared" si="137"/>
        <v/>
      </c>
    </row>
    <row r="1151" spans="17:25" x14ac:dyDescent="0.25">
      <c r="Q1151" s="47">
        <f t="shared" si="133"/>
        <v>1995</v>
      </c>
      <c r="R1151" s="48" t="str">
        <f t="shared" si="131"/>
        <v>19951</v>
      </c>
      <c r="S1151" s="49">
        <v>34713</v>
      </c>
      <c r="T1151" s="48">
        <v>843.7</v>
      </c>
      <c r="U1151" s="50">
        <f t="shared" si="132"/>
        <v>846.32032258064567</v>
      </c>
      <c r="V1151" s="51">
        <f t="shared" si="134"/>
        <v>912.88846575342507</v>
      </c>
      <c r="W1151" s="53">
        <f t="shared" si="135"/>
        <v>2.5905504325507422E-3</v>
      </c>
      <c r="X1151" s="53" t="str">
        <f t="shared" si="136"/>
        <v/>
      </c>
      <c r="Y1151" s="54" t="str">
        <f t="shared" si="137"/>
        <v/>
      </c>
    </row>
    <row r="1152" spans="17:25" x14ac:dyDescent="0.25">
      <c r="Q1152" s="47">
        <f t="shared" si="133"/>
        <v>1995</v>
      </c>
      <c r="R1152" s="48" t="str">
        <f t="shared" si="131"/>
        <v>19951</v>
      </c>
      <c r="S1152" s="49">
        <v>34714</v>
      </c>
      <c r="T1152" s="48">
        <v>843.7</v>
      </c>
      <c r="U1152" s="50">
        <f t="shared" si="132"/>
        <v>846.32032258064567</v>
      </c>
      <c r="V1152" s="51">
        <f t="shared" si="134"/>
        <v>912.88846575342507</v>
      </c>
      <c r="W1152" s="53">
        <f t="shared" si="135"/>
        <v>0</v>
      </c>
      <c r="X1152" s="53" t="str">
        <f t="shared" si="136"/>
        <v/>
      </c>
      <c r="Y1152" s="54" t="str">
        <f t="shared" si="137"/>
        <v/>
      </c>
    </row>
    <row r="1153" spans="17:25" x14ac:dyDescent="0.25">
      <c r="Q1153" s="47">
        <f t="shared" si="133"/>
        <v>1995</v>
      </c>
      <c r="R1153" s="48" t="str">
        <f t="shared" si="131"/>
        <v>19951</v>
      </c>
      <c r="S1153" s="49">
        <v>34715</v>
      </c>
      <c r="T1153" s="48">
        <v>843.7</v>
      </c>
      <c r="U1153" s="50">
        <f t="shared" si="132"/>
        <v>846.32032258064567</v>
      </c>
      <c r="V1153" s="51">
        <f t="shared" si="134"/>
        <v>912.88846575342507</v>
      </c>
      <c r="W1153" s="53">
        <f t="shared" si="135"/>
        <v>0</v>
      </c>
      <c r="X1153" s="53" t="str">
        <f t="shared" si="136"/>
        <v/>
      </c>
      <c r="Y1153" s="54" t="str">
        <f t="shared" si="137"/>
        <v/>
      </c>
    </row>
    <row r="1154" spans="17:25" x14ac:dyDescent="0.25">
      <c r="Q1154" s="47">
        <f t="shared" si="133"/>
        <v>1995</v>
      </c>
      <c r="R1154" s="48" t="str">
        <f t="shared" si="131"/>
        <v>19951</v>
      </c>
      <c r="S1154" s="49">
        <v>34716</v>
      </c>
      <c r="T1154" s="48">
        <v>846.61</v>
      </c>
      <c r="U1154" s="50">
        <f t="shared" si="132"/>
        <v>846.32032258064567</v>
      </c>
      <c r="V1154" s="51">
        <f t="shared" si="134"/>
        <v>912.88846575342507</v>
      </c>
      <c r="W1154" s="53">
        <f t="shared" si="135"/>
        <v>3.4490932796016338E-3</v>
      </c>
      <c r="X1154" s="53" t="str">
        <f t="shared" si="136"/>
        <v/>
      </c>
      <c r="Y1154" s="54" t="str">
        <f t="shared" si="137"/>
        <v/>
      </c>
    </row>
    <row r="1155" spans="17:25" x14ac:dyDescent="0.25">
      <c r="Q1155" s="47">
        <f t="shared" si="133"/>
        <v>1995</v>
      </c>
      <c r="R1155" s="48" t="str">
        <f t="shared" si="131"/>
        <v>19951</v>
      </c>
      <c r="S1155" s="49">
        <v>34717</v>
      </c>
      <c r="T1155" s="48">
        <v>847.61</v>
      </c>
      <c r="U1155" s="50">
        <f t="shared" si="132"/>
        <v>846.32032258064567</v>
      </c>
      <c r="V1155" s="51">
        <f t="shared" si="134"/>
        <v>912.88846575342507</v>
      </c>
      <c r="W1155" s="53">
        <f t="shared" si="135"/>
        <v>1.1811814176538871E-3</v>
      </c>
      <c r="X1155" s="53" t="str">
        <f t="shared" si="136"/>
        <v/>
      </c>
      <c r="Y1155" s="54" t="str">
        <f t="shared" si="137"/>
        <v/>
      </c>
    </row>
    <row r="1156" spans="17:25" x14ac:dyDescent="0.25">
      <c r="Q1156" s="47">
        <f t="shared" si="133"/>
        <v>1995</v>
      </c>
      <c r="R1156" s="48" t="str">
        <f t="shared" si="131"/>
        <v>19951</v>
      </c>
      <c r="S1156" s="49">
        <v>34718</v>
      </c>
      <c r="T1156" s="48">
        <v>850.26</v>
      </c>
      <c r="U1156" s="50">
        <f t="shared" si="132"/>
        <v>846.32032258064567</v>
      </c>
      <c r="V1156" s="51">
        <f t="shared" si="134"/>
        <v>912.88846575342507</v>
      </c>
      <c r="W1156" s="53">
        <f t="shared" si="135"/>
        <v>3.1264378664714876E-3</v>
      </c>
      <c r="X1156" s="53" t="str">
        <f t="shared" si="136"/>
        <v/>
      </c>
      <c r="Y1156" s="54" t="str">
        <f t="shared" si="137"/>
        <v/>
      </c>
    </row>
    <row r="1157" spans="17:25" x14ac:dyDescent="0.25">
      <c r="Q1157" s="47">
        <f t="shared" si="133"/>
        <v>1995</v>
      </c>
      <c r="R1157" s="48" t="str">
        <f t="shared" si="131"/>
        <v>19951</v>
      </c>
      <c r="S1157" s="49">
        <v>34719</v>
      </c>
      <c r="T1157" s="48">
        <v>852.68</v>
      </c>
      <c r="U1157" s="50">
        <f t="shared" si="132"/>
        <v>846.32032258064567</v>
      </c>
      <c r="V1157" s="51">
        <f t="shared" si="134"/>
        <v>912.88846575342507</v>
      </c>
      <c r="W1157" s="53">
        <f t="shared" si="135"/>
        <v>2.8461882247783343E-3</v>
      </c>
      <c r="X1157" s="53" t="str">
        <f t="shared" si="136"/>
        <v/>
      </c>
      <c r="Y1157" s="54" t="str">
        <f t="shared" si="137"/>
        <v/>
      </c>
    </row>
    <row r="1158" spans="17:25" x14ac:dyDescent="0.25">
      <c r="Q1158" s="47">
        <f t="shared" si="133"/>
        <v>1995</v>
      </c>
      <c r="R1158" s="48" t="str">
        <f t="shared" si="131"/>
        <v>19951</v>
      </c>
      <c r="S1158" s="49">
        <v>34720</v>
      </c>
      <c r="T1158" s="48">
        <v>855.54</v>
      </c>
      <c r="U1158" s="50">
        <f t="shared" si="132"/>
        <v>846.32032258064567</v>
      </c>
      <c r="V1158" s="51">
        <f t="shared" si="134"/>
        <v>912.88846575342507</v>
      </c>
      <c r="W1158" s="53">
        <f t="shared" si="135"/>
        <v>3.3541305061688398E-3</v>
      </c>
      <c r="X1158" s="53" t="str">
        <f t="shared" si="136"/>
        <v/>
      </c>
      <c r="Y1158" s="54" t="str">
        <f t="shared" si="137"/>
        <v/>
      </c>
    </row>
    <row r="1159" spans="17:25" x14ac:dyDescent="0.25">
      <c r="Q1159" s="47">
        <f t="shared" si="133"/>
        <v>1995</v>
      </c>
      <c r="R1159" s="48" t="str">
        <f t="shared" ref="R1159:R1222" si="138">+YEAR(S1159)&amp;MONTH(S1159)</f>
        <v>19951</v>
      </c>
      <c r="S1159" s="49">
        <v>34721</v>
      </c>
      <c r="T1159" s="48">
        <v>855.54</v>
      </c>
      <c r="U1159" s="50">
        <f t="shared" ref="U1159:U1222" si="139">+AVERAGEIF($R$3:$R$12000,R1159,$T$3:$T$12000)</f>
        <v>846.32032258064567</v>
      </c>
      <c r="V1159" s="51">
        <f t="shared" si="134"/>
        <v>912.88846575342507</v>
      </c>
      <c r="W1159" s="53">
        <f t="shared" si="135"/>
        <v>0</v>
      </c>
      <c r="X1159" s="53" t="str">
        <f t="shared" si="136"/>
        <v/>
      </c>
      <c r="Y1159" s="54" t="str">
        <f t="shared" si="137"/>
        <v/>
      </c>
    </row>
    <row r="1160" spans="17:25" x14ac:dyDescent="0.25">
      <c r="Q1160" s="47">
        <f t="shared" ref="Q1160:Q1223" si="140">+YEAR(S1160)</f>
        <v>1995</v>
      </c>
      <c r="R1160" s="48" t="str">
        <f t="shared" si="138"/>
        <v>19951</v>
      </c>
      <c r="S1160" s="49">
        <v>34722</v>
      </c>
      <c r="T1160" s="48">
        <v>855.54</v>
      </c>
      <c r="U1160" s="50">
        <f t="shared" si="139"/>
        <v>846.32032258064567</v>
      </c>
      <c r="V1160" s="51">
        <f t="shared" ref="V1160:V1223" si="141">+AVERAGEIF($Q$3:$Q$12000,Q1160,$T$3:$T$12000)</f>
        <v>912.88846575342507</v>
      </c>
      <c r="W1160" s="53">
        <f t="shared" si="135"/>
        <v>0</v>
      </c>
      <c r="X1160" s="53" t="str">
        <f t="shared" si="136"/>
        <v/>
      </c>
      <c r="Y1160" s="54" t="str">
        <f t="shared" si="137"/>
        <v/>
      </c>
    </row>
    <row r="1161" spans="17:25" x14ac:dyDescent="0.25">
      <c r="Q1161" s="47">
        <f t="shared" si="140"/>
        <v>1995</v>
      </c>
      <c r="R1161" s="48" t="str">
        <f t="shared" si="138"/>
        <v>19951</v>
      </c>
      <c r="S1161" s="49">
        <v>34723</v>
      </c>
      <c r="T1161" s="48">
        <v>855.49</v>
      </c>
      <c r="U1161" s="50">
        <f t="shared" si="139"/>
        <v>846.32032258064567</v>
      </c>
      <c r="V1161" s="51">
        <f t="shared" si="141"/>
        <v>912.88846575342507</v>
      </c>
      <c r="W1161" s="53">
        <f t="shared" ref="W1161:W1224" si="142">+T1161/T1160-1</f>
        <v>-5.8442621034604514E-5</v>
      </c>
      <c r="X1161" s="53" t="str">
        <f t="shared" ref="X1161:X1224" si="143">IF(U1161/U1160-1=0,"",U1161/U1160-1)</f>
        <v/>
      </c>
      <c r="Y1161" s="54" t="str">
        <f t="shared" ref="Y1161:Y1224" si="144">+IF(V1161=V1160,"",V1161/V1160-1)</f>
        <v/>
      </c>
    </row>
    <row r="1162" spans="17:25" x14ac:dyDescent="0.25">
      <c r="Q1162" s="47">
        <f t="shared" si="140"/>
        <v>1995</v>
      </c>
      <c r="R1162" s="48" t="str">
        <f t="shared" si="138"/>
        <v>19951</v>
      </c>
      <c r="S1162" s="49">
        <v>34724</v>
      </c>
      <c r="T1162" s="48">
        <v>856.65</v>
      </c>
      <c r="U1162" s="50">
        <f t="shared" si="139"/>
        <v>846.32032258064567</v>
      </c>
      <c r="V1162" s="51">
        <f t="shared" si="141"/>
        <v>912.88846575342507</v>
      </c>
      <c r="W1162" s="53">
        <f t="shared" si="142"/>
        <v>1.3559480531624146E-3</v>
      </c>
      <c r="X1162" s="53" t="str">
        <f t="shared" si="143"/>
        <v/>
      </c>
      <c r="Y1162" s="54" t="str">
        <f t="shared" si="144"/>
        <v/>
      </c>
    </row>
    <row r="1163" spans="17:25" x14ac:dyDescent="0.25">
      <c r="Q1163" s="47">
        <f t="shared" si="140"/>
        <v>1995</v>
      </c>
      <c r="R1163" s="48" t="str">
        <f t="shared" si="138"/>
        <v>19951</v>
      </c>
      <c r="S1163" s="49">
        <v>34725</v>
      </c>
      <c r="T1163" s="48">
        <v>857.56</v>
      </c>
      <c r="U1163" s="50">
        <f t="shared" si="139"/>
        <v>846.32032258064567</v>
      </c>
      <c r="V1163" s="51">
        <f t="shared" si="141"/>
        <v>912.88846575342507</v>
      </c>
      <c r="W1163" s="53">
        <f t="shared" si="142"/>
        <v>1.0622774762154563E-3</v>
      </c>
      <c r="X1163" s="53" t="str">
        <f t="shared" si="143"/>
        <v/>
      </c>
      <c r="Y1163" s="54" t="str">
        <f t="shared" si="144"/>
        <v/>
      </c>
    </row>
    <row r="1164" spans="17:25" x14ac:dyDescent="0.25">
      <c r="Q1164" s="47">
        <f t="shared" si="140"/>
        <v>1995</v>
      </c>
      <c r="R1164" s="48" t="str">
        <f t="shared" si="138"/>
        <v>19951</v>
      </c>
      <c r="S1164" s="49">
        <v>34726</v>
      </c>
      <c r="T1164" s="48">
        <v>859.3</v>
      </c>
      <c r="U1164" s="50">
        <f t="shared" si="139"/>
        <v>846.32032258064567</v>
      </c>
      <c r="V1164" s="51">
        <f t="shared" si="141"/>
        <v>912.88846575342507</v>
      </c>
      <c r="W1164" s="53">
        <f t="shared" si="142"/>
        <v>2.0290125472270937E-3</v>
      </c>
      <c r="X1164" s="53" t="str">
        <f t="shared" si="143"/>
        <v/>
      </c>
      <c r="Y1164" s="54" t="str">
        <f t="shared" si="144"/>
        <v/>
      </c>
    </row>
    <row r="1165" spans="17:25" x14ac:dyDescent="0.25">
      <c r="Q1165" s="47">
        <f t="shared" si="140"/>
        <v>1995</v>
      </c>
      <c r="R1165" s="48" t="str">
        <f t="shared" si="138"/>
        <v>19951</v>
      </c>
      <c r="S1165" s="49">
        <v>34727</v>
      </c>
      <c r="T1165" s="48">
        <v>857.83</v>
      </c>
      <c r="U1165" s="50">
        <f t="shared" si="139"/>
        <v>846.32032258064567</v>
      </c>
      <c r="V1165" s="51">
        <f t="shared" si="141"/>
        <v>912.88846575342507</v>
      </c>
      <c r="W1165" s="53">
        <f t="shared" si="142"/>
        <v>-1.7106947515418414E-3</v>
      </c>
      <c r="X1165" s="53" t="str">
        <f t="shared" si="143"/>
        <v/>
      </c>
      <c r="Y1165" s="54" t="str">
        <f t="shared" si="144"/>
        <v/>
      </c>
    </row>
    <row r="1166" spans="17:25" x14ac:dyDescent="0.25">
      <c r="Q1166" s="47">
        <f t="shared" si="140"/>
        <v>1995</v>
      </c>
      <c r="R1166" s="48" t="str">
        <f t="shared" si="138"/>
        <v>19951</v>
      </c>
      <c r="S1166" s="49">
        <v>34728</v>
      </c>
      <c r="T1166" s="48">
        <v>857.83</v>
      </c>
      <c r="U1166" s="50">
        <f t="shared" si="139"/>
        <v>846.32032258064567</v>
      </c>
      <c r="V1166" s="51">
        <f t="shared" si="141"/>
        <v>912.88846575342507</v>
      </c>
      <c r="W1166" s="53">
        <f t="shared" si="142"/>
        <v>0</v>
      </c>
      <c r="X1166" s="53" t="str">
        <f t="shared" si="143"/>
        <v/>
      </c>
      <c r="Y1166" s="54" t="str">
        <f t="shared" si="144"/>
        <v/>
      </c>
    </row>
    <row r="1167" spans="17:25" x14ac:dyDescent="0.25">
      <c r="Q1167" s="47">
        <f t="shared" si="140"/>
        <v>1995</v>
      </c>
      <c r="R1167" s="48" t="str">
        <f t="shared" si="138"/>
        <v>19951</v>
      </c>
      <c r="S1167" s="49">
        <v>34729</v>
      </c>
      <c r="T1167" s="48">
        <v>857.83</v>
      </c>
      <c r="U1167" s="50">
        <f t="shared" si="139"/>
        <v>846.32032258064567</v>
      </c>
      <c r="V1167" s="51">
        <f t="shared" si="141"/>
        <v>912.88846575342507</v>
      </c>
      <c r="W1167" s="53">
        <f t="shared" si="142"/>
        <v>0</v>
      </c>
      <c r="X1167" s="53" t="str">
        <f t="shared" si="143"/>
        <v/>
      </c>
      <c r="Y1167" s="54" t="str">
        <f t="shared" si="144"/>
        <v/>
      </c>
    </row>
    <row r="1168" spans="17:25" x14ac:dyDescent="0.25">
      <c r="Q1168" s="47">
        <f t="shared" si="140"/>
        <v>1995</v>
      </c>
      <c r="R1168" s="48" t="str">
        <f t="shared" si="138"/>
        <v>19951</v>
      </c>
      <c r="S1168" s="49">
        <v>34730</v>
      </c>
      <c r="T1168" s="48">
        <v>856.41</v>
      </c>
      <c r="U1168" s="50">
        <f t="shared" si="139"/>
        <v>846.32032258064567</v>
      </c>
      <c r="V1168" s="51">
        <f t="shared" si="141"/>
        <v>912.88846575342507</v>
      </c>
      <c r="W1168" s="53">
        <f t="shared" si="142"/>
        <v>-1.6553396360584616E-3</v>
      </c>
      <c r="X1168" s="53" t="str">
        <f t="shared" si="143"/>
        <v/>
      </c>
      <c r="Y1168" s="54" t="str">
        <f t="shared" si="144"/>
        <v/>
      </c>
    </row>
    <row r="1169" spans="17:25" x14ac:dyDescent="0.25">
      <c r="Q1169" s="47">
        <f t="shared" si="140"/>
        <v>1995</v>
      </c>
      <c r="R1169" s="48" t="str">
        <f t="shared" si="138"/>
        <v>19952</v>
      </c>
      <c r="S1169" s="49">
        <v>34731</v>
      </c>
      <c r="T1169" s="48">
        <v>857.16</v>
      </c>
      <c r="U1169" s="50">
        <f t="shared" si="139"/>
        <v>850.5217857142859</v>
      </c>
      <c r="V1169" s="51">
        <f t="shared" si="141"/>
        <v>912.88846575342507</v>
      </c>
      <c r="W1169" s="53">
        <f t="shared" si="142"/>
        <v>8.7574876519425082E-4</v>
      </c>
      <c r="X1169" s="53">
        <f t="shared" si="143"/>
        <v>4.9643888035548756E-3</v>
      </c>
      <c r="Y1169" s="54" t="str">
        <f t="shared" si="144"/>
        <v/>
      </c>
    </row>
    <row r="1170" spans="17:25" x14ac:dyDescent="0.25">
      <c r="Q1170" s="47">
        <f t="shared" si="140"/>
        <v>1995</v>
      </c>
      <c r="R1170" s="48" t="str">
        <f t="shared" si="138"/>
        <v>19952</v>
      </c>
      <c r="S1170" s="49">
        <v>34732</v>
      </c>
      <c r="T1170" s="48">
        <v>855.76</v>
      </c>
      <c r="U1170" s="50">
        <f t="shared" si="139"/>
        <v>850.5217857142859</v>
      </c>
      <c r="V1170" s="51">
        <f t="shared" si="141"/>
        <v>912.88846575342507</v>
      </c>
      <c r="W1170" s="53">
        <f t="shared" si="142"/>
        <v>-1.6333006673199257E-3</v>
      </c>
      <c r="X1170" s="53" t="str">
        <f t="shared" si="143"/>
        <v/>
      </c>
      <c r="Y1170" s="54" t="str">
        <f t="shared" si="144"/>
        <v/>
      </c>
    </row>
    <row r="1171" spans="17:25" x14ac:dyDescent="0.25">
      <c r="Q1171" s="47">
        <f t="shared" si="140"/>
        <v>1995</v>
      </c>
      <c r="R1171" s="48" t="str">
        <f t="shared" si="138"/>
        <v>19952</v>
      </c>
      <c r="S1171" s="49">
        <v>34733</v>
      </c>
      <c r="T1171" s="48">
        <v>852.22</v>
      </c>
      <c r="U1171" s="50">
        <f t="shared" si="139"/>
        <v>850.5217857142859</v>
      </c>
      <c r="V1171" s="51">
        <f t="shared" si="141"/>
        <v>912.88846575342507</v>
      </c>
      <c r="W1171" s="53">
        <f t="shared" si="142"/>
        <v>-4.1366738337851316E-3</v>
      </c>
      <c r="X1171" s="53" t="str">
        <f t="shared" si="143"/>
        <v/>
      </c>
      <c r="Y1171" s="54" t="str">
        <f t="shared" si="144"/>
        <v/>
      </c>
    </row>
    <row r="1172" spans="17:25" x14ac:dyDescent="0.25">
      <c r="Q1172" s="47">
        <f t="shared" si="140"/>
        <v>1995</v>
      </c>
      <c r="R1172" s="48" t="str">
        <f t="shared" si="138"/>
        <v>19952</v>
      </c>
      <c r="S1172" s="49">
        <v>34734</v>
      </c>
      <c r="T1172" s="48">
        <v>848.82</v>
      </c>
      <c r="U1172" s="50">
        <f t="shared" si="139"/>
        <v>850.5217857142859</v>
      </c>
      <c r="V1172" s="51">
        <f t="shared" si="141"/>
        <v>912.88846575342507</v>
      </c>
      <c r="W1172" s="53">
        <f t="shared" si="142"/>
        <v>-3.989580155358885E-3</v>
      </c>
      <c r="X1172" s="53" t="str">
        <f t="shared" si="143"/>
        <v/>
      </c>
      <c r="Y1172" s="54" t="str">
        <f t="shared" si="144"/>
        <v/>
      </c>
    </row>
    <row r="1173" spans="17:25" x14ac:dyDescent="0.25">
      <c r="Q1173" s="47">
        <f t="shared" si="140"/>
        <v>1995</v>
      </c>
      <c r="R1173" s="48" t="str">
        <f t="shared" si="138"/>
        <v>19952</v>
      </c>
      <c r="S1173" s="49">
        <v>34735</v>
      </c>
      <c r="T1173" s="48">
        <v>848.82</v>
      </c>
      <c r="U1173" s="50">
        <f t="shared" si="139"/>
        <v>850.5217857142859</v>
      </c>
      <c r="V1173" s="51">
        <f t="shared" si="141"/>
        <v>912.88846575342507</v>
      </c>
      <c r="W1173" s="53">
        <f t="shared" si="142"/>
        <v>0</v>
      </c>
      <c r="X1173" s="53" t="str">
        <f t="shared" si="143"/>
        <v/>
      </c>
      <c r="Y1173" s="54" t="str">
        <f t="shared" si="144"/>
        <v/>
      </c>
    </row>
    <row r="1174" spans="17:25" x14ac:dyDescent="0.25">
      <c r="Q1174" s="47">
        <f t="shared" si="140"/>
        <v>1995</v>
      </c>
      <c r="R1174" s="48" t="str">
        <f t="shared" si="138"/>
        <v>19952</v>
      </c>
      <c r="S1174" s="49">
        <v>34736</v>
      </c>
      <c r="T1174" s="48">
        <v>848.82</v>
      </c>
      <c r="U1174" s="50">
        <f t="shared" si="139"/>
        <v>850.5217857142859</v>
      </c>
      <c r="V1174" s="51">
        <f t="shared" si="141"/>
        <v>912.88846575342507</v>
      </c>
      <c r="W1174" s="53">
        <f t="shared" si="142"/>
        <v>0</v>
      </c>
      <c r="X1174" s="53" t="str">
        <f t="shared" si="143"/>
        <v/>
      </c>
      <c r="Y1174" s="54" t="str">
        <f t="shared" si="144"/>
        <v/>
      </c>
    </row>
    <row r="1175" spans="17:25" x14ac:dyDescent="0.25">
      <c r="Q1175" s="47">
        <f t="shared" si="140"/>
        <v>1995</v>
      </c>
      <c r="R1175" s="48" t="str">
        <f t="shared" si="138"/>
        <v>19952</v>
      </c>
      <c r="S1175" s="49">
        <v>34737</v>
      </c>
      <c r="T1175" s="48">
        <v>848.27</v>
      </c>
      <c r="U1175" s="50">
        <f t="shared" si="139"/>
        <v>850.5217857142859</v>
      </c>
      <c r="V1175" s="51">
        <f t="shared" si="141"/>
        <v>912.88846575342507</v>
      </c>
      <c r="W1175" s="53">
        <f t="shared" si="142"/>
        <v>-6.4795834216924142E-4</v>
      </c>
      <c r="X1175" s="53" t="str">
        <f t="shared" si="143"/>
        <v/>
      </c>
      <c r="Y1175" s="54" t="str">
        <f t="shared" si="144"/>
        <v/>
      </c>
    </row>
    <row r="1176" spans="17:25" x14ac:dyDescent="0.25">
      <c r="Q1176" s="47">
        <f t="shared" si="140"/>
        <v>1995</v>
      </c>
      <c r="R1176" s="48" t="str">
        <f t="shared" si="138"/>
        <v>19952</v>
      </c>
      <c r="S1176" s="49">
        <v>34738</v>
      </c>
      <c r="T1176" s="48">
        <v>848.43</v>
      </c>
      <c r="U1176" s="50">
        <f t="shared" si="139"/>
        <v>850.5217857142859</v>
      </c>
      <c r="V1176" s="51">
        <f t="shared" si="141"/>
        <v>912.88846575342507</v>
      </c>
      <c r="W1176" s="53">
        <f t="shared" si="142"/>
        <v>1.8861918964474533E-4</v>
      </c>
      <c r="X1176" s="53" t="str">
        <f t="shared" si="143"/>
        <v/>
      </c>
      <c r="Y1176" s="54" t="str">
        <f t="shared" si="144"/>
        <v/>
      </c>
    </row>
    <row r="1177" spans="17:25" x14ac:dyDescent="0.25">
      <c r="Q1177" s="47">
        <f t="shared" si="140"/>
        <v>1995</v>
      </c>
      <c r="R1177" s="48" t="str">
        <f t="shared" si="138"/>
        <v>19952</v>
      </c>
      <c r="S1177" s="49">
        <v>34739</v>
      </c>
      <c r="T1177" s="48">
        <v>847.04</v>
      </c>
      <c r="U1177" s="50">
        <f t="shared" si="139"/>
        <v>850.5217857142859</v>
      </c>
      <c r="V1177" s="51">
        <f t="shared" si="141"/>
        <v>912.88846575342507</v>
      </c>
      <c r="W1177" s="53">
        <f t="shared" si="142"/>
        <v>-1.6383201914124124E-3</v>
      </c>
      <c r="X1177" s="53" t="str">
        <f t="shared" si="143"/>
        <v/>
      </c>
      <c r="Y1177" s="54" t="str">
        <f t="shared" si="144"/>
        <v/>
      </c>
    </row>
    <row r="1178" spans="17:25" x14ac:dyDescent="0.25">
      <c r="Q1178" s="47">
        <f t="shared" si="140"/>
        <v>1995</v>
      </c>
      <c r="R1178" s="48" t="str">
        <f t="shared" si="138"/>
        <v>19952</v>
      </c>
      <c r="S1178" s="49">
        <v>34740</v>
      </c>
      <c r="T1178" s="48">
        <v>845.73</v>
      </c>
      <c r="U1178" s="50">
        <f t="shared" si="139"/>
        <v>850.5217857142859</v>
      </c>
      <c r="V1178" s="51">
        <f t="shared" si="141"/>
        <v>912.88846575342507</v>
      </c>
      <c r="W1178" s="53">
        <f t="shared" si="142"/>
        <v>-1.5465621458253809E-3</v>
      </c>
      <c r="X1178" s="53" t="str">
        <f t="shared" si="143"/>
        <v/>
      </c>
      <c r="Y1178" s="54" t="str">
        <f t="shared" si="144"/>
        <v/>
      </c>
    </row>
    <row r="1179" spans="17:25" x14ac:dyDescent="0.25">
      <c r="Q1179" s="47">
        <f t="shared" si="140"/>
        <v>1995</v>
      </c>
      <c r="R1179" s="48" t="str">
        <f t="shared" si="138"/>
        <v>19952</v>
      </c>
      <c r="S1179" s="49">
        <v>34741</v>
      </c>
      <c r="T1179" s="48">
        <v>845.37</v>
      </c>
      <c r="U1179" s="50">
        <f t="shared" si="139"/>
        <v>850.5217857142859</v>
      </c>
      <c r="V1179" s="51">
        <f t="shared" si="141"/>
        <v>912.88846575342507</v>
      </c>
      <c r="W1179" s="53">
        <f t="shared" si="142"/>
        <v>-4.2566776630836856E-4</v>
      </c>
      <c r="X1179" s="53" t="str">
        <f t="shared" si="143"/>
        <v/>
      </c>
      <c r="Y1179" s="54" t="str">
        <f t="shared" si="144"/>
        <v/>
      </c>
    </row>
    <row r="1180" spans="17:25" x14ac:dyDescent="0.25">
      <c r="Q1180" s="47">
        <f t="shared" si="140"/>
        <v>1995</v>
      </c>
      <c r="R1180" s="48" t="str">
        <f t="shared" si="138"/>
        <v>19952</v>
      </c>
      <c r="S1180" s="49">
        <v>34742</v>
      </c>
      <c r="T1180" s="48">
        <v>845.37</v>
      </c>
      <c r="U1180" s="50">
        <f t="shared" si="139"/>
        <v>850.5217857142859</v>
      </c>
      <c r="V1180" s="51">
        <f t="shared" si="141"/>
        <v>912.88846575342507</v>
      </c>
      <c r="W1180" s="53">
        <f t="shared" si="142"/>
        <v>0</v>
      </c>
      <c r="X1180" s="53" t="str">
        <f t="shared" si="143"/>
        <v/>
      </c>
      <c r="Y1180" s="54" t="str">
        <f t="shared" si="144"/>
        <v/>
      </c>
    </row>
    <row r="1181" spans="17:25" x14ac:dyDescent="0.25">
      <c r="Q1181" s="47">
        <f t="shared" si="140"/>
        <v>1995</v>
      </c>
      <c r="R1181" s="48" t="str">
        <f t="shared" si="138"/>
        <v>19952</v>
      </c>
      <c r="S1181" s="49">
        <v>34743</v>
      </c>
      <c r="T1181" s="48">
        <v>845.37</v>
      </c>
      <c r="U1181" s="50">
        <f t="shared" si="139"/>
        <v>850.5217857142859</v>
      </c>
      <c r="V1181" s="51">
        <f t="shared" si="141"/>
        <v>912.88846575342507</v>
      </c>
      <c r="W1181" s="53">
        <f t="shared" si="142"/>
        <v>0</v>
      </c>
      <c r="X1181" s="53" t="str">
        <f t="shared" si="143"/>
        <v/>
      </c>
      <c r="Y1181" s="54" t="str">
        <f t="shared" si="144"/>
        <v/>
      </c>
    </row>
    <row r="1182" spans="17:25" x14ac:dyDescent="0.25">
      <c r="Q1182" s="47">
        <f t="shared" si="140"/>
        <v>1995</v>
      </c>
      <c r="R1182" s="48" t="str">
        <f t="shared" si="138"/>
        <v>19952</v>
      </c>
      <c r="S1182" s="49">
        <v>34744</v>
      </c>
      <c r="T1182" s="48">
        <v>846.2</v>
      </c>
      <c r="U1182" s="50">
        <f t="shared" si="139"/>
        <v>850.5217857142859</v>
      </c>
      <c r="V1182" s="51">
        <f t="shared" si="141"/>
        <v>912.88846575342507</v>
      </c>
      <c r="W1182" s="53">
        <f t="shared" si="142"/>
        <v>9.8181861196877662E-4</v>
      </c>
      <c r="X1182" s="53" t="str">
        <f t="shared" si="143"/>
        <v/>
      </c>
      <c r="Y1182" s="54" t="str">
        <f t="shared" si="144"/>
        <v/>
      </c>
    </row>
    <row r="1183" spans="17:25" x14ac:dyDescent="0.25">
      <c r="Q1183" s="47">
        <f t="shared" si="140"/>
        <v>1995</v>
      </c>
      <c r="R1183" s="48" t="str">
        <f t="shared" si="138"/>
        <v>19952</v>
      </c>
      <c r="S1183" s="49">
        <v>34745</v>
      </c>
      <c r="T1183" s="48">
        <v>848.15</v>
      </c>
      <c r="U1183" s="50">
        <f t="shared" si="139"/>
        <v>850.5217857142859</v>
      </c>
      <c r="V1183" s="51">
        <f t="shared" si="141"/>
        <v>912.88846575342507</v>
      </c>
      <c r="W1183" s="53">
        <f t="shared" si="142"/>
        <v>2.3044197589221493E-3</v>
      </c>
      <c r="X1183" s="53" t="str">
        <f t="shared" si="143"/>
        <v/>
      </c>
      <c r="Y1183" s="54" t="str">
        <f t="shared" si="144"/>
        <v/>
      </c>
    </row>
    <row r="1184" spans="17:25" x14ac:dyDescent="0.25">
      <c r="Q1184" s="47">
        <f t="shared" si="140"/>
        <v>1995</v>
      </c>
      <c r="R1184" s="48" t="str">
        <f t="shared" si="138"/>
        <v>19952</v>
      </c>
      <c r="S1184" s="49">
        <v>34746</v>
      </c>
      <c r="T1184" s="48">
        <v>848.52</v>
      </c>
      <c r="U1184" s="50">
        <f t="shared" si="139"/>
        <v>850.5217857142859</v>
      </c>
      <c r="V1184" s="51">
        <f t="shared" si="141"/>
        <v>912.88846575342507</v>
      </c>
      <c r="W1184" s="53">
        <f t="shared" si="142"/>
        <v>4.3624358898775029E-4</v>
      </c>
      <c r="X1184" s="53" t="str">
        <f t="shared" si="143"/>
        <v/>
      </c>
      <c r="Y1184" s="54" t="str">
        <f t="shared" si="144"/>
        <v/>
      </c>
    </row>
    <row r="1185" spans="17:25" x14ac:dyDescent="0.25">
      <c r="Q1185" s="47">
        <f t="shared" si="140"/>
        <v>1995</v>
      </c>
      <c r="R1185" s="48" t="str">
        <f t="shared" si="138"/>
        <v>19952</v>
      </c>
      <c r="S1185" s="49">
        <v>34747</v>
      </c>
      <c r="T1185" s="48">
        <v>848.9</v>
      </c>
      <c r="U1185" s="50">
        <f t="shared" si="139"/>
        <v>850.5217857142859</v>
      </c>
      <c r="V1185" s="51">
        <f t="shared" si="141"/>
        <v>912.88846575342507</v>
      </c>
      <c r="W1185" s="53">
        <f t="shared" si="142"/>
        <v>4.4783858954411393E-4</v>
      </c>
      <c r="X1185" s="53" t="str">
        <f t="shared" si="143"/>
        <v/>
      </c>
      <c r="Y1185" s="54" t="str">
        <f t="shared" si="144"/>
        <v/>
      </c>
    </row>
    <row r="1186" spans="17:25" x14ac:dyDescent="0.25">
      <c r="Q1186" s="47">
        <f t="shared" si="140"/>
        <v>1995</v>
      </c>
      <c r="R1186" s="48" t="str">
        <f t="shared" si="138"/>
        <v>19952</v>
      </c>
      <c r="S1186" s="49">
        <v>34748</v>
      </c>
      <c r="T1186" s="48">
        <v>849.41</v>
      </c>
      <c r="U1186" s="50">
        <f t="shared" si="139"/>
        <v>850.5217857142859</v>
      </c>
      <c r="V1186" s="51">
        <f t="shared" si="141"/>
        <v>912.88846575342507</v>
      </c>
      <c r="W1186" s="53">
        <f t="shared" si="142"/>
        <v>6.0077747673448201E-4</v>
      </c>
      <c r="X1186" s="53" t="str">
        <f t="shared" si="143"/>
        <v/>
      </c>
      <c r="Y1186" s="54" t="str">
        <f t="shared" si="144"/>
        <v/>
      </c>
    </row>
    <row r="1187" spans="17:25" x14ac:dyDescent="0.25">
      <c r="Q1187" s="47">
        <f t="shared" si="140"/>
        <v>1995</v>
      </c>
      <c r="R1187" s="48" t="str">
        <f t="shared" si="138"/>
        <v>19952</v>
      </c>
      <c r="S1187" s="49">
        <v>34749</v>
      </c>
      <c r="T1187" s="48">
        <v>849.41</v>
      </c>
      <c r="U1187" s="50">
        <f t="shared" si="139"/>
        <v>850.5217857142859</v>
      </c>
      <c r="V1187" s="51">
        <f t="shared" si="141"/>
        <v>912.88846575342507</v>
      </c>
      <c r="W1187" s="53">
        <f t="shared" si="142"/>
        <v>0</v>
      </c>
      <c r="X1187" s="53" t="str">
        <f t="shared" si="143"/>
        <v/>
      </c>
      <c r="Y1187" s="54" t="str">
        <f t="shared" si="144"/>
        <v/>
      </c>
    </row>
    <row r="1188" spans="17:25" x14ac:dyDescent="0.25">
      <c r="Q1188" s="47">
        <f t="shared" si="140"/>
        <v>1995</v>
      </c>
      <c r="R1188" s="48" t="str">
        <f t="shared" si="138"/>
        <v>19952</v>
      </c>
      <c r="S1188" s="49">
        <v>34750</v>
      </c>
      <c r="T1188" s="48">
        <v>849.41</v>
      </c>
      <c r="U1188" s="50">
        <f t="shared" si="139"/>
        <v>850.5217857142859</v>
      </c>
      <c r="V1188" s="51">
        <f t="shared" si="141"/>
        <v>912.88846575342507</v>
      </c>
      <c r="W1188" s="53">
        <f t="shared" si="142"/>
        <v>0</v>
      </c>
      <c r="X1188" s="53" t="str">
        <f t="shared" si="143"/>
        <v/>
      </c>
      <c r="Y1188" s="54" t="str">
        <f t="shared" si="144"/>
        <v/>
      </c>
    </row>
    <row r="1189" spans="17:25" x14ac:dyDescent="0.25">
      <c r="Q1189" s="47">
        <f t="shared" si="140"/>
        <v>1995</v>
      </c>
      <c r="R1189" s="48" t="str">
        <f t="shared" si="138"/>
        <v>19952</v>
      </c>
      <c r="S1189" s="49">
        <v>34751</v>
      </c>
      <c r="T1189" s="48">
        <v>851.88</v>
      </c>
      <c r="U1189" s="50">
        <f t="shared" si="139"/>
        <v>850.5217857142859</v>
      </c>
      <c r="V1189" s="51">
        <f t="shared" si="141"/>
        <v>912.88846575342507</v>
      </c>
      <c r="W1189" s="53">
        <f t="shared" si="142"/>
        <v>2.9079007781871447E-3</v>
      </c>
      <c r="X1189" s="53" t="str">
        <f t="shared" si="143"/>
        <v/>
      </c>
      <c r="Y1189" s="54" t="str">
        <f t="shared" si="144"/>
        <v/>
      </c>
    </row>
    <row r="1190" spans="17:25" x14ac:dyDescent="0.25">
      <c r="Q1190" s="47">
        <f t="shared" si="140"/>
        <v>1995</v>
      </c>
      <c r="R1190" s="48" t="str">
        <f t="shared" si="138"/>
        <v>19952</v>
      </c>
      <c r="S1190" s="49">
        <v>34752</v>
      </c>
      <c r="T1190" s="48">
        <v>853.63</v>
      </c>
      <c r="U1190" s="50">
        <f t="shared" si="139"/>
        <v>850.5217857142859</v>
      </c>
      <c r="V1190" s="51">
        <f t="shared" si="141"/>
        <v>912.88846575342507</v>
      </c>
      <c r="W1190" s="53">
        <f t="shared" si="142"/>
        <v>2.0542799455323113E-3</v>
      </c>
      <c r="X1190" s="53" t="str">
        <f t="shared" si="143"/>
        <v/>
      </c>
      <c r="Y1190" s="54" t="str">
        <f t="shared" si="144"/>
        <v/>
      </c>
    </row>
    <row r="1191" spans="17:25" x14ac:dyDescent="0.25">
      <c r="Q1191" s="47">
        <f t="shared" si="140"/>
        <v>1995</v>
      </c>
      <c r="R1191" s="48" t="str">
        <f t="shared" si="138"/>
        <v>19952</v>
      </c>
      <c r="S1191" s="49">
        <v>34753</v>
      </c>
      <c r="T1191" s="48">
        <v>855.32</v>
      </c>
      <c r="U1191" s="50">
        <f t="shared" si="139"/>
        <v>850.5217857142859</v>
      </c>
      <c r="V1191" s="51">
        <f t="shared" si="141"/>
        <v>912.88846575342507</v>
      </c>
      <c r="W1191" s="53">
        <f t="shared" si="142"/>
        <v>1.9797804669470231E-3</v>
      </c>
      <c r="X1191" s="53" t="str">
        <f t="shared" si="143"/>
        <v/>
      </c>
      <c r="Y1191" s="54" t="str">
        <f t="shared" si="144"/>
        <v/>
      </c>
    </row>
    <row r="1192" spans="17:25" x14ac:dyDescent="0.25">
      <c r="Q1192" s="47">
        <f t="shared" si="140"/>
        <v>1995</v>
      </c>
      <c r="R1192" s="48" t="str">
        <f t="shared" si="138"/>
        <v>19952</v>
      </c>
      <c r="S1192" s="49">
        <v>34754</v>
      </c>
      <c r="T1192" s="48">
        <v>855.48</v>
      </c>
      <c r="U1192" s="50">
        <f t="shared" si="139"/>
        <v>850.5217857142859</v>
      </c>
      <c r="V1192" s="51">
        <f t="shared" si="141"/>
        <v>912.88846575342507</v>
      </c>
      <c r="W1192" s="53">
        <f t="shared" si="142"/>
        <v>1.8706449048311313E-4</v>
      </c>
      <c r="X1192" s="53" t="str">
        <f t="shared" si="143"/>
        <v/>
      </c>
      <c r="Y1192" s="54" t="str">
        <f t="shared" si="144"/>
        <v/>
      </c>
    </row>
    <row r="1193" spans="17:25" x14ac:dyDescent="0.25">
      <c r="Q1193" s="47">
        <f t="shared" si="140"/>
        <v>1995</v>
      </c>
      <c r="R1193" s="48" t="str">
        <f t="shared" si="138"/>
        <v>19952</v>
      </c>
      <c r="S1193" s="49">
        <v>34755</v>
      </c>
      <c r="T1193" s="48">
        <v>854.71</v>
      </c>
      <c r="U1193" s="50">
        <f t="shared" si="139"/>
        <v>850.5217857142859</v>
      </c>
      <c r="V1193" s="51">
        <f t="shared" si="141"/>
        <v>912.88846575342507</v>
      </c>
      <c r="W1193" s="53">
        <f t="shared" si="142"/>
        <v>-9.0007948753911826E-4</v>
      </c>
      <c r="X1193" s="53" t="str">
        <f t="shared" si="143"/>
        <v/>
      </c>
      <c r="Y1193" s="54" t="str">
        <f t="shared" si="144"/>
        <v/>
      </c>
    </row>
    <row r="1194" spans="17:25" x14ac:dyDescent="0.25">
      <c r="Q1194" s="47">
        <f t="shared" si="140"/>
        <v>1995</v>
      </c>
      <c r="R1194" s="48" t="str">
        <f t="shared" si="138"/>
        <v>19952</v>
      </c>
      <c r="S1194" s="49">
        <v>34756</v>
      </c>
      <c r="T1194" s="48">
        <v>854.71</v>
      </c>
      <c r="U1194" s="50">
        <f t="shared" si="139"/>
        <v>850.5217857142859</v>
      </c>
      <c r="V1194" s="51">
        <f t="shared" si="141"/>
        <v>912.88846575342507</v>
      </c>
      <c r="W1194" s="53">
        <f t="shared" si="142"/>
        <v>0</v>
      </c>
      <c r="X1194" s="53" t="str">
        <f t="shared" si="143"/>
        <v/>
      </c>
      <c r="Y1194" s="54" t="str">
        <f t="shared" si="144"/>
        <v/>
      </c>
    </row>
    <row r="1195" spans="17:25" x14ac:dyDescent="0.25">
      <c r="Q1195" s="47">
        <f t="shared" si="140"/>
        <v>1995</v>
      </c>
      <c r="R1195" s="48" t="str">
        <f t="shared" si="138"/>
        <v>19952</v>
      </c>
      <c r="S1195" s="49">
        <v>34757</v>
      </c>
      <c r="T1195" s="48">
        <v>854.71</v>
      </c>
      <c r="U1195" s="50">
        <f t="shared" si="139"/>
        <v>850.5217857142859</v>
      </c>
      <c r="V1195" s="51">
        <f t="shared" si="141"/>
        <v>912.88846575342507</v>
      </c>
      <c r="W1195" s="53">
        <f t="shared" si="142"/>
        <v>0</v>
      </c>
      <c r="X1195" s="53" t="str">
        <f t="shared" si="143"/>
        <v/>
      </c>
      <c r="Y1195" s="54" t="str">
        <f t="shared" si="144"/>
        <v/>
      </c>
    </row>
    <row r="1196" spans="17:25" x14ac:dyDescent="0.25">
      <c r="Q1196" s="47">
        <f t="shared" si="140"/>
        <v>1995</v>
      </c>
      <c r="R1196" s="48" t="str">
        <f t="shared" si="138"/>
        <v>19952</v>
      </c>
      <c r="S1196" s="49">
        <v>34758</v>
      </c>
      <c r="T1196" s="48">
        <v>856.99</v>
      </c>
      <c r="U1196" s="50">
        <f t="shared" si="139"/>
        <v>850.5217857142859</v>
      </c>
      <c r="V1196" s="51">
        <f t="shared" si="141"/>
        <v>912.88846575342507</v>
      </c>
      <c r="W1196" s="53">
        <f t="shared" si="142"/>
        <v>2.6675714569854847E-3</v>
      </c>
      <c r="X1196" s="53" t="str">
        <f t="shared" si="143"/>
        <v/>
      </c>
      <c r="Y1196" s="54" t="str">
        <f t="shared" si="144"/>
        <v/>
      </c>
    </row>
    <row r="1197" spans="17:25" x14ac:dyDescent="0.25">
      <c r="Q1197" s="47">
        <f t="shared" si="140"/>
        <v>1995</v>
      </c>
      <c r="R1197" s="48" t="str">
        <f t="shared" si="138"/>
        <v>19953</v>
      </c>
      <c r="S1197" s="49">
        <v>34759</v>
      </c>
      <c r="T1197" s="48">
        <v>857.85</v>
      </c>
      <c r="U1197" s="50">
        <f t="shared" si="139"/>
        <v>865.42193548387115</v>
      </c>
      <c r="V1197" s="51">
        <f t="shared" si="141"/>
        <v>912.88846575342507</v>
      </c>
      <c r="W1197" s="53">
        <f t="shared" si="142"/>
        <v>1.0035122930256435E-3</v>
      </c>
      <c r="X1197" s="53">
        <f t="shared" si="143"/>
        <v>1.751883375576524E-2</v>
      </c>
      <c r="Y1197" s="54" t="str">
        <f t="shared" si="144"/>
        <v/>
      </c>
    </row>
    <row r="1198" spans="17:25" x14ac:dyDescent="0.25">
      <c r="Q1198" s="47">
        <f t="shared" si="140"/>
        <v>1995</v>
      </c>
      <c r="R1198" s="48" t="str">
        <f t="shared" si="138"/>
        <v>19953</v>
      </c>
      <c r="S1198" s="49">
        <v>34760</v>
      </c>
      <c r="T1198" s="48">
        <v>858.87</v>
      </c>
      <c r="U1198" s="50">
        <f t="shared" si="139"/>
        <v>865.42193548387115</v>
      </c>
      <c r="V1198" s="51">
        <f t="shared" si="141"/>
        <v>912.88846575342507</v>
      </c>
      <c r="W1198" s="53">
        <f t="shared" si="142"/>
        <v>1.1890190592760419E-3</v>
      </c>
      <c r="X1198" s="53" t="str">
        <f t="shared" si="143"/>
        <v/>
      </c>
      <c r="Y1198" s="54" t="str">
        <f t="shared" si="144"/>
        <v/>
      </c>
    </row>
    <row r="1199" spans="17:25" x14ac:dyDescent="0.25">
      <c r="Q1199" s="47">
        <f t="shared" si="140"/>
        <v>1995</v>
      </c>
      <c r="R1199" s="48" t="str">
        <f t="shared" si="138"/>
        <v>19953</v>
      </c>
      <c r="S1199" s="49">
        <v>34761</v>
      </c>
      <c r="T1199" s="48">
        <v>861.33</v>
      </c>
      <c r="U1199" s="50">
        <f t="shared" si="139"/>
        <v>865.42193548387115</v>
      </c>
      <c r="V1199" s="51">
        <f t="shared" si="141"/>
        <v>912.88846575342507</v>
      </c>
      <c r="W1199" s="53">
        <f t="shared" si="142"/>
        <v>2.8642285794124867E-3</v>
      </c>
      <c r="X1199" s="53" t="str">
        <f t="shared" si="143"/>
        <v/>
      </c>
      <c r="Y1199" s="54" t="str">
        <f t="shared" si="144"/>
        <v/>
      </c>
    </row>
    <row r="1200" spans="17:25" x14ac:dyDescent="0.25">
      <c r="Q1200" s="47">
        <f t="shared" si="140"/>
        <v>1995</v>
      </c>
      <c r="R1200" s="48" t="str">
        <f t="shared" si="138"/>
        <v>19953</v>
      </c>
      <c r="S1200" s="49">
        <v>34762</v>
      </c>
      <c r="T1200" s="48">
        <v>859.65</v>
      </c>
      <c r="U1200" s="50">
        <f t="shared" si="139"/>
        <v>865.42193548387115</v>
      </c>
      <c r="V1200" s="51">
        <f t="shared" si="141"/>
        <v>912.88846575342507</v>
      </c>
      <c r="W1200" s="53">
        <f t="shared" si="142"/>
        <v>-1.9504719445508911E-3</v>
      </c>
      <c r="X1200" s="53" t="str">
        <f t="shared" si="143"/>
        <v/>
      </c>
      <c r="Y1200" s="54" t="str">
        <f t="shared" si="144"/>
        <v/>
      </c>
    </row>
    <row r="1201" spans="17:25" x14ac:dyDescent="0.25">
      <c r="Q1201" s="47">
        <f t="shared" si="140"/>
        <v>1995</v>
      </c>
      <c r="R1201" s="48" t="str">
        <f t="shared" si="138"/>
        <v>19953</v>
      </c>
      <c r="S1201" s="49">
        <v>34763</v>
      </c>
      <c r="T1201" s="48">
        <v>859.65</v>
      </c>
      <c r="U1201" s="50">
        <f t="shared" si="139"/>
        <v>865.42193548387115</v>
      </c>
      <c r="V1201" s="51">
        <f t="shared" si="141"/>
        <v>912.88846575342507</v>
      </c>
      <c r="W1201" s="53">
        <f t="shared" si="142"/>
        <v>0</v>
      </c>
      <c r="X1201" s="53" t="str">
        <f t="shared" si="143"/>
        <v/>
      </c>
      <c r="Y1201" s="54" t="str">
        <f t="shared" si="144"/>
        <v/>
      </c>
    </row>
    <row r="1202" spans="17:25" x14ac:dyDescent="0.25">
      <c r="Q1202" s="47">
        <f t="shared" si="140"/>
        <v>1995</v>
      </c>
      <c r="R1202" s="48" t="str">
        <f t="shared" si="138"/>
        <v>19953</v>
      </c>
      <c r="S1202" s="49">
        <v>34764</v>
      </c>
      <c r="T1202" s="48">
        <v>859.65</v>
      </c>
      <c r="U1202" s="50">
        <f t="shared" si="139"/>
        <v>865.42193548387115</v>
      </c>
      <c r="V1202" s="51">
        <f t="shared" si="141"/>
        <v>912.88846575342507</v>
      </c>
      <c r="W1202" s="53">
        <f t="shared" si="142"/>
        <v>0</v>
      </c>
      <c r="X1202" s="53" t="str">
        <f t="shared" si="143"/>
        <v/>
      </c>
      <c r="Y1202" s="54" t="str">
        <f t="shared" si="144"/>
        <v/>
      </c>
    </row>
    <row r="1203" spans="17:25" x14ac:dyDescent="0.25">
      <c r="Q1203" s="47">
        <f t="shared" si="140"/>
        <v>1995</v>
      </c>
      <c r="R1203" s="48" t="str">
        <f t="shared" si="138"/>
        <v>19953</v>
      </c>
      <c r="S1203" s="49">
        <v>34765</v>
      </c>
      <c r="T1203" s="48">
        <v>858.95</v>
      </c>
      <c r="U1203" s="50">
        <f t="shared" si="139"/>
        <v>865.42193548387115</v>
      </c>
      <c r="V1203" s="51">
        <f t="shared" si="141"/>
        <v>912.88846575342507</v>
      </c>
      <c r="W1203" s="53">
        <f t="shared" si="142"/>
        <v>-8.1428488338264327E-4</v>
      </c>
      <c r="X1203" s="53" t="str">
        <f t="shared" si="143"/>
        <v/>
      </c>
      <c r="Y1203" s="54" t="str">
        <f t="shared" si="144"/>
        <v/>
      </c>
    </row>
    <row r="1204" spans="17:25" x14ac:dyDescent="0.25">
      <c r="Q1204" s="47">
        <f t="shared" si="140"/>
        <v>1995</v>
      </c>
      <c r="R1204" s="48" t="str">
        <f t="shared" si="138"/>
        <v>19953</v>
      </c>
      <c r="S1204" s="49">
        <v>34766</v>
      </c>
      <c r="T1204" s="48">
        <v>861.13</v>
      </c>
      <c r="U1204" s="50">
        <f t="shared" si="139"/>
        <v>865.42193548387115</v>
      </c>
      <c r="V1204" s="51">
        <f t="shared" si="141"/>
        <v>912.88846575342507</v>
      </c>
      <c r="W1204" s="53">
        <f t="shared" si="142"/>
        <v>2.5379824203970447E-3</v>
      </c>
      <c r="X1204" s="53" t="str">
        <f t="shared" si="143"/>
        <v/>
      </c>
      <c r="Y1204" s="54" t="str">
        <f t="shared" si="144"/>
        <v/>
      </c>
    </row>
    <row r="1205" spans="17:25" x14ac:dyDescent="0.25">
      <c r="Q1205" s="47">
        <f t="shared" si="140"/>
        <v>1995</v>
      </c>
      <c r="R1205" s="48" t="str">
        <f t="shared" si="138"/>
        <v>19953</v>
      </c>
      <c r="S1205" s="49">
        <v>34767</v>
      </c>
      <c r="T1205" s="48">
        <v>862.41</v>
      </c>
      <c r="U1205" s="50">
        <f t="shared" si="139"/>
        <v>865.42193548387115</v>
      </c>
      <c r="V1205" s="51">
        <f t="shared" si="141"/>
        <v>912.88846575342507</v>
      </c>
      <c r="W1205" s="53">
        <f t="shared" si="142"/>
        <v>1.4864190075829509E-3</v>
      </c>
      <c r="X1205" s="53" t="str">
        <f t="shared" si="143"/>
        <v/>
      </c>
      <c r="Y1205" s="54" t="str">
        <f t="shared" si="144"/>
        <v/>
      </c>
    </row>
    <row r="1206" spans="17:25" x14ac:dyDescent="0.25">
      <c r="Q1206" s="47">
        <f t="shared" si="140"/>
        <v>1995</v>
      </c>
      <c r="R1206" s="48" t="str">
        <f t="shared" si="138"/>
        <v>19953</v>
      </c>
      <c r="S1206" s="49">
        <v>34768</v>
      </c>
      <c r="T1206" s="48">
        <v>863.06</v>
      </c>
      <c r="U1206" s="50">
        <f t="shared" si="139"/>
        <v>865.42193548387115</v>
      </c>
      <c r="V1206" s="51">
        <f t="shared" si="141"/>
        <v>912.88846575342507</v>
      </c>
      <c r="W1206" s="53">
        <f t="shared" si="142"/>
        <v>7.5370183555389936E-4</v>
      </c>
      <c r="X1206" s="53" t="str">
        <f t="shared" si="143"/>
        <v/>
      </c>
      <c r="Y1206" s="54" t="str">
        <f t="shared" si="144"/>
        <v/>
      </c>
    </row>
    <row r="1207" spans="17:25" x14ac:dyDescent="0.25">
      <c r="Q1207" s="47">
        <f t="shared" si="140"/>
        <v>1995</v>
      </c>
      <c r="R1207" s="48" t="str">
        <f t="shared" si="138"/>
        <v>19953</v>
      </c>
      <c r="S1207" s="49">
        <v>34769</v>
      </c>
      <c r="T1207" s="48">
        <v>865.36</v>
      </c>
      <c r="U1207" s="50">
        <f t="shared" si="139"/>
        <v>865.42193548387115</v>
      </c>
      <c r="V1207" s="51">
        <f t="shared" si="141"/>
        <v>912.88846575342507</v>
      </c>
      <c r="W1207" s="53">
        <f t="shared" si="142"/>
        <v>2.664936389127126E-3</v>
      </c>
      <c r="X1207" s="53" t="str">
        <f t="shared" si="143"/>
        <v/>
      </c>
      <c r="Y1207" s="54" t="str">
        <f t="shared" si="144"/>
        <v/>
      </c>
    </row>
    <row r="1208" spans="17:25" x14ac:dyDescent="0.25">
      <c r="Q1208" s="47">
        <f t="shared" si="140"/>
        <v>1995</v>
      </c>
      <c r="R1208" s="48" t="str">
        <f t="shared" si="138"/>
        <v>19953</v>
      </c>
      <c r="S1208" s="49">
        <v>34770</v>
      </c>
      <c r="T1208" s="48">
        <v>865.36</v>
      </c>
      <c r="U1208" s="50">
        <f t="shared" si="139"/>
        <v>865.42193548387115</v>
      </c>
      <c r="V1208" s="51">
        <f t="shared" si="141"/>
        <v>912.88846575342507</v>
      </c>
      <c r="W1208" s="53">
        <f t="shared" si="142"/>
        <v>0</v>
      </c>
      <c r="X1208" s="53" t="str">
        <f t="shared" si="143"/>
        <v/>
      </c>
      <c r="Y1208" s="54" t="str">
        <f t="shared" si="144"/>
        <v/>
      </c>
    </row>
    <row r="1209" spans="17:25" x14ac:dyDescent="0.25">
      <c r="Q1209" s="47">
        <f t="shared" si="140"/>
        <v>1995</v>
      </c>
      <c r="R1209" s="48" t="str">
        <f t="shared" si="138"/>
        <v>19953</v>
      </c>
      <c r="S1209" s="49">
        <v>34771</v>
      </c>
      <c r="T1209" s="48">
        <v>865.36</v>
      </c>
      <c r="U1209" s="50">
        <f t="shared" si="139"/>
        <v>865.42193548387115</v>
      </c>
      <c r="V1209" s="51">
        <f t="shared" si="141"/>
        <v>912.88846575342507</v>
      </c>
      <c r="W1209" s="53">
        <f t="shared" si="142"/>
        <v>0</v>
      </c>
      <c r="X1209" s="53" t="str">
        <f t="shared" si="143"/>
        <v/>
      </c>
      <c r="Y1209" s="54" t="str">
        <f t="shared" si="144"/>
        <v/>
      </c>
    </row>
    <row r="1210" spans="17:25" x14ac:dyDescent="0.25">
      <c r="Q1210" s="47">
        <f t="shared" si="140"/>
        <v>1995</v>
      </c>
      <c r="R1210" s="48" t="str">
        <f t="shared" si="138"/>
        <v>19953</v>
      </c>
      <c r="S1210" s="49">
        <v>34772</v>
      </c>
      <c r="T1210" s="48">
        <v>865.92</v>
      </c>
      <c r="U1210" s="50">
        <f t="shared" si="139"/>
        <v>865.42193548387115</v>
      </c>
      <c r="V1210" s="51">
        <f t="shared" si="141"/>
        <v>912.88846575342507</v>
      </c>
      <c r="W1210" s="53">
        <f t="shared" si="142"/>
        <v>6.4712951835077526E-4</v>
      </c>
      <c r="X1210" s="53" t="str">
        <f t="shared" si="143"/>
        <v/>
      </c>
      <c r="Y1210" s="54" t="str">
        <f t="shared" si="144"/>
        <v/>
      </c>
    </row>
    <row r="1211" spans="17:25" x14ac:dyDescent="0.25">
      <c r="Q1211" s="47">
        <f t="shared" si="140"/>
        <v>1995</v>
      </c>
      <c r="R1211" s="48" t="str">
        <f t="shared" si="138"/>
        <v>19953</v>
      </c>
      <c r="S1211" s="49">
        <v>34773</v>
      </c>
      <c r="T1211" s="48">
        <v>866.96</v>
      </c>
      <c r="U1211" s="50">
        <f t="shared" si="139"/>
        <v>865.42193548387115</v>
      </c>
      <c r="V1211" s="51">
        <f t="shared" si="141"/>
        <v>912.88846575342507</v>
      </c>
      <c r="W1211" s="53">
        <f t="shared" si="142"/>
        <v>1.2010347376201214E-3</v>
      </c>
      <c r="X1211" s="53" t="str">
        <f t="shared" si="143"/>
        <v/>
      </c>
      <c r="Y1211" s="54" t="str">
        <f t="shared" si="144"/>
        <v/>
      </c>
    </row>
    <row r="1212" spans="17:25" x14ac:dyDescent="0.25">
      <c r="Q1212" s="47">
        <f t="shared" si="140"/>
        <v>1995</v>
      </c>
      <c r="R1212" s="48" t="str">
        <f t="shared" si="138"/>
        <v>19953</v>
      </c>
      <c r="S1212" s="49">
        <v>34774</v>
      </c>
      <c r="T1212" s="48">
        <v>866.4</v>
      </c>
      <c r="U1212" s="50">
        <f t="shared" si="139"/>
        <v>865.42193548387115</v>
      </c>
      <c r="V1212" s="51">
        <f t="shared" si="141"/>
        <v>912.88846575342507</v>
      </c>
      <c r="W1212" s="53">
        <f t="shared" si="142"/>
        <v>-6.4593522192490926E-4</v>
      </c>
      <c r="X1212" s="53" t="str">
        <f t="shared" si="143"/>
        <v/>
      </c>
      <c r="Y1212" s="54" t="str">
        <f t="shared" si="144"/>
        <v/>
      </c>
    </row>
    <row r="1213" spans="17:25" x14ac:dyDescent="0.25">
      <c r="Q1213" s="47">
        <f t="shared" si="140"/>
        <v>1995</v>
      </c>
      <c r="R1213" s="48" t="str">
        <f t="shared" si="138"/>
        <v>19953</v>
      </c>
      <c r="S1213" s="49">
        <v>34775</v>
      </c>
      <c r="T1213" s="48">
        <v>865.63</v>
      </c>
      <c r="U1213" s="50">
        <f t="shared" si="139"/>
        <v>865.42193548387115</v>
      </c>
      <c r="V1213" s="51">
        <f t="shared" si="141"/>
        <v>912.88846575342507</v>
      </c>
      <c r="W1213" s="53">
        <f t="shared" si="142"/>
        <v>-8.8873499538322243E-4</v>
      </c>
      <c r="X1213" s="53" t="str">
        <f t="shared" si="143"/>
        <v/>
      </c>
      <c r="Y1213" s="54" t="str">
        <f t="shared" si="144"/>
        <v/>
      </c>
    </row>
    <row r="1214" spans="17:25" x14ac:dyDescent="0.25">
      <c r="Q1214" s="47">
        <f t="shared" si="140"/>
        <v>1995</v>
      </c>
      <c r="R1214" s="48" t="str">
        <f t="shared" si="138"/>
        <v>19953</v>
      </c>
      <c r="S1214" s="49">
        <v>34776</v>
      </c>
      <c r="T1214" s="48">
        <v>863.77</v>
      </c>
      <c r="U1214" s="50">
        <f t="shared" si="139"/>
        <v>865.42193548387115</v>
      </c>
      <c r="V1214" s="51">
        <f t="shared" si="141"/>
        <v>912.88846575342507</v>
      </c>
      <c r="W1214" s="53">
        <f t="shared" si="142"/>
        <v>-2.1487240506914418E-3</v>
      </c>
      <c r="X1214" s="53" t="str">
        <f t="shared" si="143"/>
        <v/>
      </c>
      <c r="Y1214" s="54" t="str">
        <f t="shared" si="144"/>
        <v/>
      </c>
    </row>
    <row r="1215" spans="17:25" x14ac:dyDescent="0.25">
      <c r="Q1215" s="47">
        <f t="shared" si="140"/>
        <v>1995</v>
      </c>
      <c r="R1215" s="48" t="str">
        <f t="shared" si="138"/>
        <v>19953</v>
      </c>
      <c r="S1215" s="49">
        <v>34777</v>
      </c>
      <c r="T1215" s="48">
        <v>863.77</v>
      </c>
      <c r="U1215" s="50">
        <f t="shared" si="139"/>
        <v>865.42193548387115</v>
      </c>
      <c r="V1215" s="51">
        <f t="shared" si="141"/>
        <v>912.88846575342507</v>
      </c>
      <c r="W1215" s="53">
        <f t="shared" si="142"/>
        <v>0</v>
      </c>
      <c r="X1215" s="53" t="str">
        <f t="shared" si="143"/>
        <v/>
      </c>
      <c r="Y1215" s="54" t="str">
        <f t="shared" si="144"/>
        <v/>
      </c>
    </row>
    <row r="1216" spans="17:25" x14ac:dyDescent="0.25">
      <c r="Q1216" s="47">
        <f t="shared" si="140"/>
        <v>1995</v>
      </c>
      <c r="R1216" s="48" t="str">
        <f t="shared" si="138"/>
        <v>19953</v>
      </c>
      <c r="S1216" s="49">
        <v>34778</v>
      </c>
      <c r="T1216" s="48">
        <v>863.77</v>
      </c>
      <c r="U1216" s="50">
        <f t="shared" si="139"/>
        <v>865.42193548387115</v>
      </c>
      <c r="V1216" s="51">
        <f t="shared" si="141"/>
        <v>912.88846575342507</v>
      </c>
      <c r="W1216" s="53">
        <f t="shared" si="142"/>
        <v>0</v>
      </c>
      <c r="X1216" s="53" t="str">
        <f t="shared" si="143"/>
        <v/>
      </c>
      <c r="Y1216" s="54" t="str">
        <f t="shared" si="144"/>
        <v/>
      </c>
    </row>
    <row r="1217" spans="17:25" x14ac:dyDescent="0.25">
      <c r="Q1217" s="47">
        <f t="shared" si="140"/>
        <v>1995</v>
      </c>
      <c r="R1217" s="48" t="str">
        <f t="shared" si="138"/>
        <v>19953</v>
      </c>
      <c r="S1217" s="49">
        <v>34779</v>
      </c>
      <c r="T1217" s="48">
        <v>863.77</v>
      </c>
      <c r="U1217" s="50">
        <f t="shared" si="139"/>
        <v>865.42193548387115</v>
      </c>
      <c r="V1217" s="51">
        <f t="shared" si="141"/>
        <v>912.88846575342507</v>
      </c>
      <c r="W1217" s="53">
        <f t="shared" si="142"/>
        <v>0</v>
      </c>
      <c r="X1217" s="53" t="str">
        <f t="shared" si="143"/>
        <v/>
      </c>
      <c r="Y1217" s="54" t="str">
        <f t="shared" si="144"/>
        <v/>
      </c>
    </row>
    <row r="1218" spans="17:25" x14ac:dyDescent="0.25">
      <c r="Q1218" s="47">
        <f t="shared" si="140"/>
        <v>1995</v>
      </c>
      <c r="R1218" s="48" t="str">
        <f t="shared" si="138"/>
        <v>19953</v>
      </c>
      <c r="S1218" s="49">
        <v>34780</v>
      </c>
      <c r="T1218" s="48">
        <v>865.89</v>
      </c>
      <c r="U1218" s="50">
        <f t="shared" si="139"/>
        <v>865.42193548387115</v>
      </c>
      <c r="V1218" s="51">
        <f t="shared" si="141"/>
        <v>912.88846575342507</v>
      </c>
      <c r="W1218" s="53">
        <f t="shared" si="142"/>
        <v>2.4543570626440747E-3</v>
      </c>
      <c r="X1218" s="53" t="str">
        <f t="shared" si="143"/>
        <v/>
      </c>
      <c r="Y1218" s="54" t="str">
        <f t="shared" si="144"/>
        <v/>
      </c>
    </row>
    <row r="1219" spans="17:25" x14ac:dyDescent="0.25">
      <c r="Q1219" s="47">
        <f t="shared" si="140"/>
        <v>1995</v>
      </c>
      <c r="R1219" s="48" t="str">
        <f t="shared" si="138"/>
        <v>19953</v>
      </c>
      <c r="S1219" s="49">
        <v>34781</v>
      </c>
      <c r="T1219" s="48">
        <v>867.81</v>
      </c>
      <c r="U1219" s="50">
        <f t="shared" si="139"/>
        <v>865.42193548387115</v>
      </c>
      <c r="V1219" s="51">
        <f t="shared" si="141"/>
        <v>912.88846575342507</v>
      </c>
      <c r="W1219" s="53">
        <f t="shared" si="142"/>
        <v>2.2173717215812072E-3</v>
      </c>
      <c r="X1219" s="53" t="str">
        <f t="shared" si="143"/>
        <v/>
      </c>
      <c r="Y1219" s="54" t="str">
        <f t="shared" si="144"/>
        <v/>
      </c>
    </row>
    <row r="1220" spans="17:25" x14ac:dyDescent="0.25">
      <c r="Q1220" s="47">
        <f t="shared" si="140"/>
        <v>1995</v>
      </c>
      <c r="R1220" s="48" t="str">
        <f t="shared" si="138"/>
        <v>19953</v>
      </c>
      <c r="S1220" s="49">
        <v>34782</v>
      </c>
      <c r="T1220" s="48">
        <v>868.95</v>
      </c>
      <c r="U1220" s="50">
        <f t="shared" si="139"/>
        <v>865.42193548387115</v>
      </c>
      <c r="V1220" s="51">
        <f t="shared" si="141"/>
        <v>912.88846575342507</v>
      </c>
      <c r="W1220" s="53">
        <f t="shared" si="142"/>
        <v>1.3136516057663528E-3</v>
      </c>
      <c r="X1220" s="53" t="str">
        <f t="shared" si="143"/>
        <v/>
      </c>
      <c r="Y1220" s="54" t="str">
        <f t="shared" si="144"/>
        <v/>
      </c>
    </row>
    <row r="1221" spans="17:25" x14ac:dyDescent="0.25">
      <c r="Q1221" s="47">
        <f t="shared" si="140"/>
        <v>1995</v>
      </c>
      <c r="R1221" s="48" t="str">
        <f t="shared" si="138"/>
        <v>19953</v>
      </c>
      <c r="S1221" s="49">
        <v>34783</v>
      </c>
      <c r="T1221" s="48">
        <v>869.22</v>
      </c>
      <c r="U1221" s="50">
        <f t="shared" si="139"/>
        <v>865.42193548387115</v>
      </c>
      <c r="V1221" s="51">
        <f t="shared" si="141"/>
        <v>912.88846575342507</v>
      </c>
      <c r="W1221" s="53">
        <f t="shared" si="142"/>
        <v>3.1071983428265781E-4</v>
      </c>
      <c r="X1221" s="53" t="str">
        <f t="shared" si="143"/>
        <v/>
      </c>
      <c r="Y1221" s="54" t="str">
        <f t="shared" si="144"/>
        <v/>
      </c>
    </row>
    <row r="1222" spans="17:25" x14ac:dyDescent="0.25">
      <c r="Q1222" s="47">
        <f t="shared" si="140"/>
        <v>1995</v>
      </c>
      <c r="R1222" s="48" t="str">
        <f t="shared" si="138"/>
        <v>19953</v>
      </c>
      <c r="S1222" s="49">
        <v>34784</v>
      </c>
      <c r="T1222" s="48">
        <v>869.22</v>
      </c>
      <c r="U1222" s="50">
        <f t="shared" si="139"/>
        <v>865.42193548387115</v>
      </c>
      <c r="V1222" s="51">
        <f t="shared" si="141"/>
        <v>912.88846575342507</v>
      </c>
      <c r="W1222" s="53">
        <f t="shared" si="142"/>
        <v>0</v>
      </c>
      <c r="X1222" s="53" t="str">
        <f t="shared" si="143"/>
        <v/>
      </c>
      <c r="Y1222" s="54" t="str">
        <f t="shared" si="144"/>
        <v/>
      </c>
    </row>
    <row r="1223" spans="17:25" x14ac:dyDescent="0.25">
      <c r="Q1223" s="47">
        <f t="shared" si="140"/>
        <v>1995</v>
      </c>
      <c r="R1223" s="48" t="str">
        <f t="shared" ref="R1223:R1286" si="145">+YEAR(S1223)&amp;MONTH(S1223)</f>
        <v>19953</v>
      </c>
      <c r="S1223" s="49">
        <v>34785</v>
      </c>
      <c r="T1223" s="48">
        <v>869.22</v>
      </c>
      <c r="U1223" s="50">
        <f t="shared" ref="U1223:U1286" si="146">+AVERAGEIF($R$3:$R$12000,R1223,$T$3:$T$12000)</f>
        <v>865.42193548387115</v>
      </c>
      <c r="V1223" s="51">
        <f t="shared" si="141"/>
        <v>912.88846575342507</v>
      </c>
      <c r="W1223" s="53">
        <f t="shared" si="142"/>
        <v>0</v>
      </c>
      <c r="X1223" s="53" t="str">
        <f t="shared" si="143"/>
        <v/>
      </c>
      <c r="Y1223" s="54" t="str">
        <f t="shared" si="144"/>
        <v/>
      </c>
    </row>
    <row r="1224" spans="17:25" x14ac:dyDescent="0.25">
      <c r="Q1224" s="47">
        <f t="shared" ref="Q1224:Q1287" si="147">+YEAR(S1224)</f>
        <v>1995</v>
      </c>
      <c r="R1224" s="48" t="str">
        <f t="shared" si="145"/>
        <v>19953</v>
      </c>
      <c r="S1224" s="49">
        <v>34786</v>
      </c>
      <c r="T1224" s="48">
        <v>870.14</v>
      </c>
      <c r="U1224" s="50">
        <f t="shared" si="146"/>
        <v>865.42193548387115</v>
      </c>
      <c r="V1224" s="51">
        <f t="shared" ref="V1224:V1287" si="148">+AVERAGEIF($Q$3:$Q$12000,Q1224,$T$3:$T$12000)</f>
        <v>912.88846575342507</v>
      </c>
      <c r="W1224" s="53">
        <f t="shared" si="142"/>
        <v>1.0584201928165449E-3</v>
      </c>
      <c r="X1224" s="53" t="str">
        <f t="shared" si="143"/>
        <v/>
      </c>
      <c r="Y1224" s="54" t="str">
        <f t="shared" si="144"/>
        <v/>
      </c>
    </row>
    <row r="1225" spans="17:25" x14ac:dyDescent="0.25">
      <c r="Q1225" s="47">
        <f t="shared" si="147"/>
        <v>1995</v>
      </c>
      <c r="R1225" s="48" t="str">
        <f t="shared" si="145"/>
        <v>19953</v>
      </c>
      <c r="S1225" s="49">
        <v>34787</v>
      </c>
      <c r="T1225" s="48">
        <v>872.57</v>
      </c>
      <c r="U1225" s="50">
        <f t="shared" si="146"/>
        <v>865.42193548387115</v>
      </c>
      <c r="V1225" s="51">
        <f t="shared" si="148"/>
        <v>912.88846575342507</v>
      </c>
      <c r="W1225" s="53">
        <f t="shared" ref="W1225:W1288" si="149">+T1225/T1224-1</f>
        <v>2.792654055669308E-3</v>
      </c>
      <c r="X1225" s="53" t="str">
        <f t="shared" ref="X1225:X1288" si="150">IF(U1225/U1224-1=0,"",U1225/U1224-1)</f>
        <v/>
      </c>
      <c r="Y1225" s="54" t="str">
        <f t="shared" ref="Y1225:Y1288" si="151">+IF(V1225=V1224,"",V1225/V1224-1)</f>
        <v/>
      </c>
    </row>
    <row r="1226" spans="17:25" x14ac:dyDescent="0.25">
      <c r="Q1226" s="47">
        <f t="shared" si="147"/>
        <v>1995</v>
      </c>
      <c r="R1226" s="48" t="str">
        <f t="shared" si="145"/>
        <v>19953</v>
      </c>
      <c r="S1226" s="49">
        <v>34788</v>
      </c>
      <c r="T1226" s="48">
        <v>876.21</v>
      </c>
      <c r="U1226" s="50">
        <f t="shared" si="146"/>
        <v>865.42193548387115</v>
      </c>
      <c r="V1226" s="51">
        <f t="shared" si="148"/>
        <v>912.88846575342507</v>
      </c>
      <c r="W1226" s="53">
        <f t="shared" si="149"/>
        <v>4.1715850877293015E-3</v>
      </c>
      <c r="X1226" s="53" t="str">
        <f t="shared" si="150"/>
        <v/>
      </c>
      <c r="Y1226" s="54" t="str">
        <f t="shared" si="151"/>
        <v/>
      </c>
    </row>
    <row r="1227" spans="17:25" x14ac:dyDescent="0.25">
      <c r="Q1227" s="47">
        <f t="shared" si="147"/>
        <v>1995</v>
      </c>
      <c r="R1227" s="48" t="str">
        <f t="shared" si="145"/>
        <v>19953</v>
      </c>
      <c r="S1227" s="49">
        <v>34789</v>
      </c>
      <c r="T1227" s="48">
        <v>880.23</v>
      </c>
      <c r="U1227" s="50">
        <f t="shared" si="146"/>
        <v>865.42193548387115</v>
      </c>
      <c r="V1227" s="51">
        <f t="shared" si="148"/>
        <v>912.88846575342507</v>
      </c>
      <c r="W1227" s="53">
        <f t="shared" si="149"/>
        <v>4.5879412469613801E-3</v>
      </c>
      <c r="X1227" s="53" t="str">
        <f t="shared" si="150"/>
        <v/>
      </c>
      <c r="Y1227" s="54" t="str">
        <f t="shared" si="151"/>
        <v/>
      </c>
    </row>
    <row r="1228" spans="17:25" x14ac:dyDescent="0.25">
      <c r="Q1228" s="47">
        <f t="shared" si="147"/>
        <v>1995</v>
      </c>
      <c r="R1228" s="48" t="str">
        <f t="shared" si="145"/>
        <v>19954</v>
      </c>
      <c r="S1228" s="49">
        <v>34790</v>
      </c>
      <c r="T1228" s="48">
        <v>878.18</v>
      </c>
      <c r="U1228" s="50">
        <f t="shared" si="146"/>
        <v>872.98699999999997</v>
      </c>
      <c r="V1228" s="51">
        <f t="shared" si="148"/>
        <v>912.88846575342507</v>
      </c>
      <c r="W1228" s="53">
        <f t="shared" si="149"/>
        <v>-2.328936755166322E-3</v>
      </c>
      <c r="X1228" s="53">
        <f t="shared" si="150"/>
        <v>8.7414753497079278E-3</v>
      </c>
      <c r="Y1228" s="54" t="str">
        <f t="shared" si="151"/>
        <v/>
      </c>
    </row>
    <row r="1229" spans="17:25" x14ac:dyDescent="0.25">
      <c r="Q1229" s="47">
        <f t="shared" si="147"/>
        <v>1995</v>
      </c>
      <c r="R1229" s="48" t="str">
        <f t="shared" si="145"/>
        <v>19954</v>
      </c>
      <c r="S1229" s="49">
        <v>34791</v>
      </c>
      <c r="T1229" s="48">
        <v>878.18</v>
      </c>
      <c r="U1229" s="50">
        <f t="shared" si="146"/>
        <v>872.98699999999997</v>
      </c>
      <c r="V1229" s="51">
        <f t="shared" si="148"/>
        <v>912.88846575342507</v>
      </c>
      <c r="W1229" s="53">
        <f t="shared" si="149"/>
        <v>0</v>
      </c>
      <c r="X1229" s="53" t="str">
        <f t="shared" si="150"/>
        <v/>
      </c>
      <c r="Y1229" s="54" t="str">
        <f t="shared" si="151"/>
        <v/>
      </c>
    </row>
    <row r="1230" spans="17:25" x14ac:dyDescent="0.25">
      <c r="Q1230" s="47">
        <f t="shared" si="147"/>
        <v>1995</v>
      </c>
      <c r="R1230" s="48" t="str">
        <f t="shared" si="145"/>
        <v>19954</v>
      </c>
      <c r="S1230" s="49">
        <v>34792</v>
      </c>
      <c r="T1230" s="48">
        <v>878.18</v>
      </c>
      <c r="U1230" s="50">
        <f t="shared" si="146"/>
        <v>872.98699999999997</v>
      </c>
      <c r="V1230" s="51">
        <f t="shared" si="148"/>
        <v>912.88846575342507</v>
      </c>
      <c r="W1230" s="53">
        <f t="shared" si="149"/>
        <v>0</v>
      </c>
      <c r="X1230" s="53" t="str">
        <f t="shared" si="150"/>
        <v/>
      </c>
      <c r="Y1230" s="54" t="str">
        <f t="shared" si="151"/>
        <v/>
      </c>
    </row>
    <row r="1231" spans="17:25" x14ac:dyDescent="0.25">
      <c r="Q1231" s="47">
        <f t="shared" si="147"/>
        <v>1995</v>
      </c>
      <c r="R1231" s="48" t="str">
        <f t="shared" si="145"/>
        <v>19954</v>
      </c>
      <c r="S1231" s="49">
        <v>34793</v>
      </c>
      <c r="T1231" s="48">
        <v>876</v>
      </c>
      <c r="U1231" s="50">
        <f t="shared" si="146"/>
        <v>872.98699999999997</v>
      </c>
      <c r="V1231" s="51">
        <f t="shared" si="148"/>
        <v>912.88846575342507</v>
      </c>
      <c r="W1231" s="53">
        <f t="shared" si="149"/>
        <v>-2.4824067958731932E-3</v>
      </c>
      <c r="X1231" s="53" t="str">
        <f t="shared" si="150"/>
        <v/>
      </c>
      <c r="Y1231" s="54" t="str">
        <f t="shared" si="151"/>
        <v/>
      </c>
    </row>
    <row r="1232" spans="17:25" x14ac:dyDescent="0.25">
      <c r="Q1232" s="47">
        <f t="shared" si="147"/>
        <v>1995</v>
      </c>
      <c r="R1232" s="48" t="str">
        <f t="shared" si="145"/>
        <v>19954</v>
      </c>
      <c r="S1232" s="49">
        <v>34794</v>
      </c>
      <c r="T1232" s="48">
        <v>874.3</v>
      </c>
      <c r="U1232" s="50">
        <f t="shared" si="146"/>
        <v>872.98699999999997</v>
      </c>
      <c r="V1232" s="51">
        <f t="shared" si="148"/>
        <v>912.88846575342507</v>
      </c>
      <c r="W1232" s="53">
        <f t="shared" si="149"/>
        <v>-1.9406392694064634E-3</v>
      </c>
      <c r="X1232" s="53" t="str">
        <f t="shared" si="150"/>
        <v/>
      </c>
      <c r="Y1232" s="54" t="str">
        <f t="shared" si="151"/>
        <v/>
      </c>
    </row>
    <row r="1233" spans="17:25" x14ac:dyDescent="0.25">
      <c r="Q1233" s="47">
        <f t="shared" si="147"/>
        <v>1995</v>
      </c>
      <c r="R1233" s="48" t="str">
        <f t="shared" si="145"/>
        <v>19954</v>
      </c>
      <c r="S1233" s="49">
        <v>34795</v>
      </c>
      <c r="T1233" s="48">
        <v>871.6</v>
      </c>
      <c r="U1233" s="50">
        <f t="shared" si="146"/>
        <v>872.98699999999997</v>
      </c>
      <c r="V1233" s="51">
        <f t="shared" si="148"/>
        <v>912.88846575342507</v>
      </c>
      <c r="W1233" s="53">
        <f t="shared" si="149"/>
        <v>-3.0881848335810869E-3</v>
      </c>
      <c r="X1233" s="53" t="str">
        <f t="shared" si="150"/>
        <v/>
      </c>
      <c r="Y1233" s="54" t="str">
        <f t="shared" si="151"/>
        <v/>
      </c>
    </row>
    <row r="1234" spans="17:25" x14ac:dyDescent="0.25">
      <c r="Q1234" s="47">
        <f t="shared" si="147"/>
        <v>1995</v>
      </c>
      <c r="R1234" s="48" t="str">
        <f t="shared" si="145"/>
        <v>19954</v>
      </c>
      <c r="S1234" s="49">
        <v>34796</v>
      </c>
      <c r="T1234" s="48">
        <v>868.96</v>
      </c>
      <c r="U1234" s="50">
        <f t="shared" si="146"/>
        <v>872.98699999999997</v>
      </c>
      <c r="V1234" s="51">
        <f t="shared" si="148"/>
        <v>912.88846575342507</v>
      </c>
      <c r="W1234" s="53">
        <f t="shared" si="149"/>
        <v>-3.0289123451123778E-3</v>
      </c>
      <c r="X1234" s="53" t="str">
        <f t="shared" si="150"/>
        <v/>
      </c>
      <c r="Y1234" s="54" t="str">
        <f t="shared" si="151"/>
        <v/>
      </c>
    </row>
    <row r="1235" spans="17:25" x14ac:dyDescent="0.25">
      <c r="Q1235" s="47">
        <f t="shared" si="147"/>
        <v>1995</v>
      </c>
      <c r="R1235" s="48" t="str">
        <f t="shared" si="145"/>
        <v>19954</v>
      </c>
      <c r="S1235" s="49">
        <v>34797</v>
      </c>
      <c r="T1235" s="48">
        <v>869.15</v>
      </c>
      <c r="U1235" s="50">
        <f t="shared" si="146"/>
        <v>872.98699999999997</v>
      </c>
      <c r="V1235" s="51">
        <f t="shared" si="148"/>
        <v>912.88846575342507</v>
      </c>
      <c r="W1235" s="53">
        <f t="shared" si="149"/>
        <v>2.1865218191852165E-4</v>
      </c>
      <c r="X1235" s="53" t="str">
        <f t="shared" si="150"/>
        <v/>
      </c>
      <c r="Y1235" s="54" t="str">
        <f t="shared" si="151"/>
        <v/>
      </c>
    </row>
    <row r="1236" spans="17:25" x14ac:dyDescent="0.25">
      <c r="Q1236" s="47">
        <f t="shared" si="147"/>
        <v>1995</v>
      </c>
      <c r="R1236" s="48" t="str">
        <f t="shared" si="145"/>
        <v>19954</v>
      </c>
      <c r="S1236" s="49">
        <v>34798</v>
      </c>
      <c r="T1236" s="48">
        <v>869.15</v>
      </c>
      <c r="U1236" s="50">
        <f t="shared" si="146"/>
        <v>872.98699999999997</v>
      </c>
      <c r="V1236" s="51">
        <f t="shared" si="148"/>
        <v>912.88846575342507</v>
      </c>
      <c r="W1236" s="53">
        <f t="shared" si="149"/>
        <v>0</v>
      </c>
      <c r="X1236" s="53" t="str">
        <f t="shared" si="150"/>
        <v/>
      </c>
      <c r="Y1236" s="54" t="str">
        <f t="shared" si="151"/>
        <v/>
      </c>
    </row>
    <row r="1237" spans="17:25" x14ac:dyDescent="0.25">
      <c r="Q1237" s="47">
        <f t="shared" si="147"/>
        <v>1995</v>
      </c>
      <c r="R1237" s="48" t="str">
        <f t="shared" si="145"/>
        <v>19954</v>
      </c>
      <c r="S1237" s="49">
        <v>34799</v>
      </c>
      <c r="T1237" s="48">
        <v>869.15</v>
      </c>
      <c r="U1237" s="50">
        <f t="shared" si="146"/>
        <v>872.98699999999997</v>
      </c>
      <c r="V1237" s="51">
        <f t="shared" si="148"/>
        <v>912.88846575342507</v>
      </c>
      <c r="W1237" s="53">
        <f t="shared" si="149"/>
        <v>0</v>
      </c>
      <c r="X1237" s="53" t="str">
        <f t="shared" si="150"/>
        <v/>
      </c>
      <c r="Y1237" s="54" t="str">
        <f t="shared" si="151"/>
        <v/>
      </c>
    </row>
    <row r="1238" spans="17:25" x14ac:dyDescent="0.25">
      <c r="Q1238" s="47">
        <f t="shared" si="147"/>
        <v>1995</v>
      </c>
      <c r="R1238" s="48" t="str">
        <f t="shared" si="145"/>
        <v>19954</v>
      </c>
      <c r="S1238" s="49">
        <v>34800</v>
      </c>
      <c r="T1238" s="48">
        <v>866.78</v>
      </c>
      <c r="U1238" s="50">
        <f t="shared" si="146"/>
        <v>872.98699999999997</v>
      </c>
      <c r="V1238" s="51">
        <f t="shared" si="148"/>
        <v>912.88846575342507</v>
      </c>
      <c r="W1238" s="53">
        <f t="shared" si="149"/>
        <v>-2.7268020479779276E-3</v>
      </c>
      <c r="X1238" s="53" t="str">
        <f t="shared" si="150"/>
        <v/>
      </c>
      <c r="Y1238" s="54" t="str">
        <f t="shared" si="151"/>
        <v/>
      </c>
    </row>
    <row r="1239" spans="17:25" x14ac:dyDescent="0.25">
      <c r="Q1239" s="47">
        <f t="shared" si="147"/>
        <v>1995</v>
      </c>
      <c r="R1239" s="48" t="str">
        <f t="shared" si="145"/>
        <v>19954</v>
      </c>
      <c r="S1239" s="49">
        <v>34801</v>
      </c>
      <c r="T1239" s="48">
        <v>868.8</v>
      </c>
      <c r="U1239" s="50">
        <f t="shared" si="146"/>
        <v>872.98699999999997</v>
      </c>
      <c r="V1239" s="51">
        <f t="shared" si="148"/>
        <v>912.88846575342507</v>
      </c>
      <c r="W1239" s="53">
        <f t="shared" si="149"/>
        <v>2.3304644777222272E-3</v>
      </c>
      <c r="X1239" s="53" t="str">
        <f t="shared" si="150"/>
        <v/>
      </c>
      <c r="Y1239" s="54" t="str">
        <f t="shared" si="151"/>
        <v/>
      </c>
    </row>
    <row r="1240" spans="17:25" x14ac:dyDescent="0.25">
      <c r="Q1240" s="47">
        <f t="shared" si="147"/>
        <v>1995</v>
      </c>
      <c r="R1240" s="48" t="str">
        <f t="shared" si="145"/>
        <v>19954</v>
      </c>
      <c r="S1240" s="49">
        <v>34802</v>
      </c>
      <c r="T1240" s="48">
        <v>866.25</v>
      </c>
      <c r="U1240" s="50">
        <f t="shared" si="146"/>
        <v>872.98699999999997</v>
      </c>
      <c r="V1240" s="51">
        <f t="shared" si="148"/>
        <v>912.88846575342507</v>
      </c>
      <c r="W1240" s="53">
        <f t="shared" si="149"/>
        <v>-2.9350828729280964E-3</v>
      </c>
      <c r="X1240" s="53" t="str">
        <f t="shared" si="150"/>
        <v/>
      </c>
      <c r="Y1240" s="54" t="str">
        <f t="shared" si="151"/>
        <v/>
      </c>
    </row>
    <row r="1241" spans="17:25" x14ac:dyDescent="0.25">
      <c r="Q1241" s="47">
        <f t="shared" si="147"/>
        <v>1995</v>
      </c>
      <c r="R1241" s="48" t="str">
        <f t="shared" si="145"/>
        <v>19954</v>
      </c>
      <c r="S1241" s="49">
        <v>34803</v>
      </c>
      <c r="T1241" s="48">
        <v>866.25</v>
      </c>
      <c r="U1241" s="50">
        <f t="shared" si="146"/>
        <v>872.98699999999997</v>
      </c>
      <c r="V1241" s="51">
        <f t="shared" si="148"/>
        <v>912.88846575342507</v>
      </c>
      <c r="W1241" s="53">
        <f t="shared" si="149"/>
        <v>0</v>
      </c>
      <c r="X1241" s="53" t="str">
        <f t="shared" si="150"/>
        <v/>
      </c>
      <c r="Y1241" s="54" t="str">
        <f t="shared" si="151"/>
        <v/>
      </c>
    </row>
    <row r="1242" spans="17:25" x14ac:dyDescent="0.25">
      <c r="Q1242" s="47">
        <f t="shared" si="147"/>
        <v>1995</v>
      </c>
      <c r="R1242" s="48" t="str">
        <f t="shared" si="145"/>
        <v>19954</v>
      </c>
      <c r="S1242" s="49">
        <v>34804</v>
      </c>
      <c r="T1242" s="48">
        <v>866.25</v>
      </c>
      <c r="U1242" s="50">
        <f t="shared" si="146"/>
        <v>872.98699999999997</v>
      </c>
      <c r="V1242" s="51">
        <f t="shared" si="148"/>
        <v>912.88846575342507</v>
      </c>
      <c r="W1242" s="53">
        <f t="shared" si="149"/>
        <v>0</v>
      </c>
      <c r="X1242" s="53" t="str">
        <f t="shared" si="150"/>
        <v/>
      </c>
      <c r="Y1242" s="54" t="str">
        <f t="shared" si="151"/>
        <v/>
      </c>
    </row>
    <row r="1243" spans="17:25" x14ac:dyDescent="0.25">
      <c r="Q1243" s="47">
        <f t="shared" si="147"/>
        <v>1995</v>
      </c>
      <c r="R1243" s="48" t="str">
        <f t="shared" si="145"/>
        <v>19954</v>
      </c>
      <c r="S1243" s="49">
        <v>34805</v>
      </c>
      <c r="T1243" s="48">
        <v>866.25</v>
      </c>
      <c r="U1243" s="50">
        <f t="shared" si="146"/>
        <v>872.98699999999997</v>
      </c>
      <c r="V1243" s="51">
        <f t="shared" si="148"/>
        <v>912.88846575342507</v>
      </c>
      <c r="W1243" s="53">
        <f t="shared" si="149"/>
        <v>0</v>
      </c>
      <c r="X1243" s="53" t="str">
        <f t="shared" si="150"/>
        <v/>
      </c>
      <c r="Y1243" s="54" t="str">
        <f t="shared" si="151"/>
        <v/>
      </c>
    </row>
    <row r="1244" spans="17:25" x14ac:dyDescent="0.25">
      <c r="Q1244" s="47">
        <f t="shared" si="147"/>
        <v>1995</v>
      </c>
      <c r="R1244" s="48" t="str">
        <f t="shared" si="145"/>
        <v>19954</v>
      </c>
      <c r="S1244" s="49">
        <v>34806</v>
      </c>
      <c r="T1244" s="48">
        <v>866.25</v>
      </c>
      <c r="U1244" s="50">
        <f t="shared" si="146"/>
        <v>872.98699999999997</v>
      </c>
      <c r="V1244" s="51">
        <f t="shared" si="148"/>
        <v>912.88846575342507</v>
      </c>
      <c r="W1244" s="53">
        <f t="shared" si="149"/>
        <v>0</v>
      </c>
      <c r="X1244" s="53" t="str">
        <f t="shared" si="150"/>
        <v/>
      </c>
      <c r="Y1244" s="54" t="str">
        <f t="shared" si="151"/>
        <v/>
      </c>
    </row>
    <row r="1245" spans="17:25" x14ac:dyDescent="0.25">
      <c r="Q1245" s="47">
        <f t="shared" si="147"/>
        <v>1995</v>
      </c>
      <c r="R1245" s="48" t="str">
        <f t="shared" si="145"/>
        <v>19954</v>
      </c>
      <c r="S1245" s="49">
        <v>34807</v>
      </c>
      <c r="T1245" s="48">
        <v>871.87</v>
      </c>
      <c r="U1245" s="50">
        <f t="shared" si="146"/>
        <v>872.98699999999997</v>
      </c>
      <c r="V1245" s="51">
        <f t="shared" si="148"/>
        <v>912.88846575342507</v>
      </c>
      <c r="W1245" s="53">
        <f t="shared" si="149"/>
        <v>6.4877344877345422E-3</v>
      </c>
      <c r="X1245" s="53" t="str">
        <f t="shared" si="150"/>
        <v/>
      </c>
      <c r="Y1245" s="54" t="str">
        <f t="shared" si="151"/>
        <v/>
      </c>
    </row>
    <row r="1246" spans="17:25" x14ac:dyDescent="0.25">
      <c r="Q1246" s="47">
        <f t="shared" si="147"/>
        <v>1995</v>
      </c>
      <c r="R1246" s="48" t="str">
        <f t="shared" si="145"/>
        <v>19954</v>
      </c>
      <c r="S1246" s="49">
        <v>34808</v>
      </c>
      <c r="T1246" s="48">
        <v>874.37</v>
      </c>
      <c r="U1246" s="50">
        <f t="shared" si="146"/>
        <v>872.98699999999997</v>
      </c>
      <c r="V1246" s="51">
        <f t="shared" si="148"/>
        <v>912.88846575342507</v>
      </c>
      <c r="W1246" s="53">
        <f t="shared" si="149"/>
        <v>2.8673999564154951E-3</v>
      </c>
      <c r="X1246" s="53" t="str">
        <f t="shared" si="150"/>
        <v/>
      </c>
      <c r="Y1246" s="54" t="str">
        <f t="shared" si="151"/>
        <v/>
      </c>
    </row>
    <row r="1247" spans="17:25" x14ac:dyDescent="0.25">
      <c r="Q1247" s="47">
        <f t="shared" si="147"/>
        <v>1995</v>
      </c>
      <c r="R1247" s="48" t="str">
        <f t="shared" si="145"/>
        <v>19954</v>
      </c>
      <c r="S1247" s="49">
        <v>34809</v>
      </c>
      <c r="T1247" s="48">
        <v>874.35</v>
      </c>
      <c r="U1247" s="50">
        <f t="shared" si="146"/>
        <v>872.98699999999997</v>
      </c>
      <c r="V1247" s="51">
        <f t="shared" si="148"/>
        <v>912.88846575342507</v>
      </c>
      <c r="W1247" s="53">
        <f t="shared" si="149"/>
        <v>-2.2873611857709975E-5</v>
      </c>
      <c r="X1247" s="53" t="str">
        <f t="shared" si="150"/>
        <v/>
      </c>
      <c r="Y1247" s="54" t="str">
        <f t="shared" si="151"/>
        <v/>
      </c>
    </row>
    <row r="1248" spans="17:25" x14ac:dyDescent="0.25">
      <c r="Q1248" s="47">
        <f t="shared" si="147"/>
        <v>1995</v>
      </c>
      <c r="R1248" s="48" t="str">
        <f t="shared" si="145"/>
        <v>19954</v>
      </c>
      <c r="S1248" s="49">
        <v>34810</v>
      </c>
      <c r="T1248" s="48">
        <v>877.38</v>
      </c>
      <c r="U1248" s="50">
        <f t="shared" si="146"/>
        <v>872.98699999999997</v>
      </c>
      <c r="V1248" s="51">
        <f t="shared" si="148"/>
        <v>912.88846575342507</v>
      </c>
      <c r="W1248" s="53">
        <f t="shared" si="149"/>
        <v>3.4654314633728589E-3</v>
      </c>
      <c r="X1248" s="53" t="str">
        <f t="shared" si="150"/>
        <v/>
      </c>
      <c r="Y1248" s="54" t="str">
        <f t="shared" si="151"/>
        <v/>
      </c>
    </row>
    <row r="1249" spans="17:25" x14ac:dyDescent="0.25">
      <c r="Q1249" s="47">
        <f t="shared" si="147"/>
        <v>1995</v>
      </c>
      <c r="R1249" s="48" t="str">
        <f t="shared" si="145"/>
        <v>19954</v>
      </c>
      <c r="S1249" s="49">
        <v>34811</v>
      </c>
      <c r="T1249" s="48">
        <v>876.55</v>
      </c>
      <c r="U1249" s="50">
        <f t="shared" si="146"/>
        <v>872.98699999999997</v>
      </c>
      <c r="V1249" s="51">
        <f t="shared" si="148"/>
        <v>912.88846575342507</v>
      </c>
      <c r="W1249" s="53">
        <f t="shared" si="149"/>
        <v>-9.4599831315966831E-4</v>
      </c>
      <c r="X1249" s="53" t="str">
        <f t="shared" si="150"/>
        <v/>
      </c>
      <c r="Y1249" s="54" t="str">
        <f t="shared" si="151"/>
        <v/>
      </c>
    </row>
    <row r="1250" spans="17:25" x14ac:dyDescent="0.25">
      <c r="Q1250" s="47">
        <f t="shared" si="147"/>
        <v>1995</v>
      </c>
      <c r="R1250" s="48" t="str">
        <f t="shared" si="145"/>
        <v>19954</v>
      </c>
      <c r="S1250" s="49">
        <v>34812</v>
      </c>
      <c r="T1250" s="48">
        <v>876.55</v>
      </c>
      <c r="U1250" s="50">
        <f t="shared" si="146"/>
        <v>872.98699999999997</v>
      </c>
      <c r="V1250" s="51">
        <f t="shared" si="148"/>
        <v>912.88846575342507</v>
      </c>
      <c r="W1250" s="53">
        <f t="shared" si="149"/>
        <v>0</v>
      </c>
      <c r="X1250" s="53" t="str">
        <f t="shared" si="150"/>
        <v/>
      </c>
      <c r="Y1250" s="54" t="str">
        <f t="shared" si="151"/>
        <v/>
      </c>
    </row>
    <row r="1251" spans="17:25" x14ac:dyDescent="0.25">
      <c r="Q1251" s="47">
        <f t="shared" si="147"/>
        <v>1995</v>
      </c>
      <c r="R1251" s="48" t="str">
        <f t="shared" si="145"/>
        <v>19954</v>
      </c>
      <c r="S1251" s="49">
        <v>34813</v>
      </c>
      <c r="T1251" s="48">
        <v>876.55</v>
      </c>
      <c r="U1251" s="50">
        <f t="shared" si="146"/>
        <v>872.98699999999997</v>
      </c>
      <c r="V1251" s="51">
        <f t="shared" si="148"/>
        <v>912.88846575342507</v>
      </c>
      <c r="W1251" s="53">
        <f t="shared" si="149"/>
        <v>0</v>
      </c>
      <c r="X1251" s="53" t="str">
        <f t="shared" si="150"/>
        <v/>
      </c>
      <c r="Y1251" s="54" t="str">
        <f t="shared" si="151"/>
        <v/>
      </c>
    </row>
    <row r="1252" spans="17:25" x14ac:dyDescent="0.25">
      <c r="Q1252" s="47">
        <f t="shared" si="147"/>
        <v>1995</v>
      </c>
      <c r="R1252" s="48" t="str">
        <f t="shared" si="145"/>
        <v>19954</v>
      </c>
      <c r="S1252" s="49">
        <v>34814</v>
      </c>
      <c r="T1252" s="48">
        <v>878.2</v>
      </c>
      <c r="U1252" s="50">
        <f t="shared" si="146"/>
        <v>872.98699999999997</v>
      </c>
      <c r="V1252" s="51">
        <f t="shared" si="148"/>
        <v>912.88846575342507</v>
      </c>
      <c r="W1252" s="53">
        <f t="shared" si="149"/>
        <v>1.8823797843821044E-3</v>
      </c>
      <c r="X1252" s="53" t="str">
        <f t="shared" si="150"/>
        <v/>
      </c>
      <c r="Y1252" s="54" t="str">
        <f t="shared" si="151"/>
        <v/>
      </c>
    </row>
    <row r="1253" spans="17:25" x14ac:dyDescent="0.25">
      <c r="Q1253" s="47">
        <f t="shared" si="147"/>
        <v>1995</v>
      </c>
      <c r="R1253" s="48" t="str">
        <f t="shared" si="145"/>
        <v>19954</v>
      </c>
      <c r="S1253" s="49">
        <v>34815</v>
      </c>
      <c r="T1253" s="48">
        <v>876.32</v>
      </c>
      <c r="U1253" s="50">
        <f t="shared" si="146"/>
        <v>872.98699999999997</v>
      </c>
      <c r="V1253" s="51">
        <f t="shared" si="148"/>
        <v>912.88846575342507</v>
      </c>
      <c r="W1253" s="53">
        <f t="shared" si="149"/>
        <v>-2.1407424276930209E-3</v>
      </c>
      <c r="X1253" s="53" t="str">
        <f t="shared" si="150"/>
        <v/>
      </c>
      <c r="Y1253" s="54" t="str">
        <f t="shared" si="151"/>
        <v/>
      </c>
    </row>
    <row r="1254" spans="17:25" x14ac:dyDescent="0.25">
      <c r="Q1254" s="47">
        <f t="shared" si="147"/>
        <v>1995</v>
      </c>
      <c r="R1254" s="48" t="str">
        <f t="shared" si="145"/>
        <v>19954</v>
      </c>
      <c r="S1254" s="49">
        <v>34816</v>
      </c>
      <c r="T1254" s="48">
        <v>875.78</v>
      </c>
      <c r="U1254" s="50">
        <f t="shared" si="146"/>
        <v>872.98699999999997</v>
      </c>
      <c r="V1254" s="51">
        <f t="shared" si="148"/>
        <v>912.88846575342507</v>
      </c>
      <c r="W1254" s="53">
        <f t="shared" si="149"/>
        <v>-6.1621325543192995E-4</v>
      </c>
      <c r="X1254" s="53" t="str">
        <f t="shared" si="150"/>
        <v/>
      </c>
      <c r="Y1254" s="54" t="str">
        <f t="shared" si="151"/>
        <v/>
      </c>
    </row>
    <row r="1255" spans="17:25" x14ac:dyDescent="0.25">
      <c r="Q1255" s="47">
        <f t="shared" si="147"/>
        <v>1995</v>
      </c>
      <c r="R1255" s="48" t="str">
        <f t="shared" si="145"/>
        <v>19954</v>
      </c>
      <c r="S1255" s="49">
        <v>34817</v>
      </c>
      <c r="T1255" s="48">
        <v>876.21</v>
      </c>
      <c r="U1255" s="50">
        <f t="shared" si="146"/>
        <v>872.98699999999997</v>
      </c>
      <c r="V1255" s="51">
        <f t="shared" si="148"/>
        <v>912.88846575342507</v>
      </c>
      <c r="W1255" s="53">
        <f t="shared" si="149"/>
        <v>4.9099088812276648E-4</v>
      </c>
      <c r="X1255" s="53" t="str">
        <f t="shared" si="150"/>
        <v/>
      </c>
      <c r="Y1255" s="54" t="str">
        <f t="shared" si="151"/>
        <v/>
      </c>
    </row>
    <row r="1256" spans="17:25" x14ac:dyDescent="0.25">
      <c r="Q1256" s="47">
        <f t="shared" si="147"/>
        <v>1995</v>
      </c>
      <c r="R1256" s="48" t="str">
        <f t="shared" si="145"/>
        <v>19954</v>
      </c>
      <c r="S1256" s="49">
        <v>34818</v>
      </c>
      <c r="T1256" s="48">
        <v>877.9</v>
      </c>
      <c r="U1256" s="50">
        <f t="shared" si="146"/>
        <v>872.98699999999997</v>
      </c>
      <c r="V1256" s="51">
        <f t="shared" si="148"/>
        <v>912.88846575342507</v>
      </c>
      <c r="W1256" s="53">
        <f t="shared" si="149"/>
        <v>1.9287613699912054E-3</v>
      </c>
      <c r="X1256" s="53" t="str">
        <f t="shared" si="150"/>
        <v/>
      </c>
      <c r="Y1256" s="54" t="str">
        <f t="shared" si="151"/>
        <v/>
      </c>
    </row>
    <row r="1257" spans="17:25" x14ac:dyDescent="0.25">
      <c r="Q1257" s="47">
        <f t="shared" si="147"/>
        <v>1995</v>
      </c>
      <c r="R1257" s="48" t="str">
        <f t="shared" si="145"/>
        <v>19954</v>
      </c>
      <c r="S1257" s="49">
        <v>34819</v>
      </c>
      <c r="T1257" s="48">
        <v>877.9</v>
      </c>
      <c r="U1257" s="50">
        <f t="shared" si="146"/>
        <v>872.98699999999997</v>
      </c>
      <c r="V1257" s="51">
        <f t="shared" si="148"/>
        <v>912.88846575342507</v>
      </c>
      <c r="W1257" s="53">
        <f t="shared" si="149"/>
        <v>0</v>
      </c>
      <c r="X1257" s="53" t="str">
        <f t="shared" si="150"/>
        <v/>
      </c>
      <c r="Y1257" s="54" t="str">
        <f t="shared" si="151"/>
        <v/>
      </c>
    </row>
    <row r="1258" spans="17:25" x14ac:dyDescent="0.25">
      <c r="Q1258" s="47">
        <f t="shared" si="147"/>
        <v>1995</v>
      </c>
      <c r="R1258" s="48" t="str">
        <f t="shared" si="145"/>
        <v>19955</v>
      </c>
      <c r="S1258" s="49">
        <v>34820</v>
      </c>
      <c r="T1258" s="48">
        <v>877.9</v>
      </c>
      <c r="U1258" s="50">
        <f t="shared" si="146"/>
        <v>876.7632258064516</v>
      </c>
      <c r="V1258" s="51">
        <f t="shared" si="148"/>
        <v>912.88846575342507</v>
      </c>
      <c r="W1258" s="53">
        <f t="shared" si="149"/>
        <v>0</v>
      </c>
      <c r="X1258" s="53">
        <f t="shared" si="150"/>
        <v>4.3256380753111667E-3</v>
      </c>
      <c r="Y1258" s="54" t="str">
        <f t="shared" si="151"/>
        <v/>
      </c>
    </row>
    <row r="1259" spans="17:25" x14ac:dyDescent="0.25">
      <c r="Q1259" s="47">
        <f t="shared" si="147"/>
        <v>1995</v>
      </c>
      <c r="R1259" s="48" t="str">
        <f t="shared" si="145"/>
        <v>19955</v>
      </c>
      <c r="S1259" s="49">
        <v>34821</v>
      </c>
      <c r="T1259" s="48">
        <v>877.9</v>
      </c>
      <c r="U1259" s="50">
        <f t="shared" si="146"/>
        <v>876.7632258064516</v>
      </c>
      <c r="V1259" s="51">
        <f t="shared" si="148"/>
        <v>912.88846575342507</v>
      </c>
      <c r="W1259" s="53">
        <f t="shared" si="149"/>
        <v>0</v>
      </c>
      <c r="X1259" s="53" t="str">
        <f t="shared" si="150"/>
        <v/>
      </c>
      <c r="Y1259" s="54" t="str">
        <f t="shared" si="151"/>
        <v/>
      </c>
    </row>
    <row r="1260" spans="17:25" x14ac:dyDescent="0.25">
      <c r="Q1260" s="47">
        <f t="shared" si="147"/>
        <v>1995</v>
      </c>
      <c r="R1260" s="48" t="str">
        <f t="shared" si="145"/>
        <v>19955</v>
      </c>
      <c r="S1260" s="49">
        <v>34822</v>
      </c>
      <c r="T1260" s="48">
        <v>880.63</v>
      </c>
      <c r="U1260" s="50">
        <f t="shared" si="146"/>
        <v>876.7632258064516</v>
      </c>
      <c r="V1260" s="51">
        <f t="shared" si="148"/>
        <v>912.88846575342507</v>
      </c>
      <c r="W1260" s="53">
        <f t="shared" si="149"/>
        <v>3.1096935869689979E-3</v>
      </c>
      <c r="X1260" s="53" t="str">
        <f t="shared" si="150"/>
        <v/>
      </c>
      <c r="Y1260" s="54" t="str">
        <f t="shared" si="151"/>
        <v/>
      </c>
    </row>
    <row r="1261" spans="17:25" x14ac:dyDescent="0.25">
      <c r="Q1261" s="47">
        <f t="shared" si="147"/>
        <v>1995</v>
      </c>
      <c r="R1261" s="48" t="str">
        <f t="shared" si="145"/>
        <v>19955</v>
      </c>
      <c r="S1261" s="49">
        <v>34823</v>
      </c>
      <c r="T1261" s="48">
        <v>882.97</v>
      </c>
      <c r="U1261" s="50">
        <f t="shared" si="146"/>
        <v>876.7632258064516</v>
      </c>
      <c r="V1261" s="51">
        <f t="shared" si="148"/>
        <v>912.88846575342507</v>
      </c>
      <c r="W1261" s="53">
        <f t="shared" si="149"/>
        <v>2.657188603613303E-3</v>
      </c>
      <c r="X1261" s="53" t="str">
        <f t="shared" si="150"/>
        <v/>
      </c>
      <c r="Y1261" s="54" t="str">
        <f t="shared" si="151"/>
        <v/>
      </c>
    </row>
    <row r="1262" spans="17:25" x14ac:dyDescent="0.25">
      <c r="Q1262" s="47">
        <f t="shared" si="147"/>
        <v>1995</v>
      </c>
      <c r="R1262" s="48" t="str">
        <f t="shared" si="145"/>
        <v>19955</v>
      </c>
      <c r="S1262" s="49">
        <v>34824</v>
      </c>
      <c r="T1262" s="48">
        <v>882.24</v>
      </c>
      <c r="U1262" s="50">
        <f t="shared" si="146"/>
        <v>876.7632258064516</v>
      </c>
      <c r="V1262" s="51">
        <f t="shared" si="148"/>
        <v>912.88846575342507</v>
      </c>
      <c r="W1262" s="53">
        <f t="shared" si="149"/>
        <v>-8.2675515589436532E-4</v>
      </c>
      <c r="X1262" s="53" t="str">
        <f t="shared" si="150"/>
        <v/>
      </c>
      <c r="Y1262" s="54" t="str">
        <f t="shared" si="151"/>
        <v/>
      </c>
    </row>
    <row r="1263" spans="17:25" x14ac:dyDescent="0.25">
      <c r="Q1263" s="47">
        <f t="shared" si="147"/>
        <v>1995</v>
      </c>
      <c r="R1263" s="48" t="str">
        <f t="shared" si="145"/>
        <v>19955</v>
      </c>
      <c r="S1263" s="49">
        <v>34825</v>
      </c>
      <c r="T1263" s="48">
        <v>881.07</v>
      </c>
      <c r="U1263" s="50">
        <f t="shared" si="146"/>
        <v>876.7632258064516</v>
      </c>
      <c r="V1263" s="51">
        <f t="shared" si="148"/>
        <v>912.88846575342507</v>
      </c>
      <c r="W1263" s="53">
        <f t="shared" si="149"/>
        <v>-1.326169749727879E-3</v>
      </c>
      <c r="X1263" s="53" t="str">
        <f t="shared" si="150"/>
        <v/>
      </c>
      <c r="Y1263" s="54" t="str">
        <f t="shared" si="151"/>
        <v/>
      </c>
    </row>
    <row r="1264" spans="17:25" x14ac:dyDescent="0.25">
      <c r="Q1264" s="47">
        <f t="shared" si="147"/>
        <v>1995</v>
      </c>
      <c r="R1264" s="48" t="str">
        <f t="shared" si="145"/>
        <v>19955</v>
      </c>
      <c r="S1264" s="49">
        <v>34826</v>
      </c>
      <c r="T1264" s="48">
        <v>881.07</v>
      </c>
      <c r="U1264" s="50">
        <f t="shared" si="146"/>
        <v>876.7632258064516</v>
      </c>
      <c r="V1264" s="51">
        <f t="shared" si="148"/>
        <v>912.88846575342507</v>
      </c>
      <c r="W1264" s="53">
        <f t="shared" si="149"/>
        <v>0</v>
      </c>
      <c r="X1264" s="53" t="str">
        <f t="shared" si="150"/>
        <v/>
      </c>
      <c r="Y1264" s="54" t="str">
        <f t="shared" si="151"/>
        <v/>
      </c>
    </row>
    <row r="1265" spans="17:25" x14ac:dyDescent="0.25">
      <c r="Q1265" s="47">
        <f t="shared" si="147"/>
        <v>1995</v>
      </c>
      <c r="R1265" s="48" t="str">
        <f t="shared" si="145"/>
        <v>19955</v>
      </c>
      <c r="S1265" s="49">
        <v>34827</v>
      </c>
      <c r="T1265" s="48">
        <v>881.07</v>
      </c>
      <c r="U1265" s="50">
        <f t="shared" si="146"/>
        <v>876.7632258064516</v>
      </c>
      <c r="V1265" s="51">
        <f t="shared" si="148"/>
        <v>912.88846575342507</v>
      </c>
      <c r="W1265" s="53">
        <f t="shared" si="149"/>
        <v>0</v>
      </c>
      <c r="X1265" s="53" t="str">
        <f t="shared" si="150"/>
        <v/>
      </c>
      <c r="Y1265" s="54" t="str">
        <f t="shared" si="151"/>
        <v/>
      </c>
    </row>
    <row r="1266" spans="17:25" x14ac:dyDescent="0.25">
      <c r="Q1266" s="47">
        <f t="shared" si="147"/>
        <v>1995</v>
      </c>
      <c r="R1266" s="48" t="str">
        <f t="shared" si="145"/>
        <v>19955</v>
      </c>
      <c r="S1266" s="49">
        <v>34828</v>
      </c>
      <c r="T1266" s="48">
        <v>881.33</v>
      </c>
      <c r="U1266" s="50">
        <f t="shared" si="146"/>
        <v>876.7632258064516</v>
      </c>
      <c r="V1266" s="51">
        <f t="shared" si="148"/>
        <v>912.88846575342507</v>
      </c>
      <c r="W1266" s="53">
        <f t="shared" si="149"/>
        <v>2.9509573586650184E-4</v>
      </c>
      <c r="X1266" s="53" t="str">
        <f t="shared" si="150"/>
        <v/>
      </c>
      <c r="Y1266" s="54" t="str">
        <f t="shared" si="151"/>
        <v/>
      </c>
    </row>
    <row r="1267" spans="17:25" x14ac:dyDescent="0.25">
      <c r="Q1267" s="47">
        <f t="shared" si="147"/>
        <v>1995</v>
      </c>
      <c r="R1267" s="48" t="str">
        <f t="shared" si="145"/>
        <v>19955</v>
      </c>
      <c r="S1267" s="49">
        <v>34829</v>
      </c>
      <c r="T1267" s="48">
        <v>878.87</v>
      </c>
      <c r="U1267" s="50">
        <f t="shared" si="146"/>
        <v>876.7632258064516</v>
      </c>
      <c r="V1267" s="51">
        <f t="shared" si="148"/>
        <v>912.88846575342507</v>
      </c>
      <c r="W1267" s="53">
        <f t="shared" si="149"/>
        <v>-2.7912359729046488E-3</v>
      </c>
      <c r="X1267" s="53" t="str">
        <f t="shared" si="150"/>
        <v/>
      </c>
      <c r="Y1267" s="54" t="str">
        <f t="shared" si="151"/>
        <v/>
      </c>
    </row>
    <row r="1268" spans="17:25" x14ac:dyDescent="0.25">
      <c r="Q1268" s="47">
        <f t="shared" si="147"/>
        <v>1995</v>
      </c>
      <c r="R1268" s="48" t="str">
        <f t="shared" si="145"/>
        <v>19955</v>
      </c>
      <c r="S1268" s="49">
        <v>34830</v>
      </c>
      <c r="T1268" s="48">
        <v>880.25</v>
      </c>
      <c r="U1268" s="50">
        <f t="shared" si="146"/>
        <v>876.7632258064516</v>
      </c>
      <c r="V1268" s="51">
        <f t="shared" si="148"/>
        <v>912.88846575342507</v>
      </c>
      <c r="W1268" s="53">
        <f t="shared" si="149"/>
        <v>1.570198095281361E-3</v>
      </c>
      <c r="X1268" s="53" t="str">
        <f t="shared" si="150"/>
        <v/>
      </c>
      <c r="Y1268" s="54" t="str">
        <f t="shared" si="151"/>
        <v/>
      </c>
    </row>
    <row r="1269" spans="17:25" x14ac:dyDescent="0.25">
      <c r="Q1269" s="47">
        <f t="shared" si="147"/>
        <v>1995</v>
      </c>
      <c r="R1269" s="48" t="str">
        <f t="shared" si="145"/>
        <v>19955</v>
      </c>
      <c r="S1269" s="49">
        <v>34831</v>
      </c>
      <c r="T1269" s="48">
        <v>881.07</v>
      </c>
      <c r="U1269" s="50">
        <f t="shared" si="146"/>
        <v>876.7632258064516</v>
      </c>
      <c r="V1269" s="51">
        <f t="shared" si="148"/>
        <v>912.88846575342507</v>
      </c>
      <c r="W1269" s="53">
        <f t="shared" si="149"/>
        <v>9.3155353592733192E-4</v>
      </c>
      <c r="X1269" s="53" t="str">
        <f t="shared" si="150"/>
        <v/>
      </c>
      <c r="Y1269" s="54" t="str">
        <f t="shared" si="151"/>
        <v/>
      </c>
    </row>
    <row r="1270" spans="17:25" x14ac:dyDescent="0.25">
      <c r="Q1270" s="47">
        <f t="shared" si="147"/>
        <v>1995</v>
      </c>
      <c r="R1270" s="48" t="str">
        <f t="shared" si="145"/>
        <v>19955</v>
      </c>
      <c r="S1270" s="49">
        <v>34832</v>
      </c>
      <c r="T1270" s="48">
        <v>879.35</v>
      </c>
      <c r="U1270" s="50">
        <f t="shared" si="146"/>
        <v>876.7632258064516</v>
      </c>
      <c r="V1270" s="51">
        <f t="shared" si="148"/>
        <v>912.88846575342507</v>
      </c>
      <c r="W1270" s="53">
        <f t="shared" si="149"/>
        <v>-1.9521717911176184E-3</v>
      </c>
      <c r="X1270" s="53" t="str">
        <f t="shared" si="150"/>
        <v/>
      </c>
      <c r="Y1270" s="54" t="str">
        <f t="shared" si="151"/>
        <v/>
      </c>
    </row>
    <row r="1271" spans="17:25" x14ac:dyDescent="0.25">
      <c r="Q1271" s="47">
        <f t="shared" si="147"/>
        <v>1995</v>
      </c>
      <c r="R1271" s="48" t="str">
        <f t="shared" si="145"/>
        <v>19955</v>
      </c>
      <c r="S1271" s="49">
        <v>34833</v>
      </c>
      <c r="T1271" s="48">
        <v>879.35</v>
      </c>
      <c r="U1271" s="50">
        <f t="shared" si="146"/>
        <v>876.7632258064516</v>
      </c>
      <c r="V1271" s="51">
        <f t="shared" si="148"/>
        <v>912.88846575342507</v>
      </c>
      <c r="W1271" s="53">
        <f t="shared" si="149"/>
        <v>0</v>
      </c>
      <c r="X1271" s="53" t="str">
        <f t="shared" si="150"/>
        <v/>
      </c>
      <c r="Y1271" s="54" t="str">
        <f t="shared" si="151"/>
        <v/>
      </c>
    </row>
    <row r="1272" spans="17:25" x14ac:dyDescent="0.25">
      <c r="Q1272" s="47">
        <f t="shared" si="147"/>
        <v>1995</v>
      </c>
      <c r="R1272" s="48" t="str">
        <f t="shared" si="145"/>
        <v>19955</v>
      </c>
      <c r="S1272" s="49">
        <v>34834</v>
      </c>
      <c r="T1272" s="48">
        <v>879.35</v>
      </c>
      <c r="U1272" s="50">
        <f t="shared" si="146"/>
        <v>876.7632258064516</v>
      </c>
      <c r="V1272" s="51">
        <f t="shared" si="148"/>
        <v>912.88846575342507</v>
      </c>
      <c r="W1272" s="53">
        <f t="shared" si="149"/>
        <v>0</v>
      </c>
      <c r="X1272" s="53" t="str">
        <f t="shared" si="150"/>
        <v/>
      </c>
      <c r="Y1272" s="54" t="str">
        <f t="shared" si="151"/>
        <v/>
      </c>
    </row>
    <row r="1273" spans="17:25" x14ac:dyDescent="0.25">
      <c r="Q1273" s="47">
        <f t="shared" si="147"/>
        <v>1995</v>
      </c>
      <c r="R1273" s="48" t="str">
        <f t="shared" si="145"/>
        <v>19955</v>
      </c>
      <c r="S1273" s="49">
        <v>34835</v>
      </c>
      <c r="T1273" s="48">
        <v>877.45</v>
      </c>
      <c r="U1273" s="50">
        <f t="shared" si="146"/>
        <v>876.7632258064516</v>
      </c>
      <c r="V1273" s="51">
        <f t="shared" si="148"/>
        <v>912.88846575342507</v>
      </c>
      <c r="W1273" s="53">
        <f t="shared" si="149"/>
        <v>-2.1606868709842519E-3</v>
      </c>
      <c r="X1273" s="53" t="str">
        <f t="shared" si="150"/>
        <v/>
      </c>
      <c r="Y1273" s="54" t="str">
        <f t="shared" si="151"/>
        <v/>
      </c>
    </row>
    <row r="1274" spans="17:25" x14ac:dyDescent="0.25">
      <c r="Q1274" s="47">
        <f t="shared" si="147"/>
        <v>1995</v>
      </c>
      <c r="R1274" s="48" t="str">
        <f t="shared" si="145"/>
        <v>19955</v>
      </c>
      <c r="S1274" s="49">
        <v>34836</v>
      </c>
      <c r="T1274" s="48">
        <v>875.17</v>
      </c>
      <c r="U1274" s="50">
        <f t="shared" si="146"/>
        <v>876.7632258064516</v>
      </c>
      <c r="V1274" s="51">
        <f t="shared" si="148"/>
        <v>912.88846575342507</v>
      </c>
      <c r="W1274" s="53">
        <f t="shared" si="149"/>
        <v>-2.5984386574734453E-3</v>
      </c>
      <c r="X1274" s="53" t="str">
        <f t="shared" si="150"/>
        <v/>
      </c>
      <c r="Y1274" s="54" t="str">
        <f t="shared" si="151"/>
        <v/>
      </c>
    </row>
    <row r="1275" spans="17:25" x14ac:dyDescent="0.25">
      <c r="Q1275" s="47">
        <f t="shared" si="147"/>
        <v>1995</v>
      </c>
      <c r="R1275" s="48" t="str">
        <f t="shared" si="145"/>
        <v>19955</v>
      </c>
      <c r="S1275" s="49">
        <v>34837</v>
      </c>
      <c r="T1275" s="48">
        <v>874.74</v>
      </c>
      <c r="U1275" s="50">
        <f t="shared" si="146"/>
        <v>876.7632258064516</v>
      </c>
      <c r="V1275" s="51">
        <f t="shared" si="148"/>
        <v>912.88846575342507</v>
      </c>
      <c r="W1275" s="53">
        <f t="shared" si="149"/>
        <v>-4.913331124237752E-4</v>
      </c>
      <c r="X1275" s="53" t="str">
        <f t="shared" si="150"/>
        <v/>
      </c>
      <c r="Y1275" s="54" t="str">
        <f t="shared" si="151"/>
        <v/>
      </c>
    </row>
    <row r="1276" spans="17:25" x14ac:dyDescent="0.25">
      <c r="Q1276" s="47">
        <f t="shared" si="147"/>
        <v>1995</v>
      </c>
      <c r="R1276" s="48" t="str">
        <f t="shared" si="145"/>
        <v>19955</v>
      </c>
      <c r="S1276" s="49">
        <v>34838</v>
      </c>
      <c r="T1276" s="48">
        <v>875.75</v>
      </c>
      <c r="U1276" s="50">
        <f t="shared" si="146"/>
        <v>876.7632258064516</v>
      </c>
      <c r="V1276" s="51">
        <f t="shared" si="148"/>
        <v>912.88846575342507</v>
      </c>
      <c r="W1276" s="53">
        <f t="shared" si="149"/>
        <v>1.1546288039874231E-3</v>
      </c>
      <c r="X1276" s="53" t="str">
        <f t="shared" si="150"/>
        <v/>
      </c>
      <c r="Y1276" s="54" t="str">
        <f t="shared" si="151"/>
        <v/>
      </c>
    </row>
    <row r="1277" spans="17:25" x14ac:dyDescent="0.25">
      <c r="Q1277" s="47">
        <f t="shared" si="147"/>
        <v>1995</v>
      </c>
      <c r="R1277" s="48" t="str">
        <f t="shared" si="145"/>
        <v>19955</v>
      </c>
      <c r="S1277" s="49">
        <v>34839</v>
      </c>
      <c r="T1277" s="48">
        <v>873.52</v>
      </c>
      <c r="U1277" s="50">
        <f t="shared" si="146"/>
        <v>876.7632258064516</v>
      </c>
      <c r="V1277" s="51">
        <f t="shared" si="148"/>
        <v>912.88846575342507</v>
      </c>
      <c r="W1277" s="53">
        <f t="shared" si="149"/>
        <v>-2.546388809591793E-3</v>
      </c>
      <c r="X1277" s="53" t="str">
        <f t="shared" si="150"/>
        <v/>
      </c>
      <c r="Y1277" s="54" t="str">
        <f t="shared" si="151"/>
        <v/>
      </c>
    </row>
    <row r="1278" spans="17:25" x14ac:dyDescent="0.25">
      <c r="Q1278" s="47">
        <f t="shared" si="147"/>
        <v>1995</v>
      </c>
      <c r="R1278" s="48" t="str">
        <f t="shared" si="145"/>
        <v>19955</v>
      </c>
      <c r="S1278" s="49">
        <v>34840</v>
      </c>
      <c r="T1278" s="48">
        <v>873.52</v>
      </c>
      <c r="U1278" s="50">
        <f t="shared" si="146"/>
        <v>876.7632258064516</v>
      </c>
      <c r="V1278" s="51">
        <f t="shared" si="148"/>
        <v>912.88846575342507</v>
      </c>
      <c r="W1278" s="53">
        <f t="shared" si="149"/>
        <v>0</v>
      </c>
      <c r="X1278" s="53" t="str">
        <f t="shared" si="150"/>
        <v/>
      </c>
      <c r="Y1278" s="54" t="str">
        <f t="shared" si="151"/>
        <v/>
      </c>
    </row>
    <row r="1279" spans="17:25" x14ac:dyDescent="0.25">
      <c r="Q1279" s="47">
        <f t="shared" si="147"/>
        <v>1995</v>
      </c>
      <c r="R1279" s="48" t="str">
        <f t="shared" si="145"/>
        <v>19955</v>
      </c>
      <c r="S1279" s="49">
        <v>34841</v>
      </c>
      <c r="T1279" s="48">
        <v>873.52</v>
      </c>
      <c r="U1279" s="50">
        <f t="shared" si="146"/>
        <v>876.7632258064516</v>
      </c>
      <c r="V1279" s="51">
        <f t="shared" si="148"/>
        <v>912.88846575342507</v>
      </c>
      <c r="W1279" s="53">
        <f t="shared" si="149"/>
        <v>0</v>
      </c>
      <c r="X1279" s="53" t="str">
        <f t="shared" si="150"/>
        <v/>
      </c>
      <c r="Y1279" s="54" t="str">
        <f t="shared" si="151"/>
        <v/>
      </c>
    </row>
    <row r="1280" spans="17:25" x14ac:dyDescent="0.25">
      <c r="Q1280" s="47">
        <f t="shared" si="147"/>
        <v>1995</v>
      </c>
      <c r="R1280" s="48" t="str">
        <f t="shared" si="145"/>
        <v>19955</v>
      </c>
      <c r="S1280" s="49">
        <v>34842</v>
      </c>
      <c r="T1280" s="48">
        <v>871.11</v>
      </c>
      <c r="U1280" s="50">
        <f t="shared" si="146"/>
        <v>876.7632258064516</v>
      </c>
      <c r="V1280" s="51">
        <f t="shared" si="148"/>
        <v>912.88846575342507</v>
      </c>
      <c r="W1280" s="53">
        <f t="shared" si="149"/>
        <v>-2.7589522850077763E-3</v>
      </c>
      <c r="X1280" s="53" t="str">
        <f t="shared" si="150"/>
        <v/>
      </c>
      <c r="Y1280" s="54" t="str">
        <f t="shared" si="151"/>
        <v/>
      </c>
    </row>
    <row r="1281" spans="17:25" x14ac:dyDescent="0.25">
      <c r="Q1281" s="47">
        <f t="shared" si="147"/>
        <v>1995</v>
      </c>
      <c r="R1281" s="48" t="str">
        <f t="shared" si="145"/>
        <v>19955</v>
      </c>
      <c r="S1281" s="49">
        <v>34843</v>
      </c>
      <c r="T1281" s="48">
        <v>869.95</v>
      </c>
      <c r="U1281" s="50">
        <f t="shared" si="146"/>
        <v>876.7632258064516</v>
      </c>
      <c r="V1281" s="51">
        <f t="shared" si="148"/>
        <v>912.88846575342507</v>
      </c>
      <c r="W1281" s="53">
        <f t="shared" si="149"/>
        <v>-1.3316343515743512E-3</v>
      </c>
      <c r="X1281" s="53" t="str">
        <f t="shared" si="150"/>
        <v/>
      </c>
      <c r="Y1281" s="54" t="str">
        <f t="shared" si="151"/>
        <v/>
      </c>
    </row>
    <row r="1282" spans="17:25" x14ac:dyDescent="0.25">
      <c r="Q1282" s="47">
        <f t="shared" si="147"/>
        <v>1995</v>
      </c>
      <c r="R1282" s="48" t="str">
        <f t="shared" si="145"/>
        <v>19955</v>
      </c>
      <c r="S1282" s="49">
        <v>34844</v>
      </c>
      <c r="T1282" s="48">
        <v>870.55</v>
      </c>
      <c r="U1282" s="50">
        <f t="shared" si="146"/>
        <v>876.7632258064516</v>
      </c>
      <c r="V1282" s="51">
        <f t="shared" si="148"/>
        <v>912.88846575342507</v>
      </c>
      <c r="W1282" s="53">
        <f t="shared" si="149"/>
        <v>6.8969481004654831E-4</v>
      </c>
      <c r="X1282" s="53" t="str">
        <f t="shared" si="150"/>
        <v/>
      </c>
      <c r="Y1282" s="54" t="str">
        <f t="shared" si="151"/>
        <v/>
      </c>
    </row>
    <row r="1283" spans="17:25" x14ac:dyDescent="0.25">
      <c r="Q1283" s="47">
        <f t="shared" si="147"/>
        <v>1995</v>
      </c>
      <c r="R1283" s="48" t="str">
        <f t="shared" si="145"/>
        <v>19955</v>
      </c>
      <c r="S1283" s="49">
        <v>34845</v>
      </c>
      <c r="T1283" s="48">
        <v>872.96</v>
      </c>
      <c r="U1283" s="50">
        <f t="shared" si="146"/>
        <v>876.7632258064516</v>
      </c>
      <c r="V1283" s="51">
        <f t="shared" si="148"/>
        <v>912.88846575342507</v>
      </c>
      <c r="W1283" s="53">
        <f t="shared" si="149"/>
        <v>2.7683648268337357E-3</v>
      </c>
      <c r="X1283" s="53" t="str">
        <f t="shared" si="150"/>
        <v/>
      </c>
      <c r="Y1283" s="54" t="str">
        <f t="shared" si="151"/>
        <v/>
      </c>
    </row>
    <row r="1284" spans="17:25" x14ac:dyDescent="0.25">
      <c r="Q1284" s="47">
        <f t="shared" si="147"/>
        <v>1995</v>
      </c>
      <c r="R1284" s="48" t="str">
        <f t="shared" si="145"/>
        <v>19955</v>
      </c>
      <c r="S1284" s="49">
        <v>34846</v>
      </c>
      <c r="T1284" s="48">
        <v>872.66</v>
      </c>
      <c r="U1284" s="50">
        <f t="shared" si="146"/>
        <v>876.7632258064516</v>
      </c>
      <c r="V1284" s="51">
        <f t="shared" si="148"/>
        <v>912.88846575342507</v>
      </c>
      <c r="W1284" s="53">
        <f t="shared" si="149"/>
        <v>-3.4365835777139253E-4</v>
      </c>
      <c r="X1284" s="53" t="str">
        <f t="shared" si="150"/>
        <v/>
      </c>
      <c r="Y1284" s="54" t="str">
        <f t="shared" si="151"/>
        <v/>
      </c>
    </row>
    <row r="1285" spans="17:25" x14ac:dyDescent="0.25">
      <c r="Q1285" s="47">
        <f t="shared" si="147"/>
        <v>1995</v>
      </c>
      <c r="R1285" s="48" t="str">
        <f t="shared" si="145"/>
        <v>19955</v>
      </c>
      <c r="S1285" s="49">
        <v>34847</v>
      </c>
      <c r="T1285" s="48">
        <v>872.66</v>
      </c>
      <c r="U1285" s="50">
        <f t="shared" si="146"/>
        <v>876.7632258064516</v>
      </c>
      <c r="V1285" s="51">
        <f t="shared" si="148"/>
        <v>912.88846575342507</v>
      </c>
      <c r="W1285" s="53">
        <f t="shared" si="149"/>
        <v>0</v>
      </c>
      <c r="X1285" s="53" t="str">
        <f t="shared" si="150"/>
        <v/>
      </c>
      <c r="Y1285" s="54" t="str">
        <f t="shared" si="151"/>
        <v/>
      </c>
    </row>
    <row r="1286" spans="17:25" x14ac:dyDescent="0.25">
      <c r="Q1286" s="47">
        <f t="shared" si="147"/>
        <v>1995</v>
      </c>
      <c r="R1286" s="48" t="str">
        <f t="shared" si="145"/>
        <v>19955</v>
      </c>
      <c r="S1286" s="49">
        <v>34848</v>
      </c>
      <c r="T1286" s="48">
        <v>872.66</v>
      </c>
      <c r="U1286" s="50">
        <f t="shared" si="146"/>
        <v>876.7632258064516</v>
      </c>
      <c r="V1286" s="51">
        <f t="shared" si="148"/>
        <v>912.88846575342507</v>
      </c>
      <c r="W1286" s="53">
        <f t="shared" si="149"/>
        <v>0</v>
      </c>
      <c r="X1286" s="53" t="str">
        <f t="shared" si="150"/>
        <v/>
      </c>
      <c r="Y1286" s="54" t="str">
        <f t="shared" si="151"/>
        <v/>
      </c>
    </row>
    <row r="1287" spans="17:25" x14ac:dyDescent="0.25">
      <c r="Q1287" s="47">
        <f t="shared" si="147"/>
        <v>1995</v>
      </c>
      <c r="R1287" s="48" t="str">
        <f t="shared" ref="R1287:R1350" si="152">+YEAR(S1287)&amp;MONTH(S1287)</f>
        <v>19955</v>
      </c>
      <c r="S1287" s="49">
        <v>34849</v>
      </c>
      <c r="T1287" s="48">
        <v>872.66</v>
      </c>
      <c r="U1287" s="50">
        <f t="shared" ref="U1287:U1350" si="153">+AVERAGEIF($R$3:$R$12000,R1287,$T$3:$T$12000)</f>
        <v>876.7632258064516</v>
      </c>
      <c r="V1287" s="51">
        <f t="shared" si="148"/>
        <v>912.88846575342507</v>
      </c>
      <c r="W1287" s="53">
        <f t="shared" si="149"/>
        <v>0</v>
      </c>
      <c r="X1287" s="53" t="str">
        <f t="shared" si="150"/>
        <v/>
      </c>
      <c r="Y1287" s="54" t="str">
        <f t="shared" si="151"/>
        <v/>
      </c>
    </row>
    <row r="1288" spans="17:25" x14ac:dyDescent="0.25">
      <c r="Q1288" s="47">
        <f t="shared" ref="Q1288:Q1351" si="154">+YEAR(S1288)</f>
        <v>1995</v>
      </c>
      <c r="R1288" s="48" t="str">
        <f t="shared" si="152"/>
        <v>19955</v>
      </c>
      <c r="S1288" s="49">
        <v>34850</v>
      </c>
      <c r="T1288" s="48">
        <v>876.36</v>
      </c>
      <c r="U1288" s="50">
        <f t="shared" si="153"/>
        <v>876.7632258064516</v>
      </c>
      <c r="V1288" s="51">
        <f t="shared" ref="V1288:V1351" si="155">+AVERAGEIF($Q$3:$Q$12000,Q1288,$T$3:$T$12000)</f>
        <v>912.88846575342507</v>
      </c>
      <c r="W1288" s="53">
        <f t="shared" si="149"/>
        <v>4.2399101597414557E-3</v>
      </c>
      <c r="X1288" s="53" t="str">
        <f t="shared" si="150"/>
        <v/>
      </c>
      <c r="Y1288" s="54" t="str">
        <f t="shared" si="151"/>
        <v/>
      </c>
    </row>
    <row r="1289" spans="17:25" x14ac:dyDescent="0.25">
      <c r="Q1289" s="47">
        <f t="shared" si="154"/>
        <v>1995</v>
      </c>
      <c r="R1289" s="48" t="str">
        <f t="shared" si="152"/>
        <v>19956</v>
      </c>
      <c r="S1289" s="49">
        <v>34851</v>
      </c>
      <c r="T1289" s="48">
        <v>876.62</v>
      </c>
      <c r="U1289" s="50">
        <f t="shared" si="153"/>
        <v>874.52299999999991</v>
      </c>
      <c r="V1289" s="51">
        <f t="shared" si="155"/>
        <v>912.88846575342507</v>
      </c>
      <c r="W1289" s="53">
        <f t="shared" ref="W1289:W1352" si="156">+T1289/T1288-1</f>
        <v>2.9668172896979428E-4</v>
      </c>
      <c r="X1289" s="53">
        <f t="shared" ref="X1289:X1352" si="157">IF(U1289/U1288-1=0,"",U1289/U1288-1)</f>
        <v>-2.5551092250603036E-3</v>
      </c>
      <c r="Y1289" s="54" t="str">
        <f t="shared" ref="Y1289:Y1352" si="158">+IF(V1289=V1288,"",V1289/V1288-1)</f>
        <v/>
      </c>
    </row>
    <row r="1290" spans="17:25" x14ac:dyDescent="0.25">
      <c r="Q1290" s="47">
        <f t="shared" si="154"/>
        <v>1995</v>
      </c>
      <c r="R1290" s="48" t="str">
        <f t="shared" si="152"/>
        <v>19956</v>
      </c>
      <c r="S1290" s="49">
        <v>34852</v>
      </c>
      <c r="T1290" s="48">
        <v>877.22</v>
      </c>
      <c r="U1290" s="50">
        <f t="shared" si="153"/>
        <v>874.52299999999991</v>
      </c>
      <c r="V1290" s="51">
        <f t="shared" si="155"/>
        <v>912.88846575342507</v>
      </c>
      <c r="W1290" s="53">
        <f t="shared" si="156"/>
        <v>6.8444708083315042E-4</v>
      </c>
      <c r="X1290" s="53" t="str">
        <f t="shared" si="157"/>
        <v/>
      </c>
      <c r="Y1290" s="54" t="str">
        <f t="shared" si="158"/>
        <v/>
      </c>
    </row>
    <row r="1291" spans="17:25" x14ac:dyDescent="0.25">
      <c r="Q1291" s="47">
        <f t="shared" si="154"/>
        <v>1995</v>
      </c>
      <c r="R1291" s="48" t="str">
        <f t="shared" si="152"/>
        <v>19956</v>
      </c>
      <c r="S1291" s="49">
        <v>34853</v>
      </c>
      <c r="T1291" s="48">
        <v>875.99</v>
      </c>
      <c r="U1291" s="50">
        <f t="shared" si="153"/>
        <v>874.52299999999991</v>
      </c>
      <c r="V1291" s="51">
        <f t="shared" si="155"/>
        <v>912.88846575342507</v>
      </c>
      <c r="W1291" s="53">
        <f t="shared" si="156"/>
        <v>-1.4021568135701434E-3</v>
      </c>
      <c r="X1291" s="53" t="str">
        <f t="shared" si="157"/>
        <v/>
      </c>
      <c r="Y1291" s="54" t="str">
        <f t="shared" si="158"/>
        <v/>
      </c>
    </row>
    <row r="1292" spans="17:25" x14ac:dyDescent="0.25">
      <c r="Q1292" s="47">
        <f t="shared" si="154"/>
        <v>1995</v>
      </c>
      <c r="R1292" s="48" t="str">
        <f t="shared" si="152"/>
        <v>19956</v>
      </c>
      <c r="S1292" s="49">
        <v>34854</v>
      </c>
      <c r="T1292" s="48">
        <v>875.99</v>
      </c>
      <c r="U1292" s="50">
        <f t="shared" si="153"/>
        <v>874.52299999999991</v>
      </c>
      <c r="V1292" s="51">
        <f t="shared" si="155"/>
        <v>912.88846575342507</v>
      </c>
      <c r="W1292" s="53">
        <f t="shared" si="156"/>
        <v>0</v>
      </c>
      <c r="X1292" s="53" t="str">
        <f t="shared" si="157"/>
        <v/>
      </c>
      <c r="Y1292" s="54" t="str">
        <f t="shared" si="158"/>
        <v/>
      </c>
    </row>
    <row r="1293" spans="17:25" x14ac:dyDescent="0.25">
      <c r="Q1293" s="47">
        <f t="shared" si="154"/>
        <v>1995</v>
      </c>
      <c r="R1293" s="48" t="str">
        <f t="shared" si="152"/>
        <v>19956</v>
      </c>
      <c r="S1293" s="49">
        <v>34855</v>
      </c>
      <c r="T1293" s="48">
        <v>875.99</v>
      </c>
      <c r="U1293" s="50">
        <f t="shared" si="153"/>
        <v>874.52299999999991</v>
      </c>
      <c r="V1293" s="51">
        <f t="shared" si="155"/>
        <v>912.88846575342507</v>
      </c>
      <c r="W1293" s="53">
        <f t="shared" si="156"/>
        <v>0</v>
      </c>
      <c r="X1293" s="53" t="str">
        <f t="shared" si="157"/>
        <v/>
      </c>
      <c r="Y1293" s="54" t="str">
        <f t="shared" si="158"/>
        <v/>
      </c>
    </row>
    <row r="1294" spans="17:25" x14ac:dyDescent="0.25">
      <c r="Q1294" s="47">
        <f t="shared" si="154"/>
        <v>1995</v>
      </c>
      <c r="R1294" s="48" t="str">
        <f t="shared" si="152"/>
        <v>19956</v>
      </c>
      <c r="S1294" s="49">
        <v>34856</v>
      </c>
      <c r="T1294" s="48">
        <v>874.81</v>
      </c>
      <c r="U1294" s="50">
        <f t="shared" si="153"/>
        <v>874.52299999999991</v>
      </c>
      <c r="V1294" s="51">
        <f t="shared" si="155"/>
        <v>912.88846575342507</v>
      </c>
      <c r="W1294" s="53">
        <f t="shared" si="156"/>
        <v>-1.3470473407231065E-3</v>
      </c>
      <c r="X1294" s="53" t="str">
        <f t="shared" si="157"/>
        <v/>
      </c>
      <c r="Y1294" s="54" t="str">
        <f t="shared" si="158"/>
        <v/>
      </c>
    </row>
    <row r="1295" spans="17:25" x14ac:dyDescent="0.25">
      <c r="Q1295" s="47">
        <f t="shared" si="154"/>
        <v>1995</v>
      </c>
      <c r="R1295" s="48" t="str">
        <f t="shared" si="152"/>
        <v>19956</v>
      </c>
      <c r="S1295" s="49">
        <v>34857</v>
      </c>
      <c r="T1295" s="48">
        <v>873.06</v>
      </c>
      <c r="U1295" s="50">
        <f t="shared" si="153"/>
        <v>874.52299999999991</v>
      </c>
      <c r="V1295" s="51">
        <f t="shared" si="155"/>
        <v>912.88846575342507</v>
      </c>
      <c r="W1295" s="53">
        <f t="shared" si="156"/>
        <v>-2.0004343800368307E-3</v>
      </c>
      <c r="X1295" s="53" t="str">
        <f t="shared" si="157"/>
        <v/>
      </c>
      <c r="Y1295" s="54" t="str">
        <f t="shared" si="158"/>
        <v/>
      </c>
    </row>
    <row r="1296" spans="17:25" x14ac:dyDescent="0.25">
      <c r="Q1296" s="47">
        <f t="shared" si="154"/>
        <v>1995</v>
      </c>
      <c r="R1296" s="48" t="str">
        <f t="shared" si="152"/>
        <v>19956</v>
      </c>
      <c r="S1296" s="49">
        <v>34858</v>
      </c>
      <c r="T1296" s="48">
        <v>871.02</v>
      </c>
      <c r="U1296" s="50">
        <f t="shared" si="153"/>
        <v>874.52299999999991</v>
      </c>
      <c r="V1296" s="51">
        <f t="shared" si="155"/>
        <v>912.88846575342507</v>
      </c>
      <c r="W1296" s="53">
        <f t="shared" si="156"/>
        <v>-2.3366091677547995E-3</v>
      </c>
      <c r="X1296" s="53" t="str">
        <f t="shared" si="157"/>
        <v/>
      </c>
      <c r="Y1296" s="54" t="str">
        <f t="shared" si="158"/>
        <v/>
      </c>
    </row>
    <row r="1297" spans="17:25" x14ac:dyDescent="0.25">
      <c r="Q1297" s="47">
        <f t="shared" si="154"/>
        <v>1995</v>
      </c>
      <c r="R1297" s="48" t="str">
        <f t="shared" si="152"/>
        <v>19956</v>
      </c>
      <c r="S1297" s="49">
        <v>34859</v>
      </c>
      <c r="T1297" s="48">
        <v>871.93</v>
      </c>
      <c r="U1297" s="50">
        <f t="shared" si="153"/>
        <v>874.52299999999991</v>
      </c>
      <c r="V1297" s="51">
        <f t="shared" si="155"/>
        <v>912.88846575342507</v>
      </c>
      <c r="W1297" s="53">
        <f t="shared" si="156"/>
        <v>1.044752129687021E-3</v>
      </c>
      <c r="X1297" s="53" t="str">
        <f t="shared" si="157"/>
        <v/>
      </c>
      <c r="Y1297" s="54" t="str">
        <f t="shared" si="158"/>
        <v/>
      </c>
    </row>
    <row r="1298" spans="17:25" x14ac:dyDescent="0.25">
      <c r="Q1298" s="47">
        <f t="shared" si="154"/>
        <v>1995</v>
      </c>
      <c r="R1298" s="48" t="str">
        <f t="shared" si="152"/>
        <v>19956</v>
      </c>
      <c r="S1298" s="49">
        <v>34860</v>
      </c>
      <c r="T1298" s="48">
        <v>871.94</v>
      </c>
      <c r="U1298" s="50">
        <f t="shared" si="153"/>
        <v>874.52299999999991</v>
      </c>
      <c r="V1298" s="51">
        <f t="shared" si="155"/>
        <v>912.88846575342507</v>
      </c>
      <c r="W1298" s="53">
        <f t="shared" si="156"/>
        <v>1.1468810569681409E-5</v>
      </c>
      <c r="X1298" s="53" t="str">
        <f t="shared" si="157"/>
        <v/>
      </c>
      <c r="Y1298" s="54" t="str">
        <f t="shared" si="158"/>
        <v/>
      </c>
    </row>
    <row r="1299" spans="17:25" x14ac:dyDescent="0.25">
      <c r="Q1299" s="47">
        <f t="shared" si="154"/>
        <v>1995</v>
      </c>
      <c r="R1299" s="48" t="str">
        <f t="shared" si="152"/>
        <v>19956</v>
      </c>
      <c r="S1299" s="49">
        <v>34861</v>
      </c>
      <c r="T1299" s="48">
        <v>871.94</v>
      </c>
      <c r="U1299" s="50">
        <f t="shared" si="153"/>
        <v>874.52299999999991</v>
      </c>
      <c r="V1299" s="51">
        <f t="shared" si="155"/>
        <v>912.88846575342507</v>
      </c>
      <c r="W1299" s="53">
        <f t="shared" si="156"/>
        <v>0</v>
      </c>
      <c r="X1299" s="53" t="str">
        <f t="shared" si="157"/>
        <v/>
      </c>
      <c r="Y1299" s="54" t="str">
        <f t="shared" si="158"/>
        <v/>
      </c>
    </row>
    <row r="1300" spans="17:25" x14ac:dyDescent="0.25">
      <c r="Q1300" s="47">
        <f t="shared" si="154"/>
        <v>1995</v>
      </c>
      <c r="R1300" s="48" t="str">
        <f t="shared" si="152"/>
        <v>19956</v>
      </c>
      <c r="S1300" s="49">
        <v>34862</v>
      </c>
      <c r="T1300" s="48">
        <v>871.94</v>
      </c>
      <c r="U1300" s="50">
        <f t="shared" si="153"/>
        <v>874.52299999999991</v>
      </c>
      <c r="V1300" s="51">
        <f t="shared" si="155"/>
        <v>912.88846575342507</v>
      </c>
      <c r="W1300" s="53">
        <f t="shared" si="156"/>
        <v>0</v>
      </c>
      <c r="X1300" s="53" t="str">
        <f t="shared" si="157"/>
        <v/>
      </c>
      <c r="Y1300" s="54" t="str">
        <f t="shared" si="158"/>
        <v/>
      </c>
    </row>
    <row r="1301" spans="17:25" x14ac:dyDescent="0.25">
      <c r="Q1301" s="47">
        <f t="shared" si="154"/>
        <v>1995</v>
      </c>
      <c r="R1301" s="48" t="str">
        <f t="shared" si="152"/>
        <v>19956</v>
      </c>
      <c r="S1301" s="49">
        <v>34863</v>
      </c>
      <c r="T1301" s="48">
        <v>873.74</v>
      </c>
      <c r="U1301" s="50">
        <f t="shared" si="153"/>
        <v>874.52299999999991</v>
      </c>
      <c r="V1301" s="51">
        <f t="shared" si="155"/>
        <v>912.88846575342507</v>
      </c>
      <c r="W1301" s="53">
        <f t="shared" si="156"/>
        <v>2.0643622267586537E-3</v>
      </c>
      <c r="X1301" s="53" t="str">
        <f t="shared" si="157"/>
        <v/>
      </c>
      <c r="Y1301" s="54" t="str">
        <f t="shared" si="158"/>
        <v/>
      </c>
    </row>
    <row r="1302" spans="17:25" x14ac:dyDescent="0.25">
      <c r="Q1302" s="47">
        <f t="shared" si="154"/>
        <v>1995</v>
      </c>
      <c r="R1302" s="48" t="str">
        <f t="shared" si="152"/>
        <v>19956</v>
      </c>
      <c r="S1302" s="49">
        <v>34864</v>
      </c>
      <c r="T1302" s="48">
        <v>875.28</v>
      </c>
      <c r="U1302" s="50">
        <f t="shared" si="153"/>
        <v>874.52299999999991</v>
      </c>
      <c r="V1302" s="51">
        <f t="shared" si="155"/>
        <v>912.88846575342507</v>
      </c>
      <c r="W1302" s="53">
        <f t="shared" si="156"/>
        <v>1.7625380547989788E-3</v>
      </c>
      <c r="X1302" s="53" t="str">
        <f t="shared" si="157"/>
        <v/>
      </c>
      <c r="Y1302" s="54" t="str">
        <f t="shared" si="158"/>
        <v/>
      </c>
    </row>
    <row r="1303" spans="17:25" x14ac:dyDescent="0.25">
      <c r="Q1303" s="47">
        <f t="shared" si="154"/>
        <v>1995</v>
      </c>
      <c r="R1303" s="48" t="str">
        <f t="shared" si="152"/>
        <v>19956</v>
      </c>
      <c r="S1303" s="49">
        <v>34865</v>
      </c>
      <c r="T1303" s="48">
        <v>873.78</v>
      </c>
      <c r="U1303" s="50">
        <f t="shared" si="153"/>
        <v>874.52299999999991</v>
      </c>
      <c r="V1303" s="51">
        <f t="shared" si="155"/>
        <v>912.88846575342507</v>
      </c>
      <c r="W1303" s="53">
        <f t="shared" si="156"/>
        <v>-1.7137373183438998E-3</v>
      </c>
      <c r="X1303" s="53" t="str">
        <f t="shared" si="157"/>
        <v/>
      </c>
      <c r="Y1303" s="54" t="str">
        <f t="shared" si="158"/>
        <v/>
      </c>
    </row>
    <row r="1304" spans="17:25" x14ac:dyDescent="0.25">
      <c r="Q1304" s="47">
        <f t="shared" si="154"/>
        <v>1995</v>
      </c>
      <c r="R1304" s="48" t="str">
        <f t="shared" si="152"/>
        <v>19956</v>
      </c>
      <c r="S1304" s="49">
        <v>34866</v>
      </c>
      <c r="T1304" s="48">
        <v>872.54</v>
      </c>
      <c r="U1304" s="50">
        <f t="shared" si="153"/>
        <v>874.52299999999991</v>
      </c>
      <c r="V1304" s="51">
        <f t="shared" si="155"/>
        <v>912.88846575342507</v>
      </c>
      <c r="W1304" s="53">
        <f t="shared" si="156"/>
        <v>-1.4191215180022754E-3</v>
      </c>
      <c r="X1304" s="53" t="str">
        <f t="shared" si="157"/>
        <v/>
      </c>
      <c r="Y1304" s="54" t="str">
        <f t="shared" si="158"/>
        <v/>
      </c>
    </row>
    <row r="1305" spans="17:25" x14ac:dyDescent="0.25">
      <c r="Q1305" s="47">
        <f t="shared" si="154"/>
        <v>1995</v>
      </c>
      <c r="R1305" s="48" t="str">
        <f t="shared" si="152"/>
        <v>19956</v>
      </c>
      <c r="S1305" s="49">
        <v>34867</v>
      </c>
      <c r="T1305" s="48">
        <v>873.91</v>
      </c>
      <c r="U1305" s="50">
        <f t="shared" si="153"/>
        <v>874.52299999999991</v>
      </c>
      <c r="V1305" s="51">
        <f t="shared" si="155"/>
        <v>912.88846575342507</v>
      </c>
      <c r="W1305" s="53">
        <f t="shared" si="156"/>
        <v>1.5701285900933115E-3</v>
      </c>
      <c r="X1305" s="53" t="str">
        <f t="shared" si="157"/>
        <v/>
      </c>
      <c r="Y1305" s="54" t="str">
        <f t="shared" si="158"/>
        <v/>
      </c>
    </row>
    <row r="1306" spans="17:25" x14ac:dyDescent="0.25">
      <c r="Q1306" s="47">
        <f t="shared" si="154"/>
        <v>1995</v>
      </c>
      <c r="R1306" s="48" t="str">
        <f t="shared" si="152"/>
        <v>19956</v>
      </c>
      <c r="S1306" s="49">
        <v>34868</v>
      </c>
      <c r="T1306" s="48">
        <v>873.91</v>
      </c>
      <c r="U1306" s="50">
        <f t="shared" si="153"/>
        <v>874.52299999999991</v>
      </c>
      <c r="V1306" s="51">
        <f t="shared" si="155"/>
        <v>912.88846575342507</v>
      </c>
      <c r="W1306" s="53">
        <f t="shared" si="156"/>
        <v>0</v>
      </c>
      <c r="X1306" s="53" t="str">
        <f t="shared" si="157"/>
        <v/>
      </c>
      <c r="Y1306" s="54" t="str">
        <f t="shared" si="158"/>
        <v/>
      </c>
    </row>
    <row r="1307" spans="17:25" x14ac:dyDescent="0.25">
      <c r="Q1307" s="47">
        <f t="shared" si="154"/>
        <v>1995</v>
      </c>
      <c r="R1307" s="48" t="str">
        <f t="shared" si="152"/>
        <v>19956</v>
      </c>
      <c r="S1307" s="49">
        <v>34869</v>
      </c>
      <c r="T1307" s="48">
        <v>873.91</v>
      </c>
      <c r="U1307" s="50">
        <f t="shared" si="153"/>
        <v>874.52299999999991</v>
      </c>
      <c r="V1307" s="51">
        <f t="shared" si="155"/>
        <v>912.88846575342507</v>
      </c>
      <c r="W1307" s="53">
        <f t="shared" si="156"/>
        <v>0</v>
      </c>
      <c r="X1307" s="53" t="str">
        <f t="shared" si="157"/>
        <v/>
      </c>
      <c r="Y1307" s="54" t="str">
        <f t="shared" si="158"/>
        <v/>
      </c>
    </row>
    <row r="1308" spans="17:25" x14ac:dyDescent="0.25">
      <c r="Q1308" s="47">
        <f t="shared" si="154"/>
        <v>1995</v>
      </c>
      <c r="R1308" s="48" t="str">
        <f t="shared" si="152"/>
        <v>19956</v>
      </c>
      <c r="S1308" s="49">
        <v>34870</v>
      </c>
      <c r="T1308" s="48">
        <v>873.91</v>
      </c>
      <c r="U1308" s="50">
        <f t="shared" si="153"/>
        <v>874.52299999999991</v>
      </c>
      <c r="V1308" s="51">
        <f t="shared" si="155"/>
        <v>912.88846575342507</v>
      </c>
      <c r="W1308" s="53">
        <f t="shared" si="156"/>
        <v>0</v>
      </c>
      <c r="X1308" s="53" t="str">
        <f t="shared" si="157"/>
        <v/>
      </c>
      <c r="Y1308" s="54" t="str">
        <f t="shared" si="158"/>
        <v/>
      </c>
    </row>
    <row r="1309" spans="17:25" x14ac:dyDescent="0.25">
      <c r="Q1309" s="47">
        <f t="shared" si="154"/>
        <v>1995</v>
      </c>
      <c r="R1309" s="48" t="str">
        <f t="shared" si="152"/>
        <v>19956</v>
      </c>
      <c r="S1309" s="49">
        <v>34871</v>
      </c>
      <c r="T1309" s="48">
        <v>875.59</v>
      </c>
      <c r="U1309" s="50">
        <f t="shared" si="153"/>
        <v>874.52299999999991</v>
      </c>
      <c r="V1309" s="51">
        <f t="shared" si="155"/>
        <v>912.88846575342507</v>
      </c>
      <c r="W1309" s="53">
        <f t="shared" si="156"/>
        <v>1.9223947546087583E-3</v>
      </c>
      <c r="X1309" s="53" t="str">
        <f t="shared" si="157"/>
        <v/>
      </c>
      <c r="Y1309" s="54" t="str">
        <f t="shared" si="158"/>
        <v/>
      </c>
    </row>
    <row r="1310" spans="17:25" x14ac:dyDescent="0.25">
      <c r="Q1310" s="47">
        <f t="shared" si="154"/>
        <v>1995</v>
      </c>
      <c r="R1310" s="48" t="str">
        <f t="shared" si="152"/>
        <v>19956</v>
      </c>
      <c r="S1310" s="49">
        <v>34872</v>
      </c>
      <c r="T1310" s="48">
        <v>875.32</v>
      </c>
      <c r="U1310" s="50">
        <f t="shared" si="153"/>
        <v>874.52299999999991</v>
      </c>
      <c r="V1310" s="51">
        <f t="shared" si="155"/>
        <v>912.88846575342507</v>
      </c>
      <c r="W1310" s="53">
        <f t="shared" si="156"/>
        <v>-3.0836350346619135E-4</v>
      </c>
      <c r="X1310" s="53" t="str">
        <f t="shared" si="157"/>
        <v/>
      </c>
      <c r="Y1310" s="54" t="str">
        <f t="shared" si="158"/>
        <v/>
      </c>
    </row>
    <row r="1311" spans="17:25" x14ac:dyDescent="0.25">
      <c r="Q1311" s="47">
        <f t="shared" si="154"/>
        <v>1995</v>
      </c>
      <c r="R1311" s="48" t="str">
        <f t="shared" si="152"/>
        <v>19956</v>
      </c>
      <c r="S1311" s="49">
        <v>34873</v>
      </c>
      <c r="T1311" s="48">
        <v>874.81</v>
      </c>
      <c r="U1311" s="50">
        <f t="shared" si="153"/>
        <v>874.52299999999991</v>
      </c>
      <c r="V1311" s="51">
        <f t="shared" si="155"/>
        <v>912.88846575342507</v>
      </c>
      <c r="W1311" s="53">
        <f t="shared" si="156"/>
        <v>-5.82644061600468E-4</v>
      </c>
      <c r="X1311" s="53" t="str">
        <f t="shared" si="157"/>
        <v/>
      </c>
      <c r="Y1311" s="54" t="str">
        <f t="shared" si="158"/>
        <v/>
      </c>
    </row>
    <row r="1312" spans="17:25" x14ac:dyDescent="0.25">
      <c r="Q1312" s="47">
        <f t="shared" si="154"/>
        <v>1995</v>
      </c>
      <c r="R1312" s="48" t="str">
        <f t="shared" si="152"/>
        <v>19956</v>
      </c>
      <c r="S1312" s="49">
        <v>34874</v>
      </c>
      <c r="T1312" s="48">
        <v>873.64</v>
      </c>
      <c r="U1312" s="50">
        <f t="shared" si="153"/>
        <v>874.52299999999991</v>
      </c>
      <c r="V1312" s="51">
        <f t="shared" si="155"/>
        <v>912.88846575342507</v>
      </c>
      <c r="W1312" s="53">
        <f t="shared" si="156"/>
        <v>-1.3374332712245973E-3</v>
      </c>
      <c r="X1312" s="53" t="str">
        <f t="shared" si="157"/>
        <v/>
      </c>
      <c r="Y1312" s="54" t="str">
        <f t="shared" si="158"/>
        <v/>
      </c>
    </row>
    <row r="1313" spans="17:25" x14ac:dyDescent="0.25">
      <c r="Q1313" s="47">
        <f t="shared" si="154"/>
        <v>1995</v>
      </c>
      <c r="R1313" s="48" t="str">
        <f t="shared" si="152"/>
        <v>19956</v>
      </c>
      <c r="S1313" s="49">
        <v>34875</v>
      </c>
      <c r="T1313" s="48">
        <v>873.64</v>
      </c>
      <c r="U1313" s="50">
        <f t="shared" si="153"/>
        <v>874.52299999999991</v>
      </c>
      <c r="V1313" s="51">
        <f t="shared" si="155"/>
        <v>912.88846575342507</v>
      </c>
      <c r="W1313" s="53">
        <f t="shared" si="156"/>
        <v>0</v>
      </c>
      <c r="X1313" s="53" t="str">
        <f t="shared" si="157"/>
        <v/>
      </c>
      <c r="Y1313" s="54" t="str">
        <f t="shared" si="158"/>
        <v/>
      </c>
    </row>
    <row r="1314" spans="17:25" x14ac:dyDescent="0.25">
      <c r="Q1314" s="47">
        <f t="shared" si="154"/>
        <v>1995</v>
      </c>
      <c r="R1314" s="48" t="str">
        <f t="shared" si="152"/>
        <v>19956</v>
      </c>
      <c r="S1314" s="49">
        <v>34876</v>
      </c>
      <c r="T1314" s="48">
        <v>873.64</v>
      </c>
      <c r="U1314" s="50">
        <f t="shared" si="153"/>
        <v>874.52299999999991</v>
      </c>
      <c r="V1314" s="51">
        <f t="shared" si="155"/>
        <v>912.88846575342507</v>
      </c>
      <c r="W1314" s="53">
        <f t="shared" si="156"/>
        <v>0</v>
      </c>
      <c r="X1314" s="53" t="str">
        <f t="shared" si="157"/>
        <v/>
      </c>
      <c r="Y1314" s="54" t="str">
        <f t="shared" si="158"/>
        <v/>
      </c>
    </row>
    <row r="1315" spans="17:25" x14ac:dyDescent="0.25">
      <c r="Q1315" s="47">
        <f t="shared" si="154"/>
        <v>1995</v>
      </c>
      <c r="R1315" s="48" t="str">
        <f t="shared" si="152"/>
        <v>19956</v>
      </c>
      <c r="S1315" s="49">
        <v>34877</v>
      </c>
      <c r="T1315" s="48">
        <v>873.64</v>
      </c>
      <c r="U1315" s="50">
        <f t="shared" si="153"/>
        <v>874.52299999999991</v>
      </c>
      <c r="V1315" s="51">
        <f t="shared" si="155"/>
        <v>912.88846575342507</v>
      </c>
      <c r="W1315" s="53">
        <f t="shared" si="156"/>
        <v>0</v>
      </c>
      <c r="X1315" s="53" t="str">
        <f t="shared" si="157"/>
        <v/>
      </c>
      <c r="Y1315" s="54" t="str">
        <f t="shared" si="158"/>
        <v/>
      </c>
    </row>
    <row r="1316" spans="17:25" x14ac:dyDescent="0.25">
      <c r="Q1316" s="47">
        <f t="shared" si="154"/>
        <v>1995</v>
      </c>
      <c r="R1316" s="48" t="str">
        <f t="shared" si="152"/>
        <v>19956</v>
      </c>
      <c r="S1316" s="49">
        <v>34878</v>
      </c>
      <c r="T1316" s="48">
        <v>875.95</v>
      </c>
      <c r="U1316" s="50">
        <f t="shared" si="153"/>
        <v>874.52299999999991</v>
      </c>
      <c r="V1316" s="51">
        <f t="shared" si="155"/>
        <v>912.88846575342507</v>
      </c>
      <c r="W1316" s="53">
        <f t="shared" si="156"/>
        <v>2.6441097019367366E-3</v>
      </c>
      <c r="X1316" s="53" t="str">
        <f t="shared" si="157"/>
        <v/>
      </c>
      <c r="Y1316" s="54" t="str">
        <f t="shared" si="158"/>
        <v/>
      </c>
    </row>
    <row r="1317" spans="17:25" x14ac:dyDescent="0.25">
      <c r="Q1317" s="47">
        <f t="shared" si="154"/>
        <v>1995</v>
      </c>
      <c r="R1317" s="48" t="str">
        <f t="shared" si="152"/>
        <v>19956</v>
      </c>
      <c r="S1317" s="49">
        <v>34879</v>
      </c>
      <c r="T1317" s="48">
        <v>878.8</v>
      </c>
      <c r="U1317" s="50">
        <f t="shared" si="153"/>
        <v>874.52299999999991</v>
      </c>
      <c r="V1317" s="51">
        <f t="shared" si="155"/>
        <v>912.88846575342507</v>
      </c>
      <c r="W1317" s="53">
        <f t="shared" si="156"/>
        <v>3.2536103658884485E-3</v>
      </c>
      <c r="X1317" s="53" t="str">
        <f t="shared" si="157"/>
        <v/>
      </c>
      <c r="Y1317" s="54" t="str">
        <f t="shared" si="158"/>
        <v/>
      </c>
    </row>
    <row r="1318" spans="17:25" x14ac:dyDescent="0.25">
      <c r="Q1318" s="47">
        <f t="shared" si="154"/>
        <v>1995</v>
      </c>
      <c r="R1318" s="48" t="str">
        <f t="shared" si="152"/>
        <v>19956</v>
      </c>
      <c r="S1318" s="49">
        <v>34880</v>
      </c>
      <c r="T1318" s="48">
        <v>881.23</v>
      </c>
      <c r="U1318" s="50">
        <f t="shared" si="153"/>
        <v>874.52299999999991</v>
      </c>
      <c r="V1318" s="51">
        <f t="shared" si="155"/>
        <v>912.88846575342507</v>
      </c>
      <c r="W1318" s="53">
        <f t="shared" si="156"/>
        <v>2.7651342740100393E-3</v>
      </c>
      <c r="X1318" s="53" t="str">
        <f t="shared" si="157"/>
        <v/>
      </c>
      <c r="Y1318" s="54" t="str">
        <f t="shared" si="158"/>
        <v/>
      </c>
    </row>
    <row r="1319" spans="17:25" x14ac:dyDescent="0.25">
      <c r="Q1319" s="47">
        <f t="shared" si="154"/>
        <v>1995</v>
      </c>
      <c r="R1319" s="48" t="str">
        <f t="shared" si="152"/>
        <v>19957</v>
      </c>
      <c r="S1319" s="49">
        <v>34881</v>
      </c>
      <c r="T1319" s="48">
        <v>880.49</v>
      </c>
      <c r="U1319" s="50">
        <f t="shared" si="153"/>
        <v>892.3222580645164</v>
      </c>
      <c r="V1319" s="51">
        <f t="shared" si="155"/>
        <v>912.88846575342507</v>
      </c>
      <c r="W1319" s="53">
        <f t="shared" si="156"/>
        <v>-8.3973536988068975E-4</v>
      </c>
      <c r="X1319" s="53">
        <f t="shared" si="157"/>
        <v>2.0353104566165126E-2</v>
      </c>
      <c r="Y1319" s="54" t="str">
        <f t="shared" si="158"/>
        <v/>
      </c>
    </row>
    <row r="1320" spans="17:25" x14ac:dyDescent="0.25">
      <c r="Q1320" s="47">
        <f t="shared" si="154"/>
        <v>1995</v>
      </c>
      <c r="R1320" s="48" t="str">
        <f t="shared" si="152"/>
        <v>19957</v>
      </c>
      <c r="S1320" s="49">
        <v>34882</v>
      </c>
      <c r="T1320" s="48">
        <v>880.49</v>
      </c>
      <c r="U1320" s="50">
        <f t="shared" si="153"/>
        <v>892.3222580645164</v>
      </c>
      <c r="V1320" s="51">
        <f t="shared" si="155"/>
        <v>912.88846575342507</v>
      </c>
      <c r="W1320" s="53">
        <f t="shared" si="156"/>
        <v>0</v>
      </c>
      <c r="X1320" s="53" t="str">
        <f t="shared" si="157"/>
        <v/>
      </c>
      <c r="Y1320" s="54" t="str">
        <f t="shared" si="158"/>
        <v/>
      </c>
    </row>
    <row r="1321" spans="17:25" x14ac:dyDescent="0.25">
      <c r="Q1321" s="47">
        <f t="shared" si="154"/>
        <v>1995</v>
      </c>
      <c r="R1321" s="48" t="str">
        <f t="shared" si="152"/>
        <v>19957</v>
      </c>
      <c r="S1321" s="49">
        <v>34883</v>
      </c>
      <c r="T1321" s="48">
        <v>880.49</v>
      </c>
      <c r="U1321" s="50">
        <f t="shared" si="153"/>
        <v>892.3222580645164</v>
      </c>
      <c r="V1321" s="51">
        <f t="shared" si="155"/>
        <v>912.88846575342507</v>
      </c>
      <c r="W1321" s="53">
        <f t="shared" si="156"/>
        <v>0</v>
      </c>
      <c r="X1321" s="53" t="str">
        <f t="shared" si="157"/>
        <v/>
      </c>
      <c r="Y1321" s="54" t="str">
        <f t="shared" si="158"/>
        <v/>
      </c>
    </row>
    <row r="1322" spans="17:25" x14ac:dyDescent="0.25">
      <c r="Q1322" s="47">
        <f t="shared" si="154"/>
        <v>1995</v>
      </c>
      <c r="R1322" s="48" t="str">
        <f t="shared" si="152"/>
        <v>19957</v>
      </c>
      <c r="S1322" s="49">
        <v>34884</v>
      </c>
      <c r="T1322" s="48">
        <v>880.49</v>
      </c>
      <c r="U1322" s="50">
        <f t="shared" si="153"/>
        <v>892.3222580645164</v>
      </c>
      <c r="V1322" s="51">
        <f t="shared" si="155"/>
        <v>912.88846575342507</v>
      </c>
      <c r="W1322" s="53">
        <f t="shared" si="156"/>
        <v>0</v>
      </c>
      <c r="X1322" s="53" t="str">
        <f t="shared" si="157"/>
        <v/>
      </c>
      <c r="Y1322" s="54" t="str">
        <f t="shared" si="158"/>
        <v/>
      </c>
    </row>
    <row r="1323" spans="17:25" x14ac:dyDescent="0.25">
      <c r="Q1323" s="47">
        <f t="shared" si="154"/>
        <v>1995</v>
      </c>
      <c r="R1323" s="48" t="str">
        <f t="shared" si="152"/>
        <v>19957</v>
      </c>
      <c r="S1323" s="49">
        <v>34885</v>
      </c>
      <c r="T1323" s="48">
        <v>883.81</v>
      </c>
      <c r="U1323" s="50">
        <f t="shared" si="153"/>
        <v>892.3222580645164</v>
      </c>
      <c r="V1323" s="51">
        <f t="shared" si="155"/>
        <v>912.88846575342507</v>
      </c>
      <c r="W1323" s="53">
        <f t="shared" si="156"/>
        <v>3.7706277186566606E-3</v>
      </c>
      <c r="X1323" s="53" t="str">
        <f t="shared" si="157"/>
        <v/>
      </c>
      <c r="Y1323" s="54" t="str">
        <f t="shared" si="158"/>
        <v/>
      </c>
    </row>
    <row r="1324" spans="17:25" x14ac:dyDescent="0.25">
      <c r="Q1324" s="47">
        <f t="shared" si="154"/>
        <v>1995</v>
      </c>
      <c r="R1324" s="48" t="str">
        <f t="shared" si="152"/>
        <v>19957</v>
      </c>
      <c r="S1324" s="49">
        <v>34886</v>
      </c>
      <c r="T1324" s="48">
        <v>887.3</v>
      </c>
      <c r="U1324" s="50">
        <f t="shared" si="153"/>
        <v>892.3222580645164</v>
      </c>
      <c r="V1324" s="51">
        <f t="shared" si="155"/>
        <v>912.88846575342507</v>
      </c>
      <c r="W1324" s="53">
        <f t="shared" si="156"/>
        <v>3.9488125275795039E-3</v>
      </c>
      <c r="X1324" s="53" t="str">
        <f t="shared" si="157"/>
        <v/>
      </c>
      <c r="Y1324" s="54" t="str">
        <f t="shared" si="158"/>
        <v/>
      </c>
    </row>
    <row r="1325" spans="17:25" x14ac:dyDescent="0.25">
      <c r="Q1325" s="47">
        <f t="shared" si="154"/>
        <v>1995</v>
      </c>
      <c r="R1325" s="48" t="str">
        <f t="shared" si="152"/>
        <v>19957</v>
      </c>
      <c r="S1325" s="49">
        <v>34887</v>
      </c>
      <c r="T1325" s="48">
        <v>891.28</v>
      </c>
      <c r="U1325" s="50">
        <f t="shared" si="153"/>
        <v>892.3222580645164</v>
      </c>
      <c r="V1325" s="51">
        <f t="shared" si="155"/>
        <v>912.88846575342507</v>
      </c>
      <c r="W1325" s="53">
        <f t="shared" si="156"/>
        <v>4.4855178631804105E-3</v>
      </c>
      <c r="X1325" s="53" t="str">
        <f t="shared" si="157"/>
        <v/>
      </c>
      <c r="Y1325" s="54" t="str">
        <f t="shared" si="158"/>
        <v/>
      </c>
    </row>
    <row r="1326" spans="17:25" x14ac:dyDescent="0.25">
      <c r="Q1326" s="47">
        <f t="shared" si="154"/>
        <v>1995</v>
      </c>
      <c r="R1326" s="48" t="str">
        <f t="shared" si="152"/>
        <v>19957</v>
      </c>
      <c r="S1326" s="49">
        <v>34888</v>
      </c>
      <c r="T1326" s="48">
        <v>891.44</v>
      </c>
      <c r="U1326" s="50">
        <f t="shared" si="153"/>
        <v>892.3222580645164</v>
      </c>
      <c r="V1326" s="51">
        <f t="shared" si="155"/>
        <v>912.88846575342507</v>
      </c>
      <c r="W1326" s="53">
        <f t="shared" si="156"/>
        <v>1.7951709900376756E-4</v>
      </c>
      <c r="X1326" s="53" t="str">
        <f t="shared" si="157"/>
        <v/>
      </c>
      <c r="Y1326" s="54" t="str">
        <f t="shared" si="158"/>
        <v/>
      </c>
    </row>
    <row r="1327" spans="17:25" x14ac:dyDescent="0.25">
      <c r="Q1327" s="47">
        <f t="shared" si="154"/>
        <v>1995</v>
      </c>
      <c r="R1327" s="48" t="str">
        <f t="shared" si="152"/>
        <v>19957</v>
      </c>
      <c r="S1327" s="49">
        <v>34889</v>
      </c>
      <c r="T1327" s="48">
        <v>891.44</v>
      </c>
      <c r="U1327" s="50">
        <f t="shared" si="153"/>
        <v>892.3222580645164</v>
      </c>
      <c r="V1327" s="51">
        <f t="shared" si="155"/>
        <v>912.88846575342507</v>
      </c>
      <c r="W1327" s="53">
        <f t="shared" si="156"/>
        <v>0</v>
      </c>
      <c r="X1327" s="53" t="str">
        <f t="shared" si="157"/>
        <v/>
      </c>
      <c r="Y1327" s="54" t="str">
        <f t="shared" si="158"/>
        <v/>
      </c>
    </row>
    <row r="1328" spans="17:25" x14ac:dyDescent="0.25">
      <c r="Q1328" s="47">
        <f t="shared" si="154"/>
        <v>1995</v>
      </c>
      <c r="R1328" s="48" t="str">
        <f t="shared" si="152"/>
        <v>19957</v>
      </c>
      <c r="S1328" s="49">
        <v>34890</v>
      </c>
      <c r="T1328" s="48">
        <v>891.44</v>
      </c>
      <c r="U1328" s="50">
        <f t="shared" si="153"/>
        <v>892.3222580645164</v>
      </c>
      <c r="V1328" s="51">
        <f t="shared" si="155"/>
        <v>912.88846575342507</v>
      </c>
      <c r="W1328" s="53">
        <f t="shared" si="156"/>
        <v>0</v>
      </c>
      <c r="X1328" s="53" t="str">
        <f t="shared" si="157"/>
        <v/>
      </c>
      <c r="Y1328" s="54" t="str">
        <f t="shared" si="158"/>
        <v/>
      </c>
    </row>
    <row r="1329" spans="17:25" x14ac:dyDescent="0.25">
      <c r="Q1329" s="47">
        <f t="shared" si="154"/>
        <v>1995</v>
      </c>
      <c r="R1329" s="48" t="str">
        <f t="shared" si="152"/>
        <v>19957</v>
      </c>
      <c r="S1329" s="49">
        <v>34891</v>
      </c>
      <c r="T1329" s="48">
        <v>897.12</v>
      </c>
      <c r="U1329" s="50">
        <f t="shared" si="153"/>
        <v>892.3222580645164</v>
      </c>
      <c r="V1329" s="51">
        <f t="shared" si="155"/>
        <v>912.88846575342507</v>
      </c>
      <c r="W1329" s="53">
        <f t="shared" si="156"/>
        <v>6.3717131831642071E-3</v>
      </c>
      <c r="X1329" s="53" t="str">
        <f t="shared" si="157"/>
        <v/>
      </c>
      <c r="Y1329" s="54" t="str">
        <f t="shared" si="158"/>
        <v/>
      </c>
    </row>
    <row r="1330" spans="17:25" x14ac:dyDescent="0.25">
      <c r="Q1330" s="47">
        <f t="shared" si="154"/>
        <v>1995</v>
      </c>
      <c r="R1330" s="48" t="str">
        <f t="shared" si="152"/>
        <v>19957</v>
      </c>
      <c r="S1330" s="49">
        <v>34892</v>
      </c>
      <c r="T1330" s="48">
        <v>897.51</v>
      </c>
      <c r="U1330" s="50">
        <f t="shared" si="153"/>
        <v>892.3222580645164</v>
      </c>
      <c r="V1330" s="51">
        <f t="shared" si="155"/>
        <v>912.88846575342507</v>
      </c>
      <c r="W1330" s="53">
        <f t="shared" si="156"/>
        <v>4.3472445157832773E-4</v>
      </c>
      <c r="X1330" s="53" t="str">
        <f t="shared" si="157"/>
        <v/>
      </c>
      <c r="Y1330" s="54" t="str">
        <f t="shared" si="158"/>
        <v/>
      </c>
    </row>
    <row r="1331" spans="17:25" x14ac:dyDescent="0.25">
      <c r="Q1331" s="47">
        <f t="shared" si="154"/>
        <v>1995</v>
      </c>
      <c r="R1331" s="48" t="str">
        <f t="shared" si="152"/>
        <v>19957</v>
      </c>
      <c r="S1331" s="49">
        <v>34893</v>
      </c>
      <c r="T1331" s="48">
        <v>895.84</v>
      </c>
      <c r="U1331" s="50">
        <f t="shared" si="153"/>
        <v>892.3222580645164</v>
      </c>
      <c r="V1331" s="51">
        <f t="shared" si="155"/>
        <v>912.88846575342507</v>
      </c>
      <c r="W1331" s="53">
        <f t="shared" si="156"/>
        <v>-1.8607035019108098E-3</v>
      </c>
      <c r="X1331" s="53" t="str">
        <f t="shared" si="157"/>
        <v/>
      </c>
      <c r="Y1331" s="54" t="str">
        <f t="shared" si="158"/>
        <v/>
      </c>
    </row>
    <row r="1332" spans="17:25" x14ac:dyDescent="0.25">
      <c r="Q1332" s="47">
        <f t="shared" si="154"/>
        <v>1995</v>
      </c>
      <c r="R1332" s="48" t="str">
        <f t="shared" si="152"/>
        <v>19957</v>
      </c>
      <c r="S1332" s="49">
        <v>34894</v>
      </c>
      <c r="T1332" s="48">
        <v>892.82</v>
      </c>
      <c r="U1332" s="50">
        <f t="shared" si="153"/>
        <v>892.3222580645164</v>
      </c>
      <c r="V1332" s="51">
        <f t="shared" si="155"/>
        <v>912.88846575342507</v>
      </c>
      <c r="W1332" s="53">
        <f t="shared" si="156"/>
        <v>-3.37113770316122E-3</v>
      </c>
      <c r="X1332" s="53" t="str">
        <f t="shared" si="157"/>
        <v/>
      </c>
      <c r="Y1332" s="54" t="str">
        <f t="shared" si="158"/>
        <v/>
      </c>
    </row>
    <row r="1333" spans="17:25" x14ac:dyDescent="0.25">
      <c r="Q1333" s="47">
        <f t="shared" si="154"/>
        <v>1995</v>
      </c>
      <c r="R1333" s="48" t="str">
        <f t="shared" si="152"/>
        <v>19957</v>
      </c>
      <c r="S1333" s="49">
        <v>34895</v>
      </c>
      <c r="T1333" s="48">
        <v>893.36</v>
      </c>
      <c r="U1333" s="50">
        <f t="shared" si="153"/>
        <v>892.3222580645164</v>
      </c>
      <c r="V1333" s="51">
        <f t="shared" si="155"/>
        <v>912.88846575342507</v>
      </c>
      <c r="W1333" s="53">
        <f t="shared" si="156"/>
        <v>6.0482516072668524E-4</v>
      </c>
      <c r="X1333" s="53" t="str">
        <f t="shared" si="157"/>
        <v/>
      </c>
      <c r="Y1333" s="54" t="str">
        <f t="shared" si="158"/>
        <v/>
      </c>
    </row>
    <row r="1334" spans="17:25" x14ac:dyDescent="0.25">
      <c r="Q1334" s="47">
        <f t="shared" si="154"/>
        <v>1995</v>
      </c>
      <c r="R1334" s="48" t="str">
        <f t="shared" si="152"/>
        <v>19957</v>
      </c>
      <c r="S1334" s="49">
        <v>34896</v>
      </c>
      <c r="T1334" s="48">
        <v>893.36</v>
      </c>
      <c r="U1334" s="50">
        <f t="shared" si="153"/>
        <v>892.3222580645164</v>
      </c>
      <c r="V1334" s="51">
        <f t="shared" si="155"/>
        <v>912.88846575342507</v>
      </c>
      <c r="W1334" s="53">
        <f t="shared" si="156"/>
        <v>0</v>
      </c>
      <c r="X1334" s="53" t="str">
        <f t="shared" si="157"/>
        <v/>
      </c>
      <c r="Y1334" s="54" t="str">
        <f t="shared" si="158"/>
        <v/>
      </c>
    </row>
    <row r="1335" spans="17:25" x14ac:dyDescent="0.25">
      <c r="Q1335" s="47">
        <f t="shared" si="154"/>
        <v>1995</v>
      </c>
      <c r="R1335" s="48" t="str">
        <f t="shared" si="152"/>
        <v>19957</v>
      </c>
      <c r="S1335" s="49">
        <v>34897</v>
      </c>
      <c r="T1335" s="48">
        <v>893.36</v>
      </c>
      <c r="U1335" s="50">
        <f t="shared" si="153"/>
        <v>892.3222580645164</v>
      </c>
      <c r="V1335" s="51">
        <f t="shared" si="155"/>
        <v>912.88846575342507</v>
      </c>
      <c r="W1335" s="53">
        <f t="shared" si="156"/>
        <v>0</v>
      </c>
      <c r="X1335" s="53" t="str">
        <f t="shared" si="157"/>
        <v/>
      </c>
      <c r="Y1335" s="54" t="str">
        <f t="shared" si="158"/>
        <v/>
      </c>
    </row>
    <row r="1336" spans="17:25" x14ac:dyDescent="0.25">
      <c r="Q1336" s="47">
        <f t="shared" si="154"/>
        <v>1995</v>
      </c>
      <c r="R1336" s="48" t="str">
        <f t="shared" si="152"/>
        <v>19957</v>
      </c>
      <c r="S1336" s="49">
        <v>34898</v>
      </c>
      <c r="T1336" s="48">
        <v>891.76</v>
      </c>
      <c r="U1336" s="50">
        <f t="shared" si="153"/>
        <v>892.3222580645164</v>
      </c>
      <c r="V1336" s="51">
        <f t="shared" si="155"/>
        <v>912.88846575342507</v>
      </c>
      <c r="W1336" s="53">
        <f t="shared" si="156"/>
        <v>-1.7909913136922029E-3</v>
      </c>
      <c r="X1336" s="53" t="str">
        <f t="shared" si="157"/>
        <v/>
      </c>
      <c r="Y1336" s="54" t="str">
        <f t="shared" si="158"/>
        <v/>
      </c>
    </row>
    <row r="1337" spans="17:25" x14ac:dyDescent="0.25">
      <c r="Q1337" s="47">
        <f t="shared" si="154"/>
        <v>1995</v>
      </c>
      <c r="R1337" s="48" t="str">
        <f t="shared" si="152"/>
        <v>19957</v>
      </c>
      <c r="S1337" s="49">
        <v>34899</v>
      </c>
      <c r="T1337" s="48">
        <v>894.03</v>
      </c>
      <c r="U1337" s="50">
        <f t="shared" si="153"/>
        <v>892.3222580645164</v>
      </c>
      <c r="V1337" s="51">
        <f t="shared" si="155"/>
        <v>912.88846575342507</v>
      </c>
      <c r="W1337" s="53">
        <f t="shared" si="156"/>
        <v>2.5455279447383905E-3</v>
      </c>
      <c r="X1337" s="53" t="str">
        <f t="shared" si="157"/>
        <v/>
      </c>
      <c r="Y1337" s="54" t="str">
        <f t="shared" si="158"/>
        <v/>
      </c>
    </row>
    <row r="1338" spans="17:25" x14ac:dyDescent="0.25">
      <c r="Q1338" s="47">
        <f t="shared" si="154"/>
        <v>1995</v>
      </c>
      <c r="R1338" s="48" t="str">
        <f t="shared" si="152"/>
        <v>19957</v>
      </c>
      <c r="S1338" s="49">
        <v>34900</v>
      </c>
      <c r="T1338" s="48">
        <v>894.5</v>
      </c>
      <c r="U1338" s="50">
        <f t="shared" si="153"/>
        <v>892.3222580645164</v>
      </c>
      <c r="V1338" s="51">
        <f t="shared" si="155"/>
        <v>912.88846575342507</v>
      </c>
      <c r="W1338" s="53">
        <f t="shared" si="156"/>
        <v>5.2570942809526677E-4</v>
      </c>
      <c r="X1338" s="53" t="str">
        <f t="shared" si="157"/>
        <v/>
      </c>
      <c r="Y1338" s="54" t="str">
        <f t="shared" si="158"/>
        <v/>
      </c>
    </row>
    <row r="1339" spans="17:25" x14ac:dyDescent="0.25">
      <c r="Q1339" s="47">
        <f t="shared" si="154"/>
        <v>1995</v>
      </c>
      <c r="R1339" s="48" t="str">
        <f t="shared" si="152"/>
        <v>19957</v>
      </c>
      <c r="S1339" s="49">
        <v>34901</v>
      </c>
      <c r="T1339" s="48">
        <v>894.5</v>
      </c>
      <c r="U1339" s="50">
        <f t="shared" si="153"/>
        <v>892.3222580645164</v>
      </c>
      <c r="V1339" s="51">
        <f t="shared" si="155"/>
        <v>912.88846575342507</v>
      </c>
      <c r="W1339" s="53">
        <f t="shared" si="156"/>
        <v>0</v>
      </c>
      <c r="X1339" s="53" t="str">
        <f t="shared" si="157"/>
        <v/>
      </c>
      <c r="Y1339" s="54" t="str">
        <f t="shared" si="158"/>
        <v/>
      </c>
    </row>
    <row r="1340" spans="17:25" x14ac:dyDescent="0.25">
      <c r="Q1340" s="47">
        <f t="shared" si="154"/>
        <v>1995</v>
      </c>
      <c r="R1340" s="48" t="str">
        <f t="shared" si="152"/>
        <v>19957</v>
      </c>
      <c r="S1340" s="49">
        <v>34902</v>
      </c>
      <c r="T1340" s="48">
        <v>894.98</v>
      </c>
      <c r="U1340" s="50">
        <f t="shared" si="153"/>
        <v>892.3222580645164</v>
      </c>
      <c r="V1340" s="51">
        <f t="shared" si="155"/>
        <v>912.88846575342507</v>
      </c>
      <c r="W1340" s="53">
        <f t="shared" si="156"/>
        <v>5.3661263275572857E-4</v>
      </c>
      <c r="X1340" s="53" t="str">
        <f t="shared" si="157"/>
        <v/>
      </c>
      <c r="Y1340" s="54" t="str">
        <f t="shared" si="158"/>
        <v/>
      </c>
    </row>
    <row r="1341" spans="17:25" x14ac:dyDescent="0.25">
      <c r="Q1341" s="47">
        <f t="shared" si="154"/>
        <v>1995</v>
      </c>
      <c r="R1341" s="48" t="str">
        <f t="shared" si="152"/>
        <v>19957</v>
      </c>
      <c r="S1341" s="49">
        <v>34903</v>
      </c>
      <c r="T1341" s="48">
        <v>894.98</v>
      </c>
      <c r="U1341" s="50">
        <f t="shared" si="153"/>
        <v>892.3222580645164</v>
      </c>
      <c r="V1341" s="51">
        <f t="shared" si="155"/>
        <v>912.88846575342507</v>
      </c>
      <c r="W1341" s="53">
        <f t="shared" si="156"/>
        <v>0</v>
      </c>
      <c r="X1341" s="53" t="str">
        <f t="shared" si="157"/>
        <v/>
      </c>
      <c r="Y1341" s="54" t="str">
        <f t="shared" si="158"/>
        <v/>
      </c>
    </row>
    <row r="1342" spans="17:25" x14ac:dyDescent="0.25">
      <c r="Q1342" s="47">
        <f t="shared" si="154"/>
        <v>1995</v>
      </c>
      <c r="R1342" s="48" t="str">
        <f t="shared" si="152"/>
        <v>19957</v>
      </c>
      <c r="S1342" s="49">
        <v>34904</v>
      </c>
      <c r="T1342" s="48">
        <v>894.98</v>
      </c>
      <c r="U1342" s="50">
        <f t="shared" si="153"/>
        <v>892.3222580645164</v>
      </c>
      <c r="V1342" s="51">
        <f t="shared" si="155"/>
        <v>912.88846575342507</v>
      </c>
      <c r="W1342" s="53">
        <f t="shared" si="156"/>
        <v>0</v>
      </c>
      <c r="X1342" s="53" t="str">
        <f t="shared" si="157"/>
        <v/>
      </c>
      <c r="Y1342" s="54" t="str">
        <f t="shared" si="158"/>
        <v/>
      </c>
    </row>
    <row r="1343" spans="17:25" x14ac:dyDescent="0.25">
      <c r="Q1343" s="47">
        <f t="shared" si="154"/>
        <v>1995</v>
      </c>
      <c r="R1343" s="48" t="str">
        <f t="shared" si="152"/>
        <v>19957</v>
      </c>
      <c r="S1343" s="49">
        <v>34905</v>
      </c>
      <c r="T1343" s="48">
        <v>896.68</v>
      </c>
      <c r="U1343" s="50">
        <f t="shared" si="153"/>
        <v>892.3222580645164</v>
      </c>
      <c r="V1343" s="51">
        <f t="shared" si="155"/>
        <v>912.88846575342507</v>
      </c>
      <c r="W1343" s="53">
        <f t="shared" si="156"/>
        <v>1.8994837873471671E-3</v>
      </c>
      <c r="X1343" s="53" t="str">
        <f t="shared" si="157"/>
        <v/>
      </c>
      <c r="Y1343" s="54" t="str">
        <f t="shared" si="158"/>
        <v/>
      </c>
    </row>
    <row r="1344" spans="17:25" x14ac:dyDescent="0.25">
      <c r="Q1344" s="47">
        <f t="shared" si="154"/>
        <v>1995</v>
      </c>
      <c r="R1344" s="48" t="str">
        <f t="shared" si="152"/>
        <v>19957</v>
      </c>
      <c r="S1344" s="49">
        <v>34906</v>
      </c>
      <c r="T1344" s="48">
        <v>897.32</v>
      </c>
      <c r="U1344" s="50">
        <f t="shared" si="153"/>
        <v>892.3222580645164</v>
      </c>
      <c r="V1344" s="51">
        <f t="shared" si="155"/>
        <v>912.88846575342507</v>
      </c>
      <c r="W1344" s="53">
        <f t="shared" si="156"/>
        <v>7.1374403354607097E-4</v>
      </c>
      <c r="X1344" s="53" t="str">
        <f t="shared" si="157"/>
        <v/>
      </c>
      <c r="Y1344" s="54" t="str">
        <f t="shared" si="158"/>
        <v/>
      </c>
    </row>
    <row r="1345" spans="17:25" x14ac:dyDescent="0.25">
      <c r="Q1345" s="47">
        <f t="shared" si="154"/>
        <v>1995</v>
      </c>
      <c r="R1345" s="48" t="str">
        <f t="shared" si="152"/>
        <v>19957</v>
      </c>
      <c r="S1345" s="49">
        <v>34907</v>
      </c>
      <c r="T1345" s="48">
        <v>897.77</v>
      </c>
      <c r="U1345" s="50">
        <f t="shared" si="153"/>
        <v>892.3222580645164</v>
      </c>
      <c r="V1345" s="51">
        <f t="shared" si="155"/>
        <v>912.88846575342507</v>
      </c>
      <c r="W1345" s="53">
        <f t="shared" si="156"/>
        <v>5.01493335710812E-4</v>
      </c>
      <c r="X1345" s="53" t="str">
        <f t="shared" si="157"/>
        <v/>
      </c>
      <c r="Y1345" s="54" t="str">
        <f t="shared" si="158"/>
        <v/>
      </c>
    </row>
    <row r="1346" spans="17:25" x14ac:dyDescent="0.25">
      <c r="Q1346" s="47">
        <f t="shared" si="154"/>
        <v>1995</v>
      </c>
      <c r="R1346" s="48" t="str">
        <f t="shared" si="152"/>
        <v>19957</v>
      </c>
      <c r="S1346" s="49">
        <v>34908</v>
      </c>
      <c r="T1346" s="48">
        <v>895.56</v>
      </c>
      <c r="U1346" s="50">
        <f t="shared" si="153"/>
        <v>892.3222580645164</v>
      </c>
      <c r="V1346" s="51">
        <f t="shared" si="155"/>
        <v>912.88846575342507</v>
      </c>
      <c r="W1346" s="53">
        <f t="shared" si="156"/>
        <v>-2.4616549895853934E-3</v>
      </c>
      <c r="X1346" s="53" t="str">
        <f t="shared" si="157"/>
        <v/>
      </c>
      <c r="Y1346" s="54" t="str">
        <f t="shared" si="158"/>
        <v/>
      </c>
    </row>
    <row r="1347" spans="17:25" x14ac:dyDescent="0.25">
      <c r="Q1347" s="47">
        <f t="shared" si="154"/>
        <v>1995</v>
      </c>
      <c r="R1347" s="48" t="str">
        <f t="shared" si="152"/>
        <v>19957</v>
      </c>
      <c r="S1347" s="49">
        <v>34909</v>
      </c>
      <c r="T1347" s="48">
        <v>897.63</v>
      </c>
      <c r="U1347" s="50">
        <f t="shared" si="153"/>
        <v>892.3222580645164</v>
      </c>
      <c r="V1347" s="51">
        <f t="shared" si="155"/>
        <v>912.88846575342507</v>
      </c>
      <c r="W1347" s="53">
        <f t="shared" si="156"/>
        <v>2.3114029210773435E-3</v>
      </c>
      <c r="X1347" s="53" t="str">
        <f t="shared" si="157"/>
        <v/>
      </c>
      <c r="Y1347" s="54" t="str">
        <f t="shared" si="158"/>
        <v/>
      </c>
    </row>
    <row r="1348" spans="17:25" x14ac:dyDescent="0.25">
      <c r="Q1348" s="47">
        <f t="shared" si="154"/>
        <v>1995</v>
      </c>
      <c r="R1348" s="48" t="str">
        <f t="shared" si="152"/>
        <v>19957</v>
      </c>
      <c r="S1348" s="49">
        <v>34910</v>
      </c>
      <c r="T1348" s="48">
        <v>897.63</v>
      </c>
      <c r="U1348" s="50">
        <f t="shared" si="153"/>
        <v>892.3222580645164</v>
      </c>
      <c r="V1348" s="51">
        <f t="shared" si="155"/>
        <v>912.88846575342507</v>
      </c>
      <c r="W1348" s="53">
        <f t="shared" si="156"/>
        <v>0</v>
      </c>
      <c r="X1348" s="53" t="str">
        <f t="shared" si="157"/>
        <v/>
      </c>
      <c r="Y1348" s="54" t="str">
        <f t="shared" si="158"/>
        <v/>
      </c>
    </row>
    <row r="1349" spans="17:25" x14ac:dyDescent="0.25">
      <c r="Q1349" s="47">
        <f t="shared" si="154"/>
        <v>1995</v>
      </c>
      <c r="R1349" s="48" t="str">
        <f t="shared" si="152"/>
        <v>19957</v>
      </c>
      <c r="S1349" s="49">
        <v>34911</v>
      </c>
      <c r="T1349" s="48">
        <v>897.63</v>
      </c>
      <c r="U1349" s="50">
        <f t="shared" si="153"/>
        <v>892.3222580645164</v>
      </c>
      <c r="V1349" s="51">
        <f t="shared" si="155"/>
        <v>912.88846575342507</v>
      </c>
      <c r="W1349" s="53">
        <f t="shared" si="156"/>
        <v>0</v>
      </c>
      <c r="X1349" s="53" t="str">
        <f t="shared" si="157"/>
        <v/>
      </c>
      <c r="Y1349" s="54" t="str">
        <f t="shared" si="158"/>
        <v/>
      </c>
    </row>
    <row r="1350" spans="17:25" x14ac:dyDescent="0.25">
      <c r="Q1350" s="47">
        <f t="shared" si="154"/>
        <v>1995</v>
      </c>
      <c r="R1350" s="48" t="str">
        <f t="shared" si="152"/>
        <v>19958</v>
      </c>
      <c r="S1350" s="49">
        <v>34912</v>
      </c>
      <c r="T1350" s="48">
        <v>898.35</v>
      </c>
      <c r="U1350" s="50">
        <f t="shared" si="153"/>
        <v>935.66354838709685</v>
      </c>
      <c r="V1350" s="51">
        <f t="shared" si="155"/>
        <v>912.88846575342507</v>
      </c>
      <c r="W1350" s="53">
        <f t="shared" si="156"/>
        <v>8.0211222886927835E-4</v>
      </c>
      <c r="X1350" s="53">
        <f t="shared" si="157"/>
        <v>4.8571342842651299E-2</v>
      </c>
      <c r="Y1350" s="54" t="str">
        <f t="shared" si="158"/>
        <v/>
      </c>
    </row>
    <row r="1351" spans="17:25" x14ac:dyDescent="0.25">
      <c r="Q1351" s="47">
        <f t="shared" si="154"/>
        <v>1995</v>
      </c>
      <c r="R1351" s="48" t="str">
        <f t="shared" ref="R1351:R1414" si="159">+YEAR(S1351)&amp;MONTH(S1351)</f>
        <v>19958</v>
      </c>
      <c r="S1351" s="49">
        <v>34913</v>
      </c>
      <c r="T1351" s="48">
        <v>900.78</v>
      </c>
      <c r="U1351" s="50">
        <f t="shared" ref="U1351:U1414" si="160">+AVERAGEIF($R$3:$R$12000,R1351,$T$3:$T$12000)</f>
        <v>935.66354838709685</v>
      </c>
      <c r="V1351" s="51">
        <f t="shared" si="155"/>
        <v>912.88846575342507</v>
      </c>
      <c r="W1351" s="53">
        <f t="shared" si="156"/>
        <v>2.7049590916679023E-3</v>
      </c>
      <c r="X1351" s="53" t="str">
        <f t="shared" si="157"/>
        <v/>
      </c>
      <c r="Y1351" s="54" t="str">
        <f t="shared" si="158"/>
        <v/>
      </c>
    </row>
    <row r="1352" spans="17:25" x14ac:dyDescent="0.25">
      <c r="Q1352" s="47">
        <f t="shared" ref="Q1352:Q1415" si="161">+YEAR(S1352)</f>
        <v>1995</v>
      </c>
      <c r="R1352" s="48" t="str">
        <f t="shared" si="159"/>
        <v>19958</v>
      </c>
      <c r="S1352" s="49">
        <v>34914</v>
      </c>
      <c r="T1352" s="48">
        <v>905.53</v>
      </c>
      <c r="U1352" s="50">
        <f t="shared" si="160"/>
        <v>935.66354838709685</v>
      </c>
      <c r="V1352" s="51">
        <f t="shared" ref="V1352:V1415" si="162">+AVERAGEIF($Q$3:$Q$12000,Q1352,$T$3:$T$12000)</f>
        <v>912.88846575342507</v>
      </c>
      <c r="W1352" s="53">
        <f t="shared" si="156"/>
        <v>5.2732076644685932E-3</v>
      </c>
      <c r="X1352" s="53" t="str">
        <f t="shared" si="157"/>
        <v/>
      </c>
      <c r="Y1352" s="54" t="str">
        <f t="shared" si="158"/>
        <v/>
      </c>
    </row>
    <row r="1353" spans="17:25" x14ac:dyDescent="0.25">
      <c r="Q1353" s="47">
        <f t="shared" si="161"/>
        <v>1995</v>
      </c>
      <c r="R1353" s="48" t="str">
        <f t="shared" si="159"/>
        <v>19958</v>
      </c>
      <c r="S1353" s="49">
        <v>34915</v>
      </c>
      <c r="T1353" s="48">
        <v>917.53</v>
      </c>
      <c r="U1353" s="50">
        <f t="shared" si="160"/>
        <v>935.66354838709685</v>
      </c>
      <c r="V1353" s="51">
        <f t="shared" si="162"/>
        <v>912.88846575342507</v>
      </c>
      <c r="W1353" s="53">
        <f t="shared" ref="W1353:W1416" si="163">+T1353/T1352-1</f>
        <v>1.325190772254925E-2</v>
      </c>
      <c r="X1353" s="53" t="str">
        <f t="shared" ref="X1353:X1416" si="164">IF(U1353/U1352-1=0,"",U1353/U1352-1)</f>
        <v/>
      </c>
      <c r="Y1353" s="54" t="str">
        <f t="shared" ref="Y1353:Y1416" si="165">+IF(V1353=V1352,"",V1353/V1352-1)</f>
        <v/>
      </c>
    </row>
    <row r="1354" spans="17:25" x14ac:dyDescent="0.25">
      <c r="Q1354" s="47">
        <f t="shared" si="161"/>
        <v>1995</v>
      </c>
      <c r="R1354" s="48" t="str">
        <f t="shared" si="159"/>
        <v>19958</v>
      </c>
      <c r="S1354" s="49">
        <v>34916</v>
      </c>
      <c r="T1354" s="48">
        <v>916.14</v>
      </c>
      <c r="U1354" s="50">
        <f t="shared" si="160"/>
        <v>935.66354838709685</v>
      </c>
      <c r="V1354" s="51">
        <f t="shared" si="162"/>
        <v>912.88846575342507</v>
      </c>
      <c r="W1354" s="53">
        <f t="shared" si="163"/>
        <v>-1.5149368413022168E-3</v>
      </c>
      <c r="X1354" s="53" t="str">
        <f t="shared" si="164"/>
        <v/>
      </c>
      <c r="Y1354" s="54" t="str">
        <f t="shared" si="165"/>
        <v/>
      </c>
    </row>
    <row r="1355" spans="17:25" x14ac:dyDescent="0.25">
      <c r="Q1355" s="47">
        <f t="shared" si="161"/>
        <v>1995</v>
      </c>
      <c r="R1355" s="48" t="str">
        <f t="shared" si="159"/>
        <v>19958</v>
      </c>
      <c r="S1355" s="49">
        <v>34917</v>
      </c>
      <c r="T1355" s="48">
        <v>916.14</v>
      </c>
      <c r="U1355" s="50">
        <f t="shared" si="160"/>
        <v>935.66354838709685</v>
      </c>
      <c r="V1355" s="51">
        <f t="shared" si="162"/>
        <v>912.88846575342507</v>
      </c>
      <c r="W1355" s="53">
        <f t="shared" si="163"/>
        <v>0</v>
      </c>
      <c r="X1355" s="53" t="str">
        <f t="shared" si="164"/>
        <v/>
      </c>
      <c r="Y1355" s="54" t="str">
        <f t="shared" si="165"/>
        <v/>
      </c>
    </row>
    <row r="1356" spans="17:25" x14ac:dyDescent="0.25">
      <c r="Q1356" s="47">
        <f t="shared" si="161"/>
        <v>1995</v>
      </c>
      <c r="R1356" s="48" t="str">
        <f t="shared" si="159"/>
        <v>19958</v>
      </c>
      <c r="S1356" s="49">
        <v>34918</v>
      </c>
      <c r="T1356" s="48">
        <v>916.14</v>
      </c>
      <c r="U1356" s="50">
        <f t="shared" si="160"/>
        <v>935.66354838709685</v>
      </c>
      <c r="V1356" s="51">
        <f t="shared" si="162"/>
        <v>912.88846575342507</v>
      </c>
      <c r="W1356" s="53">
        <f t="shared" si="163"/>
        <v>0</v>
      </c>
      <c r="X1356" s="53" t="str">
        <f t="shared" si="164"/>
        <v/>
      </c>
      <c r="Y1356" s="54" t="str">
        <f t="shared" si="165"/>
        <v/>
      </c>
    </row>
    <row r="1357" spans="17:25" x14ac:dyDescent="0.25">
      <c r="Q1357" s="47">
        <f t="shared" si="161"/>
        <v>1995</v>
      </c>
      <c r="R1357" s="48" t="str">
        <f t="shared" si="159"/>
        <v>19958</v>
      </c>
      <c r="S1357" s="49">
        <v>34919</v>
      </c>
      <c r="T1357" s="48">
        <v>916.14</v>
      </c>
      <c r="U1357" s="50">
        <f t="shared" si="160"/>
        <v>935.66354838709685</v>
      </c>
      <c r="V1357" s="51">
        <f t="shared" si="162"/>
        <v>912.88846575342507</v>
      </c>
      <c r="W1357" s="53">
        <f t="shared" si="163"/>
        <v>0</v>
      </c>
      <c r="X1357" s="53" t="str">
        <f t="shared" si="164"/>
        <v/>
      </c>
      <c r="Y1357" s="54" t="str">
        <f t="shared" si="165"/>
        <v/>
      </c>
    </row>
    <row r="1358" spans="17:25" x14ac:dyDescent="0.25">
      <c r="Q1358" s="47">
        <f t="shared" si="161"/>
        <v>1995</v>
      </c>
      <c r="R1358" s="48" t="str">
        <f t="shared" si="159"/>
        <v>19958</v>
      </c>
      <c r="S1358" s="49">
        <v>34920</v>
      </c>
      <c r="T1358" s="48">
        <v>920.1</v>
      </c>
      <c r="U1358" s="50">
        <f t="shared" si="160"/>
        <v>935.66354838709685</v>
      </c>
      <c r="V1358" s="51">
        <f t="shared" si="162"/>
        <v>912.88846575342507</v>
      </c>
      <c r="W1358" s="53">
        <f t="shared" si="163"/>
        <v>4.3224834632262787E-3</v>
      </c>
      <c r="X1358" s="53" t="str">
        <f t="shared" si="164"/>
        <v/>
      </c>
      <c r="Y1358" s="54" t="str">
        <f t="shared" si="165"/>
        <v/>
      </c>
    </row>
    <row r="1359" spans="17:25" x14ac:dyDescent="0.25">
      <c r="Q1359" s="47">
        <f t="shared" si="161"/>
        <v>1995</v>
      </c>
      <c r="R1359" s="48" t="str">
        <f t="shared" si="159"/>
        <v>19958</v>
      </c>
      <c r="S1359" s="49">
        <v>34921</v>
      </c>
      <c r="T1359" s="48">
        <v>919.32</v>
      </c>
      <c r="U1359" s="50">
        <f t="shared" si="160"/>
        <v>935.66354838709685</v>
      </c>
      <c r="V1359" s="51">
        <f t="shared" si="162"/>
        <v>912.88846575342507</v>
      </c>
      <c r="W1359" s="53">
        <f t="shared" si="163"/>
        <v>-8.4773394196280272E-4</v>
      </c>
      <c r="X1359" s="53" t="str">
        <f t="shared" si="164"/>
        <v/>
      </c>
      <c r="Y1359" s="54" t="str">
        <f t="shared" si="165"/>
        <v/>
      </c>
    </row>
    <row r="1360" spans="17:25" x14ac:dyDescent="0.25">
      <c r="Q1360" s="47">
        <f t="shared" si="161"/>
        <v>1995</v>
      </c>
      <c r="R1360" s="48" t="str">
        <f t="shared" si="159"/>
        <v>19958</v>
      </c>
      <c r="S1360" s="49">
        <v>34922</v>
      </c>
      <c r="T1360" s="48">
        <v>917.13</v>
      </c>
      <c r="U1360" s="50">
        <f t="shared" si="160"/>
        <v>935.66354838709685</v>
      </c>
      <c r="V1360" s="51">
        <f t="shared" si="162"/>
        <v>912.88846575342507</v>
      </c>
      <c r="W1360" s="53">
        <f t="shared" si="163"/>
        <v>-2.3821955358308555E-3</v>
      </c>
      <c r="X1360" s="53" t="str">
        <f t="shared" si="164"/>
        <v/>
      </c>
      <c r="Y1360" s="54" t="str">
        <f t="shared" si="165"/>
        <v/>
      </c>
    </row>
    <row r="1361" spans="17:25" x14ac:dyDescent="0.25">
      <c r="Q1361" s="47">
        <f t="shared" si="161"/>
        <v>1995</v>
      </c>
      <c r="R1361" s="48" t="str">
        <f t="shared" si="159"/>
        <v>19958</v>
      </c>
      <c r="S1361" s="49">
        <v>34923</v>
      </c>
      <c r="T1361" s="48">
        <v>919.13</v>
      </c>
      <c r="U1361" s="50">
        <f t="shared" si="160"/>
        <v>935.66354838709685</v>
      </c>
      <c r="V1361" s="51">
        <f t="shared" si="162"/>
        <v>912.88846575342507</v>
      </c>
      <c r="W1361" s="53">
        <f t="shared" si="163"/>
        <v>2.1807159290394562E-3</v>
      </c>
      <c r="X1361" s="53" t="str">
        <f t="shared" si="164"/>
        <v/>
      </c>
      <c r="Y1361" s="54" t="str">
        <f t="shared" si="165"/>
        <v/>
      </c>
    </row>
    <row r="1362" spans="17:25" x14ac:dyDescent="0.25">
      <c r="Q1362" s="47">
        <f t="shared" si="161"/>
        <v>1995</v>
      </c>
      <c r="R1362" s="48" t="str">
        <f t="shared" si="159"/>
        <v>19958</v>
      </c>
      <c r="S1362" s="49">
        <v>34924</v>
      </c>
      <c r="T1362" s="48">
        <v>919.13</v>
      </c>
      <c r="U1362" s="50">
        <f t="shared" si="160"/>
        <v>935.66354838709685</v>
      </c>
      <c r="V1362" s="51">
        <f t="shared" si="162"/>
        <v>912.88846575342507</v>
      </c>
      <c r="W1362" s="53">
        <f t="shared" si="163"/>
        <v>0</v>
      </c>
      <c r="X1362" s="53" t="str">
        <f t="shared" si="164"/>
        <v/>
      </c>
      <c r="Y1362" s="54" t="str">
        <f t="shared" si="165"/>
        <v/>
      </c>
    </row>
    <row r="1363" spans="17:25" x14ac:dyDescent="0.25">
      <c r="Q1363" s="47">
        <f t="shared" si="161"/>
        <v>1995</v>
      </c>
      <c r="R1363" s="48" t="str">
        <f t="shared" si="159"/>
        <v>19958</v>
      </c>
      <c r="S1363" s="49">
        <v>34925</v>
      </c>
      <c r="T1363" s="48">
        <v>919.13</v>
      </c>
      <c r="U1363" s="50">
        <f t="shared" si="160"/>
        <v>935.66354838709685</v>
      </c>
      <c r="V1363" s="51">
        <f t="shared" si="162"/>
        <v>912.88846575342507</v>
      </c>
      <c r="W1363" s="53">
        <f t="shared" si="163"/>
        <v>0</v>
      </c>
      <c r="X1363" s="53" t="str">
        <f t="shared" si="164"/>
        <v/>
      </c>
      <c r="Y1363" s="54" t="str">
        <f t="shared" si="165"/>
        <v/>
      </c>
    </row>
    <row r="1364" spans="17:25" x14ac:dyDescent="0.25">
      <c r="Q1364" s="47">
        <f t="shared" si="161"/>
        <v>1995</v>
      </c>
      <c r="R1364" s="48" t="str">
        <f t="shared" si="159"/>
        <v>19958</v>
      </c>
      <c r="S1364" s="49">
        <v>34926</v>
      </c>
      <c r="T1364" s="48">
        <v>922.21</v>
      </c>
      <c r="U1364" s="50">
        <f t="shared" si="160"/>
        <v>935.66354838709685</v>
      </c>
      <c r="V1364" s="51">
        <f t="shared" si="162"/>
        <v>912.88846575342507</v>
      </c>
      <c r="W1364" s="53">
        <f t="shared" si="163"/>
        <v>3.3509949626278068E-3</v>
      </c>
      <c r="X1364" s="53" t="str">
        <f t="shared" si="164"/>
        <v/>
      </c>
      <c r="Y1364" s="54" t="str">
        <f t="shared" si="165"/>
        <v/>
      </c>
    </row>
    <row r="1365" spans="17:25" x14ac:dyDescent="0.25">
      <c r="Q1365" s="47">
        <f t="shared" si="161"/>
        <v>1995</v>
      </c>
      <c r="R1365" s="48" t="str">
        <f t="shared" si="159"/>
        <v>19958</v>
      </c>
      <c r="S1365" s="49">
        <v>34927</v>
      </c>
      <c r="T1365" s="48">
        <v>928.25</v>
      </c>
      <c r="U1365" s="50">
        <f t="shared" si="160"/>
        <v>935.66354838709685</v>
      </c>
      <c r="V1365" s="51">
        <f t="shared" si="162"/>
        <v>912.88846575342507</v>
      </c>
      <c r="W1365" s="53">
        <f t="shared" si="163"/>
        <v>6.5494843907569766E-3</v>
      </c>
      <c r="X1365" s="53" t="str">
        <f t="shared" si="164"/>
        <v/>
      </c>
      <c r="Y1365" s="54" t="str">
        <f t="shared" si="165"/>
        <v/>
      </c>
    </row>
    <row r="1366" spans="17:25" x14ac:dyDescent="0.25">
      <c r="Q1366" s="47">
        <f t="shared" si="161"/>
        <v>1995</v>
      </c>
      <c r="R1366" s="48" t="str">
        <f t="shared" si="159"/>
        <v>19958</v>
      </c>
      <c r="S1366" s="49">
        <v>34928</v>
      </c>
      <c r="T1366" s="48">
        <v>944.55</v>
      </c>
      <c r="U1366" s="50">
        <f t="shared" si="160"/>
        <v>935.66354838709685</v>
      </c>
      <c r="V1366" s="51">
        <f t="shared" si="162"/>
        <v>912.88846575342507</v>
      </c>
      <c r="W1366" s="53">
        <f t="shared" si="163"/>
        <v>1.7559924589280795E-2</v>
      </c>
      <c r="X1366" s="53" t="str">
        <f t="shared" si="164"/>
        <v/>
      </c>
      <c r="Y1366" s="54" t="str">
        <f t="shared" si="165"/>
        <v/>
      </c>
    </row>
    <row r="1367" spans="17:25" x14ac:dyDescent="0.25">
      <c r="Q1367" s="47">
        <f t="shared" si="161"/>
        <v>1995</v>
      </c>
      <c r="R1367" s="48" t="str">
        <f t="shared" si="159"/>
        <v>19958</v>
      </c>
      <c r="S1367" s="49">
        <v>34929</v>
      </c>
      <c r="T1367" s="48">
        <v>947.22</v>
      </c>
      <c r="U1367" s="50">
        <f t="shared" si="160"/>
        <v>935.66354838709685</v>
      </c>
      <c r="V1367" s="51">
        <f t="shared" si="162"/>
        <v>912.88846575342507</v>
      </c>
      <c r="W1367" s="53">
        <f t="shared" si="163"/>
        <v>2.8267428934414252E-3</v>
      </c>
      <c r="X1367" s="53" t="str">
        <f t="shared" si="164"/>
        <v/>
      </c>
      <c r="Y1367" s="54" t="str">
        <f t="shared" si="165"/>
        <v/>
      </c>
    </row>
    <row r="1368" spans="17:25" x14ac:dyDescent="0.25">
      <c r="Q1368" s="47">
        <f t="shared" si="161"/>
        <v>1995</v>
      </c>
      <c r="R1368" s="48" t="str">
        <f t="shared" si="159"/>
        <v>19958</v>
      </c>
      <c r="S1368" s="49">
        <v>34930</v>
      </c>
      <c r="T1368" s="48">
        <v>946.83</v>
      </c>
      <c r="U1368" s="50">
        <f t="shared" si="160"/>
        <v>935.66354838709685</v>
      </c>
      <c r="V1368" s="51">
        <f t="shared" si="162"/>
        <v>912.88846575342507</v>
      </c>
      <c r="W1368" s="53">
        <f t="shared" si="163"/>
        <v>-4.1173117121684477E-4</v>
      </c>
      <c r="X1368" s="53" t="str">
        <f t="shared" si="164"/>
        <v/>
      </c>
      <c r="Y1368" s="54" t="str">
        <f t="shared" si="165"/>
        <v/>
      </c>
    </row>
    <row r="1369" spans="17:25" x14ac:dyDescent="0.25">
      <c r="Q1369" s="47">
        <f t="shared" si="161"/>
        <v>1995</v>
      </c>
      <c r="R1369" s="48" t="str">
        <f t="shared" si="159"/>
        <v>19958</v>
      </c>
      <c r="S1369" s="49">
        <v>34931</v>
      </c>
      <c r="T1369" s="48">
        <v>946.83</v>
      </c>
      <c r="U1369" s="50">
        <f t="shared" si="160"/>
        <v>935.66354838709685</v>
      </c>
      <c r="V1369" s="51">
        <f t="shared" si="162"/>
        <v>912.88846575342507</v>
      </c>
      <c r="W1369" s="53">
        <f t="shared" si="163"/>
        <v>0</v>
      </c>
      <c r="X1369" s="53" t="str">
        <f t="shared" si="164"/>
        <v/>
      </c>
      <c r="Y1369" s="54" t="str">
        <f t="shared" si="165"/>
        <v/>
      </c>
    </row>
    <row r="1370" spans="17:25" x14ac:dyDescent="0.25">
      <c r="Q1370" s="47">
        <f t="shared" si="161"/>
        <v>1995</v>
      </c>
      <c r="R1370" s="48" t="str">
        <f t="shared" si="159"/>
        <v>19958</v>
      </c>
      <c r="S1370" s="49">
        <v>34932</v>
      </c>
      <c r="T1370" s="48">
        <v>946.83</v>
      </c>
      <c r="U1370" s="50">
        <f t="shared" si="160"/>
        <v>935.66354838709685</v>
      </c>
      <c r="V1370" s="51">
        <f t="shared" si="162"/>
        <v>912.88846575342507</v>
      </c>
      <c r="W1370" s="53">
        <f t="shared" si="163"/>
        <v>0</v>
      </c>
      <c r="X1370" s="53" t="str">
        <f t="shared" si="164"/>
        <v/>
      </c>
      <c r="Y1370" s="54" t="str">
        <f t="shared" si="165"/>
        <v/>
      </c>
    </row>
    <row r="1371" spans="17:25" x14ac:dyDescent="0.25">
      <c r="Q1371" s="47">
        <f t="shared" si="161"/>
        <v>1995</v>
      </c>
      <c r="R1371" s="48" t="str">
        <f t="shared" si="159"/>
        <v>19958</v>
      </c>
      <c r="S1371" s="49">
        <v>34933</v>
      </c>
      <c r="T1371" s="48">
        <v>946.83</v>
      </c>
      <c r="U1371" s="50">
        <f t="shared" si="160"/>
        <v>935.66354838709685</v>
      </c>
      <c r="V1371" s="51">
        <f t="shared" si="162"/>
        <v>912.88846575342507</v>
      </c>
      <c r="W1371" s="53">
        <f t="shared" si="163"/>
        <v>0</v>
      </c>
      <c r="X1371" s="53" t="str">
        <f t="shared" si="164"/>
        <v/>
      </c>
      <c r="Y1371" s="54" t="str">
        <f t="shared" si="165"/>
        <v/>
      </c>
    </row>
    <row r="1372" spans="17:25" x14ac:dyDescent="0.25">
      <c r="Q1372" s="47">
        <f t="shared" si="161"/>
        <v>1995</v>
      </c>
      <c r="R1372" s="48" t="str">
        <f t="shared" si="159"/>
        <v>19958</v>
      </c>
      <c r="S1372" s="49">
        <v>34934</v>
      </c>
      <c r="T1372" s="48">
        <v>949.51</v>
      </c>
      <c r="U1372" s="50">
        <f t="shared" si="160"/>
        <v>935.66354838709685</v>
      </c>
      <c r="V1372" s="51">
        <f t="shared" si="162"/>
        <v>912.88846575342507</v>
      </c>
      <c r="W1372" s="53">
        <f t="shared" si="163"/>
        <v>2.8304975549993117E-3</v>
      </c>
      <c r="X1372" s="53" t="str">
        <f t="shared" si="164"/>
        <v/>
      </c>
      <c r="Y1372" s="54" t="str">
        <f t="shared" si="165"/>
        <v/>
      </c>
    </row>
    <row r="1373" spans="17:25" x14ac:dyDescent="0.25">
      <c r="Q1373" s="47">
        <f t="shared" si="161"/>
        <v>1995</v>
      </c>
      <c r="R1373" s="48" t="str">
        <f t="shared" si="159"/>
        <v>19958</v>
      </c>
      <c r="S1373" s="49">
        <v>34935</v>
      </c>
      <c r="T1373" s="48">
        <v>955.12</v>
      </c>
      <c r="U1373" s="50">
        <f t="shared" si="160"/>
        <v>935.66354838709685</v>
      </c>
      <c r="V1373" s="51">
        <f t="shared" si="162"/>
        <v>912.88846575342507</v>
      </c>
      <c r="W1373" s="53">
        <f t="shared" si="163"/>
        <v>5.9083106023107845E-3</v>
      </c>
      <c r="X1373" s="53" t="str">
        <f t="shared" si="164"/>
        <v/>
      </c>
      <c r="Y1373" s="54" t="str">
        <f t="shared" si="165"/>
        <v/>
      </c>
    </row>
    <row r="1374" spans="17:25" x14ac:dyDescent="0.25">
      <c r="Q1374" s="47">
        <f t="shared" si="161"/>
        <v>1995</v>
      </c>
      <c r="R1374" s="48" t="str">
        <f t="shared" si="159"/>
        <v>19958</v>
      </c>
      <c r="S1374" s="49">
        <v>34936</v>
      </c>
      <c r="T1374" s="48">
        <v>962.6</v>
      </c>
      <c r="U1374" s="50">
        <f t="shared" si="160"/>
        <v>935.66354838709685</v>
      </c>
      <c r="V1374" s="51">
        <f t="shared" si="162"/>
        <v>912.88846575342507</v>
      </c>
      <c r="W1374" s="53">
        <f t="shared" si="163"/>
        <v>7.8314766730882557E-3</v>
      </c>
      <c r="X1374" s="53" t="str">
        <f t="shared" si="164"/>
        <v/>
      </c>
      <c r="Y1374" s="54" t="str">
        <f t="shared" si="165"/>
        <v/>
      </c>
    </row>
    <row r="1375" spans="17:25" x14ac:dyDescent="0.25">
      <c r="Q1375" s="47">
        <f t="shared" si="161"/>
        <v>1995</v>
      </c>
      <c r="R1375" s="48" t="str">
        <f t="shared" si="159"/>
        <v>19958</v>
      </c>
      <c r="S1375" s="49">
        <v>34937</v>
      </c>
      <c r="T1375" s="48">
        <v>970.65</v>
      </c>
      <c r="U1375" s="50">
        <f t="shared" si="160"/>
        <v>935.66354838709685</v>
      </c>
      <c r="V1375" s="51">
        <f t="shared" si="162"/>
        <v>912.88846575342507</v>
      </c>
      <c r="W1375" s="53">
        <f t="shared" si="163"/>
        <v>8.3627675046746841E-3</v>
      </c>
      <c r="X1375" s="53" t="str">
        <f t="shared" si="164"/>
        <v/>
      </c>
      <c r="Y1375" s="54" t="str">
        <f t="shared" si="165"/>
        <v/>
      </c>
    </row>
    <row r="1376" spans="17:25" x14ac:dyDescent="0.25">
      <c r="Q1376" s="47">
        <f t="shared" si="161"/>
        <v>1995</v>
      </c>
      <c r="R1376" s="48" t="str">
        <f t="shared" si="159"/>
        <v>19958</v>
      </c>
      <c r="S1376" s="49">
        <v>34938</v>
      </c>
      <c r="T1376" s="48">
        <v>970.65</v>
      </c>
      <c r="U1376" s="50">
        <f t="shared" si="160"/>
        <v>935.66354838709685</v>
      </c>
      <c r="V1376" s="51">
        <f t="shared" si="162"/>
        <v>912.88846575342507</v>
      </c>
      <c r="W1376" s="53">
        <f t="shared" si="163"/>
        <v>0</v>
      </c>
      <c r="X1376" s="53" t="str">
        <f t="shared" si="164"/>
        <v/>
      </c>
      <c r="Y1376" s="54" t="str">
        <f t="shared" si="165"/>
        <v/>
      </c>
    </row>
    <row r="1377" spans="17:25" x14ac:dyDescent="0.25">
      <c r="Q1377" s="47">
        <f t="shared" si="161"/>
        <v>1995</v>
      </c>
      <c r="R1377" s="48" t="str">
        <f t="shared" si="159"/>
        <v>19958</v>
      </c>
      <c r="S1377" s="49">
        <v>34939</v>
      </c>
      <c r="T1377" s="48">
        <v>970.65</v>
      </c>
      <c r="U1377" s="50">
        <f t="shared" si="160"/>
        <v>935.66354838709685</v>
      </c>
      <c r="V1377" s="51">
        <f t="shared" si="162"/>
        <v>912.88846575342507</v>
      </c>
      <c r="W1377" s="53">
        <f t="shared" si="163"/>
        <v>0</v>
      </c>
      <c r="X1377" s="53" t="str">
        <f t="shared" si="164"/>
        <v/>
      </c>
      <c r="Y1377" s="54" t="str">
        <f t="shared" si="165"/>
        <v/>
      </c>
    </row>
    <row r="1378" spans="17:25" x14ac:dyDescent="0.25">
      <c r="Q1378" s="47">
        <f t="shared" si="161"/>
        <v>1995</v>
      </c>
      <c r="R1378" s="48" t="str">
        <f t="shared" si="159"/>
        <v>19958</v>
      </c>
      <c r="S1378" s="49">
        <v>34940</v>
      </c>
      <c r="T1378" s="48">
        <v>972.03</v>
      </c>
      <c r="U1378" s="50">
        <f t="shared" si="160"/>
        <v>935.66354838709685</v>
      </c>
      <c r="V1378" s="51">
        <f t="shared" si="162"/>
        <v>912.88846575342507</v>
      </c>
      <c r="W1378" s="53">
        <f t="shared" si="163"/>
        <v>1.4217277082366753E-3</v>
      </c>
      <c r="X1378" s="53" t="str">
        <f t="shared" si="164"/>
        <v/>
      </c>
      <c r="Y1378" s="54" t="str">
        <f t="shared" si="165"/>
        <v/>
      </c>
    </row>
    <row r="1379" spans="17:25" x14ac:dyDescent="0.25">
      <c r="Q1379" s="47">
        <f t="shared" si="161"/>
        <v>1995</v>
      </c>
      <c r="R1379" s="48" t="str">
        <f t="shared" si="159"/>
        <v>19958</v>
      </c>
      <c r="S1379" s="49">
        <v>34941</v>
      </c>
      <c r="T1379" s="48">
        <v>963.93</v>
      </c>
      <c r="U1379" s="50">
        <f t="shared" si="160"/>
        <v>935.66354838709685</v>
      </c>
      <c r="V1379" s="51">
        <f t="shared" si="162"/>
        <v>912.88846575342507</v>
      </c>
      <c r="W1379" s="53">
        <f t="shared" si="163"/>
        <v>-8.3330761396253061E-3</v>
      </c>
      <c r="X1379" s="53" t="str">
        <f t="shared" si="164"/>
        <v/>
      </c>
      <c r="Y1379" s="54" t="str">
        <f t="shared" si="165"/>
        <v/>
      </c>
    </row>
    <row r="1380" spans="17:25" x14ac:dyDescent="0.25">
      <c r="Q1380" s="47">
        <f t="shared" si="161"/>
        <v>1995</v>
      </c>
      <c r="R1380" s="48" t="str">
        <f t="shared" si="159"/>
        <v>19958</v>
      </c>
      <c r="S1380" s="49">
        <v>34942</v>
      </c>
      <c r="T1380" s="48">
        <v>960.19</v>
      </c>
      <c r="U1380" s="50">
        <f t="shared" si="160"/>
        <v>935.66354838709685</v>
      </c>
      <c r="V1380" s="51">
        <f t="shared" si="162"/>
        <v>912.88846575342507</v>
      </c>
      <c r="W1380" s="53">
        <f t="shared" si="163"/>
        <v>-3.879949788884951E-3</v>
      </c>
      <c r="X1380" s="53" t="str">
        <f t="shared" si="164"/>
        <v/>
      </c>
      <c r="Y1380" s="54" t="str">
        <f t="shared" si="165"/>
        <v/>
      </c>
    </row>
    <row r="1381" spans="17:25" x14ac:dyDescent="0.25">
      <c r="Q1381" s="47">
        <f t="shared" si="161"/>
        <v>1995</v>
      </c>
      <c r="R1381" s="48" t="str">
        <f t="shared" si="159"/>
        <v>19959</v>
      </c>
      <c r="S1381" s="49">
        <v>34943</v>
      </c>
      <c r="T1381" s="48">
        <v>949.35</v>
      </c>
      <c r="U1381" s="50">
        <f t="shared" si="160"/>
        <v>963.36966666666683</v>
      </c>
      <c r="V1381" s="51">
        <f t="shared" si="162"/>
        <v>912.88846575342507</v>
      </c>
      <c r="W1381" s="53">
        <f t="shared" si="163"/>
        <v>-1.1289432299857349E-2</v>
      </c>
      <c r="X1381" s="53">
        <f t="shared" si="164"/>
        <v>2.9611197665368127E-2</v>
      </c>
      <c r="Y1381" s="54" t="str">
        <f t="shared" si="165"/>
        <v/>
      </c>
    </row>
    <row r="1382" spans="17:25" x14ac:dyDescent="0.25">
      <c r="Q1382" s="47">
        <f t="shared" si="161"/>
        <v>1995</v>
      </c>
      <c r="R1382" s="48" t="str">
        <f t="shared" si="159"/>
        <v>19959</v>
      </c>
      <c r="S1382" s="49">
        <v>34944</v>
      </c>
      <c r="T1382" s="48">
        <v>948.23</v>
      </c>
      <c r="U1382" s="50">
        <f t="shared" si="160"/>
        <v>963.36966666666683</v>
      </c>
      <c r="V1382" s="51">
        <f t="shared" si="162"/>
        <v>912.88846575342507</v>
      </c>
      <c r="W1382" s="53">
        <f t="shared" si="163"/>
        <v>-1.1797545689156141E-3</v>
      </c>
      <c r="X1382" s="53" t="str">
        <f t="shared" si="164"/>
        <v/>
      </c>
      <c r="Y1382" s="54" t="str">
        <f t="shared" si="165"/>
        <v/>
      </c>
    </row>
    <row r="1383" spans="17:25" x14ac:dyDescent="0.25">
      <c r="Q1383" s="47">
        <f t="shared" si="161"/>
        <v>1995</v>
      </c>
      <c r="R1383" s="48" t="str">
        <f t="shared" si="159"/>
        <v>19959</v>
      </c>
      <c r="S1383" s="49">
        <v>34945</v>
      </c>
      <c r="T1383" s="48">
        <v>948.23</v>
      </c>
      <c r="U1383" s="50">
        <f t="shared" si="160"/>
        <v>963.36966666666683</v>
      </c>
      <c r="V1383" s="51">
        <f t="shared" si="162"/>
        <v>912.88846575342507</v>
      </c>
      <c r="W1383" s="53">
        <f t="shared" si="163"/>
        <v>0</v>
      </c>
      <c r="X1383" s="53" t="str">
        <f t="shared" si="164"/>
        <v/>
      </c>
      <c r="Y1383" s="54" t="str">
        <f t="shared" si="165"/>
        <v/>
      </c>
    </row>
    <row r="1384" spans="17:25" x14ac:dyDescent="0.25">
      <c r="Q1384" s="47">
        <f t="shared" si="161"/>
        <v>1995</v>
      </c>
      <c r="R1384" s="48" t="str">
        <f t="shared" si="159"/>
        <v>19959</v>
      </c>
      <c r="S1384" s="49">
        <v>34946</v>
      </c>
      <c r="T1384" s="48">
        <v>948.23</v>
      </c>
      <c r="U1384" s="50">
        <f t="shared" si="160"/>
        <v>963.36966666666683</v>
      </c>
      <c r="V1384" s="51">
        <f t="shared" si="162"/>
        <v>912.88846575342507</v>
      </c>
      <c r="W1384" s="53">
        <f t="shared" si="163"/>
        <v>0</v>
      </c>
      <c r="X1384" s="53" t="str">
        <f t="shared" si="164"/>
        <v/>
      </c>
      <c r="Y1384" s="54" t="str">
        <f t="shared" si="165"/>
        <v/>
      </c>
    </row>
    <row r="1385" spans="17:25" x14ac:dyDescent="0.25">
      <c r="Q1385" s="47">
        <f t="shared" si="161"/>
        <v>1995</v>
      </c>
      <c r="R1385" s="48" t="str">
        <f t="shared" si="159"/>
        <v>19959</v>
      </c>
      <c r="S1385" s="49">
        <v>34947</v>
      </c>
      <c r="T1385" s="48">
        <v>957.54</v>
      </c>
      <c r="U1385" s="50">
        <f t="shared" si="160"/>
        <v>963.36966666666683</v>
      </c>
      <c r="V1385" s="51">
        <f t="shared" si="162"/>
        <v>912.88846575342507</v>
      </c>
      <c r="W1385" s="53">
        <f t="shared" si="163"/>
        <v>9.8182930301720095E-3</v>
      </c>
      <c r="X1385" s="53" t="str">
        <f t="shared" si="164"/>
        <v/>
      </c>
      <c r="Y1385" s="54" t="str">
        <f t="shared" si="165"/>
        <v/>
      </c>
    </row>
    <row r="1386" spans="17:25" x14ac:dyDescent="0.25">
      <c r="Q1386" s="47">
        <f t="shared" si="161"/>
        <v>1995</v>
      </c>
      <c r="R1386" s="48" t="str">
        <f t="shared" si="159"/>
        <v>19959</v>
      </c>
      <c r="S1386" s="49">
        <v>34948</v>
      </c>
      <c r="T1386" s="48">
        <v>958.46</v>
      </c>
      <c r="U1386" s="50">
        <f t="shared" si="160"/>
        <v>963.36966666666683</v>
      </c>
      <c r="V1386" s="51">
        <f t="shared" si="162"/>
        <v>912.88846575342507</v>
      </c>
      <c r="W1386" s="53">
        <f t="shared" si="163"/>
        <v>9.6079537147275573E-4</v>
      </c>
      <c r="X1386" s="53" t="str">
        <f t="shared" si="164"/>
        <v/>
      </c>
      <c r="Y1386" s="54" t="str">
        <f t="shared" si="165"/>
        <v/>
      </c>
    </row>
    <row r="1387" spans="17:25" x14ac:dyDescent="0.25">
      <c r="Q1387" s="47">
        <f t="shared" si="161"/>
        <v>1995</v>
      </c>
      <c r="R1387" s="48" t="str">
        <f t="shared" si="159"/>
        <v>19959</v>
      </c>
      <c r="S1387" s="49">
        <v>34949</v>
      </c>
      <c r="T1387" s="48">
        <v>953.63</v>
      </c>
      <c r="U1387" s="50">
        <f t="shared" si="160"/>
        <v>963.36966666666683</v>
      </c>
      <c r="V1387" s="51">
        <f t="shared" si="162"/>
        <v>912.88846575342507</v>
      </c>
      <c r="W1387" s="53">
        <f t="shared" si="163"/>
        <v>-5.039333931515233E-3</v>
      </c>
      <c r="X1387" s="53" t="str">
        <f t="shared" si="164"/>
        <v/>
      </c>
      <c r="Y1387" s="54" t="str">
        <f t="shared" si="165"/>
        <v/>
      </c>
    </row>
    <row r="1388" spans="17:25" x14ac:dyDescent="0.25">
      <c r="Q1388" s="47">
        <f t="shared" si="161"/>
        <v>1995</v>
      </c>
      <c r="R1388" s="48" t="str">
        <f t="shared" si="159"/>
        <v>19959</v>
      </c>
      <c r="S1388" s="49">
        <v>34950</v>
      </c>
      <c r="T1388" s="48">
        <v>954.64</v>
      </c>
      <c r="U1388" s="50">
        <f t="shared" si="160"/>
        <v>963.36966666666683</v>
      </c>
      <c r="V1388" s="51">
        <f t="shared" si="162"/>
        <v>912.88846575342507</v>
      </c>
      <c r="W1388" s="53">
        <f t="shared" si="163"/>
        <v>1.0591109759550132E-3</v>
      </c>
      <c r="X1388" s="53" t="str">
        <f t="shared" si="164"/>
        <v/>
      </c>
      <c r="Y1388" s="54" t="str">
        <f t="shared" si="165"/>
        <v/>
      </c>
    </row>
    <row r="1389" spans="17:25" x14ac:dyDescent="0.25">
      <c r="Q1389" s="47">
        <f t="shared" si="161"/>
        <v>1995</v>
      </c>
      <c r="R1389" s="48" t="str">
        <f t="shared" si="159"/>
        <v>19959</v>
      </c>
      <c r="S1389" s="49">
        <v>34951</v>
      </c>
      <c r="T1389" s="48">
        <v>958.31</v>
      </c>
      <c r="U1389" s="50">
        <f t="shared" si="160"/>
        <v>963.36966666666683</v>
      </c>
      <c r="V1389" s="51">
        <f t="shared" si="162"/>
        <v>912.88846575342507</v>
      </c>
      <c r="W1389" s="53">
        <f t="shared" si="163"/>
        <v>3.8443811279644802E-3</v>
      </c>
      <c r="X1389" s="53" t="str">
        <f t="shared" si="164"/>
        <v/>
      </c>
      <c r="Y1389" s="54" t="str">
        <f t="shared" si="165"/>
        <v/>
      </c>
    </row>
    <row r="1390" spans="17:25" x14ac:dyDescent="0.25">
      <c r="Q1390" s="47">
        <f t="shared" si="161"/>
        <v>1995</v>
      </c>
      <c r="R1390" s="48" t="str">
        <f t="shared" si="159"/>
        <v>19959</v>
      </c>
      <c r="S1390" s="49">
        <v>34952</v>
      </c>
      <c r="T1390" s="48">
        <v>958.31</v>
      </c>
      <c r="U1390" s="50">
        <f t="shared" si="160"/>
        <v>963.36966666666683</v>
      </c>
      <c r="V1390" s="51">
        <f t="shared" si="162"/>
        <v>912.88846575342507</v>
      </c>
      <c r="W1390" s="53">
        <f t="shared" si="163"/>
        <v>0</v>
      </c>
      <c r="X1390" s="53" t="str">
        <f t="shared" si="164"/>
        <v/>
      </c>
      <c r="Y1390" s="54" t="str">
        <f t="shared" si="165"/>
        <v/>
      </c>
    </row>
    <row r="1391" spans="17:25" x14ac:dyDescent="0.25">
      <c r="Q1391" s="47">
        <f t="shared" si="161"/>
        <v>1995</v>
      </c>
      <c r="R1391" s="48" t="str">
        <f t="shared" si="159"/>
        <v>19959</v>
      </c>
      <c r="S1391" s="49">
        <v>34953</v>
      </c>
      <c r="T1391" s="48">
        <v>958.31</v>
      </c>
      <c r="U1391" s="50">
        <f t="shared" si="160"/>
        <v>963.36966666666683</v>
      </c>
      <c r="V1391" s="51">
        <f t="shared" si="162"/>
        <v>912.88846575342507</v>
      </c>
      <c r="W1391" s="53">
        <f t="shared" si="163"/>
        <v>0</v>
      </c>
      <c r="X1391" s="53" t="str">
        <f t="shared" si="164"/>
        <v/>
      </c>
      <c r="Y1391" s="54" t="str">
        <f t="shared" si="165"/>
        <v/>
      </c>
    </row>
    <row r="1392" spans="17:25" x14ac:dyDescent="0.25">
      <c r="Q1392" s="47">
        <f t="shared" si="161"/>
        <v>1995</v>
      </c>
      <c r="R1392" s="48" t="str">
        <f t="shared" si="159"/>
        <v>19959</v>
      </c>
      <c r="S1392" s="49">
        <v>34954</v>
      </c>
      <c r="T1392" s="48">
        <v>958.59</v>
      </c>
      <c r="U1392" s="50">
        <f t="shared" si="160"/>
        <v>963.36966666666683</v>
      </c>
      <c r="V1392" s="51">
        <f t="shared" si="162"/>
        <v>912.88846575342507</v>
      </c>
      <c r="W1392" s="53">
        <f t="shared" si="163"/>
        <v>2.921810270164471E-4</v>
      </c>
      <c r="X1392" s="53" t="str">
        <f t="shared" si="164"/>
        <v/>
      </c>
      <c r="Y1392" s="54" t="str">
        <f t="shared" si="165"/>
        <v/>
      </c>
    </row>
    <row r="1393" spans="17:25" x14ac:dyDescent="0.25">
      <c r="Q1393" s="47">
        <f t="shared" si="161"/>
        <v>1995</v>
      </c>
      <c r="R1393" s="48" t="str">
        <f t="shared" si="159"/>
        <v>19959</v>
      </c>
      <c r="S1393" s="49">
        <v>34955</v>
      </c>
      <c r="T1393" s="48">
        <v>959.18</v>
      </c>
      <c r="U1393" s="50">
        <f t="shared" si="160"/>
        <v>963.36966666666683</v>
      </c>
      <c r="V1393" s="51">
        <f t="shared" si="162"/>
        <v>912.88846575342507</v>
      </c>
      <c r="W1393" s="53">
        <f t="shared" si="163"/>
        <v>6.1548733034966219E-4</v>
      </c>
      <c r="X1393" s="53" t="str">
        <f t="shared" si="164"/>
        <v/>
      </c>
      <c r="Y1393" s="54" t="str">
        <f t="shared" si="165"/>
        <v/>
      </c>
    </row>
    <row r="1394" spans="17:25" x14ac:dyDescent="0.25">
      <c r="Q1394" s="47">
        <f t="shared" si="161"/>
        <v>1995</v>
      </c>
      <c r="R1394" s="48" t="str">
        <f t="shared" si="159"/>
        <v>19959</v>
      </c>
      <c r="S1394" s="49">
        <v>34956</v>
      </c>
      <c r="T1394" s="48">
        <v>959.15</v>
      </c>
      <c r="U1394" s="50">
        <f t="shared" si="160"/>
        <v>963.36966666666683</v>
      </c>
      <c r="V1394" s="51">
        <f t="shared" si="162"/>
        <v>912.88846575342507</v>
      </c>
      <c r="W1394" s="53">
        <f t="shared" si="163"/>
        <v>-3.1276715527828181E-5</v>
      </c>
      <c r="X1394" s="53" t="str">
        <f t="shared" si="164"/>
        <v/>
      </c>
      <c r="Y1394" s="54" t="str">
        <f t="shared" si="165"/>
        <v/>
      </c>
    </row>
    <row r="1395" spans="17:25" x14ac:dyDescent="0.25">
      <c r="Q1395" s="47">
        <f t="shared" si="161"/>
        <v>1995</v>
      </c>
      <c r="R1395" s="48" t="str">
        <f t="shared" si="159"/>
        <v>19959</v>
      </c>
      <c r="S1395" s="49">
        <v>34957</v>
      </c>
      <c r="T1395" s="48">
        <v>960.25</v>
      </c>
      <c r="U1395" s="50">
        <f t="shared" si="160"/>
        <v>963.36966666666683</v>
      </c>
      <c r="V1395" s="51">
        <f t="shared" si="162"/>
        <v>912.88846575342507</v>
      </c>
      <c r="W1395" s="53">
        <f t="shared" si="163"/>
        <v>1.146848772350495E-3</v>
      </c>
      <c r="X1395" s="53" t="str">
        <f t="shared" si="164"/>
        <v/>
      </c>
      <c r="Y1395" s="54" t="str">
        <f t="shared" si="165"/>
        <v/>
      </c>
    </row>
    <row r="1396" spans="17:25" x14ac:dyDescent="0.25">
      <c r="Q1396" s="47">
        <f t="shared" si="161"/>
        <v>1995</v>
      </c>
      <c r="R1396" s="48" t="str">
        <f t="shared" si="159"/>
        <v>19959</v>
      </c>
      <c r="S1396" s="49">
        <v>34958</v>
      </c>
      <c r="T1396" s="48">
        <v>960.91</v>
      </c>
      <c r="U1396" s="50">
        <f t="shared" si="160"/>
        <v>963.36966666666683</v>
      </c>
      <c r="V1396" s="51">
        <f t="shared" si="162"/>
        <v>912.88846575342507</v>
      </c>
      <c r="W1396" s="53">
        <f t="shared" si="163"/>
        <v>6.8732101015367419E-4</v>
      </c>
      <c r="X1396" s="53" t="str">
        <f t="shared" si="164"/>
        <v/>
      </c>
      <c r="Y1396" s="54" t="str">
        <f t="shared" si="165"/>
        <v/>
      </c>
    </row>
    <row r="1397" spans="17:25" x14ac:dyDescent="0.25">
      <c r="Q1397" s="47">
        <f t="shared" si="161"/>
        <v>1995</v>
      </c>
      <c r="R1397" s="48" t="str">
        <f t="shared" si="159"/>
        <v>19959</v>
      </c>
      <c r="S1397" s="49">
        <v>34959</v>
      </c>
      <c r="T1397" s="48">
        <v>960.91</v>
      </c>
      <c r="U1397" s="50">
        <f t="shared" si="160"/>
        <v>963.36966666666683</v>
      </c>
      <c r="V1397" s="51">
        <f t="shared" si="162"/>
        <v>912.88846575342507</v>
      </c>
      <c r="W1397" s="53">
        <f t="shared" si="163"/>
        <v>0</v>
      </c>
      <c r="X1397" s="53" t="str">
        <f t="shared" si="164"/>
        <v/>
      </c>
      <c r="Y1397" s="54" t="str">
        <f t="shared" si="165"/>
        <v/>
      </c>
    </row>
    <row r="1398" spans="17:25" x14ac:dyDescent="0.25">
      <c r="Q1398" s="47">
        <f t="shared" si="161"/>
        <v>1995</v>
      </c>
      <c r="R1398" s="48" t="str">
        <f t="shared" si="159"/>
        <v>19959</v>
      </c>
      <c r="S1398" s="49">
        <v>34960</v>
      </c>
      <c r="T1398" s="48">
        <v>960.91</v>
      </c>
      <c r="U1398" s="50">
        <f t="shared" si="160"/>
        <v>963.36966666666683</v>
      </c>
      <c r="V1398" s="51">
        <f t="shared" si="162"/>
        <v>912.88846575342507</v>
      </c>
      <c r="W1398" s="53">
        <f t="shared" si="163"/>
        <v>0</v>
      </c>
      <c r="X1398" s="53" t="str">
        <f t="shared" si="164"/>
        <v/>
      </c>
      <c r="Y1398" s="54" t="str">
        <f t="shared" si="165"/>
        <v/>
      </c>
    </row>
    <row r="1399" spans="17:25" x14ac:dyDescent="0.25">
      <c r="Q1399" s="47">
        <f t="shared" si="161"/>
        <v>1995</v>
      </c>
      <c r="R1399" s="48" t="str">
        <f t="shared" si="159"/>
        <v>19959</v>
      </c>
      <c r="S1399" s="49">
        <v>34961</v>
      </c>
      <c r="T1399" s="48">
        <v>962.5</v>
      </c>
      <c r="U1399" s="50">
        <f t="shared" si="160"/>
        <v>963.36966666666683</v>
      </c>
      <c r="V1399" s="51">
        <f t="shared" si="162"/>
        <v>912.88846575342507</v>
      </c>
      <c r="W1399" s="53">
        <f t="shared" si="163"/>
        <v>1.6546814998283921E-3</v>
      </c>
      <c r="X1399" s="53" t="str">
        <f t="shared" si="164"/>
        <v/>
      </c>
      <c r="Y1399" s="54" t="str">
        <f t="shared" si="165"/>
        <v/>
      </c>
    </row>
    <row r="1400" spans="17:25" x14ac:dyDescent="0.25">
      <c r="Q1400" s="47">
        <f t="shared" si="161"/>
        <v>1995</v>
      </c>
      <c r="R1400" s="48" t="str">
        <f t="shared" si="159"/>
        <v>19959</v>
      </c>
      <c r="S1400" s="49">
        <v>34962</v>
      </c>
      <c r="T1400" s="48">
        <v>970.08</v>
      </c>
      <c r="U1400" s="50">
        <f t="shared" si="160"/>
        <v>963.36966666666683</v>
      </c>
      <c r="V1400" s="51">
        <f t="shared" si="162"/>
        <v>912.88846575342507</v>
      </c>
      <c r="W1400" s="53">
        <f t="shared" si="163"/>
        <v>7.8753246753247019E-3</v>
      </c>
      <c r="X1400" s="53" t="str">
        <f t="shared" si="164"/>
        <v/>
      </c>
      <c r="Y1400" s="54" t="str">
        <f t="shared" si="165"/>
        <v/>
      </c>
    </row>
    <row r="1401" spans="17:25" x14ac:dyDescent="0.25">
      <c r="Q1401" s="47">
        <f t="shared" si="161"/>
        <v>1995</v>
      </c>
      <c r="R1401" s="48" t="str">
        <f t="shared" si="159"/>
        <v>19959</v>
      </c>
      <c r="S1401" s="49">
        <v>34963</v>
      </c>
      <c r="T1401" s="48">
        <v>974.88</v>
      </c>
      <c r="U1401" s="50">
        <f t="shared" si="160"/>
        <v>963.36966666666683</v>
      </c>
      <c r="V1401" s="51">
        <f t="shared" si="162"/>
        <v>912.88846575342507</v>
      </c>
      <c r="W1401" s="53">
        <f t="shared" si="163"/>
        <v>4.9480455220187736E-3</v>
      </c>
      <c r="X1401" s="53" t="str">
        <f t="shared" si="164"/>
        <v/>
      </c>
      <c r="Y1401" s="54" t="str">
        <f t="shared" si="165"/>
        <v/>
      </c>
    </row>
    <row r="1402" spans="17:25" x14ac:dyDescent="0.25">
      <c r="Q1402" s="47">
        <f t="shared" si="161"/>
        <v>1995</v>
      </c>
      <c r="R1402" s="48" t="str">
        <f t="shared" si="159"/>
        <v>19959</v>
      </c>
      <c r="S1402" s="49">
        <v>34964</v>
      </c>
      <c r="T1402" s="48">
        <v>974.23</v>
      </c>
      <c r="U1402" s="50">
        <f t="shared" si="160"/>
        <v>963.36966666666683</v>
      </c>
      <c r="V1402" s="51">
        <f t="shared" si="162"/>
        <v>912.88846575342507</v>
      </c>
      <c r="W1402" s="53">
        <f t="shared" si="163"/>
        <v>-6.6674872804850516E-4</v>
      </c>
      <c r="X1402" s="53" t="str">
        <f t="shared" si="164"/>
        <v/>
      </c>
      <c r="Y1402" s="54" t="str">
        <f t="shared" si="165"/>
        <v/>
      </c>
    </row>
    <row r="1403" spans="17:25" x14ac:dyDescent="0.25">
      <c r="Q1403" s="47">
        <f t="shared" si="161"/>
        <v>1995</v>
      </c>
      <c r="R1403" s="48" t="str">
        <f t="shared" si="159"/>
        <v>19959</v>
      </c>
      <c r="S1403" s="49">
        <v>34965</v>
      </c>
      <c r="T1403" s="48">
        <v>975.9</v>
      </c>
      <c r="U1403" s="50">
        <f t="shared" si="160"/>
        <v>963.36966666666683</v>
      </c>
      <c r="V1403" s="51">
        <f t="shared" si="162"/>
        <v>912.88846575342507</v>
      </c>
      <c r="W1403" s="53">
        <f t="shared" si="163"/>
        <v>1.714174270962765E-3</v>
      </c>
      <c r="X1403" s="53" t="str">
        <f t="shared" si="164"/>
        <v/>
      </c>
      <c r="Y1403" s="54" t="str">
        <f t="shared" si="165"/>
        <v/>
      </c>
    </row>
    <row r="1404" spans="17:25" x14ac:dyDescent="0.25">
      <c r="Q1404" s="47">
        <f t="shared" si="161"/>
        <v>1995</v>
      </c>
      <c r="R1404" s="48" t="str">
        <f t="shared" si="159"/>
        <v>19959</v>
      </c>
      <c r="S1404" s="49">
        <v>34966</v>
      </c>
      <c r="T1404" s="48">
        <v>975.9</v>
      </c>
      <c r="U1404" s="50">
        <f t="shared" si="160"/>
        <v>963.36966666666683</v>
      </c>
      <c r="V1404" s="51">
        <f t="shared" si="162"/>
        <v>912.88846575342507</v>
      </c>
      <c r="W1404" s="53">
        <f t="shared" si="163"/>
        <v>0</v>
      </c>
      <c r="X1404" s="53" t="str">
        <f t="shared" si="164"/>
        <v/>
      </c>
      <c r="Y1404" s="54" t="str">
        <f t="shared" si="165"/>
        <v/>
      </c>
    </row>
    <row r="1405" spans="17:25" x14ac:dyDescent="0.25">
      <c r="Q1405" s="47">
        <f t="shared" si="161"/>
        <v>1995</v>
      </c>
      <c r="R1405" s="48" t="str">
        <f t="shared" si="159"/>
        <v>19959</v>
      </c>
      <c r="S1405" s="49">
        <v>34967</v>
      </c>
      <c r="T1405" s="48">
        <v>975.9</v>
      </c>
      <c r="U1405" s="50">
        <f t="shared" si="160"/>
        <v>963.36966666666683</v>
      </c>
      <c r="V1405" s="51">
        <f t="shared" si="162"/>
        <v>912.88846575342507</v>
      </c>
      <c r="W1405" s="53">
        <f t="shared" si="163"/>
        <v>0</v>
      </c>
      <c r="X1405" s="53" t="str">
        <f t="shared" si="164"/>
        <v/>
      </c>
      <c r="Y1405" s="54" t="str">
        <f t="shared" si="165"/>
        <v/>
      </c>
    </row>
    <row r="1406" spans="17:25" x14ac:dyDescent="0.25">
      <c r="Q1406" s="47">
        <f t="shared" si="161"/>
        <v>1995</v>
      </c>
      <c r="R1406" s="48" t="str">
        <f t="shared" si="159"/>
        <v>19959</v>
      </c>
      <c r="S1406" s="49">
        <v>34968</v>
      </c>
      <c r="T1406" s="48">
        <v>977.35</v>
      </c>
      <c r="U1406" s="50">
        <f t="shared" si="160"/>
        <v>963.36966666666683</v>
      </c>
      <c r="V1406" s="51">
        <f t="shared" si="162"/>
        <v>912.88846575342507</v>
      </c>
      <c r="W1406" s="53">
        <f t="shared" si="163"/>
        <v>1.4858079721282724E-3</v>
      </c>
      <c r="X1406" s="53" t="str">
        <f t="shared" si="164"/>
        <v/>
      </c>
      <c r="Y1406" s="54" t="str">
        <f t="shared" si="165"/>
        <v/>
      </c>
    </row>
    <row r="1407" spans="17:25" x14ac:dyDescent="0.25">
      <c r="Q1407" s="47">
        <f t="shared" si="161"/>
        <v>1995</v>
      </c>
      <c r="R1407" s="48" t="str">
        <f t="shared" si="159"/>
        <v>19959</v>
      </c>
      <c r="S1407" s="49">
        <v>34969</v>
      </c>
      <c r="T1407" s="48">
        <v>980.54</v>
      </c>
      <c r="U1407" s="50">
        <f t="shared" si="160"/>
        <v>963.36966666666683</v>
      </c>
      <c r="V1407" s="51">
        <f t="shared" si="162"/>
        <v>912.88846575342507</v>
      </c>
      <c r="W1407" s="53">
        <f t="shared" si="163"/>
        <v>3.2639279684860689E-3</v>
      </c>
      <c r="X1407" s="53" t="str">
        <f t="shared" si="164"/>
        <v/>
      </c>
      <c r="Y1407" s="54" t="str">
        <f t="shared" si="165"/>
        <v/>
      </c>
    </row>
    <row r="1408" spans="17:25" x14ac:dyDescent="0.25">
      <c r="Q1408" s="47">
        <f t="shared" si="161"/>
        <v>1995</v>
      </c>
      <c r="R1408" s="48" t="str">
        <f t="shared" si="159"/>
        <v>19959</v>
      </c>
      <c r="S1408" s="49">
        <v>34970</v>
      </c>
      <c r="T1408" s="48">
        <v>981.09</v>
      </c>
      <c r="U1408" s="50">
        <f t="shared" si="160"/>
        <v>963.36966666666683</v>
      </c>
      <c r="V1408" s="51">
        <f t="shared" si="162"/>
        <v>912.88846575342507</v>
      </c>
      <c r="W1408" s="53">
        <f t="shared" si="163"/>
        <v>5.6091541395564271E-4</v>
      </c>
      <c r="X1408" s="53" t="str">
        <f t="shared" si="164"/>
        <v/>
      </c>
      <c r="Y1408" s="54" t="str">
        <f t="shared" si="165"/>
        <v/>
      </c>
    </row>
    <row r="1409" spans="17:25" x14ac:dyDescent="0.25">
      <c r="Q1409" s="47">
        <f t="shared" si="161"/>
        <v>1995</v>
      </c>
      <c r="R1409" s="48" t="str">
        <f t="shared" si="159"/>
        <v>19959</v>
      </c>
      <c r="S1409" s="49">
        <v>34971</v>
      </c>
      <c r="T1409" s="48">
        <v>972.8</v>
      </c>
      <c r="U1409" s="50">
        <f t="shared" si="160"/>
        <v>963.36966666666683</v>
      </c>
      <c r="V1409" s="51">
        <f t="shared" si="162"/>
        <v>912.88846575342507</v>
      </c>
      <c r="W1409" s="53">
        <f t="shared" si="163"/>
        <v>-8.4497854427219021E-3</v>
      </c>
      <c r="X1409" s="53" t="str">
        <f t="shared" si="164"/>
        <v/>
      </c>
      <c r="Y1409" s="54" t="str">
        <f t="shared" si="165"/>
        <v/>
      </c>
    </row>
    <row r="1410" spans="17:25" x14ac:dyDescent="0.25">
      <c r="Q1410" s="47">
        <f t="shared" si="161"/>
        <v>1995</v>
      </c>
      <c r="R1410" s="48" t="str">
        <f t="shared" si="159"/>
        <v>19959</v>
      </c>
      <c r="S1410" s="49">
        <v>34972</v>
      </c>
      <c r="T1410" s="48">
        <v>966.78</v>
      </c>
      <c r="U1410" s="50">
        <f t="shared" si="160"/>
        <v>963.36966666666683</v>
      </c>
      <c r="V1410" s="51">
        <f t="shared" si="162"/>
        <v>912.88846575342507</v>
      </c>
      <c r="W1410" s="53">
        <f t="shared" si="163"/>
        <v>-6.1883223684210398E-3</v>
      </c>
      <c r="X1410" s="53" t="str">
        <f t="shared" si="164"/>
        <v/>
      </c>
      <c r="Y1410" s="54" t="str">
        <f t="shared" si="165"/>
        <v/>
      </c>
    </row>
    <row r="1411" spans="17:25" x14ac:dyDescent="0.25">
      <c r="Q1411" s="47">
        <f t="shared" si="161"/>
        <v>1995</v>
      </c>
      <c r="R1411" s="48" t="str">
        <f t="shared" si="159"/>
        <v>199510</v>
      </c>
      <c r="S1411" s="49">
        <v>34973</v>
      </c>
      <c r="T1411" s="48">
        <v>966.78</v>
      </c>
      <c r="U1411" s="50">
        <f t="shared" si="160"/>
        <v>985.10258064516142</v>
      </c>
      <c r="V1411" s="51">
        <f t="shared" si="162"/>
        <v>912.88846575342507</v>
      </c>
      <c r="W1411" s="53">
        <f t="shared" si="163"/>
        <v>0</v>
      </c>
      <c r="X1411" s="53">
        <f t="shared" si="164"/>
        <v>2.2559267465512178E-2</v>
      </c>
      <c r="Y1411" s="54" t="str">
        <f t="shared" si="165"/>
        <v/>
      </c>
    </row>
    <row r="1412" spans="17:25" x14ac:dyDescent="0.25">
      <c r="Q1412" s="47">
        <f t="shared" si="161"/>
        <v>1995</v>
      </c>
      <c r="R1412" s="48" t="str">
        <f t="shared" si="159"/>
        <v>199510</v>
      </c>
      <c r="S1412" s="49">
        <v>34974</v>
      </c>
      <c r="T1412" s="48">
        <v>966.78</v>
      </c>
      <c r="U1412" s="50">
        <f t="shared" si="160"/>
        <v>985.10258064516142</v>
      </c>
      <c r="V1412" s="51">
        <f t="shared" si="162"/>
        <v>912.88846575342507</v>
      </c>
      <c r="W1412" s="53">
        <f t="shared" si="163"/>
        <v>0</v>
      </c>
      <c r="X1412" s="53" t="str">
        <f t="shared" si="164"/>
        <v/>
      </c>
      <c r="Y1412" s="54" t="str">
        <f t="shared" si="165"/>
        <v/>
      </c>
    </row>
    <row r="1413" spans="17:25" x14ac:dyDescent="0.25">
      <c r="Q1413" s="47">
        <f t="shared" si="161"/>
        <v>1995</v>
      </c>
      <c r="R1413" s="48" t="str">
        <f t="shared" si="159"/>
        <v>199510</v>
      </c>
      <c r="S1413" s="49">
        <v>34975</v>
      </c>
      <c r="T1413" s="48">
        <v>971.22</v>
      </c>
      <c r="U1413" s="50">
        <f t="shared" si="160"/>
        <v>985.10258064516142</v>
      </c>
      <c r="V1413" s="51">
        <f t="shared" si="162"/>
        <v>912.88846575342507</v>
      </c>
      <c r="W1413" s="53">
        <f t="shared" si="163"/>
        <v>4.5925650096196868E-3</v>
      </c>
      <c r="X1413" s="53" t="str">
        <f t="shared" si="164"/>
        <v/>
      </c>
      <c r="Y1413" s="54" t="str">
        <f t="shared" si="165"/>
        <v/>
      </c>
    </row>
    <row r="1414" spans="17:25" x14ac:dyDescent="0.25">
      <c r="Q1414" s="47">
        <f t="shared" si="161"/>
        <v>1995</v>
      </c>
      <c r="R1414" s="48" t="str">
        <f t="shared" si="159"/>
        <v>199510</v>
      </c>
      <c r="S1414" s="49">
        <v>34976</v>
      </c>
      <c r="T1414" s="48">
        <v>976.76</v>
      </c>
      <c r="U1414" s="50">
        <f t="shared" si="160"/>
        <v>985.10258064516142</v>
      </c>
      <c r="V1414" s="51">
        <f t="shared" si="162"/>
        <v>912.88846575342507</v>
      </c>
      <c r="W1414" s="53">
        <f t="shared" si="163"/>
        <v>5.7041658944421147E-3</v>
      </c>
      <c r="X1414" s="53" t="str">
        <f t="shared" si="164"/>
        <v/>
      </c>
      <c r="Y1414" s="54" t="str">
        <f t="shared" si="165"/>
        <v/>
      </c>
    </row>
    <row r="1415" spans="17:25" x14ac:dyDescent="0.25">
      <c r="Q1415" s="47">
        <f t="shared" si="161"/>
        <v>1995</v>
      </c>
      <c r="R1415" s="48" t="str">
        <f t="shared" ref="R1415:R1478" si="166">+YEAR(S1415)&amp;MONTH(S1415)</f>
        <v>199510</v>
      </c>
      <c r="S1415" s="49">
        <v>34977</v>
      </c>
      <c r="T1415" s="48">
        <v>972.75</v>
      </c>
      <c r="U1415" s="50">
        <f t="shared" ref="U1415:U1478" si="167">+AVERAGEIF($R$3:$R$12000,R1415,$T$3:$T$12000)</f>
        <v>985.10258064516142</v>
      </c>
      <c r="V1415" s="51">
        <f t="shared" si="162"/>
        <v>912.88846575342507</v>
      </c>
      <c r="W1415" s="53">
        <f t="shared" si="163"/>
        <v>-4.1054097219378471E-3</v>
      </c>
      <c r="X1415" s="53" t="str">
        <f t="shared" si="164"/>
        <v/>
      </c>
      <c r="Y1415" s="54" t="str">
        <f t="shared" si="165"/>
        <v/>
      </c>
    </row>
    <row r="1416" spans="17:25" x14ac:dyDescent="0.25">
      <c r="Q1416" s="47">
        <f t="shared" ref="Q1416:Q1479" si="168">+YEAR(S1416)</f>
        <v>1995</v>
      </c>
      <c r="R1416" s="48" t="str">
        <f t="shared" si="166"/>
        <v>199510</v>
      </c>
      <c r="S1416" s="49">
        <v>34978</v>
      </c>
      <c r="T1416" s="48">
        <v>972.93</v>
      </c>
      <c r="U1416" s="50">
        <f t="shared" si="167"/>
        <v>985.10258064516142</v>
      </c>
      <c r="V1416" s="51">
        <f t="shared" ref="V1416:V1479" si="169">+AVERAGEIF($Q$3:$Q$12000,Q1416,$T$3:$T$12000)</f>
        <v>912.88846575342507</v>
      </c>
      <c r="W1416" s="53">
        <f t="shared" si="163"/>
        <v>1.8504240555117235E-4</v>
      </c>
      <c r="X1416" s="53" t="str">
        <f t="shared" si="164"/>
        <v/>
      </c>
      <c r="Y1416" s="54" t="str">
        <f t="shared" si="165"/>
        <v/>
      </c>
    </row>
    <row r="1417" spans="17:25" x14ac:dyDescent="0.25">
      <c r="Q1417" s="47">
        <f t="shared" si="168"/>
        <v>1995</v>
      </c>
      <c r="R1417" s="48" t="str">
        <f t="shared" si="166"/>
        <v>199510</v>
      </c>
      <c r="S1417" s="49">
        <v>34979</v>
      </c>
      <c r="T1417" s="48">
        <v>979.16</v>
      </c>
      <c r="U1417" s="50">
        <f t="shared" si="167"/>
        <v>985.10258064516142</v>
      </c>
      <c r="V1417" s="51">
        <f t="shared" si="169"/>
        <v>912.88846575342507</v>
      </c>
      <c r="W1417" s="53">
        <f t="shared" ref="W1417:W1480" si="170">+T1417/T1416-1</f>
        <v>6.4033383696668889E-3</v>
      </c>
      <c r="X1417" s="53" t="str">
        <f t="shared" ref="X1417:X1480" si="171">IF(U1417/U1416-1=0,"",U1417/U1416-1)</f>
        <v/>
      </c>
      <c r="Y1417" s="54" t="str">
        <f t="shared" ref="Y1417:Y1480" si="172">+IF(V1417=V1416,"",V1417/V1416-1)</f>
        <v/>
      </c>
    </row>
    <row r="1418" spans="17:25" x14ac:dyDescent="0.25">
      <c r="Q1418" s="47">
        <f t="shared" si="168"/>
        <v>1995</v>
      </c>
      <c r="R1418" s="48" t="str">
        <f t="shared" si="166"/>
        <v>199510</v>
      </c>
      <c r="S1418" s="49">
        <v>34980</v>
      </c>
      <c r="T1418" s="48">
        <v>979.16</v>
      </c>
      <c r="U1418" s="50">
        <f t="shared" si="167"/>
        <v>985.10258064516142</v>
      </c>
      <c r="V1418" s="51">
        <f t="shared" si="169"/>
        <v>912.88846575342507</v>
      </c>
      <c r="W1418" s="53">
        <f t="shared" si="170"/>
        <v>0</v>
      </c>
      <c r="X1418" s="53" t="str">
        <f t="shared" si="171"/>
        <v/>
      </c>
      <c r="Y1418" s="54" t="str">
        <f t="shared" si="172"/>
        <v/>
      </c>
    </row>
    <row r="1419" spans="17:25" x14ac:dyDescent="0.25">
      <c r="Q1419" s="47">
        <f t="shared" si="168"/>
        <v>1995</v>
      </c>
      <c r="R1419" s="48" t="str">
        <f t="shared" si="166"/>
        <v>199510</v>
      </c>
      <c r="S1419" s="49">
        <v>34981</v>
      </c>
      <c r="T1419" s="48">
        <v>979.16</v>
      </c>
      <c r="U1419" s="50">
        <f t="shared" si="167"/>
        <v>985.10258064516142</v>
      </c>
      <c r="V1419" s="51">
        <f t="shared" si="169"/>
        <v>912.88846575342507</v>
      </c>
      <c r="W1419" s="53">
        <f t="shared" si="170"/>
        <v>0</v>
      </c>
      <c r="X1419" s="53" t="str">
        <f t="shared" si="171"/>
        <v/>
      </c>
      <c r="Y1419" s="54" t="str">
        <f t="shared" si="172"/>
        <v/>
      </c>
    </row>
    <row r="1420" spans="17:25" x14ac:dyDescent="0.25">
      <c r="Q1420" s="47">
        <f t="shared" si="168"/>
        <v>1995</v>
      </c>
      <c r="R1420" s="48" t="str">
        <f t="shared" si="166"/>
        <v>199510</v>
      </c>
      <c r="S1420" s="49">
        <v>34982</v>
      </c>
      <c r="T1420" s="48">
        <v>982.84</v>
      </c>
      <c r="U1420" s="50">
        <f t="shared" si="167"/>
        <v>985.10258064516142</v>
      </c>
      <c r="V1420" s="51">
        <f t="shared" si="169"/>
        <v>912.88846575342507</v>
      </c>
      <c r="W1420" s="53">
        <f t="shared" si="170"/>
        <v>3.7583234609257499E-3</v>
      </c>
      <c r="X1420" s="53" t="str">
        <f t="shared" si="171"/>
        <v/>
      </c>
      <c r="Y1420" s="54" t="str">
        <f t="shared" si="172"/>
        <v/>
      </c>
    </row>
    <row r="1421" spans="17:25" x14ac:dyDescent="0.25">
      <c r="Q1421" s="47">
        <f t="shared" si="168"/>
        <v>1995</v>
      </c>
      <c r="R1421" s="48" t="str">
        <f t="shared" si="166"/>
        <v>199510</v>
      </c>
      <c r="S1421" s="49">
        <v>34983</v>
      </c>
      <c r="T1421" s="48">
        <v>981.45</v>
      </c>
      <c r="U1421" s="50">
        <f t="shared" si="167"/>
        <v>985.10258064516142</v>
      </c>
      <c r="V1421" s="51">
        <f t="shared" si="169"/>
        <v>912.88846575342507</v>
      </c>
      <c r="W1421" s="53">
        <f t="shared" si="170"/>
        <v>-1.414268853526468E-3</v>
      </c>
      <c r="X1421" s="53" t="str">
        <f t="shared" si="171"/>
        <v/>
      </c>
      <c r="Y1421" s="54" t="str">
        <f t="shared" si="172"/>
        <v/>
      </c>
    </row>
    <row r="1422" spans="17:25" x14ac:dyDescent="0.25">
      <c r="Q1422" s="47">
        <f t="shared" si="168"/>
        <v>1995</v>
      </c>
      <c r="R1422" s="48" t="str">
        <f t="shared" si="166"/>
        <v>199510</v>
      </c>
      <c r="S1422" s="49">
        <v>34984</v>
      </c>
      <c r="T1422" s="48">
        <v>981.26</v>
      </c>
      <c r="U1422" s="50">
        <f t="shared" si="167"/>
        <v>985.10258064516142</v>
      </c>
      <c r="V1422" s="51">
        <f t="shared" si="169"/>
        <v>912.88846575342507</v>
      </c>
      <c r="W1422" s="53">
        <f t="shared" si="170"/>
        <v>-1.935911151867975E-4</v>
      </c>
      <c r="X1422" s="53" t="str">
        <f t="shared" si="171"/>
        <v/>
      </c>
      <c r="Y1422" s="54" t="str">
        <f t="shared" si="172"/>
        <v/>
      </c>
    </row>
    <row r="1423" spans="17:25" x14ac:dyDescent="0.25">
      <c r="Q1423" s="47">
        <f t="shared" si="168"/>
        <v>1995</v>
      </c>
      <c r="R1423" s="48" t="str">
        <f t="shared" si="166"/>
        <v>199510</v>
      </c>
      <c r="S1423" s="49">
        <v>34985</v>
      </c>
      <c r="T1423" s="48">
        <v>984.88</v>
      </c>
      <c r="U1423" s="50">
        <f t="shared" si="167"/>
        <v>985.10258064516142</v>
      </c>
      <c r="V1423" s="51">
        <f t="shared" si="169"/>
        <v>912.88846575342507</v>
      </c>
      <c r="W1423" s="53">
        <f t="shared" si="170"/>
        <v>3.6891343782483599E-3</v>
      </c>
      <c r="X1423" s="53" t="str">
        <f t="shared" si="171"/>
        <v/>
      </c>
      <c r="Y1423" s="54" t="str">
        <f t="shared" si="172"/>
        <v/>
      </c>
    </row>
    <row r="1424" spans="17:25" x14ac:dyDescent="0.25">
      <c r="Q1424" s="47">
        <f t="shared" si="168"/>
        <v>1995</v>
      </c>
      <c r="R1424" s="48" t="str">
        <f t="shared" si="166"/>
        <v>199510</v>
      </c>
      <c r="S1424" s="49">
        <v>34986</v>
      </c>
      <c r="T1424" s="48">
        <v>987</v>
      </c>
      <c r="U1424" s="50">
        <f t="shared" si="167"/>
        <v>985.10258064516142</v>
      </c>
      <c r="V1424" s="51">
        <f t="shared" si="169"/>
        <v>912.88846575342507</v>
      </c>
      <c r="W1424" s="53">
        <f t="shared" si="170"/>
        <v>2.1525465031273505E-3</v>
      </c>
      <c r="X1424" s="53" t="str">
        <f t="shared" si="171"/>
        <v/>
      </c>
      <c r="Y1424" s="54" t="str">
        <f t="shared" si="172"/>
        <v/>
      </c>
    </row>
    <row r="1425" spans="17:25" x14ac:dyDescent="0.25">
      <c r="Q1425" s="47">
        <f t="shared" si="168"/>
        <v>1995</v>
      </c>
      <c r="R1425" s="48" t="str">
        <f t="shared" si="166"/>
        <v>199510</v>
      </c>
      <c r="S1425" s="49">
        <v>34987</v>
      </c>
      <c r="T1425" s="48">
        <v>987</v>
      </c>
      <c r="U1425" s="50">
        <f t="shared" si="167"/>
        <v>985.10258064516142</v>
      </c>
      <c r="V1425" s="51">
        <f t="shared" si="169"/>
        <v>912.88846575342507</v>
      </c>
      <c r="W1425" s="53">
        <f t="shared" si="170"/>
        <v>0</v>
      </c>
      <c r="X1425" s="53" t="str">
        <f t="shared" si="171"/>
        <v/>
      </c>
      <c r="Y1425" s="54" t="str">
        <f t="shared" si="172"/>
        <v/>
      </c>
    </row>
    <row r="1426" spans="17:25" x14ac:dyDescent="0.25">
      <c r="Q1426" s="47">
        <f t="shared" si="168"/>
        <v>1995</v>
      </c>
      <c r="R1426" s="48" t="str">
        <f t="shared" si="166"/>
        <v>199510</v>
      </c>
      <c r="S1426" s="49">
        <v>34988</v>
      </c>
      <c r="T1426" s="48">
        <v>987</v>
      </c>
      <c r="U1426" s="50">
        <f t="shared" si="167"/>
        <v>985.10258064516142</v>
      </c>
      <c r="V1426" s="51">
        <f t="shared" si="169"/>
        <v>912.88846575342507</v>
      </c>
      <c r="W1426" s="53">
        <f t="shared" si="170"/>
        <v>0</v>
      </c>
      <c r="X1426" s="53" t="str">
        <f t="shared" si="171"/>
        <v/>
      </c>
      <c r="Y1426" s="54" t="str">
        <f t="shared" si="172"/>
        <v/>
      </c>
    </row>
    <row r="1427" spans="17:25" x14ac:dyDescent="0.25">
      <c r="Q1427" s="47">
        <f t="shared" si="168"/>
        <v>1995</v>
      </c>
      <c r="R1427" s="48" t="str">
        <f t="shared" si="166"/>
        <v>199510</v>
      </c>
      <c r="S1427" s="49">
        <v>34989</v>
      </c>
      <c r="T1427" s="48">
        <v>987</v>
      </c>
      <c r="U1427" s="50">
        <f t="shared" si="167"/>
        <v>985.10258064516142</v>
      </c>
      <c r="V1427" s="51">
        <f t="shared" si="169"/>
        <v>912.88846575342507</v>
      </c>
      <c r="W1427" s="53">
        <f t="shared" si="170"/>
        <v>0</v>
      </c>
      <c r="X1427" s="53" t="str">
        <f t="shared" si="171"/>
        <v/>
      </c>
      <c r="Y1427" s="54" t="str">
        <f t="shared" si="172"/>
        <v/>
      </c>
    </row>
    <row r="1428" spans="17:25" x14ac:dyDescent="0.25">
      <c r="Q1428" s="47">
        <f t="shared" si="168"/>
        <v>1995</v>
      </c>
      <c r="R1428" s="48" t="str">
        <f t="shared" si="166"/>
        <v>199510</v>
      </c>
      <c r="S1428" s="49">
        <v>34990</v>
      </c>
      <c r="T1428" s="48">
        <v>990.52</v>
      </c>
      <c r="U1428" s="50">
        <f t="shared" si="167"/>
        <v>985.10258064516142</v>
      </c>
      <c r="V1428" s="51">
        <f t="shared" si="169"/>
        <v>912.88846575342507</v>
      </c>
      <c r="W1428" s="53">
        <f t="shared" si="170"/>
        <v>3.5663627152988653E-3</v>
      </c>
      <c r="X1428" s="53" t="str">
        <f t="shared" si="171"/>
        <v/>
      </c>
      <c r="Y1428" s="54" t="str">
        <f t="shared" si="172"/>
        <v/>
      </c>
    </row>
    <row r="1429" spans="17:25" x14ac:dyDescent="0.25">
      <c r="Q1429" s="47">
        <f t="shared" si="168"/>
        <v>1995</v>
      </c>
      <c r="R1429" s="48" t="str">
        <f t="shared" si="166"/>
        <v>199510</v>
      </c>
      <c r="S1429" s="49">
        <v>34991</v>
      </c>
      <c r="T1429" s="48">
        <v>991.22</v>
      </c>
      <c r="U1429" s="50">
        <f t="shared" si="167"/>
        <v>985.10258064516142</v>
      </c>
      <c r="V1429" s="51">
        <f t="shared" si="169"/>
        <v>912.88846575342507</v>
      </c>
      <c r="W1429" s="53">
        <f t="shared" si="170"/>
        <v>7.0669951136781428E-4</v>
      </c>
      <c r="X1429" s="53" t="str">
        <f t="shared" si="171"/>
        <v/>
      </c>
      <c r="Y1429" s="54" t="str">
        <f t="shared" si="172"/>
        <v/>
      </c>
    </row>
    <row r="1430" spans="17:25" x14ac:dyDescent="0.25">
      <c r="Q1430" s="47">
        <f t="shared" si="168"/>
        <v>1995</v>
      </c>
      <c r="R1430" s="48" t="str">
        <f t="shared" si="166"/>
        <v>199510</v>
      </c>
      <c r="S1430" s="49">
        <v>34992</v>
      </c>
      <c r="T1430" s="48">
        <v>991.52</v>
      </c>
      <c r="U1430" s="50">
        <f t="shared" si="167"/>
        <v>985.10258064516142</v>
      </c>
      <c r="V1430" s="51">
        <f t="shared" si="169"/>
        <v>912.88846575342507</v>
      </c>
      <c r="W1430" s="53">
        <f t="shared" si="170"/>
        <v>3.0265733136936035E-4</v>
      </c>
      <c r="X1430" s="53" t="str">
        <f t="shared" si="171"/>
        <v/>
      </c>
      <c r="Y1430" s="54" t="str">
        <f t="shared" si="172"/>
        <v/>
      </c>
    </row>
    <row r="1431" spans="17:25" x14ac:dyDescent="0.25">
      <c r="Q1431" s="47">
        <f t="shared" si="168"/>
        <v>1995</v>
      </c>
      <c r="R1431" s="48" t="str">
        <f t="shared" si="166"/>
        <v>199510</v>
      </c>
      <c r="S1431" s="49">
        <v>34993</v>
      </c>
      <c r="T1431" s="48">
        <v>988.96</v>
      </c>
      <c r="U1431" s="50">
        <f t="shared" si="167"/>
        <v>985.10258064516142</v>
      </c>
      <c r="V1431" s="51">
        <f t="shared" si="169"/>
        <v>912.88846575342507</v>
      </c>
      <c r="W1431" s="53">
        <f t="shared" si="170"/>
        <v>-2.5818944650637388E-3</v>
      </c>
      <c r="X1431" s="53" t="str">
        <f t="shared" si="171"/>
        <v/>
      </c>
      <c r="Y1431" s="54" t="str">
        <f t="shared" si="172"/>
        <v/>
      </c>
    </row>
    <row r="1432" spans="17:25" x14ac:dyDescent="0.25">
      <c r="Q1432" s="47">
        <f t="shared" si="168"/>
        <v>1995</v>
      </c>
      <c r="R1432" s="48" t="str">
        <f t="shared" si="166"/>
        <v>199510</v>
      </c>
      <c r="S1432" s="49">
        <v>34994</v>
      </c>
      <c r="T1432" s="48">
        <v>988.96</v>
      </c>
      <c r="U1432" s="50">
        <f t="shared" si="167"/>
        <v>985.10258064516142</v>
      </c>
      <c r="V1432" s="51">
        <f t="shared" si="169"/>
        <v>912.88846575342507</v>
      </c>
      <c r="W1432" s="53">
        <f t="shared" si="170"/>
        <v>0</v>
      </c>
      <c r="X1432" s="53" t="str">
        <f t="shared" si="171"/>
        <v/>
      </c>
      <c r="Y1432" s="54" t="str">
        <f t="shared" si="172"/>
        <v/>
      </c>
    </row>
    <row r="1433" spans="17:25" x14ac:dyDescent="0.25">
      <c r="Q1433" s="47">
        <f t="shared" si="168"/>
        <v>1995</v>
      </c>
      <c r="R1433" s="48" t="str">
        <f t="shared" si="166"/>
        <v>199510</v>
      </c>
      <c r="S1433" s="49">
        <v>34995</v>
      </c>
      <c r="T1433" s="48">
        <v>988.96</v>
      </c>
      <c r="U1433" s="50">
        <f t="shared" si="167"/>
        <v>985.10258064516142</v>
      </c>
      <c r="V1433" s="51">
        <f t="shared" si="169"/>
        <v>912.88846575342507</v>
      </c>
      <c r="W1433" s="53">
        <f t="shared" si="170"/>
        <v>0</v>
      </c>
      <c r="X1433" s="53" t="str">
        <f t="shared" si="171"/>
        <v/>
      </c>
      <c r="Y1433" s="54" t="str">
        <f t="shared" si="172"/>
        <v/>
      </c>
    </row>
    <row r="1434" spans="17:25" x14ac:dyDescent="0.25">
      <c r="Q1434" s="47">
        <f t="shared" si="168"/>
        <v>1995</v>
      </c>
      <c r="R1434" s="48" t="str">
        <f t="shared" si="166"/>
        <v>199510</v>
      </c>
      <c r="S1434" s="49">
        <v>34996</v>
      </c>
      <c r="T1434" s="48">
        <v>991.98</v>
      </c>
      <c r="U1434" s="50">
        <f t="shared" si="167"/>
        <v>985.10258064516142</v>
      </c>
      <c r="V1434" s="51">
        <f t="shared" si="169"/>
        <v>912.88846575342507</v>
      </c>
      <c r="W1434" s="53">
        <f t="shared" si="170"/>
        <v>3.053712991425428E-3</v>
      </c>
      <c r="X1434" s="53" t="str">
        <f t="shared" si="171"/>
        <v/>
      </c>
      <c r="Y1434" s="54" t="str">
        <f t="shared" si="172"/>
        <v/>
      </c>
    </row>
    <row r="1435" spans="17:25" x14ac:dyDescent="0.25">
      <c r="Q1435" s="47">
        <f t="shared" si="168"/>
        <v>1995</v>
      </c>
      <c r="R1435" s="48" t="str">
        <f t="shared" si="166"/>
        <v>199510</v>
      </c>
      <c r="S1435" s="49">
        <v>34997</v>
      </c>
      <c r="T1435" s="48">
        <v>993.68</v>
      </c>
      <c r="U1435" s="50">
        <f t="shared" si="167"/>
        <v>985.10258064516142</v>
      </c>
      <c r="V1435" s="51">
        <f t="shared" si="169"/>
        <v>912.88846575342507</v>
      </c>
      <c r="W1435" s="53">
        <f t="shared" si="170"/>
        <v>1.7137442287142868E-3</v>
      </c>
      <c r="X1435" s="53" t="str">
        <f t="shared" si="171"/>
        <v/>
      </c>
      <c r="Y1435" s="54" t="str">
        <f t="shared" si="172"/>
        <v/>
      </c>
    </row>
    <row r="1436" spans="17:25" x14ac:dyDescent="0.25">
      <c r="Q1436" s="47">
        <f t="shared" si="168"/>
        <v>1995</v>
      </c>
      <c r="R1436" s="48" t="str">
        <f t="shared" si="166"/>
        <v>199510</v>
      </c>
      <c r="S1436" s="49">
        <v>34998</v>
      </c>
      <c r="T1436" s="48">
        <v>994.77</v>
      </c>
      <c r="U1436" s="50">
        <f t="shared" si="167"/>
        <v>985.10258064516142</v>
      </c>
      <c r="V1436" s="51">
        <f t="shared" si="169"/>
        <v>912.88846575342507</v>
      </c>
      <c r="W1436" s="53">
        <f t="shared" si="170"/>
        <v>1.0969326141212488E-3</v>
      </c>
      <c r="X1436" s="53" t="str">
        <f t="shared" si="171"/>
        <v/>
      </c>
      <c r="Y1436" s="54" t="str">
        <f t="shared" si="172"/>
        <v/>
      </c>
    </row>
    <row r="1437" spans="17:25" x14ac:dyDescent="0.25">
      <c r="Q1437" s="47">
        <f t="shared" si="168"/>
        <v>1995</v>
      </c>
      <c r="R1437" s="48" t="str">
        <f t="shared" si="166"/>
        <v>199510</v>
      </c>
      <c r="S1437" s="49">
        <v>34999</v>
      </c>
      <c r="T1437" s="48">
        <v>995.01</v>
      </c>
      <c r="U1437" s="50">
        <f t="shared" si="167"/>
        <v>985.10258064516142</v>
      </c>
      <c r="V1437" s="51">
        <f t="shared" si="169"/>
        <v>912.88846575342507</v>
      </c>
      <c r="W1437" s="53">
        <f t="shared" si="170"/>
        <v>2.4126179920980206E-4</v>
      </c>
      <c r="X1437" s="53" t="str">
        <f t="shared" si="171"/>
        <v/>
      </c>
      <c r="Y1437" s="54" t="str">
        <f t="shared" si="172"/>
        <v/>
      </c>
    </row>
    <row r="1438" spans="17:25" x14ac:dyDescent="0.25">
      <c r="Q1438" s="47">
        <f t="shared" si="168"/>
        <v>1995</v>
      </c>
      <c r="R1438" s="48" t="str">
        <f t="shared" si="166"/>
        <v>199510</v>
      </c>
      <c r="S1438" s="49">
        <v>35000</v>
      </c>
      <c r="T1438" s="48">
        <v>994.99</v>
      </c>
      <c r="U1438" s="50">
        <f t="shared" si="167"/>
        <v>985.10258064516142</v>
      </c>
      <c r="V1438" s="51">
        <f t="shared" si="169"/>
        <v>912.88846575342507</v>
      </c>
      <c r="W1438" s="53">
        <f t="shared" si="170"/>
        <v>-2.0100300499481527E-5</v>
      </c>
      <c r="X1438" s="53" t="str">
        <f t="shared" si="171"/>
        <v/>
      </c>
      <c r="Y1438" s="54" t="str">
        <f t="shared" si="172"/>
        <v/>
      </c>
    </row>
    <row r="1439" spans="17:25" x14ac:dyDescent="0.25">
      <c r="Q1439" s="47">
        <f t="shared" si="168"/>
        <v>1995</v>
      </c>
      <c r="R1439" s="48" t="str">
        <f t="shared" si="166"/>
        <v>199510</v>
      </c>
      <c r="S1439" s="49">
        <v>35001</v>
      </c>
      <c r="T1439" s="48">
        <v>994.99</v>
      </c>
      <c r="U1439" s="50">
        <f t="shared" si="167"/>
        <v>985.10258064516142</v>
      </c>
      <c r="V1439" s="51">
        <f t="shared" si="169"/>
        <v>912.88846575342507</v>
      </c>
      <c r="W1439" s="53">
        <f t="shared" si="170"/>
        <v>0</v>
      </c>
      <c r="X1439" s="53" t="str">
        <f t="shared" si="171"/>
        <v/>
      </c>
      <c r="Y1439" s="54" t="str">
        <f t="shared" si="172"/>
        <v/>
      </c>
    </row>
    <row r="1440" spans="17:25" x14ac:dyDescent="0.25">
      <c r="Q1440" s="47">
        <f t="shared" si="168"/>
        <v>1995</v>
      </c>
      <c r="R1440" s="48" t="str">
        <f t="shared" si="166"/>
        <v>199510</v>
      </c>
      <c r="S1440" s="49">
        <v>35002</v>
      </c>
      <c r="T1440" s="48">
        <v>994.99</v>
      </c>
      <c r="U1440" s="50">
        <f t="shared" si="167"/>
        <v>985.10258064516142</v>
      </c>
      <c r="V1440" s="51">
        <f t="shared" si="169"/>
        <v>912.88846575342507</v>
      </c>
      <c r="W1440" s="53">
        <f t="shared" si="170"/>
        <v>0</v>
      </c>
      <c r="X1440" s="53" t="str">
        <f t="shared" si="171"/>
        <v/>
      </c>
      <c r="Y1440" s="54" t="str">
        <f t="shared" si="172"/>
        <v/>
      </c>
    </row>
    <row r="1441" spans="17:25" x14ac:dyDescent="0.25">
      <c r="Q1441" s="47">
        <f t="shared" si="168"/>
        <v>1995</v>
      </c>
      <c r="R1441" s="48" t="str">
        <f t="shared" si="166"/>
        <v>199510</v>
      </c>
      <c r="S1441" s="49">
        <v>35003</v>
      </c>
      <c r="T1441" s="48">
        <v>994.5</v>
      </c>
      <c r="U1441" s="50">
        <f t="shared" si="167"/>
        <v>985.10258064516142</v>
      </c>
      <c r="V1441" s="51">
        <f t="shared" si="169"/>
        <v>912.88846575342507</v>
      </c>
      <c r="W1441" s="53">
        <f t="shared" si="170"/>
        <v>-4.9246726097751381E-4</v>
      </c>
      <c r="X1441" s="53" t="str">
        <f t="shared" si="171"/>
        <v/>
      </c>
      <c r="Y1441" s="54" t="str">
        <f t="shared" si="172"/>
        <v/>
      </c>
    </row>
    <row r="1442" spans="17:25" x14ac:dyDescent="0.25">
      <c r="Q1442" s="47">
        <f t="shared" si="168"/>
        <v>1995</v>
      </c>
      <c r="R1442" s="48" t="str">
        <f t="shared" si="166"/>
        <v>199511</v>
      </c>
      <c r="S1442" s="49">
        <v>35004</v>
      </c>
      <c r="T1442" s="48">
        <v>996.76</v>
      </c>
      <c r="U1442" s="50">
        <f t="shared" si="167"/>
        <v>1000.4346666666667</v>
      </c>
      <c r="V1442" s="51">
        <f t="shared" si="169"/>
        <v>912.88846575342507</v>
      </c>
      <c r="W1442" s="53">
        <f t="shared" si="170"/>
        <v>2.2724987430868815E-3</v>
      </c>
      <c r="X1442" s="53">
        <f t="shared" si="171"/>
        <v>1.5563948691986962E-2</v>
      </c>
      <c r="Y1442" s="54" t="str">
        <f t="shared" si="172"/>
        <v/>
      </c>
    </row>
    <row r="1443" spans="17:25" x14ac:dyDescent="0.25">
      <c r="Q1443" s="47">
        <f t="shared" si="168"/>
        <v>1995</v>
      </c>
      <c r="R1443" s="48" t="str">
        <f t="shared" si="166"/>
        <v>199511</v>
      </c>
      <c r="S1443" s="49">
        <v>35005</v>
      </c>
      <c r="T1443" s="48">
        <v>996.96</v>
      </c>
      <c r="U1443" s="50">
        <f t="shared" si="167"/>
        <v>1000.4346666666667</v>
      </c>
      <c r="V1443" s="51">
        <f t="shared" si="169"/>
        <v>912.88846575342507</v>
      </c>
      <c r="W1443" s="53">
        <f t="shared" si="170"/>
        <v>2.0065010634451319E-4</v>
      </c>
      <c r="X1443" s="53" t="str">
        <f t="shared" si="171"/>
        <v/>
      </c>
      <c r="Y1443" s="54" t="str">
        <f t="shared" si="172"/>
        <v/>
      </c>
    </row>
    <row r="1444" spans="17:25" x14ac:dyDescent="0.25">
      <c r="Q1444" s="47">
        <f t="shared" si="168"/>
        <v>1995</v>
      </c>
      <c r="R1444" s="48" t="str">
        <f t="shared" si="166"/>
        <v>199511</v>
      </c>
      <c r="S1444" s="49">
        <v>35006</v>
      </c>
      <c r="T1444" s="48">
        <v>998.18</v>
      </c>
      <c r="U1444" s="50">
        <f t="shared" si="167"/>
        <v>1000.4346666666667</v>
      </c>
      <c r="V1444" s="51">
        <f t="shared" si="169"/>
        <v>912.88846575342507</v>
      </c>
      <c r="W1444" s="53">
        <f t="shared" si="170"/>
        <v>1.2237201091316319E-3</v>
      </c>
      <c r="X1444" s="53" t="str">
        <f t="shared" si="171"/>
        <v/>
      </c>
      <c r="Y1444" s="54" t="str">
        <f t="shared" si="172"/>
        <v/>
      </c>
    </row>
    <row r="1445" spans="17:25" x14ac:dyDescent="0.25">
      <c r="Q1445" s="47">
        <f t="shared" si="168"/>
        <v>1995</v>
      </c>
      <c r="R1445" s="48" t="str">
        <f t="shared" si="166"/>
        <v>199511</v>
      </c>
      <c r="S1445" s="49">
        <v>35007</v>
      </c>
      <c r="T1445" s="48">
        <v>998.49</v>
      </c>
      <c r="U1445" s="50">
        <f t="shared" si="167"/>
        <v>1000.4346666666667</v>
      </c>
      <c r="V1445" s="51">
        <f t="shared" si="169"/>
        <v>912.88846575342507</v>
      </c>
      <c r="W1445" s="53">
        <f t="shared" si="170"/>
        <v>3.1056522871630854E-4</v>
      </c>
      <c r="X1445" s="53" t="str">
        <f t="shared" si="171"/>
        <v/>
      </c>
      <c r="Y1445" s="54" t="str">
        <f t="shared" si="172"/>
        <v/>
      </c>
    </row>
    <row r="1446" spans="17:25" x14ac:dyDescent="0.25">
      <c r="Q1446" s="47">
        <f t="shared" si="168"/>
        <v>1995</v>
      </c>
      <c r="R1446" s="48" t="str">
        <f t="shared" si="166"/>
        <v>199511</v>
      </c>
      <c r="S1446" s="49">
        <v>35008</v>
      </c>
      <c r="T1446" s="48">
        <v>998.49</v>
      </c>
      <c r="U1446" s="50">
        <f t="shared" si="167"/>
        <v>1000.4346666666667</v>
      </c>
      <c r="V1446" s="51">
        <f t="shared" si="169"/>
        <v>912.88846575342507</v>
      </c>
      <c r="W1446" s="53">
        <f t="shared" si="170"/>
        <v>0</v>
      </c>
      <c r="X1446" s="53" t="str">
        <f t="shared" si="171"/>
        <v/>
      </c>
      <c r="Y1446" s="54" t="str">
        <f t="shared" si="172"/>
        <v/>
      </c>
    </row>
    <row r="1447" spans="17:25" x14ac:dyDescent="0.25">
      <c r="Q1447" s="47">
        <f t="shared" si="168"/>
        <v>1995</v>
      </c>
      <c r="R1447" s="48" t="str">
        <f t="shared" si="166"/>
        <v>199511</v>
      </c>
      <c r="S1447" s="49">
        <v>35009</v>
      </c>
      <c r="T1447" s="48">
        <v>998.49</v>
      </c>
      <c r="U1447" s="50">
        <f t="shared" si="167"/>
        <v>1000.4346666666667</v>
      </c>
      <c r="V1447" s="51">
        <f t="shared" si="169"/>
        <v>912.88846575342507</v>
      </c>
      <c r="W1447" s="53">
        <f t="shared" si="170"/>
        <v>0</v>
      </c>
      <c r="X1447" s="53" t="str">
        <f t="shared" si="171"/>
        <v/>
      </c>
      <c r="Y1447" s="54" t="str">
        <f t="shared" si="172"/>
        <v/>
      </c>
    </row>
    <row r="1448" spans="17:25" x14ac:dyDescent="0.25">
      <c r="Q1448" s="47">
        <f t="shared" si="168"/>
        <v>1995</v>
      </c>
      <c r="R1448" s="48" t="str">
        <f t="shared" si="166"/>
        <v>199511</v>
      </c>
      <c r="S1448" s="49">
        <v>35010</v>
      </c>
      <c r="T1448" s="48">
        <v>998.49</v>
      </c>
      <c r="U1448" s="50">
        <f t="shared" si="167"/>
        <v>1000.4346666666667</v>
      </c>
      <c r="V1448" s="51">
        <f t="shared" si="169"/>
        <v>912.88846575342507</v>
      </c>
      <c r="W1448" s="53">
        <f t="shared" si="170"/>
        <v>0</v>
      </c>
      <c r="X1448" s="53" t="str">
        <f t="shared" si="171"/>
        <v/>
      </c>
      <c r="Y1448" s="54" t="str">
        <f t="shared" si="172"/>
        <v/>
      </c>
    </row>
    <row r="1449" spans="17:25" x14ac:dyDescent="0.25">
      <c r="Q1449" s="47">
        <f t="shared" si="168"/>
        <v>1995</v>
      </c>
      <c r="R1449" s="48" t="str">
        <f t="shared" si="166"/>
        <v>199511</v>
      </c>
      <c r="S1449" s="49">
        <v>35011</v>
      </c>
      <c r="T1449" s="48">
        <v>999.51</v>
      </c>
      <c r="U1449" s="50">
        <f t="shared" si="167"/>
        <v>1000.4346666666667</v>
      </c>
      <c r="V1449" s="51">
        <f t="shared" si="169"/>
        <v>912.88846575342507</v>
      </c>
      <c r="W1449" s="53">
        <f t="shared" si="170"/>
        <v>1.0215425292190439E-3</v>
      </c>
      <c r="X1449" s="53" t="str">
        <f t="shared" si="171"/>
        <v/>
      </c>
      <c r="Y1449" s="54" t="str">
        <f t="shared" si="172"/>
        <v/>
      </c>
    </row>
    <row r="1450" spans="17:25" x14ac:dyDescent="0.25">
      <c r="Q1450" s="47">
        <f t="shared" si="168"/>
        <v>1995</v>
      </c>
      <c r="R1450" s="48" t="str">
        <f t="shared" si="166"/>
        <v>199511</v>
      </c>
      <c r="S1450" s="49">
        <v>35012</v>
      </c>
      <c r="T1450" s="48">
        <v>999.73</v>
      </c>
      <c r="U1450" s="50">
        <f t="shared" si="167"/>
        <v>1000.4346666666667</v>
      </c>
      <c r="V1450" s="51">
        <f t="shared" si="169"/>
        <v>912.88846575342507</v>
      </c>
      <c r="W1450" s="53">
        <f t="shared" si="170"/>
        <v>2.2010785284787282E-4</v>
      </c>
      <c r="X1450" s="53" t="str">
        <f t="shared" si="171"/>
        <v/>
      </c>
      <c r="Y1450" s="54" t="str">
        <f t="shared" si="172"/>
        <v/>
      </c>
    </row>
    <row r="1451" spans="17:25" x14ac:dyDescent="0.25">
      <c r="Q1451" s="47">
        <f t="shared" si="168"/>
        <v>1995</v>
      </c>
      <c r="R1451" s="48" t="str">
        <f t="shared" si="166"/>
        <v>199511</v>
      </c>
      <c r="S1451" s="49">
        <v>35013</v>
      </c>
      <c r="T1451" s="48">
        <v>1000.13</v>
      </c>
      <c r="U1451" s="50">
        <f t="shared" si="167"/>
        <v>1000.4346666666667</v>
      </c>
      <c r="V1451" s="51">
        <f t="shared" si="169"/>
        <v>912.88846575342507</v>
      </c>
      <c r="W1451" s="53">
        <f t="shared" si="170"/>
        <v>4.0010802916778943E-4</v>
      </c>
      <c r="X1451" s="53" t="str">
        <f t="shared" si="171"/>
        <v/>
      </c>
      <c r="Y1451" s="54" t="str">
        <f t="shared" si="172"/>
        <v/>
      </c>
    </row>
    <row r="1452" spans="17:25" x14ac:dyDescent="0.25">
      <c r="Q1452" s="47">
        <f t="shared" si="168"/>
        <v>1995</v>
      </c>
      <c r="R1452" s="48" t="str">
        <f t="shared" si="166"/>
        <v>199511</v>
      </c>
      <c r="S1452" s="49">
        <v>35014</v>
      </c>
      <c r="T1452" s="48">
        <v>999.77</v>
      </c>
      <c r="U1452" s="50">
        <f t="shared" si="167"/>
        <v>1000.4346666666667</v>
      </c>
      <c r="V1452" s="51">
        <f t="shared" si="169"/>
        <v>912.88846575342507</v>
      </c>
      <c r="W1452" s="53">
        <f t="shared" si="170"/>
        <v>-3.5995320608317449E-4</v>
      </c>
      <c r="X1452" s="53" t="str">
        <f t="shared" si="171"/>
        <v/>
      </c>
      <c r="Y1452" s="54" t="str">
        <f t="shared" si="172"/>
        <v/>
      </c>
    </row>
    <row r="1453" spans="17:25" x14ac:dyDescent="0.25">
      <c r="Q1453" s="47">
        <f t="shared" si="168"/>
        <v>1995</v>
      </c>
      <c r="R1453" s="48" t="str">
        <f t="shared" si="166"/>
        <v>199511</v>
      </c>
      <c r="S1453" s="49">
        <v>35015</v>
      </c>
      <c r="T1453" s="48">
        <v>999.77</v>
      </c>
      <c r="U1453" s="50">
        <f t="shared" si="167"/>
        <v>1000.4346666666667</v>
      </c>
      <c r="V1453" s="51">
        <f t="shared" si="169"/>
        <v>912.88846575342507</v>
      </c>
      <c r="W1453" s="53">
        <f t="shared" si="170"/>
        <v>0</v>
      </c>
      <c r="X1453" s="53" t="str">
        <f t="shared" si="171"/>
        <v/>
      </c>
      <c r="Y1453" s="54" t="str">
        <f t="shared" si="172"/>
        <v/>
      </c>
    </row>
    <row r="1454" spans="17:25" x14ac:dyDescent="0.25">
      <c r="Q1454" s="47">
        <f t="shared" si="168"/>
        <v>1995</v>
      </c>
      <c r="R1454" s="48" t="str">
        <f t="shared" si="166"/>
        <v>199511</v>
      </c>
      <c r="S1454" s="49">
        <v>35016</v>
      </c>
      <c r="T1454" s="48">
        <v>999.77</v>
      </c>
      <c r="U1454" s="50">
        <f t="shared" si="167"/>
        <v>1000.4346666666667</v>
      </c>
      <c r="V1454" s="51">
        <f t="shared" si="169"/>
        <v>912.88846575342507</v>
      </c>
      <c r="W1454" s="53">
        <f t="shared" si="170"/>
        <v>0</v>
      </c>
      <c r="X1454" s="53" t="str">
        <f t="shared" si="171"/>
        <v/>
      </c>
      <c r="Y1454" s="54" t="str">
        <f t="shared" si="172"/>
        <v/>
      </c>
    </row>
    <row r="1455" spans="17:25" x14ac:dyDescent="0.25">
      <c r="Q1455" s="47">
        <f t="shared" si="168"/>
        <v>1995</v>
      </c>
      <c r="R1455" s="48" t="str">
        <f t="shared" si="166"/>
        <v>199511</v>
      </c>
      <c r="S1455" s="49">
        <v>35017</v>
      </c>
      <c r="T1455" s="48">
        <v>999.77</v>
      </c>
      <c r="U1455" s="50">
        <f t="shared" si="167"/>
        <v>1000.4346666666667</v>
      </c>
      <c r="V1455" s="51">
        <f t="shared" si="169"/>
        <v>912.88846575342507</v>
      </c>
      <c r="W1455" s="53">
        <f t="shared" si="170"/>
        <v>0</v>
      </c>
      <c r="X1455" s="53" t="str">
        <f t="shared" si="171"/>
        <v/>
      </c>
      <c r="Y1455" s="54" t="str">
        <f t="shared" si="172"/>
        <v/>
      </c>
    </row>
    <row r="1456" spans="17:25" x14ac:dyDescent="0.25">
      <c r="Q1456" s="47">
        <f t="shared" si="168"/>
        <v>1995</v>
      </c>
      <c r="R1456" s="48" t="str">
        <f t="shared" si="166"/>
        <v>199511</v>
      </c>
      <c r="S1456" s="49">
        <v>35018</v>
      </c>
      <c r="T1456" s="48">
        <v>1001.14</v>
      </c>
      <c r="U1456" s="50">
        <f t="shared" si="167"/>
        <v>1000.4346666666667</v>
      </c>
      <c r="V1456" s="51">
        <f t="shared" si="169"/>
        <v>912.88846575342507</v>
      </c>
      <c r="W1456" s="53">
        <f t="shared" si="170"/>
        <v>1.3703151724897555E-3</v>
      </c>
      <c r="X1456" s="53" t="str">
        <f t="shared" si="171"/>
        <v/>
      </c>
      <c r="Y1456" s="54" t="str">
        <f t="shared" si="172"/>
        <v/>
      </c>
    </row>
    <row r="1457" spans="17:25" x14ac:dyDescent="0.25">
      <c r="Q1457" s="47">
        <f t="shared" si="168"/>
        <v>1995</v>
      </c>
      <c r="R1457" s="48" t="str">
        <f t="shared" si="166"/>
        <v>199511</v>
      </c>
      <c r="S1457" s="49">
        <v>35019</v>
      </c>
      <c r="T1457" s="48">
        <v>1001.62</v>
      </c>
      <c r="U1457" s="50">
        <f t="shared" si="167"/>
        <v>1000.4346666666667</v>
      </c>
      <c r="V1457" s="51">
        <f t="shared" si="169"/>
        <v>912.88846575342507</v>
      </c>
      <c r="W1457" s="53">
        <f t="shared" si="170"/>
        <v>4.7945342309763106E-4</v>
      </c>
      <c r="X1457" s="53" t="str">
        <f t="shared" si="171"/>
        <v/>
      </c>
      <c r="Y1457" s="54" t="str">
        <f t="shared" si="172"/>
        <v/>
      </c>
    </row>
    <row r="1458" spans="17:25" x14ac:dyDescent="0.25">
      <c r="Q1458" s="47">
        <f t="shared" si="168"/>
        <v>1995</v>
      </c>
      <c r="R1458" s="48" t="str">
        <f t="shared" si="166"/>
        <v>199511</v>
      </c>
      <c r="S1458" s="49">
        <v>35020</v>
      </c>
      <c r="T1458" s="48">
        <v>1002.25</v>
      </c>
      <c r="U1458" s="50">
        <f t="shared" si="167"/>
        <v>1000.4346666666667</v>
      </c>
      <c r="V1458" s="51">
        <f t="shared" si="169"/>
        <v>912.88846575342507</v>
      </c>
      <c r="W1458" s="53">
        <f t="shared" si="170"/>
        <v>6.2898105069786325E-4</v>
      </c>
      <c r="X1458" s="53" t="str">
        <f t="shared" si="171"/>
        <v/>
      </c>
      <c r="Y1458" s="54" t="str">
        <f t="shared" si="172"/>
        <v/>
      </c>
    </row>
    <row r="1459" spans="17:25" x14ac:dyDescent="0.25">
      <c r="Q1459" s="47">
        <f t="shared" si="168"/>
        <v>1995</v>
      </c>
      <c r="R1459" s="48" t="str">
        <f t="shared" si="166"/>
        <v>199511</v>
      </c>
      <c r="S1459" s="49">
        <v>35021</v>
      </c>
      <c r="T1459" s="48">
        <v>1002.63</v>
      </c>
      <c r="U1459" s="50">
        <f t="shared" si="167"/>
        <v>1000.4346666666667</v>
      </c>
      <c r="V1459" s="51">
        <f t="shared" si="169"/>
        <v>912.88846575342507</v>
      </c>
      <c r="W1459" s="53">
        <f t="shared" si="170"/>
        <v>3.7914691943119472E-4</v>
      </c>
      <c r="X1459" s="53" t="str">
        <f t="shared" si="171"/>
        <v/>
      </c>
      <c r="Y1459" s="54" t="str">
        <f t="shared" si="172"/>
        <v/>
      </c>
    </row>
    <row r="1460" spans="17:25" x14ac:dyDescent="0.25">
      <c r="Q1460" s="47">
        <f t="shared" si="168"/>
        <v>1995</v>
      </c>
      <c r="R1460" s="48" t="str">
        <f t="shared" si="166"/>
        <v>199511</v>
      </c>
      <c r="S1460" s="49">
        <v>35022</v>
      </c>
      <c r="T1460" s="48">
        <v>1002.63</v>
      </c>
      <c r="U1460" s="50">
        <f t="shared" si="167"/>
        <v>1000.4346666666667</v>
      </c>
      <c r="V1460" s="51">
        <f t="shared" si="169"/>
        <v>912.88846575342507</v>
      </c>
      <c r="W1460" s="53">
        <f t="shared" si="170"/>
        <v>0</v>
      </c>
      <c r="X1460" s="53" t="str">
        <f t="shared" si="171"/>
        <v/>
      </c>
      <c r="Y1460" s="54" t="str">
        <f t="shared" si="172"/>
        <v/>
      </c>
    </row>
    <row r="1461" spans="17:25" x14ac:dyDescent="0.25">
      <c r="Q1461" s="47">
        <f t="shared" si="168"/>
        <v>1995</v>
      </c>
      <c r="R1461" s="48" t="str">
        <f t="shared" si="166"/>
        <v>199511</v>
      </c>
      <c r="S1461" s="49">
        <v>35023</v>
      </c>
      <c r="T1461" s="48">
        <v>1002.63</v>
      </c>
      <c r="U1461" s="50">
        <f t="shared" si="167"/>
        <v>1000.4346666666667</v>
      </c>
      <c r="V1461" s="51">
        <f t="shared" si="169"/>
        <v>912.88846575342507</v>
      </c>
      <c r="W1461" s="53">
        <f t="shared" si="170"/>
        <v>0</v>
      </c>
      <c r="X1461" s="53" t="str">
        <f t="shared" si="171"/>
        <v/>
      </c>
      <c r="Y1461" s="54" t="str">
        <f t="shared" si="172"/>
        <v/>
      </c>
    </row>
    <row r="1462" spans="17:25" x14ac:dyDescent="0.25">
      <c r="Q1462" s="47">
        <f t="shared" si="168"/>
        <v>1995</v>
      </c>
      <c r="R1462" s="48" t="str">
        <f t="shared" si="166"/>
        <v>199511</v>
      </c>
      <c r="S1462" s="49">
        <v>35024</v>
      </c>
      <c r="T1462" s="48">
        <v>1003.44</v>
      </c>
      <c r="U1462" s="50">
        <f t="shared" si="167"/>
        <v>1000.4346666666667</v>
      </c>
      <c r="V1462" s="51">
        <f t="shared" si="169"/>
        <v>912.88846575342507</v>
      </c>
      <c r="W1462" s="53">
        <f t="shared" si="170"/>
        <v>8.0787528799253217E-4</v>
      </c>
      <c r="X1462" s="53" t="str">
        <f t="shared" si="171"/>
        <v/>
      </c>
      <c r="Y1462" s="54" t="str">
        <f t="shared" si="172"/>
        <v/>
      </c>
    </row>
    <row r="1463" spans="17:25" x14ac:dyDescent="0.25">
      <c r="Q1463" s="47">
        <f t="shared" si="168"/>
        <v>1995</v>
      </c>
      <c r="R1463" s="48" t="str">
        <f t="shared" si="166"/>
        <v>199511</v>
      </c>
      <c r="S1463" s="49">
        <v>35025</v>
      </c>
      <c r="T1463" s="48">
        <v>1003.47</v>
      </c>
      <c r="U1463" s="50">
        <f t="shared" si="167"/>
        <v>1000.4346666666667</v>
      </c>
      <c r="V1463" s="51">
        <f t="shared" si="169"/>
        <v>912.88846575342507</v>
      </c>
      <c r="W1463" s="53">
        <f t="shared" si="170"/>
        <v>2.9897153790869879E-5</v>
      </c>
      <c r="X1463" s="53" t="str">
        <f t="shared" si="171"/>
        <v/>
      </c>
      <c r="Y1463" s="54" t="str">
        <f t="shared" si="172"/>
        <v/>
      </c>
    </row>
    <row r="1464" spans="17:25" x14ac:dyDescent="0.25">
      <c r="Q1464" s="47">
        <f t="shared" si="168"/>
        <v>1995</v>
      </c>
      <c r="R1464" s="48" t="str">
        <f t="shared" si="166"/>
        <v>199511</v>
      </c>
      <c r="S1464" s="49">
        <v>35026</v>
      </c>
      <c r="T1464" s="48">
        <v>1002.49</v>
      </c>
      <c r="U1464" s="50">
        <f t="shared" si="167"/>
        <v>1000.4346666666667</v>
      </c>
      <c r="V1464" s="51">
        <f t="shared" si="169"/>
        <v>912.88846575342507</v>
      </c>
      <c r="W1464" s="53">
        <f t="shared" si="170"/>
        <v>-9.7661115927727415E-4</v>
      </c>
      <c r="X1464" s="53" t="str">
        <f t="shared" si="171"/>
        <v/>
      </c>
      <c r="Y1464" s="54" t="str">
        <f t="shared" si="172"/>
        <v/>
      </c>
    </row>
    <row r="1465" spans="17:25" x14ac:dyDescent="0.25">
      <c r="Q1465" s="47">
        <f t="shared" si="168"/>
        <v>1995</v>
      </c>
      <c r="R1465" s="48" t="str">
        <f t="shared" si="166"/>
        <v>199511</v>
      </c>
      <c r="S1465" s="49">
        <v>35027</v>
      </c>
      <c r="T1465" s="48">
        <v>1001.23</v>
      </c>
      <c r="U1465" s="50">
        <f t="shared" si="167"/>
        <v>1000.4346666666667</v>
      </c>
      <c r="V1465" s="51">
        <f t="shared" si="169"/>
        <v>912.88846575342507</v>
      </c>
      <c r="W1465" s="53">
        <f t="shared" si="170"/>
        <v>-1.2568703927221536E-3</v>
      </c>
      <c r="X1465" s="53" t="str">
        <f t="shared" si="171"/>
        <v/>
      </c>
      <c r="Y1465" s="54" t="str">
        <f t="shared" si="172"/>
        <v/>
      </c>
    </row>
    <row r="1466" spans="17:25" x14ac:dyDescent="0.25">
      <c r="Q1466" s="47">
        <f t="shared" si="168"/>
        <v>1995</v>
      </c>
      <c r="R1466" s="48" t="str">
        <f t="shared" si="166"/>
        <v>199511</v>
      </c>
      <c r="S1466" s="49">
        <v>35028</v>
      </c>
      <c r="T1466" s="48">
        <v>1000.69</v>
      </c>
      <c r="U1466" s="50">
        <f t="shared" si="167"/>
        <v>1000.4346666666667</v>
      </c>
      <c r="V1466" s="51">
        <f t="shared" si="169"/>
        <v>912.88846575342507</v>
      </c>
      <c r="W1466" s="53">
        <f t="shared" si="170"/>
        <v>-5.3933661596228255E-4</v>
      </c>
      <c r="X1466" s="53" t="str">
        <f t="shared" si="171"/>
        <v/>
      </c>
      <c r="Y1466" s="54" t="str">
        <f t="shared" si="172"/>
        <v/>
      </c>
    </row>
    <row r="1467" spans="17:25" x14ac:dyDescent="0.25">
      <c r="Q1467" s="47">
        <f t="shared" si="168"/>
        <v>1995</v>
      </c>
      <c r="R1467" s="48" t="str">
        <f t="shared" si="166"/>
        <v>199511</v>
      </c>
      <c r="S1467" s="49">
        <v>35029</v>
      </c>
      <c r="T1467" s="48">
        <v>1000.69</v>
      </c>
      <c r="U1467" s="50">
        <f t="shared" si="167"/>
        <v>1000.4346666666667</v>
      </c>
      <c r="V1467" s="51">
        <f t="shared" si="169"/>
        <v>912.88846575342507</v>
      </c>
      <c r="W1467" s="53">
        <f t="shared" si="170"/>
        <v>0</v>
      </c>
      <c r="X1467" s="53" t="str">
        <f t="shared" si="171"/>
        <v/>
      </c>
      <c r="Y1467" s="54" t="str">
        <f t="shared" si="172"/>
        <v/>
      </c>
    </row>
    <row r="1468" spans="17:25" x14ac:dyDescent="0.25">
      <c r="Q1468" s="47">
        <f t="shared" si="168"/>
        <v>1995</v>
      </c>
      <c r="R1468" s="48" t="str">
        <f t="shared" si="166"/>
        <v>199511</v>
      </c>
      <c r="S1468" s="49">
        <v>35030</v>
      </c>
      <c r="T1468" s="48">
        <v>1000.69</v>
      </c>
      <c r="U1468" s="50">
        <f t="shared" si="167"/>
        <v>1000.4346666666667</v>
      </c>
      <c r="V1468" s="51">
        <f t="shared" si="169"/>
        <v>912.88846575342507</v>
      </c>
      <c r="W1468" s="53">
        <f t="shared" si="170"/>
        <v>0</v>
      </c>
      <c r="X1468" s="53" t="str">
        <f t="shared" si="171"/>
        <v/>
      </c>
      <c r="Y1468" s="54" t="str">
        <f t="shared" si="172"/>
        <v/>
      </c>
    </row>
    <row r="1469" spans="17:25" x14ac:dyDescent="0.25">
      <c r="Q1469" s="47">
        <f t="shared" si="168"/>
        <v>1995</v>
      </c>
      <c r="R1469" s="48" t="str">
        <f t="shared" si="166"/>
        <v>199511</v>
      </c>
      <c r="S1469" s="49">
        <v>35031</v>
      </c>
      <c r="T1469" s="48">
        <v>1003.24</v>
      </c>
      <c r="U1469" s="50">
        <f t="shared" si="167"/>
        <v>1000.4346666666667</v>
      </c>
      <c r="V1469" s="51">
        <f t="shared" si="169"/>
        <v>912.88846575342507</v>
      </c>
      <c r="W1469" s="53">
        <f t="shared" si="170"/>
        <v>2.5482417132178803E-3</v>
      </c>
      <c r="X1469" s="53" t="str">
        <f t="shared" si="171"/>
        <v/>
      </c>
      <c r="Y1469" s="54" t="str">
        <f t="shared" si="172"/>
        <v/>
      </c>
    </row>
    <row r="1470" spans="17:25" x14ac:dyDescent="0.25">
      <c r="Q1470" s="47">
        <f t="shared" si="168"/>
        <v>1995</v>
      </c>
      <c r="R1470" s="48" t="str">
        <f t="shared" si="166"/>
        <v>199511</v>
      </c>
      <c r="S1470" s="49">
        <v>35032</v>
      </c>
      <c r="T1470" s="48">
        <v>1001.73</v>
      </c>
      <c r="U1470" s="50">
        <f t="shared" si="167"/>
        <v>1000.4346666666667</v>
      </c>
      <c r="V1470" s="51">
        <f t="shared" si="169"/>
        <v>912.88846575342507</v>
      </c>
      <c r="W1470" s="53">
        <f t="shared" si="170"/>
        <v>-1.5051234001833835E-3</v>
      </c>
      <c r="X1470" s="53" t="str">
        <f t="shared" si="171"/>
        <v/>
      </c>
      <c r="Y1470" s="54" t="str">
        <f t="shared" si="172"/>
        <v/>
      </c>
    </row>
    <row r="1471" spans="17:25" x14ac:dyDescent="0.25">
      <c r="Q1471" s="47">
        <f t="shared" si="168"/>
        <v>1995</v>
      </c>
      <c r="R1471" s="48" t="str">
        <f t="shared" si="166"/>
        <v>199511</v>
      </c>
      <c r="S1471" s="49">
        <v>35033</v>
      </c>
      <c r="T1471" s="48">
        <v>998.16</v>
      </c>
      <c r="U1471" s="50">
        <f t="shared" si="167"/>
        <v>1000.4346666666667</v>
      </c>
      <c r="V1471" s="51">
        <f t="shared" si="169"/>
        <v>912.88846575342507</v>
      </c>
      <c r="W1471" s="53">
        <f t="shared" si="170"/>
        <v>-3.5638345662005744E-3</v>
      </c>
      <c r="X1471" s="53" t="str">
        <f t="shared" si="171"/>
        <v/>
      </c>
      <c r="Y1471" s="54" t="str">
        <f t="shared" si="172"/>
        <v/>
      </c>
    </row>
    <row r="1472" spans="17:25" x14ac:dyDescent="0.25">
      <c r="Q1472" s="47">
        <f t="shared" si="168"/>
        <v>1995</v>
      </c>
      <c r="R1472" s="48" t="str">
        <f t="shared" si="166"/>
        <v>199512</v>
      </c>
      <c r="S1472" s="49">
        <v>35034</v>
      </c>
      <c r="T1472" s="48">
        <v>998.15</v>
      </c>
      <c r="U1472" s="50">
        <f t="shared" si="167"/>
        <v>987.12387096774182</v>
      </c>
      <c r="V1472" s="51">
        <f t="shared" si="169"/>
        <v>912.88846575342507</v>
      </c>
      <c r="W1472" s="53">
        <f t="shared" si="170"/>
        <v>-1.0018433918346226E-5</v>
      </c>
      <c r="X1472" s="53">
        <f t="shared" si="171"/>
        <v>-1.3305012453511678E-2</v>
      </c>
      <c r="Y1472" s="54" t="str">
        <f t="shared" si="172"/>
        <v/>
      </c>
    </row>
    <row r="1473" spans="17:25" x14ac:dyDescent="0.25">
      <c r="Q1473" s="47">
        <f t="shared" si="168"/>
        <v>1995</v>
      </c>
      <c r="R1473" s="48" t="str">
        <f t="shared" si="166"/>
        <v>199512</v>
      </c>
      <c r="S1473" s="49">
        <v>35035</v>
      </c>
      <c r="T1473" s="48">
        <v>997.87</v>
      </c>
      <c r="U1473" s="50">
        <f t="shared" si="167"/>
        <v>987.12387096774182</v>
      </c>
      <c r="V1473" s="51">
        <f t="shared" si="169"/>
        <v>912.88846575342507</v>
      </c>
      <c r="W1473" s="53">
        <f t="shared" si="170"/>
        <v>-2.8051896007608157E-4</v>
      </c>
      <c r="X1473" s="53" t="str">
        <f t="shared" si="171"/>
        <v/>
      </c>
      <c r="Y1473" s="54" t="str">
        <f t="shared" si="172"/>
        <v/>
      </c>
    </row>
    <row r="1474" spans="17:25" x14ac:dyDescent="0.25">
      <c r="Q1474" s="47">
        <f t="shared" si="168"/>
        <v>1995</v>
      </c>
      <c r="R1474" s="48" t="str">
        <f t="shared" si="166"/>
        <v>199512</v>
      </c>
      <c r="S1474" s="49">
        <v>35036</v>
      </c>
      <c r="T1474" s="48">
        <v>997.87</v>
      </c>
      <c r="U1474" s="50">
        <f t="shared" si="167"/>
        <v>987.12387096774182</v>
      </c>
      <c r="V1474" s="51">
        <f t="shared" si="169"/>
        <v>912.88846575342507</v>
      </c>
      <c r="W1474" s="53">
        <f t="shared" si="170"/>
        <v>0</v>
      </c>
      <c r="X1474" s="53" t="str">
        <f t="shared" si="171"/>
        <v/>
      </c>
      <c r="Y1474" s="54" t="str">
        <f t="shared" si="172"/>
        <v/>
      </c>
    </row>
    <row r="1475" spans="17:25" x14ac:dyDescent="0.25">
      <c r="Q1475" s="47">
        <f t="shared" si="168"/>
        <v>1995</v>
      </c>
      <c r="R1475" s="48" t="str">
        <f t="shared" si="166"/>
        <v>199512</v>
      </c>
      <c r="S1475" s="49">
        <v>35037</v>
      </c>
      <c r="T1475" s="48">
        <v>997.87</v>
      </c>
      <c r="U1475" s="50">
        <f t="shared" si="167"/>
        <v>987.12387096774182</v>
      </c>
      <c r="V1475" s="51">
        <f t="shared" si="169"/>
        <v>912.88846575342507</v>
      </c>
      <c r="W1475" s="53">
        <f t="shared" si="170"/>
        <v>0</v>
      </c>
      <c r="X1475" s="53" t="str">
        <f t="shared" si="171"/>
        <v/>
      </c>
      <c r="Y1475" s="54" t="str">
        <f t="shared" si="172"/>
        <v/>
      </c>
    </row>
    <row r="1476" spans="17:25" x14ac:dyDescent="0.25">
      <c r="Q1476" s="47">
        <f t="shared" si="168"/>
        <v>1995</v>
      </c>
      <c r="R1476" s="48" t="str">
        <f t="shared" si="166"/>
        <v>199512</v>
      </c>
      <c r="S1476" s="49">
        <v>35038</v>
      </c>
      <c r="T1476" s="48">
        <v>995.93</v>
      </c>
      <c r="U1476" s="50">
        <f t="shared" si="167"/>
        <v>987.12387096774182</v>
      </c>
      <c r="V1476" s="51">
        <f t="shared" si="169"/>
        <v>912.88846575342507</v>
      </c>
      <c r="W1476" s="53">
        <f t="shared" si="170"/>
        <v>-1.9441410203734355E-3</v>
      </c>
      <c r="X1476" s="53" t="str">
        <f t="shared" si="171"/>
        <v/>
      </c>
      <c r="Y1476" s="54" t="str">
        <f t="shared" si="172"/>
        <v/>
      </c>
    </row>
    <row r="1477" spans="17:25" x14ac:dyDescent="0.25">
      <c r="Q1477" s="47">
        <f t="shared" si="168"/>
        <v>1995</v>
      </c>
      <c r="R1477" s="48" t="str">
        <f t="shared" si="166"/>
        <v>199512</v>
      </c>
      <c r="S1477" s="49">
        <v>35039</v>
      </c>
      <c r="T1477" s="48">
        <v>990.16</v>
      </c>
      <c r="U1477" s="50">
        <f t="shared" si="167"/>
        <v>987.12387096774182</v>
      </c>
      <c r="V1477" s="51">
        <f t="shared" si="169"/>
        <v>912.88846575342507</v>
      </c>
      <c r="W1477" s="53">
        <f t="shared" si="170"/>
        <v>-5.7935798700711194E-3</v>
      </c>
      <c r="X1477" s="53" t="str">
        <f t="shared" si="171"/>
        <v/>
      </c>
      <c r="Y1477" s="54" t="str">
        <f t="shared" si="172"/>
        <v/>
      </c>
    </row>
    <row r="1478" spans="17:25" x14ac:dyDescent="0.25">
      <c r="Q1478" s="47">
        <f t="shared" si="168"/>
        <v>1995</v>
      </c>
      <c r="R1478" s="48" t="str">
        <f t="shared" si="166"/>
        <v>199512</v>
      </c>
      <c r="S1478" s="49">
        <v>35040</v>
      </c>
      <c r="T1478" s="48">
        <v>983.29</v>
      </c>
      <c r="U1478" s="50">
        <f t="shared" si="167"/>
        <v>987.12387096774182</v>
      </c>
      <c r="V1478" s="51">
        <f t="shared" si="169"/>
        <v>912.88846575342507</v>
      </c>
      <c r="W1478" s="53">
        <f t="shared" si="170"/>
        <v>-6.9382726024076469E-3</v>
      </c>
      <c r="X1478" s="53" t="str">
        <f t="shared" si="171"/>
        <v/>
      </c>
      <c r="Y1478" s="54" t="str">
        <f t="shared" si="172"/>
        <v/>
      </c>
    </row>
    <row r="1479" spans="17:25" x14ac:dyDescent="0.25">
      <c r="Q1479" s="47">
        <f t="shared" si="168"/>
        <v>1995</v>
      </c>
      <c r="R1479" s="48" t="str">
        <f t="shared" ref="R1479:R1542" si="173">+YEAR(S1479)&amp;MONTH(S1479)</f>
        <v>199512</v>
      </c>
      <c r="S1479" s="49">
        <v>35041</v>
      </c>
      <c r="T1479" s="48">
        <v>974.04</v>
      </c>
      <c r="U1479" s="50">
        <f t="shared" ref="U1479:U1542" si="174">+AVERAGEIF($R$3:$R$12000,R1479,$T$3:$T$12000)</f>
        <v>987.12387096774182</v>
      </c>
      <c r="V1479" s="51">
        <f t="shared" si="169"/>
        <v>912.88846575342507</v>
      </c>
      <c r="W1479" s="53">
        <f t="shared" si="170"/>
        <v>-9.4071942153383104E-3</v>
      </c>
      <c r="X1479" s="53" t="str">
        <f t="shared" si="171"/>
        <v/>
      </c>
      <c r="Y1479" s="54" t="str">
        <f t="shared" si="172"/>
        <v/>
      </c>
    </row>
    <row r="1480" spans="17:25" x14ac:dyDescent="0.25">
      <c r="Q1480" s="47">
        <f t="shared" ref="Q1480:Q1543" si="175">+YEAR(S1480)</f>
        <v>1995</v>
      </c>
      <c r="R1480" s="48" t="str">
        <f t="shared" si="173"/>
        <v>199512</v>
      </c>
      <c r="S1480" s="49">
        <v>35042</v>
      </c>
      <c r="T1480" s="48">
        <v>974.04</v>
      </c>
      <c r="U1480" s="50">
        <f t="shared" si="174"/>
        <v>987.12387096774182</v>
      </c>
      <c r="V1480" s="51">
        <f t="shared" ref="V1480:V1543" si="176">+AVERAGEIF($Q$3:$Q$12000,Q1480,$T$3:$T$12000)</f>
        <v>912.88846575342507</v>
      </c>
      <c r="W1480" s="53">
        <f t="shared" si="170"/>
        <v>0</v>
      </c>
      <c r="X1480" s="53" t="str">
        <f t="shared" si="171"/>
        <v/>
      </c>
      <c r="Y1480" s="54" t="str">
        <f t="shared" si="172"/>
        <v/>
      </c>
    </row>
    <row r="1481" spans="17:25" x14ac:dyDescent="0.25">
      <c r="Q1481" s="47">
        <f t="shared" si="175"/>
        <v>1995</v>
      </c>
      <c r="R1481" s="48" t="str">
        <f t="shared" si="173"/>
        <v>199512</v>
      </c>
      <c r="S1481" s="49">
        <v>35043</v>
      </c>
      <c r="T1481" s="48">
        <v>974.04</v>
      </c>
      <c r="U1481" s="50">
        <f t="shared" si="174"/>
        <v>987.12387096774182</v>
      </c>
      <c r="V1481" s="51">
        <f t="shared" si="176"/>
        <v>912.88846575342507</v>
      </c>
      <c r="W1481" s="53">
        <f t="shared" ref="W1481:W1544" si="177">+T1481/T1480-1</f>
        <v>0</v>
      </c>
      <c r="X1481" s="53" t="str">
        <f t="shared" ref="X1481:X1544" si="178">IF(U1481/U1480-1=0,"",U1481/U1480-1)</f>
        <v/>
      </c>
      <c r="Y1481" s="54" t="str">
        <f t="shared" ref="Y1481:Y1544" si="179">+IF(V1481=V1480,"",V1481/V1480-1)</f>
        <v/>
      </c>
    </row>
    <row r="1482" spans="17:25" x14ac:dyDescent="0.25">
      <c r="Q1482" s="47">
        <f t="shared" si="175"/>
        <v>1995</v>
      </c>
      <c r="R1482" s="48" t="str">
        <f t="shared" si="173"/>
        <v>199512</v>
      </c>
      <c r="S1482" s="49">
        <v>35044</v>
      </c>
      <c r="T1482" s="48">
        <v>974.04</v>
      </c>
      <c r="U1482" s="50">
        <f t="shared" si="174"/>
        <v>987.12387096774182</v>
      </c>
      <c r="V1482" s="51">
        <f t="shared" si="176"/>
        <v>912.88846575342507</v>
      </c>
      <c r="W1482" s="53">
        <f t="shared" si="177"/>
        <v>0</v>
      </c>
      <c r="X1482" s="53" t="str">
        <f t="shared" si="178"/>
        <v/>
      </c>
      <c r="Y1482" s="54" t="str">
        <f t="shared" si="179"/>
        <v/>
      </c>
    </row>
    <row r="1483" spans="17:25" x14ac:dyDescent="0.25">
      <c r="Q1483" s="47">
        <f t="shared" si="175"/>
        <v>1995</v>
      </c>
      <c r="R1483" s="48" t="str">
        <f t="shared" si="173"/>
        <v>199512</v>
      </c>
      <c r="S1483" s="49">
        <v>35045</v>
      </c>
      <c r="T1483" s="48">
        <v>979.87</v>
      </c>
      <c r="U1483" s="50">
        <f t="shared" si="174"/>
        <v>987.12387096774182</v>
      </c>
      <c r="V1483" s="51">
        <f t="shared" si="176"/>
        <v>912.88846575342507</v>
      </c>
      <c r="W1483" s="53">
        <f t="shared" si="177"/>
        <v>5.9853804771878849E-3</v>
      </c>
      <c r="X1483" s="53" t="str">
        <f t="shared" si="178"/>
        <v/>
      </c>
      <c r="Y1483" s="54" t="str">
        <f t="shared" si="179"/>
        <v/>
      </c>
    </row>
    <row r="1484" spans="17:25" x14ac:dyDescent="0.25">
      <c r="Q1484" s="47">
        <f t="shared" si="175"/>
        <v>1995</v>
      </c>
      <c r="R1484" s="48" t="str">
        <f t="shared" si="173"/>
        <v>199512</v>
      </c>
      <c r="S1484" s="49">
        <v>35046</v>
      </c>
      <c r="T1484" s="48">
        <v>986.17</v>
      </c>
      <c r="U1484" s="50">
        <f t="shared" si="174"/>
        <v>987.12387096774182</v>
      </c>
      <c r="V1484" s="51">
        <f t="shared" si="176"/>
        <v>912.88846575342507</v>
      </c>
      <c r="W1484" s="53">
        <f t="shared" si="177"/>
        <v>6.4294243113882654E-3</v>
      </c>
      <c r="X1484" s="53" t="str">
        <f t="shared" si="178"/>
        <v/>
      </c>
      <c r="Y1484" s="54" t="str">
        <f t="shared" si="179"/>
        <v/>
      </c>
    </row>
    <row r="1485" spans="17:25" x14ac:dyDescent="0.25">
      <c r="Q1485" s="47">
        <f t="shared" si="175"/>
        <v>1995</v>
      </c>
      <c r="R1485" s="48" t="str">
        <f t="shared" si="173"/>
        <v>199512</v>
      </c>
      <c r="S1485" s="49">
        <v>35047</v>
      </c>
      <c r="T1485" s="48">
        <v>994.57</v>
      </c>
      <c r="U1485" s="50">
        <f t="shared" si="174"/>
        <v>987.12387096774182</v>
      </c>
      <c r="V1485" s="51">
        <f t="shared" si="176"/>
        <v>912.88846575342507</v>
      </c>
      <c r="W1485" s="53">
        <f t="shared" si="177"/>
        <v>8.5178011904643025E-3</v>
      </c>
      <c r="X1485" s="53" t="str">
        <f t="shared" si="178"/>
        <v/>
      </c>
      <c r="Y1485" s="54" t="str">
        <f t="shared" si="179"/>
        <v/>
      </c>
    </row>
    <row r="1486" spans="17:25" x14ac:dyDescent="0.25">
      <c r="Q1486" s="47">
        <f t="shared" si="175"/>
        <v>1995</v>
      </c>
      <c r="R1486" s="48" t="str">
        <f t="shared" si="173"/>
        <v>199512</v>
      </c>
      <c r="S1486" s="49">
        <v>35048</v>
      </c>
      <c r="T1486" s="48">
        <v>992.88</v>
      </c>
      <c r="U1486" s="50">
        <f t="shared" si="174"/>
        <v>987.12387096774182</v>
      </c>
      <c r="V1486" s="51">
        <f t="shared" si="176"/>
        <v>912.88846575342507</v>
      </c>
      <c r="W1486" s="53">
        <f t="shared" si="177"/>
        <v>-1.6992268015323386E-3</v>
      </c>
      <c r="X1486" s="53" t="str">
        <f t="shared" si="178"/>
        <v/>
      </c>
      <c r="Y1486" s="54" t="str">
        <f t="shared" si="179"/>
        <v/>
      </c>
    </row>
    <row r="1487" spans="17:25" x14ac:dyDescent="0.25">
      <c r="Q1487" s="47">
        <f t="shared" si="175"/>
        <v>1995</v>
      </c>
      <c r="R1487" s="48" t="str">
        <f t="shared" si="173"/>
        <v>199512</v>
      </c>
      <c r="S1487" s="49">
        <v>35049</v>
      </c>
      <c r="T1487" s="48">
        <v>988.94</v>
      </c>
      <c r="U1487" s="50">
        <f t="shared" si="174"/>
        <v>987.12387096774182</v>
      </c>
      <c r="V1487" s="51">
        <f t="shared" si="176"/>
        <v>912.88846575342507</v>
      </c>
      <c r="W1487" s="53">
        <f t="shared" si="177"/>
        <v>-3.9682539682539542E-3</v>
      </c>
      <c r="X1487" s="53" t="str">
        <f t="shared" si="178"/>
        <v/>
      </c>
      <c r="Y1487" s="54" t="str">
        <f t="shared" si="179"/>
        <v/>
      </c>
    </row>
    <row r="1488" spans="17:25" x14ac:dyDescent="0.25">
      <c r="Q1488" s="47">
        <f t="shared" si="175"/>
        <v>1995</v>
      </c>
      <c r="R1488" s="48" t="str">
        <f t="shared" si="173"/>
        <v>199512</v>
      </c>
      <c r="S1488" s="49">
        <v>35050</v>
      </c>
      <c r="T1488" s="48">
        <v>988.94</v>
      </c>
      <c r="U1488" s="50">
        <f t="shared" si="174"/>
        <v>987.12387096774182</v>
      </c>
      <c r="V1488" s="51">
        <f t="shared" si="176"/>
        <v>912.88846575342507</v>
      </c>
      <c r="W1488" s="53">
        <f t="shared" si="177"/>
        <v>0</v>
      </c>
      <c r="X1488" s="53" t="str">
        <f t="shared" si="178"/>
        <v/>
      </c>
      <c r="Y1488" s="54" t="str">
        <f t="shared" si="179"/>
        <v/>
      </c>
    </row>
    <row r="1489" spans="17:25" x14ac:dyDescent="0.25">
      <c r="Q1489" s="47">
        <f t="shared" si="175"/>
        <v>1995</v>
      </c>
      <c r="R1489" s="48" t="str">
        <f t="shared" si="173"/>
        <v>199512</v>
      </c>
      <c r="S1489" s="49">
        <v>35051</v>
      </c>
      <c r="T1489" s="48">
        <v>988.94</v>
      </c>
      <c r="U1489" s="50">
        <f t="shared" si="174"/>
        <v>987.12387096774182</v>
      </c>
      <c r="V1489" s="51">
        <f t="shared" si="176"/>
        <v>912.88846575342507</v>
      </c>
      <c r="W1489" s="53">
        <f t="shared" si="177"/>
        <v>0</v>
      </c>
      <c r="X1489" s="53" t="str">
        <f t="shared" si="178"/>
        <v/>
      </c>
      <c r="Y1489" s="54" t="str">
        <f t="shared" si="179"/>
        <v/>
      </c>
    </row>
    <row r="1490" spans="17:25" x14ac:dyDescent="0.25">
      <c r="Q1490" s="47">
        <f t="shared" si="175"/>
        <v>1995</v>
      </c>
      <c r="R1490" s="48" t="str">
        <f t="shared" si="173"/>
        <v>199512</v>
      </c>
      <c r="S1490" s="49">
        <v>35052</v>
      </c>
      <c r="T1490" s="48">
        <v>986.71</v>
      </c>
      <c r="U1490" s="50">
        <f t="shared" si="174"/>
        <v>987.12387096774182</v>
      </c>
      <c r="V1490" s="51">
        <f t="shared" si="176"/>
        <v>912.88846575342507</v>
      </c>
      <c r="W1490" s="53">
        <f t="shared" si="177"/>
        <v>-2.2549396323335857E-3</v>
      </c>
      <c r="X1490" s="53" t="str">
        <f t="shared" si="178"/>
        <v/>
      </c>
      <c r="Y1490" s="54" t="str">
        <f t="shared" si="179"/>
        <v/>
      </c>
    </row>
    <row r="1491" spans="17:25" x14ac:dyDescent="0.25">
      <c r="Q1491" s="47">
        <f t="shared" si="175"/>
        <v>1995</v>
      </c>
      <c r="R1491" s="48" t="str">
        <f t="shared" si="173"/>
        <v>199512</v>
      </c>
      <c r="S1491" s="49">
        <v>35053</v>
      </c>
      <c r="T1491" s="48">
        <v>987.22</v>
      </c>
      <c r="U1491" s="50">
        <f t="shared" si="174"/>
        <v>987.12387096774182</v>
      </c>
      <c r="V1491" s="51">
        <f t="shared" si="176"/>
        <v>912.88846575342507</v>
      </c>
      <c r="W1491" s="53">
        <f t="shared" si="177"/>
        <v>5.1686919155580213E-4</v>
      </c>
      <c r="X1491" s="53" t="str">
        <f t="shared" si="178"/>
        <v/>
      </c>
      <c r="Y1491" s="54" t="str">
        <f t="shared" si="179"/>
        <v/>
      </c>
    </row>
    <row r="1492" spans="17:25" x14ac:dyDescent="0.25">
      <c r="Q1492" s="47">
        <f t="shared" si="175"/>
        <v>1995</v>
      </c>
      <c r="R1492" s="48" t="str">
        <f t="shared" si="173"/>
        <v>199512</v>
      </c>
      <c r="S1492" s="49">
        <v>35054</v>
      </c>
      <c r="T1492" s="48">
        <v>985.39</v>
      </c>
      <c r="U1492" s="50">
        <f t="shared" si="174"/>
        <v>987.12387096774182</v>
      </c>
      <c r="V1492" s="51">
        <f t="shared" si="176"/>
        <v>912.88846575342507</v>
      </c>
      <c r="W1492" s="53">
        <f t="shared" si="177"/>
        <v>-1.853690160248056E-3</v>
      </c>
      <c r="X1492" s="53" t="str">
        <f t="shared" si="178"/>
        <v/>
      </c>
      <c r="Y1492" s="54" t="str">
        <f t="shared" si="179"/>
        <v/>
      </c>
    </row>
    <row r="1493" spans="17:25" x14ac:dyDescent="0.25">
      <c r="Q1493" s="47">
        <f t="shared" si="175"/>
        <v>1995</v>
      </c>
      <c r="R1493" s="48" t="str">
        <f t="shared" si="173"/>
        <v>199512</v>
      </c>
      <c r="S1493" s="49">
        <v>35055</v>
      </c>
      <c r="T1493" s="48">
        <v>984.06</v>
      </c>
      <c r="U1493" s="50">
        <f t="shared" si="174"/>
        <v>987.12387096774182</v>
      </c>
      <c r="V1493" s="51">
        <f t="shared" si="176"/>
        <v>912.88846575342507</v>
      </c>
      <c r="W1493" s="53">
        <f t="shared" si="177"/>
        <v>-1.3497194004404856E-3</v>
      </c>
      <c r="X1493" s="53" t="str">
        <f t="shared" si="178"/>
        <v/>
      </c>
      <c r="Y1493" s="54" t="str">
        <f t="shared" si="179"/>
        <v/>
      </c>
    </row>
    <row r="1494" spans="17:25" x14ac:dyDescent="0.25">
      <c r="Q1494" s="47">
        <f t="shared" si="175"/>
        <v>1995</v>
      </c>
      <c r="R1494" s="48" t="str">
        <f t="shared" si="173"/>
        <v>199512</v>
      </c>
      <c r="S1494" s="49">
        <v>35056</v>
      </c>
      <c r="T1494" s="48">
        <v>984.96</v>
      </c>
      <c r="U1494" s="50">
        <f t="shared" si="174"/>
        <v>987.12387096774182</v>
      </c>
      <c r="V1494" s="51">
        <f t="shared" si="176"/>
        <v>912.88846575342507</v>
      </c>
      <c r="W1494" s="53">
        <f t="shared" si="177"/>
        <v>9.1457837936714803E-4</v>
      </c>
      <c r="X1494" s="53" t="str">
        <f t="shared" si="178"/>
        <v/>
      </c>
      <c r="Y1494" s="54" t="str">
        <f t="shared" si="179"/>
        <v/>
      </c>
    </row>
    <row r="1495" spans="17:25" x14ac:dyDescent="0.25">
      <c r="Q1495" s="47">
        <f t="shared" si="175"/>
        <v>1995</v>
      </c>
      <c r="R1495" s="48" t="str">
        <f t="shared" si="173"/>
        <v>199512</v>
      </c>
      <c r="S1495" s="49">
        <v>35057</v>
      </c>
      <c r="T1495" s="48">
        <v>984.96</v>
      </c>
      <c r="U1495" s="50">
        <f t="shared" si="174"/>
        <v>987.12387096774182</v>
      </c>
      <c r="V1495" s="51">
        <f t="shared" si="176"/>
        <v>912.88846575342507</v>
      </c>
      <c r="W1495" s="53">
        <f t="shared" si="177"/>
        <v>0</v>
      </c>
      <c r="X1495" s="53" t="str">
        <f t="shared" si="178"/>
        <v/>
      </c>
      <c r="Y1495" s="54" t="str">
        <f t="shared" si="179"/>
        <v/>
      </c>
    </row>
    <row r="1496" spans="17:25" x14ac:dyDescent="0.25">
      <c r="Q1496" s="47">
        <f t="shared" si="175"/>
        <v>1995</v>
      </c>
      <c r="R1496" s="48" t="str">
        <f t="shared" si="173"/>
        <v>199512</v>
      </c>
      <c r="S1496" s="49">
        <v>35058</v>
      </c>
      <c r="T1496" s="48">
        <v>984.96</v>
      </c>
      <c r="U1496" s="50">
        <f t="shared" si="174"/>
        <v>987.12387096774182</v>
      </c>
      <c r="V1496" s="51">
        <f t="shared" si="176"/>
        <v>912.88846575342507</v>
      </c>
      <c r="W1496" s="53">
        <f t="shared" si="177"/>
        <v>0</v>
      </c>
      <c r="X1496" s="53" t="str">
        <f t="shared" si="178"/>
        <v/>
      </c>
      <c r="Y1496" s="54" t="str">
        <f t="shared" si="179"/>
        <v/>
      </c>
    </row>
    <row r="1497" spans="17:25" x14ac:dyDescent="0.25">
      <c r="Q1497" s="47">
        <f t="shared" si="175"/>
        <v>1995</v>
      </c>
      <c r="R1497" s="48" t="str">
        <f t="shared" si="173"/>
        <v>199512</v>
      </c>
      <c r="S1497" s="49">
        <v>35059</v>
      </c>
      <c r="T1497" s="48">
        <v>984.96</v>
      </c>
      <c r="U1497" s="50">
        <f t="shared" si="174"/>
        <v>987.12387096774182</v>
      </c>
      <c r="V1497" s="51">
        <f t="shared" si="176"/>
        <v>912.88846575342507</v>
      </c>
      <c r="W1497" s="53">
        <f t="shared" si="177"/>
        <v>0</v>
      </c>
      <c r="X1497" s="53" t="str">
        <f t="shared" si="178"/>
        <v/>
      </c>
      <c r="Y1497" s="54" t="str">
        <f t="shared" si="179"/>
        <v/>
      </c>
    </row>
    <row r="1498" spans="17:25" x14ac:dyDescent="0.25">
      <c r="Q1498" s="47">
        <f t="shared" si="175"/>
        <v>1995</v>
      </c>
      <c r="R1498" s="48" t="str">
        <f t="shared" si="173"/>
        <v>199512</v>
      </c>
      <c r="S1498" s="49">
        <v>35060</v>
      </c>
      <c r="T1498" s="48">
        <v>990.1</v>
      </c>
      <c r="U1498" s="50">
        <f t="shared" si="174"/>
        <v>987.12387096774182</v>
      </c>
      <c r="V1498" s="51">
        <f t="shared" si="176"/>
        <v>912.88846575342507</v>
      </c>
      <c r="W1498" s="53">
        <f t="shared" si="177"/>
        <v>5.218486029889613E-3</v>
      </c>
      <c r="X1498" s="53" t="str">
        <f t="shared" si="178"/>
        <v/>
      </c>
      <c r="Y1498" s="54" t="str">
        <f t="shared" si="179"/>
        <v/>
      </c>
    </row>
    <row r="1499" spans="17:25" x14ac:dyDescent="0.25">
      <c r="Q1499" s="47">
        <f t="shared" si="175"/>
        <v>1995</v>
      </c>
      <c r="R1499" s="48" t="str">
        <f t="shared" si="173"/>
        <v>199512</v>
      </c>
      <c r="S1499" s="49">
        <v>35061</v>
      </c>
      <c r="T1499" s="48">
        <v>986.96</v>
      </c>
      <c r="U1499" s="50">
        <f t="shared" si="174"/>
        <v>987.12387096774182</v>
      </c>
      <c r="V1499" s="51">
        <f t="shared" si="176"/>
        <v>912.88846575342507</v>
      </c>
      <c r="W1499" s="53">
        <f t="shared" si="177"/>
        <v>-3.1713968286031236E-3</v>
      </c>
      <c r="X1499" s="53" t="str">
        <f t="shared" si="178"/>
        <v/>
      </c>
      <c r="Y1499" s="54" t="str">
        <f t="shared" si="179"/>
        <v/>
      </c>
    </row>
    <row r="1500" spans="17:25" x14ac:dyDescent="0.25">
      <c r="Q1500" s="47">
        <f t="shared" si="175"/>
        <v>1995</v>
      </c>
      <c r="R1500" s="48" t="str">
        <f t="shared" si="173"/>
        <v>199512</v>
      </c>
      <c r="S1500" s="49">
        <v>35062</v>
      </c>
      <c r="T1500" s="48">
        <v>987.65</v>
      </c>
      <c r="U1500" s="50">
        <f t="shared" si="174"/>
        <v>987.12387096774182</v>
      </c>
      <c r="V1500" s="51">
        <f t="shared" si="176"/>
        <v>912.88846575342507</v>
      </c>
      <c r="W1500" s="53">
        <f t="shared" si="177"/>
        <v>6.9911647888454276E-4</v>
      </c>
      <c r="X1500" s="53" t="str">
        <f t="shared" si="178"/>
        <v/>
      </c>
      <c r="Y1500" s="54" t="str">
        <f t="shared" si="179"/>
        <v/>
      </c>
    </row>
    <row r="1501" spans="17:25" x14ac:dyDescent="0.25">
      <c r="Q1501" s="47">
        <f t="shared" si="175"/>
        <v>1995</v>
      </c>
      <c r="R1501" s="48" t="str">
        <f t="shared" si="173"/>
        <v>199512</v>
      </c>
      <c r="S1501" s="49">
        <v>35063</v>
      </c>
      <c r="T1501" s="48">
        <v>987.65</v>
      </c>
      <c r="U1501" s="50">
        <f t="shared" si="174"/>
        <v>987.12387096774182</v>
      </c>
      <c r="V1501" s="51">
        <f t="shared" si="176"/>
        <v>912.88846575342507</v>
      </c>
      <c r="W1501" s="53">
        <f t="shared" si="177"/>
        <v>0</v>
      </c>
      <c r="X1501" s="53" t="str">
        <f t="shared" si="178"/>
        <v/>
      </c>
      <c r="Y1501" s="54" t="str">
        <f t="shared" si="179"/>
        <v/>
      </c>
    </row>
    <row r="1502" spans="17:25" x14ac:dyDescent="0.25">
      <c r="Q1502" s="47">
        <f t="shared" si="175"/>
        <v>1995</v>
      </c>
      <c r="R1502" s="48" t="str">
        <f t="shared" si="173"/>
        <v>199512</v>
      </c>
      <c r="S1502" s="49">
        <v>35064</v>
      </c>
      <c r="T1502" s="48">
        <v>987.65</v>
      </c>
      <c r="U1502" s="50">
        <f t="shared" si="174"/>
        <v>987.12387096774182</v>
      </c>
      <c r="V1502" s="51">
        <f t="shared" si="176"/>
        <v>912.88846575342507</v>
      </c>
      <c r="W1502" s="53">
        <f t="shared" si="177"/>
        <v>0</v>
      </c>
      <c r="X1502" s="53" t="str">
        <f t="shared" si="178"/>
        <v/>
      </c>
      <c r="Y1502" s="54" t="str">
        <f t="shared" si="179"/>
        <v/>
      </c>
    </row>
    <row r="1503" spans="17:25" x14ac:dyDescent="0.25">
      <c r="Q1503" s="47">
        <f t="shared" si="175"/>
        <v>1996</v>
      </c>
      <c r="R1503" s="48" t="str">
        <f t="shared" si="173"/>
        <v>19961</v>
      </c>
      <c r="S1503" s="49">
        <v>35065</v>
      </c>
      <c r="T1503" s="48">
        <v>987.65</v>
      </c>
      <c r="U1503" s="50">
        <f t="shared" si="174"/>
        <v>1010.2216129032256</v>
      </c>
      <c r="V1503" s="51">
        <f t="shared" si="176"/>
        <v>1036.4325136612022</v>
      </c>
      <c r="W1503" s="53">
        <f t="shared" si="177"/>
        <v>0</v>
      </c>
      <c r="X1503" s="53">
        <f t="shared" si="178"/>
        <v>2.3399030876276594E-2</v>
      </c>
      <c r="Y1503" s="54">
        <f t="shared" si="179"/>
        <v>0.13533312397129893</v>
      </c>
    </row>
    <row r="1504" spans="17:25" x14ac:dyDescent="0.25">
      <c r="Q1504" s="47">
        <f t="shared" si="175"/>
        <v>1996</v>
      </c>
      <c r="R1504" s="48" t="str">
        <f t="shared" si="173"/>
        <v>19961</v>
      </c>
      <c r="S1504" s="49">
        <v>35066</v>
      </c>
      <c r="T1504" s="48">
        <v>987.65</v>
      </c>
      <c r="U1504" s="50">
        <f t="shared" si="174"/>
        <v>1010.2216129032256</v>
      </c>
      <c r="V1504" s="51">
        <f t="shared" si="176"/>
        <v>1036.4325136612022</v>
      </c>
      <c r="W1504" s="53">
        <f t="shared" si="177"/>
        <v>0</v>
      </c>
      <c r="X1504" s="53" t="str">
        <f t="shared" si="178"/>
        <v/>
      </c>
      <c r="Y1504" s="54" t="str">
        <f t="shared" si="179"/>
        <v/>
      </c>
    </row>
    <row r="1505" spans="17:25" x14ac:dyDescent="0.25">
      <c r="Q1505" s="47">
        <f t="shared" si="175"/>
        <v>1996</v>
      </c>
      <c r="R1505" s="48" t="str">
        <f t="shared" si="173"/>
        <v>19961</v>
      </c>
      <c r="S1505" s="49">
        <v>35067</v>
      </c>
      <c r="T1505" s="48">
        <v>994.31</v>
      </c>
      <c r="U1505" s="50">
        <f t="shared" si="174"/>
        <v>1010.2216129032256</v>
      </c>
      <c r="V1505" s="51">
        <f t="shared" si="176"/>
        <v>1036.4325136612022</v>
      </c>
      <c r="W1505" s="53">
        <f t="shared" si="177"/>
        <v>6.743279501847832E-3</v>
      </c>
      <c r="X1505" s="53" t="str">
        <f t="shared" si="178"/>
        <v/>
      </c>
      <c r="Y1505" s="54" t="str">
        <f t="shared" si="179"/>
        <v/>
      </c>
    </row>
    <row r="1506" spans="17:25" x14ac:dyDescent="0.25">
      <c r="Q1506" s="47">
        <f t="shared" si="175"/>
        <v>1996</v>
      </c>
      <c r="R1506" s="48" t="str">
        <f t="shared" si="173"/>
        <v>19961</v>
      </c>
      <c r="S1506" s="49">
        <v>35068</v>
      </c>
      <c r="T1506" s="48">
        <v>994.5</v>
      </c>
      <c r="U1506" s="50">
        <f t="shared" si="174"/>
        <v>1010.2216129032256</v>
      </c>
      <c r="V1506" s="51">
        <f t="shared" si="176"/>
        <v>1036.4325136612022</v>
      </c>
      <c r="W1506" s="53">
        <f t="shared" si="177"/>
        <v>1.9108728666106245E-4</v>
      </c>
      <c r="X1506" s="53" t="str">
        <f t="shared" si="178"/>
        <v/>
      </c>
      <c r="Y1506" s="54" t="str">
        <f t="shared" si="179"/>
        <v/>
      </c>
    </row>
    <row r="1507" spans="17:25" x14ac:dyDescent="0.25">
      <c r="Q1507" s="47">
        <f t="shared" si="175"/>
        <v>1996</v>
      </c>
      <c r="R1507" s="48" t="str">
        <f t="shared" si="173"/>
        <v>19961</v>
      </c>
      <c r="S1507" s="49">
        <v>35069</v>
      </c>
      <c r="T1507" s="48">
        <v>998.68</v>
      </c>
      <c r="U1507" s="50">
        <f t="shared" si="174"/>
        <v>1010.2216129032256</v>
      </c>
      <c r="V1507" s="51">
        <f t="shared" si="176"/>
        <v>1036.4325136612022</v>
      </c>
      <c r="W1507" s="53">
        <f t="shared" si="177"/>
        <v>4.2031171442935555E-3</v>
      </c>
      <c r="X1507" s="53" t="str">
        <f t="shared" si="178"/>
        <v/>
      </c>
      <c r="Y1507" s="54" t="str">
        <f t="shared" si="179"/>
        <v/>
      </c>
    </row>
    <row r="1508" spans="17:25" x14ac:dyDescent="0.25">
      <c r="Q1508" s="47">
        <f t="shared" si="175"/>
        <v>1996</v>
      </c>
      <c r="R1508" s="48" t="str">
        <f t="shared" si="173"/>
        <v>19961</v>
      </c>
      <c r="S1508" s="49">
        <v>35070</v>
      </c>
      <c r="T1508" s="48">
        <v>997.06</v>
      </c>
      <c r="U1508" s="50">
        <f t="shared" si="174"/>
        <v>1010.2216129032256</v>
      </c>
      <c r="V1508" s="51">
        <f t="shared" si="176"/>
        <v>1036.4325136612022</v>
      </c>
      <c r="W1508" s="53">
        <f t="shared" si="177"/>
        <v>-1.622141226418905E-3</v>
      </c>
      <c r="X1508" s="53" t="str">
        <f t="shared" si="178"/>
        <v/>
      </c>
      <c r="Y1508" s="54" t="str">
        <f t="shared" si="179"/>
        <v/>
      </c>
    </row>
    <row r="1509" spans="17:25" x14ac:dyDescent="0.25">
      <c r="Q1509" s="47">
        <f t="shared" si="175"/>
        <v>1996</v>
      </c>
      <c r="R1509" s="48" t="str">
        <f t="shared" si="173"/>
        <v>19961</v>
      </c>
      <c r="S1509" s="49">
        <v>35071</v>
      </c>
      <c r="T1509" s="48">
        <v>997.06</v>
      </c>
      <c r="U1509" s="50">
        <f t="shared" si="174"/>
        <v>1010.2216129032256</v>
      </c>
      <c r="V1509" s="51">
        <f t="shared" si="176"/>
        <v>1036.4325136612022</v>
      </c>
      <c r="W1509" s="53">
        <f t="shared" si="177"/>
        <v>0</v>
      </c>
      <c r="X1509" s="53" t="str">
        <f t="shared" si="178"/>
        <v/>
      </c>
      <c r="Y1509" s="54" t="str">
        <f t="shared" si="179"/>
        <v/>
      </c>
    </row>
    <row r="1510" spans="17:25" x14ac:dyDescent="0.25">
      <c r="Q1510" s="47">
        <f t="shared" si="175"/>
        <v>1996</v>
      </c>
      <c r="R1510" s="48" t="str">
        <f t="shared" si="173"/>
        <v>19961</v>
      </c>
      <c r="S1510" s="49">
        <v>35072</v>
      </c>
      <c r="T1510" s="48">
        <v>997.06</v>
      </c>
      <c r="U1510" s="50">
        <f t="shared" si="174"/>
        <v>1010.2216129032256</v>
      </c>
      <c r="V1510" s="51">
        <f t="shared" si="176"/>
        <v>1036.4325136612022</v>
      </c>
      <c r="W1510" s="53">
        <f t="shared" si="177"/>
        <v>0</v>
      </c>
      <c r="X1510" s="53" t="str">
        <f t="shared" si="178"/>
        <v/>
      </c>
      <c r="Y1510" s="54" t="str">
        <f t="shared" si="179"/>
        <v/>
      </c>
    </row>
    <row r="1511" spans="17:25" x14ac:dyDescent="0.25">
      <c r="Q1511" s="47">
        <f t="shared" si="175"/>
        <v>1996</v>
      </c>
      <c r="R1511" s="48" t="str">
        <f t="shared" si="173"/>
        <v>19961</v>
      </c>
      <c r="S1511" s="49">
        <v>35073</v>
      </c>
      <c r="T1511" s="48">
        <v>997.06</v>
      </c>
      <c r="U1511" s="50">
        <f t="shared" si="174"/>
        <v>1010.2216129032256</v>
      </c>
      <c r="V1511" s="51">
        <f t="shared" si="176"/>
        <v>1036.4325136612022</v>
      </c>
      <c r="W1511" s="53">
        <f t="shared" si="177"/>
        <v>0</v>
      </c>
      <c r="X1511" s="53" t="str">
        <f t="shared" si="178"/>
        <v/>
      </c>
      <c r="Y1511" s="54" t="str">
        <f t="shared" si="179"/>
        <v/>
      </c>
    </row>
    <row r="1512" spans="17:25" x14ac:dyDescent="0.25">
      <c r="Q1512" s="47">
        <f t="shared" si="175"/>
        <v>1996</v>
      </c>
      <c r="R1512" s="48" t="str">
        <f t="shared" si="173"/>
        <v>19961</v>
      </c>
      <c r="S1512" s="49">
        <v>35074</v>
      </c>
      <c r="T1512" s="48">
        <v>1003.44</v>
      </c>
      <c r="U1512" s="50">
        <f t="shared" si="174"/>
        <v>1010.2216129032256</v>
      </c>
      <c r="V1512" s="51">
        <f t="shared" si="176"/>
        <v>1036.4325136612022</v>
      </c>
      <c r="W1512" s="53">
        <f t="shared" si="177"/>
        <v>6.3988125087759418E-3</v>
      </c>
      <c r="X1512" s="53" t="str">
        <f t="shared" si="178"/>
        <v/>
      </c>
      <c r="Y1512" s="54" t="str">
        <f t="shared" si="179"/>
        <v/>
      </c>
    </row>
    <row r="1513" spans="17:25" x14ac:dyDescent="0.25">
      <c r="Q1513" s="47">
        <f t="shared" si="175"/>
        <v>1996</v>
      </c>
      <c r="R1513" s="48" t="str">
        <f t="shared" si="173"/>
        <v>19961</v>
      </c>
      <c r="S1513" s="49">
        <v>35075</v>
      </c>
      <c r="T1513" s="48">
        <v>1003.86</v>
      </c>
      <c r="U1513" s="50">
        <f t="shared" si="174"/>
        <v>1010.2216129032256</v>
      </c>
      <c r="V1513" s="51">
        <f t="shared" si="176"/>
        <v>1036.4325136612022</v>
      </c>
      <c r="W1513" s="53">
        <f t="shared" si="177"/>
        <v>4.1856015307328853E-4</v>
      </c>
      <c r="X1513" s="53" t="str">
        <f t="shared" si="178"/>
        <v/>
      </c>
      <c r="Y1513" s="54" t="str">
        <f t="shared" si="179"/>
        <v/>
      </c>
    </row>
    <row r="1514" spans="17:25" x14ac:dyDescent="0.25">
      <c r="Q1514" s="47">
        <f t="shared" si="175"/>
        <v>1996</v>
      </c>
      <c r="R1514" s="48" t="str">
        <f t="shared" si="173"/>
        <v>19961</v>
      </c>
      <c r="S1514" s="49">
        <v>35076</v>
      </c>
      <c r="T1514" s="48">
        <v>1002.59</v>
      </c>
      <c r="U1514" s="50">
        <f t="shared" si="174"/>
        <v>1010.2216129032256</v>
      </c>
      <c r="V1514" s="51">
        <f t="shared" si="176"/>
        <v>1036.4325136612022</v>
      </c>
      <c r="W1514" s="53">
        <f t="shared" si="177"/>
        <v>-1.2651166497320565E-3</v>
      </c>
      <c r="X1514" s="53" t="str">
        <f t="shared" si="178"/>
        <v/>
      </c>
      <c r="Y1514" s="54" t="str">
        <f t="shared" si="179"/>
        <v/>
      </c>
    </row>
    <row r="1515" spans="17:25" x14ac:dyDescent="0.25">
      <c r="Q1515" s="47">
        <f t="shared" si="175"/>
        <v>1996</v>
      </c>
      <c r="R1515" s="48" t="str">
        <f t="shared" si="173"/>
        <v>19961</v>
      </c>
      <c r="S1515" s="49">
        <v>35077</v>
      </c>
      <c r="T1515" s="48">
        <v>1005.63</v>
      </c>
      <c r="U1515" s="50">
        <f t="shared" si="174"/>
        <v>1010.2216129032256</v>
      </c>
      <c r="V1515" s="51">
        <f t="shared" si="176"/>
        <v>1036.4325136612022</v>
      </c>
      <c r="W1515" s="53">
        <f t="shared" si="177"/>
        <v>3.0321467399434532E-3</v>
      </c>
      <c r="X1515" s="53" t="str">
        <f t="shared" si="178"/>
        <v/>
      </c>
      <c r="Y1515" s="54" t="str">
        <f t="shared" si="179"/>
        <v/>
      </c>
    </row>
    <row r="1516" spans="17:25" x14ac:dyDescent="0.25">
      <c r="Q1516" s="47">
        <f t="shared" si="175"/>
        <v>1996</v>
      </c>
      <c r="R1516" s="48" t="str">
        <f t="shared" si="173"/>
        <v>19961</v>
      </c>
      <c r="S1516" s="49">
        <v>35078</v>
      </c>
      <c r="T1516" s="48">
        <v>1005.63</v>
      </c>
      <c r="U1516" s="50">
        <f t="shared" si="174"/>
        <v>1010.2216129032256</v>
      </c>
      <c r="V1516" s="51">
        <f t="shared" si="176"/>
        <v>1036.4325136612022</v>
      </c>
      <c r="W1516" s="53">
        <f t="shared" si="177"/>
        <v>0</v>
      </c>
      <c r="X1516" s="53" t="str">
        <f t="shared" si="178"/>
        <v/>
      </c>
      <c r="Y1516" s="54" t="str">
        <f t="shared" si="179"/>
        <v/>
      </c>
    </row>
    <row r="1517" spans="17:25" x14ac:dyDescent="0.25">
      <c r="Q1517" s="47">
        <f t="shared" si="175"/>
        <v>1996</v>
      </c>
      <c r="R1517" s="48" t="str">
        <f t="shared" si="173"/>
        <v>19961</v>
      </c>
      <c r="S1517" s="49">
        <v>35079</v>
      </c>
      <c r="T1517" s="48">
        <v>1005.63</v>
      </c>
      <c r="U1517" s="50">
        <f t="shared" si="174"/>
        <v>1010.2216129032256</v>
      </c>
      <c r="V1517" s="51">
        <f t="shared" si="176"/>
        <v>1036.4325136612022</v>
      </c>
      <c r="W1517" s="53">
        <f t="shared" si="177"/>
        <v>0</v>
      </c>
      <c r="X1517" s="53" t="str">
        <f t="shared" si="178"/>
        <v/>
      </c>
      <c r="Y1517" s="54" t="str">
        <f t="shared" si="179"/>
        <v/>
      </c>
    </row>
    <row r="1518" spans="17:25" x14ac:dyDescent="0.25">
      <c r="Q1518" s="47">
        <f t="shared" si="175"/>
        <v>1996</v>
      </c>
      <c r="R1518" s="48" t="str">
        <f t="shared" si="173"/>
        <v>19961</v>
      </c>
      <c r="S1518" s="49">
        <v>35080</v>
      </c>
      <c r="T1518" s="48">
        <v>1011.59</v>
      </c>
      <c r="U1518" s="50">
        <f t="shared" si="174"/>
        <v>1010.2216129032256</v>
      </c>
      <c r="V1518" s="51">
        <f t="shared" si="176"/>
        <v>1036.4325136612022</v>
      </c>
      <c r="W1518" s="53">
        <f t="shared" si="177"/>
        <v>5.9266330558953584E-3</v>
      </c>
      <c r="X1518" s="53" t="str">
        <f t="shared" si="178"/>
        <v/>
      </c>
      <c r="Y1518" s="54" t="str">
        <f t="shared" si="179"/>
        <v/>
      </c>
    </row>
    <row r="1519" spans="17:25" x14ac:dyDescent="0.25">
      <c r="Q1519" s="47">
        <f t="shared" si="175"/>
        <v>1996</v>
      </c>
      <c r="R1519" s="48" t="str">
        <f t="shared" si="173"/>
        <v>19961</v>
      </c>
      <c r="S1519" s="49">
        <v>35081</v>
      </c>
      <c r="T1519" s="48">
        <v>1011.72</v>
      </c>
      <c r="U1519" s="50">
        <f t="shared" si="174"/>
        <v>1010.2216129032256</v>
      </c>
      <c r="V1519" s="51">
        <f t="shared" si="176"/>
        <v>1036.4325136612022</v>
      </c>
      <c r="W1519" s="53">
        <f t="shared" si="177"/>
        <v>1.2851056257967564E-4</v>
      </c>
      <c r="X1519" s="53" t="str">
        <f t="shared" si="178"/>
        <v/>
      </c>
      <c r="Y1519" s="54" t="str">
        <f t="shared" si="179"/>
        <v/>
      </c>
    </row>
    <row r="1520" spans="17:25" x14ac:dyDescent="0.25">
      <c r="Q1520" s="47">
        <f t="shared" si="175"/>
        <v>1996</v>
      </c>
      <c r="R1520" s="48" t="str">
        <f t="shared" si="173"/>
        <v>19961</v>
      </c>
      <c r="S1520" s="49">
        <v>35082</v>
      </c>
      <c r="T1520" s="48">
        <v>1010.34</v>
      </c>
      <c r="U1520" s="50">
        <f t="shared" si="174"/>
        <v>1010.2216129032256</v>
      </c>
      <c r="V1520" s="51">
        <f t="shared" si="176"/>
        <v>1036.4325136612022</v>
      </c>
      <c r="W1520" s="53">
        <f t="shared" si="177"/>
        <v>-1.3640137587475065E-3</v>
      </c>
      <c r="X1520" s="53" t="str">
        <f t="shared" si="178"/>
        <v/>
      </c>
      <c r="Y1520" s="54" t="str">
        <f t="shared" si="179"/>
        <v/>
      </c>
    </row>
    <row r="1521" spans="17:25" x14ac:dyDescent="0.25">
      <c r="Q1521" s="47">
        <f t="shared" si="175"/>
        <v>1996</v>
      </c>
      <c r="R1521" s="48" t="str">
        <f t="shared" si="173"/>
        <v>19961</v>
      </c>
      <c r="S1521" s="49">
        <v>35083</v>
      </c>
      <c r="T1521" s="48">
        <v>1015.1</v>
      </c>
      <c r="U1521" s="50">
        <f t="shared" si="174"/>
        <v>1010.2216129032256</v>
      </c>
      <c r="V1521" s="51">
        <f t="shared" si="176"/>
        <v>1036.4325136612022</v>
      </c>
      <c r="W1521" s="53">
        <f t="shared" si="177"/>
        <v>4.7112853098956187E-3</v>
      </c>
      <c r="X1521" s="53" t="str">
        <f t="shared" si="178"/>
        <v/>
      </c>
      <c r="Y1521" s="54" t="str">
        <f t="shared" si="179"/>
        <v/>
      </c>
    </row>
    <row r="1522" spans="17:25" x14ac:dyDescent="0.25">
      <c r="Q1522" s="47">
        <f t="shared" si="175"/>
        <v>1996</v>
      </c>
      <c r="R1522" s="48" t="str">
        <f t="shared" si="173"/>
        <v>19961</v>
      </c>
      <c r="S1522" s="49">
        <v>35084</v>
      </c>
      <c r="T1522" s="48">
        <v>1018.99</v>
      </c>
      <c r="U1522" s="50">
        <f t="shared" si="174"/>
        <v>1010.2216129032256</v>
      </c>
      <c r="V1522" s="51">
        <f t="shared" si="176"/>
        <v>1036.4325136612022</v>
      </c>
      <c r="W1522" s="53">
        <f t="shared" si="177"/>
        <v>3.8321347650478454E-3</v>
      </c>
      <c r="X1522" s="53" t="str">
        <f t="shared" si="178"/>
        <v/>
      </c>
      <c r="Y1522" s="54" t="str">
        <f t="shared" si="179"/>
        <v/>
      </c>
    </row>
    <row r="1523" spans="17:25" x14ac:dyDescent="0.25">
      <c r="Q1523" s="47">
        <f t="shared" si="175"/>
        <v>1996</v>
      </c>
      <c r="R1523" s="48" t="str">
        <f t="shared" si="173"/>
        <v>19961</v>
      </c>
      <c r="S1523" s="49">
        <v>35085</v>
      </c>
      <c r="T1523" s="48">
        <v>1018.99</v>
      </c>
      <c r="U1523" s="50">
        <f t="shared" si="174"/>
        <v>1010.2216129032256</v>
      </c>
      <c r="V1523" s="51">
        <f t="shared" si="176"/>
        <v>1036.4325136612022</v>
      </c>
      <c r="W1523" s="53">
        <f t="shared" si="177"/>
        <v>0</v>
      </c>
      <c r="X1523" s="53" t="str">
        <f t="shared" si="178"/>
        <v/>
      </c>
      <c r="Y1523" s="54" t="str">
        <f t="shared" si="179"/>
        <v/>
      </c>
    </row>
    <row r="1524" spans="17:25" x14ac:dyDescent="0.25">
      <c r="Q1524" s="47">
        <f t="shared" si="175"/>
        <v>1996</v>
      </c>
      <c r="R1524" s="48" t="str">
        <f t="shared" si="173"/>
        <v>19961</v>
      </c>
      <c r="S1524" s="49">
        <v>35086</v>
      </c>
      <c r="T1524" s="48">
        <v>1018.99</v>
      </c>
      <c r="U1524" s="50">
        <f t="shared" si="174"/>
        <v>1010.2216129032256</v>
      </c>
      <c r="V1524" s="51">
        <f t="shared" si="176"/>
        <v>1036.4325136612022</v>
      </c>
      <c r="W1524" s="53">
        <f t="shared" si="177"/>
        <v>0</v>
      </c>
      <c r="X1524" s="53" t="str">
        <f t="shared" si="178"/>
        <v/>
      </c>
      <c r="Y1524" s="54" t="str">
        <f t="shared" si="179"/>
        <v/>
      </c>
    </row>
    <row r="1525" spans="17:25" x14ac:dyDescent="0.25">
      <c r="Q1525" s="47">
        <f t="shared" si="175"/>
        <v>1996</v>
      </c>
      <c r="R1525" s="48" t="str">
        <f t="shared" si="173"/>
        <v>19961</v>
      </c>
      <c r="S1525" s="49">
        <v>35087</v>
      </c>
      <c r="T1525" s="48">
        <v>1019.17</v>
      </c>
      <c r="U1525" s="50">
        <f t="shared" si="174"/>
        <v>1010.2216129032256</v>
      </c>
      <c r="V1525" s="51">
        <f t="shared" si="176"/>
        <v>1036.4325136612022</v>
      </c>
      <c r="W1525" s="53">
        <f t="shared" si="177"/>
        <v>1.7664550191853756E-4</v>
      </c>
      <c r="X1525" s="53" t="str">
        <f t="shared" si="178"/>
        <v/>
      </c>
      <c r="Y1525" s="54" t="str">
        <f t="shared" si="179"/>
        <v/>
      </c>
    </row>
    <row r="1526" spans="17:25" x14ac:dyDescent="0.25">
      <c r="Q1526" s="47">
        <f t="shared" si="175"/>
        <v>1996</v>
      </c>
      <c r="R1526" s="48" t="str">
        <f t="shared" si="173"/>
        <v>19961</v>
      </c>
      <c r="S1526" s="49">
        <v>35088</v>
      </c>
      <c r="T1526" s="48">
        <v>1024.8900000000001</v>
      </c>
      <c r="U1526" s="50">
        <f t="shared" si="174"/>
        <v>1010.2216129032256</v>
      </c>
      <c r="V1526" s="51">
        <f t="shared" si="176"/>
        <v>1036.4325136612022</v>
      </c>
      <c r="W1526" s="53">
        <f t="shared" si="177"/>
        <v>5.6124100984136227E-3</v>
      </c>
      <c r="X1526" s="53" t="str">
        <f t="shared" si="178"/>
        <v/>
      </c>
      <c r="Y1526" s="54" t="str">
        <f t="shared" si="179"/>
        <v/>
      </c>
    </row>
    <row r="1527" spans="17:25" x14ac:dyDescent="0.25">
      <c r="Q1527" s="47">
        <f t="shared" si="175"/>
        <v>1996</v>
      </c>
      <c r="R1527" s="48" t="str">
        <f t="shared" si="173"/>
        <v>19961</v>
      </c>
      <c r="S1527" s="49">
        <v>35089</v>
      </c>
      <c r="T1527" s="48">
        <v>1026.08</v>
      </c>
      <c r="U1527" s="50">
        <f t="shared" si="174"/>
        <v>1010.2216129032256</v>
      </c>
      <c r="V1527" s="51">
        <f t="shared" si="176"/>
        <v>1036.4325136612022</v>
      </c>
      <c r="W1527" s="53">
        <f t="shared" si="177"/>
        <v>1.1611002156326489E-3</v>
      </c>
      <c r="X1527" s="53" t="str">
        <f t="shared" si="178"/>
        <v/>
      </c>
      <c r="Y1527" s="54" t="str">
        <f t="shared" si="179"/>
        <v/>
      </c>
    </row>
    <row r="1528" spans="17:25" x14ac:dyDescent="0.25">
      <c r="Q1528" s="47">
        <f t="shared" si="175"/>
        <v>1996</v>
      </c>
      <c r="R1528" s="48" t="str">
        <f t="shared" si="173"/>
        <v>19961</v>
      </c>
      <c r="S1528" s="49">
        <v>35090</v>
      </c>
      <c r="T1528" s="48">
        <v>1026.78</v>
      </c>
      <c r="U1528" s="50">
        <f t="shared" si="174"/>
        <v>1010.2216129032256</v>
      </c>
      <c r="V1528" s="51">
        <f t="shared" si="176"/>
        <v>1036.4325136612022</v>
      </c>
      <c r="W1528" s="53">
        <f t="shared" si="177"/>
        <v>6.8220801496954309E-4</v>
      </c>
      <c r="X1528" s="53" t="str">
        <f t="shared" si="178"/>
        <v/>
      </c>
      <c r="Y1528" s="54" t="str">
        <f t="shared" si="179"/>
        <v/>
      </c>
    </row>
    <row r="1529" spans="17:25" x14ac:dyDescent="0.25">
      <c r="Q1529" s="47">
        <f t="shared" si="175"/>
        <v>1996</v>
      </c>
      <c r="R1529" s="48" t="str">
        <f t="shared" si="173"/>
        <v>19961</v>
      </c>
      <c r="S1529" s="49">
        <v>35091</v>
      </c>
      <c r="T1529" s="48">
        <v>1026.8900000000001</v>
      </c>
      <c r="U1529" s="50">
        <f t="shared" si="174"/>
        <v>1010.2216129032256</v>
      </c>
      <c r="V1529" s="51">
        <f t="shared" si="176"/>
        <v>1036.4325136612022</v>
      </c>
      <c r="W1529" s="53">
        <f t="shared" si="177"/>
        <v>1.0713103099013743E-4</v>
      </c>
      <c r="X1529" s="53" t="str">
        <f t="shared" si="178"/>
        <v/>
      </c>
      <c r="Y1529" s="54" t="str">
        <f t="shared" si="179"/>
        <v/>
      </c>
    </row>
    <row r="1530" spans="17:25" x14ac:dyDescent="0.25">
      <c r="Q1530" s="47">
        <f t="shared" si="175"/>
        <v>1996</v>
      </c>
      <c r="R1530" s="48" t="str">
        <f t="shared" si="173"/>
        <v>19961</v>
      </c>
      <c r="S1530" s="49">
        <v>35092</v>
      </c>
      <c r="T1530" s="48">
        <v>1026.8900000000001</v>
      </c>
      <c r="U1530" s="50">
        <f t="shared" si="174"/>
        <v>1010.2216129032256</v>
      </c>
      <c r="V1530" s="51">
        <f t="shared" si="176"/>
        <v>1036.4325136612022</v>
      </c>
      <c r="W1530" s="53">
        <f t="shared" si="177"/>
        <v>0</v>
      </c>
      <c r="X1530" s="53" t="str">
        <f t="shared" si="178"/>
        <v/>
      </c>
      <c r="Y1530" s="54" t="str">
        <f t="shared" si="179"/>
        <v/>
      </c>
    </row>
    <row r="1531" spans="17:25" x14ac:dyDescent="0.25">
      <c r="Q1531" s="47">
        <f t="shared" si="175"/>
        <v>1996</v>
      </c>
      <c r="R1531" s="48" t="str">
        <f t="shared" si="173"/>
        <v>19961</v>
      </c>
      <c r="S1531" s="49">
        <v>35093</v>
      </c>
      <c r="T1531" s="48">
        <v>1026.8900000000001</v>
      </c>
      <c r="U1531" s="50">
        <f t="shared" si="174"/>
        <v>1010.2216129032256</v>
      </c>
      <c r="V1531" s="51">
        <f t="shared" si="176"/>
        <v>1036.4325136612022</v>
      </c>
      <c r="W1531" s="53">
        <f t="shared" si="177"/>
        <v>0</v>
      </c>
      <c r="X1531" s="53" t="str">
        <f t="shared" si="178"/>
        <v/>
      </c>
      <c r="Y1531" s="54" t="str">
        <f t="shared" si="179"/>
        <v/>
      </c>
    </row>
    <row r="1532" spans="17:25" x14ac:dyDescent="0.25">
      <c r="Q1532" s="47">
        <f t="shared" si="175"/>
        <v>1996</v>
      </c>
      <c r="R1532" s="48" t="str">
        <f t="shared" si="173"/>
        <v>19961</v>
      </c>
      <c r="S1532" s="49">
        <v>35094</v>
      </c>
      <c r="T1532" s="48">
        <v>1027.6099999999999</v>
      </c>
      <c r="U1532" s="50">
        <f t="shared" si="174"/>
        <v>1010.2216129032256</v>
      </c>
      <c r="V1532" s="51">
        <f t="shared" si="176"/>
        <v>1036.4325136612022</v>
      </c>
      <c r="W1532" s="53">
        <f t="shared" si="177"/>
        <v>7.0114617924010858E-4</v>
      </c>
      <c r="X1532" s="53" t="str">
        <f t="shared" si="178"/>
        <v/>
      </c>
      <c r="Y1532" s="54" t="str">
        <f t="shared" si="179"/>
        <v/>
      </c>
    </row>
    <row r="1533" spans="17:25" x14ac:dyDescent="0.25">
      <c r="Q1533" s="47">
        <f t="shared" si="175"/>
        <v>1996</v>
      </c>
      <c r="R1533" s="48" t="str">
        <f t="shared" si="173"/>
        <v>19961</v>
      </c>
      <c r="S1533" s="49">
        <v>35095</v>
      </c>
      <c r="T1533" s="48">
        <v>1028.1400000000001</v>
      </c>
      <c r="U1533" s="50">
        <f t="shared" si="174"/>
        <v>1010.2216129032256</v>
      </c>
      <c r="V1533" s="51">
        <f t="shared" si="176"/>
        <v>1036.4325136612022</v>
      </c>
      <c r="W1533" s="53">
        <f t="shared" si="177"/>
        <v>5.1575986998986245E-4</v>
      </c>
      <c r="X1533" s="53" t="str">
        <f t="shared" si="178"/>
        <v/>
      </c>
      <c r="Y1533" s="54" t="str">
        <f t="shared" si="179"/>
        <v/>
      </c>
    </row>
    <row r="1534" spans="17:25" x14ac:dyDescent="0.25">
      <c r="Q1534" s="47">
        <f t="shared" si="175"/>
        <v>1996</v>
      </c>
      <c r="R1534" s="48" t="str">
        <f t="shared" si="173"/>
        <v>19962</v>
      </c>
      <c r="S1534" s="49">
        <v>35096</v>
      </c>
      <c r="T1534" s="48">
        <v>1026.3</v>
      </c>
      <c r="U1534" s="50">
        <f t="shared" si="174"/>
        <v>1029.0868965517241</v>
      </c>
      <c r="V1534" s="51">
        <f t="shared" si="176"/>
        <v>1036.4325136612022</v>
      </c>
      <c r="W1534" s="53">
        <f t="shared" si="177"/>
        <v>-1.7896395432529522E-3</v>
      </c>
      <c r="X1534" s="53">
        <f t="shared" si="178"/>
        <v>1.8674401148756292E-2</v>
      </c>
      <c r="Y1534" s="54" t="str">
        <f t="shared" si="179"/>
        <v/>
      </c>
    </row>
    <row r="1535" spans="17:25" x14ac:dyDescent="0.25">
      <c r="Q1535" s="47">
        <f t="shared" si="175"/>
        <v>1996</v>
      </c>
      <c r="R1535" s="48" t="str">
        <f t="shared" si="173"/>
        <v>19962</v>
      </c>
      <c r="S1535" s="49">
        <v>35097</v>
      </c>
      <c r="T1535" s="48">
        <v>1024.8900000000001</v>
      </c>
      <c r="U1535" s="50">
        <f t="shared" si="174"/>
        <v>1029.0868965517241</v>
      </c>
      <c r="V1535" s="51">
        <f t="shared" si="176"/>
        <v>1036.4325136612022</v>
      </c>
      <c r="W1535" s="53">
        <f t="shared" si="177"/>
        <v>-1.3738672902658955E-3</v>
      </c>
      <c r="X1535" s="53" t="str">
        <f t="shared" si="178"/>
        <v/>
      </c>
      <c r="Y1535" s="54" t="str">
        <f t="shared" si="179"/>
        <v/>
      </c>
    </row>
    <row r="1536" spans="17:25" x14ac:dyDescent="0.25">
      <c r="Q1536" s="47">
        <f t="shared" si="175"/>
        <v>1996</v>
      </c>
      <c r="R1536" s="48" t="str">
        <f t="shared" si="173"/>
        <v>19962</v>
      </c>
      <c r="S1536" s="49">
        <v>35098</v>
      </c>
      <c r="T1536" s="48">
        <v>1021.29</v>
      </c>
      <c r="U1536" s="50">
        <f t="shared" si="174"/>
        <v>1029.0868965517241</v>
      </c>
      <c r="V1536" s="51">
        <f t="shared" si="176"/>
        <v>1036.4325136612022</v>
      </c>
      <c r="W1536" s="53">
        <f t="shared" si="177"/>
        <v>-3.5125720809063843E-3</v>
      </c>
      <c r="X1536" s="53" t="str">
        <f t="shared" si="178"/>
        <v/>
      </c>
      <c r="Y1536" s="54" t="str">
        <f t="shared" si="179"/>
        <v/>
      </c>
    </row>
    <row r="1537" spans="17:25" x14ac:dyDescent="0.25">
      <c r="Q1537" s="47">
        <f t="shared" si="175"/>
        <v>1996</v>
      </c>
      <c r="R1537" s="48" t="str">
        <f t="shared" si="173"/>
        <v>19962</v>
      </c>
      <c r="S1537" s="49">
        <v>35099</v>
      </c>
      <c r="T1537" s="48">
        <v>1021.29</v>
      </c>
      <c r="U1537" s="50">
        <f t="shared" si="174"/>
        <v>1029.0868965517241</v>
      </c>
      <c r="V1537" s="51">
        <f t="shared" si="176"/>
        <v>1036.4325136612022</v>
      </c>
      <c r="W1537" s="53">
        <f t="shared" si="177"/>
        <v>0</v>
      </c>
      <c r="X1537" s="53" t="str">
        <f t="shared" si="178"/>
        <v/>
      </c>
      <c r="Y1537" s="54" t="str">
        <f t="shared" si="179"/>
        <v/>
      </c>
    </row>
    <row r="1538" spans="17:25" x14ac:dyDescent="0.25">
      <c r="Q1538" s="47">
        <f t="shared" si="175"/>
        <v>1996</v>
      </c>
      <c r="R1538" s="48" t="str">
        <f t="shared" si="173"/>
        <v>19962</v>
      </c>
      <c r="S1538" s="49">
        <v>35100</v>
      </c>
      <c r="T1538" s="48">
        <v>1021.29</v>
      </c>
      <c r="U1538" s="50">
        <f t="shared" si="174"/>
        <v>1029.0868965517241</v>
      </c>
      <c r="V1538" s="51">
        <f t="shared" si="176"/>
        <v>1036.4325136612022</v>
      </c>
      <c r="W1538" s="53">
        <f t="shared" si="177"/>
        <v>0</v>
      </c>
      <c r="X1538" s="53" t="str">
        <f t="shared" si="178"/>
        <v/>
      </c>
      <c r="Y1538" s="54" t="str">
        <f t="shared" si="179"/>
        <v/>
      </c>
    </row>
    <row r="1539" spans="17:25" x14ac:dyDescent="0.25">
      <c r="Q1539" s="47">
        <f t="shared" si="175"/>
        <v>1996</v>
      </c>
      <c r="R1539" s="48" t="str">
        <f t="shared" si="173"/>
        <v>19962</v>
      </c>
      <c r="S1539" s="49">
        <v>35101</v>
      </c>
      <c r="T1539" s="48">
        <v>1022.93</v>
      </c>
      <c r="U1539" s="50">
        <f t="shared" si="174"/>
        <v>1029.0868965517241</v>
      </c>
      <c r="V1539" s="51">
        <f t="shared" si="176"/>
        <v>1036.4325136612022</v>
      </c>
      <c r="W1539" s="53">
        <f t="shared" si="177"/>
        <v>1.6058122570474787E-3</v>
      </c>
      <c r="X1539" s="53" t="str">
        <f t="shared" si="178"/>
        <v/>
      </c>
      <c r="Y1539" s="54" t="str">
        <f t="shared" si="179"/>
        <v/>
      </c>
    </row>
    <row r="1540" spans="17:25" x14ac:dyDescent="0.25">
      <c r="Q1540" s="47">
        <f t="shared" si="175"/>
        <v>1996</v>
      </c>
      <c r="R1540" s="48" t="str">
        <f t="shared" si="173"/>
        <v>19962</v>
      </c>
      <c r="S1540" s="49">
        <v>35102</v>
      </c>
      <c r="T1540" s="48">
        <v>1021.3</v>
      </c>
      <c r="U1540" s="50">
        <f t="shared" si="174"/>
        <v>1029.0868965517241</v>
      </c>
      <c r="V1540" s="51">
        <f t="shared" si="176"/>
        <v>1036.4325136612022</v>
      </c>
      <c r="W1540" s="53">
        <f t="shared" si="177"/>
        <v>-1.5934619182152998E-3</v>
      </c>
      <c r="X1540" s="53" t="str">
        <f t="shared" si="178"/>
        <v/>
      </c>
      <c r="Y1540" s="54" t="str">
        <f t="shared" si="179"/>
        <v/>
      </c>
    </row>
    <row r="1541" spans="17:25" x14ac:dyDescent="0.25">
      <c r="Q1541" s="47">
        <f t="shared" si="175"/>
        <v>1996</v>
      </c>
      <c r="R1541" s="48" t="str">
        <f t="shared" si="173"/>
        <v>19962</v>
      </c>
      <c r="S1541" s="49">
        <v>35103</v>
      </c>
      <c r="T1541" s="48">
        <v>1022.28</v>
      </c>
      <c r="U1541" s="50">
        <f t="shared" si="174"/>
        <v>1029.0868965517241</v>
      </c>
      <c r="V1541" s="51">
        <f t="shared" si="176"/>
        <v>1036.4325136612022</v>
      </c>
      <c r="W1541" s="53">
        <f t="shared" si="177"/>
        <v>9.5956134338592847E-4</v>
      </c>
      <c r="X1541" s="53" t="str">
        <f t="shared" si="178"/>
        <v/>
      </c>
      <c r="Y1541" s="54" t="str">
        <f t="shared" si="179"/>
        <v/>
      </c>
    </row>
    <row r="1542" spans="17:25" x14ac:dyDescent="0.25">
      <c r="Q1542" s="47">
        <f t="shared" si="175"/>
        <v>1996</v>
      </c>
      <c r="R1542" s="48" t="str">
        <f t="shared" si="173"/>
        <v>19962</v>
      </c>
      <c r="S1542" s="49">
        <v>35104</v>
      </c>
      <c r="T1542" s="48">
        <v>1024.17</v>
      </c>
      <c r="U1542" s="50">
        <f t="shared" si="174"/>
        <v>1029.0868965517241</v>
      </c>
      <c r="V1542" s="51">
        <f t="shared" si="176"/>
        <v>1036.4325136612022</v>
      </c>
      <c r="W1542" s="53">
        <f t="shared" si="177"/>
        <v>1.848808545604097E-3</v>
      </c>
      <c r="X1542" s="53" t="str">
        <f t="shared" si="178"/>
        <v/>
      </c>
      <c r="Y1542" s="54" t="str">
        <f t="shared" si="179"/>
        <v/>
      </c>
    </row>
    <row r="1543" spans="17:25" x14ac:dyDescent="0.25">
      <c r="Q1543" s="47">
        <f t="shared" si="175"/>
        <v>1996</v>
      </c>
      <c r="R1543" s="48" t="str">
        <f t="shared" ref="R1543:R1606" si="180">+YEAR(S1543)&amp;MONTH(S1543)</f>
        <v>19962</v>
      </c>
      <c r="S1543" s="49">
        <v>35105</v>
      </c>
      <c r="T1543" s="48">
        <v>1023.07</v>
      </c>
      <c r="U1543" s="50">
        <f t="shared" ref="U1543:U1606" si="181">+AVERAGEIF($R$3:$R$12000,R1543,$T$3:$T$12000)</f>
        <v>1029.0868965517241</v>
      </c>
      <c r="V1543" s="51">
        <f t="shared" si="176"/>
        <v>1036.4325136612022</v>
      </c>
      <c r="W1543" s="53">
        <f t="shared" si="177"/>
        <v>-1.0740404425046979E-3</v>
      </c>
      <c r="X1543" s="53" t="str">
        <f t="shared" si="178"/>
        <v/>
      </c>
      <c r="Y1543" s="54" t="str">
        <f t="shared" si="179"/>
        <v/>
      </c>
    </row>
    <row r="1544" spans="17:25" x14ac:dyDescent="0.25">
      <c r="Q1544" s="47">
        <f t="shared" ref="Q1544:Q1607" si="182">+YEAR(S1544)</f>
        <v>1996</v>
      </c>
      <c r="R1544" s="48" t="str">
        <f t="shared" si="180"/>
        <v>19962</v>
      </c>
      <c r="S1544" s="49">
        <v>35106</v>
      </c>
      <c r="T1544" s="48">
        <v>1023.07</v>
      </c>
      <c r="U1544" s="50">
        <f t="shared" si="181"/>
        <v>1029.0868965517241</v>
      </c>
      <c r="V1544" s="51">
        <f t="shared" ref="V1544:V1607" si="183">+AVERAGEIF($Q$3:$Q$12000,Q1544,$T$3:$T$12000)</f>
        <v>1036.4325136612022</v>
      </c>
      <c r="W1544" s="53">
        <f t="shared" si="177"/>
        <v>0</v>
      </c>
      <c r="X1544" s="53" t="str">
        <f t="shared" si="178"/>
        <v/>
      </c>
      <c r="Y1544" s="54" t="str">
        <f t="shared" si="179"/>
        <v/>
      </c>
    </row>
    <row r="1545" spans="17:25" x14ac:dyDescent="0.25">
      <c r="Q1545" s="47">
        <f t="shared" si="182"/>
        <v>1996</v>
      </c>
      <c r="R1545" s="48" t="str">
        <f t="shared" si="180"/>
        <v>19962</v>
      </c>
      <c r="S1545" s="49">
        <v>35107</v>
      </c>
      <c r="T1545" s="48">
        <v>1023.07</v>
      </c>
      <c r="U1545" s="50">
        <f t="shared" si="181"/>
        <v>1029.0868965517241</v>
      </c>
      <c r="V1545" s="51">
        <f t="shared" si="183"/>
        <v>1036.4325136612022</v>
      </c>
      <c r="W1545" s="53">
        <f t="shared" ref="W1545:W1608" si="184">+T1545/T1544-1</f>
        <v>0</v>
      </c>
      <c r="X1545" s="53" t="str">
        <f t="shared" ref="X1545:X1608" si="185">IF(U1545/U1544-1=0,"",U1545/U1544-1)</f>
        <v/>
      </c>
      <c r="Y1545" s="54" t="str">
        <f t="shared" ref="Y1545:Y1608" si="186">+IF(V1545=V1544,"",V1545/V1544-1)</f>
        <v/>
      </c>
    </row>
    <row r="1546" spans="17:25" x14ac:dyDescent="0.25">
      <c r="Q1546" s="47">
        <f t="shared" si="182"/>
        <v>1996</v>
      </c>
      <c r="R1546" s="48" t="str">
        <f t="shared" si="180"/>
        <v>19962</v>
      </c>
      <c r="S1546" s="49">
        <v>35108</v>
      </c>
      <c r="T1546" s="48">
        <v>1027.54</v>
      </c>
      <c r="U1546" s="50">
        <f t="shared" si="181"/>
        <v>1029.0868965517241</v>
      </c>
      <c r="V1546" s="51">
        <f t="shared" si="183"/>
        <v>1036.4325136612022</v>
      </c>
      <c r="W1546" s="53">
        <f t="shared" si="184"/>
        <v>4.3692024983625899E-3</v>
      </c>
      <c r="X1546" s="53" t="str">
        <f t="shared" si="185"/>
        <v/>
      </c>
      <c r="Y1546" s="54" t="str">
        <f t="shared" si="186"/>
        <v/>
      </c>
    </row>
    <row r="1547" spans="17:25" x14ac:dyDescent="0.25">
      <c r="Q1547" s="47">
        <f t="shared" si="182"/>
        <v>1996</v>
      </c>
      <c r="R1547" s="48" t="str">
        <f t="shared" si="180"/>
        <v>19962</v>
      </c>
      <c r="S1547" s="49">
        <v>35109</v>
      </c>
      <c r="T1547" s="48">
        <v>1028.58</v>
      </c>
      <c r="U1547" s="50">
        <f t="shared" si="181"/>
        <v>1029.0868965517241</v>
      </c>
      <c r="V1547" s="51">
        <f t="shared" si="183"/>
        <v>1036.4325136612022</v>
      </c>
      <c r="W1547" s="53">
        <f t="shared" si="184"/>
        <v>1.0121260486208872E-3</v>
      </c>
      <c r="X1547" s="53" t="str">
        <f t="shared" si="185"/>
        <v/>
      </c>
      <c r="Y1547" s="54" t="str">
        <f t="shared" si="186"/>
        <v/>
      </c>
    </row>
    <row r="1548" spans="17:25" x14ac:dyDescent="0.25">
      <c r="Q1548" s="47">
        <f t="shared" si="182"/>
        <v>1996</v>
      </c>
      <c r="R1548" s="48" t="str">
        <f t="shared" si="180"/>
        <v>19962</v>
      </c>
      <c r="S1548" s="49">
        <v>35110</v>
      </c>
      <c r="T1548" s="48">
        <v>1027.57</v>
      </c>
      <c r="U1548" s="50">
        <f t="shared" si="181"/>
        <v>1029.0868965517241</v>
      </c>
      <c r="V1548" s="51">
        <f t="shared" si="183"/>
        <v>1036.4325136612022</v>
      </c>
      <c r="W1548" s="53">
        <f t="shared" si="184"/>
        <v>-9.8193626164222447E-4</v>
      </c>
      <c r="X1548" s="53" t="str">
        <f t="shared" si="185"/>
        <v/>
      </c>
      <c r="Y1548" s="54" t="str">
        <f t="shared" si="186"/>
        <v/>
      </c>
    </row>
    <row r="1549" spans="17:25" x14ac:dyDescent="0.25">
      <c r="Q1549" s="47">
        <f t="shared" si="182"/>
        <v>1996</v>
      </c>
      <c r="R1549" s="48" t="str">
        <f t="shared" si="180"/>
        <v>19962</v>
      </c>
      <c r="S1549" s="49">
        <v>35111</v>
      </c>
      <c r="T1549" s="48">
        <v>1030.67</v>
      </c>
      <c r="U1549" s="50">
        <f t="shared" si="181"/>
        <v>1029.0868965517241</v>
      </c>
      <c r="V1549" s="51">
        <f t="shared" si="183"/>
        <v>1036.4325136612022</v>
      </c>
      <c r="W1549" s="53">
        <f t="shared" si="184"/>
        <v>3.0168261043044264E-3</v>
      </c>
      <c r="X1549" s="53" t="str">
        <f t="shared" si="185"/>
        <v/>
      </c>
      <c r="Y1549" s="54" t="str">
        <f t="shared" si="186"/>
        <v/>
      </c>
    </row>
    <row r="1550" spans="17:25" x14ac:dyDescent="0.25">
      <c r="Q1550" s="47">
        <f t="shared" si="182"/>
        <v>1996</v>
      </c>
      <c r="R1550" s="48" t="str">
        <f t="shared" si="180"/>
        <v>19962</v>
      </c>
      <c r="S1550" s="49">
        <v>35112</v>
      </c>
      <c r="T1550" s="48">
        <v>1029.5</v>
      </c>
      <c r="U1550" s="50">
        <f t="shared" si="181"/>
        <v>1029.0868965517241</v>
      </c>
      <c r="V1550" s="51">
        <f t="shared" si="183"/>
        <v>1036.4325136612022</v>
      </c>
      <c r="W1550" s="53">
        <f t="shared" si="184"/>
        <v>-1.1351839094958516E-3</v>
      </c>
      <c r="X1550" s="53" t="str">
        <f t="shared" si="185"/>
        <v/>
      </c>
      <c r="Y1550" s="54" t="str">
        <f t="shared" si="186"/>
        <v/>
      </c>
    </row>
    <row r="1551" spans="17:25" x14ac:dyDescent="0.25">
      <c r="Q1551" s="47">
        <f t="shared" si="182"/>
        <v>1996</v>
      </c>
      <c r="R1551" s="48" t="str">
        <f t="shared" si="180"/>
        <v>19962</v>
      </c>
      <c r="S1551" s="49">
        <v>35113</v>
      </c>
      <c r="T1551" s="48">
        <v>1029.5</v>
      </c>
      <c r="U1551" s="50">
        <f t="shared" si="181"/>
        <v>1029.0868965517241</v>
      </c>
      <c r="V1551" s="51">
        <f t="shared" si="183"/>
        <v>1036.4325136612022</v>
      </c>
      <c r="W1551" s="53">
        <f t="shared" si="184"/>
        <v>0</v>
      </c>
      <c r="X1551" s="53" t="str">
        <f t="shared" si="185"/>
        <v/>
      </c>
      <c r="Y1551" s="54" t="str">
        <f t="shared" si="186"/>
        <v/>
      </c>
    </row>
    <row r="1552" spans="17:25" x14ac:dyDescent="0.25">
      <c r="Q1552" s="47">
        <f t="shared" si="182"/>
        <v>1996</v>
      </c>
      <c r="R1552" s="48" t="str">
        <f t="shared" si="180"/>
        <v>19962</v>
      </c>
      <c r="S1552" s="49">
        <v>35114</v>
      </c>
      <c r="T1552" s="48">
        <v>1029.5</v>
      </c>
      <c r="U1552" s="50">
        <f t="shared" si="181"/>
        <v>1029.0868965517241</v>
      </c>
      <c r="V1552" s="51">
        <f t="shared" si="183"/>
        <v>1036.4325136612022</v>
      </c>
      <c r="W1552" s="53">
        <f t="shared" si="184"/>
        <v>0</v>
      </c>
      <c r="X1552" s="53" t="str">
        <f t="shared" si="185"/>
        <v/>
      </c>
      <c r="Y1552" s="54" t="str">
        <f t="shared" si="186"/>
        <v/>
      </c>
    </row>
    <row r="1553" spans="17:25" x14ac:dyDescent="0.25">
      <c r="Q1553" s="47">
        <f t="shared" si="182"/>
        <v>1996</v>
      </c>
      <c r="R1553" s="48" t="str">
        <f t="shared" si="180"/>
        <v>19962</v>
      </c>
      <c r="S1553" s="49">
        <v>35115</v>
      </c>
      <c r="T1553" s="48">
        <v>1033.4100000000001</v>
      </c>
      <c r="U1553" s="50">
        <f t="shared" si="181"/>
        <v>1029.0868965517241</v>
      </c>
      <c r="V1553" s="51">
        <f t="shared" si="183"/>
        <v>1036.4325136612022</v>
      </c>
      <c r="W1553" s="53">
        <f t="shared" si="184"/>
        <v>3.7979601748421299E-3</v>
      </c>
      <c r="X1553" s="53" t="str">
        <f t="shared" si="185"/>
        <v/>
      </c>
      <c r="Y1553" s="54" t="str">
        <f t="shared" si="186"/>
        <v/>
      </c>
    </row>
    <row r="1554" spans="17:25" x14ac:dyDescent="0.25">
      <c r="Q1554" s="47">
        <f t="shared" si="182"/>
        <v>1996</v>
      </c>
      <c r="R1554" s="48" t="str">
        <f t="shared" si="180"/>
        <v>19962</v>
      </c>
      <c r="S1554" s="49">
        <v>35116</v>
      </c>
      <c r="T1554" s="48">
        <v>1034.3399999999999</v>
      </c>
      <c r="U1554" s="50">
        <f t="shared" si="181"/>
        <v>1029.0868965517241</v>
      </c>
      <c r="V1554" s="51">
        <f t="shared" si="183"/>
        <v>1036.4325136612022</v>
      </c>
      <c r="W1554" s="53">
        <f t="shared" si="184"/>
        <v>8.9993323076020815E-4</v>
      </c>
      <c r="X1554" s="53" t="str">
        <f t="shared" si="185"/>
        <v/>
      </c>
      <c r="Y1554" s="54" t="str">
        <f t="shared" si="186"/>
        <v/>
      </c>
    </row>
    <row r="1555" spans="17:25" x14ac:dyDescent="0.25">
      <c r="Q1555" s="47">
        <f t="shared" si="182"/>
        <v>1996</v>
      </c>
      <c r="R1555" s="48" t="str">
        <f t="shared" si="180"/>
        <v>19962</v>
      </c>
      <c r="S1555" s="49">
        <v>35117</v>
      </c>
      <c r="T1555" s="48">
        <v>1035.43</v>
      </c>
      <c r="U1555" s="50">
        <f t="shared" si="181"/>
        <v>1029.0868965517241</v>
      </c>
      <c r="V1555" s="51">
        <f t="shared" si="183"/>
        <v>1036.4325136612022</v>
      </c>
      <c r="W1555" s="53">
        <f t="shared" si="184"/>
        <v>1.0538120927356953E-3</v>
      </c>
      <c r="X1555" s="53" t="str">
        <f t="shared" si="185"/>
        <v/>
      </c>
      <c r="Y1555" s="54" t="str">
        <f t="shared" si="186"/>
        <v/>
      </c>
    </row>
    <row r="1556" spans="17:25" x14ac:dyDescent="0.25">
      <c r="Q1556" s="47">
        <f t="shared" si="182"/>
        <v>1996</v>
      </c>
      <c r="R1556" s="48" t="str">
        <f t="shared" si="180"/>
        <v>19962</v>
      </c>
      <c r="S1556" s="49">
        <v>35118</v>
      </c>
      <c r="T1556" s="48">
        <v>1035.04</v>
      </c>
      <c r="U1556" s="50">
        <f t="shared" si="181"/>
        <v>1029.0868965517241</v>
      </c>
      <c r="V1556" s="51">
        <f t="shared" si="183"/>
        <v>1036.4325136612022</v>
      </c>
      <c r="W1556" s="53">
        <f t="shared" si="184"/>
        <v>-3.7665510947149095E-4</v>
      </c>
      <c r="X1556" s="53" t="str">
        <f t="shared" si="185"/>
        <v/>
      </c>
      <c r="Y1556" s="54" t="str">
        <f t="shared" si="186"/>
        <v/>
      </c>
    </row>
    <row r="1557" spans="17:25" x14ac:dyDescent="0.25">
      <c r="Q1557" s="47">
        <f t="shared" si="182"/>
        <v>1996</v>
      </c>
      <c r="R1557" s="48" t="str">
        <f t="shared" si="180"/>
        <v>19962</v>
      </c>
      <c r="S1557" s="49">
        <v>35119</v>
      </c>
      <c r="T1557" s="48">
        <v>1036.71</v>
      </c>
      <c r="U1557" s="50">
        <f t="shared" si="181"/>
        <v>1029.0868965517241</v>
      </c>
      <c r="V1557" s="51">
        <f t="shared" si="183"/>
        <v>1036.4325136612022</v>
      </c>
      <c r="W1557" s="53">
        <f t="shared" si="184"/>
        <v>1.613464213943594E-3</v>
      </c>
      <c r="X1557" s="53" t="str">
        <f t="shared" si="185"/>
        <v/>
      </c>
      <c r="Y1557" s="54" t="str">
        <f t="shared" si="186"/>
        <v/>
      </c>
    </row>
    <row r="1558" spans="17:25" x14ac:dyDescent="0.25">
      <c r="Q1558" s="47">
        <f t="shared" si="182"/>
        <v>1996</v>
      </c>
      <c r="R1558" s="48" t="str">
        <f t="shared" si="180"/>
        <v>19962</v>
      </c>
      <c r="S1558" s="49">
        <v>35120</v>
      </c>
      <c r="T1558" s="48">
        <v>1036.71</v>
      </c>
      <c r="U1558" s="50">
        <f t="shared" si="181"/>
        <v>1029.0868965517241</v>
      </c>
      <c r="V1558" s="51">
        <f t="shared" si="183"/>
        <v>1036.4325136612022</v>
      </c>
      <c r="W1558" s="53">
        <f t="shared" si="184"/>
        <v>0</v>
      </c>
      <c r="X1558" s="53" t="str">
        <f t="shared" si="185"/>
        <v/>
      </c>
      <c r="Y1558" s="54" t="str">
        <f t="shared" si="186"/>
        <v/>
      </c>
    </row>
    <row r="1559" spans="17:25" x14ac:dyDescent="0.25">
      <c r="Q1559" s="47">
        <f t="shared" si="182"/>
        <v>1996</v>
      </c>
      <c r="R1559" s="48" t="str">
        <f t="shared" si="180"/>
        <v>19962</v>
      </c>
      <c r="S1559" s="49">
        <v>35121</v>
      </c>
      <c r="T1559" s="48">
        <v>1036.71</v>
      </c>
      <c r="U1559" s="50">
        <f t="shared" si="181"/>
        <v>1029.0868965517241</v>
      </c>
      <c r="V1559" s="51">
        <f t="shared" si="183"/>
        <v>1036.4325136612022</v>
      </c>
      <c r="W1559" s="53">
        <f t="shared" si="184"/>
        <v>0</v>
      </c>
      <c r="X1559" s="53" t="str">
        <f t="shared" si="185"/>
        <v/>
      </c>
      <c r="Y1559" s="54" t="str">
        <f t="shared" si="186"/>
        <v/>
      </c>
    </row>
    <row r="1560" spans="17:25" x14ac:dyDescent="0.25">
      <c r="Q1560" s="47">
        <f t="shared" si="182"/>
        <v>1996</v>
      </c>
      <c r="R1560" s="48" t="str">
        <f t="shared" si="180"/>
        <v>19962</v>
      </c>
      <c r="S1560" s="49">
        <v>35122</v>
      </c>
      <c r="T1560" s="48">
        <v>1038.49</v>
      </c>
      <c r="U1560" s="50">
        <f t="shared" si="181"/>
        <v>1029.0868965517241</v>
      </c>
      <c r="V1560" s="51">
        <f t="shared" si="183"/>
        <v>1036.4325136612022</v>
      </c>
      <c r="W1560" s="53">
        <f t="shared" si="184"/>
        <v>1.7169700301915558E-3</v>
      </c>
      <c r="X1560" s="53" t="str">
        <f t="shared" si="185"/>
        <v/>
      </c>
      <c r="Y1560" s="54" t="str">
        <f t="shared" si="186"/>
        <v/>
      </c>
    </row>
    <row r="1561" spans="17:25" x14ac:dyDescent="0.25">
      <c r="Q1561" s="47">
        <f t="shared" si="182"/>
        <v>1996</v>
      </c>
      <c r="R1561" s="48" t="str">
        <f t="shared" si="180"/>
        <v>19962</v>
      </c>
      <c r="S1561" s="49">
        <v>35123</v>
      </c>
      <c r="T1561" s="48">
        <v>1039.06</v>
      </c>
      <c r="U1561" s="50">
        <f t="shared" si="181"/>
        <v>1029.0868965517241</v>
      </c>
      <c r="V1561" s="51">
        <f t="shared" si="183"/>
        <v>1036.4325136612022</v>
      </c>
      <c r="W1561" s="53">
        <f t="shared" si="184"/>
        <v>5.4887384567980924E-4</v>
      </c>
      <c r="X1561" s="53" t="str">
        <f t="shared" si="185"/>
        <v/>
      </c>
      <c r="Y1561" s="54" t="str">
        <f t="shared" si="186"/>
        <v/>
      </c>
    </row>
    <row r="1562" spans="17:25" x14ac:dyDescent="0.25">
      <c r="Q1562" s="47">
        <f t="shared" si="182"/>
        <v>1996</v>
      </c>
      <c r="R1562" s="48" t="str">
        <f t="shared" si="180"/>
        <v>19962</v>
      </c>
      <c r="S1562" s="49">
        <v>35124</v>
      </c>
      <c r="T1562" s="48">
        <v>1039.81</v>
      </c>
      <c r="U1562" s="50">
        <f t="shared" si="181"/>
        <v>1029.0868965517241</v>
      </c>
      <c r="V1562" s="51">
        <f t="shared" si="183"/>
        <v>1036.4325136612022</v>
      </c>
      <c r="W1562" s="53">
        <f t="shared" si="184"/>
        <v>7.2180624795481485E-4</v>
      </c>
      <c r="X1562" s="53" t="str">
        <f t="shared" si="185"/>
        <v/>
      </c>
      <c r="Y1562" s="54" t="str">
        <f t="shared" si="186"/>
        <v/>
      </c>
    </row>
    <row r="1563" spans="17:25" x14ac:dyDescent="0.25">
      <c r="Q1563" s="47">
        <f t="shared" si="182"/>
        <v>1996</v>
      </c>
      <c r="R1563" s="48" t="str">
        <f t="shared" si="180"/>
        <v>19963</v>
      </c>
      <c r="S1563" s="49">
        <v>35125</v>
      </c>
      <c r="T1563" s="48">
        <v>1039.9000000000001</v>
      </c>
      <c r="U1563" s="50">
        <f t="shared" si="181"/>
        <v>1044.9693548387097</v>
      </c>
      <c r="V1563" s="51">
        <f t="shared" si="183"/>
        <v>1036.4325136612022</v>
      </c>
      <c r="W1563" s="53">
        <f t="shared" si="184"/>
        <v>8.6554274338679349E-5</v>
      </c>
      <c r="X1563" s="53">
        <f t="shared" si="185"/>
        <v>1.5433544378229636E-2</v>
      </c>
      <c r="Y1563" s="54" t="str">
        <f t="shared" si="186"/>
        <v/>
      </c>
    </row>
    <row r="1564" spans="17:25" x14ac:dyDescent="0.25">
      <c r="Q1564" s="47">
        <f t="shared" si="182"/>
        <v>1996</v>
      </c>
      <c r="R1564" s="48" t="str">
        <f t="shared" si="180"/>
        <v>19963</v>
      </c>
      <c r="S1564" s="49">
        <v>35126</v>
      </c>
      <c r="T1564" s="48">
        <v>1040.7</v>
      </c>
      <c r="U1564" s="50">
        <f t="shared" si="181"/>
        <v>1044.9693548387097</v>
      </c>
      <c r="V1564" s="51">
        <f t="shared" si="183"/>
        <v>1036.4325136612022</v>
      </c>
      <c r="W1564" s="53">
        <f t="shared" si="184"/>
        <v>7.6930474084035971E-4</v>
      </c>
      <c r="X1564" s="53" t="str">
        <f t="shared" si="185"/>
        <v/>
      </c>
      <c r="Y1564" s="54" t="str">
        <f t="shared" si="186"/>
        <v/>
      </c>
    </row>
    <row r="1565" spans="17:25" x14ac:dyDescent="0.25">
      <c r="Q1565" s="47">
        <f t="shared" si="182"/>
        <v>1996</v>
      </c>
      <c r="R1565" s="48" t="str">
        <f t="shared" si="180"/>
        <v>19963</v>
      </c>
      <c r="S1565" s="49">
        <v>35127</v>
      </c>
      <c r="T1565" s="48">
        <v>1040.7</v>
      </c>
      <c r="U1565" s="50">
        <f t="shared" si="181"/>
        <v>1044.9693548387097</v>
      </c>
      <c r="V1565" s="51">
        <f t="shared" si="183"/>
        <v>1036.4325136612022</v>
      </c>
      <c r="W1565" s="53">
        <f t="shared" si="184"/>
        <v>0</v>
      </c>
      <c r="X1565" s="53" t="str">
        <f t="shared" si="185"/>
        <v/>
      </c>
      <c r="Y1565" s="54" t="str">
        <f t="shared" si="186"/>
        <v/>
      </c>
    </row>
    <row r="1566" spans="17:25" x14ac:dyDescent="0.25">
      <c r="Q1566" s="47">
        <f t="shared" si="182"/>
        <v>1996</v>
      </c>
      <c r="R1566" s="48" t="str">
        <f t="shared" si="180"/>
        <v>19963</v>
      </c>
      <c r="S1566" s="49">
        <v>35128</v>
      </c>
      <c r="T1566" s="48">
        <v>1040.7</v>
      </c>
      <c r="U1566" s="50">
        <f t="shared" si="181"/>
        <v>1044.9693548387097</v>
      </c>
      <c r="V1566" s="51">
        <f t="shared" si="183"/>
        <v>1036.4325136612022</v>
      </c>
      <c r="W1566" s="53">
        <f t="shared" si="184"/>
        <v>0</v>
      </c>
      <c r="X1566" s="53" t="str">
        <f t="shared" si="185"/>
        <v/>
      </c>
      <c r="Y1566" s="54" t="str">
        <f t="shared" si="186"/>
        <v/>
      </c>
    </row>
    <row r="1567" spans="17:25" x14ac:dyDescent="0.25">
      <c r="Q1567" s="47">
        <f t="shared" si="182"/>
        <v>1996</v>
      </c>
      <c r="R1567" s="48" t="str">
        <f t="shared" si="180"/>
        <v>19963</v>
      </c>
      <c r="S1567" s="49">
        <v>35129</v>
      </c>
      <c r="T1567" s="48">
        <v>1041.28</v>
      </c>
      <c r="U1567" s="50">
        <f t="shared" si="181"/>
        <v>1044.9693548387097</v>
      </c>
      <c r="V1567" s="51">
        <f t="shared" si="183"/>
        <v>1036.4325136612022</v>
      </c>
      <c r="W1567" s="53">
        <f t="shared" si="184"/>
        <v>5.5731719035256866E-4</v>
      </c>
      <c r="X1567" s="53" t="str">
        <f t="shared" si="185"/>
        <v/>
      </c>
      <c r="Y1567" s="54" t="str">
        <f t="shared" si="186"/>
        <v/>
      </c>
    </row>
    <row r="1568" spans="17:25" x14ac:dyDescent="0.25">
      <c r="Q1568" s="47">
        <f t="shared" si="182"/>
        <v>1996</v>
      </c>
      <c r="R1568" s="48" t="str">
        <f t="shared" si="180"/>
        <v>19963</v>
      </c>
      <c r="S1568" s="49">
        <v>35130</v>
      </c>
      <c r="T1568" s="48">
        <v>1041.83</v>
      </c>
      <c r="U1568" s="50">
        <f t="shared" si="181"/>
        <v>1044.9693548387097</v>
      </c>
      <c r="V1568" s="51">
        <f t="shared" si="183"/>
        <v>1036.4325136612022</v>
      </c>
      <c r="W1568" s="53">
        <f t="shared" si="184"/>
        <v>5.2819606637988237E-4</v>
      </c>
      <c r="X1568" s="53" t="str">
        <f t="shared" si="185"/>
        <v/>
      </c>
      <c r="Y1568" s="54" t="str">
        <f t="shared" si="186"/>
        <v/>
      </c>
    </row>
    <row r="1569" spans="17:25" x14ac:dyDescent="0.25">
      <c r="Q1569" s="47">
        <f t="shared" si="182"/>
        <v>1996</v>
      </c>
      <c r="R1569" s="48" t="str">
        <f t="shared" si="180"/>
        <v>19963</v>
      </c>
      <c r="S1569" s="49">
        <v>35131</v>
      </c>
      <c r="T1569" s="48">
        <v>1042.03</v>
      </c>
      <c r="U1569" s="50">
        <f t="shared" si="181"/>
        <v>1044.9693548387097</v>
      </c>
      <c r="V1569" s="51">
        <f t="shared" si="183"/>
        <v>1036.4325136612022</v>
      </c>
      <c r="W1569" s="53">
        <f t="shared" si="184"/>
        <v>1.9196989911995921E-4</v>
      </c>
      <c r="X1569" s="53" t="str">
        <f t="shared" si="185"/>
        <v/>
      </c>
      <c r="Y1569" s="54" t="str">
        <f t="shared" si="186"/>
        <v/>
      </c>
    </row>
    <row r="1570" spans="17:25" x14ac:dyDescent="0.25">
      <c r="Q1570" s="47">
        <f t="shared" si="182"/>
        <v>1996</v>
      </c>
      <c r="R1570" s="48" t="str">
        <f t="shared" si="180"/>
        <v>19963</v>
      </c>
      <c r="S1570" s="49">
        <v>35132</v>
      </c>
      <c r="T1570" s="48">
        <v>1042.6099999999999</v>
      </c>
      <c r="U1570" s="50">
        <f t="shared" si="181"/>
        <v>1044.9693548387097</v>
      </c>
      <c r="V1570" s="51">
        <f t="shared" si="183"/>
        <v>1036.4325136612022</v>
      </c>
      <c r="W1570" s="53">
        <f t="shared" si="184"/>
        <v>5.566058558774678E-4</v>
      </c>
      <c r="X1570" s="53" t="str">
        <f t="shared" si="185"/>
        <v/>
      </c>
      <c r="Y1570" s="54" t="str">
        <f t="shared" si="186"/>
        <v/>
      </c>
    </row>
    <row r="1571" spans="17:25" x14ac:dyDescent="0.25">
      <c r="Q1571" s="47">
        <f t="shared" si="182"/>
        <v>1996</v>
      </c>
      <c r="R1571" s="48" t="str">
        <f t="shared" si="180"/>
        <v>19963</v>
      </c>
      <c r="S1571" s="49">
        <v>35133</v>
      </c>
      <c r="T1571" s="48">
        <v>1042.42</v>
      </c>
      <c r="U1571" s="50">
        <f t="shared" si="181"/>
        <v>1044.9693548387097</v>
      </c>
      <c r="V1571" s="51">
        <f t="shared" si="183"/>
        <v>1036.4325136612022</v>
      </c>
      <c r="W1571" s="53">
        <f t="shared" si="184"/>
        <v>-1.8223496801283989E-4</v>
      </c>
      <c r="X1571" s="53" t="str">
        <f t="shared" si="185"/>
        <v/>
      </c>
      <c r="Y1571" s="54" t="str">
        <f t="shared" si="186"/>
        <v/>
      </c>
    </row>
    <row r="1572" spans="17:25" x14ac:dyDescent="0.25">
      <c r="Q1572" s="47">
        <f t="shared" si="182"/>
        <v>1996</v>
      </c>
      <c r="R1572" s="48" t="str">
        <f t="shared" si="180"/>
        <v>19963</v>
      </c>
      <c r="S1572" s="49">
        <v>35134</v>
      </c>
      <c r="T1572" s="48">
        <v>1042.42</v>
      </c>
      <c r="U1572" s="50">
        <f t="shared" si="181"/>
        <v>1044.9693548387097</v>
      </c>
      <c r="V1572" s="51">
        <f t="shared" si="183"/>
        <v>1036.4325136612022</v>
      </c>
      <c r="W1572" s="53">
        <f t="shared" si="184"/>
        <v>0</v>
      </c>
      <c r="X1572" s="53" t="str">
        <f t="shared" si="185"/>
        <v/>
      </c>
      <c r="Y1572" s="54" t="str">
        <f t="shared" si="186"/>
        <v/>
      </c>
    </row>
    <row r="1573" spans="17:25" x14ac:dyDescent="0.25">
      <c r="Q1573" s="47">
        <f t="shared" si="182"/>
        <v>1996</v>
      </c>
      <c r="R1573" s="48" t="str">
        <f t="shared" si="180"/>
        <v>19963</v>
      </c>
      <c r="S1573" s="49">
        <v>35135</v>
      </c>
      <c r="T1573" s="48">
        <v>1042.42</v>
      </c>
      <c r="U1573" s="50">
        <f t="shared" si="181"/>
        <v>1044.9693548387097</v>
      </c>
      <c r="V1573" s="51">
        <f t="shared" si="183"/>
        <v>1036.4325136612022</v>
      </c>
      <c r="W1573" s="53">
        <f t="shared" si="184"/>
        <v>0</v>
      </c>
      <c r="X1573" s="53" t="str">
        <f t="shared" si="185"/>
        <v/>
      </c>
      <c r="Y1573" s="54" t="str">
        <f t="shared" si="186"/>
        <v/>
      </c>
    </row>
    <row r="1574" spans="17:25" x14ac:dyDescent="0.25">
      <c r="Q1574" s="47">
        <f t="shared" si="182"/>
        <v>1996</v>
      </c>
      <c r="R1574" s="48" t="str">
        <f t="shared" si="180"/>
        <v>19963</v>
      </c>
      <c r="S1574" s="49">
        <v>35136</v>
      </c>
      <c r="T1574" s="48">
        <v>1043.5</v>
      </c>
      <c r="U1574" s="50">
        <f t="shared" si="181"/>
        <v>1044.9693548387097</v>
      </c>
      <c r="V1574" s="51">
        <f t="shared" si="183"/>
        <v>1036.4325136612022</v>
      </c>
      <c r="W1574" s="53">
        <f t="shared" si="184"/>
        <v>1.0360507281133025E-3</v>
      </c>
      <c r="X1574" s="53" t="str">
        <f t="shared" si="185"/>
        <v/>
      </c>
      <c r="Y1574" s="54" t="str">
        <f t="shared" si="186"/>
        <v/>
      </c>
    </row>
    <row r="1575" spans="17:25" x14ac:dyDescent="0.25">
      <c r="Q1575" s="47">
        <f t="shared" si="182"/>
        <v>1996</v>
      </c>
      <c r="R1575" s="48" t="str">
        <f t="shared" si="180"/>
        <v>19963</v>
      </c>
      <c r="S1575" s="49">
        <v>35137</v>
      </c>
      <c r="T1575" s="48">
        <v>1044.07</v>
      </c>
      <c r="U1575" s="50">
        <f t="shared" si="181"/>
        <v>1044.9693548387097</v>
      </c>
      <c r="V1575" s="51">
        <f t="shared" si="183"/>
        <v>1036.4325136612022</v>
      </c>
      <c r="W1575" s="53">
        <f t="shared" si="184"/>
        <v>5.4623862002878276E-4</v>
      </c>
      <c r="X1575" s="53" t="str">
        <f t="shared" si="185"/>
        <v/>
      </c>
      <c r="Y1575" s="54" t="str">
        <f t="shared" si="186"/>
        <v/>
      </c>
    </row>
    <row r="1576" spans="17:25" x14ac:dyDescent="0.25">
      <c r="Q1576" s="47">
        <f t="shared" si="182"/>
        <v>1996</v>
      </c>
      <c r="R1576" s="48" t="str">
        <f t="shared" si="180"/>
        <v>19963</v>
      </c>
      <c r="S1576" s="49">
        <v>35138</v>
      </c>
      <c r="T1576" s="48">
        <v>1044.99</v>
      </c>
      <c r="U1576" s="50">
        <f t="shared" si="181"/>
        <v>1044.9693548387097</v>
      </c>
      <c r="V1576" s="51">
        <f t="shared" si="183"/>
        <v>1036.4325136612022</v>
      </c>
      <c r="W1576" s="53">
        <f t="shared" si="184"/>
        <v>8.8116697156337409E-4</v>
      </c>
      <c r="X1576" s="53" t="str">
        <f t="shared" si="185"/>
        <v/>
      </c>
      <c r="Y1576" s="54" t="str">
        <f t="shared" si="186"/>
        <v/>
      </c>
    </row>
    <row r="1577" spans="17:25" x14ac:dyDescent="0.25">
      <c r="Q1577" s="47">
        <f t="shared" si="182"/>
        <v>1996</v>
      </c>
      <c r="R1577" s="48" t="str">
        <f t="shared" si="180"/>
        <v>19963</v>
      </c>
      <c r="S1577" s="49">
        <v>35139</v>
      </c>
      <c r="T1577" s="48">
        <v>1045.44</v>
      </c>
      <c r="U1577" s="50">
        <f t="shared" si="181"/>
        <v>1044.9693548387097</v>
      </c>
      <c r="V1577" s="51">
        <f t="shared" si="183"/>
        <v>1036.4325136612022</v>
      </c>
      <c r="W1577" s="53">
        <f t="shared" si="184"/>
        <v>4.3062613039368536E-4</v>
      </c>
      <c r="X1577" s="53" t="str">
        <f t="shared" si="185"/>
        <v/>
      </c>
      <c r="Y1577" s="54" t="str">
        <f t="shared" si="186"/>
        <v/>
      </c>
    </row>
    <row r="1578" spans="17:25" x14ac:dyDescent="0.25">
      <c r="Q1578" s="47">
        <f t="shared" si="182"/>
        <v>1996</v>
      </c>
      <c r="R1578" s="48" t="str">
        <f t="shared" si="180"/>
        <v>19963</v>
      </c>
      <c r="S1578" s="49">
        <v>35140</v>
      </c>
      <c r="T1578" s="48">
        <v>1046.0899999999999</v>
      </c>
      <c r="U1578" s="50">
        <f t="shared" si="181"/>
        <v>1044.9693548387097</v>
      </c>
      <c r="V1578" s="51">
        <f t="shared" si="183"/>
        <v>1036.4325136612022</v>
      </c>
      <c r="W1578" s="53">
        <f t="shared" si="184"/>
        <v>6.217477808385663E-4</v>
      </c>
      <c r="X1578" s="53" t="str">
        <f t="shared" si="185"/>
        <v/>
      </c>
      <c r="Y1578" s="54" t="str">
        <f t="shared" si="186"/>
        <v/>
      </c>
    </row>
    <row r="1579" spans="17:25" x14ac:dyDescent="0.25">
      <c r="Q1579" s="47">
        <f t="shared" si="182"/>
        <v>1996</v>
      </c>
      <c r="R1579" s="48" t="str">
        <f t="shared" si="180"/>
        <v>19963</v>
      </c>
      <c r="S1579" s="49">
        <v>35141</v>
      </c>
      <c r="T1579" s="48">
        <v>1046.0899999999999</v>
      </c>
      <c r="U1579" s="50">
        <f t="shared" si="181"/>
        <v>1044.9693548387097</v>
      </c>
      <c r="V1579" s="51">
        <f t="shared" si="183"/>
        <v>1036.4325136612022</v>
      </c>
      <c r="W1579" s="53">
        <f t="shared" si="184"/>
        <v>0</v>
      </c>
      <c r="X1579" s="53" t="str">
        <f t="shared" si="185"/>
        <v/>
      </c>
      <c r="Y1579" s="54" t="str">
        <f t="shared" si="186"/>
        <v/>
      </c>
    </row>
    <row r="1580" spans="17:25" x14ac:dyDescent="0.25">
      <c r="Q1580" s="47">
        <f t="shared" si="182"/>
        <v>1996</v>
      </c>
      <c r="R1580" s="48" t="str">
        <f t="shared" si="180"/>
        <v>19963</v>
      </c>
      <c r="S1580" s="49">
        <v>35142</v>
      </c>
      <c r="T1580" s="48">
        <v>1046.0899999999999</v>
      </c>
      <c r="U1580" s="50">
        <f t="shared" si="181"/>
        <v>1044.9693548387097</v>
      </c>
      <c r="V1580" s="51">
        <f t="shared" si="183"/>
        <v>1036.4325136612022</v>
      </c>
      <c r="W1580" s="53">
        <f t="shared" si="184"/>
        <v>0</v>
      </c>
      <c r="X1580" s="53" t="str">
        <f t="shared" si="185"/>
        <v/>
      </c>
      <c r="Y1580" s="54" t="str">
        <f t="shared" si="186"/>
        <v/>
      </c>
    </row>
    <row r="1581" spans="17:25" x14ac:dyDescent="0.25">
      <c r="Q1581" s="47">
        <f t="shared" si="182"/>
        <v>1996</v>
      </c>
      <c r="R1581" s="48" t="str">
        <f t="shared" si="180"/>
        <v>19963</v>
      </c>
      <c r="S1581" s="49">
        <v>35143</v>
      </c>
      <c r="T1581" s="48">
        <v>1046.76</v>
      </c>
      <c r="U1581" s="50">
        <f t="shared" si="181"/>
        <v>1044.9693548387097</v>
      </c>
      <c r="V1581" s="51">
        <f t="shared" si="183"/>
        <v>1036.4325136612022</v>
      </c>
      <c r="W1581" s="53">
        <f t="shared" si="184"/>
        <v>6.404802646045038E-4</v>
      </c>
      <c r="X1581" s="53" t="str">
        <f t="shared" si="185"/>
        <v/>
      </c>
      <c r="Y1581" s="54" t="str">
        <f t="shared" si="186"/>
        <v/>
      </c>
    </row>
    <row r="1582" spans="17:25" x14ac:dyDescent="0.25">
      <c r="Q1582" s="47">
        <f t="shared" si="182"/>
        <v>1996</v>
      </c>
      <c r="R1582" s="48" t="str">
        <f t="shared" si="180"/>
        <v>19963</v>
      </c>
      <c r="S1582" s="49">
        <v>35144</v>
      </c>
      <c r="T1582" s="48">
        <v>1047.24</v>
      </c>
      <c r="U1582" s="50">
        <f t="shared" si="181"/>
        <v>1044.9693548387097</v>
      </c>
      <c r="V1582" s="51">
        <f t="shared" si="183"/>
        <v>1036.4325136612022</v>
      </c>
      <c r="W1582" s="53">
        <f t="shared" si="184"/>
        <v>4.5855783560710961E-4</v>
      </c>
      <c r="X1582" s="53" t="str">
        <f t="shared" si="185"/>
        <v/>
      </c>
      <c r="Y1582" s="54" t="str">
        <f t="shared" si="186"/>
        <v/>
      </c>
    </row>
    <row r="1583" spans="17:25" x14ac:dyDescent="0.25">
      <c r="Q1583" s="47">
        <f t="shared" si="182"/>
        <v>1996</v>
      </c>
      <c r="R1583" s="48" t="str">
        <f t="shared" si="180"/>
        <v>19963</v>
      </c>
      <c r="S1583" s="49">
        <v>35145</v>
      </c>
      <c r="T1583" s="48">
        <v>1047.6500000000001</v>
      </c>
      <c r="U1583" s="50">
        <f t="shared" si="181"/>
        <v>1044.9693548387097</v>
      </c>
      <c r="V1583" s="51">
        <f t="shared" si="183"/>
        <v>1036.4325136612022</v>
      </c>
      <c r="W1583" s="53">
        <f t="shared" si="184"/>
        <v>3.9150529009601698E-4</v>
      </c>
      <c r="X1583" s="53" t="str">
        <f t="shared" si="185"/>
        <v/>
      </c>
      <c r="Y1583" s="54" t="str">
        <f t="shared" si="186"/>
        <v/>
      </c>
    </row>
    <row r="1584" spans="17:25" x14ac:dyDescent="0.25">
      <c r="Q1584" s="47">
        <f t="shared" si="182"/>
        <v>1996</v>
      </c>
      <c r="R1584" s="48" t="str">
        <f t="shared" si="180"/>
        <v>19963</v>
      </c>
      <c r="S1584" s="49">
        <v>35146</v>
      </c>
      <c r="T1584" s="48">
        <v>1048.4000000000001</v>
      </c>
      <c r="U1584" s="50">
        <f t="shared" si="181"/>
        <v>1044.9693548387097</v>
      </c>
      <c r="V1584" s="51">
        <f t="shared" si="183"/>
        <v>1036.4325136612022</v>
      </c>
      <c r="W1584" s="53">
        <f t="shared" si="184"/>
        <v>7.158879396744755E-4</v>
      </c>
      <c r="X1584" s="53" t="str">
        <f t="shared" si="185"/>
        <v/>
      </c>
      <c r="Y1584" s="54" t="str">
        <f t="shared" si="186"/>
        <v/>
      </c>
    </row>
    <row r="1585" spans="17:25" x14ac:dyDescent="0.25">
      <c r="Q1585" s="47">
        <f t="shared" si="182"/>
        <v>1996</v>
      </c>
      <c r="R1585" s="48" t="str">
        <f t="shared" si="180"/>
        <v>19963</v>
      </c>
      <c r="S1585" s="49">
        <v>35147</v>
      </c>
      <c r="T1585" s="48">
        <v>1048</v>
      </c>
      <c r="U1585" s="50">
        <f t="shared" si="181"/>
        <v>1044.9693548387097</v>
      </c>
      <c r="V1585" s="51">
        <f t="shared" si="183"/>
        <v>1036.4325136612022</v>
      </c>
      <c r="W1585" s="53">
        <f t="shared" si="184"/>
        <v>-3.8153376573835107E-4</v>
      </c>
      <c r="X1585" s="53" t="str">
        <f t="shared" si="185"/>
        <v/>
      </c>
      <c r="Y1585" s="54" t="str">
        <f t="shared" si="186"/>
        <v/>
      </c>
    </row>
    <row r="1586" spans="17:25" x14ac:dyDescent="0.25">
      <c r="Q1586" s="47">
        <f t="shared" si="182"/>
        <v>1996</v>
      </c>
      <c r="R1586" s="48" t="str">
        <f t="shared" si="180"/>
        <v>19963</v>
      </c>
      <c r="S1586" s="49">
        <v>35148</v>
      </c>
      <c r="T1586" s="48">
        <v>1048</v>
      </c>
      <c r="U1586" s="50">
        <f t="shared" si="181"/>
        <v>1044.9693548387097</v>
      </c>
      <c r="V1586" s="51">
        <f t="shared" si="183"/>
        <v>1036.4325136612022</v>
      </c>
      <c r="W1586" s="53">
        <f t="shared" si="184"/>
        <v>0</v>
      </c>
      <c r="X1586" s="53" t="str">
        <f t="shared" si="185"/>
        <v/>
      </c>
      <c r="Y1586" s="54" t="str">
        <f t="shared" si="186"/>
        <v/>
      </c>
    </row>
    <row r="1587" spans="17:25" x14ac:dyDescent="0.25">
      <c r="Q1587" s="47">
        <f t="shared" si="182"/>
        <v>1996</v>
      </c>
      <c r="R1587" s="48" t="str">
        <f t="shared" si="180"/>
        <v>19963</v>
      </c>
      <c r="S1587" s="49">
        <v>35149</v>
      </c>
      <c r="T1587" s="48">
        <v>1048</v>
      </c>
      <c r="U1587" s="50">
        <f t="shared" si="181"/>
        <v>1044.9693548387097</v>
      </c>
      <c r="V1587" s="51">
        <f t="shared" si="183"/>
        <v>1036.4325136612022</v>
      </c>
      <c r="W1587" s="53">
        <f t="shared" si="184"/>
        <v>0</v>
      </c>
      <c r="X1587" s="53" t="str">
        <f t="shared" si="185"/>
        <v/>
      </c>
      <c r="Y1587" s="54" t="str">
        <f t="shared" si="186"/>
        <v/>
      </c>
    </row>
    <row r="1588" spans="17:25" x14ac:dyDescent="0.25">
      <c r="Q1588" s="47">
        <f t="shared" si="182"/>
        <v>1996</v>
      </c>
      <c r="R1588" s="48" t="str">
        <f t="shared" si="180"/>
        <v>19963</v>
      </c>
      <c r="S1588" s="49">
        <v>35150</v>
      </c>
      <c r="T1588" s="48">
        <v>1048</v>
      </c>
      <c r="U1588" s="50">
        <f t="shared" si="181"/>
        <v>1044.9693548387097</v>
      </c>
      <c r="V1588" s="51">
        <f t="shared" si="183"/>
        <v>1036.4325136612022</v>
      </c>
      <c r="W1588" s="53">
        <f t="shared" si="184"/>
        <v>0</v>
      </c>
      <c r="X1588" s="53" t="str">
        <f t="shared" si="185"/>
        <v/>
      </c>
      <c r="Y1588" s="54" t="str">
        <f t="shared" si="186"/>
        <v/>
      </c>
    </row>
    <row r="1589" spans="17:25" x14ac:dyDescent="0.25">
      <c r="Q1589" s="47">
        <f t="shared" si="182"/>
        <v>1996</v>
      </c>
      <c r="R1589" s="48" t="str">
        <f t="shared" si="180"/>
        <v>19963</v>
      </c>
      <c r="S1589" s="49">
        <v>35151</v>
      </c>
      <c r="T1589" s="48">
        <v>1049.08</v>
      </c>
      <c r="U1589" s="50">
        <f t="shared" si="181"/>
        <v>1044.9693548387097</v>
      </c>
      <c r="V1589" s="51">
        <f t="shared" si="183"/>
        <v>1036.4325136612022</v>
      </c>
      <c r="W1589" s="53">
        <f t="shared" si="184"/>
        <v>1.0305343511449738E-3</v>
      </c>
      <c r="X1589" s="53" t="str">
        <f t="shared" si="185"/>
        <v/>
      </c>
      <c r="Y1589" s="54" t="str">
        <f t="shared" si="186"/>
        <v/>
      </c>
    </row>
    <row r="1590" spans="17:25" x14ac:dyDescent="0.25">
      <c r="Q1590" s="47">
        <f t="shared" si="182"/>
        <v>1996</v>
      </c>
      <c r="R1590" s="48" t="str">
        <f t="shared" si="180"/>
        <v>19963</v>
      </c>
      <c r="S1590" s="49">
        <v>35152</v>
      </c>
      <c r="T1590" s="48">
        <v>1049.22</v>
      </c>
      <c r="U1590" s="50">
        <f t="shared" si="181"/>
        <v>1044.9693548387097</v>
      </c>
      <c r="V1590" s="51">
        <f t="shared" si="183"/>
        <v>1036.4325136612022</v>
      </c>
      <c r="W1590" s="53">
        <f t="shared" si="184"/>
        <v>1.3345026118138925E-4</v>
      </c>
      <c r="X1590" s="53" t="str">
        <f t="shared" si="185"/>
        <v/>
      </c>
      <c r="Y1590" s="54" t="str">
        <f t="shared" si="186"/>
        <v/>
      </c>
    </row>
    <row r="1591" spans="17:25" x14ac:dyDescent="0.25">
      <c r="Q1591" s="47">
        <f t="shared" si="182"/>
        <v>1996</v>
      </c>
      <c r="R1591" s="48" t="str">
        <f t="shared" si="180"/>
        <v>19963</v>
      </c>
      <c r="S1591" s="49">
        <v>35153</v>
      </c>
      <c r="T1591" s="48">
        <v>1048.42</v>
      </c>
      <c r="U1591" s="50">
        <f t="shared" si="181"/>
        <v>1044.9693548387097</v>
      </c>
      <c r="V1591" s="51">
        <f t="shared" si="183"/>
        <v>1036.4325136612022</v>
      </c>
      <c r="W1591" s="53">
        <f t="shared" si="184"/>
        <v>-7.6247116905892032E-4</v>
      </c>
      <c r="X1591" s="53" t="str">
        <f t="shared" si="185"/>
        <v/>
      </c>
      <c r="Y1591" s="54" t="str">
        <f t="shared" si="186"/>
        <v/>
      </c>
    </row>
    <row r="1592" spans="17:25" x14ac:dyDescent="0.25">
      <c r="Q1592" s="47">
        <f t="shared" si="182"/>
        <v>1996</v>
      </c>
      <c r="R1592" s="48" t="str">
        <f t="shared" si="180"/>
        <v>19963</v>
      </c>
      <c r="S1592" s="49">
        <v>35154</v>
      </c>
      <c r="T1592" s="48">
        <v>1046</v>
      </c>
      <c r="U1592" s="50">
        <f t="shared" si="181"/>
        <v>1044.9693548387097</v>
      </c>
      <c r="V1592" s="51">
        <f t="shared" si="183"/>
        <v>1036.4325136612022</v>
      </c>
      <c r="W1592" s="53">
        <f t="shared" si="184"/>
        <v>-2.3082352492322933E-3</v>
      </c>
      <c r="X1592" s="53" t="str">
        <f t="shared" si="185"/>
        <v/>
      </c>
      <c r="Y1592" s="54" t="str">
        <f t="shared" si="186"/>
        <v/>
      </c>
    </row>
    <row r="1593" spans="17:25" x14ac:dyDescent="0.25">
      <c r="Q1593" s="47">
        <f t="shared" si="182"/>
        <v>1996</v>
      </c>
      <c r="R1593" s="48" t="str">
        <f t="shared" si="180"/>
        <v>19963</v>
      </c>
      <c r="S1593" s="49">
        <v>35155</v>
      </c>
      <c r="T1593" s="48">
        <v>1046</v>
      </c>
      <c r="U1593" s="50">
        <f t="shared" si="181"/>
        <v>1044.9693548387097</v>
      </c>
      <c r="V1593" s="51">
        <f t="shared" si="183"/>
        <v>1036.4325136612022</v>
      </c>
      <c r="W1593" s="53">
        <f t="shared" si="184"/>
        <v>0</v>
      </c>
      <c r="X1593" s="53" t="str">
        <f t="shared" si="185"/>
        <v/>
      </c>
      <c r="Y1593" s="54" t="str">
        <f t="shared" si="186"/>
        <v/>
      </c>
    </row>
    <row r="1594" spans="17:25" x14ac:dyDescent="0.25">
      <c r="Q1594" s="47">
        <f t="shared" si="182"/>
        <v>1996</v>
      </c>
      <c r="R1594" s="48" t="str">
        <f t="shared" si="180"/>
        <v>19964</v>
      </c>
      <c r="S1594" s="49">
        <v>35156</v>
      </c>
      <c r="T1594" s="48">
        <v>1046</v>
      </c>
      <c r="U1594" s="50">
        <f t="shared" si="181"/>
        <v>1050.6966666666667</v>
      </c>
      <c r="V1594" s="51">
        <f t="shared" si="183"/>
        <v>1036.4325136612022</v>
      </c>
      <c r="W1594" s="53">
        <f t="shared" si="184"/>
        <v>0</v>
      </c>
      <c r="X1594" s="53">
        <f t="shared" si="185"/>
        <v>5.4808419035801137E-3</v>
      </c>
      <c r="Y1594" s="54" t="str">
        <f t="shared" si="186"/>
        <v/>
      </c>
    </row>
    <row r="1595" spans="17:25" x14ac:dyDescent="0.25">
      <c r="Q1595" s="47">
        <f t="shared" si="182"/>
        <v>1996</v>
      </c>
      <c r="R1595" s="48" t="str">
        <f t="shared" si="180"/>
        <v>19964</v>
      </c>
      <c r="S1595" s="49">
        <v>35157</v>
      </c>
      <c r="T1595" s="48">
        <v>1042.2</v>
      </c>
      <c r="U1595" s="50">
        <f t="shared" si="181"/>
        <v>1050.6966666666667</v>
      </c>
      <c r="V1595" s="51">
        <f t="shared" si="183"/>
        <v>1036.4325136612022</v>
      </c>
      <c r="W1595" s="53">
        <f t="shared" si="184"/>
        <v>-3.6328871892924441E-3</v>
      </c>
      <c r="X1595" s="53" t="str">
        <f t="shared" si="185"/>
        <v/>
      </c>
      <c r="Y1595" s="54" t="str">
        <f t="shared" si="186"/>
        <v/>
      </c>
    </row>
    <row r="1596" spans="17:25" x14ac:dyDescent="0.25">
      <c r="Q1596" s="47">
        <f t="shared" si="182"/>
        <v>1996</v>
      </c>
      <c r="R1596" s="48" t="str">
        <f t="shared" si="180"/>
        <v>19964</v>
      </c>
      <c r="S1596" s="49">
        <v>35158</v>
      </c>
      <c r="T1596" s="48">
        <v>1045.23</v>
      </c>
      <c r="U1596" s="50">
        <f t="shared" si="181"/>
        <v>1050.6966666666667</v>
      </c>
      <c r="V1596" s="51">
        <f t="shared" si="183"/>
        <v>1036.4325136612022</v>
      </c>
      <c r="W1596" s="53">
        <f t="shared" si="184"/>
        <v>2.9073114565343339E-3</v>
      </c>
      <c r="X1596" s="53" t="str">
        <f t="shared" si="185"/>
        <v/>
      </c>
      <c r="Y1596" s="54" t="str">
        <f t="shared" si="186"/>
        <v/>
      </c>
    </row>
    <row r="1597" spans="17:25" x14ac:dyDescent="0.25">
      <c r="Q1597" s="47">
        <f t="shared" si="182"/>
        <v>1996</v>
      </c>
      <c r="R1597" s="48" t="str">
        <f t="shared" si="180"/>
        <v>19964</v>
      </c>
      <c r="S1597" s="49">
        <v>35159</v>
      </c>
      <c r="T1597" s="48">
        <v>1046.92</v>
      </c>
      <c r="U1597" s="50">
        <f t="shared" si="181"/>
        <v>1050.6966666666667</v>
      </c>
      <c r="V1597" s="51">
        <f t="shared" si="183"/>
        <v>1036.4325136612022</v>
      </c>
      <c r="W1597" s="53">
        <f t="shared" si="184"/>
        <v>1.6168690144753306E-3</v>
      </c>
      <c r="X1597" s="53" t="str">
        <f t="shared" si="185"/>
        <v/>
      </c>
      <c r="Y1597" s="54" t="str">
        <f t="shared" si="186"/>
        <v/>
      </c>
    </row>
    <row r="1598" spans="17:25" x14ac:dyDescent="0.25">
      <c r="Q1598" s="47">
        <f t="shared" si="182"/>
        <v>1996</v>
      </c>
      <c r="R1598" s="48" t="str">
        <f t="shared" si="180"/>
        <v>19964</v>
      </c>
      <c r="S1598" s="49">
        <v>35160</v>
      </c>
      <c r="T1598" s="48">
        <v>1046.92</v>
      </c>
      <c r="U1598" s="50">
        <f t="shared" si="181"/>
        <v>1050.6966666666667</v>
      </c>
      <c r="V1598" s="51">
        <f t="shared" si="183"/>
        <v>1036.4325136612022</v>
      </c>
      <c r="W1598" s="53">
        <f t="shared" si="184"/>
        <v>0</v>
      </c>
      <c r="X1598" s="53" t="str">
        <f t="shared" si="185"/>
        <v/>
      </c>
      <c r="Y1598" s="54" t="str">
        <f t="shared" si="186"/>
        <v/>
      </c>
    </row>
    <row r="1599" spans="17:25" x14ac:dyDescent="0.25">
      <c r="Q1599" s="47">
        <f t="shared" si="182"/>
        <v>1996</v>
      </c>
      <c r="R1599" s="48" t="str">
        <f t="shared" si="180"/>
        <v>19964</v>
      </c>
      <c r="S1599" s="49">
        <v>35161</v>
      </c>
      <c r="T1599" s="48">
        <v>1046.92</v>
      </c>
      <c r="U1599" s="50">
        <f t="shared" si="181"/>
        <v>1050.6966666666667</v>
      </c>
      <c r="V1599" s="51">
        <f t="shared" si="183"/>
        <v>1036.4325136612022</v>
      </c>
      <c r="W1599" s="53">
        <f t="shared" si="184"/>
        <v>0</v>
      </c>
      <c r="X1599" s="53" t="str">
        <f t="shared" si="185"/>
        <v/>
      </c>
      <c r="Y1599" s="54" t="str">
        <f t="shared" si="186"/>
        <v/>
      </c>
    </row>
    <row r="1600" spans="17:25" x14ac:dyDescent="0.25">
      <c r="Q1600" s="47">
        <f t="shared" si="182"/>
        <v>1996</v>
      </c>
      <c r="R1600" s="48" t="str">
        <f t="shared" si="180"/>
        <v>19964</v>
      </c>
      <c r="S1600" s="49">
        <v>35162</v>
      </c>
      <c r="T1600" s="48">
        <v>1046.92</v>
      </c>
      <c r="U1600" s="50">
        <f t="shared" si="181"/>
        <v>1050.6966666666667</v>
      </c>
      <c r="V1600" s="51">
        <f t="shared" si="183"/>
        <v>1036.4325136612022</v>
      </c>
      <c r="W1600" s="53">
        <f t="shared" si="184"/>
        <v>0</v>
      </c>
      <c r="X1600" s="53" t="str">
        <f t="shared" si="185"/>
        <v/>
      </c>
      <c r="Y1600" s="54" t="str">
        <f t="shared" si="186"/>
        <v/>
      </c>
    </row>
    <row r="1601" spans="17:25" x14ac:dyDescent="0.25">
      <c r="Q1601" s="47">
        <f t="shared" si="182"/>
        <v>1996</v>
      </c>
      <c r="R1601" s="48" t="str">
        <f t="shared" si="180"/>
        <v>19964</v>
      </c>
      <c r="S1601" s="49">
        <v>35163</v>
      </c>
      <c r="T1601" s="48">
        <v>1046.92</v>
      </c>
      <c r="U1601" s="50">
        <f t="shared" si="181"/>
        <v>1050.6966666666667</v>
      </c>
      <c r="V1601" s="51">
        <f t="shared" si="183"/>
        <v>1036.4325136612022</v>
      </c>
      <c r="W1601" s="53">
        <f t="shared" si="184"/>
        <v>0</v>
      </c>
      <c r="X1601" s="53" t="str">
        <f t="shared" si="185"/>
        <v/>
      </c>
      <c r="Y1601" s="54" t="str">
        <f t="shared" si="186"/>
        <v/>
      </c>
    </row>
    <row r="1602" spans="17:25" x14ac:dyDescent="0.25">
      <c r="Q1602" s="47">
        <f t="shared" si="182"/>
        <v>1996</v>
      </c>
      <c r="R1602" s="48" t="str">
        <f t="shared" si="180"/>
        <v>19964</v>
      </c>
      <c r="S1602" s="49">
        <v>35164</v>
      </c>
      <c r="T1602" s="48">
        <v>1050.1199999999999</v>
      </c>
      <c r="U1602" s="50">
        <f t="shared" si="181"/>
        <v>1050.6966666666667</v>
      </c>
      <c r="V1602" s="51">
        <f t="shared" si="183"/>
        <v>1036.4325136612022</v>
      </c>
      <c r="W1602" s="53">
        <f t="shared" si="184"/>
        <v>3.0565850303745368E-3</v>
      </c>
      <c r="X1602" s="53" t="str">
        <f t="shared" si="185"/>
        <v/>
      </c>
      <c r="Y1602" s="54" t="str">
        <f t="shared" si="186"/>
        <v/>
      </c>
    </row>
    <row r="1603" spans="17:25" x14ac:dyDescent="0.25">
      <c r="Q1603" s="47">
        <f t="shared" si="182"/>
        <v>1996</v>
      </c>
      <c r="R1603" s="48" t="str">
        <f t="shared" si="180"/>
        <v>19964</v>
      </c>
      <c r="S1603" s="49">
        <v>35165</v>
      </c>
      <c r="T1603" s="48">
        <v>1047.3499999999999</v>
      </c>
      <c r="U1603" s="50">
        <f t="shared" si="181"/>
        <v>1050.6966666666667</v>
      </c>
      <c r="V1603" s="51">
        <f t="shared" si="183"/>
        <v>1036.4325136612022</v>
      </c>
      <c r="W1603" s="53">
        <f t="shared" si="184"/>
        <v>-2.6377937759494152E-3</v>
      </c>
      <c r="X1603" s="53" t="str">
        <f t="shared" si="185"/>
        <v/>
      </c>
      <c r="Y1603" s="54" t="str">
        <f t="shared" si="186"/>
        <v/>
      </c>
    </row>
    <row r="1604" spans="17:25" x14ac:dyDescent="0.25">
      <c r="Q1604" s="47">
        <f t="shared" si="182"/>
        <v>1996</v>
      </c>
      <c r="R1604" s="48" t="str">
        <f t="shared" si="180"/>
        <v>19964</v>
      </c>
      <c r="S1604" s="49">
        <v>35166</v>
      </c>
      <c r="T1604" s="48">
        <v>1046.55</v>
      </c>
      <c r="U1604" s="50">
        <f t="shared" si="181"/>
        <v>1050.6966666666667</v>
      </c>
      <c r="V1604" s="51">
        <f t="shared" si="183"/>
        <v>1036.4325136612022</v>
      </c>
      <c r="W1604" s="53">
        <f t="shared" si="184"/>
        <v>-7.6383252971778948E-4</v>
      </c>
      <c r="X1604" s="53" t="str">
        <f t="shared" si="185"/>
        <v/>
      </c>
      <c r="Y1604" s="54" t="str">
        <f t="shared" si="186"/>
        <v/>
      </c>
    </row>
    <row r="1605" spans="17:25" x14ac:dyDescent="0.25">
      <c r="Q1605" s="47">
        <f t="shared" si="182"/>
        <v>1996</v>
      </c>
      <c r="R1605" s="48" t="str">
        <f t="shared" si="180"/>
        <v>19964</v>
      </c>
      <c r="S1605" s="49">
        <v>35167</v>
      </c>
      <c r="T1605" s="48">
        <v>1047.48</v>
      </c>
      <c r="U1605" s="50">
        <f t="shared" si="181"/>
        <v>1050.6966666666667</v>
      </c>
      <c r="V1605" s="51">
        <f t="shared" si="183"/>
        <v>1036.4325136612022</v>
      </c>
      <c r="W1605" s="53">
        <f t="shared" si="184"/>
        <v>8.8863408341710581E-4</v>
      </c>
      <c r="X1605" s="53" t="str">
        <f t="shared" si="185"/>
        <v/>
      </c>
      <c r="Y1605" s="54" t="str">
        <f t="shared" si="186"/>
        <v/>
      </c>
    </row>
    <row r="1606" spans="17:25" x14ac:dyDescent="0.25">
      <c r="Q1606" s="47">
        <f t="shared" si="182"/>
        <v>1996</v>
      </c>
      <c r="R1606" s="48" t="str">
        <f t="shared" si="180"/>
        <v>19964</v>
      </c>
      <c r="S1606" s="49">
        <v>35168</v>
      </c>
      <c r="T1606" s="48">
        <v>1048.8900000000001</v>
      </c>
      <c r="U1606" s="50">
        <f t="shared" si="181"/>
        <v>1050.6966666666667</v>
      </c>
      <c r="V1606" s="51">
        <f t="shared" si="183"/>
        <v>1036.4325136612022</v>
      </c>
      <c r="W1606" s="53">
        <f t="shared" si="184"/>
        <v>1.3460877534654525E-3</v>
      </c>
      <c r="X1606" s="53" t="str">
        <f t="shared" si="185"/>
        <v/>
      </c>
      <c r="Y1606" s="54" t="str">
        <f t="shared" si="186"/>
        <v/>
      </c>
    </row>
    <row r="1607" spans="17:25" x14ac:dyDescent="0.25">
      <c r="Q1607" s="47">
        <f t="shared" si="182"/>
        <v>1996</v>
      </c>
      <c r="R1607" s="48" t="str">
        <f t="shared" ref="R1607:R1670" si="187">+YEAR(S1607)&amp;MONTH(S1607)</f>
        <v>19964</v>
      </c>
      <c r="S1607" s="49">
        <v>35169</v>
      </c>
      <c r="T1607" s="48">
        <v>1048.8900000000001</v>
      </c>
      <c r="U1607" s="50">
        <f t="shared" ref="U1607:U1670" si="188">+AVERAGEIF($R$3:$R$12000,R1607,$T$3:$T$12000)</f>
        <v>1050.6966666666667</v>
      </c>
      <c r="V1607" s="51">
        <f t="shared" si="183"/>
        <v>1036.4325136612022</v>
      </c>
      <c r="W1607" s="53">
        <f t="shared" si="184"/>
        <v>0</v>
      </c>
      <c r="X1607" s="53" t="str">
        <f t="shared" si="185"/>
        <v/>
      </c>
      <c r="Y1607" s="54" t="str">
        <f t="shared" si="186"/>
        <v/>
      </c>
    </row>
    <row r="1608" spans="17:25" x14ac:dyDescent="0.25">
      <c r="Q1608" s="47">
        <f t="shared" ref="Q1608:Q1671" si="189">+YEAR(S1608)</f>
        <v>1996</v>
      </c>
      <c r="R1608" s="48" t="str">
        <f t="shared" si="187"/>
        <v>19964</v>
      </c>
      <c r="S1608" s="49">
        <v>35170</v>
      </c>
      <c r="T1608" s="48">
        <v>1048.8900000000001</v>
      </c>
      <c r="U1608" s="50">
        <f t="shared" si="188"/>
        <v>1050.6966666666667</v>
      </c>
      <c r="V1608" s="51">
        <f t="shared" ref="V1608:V1671" si="190">+AVERAGEIF($Q$3:$Q$12000,Q1608,$T$3:$T$12000)</f>
        <v>1036.4325136612022</v>
      </c>
      <c r="W1608" s="53">
        <f t="shared" si="184"/>
        <v>0</v>
      </c>
      <c r="X1608" s="53" t="str">
        <f t="shared" si="185"/>
        <v/>
      </c>
      <c r="Y1608" s="54" t="str">
        <f t="shared" si="186"/>
        <v/>
      </c>
    </row>
    <row r="1609" spans="17:25" x14ac:dyDescent="0.25">
      <c r="Q1609" s="47">
        <f t="shared" si="189"/>
        <v>1996</v>
      </c>
      <c r="R1609" s="48" t="str">
        <f t="shared" si="187"/>
        <v>19964</v>
      </c>
      <c r="S1609" s="49">
        <v>35171</v>
      </c>
      <c r="T1609" s="48">
        <v>1050.73</v>
      </c>
      <c r="U1609" s="50">
        <f t="shared" si="188"/>
        <v>1050.6966666666667</v>
      </c>
      <c r="V1609" s="51">
        <f t="shared" si="190"/>
        <v>1036.4325136612022</v>
      </c>
      <c r="W1609" s="53">
        <f t="shared" ref="W1609:W1672" si="191">+T1609/T1608-1</f>
        <v>1.7542354298352159E-3</v>
      </c>
      <c r="X1609" s="53" t="str">
        <f t="shared" ref="X1609:X1672" si="192">IF(U1609/U1608-1=0,"",U1609/U1608-1)</f>
        <v/>
      </c>
      <c r="Y1609" s="54" t="str">
        <f t="shared" ref="Y1609:Y1672" si="193">+IF(V1609=V1608,"",V1609/V1608-1)</f>
        <v/>
      </c>
    </row>
    <row r="1610" spans="17:25" x14ac:dyDescent="0.25">
      <c r="Q1610" s="47">
        <f t="shared" si="189"/>
        <v>1996</v>
      </c>
      <c r="R1610" s="48" t="str">
        <f t="shared" si="187"/>
        <v>19964</v>
      </c>
      <c r="S1610" s="49">
        <v>35172</v>
      </c>
      <c r="T1610" s="48">
        <v>1054.4100000000001</v>
      </c>
      <c r="U1610" s="50">
        <f t="shared" si="188"/>
        <v>1050.6966666666667</v>
      </c>
      <c r="V1610" s="51">
        <f t="shared" si="190"/>
        <v>1036.4325136612022</v>
      </c>
      <c r="W1610" s="53">
        <f t="shared" si="191"/>
        <v>3.5023269536418322E-3</v>
      </c>
      <c r="X1610" s="53" t="str">
        <f t="shared" si="192"/>
        <v/>
      </c>
      <c r="Y1610" s="54" t="str">
        <f t="shared" si="193"/>
        <v/>
      </c>
    </row>
    <row r="1611" spans="17:25" x14ac:dyDescent="0.25">
      <c r="Q1611" s="47">
        <f t="shared" si="189"/>
        <v>1996</v>
      </c>
      <c r="R1611" s="48" t="str">
        <f t="shared" si="187"/>
        <v>19964</v>
      </c>
      <c r="S1611" s="49">
        <v>35173</v>
      </c>
      <c r="T1611" s="48">
        <v>1054.03</v>
      </c>
      <c r="U1611" s="50">
        <f t="shared" si="188"/>
        <v>1050.6966666666667</v>
      </c>
      <c r="V1611" s="51">
        <f t="shared" si="190"/>
        <v>1036.4325136612022</v>
      </c>
      <c r="W1611" s="53">
        <f t="shared" si="191"/>
        <v>-3.60391119204162E-4</v>
      </c>
      <c r="X1611" s="53" t="str">
        <f t="shared" si="192"/>
        <v/>
      </c>
      <c r="Y1611" s="54" t="str">
        <f t="shared" si="193"/>
        <v/>
      </c>
    </row>
    <row r="1612" spans="17:25" x14ac:dyDescent="0.25">
      <c r="Q1612" s="47">
        <f t="shared" si="189"/>
        <v>1996</v>
      </c>
      <c r="R1612" s="48" t="str">
        <f t="shared" si="187"/>
        <v>19964</v>
      </c>
      <c r="S1612" s="49">
        <v>35174</v>
      </c>
      <c r="T1612" s="48">
        <v>1052.9000000000001</v>
      </c>
      <c r="U1612" s="50">
        <f t="shared" si="188"/>
        <v>1050.6966666666667</v>
      </c>
      <c r="V1612" s="51">
        <f t="shared" si="190"/>
        <v>1036.4325136612022</v>
      </c>
      <c r="W1612" s="53">
        <f t="shared" si="191"/>
        <v>-1.0720757473695608E-3</v>
      </c>
      <c r="X1612" s="53" t="str">
        <f t="shared" si="192"/>
        <v/>
      </c>
      <c r="Y1612" s="54" t="str">
        <f t="shared" si="193"/>
        <v/>
      </c>
    </row>
    <row r="1613" spans="17:25" x14ac:dyDescent="0.25">
      <c r="Q1613" s="47">
        <f t="shared" si="189"/>
        <v>1996</v>
      </c>
      <c r="R1613" s="48" t="str">
        <f t="shared" si="187"/>
        <v>19964</v>
      </c>
      <c r="S1613" s="49">
        <v>35175</v>
      </c>
      <c r="T1613" s="48">
        <v>1053.5899999999999</v>
      </c>
      <c r="U1613" s="50">
        <f t="shared" si="188"/>
        <v>1050.6966666666667</v>
      </c>
      <c r="V1613" s="51">
        <f t="shared" si="190"/>
        <v>1036.4325136612022</v>
      </c>
      <c r="W1613" s="53">
        <f t="shared" si="191"/>
        <v>6.5533289011288076E-4</v>
      </c>
      <c r="X1613" s="53" t="str">
        <f t="shared" si="192"/>
        <v/>
      </c>
      <c r="Y1613" s="54" t="str">
        <f t="shared" si="193"/>
        <v/>
      </c>
    </row>
    <row r="1614" spans="17:25" x14ac:dyDescent="0.25">
      <c r="Q1614" s="47">
        <f t="shared" si="189"/>
        <v>1996</v>
      </c>
      <c r="R1614" s="48" t="str">
        <f t="shared" si="187"/>
        <v>19964</v>
      </c>
      <c r="S1614" s="49">
        <v>35176</v>
      </c>
      <c r="T1614" s="48">
        <v>1053.5899999999999</v>
      </c>
      <c r="U1614" s="50">
        <f t="shared" si="188"/>
        <v>1050.6966666666667</v>
      </c>
      <c r="V1614" s="51">
        <f t="shared" si="190"/>
        <v>1036.4325136612022</v>
      </c>
      <c r="W1614" s="53">
        <f t="shared" si="191"/>
        <v>0</v>
      </c>
      <c r="X1614" s="53" t="str">
        <f t="shared" si="192"/>
        <v/>
      </c>
      <c r="Y1614" s="54" t="str">
        <f t="shared" si="193"/>
        <v/>
      </c>
    </row>
    <row r="1615" spans="17:25" x14ac:dyDescent="0.25">
      <c r="Q1615" s="47">
        <f t="shared" si="189"/>
        <v>1996</v>
      </c>
      <c r="R1615" s="48" t="str">
        <f t="shared" si="187"/>
        <v>19964</v>
      </c>
      <c r="S1615" s="49">
        <v>35177</v>
      </c>
      <c r="T1615" s="48">
        <v>1053.5899999999999</v>
      </c>
      <c r="U1615" s="50">
        <f t="shared" si="188"/>
        <v>1050.6966666666667</v>
      </c>
      <c r="V1615" s="51">
        <f t="shared" si="190"/>
        <v>1036.4325136612022</v>
      </c>
      <c r="W1615" s="53">
        <f t="shared" si="191"/>
        <v>0</v>
      </c>
      <c r="X1615" s="53" t="str">
        <f t="shared" si="192"/>
        <v/>
      </c>
      <c r="Y1615" s="54" t="str">
        <f t="shared" si="193"/>
        <v/>
      </c>
    </row>
    <row r="1616" spans="17:25" x14ac:dyDescent="0.25">
      <c r="Q1616" s="47">
        <f t="shared" si="189"/>
        <v>1996</v>
      </c>
      <c r="R1616" s="48" t="str">
        <f t="shared" si="187"/>
        <v>19964</v>
      </c>
      <c r="S1616" s="49">
        <v>35178</v>
      </c>
      <c r="T1616" s="48">
        <v>1054.43</v>
      </c>
      <c r="U1616" s="50">
        <f t="shared" si="188"/>
        <v>1050.6966666666667</v>
      </c>
      <c r="V1616" s="51">
        <f t="shared" si="190"/>
        <v>1036.4325136612022</v>
      </c>
      <c r="W1616" s="53">
        <f t="shared" si="191"/>
        <v>7.9727408194862903E-4</v>
      </c>
      <c r="X1616" s="53" t="str">
        <f t="shared" si="192"/>
        <v/>
      </c>
      <c r="Y1616" s="54" t="str">
        <f t="shared" si="193"/>
        <v/>
      </c>
    </row>
    <row r="1617" spans="17:25" x14ac:dyDescent="0.25">
      <c r="Q1617" s="47">
        <f t="shared" si="189"/>
        <v>1996</v>
      </c>
      <c r="R1617" s="48" t="str">
        <f t="shared" si="187"/>
        <v>19964</v>
      </c>
      <c r="S1617" s="49">
        <v>35179</v>
      </c>
      <c r="T1617" s="48">
        <v>1055.31</v>
      </c>
      <c r="U1617" s="50">
        <f t="shared" si="188"/>
        <v>1050.6966666666667</v>
      </c>
      <c r="V1617" s="51">
        <f t="shared" si="190"/>
        <v>1036.4325136612022</v>
      </c>
      <c r="W1617" s="53">
        <f t="shared" si="191"/>
        <v>8.345741300985754E-4</v>
      </c>
      <c r="X1617" s="53" t="str">
        <f t="shared" si="192"/>
        <v/>
      </c>
      <c r="Y1617" s="54" t="str">
        <f t="shared" si="193"/>
        <v/>
      </c>
    </row>
    <row r="1618" spans="17:25" x14ac:dyDescent="0.25">
      <c r="Q1618" s="47">
        <f t="shared" si="189"/>
        <v>1996</v>
      </c>
      <c r="R1618" s="48" t="str">
        <f t="shared" si="187"/>
        <v>19964</v>
      </c>
      <c r="S1618" s="49">
        <v>35180</v>
      </c>
      <c r="T1618" s="48">
        <v>1054.53</v>
      </c>
      <c r="U1618" s="50">
        <f t="shared" si="188"/>
        <v>1050.6966666666667</v>
      </c>
      <c r="V1618" s="51">
        <f t="shared" si="190"/>
        <v>1036.4325136612022</v>
      </c>
      <c r="W1618" s="53">
        <f t="shared" si="191"/>
        <v>-7.3911931091330541E-4</v>
      </c>
      <c r="X1618" s="53" t="str">
        <f t="shared" si="192"/>
        <v/>
      </c>
      <c r="Y1618" s="54" t="str">
        <f t="shared" si="193"/>
        <v/>
      </c>
    </row>
    <row r="1619" spans="17:25" x14ac:dyDescent="0.25">
      <c r="Q1619" s="47">
        <f t="shared" si="189"/>
        <v>1996</v>
      </c>
      <c r="R1619" s="48" t="str">
        <f t="shared" si="187"/>
        <v>19964</v>
      </c>
      <c r="S1619" s="49">
        <v>35181</v>
      </c>
      <c r="T1619" s="48">
        <v>1054.29</v>
      </c>
      <c r="U1619" s="50">
        <f t="shared" si="188"/>
        <v>1050.6966666666667</v>
      </c>
      <c r="V1619" s="51">
        <f t="shared" si="190"/>
        <v>1036.4325136612022</v>
      </c>
      <c r="W1619" s="53">
        <f t="shared" si="191"/>
        <v>-2.2758954226054229E-4</v>
      </c>
      <c r="X1619" s="53" t="str">
        <f t="shared" si="192"/>
        <v/>
      </c>
      <c r="Y1619" s="54" t="str">
        <f t="shared" si="193"/>
        <v/>
      </c>
    </row>
    <row r="1620" spans="17:25" x14ac:dyDescent="0.25">
      <c r="Q1620" s="47">
        <f t="shared" si="189"/>
        <v>1996</v>
      </c>
      <c r="R1620" s="48" t="str">
        <f t="shared" si="187"/>
        <v>19964</v>
      </c>
      <c r="S1620" s="49">
        <v>35182</v>
      </c>
      <c r="T1620" s="48">
        <v>1054.8</v>
      </c>
      <c r="U1620" s="50">
        <f t="shared" si="188"/>
        <v>1050.6966666666667</v>
      </c>
      <c r="V1620" s="51">
        <f t="shared" si="190"/>
        <v>1036.4325136612022</v>
      </c>
      <c r="W1620" s="53">
        <f t="shared" si="191"/>
        <v>4.837378709843243E-4</v>
      </c>
      <c r="X1620" s="53" t="str">
        <f t="shared" si="192"/>
        <v/>
      </c>
      <c r="Y1620" s="54" t="str">
        <f t="shared" si="193"/>
        <v/>
      </c>
    </row>
    <row r="1621" spans="17:25" x14ac:dyDescent="0.25">
      <c r="Q1621" s="47">
        <f t="shared" si="189"/>
        <v>1996</v>
      </c>
      <c r="R1621" s="48" t="str">
        <f t="shared" si="187"/>
        <v>19964</v>
      </c>
      <c r="S1621" s="49">
        <v>35183</v>
      </c>
      <c r="T1621" s="48">
        <v>1054.8</v>
      </c>
      <c r="U1621" s="50">
        <f t="shared" si="188"/>
        <v>1050.6966666666667</v>
      </c>
      <c r="V1621" s="51">
        <f t="shared" si="190"/>
        <v>1036.4325136612022</v>
      </c>
      <c r="W1621" s="53">
        <f t="shared" si="191"/>
        <v>0</v>
      </c>
      <c r="X1621" s="53" t="str">
        <f t="shared" si="192"/>
        <v/>
      </c>
      <c r="Y1621" s="54" t="str">
        <f t="shared" si="193"/>
        <v/>
      </c>
    </row>
    <row r="1622" spans="17:25" x14ac:dyDescent="0.25">
      <c r="Q1622" s="47">
        <f t="shared" si="189"/>
        <v>1996</v>
      </c>
      <c r="R1622" s="48" t="str">
        <f t="shared" si="187"/>
        <v>19964</v>
      </c>
      <c r="S1622" s="49">
        <v>35184</v>
      </c>
      <c r="T1622" s="48">
        <v>1054.8</v>
      </c>
      <c r="U1622" s="50">
        <f t="shared" si="188"/>
        <v>1050.6966666666667</v>
      </c>
      <c r="V1622" s="51">
        <f t="shared" si="190"/>
        <v>1036.4325136612022</v>
      </c>
      <c r="W1622" s="53">
        <f t="shared" si="191"/>
        <v>0</v>
      </c>
      <c r="X1622" s="53" t="str">
        <f t="shared" si="192"/>
        <v/>
      </c>
      <c r="Y1622" s="54" t="str">
        <f t="shared" si="193"/>
        <v/>
      </c>
    </row>
    <row r="1623" spans="17:25" x14ac:dyDescent="0.25">
      <c r="Q1623" s="47">
        <f t="shared" si="189"/>
        <v>1996</v>
      </c>
      <c r="R1623" s="48" t="str">
        <f t="shared" si="187"/>
        <v>19964</v>
      </c>
      <c r="S1623" s="49">
        <v>35185</v>
      </c>
      <c r="T1623" s="48">
        <v>1058.9000000000001</v>
      </c>
      <c r="U1623" s="50">
        <f t="shared" si="188"/>
        <v>1050.6966666666667</v>
      </c>
      <c r="V1623" s="51">
        <f t="shared" si="190"/>
        <v>1036.4325136612022</v>
      </c>
      <c r="W1623" s="53">
        <f t="shared" si="191"/>
        <v>3.8869927948428362E-3</v>
      </c>
      <c r="X1623" s="53" t="str">
        <f t="shared" si="192"/>
        <v/>
      </c>
      <c r="Y1623" s="54" t="str">
        <f t="shared" si="193"/>
        <v/>
      </c>
    </row>
    <row r="1624" spans="17:25" x14ac:dyDescent="0.25">
      <c r="Q1624" s="47">
        <f t="shared" si="189"/>
        <v>1996</v>
      </c>
      <c r="R1624" s="48" t="str">
        <f t="shared" si="187"/>
        <v>19965</v>
      </c>
      <c r="S1624" s="49">
        <v>35186</v>
      </c>
      <c r="T1624" s="48">
        <v>1061.55</v>
      </c>
      <c r="U1624" s="50">
        <f t="shared" si="188"/>
        <v>1065.7687096774193</v>
      </c>
      <c r="V1624" s="51">
        <f t="shared" si="190"/>
        <v>1036.4325136612022</v>
      </c>
      <c r="W1624" s="53">
        <f t="shared" si="191"/>
        <v>2.5025970346583826E-3</v>
      </c>
      <c r="X1624" s="53">
        <f t="shared" si="192"/>
        <v>1.4344809009976922E-2</v>
      </c>
      <c r="Y1624" s="54" t="str">
        <f t="shared" si="193"/>
        <v/>
      </c>
    </row>
    <row r="1625" spans="17:25" x14ac:dyDescent="0.25">
      <c r="Q1625" s="47">
        <f t="shared" si="189"/>
        <v>1996</v>
      </c>
      <c r="R1625" s="48" t="str">
        <f t="shared" si="187"/>
        <v>19965</v>
      </c>
      <c r="S1625" s="49">
        <v>35187</v>
      </c>
      <c r="T1625" s="48">
        <v>1061.55</v>
      </c>
      <c r="U1625" s="50">
        <f t="shared" si="188"/>
        <v>1065.7687096774193</v>
      </c>
      <c r="V1625" s="51">
        <f t="shared" si="190"/>
        <v>1036.4325136612022</v>
      </c>
      <c r="W1625" s="53">
        <f t="shared" si="191"/>
        <v>0</v>
      </c>
      <c r="X1625" s="53" t="str">
        <f t="shared" si="192"/>
        <v/>
      </c>
      <c r="Y1625" s="54" t="str">
        <f t="shared" si="193"/>
        <v/>
      </c>
    </row>
    <row r="1626" spans="17:25" x14ac:dyDescent="0.25">
      <c r="Q1626" s="47">
        <f t="shared" si="189"/>
        <v>1996</v>
      </c>
      <c r="R1626" s="48" t="str">
        <f t="shared" si="187"/>
        <v>19965</v>
      </c>
      <c r="S1626" s="49">
        <v>35188</v>
      </c>
      <c r="T1626" s="48">
        <v>1062.56</v>
      </c>
      <c r="U1626" s="50">
        <f t="shared" si="188"/>
        <v>1065.7687096774193</v>
      </c>
      <c r="V1626" s="51">
        <f t="shared" si="190"/>
        <v>1036.4325136612022</v>
      </c>
      <c r="W1626" s="53">
        <f t="shared" si="191"/>
        <v>9.5143893363469623E-4</v>
      </c>
      <c r="X1626" s="53" t="str">
        <f t="shared" si="192"/>
        <v/>
      </c>
      <c r="Y1626" s="54" t="str">
        <f t="shared" si="193"/>
        <v/>
      </c>
    </row>
    <row r="1627" spans="17:25" x14ac:dyDescent="0.25">
      <c r="Q1627" s="47">
        <f t="shared" si="189"/>
        <v>1996</v>
      </c>
      <c r="R1627" s="48" t="str">
        <f t="shared" si="187"/>
        <v>19965</v>
      </c>
      <c r="S1627" s="49">
        <v>35189</v>
      </c>
      <c r="T1627" s="48">
        <v>1062.4000000000001</v>
      </c>
      <c r="U1627" s="50">
        <f t="shared" si="188"/>
        <v>1065.7687096774193</v>
      </c>
      <c r="V1627" s="51">
        <f t="shared" si="190"/>
        <v>1036.4325136612022</v>
      </c>
      <c r="W1627" s="53">
        <f t="shared" si="191"/>
        <v>-1.5057973196797025E-4</v>
      </c>
      <c r="X1627" s="53" t="str">
        <f t="shared" si="192"/>
        <v/>
      </c>
      <c r="Y1627" s="54" t="str">
        <f t="shared" si="193"/>
        <v/>
      </c>
    </row>
    <row r="1628" spans="17:25" x14ac:dyDescent="0.25">
      <c r="Q1628" s="47">
        <f t="shared" si="189"/>
        <v>1996</v>
      </c>
      <c r="R1628" s="48" t="str">
        <f t="shared" si="187"/>
        <v>19965</v>
      </c>
      <c r="S1628" s="49">
        <v>35190</v>
      </c>
      <c r="T1628" s="48">
        <v>1062.4000000000001</v>
      </c>
      <c r="U1628" s="50">
        <f t="shared" si="188"/>
        <v>1065.7687096774193</v>
      </c>
      <c r="V1628" s="51">
        <f t="shared" si="190"/>
        <v>1036.4325136612022</v>
      </c>
      <c r="W1628" s="53">
        <f t="shared" si="191"/>
        <v>0</v>
      </c>
      <c r="X1628" s="53" t="str">
        <f t="shared" si="192"/>
        <v/>
      </c>
      <c r="Y1628" s="54" t="str">
        <f t="shared" si="193"/>
        <v/>
      </c>
    </row>
    <row r="1629" spans="17:25" x14ac:dyDescent="0.25">
      <c r="Q1629" s="47">
        <f t="shared" si="189"/>
        <v>1996</v>
      </c>
      <c r="R1629" s="48" t="str">
        <f t="shared" si="187"/>
        <v>19965</v>
      </c>
      <c r="S1629" s="49">
        <v>35191</v>
      </c>
      <c r="T1629" s="48">
        <v>1062.4000000000001</v>
      </c>
      <c r="U1629" s="50">
        <f t="shared" si="188"/>
        <v>1065.7687096774193</v>
      </c>
      <c r="V1629" s="51">
        <f t="shared" si="190"/>
        <v>1036.4325136612022</v>
      </c>
      <c r="W1629" s="53">
        <f t="shared" si="191"/>
        <v>0</v>
      </c>
      <c r="X1629" s="53" t="str">
        <f t="shared" si="192"/>
        <v/>
      </c>
      <c r="Y1629" s="54" t="str">
        <f t="shared" si="193"/>
        <v/>
      </c>
    </row>
    <row r="1630" spans="17:25" x14ac:dyDescent="0.25">
      <c r="Q1630" s="47">
        <f t="shared" si="189"/>
        <v>1996</v>
      </c>
      <c r="R1630" s="48" t="str">
        <f t="shared" si="187"/>
        <v>19965</v>
      </c>
      <c r="S1630" s="49">
        <v>35192</v>
      </c>
      <c r="T1630" s="48">
        <v>1063.4100000000001</v>
      </c>
      <c r="U1630" s="50">
        <f t="shared" si="188"/>
        <v>1065.7687096774193</v>
      </c>
      <c r="V1630" s="51">
        <f t="shared" si="190"/>
        <v>1036.4325136612022</v>
      </c>
      <c r="W1630" s="53">
        <f t="shared" si="191"/>
        <v>9.5067771084345054E-4</v>
      </c>
      <c r="X1630" s="53" t="str">
        <f t="shared" si="192"/>
        <v/>
      </c>
      <c r="Y1630" s="54" t="str">
        <f t="shared" si="193"/>
        <v/>
      </c>
    </row>
    <row r="1631" spans="17:25" x14ac:dyDescent="0.25">
      <c r="Q1631" s="47">
        <f t="shared" si="189"/>
        <v>1996</v>
      </c>
      <c r="R1631" s="48" t="str">
        <f t="shared" si="187"/>
        <v>19965</v>
      </c>
      <c r="S1631" s="49">
        <v>35193</v>
      </c>
      <c r="T1631" s="48">
        <v>1063.53</v>
      </c>
      <c r="U1631" s="50">
        <f t="shared" si="188"/>
        <v>1065.7687096774193</v>
      </c>
      <c r="V1631" s="51">
        <f t="shared" si="190"/>
        <v>1036.4325136612022</v>
      </c>
      <c r="W1631" s="53">
        <f t="shared" si="191"/>
        <v>1.1284452845083948E-4</v>
      </c>
      <c r="X1631" s="53" t="str">
        <f t="shared" si="192"/>
        <v/>
      </c>
      <c r="Y1631" s="54" t="str">
        <f t="shared" si="193"/>
        <v/>
      </c>
    </row>
    <row r="1632" spans="17:25" x14ac:dyDescent="0.25">
      <c r="Q1632" s="47">
        <f t="shared" si="189"/>
        <v>1996</v>
      </c>
      <c r="R1632" s="48" t="str">
        <f t="shared" si="187"/>
        <v>19965</v>
      </c>
      <c r="S1632" s="49">
        <v>35194</v>
      </c>
      <c r="T1632" s="48">
        <v>1061.6300000000001</v>
      </c>
      <c r="U1632" s="50">
        <f t="shared" si="188"/>
        <v>1065.7687096774193</v>
      </c>
      <c r="V1632" s="51">
        <f t="shared" si="190"/>
        <v>1036.4325136612022</v>
      </c>
      <c r="W1632" s="53">
        <f t="shared" si="191"/>
        <v>-1.7865034366683075E-3</v>
      </c>
      <c r="X1632" s="53" t="str">
        <f t="shared" si="192"/>
        <v/>
      </c>
      <c r="Y1632" s="54" t="str">
        <f t="shared" si="193"/>
        <v/>
      </c>
    </row>
    <row r="1633" spans="17:25" x14ac:dyDescent="0.25">
      <c r="Q1633" s="47">
        <f t="shared" si="189"/>
        <v>1996</v>
      </c>
      <c r="R1633" s="48" t="str">
        <f t="shared" si="187"/>
        <v>19965</v>
      </c>
      <c r="S1633" s="49">
        <v>35195</v>
      </c>
      <c r="T1633" s="48">
        <v>1061.0999999999999</v>
      </c>
      <c r="U1633" s="50">
        <f t="shared" si="188"/>
        <v>1065.7687096774193</v>
      </c>
      <c r="V1633" s="51">
        <f t="shared" si="190"/>
        <v>1036.4325136612022</v>
      </c>
      <c r="W1633" s="53">
        <f t="shared" si="191"/>
        <v>-4.9923231257609224E-4</v>
      </c>
      <c r="X1633" s="53" t="str">
        <f t="shared" si="192"/>
        <v/>
      </c>
      <c r="Y1633" s="54" t="str">
        <f t="shared" si="193"/>
        <v/>
      </c>
    </row>
    <row r="1634" spans="17:25" x14ac:dyDescent="0.25">
      <c r="Q1634" s="47">
        <f t="shared" si="189"/>
        <v>1996</v>
      </c>
      <c r="R1634" s="48" t="str">
        <f t="shared" si="187"/>
        <v>19965</v>
      </c>
      <c r="S1634" s="49">
        <v>35196</v>
      </c>
      <c r="T1634" s="48">
        <v>1062.08</v>
      </c>
      <c r="U1634" s="50">
        <f t="shared" si="188"/>
        <v>1065.7687096774193</v>
      </c>
      <c r="V1634" s="51">
        <f t="shared" si="190"/>
        <v>1036.4325136612022</v>
      </c>
      <c r="W1634" s="53">
        <f t="shared" si="191"/>
        <v>9.2356988031294662E-4</v>
      </c>
      <c r="X1634" s="53" t="str">
        <f t="shared" si="192"/>
        <v/>
      </c>
      <c r="Y1634" s="54" t="str">
        <f t="shared" si="193"/>
        <v/>
      </c>
    </row>
    <row r="1635" spans="17:25" x14ac:dyDescent="0.25">
      <c r="Q1635" s="47">
        <f t="shared" si="189"/>
        <v>1996</v>
      </c>
      <c r="R1635" s="48" t="str">
        <f t="shared" si="187"/>
        <v>19965</v>
      </c>
      <c r="S1635" s="49">
        <v>35197</v>
      </c>
      <c r="T1635" s="48">
        <v>1062.08</v>
      </c>
      <c r="U1635" s="50">
        <f t="shared" si="188"/>
        <v>1065.7687096774193</v>
      </c>
      <c r="V1635" s="51">
        <f t="shared" si="190"/>
        <v>1036.4325136612022</v>
      </c>
      <c r="W1635" s="53">
        <f t="shared" si="191"/>
        <v>0</v>
      </c>
      <c r="X1635" s="53" t="str">
        <f t="shared" si="192"/>
        <v/>
      </c>
      <c r="Y1635" s="54" t="str">
        <f t="shared" si="193"/>
        <v/>
      </c>
    </row>
    <row r="1636" spans="17:25" x14ac:dyDescent="0.25">
      <c r="Q1636" s="47">
        <f t="shared" si="189"/>
        <v>1996</v>
      </c>
      <c r="R1636" s="48" t="str">
        <f t="shared" si="187"/>
        <v>19965</v>
      </c>
      <c r="S1636" s="49">
        <v>35198</v>
      </c>
      <c r="T1636" s="48">
        <v>1062.08</v>
      </c>
      <c r="U1636" s="50">
        <f t="shared" si="188"/>
        <v>1065.7687096774193</v>
      </c>
      <c r="V1636" s="51">
        <f t="shared" si="190"/>
        <v>1036.4325136612022</v>
      </c>
      <c r="W1636" s="53">
        <f t="shared" si="191"/>
        <v>0</v>
      </c>
      <c r="X1636" s="53" t="str">
        <f t="shared" si="192"/>
        <v/>
      </c>
      <c r="Y1636" s="54" t="str">
        <f t="shared" si="193"/>
        <v/>
      </c>
    </row>
    <row r="1637" spans="17:25" x14ac:dyDescent="0.25">
      <c r="Q1637" s="47">
        <f t="shared" si="189"/>
        <v>1996</v>
      </c>
      <c r="R1637" s="48" t="str">
        <f t="shared" si="187"/>
        <v>19965</v>
      </c>
      <c r="S1637" s="49">
        <v>35199</v>
      </c>
      <c r="T1637" s="48">
        <v>1065.78</v>
      </c>
      <c r="U1637" s="50">
        <f t="shared" si="188"/>
        <v>1065.7687096774193</v>
      </c>
      <c r="V1637" s="51">
        <f t="shared" si="190"/>
        <v>1036.4325136612022</v>
      </c>
      <c r="W1637" s="53">
        <f t="shared" si="191"/>
        <v>3.4837300391685755E-3</v>
      </c>
      <c r="X1637" s="53" t="str">
        <f t="shared" si="192"/>
        <v/>
      </c>
      <c r="Y1637" s="54" t="str">
        <f t="shared" si="193"/>
        <v/>
      </c>
    </row>
    <row r="1638" spans="17:25" x14ac:dyDescent="0.25">
      <c r="Q1638" s="47">
        <f t="shared" si="189"/>
        <v>1996</v>
      </c>
      <c r="R1638" s="48" t="str">
        <f t="shared" si="187"/>
        <v>19965</v>
      </c>
      <c r="S1638" s="49">
        <v>35200</v>
      </c>
      <c r="T1638" s="48">
        <v>1066.24</v>
      </c>
      <c r="U1638" s="50">
        <f t="shared" si="188"/>
        <v>1065.7687096774193</v>
      </c>
      <c r="V1638" s="51">
        <f t="shared" si="190"/>
        <v>1036.4325136612022</v>
      </c>
      <c r="W1638" s="53">
        <f t="shared" si="191"/>
        <v>4.3160877479397897E-4</v>
      </c>
      <c r="X1638" s="53" t="str">
        <f t="shared" si="192"/>
        <v/>
      </c>
      <c r="Y1638" s="54" t="str">
        <f t="shared" si="193"/>
        <v/>
      </c>
    </row>
    <row r="1639" spans="17:25" x14ac:dyDescent="0.25">
      <c r="Q1639" s="47">
        <f t="shared" si="189"/>
        <v>1996</v>
      </c>
      <c r="R1639" s="48" t="str">
        <f t="shared" si="187"/>
        <v>19965</v>
      </c>
      <c r="S1639" s="49">
        <v>35201</v>
      </c>
      <c r="T1639" s="48">
        <v>1066.6099999999999</v>
      </c>
      <c r="U1639" s="50">
        <f t="shared" si="188"/>
        <v>1065.7687096774193</v>
      </c>
      <c r="V1639" s="51">
        <f t="shared" si="190"/>
        <v>1036.4325136612022</v>
      </c>
      <c r="W1639" s="53">
        <f t="shared" si="191"/>
        <v>3.470138055221561E-4</v>
      </c>
      <c r="X1639" s="53" t="str">
        <f t="shared" si="192"/>
        <v/>
      </c>
      <c r="Y1639" s="54" t="str">
        <f t="shared" si="193"/>
        <v/>
      </c>
    </row>
    <row r="1640" spans="17:25" x14ac:dyDescent="0.25">
      <c r="Q1640" s="47">
        <f t="shared" si="189"/>
        <v>1996</v>
      </c>
      <c r="R1640" s="48" t="str">
        <f t="shared" si="187"/>
        <v>19965</v>
      </c>
      <c r="S1640" s="49">
        <v>35202</v>
      </c>
      <c r="T1640" s="48">
        <v>1065.8800000000001</v>
      </c>
      <c r="U1640" s="50">
        <f t="shared" si="188"/>
        <v>1065.7687096774193</v>
      </c>
      <c r="V1640" s="51">
        <f t="shared" si="190"/>
        <v>1036.4325136612022</v>
      </c>
      <c r="W1640" s="53">
        <f t="shared" si="191"/>
        <v>-6.8441135935326525E-4</v>
      </c>
      <c r="X1640" s="53" t="str">
        <f t="shared" si="192"/>
        <v/>
      </c>
      <c r="Y1640" s="54" t="str">
        <f t="shared" si="193"/>
        <v/>
      </c>
    </row>
    <row r="1641" spans="17:25" x14ac:dyDescent="0.25">
      <c r="Q1641" s="47">
        <f t="shared" si="189"/>
        <v>1996</v>
      </c>
      <c r="R1641" s="48" t="str">
        <f t="shared" si="187"/>
        <v>19965</v>
      </c>
      <c r="S1641" s="49">
        <v>35203</v>
      </c>
      <c r="T1641" s="48">
        <v>1066.47</v>
      </c>
      <c r="U1641" s="50">
        <f t="shared" si="188"/>
        <v>1065.7687096774193</v>
      </c>
      <c r="V1641" s="51">
        <f t="shared" si="190"/>
        <v>1036.4325136612022</v>
      </c>
      <c r="W1641" s="53">
        <f t="shared" si="191"/>
        <v>5.5353323075757466E-4</v>
      </c>
      <c r="X1641" s="53" t="str">
        <f t="shared" si="192"/>
        <v/>
      </c>
      <c r="Y1641" s="54" t="str">
        <f t="shared" si="193"/>
        <v/>
      </c>
    </row>
    <row r="1642" spans="17:25" x14ac:dyDescent="0.25">
      <c r="Q1642" s="47">
        <f t="shared" si="189"/>
        <v>1996</v>
      </c>
      <c r="R1642" s="48" t="str">
        <f t="shared" si="187"/>
        <v>19965</v>
      </c>
      <c r="S1642" s="49">
        <v>35204</v>
      </c>
      <c r="T1642" s="48">
        <v>1066.47</v>
      </c>
      <c r="U1642" s="50">
        <f t="shared" si="188"/>
        <v>1065.7687096774193</v>
      </c>
      <c r="V1642" s="51">
        <f t="shared" si="190"/>
        <v>1036.4325136612022</v>
      </c>
      <c r="W1642" s="53">
        <f t="shared" si="191"/>
        <v>0</v>
      </c>
      <c r="X1642" s="53" t="str">
        <f t="shared" si="192"/>
        <v/>
      </c>
      <c r="Y1642" s="54" t="str">
        <f t="shared" si="193"/>
        <v/>
      </c>
    </row>
    <row r="1643" spans="17:25" x14ac:dyDescent="0.25">
      <c r="Q1643" s="47">
        <f t="shared" si="189"/>
        <v>1996</v>
      </c>
      <c r="R1643" s="48" t="str">
        <f t="shared" si="187"/>
        <v>19965</v>
      </c>
      <c r="S1643" s="49">
        <v>35205</v>
      </c>
      <c r="T1643" s="48">
        <v>1066.47</v>
      </c>
      <c r="U1643" s="50">
        <f t="shared" si="188"/>
        <v>1065.7687096774193</v>
      </c>
      <c r="V1643" s="51">
        <f t="shared" si="190"/>
        <v>1036.4325136612022</v>
      </c>
      <c r="W1643" s="53">
        <f t="shared" si="191"/>
        <v>0</v>
      </c>
      <c r="X1643" s="53" t="str">
        <f t="shared" si="192"/>
        <v/>
      </c>
      <c r="Y1643" s="54" t="str">
        <f t="shared" si="193"/>
        <v/>
      </c>
    </row>
    <row r="1644" spans="17:25" x14ac:dyDescent="0.25">
      <c r="Q1644" s="47">
        <f t="shared" si="189"/>
        <v>1996</v>
      </c>
      <c r="R1644" s="48" t="str">
        <f t="shared" si="187"/>
        <v>19965</v>
      </c>
      <c r="S1644" s="49">
        <v>35206</v>
      </c>
      <c r="T1644" s="48">
        <v>1066.47</v>
      </c>
      <c r="U1644" s="50">
        <f t="shared" si="188"/>
        <v>1065.7687096774193</v>
      </c>
      <c r="V1644" s="51">
        <f t="shared" si="190"/>
        <v>1036.4325136612022</v>
      </c>
      <c r="W1644" s="53">
        <f t="shared" si="191"/>
        <v>0</v>
      </c>
      <c r="X1644" s="53" t="str">
        <f t="shared" si="192"/>
        <v/>
      </c>
      <c r="Y1644" s="54" t="str">
        <f t="shared" si="193"/>
        <v/>
      </c>
    </row>
    <row r="1645" spans="17:25" x14ac:dyDescent="0.25">
      <c r="Q1645" s="47">
        <f t="shared" si="189"/>
        <v>1996</v>
      </c>
      <c r="R1645" s="48" t="str">
        <f t="shared" si="187"/>
        <v>19965</v>
      </c>
      <c r="S1645" s="49">
        <v>35207</v>
      </c>
      <c r="T1645" s="48">
        <v>1068.18</v>
      </c>
      <c r="U1645" s="50">
        <f t="shared" si="188"/>
        <v>1065.7687096774193</v>
      </c>
      <c r="V1645" s="51">
        <f t="shared" si="190"/>
        <v>1036.4325136612022</v>
      </c>
      <c r="W1645" s="53">
        <f t="shared" si="191"/>
        <v>1.6034206306787535E-3</v>
      </c>
      <c r="X1645" s="53" t="str">
        <f t="shared" si="192"/>
        <v/>
      </c>
      <c r="Y1645" s="54" t="str">
        <f t="shared" si="193"/>
        <v/>
      </c>
    </row>
    <row r="1646" spans="17:25" x14ac:dyDescent="0.25">
      <c r="Q1646" s="47">
        <f t="shared" si="189"/>
        <v>1996</v>
      </c>
      <c r="R1646" s="48" t="str">
        <f t="shared" si="187"/>
        <v>19965</v>
      </c>
      <c r="S1646" s="49">
        <v>35208</v>
      </c>
      <c r="T1646" s="48">
        <v>1068.9100000000001</v>
      </c>
      <c r="U1646" s="50">
        <f t="shared" si="188"/>
        <v>1065.7687096774193</v>
      </c>
      <c r="V1646" s="51">
        <f t="shared" si="190"/>
        <v>1036.4325136612022</v>
      </c>
      <c r="W1646" s="53">
        <f t="shared" si="191"/>
        <v>6.8340541856248826E-4</v>
      </c>
      <c r="X1646" s="53" t="str">
        <f t="shared" si="192"/>
        <v/>
      </c>
      <c r="Y1646" s="54" t="str">
        <f t="shared" si="193"/>
        <v/>
      </c>
    </row>
    <row r="1647" spans="17:25" x14ac:dyDescent="0.25">
      <c r="Q1647" s="47">
        <f t="shared" si="189"/>
        <v>1996</v>
      </c>
      <c r="R1647" s="48" t="str">
        <f t="shared" si="187"/>
        <v>19965</v>
      </c>
      <c r="S1647" s="49">
        <v>35209</v>
      </c>
      <c r="T1647" s="48">
        <v>1069.47</v>
      </c>
      <c r="U1647" s="50">
        <f t="shared" si="188"/>
        <v>1065.7687096774193</v>
      </c>
      <c r="V1647" s="51">
        <f t="shared" si="190"/>
        <v>1036.4325136612022</v>
      </c>
      <c r="W1647" s="53">
        <f t="shared" si="191"/>
        <v>5.2389817664710847E-4</v>
      </c>
      <c r="X1647" s="53" t="str">
        <f t="shared" si="192"/>
        <v/>
      </c>
      <c r="Y1647" s="54" t="str">
        <f t="shared" si="193"/>
        <v/>
      </c>
    </row>
    <row r="1648" spans="17:25" x14ac:dyDescent="0.25">
      <c r="Q1648" s="47">
        <f t="shared" si="189"/>
        <v>1996</v>
      </c>
      <c r="R1648" s="48" t="str">
        <f t="shared" si="187"/>
        <v>19965</v>
      </c>
      <c r="S1648" s="49">
        <v>35210</v>
      </c>
      <c r="T1648" s="48">
        <v>1068.94</v>
      </c>
      <c r="U1648" s="50">
        <f t="shared" si="188"/>
        <v>1065.7687096774193</v>
      </c>
      <c r="V1648" s="51">
        <f t="shared" si="190"/>
        <v>1036.4325136612022</v>
      </c>
      <c r="W1648" s="53">
        <f t="shared" si="191"/>
        <v>-4.955725733306604E-4</v>
      </c>
      <c r="X1648" s="53" t="str">
        <f t="shared" si="192"/>
        <v/>
      </c>
      <c r="Y1648" s="54" t="str">
        <f t="shared" si="193"/>
        <v/>
      </c>
    </row>
    <row r="1649" spans="17:25" x14ac:dyDescent="0.25">
      <c r="Q1649" s="47">
        <f t="shared" si="189"/>
        <v>1996</v>
      </c>
      <c r="R1649" s="48" t="str">
        <f t="shared" si="187"/>
        <v>19965</v>
      </c>
      <c r="S1649" s="49">
        <v>35211</v>
      </c>
      <c r="T1649" s="48">
        <v>1068.94</v>
      </c>
      <c r="U1649" s="50">
        <f t="shared" si="188"/>
        <v>1065.7687096774193</v>
      </c>
      <c r="V1649" s="51">
        <f t="shared" si="190"/>
        <v>1036.4325136612022</v>
      </c>
      <c r="W1649" s="53">
        <f t="shared" si="191"/>
        <v>0</v>
      </c>
      <c r="X1649" s="53" t="str">
        <f t="shared" si="192"/>
        <v/>
      </c>
      <c r="Y1649" s="54" t="str">
        <f t="shared" si="193"/>
        <v/>
      </c>
    </row>
    <row r="1650" spans="17:25" x14ac:dyDescent="0.25">
      <c r="Q1650" s="47">
        <f t="shared" si="189"/>
        <v>1996</v>
      </c>
      <c r="R1650" s="48" t="str">
        <f t="shared" si="187"/>
        <v>19965</v>
      </c>
      <c r="S1650" s="49">
        <v>35212</v>
      </c>
      <c r="T1650" s="48">
        <v>1068.94</v>
      </c>
      <c r="U1650" s="50">
        <f t="shared" si="188"/>
        <v>1065.7687096774193</v>
      </c>
      <c r="V1650" s="51">
        <f t="shared" si="190"/>
        <v>1036.4325136612022</v>
      </c>
      <c r="W1650" s="53">
        <f t="shared" si="191"/>
        <v>0</v>
      </c>
      <c r="X1650" s="53" t="str">
        <f t="shared" si="192"/>
        <v/>
      </c>
      <c r="Y1650" s="54" t="str">
        <f t="shared" si="193"/>
        <v/>
      </c>
    </row>
    <row r="1651" spans="17:25" x14ac:dyDescent="0.25">
      <c r="Q1651" s="47">
        <f t="shared" si="189"/>
        <v>1996</v>
      </c>
      <c r="R1651" s="48" t="str">
        <f t="shared" si="187"/>
        <v>19965</v>
      </c>
      <c r="S1651" s="49">
        <v>35213</v>
      </c>
      <c r="T1651" s="48">
        <v>1069.8</v>
      </c>
      <c r="U1651" s="50">
        <f t="shared" si="188"/>
        <v>1065.7687096774193</v>
      </c>
      <c r="V1651" s="51">
        <f t="shared" si="190"/>
        <v>1036.4325136612022</v>
      </c>
      <c r="W1651" s="53">
        <f t="shared" si="191"/>
        <v>8.0453533406910083E-4</v>
      </c>
      <c r="X1651" s="53" t="str">
        <f t="shared" si="192"/>
        <v/>
      </c>
      <c r="Y1651" s="54" t="str">
        <f t="shared" si="193"/>
        <v/>
      </c>
    </row>
    <row r="1652" spans="17:25" x14ac:dyDescent="0.25">
      <c r="Q1652" s="47">
        <f t="shared" si="189"/>
        <v>1996</v>
      </c>
      <c r="R1652" s="48" t="str">
        <f t="shared" si="187"/>
        <v>19965</v>
      </c>
      <c r="S1652" s="49">
        <v>35214</v>
      </c>
      <c r="T1652" s="48">
        <v>1071.19</v>
      </c>
      <c r="U1652" s="50">
        <f t="shared" si="188"/>
        <v>1065.7687096774193</v>
      </c>
      <c r="V1652" s="51">
        <f t="shared" si="190"/>
        <v>1036.4325136612022</v>
      </c>
      <c r="W1652" s="53">
        <f t="shared" si="191"/>
        <v>1.2993082819219293E-3</v>
      </c>
      <c r="X1652" s="53" t="str">
        <f t="shared" si="192"/>
        <v/>
      </c>
      <c r="Y1652" s="54" t="str">
        <f t="shared" si="193"/>
        <v/>
      </c>
    </row>
    <row r="1653" spans="17:25" x14ac:dyDescent="0.25">
      <c r="Q1653" s="47">
        <f t="shared" si="189"/>
        <v>1996</v>
      </c>
      <c r="R1653" s="48" t="str">
        <f t="shared" si="187"/>
        <v>19965</v>
      </c>
      <c r="S1653" s="49">
        <v>35215</v>
      </c>
      <c r="T1653" s="48">
        <v>1072.24</v>
      </c>
      <c r="U1653" s="50">
        <f t="shared" si="188"/>
        <v>1065.7687096774193</v>
      </c>
      <c r="V1653" s="51">
        <f t="shared" si="190"/>
        <v>1036.4325136612022</v>
      </c>
      <c r="W1653" s="53">
        <f t="shared" si="191"/>
        <v>9.8021826193295247E-4</v>
      </c>
      <c r="X1653" s="53" t="str">
        <f t="shared" si="192"/>
        <v/>
      </c>
      <c r="Y1653" s="54" t="str">
        <f t="shared" si="193"/>
        <v/>
      </c>
    </row>
    <row r="1654" spans="17:25" x14ac:dyDescent="0.25">
      <c r="Q1654" s="47">
        <f t="shared" si="189"/>
        <v>1996</v>
      </c>
      <c r="R1654" s="48" t="str">
        <f t="shared" si="187"/>
        <v>19965</v>
      </c>
      <c r="S1654" s="49">
        <v>35216</v>
      </c>
      <c r="T1654" s="48">
        <v>1073.06</v>
      </c>
      <c r="U1654" s="50">
        <f t="shared" si="188"/>
        <v>1065.7687096774193</v>
      </c>
      <c r="V1654" s="51">
        <f t="shared" si="190"/>
        <v>1036.4325136612022</v>
      </c>
      <c r="W1654" s="53">
        <f t="shared" si="191"/>
        <v>7.6475415951637871E-4</v>
      </c>
      <c r="X1654" s="53" t="str">
        <f t="shared" si="192"/>
        <v/>
      </c>
      <c r="Y1654" s="54" t="str">
        <f t="shared" si="193"/>
        <v/>
      </c>
    </row>
    <row r="1655" spans="17:25" x14ac:dyDescent="0.25">
      <c r="Q1655" s="47">
        <f t="shared" si="189"/>
        <v>1996</v>
      </c>
      <c r="R1655" s="48" t="str">
        <f t="shared" si="187"/>
        <v>19966</v>
      </c>
      <c r="S1655" s="49">
        <v>35217</v>
      </c>
      <c r="T1655" s="48">
        <v>1072.5899999999999</v>
      </c>
      <c r="U1655" s="50">
        <f t="shared" si="188"/>
        <v>1071.6119999999999</v>
      </c>
      <c r="V1655" s="51">
        <f t="shared" si="190"/>
        <v>1036.4325136612022</v>
      </c>
      <c r="W1655" s="53">
        <f t="shared" si="191"/>
        <v>-4.3799973906399892E-4</v>
      </c>
      <c r="X1655" s="53">
        <f t="shared" si="192"/>
        <v>5.4827002045774176E-3</v>
      </c>
      <c r="Y1655" s="54" t="str">
        <f t="shared" si="193"/>
        <v/>
      </c>
    </row>
    <row r="1656" spans="17:25" x14ac:dyDescent="0.25">
      <c r="Q1656" s="47">
        <f t="shared" si="189"/>
        <v>1996</v>
      </c>
      <c r="R1656" s="48" t="str">
        <f t="shared" si="187"/>
        <v>19966</v>
      </c>
      <c r="S1656" s="49">
        <v>35218</v>
      </c>
      <c r="T1656" s="48">
        <v>1072.5899999999999</v>
      </c>
      <c r="U1656" s="50">
        <f t="shared" si="188"/>
        <v>1071.6119999999999</v>
      </c>
      <c r="V1656" s="51">
        <f t="shared" si="190"/>
        <v>1036.4325136612022</v>
      </c>
      <c r="W1656" s="53">
        <f t="shared" si="191"/>
        <v>0</v>
      </c>
      <c r="X1656" s="53" t="str">
        <f t="shared" si="192"/>
        <v/>
      </c>
      <c r="Y1656" s="54" t="str">
        <f t="shared" si="193"/>
        <v/>
      </c>
    </row>
    <row r="1657" spans="17:25" x14ac:dyDescent="0.25">
      <c r="Q1657" s="47">
        <f t="shared" si="189"/>
        <v>1996</v>
      </c>
      <c r="R1657" s="48" t="str">
        <f t="shared" si="187"/>
        <v>19966</v>
      </c>
      <c r="S1657" s="49">
        <v>35219</v>
      </c>
      <c r="T1657" s="48">
        <v>1072.5899999999999</v>
      </c>
      <c r="U1657" s="50">
        <f t="shared" si="188"/>
        <v>1071.6119999999999</v>
      </c>
      <c r="V1657" s="51">
        <f t="shared" si="190"/>
        <v>1036.4325136612022</v>
      </c>
      <c r="W1657" s="53">
        <f t="shared" si="191"/>
        <v>0</v>
      </c>
      <c r="X1657" s="53" t="str">
        <f t="shared" si="192"/>
        <v/>
      </c>
      <c r="Y1657" s="54" t="str">
        <f t="shared" si="193"/>
        <v/>
      </c>
    </row>
    <row r="1658" spans="17:25" x14ac:dyDescent="0.25">
      <c r="Q1658" s="47">
        <f t="shared" si="189"/>
        <v>1996</v>
      </c>
      <c r="R1658" s="48" t="str">
        <f t="shared" si="187"/>
        <v>19966</v>
      </c>
      <c r="S1658" s="49">
        <v>35220</v>
      </c>
      <c r="T1658" s="48">
        <v>1074.7</v>
      </c>
      <c r="U1658" s="50">
        <f t="shared" si="188"/>
        <v>1071.6119999999999</v>
      </c>
      <c r="V1658" s="51">
        <f t="shared" si="190"/>
        <v>1036.4325136612022</v>
      </c>
      <c r="W1658" s="53">
        <f t="shared" si="191"/>
        <v>1.9672008875712965E-3</v>
      </c>
      <c r="X1658" s="53" t="str">
        <f t="shared" si="192"/>
        <v/>
      </c>
      <c r="Y1658" s="54" t="str">
        <f t="shared" si="193"/>
        <v/>
      </c>
    </row>
    <row r="1659" spans="17:25" x14ac:dyDescent="0.25">
      <c r="Q1659" s="47">
        <f t="shared" si="189"/>
        <v>1996</v>
      </c>
      <c r="R1659" s="48" t="str">
        <f t="shared" si="187"/>
        <v>19966</v>
      </c>
      <c r="S1659" s="49">
        <v>35221</v>
      </c>
      <c r="T1659" s="48">
        <v>1074.72</v>
      </c>
      <c r="U1659" s="50">
        <f t="shared" si="188"/>
        <v>1071.6119999999999</v>
      </c>
      <c r="V1659" s="51">
        <f t="shared" si="190"/>
        <v>1036.4325136612022</v>
      </c>
      <c r="W1659" s="53">
        <f t="shared" si="191"/>
        <v>1.8609844607775372E-5</v>
      </c>
      <c r="X1659" s="53" t="str">
        <f t="shared" si="192"/>
        <v/>
      </c>
      <c r="Y1659" s="54" t="str">
        <f t="shared" si="193"/>
        <v/>
      </c>
    </row>
    <row r="1660" spans="17:25" x14ac:dyDescent="0.25">
      <c r="Q1660" s="47">
        <f t="shared" si="189"/>
        <v>1996</v>
      </c>
      <c r="R1660" s="48" t="str">
        <f t="shared" si="187"/>
        <v>19966</v>
      </c>
      <c r="S1660" s="49">
        <v>35222</v>
      </c>
      <c r="T1660" s="48">
        <v>1074.27</v>
      </c>
      <c r="U1660" s="50">
        <f t="shared" si="188"/>
        <v>1071.6119999999999</v>
      </c>
      <c r="V1660" s="51">
        <f t="shared" si="190"/>
        <v>1036.4325136612022</v>
      </c>
      <c r="W1660" s="53">
        <f t="shared" si="191"/>
        <v>-4.187137114783912E-4</v>
      </c>
      <c r="X1660" s="53" t="str">
        <f t="shared" si="192"/>
        <v/>
      </c>
      <c r="Y1660" s="54" t="str">
        <f t="shared" si="193"/>
        <v/>
      </c>
    </row>
    <row r="1661" spans="17:25" x14ac:dyDescent="0.25">
      <c r="Q1661" s="47">
        <f t="shared" si="189"/>
        <v>1996</v>
      </c>
      <c r="R1661" s="48" t="str">
        <f t="shared" si="187"/>
        <v>19966</v>
      </c>
      <c r="S1661" s="49">
        <v>35223</v>
      </c>
      <c r="T1661" s="48">
        <v>1072.95</v>
      </c>
      <c r="U1661" s="50">
        <f t="shared" si="188"/>
        <v>1071.6119999999999</v>
      </c>
      <c r="V1661" s="51">
        <f t="shared" si="190"/>
        <v>1036.4325136612022</v>
      </c>
      <c r="W1661" s="53">
        <f t="shared" si="191"/>
        <v>-1.2287413778658829E-3</v>
      </c>
      <c r="X1661" s="53" t="str">
        <f t="shared" si="192"/>
        <v/>
      </c>
      <c r="Y1661" s="54" t="str">
        <f t="shared" si="193"/>
        <v/>
      </c>
    </row>
    <row r="1662" spans="17:25" x14ac:dyDescent="0.25">
      <c r="Q1662" s="47">
        <f t="shared" si="189"/>
        <v>1996</v>
      </c>
      <c r="R1662" s="48" t="str">
        <f t="shared" si="187"/>
        <v>19966</v>
      </c>
      <c r="S1662" s="49">
        <v>35224</v>
      </c>
      <c r="T1662" s="48">
        <v>1073.06</v>
      </c>
      <c r="U1662" s="50">
        <f t="shared" si="188"/>
        <v>1071.6119999999999</v>
      </c>
      <c r="V1662" s="51">
        <f t="shared" si="190"/>
        <v>1036.4325136612022</v>
      </c>
      <c r="W1662" s="53">
        <f t="shared" si="191"/>
        <v>1.0252108672337279E-4</v>
      </c>
      <c r="X1662" s="53" t="str">
        <f t="shared" si="192"/>
        <v/>
      </c>
      <c r="Y1662" s="54" t="str">
        <f t="shared" si="193"/>
        <v/>
      </c>
    </row>
    <row r="1663" spans="17:25" x14ac:dyDescent="0.25">
      <c r="Q1663" s="47">
        <f t="shared" si="189"/>
        <v>1996</v>
      </c>
      <c r="R1663" s="48" t="str">
        <f t="shared" si="187"/>
        <v>19966</v>
      </c>
      <c r="S1663" s="49">
        <v>35225</v>
      </c>
      <c r="T1663" s="48">
        <v>1073.06</v>
      </c>
      <c r="U1663" s="50">
        <f t="shared" si="188"/>
        <v>1071.6119999999999</v>
      </c>
      <c r="V1663" s="51">
        <f t="shared" si="190"/>
        <v>1036.4325136612022</v>
      </c>
      <c r="W1663" s="53">
        <f t="shared" si="191"/>
        <v>0</v>
      </c>
      <c r="X1663" s="53" t="str">
        <f t="shared" si="192"/>
        <v/>
      </c>
      <c r="Y1663" s="54" t="str">
        <f t="shared" si="193"/>
        <v/>
      </c>
    </row>
    <row r="1664" spans="17:25" x14ac:dyDescent="0.25">
      <c r="Q1664" s="47">
        <f t="shared" si="189"/>
        <v>1996</v>
      </c>
      <c r="R1664" s="48" t="str">
        <f t="shared" si="187"/>
        <v>19966</v>
      </c>
      <c r="S1664" s="49">
        <v>35226</v>
      </c>
      <c r="T1664" s="48">
        <v>1073.06</v>
      </c>
      <c r="U1664" s="50">
        <f t="shared" si="188"/>
        <v>1071.6119999999999</v>
      </c>
      <c r="V1664" s="51">
        <f t="shared" si="190"/>
        <v>1036.4325136612022</v>
      </c>
      <c r="W1664" s="53">
        <f t="shared" si="191"/>
        <v>0</v>
      </c>
      <c r="X1664" s="53" t="str">
        <f t="shared" si="192"/>
        <v/>
      </c>
      <c r="Y1664" s="54" t="str">
        <f t="shared" si="193"/>
        <v/>
      </c>
    </row>
    <row r="1665" spans="17:25" x14ac:dyDescent="0.25">
      <c r="Q1665" s="47">
        <f t="shared" si="189"/>
        <v>1996</v>
      </c>
      <c r="R1665" s="48" t="str">
        <f t="shared" si="187"/>
        <v>19966</v>
      </c>
      <c r="S1665" s="49">
        <v>35227</v>
      </c>
      <c r="T1665" s="48">
        <v>1073.06</v>
      </c>
      <c r="U1665" s="50">
        <f t="shared" si="188"/>
        <v>1071.6119999999999</v>
      </c>
      <c r="V1665" s="51">
        <f t="shared" si="190"/>
        <v>1036.4325136612022</v>
      </c>
      <c r="W1665" s="53">
        <f t="shared" si="191"/>
        <v>0</v>
      </c>
      <c r="X1665" s="53" t="str">
        <f t="shared" si="192"/>
        <v/>
      </c>
      <c r="Y1665" s="54" t="str">
        <f t="shared" si="193"/>
        <v/>
      </c>
    </row>
    <row r="1666" spans="17:25" x14ac:dyDescent="0.25">
      <c r="Q1666" s="47">
        <f t="shared" si="189"/>
        <v>1996</v>
      </c>
      <c r="R1666" s="48" t="str">
        <f t="shared" si="187"/>
        <v>19966</v>
      </c>
      <c r="S1666" s="49">
        <v>35228</v>
      </c>
      <c r="T1666" s="48">
        <v>1073.6500000000001</v>
      </c>
      <c r="U1666" s="50">
        <f t="shared" si="188"/>
        <v>1071.6119999999999</v>
      </c>
      <c r="V1666" s="51">
        <f t="shared" si="190"/>
        <v>1036.4325136612022</v>
      </c>
      <c r="W1666" s="53">
        <f t="shared" si="191"/>
        <v>5.4982945967618768E-4</v>
      </c>
      <c r="X1666" s="53" t="str">
        <f t="shared" si="192"/>
        <v/>
      </c>
      <c r="Y1666" s="54" t="str">
        <f t="shared" si="193"/>
        <v/>
      </c>
    </row>
    <row r="1667" spans="17:25" x14ac:dyDescent="0.25">
      <c r="Q1667" s="47">
        <f t="shared" si="189"/>
        <v>1996</v>
      </c>
      <c r="R1667" s="48" t="str">
        <f t="shared" si="187"/>
        <v>19966</v>
      </c>
      <c r="S1667" s="49">
        <v>35229</v>
      </c>
      <c r="T1667" s="48">
        <v>1070.8</v>
      </c>
      <c r="U1667" s="50">
        <f t="shared" si="188"/>
        <v>1071.6119999999999</v>
      </c>
      <c r="V1667" s="51">
        <f t="shared" si="190"/>
        <v>1036.4325136612022</v>
      </c>
      <c r="W1667" s="53">
        <f t="shared" si="191"/>
        <v>-2.6544963442464153E-3</v>
      </c>
      <c r="X1667" s="53" t="str">
        <f t="shared" si="192"/>
        <v/>
      </c>
      <c r="Y1667" s="54" t="str">
        <f t="shared" si="193"/>
        <v/>
      </c>
    </row>
    <row r="1668" spans="17:25" x14ac:dyDescent="0.25">
      <c r="Q1668" s="47">
        <f t="shared" si="189"/>
        <v>1996</v>
      </c>
      <c r="R1668" s="48" t="str">
        <f t="shared" si="187"/>
        <v>19966</v>
      </c>
      <c r="S1668" s="49">
        <v>35230</v>
      </c>
      <c r="T1668" s="48">
        <v>1072.3399999999999</v>
      </c>
      <c r="U1668" s="50">
        <f t="shared" si="188"/>
        <v>1071.6119999999999</v>
      </c>
      <c r="V1668" s="51">
        <f t="shared" si="190"/>
        <v>1036.4325136612022</v>
      </c>
      <c r="W1668" s="53">
        <f t="shared" si="191"/>
        <v>1.4381770638773883E-3</v>
      </c>
      <c r="X1668" s="53" t="str">
        <f t="shared" si="192"/>
        <v/>
      </c>
      <c r="Y1668" s="54" t="str">
        <f t="shared" si="193"/>
        <v/>
      </c>
    </row>
    <row r="1669" spans="17:25" x14ac:dyDescent="0.25">
      <c r="Q1669" s="47">
        <f t="shared" si="189"/>
        <v>1996</v>
      </c>
      <c r="R1669" s="48" t="str">
        <f t="shared" si="187"/>
        <v>19966</v>
      </c>
      <c r="S1669" s="49">
        <v>35231</v>
      </c>
      <c r="T1669" s="48">
        <v>1071.3499999999999</v>
      </c>
      <c r="U1669" s="50">
        <f t="shared" si="188"/>
        <v>1071.6119999999999</v>
      </c>
      <c r="V1669" s="51">
        <f t="shared" si="190"/>
        <v>1036.4325136612022</v>
      </c>
      <c r="W1669" s="53">
        <f t="shared" si="191"/>
        <v>-9.232146520693485E-4</v>
      </c>
      <c r="X1669" s="53" t="str">
        <f t="shared" si="192"/>
        <v/>
      </c>
      <c r="Y1669" s="54" t="str">
        <f t="shared" si="193"/>
        <v/>
      </c>
    </row>
    <row r="1670" spans="17:25" x14ac:dyDescent="0.25">
      <c r="Q1670" s="47">
        <f t="shared" si="189"/>
        <v>1996</v>
      </c>
      <c r="R1670" s="48" t="str">
        <f t="shared" si="187"/>
        <v>19966</v>
      </c>
      <c r="S1670" s="49">
        <v>35232</v>
      </c>
      <c r="T1670" s="48">
        <v>1071.3499999999999</v>
      </c>
      <c r="U1670" s="50">
        <f t="shared" si="188"/>
        <v>1071.6119999999999</v>
      </c>
      <c r="V1670" s="51">
        <f t="shared" si="190"/>
        <v>1036.4325136612022</v>
      </c>
      <c r="W1670" s="53">
        <f t="shared" si="191"/>
        <v>0</v>
      </c>
      <c r="X1670" s="53" t="str">
        <f t="shared" si="192"/>
        <v/>
      </c>
      <c r="Y1670" s="54" t="str">
        <f t="shared" si="193"/>
        <v/>
      </c>
    </row>
    <row r="1671" spans="17:25" x14ac:dyDescent="0.25">
      <c r="Q1671" s="47">
        <f t="shared" si="189"/>
        <v>1996</v>
      </c>
      <c r="R1671" s="48" t="str">
        <f t="shared" ref="R1671:R1734" si="194">+YEAR(S1671)&amp;MONTH(S1671)</f>
        <v>19966</v>
      </c>
      <c r="S1671" s="49">
        <v>35233</v>
      </c>
      <c r="T1671" s="48">
        <v>1071.3499999999999</v>
      </c>
      <c r="U1671" s="50">
        <f t="shared" ref="U1671:U1734" si="195">+AVERAGEIF($R$3:$R$12000,R1671,$T$3:$T$12000)</f>
        <v>1071.6119999999999</v>
      </c>
      <c r="V1671" s="51">
        <f t="shared" si="190"/>
        <v>1036.4325136612022</v>
      </c>
      <c r="W1671" s="53">
        <f t="shared" si="191"/>
        <v>0</v>
      </c>
      <c r="X1671" s="53" t="str">
        <f t="shared" si="192"/>
        <v/>
      </c>
      <c r="Y1671" s="54" t="str">
        <f t="shared" si="193"/>
        <v/>
      </c>
    </row>
    <row r="1672" spans="17:25" x14ac:dyDescent="0.25">
      <c r="Q1672" s="47">
        <f t="shared" ref="Q1672:Q1735" si="196">+YEAR(S1672)</f>
        <v>1996</v>
      </c>
      <c r="R1672" s="48" t="str">
        <f t="shared" si="194"/>
        <v>19966</v>
      </c>
      <c r="S1672" s="49">
        <v>35234</v>
      </c>
      <c r="T1672" s="48">
        <v>1071.3499999999999</v>
      </c>
      <c r="U1672" s="50">
        <f t="shared" si="195"/>
        <v>1071.6119999999999</v>
      </c>
      <c r="V1672" s="51">
        <f t="shared" ref="V1672:V1735" si="197">+AVERAGEIF($Q$3:$Q$12000,Q1672,$T$3:$T$12000)</f>
        <v>1036.4325136612022</v>
      </c>
      <c r="W1672" s="53">
        <f t="shared" si="191"/>
        <v>0</v>
      </c>
      <c r="X1672" s="53" t="str">
        <f t="shared" si="192"/>
        <v/>
      </c>
      <c r="Y1672" s="54" t="str">
        <f t="shared" si="193"/>
        <v/>
      </c>
    </row>
    <row r="1673" spans="17:25" x14ac:dyDescent="0.25">
      <c r="Q1673" s="47">
        <f t="shared" si="196"/>
        <v>1996</v>
      </c>
      <c r="R1673" s="48" t="str">
        <f t="shared" si="194"/>
        <v>19966</v>
      </c>
      <c r="S1673" s="49">
        <v>35235</v>
      </c>
      <c r="T1673" s="48">
        <v>1072.74</v>
      </c>
      <c r="U1673" s="50">
        <f t="shared" si="195"/>
        <v>1071.6119999999999</v>
      </c>
      <c r="V1673" s="51">
        <f t="shared" si="197"/>
        <v>1036.4325136612022</v>
      </c>
      <c r="W1673" s="53">
        <f t="shared" ref="W1673:W1736" si="198">+T1673/T1672-1</f>
        <v>1.2974284780884471E-3</v>
      </c>
      <c r="X1673" s="53" t="str">
        <f t="shared" ref="X1673:X1736" si="199">IF(U1673/U1672-1=0,"",U1673/U1672-1)</f>
        <v/>
      </c>
      <c r="Y1673" s="54" t="str">
        <f t="shared" ref="Y1673:Y1736" si="200">+IF(V1673=V1672,"",V1673/V1672-1)</f>
        <v/>
      </c>
    </row>
    <row r="1674" spans="17:25" x14ac:dyDescent="0.25">
      <c r="Q1674" s="47">
        <f t="shared" si="196"/>
        <v>1996</v>
      </c>
      <c r="R1674" s="48" t="str">
        <f t="shared" si="194"/>
        <v>19966</v>
      </c>
      <c r="S1674" s="49">
        <v>35236</v>
      </c>
      <c r="T1674" s="48">
        <v>1070.94</v>
      </c>
      <c r="U1674" s="50">
        <f t="shared" si="195"/>
        <v>1071.6119999999999</v>
      </c>
      <c r="V1674" s="51">
        <f t="shared" si="197"/>
        <v>1036.4325136612022</v>
      </c>
      <c r="W1674" s="53">
        <f t="shared" si="198"/>
        <v>-1.6779461938586371E-3</v>
      </c>
      <c r="X1674" s="53" t="str">
        <f t="shared" si="199"/>
        <v/>
      </c>
      <c r="Y1674" s="54" t="str">
        <f t="shared" si="200"/>
        <v/>
      </c>
    </row>
    <row r="1675" spans="17:25" x14ac:dyDescent="0.25">
      <c r="Q1675" s="47">
        <f t="shared" si="196"/>
        <v>1996</v>
      </c>
      <c r="R1675" s="48" t="str">
        <f t="shared" si="194"/>
        <v>19966</v>
      </c>
      <c r="S1675" s="49">
        <v>35237</v>
      </c>
      <c r="T1675" s="48">
        <v>1070.8599999999999</v>
      </c>
      <c r="U1675" s="50">
        <f t="shared" si="195"/>
        <v>1071.6119999999999</v>
      </c>
      <c r="V1675" s="51">
        <f t="shared" si="197"/>
        <v>1036.4325136612022</v>
      </c>
      <c r="W1675" s="53">
        <f t="shared" si="198"/>
        <v>-7.4700730199772636E-5</v>
      </c>
      <c r="X1675" s="53" t="str">
        <f t="shared" si="199"/>
        <v/>
      </c>
      <c r="Y1675" s="54" t="str">
        <f t="shared" si="200"/>
        <v/>
      </c>
    </row>
    <row r="1676" spans="17:25" x14ac:dyDescent="0.25">
      <c r="Q1676" s="47">
        <f t="shared" si="196"/>
        <v>1996</v>
      </c>
      <c r="R1676" s="48" t="str">
        <f t="shared" si="194"/>
        <v>19966</v>
      </c>
      <c r="S1676" s="49">
        <v>35238</v>
      </c>
      <c r="T1676" s="48">
        <v>1068.2</v>
      </c>
      <c r="U1676" s="50">
        <f t="shared" si="195"/>
        <v>1071.6119999999999</v>
      </c>
      <c r="V1676" s="51">
        <f t="shared" si="197"/>
        <v>1036.4325136612022</v>
      </c>
      <c r="W1676" s="53">
        <f t="shared" si="198"/>
        <v>-2.4839848346187576E-3</v>
      </c>
      <c r="X1676" s="53" t="str">
        <f t="shared" si="199"/>
        <v/>
      </c>
      <c r="Y1676" s="54" t="str">
        <f t="shared" si="200"/>
        <v/>
      </c>
    </row>
    <row r="1677" spans="17:25" x14ac:dyDescent="0.25">
      <c r="Q1677" s="47">
        <f t="shared" si="196"/>
        <v>1996</v>
      </c>
      <c r="R1677" s="48" t="str">
        <f t="shared" si="194"/>
        <v>19966</v>
      </c>
      <c r="S1677" s="49">
        <v>35239</v>
      </c>
      <c r="T1677" s="48">
        <v>1068.2</v>
      </c>
      <c r="U1677" s="50">
        <f t="shared" si="195"/>
        <v>1071.6119999999999</v>
      </c>
      <c r="V1677" s="51">
        <f t="shared" si="197"/>
        <v>1036.4325136612022</v>
      </c>
      <c r="W1677" s="53">
        <f t="shared" si="198"/>
        <v>0</v>
      </c>
      <c r="X1677" s="53" t="str">
        <f t="shared" si="199"/>
        <v/>
      </c>
      <c r="Y1677" s="54" t="str">
        <f t="shared" si="200"/>
        <v/>
      </c>
    </row>
    <row r="1678" spans="17:25" x14ac:dyDescent="0.25">
      <c r="Q1678" s="47">
        <f t="shared" si="196"/>
        <v>1996</v>
      </c>
      <c r="R1678" s="48" t="str">
        <f t="shared" si="194"/>
        <v>19966</v>
      </c>
      <c r="S1678" s="49">
        <v>35240</v>
      </c>
      <c r="T1678" s="48">
        <v>1068.2</v>
      </c>
      <c r="U1678" s="50">
        <f t="shared" si="195"/>
        <v>1071.6119999999999</v>
      </c>
      <c r="V1678" s="51">
        <f t="shared" si="197"/>
        <v>1036.4325136612022</v>
      </c>
      <c r="W1678" s="53">
        <f t="shared" si="198"/>
        <v>0</v>
      </c>
      <c r="X1678" s="53" t="str">
        <f t="shared" si="199"/>
        <v/>
      </c>
      <c r="Y1678" s="54" t="str">
        <f t="shared" si="200"/>
        <v/>
      </c>
    </row>
    <row r="1679" spans="17:25" x14ac:dyDescent="0.25">
      <c r="Q1679" s="47">
        <f t="shared" si="196"/>
        <v>1996</v>
      </c>
      <c r="R1679" s="48" t="str">
        <f t="shared" si="194"/>
        <v>19966</v>
      </c>
      <c r="S1679" s="49">
        <v>35241</v>
      </c>
      <c r="T1679" s="48">
        <v>1070.25</v>
      </c>
      <c r="U1679" s="50">
        <f t="shared" si="195"/>
        <v>1071.6119999999999</v>
      </c>
      <c r="V1679" s="51">
        <f t="shared" si="197"/>
        <v>1036.4325136612022</v>
      </c>
      <c r="W1679" s="53">
        <f t="shared" si="198"/>
        <v>1.9191162703613429E-3</v>
      </c>
      <c r="X1679" s="53" t="str">
        <f t="shared" si="199"/>
        <v/>
      </c>
      <c r="Y1679" s="54" t="str">
        <f t="shared" si="200"/>
        <v/>
      </c>
    </row>
    <row r="1680" spans="17:25" x14ac:dyDescent="0.25">
      <c r="Q1680" s="47">
        <f t="shared" si="196"/>
        <v>1996</v>
      </c>
      <c r="R1680" s="48" t="str">
        <f t="shared" si="194"/>
        <v>19966</v>
      </c>
      <c r="S1680" s="49">
        <v>35242</v>
      </c>
      <c r="T1680" s="48">
        <v>1069.81</v>
      </c>
      <c r="U1680" s="50">
        <f t="shared" si="195"/>
        <v>1071.6119999999999</v>
      </c>
      <c r="V1680" s="51">
        <f t="shared" si="197"/>
        <v>1036.4325136612022</v>
      </c>
      <c r="W1680" s="53">
        <f t="shared" si="198"/>
        <v>-4.111188974539326E-4</v>
      </c>
      <c r="X1680" s="53" t="str">
        <f t="shared" si="199"/>
        <v/>
      </c>
      <c r="Y1680" s="54" t="str">
        <f t="shared" si="200"/>
        <v/>
      </c>
    </row>
    <row r="1681" spans="17:25" x14ac:dyDescent="0.25">
      <c r="Q1681" s="47">
        <f t="shared" si="196"/>
        <v>1996</v>
      </c>
      <c r="R1681" s="48" t="str">
        <f t="shared" si="194"/>
        <v>19966</v>
      </c>
      <c r="S1681" s="49">
        <v>35243</v>
      </c>
      <c r="T1681" s="48">
        <v>1072.3699999999999</v>
      </c>
      <c r="U1681" s="50">
        <f t="shared" si="195"/>
        <v>1071.6119999999999</v>
      </c>
      <c r="V1681" s="51">
        <f t="shared" si="197"/>
        <v>1036.4325136612022</v>
      </c>
      <c r="W1681" s="53">
        <f t="shared" si="198"/>
        <v>2.3929482805358226E-3</v>
      </c>
      <c r="X1681" s="53" t="str">
        <f t="shared" si="199"/>
        <v/>
      </c>
      <c r="Y1681" s="54" t="str">
        <f t="shared" si="200"/>
        <v/>
      </c>
    </row>
    <row r="1682" spans="17:25" x14ac:dyDescent="0.25">
      <c r="Q1682" s="47">
        <f t="shared" si="196"/>
        <v>1996</v>
      </c>
      <c r="R1682" s="48" t="str">
        <f t="shared" si="194"/>
        <v>19966</v>
      </c>
      <c r="S1682" s="49">
        <v>35244</v>
      </c>
      <c r="T1682" s="48">
        <v>1069.73</v>
      </c>
      <c r="U1682" s="50">
        <f t="shared" si="195"/>
        <v>1071.6119999999999</v>
      </c>
      <c r="V1682" s="51">
        <f t="shared" si="197"/>
        <v>1036.4325136612022</v>
      </c>
      <c r="W1682" s="53">
        <f t="shared" si="198"/>
        <v>-2.4618368660069834E-3</v>
      </c>
      <c r="X1682" s="53" t="str">
        <f t="shared" si="199"/>
        <v/>
      </c>
      <c r="Y1682" s="54" t="str">
        <f t="shared" si="200"/>
        <v/>
      </c>
    </row>
    <row r="1683" spans="17:25" x14ac:dyDescent="0.25">
      <c r="Q1683" s="47">
        <f t="shared" si="196"/>
        <v>1996</v>
      </c>
      <c r="R1683" s="48" t="str">
        <f t="shared" si="194"/>
        <v>19966</v>
      </c>
      <c r="S1683" s="49">
        <v>35245</v>
      </c>
      <c r="T1683" s="48">
        <v>1069.1099999999999</v>
      </c>
      <c r="U1683" s="50">
        <f t="shared" si="195"/>
        <v>1071.6119999999999</v>
      </c>
      <c r="V1683" s="51">
        <f t="shared" si="197"/>
        <v>1036.4325136612022</v>
      </c>
      <c r="W1683" s="53">
        <f t="shared" si="198"/>
        <v>-5.795855028840613E-4</v>
      </c>
      <c r="X1683" s="53" t="str">
        <f t="shared" si="199"/>
        <v/>
      </c>
      <c r="Y1683" s="54" t="str">
        <f t="shared" si="200"/>
        <v/>
      </c>
    </row>
    <row r="1684" spans="17:25" x14ac:dyDescent="0.25">
      <c r="Q1684" s="47">
        <f t="shared" si="196"/>
        <v>1996</v>
      </c>
      <c r="R1684" s="48" t="str">
        <f t="shared" si="194"/>
        <v>19966</v>
      </c>
      <c r="S1684" s="49">
        <v>35246</v>
      </c>
      <c r="T1684" s="48">
        <v>1069.1099999999999</v>
      </c>
      <c r="U1684" s="50">
        <f t="shared" si="195"/>
        <v>1071.6119999999999</v>
      </c>
      <c r="V1684" s="51">
        <f t="shared" si="197"/>
        <v>1036.4325136612022</v>
      </c>
      <c r="W1684" s="53">
        <f t="shared" si="198"/>
        <v>0</v>
      </c>
      <c r="X1684" s="53" t="str">
        <f t="shared" si="199"/>
        <v/>
      </c>
      <c r="Y1684" s="54" t="str">
        <f t="shared" si="200"/>
        <v/>
      </c>
    </row>
    <row r="1685" spans="17:25" x14ac:dyDescent="0.25">
      <c r="Q1685" s="47">
        <f t="shared" si="196"/>
        <v>1996</v>
      </c>
      <c r="R1685" s="48" t="str">
        <f t="shared" si="194"/>
        <v>19967</v>
      </c>
      <c r="S1685" s="49">
        <v>35247</v>
      </c>
      <c r="T1685" s="48">
        <v>1069.1099999999999</v>
      </c>
      <c r="U1685" s="50">
        <f t="shared" si="195"/>
        <v>1063.9667741935484</v>
      </c>
      <c r="V1685" s="51">
        <f t="shared" si="197"/>
        <v>1036.4325136612022</v>
      </c>
      <c r="W1685" s="53">
        <f t="shared" si="198"/>
        <v>0</v>
      </c>
      <c r="X1685" s="53">
        <f t="shared" si="199"/>
        <v>-7.1343226899768242E-3</v>
      </c>
      <c r="Y1685" s="54" t="str">
        <f t="shared" si="200"/>
        <v/>
      </c>
    </row>
    <row r="1686" spans="17:25" x14ac:dyDescent="0.25">
      <c r="Q1686" s="47">
        <f t="shared" si="196"/>
        <v>1996</v>
      </c>
      <c r="R1686" s="48" t="str">
        <f t="shared" si="194"/>
        <v>19967</v>
      </c>
      <c r="S1686" s="49">
        <v>35248</v>
      </c>
      <c r="T1686" s="48">
        <v>1069.1099999999999</v>
      </c>
      <c r="U1686" s="50">
        <f t="shared" si="195"/>
        <v>1063.9667741935484</v>
      </c>
      <c r="V1686" s="51">
        <f t="shared" si="197"/>
        <v>1036.4325136612022</v>
      </c>
      <c r="W1686" s="53">
        <f t="shared" si="198"/>
        <v>0</v>
      </c>
      <c r="X1686" s="53" t="str">
        <f t="shared" si="199"/>
        <v/>
      </c>
      <c r="Y1686" s="54" t="str">
        <f t="shared" si="200"/>
        <v/>
      </c>
    </row>
    <row r="1687" spans="17:25" x14ac:dyDescent="0.25">
      <c r="Q1687" s="47">
        <f t="shared" si="196"/>
        <v>1996</v>
      </c>
      <c r="R1687" s="48" t="str">
        <f t="shared" si="194"/>
        <v>19967</v>
      </c>
      <c r="S1687" s="49">
        <v>35249</v>
      </c>
      <c r="T1687" s="48">
        <v>1070.55</v>
      </c>
      <c r="U1687" s="50">
        <f t="shared" si="195"/>
        <v>1063.9667741935484</v>
      </c>
      <c r="V1687" s="51">
        <f t="shared" si="197"/>
        <v>1036.4325136612022</v>
      </c>
      <c r="W1687" s="53">
        <f t="shared" si="198"/>
        <v>1.3469147234617118E-3</v>
      </c>
      <c r="X1687" s="53" t="str">
        <f t="shared" si="199"/>
        <v/>
      </c>
      <c r="Y1687" s="54" t="str">
        <f t="shared" si="200"/>
        <v/>
      </c>
    </row>
    <row r="1688" spans="17:25" x14ac:dyDescent="0.25">
      <c r="Q1688" s="47">
        <f t="shared" si="196"/>
        <v>1996</v>
      </c>
      <c r="R1688" s="48" t="str">
        <f t="shared" si="194"/>
        <v>19967</v>
      </c>
      <c r="S1688" s="49">
        <v>35250</v>
      </c>
      <c r="T1688" s="48">
        <v>1068.1199999999999</v>
      </c>
      <c r="U1688" s="50">
        <f t="shared" si="195"/>
        <v>1063.9667741935484</v>
      </c>
      <c r="V1688" s="51">
        <f t="shared" si="197"/>
        <v>1036.4325136612022</v>
      </c>
      <c r="W1688" s="53">
        <f t="shared" si="198"/>
        <v>-2.2698612862548373E-3</v>
      </c>
      <c r="X1688" s="53" t="str">
        <f t="shared" si="199"/>
        <v/>
      </c>
      <c r="Y1688" s="54" t="str">
        <f t="shared" si="200"/>
        <v/>
      </c>
    </row>
    <row r="1689" spans="17:25" x14ac:dyDescent="0.25">
      <c r="Q1689" s="47">
        <f t="shared" si="196"/>
        <v>1996</v>
      </c>
      <c r="R1689" s="48" t="str">
        <f t="shared" si="194"/>
        <v>19967</v>
      </c>
      <c r="S1689" s="49">
        <v>35251</v>
      </c>
      <c r="T1689" s="48">
        <v>1068.3</v>
      </c>
      <c r="U1689" s="50">
        <f t="shared" si="195"/>
        <v>1063.9667741935484</v>
      </c>
      <c r="V1689" s="51">
        <f t="shared" si="197"/>
        <v>1036.4325136612022</v>
      </c>
      <c r="W1689" s="53">
        <f t="shared" si="198"/>
        <v>1.6852039096737492E-4</v>
      </c>
      <c r="X1689" s="53" t="str">
        <f t="shared" si="199"/>
        <v/>
      </c>
      <c r="Y1689" s="54" t="str">
        <f t="shared" si="200"/>
        <v/>
      </c>
    </row>
    <row r="1690" spans="17:25" x14ac:dyDescent="0.25">
      <c r="Q1690" s="47">
        <f t="shared" si="196"/>
        <v>1996</v>
      </c>
      <c r="R1690" s="48" t="str">
        <f t="shared" si="194"/>
        <v>19967</v>
      </c>
      <c r="S1690" s="49">
        <v>35252</v>
      </c>
      <c r="T1690" s="48">
        <v>1067.3499999999999</v>
      </c>
      <c r="U1690" s="50">
        <f t="shared" si="195"/>
        <v>1063.9667741935484</v>
      </c>
      <c r="V1690" s="51">
        <f t="shared" si="197"/>
        <v>1036.4325136612022</v>
      </c>
      <c r="W1690" s="53">
        <f t="shared" si="198"/>
        <v>-8.8926331554806115E-4</v>
      </c>
      <c r="X1690" s="53" t="str">
        <f t="shared" si="199"/>
        <v/>
      </c>
      <c r="Y1690" s="54" t="str">
        <f t="shared" si="200"/>
        <v/>
      </c>
    </row>
    <row r="1691" spans="17:25" x14ac:dyDescent="0.25">
      <c r="Q1691" s="47">
        <f t="shared" si="196"/>
        <v>1996</v>
      </c>
      <c r="R1691" s="48" t="str">
        <f t="shared" si="194"/>
        <v>19967</v>
      </c>
      <c r="S1691" s="49">
        <v>35253</v>
      </c>
      <c r="T1691" s="48">
        <v>1067.3499999999999</v>
      </c>
      <c r="U1691" s="50">
        <f t="shared" si="195"/>
        <v>1063.9667741935484</v>
      </c>
      <c r="V1691" s="51">
        <f t="shared" si="197"/>
        <v>1036.4325136612022</v>
      </c>
      <c r="W1691" s="53">
        <f t="shared" si="198"/>
        <v>0</v>
      </c>
      <c r="X1691" s="53" t="str">
        <f t="shared" si="199"/>
        <v/>
      </c>
      <c r="Y1691" s="54" t="str">
        <f t="shared" si="200"/>
        <v/>
      </c>
    </row>
    <row r="1692" spans="17:25" x14ac:dyDescent="0.25">
      <c r="Q1692" s="47">
        <f t="shared" si="196"/>
        <v>1996</v>
      </c>
      <c r="R1692" s="48" t="str">
        <f t="shared" si="194"/>
        <v>19967</v>
      </c>
      <c r="S1692" s="49">
        <v>35254</v>
      </c>
      <c r="T1692" s="48">
        <v>1067.3499999999999</v>
      </c>
      <c r="U1692" s="50">
        <f t="shared" si="195"/>
        <v>1063.9667741935484</v>
      </c>
      <c r="V1692" s="51">
        <f t="shared" si="197"/>
        <v>1036.4325136612022</v>
      </c>
      <c r="W1692" s="53">
        <f t="shared" si="198"/>
        <v>0</v>
      </c>
      <c r="X1692" s="53" t="str">
        <f t="shared" si="199"/>
        <v/>
      </c>
      <c r="Y1692" s="54" t="str">
        <f t="shared" si="200"/>
        <v/>
      </c>
    </row>
    <row r="1693" spans="17:25" x14ac:dyDescent="0.25">
      <c r="Q1693" s="47">
        <f t="shared" si="196"/>
        <v>1996</v>
      </c>
      <c r="R1693" s="48" t="str">
        <f t="shared" si="194"/>
        <v>19967</v>
      </c>
      <c r="S1693" s="49">
        <v>35255</v>
      </c>
      <c r="T1693" s="48">
        <v>1068.17</v>
      </c>
      <c r="U1693" s="50">
        <f t="shared" si="195"/>
        <v>1063.9667741935484</v>
      </c>
      <c r="V1693" s="51">
        <f t="shared" si="197"/>
        <v>1036.4325136612022</v>
      </c>
      <c r="W1693" s="53">
        <f t="shared" si="198"/>
        <v>7.6825783482470378E-4</v>
      </c>
      <c r="X1693" s="53" t="str">
        <f t="shared" si="199"/>
        <v/>
      </c>
      <c r="Y1693" s="54" t="str">
        <f t="shared" si="200"/>
        <v/>
      </c>
    </row>
    <row r="1694" spans="17:25" x14ac:dyDescent="0.25">
      <c r="Q1694" s="47">
        <f t="shared" si="196"/>
        <v>1996</v>
      </c>
      <c r="R1694" s="48" t="str">
        <f t="shared" si="194"/>
        <v>19967</v>
      </c>
      <c r="S1694" s="49">
        <v>35256</v>
      </c>
      <c r="T1694" s="48">
        <v>1067.97</v>
      </c>
      <c r="U1694" s="50">
        <f t="shared" si="195"/>
        <v>1063.9667741935484</v>
      </c>
      <c r="V1694" s="51">
        <f t="shared" si="197"/>
        <v>1036.4325136612022</v>
      </c>
      <c r="W1694" s="53">
        <f t="shared" si="198"/>
        <v>-1.8723611410176311E-4</v>
      </c>
      <c r="X1694" s="53" t="str">
        <f t="shared" si="199"/>
        <v/>
      </c>
      <c r="Y1694" s="54" t="str">
        <f t="shared" si="200"/>
        <v/>
      </c>
    </row>
    <row r="1695" spans="17:25" x14ac:dyDescent="0.25">
      <c r="Q1695" s="47">
        <f t="shared" si="196"/>
        <v>1996</v>
      </c>
      <c r="R1695" s="48" t="str">
        <f t="shared" si="194"/>
        <v>19967</v>
      </c>
      <c r="S1695" s="49">
        <v>35257</v>
      </c>
      <c r="T1695" s="48">
        <v>1065.6500000000001</v>
      </c>
      <c r="U1695" s="50">
        <f t="shared" si="195"/>
        <v>1063.9667741935484</v>
      </c>
      <c r="V1695" s="51">
        <f t="shared" si="197"/>
        <v>1036.4325136612022</v>
      </c>
      <c r="W1695" s="53">
        <f t="shared" si="198"/>
        <v>-2.1723456651403517E-3</v>
      </c>
      <c r="X1695" s="53" t="str">
        <f t="shared" si="199"/>
        <v/>
      </c>
      <c r="Y1695" s="54" t="str">
        <f t="shared" si="200"/>
        <v/>
      </c>
    </row>
    <row r="1696" spans="17:25" x14ac:dyDescent="0.25">
      <c r="Q1696" s="47">
        <f t="shared" si="196"/>
        <v>1996</v>
      </c>
      <c r="R1696" s="48" t="str">
        <f t="shared" si="194"/>
        <v>19967</v>
      </c>
      <c r="S1696" s="49">
        <v>35258</v>
      </c>
      <c r="T1696" s="48">
        <v>1061.79</v>
      </c>
      <c r="U1696" s="50">
        <f t="shared" si="195"/>
        <v>1063.9667741935484</v>
      </c>
      <c r="V1696" s="51">
        <f t="shared" si="197"/>
        <v>1036.4325136612022</v>
      </c>
      <c r="W1696" s="53">
        <f t="shared" si="198"/>
        <v>-3.6222024116737694E-3</v>
      </c>
      <c r="X1696" s="53" t="str">
        <f t="shared" si="199"/>
        <v/>
      </c>
      <c r="Y1696" s="54" t="str">
        <f t="shared" si="200"/>
        <v/>
      </c>
    </row>
    <row r="1697" spans="17:25" x14ac:dyDescent="0.25">
      <c r="Q1697" s="47">
        <f t="shared" si="196"/>
        <v>1996</v>
      </c>
      <c r="R1697" s="48" t="str">
        <f t="shared" si="194"/>
        <v>19967</v>
      </c>
      <c r="S1697" s="49">
        <v>35259</v>
      </c>
      <c r="T1697" s="48">
        <v>1061.99</v>
      </c>
      <c r="U1697" s="50">
        <f t="shared" si="195"/>
        <v>1063.9667741935484</v>
      </c>
      <c r="V1697" s="51">
        <f t="shared" si="197"/>
        <v>1036.4325136612022</v>
      </c>
      <c r="W1697" s="53">
        <f t="shared" si="198"/>
        <v>1.883611636952498E-4</v>
      </c>
      <c r="X1697" s="53" t="str">
        <f t="shared" si="199"/>
        <v/>
      </c>
      <c r="Y1697" s="54" t="str">
        <f t="shared" si="200"/>
        <v/>
      </c>
    </row>
    <row r="1698" spans="17:25" x14ac:dyDescent="0.25">
      <c r="Q1698" s="47">
        <f t="shared" si="196"/>
        <v>1996</v>
      </c>
      <c r="R1698" s="48" t="str">
        <f t="shared" si="194"/>
        <v>19967</v>
      </c>
      <c r="S1698" s="49">
        <v>35260</v>
      </c>
      <c r="T1698" s="48">
        <v>1061.99</v>
      </c>
      <c r="U1698" s="50">
        <f t="shared" si="195"/>
        <v>1063.9667741935484</v>
      </c>
      <c r="V1698" s="51">
        <f t="shared" si="197"/>
        <v>1036.4325136612022</v>
      </c>
      <c r="W1698" s="53">
        <f t="shared" si="198"/>
        <v>0</v>
      </c>
      <c r="X1698" s="53" t="str">
        <f t="shared" si="199"/>
        <v/>
      </c>
      <c r="Y1698" s="54" t="str">
        <f t="shared" si="200"/>
        <v/>
      </c>
    </row>
    <row r="1699" spans="17:25" x14ac:dyDescent="0.25">
      <c r="Q1699" s="47">
        <f t="shared" si="196"/>
        <v>1996</v>
      </c>
      <c r="R1699" s="48" t="str">
        <f t="shared" si="194"/>
        <v>19967</v>
      </c>
      <c r="S1699" s="49">
        <v>35261</v>
      </c>
      <c r="T1699" s="48">
        <v>1061.99</v>
      </c>
      <c r="U1699" s="50">
        <f t="shared" si="195"/>
        <v>1063.9667741935484</v>
      </c>
      <c r="V1699" s="51">
        <f t="shared" si="197"/>
        <v>1036.4325136612022</v>
      </c>
      <c r="W1699" s="53">
        <f t="shared" si="198"/>
        <v>0</v>
      </c>
      <c r="X1699" s="53" t="str">
        <f t="shared" si="199"/>
        <v/>
      </c>
      <c r="Y1699" s="54" t="str">
        <f t="shared" si="200"/>
        <v/>
      </c>
    </row>
    <row r="1700" spans="17:25" x14ac:dyDescent="0.25">
      <c r="Q1700" s="47">
        <f t="shared" si="196"/>
        <v>1996</v>
      </c>
      <c r="R1700" s="48" t="str">
        <f t="shared" si="194"/>
        <v>19967</v>
      </c>
      <c r="S1700" s="49">
        <v>35262</v>
      </c>
      <c r="T1700" s="48">
        <v>1065.58</v>
      </c>
      <c r="U1700" s="50">
        <f t="shared" si="195"/>
        <v>1063.9667741935484</v>
      </c>
      <c r="V1700" s="51">
        <f t="shared" si="197"/>
        <v>1036.4325136612022</v>
      </c>
      <c r="W1700" s="53">
        <f t="shared" si="198"/>
        <v>3.3804461435607003E-3</v>
      </c>
      <c r="X1700" s="53" t="str">
        <f t="shared" si="199"/>
        <v/>
      </c>
      <c r="Y1700" s="54" t="str">
        <f t="shared" si="200"/>
        <v/>
      </c>
    </row>
    <row r="1701" spans="17:25" x14ac:dyDescent="0.25">
      <c r="Q1701" s="47">
        <f t="shared" si="196"/>
        <v>1996</v>
      </c>
      <c r="R1701" s="48" t="str">
        <f t="shared" si="194"/>
        <v>19967</v>
      </c>
      <c r="S1701" s="49">
        <v>35263</v>
      </c>
      <c r="T1701" s="48">
        <v>1064.82</v>
      </c>
      <c r="U1701" s="50">
        <f t="shared" si="195"/>
        <v>1063.9667741935484</v>
      </c>
      <c r="V1701" s="51">
        <f t="shared" si="197"/>
        <v>1036.4325136612022</v>
      </c>
      <c r="W1701" s="53">
        <f t="shared" si="198"/>
        <v>-7.1322659959838219E-4</v>
      </c>
      <c r="X1701" s="53" t="str">
        <f t="shared" si="199"/>
        <v/>
      </c>
      <c r="Y1701" s="54" t="str">
        <f t="shared" si="200"/>
        <v/>
      </c>
    </row>
    <row r="1702" spans="17:25" x14ac:dyDescent="0.25">
      <c r="Q1702" s="47">
        <f t="shared" si="196"/>
        <v>1996</v>
      </c>
      <c r="R1702" s="48" t="str">
        <f t="shared" si="194"/>
        <v>19967</v>
      </c>
      <c r="S1702" s="49">
        <v>35264</v>
      </c>
      <c r="T1702" s="48">
        <v>1062.8599999999999</v>
      </c>
      <c r="U1702" s="50">
        <f t="shared" si="195"/>
        <v>1063.9667741935484</v>
      </c>
      <c r="V1702" s="51">
        <f t="shared" si="197"/>
        <v>1036.4325136612022</v>
      </c>
      <c r="W1702" s="53">
        <f t="shared" si="198"/>
        <v>-1.8406866888300843E-3</v>
      </c>
      <c r="X1702" s="53" t="str">
        <f t="shared" si="199"/>
        <v/>
      </c>
      <c r="Y1702" s="54" t="str">
        <f t="shared" si="200"/>
        <v/>
      </c>
    </row>
    <row r="1703" spans="17:25" x14ac:dyDescent="0.25">
      <c r="Q1703" s="47">
        <f t="shared" si="196"/>
        <v>1996</v>
      </c>
      <c r="R1703" s="48" t="str">
        <f t="shared" si="194"/>
        <v>19967</v>
      </c>
      <c r="S1703" s="49">
        <v>35265</v>
      </c>
      <c r="T1703" s="48">
        <v>1058.92</v>
      </c>
      <c r="U1703" s="50">
        <f t="shared" si="195"/>
        <v>1063.9667741935484</v>
      </c>
      <c r="V1703" s="51">
        <f t="shared" si="197"/>
        <v>1036.4325136612022</v>
      </c>
      <c r="W1703" s="53">
        <f t="shared" si="198"/>
        <v>-3.7069792823135606E-3</v>
      </c>
      <c r="X1703" s="53" t="str">
        <f t="shared" si="199"/>
        <v/>
      </c>
      <c r="Y1703" s="54" t="str">
        <f t="shared" si="200"/>
        <v/>
      </c>
    </row>
    <row r="1704" spans="17:25" x14ac:dyDescent="0.25">
      <c r="Q1704" s="47">
        <f t="shared" si="196"/>
        <v>1996</v>
      </c>
      <c r="R1704" s="48" t="str">
        <f t="shared" si="194"/>
        <v>19967</v>
      </c>
      <c r="S1704" s="49">
        <v>35266</v>
      </c>
      <c r="T1704" s="48">
        <v>1061.02</v>
      </c>
      <c r="U1704" s="50">
        <f t="shared" si="195"/>
        <v>1063.9667741935484</v>
      </c>
      <c r="V1704" s="51">
        <f t="shared" si="197"/>
        <v>1036.4325136612022</v>
      </c>
      <c r="W1704" s="53">
        <f t="shared" si="198"/>
        <v>1.9831526460920568E-3</v>
      </c>
      <c r="X1704" s="53" t="str">
        <f t="shared" si="199"/>
        <v/>
      </c>
      <c r="Y1704" s="54" t="str">
        <f t="shared" si="200"/>
        <v/>
      </c>
    </row>
    <row r="1705" spans="17:25" x14ac:dyDescent="0.25">
      <c r="Q1705" s="47">
        <f t="shared" si="196"/>
        <v>1996</v>
      </c>
      <c r="R1705" s="48" t="str">
        <f t="shared" si="194"/>
        <v>19967</v>
      </c>
      <c r="S1705" s="49">
        <v>35267</v>
      </c>
      <c r="T1705" s="48">
        <v>1061.02</v>
      </c>
      <c r="U1705" s="50">
        <f t="shared" si="195"/>
        <v>1063.9667741935484</v>
      </c>
      <c r="V1705" s="51">
        <f t="shared" si="197"/>
        <v>1036.4325136612022</v>
      </c>
      <c r="W1705" s="53">
        <f t="shared" si="198"/>
        <v>0</v>
      </c>
      <c r="X1705" s="53" t="str">
        <f t="shared" si="199"/>
        <v/>
      </c>
      <c r="Y1705" s="54" t="str">
        <f t="shared" si="200"/>
        <v/>
      </c>
    </row>
    <row r="1706" spans="17:25" x14ac:dyDescent="0.25">
      <c r="Q1706" s="47">
        <f t="shared" si="196"/>
        <v>1996</v>
      </c>
      <c r="R1706" s="48" t="str">
        <f t="shared" si="194"/>
        <v>19967</v>
      </c>
      <c r="S1706" s="49">
        <v>35268</v>
      </c>
      <c r="T1706" s="48">
        <v>1061.02</v>
      </c>
      <c r="U1706" s="50">
        <f t="shared" si="195"/>
        <v>1063.9667741935484</v>
      </c>
      <c r="V1706" s="51">
        <f t="shared" si="197"/>
        <v>1036.4325136612022</v>
      </c>
      <c r="W1706" s="53">
        <f t="shared" si="198"/>
        <v>0</v>
      </c>
      <c r="X1706" s="53" t="str">
        <f t="shared" si="199"/>
        <v/>
      </c>
      <c r="Y1706" s="54" t="str">
        <f t="shared" si="200"/>
        <v/>
      </c>
    </row>
    <row r="1707" spans="17:25" x14ac:dyDescent="0.25">
      <c r="Q1707" s="47">
        <f t="shared" si="196"/>
        <v>1996</v>
      </c>
      <c r="R1707" s="48" t="str">
        <f t="shared" si="194"/>
        <v>19967</v>
      </c>
      <c r="S1707" s="49">
        <v>35269</v>
      </c>
      <c r="T1707" s="48">
        <v>1063.53</v>
      </c>
      <c r="U1707" s="50">
        <f t="shared" si="195"/>
        <v>1063.9667741935484</v>
      </c>
      <c r="V1707" s="51">
        <f t="shared" si="197"/>
        <v>1036.4325136612022</v>
      </c>
      <c r="W1707" s="53">
        <f t="shared" si="198"/>
        <v>2.3656481498934845E-3</v>
      </c>
      <c r="X1707" s="53" t="str">
        <f t="shared" si="199"/>
        <v/>
      </c>
      <c r="Y1707" s="54" t="str">
        <f t="shared" si="200"/>
        <v/>
      </c>
    </row>
    <row r="1708" spans="17:25" x14ac:dyDescent="0.25">
      <c r="Q1708" s="47">
        <f t="shared" si="196"/>
        <v>1996</v>
      </c>
      <c r="R1708" s="48" t="str">
        <f t="shared" si="194"/>
        <v>19967</v>
      </c>
      <c r="S1708" s="49">
        <v>35270</v>
      </c>
      <c r="T1708" s="48">
        <v>1064.56</v>
      </c>
      <c r="U1708" s="50">
        <f t="shared" si="195"/>
        <v>1063.9667741935484</v>
      </c>
      <c r="V1708" s="51">
        <f t="shared" si="197"/>
        <v>1036.4325136612022</v>
      </c>
      <c r="W1708" s="53">
        <f t="shared" si="198"/>
        <v>9.684729156675953E-4</v>
      </c>
      <c r="X1708" s="53" t="str">
        <f t="shared" si="199"/>
        <v/>
      </c>
      <c r="Y1708" s="54" t="str">
        <f t="shared" si="200"/>
        <v/>
      </c>
    </row>
    <row r="1709" spans="17:25" x14ac:dyDescent="0.25">
      <c r="Q1709" s="47">
        <f t="shared" si="196"/>
        <v>1996</v>
      </c>
      <c r="R1709" s="48" t="str">
        <f t="shared" si="194"/>
        <v>19967</v>
      </c>
      <c r="S1709" s="49">
        <v>35271</v>
      </c>
      <c r="T1709" s="48">
        <v>1061.46</v>
      </c>
      <c r="U1709" s="50">
        <f t="shared" si="195"/>
        <v>1063.9667741935484</v>
      </c>
      <c r="V1709" s="51">
        <f t="shared" si="197"/>
        <v>1036.4325136612022</v>
      </c>
      <c r="W1709" s="53">
        <f t="shared" si="198"/>
        <v>-2.912001202374559E-3</v>
      </c>
      <c r="X1709" s="53" t="str">
        <f t="shared" si="199"/>
        <v/>
      </c>
      <c r="Y1709" s="54" t="str">
        <f t="shared" si="200"/>
        <v/>
      </c>
    </row>
    <row r="1710" spans="17:25" x14ac:dyDescent="0.25">
      <c r="Q1710" s="47">
        <f t="shared" si="196"/>
        <v>1996</v>
      </c>
      <c r="R1710" s="48" t="str">
        <f t="shared" si="194"/>
        <v>19967</v>
      </c>
      <c r="S1710" s="49">
        <v>35272</v>
      </c>
      <c r="T1710" s="48">
        <v>1061.03</v>
      </c>
      <c r="U1710" s="50">
        <f t="shared" si="195"/>
        <v>1063.9667741935484</v>
      </c>
      <c r="V1710" s="51">
        <f t="shared" si="197"/>
        <v>1036.4325136612022</v>
      </c>
      <c r="W1710" s="53">
        <f t="shared" si="198"/>
        <v>-4.05102406119906E-4</v>
      </c>
      <c r="X1710" s="53" t="str">
        <f t="shared" si="199"/>
        <v/>
      </c>
      <c r="Y1710" s="54" t="str">
        <f t="shared" si="200"/>
        <v/>
      </c>
    </row>
    <row r="1711" spans="17:25" x14ac:dyDescent="0.25">
      <c r="Q1711" s="47">
        <f t="shared" si="196"/>
        <v>1996</v>
      </c>
      <c r="R1711" s="48" t="str">
        <f t="shared" si="194"/>
        <v>19967</v>
      </c>
      <c r="S1711" s="49">
        <v>35273</v>
      </c>
      <c r="T1711" s="48">
        <v>1061.48</v>
      </c>
      <c r="U1711" s="50">
        <f t="shared" si="195"/>
        <v>1063.9667741935484</v>
      </c>
      <c r="V1711" s="51">
        <f t="shared" si="197"/>
        <v>1036.4325136612022</v>
      </c>
      <c r="W1711" s="53">
        <f t="shared" si="198"/>
        <v>4.2411618898618997E-4</v>
      </c>
      <c r="X1711" s="53" t="str">
        <f t="shared" si="199"/>
        <v/>
      </c>
      <c r="Y1711" s="54" t="str">
        <f t="shared" si="200"/>
        <v/>
      </c>
    </row>
    <row r="1712" spans="17:25" x14ac:dyDescent="0.25">
      <c r="Q1712" s="47">
        <f t="shared" si="196"/>
        <v>1996</v>
      </c>
      <c r="R1712" s="48" t="str">
        <f t="shared" si="194"/>
        <v>19967</v>
      </c>
      <c r="S1712" s="49">
        <v>35274</v>
      </c>
      <c r="T1712" s="48">
        <v>1061.48</v>
      </c>
      <c r="U1712" s="50">
        <f t="shared" si="195"/>
        <v>1063.9667741935484</v>
      </c>
      <c r="V1712" s="51">
        <f t="shared" si="197"/>
        <v>1036.4325136612022</v>
      </c>
      <c r="W1712" s="53">
        <f t="shared" si="198"/>
        <v>0</v>
      </c>
      <c r="X1712" s="53" t="str">
        <f t="shared" si="199"/>
        <v/>
      </c>
      <c r="Y1712" s="54" t="str">
        <f t="shared" si="200"/>
        <v/>
      </c>
    </row>
    <row r="1713" spans="17:25" x14ac:dyDescent="0.25">
      <c r="Q1713" s="47">
        <f t="shared" si="196"/>
        <v>1996</v>
      </c>
      <c r="R1713" s="48" t="str">
        <f t="shared" si="194"/>
        <v>19967</v>
      </c>
      <c r="S1713" s="49">
        <v>35275</v>
      </c>
      <c r="T1713" s="48">
        <v>1061.48</v>
      </c>
      <c r="U1713" s="50">
        <f t="shared" si="195"/>
        <v>1063.9667741935484</v>
      </c>
      <c r="V1713" s="51">
        <f t="shared" si="197"/>
        <v>1036.4325136612022</v>
      </c>
      <c r="W1713" s="53">
        <f t="shared" si="198"/>
        <v>0</v>
      </c>
      <c r="X1713" s="53" t="str">
        <f t="shared" si="199"/>
        <v/>
      </c>
      <c r="Y1713" s="54" t="str">
        <f t="shared" si="200"/>
        <v/>
      </c>
    </row>
    <row r="1714" spans="17:25" x14ac:dyDescent="0.25">
      <c r="Q1714" s="47">
        <f t="shared" si="196"/>
        <v>1996</v>
      </c>
      <c r="R1714" s="48" t="str">
        <f t="shared" si="194"/>
        <v>19967</v>
      </c>
      <c r="S1714" s="49">
        <v>35276</v>
      </c>
      <c r="T1714" s="48">
        <v>1059.18</v>
      </c>
      <c r="U1714" s="50">
        <f t="shared" si="195"/>
        <v>1063.9667741935484</v>
      </c>
      <c r="V1714" s="51">
        <f t="shared" si="197"/>
        <v>1036.4325136612022</v>
      </c>
      <c r="W1714" s="53">
        <f t="shared" si="198"/>
        <v>-2.1667859969098924E-3</v>
      </c>
      <c r="X1714" s="53" t="str">
        <f t="shared" si="199"/>
        <v/>
      </c>
      <c r="Y1714" s="54" t="str">
        <f t="shared" si="200"/>
        <v/>
      </c>
    </row>
    <row r="1715" spans="17:25" x14ac:dyDescent="0.25">
      <c r="Q1715" s="47">
        <f t="shared" si="196"/>
        <v>1996</v>
      </c>
      <c r="R1715" s="48" t="str">
        <f t="shared" si="194"/>
        <v>19967</v>
      </c>
      <c r="S1715" s="49">
        <v>35277</v>
      </c>
      <c r="T1715" s="48">
        <v>1056.74</v>
      </c>
      <c r="U1715" s="50">
        <f t="shared" si="195"/>
        <v>1063.9667741935484</v>
      </c>
      <c r="V1715" s="51">
        <f t="shared" si="197"/>
        <v>1036.4325136612022</v>
      </c>
      <c r="W1715" s="53">
        <f t="shared" si="198"/>
        <v>-2.3036688759229262E-3</v>
      </c>
      <c r="X1715" s="53" t="str">
        <f t="shared" si="199"/>
        <v/>
      </c>
      <c r="Y1715" s="54" t="str">
        <f t="shared" si="200"/>
        <v/>
      </c>
    </row>
    <row r="1716" spans="17:25" x14ac:dyDescent="0.25">
      <c r="Q1716" s="47">
        <f t="shared" si="196"/>
        <v>1996</v>
      </c>
      <c r="R1716" s="48" t="str">
        <f t="shared" si="194"/>
        <v>19968</v>
      </c>
      <c r="S1716" s="49">
        <v>35278</v>
      </c>
      <c r="T1716" s="48">
        <v>1057.47</v>
      </c>
      <c r="U1716" s="50">
        <f t="shared" si="195"/>
        <v>1045.0322580645163</v>
      </c>
      <c r="V1716" s="51">
        <f t="shared" si="197"/>
        <v>1036.4325136612022</v>
      </c>
      <c r="W1716" s="53">
        <f t="shared" si="198"/>
        <v>6.9080379279662374E-4</v>
      </c>
      <c r="X1716" s="53">
        <f t="shared" si="199"/>
        <v>-1.7796153590777131E-2</v>
      </c>
      <c r="Y1716" s="54" t="str">
        <f t="shared" si="200"/>
        <v/>
      </c>
    </row>
    <row r="1717" spans="17:25" x14ac:dyDescent="0.25">
      <c r="Q1717" s="47">
        <f t="shared" si="196"/>
        <v>1996</v>
      </c>
      <c r="R1717" s="48" t="str">
        <f t="shared" si="194"/>
        <v>19968</v>
      </c>
      <c r="S1717" s="49">
        <v>35279</v>
      </c>
      <c r="T1717" s="48">
        <v>1054.8699999999999</v>
      </c>
      <c r="U1717" s="50">
        <f t="shared" si="195"/>
        <v>1045.0322580645163</v>
      </c>
      <c r="V1717" s="51">
        <f t="shared" si="197"/>
        <v>1036.4325136612022</v>
      </c>
      <c r="W1717" s="53">
        <f t="shared" si="198"/>
        <v>-2.4586985919223814E-3</v>
      </c>
      <c r="X1717" s="53" t="str">
        <f t="shared" si="199"/>
        <v/>
      </c>
      <c r="Y1717" s="54" t="str">
        <f t="shared" si="200"/>
        <v/>
      </c>
    </row>
    <row r="1718" spans="17:25" x14ac:dyDescent="0.25">
      <c r="Q1718" s="47">
        <f t="shared" si="196"/>
        <v>1996</v>
      </c>
      <c r="R1718" s="48" t="str">
        <f t="shared" si="194"/>
        <v>19968</v>
      </c>
      <c r="S1718" s="49">
        <v>35280</v>
      </c>
      <c r="T1718" s="48">
        <v>1054.0999999999999</v>
      </c>
      <c r="U1718" s="50">
        <f t="shared" si="195"/>
        <v>1045.0322580645163</v>
      </c>
      <c r="V1718" s="51">
        <f t="shared" si="197"/>
        <v>1036.4325136612022</v>
      </c>
      <c r="W1718" s="53">
        <f t="shared" si="198"/>
        <v>-7.2994776607537837E-4</v>
      </c>
      <c r="X1718" s="53" t="str">
        <f t="shared" si="199"/>
        <v/>
      </c>
      <c r="Y1718" s="54" t="str">
        <f t="shared" si="200"/>
        <v/>
      </c>
    </row>
    <row r="1719" spans="17:25" x14ac:dyDescent="0.25">
      <c r="Q1719" s="47">
        <f t="shared" si="196"/>
        <v>1996</v>
      </c>
      <c r="R1719" s="48" t="str">
        <f t="shared" si="194"/>
        <v>19968</v>
      </c>
      <c r="S1719" s="49">
        <v>35281</v>
      </c>
      <c r="T1719" s="48">
        <v>1054.0999999999999</v>
      </c>
      <c r="U1719" s="50">
        <f t="shared" si="195"/>
        <v>1045.0322580645163</v>
      </c>
      <c r="V1719" s="51">
        <f t="shared" si="197"/>
        <v>1036.4325136612022</v>
      </c>
      <c r="W1719" s="53">
        <f t="shared" si="198"/>
        <v>0</v>
      </c>
      <c r="X1719" s="53" t="str">
        <f t="shared" si="199"/>
        <v/>
      </c>
      <c r="Y1719" s="54" t="str">
        <f t="shared" si="200"/>
        <v/>
      </c>
    </row>
    <row r="1720" spans="17:25" x14ac:dyDescent="0.25">
      <c r="Q1720" s="47">
        <f t="shared" si="196"/>
        <v>1996</v>
      </c>
      <c r="R1720" s="48" t="str">
        <f t="shared" si="194"/>
        <v>19968</v>
      </c>
      <c r="S1720" s="49">
        <v>35282</v>
      </c>
      <c r="T1720" s="48">
        <v>1054.0999999999999</v>
      </c>
      <c r="U1720" s="50">
        <f t="shared" si="195"/>
        <v>1045.0322580645163</v>
      </c>
      <c r="V1720" s="51">
        <f t="shared" si="197"/>
        <v>1036.4325136612022</v>
      </c>
      <c r="W1720" s="53">
        <f t="shared" si="198"/>
        <v>0</v>
      </c>
      <c r="X1720" s="53" t="str">
        <f t="shared" si="199"/>
        <v/>
      </c>
      <c r="Y1720" s="54" t="str">
        <f t="shared" si="200"/>
        <v/>
      </c>
    </row>
    <row r="1721" spans="17:25" x14ac:dyDescent="0.25">
      <c r="Q1721" s="47">
        <f t="shared" si="196"/>
        <v>1996</v>
      </c>
      <c r="R1721" s="48" t="str">
        <f t="shared" si="194"/>
        <v>19968</v>
      </c>
      <c r="S1721" s="49">
        <v>35283</v>
      </c>
      <c r="T1721" s="48">
        <v>1051.6099999999999</v>
      </c>
      <c r="U1721" s="50">
        <f t="shared" si="195"/>
        <v>1045.0322580645163</v>
      </c>
      <c r="V1721" s="51">
        <f t="shared" si="197"/>
        <v>1036.4325136612022</v>
      </c>
      <c r="W1721" s="53">
        <f t="shared" si="198"/>
        <v>-2.3622047244095112E-3</v>
      </c>
      <c r="X1721" s="53" t="str">
        <f t="shared" si="199"/>
        <v/>
      </c>
      <c r="Y1721" s="54" t="str">
        <f t="shared" si="200"/>
        <v/>
      </c>
    </row>
    <row r="1722" spans="17:25" x14ac:dyDescent="0.25">
      <c r="Q1722" s="47">
        <f t="shared" si="196"/>
        <v>1996</v>
      </c>
      <c r="R1722" s="48" t="str">
        <f t="shared" si="194"/>
        <v>19968</v>
      </c>
      <c r="S1722" s="49">
        <v>35284</v>
      </c>
      <c r="T1722" s="48">
        <v>1049.3699999999999</v>
      </c>
      <c r="U1722" s="50">
        <f t="shared" si="195"/>
        <v>1045.0322580645163</v>
      </c>
      <c r="V1722" s="51">
        <f t="shared" si="197"/>
        <v>1036.4325136612022</v>
      </c>
      <c r="W1722" s="53">
        <f t="shared" si="198"/>
        <v>-2.1300672302470014E-3</v>
      </c>
      <c r="X1722" s="53" t="str">
        <f t="shared" si="199"/>
        <v/>
      </c>
      <c r="Y1722" s="54" t="str">
        <f t="shared" si="200"/>
        <v/>
      </c>
    </row>
    <row r="1723" spans="17:25" x14ac:dyDescent="0.25">
      <c r="Q1723" s="47">
        <f t="shared" si="196"/>
        <v>1996</v>
      </c>
      <c r="R1723" s="48" t="str">
        <f t="shared" si="194"/>
        <v>19968</v>
      </c>
      <c r="S1723" s="49">
        <v>35285</v>
      </c>
      <c r="T1723" s="48">
        <v>1049.3699999999999</v>
      </c>
      <c r="U1723" s="50">
        <f t="shared" si="195"/>
        <v>1045.0322580645163</v>
      </c>
      <c r="V1723" s="51">
        <f t="shared" si="197"/>
        <v>1036.4325136612022</v>
      </c>
      <c r="W1723" s="53">
        <f t="shared" si="198"/>
        <v>0</v>
      </c>
      <c r="X1723" s="53" t="str">
        <f t="shared" si="199"/>
        <v/>
      </c>
      <c r="Y1723" s="54" t="str">
        <f t="shared" si="200"/>
        <v/>
      </c>
    </row>
    <row r="1724" spans="17:25" x14ac:dyDescent="0.25">
      <c r="Q1724" s="47">
        <f t="shared" si="196"/>
        <v>1996</v>
      </c>
      <c r="R1724" s="48" t="str">
        <f t="shared" si="194"/>
        <v>19968</v>
      </c>
      <c r="S1724" s="49">
        <v>35286</v>
      </c>
      <c r="T1724" s="48">
        <v>1044.9000000000001</v>
      </c>
      <c r="U1724" s="50">
        <f t="shared" si="195"/>
        <v>1045.0322580645163</v>
      </c>
      <c r="V1724" s="51">
        <f t="shared" si="197"/>
        <v>1036.4325136612022</v>
      </c>
      <c r="W1724" s="53">
        <f t="shared" si="198"/>
        <v>-4.2596986763484557E-3</v>
      </c>
      <c r="X1724" s="53" t="str">
        <f t="shared" si="199"/>
        <v/>
      </c>
      <c r="Y1724" s="54" t="str">
        <f t="shared" si="200"/>
        <v/>
      </c>
    </row>
    <row r="1725" spans="17:25" x14ac:dyDescent="0.25">
      <c r="Q1725" s="47">
        <f t="shared" si="196"/>
        <v>1996</v>
      </c>
      <c r="R1725" s="48" t="str">
        <f t="shared" si="194"/>
        <v>19968</v>
      </c>
      <c r="S1725" s="49">
        <v>35287</v>
      </c>
      <c r="T1725" s="48">
        <v>1040.68</v>
      </c>
      <c r="U1725" s="50">
        <f t="shared" si="195"/>
        <v>1045.0322580645163</v>
      </c>
      <c r="V1725" s="51">
        <f t="shared" si="197"/>
        <v>1036.4325136612022</v>
      </c>
      <c r="W1725" s="53">
        <f t="shared" si="198"/>
        <v>-4.038663986984381E-3</v>
      </c>
      <c r="X1725" s="53" t="str">
        <f t="shared" si="199"/>
        <v/>
      </c>
      <c r="Y1725" s="54" t="str">
        <f t="shared" si="200"/>
        <v/>
      </c>
    </row>
    <row r="1726" spans="17:25" x14ac:dyDescent="0.25">
      <c r="Q1726" s="47">
        <f t="shared" si="196"/>
        <v>1996</v>
      </c>
      <c r="R1726" s="48" t="str">
        <f t="shared" si="194"/>
        <v>19968</v>
      </c>
      <c r="S1726" s="49">
        <v>35288</v>
      </c>
      <c r="T1726" s="48">
        <v>1040.68</v>
      </c>
      <c r="U1726" s="50">
        <f t="shared" si="195"/>
        <v>1045.0322580645163</v>
      </c>
      <c r="V1726" s="51">
        <f t="shared" si="197"/>
        <v>1036.4325136612022</v>
      </c>
      <c r="W1726" s="53">
        <f t="shared" si="198"/>
        <v>0</v>
      </c>
      <c r="X1726" s="53" t="str">
        <f t="shared" si="199"/>
        <v/>
      </c>
      <c r="Y1726" s="54" t="str">
        <f t="shared" si="200"/>
        <v/>
      </c>
    </row>
    <row r="1727" spans="17:25" x14ac:dyDescent="0.25">
      <c r="Q1727" s="47">
        <f t="shared" si="196"/>
        <v>1996</v>
      </c>
      <c r="R1727" s="48" t="str">
        <f t="shared" si="194"/>
        <v>19968</v>
      </c>
      <c r="S1727" s="49">
        <v>35289</v>
      </c>
      <c r="T1727" s="48">
        <v>1040.68</v>
      </c>
      <c r="U1727" s="50">
        <f t="shared" si="195"/>
        <v>1045.0322580645163</v>
      </c>
      <c r="V1727" s="51">
        <f t="shared" si="197"/>
        <v>1036.4325136612022</v>
      </c>
      <c r="W1727" s="53">
        <f t="shared" si="198"/>
        <v>0</v>
      </c>
      <c r="X1727" s="53" t="str">
        <f t="shared" si="199"/>
        <v/>
      </c>
      <c r="Y1727" s="54" t="str">
        <f t="shared" si="200"/>
        <v/>
      </c>
    </row>
    <row r="1728" spans="17:25" x14ac:dyDescent="0.25">
      <c r="Q1728" s="47">
        <f t="shared" si="196"/>
        <v>1996</v>
      </c>
      <c r="R1728" s="48" t="str">
        <f t="shared" si="194"/>
        <v>19968</v>
      </c>
      <c r="S1728" s="49">
        <v>35290</v>
      </c>
      <c r="T1728" s="48">
        <v>1035.79</v>
      </c>
      <c r="U1728" s="50">
        <f t="shared" si="195"/>
        <v>1045.0322580645163</v>
      </c>
      <c r="V1728" s="51">
        <f t="shared" si="197"/>
        <v>1036.4325136612022</v>
      </c>
      <c r="W1728" s="53">
        <f t="shared" si="198"/>
        <v>-4.6988507514318378E-3</v>
      </c>
      <c r="X1728" s="53" t="str">
        <f t="shared" si="199"/>
        <v/>
      </c>
      <c r="Y1728" s="54" t="str">
        <f t="shared" si="200"/>
        <v/>
      </c>
    </row>
    <row r="1729" spans="17:25" x14ac:dyDescent="0.25">
      <c r="Q1729" s="47">
        <f t="shared" si="196"/>
        <v>1996</v>
      </c>
      <c r="R1729" s="48" t="str">
        <f t="shared" si="194"/>
        <v>19968</v>
      </c>
      <c r="S1729" s="49">
        <v>35291</v>
      </c>
      <c r="T1729" s="48">
        <v>1029.46</v>
      </c>
      <c r="U1729" s="50">
        <f t="shared" si="195"/>
        <v>1045.0322580645163</v>
      </c>
      <c r="V1729" s="51">
        <f t="shared" si="197"/>
        <v>1036.4325136612022</v>
      </c>
      <c r="W1729" s="53">
        <f t="shared" si="198"/>
        <v>-6.1112773824809619E-3</v>
      </c>
      <c r="X1729" s="53" t="str">
        <f t="shared" si="199"/>
        <v/>
      </c>
      <c r="Y1729" s="54" t="str">
        <f t="shared" si="200"/>
        <v/>
      </c>
    </row>
    <row r="1730" spans="17:25" x14ac:dyDescent="0.25">
      <c r="Q1730" s="47">
        <f t="shared" si="196"/>
        <v>1996</v>
      </c>
      <c r="R1730" s="48" t="str">
        <f t="shared" si="194"/>
        <v>19968</v>
      </c>
      <c r="S1730" s="49">
        <v>35292</v>
      </c>
      <c r="T1730" s="48">
        <v>1041.76</v>
      </c>
      <c r="U1730" s="50">
        <f t="shared" si="195"/>
        <v>1045.0322580645163</v>
      </c>
      <c r="V1730" s="51">
        <f t="shared" si="197"/>
        <v>1036.4325136612022</v>
      </c>
      <c r="W1730" s="53">
        <f t="shared" si="198"/>
        <v>1.194801157888592E-2</v>
      </c>
      <c r="X1730" s="53" t="str">
        <f t="shared" si="199"/>
        <v/>
      </c>
      <c r="Y1730" s="54" t="str">
        <f t="shared" si="200"/>
        <v/>
      </c>
    </row>
    <row r="1731" spans="17:25" x14ac:dyDescent="0.25">
      <c r="Q1731" s="47">
        <f t="shared" si="196"/>
        <v>1996</v>
      </c>
      <c r="R1731" s="48" t="str">
        <f t="shared" si="194"/>
        <v>19968</v>
      </c>
      <c r="S1731" s="49">
        <v>35293</v>
      </c>
      <c r="T1731" s="48">
        <v>1051.82</v>
      </c>
      <c r="U1731" s="50">
        <f t="shared" si="195"/>
        <v>1045.0322580645163</v>
      </c>
      <c r="V1731" s="51">
        <f t="shared" si="197"/>
        <v>1036.4325136612022</v>
      </c>
      <c r="W1731" s="53">
        <f t="shared" si="198"/>
        <v>9.6567347565656991E-3</v>
      </c>
      <c r="X1731" s="53" t="str">
        <f t="shared" si="199"/>
        <v/>
      </c>
      <c r="Y1731" s="54" t="str">
        <f t="shared" si="200"/>
        <v/>
      </c>
    </row>
    <row r="1732" spans="17:25" x14ac:dyDescent="0.25">
      <c r="Q1732" s="47">
        <f t="shared" si="196"/>
        <v>1996</v>
      </c>
      <c r="R1732" s="48" t="str">
        <f t="shared" si="194"/>
        <v>19968</v>
      </c>
      <c r="S1732" s="49">
        <v>35294</v>
      </c>
      <c r="T1732" s="48">
        <v>1047.9000000000001</v>
      </c>
      <c r="U1732" s="50">
        <f t="shared" si="195"/>
        <v>1045.0322580645163</v>
      </c>
      <c r="V1732" s="51">
        <f t="shared" si="197"/>
        <v>1036.4325136612022</v>
      </c>
      <c r="W1732" s="53">
        <f t="shared" si="198"/>
        <v>-3.7268734194062514E-3</v>
      </c>
      <c r="X1732" s="53" t="str">
        <f t="shared" si="199"/>
        <v/>
      </c>
      <c r="Y1732" s="54" t="str">
        <f t="shared" si="200"/>
        <v/>
      </c>
    </row>
    <row r="1733" spans="17:25" x14ac:dyDescent="0.25">
      <c r="Q1733" s="47">
        <f t="shared" si="196"/>
        <v>1996</v>
      </c>
      <c r="R1733" s="48" t="str">
        <f t="shared" si="194"/>
        <v>19968</v>
      </c>
      <c r="S1733" s="49">
        <v>35295</v>
      </c>
      <c r="T1733" s="48">
        <v>1047.9000000000001</v>
      </c>
      <c r="U1733" s="50">
        <f t="shared" si="195"/>
        <v>1045.0322580645163</v>
      </c>
      <c r="V1733" s="51">
        <f t="shared" si="197"/>
        <v>1036.4325136612022</v>
      </c>
      <c r="W1733" s="53">
        <f t="shared" si="198"/>
        <v>0</v>
      </c>
      <c r="X1733" s="53" t="str">
        <f t="shared" si="199"/>
        <v/>
      </c>
      <c r="Y1733" s="54" t="str">
        <f t="shared" si="200"/>
        <v/>
      </c>
    </row>
    <row r="1734" spans="17:25" x14ac:dyDescent="0.25">
      <c r="Q1734" s="47">
        <f t="shared" si="196"/>
        <v>1996</v>
      </c>
      <c r="R1734" s="48" t="str">
        <f t="shared" si="194"/>
        <v>19968</v>
      </c>
      <c r="S1734" s="49">
        <v>35296</v>
      </c>
      <c r="T1734" s="48">
        <v>1047.9000000000001</v>
      </c>
      <c r="U1734" s="50">
        <f t="shared" si="195"/>
        <v>1045.0322580645163</v>
      </c>
      <c r="V1734" s="51">
        <f t="shared" si="197"/>
        <v>1036.4325136612022</v>
      </c>
      <c r="W1734" s="53">
        <f t="shared" si="198"/>
        <v>0</v>
      </c>
      <c r="X1734" s="53" t="str">
        <f t="shared" si="199"/>
        <v/>
      </c>
      <c r="Y1734" s="54" t="str">
        <f t="shared" si="200"/>
        <v/>
      </c>
    </row>
    <row r="1735" spans="17:25" x14ac:dyDescent="0.25">
      <c r="Q1735" s="47">
        <f t="shared" si="196"/>
        <v>1996</v>
      </c>
      <c r="R1735" s="48" t="str">
        <f t="shared" ref="R1735:R1798" si="201">+YEAR(S1735)&amp;MONTH(S1735)</f>
        <v>19968</v>
      </c>
      <c r="S1735" s="49">
        <v>35297</v>
      </c>
      <c r="T1735" s="48">
        <v>1047.9000000000001</v>
      </c>
      <c r="U1735" s="50">
        <f t="shared" ref="U1735:U1798" si="202">+AVERAGEIF($R$3:$R$12000,R1735,$T$3:$T$12000)</f>
        <v>1045.0322580645163</v>
      </c>
      <c r="V1735" s="51">
        <f t="shared" si="197"/>
        <v>1036.4325136612022</v>
      </c>
      <c r="W1735" s="53">
        <f t="shared" si="198"/>
        <v>0</v>
      </c>
      <c r="X1735" s="53" t="str">
        <f t="shared" si="199"/>
        <v/>
      </c>
      <c r="Y1735" s="54" t="str">
        <f t="shared" si="200"/>
        <v/>
      </c>
    </row>
    <row r="1736" spans="17:25" x14ac:dyDescent="0.25">
      <c r="Q1736" s="47">
        <f t="shared" ref="Q1736:Q1799" si="203">+YEAR(S1736)</f>
        <v>1996</v>
      </c>
      <c r="R1736" s="48" t="str">
        <f t="shared" si="201"/>
        <v>19968</v>
      </c>
      <c r="S1736" s="49">
        <v>35298</v>
      </c>
      <c r="T1736" s="48">
        <v>1044.54</v>
      </c>
      <c r="U1736" s="50">
        <f t="shared" si="202"/>
        <v>1045.0322580645163</v>
      </c>
      <c r="V1736" s="51">
        <f t="shared" ref="V1736:V1799" si="204">+AVERAGEIF($Q$3:$Q$12000,Q1736,$T$3:$T$12000)</f>
        <v>1036.4325136612022</v>
      </c>
      <c r="W1736" s="53">
        <f t="shared" si="198"/>
        <v>-3.2064128256513724E-3</v>
      </c>
      <c r="X1736" s="53" t="str">
        <f t="shared" si="199"/>
        <v/>
      </c>
      <c r="Y1736" s="54" t="str">
        <f t="shared" si="200"/>
        <v/>
      </c>
    </row>
    <row r="1737" spans="17:25" x14ac:dyDescent="0.25">
      <c r="Q1737" s="47">
        <f t="shared" si="203"/>
        <v>1996</v>
      </c>
      <c r="R1737" s="48" t="str">
        <f t="shared" si="201"/>
        <v>19968</v>
      </c>
      <c r="S1737" s="49">
        <v>35299</v>
      </c>
      <c r="T1737" s="48">
        <v>1037.43</v>
      </c>
      <c r="U1737" s="50">
        <f t="shared" si="202"/>
        <v>1045.0322580645163</v>
      </c>
      <c r="V1737" s="51">
        <f t="shared" si="204"/>
        <v>1036.4325136612022</v>
      </c>
      <c r="W1737" s="53">
        <f t="shared" ref="W1737:W1800" si="205">+T1737/T1736-1</f>
        <v>-6.8068240565224425E-3</v>
      </c>
      <c r="X1737" s="53" t="str">
        <f t="shared" ref="X1737:X1800" si="206">IF(U1737/U1736-1=0,"",U1737/U1736-1)</f>
        <v/>
      </c>
      <c r="Y1737" s="54" t="str">
        <f t="shared" ref="Y1737:Y1800" si="207">+IF(V1737=V1736,"",V1737/V1736-1)</f>
        <v/>
      </c>
    </row>
    <row r="1738" spans="17:25" x14ac:dyDescent="0.25">
      <c r="Q1738" s="47">
        <f t="shared" si="203"/>
        <v>1996</v>
      </c>
      <c r="R1738" s="48" t="str">
        <f t="shared" si="201"/>
        <v>19968</v>
      </c>
      <c r="S1738" s="49">
        <v>35300</v>
      </c>
      <c r="T1738" s="48">
        <v>1040.1500000000001</v>
      </c>
      <c r="U1738" s="50">
        <f t="shared" si="202"/>
        <v>1045.0322580645163</v>
      </c>
      <c r="V1738" s="51">
        <f t="shared" si="204"/>
        <v>1036.4325136612022</v>
      </c>
      <c r="W1738" s="53">
        <f t="shared" si="205"/>
        <v>2.6218636438122278E-3</v>
      </c>
      <c r="X1738" s="53" t="str">
        <f t="shared" si="206"/>
        <v/>
      </c>
      <c r="Y1738" s="54" t="str">
        <f t="shared" si="207"/>
        <v/>
      </c>
    </row>
    <row r="1739" spans="17:25" x14ac:dyDescent="0.25">
      <c r="Q1739" s="47">
        <f t="shared" si="203"/>
        <v>1996</v>
      </c>
      <c r="R1739" s="48" t="str">
        <f t="shared" si="201"/>
        <v>19968</v>
      </c>
      <c r="S1739" s="49">
        <v>35301</v>
      </c>
      <c r="T1739" s="48">
        <v>1037.0999999999999</v>
      </c>
      <c r="U1739" s="50">
        <f t="shared" si="202"/>
        <v>1045.0322580645163</v>
      </c>
      <c r="V1739" s="51">
        <f t="shared" si="204"/>
        <v>1036.4325136612022</v>
      </c>
      <c r="W1739" s="53">
        <f t="shared" si="205"/>
        <v>-2.9322693842236403E-3</v>
      </c>
      <c r="X1739" s="53" t="str">
        <f t="shared" si="206"/>
        <v/>
      </c>
      <c r="Y1739" s="54" t="str">
        <f t="shared" si="207"/>
        <v/>
      </c>
    </row>
    <row r="1740" spans="17:25" x14ac:dyDescent="0.25">
      <c r="Q1740" s="47">
        <f t="shared" si="203"/>
        <v>1996</v>
      </c>
      <c r="R1740" s="48" t="str">
        <f t="shared" si="201"/>
        <v>19968</v>
      </c>
      <c r="S1740" s="49">
        <v>35302</v>
      </c>
      <c r="T1740" s="48">
        <v>1037.0999999999999</v>
      </c>
      <c r="U1740" s="50">
        <f t="shared" si="202"/>
        <v>1045.0322580645163</v>
      </c>
      <c r="V1740" s="51">
        <f t="shared" si="204"/>
        <v>1036.4325136612022</v>
      </c>
      <c r="W1740" s="53">
        <f t="shared" si="205"/>
        <v>0</v>
      </c>
      <c r="X1740" s="53" t="str">
        <f t="shared" si="206"/>
        <v/>
      </c>
      <c r="Y1740" s="54" t="str">
        <f t="shared" si="207"/>
        <v/>
      </c>
    </row>
    <row r="1741" spans="17:25" x14ac:dyDescent="0.25">
      <c r="Q1741" s="47">
        <f t="shared" si="203"/>
        <v>1996</v>
      </c>
      <c r="R1741" s="48" t="str">
        <f t="shared" si="201"/>
        <v>19968</v>
      </c>
      <c r="S1741" s="49">
        <v>35303</v>
      </c>
      <c r="T1741" s="48">
        <v>1037.0999999999999</v>
      </c>
      <c r="U1741" s="50">
        <f t="shared" si="202"/>
        <v>1045.0322580645163</v>
      </c>
      <c r="V1741" s="51">
        <f t="shared" si="204"/>
        <v>1036.4325136612022</v>
      </c>
      <c r="W1741" s="53">
        <f t="shared" si="205"/>
        <v>0</v>
      </c>
      <c r="X1741" s="53" t="str">
        <f t="shared" si="206"/>
        <v/>
      </c>
      <c r="Y1741" s="54" t="str">
        <f t="shared" si="207"/>
        <v/>
      </c>
    </row>
    <row r="1742" spans="17:25" x14ac:dyDescent="0.25">
      <c r="Q1742" s="47">
        <f t="shared" si="203"/>
        <v>1996</v>
      </c>
      <c r="R1742" s="48" t="str">
        <f t="shared" si="201"/>
        <v>19968</v>
      </c>
      <c r="S1742" s="49">
        <v>35304</v>
      </c>
      <c r="T1742" s="48">
        <v>1041.6400000000001</v>
      </c>
      <c r="U1742" s="50">
        <f t="shared" si="202"/>
        <v>1045.0322580645163</v>
      </c>
      <c r="V1742" s="51">
        <f t="shared" si="204"/>
        <v>1036.4325136612022</v>
      </c>
      <c r="W1742" s="53">
        <f t="shared" si="205"/>
        <v>4.3775913605246242E-3</v>
      </c>
      <c r="X1742" s="53" t="str">
        <f t="shared" si="206"/>
        <v/>
      </c>
      <c r="Y1742" s="54" t="str">
        <f t="shared" si="207"/>
        <v/>
      </c>
    </row>
    <row r="1743" spans="17:25" x14ac:dyDescent="0.25">
      <c r="Q1743" s="47">
        <f t="shared" si="203"/>
        <v>1996</v>
      </c>
      <c r="R1743" s="48" t="str">
        <f t="shared" si="201"/>
        <v>19968</v>
      </c>
      <c r="S1743" s="49">
        <v>35305</v>
      </c>
      <c r="T1743" s="48">
        <v>1044.54</v>
      </c>
      <c r="U1743" s="50">
        <f t="shared" si="202"/>
        <v>1045.0322580645163</v>
      </c>
      <c r="V1743" s="51">
        <f t="shared" si="204"/>
        <v>1036.4325136612022</v>
      </c>
      <c r="W1743" s="53">
        <f t="shared" si="205"/>
        <v>2.7840712722244643E-3</v>
      </c>
      <c r="X1743" s="53" t="str">
        <f t="shared" si="206"/>
        <v/>
      </c>
      <c r="Y1743" s="54" t="str">
        <f t="shared" si="207"/>
        <v/>
      </c>
    </row>
    <row r="1744" spans="17:25" x14ac:dyDescent="0.25">
      <c r="Q1744" s="47">
        <f t="shared" si="203"/>
        <v>1996</v>
      </c>
      <c r="R1744" s="48" t="str">
        <f t="shared" si="201"/>
        <v>19968</v>
      </c>
      <c r="S1744" s="49">
        <v>35306</v>
      </c>
      <c r="T1744" s="48">
        <v>1046.7</v>
      </c>
      <c r="U1744" s="50">
        <f t="shared" si="202"/>
        <v>1045.0322580645163</v>
      </c>
      <c r="V1744" s="51">
        <f t="shared" si="204"/>
        <v>1036.4325136612022</v>
      </c>
      <c r="W1744" s="53">
        <f t="shared" si="205"/>
        <v>2.0678959159057264E-3</v>
      </c>
      <c r="X1744" s="53" t="str">
        <f t="shared" si="206"/>
        <v/>
      </c>
      <c r="Y1744" s="54" t="str">
        <f t="shared" si="207"/>
        <v/>
      </c>
    </row>
    <row r="1745" spans="17:25" x14ac:dyDescent="0.25">
      <c r="Q1745" s="47">
        <f t="shared" si="203"/>
        <v>1996</v>
      </c>
      <c r="R1745" s="48" t="str">
        <f t="shared" si="201"/>
        <v>19968</v>
      </c>
      <c r="S1745" s="49">
        <v>35307</v>
      </c>
      <c r="T1745" s="48">
        <v>1045.02</v>
      </c>
      <c r="U1745" s="50">
        <f t="shared" si="202"/>
        <v>1045.0322580645163</v>
      </c>
      <c r="V1745" s="51">
        <f t="shared" si="204"/>
        <v>1036.4325136612022</v>
      </c>
      <c r="W1745" s="53">
        <f t="shared" si="205"/>
        <v>-1.6050444253368212E-3</v>
      </c>
      <c r="X1745" s="53" t="str">
        <f t="shared" si="206"/>
        <v/>
      </c>
      <c r="Y1745" s="54" t="str">
        <f t="shared" si="207"/>
        <v/>
      </c>
    </row>
    <row r="1746" spans="17:25" x14ac:dyDescent="0.25">
      <c r="Q1746" s="47">
        <f t="shared" si="203"/>
        <v>1996</v>
      </c>
      <c r="R1746" s="48" t="str">
        <f t="shared" si="201"/>
        <v>19968</v>
      </c>
      <c r="S1746" s="49">
        <v>35308</v>
      </c>
      <c r="T1746" s="48">
        <v>1042.32</v>
      </c>
      <c r="U1746" s="50">
        <f t="shared" si="202"/>
        <v>1045.0322580645163</v>
      </c>
      <c r="V1746" s="51">
        <f t="shared" si="204"/>
        <v>1036.4325136612022</v>
      </c>
      <c r="W1746" s="53">
        <f t="shared" si="205"/>
        <v>-2.5836826089453702E-3</v>
      </c>
      <c r="X1746" s="53" t="str">
        <f t="shared" si="206"/>
        <v/>
      </c>
      <c r="Y1746" s="54" t="str">
        <f t="shared" si="207"/>
        <v/>
      </c>
    </row>
    <row r="1747" spans="17:25" x14ac:dyDescent="0.25">
      <c r="Q1747" s="47">
        <f t="shared" si="203"/>
        <v>1996</v>
      </c>
      <c r="R1747" s="48" t="str">
        <f t="shared" si="201"/>
        <v>19969</v>
      </c>
      <c r="S1747" s="49">
        <v>35309</v>
      </c>
      <c r="T1747" s="48">
        <v>1042.32</v>
      </c>
      <c r="U1747" s="50">
        <f t="shared" si="202"/>
        <v>1040.1243333333334</v>
      </c>
      <c r="V1747" s="51">
        <f t="shared" si="204"/>
        <v>1036.4325136612022</v>
      </c>
      <c r="W1747" s="53">
        <f t="shared" si="205"/>
        <v>0</v>
      </c>
      <c r="X1747" s="53">
        <f t="shared" si="206"/>
        <v>-4.6964337160967373E-3</v>
      </c>
      <c r="Y1747" s="54" t="str">
        <f t="shared" si="207"/>
        <v/>
      </c>
    </row>
    <row r="1748" spans="17:25" x14ac:dyDescent="0.25">
      <c r="Q1748" s="47">
        <f t="shared" si="203"/>
        <v>1996</v>
      </c>
      <c r="R1748" s="48" t="str">
        <f t="shared" si="201"/>
        <v>19969</v>
      </c>
      <c r="S1748" s="49">
        <v>35310</v>
      </c>
      <c r="T1748" s="48">
        <v>1042.32</v>
      </c>
      <c r="U1748" s="50">
        <f t="shared" si="202"/>
        <v>1040.1243333333334</v>
      </c>
      <c r="V1748" s="51">
        <f t="shared" si="204"/>
        <v>1036.4325136612022</v>
      </c>
      <c r="W1748" s="53">
        <f t="shared" si="205"/>
        <v>0</v>
      </c>
      <c r="X1748" s="53" t="str">
        <f t="shared" si="206"/>
        <v/>
      </c>
      <c r="Y1748" s="54" t="str">
        <f t="shared" si="207"/>
        <v/>
      </c>
    </row>
    <row r="1749" spans="17:25" x14ac:dyDescent="0.25">
      <c r="Q1749" s="47">
        <f t="shared" si="203"/>
        <v>1996</v>
      </c>
      <c r="R1749" s="48" t="str">
        <f t="shared" si="201"/>
        <v>19969</v>
      </c>
      <c r="S1749" s="49">
        <v>35311</v>
      </c>
      <c r="T1749" s="48">
        <v>1044.3800000000001</v>
      </c>
      <c r="U1749" s="50">
        <f t="shared" si="202"/>
        <v>1040.1243333333334</v>
      </c>
      <c r="V1749" s="51">
        <f t="shared" si="204"/>
        <v>1036.4325136612022</v>
      </c>
      <c r="W1749" s="53">
        <f t="shared" si="205"/>
        <v>1.9763604267404311E-3</v>
      </c>
      <c r="X1749" s="53" t="str">
        <f t="shared" si="206"/>
        <v/>
      </c>
      <c r="Y1749" s="54" t="str">
        <f t="shared" si="207"/>
        <v/>
      </c>
    </row>
    <row r="1750" spans="17:25" x14ac:dyDescent="0.25">
      <c r="Q1750" s="47">
        <f t="shared" si="203"/>
        <v>1996</v>
      </c>
      <c r="R1750" s="48" t="str">
        <f t="shared" si="201"/>
        <v>19969</v>
      </c>
      <c r="S1750" s="49">
        <v>35312</v>
      </c>
      <c r="T1750" s="48">
        <v>1045.27</v>
      </c>
      <c r="U1750" s="50">
        <f t="shared" si="202"/>
        <v>1040.1243333333334</v>
      </c>
      <c r="V1750" s="51">
        <f t="shared" si="204"/>
        <v>1036.4325136612022</v>
      </c>
      <c r="W1750" s="53">
        <f t="shared" si="205"/>
        <v>8.5218024090827349E-4</v>
      </c>
      <c r="X1750" s="53" t="str">
        <f t="shared" si="206"/>
        <v/>
      </c>
      <c r="Y1750" s="54" t="str">
        <f t="shared" si="207"/>
        <v/>
      </c>
    </row>
    <row r="1751" spans="17:25" x14ac:dyDescent="0.25">
      <c r="Q1751" s="47">
        <f t="shared" si="203"/>
        <v>1996</v>
      </c>
      <c r="R1751" s="48" t="str">
        <f t="shared" si="201"/>
        <v>19969</v>
      </c>
      <c r="S1751" s="49">
        <v>35313</v>
      </c>
      <c r="T1751" s="48">
        <v>1044.0899999999999</v>
      </c>
      <c r="U1751" s="50">
        <f t="shared" si="202"/>
        <v>1040.1243333333334</v>
      </c>
      <c r="V1751" s="51">
        <f t="shared" si="204"/>
        <v>1036.4325136612022</v>
      </c>
      <c r="W1751" s="53">
        <f t="shared" si="205"/>
        <v>-1.1288949266696768E-3</v>
      </c>
      <c r="X1751" s="53" t="str">
        <f t="shared" si="206"/>
        <v/>
      </c>
      <c r="Y1751" s="54" t="str">
        <f t="shared" si="207"/>
        <v/>
      </c>
    </row>
    <row r="1752" spans="17:25" x14ac:dyDescent="0.25">
      <c r="Q1752" s="47">
        <f t="shared" si="203"/>
        <v>1996</v>
      </c>
      <c r="R1752" s="48" t="str">
        <f t="shared" si="201"/>
        <v>19969</v>
      </c>
      <c r="S1752" s="49">
        <v>35314</v>
      </c>
      <c r="T1752" s="48">
        <v>1043.93</v>
      </c>
      <c r="U1752" s="50">
        <f t="shared" si="202"/>
        <v>1040.1243333333334</v>
      </c>
      <c r="V1752" s="51">
        <f t="shared" si="204"/>
        <v>1036.4325136612022</v>
      </c>
      <c r="W1752" s="53">
        <f t="shared" si="205"/>
        <v>-1.532434943346539E-4</v>
      </c>
      <c r="X1752" s="53" t="str">
        <f t="shared" si="206"/>
        <v/>
      </c>
      <c r="Y1752" s="54" t="str">
        <f t="shared" si="207"/>
        <v/>
      </c>
    </row>
    <row r="1753" spans="17:25" x14ac:dyDescent="0.25">
      <c r="Q1753" s="47">
        <f t="shared" si="203"/>
        <v>1996</v>
      </c>
      <c r="R1753" s="48" t="str">
        <f t="shared" si="201"/>
        <v>19969</v>
      </c>
      <c r="S1753" s="49">
        <v>35315</v>
      </c>
      <c r="T1753" s="48">
        <v>1045.8699999999999</v>
      </c>
      <c r="U1753" s="50">
        <f t="shared" si="202"/>
        <v>1040.1243333333334</v>
      </c>
      <c r="V1753" s="51">
        <f t="shared" si="204"/>
        <v>1036.4325136612022</v>
      </c>
      <c r="W1753" s="53">
        <f t="shared" si="205"/>
        <v>1.8583621507186621E-3</v>
      </c>
      <c r="X1753" s="53" t="str">
        <f t="shared" si="206"/>
        <v/>
      </c>
      <c r="Y1753" s="54" t="str">
        <f t="shared" si="207"/>
        <v/>
      </c>
    </row>
    <row r="1754" spans="17:25" x14ac:dyDescent="0.25">
      <c r="Q1754" s="47">
        <f t="shared" si="203"/>
        <v>1996</v>
      </c>
      <c r="R1754" s="48" t="str">
        <f t="shared" si="201"/>
        <v>19969</v>
      </c>
      <c r="S1754" s="49">
        <v>35316</v>
      </c>
      <c r="T1754" s="48">
        <v>1045.8699999999999</v>
      </c>
      <c r="U1754" s="50">
        <f t="shared" si="202"/>
        <v>1040.1243333333334</v>
      </c>
      <c r="V1754" s="51">
        <f t="shared" si="204"/>
        <v>1036.4325136612022</v>
      </c>
      <c r="W1754" s="53">
        <f t="shared" si="205"/>
        <v>0</v>
      </c>
      <c r="X1754" s="53" t="str">
        <f t="shared" si="206"/>
        <v/>
      </c>
      <c r="Y1754" s="54" t="str">
        <f t="shared" si="207"/>
        <v/>
      </c>
    </row>
    <row r="1755" spans="17:25" x14ac:dyDescent="0.25">
      <c r="Q1755" s="47">
        <f t="shared" si="203"/>
        <v>1996</v>
      </c>
      <c r="R1755" s="48" t="str">
        <f t="shared" si="201"/>
        <v>19969</v>
      </c>
      <c r="S1755" s="49">
        <v>35317</v>
      </c>
      <c r="T1755" s="48">
        <v>1045.8699999999999</v>
      </c>
      <c r="U1755" s="50">
        <f t="shared" si="202"/>
        <v>1040.1243333333334</v>
      </c>
      <c r="V1755" s="51">
        <f t="shared" si="204"/>
        <v>1036.4325136612022</v>
      </c>
      <c r="W1755" s="53">
        <f t="shared" si="205"/>
        <v>0</v>
      </c>
      <c r="X1755" s="53" t="str">
        <f t="shared" si="206"/>
        <v/>
      </c>
      <c r="Y1755" s="54" t="str">
        <f t="shared" si="207"/>
        <v/>
      </c>
    </row>
    <row r="1756" spans="17:25" x14ac:dyDescent="0.25">
      <c r="Q1756" s="47">
        <f t="shared" si="203"/>
        <v>1996</v>
      </c>
      <c r="R1756" s="48" t="str">
        <f t="shared" si="201"/>
        <v>19969</v>
      </c>
      <c r="S1756" s="49">
        <v>35318</v>
      </c>
      <c r="T1756" s="48">
        <v>1047.95</v>
      </c>
      <c r="U1756" s="50">
        <f t="shared" si="202"/>
        <v>1040.1243333333334</v>
      </c>
      <c r="V1756" s="51">
        <f t="shared" si="204"/>
        <v>1036.4325136612022</v>
      </c>
      <c r="W1756" s="53">
        <f t="shared" si="205"/>
        <v>1.9887748955416118E-3</v>
      </c>
      <c r="X1756" s="53" t="str">
        <f t="shared" si="206"/>
        <v/>
      </c>
      <c r="Y1756" s="54" t="str">
        <f t="shared" si="207"/>
        <v/>
      </c>
    </row>
    <row r="1757" spans="17:25" x14ac:dyDescent="0.25">
      <c r="Q1757" s="47">
        <f t="shared" si="203"/>
        <v>1996</v>
      </c>
      <c r="R1757" s="48" t="str">
        <f t="shared" si="201"/>
        <v>19969</v>
      </c>
      <c r="S1757" s="49">
        <v>35319</v>
      </c>
      <c r="T1757" s="48">
        <v>1051.6400000000001</v>
      </c>
      <c r="U1757" s="50">
        <f t="shared" si="202"/>
        <v>1040.1243333333334</v>
      </c>
      <c r="V1757" s="51">
        <f t="shared" si="204"/>
        <v>1036.4325136612022</v>
      </c>
      <c r="W1757" s="53">
        <f t="shared" si="205"/>
        <v>3.5211603607043784E-3</v>
      </c>
      <c r="X1757" s="53" t="str">
        <f t="shared" si="206"/>
        <v/>
      </c>
      <c r="Y1757" s="54" t="str">
        <f t="shared" si="207"/>
        <v/>
      </c>
    </row>
    <row r="1758" spans="17:25" x14ac:dyDescent="0.25">
      <c r="Q1758" s="47">
        <f t="shared" si="203"/>
        <v>1996</v>
      </c>
      <c r="R1758" s="48" t="str">
        <f t="shared" si="201"/>
        <v>19969</v>
      </c>
      <c r="S1758" s="49">
        <v>35320</v>
      </c>
      <c r="T1758" s="48">
        <v>1047.26</v>
      </c>
      <c r="U1758" s="50">
        <f t="shared" si="202"/>
        <v>1040.1243333333334</v>
      </c>
      <c r="V1758" s="51">
        <f t="shared" si="204"/>
        <v>1036.4325136612022</v>
      </c>
      <c r="W1758" s="53">
        <f t="shared" si="205"/>
        <v>-4.164923357803163E-3</v>
      </c>
      <c r="X1758" s="53" t="str">
        <f t="shared" si="206"/>
        <v/>
      </c>
      <c r="Y1758" s="54" t="str">
        <f t="shared" si="207"/>
        <v/>
      </c>
    </row>
    <row r="1759" spans="17:25" x14ac:dyDescent="0.25">
      <c r="Q1759" s="47">
        <f t="shared" si="203"/>
        <v>1996</v>
      </c>
      <c r="R1759" s="48" t="str">
        <f t="shared" si="201"/>
        <v>19969</v>
      </c>
      <c r="S1759" s="49">
        <v>35321</v>
      </c>
      <c r="T1759" s="48">
        <v>1047.6600000000001</v>
      </c>
      <c r="U1759" s="50">
        <f t="shared" si="202"/>
        <v>1040.1243333333334</v>
      </c>
      <c r="V1759" s="51">
        <f t="shared" si="204"/>
        <v>1036.4325136612022</v>
      </c>
      <c r="W1759" s="53">
        <f t="shared" si="205"/>
        <v>3.8194908618693901E-4</v>
      </c>
      <c r="X1759" s="53" t="str">
        <f t="shared" si="206"/>
        <v/>
      </c>
      <c r="Y1759" s="54" t="str">
        <f t="shared" si="207"/>
        <v/>
      </c>
    </row>
    <row r="1760" spans="17:25" x14ac:dyDescent="0.25">
      <c r="Q1760" s="47">
        <f t="shared" si="203"/>
        <v>1996</v>
      </c>
      <c r="R1760" s="48" t="str">
        <f t="shared" si="201"/>
        <v>19969</v>
      </c>
      <c r="S1760" s="49">
        <v>35322</v>
      </c>
      <c r="T1760" s="48">
        <v>1043.8900000000001</v>
      </c>
      <c r="U1760" s="50">
        <f t="shared" si="202"/>
        <v>1040.1243333333334</v>
      </c>
      <c r="V1760" s="51">
        <f t="shared" si="204"/>
        <v>1036.4325136612022</v>
      </c>
      <c r="W1760" s="53">
        <f t="shared" si="205"/>
        <v>-3.5984956951682356E-3</v>
      </c>
      <c r="X1760" s="53" t="str">
        <f t="shared" si="206"/>
        <v/>
      </c>
      <c r="Y1760" s="54" t="str">
        <f t="shared" si="207"/>
        <v/>
      </c>
    </row>
    <row r="1761" spans="17:25" x14ac:dyDescent="0.25">
      <c r="Q1761" s="47">
        <f t="shared" si="203"/>
        <v>1996</v>
      </c>
      <c r="R1761" s="48" t="str">
        <f t="shared" si="201"/>
        <v>19969</v>
      </c>
      <c r="S1761" s="49">
        <v>35323</v>
      </c>
      <c r="T1761" s="48">
        <v>1043.8900000000001</v>
      </c>
      <c r="U1761" s="50">
        <f t="shared" si="202"/>
        <v>1040.1243333333334</v>
      </c>
      <c r="V1761" s="51">
        <f t="shared" si="204"/>
        <v>1036.4325136612022</v>
      </c>
      <c r="W1761" s="53">
        <f t="shared" si="205"/>
        <v>0</v>
      </c>
      <c r="X1761" s="53" t="str">
        <f t="shared" si="206"/>
        <v/>
      </c>
      <c r="Y1761" s="54" t="str">
        <f t="shared" si="207"/>
        <v/>
      </c>
    </row>
    <row r="1762" spans="17:25" x14ac:dyDescent="0.25">
      <c r="Q1762" s="47">
        <f t="shared" si="203"/>
        <v>1996</v>
      </c>
      <c r="R1762" s="48" t="str">
        <f t="shared" si="201"/>
        <v>19969</v>
      </c>
      <c r="S1762" s="49">
        <v>35324</v>
      </c>
      <c r="T1762" s="48">
        <v>1043.8900000000001</v>
      </c>
      <c r="U1762" s="50">
        <f t="shared" si="202"/>
        <v>1040.1243333333334</v>
      </c>
      <c r="V1762" s="51">
        <f t="shared" si="204"/>
        <v>1036.4325136612022</v>
      </c>
      <c r="W1762" s="53">
        <f t="shared" si="205"/>
        <v>0</v>
      </c>
      <c r="X1762" s="53" t="str">
        <f t="shared" si="206"/>
        <v/>
      </c>
      <c r="Y1762" s="54" t="str">
        <f t="shared" si="207"/>
        <v/>
      </c>
    </row>
    <row r="1763" spans="17:25" x14ac:dyDescent="0.25">
      <c r="Q1763" s="47">
        <f t="shared" si="203"/>
        <v>1996</v>
      </c>
      <c r="R1763" s="48" t="str">
        <f t="shared" si="201"/>
        <v>19969</v>
      </c>
      <c r="S1763" s="49">
        <v>35325</v>
      </c>
      <c r="T1763" s="48">
        <v>1042.8</v>
      </c>
      <c r="U1763" s="50">
        <f t="shared" si="202"/>
        <v>1040.1243333333334</v>
      </c>
      <c r="V1763" s="51">
        <f t="shared" si="204"/>
        <v>1036.4325136612022</v>
      </c>
      <c r="W1763" s="53">
        <f t="shared" si="205"/>
        <v>-1.0441713207332004E-3</v>
      </c>
      <c r="X1763" s="53" t="str">
        <f t="shared" si="206"/>
        <v/>
      </c>
      <c r="Y1763" s="54" t="str">
        <f t="shared" si="207"/>
        <v/>
      </c>
    </row>
    <row r="1764" spans="17:25" x14ac:dyDescent="0.25">
      <c r="Q1764" s="47">
        <f t="shared" si="203"/>
        <v>1996</v>
      </c>
      <c r="R1764" s="48" t="str">
        <f t="shared" si="201"/>
        <v>19969</v>
      </c>
      <c r="S1764" s="49">
        <v>35326</v>
      </c>
      <c r="T1764" s="48">
        <v>1038.9000000000001</v>
      </c>
      <c r="U1764" s="50">
        <f t="shared" si="202"/>
        <v>1040.1243333333334</v>
      </c>
      <c r="V1764" s="51">
        <f t="shared" si="204"/>
        <v>1036.4325136612022</v>
      </c>
      <c r="W1764" s="53">
        <f t="shared" si="205"/>
        <v>-3.7399309551207072E-3</v>
      </c>
      <c r="X1764" s="53" t="str">
        <f t="shared" si="206"/>
        <v/>
      </c>
      <c r="Y1764" s="54" t="str">
        <f t="shared" si="207"/>
        <v/>
      </c>
    </row>
    <row r="1765" spans="17:25" x14ac:dyDescent="0.25">
      <c r="Q1765" s="47">
        <f t="shared" si="203"/>
        <v>1996</v>
      </c>
      <c r="R1765" s="48" t="str">
        <f t="shared" si="201"/>
        <v>19969</v>
      </c>
      <c r="S1765" s="49">
        <v>35327</v>
      </c>
      <c r="T1765" s="48">
        <v>1035.94</v>
      </c>
      <c r="U1765" s="50">
        <f t="shared" si="202"/>
        <v>1040.1243333333334</v>
      </c>
      <c r="V1765" s="51">
        <f t="shared" si="204"/>
        <v>1036.4325136612022</v>
      </c>
      <c r="W1765" s="53">
        <f t="shared" si="205"/>
        <v>-2.8491673885840951E-3</v>
      </c>
      <c r="X1765" s="53" t="str">
        <f t="shared" si="206"/>
        <v/>
      </c>
      <c r="Y1765" s="54" t="str">
        <f t="shared" si="207"/>
        <v/>
      </c>
    </row>
    <row r="1766" spans="17:25" x14ac:dyDescent="0.25">
      <c r="Q1766" s="47">
        <f t="shared" si="203"/>
        <v>1996</v>
      </c>
      <c r="R1766" s="48" t="str">
        <f t="shared" si="201"/>
        <v>19969</v>
      </c>
      <c r="S1766" s="49">
        <v>35328</v>
      </c>
      <c r="T1766" s="48">
        <v>1037.0999999999999</v>
      </c>
      <c r="U1766" s="50">
        <f t="shared" si="202"/>
        <v>1040.1243333333334</v>
      </c>
      <c r="V1766" s="51">
        <f t="shared" si="204"/>
        <v>1036.4325136612022</v>
      </c>
      <c r="W1766" s="53">
        <f t="shared" si="205"/>
        <v>1.1197559704227977E-3</v>
      </c>
      <c r="X1766" s="53" t="str">
        <f t="shared" si="206"/>
        <v/>
      </c>
      <c r="Y1766" s="54" t="str">
        <f t="shared" si="207"/>
        <v/>
      </c>
    </row>
    <row r="1767" spans="17:25" x14ac:dyDescent="0.25">
      <c r="Q1767" s="47">
        <f t="shared" si="203"/>
        <v>1996</v>
      </c>
      <c r="R1767" s="48" t="str">
        <f t="shared" si="201"/>
        <v>19969</v>
      </c>
      <c r="S1767" s="49">
        <v>35329</v>
      </c>
      <c r="T1767" s="48">
        <v>1037.1099999999999</v>
      </c>
      <c r="U1767" s="50">
        <f t="shared" si="202"/>
        <v>1040.1243333333334</v>
      </c>
      <c r="V1767" s="51">
        <f t="shared" si="204"/>
        <v>1036.4325136612022</v>
      </c>
      <c r="W1767" s="53">
        <f t="shared" si="205"/>
        <v>9.6422717192901075E-6</v>
      </c>
      <c r="X1767" s="53" t="str">
        <f t="shared" si="206"/>
        <v/>
      </c>
      <c r="Y1767" s="54" t="str">
        <f t="shared" si="207"/>
        <v/>
      </c>
    </row>
    <row r="1768" spans="17:25" x14ac:dyDescent="0.25">
      <c r="Q1768" s="47">
        <f t="shared" si="203"/>
        <v>1996</v>
      </c>
      <c r="R1768" s="48" t="str">
        <f t="shared" si="201"/>
        <v>19969</v>
      </c>
      <c r="S1768" s="49">
        <v>35330</v>
      </c>
      <c r="T1768" s="48">
        <v>1037.1099999999999</v>
      </c>
      <c r="U1768" s="50">
        <f t="shared" si="202"/>
        <v>1040.1243333333334</v>
      </c>
      <c r="V1768" s="51">
        <f t="shared" si="204"/>
        <v>1036.4325136612022</v>
      </c>
      <c r="W1768" s="53">
        <f t="shared" si="205"/>
        <v>0</v>
      </c>
      <c r="X1768" s="53" t="str">
        <f t="shared" si="206"/>
        <v/>
      </c>
      <c r="Y1768" s="54" t="str">
        <f t="shared" si="207"/>
        <v/>
      </c>
    </row>
    <row r="1769" spans="17:25" x14ac:dyDescent="0.25">
      <c r="Q1769" s="47">
        <f t="shared" si="203"/>
        <v>1996</v>
      </c>
      <c r="R1769" s="48" t="str">
        <f t="shared" si="201"/>
        <v>19969</v>
      </c>
      <c r="S1769" s="49">
        <v>35331</v>
      </c>
      <c r="T1769" s="48">
        <v>1037.1099999999999</v>
      </c>
      <c r="U1769" s="50">
        <f t="shared" si="202"/>
        <v>1040.1243333333334</v>
      </c>
      <c r="V1769" s="51">
        <f t="shared" si="204"/>
        <v>1036.4325136612022</v>
      </c>
      <c r="W1769" s="53">
        <f t="shared" si="205"/>
        <v>0</v>
      </c>
      <c r="X1769" s="53" t="str">
        <f t="shared" si="206"/>
        <v/>
      </c>
      <c r="Y1769" s="54" t="str">
        <f t="shared" si="207"/>
        <v/>
      </c>
    </row>
    <row r="1770" spans="17:25" x14ac:dyDescent="0.25">
      <c r="Q1770" s="47">
        <f t="shared" si="203"/>
        <v>1996</v>
      </c>
      <c r="R1770" s="48" t="str">
        <f t="shared" si="201"/>
        <v>19969</v>
      </c>
      <c r="S1770" s="49">
        <v>35332</v>
      </c>
      <c r="T1770" s="48">
        <v>1038.0899999999999</v>
      </c>
      <c r="U1770" s="50">
        <f t="shared" si="202"/>
        <v>1040.1243333333334</v>
      </c>
      <c r="V1770" s="51">
        <f t="shared" si="204"/>
        <v>1036.4325136612022</v>
      </c>
      <c r="W1770" s="53">
        <f t="shared" si="205"/>
        <v>9.449335171776152E-4</v>
      </c>
      <c r="X1770" s="53" t="str">
        <f t="shared" si="206"/>
        <v/>
      </c>
      <c r="Y1770" s="54" t="str">
        <f t="shared" si="207"/>
        <v/>
      </c>
    </row>
    <row r="1771" spans="17:25" x14ac:dyDescent="0.25">
      <c r="Q1771" s="47">
        <f t="shared" si="203"/>
        <v>1996</v>
      </c>
      <c r="R1771" s="48" t="str">
        <f t="shared" si="201"/>
        <v>19969</v>
      </c>
      <c r="S1771" s="49">
        <v>35333</v>
      </c>
      <c r="T1771" s="48">
        <v>1040.3599999999999</v>
      </c>
      <c r="U1771" s="50">
        <f t="shared" si="202"/>
        <v>1040.1243333333334</v>
      </c>
      <c r="V1771" s="51">
        <f t="shared" si="204"/>
        <v>1036.4325136612022</v>
      </c>
      <c r="W1771" s="53">
        <f t="shared" si="205"/>
        <v>2.1867082815554273E-3</v>
      </c>
      <c r="X1771" s="53" t="str">
        <f t="shared" si="206"/>
        <v/>
      </c>
      <c r="Y1771" s="54" t="str">
        <f t="shared" si="207"/>
        <v/>
      </c>
    </row>
    <row r="1772" spans="17:25" x14ac:dyDescent="0.25">
      <c r="Q1772" s="47">
        <f t="shared" si="203"/>
        <v>1996</v>
      </c>
      <c r="R1772" s="48" t="str">
        <f t="shared" si="201"/>
        <v>19969</v>
      </c>
      <c r="S1772" s="49">
        <v>35334</v>
      </c>
      <c r="T1772" s="48">
        <v>1030.25</v>
      </c>
      <c r="U1772" s="50">
        <f t="shared" si="202"/>
        <v>1040.1243333333334</v>
      </c>
      <c r="V1772" s="51">
        <f t="shared" si="204"/>
        <v>1036.4325136612022</v>
      </c>
      <c r="W1772" s="53">
        <f t="shared" si="205"/>
        <v>-9.7177899957705538E-3</v>
      </c>
      <c r="X1772" s="53" t="str">
        <f t="shared" si="206"/>
        <v/>
      </c>
      <c r="Y1772" s="54" t="str">
        <f t="shared" si="207"/>
        <v/>
      </c>
    </row>
    <row r="1773" spans="17:25" x14ac:dyDescent="0.25">
      <c r="Q1773" s="47">
        <f t="shared" si="203"/>
        <v>1996</v>
      </c>
      <c r="R1773" s="48" t="str">
        <f t="shared" si="201"/>
        <v>19969</v>
      </c>
      <c r="S1773" s="49">
        <v>35335</v>
      </c>
      <c r="T1773" s="48">
        <v>1027.68</v>
      </c>
      <c r="U1773" s="50">
        <f t="shared" si="202"/>
        <v>1040.1243333333334</v>
      </c>
      <c r="V1773" s="51">
        <f t="shared" si="204"/>
        <v>1036.4325136612022</v>
      </c>
      <c r="W1773" s="53">
        <f t="shared" si="205"/>
        <v>-2.4945401601552675E-3</v>
      </c>
      <c r="X1773" s="53" t="str">
        <f t="shared" si="206"/>
        <v/>
      </c>
      <c r="Y1773" s="54" t="str">
        <f t="shared" si="207"/>
        <v/>
      </c>
    </row>
    <row r="1774" spans="17:25" x14ac:dyDescent="0.25">
      <c r="Q1774" s="47">
        <f t="shared" si="203"/>
        <v>1996</v>
      </c>
      <c r="R1774" s="48" t="str">
        <f t="shared" si="201"/>
        <v>19969</v>
      </c>
      <c r="S1774" s="49">
        <v>35336</v>
      </c>
      <c r="T1774" s="48">
        <v>1025.06</v>
      </c>
      <c r="U1774" s="50">
        <f t="shared" si="202"/>
        <v>1040.1243333333334</v>
      </c>
      <c r="V1774" s="51">
        <f t="shared" si="204"/>
        <v>1036.4325136612022</v>
      </c>
      <c r="W1774" s="53">
        <f t="shared" si="205"/>
        <v>-2.5494317297214408E-3</v>
      </c>
      <c r="X1774" s="53" t="str">
        <f t="shared" si="206"/>
        <v/>
      </c>
      <c r="Y1774" s="54" t="str">
        <f t="shared" si="207"/>
        <v/>
      </c>
    </row>
    <row r="1775" spans="17:25" x14ac:dyDescent="0.25">
      <c r="Q1775" s="47">
        <f t="shared" si="203"/>
        <v>1996</v>
      </c>
      <c r="R1775" s="48" t="str">
        <f t="shared" si="201"/>
        <v>19969</v>
      </c>
      <c r="S1775" s="49">
        <v>35337</v>
      </c>
      <c r="T1775" s="48">
        <v>1025.06</v>
      </c>
      <c r="U1775" s="50">
        <f t="shared" si="202"/>
        <v>1040.1243333333334</v>
      </c>
      <c r="V1775" s="51">
        <f t="shared" si="204"/>
        <v>1036.4325136612022</v>
      </c>
      <c r="W1775" s="53">
        <f t="shared" si="205"/>
        <v>0</v>
      </c>
      <c r="X1775" s="53" t="str">
        <f t="shared" si="206"/>
        <v/>
      </c>
      <c r="Y1775" s="54" t="str">
        <f t="shared" si="207"/>
        <v/>
      </c>
    </row>
    <row r="1776" spans="17:25" x14ac:dyDescent="0.25">
      <c r="Q1776" s="47">
        <f t="shared" si="203"/>
        <v>1996</v>
      </c>
      <c r="R1776" s="48" t="str">
        <f t="shared" si="201"/>
        <v>19969</v>
      </c>
      <c r="S1776" s="49">
        <v>35338</v>
      </c>
      <c r="T1776" s="48">
        <v>1025.06</v>
      </c>
      <c r="U1776" s="50">
        <f t="shared" si="202"/>
        <v>1040.1243333333334</v>
      </c>
      <c r="V1776" s="51">
        <f t="shared" si="204"/>
        <v>1036.4325136612022</v>
      </c>
      <c r="W1776" s="53">
        <f t="shared" si="205"/>
        <v>0</v>
      </c>
      <c r="X1776" s="53" t="str">
        <f t="shared" si="206"/>
        <v/>
      </c>
      <c r="Y1776" s="54" t="str">
        <f t="shared" si="207"/>
        <v/>
      </c>
    </row>
    <row r="1777" spans="17:25" x14ac:dyDescent="0.25">
      <c r="Q1777" s="47">
        <f t="shared" si="203"/>
        <v>1996</v>
      </c>
      <c r="R1777" s="48" t="str">
        <f t="shared" si="201"/>
        <v>199610</v>
      </c>
      <c r="S1777" s="49">
        <v>35339</v>
      </c>
      <c r="T1777" s="48">
        <v>1027.08</v>
      </c>
      <c r="U1777" s="50">
        <f t="shared" si="202"/>
        <v>1015.4645161290322</v>
      </c>
      <c r="V1777" s="51">
        <f t="shared" si="204"/>
        <v>1036.4325136612022</v>
      </c>
      <c r="W1777" s="53">
        <f t="shared" si="205"/>
        <v>1.9706163541646227E-3</v>
      </c>
      <c r="X1777" s="53">
        <f t="shared" si="206"/>
        <v>-2.3708528311488286E-2</v>
      </c>
      <c r="Y1777" s="54" t="str">
        <f t="shared" si="207"/>
        <v/>
      </c>
    </row>
    <row r="1778" spans="17:25" x14ac:dyDescent="0.25">
      <c r="Q1778" s="47">
        <f t="shared" si="203"/>
        <v>1996</v>
      </c>
      <c r="R1778" s="48" t="str">
        <f t="shared" si="201"/>
        <v>199610</v>
      </c>
      <c r="S1778" s="49">
        <v>35340</v>
      </c>
      <c r="T1778" s="48">
        <v>1030.54</v>
      </c>
      <c r="U1778" s="50">
        <f t="shared" si="202"/>
        <v>1015.4645161290322</v>
      </c>
      <c r="V1778" s="51">
        <f t="shared" si="204"/>
        <v>1036.4325136612022</v>
      </c>
      <c r="W1778" s="53">
        <f t="shared" si="205"/>
        <v>3.3687736106242649E-3</v>
      </c>
      <c r="X1778" s="53" t="str">
        <f t="shared" si="206"/>
        <v/>
      </c>
      <c r="Y1778" s="54" t="str">
        <f t="shared" si="207"/>
        <v/>
      </c>
    </row>
    <row r="1779" spans="17:25" x14ac:dyDescent="0.25">
      <c r="Q1779" s="47">
        <f t="shared" si="203"/>
        <v>1996</v>
      </c>
      <c r="R1779" s="48" t="str">
        <f t="shared" si="201"/>
        <v>199610</v>
      </c>
      <c r="S1779" s="49">
        <v>35341</v>
      </c>
      <c r="T1779" s="48">
        <v>1019.17</v>
      </c>
      <c r="U1779" s="50">
        <f t="shared" si="202"/>
        <v>1015.4645161290322</v>
      </c>
      <c r="V1779" s="51">
        <f t="shared" si="204"/>
        <v>1036.4325136612022</v>
      </c>
      <c r="W1779" s="53">
        <f t="shared" si="205"/>
        <v>-1.1033050633648345E-2</v>
      </c>
      <c r="X1779" s="53" t="str">
        <f t="shared" si="206"/>
        <v/>
      </c>
      <c r="Y1779" s="54" t="str">
        <f t="shared" si="207"/>
        <v/>
      </c>
    </row>
    <row r="1780" spans="17:25" x14ac:dyDescent="0.25">
      <c r="Q1780" s="47">
        <f t="shared" si="203"/>
        <v>1996</v>
      </c>
      <c r="R1780" s="48" t="str">
        <f t="shared" si="201"/>
        <v>199610</v>
      </c>
      <c r="S1780" s="49">
        <v>35342</v>
      </c>
      <c r="T1780" s="48">
        <v>1015.24</v>
      </c>
      <c r="U1780" s="50">
        <f t="shared" si="202"/>
        <v>1015.4645161290322</v>
      </c>
      <c r="V1780" s="51">
        <f t="shared" si="204"/>
        <v>1036.4325136612022</v>
      </c>
      <c r="W1780" s="53">
        <f t="shared" si="205"/>
        <v>-3.8560789662175354E-3</v>
      </c>
      <c r="X1780" s="53" t="str">
        <f t="shared" si="206"/>
        <v/>
      </c>
      <c r="Y1780" s="54" t="str">
        <f t="shared" si="207"/>
        <v/>
      </c>
    </row>
    <row r="1781" spans="17:25" x14ac:dyDescent="0.25">
      <c r="Q1781" s="47">
        <f t="shared" si="203"/>
        <v>1996</v>
      </c>
      <c r="R1781" s="48" t="str">
        <f t="shared" si="201"/>
        <v>199610</v>
      </c>
      <c r="S1781" s="49">
        <v>35343</v>
      </c>
      <c r="T1781" s="48">
        <v>1014.99</v>
      </c>
      <c r="U1781" s="50">
        <f t="shared" si="202"/>
        <v>1015.4645161290322</v>
      </c>
      <c r="V1781" s="51">
        <f t="shared" si="204"/>
        <v>1036.4325136612022</v>
      </c>
      <c r="W1781" s="53">
        <f t="shared" si="205"/>
        <v>-2.4624719278198981E-4</v>
      </c>
      <c r="X1781" s="53" t="str">
        <f t="shared" si="206"/>
        <v/>
      </c>
      <c r="Y1781" s="54" t="str">
        <f t="shared" si="207"/>
        <v/>
      </c>
    </row>
    <row r="1782" spans="17:25" x14ac:dyDescent="0.25">
      <c r="Q1782" s="47">
        <f t="shared" si="203"/>
        <v>1996</v>
      </c>
      <c r="R1782" s="48" t="str">
        <f t="shared" si="201"/>
        <v>199610</v>
      </c>
      <c r="S1782" s="49">
        <v>35344</v>
      </c>
      <c r="T1782" s="48">
        <v>1014.99</v>
      </c>
      <c r="U1782" s="50">
        <f t="shared" si="202"/>
        <v>1015.4645161290322</v>
      </c>
      <c r="V1782" s="51">
        <f t="shared" si="204"/>
        <v>1036.4325136612022</v>
      </c>
      <c r="W1782" s="53">
        <f t="shared" si="205"/>
        <v>0</v>
      </c>
      <c r="X1782" s="53" t="str">
        <f t="shared" si="206"/>
        <v/>
      </c>
      <c r="Y1782" s="54" t="str">
        <f t="shared" si="207"/>
        <v/>
      </c>
    </row>
    <row r="1783" spans="17:25" x14ac:dyDescent="0.25">
      <c r="Q1783" s="47">
        <f t="shared" si="203"/>
        <v>1996</v>
      </c>
      <c r="R1783" s="48" t="str">
        <f t="shared" si="201"/>
        <v>199610</v>
      </c>
      <c r="S1783" s="49">
        <v>35345</v>
      </c>
      <c r="T1783" s="48">
        <v>1014.99</v>
      </c>
      <c r="U1783" s="50">
        <f t="shared" si="202"/>
        <v>1015.4645161290322</v>
      </c>
      <c r="V1783" s="51">
        <f t="shared" si="204"/>
        <v>1036.4325136612022</v>
      </c>
      <c r="W1783" s="53">
        <f t="shared" si="205"/>
        <v>0</v>
      </c>
      <c r="X1783" s="53" t="str">
        <f t="shared" si="206"/>
        <v/>
      </c>
      <c r="Y1783" s="54" t="str">
        <f t="shared" si="207"/>
        <v/>
      </c>
    </row>
    <row r="1784" spans="17:25" x14ac:dyDescent="0.25">
      <c r="Q1784" s="47">
        <f t="shared" si="203"/>
        <v>1996</v>
      </c>
      <c r="R1784" s="48" t="str">
        <f t="shared" si="201"/>
        <v>199610</v>
      </c>
      <c r="S1784" s="49">
        <v>35346</v>
      </c>
      <c r="T1784" s="48">
        <v>1012.56</v>
      </c>
      <c r="U1784" s="50">
        <f t="shared" si="202"/>
        <v>1015.4645161290322</v>
      </c>
      <c r="V1784" s="51">
        <f t="shared" si="204"/>
        <v>1036.4325136612022</v>
      </c>
      <c r="W1784" s="53">
        <f t="shared" si="205"/>
        <v>-2.3941122572637141E-3</v>
      </c>
      <c r="X1784" s="53" t="str">
        <f t="shared" si="206"/>
        <v/>
      </c>
      <c r="Y1784" s="54" t="str">
        <f t="shared" si="207"/>
        <v/>
      </c>
    </row>
    <row r="1785" spans="17:25" x14ac:dyDescent="0.25">
      <c r="Q1785" s="47">
        <f t="shared" si="203"/>
        <v>1996</v>
      </c>
      <c r="R1785" s="48" t="str">
        <f t="shared" si="201"/>
        <v>199610</v>
      </c>
      <c r="S1785" s="49">
        <v>35347</v>
      </c>
      <c r="T1785" s="48">
        <v>1010.32</v>
      </c>
      <c r="U1785" s="50">
        <f t="shared" si="202"/>
        <v>1015.4645161290322</v>
      </c>
      <c r="V1785" s="51">
        <f t="shared" si="204"/>
        <v>1036.4325136612022</v>
      </c>
      <c r="W1785" s="53">
        <f t="shared" si="205"/>
        <v>-2.2122145848145758E-3</v>
      </c>
      <c r="X1785" s="53" t="str">
        <f t="shared" si="206"/>
        <v/>
      </c>
      <c r="Y1785" s="54" t="str">
        <f t="shared" si="207"/>
        <v/>
      </c>
    </row>
    <row r="1786" spans="17:25" x14ac:dyDescent="0.25">
      <c r="Q1786" s="47">
        <f t="shared" si="203"/>
        <v>1996</v>
      </c>
      <c r="R1786" s="48" t="str">
        <f t="shared" si="201"/>
        <v>199610</v>
      </c>
      <c r="S1786" s="49">
        <v>35348</v>
      </c>
      <c r="T1786" s="48">
        <v>1012.27</v>
      </c>
      <c r="U1786" s="50">
        <f t="shared" si="202"/>
        <v>1015.4645161290322</v>
      </c>
      <c r="V1786" s="51">
        <f t="shared" si="204"/>
        <v>1036.4325136612022</v>
      </c>
      <c r="W1786" s="53">
        <f t="shared" si="205"/>
        <v>1.9300815583180864E-3</v>
      </c>
      <c r="X1786" s="53" t="str">
        <f t="shared" si="206"/>
        <v/>
      </c>
      <c r="Y1786" s="54" t="str">
        <f t="shared" si="207"/>
        <v/>
      </c>
    </row>
    <row r="1787" spans="17:25" x14ac:dyDescent="0.25">
      <c r="Q1787" s="47">
        <f t="shared" si="203"/>
        <v>1996</v>
      </c>
      <c r="R1787" s="48" t="str">
        <f t="shared" si="201"/>
        <v>199610</v>
      </c>
      <c r="S1787" s="49">
        <v>35349</v>
      </c>
      <c r="T1787" s="48">
        <v>1013.12</v>
      </c>
      <c r="U1787" s="50">
        <f t="shared" si="202"/>
        <v>1015.4645161290322</v>
      </c>
      <c r="V1787" s="51">
        <f t="shared" si="204"/>
        <v>1036.4325136612022</v>
      </c>
      <c r="W1787" s="53">
        <f t="shared" si="205"/>
        <v>8.3969691880625419E-4</v>
      </c>
      <c r="X1787" s="53" t="str">
        <f t="shared" si="206"/>
        <v/>
      </c>
      <c r="Y1787" s="54" t="str">
        <f t="shared" si="207"/>
        <v/>
      </c>
    </row>
    <row r="1788" spans="17:25" x14ac:dyDescent="0.25">
      <c r="Q1788" s="47">
        <f t="shared" si="203"/>
        <v>1996</v>
      </c>
      <c r="R1788" s="48" t="str">
        <f t="shared" si="201"/>
        <v>199610</v>
      </c>
      <c r="S1788" s="49">
        <v>35350</v>
      </c>
      <c r="T1788" s="48">
        <v>1015.07</v>
      </c>
      <c r="U1788" s="50">
        <f t="shared" si="202"/>
        <v>1015.4645161290322</v>
      </c>
      <c r="V1788" s="51">
        <f t="shared" si="204"/>
        <v>1036.4325136612022</v>
      </c>
      <c r="W1788" s="53">
        <f t="shared" si="205"/>
        <v>1.9247473152244066E-3</v>
      </c>
      <c r="X1788" s="53" t="str">
        <f t="shared" si="206"/>
        <v/>
      </c>
      <c r="Y1788" s="54" t="str">
        <f t="shared" si="207"/>
        <v/>
      </c>
    </row>
    <row r="1789" spans="17:25" x14ac:dyDescent="0.25">
      <c r="Q1789" s="47">
        <f t="shared" si="203"/>
        <v>1996</v>
      </c>
      <c r="R1789" s="48" t="str">
        <f t="shared" si="201"/>
        <v>199610</v>
      </c>
      <c r="S1789" s="49">
        <v>35351</v>
      </c>
      <c r="T1789" s="48">
        <v>1015.07</v>
      </c>
      <c r="U1789" s="50">
        <f t="shared" si="202"/>
        <v>1015.4645161290322</v>
      </c>
      <c r="V1789" s="51">
        <f t="shared" si="204"/>
        <v>1036.4325136612022</v>
      </c>
      <c r="W1789" s="53">
        <f t="shared" si="205"/>
        <v>0</v>
      </c>
      <c r="X1789" s="53" t="str">
        <f t="shared" si="206"/>
        <v/>
      </c>
      <c r="Y1789" s="54" t="str">
        <f t="shared" si="207"/>
        <v/>
      </c>
    </row>
    <row r="1790" spans="17:25" x14ac:dyDescent="0.25">
      <c r="Q1790" s="47">
        <f t="shared" si="203"/>
        <v>1996</v>
      </c>
      <c r="R1790" s="48" t="str">
        <f t="shared" si="201"/>
        <v>199610</v>
      </c>
      <c r="S1790" s="49">
        <v>35352</v>
      </c>
      <c r="T1790" s="48">
        <v>1015.07</v>
      </c>
      <c r="U1790" s="50">
        <f t="shared" si="202"/>
        <v>1015.4645161290322</v>
      </c>
      <c r="V1790" s="51">
        <f t="shared" si="204"/>
        <v>1036.4325136612022</v>
      </c>
      <c r="W1790" s="53">
        <f t="shared" si="205"/>
        <v>0</v>
      </c>
      <c r="X1790" s="53" t="str">
        <f t="shared" si="206"/>
        <v/>
      </c>
      <c r="Y1790" s="54" t="str">
        <f t="shared" si="207"/>
        <v/>
      </c>
    </row>
    <row r="1791" spans="17:25" x14ac:dyDescent="0.25">
      <c r="Q1791" s="47">
        <f t="shared" si="203"/>
        <v>1996</v>
      </c>
      <c r="R1791" s="48" t="str">
        <f t="shared" si="201"/>
        <v>199610</v>
      </c>
      <c r="S1791" s="49">
        <v>35353</v>
      </c>
      <c r="T1791" s="48">
        <v>1015.07</v>
      </c>
      <c r="U1791" s="50">
        <f t="shared" si="202"/>
        <v>1015.4645161290322</v>
      </c>
      <c r="V1791" s="51">
        <f t="shared" si="204"/>
        <v>1036.4325136612022</v>
      </c>
      <c r="W1791" s="53">
        <f t="shared" si="205"/>
        <v>0</v>
      </c>
      <c r="X1791" s="53" t="str">
        <f t="shared" si="206"/>
        <v/>
      </c>
      <c r="Y1791" s="54" t="str">
        <f t="shared" si="207"/>
        <v/>
      </c>
    </row>
    <row r="1792" spans="17:25" x14ac:dyDescent="0.25">
      <c r="Q1792" s="47">
        <f t="shared" si="203"/>
        <v>1996</v>
      </c>
      <c r="R1792" s="48" t="str">
        <f t="shared" si="201"/>
        <v>199610</v>
      </c>
      <c r="S1792" s="49">
        <v>35354</v>
      </c>
      <c r="T1792" s="48">
        <v>1019.22</v>
      </c>
      <c r="U1792" s="50">
        <f t="shared" si="202"/>
        <v>1015.4645161290322</v>
      </c>
      <c r="V1792" s="51">
        <f t="shared" si="204"/>
        <v>1036.4325136612022</v>
      </c>
      <c r="W1792" s="53">
        <f t="shared" si="205"/>
        <v>4.0883879929463074E-3</v>
      </c>
      <c r="X1792" s="53" t="str">
        <f t="shared" si="206"/>
        <v/>
      </c>
      <c r="Y1792" s="54" t="str">
        <f t="shared" si="207"/>
        <v/>
      </c>
    </row>
    <row r="1793" spans="17:25" x14ac:dyDescent="0.25">
      <c r="Q1793" s="47">
        <f t="shared" si="203"/>
        <v>1996</v>
      </c>
      <c r="R1793" s="48" t="str">
        <f t="shared" si="201"/>
        <v>199610</v>
      </c>
      <c r="S1793" s="49">
        <v>35355</v>
      </c>
      <c r="T1793" s="48">
        <v>1018.5</v>
      </c>
      <c r="U1793" s="50">
        <f t="shared" si="202"/>
        <v>1015.4645161290322</v>
      </c>
      <c r="V1793" s="51">
        <f t="shared" si="204"/>
        <v>1036.4325136612022</v>
      </c>
      <c r="W1793" s="53">
        <f t="shared" si="205"/>
        <v>-7.0642255842701118E-4</v>
      </c>
      <c r="X1793" s="53" t="str">
        <f t="shared" si="206"/>
        <v/>
      </c>
      <c r="Y1793" s="54" t="str">
        <f t="shared" si="207"/>
        <v/>
      </c>
    </row>
    <row r="1794" spans="17:25" x14ac:dyDescent="0.25">
      <c r="Q1794" s="47">
        <f t="shared" si="203"/>
        <v>1996</v>
      </c>
      <c r="R1794" s="48" t="str">
        <f t="shared" si="201"/>
        <v>199610</v>
      </c>
      <c r="S1794" s="49">
        <v>35356</v>
      </c>
      <c r="T1794" s="48">
        <v>1015.24</v>
      </c>
      <c r="U1794" s="50">
        <f t="shared" si="202"/>
        <v>1015.4645161290322</v>
      </c>
      <c r="V1794" s="51">
        <f t="shared" si="204"/>
        <v>1036.4325136612022</v>
      </c>
      <c r="W1794" s="53">
        <f t="shared" si="205"/>
        <v>-3.200785468826739E-3</v>
      </c>
      <c r="X1794" s="53" t="str">
        <f t="shared" si="206"/>
        <v/>
      </c>
      <c r="Y1794" s="54" t="str">
        <f t="shared" si="207"/>
        <v/>
      </c>
    </row>
    <row r="1795" spans="17:25" x14ac:dyDescent="0.25">
      <c r="Q1795" s="47">
        <f t="shared" si="203"/>
        <v>1996</v>
      </c>
      <c r="R1795" s="48" t="str">
        <f t="shared" si="201"/>
        <v>199610</v>
      </c>
      <c r="S1795" s="49">
        <v>35357</v>
      </c>
      <c r="T1795" s="48">
        <v>1016.87</v>
      </c>
      <c r="U1795" s="50">
        <f t="shared" si="202"/>
        <v>1015.4645161290322</v>
      </c>
      <c r="V1795" s="51">
        <f t="shared" si="204"/>
        <v>1036.4325136612022</v>
      </c>
      <c r="W1795" s="53">
        <f t="shared" si="205"/>
        <v>1.6055316969385558E-3</v>
      </c>
      <c r="X1795" s="53" t="str">
        <f t="shared" si="206"/>
        <v/>
      </c>
      <c r="Y1795" s="54" t="str">
        <f t="shared" si="207"/>
        <v/>
      </c>
    </row>
    <row r="1796" spans="17:25" x14ac:dyDescent="0.25">
      <c r="Q1796" s="47">
        <f t="shared" si="203"/>
        <v>1996</v>
      </c>
      <c r="R1796" s="48" t="str">
        <f t="shared" si="201"/>
        <v>199610</v>
      </c>
      <c r="S1796" s="49">
        <v>35358</v>
      </c>
      <c r="T1796" s="48">
        <v>1016.87</v>
      </c>
      <c r="U1796" s="50">
        <f t="shared" si="202"/>
        <v>1015.4645161290322</v>
      </c>
      <c r="V1796" s="51">
        <f t="shared" si="204"/>
        <v>1036.4325136612022</v>
      </c>
      <c r="W1796" s="53">
        <f t="shared" si="205"/>
        <v>0</v>
      </c>
      <c r="X1796" s="53" t="str">
        <f t="shared" si="206"/>
        <v/>
      </c>
      <c r="Y1796" s="54" t="str">
        <f t="shared" si="207"/>
        <v/>
      </c>
    </row>
    <row r="1797" spans="17:25" x14ac:dyDescent="0.25">
      <c r="Q1797" s="47">
        <f t="shared" si="203"/>
        <v>1996</v>
      </c>
      <c r="R1797" s="48" t="str">
        <f t="shared" si="201"/>
        <v>199610</v>
      </c>
      <c r="S1797" s="49">
        <v>35359</v>
      </c>
      <c r="T1797" s="48">
        <v>1016.87</v>
      </c>
      <c r="U1797" s="50">
        <f t="shared" si="202"/>
        <v>1015.4645161290322</v>
      </c>
      <c r="V1797" s="51">
        <f t="shared" si="204"/>
        <v>1036.4325136612022</v>
      </c>
      <c r="W1797" s="53">
        <f t="shared" si="205"/>
        <v>0</v>
      </c>
      <c r="X1797" s="53" t="str">
        <f t="shared" si="206"/>
        <v/>
      </c>
      <c r="Y1797" s="54" t="str">
        <f t="shared" si="207"/>
        <v/>
      </c>
    </row>
    <row r="1798" spans="17:25" x14ac:dyDescent="0.25">
      <c r="Q1798" s="47">
        <f t="shared" si="203"/>
        <v>1996</v>
      </c>
      <c r="R1798" s="48" t="str">
        <f t="shared" si="201"/>
        <v>199610</v>
      </c>
      <c r="S1798" s="49">
        <v>35360</v>
      </c>
      <c r="T1798" s="48">
        <v>1018.33</v>
      </c>
      <c r="U1798" s="50">
        <f t="shared" si="202"/>
        <v>1015.4645161290322</v>
      </c>
      <c r="V1798" s="51">
        <f t="shared" si="204"/>
        <v>1036.4325136612022</v>
      </c>
      <c r="W1798" s="53">
        <f t="shared" si="205"/>
        <v>1.4357784180869526E-3</v>
      </c>
      <c r="X1798" s="53" t="str">
        <f t="shared" si="206"/>
        <v/>
      </c>
      <c r="Y1798" s="54" t="str">
        <f t="shared" si="207"/>
        <v/>
      </c>
    </row>
    <row r="1799" spans="17:25" x14ac:dyDescent="0.25">
      <c r="Q1799" s="47">
        <f t="shared" si="203"/>
        <v>1996</v>
      </c>
      <c r="R1799" s="48" t="str">
        <f t="shared" ref="R1799:R1862" si="208">+YEAR(S1799)&amp;MONTH(S1799)</f>
        <v>199610</v>
      </c>
      <c r="S1799" s="49">
        <v>35361</v>
      </c>
      <c r="T1799" s="48">
        <v>1018.04</v>
      </c>
      <c r="U1799" s="50">
        <f t="shared" ref="U1799:U1862" si="209">+AVERAGEIF($R$3:$R$12000,R1799,$T$3:$T$12000)</f>
        <v>1015.4645161290322</v>
      </c>
      <c r="V1799" s="51">
        <f t="shared" si="204"/>
        <v>1036.4325136612022</v>
      </c>
      <c r="W1799" s="53">
        <f t="shared" si="205"/>
        <v>-2.8477998291331907E-4</v>
      </c>
      <c r="X1799" s="53" t="str">
        <f t="shared" si="206"/>
        <v/>
      </c>
      <c r="Y1799" s="54" t="str">
        <f t="shared" si="207"/>
        <v/>
      </c>
    </row>
    <row r="1800" spans="17:25" x14ac:dyDescent="0.25">
      <c r="Q1800" s="47">
        <f t="shared" ref="Q1800:Q1863" si="210">+YEAR(S1800)</f>
        <v>1996</v>
      </c>
      <c r="R1800" s="48" t="str">
        <f t="shared" si="208"/>
        <v>199610</v>
      </c>
      <c r="S1800" s="49">
        <v>35362</v>
      </c>
      <c r="T1800" s="48">
        <v>1017.52</v>
      </c>
      <c r="U1800" s="50">
        <f t="shared" si="209"/>
        <v>1015.4645161290322</v>
      </c>
      <c r="V1800" s="51">
        <f t="shared" ref="V1800:V1863" si="211">+AVERAGEIF($Q$3:$Q$12000,Q1800,$T$3:$T$12000)</f>
        <v>1036.4325136612022</v>
      </c>
      <c r="W1800" s="53">
        <f t="shared" si="205"/>
        <v>-5.1078543082783145E-4</v>
      </c>
      <c r="X1800" s="53" t="str">
        <f t="shared" si="206"/>
        <v/>
      </c>
      <c r="Y1800" s="54" t="str">
        <f t="shared" si="207"/>
        <v/>
      </c>
    </row>
    <row r="1801" spans="17:25" x14ac:dyDescent="0.25">
      <c r="Q1801" s="47">
        <f t="shared" si="210"/>
        <v>1996</v>
      </c>
      <c r="R1801" s="48" t="str">
        <f t="shared" si="208"/>
        <v>199610</v>
      </c>
      <c r="S1801" s="49">
        <v>35363</v>
      </c>
      <c r="T1801" s="48">
        <v>1015.49</v>
      </c>
      <c r="U1801" s="50">
        <f t="shared" si="209"/>
        <v>1015.4645161290322</v>
      </c>
      <c r="V1801" s="51">
        <f t="shared" si="211"/>
        <v>1036.4325136612022</v>
      </c>
      <c r="W1801" s="53">
        <f t="shared" ref="W1801:W1864" si="212">+T1801/T1800-1</f>
        <v>-1.9950467804071836E-3</v>
      </c>
      <c r="X1801" s="53" t="str">
        <f t="shared" ref="X1801:X1864" si="213">IF(U1801/U1800-1=0,"",U1801/U1800-1)</f>
        <v/>
      </c>
      <c r="Y1801" s="54" t="str">
        <f t="shared" ref="Y1801:Y1864" si="214">+IF(V1801=V1800,"",V1801/V1800-1)</f>
        <v/>
      </c>
    </row>
    <row r="1802" spans="17:25" x14ac:dyDescent="0.25">
      <c r="Q1802" s="47">
        <f t="shared" si="210"/>
        <v>1996</v>
      </c>
      <c r="R1802" s="48" t="str">
        <f t="shared" si="208"/>
        <v>199610</v>
      </c>
      <c r="S1802" s="49">
        <v>35364</v>
      </c>
      <c r="T1802" s="48">
        <v>1011.69</v>
      </c>
      <c r="U1802" s="50">
        <f t="shared" si="209"/>
        <v>1015.4645161290322</v>
      </c>
      <c r="V1802" s="51">
        <f t="shared" si="211"/>
        <v>1036.4325136612022</v>
      </c>
      <c r="W1802" s="53">
        <f t="shared" si="212"/>
        <v>-3.7420358644594254E-3</v>
      </c>
      <c r="X1802" s="53" t="str">
        <f t="shared" si="213"/>
        <v/>
      </c>
      <c r="Y1802" s="54" t="str">
        <f t="shared" si="214"/>
        <v/>
      </c>
    </row>
    <row r="1803" spans="17:25" x14ac:dyDescent="0.25">
      <c r="Q1803" s="47">
        <f t="shared" si="210"/>
        <v>1996</v>
      </c>
      <c r="R1803" s="48" t="str">
        <f t="shared" si="208"/>
        <v>199610</v>
      </c>
      <c r="S1803" s="49">
        <v>35365</v>
      </c>
      <c r="T1803" s="48">
        <v>1011.69</v>
      </c>
      <c r="U1803" s="50">
        <f t="shared" si="209"/>
        <v>1015.4645161290322</v>
      </c>
      <c r="V1803" s="51">
        <f t="shared" si="211"/>
        <v>1036.4325136612022</v>
      </c>
      <c r="W1803" s="53">
        <f t="shared" si="212"/>
        <v>0</v>
      </c>
      <c r="X1803" s="53" t="str">
        <f t="shared" si="213"/>
        <v/>
      </c>
      <c r="Y1803" s="54" t="str">
        <f t="shared" si="214"/>
        <v/>
      </c>
    </row>
    <row r="1804" spans="17:25" x14ac:dyDescent="0.25">
      <c r="Q1804" s="47">
        <f t="shared" si="210"/>
        <v>1996</v>
      </c>
      <c r="R1804" s="48" t="str">
        <f t="shared" si="208"/>
        <v>199610</v>
      </c>
      <c r="S1804" s="49">
        <v>35366</v>
      </c>
      <c r="T1804" s="48">
        <v>1011.69</v>
      </c>
      <c r="U1804" s="50">
        <f t="shared" si="209"/>
        <v>1015.4645161290322</v>
      </c>
      <c r="V1804" s="51">
        <f t="shared" si="211"/>
        <v>1036.4325136612022</v>
      </c>
      <c r="W1804" s="53">
        <f t="shared" si="212"/>
        <v>0</v>
      </c>
      <c r="X1804" s="53" t="str">
        <f t="shared" si="213"/>
        <v/>
      </c>
      <c r="Y1804" s="54" t="str">
        <f t="shared" si="214"/>
        <v/>
      </c>
    </row>
    <row r="1805" spans="17:25" x14ac:dyDescent="0.25">
      <c r="Q1805" s="47">
        <f t="shared" si="210"/>
        <v>1996</v>
      </c>
      <c r="R1805" s="48" t="str">
        <f t="shared" si="208"/>
        <v>199610</v>
      </c>
      <c r="S1805" s="49">
        <v>35367</v>
      </c>
      <c r="T1805" s="48">
        <v>1012.43</v>
      </c>
      <c r="U1805" s="50">
        <f t="shared" si="209"/>
        <v>1015.4645161290322</v>
      </c>
      <c r="V1805" s="51">
        <f t="shared" si="211"/>
        <v>1036.4325136612022</v>
      </c>
      <c r="W1805" s="53">
        <f t="shared" si="212"/>
        <v>7.3144935701630054E-4</v>
      </c>
      <c r="X1805" s="53" t="str">
        <f t="shared" si="213"/>
        <v/>
      </c>
      <c r="Y1805" s="54" t="str">
        <f t="shared" si="214"/>
        <v/>
      </c>
    </row>
    <row r="1806" spans="17:25" x14ac:dyDescent="0.25">
      <c r="Q1806" s="47">
        <f t="shared" si="210"/>
        <v>1996</v>
      </c>
      <c r="R1806" s="48" t="str">
        <f t="shared" si="208"/>
        <v>199610</v>
      </c>
      <c r="S1806" s="49">
        <v>35368</v>
      </c>
      <c r="T1806" s="48">
        <v>1007.57</v>
      </c>
      <c r="U1806" s="50">
        <f t="shared" si="209"/>
        <v>1015.4645161290322</v>
      </c>
      <c r="V1806" s="51">
        <f t="shared" si="211"/>
        <v>1036.4325136612022</v>
      </c>
      <c r="W1806" s="53">
        <f t="shared" si="212"/>
        <v>-4.8003318747962265E-3</v>
      </c>
      <c r="X1806" s="53" t="str">
        <f t="shared" si="213"/>
        <v/>
      </c>
      <c r="Y1806" s="54" t="str">
        <f t="shared" si="214"/>
        <v/>
      </c>
    </row>
    <row r="1807" spans="17:25" x14ac:dyDescent="0.25">
      <c r="Q1807" s="47">
        <f t="shared" si="210"/>
        <v>1996</v>
      </c>
      <c r="R1807" s="48" t="str">
        <f t="shared" si="208"/>
        <v>199610</v>
      </c>
      <c r="S1807" s="49">
        <v>35369</v>
      </c>
      <c r="T1807" s="48">
        <v>1005.83</v>
      </c>
      <c r="U1807" s="50">
        <f t="shared" si="209"/>
        <v>1015.4645161290322</v>
      </c>
      <c r="V1807" s="51">
        <f t="shared" si="211"/>
        <v>1036.4325136612022</v>
      </c>
      <c r="W1807" s="53">
        <f t="shared" si="212"/>
        <v>-1.7269271613883364E-3</v>
      </c>
      <c r="X1807" s="53" t="str">
        <f t="shared" si="213"/>
        <v/>
      </c>
      <c r="Y1807" s="54" t="str">
        <f t="shared" si="214"/>
        <v/>
      </c>
    </row>
    <row r="1808" spans="17:25" x14ac:dyDescent="0.25">
      <c r="Q1808" s="47">
        <f t="shared" si="210"/>
        <v>1996</v>
      </c>
      <c r="R1808" s="48" t="str">
        <f t="shared" si="208"/>
        <v>199611</v>
      </c>
      <c r="S1808" s="49">
        <v>35370</v>
      </c>
      <c r="T1808" s="48">
        <v>1000.14</v>
      </c>
      <c r="U1808" s="50">
        <f t="shared" si="209"/>
        <v>998.66333333333318</v>
      </c>
      <c r="V1808" s="51">
        <f t="shared" si="211"/>
        <v>1036.4325136612022</v>
      </c>
      <c r="W1808" s="53">
        <f t="shared" si="212"/>
        <v>-5.6570195758727237E-3</v>
      </c>
      <c r="X1808" s="53">
        <f t="shared" si="213"/>
        <v>-1.65453174668726E-2</v>
      </c>
      <c r="Y1808" s="54" t="str">
        <f t="shared" si="214"/>
        <v/>
      </c>
    </row>
    <row r="1809" spans="17:25" x14ac:dyDescent="0.25">
      <c r="Q1809" s="47">
        <f t="shared" si="210"/>
        <v>1996</v>
      </c>
      <c r="R1809" s="48" t="str">
        <f t="shared" si="208"/>
        <v>199611</v>
      </c>
      <c r="S1809" s="49">
        <v>35371</v>
      </c>
      <c r="T1809" s="48">
        <v>999.49</v>
      </c>
      <c r="U1809" s="50">
        <f t="shared" si="209"/>
        <v>998.66333333333318</v>
      </c>
      <c r="V1809" s="51">
        <f t="shared" si="211"/>
        <v>1036.4325136612022</v>
      </c>
      <c r="W1809" s="53">
        <f t="shared" si="212"/>
        <v>-6.4990901273820345E-4</v>
      </c>
      <c r="X1809" s="53" t="str">
        <f t="shared" si="213"/>
        <v/>
      </c>
      <c r="Y1809" s="54" t="str">
        <f t="shared" si="214"/>
        <v/>
      </c>
    </row>
    <row r="1810" spans="17:25" x14ac:dyDescent="0.25">
      <c r="Q1810" s="47">
        <f t="shared" si="210"/>
        <v>1996</v>
      </c>
      <c r="R1810" s="48" t="str">
        <f t="shared" si="208"/>
        <v>199611</v>
      </c>
      <c r="S1810" s="49">
        <v>35372</v>
      </c>
      <c r="T1810" s="48">
        <v>999.49</v>
      </c>
      <c r="U1810" s="50">
        <f t="shared" si="209"/>
        <v>998.66333333333318</v>
      </c>
      <c r="V1810" s="51">
        <f t="shared" si="211"/>
        <v>1036.4325136612022</v>
      </c>
      <c r="W1810" s="53">
        <f t="shared" si="212"/>
        <v>0</v>
      </c>
      <c r="X1810" s="53" t="str">
        <f t="shared" si="213"/>
        <v/>
      </c>
      <c r="Y1810" s="54" t="str">
        <f t="shared" si="214"/>
        <v/>
      </c>
    </row>
    <row r="1811" spans="17:25" x14ac:dyDescent="0.25">
      <c r="Q1811" s="47">
        <f t="shared" si="210"/>
        <v>1996</v>
      </c>
      <c r="R1811" s="48" t="str">
        <f t="shared" si="208"/>
        <v>199611</v>
      </c>
      <c r="S1811" s="49">
        <v>35373</v>
      </c>
      <c r="T1811" s="48">
        <v>999.49</v>
      </c>
      <c r="U1811" s="50">
        <f t="shared" si="209"/>
        <v>998.66333333333318</v>
      </c>
      <c r="V1811" s="51">
        <f t="shared" si="211"/>
        <v>1036.4325136612022</v>
      </c>
      <c r="W1811" s="53">
        <f t="shared" si="212"/>
        <v>0</v>
      </c>
      <c r="X1811" s="53" t="str">
        <f t="shared" si="213"/>
        <v/>
      </c>
      <c r="Y1811" s="54" t="str">
        <f t="shared" si="214"/>
        <v/>
      </c>
    </row>
    <row r="1812" spans="17:25" x14ac:dyDescent="0.25">
      <c r="Q1812" s="47">
        <f t="shared" si="210"/>
        <v>1996</v>
      </c>
      <c r="R1812" s="48" t="str">
        <f t="shared" si="208"/>
        <v>199611</v>
      </c>
      <c r="S1812" s="49">
        <v>35374</v>
      </c>
      <c r="T1812" s="48">
        <v>999.49</v>
      </c>
      <c r="U1812" s="50">
        <f t="shared" si="209"/>
        <v>998.66333333333318</v>
      </c>
      <c r="V1812" s="51">
        <f t="shared" si="211"/>
        <v>1036.4325136612022</v>
      </c>
      <c r="W1812" s="53">
        <f t="shared" si="212"/>
        <v>0</v>
      </c>
      <c r="X1812" s="53" t="str">
        <f t="shared" si="213"/>
        <v/>
      </c>
      <c r="Y1812" s="54" t="str">
        <f t="shared" si="214"/>
        <v/>
      </c>
    </row>
    <row r="1813" spans="17:25" x14ac:dyDescent="0.25">
      <c r="Q1813" s="47">
        <f t="shared" si="210"/>
        <v>1996</v>
      </c>
      <c r="R1813" s="48" t="str">
        <f t="shared" si="208"/>
        <v>199611</v>
      </c>
      <c r="S1813" s="49">
        <v>35375</v>
      </c>
      <c r="T1813" s="48">
        <v>1006.36</v>
      </c>
      <c r="U1813" s="50">
        <f t="shared" si="209"/>
        <v>998.66333333333318</v>
      </c>
      <c r="V1813" s="51">
        <f t="shared" si="211"/>
        <v>1036.4325136612022</v>
      </c>
      <c r="W1813" s="53">
        <f t="shared" si="212"/>
        <v>6.8735054877988588E-3</v>
      </c>
      <c r="X1813" s="53" t="str">
        <f t="shared" si="213"/>
        <v/>
      </c>
      <c r="Y1813" s="54" t="str">
        <f t="shared" si="214"/>
        <v/>
      </c>
    </row>
    <row r="1814" spans="17:25" x14ac:dyDescent="0.25">
      <c r="Q1814" s="47">
        <f t="shared" si="210"/>
        <v>1996</v>
      </c>
      <c r="R1814" s="48" t="str">
        <f t="shared" si="208"/>
        <v>199611</v>
      </c>
      <c r="S1814" s="49">
        <v>35376</v>
      </c>
      <c r="T1814" s="48">
        <v>1003.75</v>
      </c>
      <c r="U1814" s="50">
        <f t="shared" si="209"/>
        <v>998.66333333333318</v>
      </c>
      <c r="V1814" s="51">
        <f t="shared" si="211"/>
        <v>1036.4325136612022</v>
      </c>
      <c r="W1814" s="53">
        <f t="shared" si="212"/>
        <v>-2.5935053062522417E-3</v>
      </c>
      <c r="X1814" s="53" t="str">
        <f t="shared" si="213"/>
        <v/>
      </c>
      <c r="Y1814" s="54" t="str">
        <f t="shared" si="214"/>
        <v/>
      </c>
    </row>
    <row r="1815" spans="17:25" x14ac:dyDescent="0.25">
      <c r="Q1815" s="47">
        <f t="shared" si="210"/>
        <v>1996</v>
      </c>
      <c r="R1815" s="48" t="str">
        <f t="shared" si="208"/>
        <v>199611</v>
      </c>
      <c r="S1815" s="49">
        <v>35377</v>
      </c>
      <c r="T1815" s="48">
        <v>999.59</v>
      </c>
      <c r="U1815" s="50">
        <f t="shared" si="209"/>
        <v>998.66333333333318</v>
      </c>
      <c r="V1815" s="51">
        <f t="shared" si="211"/>
        <v>1036.4325136612022</v>
      </c>
      <c r="W1815" s="53">
        <f t="shared" si="212"/>
        <v>-4.1444582814444964E-3</v>
      </c>
      <c r="X1815" s="53" t="str">
        <f t="shared" si="213"/>
        <v/>
      </c>
      <c r="Y1815" s="54" t="str">
        <f t="shared" si="214"/>
        <v/>
      </c>
    </row>
    <row r="1816" spans="17:25" x14ac:dyDescent="0.25">
      <c r="Q1816" s="47">
        <f t="shared" si="210"/>
        <v>1996</v>
      </c>
      <c r="R1816" s="48" t="str">
        <f t="shared" si="208"/>
        <v>199611</v>
      </c>
      <c r="S1816" s="49">
        <v>35378</v>
      </c>
      <c r="T1816" s="48">
        <v>1001.24</v>
      </c>
      <c r="U1816" s="50">
        <f t="shared" si="209"/>
        <v>998.66333333333318</v>
      </c>
      <c r="V1816" s="51">
        <f t="shared" si="211"/>
        <v>1036.4325136612022</v>
      </c>
      <c r="W1816" s="53">
        <f t="shared" si="212"/>
        <v>1.6506767774786546E-3</v>
      </c>
      <c r="X1816" s="53" t="str">
        <f t="shared" si="213"/>
        <v/>
      </c>
      <c r="Y1816" s="54" t="str">
        <f t="shared" si="214"/>
        <v/>
      </c>
    </row>
    <row r="1817" spans="17:25" x14ac:dyDescent="0.25">
      <c r="Q1817" s="47">
        <f t="shared" si="210"/>
        <v>1996</v>
      </c>
      <c r="R1817" s="48" t="str">
        <f t="shared" si="208"/>
        <v>199611</v>
      </c>
      <c r="S1817" s="49">
        <v>35379</v>
      </c>
      <c r="T1817" s="48">
        <v>1001.24</v>
      </c>
      <c r="U1817" s="50">
        <f t="shared" si="209"/>
        <v>998.66333333333318</v>
      </c>
      <c r="V1817" s="51">
        <f t="shared" si="211"/>
        <v>1036.4325136612022</v>
      </c>
      <c r="W1817" s="53">
        <f t="shared" si="212"/>
        <v>0</v>
      </c>
      <c r="X1817" s="53" t="str">
        <f t="shared" si="213"/>
        <v/>
      </c>
      <c r="Y1817" s="54" t="str">
        <f t="shared" si="214"/>
        <v/>
      </c>
    </row>
    <row r="1818" spans="17:25" x14ac:dyDescent="0.25">
      <c r="Q1818" s="47">
        <f t="shared" si="210"/>
        <v>1996</v>
      </c>
      <c r="R1818" s="48" t="str">
        <f t="shared" si="208"/>
        <v>199611</v>
      </c>
      <c r="S1818" s="49">
        <v>35380</v>
      </c>
      <c r="T1818" s="48">
        <v>1001.24</v>
      </c>
      <c r="U1818" s="50">
        <f t="shared" si="209"/>
        <v>998.66333333333318</v>
      </c>
      <c r="V1818" s="51">
        <f t="shared" si="211"/>
        <v>1036.4325136612022</v>
      </c>
      <c r="W1818" s="53">
        <f t="shared" si="212"/>
        <v>0</v>
      </c>
      <c r="X1818" s="53" t="str">
        <f t="shared" si="213"/>
        <v/>
      </c>
      <c r="Y1818" s="54" t="str">
        <f t="shared" si="214"/>
        <v/>
      </c>
    </row>
    <row r="1819" spans="17:25" x14ac:dyDescent="0.25">
      <c r="Q1819" s="47">
        <f t="shared" si="210"/>
        <v>1996</v>
      </c>
      <c r="R1819" s="48" t="str">
        <f t="shared" si="208"/>
        <v>199611</v>
      </c>
      <c r="S1819" s="49">
        <v>35381</v>
      </c>
      <c r="T1819" s="48">
        <v>1001.24</v>
      </c>
      <c r="U1819" s="50">
        <f t="shared" si="209"/>
        <v>998.66333333333318</v>
      </c>
      <c r="V1819" s="51">
        <f t="shared" si="211"/>
        <v>1036.4325136612022</v>
      </c>
      <c r="W1819" s="53">
        <f t="shared" si="212"/>
        <v>0</v>
      </c>
      <c r="X1819" s="53" t="str">
        <f t="shared" si="213"/>
        <v/>
      </c>
      <c r="Y1819" s="54" t="str">
        <f t="shared" si="214"/>
        <v/>
      </c>
    </row>
    <row r="1820" spans="17:25" x14ac:dyDescent="0.25">
      <c r="Q1820" s="47">
        <f t="shared" si="210"/>
        <v>1996</v>
      </c>
      <c r="R1820" s="48" t="str">
        <f t="shared" si="208"/>
        <v>199611</v>
      </c>
      <c r="S1820" s="49">
        <v>35382</v>
      </c>
      <c r="T1820" s="48">
        <v>1000.22</v>
      </c>
      <c r="U1820" s="50">
        <f t="shared" si="209"/>
        <v>998.66333333333318</v>
      </c>
      <c r="V1820" s="51">
        <f t="shared" si="211"/>
        <v>1036.4325136612022</v>
      </c>
      <c r="W1820" s="53">
        <f t="shared" si="212"/>
        <v>-1.0187367664096225E-3</v>
      </c>
      <c r="X1820" s="53" t="str">
        <f t="shared" si="213"/>
        <v/>
      </c>
      <c r="Y1820" s="54" t="str">
        <f t="shared" si="214"/>
        <v/>
      </c>
    </row>
    <row r="1821" spans="17:25" x14ac:dyDescent="0.25">
      <c r="Q1821" s="47">
        <f t="shared" si="210"/>
        <v>1996</v>
      </c>
      <c r="R1821" s="48" t="str">
        <f t="shared" si="208"/>
        <v>199611</v>
      </c>
      <c r="S1821" s="49">
        <v>35383</v>
      </c>
      <c r="T1821" s="48">
        <v>997.38</v>
      </c>
      <c r="U1821" s="50">
        <f t="shared" si="209"/>
        <v>998.66333333333318</v>
      </c>
      <c r="V1821" s="51">
        <f t="shared" si="211"/>
        <v>1036.4325136612022</v>
      </c>
      <c r="W1821" s="53">
        <f t="shared" si="212"/>
        <v>-2.8393753374258424E-3</v>
      </c>
      <c r="X1821" s="53" t="str">
        <f t="shared" si="213"/>
        <v/>
      </c>
      <c r="Y1821" s="54" t="str">
        <f t="shared" si="214"/>
        <v/>
      </c>
    </row>
    <row r="1822" spans="17:25" x14ac:dyDescent="0.25">
      <c r="Q1822" s="47">
        <f t="shared" si="210"/>
        <v>1996</v>
      </c>
      <c r="R1822" s="48" t="str">
        <f t="shared" si="208"/>
        <v>199611</v>
      </c>
      <c r="S1822" s="49">
        <v>35384</v>
      </c>
      <c r="T1822" s="48">
        <v>1001.68</v>
      </c>
      <c r="U1822" s="50">
        <f t="shared" si="209"/>
        <v>998.66333333333318</v>
      </c>
      <c r="V1822" s="51">
        <f t="shared" si="211"/>
        <v>1036.4325136612022</v>
      </c>
      <c r="W1822" s="53">
        <f t="shared" si="212"/>
        <v>4.3112955944575315E-3</v>
      </c>
      <c r="X1822" s="53" t="str">
        <f t="shared" si="213"/>
        <v/>
      </c>
      <c r="Y1822" s="54" t="str">
        <f t="shared" si="214"/>
        <v/>
      </c>
    </row>
    <row r="1823" spans="17:25" x14ac:dyDescent="0.25">
      <c r="Q1823" s="47">
        <f t="shared" si="210"/>
        <v>1996</v>
      </c>
      <c r="R1823" s="48" t="str">
        <f t="shared" si="208"/>
        <v>199611</v>
      </c>
      <c r="S1823" s="49">
        <v>35385</v>
      </c>
      <c r="T1823" s="48">
        <v>999.68</v>
      </c>
      <c r="U1823" s="50">
        <f t="shared" si="209"/>
        <v>998.66333333333318</v>
      </c>
      <c r="V1823" s="51">
        <f t="shared" si="211"/>
        <v>1036.4325136612022</v>
      </c>
      <c r="W1823" s="53">
        <f t="shared" si="212"/>
        <v>-1.9966456353326389E-3</v>
      </c>
      <c r="X1823" s="53" t="str">
        <f t="shared" si="213"/>
        <v/>
      </c>
      <c r="Y1823" s="54" t="str">
        <f t="shared" si="214"/>
        <v/>
      </c>
    </row>
    <row r="1824" spans="17:25" x14ac:dyDescent="0.25">
      <c r="Q1824" s="47">
        <f t="shared" si="210"/>
        <v>1996</v>
      </c>
      <c r="R1824" s="48" t="str">
        <f t="shared" si="208"/>
        <v>199611</v>
      </c>
      <c r="S1824" s="49">
        <v>35386</v>
      </c>
      <c r="T1824" s="48">
        <v>999.68</v>
      </c>
      <c r="U1824" s="50">
        <f t="shared" si="209"/>
        <v>998.66333333333318</v>
      </c>
      <c r="V1824" s="51">
        <f t="shared" si="211"/>
        <v>1036.4325136612022</v>
      </c>
      <c r="W1824" s="53">
        <f t="shared" si="212"/>
        <v>0</v>
      </c>
      <c r="X1824" s="53" t="str">
        <f t="shared" si="213"/>
        <v/>
      </c>
      <c r="Y1824" s="54" t="str">
        <f t="shared" si="214"/>
        <v/>
      </c>
    </row>
    <row r="1825" spans="17:25" x14ac:dyDescent="0.25">
      <c r="Q1825" s="47">
        <f t="shared" si="210"/>
        <v>1996</v>
      </c>
      <c r="R1825" s="48" t="str">
        <f t="shared" si="208"/>
        <v>199611</v>
      </c>
      <c r="S1825" s="49">
        <v>35387</v>
      </c>
      <c r="T1825" s="48">
        <v>999.68</v>
      </c>
      <c r="U1825" s="50">
        <f t="shared" si="209"/>
        <v>998.66333333333318</v>
      </c>
      <c r="V1825" s="51">
        <f t="shared" si="211"/>
        <v>1036.4325136612022</v>
      </c>
      <c r="W1825" s="53">
        <f t="shared" si="212"/>
        <v>0</v>
      </c>
      <c r="X1825" s="53" t="str">
        <f t="shared" si="213"/>
        <v/>
      </c>
      <c r="Y1825" s="54" t="str">
        <f t="shared" si="214"/>
        <v/>
      </c>
    </row>
    <row r="1826" spans="17:25" x14ac:dyDescent="0.25">
      <c r="Q1826" s="47">
        <f t="shared" si="210"/>
        <v>1996</v>
      </c>
      <c r="R1826" s="48" t="str">
        <f t="shared" si="208"/>
        <v>199611</v>
      </c>
      <c r="S1826" s="49">
        <v>35388</v>
      </c>
      <c r="T1826" s="48">
        <v>995.96</v>
      </c>
      <c r="U1826" s="50">
        <f t="shared" si="209"/>
        <v>998.66333333333318</v>
      </c>
      <c r="V1826" s="51">
        <f t="shared" si="211"/>
        <v>1036.4325136612022</v>
      </c>
      <c r="W1826" s="53">
        <f t="shared" si="212"/>
        <v>-3.7211907810498213E-3</v>
      </c>
      <c r="X1826" s="53" t="str">
        <f t="shared" si="213"/>
        <v/>
      </c>
      <c r="Y1826" s="54" t="str">
        <f t="shared" si="214"/>
        <v/>
      </c>
    </row>
    <row r="1827" spans="17:25" x14ac:dyDescent="0.25">
      <c r="Q1827" s="47">
        <f t="shared" si="210"/>
        <v>1996</v>
      </c>
      <c r="R1827" s="48" t="str">
        <f t="shared" si="208"/>
        <v>199611</v>
      </c>
      <c r="S1827" s="49">
        <v>35389</v>
      </c>
      <c r="T1827" s="48">
        <v>994.02</v>
      </c>
      <c r="U1827" s="50">
        <f t="shared" si="209"/>
        <v>998.66333333333318</v>
      </c>
      <c r="V1827" s="51">
        <f t="shared" si="211"/>
        <v>1036.4325136612022</v>
      </c>
      <c r="W1827" s="53">
        <f t="shared" si="212"/>
        <v>-1.9478693923451473E-3</v>
      </c>
      <c r="X1827" s="53" t="str">
        <f t="shared" si="213"/>
        <v/>
      </c>
      <c r="Y1827" s="54" t="str">
        <f t="shared" si="214"/>
        <v/>
      </c>
    </row>
    <row r="1828" spans="17:25" x14ac:dyDescent="0.25">
      <c r="Q1828" s="47">
        <f t="shared" si="210"/>
        <v>1996</v>
      </c>
      <c r="R1828" s="48" t="str">
        <f t="shared" si="208"/>
        <v>199611</v>
      </c>
      <c r="S1828" s="49">
        <v>35390</v>
      </c>
      <c r="T1828" s="48">
        <v>995.2</v>
      </c>
      <c r="U1828" s="50">
        <f t="shared" si="209"/>
        <v>998.66333333333318</v>
      </c>
      <c r="V1828" s="51">
        <f t="shared" si="211"/>
        <v>1036.4325136612022</v>
      </c>
      <c r="W1828" s="53">
        <f t="shared" si="212"/>
        <v>1.1870988511297753E-3</v>
      </c>
      <c r="X1828" s="53" t="str">
        <f t="shared" si="213"/>
        <v/>
      </c>
      <c r="Y1828" s="54" t="str">
        <f t="shared" si="214"/>
        <v/>
      </c>
    </row>
    <row r="1829" spans="17:25" x14ac:dyDescent="0.25">
      <c r="Q1829" s="47">
        <f t="shared" si="210"/>
        <v>1996</v>
      </c>
      <c r="R1829" s="48" t="str">
        <f t="shared" si="208"/>
        <v>199611</v>
      </c>
      <c r="S1829" s="49">
        <v>35391</v>
      </c>
      <c r="T1829" s="48">
        <v>994.37</v>
      </c>
      <c r="U1829" s="50">
        <f t="shared" si="209"/>
        <v>998.66333333333318</v>
      </c>
      <c r="V1829" s="51">
        <f t="shared" si="211"/>
        <v>1036.4325136612022</v>
      </c>
      <c r="W1829" s="53">
        <f t="shared" si="212"/>
        <v>-8.3400321543414258E-4</v>
      </c>
      <c r="X1829" s="53" t="str">
        <f t="shared" si="213"/>
        <v/>
      </c>
      <c r="Y1829" s="54" t="str">
        <f t="shared" si="214"/>
        <v/>
      </c>
    </row>
    <row r="1830" spans="17:25" x14ac:dyDescent="0.25">
      <c r="Q1830" s="47">
        <f t="shared" si="210"/>
        <v>1996</v>
      </c>
      <c r="R1830" s="48" t="str">
        <f t="shared" si="208"/>
        <v>199611</v>
      </c>
      <c r="S1830" s="49">
        <v>35392</v>
      </c>
      <c r="T1830" s="48">
        <v>995.34</v>
      </c>
      <c r="U1830" s="50">
        <f t="shared" si="209"/>
        <v>998.66333333333318</v>
      </c>
      <c r="V1830" s="51">
        <f t="shared" si="211"/>
        <v>1036.4325136612022</v>
      </c>
      <c r="W1830" s="53">
        <f t="shared" si="212"/>
        <v>9.7549202007307656E-4</v>
      </c>
      <c r="X1830" s="53" t="str">
        <f t="shared" si="213"/>
        <v/>
      </c>
      <c r="Y1830" s="54" t="str">
        <f t="shared" si="214"/>
        <v/>
      </c>
    </row>
    <row r="1831" spans="17:25" x14ac:dyDescent="0.25">
      <c r="Q1831" s="47">
        <f t="shared" si="210"/>
        <v>1996</v>
      </c>
      <c r="R1831" s="48" t="str">
        <f t="shared" si="208"/>
        <v>199611</v>
      </c>
      <c r="S1831" s="49">
        <v>35393</v>
      </c>
      <c r="T1831" s="48">
        <v>995.34</v>
      </c>
      <c r="U1831" s="50">
        <f t="shared" si="209"/>
        <v>998.66333333333318</v>
      </c>
      <c r="V1831" s="51">
        <f t="shared" si="211"/>
        <v>1036.4325136612022</v>
      </c>
      <c r="W1831" s="53">
        <f t="shared" si="212"/>
        <v>0</v>
      </c>
      <c r="X1831" s="53" t="str">
        <f t="shared" si="213"/>
        <v/>
      </c>
      <c r="Y1831" s="54" t="str">
        <f t="shared" si="214"/>
        <v/>
      </c>
    </row>
    <row r="1832" spans="17:25" x14ac:dyDescent="0.25">
      <c r="Q1832" s="47">
        <f t="shared" si="210"/>
        <v>1996</v>
      </c>
      <c r="R1832" s="48" t="str">
        <f t="shared" si="208"/>
        <v>199611</v>
      </c>
      <c r="S1832" s="49">
        <v>35394</v>
      </c>
      <c r="T1832" s="48">
        <v>995.34</v>
      </c>
      <c r="U1832" s="50">
        <f t="shared" si="209"/>
        <v>998.66333333333318</v>
      </c>
      <c r="V1832" s="51">
        <f t="shared" si="211"/>
        <v>1036.4325136612022</v>
      </c>
      <c r="W1832" s="53">
        <f t="shared" si="212"/>
        <v>0</v>
      </c>
      <c r="X1832" s="53" t="str">
        <f t="shared" si="213"/>
        <v/>
      </c>
      <c r="Y1832" s="54" t="str">
        <f t="shared" si="214"/>
        <v/>
      </c>
    </row>
    <row r="1833" spans="17:25" x14ac:dyDescent="0.25">
      <c r="Q1833" s="47">
        <f t="shared" si="210"/>
        <v>1996</v>
      </c>
      <c r="R1833" s="48" t="str">
        <f t="shared" si="208"/>
        <v>199611</v>
      </c>
      <c r="S1833" s="49">
        <v>35395</v>
      </c>
      <c r="T1833" s="48">
        <v>995.05</v>
      </c>
      <c r="U1833" s="50">
        <f t="shared" si="209"/>
        <v>998.66333333333318</v>
      </c>
      <c r="V1833" s="51">
        <f t="shared" si="211"/>
        <v>1036.4325136612022</v>
      </c>
      <c r="W1833" s="53">
        <f t="shared" si="212"/>
        <v>-2.9135772700794593E-4</v>
      </c>
      <c r="X1833" s="53" t="str">
        <f t="shared" si="213"/>
        <v/>
      </c>
      <c r="Y1833" s="54" t="str">
        <f t="shared" si="214"/>
        <v/>
      </c>
    </row>
    <row r="1834" spans="17:25" x14ac:dyDescent="0.25">
      <c r="Q1834" s="47">
        <f t="shared" si="210"/>
        <v>1996</v>
      </c>
      <c r="R1834" s="48" t="str">
        <f t="shared" si="208"/>
        <v>199611</v>
      </c>
      <c r="S1834" s="49">
        <v>35396</v>
      </c>
      <c r="T1834" s="48">
        <v>995.05</v>
      </c>
      <c r="U1834" s="50">
        <f t="shared" si="209"/>
        <v>998.66333333333318</v>
      </c>
      <c r="V1834" s="51">
        <f t="shared" si="211"/>
        <v>1036.4325136612022</v>
      </c>
      <c r="W1834" s="53">
        <f t="shared" si="212"/>
        <v>0</v>
      </c>
      <c r="X1834" s="53" t="str">
        <f t="shared" si="213"/>
        <v/>
      </c>
      <c r="Y1834" s="54" t="str">
        <f t="shared" si="214"/>
        <v/>
      </c>
    </row>
    <row r="1835" spans="17:25" x14ac:dyDescent="0.25">
      <c r="Q1835" s="47">
        <f t="shared" si="210"/>
        <v>1996</v>
      </c>
      <c r="R1835" s="48" t="str">
        <f t="shared" si="208"/>
        <v>199611</v>
      </c>
      <c r="S1835" s="49">
        <v>35397</v>
      </c>
      <c r="T1835" s="48">
        <v>995.93</v>
      </c>
      <c r="U1835" s="50">
        <f t="shared" si="209"/>
        <v>998.66333333333318</v>
      </c>
      <c r="V1835" s="51">
        <f t="shared" si="211"/>
        <v>1036.4325136612022</v>
      </c>
      <c r="W1835" s="53">
        <f t="shared" si="212"/>
        <v>8.8437766946380947E-4</v>
      </c>
      <c r="X1835" s="53" t="str">
        <f t="shared" si="213"/>
        <v/>
      </c>
      <c r="Y1835" s="54" t="str">
        <f t="shared" si="214"/>
        <v/>
      </c>
    </row>
    <row r="1836" spans="17:25" x14ac:dyDescent="0.25">
      <c r="Q1836" s="47">
        <f t="shared" si="210"/>
        <v>1996</v>
      </c>
      <c r="R1836" s="48" t="str">
        <f t="shared" si="208"/>
        <v>199611</v>
      </c>
      <c r="S1836" s="49">
        <v>35398</v>
      </c>
      <c r="T1836" s="48">
        <v>994.94</v>
      </c>
      <c r="U1836" s="50">
        <f t="shared" si="209"/>
        <v>998.66333333333318</v>
      </c>
      <c r="V1836" s="51">
        <f t="shared" si="211"/>
        <v>1036.4325136612022</v>
      </c>
      <c r="W1836" s="53">
        <f t="shared" si="212"/>
        <v>-9.9404576626860308E-4</v>
      </c>
      <c r="X1836" s="53" t="str">
        <f t="shared" si="213"/>
        <v/>
      </c>
      <c r="Y1836" s="54" t="str">
        <f t="shared" si="214"/>
        <v/>
      </c>
    </row>
    <row r="1837" spans="17:25" x14ac:dyDescent="0.25">
      <c r="Q1837" s="47">
        <f t="shared" si="210"/>
        <v>1996</v>
      </c>
      <c r="R1837" s="48" t="str">
        <f t="shared" si="208"/>
        <v>199611</v>
      </c>
      <c r="S1837" s="49">
        <v>35399</v>
      </c>
      <c r="T1837" s="48">
        <v>1002.28</v>
      </c>
      <c r="U1837" s="50">
        <f t="shared" si="209"/>
        <v>998.66333333333318</v>
      </c>
      <c r="V1837" s="51">
        <f t="shared" si="211"/>
        <v>1036.4325136612022</v>
      </c>
      <c r="W1837" s="53">
        <f t="shared" si="212"/>
        <v>7.3773292861880613E-3</v>
      </c>
      <c r="X1837" s="53" t="str">
        <f t="shared" si="213"/>
        <v/>
      </c>
      <c r="Y1837" s="54" t="str">
        <f t="shared" si="214"/>
        <v/>
      </c>
    </row>
    <row r="1838" spans="17:25" x14ac:dyDescent="0.25">
      <c r="Q1838" s="47">
        <f t="shared" si="210"/>
        <v>1996</v>
      </c>
      <c r="R1838" s="48" t="str">
        <f t="shared" si="208"/>
        <v>199612</v>
      </c>
      <c r="S1838" s="49">
        <v>35400</v>
      </c>
      <c r="T1838" s="48">
        <v>1002.28</v>
      </c>
      <c r="U1838" s="50">
        <f t="shared" si="209"/>
        <v>1001.605483870968</v>
      </c>
      <c r="V1838" s="51">
        <f t="shared" si="211"/>
        <v>1036.4325136612022</v>
      </c>
      <c r="W1838" s="53">
        <f t="shared" si="212"/>
        <v>0</v>
      </c>
      <c r="X1838" s="53">
        <f t="shared" si="213"/>
        <v>2.9460884758976125E-3</v>
      </c>
      <c r="Y1838" s="54" t="str">
        <f t="shared" si="214"/>
        <v/>
      </c>
    </row>
    <row r="1839" spans="17:25" x14ac:dyDescent="0.25">
      <c r="Q1839" s="47">
        <f t="shared" si="210"/>
        <v>1996</v>
      </c>
      <c r="R1839" s="48" t="str">
        <f t="shared" si="208"/>
        <v>199612</v>
      </c>
      <c r="S1839" s="49">
        <v>35401</v>
      </c>
      <c r="T1839" s="48">
        <v>1002.28</v>
      </c>
      <c r="U1839" s="50">
        <f t="shared" si="209"/>
        <v>1001.605483870968</v>
      </c>
      <c r="V1839" s="51">
        <f t="shared" si="211"/>
        <v>1036.4325136612022</v>
      </c>
      <c r="W1839" s="53">
        <f t="shared" si="212"/>
        <v>0</v>
      </c>
      <c r="X1839" s="53" t="str">
        <f t="shared" si="213"/>
        <v/>
      </c>
      <c r="Y1839" s="54" t="str">
        <f t="shared" si="214"/>
        <v/>
      </c>
    </row>
    <row r="1840" spans="17:25" x14ac:dyDescent="0.25">
      <c r="Q1840" s="47">
        <f t="shared" si="210"/>
        <v>1996</v>
      </c>
      <c r="R1840" s="48" t="str">
        <f t="shared" si="208"/>
        <v>199612</v>
      </c>
      <c r="S1840" s="49">
        <v>35402</v>
      </c>
      <c r="T1840" s="48">
        <v>1000.09</v>
      </c>
      <c r="U1840" s="50">
        <f t="shared" si="209"/>
        <v>1001.605483870968</v>
      </c>
      <c r="V1840" s="51">
        <f t="shared" si="211"/>
        <v>1036.4325136612022</v>
      </c>
      <c r="W1840" s="53">
        <f t="shared" si="212"/>
        <v>-2.1850181585982842E-3</v>
      </c>
      <c r="X1840" s="53" t="str">
        <f t="shared" si="213"/>
        <v/>
      </c>
      <c r="Y1840" s="54" t="str">
        <f t="shared" si="214"/>
        <v/>
      </c>
    </row>
    <row r="1841" spans="17:25" x14ac:dyDescent="0.25">
      <c r="Q1841" s="47">
        <f t="shared" si="210"/>
        <v>1996</v>
      </c>
      <c r="R1841" s="48" t="str">
        <f t="shared" si="208"/>
        <v>199612</v>
      </c>
      <c r="S1841" s="49">
        <v>35403</v>
      </c>
      <c r="T1841" s="48">
        <v>995.73</v>
      </c>
      <c r="U1841" s="50">
        <f t="shared" si="209"/>
        <v>1001.605483870968</v>
      </c>
      <c r="V1841" s="51">
        <f t="shared" si="211"/>
        <v>1036.4325136612022</v>
      </c>
      <c r="W1841" s="53">
        <f t="shared" si="212"/>
        <v>-4.3596076353128455E-3</v>
      </c>
      <c r="X1841" s="53" t="str">
        <f t="shared" si="213"/>
        <v/>
      </c>
      <c r="Y1841" s="54" t="str">
        <f t="shared" si="214"/>
        <v/>
      </c>
    </row>
    <row r="1842" spans="17:25" x14ac:dyDescent="0.25">
      <c r="Q1842" s="47">
        <f t="shared" si="210"/>
        <v>1996</v>
      </c>
      <c r="R1842" s="48" t="str">
        <f t="shared" si="208"/>
        <v>199612</v>
      </c>
      <c r="S1842" s="49">
        <v>35404</v>
      </c>
      <c r="T1842" s="48">
        <v>997.4</v>
      </c>
      <c r="U1842" s="50">
        <f t="shared" si="209"/>
        <v>1001.605483870968</v>
      </c>
      <c r="V1842" s="51">
        <f t="shared" si="211"/>
        <v>1036.4325136612022</v>
      </c>
      <c r="W1842" s="53">
        <f t="shared" si="212"/>
        <v>1.6771614795174639E-3</v>
      </c>
      <c r="X1842" s="53" t="str">
        <f t="shared" si="213"/>
        <v/>
      </c>
      <c r="Y1842" s="54" t="str">
        <f t="shared" si="214"/>
        <v/>
      </c>
    </row>
    <row r="1843" spans="17:25" x14ac:dyDescent="0.25">
      <c r="Q1843" s="47">
        <f t="shared" si="210"/>
        <v>1996</v>
      </c>
      <c r="R1843" s="48" t="str">
        <f t="shared" si="208"/>
        <v>199612</v>
      </c>
      <c r="S1843" s="49">
        <v>35405</v>
      </c>
      <c r="T1843" s="48">
        <v>997.48</v>
      </c>
      <c r="U1843" s="50">
        <f t="shared" si="209"/>
        <v>1001.605483870968</v>
      </c>
      <c r="V1843" s="51">
        <f t="shared" si="211"/>
        <v>1036.4325136612022</v>
      </c>
      <c r="W1843" s="53">
        <f t="shared" si="212"/>
        <v>8.0208542209803113E-5</v>
      </c>
      <c r="X1843" s="53" t="str">
        <f t="shared" si="213"/>
        <v/>
      </c>
      <c r="Y1843" s="54" t="str">
        <f t="shared" si="214"/>
        <v/>
      </c>
    </row>
    <row r="1844" spans="17:25" x14ac:dyDescent="0.25">
      <c r="Q1844" s="47">
        <f t="shared" si="210"/>
        <v>1996</v>
      </c>
      <c r="R1844" s="48" t="str">
        <f t="shared" si="208"/>
        <v>199612</v>
      </c>
      <c r="S1844" s="49">
        <v>35406</v>
      </c>
      <c r="T1844" s="48">
        <v>1001.82</v>
      </c>
      <c r="U1844" s="50">
        <f t="shared" si="209"/>
        <v>1001.605483870968</v>
      </c>
      <c r="V1844" s="51">
        <f t="shared" si="211"/>
        <v>1036.4325136612022</v>
      </c>
      <c r="W1844" s="53">
        <f t="shared" si="212"/>
        <v>4.3509644303645345E-3</v>
      </c>
      <c r="X1844" s="53" t="str">
        <f t="shared" si="213"/>
        <v/>
      </c>
      <c r="Y1844" s="54" t="str">
        <f t="shared" si="214"/>
        <v/>
      </c>
    </row>
    <row r="1845" spans="17:25" x14ac:dyDescent="0.25">
      <c r="Q1845" s="47">
        <f t="shared" si="210"/>
        <v>1996</v>
      </c>
      <c r="R1845" s="48" t="str">
        <f t="shared" si="208"/>
        <v>199612</v>
      </c>
      <c r="S1845" s="49">
        <v>35407</v>
      </c>
      <c r="T1845" s="48">
        <v>1001.82</v>
      </c>
      <c r="U1845" s="50">
        <f t="shared" si="209"/>
        <v>1001.605483870968</v>
      </c>
      <c r="V1845" s="51">
        <f t="shared" si="211"/>
        <v>1036.4325136612022</v>
      </c>
      <c r="W1845" s="53">
        <f t="shared" si="212"/>
        <v>0</v>
      </c>
      <c r="X1845" s="53" t="str">
        <f t="shared" si="213"/>
        <v/>
      </c>
      <c r="Y1845" s="54" t="str">
        <f t="shared" si="214"/>
        <v/>
      </c>
    </row>
    <row r="1846" spans="17:25" x14ac:dyDescent="0.25">
      <c r="Q1846" s="47">
        <f t="shared" si="210"/>
        <v>1996</v>
      </c>
      <c r="R1846" s="48" t="str">
        <f t="shared" si="208"/>
        <v>199612</v>
      </c>
      <c r="S1846" s="49">
        <v>35408</v>
      </c>
      <c r="T1846" s="48">
        <v>1001.82</v>
      </c>
      <c r="U1846" s="50">
        <f t="shared" si="209"/>
        <v>1001.605483870968</v>
      </c>
      <c r="V1846" s="51">
        <f t="shared" si="211"/>
        <v>1036.4325136612022</v>
      </c>
      <c r="W1846" s="53">
        <f t="shared" si="212"/>
        <v>0</v>
      </c>
      <c r="X1846" s="53" t="str">
        <f t="shared" si="213"/>
        <v/>
      </c>
      <c r="Y1846" s="54" t="str">
        <f t="shared" si="214"/>
        <v/>
      </c>
    </row>
    <row r="1847" spans="17:25" x14ac:dyDescent="0.25">
      <c r="Q1847" s="47">
        <f t="shared" si="210"/>
        <v>1996</v>
      </c>
      <c r="R1847" s="48" t="str">
        <f t="shared" si="208"/>
        <v>199612</v>
      </c>
      <c r="S1847" s="49">
        <v>35409</v>
      </c>
      <c r="T1847" s="48">
        <v>997.99</v>
      </c>
      <c r="U1847" s="50">
        <f t="shared" si="209"/>
        <v>1001.605483870968</v>
      </c>
      <c r="V1847" s="51">
        <f t="shared" si="211"/>
        <v>1036.4325136612022</v>
      </c>
      <c r="W1847" s="53">
        <f t="shared" si="212"/>
        <v>-3.8230420634445261E-3</v>
      </c>
      <c r="X1847" s="53" t="str">
        <f t="shared" si="213"/>
        <v/>
      </c>
      <c r="Y1847" s="54" t="str">
        <f t="shared" si="214"/>
        <v/>
      </c>
    </row>
    <row r="1848" spans="17:25" x14ac:dyDescent="0.25">
      <c r="Q1848" s="47">
        <f t="shared" si="210"/>
        <v>1996</v>
      </c>
      <c r="R1848" s="48" t="str">
        <f t="shared" si="208"/>
        <v>199612</v>
      </c>
      <c r="S1848" s="49">
        <v>35410</v>
      </c>
      <c r="T1848" s="48">
        <v>998.17</v>
      </c>
      <c r="U1848" s="50">
        <f t="shared" si="209"/>
        <v>1001.605483870968</v>
      </c>
      <c r="V1848" s="51">
        <f t="shared" si="211"/>
        <v>1036.4325136612022</v>
      </c>
      <c r="W1848" s="53">
        <f t="shared" si="212"/>
        <v>1.803625286826982E-4</v>
      </c>
      <c r="X1848" s="53" t="str">
        <f t="shared" si="213"/>
        <v/>
      </c>
      <c r="Y1848" s="54" t="str">
        <f t="shared" si="214"/>
        <v/>
      </c>
    </row>
    <row r="1849" spans="17:25" x14ac:dyDescent="0.25">
      <c r="Q1849" s="47">
        <f t="shared" si="210"/>
        <v>1996</v>
      </c>
      <c r="R1849" s="48" t="str">
        <f t="shared" si="208"/>
        <v>199612</v>
      </c>
      <c r="S1849" s="49">
        <v>35411</v>
      </c>
      <c r="T1849" s="48">
        <v>998.31</v>
      </c>
      <c r="U1849" s="50">
        <f t="shared" si="209"/>
        <v>1001.605483870968</v>
      </c>
      <c r="V1849" s="51">
        <f t="shared" si="211"/>
        <v>1036.4325136612022</v>
      </c>
      <c r="W1849" s="53">
        <f t="shared" si="212"/>
        <v>1.4025666970551853E-4</v>
      </c>
      <c r="X1849" s="53" t="str">
        <f t="shared" si="213"/>
        <v/>
      </c>
      <c r="Y1849" s="54" t="str">
        <f t="shared" si="214"/>
        <v/>
      </c>
    </row>
    <row r="1850" spans="17:25" x14ac:dyDescent="0.25">
      <c r="Q1850" s="47">
        <f t="shared" si="210"/>
        <v>1996</v>
      </c>
      <c r="R1850" s="48" t="str">
        <f t="shared" si="208"/>
        <v>199612</v>
      </c>
      <c r="S1850" s="49">
        <v>35412</v>
      </c>
      <c r="T1850" s="48">
        <v>999.47</v>
      </c>
      <c r="U1850" s="50">
        <f t="shared" si="209"/>
        <v>1001.605483870968</v>
      </c>
      <c r="V1850" s="51">
        <f t="shared" si="211"/>
        <v>1036.4325136612022</v>
      </c>
      <c r="W1850" s="53">
        <f t="shared" si="212"/>
        <v>1.1619637186845999E-3</v>
      </c>
      <c r="X1850" s="53" t="str">
        <f t="shared" si="213"/>
        <v/>
      </c>
      <c r="Y1850" s="54" t="str">
        <f t="shared" si="214"/>
        <v/>
      </c>
    </row>
    <row r="1851" spans="17:25" x14ac:dyDescent="0.25">
      <c r="Q1851" s="47">
        <f t="shared" si="210"/>
        <v>1996</v>
      </c>
      <c r="R1851" s="48" t="str">
        <f t="shared" si="208"/>
        <v>199612</v>
      </c>
      <c r="S1851" s="49">
        <v>35413</v>
      </c>
      <c r="T1851" s="48">
        <v>1002.95</v>
      </c>
      <c r="U1851" s="50">
        <f t="shared" si="209"/>
        <v>1001.605483870968</v>
      </c>
      <c r="V1851" s="51">
        <f t="shared" si="211"/>
        <v>1036.4325136612022</v>
      </c>
      <c r="W1851" s="53">
        <f t="shared" si="212"/>
        <v>3.4818453780502967E-3</v>
      </c>
      <c r="X1851" s="53" t="str">
        <f t="shared" si="213"/>
        <v/>
      </c>
      <c r="Y1851" s="54" t="str">
        <f t="shared" si="214"/>
        <v/>
      </c>
    </row>
    <row r="1852" spans="17:25" x14ac:dyDescent="0.25">
      <c r="Q1852" s="47">
        <f t="shared" si="210"/>
        <v>1996</v>
      </c>
      <c r="R1852" s="48" t="str">
        <f t="shared" si="208"/>
        <v>199612</v>
      </c>
      <c r="S1852" s="49">
        <v>35414</v>
      </c>
      <c r="T1852" s="48">
        <v>1002.95</v>
      </c>
      <c r="U1852" s="50">
        <f t="shared" si="209"/>
        <v>1001.605483870968</v>
      </c>
      <c r="V1852" s="51">
        <f t="shared" si="211"/>
        <v>1036.4325136612022</v>
      </c>
      <c r="W1852" s="53">
        <f t="shared" si="212"/>
        <v>0</v>
      </c>
      <c r="X1852" s="53" t="str">
        <f t="shared" si="213"/>
        <v/>
      </c>
      <c r="Y1852" s="54" t="str">
        <f t="shared" si="214"/>
        <v/>
      </c>
    </row>
    <row r="1853" spans="17:25" x14ac:dyDescent="0.25">
      <c r="Q1853" s="47">
        <f t="shared" si="210"/>
        <v>1996</v>
      </c>
      <c r="R1853" s="48" t="str">
        <f t="shared" si="208"/>
        <v>199612</v>
      </c>
      <c r="S1853" s="49">
        <v>35415</v>
      </c>
      <c r="T1853" s="48">
        <v>1002.95</v>
      </c>
      <c r="U1853" s="50">
        <f t="shared" si="209"/>
        <v>1001.605483870968</v>
      </c>
      <c r="V1853" s="51">
        <f t="shared" si="211"/>
        <v>1036.4325136612022</v>
      </c>
      <c r="W1853" s="53">
        <f t="shared" si="212"/>
        <v>0</v>
      </c>
      <c r="X1853" s="53" t="str">
        <f t="shared" si="213"/>
        <v/>
      </c>
      <c r="Y1853" s="54" t="str">
        <f t="shared" si="214"/>
        <v/>
      </c>
    </row>
    <row r="1854" spans="17:25" x14ac:dyDescent="0.25">
      <c r="Q1854" s="47">
        <f t="shared" si="210"/>
        <v>1996</v>
      </c>
      <c r="R1854" s="48" t="str">
        <f t="shared" si="208"/>
        <v>199612</v>
      </c>
      <c r="S1854" s="49">
        <v>35416</v>
      </c>
      <c r="T1854" s="48">
        <v>1001.58</v>
      </c>
      <c r="U1854" s="50">
        <f t="shared" si="209"/>
        <v>1001.605483870968</v>
      </c>
      <c r="V1854" s="51">
        <f t="shared" si="211"/>
        <v>1036.4325136612022</v>
      </c>
      <c r="W1854" s="53">
        <f t="shared" si="212"/>
        <v>-1.365970387357307E-3</v>
      </c>
      <c r="X1854" s="53" t="str">
        <f t="shared" si="213"/>
        <v/>
      </c>
      <c r="Y1854" s="54" t="str">
        <f t="shared" si="214"/>
        <v/>
      </c>
    </row>
    <row r="1855" spans="17:25" x14ac:dyDescent="0.25">
      <c r="Q1855" s="47">
        <f t="shared" si="210"/>
        <v>1996</v>
      </c>
      <c r="R1855" s="48" t="str">
        <f t="shared" si="208"/>
        <v>199612</v>
      </c>
      <c r="S1855" s="49">
        <v>35417</v>
      </c>
      <c r="T1855" s="48">
        <v>1000.4</v>
      </c>
      <c r="U1855" s="50">
        <f t="shared" si="209"/>
        <v>1001.605483870968</v>
      </c>
      <c r="V1855" s="51">
        <f t="shared" si="211"/>
        <v>1036.4325136612022</v>
      </c>
      <c r="W1855" s="53">
        <f t="shared" si="212"/>
        <v>-1.1781385411051559E-3</v>
      </c>
      <c r="X1855" s="53" t="str">
        <f t="shared" si="213"/>
        <v/>
      </c>
      <c r="Y1855" s="54" t="str">
        <f t="shared" si="214"/>
        <v/>
      </c>
    </row>
    <row r="1856" spans="17:25" x14ac:dyDescent="0.25">
      <c r="Q1856" s="47">
        <f t="shared" si="210"/>
        <v>1996</v>
      </c>
      <c r="R1856" s="48" t="str">
        <f t="shared" si="208"/>
        <v>199612</v>
      </c>
      <c r="S1856" s="49">
        <v>35418</v>
      </c>
      <c r="T1856" s="48">
        <v>1001.18</v>
      </c>
      <c r="U1856" s="50">
        <f t="shared" si="209"/>
        <v>1001.605483870968</v>
      </c>
      <c r="V1856" s="51">
        <f t="shared" si="211"/>
        <v>1036.4325136612022</v>
      </c>
      <c r="W1856" s="53">
        <f t="shared" si="212"/>
        <v>7.7968812475015525E-4</v>
      </c>
      <c r="X1856" s="53" t="str">
        <f t="shared" si="213"/>
        <v/>
      </c>
      <c r="Y1856" s="54" t="str">
        <f t="shared" si="214"/>
        <v/>
      </c>
    </row>
    <row r="1857" spans="17:25" x14ac:dyDescent="0.25">
      <c r="Q1857" s="47">
        <f t="shared" si="210"/>
        <v>1996</v>
      </c>
      <c r="R1857" s="48" t="str">
        <f t="shared" si="208"/>
        <v>199612</v>
      </c>
      <c r="S1857" s="49">
        <v>35419</v>
      </c>
      <c r="T1857" s="48">
        <v>1001.1</v>
      </c>
      <c r="U1857" s="50">
        <f t="shared" si="209"/>
        <v>1001.605483870968</v>
      </c>
      <c r="V1857" s="51">
        <f t="shared" si="211"/>
        <v>1036.4325136612022</v>
      </c>
      <c r="W1857" s="53">
        <f t="shared" si="212"/>
        <v>-7.9905711260597201E-5</v>
      </c>
      <c r="X1857" s="53" t="str">
        <f t="shared" si="213"/>
        <v/>
      </c>
      <c r="Y1857" s="54" t="str">
        <f t="shared" si="214"/>
        <v/>
      </c>
    </row>
    <row r="1858" spans="17:25" x14ac:dyDescent="0.25">
      <c r="Q1858" s="47">
        <f t="shared" si="210"/>
        <v>1996</v>
      </c>
      <c r="R1858" s="48" t="str">
        <f t="shared" si="208"/>
        <v>199612</v>
      </c>
      <c r="S1858" s="49">
        <v>35420</v>
      </c>
      <c r="T1858" s="48">
        <v>1003.15</v>
      </c>
      <c r="U1858" s="50">
        <f t="shared" si="209"/>
        <v>1001.605483870968</v>
      </c>
      <c r="V1858" s="51">
        <f t="shared" si="211"/>
        <v>1036.4325136612022</v>
      </c>
      <c r="W1858" s="53">
        <f t="shared" si="212"/>
        <v>2.0477474777744753E-3</v>
      </c>
      <c r="X1858" s="53" t="str">
        <f t="shared" si="213"/>
        <v/>
      </c>
      <c r="Y1858" s="54" t="str">
        <f t="shared" si="214"/>
        <v/>
      </c>
    </row>
    <row r="1859" spans="17:25" x14ac:dyDescent="0.25">
      <c r="Q1859" s="47">
        <f t="shared" si="210"/>
        <v>1996</v>
      </c>
      <c r="R1859" s="48" t="str">
        <f t="shared" si="208"/>
        <v>199612</v>
      </c>
      <c r="S1859" s="49">
        <v>35421</v>
      </c>
      <c r="T1859" s="48">
        <v>1003.15</v>
      </c>
      <c r="U1859" s="50">
        <f t="shared" si="209"/>
        <v>1001.605483870968</v>
      </c>
      <c r="V1859" s="51">
        <f t="shared" si="211"/>
        <v>1036.4325136612022</v>
      </c>
      <c r="W1859" s="53">
        <f t="shared" si="212"/>
        <v>0</v>
      </c>
      <c r="X1859" s="53" t="str">
        <f t="shared" si="213"/>
        <v/>
      </c>
      <c r="Y1859" s="54" t="str">
        <f t="shared" si="214"/>
        <v/>
      </c>
    </row>
    <row r="1860" spans="17:25" x14ac:dyDescent="0.25">
      <c r="Q1860" s="47">
        <f t="shared" si="210"/>
        <v>1996</v>
      </c>
      <c r="R1860" s="48" t="str">
        <f t="shared" si="208"/>
        <v>199612</v>
      </c>
      <c r="S1860" s="49">
        <v>35422</v>
      </c>
      <c r="T1860" s="48">
        <v>1003.15</v>
      </c>
      <c r="U1860" s="50">
        <f t="shared" si="209"/>
        <v>1001.605483870968</v>
      </c>
      <c r="V1860" s="51">
        <f t="shared" si="211"/>
        <v>1036.4325136612022</v>
      </c>
      <c r="W1860" s="53">
        <f t="shared" si="212"/>
        <v>0</v>
      </c>
      <c r="X1860" s="53" t="str">
        <f t="shared" si="213"/>
        <v/>
      </c>
      <c r="Y1860" s="54" t="str">
        <f t="shared" si="214"/>
        <v/>
      </c>
    </row>
    <row r="1861" spans="17:25" x14ac:dyDescent="0.25">
      <c r="Q1861" s="47">
        <f t="shared" si="210"/>
        <v>1996</v>
      </c>
      <c r="R1861" s="48" t="str">
        <f t="shared" si="208"/>
        <v>199612</v>
      </c>
      <c r="S1861" s="49">
        <v>35423</v>
      </c>
      <c r="T1861" s="48">
        <v>1002.51</v>
      </c>
      <c r="U1861" s="50">
        <f t="shared" si="209"/>
        <v>1001.605483870968</v>
      </c>
      <c r="V1861" s="51">
        <f t="shared" si="211"/>
        <v>1036.4325136612022</v>
      </c>
      <c r="W1861" s="53">
        <f t="shared" si="212"/>
        <v>-6.3799033045908171E-4</v>
      </c>
      <c r="X1861" s="53" t="str">
        <f t="shared" si="213"/>
        <v/>
      </c>
      <c r="Y1861" s="54" t="str">
        <f t="shared" si="214"/>
        <v/>
      </c>
    </row>
    <row r="1862" spans="17:25" x14ac:dyDescent="0.25">
      <c r="Q1862" s="47">
        <f t="shared" si="210"/>
        <v>1996</v>
      </c>
      <c r="R1862" s="48" t="str">
        <f t="shared" si="208"/>
        <v>199612</v>
      </c>
      <c r="S1862" s="49">
        <v>35424</v>
      </c>
      <c r="T1862" s="48">
        <v>1002.51</v>
      </c>
      <c r="U1862" s="50">
        <f t="shared" si="209"/>
        <v>1001.605483870968</v>
      </c>
      <c r="V1862" s="51">
        <f t="shared" si="211"/>
        <v>1036.4325136612022</v>
      </c>
      <c r="W1862" s="53">
        <f t="shared" si="212"/>
        <v>0</v>
      </c>
      <c r="X1862" s="53" t="str">
        <f t="shared" si="213"/>
        <v/>
      </c>
      <c r="Y1862" s="54" t="str">
        <f t="shared" si="214"/>
        <v/>
      </c>
    </row>
    <row r="1863" spans="17:25" x14ac:dyDescent="0.25">
      <c r="Q1863" s="47">
        <f t="shared" si="210"/>
        <v>1996</v>
      </c>
      <c r="R1863" s="48" t="str">
        <f t="shared" ref="R1863:R1926" si="215">+YEAR(S1863)&amp;MONTH(S1863)</f>
        <v>199612</v>
      </c>
      <c r="S1863" s="49">
        <v>35425</v>
      </c>
      <c r="T1863" s="48">
        <v>1002.51</v>
      </c>
      <c r="U1863" s="50">
        <f t="shared" ref="U1863:U1926" si="216">+AVERAGEIF($R$3:$R$12000,R1863,$T$3:$T$12000)</f>
        <v>1001.605483870968</v>
      </c>
      <c r="V1863" s="51">
        <f t="shared" si="211"/>
        <v>1036.4325136612022</v>
      </c>
      <c r="W1863" s="53">
        <f t="shared" si="212"/>
        <v>0</v>
      </c>
      <c r="X1863" s="53" t="str">
        <f t="shared" si="213"/>
        <v/>
      </c>
      <c r="Y1863" s="54" t="str">
        <f t="shared" si="214"/>
        <v/>
      </c>
    </row>
    <row r="1864" spans="17:25" x14ac:dyDescent="0.25">
      <c r="Q1864" s="47">
        <f t="shared" ref="Q1864:Q1927" si="217">+YEAR(S1864)</f>
        <v>1996</v>
      </c>
      <c r="R1864" s="48" t="str">
        <f t="shared" si="215"/>
        <v>199612</v>
      </c>
      <c r="S1864" s="49">
        <v>35426</v>
      </c>
      <c r="T1864" s="48">
        <v>1003.49</v>
      </c>
      <c r="U1864" s="50">
        <f t="shared" si="216"/>
        <v>1001.605483870968</v>
      </c>
      <c r="V1864" s="51">
        <f t="shared" ref="V1864:V1927" si="218">+AVERAGEIF($Q$3:$Q$12000,Q1864,$T$3:$T$12000)</f>
        <v>1036.4325136612022</v>
      </c>
      <c r="W1864" s="53">
        <f t="shared" si="212"/>
        <v>9.7754635863989137E-4</v>
      </c>
      <c r="X1864" s="53" t="str">
        <f t="shared" si="213"/>
        <v/>
      </c>
      <c r="Y1864" s="54" t="str">
        <f t="shared" si="214"/>
        <v/>
      </c>
    </row>
    <row r="1865" spans="17:25" x14ac:dyDescent="0.25">
      <c r="Q1865" s="47">
        <f t="shared" si="217"/>
        <v>1996</v>
      </c>
      <c r="R1865" s="48" t="str">
        <f t="shared" si="215"/>
        <v>199612</v>
      </c>
      <c r="S1865" s="49">
        <v>35427</v>
      </c>
      <c r="T1865" s="48">
        <v>1005.4</v>
      </c>
      <c r="U1865" s="50">
        <f t="shared" si="216"/>
        <v>1001.605483870968</v>
      </c>
      <c r="V1865" s="51">
        <f t="shared" si="218"/>
        <v>1036.4325136612022</v>
      </c>
      <c r="W1865" s="53">
        <f t="shared" ref="W1865:W1928" si="219">+T1865/T1864-1</f>
        <v>1.9033572830819967E-3</v>
      </c>
      <c r="X1865" s="53" t="str">
        <f t="shared" ref="X1865:X1928" si="220">IF(U1865/U1864-1=0,"",U1865/U1864-1)</f>
        <v/>
      </c>
      <c r="Y1865" s="54" t="str">
        <f t="shared" ref="Y1865:Y1928" si="221">+IF(V1865=V1864,"",V1865/V1864-1)</f>
        <v/>
      </c>
    </row>
    <row r="1866" spans="17:25" x14ac:dyDescent="0.25">
      <c r="Q1866" s="47">
        <f t="shared" si="217"/>
        <v>1996</v>
      </c>
      <c r="R1866" s="48" t="str">
        <f t="shared" si="215"/>
        <v>199612</v>
      </c>
      <c r="S1866" s="49">
        <v>35428</v>
      </c>
      <c r="T1866" s="48">
        <v>1005.4</v>
      </c>
      <c r="U1866" s="50">
        <f t="shared" si="216"/>
        <v>1001.605483870968</v>
      </c>
      <c r="V1866" s="51">
        <f t="shared" si="218"/>
        <v>1036.4325136612022</v>
      </c>
      <c r="W1866" s="53">
        <f t="shared" si="219"/>
        <v>0</v>
      </c>
      <c r="X1866" s="53" t="str">
        <f t="shared" si="220"/>
        <v/>
      </c>
      <c r="Y1866" s="54" t="str">
        <f t="shared" si="221"/>
        <v/>
      </c>
    </row>
    <row r="1867" spans="17:25" x14ac:dyDescent="0.25">
      <c r="Q1867" s="47">
        <f t="shared" si="217"/>
        <v>1996</v>
      </c>
      <c r="R1867" s="48" t="str">
        <f t="shared" si="215"/>
        <v>199612</v>
      </c>
      <c r="S1867" s="49">
        <v>35429</v>
      </c>
      <c r="T1867" s="48">
        <v>1005.4</v>
      </c>
      <c r="U1867" s="50">
        <f t="shared" si="216"/>
        <v>1001.605483870968</v>
      </c>
      <c r="V1867" s="51">
        <f t="shared" si="218"/>
        <v>1036.4325136612022</v>
      </c>
      <c r="W1867" s="53">
        <f t="shared" si="219"/>
        <v>0</v>
      </c>
      <c r="X1867" s="53" t="str">
        <f t="shared" si="220"/>
        <v/>
      </c>
      <c r="Y1867" s="54" t="str">
        <f t="shared" si="221"/>
        <v/>
      </c>
    </row>
    <row r="1868" spans="17:25" x14ac:dyDescent="0.25">
      <c r="Q1868" s="47">
        <f t="shared" si="217"/>
        <v>1996</v>
      </c>
      <c r="R1868" s="48" t="str">
        <f t="shared" si="215"/>
        <v>199612</v>
      </c>
      <c r="S1868" s="49">
        <v>35430</v>
      </c>
      <c r="T1868" s="48">
        <v>1005.33</v>
      </c>
      <c r="U1868" s="50">
        <f t="shared" si="216"/>
        <v>1001.605483870968</v>
      </c>
      <c r="V1868" s="51">
        <f t="shared" si="218"/>
        <v>1036.4325136612022</v>
      </c>
      <c r="W1868" s="53">
        <f t="shared" si="219"/>
        <v>-6.9624030236692391E-5</v>
      </c>
      <c r="X1868" s="53" t="str">
        <f t="shared" si="220"/>
        <v/>
      </c>
      <c r="Y1868" s="54" t="str">
        <f t="shared" si="221"/>
        <v/>
      </c>
    </row>
    <row r="1869" spans="17:25" x14ac:dyDescent="0.25">
      <c r="Q1869" s="47">
        <f t="shared" si="217"/>
        <v>1997</v>
      </c>
      <c r="R1869" s="48" t="str">
        <f t="shared" si="215"/>
        <v>19971</v>
      </c>
      <c r="S1869" s="49">
        <v>35431</v>
      </c>
      <c r="T1869" s="48">
        <v>1005.33</v>
      </c>
      <c r="U1869" s="50">
        <f t="shared" si="216"/>
        <v>1024.2951612903225</v>
      </c>
      <c r="V1869" s="51">
        <f t="shared" si="218"/>
        <v>1140.9555342465742</v>
      </c>
      <c r="W1869" s="53">
        <f t="shared" si="219"/>
        <v>0</v>
      </c>
      <c r="X1869" s="53">
        <f t="shared" si="220"/>
        <v>2.2653307898898856E-2</v>
      </c>
      <c r="Y1869" s="54">
        <f t="shared" si="221"/>
        <v>0.10084884370921943</v>
      </c>
    </row>
    <row r="1870" spans="17:25" x14ac:dyDescent="0.25">
      <c r="Q1870" s="47">
        <f t="shared" si="217"/>
        <v>1997</v>
      </c>
      <c r="R1870" s="48" t="str">
        <f t="shared" si="215"/>
        <v>19971</v>
      </c>
      <c r="S1870" s="49">
        <v>35432</v>
      </c>
      <c r="T1870" s="48">
        <v>1005.33</v>
      </c>
      <c r="U1870" s="50">
        <f t="shared" si="216"/>
        <v>1024.2951612903225</v>
      </c>
      <c r="V1870" s="51">
        <f t="shared" si="218"/>
        <v>1140.9555342465742</v>
      </c>
      <c r="W1870" s="53">
        <f t="shared" si="219"/>
        <v>0</v>
      </c>
      <c r="X1870" s="53" t="str">
        <f t="shared" si="220"/>
        <v/>
      </c>
      <c r="Y1870" s="54" t="str">
        <f t="shared" si="221"/>
        <v/>
      </c>
    </row>
    <row r="1871" spans="17:25" x14ac:dyDescent="0.25">
      <c r="Q1871" s="47">
        <f t="shared" si="217"/>
        <v>1997</v>
      </c>
      <c r="R1871" s="48" t="str">
        <f t="shared" si="215"/>
        <v>19971</v>
      </c>
      <c r="S1871" s="49">
        <v>35433</v>
      </c>
      <c r="T1871" s="48">
        <v>1007.33</v>
      </c>
      <c r="U1871" s="50">
        <f t="shared" si="216"/>
        <v>1024.2951612903225</v>
      </c>
      <c r="V1871" s="51">
        <f t="shared" si="218"/>
        <v>1140.9555342465742</v>
      </c>
      <c r="W1871" s="53">
        <f t="shared" si="219"/>
        <v>1.9893965165667105E-3</v>
      </c>
      <c r="X1871" s="53" t="str">
        <f t="shared" si="220"/>
        <v/>
      </c>
      <c r="Y1871" s="54" t="str">
        <f t="shared" si="221"/>
        <v/>
      </c>
    </row>
    <row r="1872" spans="17:25" x14ac:dyDescent="0.25">
      <c r="Q1872" s="47">
        <f t="shared" si="217"/>
        <v>1997</v>
      </c>
      <c r="R1872" s="48" t="str">
        <f t="shared" si="215"/>
        <v>19971</v>
      </c>
      <c r="S1872" s="49">
        <v>35434</v>
      </c>
      <c r="T1872" s="48">
        <v>1016.81</v>
      </c>
      <c r="U1872" s="50">
        <f t="shared" si="216"/>
        <v>1024.2951612903225</v>
      </c>
      <c r="V1872" s="51">
        <f t="shared" si="218"/>
        <v>1140.9555342465742</v>
      </c>
      <c r="W1872" s="53">
        <f t="shared" si="219"/>
        <v>9.4110172436043804E-3</v>
      </c>
      <c r="X1872" s="53" t="str">
        <f t="shared" si="220"/>
        <v/>
      </c>
      <c r="Y1872" s="54" t="str">
        <f t="shared" si="221"/>
        <v/>
      </c>
    </row>
    <row r="1873" spans="17:25" x14ac:dyDescent="0.25">
      <c r="Q1873" s="47">
        <f t="shared" si="217"/>
        <v>1997</v>
      </c>
      <c r="R1873" s="48" t="str">
        <f t="shared" si="215"/>
        <v>19971</v>
      </c>
      <c r="S1873" s="49">
        <v>35435</v>
      </c>
      <c r="T1873" s="48">
        <v>1016.81</v>
      </c>
      <c r="U1873" s="50">
        <f t="shared" si="216"/>
        <v>1024.2951612903225</v>
      </c>
      <c r="V1873" s="51">
        <f t="shared" si="218"/>
        <v>1140.9555342465742</v>
      </c>
      <c r="W1873" s="53">
        <f t="shared" si="219"/>
        <v>0</v>
      </c>
      <c r="X1873" s="53" t="str">
        <f t="shared" si="220"/>
        <v/>
      </c>
      <c r="Y1873" s="54" t="str">
        <f t="shared" si="221"/>
        <v/>
      </c>
    </row>
    <row r="1874" spans="17:25" x14ac:dyDescent="0.25">
      <c r="Q1874" s="47">
        <f t="shared" si="217"/>
        <v>1997</v>
      </c>
      <c r="R1874" s="48" t="str">
        <f t="shared" si="215"/>
        <v>19971</v>
      </c>
      <c r="S1874" s="49">
        <v>35436</v>
      </c>
      <c r="T1874" s="48">
        <v>1016.81</v>
      </c>
      <c r="U1874" s="50">
        <f t="shared" si="216"/>
        <v>1024.2951612903225</v>
      </c>
      <c r="V1874" s="51">
        <f t="shared" si="218"/>
        <v>1140.9555342465742</v>
      </c>
      <c r="W1874" s="53">
        <f t="shared" si="219"/>
        <v>0</v>
      </c>
      <c r="X1874" s="53" t="str">
        <f t="shared" si="220"/>
        <v/>
      </c>
      <c r="Y1874" s="54" t="str">
        <f t="shared" si="221"/>
        <v/>
      </c>
    </row>
    <row r="1875" spans="17:25" x14ac:dyDescent="0.25">
      <c r="Q1875" s="47">
        <f t="shared" si="217"/>
        <v>1997</v>
      </c>
      <c r="R1875" s="48" t="str">
        <f t="shared" si="215"/>
        <v>19971</v>
      </c>
      <c r="S1875" s="49">
        <v>35437</v>
      </c>
      <c r="T1875" s="48">
        <v>1016.81</v>
      </c>
      <c r="U1875" s="50">
        <f t="shared" si="216"/>
        <v>1024.2951612903225</v>
      </c>
      <c r="V1875" s="51">
        <f t="shared" si="218"/>
        <v>1140.9555342465742</v>
      </c>
      <c r="W1875" s="53">
        <f t="shared" si="219"/>
        <v>0</v>
      </c>
      <c r="X1875" s="53" t="str">
        <f t="shared" si="220"/>
        <v/>
      </c>
      <c r="Y1875" s="54" t="str">
        <f t="shared" si="221"/>
        <v/>
      </c>
    </row>
    <row r="1876" spans="17:25" x14ac:dyDescent="0.25">
      <c r="Q1876" s="47">
        <f t="shared" si="217"/>
        <v>1997</v>
      </c>
      <c r="R1876" s="48" t="str">
        <f t="shared" si="215"/>
        <v>19971</v>
      </c>
      <c r="S1876" s="49">
        <v>35438</v>
      </c>
      <c r="T1876" s="48">
        <v>1022</v>
      </c>
      <c r="U1876" s="50">
        <f t="shared" si="216"/>
        <v>1024.2951612903225</v>
      </c>
      <c r="V1876" s="51">
        <f t="shared" si="218"/>
        <v>1140.9555342465742</v>
      </c>
      <c r="W1876" s="53">
        <f t="shared" si="219"/>
        <v>5.1041984244843963E-3</v>
      </c>
      <c r="X1876" s="53" t="str">
        <f t="shared" si="220"/>
        <v/>
      </c>
      <c r="Y1876" s="54" t="str">
        <f t="shared" si="221"/>
        <v/>
      </c>
    </row>
    <row r="1877" spans="17:25" x14ac:dyDescent="0.25">
      <c r="Q1877" s="47">
        <f t="shared" si="217"/>
        <v>1997</v>
      </c>
      <c r="R1877" s="48" t="str">
        <f t="shared" si="215"/>
        <v>19971</v>
      </c>
      <c r="S1877" s="49">
        <v>35439</v>
      </c>
      <c r="T1877" s="48">
        <v>1020.16</v>
      </c>
      <c r="U1877" s="50">
        <f t="shared" si="216"/>
        <v>1024.2951612903225</v>
      </c>
      <c r="V1877" s="51">
        <f t="shared" si="218"/>
        <v>1140.9555342465742</v>
      </c>
      <c r="W1877" s="53">
        <f t="shared" si="219"/>
        <v>-1.8003913894325541E-3</v>
      </c>
      <c r="X1877" s="53" t="str">
        <f t="shared" si="220"/>
        <v/>
      </c>
      <c r="Y1877" s="54" t="str">
        <f t="shared" si="221"/>
        <v/>
      </c>
    </row>
    <row r="1878" spans="17:25" x14ac:dyDescent="0.25">
      <c r="Q1878" s="47">
        <f t="shared" si="217"/>
        <v>1997</v>
      </c>
      <c r="R1878" s="48" t="str">
        <f t="shared" si="215"/>
        <v>19971</v>
      </c>
      <c r="S1878" s="49">
        <v>35440</v>
      </c>
      <c r="T1878" s="48">
        <v>1013.68</v>
      </c>
      <c r="U1878" s="50">
        <f t="shared" si="216"/>
        <v>1024.2951612903225</v>
      </c>
      <c r="V1878" s="51">
        <f t="shared" si="218"/>
        <v>1140.9555342465742</v>
      </c>
      <c r="W1878" s="53">
        <f t="shared" si="219"/>
        <v>-6.3519447929736295E-3</v>
      </c>
      <c r="X1878" s="53" t="str">
        <f t="shared" si="220"/>
        <v/>
      </c>
      <c r="Y1878" s="54" t="str">
        <f t="shared" si="221"/>
        <v/>
      </c>
    </row>
    <row r="1879" spans="17:25" x14ac:dyDescent="0.25">
      <c r="Q1879" s="47">
        <f t="shared" si="217"/>
        <v>1997</v>
      </c>
      <c r="R1879" s="48" t="str">
        <f t="shared" si="215"/>
        <v>19971</v>
      </c>
      <c r="S1879" s="49">
        <v>35441</v>
      </c>
      <c r="T1879" s="48">
        <v>1011.01</v>
      </c>
      <c r="U1879" s="50">
        <f t="shared" si="216"/>
        <v>1024.2951612903225</v>
      </c>
      <c r="V1879" s="51">
        <f t="shared" si="218"/>
        <v>1140.9555342465742</v>
      </c>
      <c r="W1879" s="53">
        <f t="shared" si="219"/>
        <v>-2.6339673269670794E-3</v>
      </c>
      <c r="X1879" s="53" t="str">
        <f t="shared" si="220"/>
        <v/>
      </c>
      <c r="Y1879" s="54" t="str">
        <f t="shared" si="221"/>
        <v/>
      </c>
    </row>
    <row r="1880" spans="17:25" x14ac:dyDescent="0.25">
      <c r="Q1880" s="47">
        <f t="shared" si="217"/>
        <v>1997</v>
      </c>
      <c r="R1880" s="48" t="str">
        <f t="shared" si="215"/>
        <v>19971</v>
      </c>
      <c r="S1880" s="49">
        <v>35442</v>
      </c>
      <c r="T1880" s="48">
        <v>1011.01</v>
      </c>
      <c r="U1880" s="50">
        <f t="shared" si="216"/>
        <v>1024.2951612903225</v>
      </c>
      <c r="V1880" s="51">
        <f t="shared" si="218"/>
        <v>1140.9555342465742</v>
      </c>
      <c r="W1880" s="53">
        <f t="shared" si="219"/>
        <v>0</v>
      </c>
      <c r="X1880" s="53" t="str">
        <f t="shared" si="220"/>
        <v/>
      </c>
      <c r="Y1880" s="54" t="str">
        <f t="shared" si="221"/>
        <v/>
      </c>
    </row>
    <row r="1881" spans="17:25" x14ac:dyDescent="0.25">
      <c r="Q1881" s="47">
        <f t="shared" si="217"/>
        <v>1997</v>
      </c>
      <c r="R1881" s="48" t="str">
        <f t="shared" si="215"/>
        <v>19971</v>
      </c>
      <c r="S1881" s="49">
        <v>35443</v>
      </c>
      <c r="T1881" s="48">
        <v>1011.01</v>
      </c>
      <c r="U1881" s="50">
        <f t="shared" si="216"/>
        <v>1024.2951612903225</v>
      </c>
      <c r="V1881" s="51">
        <f t="shared" si="218"/>
        <v>1140.9555342465742</v>
      </c>
      <c r="W1881" s="53">
        <f t="shared" si="219"/>
        <v>0</v>
      </c>
      <c r="X1881" s="53" t="str">
        <f t="shared" si="220"/>
        <v/>
      </c>
      <c r="Y1881" s="54" t="str">
        <f t="shared" si="221"/>
        <v/>
      </c>
    </row>
    <row r="1882" spans="17:25" x14ac:dyDescent="0.25">
      <c r="Q1882" s="47">
        <f t="shared" si="217"/>
        <v>1997</v>
      </c>
      <c r="R1882" s="48" t="str">
        <f t="shared" si="215"/>
        <v>19971</v>
      </c>
      <c r="S1882" s="49">
        <v>35444</v>
      </c>
      <c r="T1882" s="48">
        <v>1015.53</v>
      </c>
      <c r="U1882" s="50">
        <f t="shared" si="216"/>
        <v>1024.2951612903225</v>
      </c>
      <c r="V1882" s="51">
        <f t="shared" si="218"/>
        <v>1140.9555342465742</v>
      </c>
      <c r="W1882" s="53">
        <f t="shared" si="219"/>
        <v>4.4707767480045568E-3</v>
      </c>
      <c r="X1882" s="53" t="str">
        <f t="shared" si="220"/>
        <v/>
      </c>
      <c r="Y1882" s="54" t="str">
        <f t="shared" si="221"/>
        <v/>
      </c>
    </row>
    <row r="1883" spans="17:25" x14ac:dyDescent="0.25">
      <c r="Q1883" s="47">
        <f t="shared" si="217"/>
        <v>1997</v>
      </c>
      <c r="R1883" s="48" t="str">
        <f t="shared" si="215"/>
        <v>19971</v>
      </c>
      <c r="S1883" s="49">
        <v>35445</v>
      </c>
      <c r="T1883" s="48">
        <v>1026.53</v>
      </c>
      <c r="U1883" s="50">
        <f t="shared" si="216"/>
        <v>1024.2951612903225</v>
      </c>
      <c r="V1883" s="51">
        <f t="shared" si="218"/>
        <v>1140.9555342465742</v>
      </c>
      <c r="W1883" s="53">
        <f t="shared" si="219"/>
        <v>1.0831782419032487E-2</v>
      </c>
      <c r="X1883" s="53" t="str">
        <f t="shared" si="220"/>
        <v/>
      </c>
      <c r="Y1883" s="54" t="str">
        <f t="shared" si="221"/>
        <v/>
      </c>
    </row>
    <row r="1884" spans="17:25" x14ac:dyDescent="0.25">
      <c r="Q1884" s="47">
        <f t="shared" si="217"/>
        <v>1997</v>
      </c>
      <c r="R1884" s="48" t="str">
        <f t="shared" si="215"/>
        <v>19971</v>
      </c>
      <c r="S1884" s="49">
        <v>35446</v>
      </c>
      <c r="T1884" s="48">
        <v>1023.47</v>
      </c>
      <c r="U1884" s="50">
        <f t="shared" si="216"/>
        <v>1024.2951612903225</v>
      </c>
      <c r="V1884" s="51">
        <f t="shared" si="218"/>
        <v>1140.9555342465742</v>
      </c>
      <c r="W1884" s="53">
        <f t="shared" si="219"/>
        <v>-2.9809162908048803E-3</v>
      </c>
      <c r="X1884" s="53" t="str">
        <f t="shared" si="220"/>
        <v/>
      </c>
      <c r="Y1884" s="54" t="str">
        <f t="shared" si="221"/>
        <v/>
      </c>
    </row>
    <row r="1885" spans="17:25" x14ac:dyDescent="0.25">
      <c r="Q1885" s="47">
        <f t="shared" si="217"/>
        <v>1997</v>
      </c>
      <c r="R1885" s="48" t="str">
        <f t="shared" si="215"/>
        <v>19971</v>
      </c>
      <c r="S1885" s="49">
        <v>35447</v>
      </c>
      <c r="T1885" s="48">
        <v>1018.15</v>
      </c>
      <c r="U1885" s="50">
        <f t="shared" si="216"/>
        <v>1024.2951612903225</v>
      </c>
      <c r="V1885" s="51">
        <f t="shared" si="218"/>
        <v>1140.9555342465742</v>
      </c>
      <c r="W1885" s="53">
        <f t="shared" si="219"/>
        <v>-5.1980028725805427E-3</v>
      </c>
      <c r="X1885" s="53" t="str">
        <f t="shared" si="220"/>
        <v/>
      </c>
      <c r="Y1885" s="54" t="str">
        <f t="shared" si="221"/>
        <v/>
      </c>
    </row>
    <row r="1886" spans="17:25" x14ac:dyDescent="0.25">
      <c r="Q1886" s="47">
        <f t="shared" si="217"/>
        <v>1997</v>
      </c>
      <c r="R1886" s="48" t="str">
        <f t="shared" si="215"/>
        <v>19971</v>
      </c>
      <c r="S1886" s="49">
        <v>35448</v>
      </c>
      <c r="T1886" s="48">
        <v>1020.9</v>
      </c>
      <c r="U1886" s="50">
        <f t="shared" si="216"/>
        <v>1024.2951612903225</v>
      </c>
      <c r="V1886" s="51">
        <f t="shared" si="218"/>
        <v>1140.9555342465742</v>
      </c>
      <c r="W1886" s="53">
        <f t="shared" si="219"/>
        <v>2.7009772626822581E-3</v>
      </c>
      <c r="X1886" s="53" t="str">
        <f t="shared" si="220"/>
        <v/>
      </c>
      <c r="Y1886" s="54" t="str">
        <f t="shared" si="221"/>
        <v/>
      </c>
    </row>
    <row r="1887" spans="17:25" x14ac:dyDescent="0.25">
      <c r="Q1887" s="47">
        <f t="shared" si="217"/>
        <v>1997</v>
      </c>
      <c r="R1887" s="48" t="str">
        <f t="shared" si="215"/>
        <v>19971</v>
      </c>
      <c r="S1887" s="49">
        <v>35449</v>
      </c>
      <c r="T1887" s="48">
        <v>1020.9</v>
      </c>
      <c r="U1887" s="50">
        <f t="shared" si="216"/>
        <v>1024.2951612903225</v>
      </c>
      <c r="V1887" s="51">
        <f t="shared" si="218"/>
        <v>1140.9555342465742</v>
      </c>
      <c r="W1887" s="53">
        <f t="shared" si="219"/>
        <v>0</v>
      </c>
      <c r="X1887" s="53" t="str">
        <f t="shared" si="220"/>
        <v/>
      </c>
      <c r="Y1887" s="54" t="str">
        <f t="shared" si="221"/>
        <v/>
      </c>
    </row>
    <row r="1888" spans="17:25" x14ac:dyDescent="0.25">
      <c r="Q1888" s="47">
        <f t="shared" si="217"/>
        <v>1997</v>
      </c>
      <c r="R1888" s="48" t="str">
        <f t="shared" si="215"/>
        <v>19971</v>
      </c>
      <c r="S1888" s="49">
        <v>35450</v>
      </c>
      <c r="T1888" s="48">
        <v>1020.9</v>
      </c>
      <c r="U1888" s="50">
        <f t="shared" si="216"/>
        <v>1024.2951612903225</v>
      </c>
      <c r="V1888" s="51">
        <f t="shared" si="218"/>
        <v>1140.9555342465742</v>
      </c>
      <c r="W1888" s="53">
        <f t="shared" si="219"/>
        <v>0</v>
      </c>
      <c r="X1888" s="53" t="str">
        <f t="shared" si="220"/>
        <v/>
      </c>
      <c r="Y1888" s="54" t="str">
        <f t="shared" si="221"/>
        <v/>
      </c>
    </row>
    <row r="1889" spans="17:25" x14ac:dyDescent="0.25">
      <c r="Q1889" s="47">
        <f t="shared" si="217"/>
        <v>1997</v>
      </c>
      <c r="R1889" s="48" t="str">
        <f t="shared" si="215"/>
        <v>19971</v>
      </c>
      <c r="S1889" s="49">
        <v>35451</v>
      </c>
      <c r="T1889" s="48">
        <v>1022.75</v>
      </c>
      <c r="U1889" s="50">
        <f t="shared" si="216"/>
        <v>1024.2951612903225</v>
      </c>
      <c r="V1889" s="51">
        <f t="shared" si="218"/>
        <v>1140.9555342465742</v>
      </c>
      <c r="W1889" s="53">
        <f t="shared" si="219"/>
        <v>1.812126555000404E-3</v>
      </c>
      <c r="X1889" s="53" t="str">
        <f t="shared" si="220"/>
        <v/>
      </c>
      <c r="Y1889" s="54" t="str">
        <f t="shared" si="221"/>
        <v/>
      </c>
    </row>
    <row r="1890" spans="17:25" x14ac:dyDescent="0.25">
      <c r="Q1890" s="47">
        <f t="shared" si="217"/>
        <v>1997</v>
      </c>
      <c r="R1890" s="48" t="str">
        <f t="shared" si="215"/>
        <v>19971</v>
      </c>
      <c r="S1890" s="49">
        <v>35452</v>
      </c>
      <c r="T1890" s="48">
        <v>1023.67</v>
      </c>
      <c r="U1890" s="50">
        <f t="shared" si="216"/>
        <v>1024.2951612903225</v>
      </c>
      <c r="V1890" s="51">
        <f t="shared" si="218"/>
        <v>1140.9555342465742</v>
      </c>
      <c r="W1890" s="53">
        <f t="shared" si="219"/>
        <v>8.9953556587629713E-4</v>
      </c>
      <c r="X1890" s="53" t="str">
        <f t="shared" si="220"/>
        <v/>
      </c>
      <c r="Y1890" s="54" t="str">
        <f t="shared" si="221"/>
        <v/>
      </c>
    </row>
    <row r="1891" spans="17:25" x14ac:dyDescent="0.25">
      <c r="Q1891" s="47">
        <f t="shared" si="217"/>
        <v>1997</v>
      </c>
      <c r="R1891" s="48" t="str">
        <f t="shared" si="215"/>
        <v>19971</v>
      </c>
      <c r="S1891" s="49">
        <v>35453</v>
      </c>
      <c r="T1891" s="48">
        <v>1031.02</v>
      </c>
      <c r="U1891" s="50">
        <f t="shared" si="216"/>
        <v>1024.2951612903225</v>
      </c>
      <c r="V1891" s="51">
        <f t="shared" si="218"/>
        <v>1140.9555342465742</v>
      </c>
      <c r="W1891" s="53">
        <f t="shared" si="219"/>
        <v>7.1800482577393243E-3</v>
      </c>
      <c r="X1891" s="53" t="str">
        <f t="shared" si="220"/>
        <v/>
      </c>
      <c r="Y1891" s="54" t="str">
        <f t="shared" si="221"/>
        <v/>
      </c>
    </row>
    <row r="1892" spans="17:25" x14ac:dyDescent="0.25">
      <c r="Q1892" s="47">
        <f t="shared" si="217"/>
        <v>1997</v>
      </c>
      <c r="R1892" s="48" t="str">
        <f t="shared" si="215"/>
        <v>19971</v>
      </c>
      <c r="S1892" s="49">
        <v>35454</v>
      </c>
      <c r="T1892" s="48">
        <v>1031.51</v>
      </c>
      <c r="U1892" s="50">
        <f t="shared" si="216"/>
        <v>1024.2951612903225</v>
      </c>
      <c r="V1892" s="51">
        <f t="shared" si="218"/>
        <v>1140.9555342465742</v>
      </c>
      <c r="W1892" s="53">
        <f t="shared" si="219"/>
        <v>4.7525751197841082E-4</v>
      </c>
      <c r="X1892" s="53" t="str">
        <f t="shared" si="220"/>
        <v/>
      </c>
      <c r="Y1892" s="54" t="str">
        <f t="shared" si="221"/>
        <v/>
      </c>
    </row>
    <row r="1893" spans="17:25" x14ac:dyDescent="0.25">
      <c r="Q1893" s="47">
        <f t="shared" si="217"/>
        <v>1997</v>
      </c>
      <c r="R1893" s="48" t="str">
        <f t="shared" si="215"/>
        <v>19971</v>
      </c>
      <c r="S1893" s="49">
        <v>35455</v>
      </c>
      <c r="T1893" s="48">
        <v>1032.6199999999999</v>
      </c>
      <c r="U1893" s="50">
        <f t="shared" si="216"/>
        <v>1024.2951612903225</v>
      </c>
      <c r="V1893" s="51">
        <f t="shared" si="218"/>
        <v>1140.9555342465742</v>
      </c>
      <c r="W1893" s="53">
        <f t="shared" si="219"/>
        <v>1.0760923306607495E-3</v>
      </c>
      <c r="X1893" s="53" t="str">
        <f t="shared" si="220"/>
        <v/>
      </c>
      <c r="Y1893" s="54" t="str">
        <f t="shared" si="221"/>
        <v/>
      </c>
    </row>
    <row r="1894" spans="17:25" x14ac:dyDescent="0.25">
      <c r="Q1894" s="47">
        <f t="shared" si="217"/>
        <v>1997</v>
      </c>
      <c r="R1894" s="48" t="str">
        <f t="shared" si="215"/>
        <v>19971</v>
      </c>
      <c r="S1894" s="49">
        <v>35456</v>
      </c>
      <c r="T1894" s="48">
        <v>1032.6199999999999</v>
      </c>
      <c r="U1894" s="50">
        <f t="shared" si="216"/>
        <v>1024.2951612903225</v>
      </c>
      <c r="V1894" s="51">
        <f t="shared" si="218"/>
        <v>1140.9555342465742</v>
      </c>
      <c r="W1894" s="53">
        <f t="shared" si="219"/>
        <v>0</v>
      </c>
      <c r="X1894" s="53" t="str">
        <f t="shared" si="220"/>
        <v/>
      </c>
      <c r="Y1894" s="54" t="str">
        <f t="shared" si="221"/>
        <v/>
      </c>
    </row>
    <row r="1895" spans="17:25" x14ac:dyDescent="0.25">
      <c r="Q1895" s="47">
        <f t="shared" si="217"/>
        <v>1997</v>
      </c>
      <c r="R1895" s="48" t="str">
        <f t="shared" si="215"/>
        <v>19971</v>
      </c>
      <c r="S1895" s="49">
        <v>35457</v>
      </c>
      <c r="T1895" s="48">
        <v>1032.6199999999999</v>
      </c>
      <c r="U1895" s="50">
        <f t="shared" si="216"/>
        <v>1024.2951612903225</v>
      </c>
      <c r="V1895" s="51">
        <f t="shared" si="218"/>
        <v>1140.9555342465742</v>
      </c>
      <c r="W1895" s="53">
        <f t="shared" si="219"/>
        <v>0</v>
      </c>
      <c r="X1895" s="53" t="str">
        <f t="shared" si="220"/>
        <v/>
      </c>
      <c r="Y1895" s="54" t="str">
        <f t="shared" si="221"/>
        <v/>
      </c>
    </row>
    <row r="1896" spans="17:25" x14ac:dyDescent="0.25">
      <c r="Q1896" s="47">
        <f t="shared" si="217"/>
        <v>1997</v>
      </c>
      <c r="R1896" s="48" t="str">
        <f t="shared" si="215"/>
        <v>19971</v>
      </c>
      <c r="S1896" s="49">
        <v>35458</v>
      </c>
      <c r="T1896" s="48">
        <v>1040.07</v>
      </c>
      <c r="U1896" s="50">
        <f t="shared" si="216"/>
        <v>1024.2951612903225</v>
      </c>
      <c r="V1896" s="51">
        <f t="shared" si="218"/>
        <v>1140.9555342465742</v>
      </c>
      <c r="W1896" s="53">
        <f t="shared" si="219"/>
        <v>7.2146578605876144E-3</v>
      </c>
      <c r="X1896" s="53" t="str">
        <f t="shared" si="220"/>
        <v/>
      </c>
      <c r="Y1896" s="54" t="str">
        <f t="shared" si="221"/>
        <v/>
      </c>
    </row>
    <row r="1897" spans="17:25" x14ac:dyDescent="0.25">
      <c r="Q1897" s="47">
        <f t="shared" si="217"/>
        <v>1997</v>
      </c>
      <c r="R1897" s="48" t="str">
        <f t="shared" si="215"/>
        <v>19971</v>
      </c>
      <c r="S1897" s="49">
        <v>35459</v>
      </c>
      <c r="T1897" s="48">
        <v>1057</v>
      </c>
      <c r="U1897" s="50">
        <f t="shared" si="216"/>
        <v>1024.2951612903225</v>
      </c>
      <c r="V1897" s="51">
        <f t="shared" si="218"/>
        <v>1140.9555342465742</v>
      </c>
      <c r="W1897" s="53">
        <f t="shared" si="219"/>
        <v>1.6277750536021651E-2</v>
      </c>
      <c r="X1897" s="53" t="str">
        <f t="shared" si="220"/>
        <v/>
      </c>
      <c r="Y1897" s="54" t="str">
        <f t="shared" si="221"/>
        <v/>
      </c>
    </row>
    <row r="1898" spans="17:25" x14ac:dyDescent="0.25">
      <c r="Q1898" s="47">
        <f t="shared" si="217"/>
        <v>1997</v>
      </c>
      <c r="R1898" s="48" t="str">
        <f t="shared" si="215"/>
        <v>19971</v>
      </c>
      <c r="S1898" s="49">
        <v>35460</v>
      </c>
      <c r="T1898" s="48">
        <v>1057.82</v>
      </c>
      <c r="U1898" s="50">
        <f t="shared" si="216"/>
        <v>1024.2951612903225</v>
      </c>
      <c r="V1898" s="51">
        <f t="shared" si="218"/>
        <v>1140.9555342465742</v>
      </c>
      <c r="W1898" s="53">
        <f t="shared" si="219"/>
        <v>7.7578051087989763E-4</v>
      </c>
      <c r="X1898" s="53" t="str">
        <f t="shared" si="220"/>
        <v/>
      </c>
      <c r="Y1898" s="54" t="str">
        <f t="shared" si="221"/>
        <v/>
      </c>
    </row>
    <row r="1899" spans="17:25" x14ac:dyDescent="0.25">
      <c r="Q1899" s="47">
        <f t="shared" si="217"/>
        <v>1997</v>
      </c>
      <c r="R1899" s="48" t="str">
        <f t="shared" si="215"/>
        <v>19971</v>
      </c>
      <c r="S1899" s="49">
        <v>35461</v>
      </c>
      <c r="T1899" s="48">
        <v>1070.97</v>
      </c>
      <c r="U1899" s="50">
        <f t="shared" si="216"/>
        <v>1024.2951612903225</v>
      </c>
      <c r="V1899" s="51">
        <f t="shared" si="218"/>
        <v>1140.9555342465742</v>
      </c>
      <c r="W1899" s="53">
        <f t="shared" si="219"/>
        <v>1.243122648465711E-2</v>
      </c>
      <c r="X1899" s="53" t="str">
        <f t="shared" si="220"/>
        <v/>
      </c>
      <c r="Y1899" s="54" t="str">
        <f t="shared" si="221"/>
        <v/>
      </c>
    </row>
    <row r="1900" spans="17:25" x14ac:dyDescent="0.25">
      <c r="Q1900" s="47">
        <f t="shared" si="217"/>
        <v>1997</v>
      </c>
      <c r="R1900" s="48" t="str">
        <f t="shared" si="215"/>
        <v>19972</v>
      </c>
      <c r="S1900" s="49">
        <v>35462</v>
      </c>
      <c r="T1900" s="48">
        <v>1064</v>
      </c>
      <c r="U1900" s="50">
        <f t="shared" si="216"/>
        <v>1072.9489285714285</v>
      </c>
      <c r="V1900" s="51">
        <f t="shared" si="218"/>
        <v>1140.9555342465742</v>
      </c>
      <c r="W1900" s="53">
        <f t="shared" si="219"/>
        <v>-6.5081188081832497E-3</v>
      </c>
      <c r="X1900" s="53">
        <f t="shared" si="220"/>
        <v>4.7499753117857146E-2</v>
      </c>
      <c r="Y1900" s="54" t="str">
        <f t="shared" si="221"/>
        <v/>
      </c>
    </row>
    <row r="1901" spans="17:25" x14ac:dyDescent="0.25">
      <c r="Q1901" s="47">
        <f t="shared" si="217"/>
        <v>1997</v>
      </c>
      <c r="R1901" s="48" t="str">
        <f t="shared" si="215"/>
        <v>19972</v>
      </c>
      <c r="S1901" s="49">
        <v>35463</v>
      </c>
      <c r="T1901" s="48">
        <v>1064</v>
      </c>
      <c r="U1901" s="50">
        <f t="shared" si="216"/>
        <v>1072.9489285714285</v>
      </c>
      <c r="V1901" s="51">
        <f t="shared" si="218"/>
        <v>1140.9555342465742</v>
      </c>
      <c r="W1901" s="53">
        <f t="shared" si="219"/>
        <v>0</v>
      </c>
      <c r="X1901" s="53" t="str">
        <f t="shared" si="220"/>
        <v/>
      </c>
      <c r="Y1901" s="54" t="str">
        <f t="shared" si="221"/>
        <v/>
      </c>
    </row>
    <row r="1902" spans="17:25" x14ac:dyDescent="0.25">
      <c r="Q1902" s="47">
        <f t="shared" si="217"/>
        <v>1997</v>
      </c>
      <c r="R1902" s="48" t="str">
        <f t="shared" si="215"/>
        <v>19972</v>
      </c>
      <c r="S1902" s="49">
        <v>35464</v>
      </c>
      <c r="T1902" s="48">
        <v>1064</v>
      </c>
      <c r="U1902" s="50">
        <f t="shared" si="216"/>
        <v>1072.9489285714285</v>
      </c>
      <c r="V1902" s="51">
        <f t="shared" si="218"/>
        <v>1140.9555342465742</v>
      </c>
      <c r="W1902" s="53">
        <f t="shared" si="219"/>
        <v>0</v>
      </c>
      <c r="X1902" s="53" t="str">
        <f t="shared" si="220"/>
        <v/>
      </c>
      <c r="Y1902" s="54" t="str">
        <f t="shared" si="221"/>
        <v/>
      </c>
    </row>
    <row r="1903" spans="17:25" x14ac:dyDescent="0.25">
      <c r="Q1903" s="47">
        <f t="shared" si="217"/>
        <v>1997</v>
      </c>
      <c r="R1903" s="48" t="str">
        <f t="shared" si="215"/>
        <v>19972</v>
      </c>
      <c r="S1903" s="49">
        <v>35465</v>
      </c>
      <c r="T1903" s="48">
        <v>1065.98</v>
      </c>
      <c r="U1903" s="50">
        <f t="shared" si="216"/>
        <v>1072.9489285714285</v>
      </c>
      <c r="V1903" s="51">
        <f t="shared" si="218"/>
        <v>1140.9555342465742</v>
      </c>
      <c r="W1903" s="53">
        <f t="shared" si="219"/>
        <v>1.8609022556390631E-3</v>
      </c>
      <c r="X1903" s="53" t="str">
        <f t="shared" si="220"/>
        <v/>
      </c>
      <c r="Y1903" s="54" t="str">
        <f t="shared" si="221"/>
        <v/>
      </c>
    </row>
    <row r="1904" spans="17:25" x14ac:dyDescent="0.25">
      <c r="Q1904" s="47">
        <f t="shared" si="217"/>
        <v>1997</v>
      </c>
      <c r="R1904" s="48" t="str">
        <f t="shared" si="215"/>
        <v>19972</v>
      </c>
      <c r="S1904" s="49">
        <v>35466</v>
      </c>
      <c r="T1904" s="48">
        <v>1076.25</v>
      </c>
      <c r="U1904" s="50">
        <f t="shared" si="216"/>
        <v>1072.9489285714285</v>
      </c>
      <c r="V1904" s="51">
        <f t="shared" si="218"/>
        <v>1140.9555342465742</v>
      </c>
      <c r="W1904" s="53">
        <f t="shared" si="219"/>
        <v>9.6343270980694395E-3</v>
      </c>
      <c r="X1904" s="53" t="str">
        <f t="shared" si="220"/>
        <v/>
      </c>
      <c r="Y1904" s="54" t="str">
        <f t="shared" si="221"/>
        <v/>
      </c>
    </row>
    <row r="1905" spans="17:25" x14ac:dyDescent="0.25">
      <c r="Q1905" s="47">
        <f t="shared" si="217"/>
        <v>1997</v>
      </c>
      <c r="R1905" s="48" t="str">
        <f t="shared" si="215"/>
        <v>19972</v>
      </c>
      <c r="S1905" s="49">
        <v>35467</v>
      </c>
      <c r="T1905" s="48">
        <v>1071.8800000000001</v>
      </c>
      <c r="U1905" s="50">
        <f t="shared" si="216"/>
        <v>1072.9489285714285</v>
      </c>
      <c r="V1905" s="51">
        <f t="shared" si="218"/>
        <v>1140.9555342465742</v>
      </c>
      <c r="W1905" s="53">
        <f t="shared" si="219"/>
        <v>-4.0603948896630326E-3</v>
      </c>
      <c r="X1905" s="53" t="str">
        <f t="shared" si="220"/>
        <v/>
      </c>
      <c r="Y1905" s="54" t="str">
        <f t="shared" si="221"/>
        <v/>
      </c>
    </row>
    <row r="1906" spans="17:25" x14ac:dyDescent="0.25">
      <c r="Q1906" s="47">
        <f t="shared" si="217"/>
        <v>1997</v>
      </c>
      <c r="R1906" s="48" t="str">
        <f t="shared" si="215"/>
        <v>19972</v>
      </c>
      <c r="S1906" s="49">
        <v>35468</v>
      </c>
      <c r="T1906" s="48">
        <v>1070.08</v>
      </c>
      <c r="U1906" s="50">
        <f t="shared" si="216"/>
        <v>1072.9489285714285</v>
      </c>
      <c r="V1906" s="51">
        <f t="shared" si="218"/>
        <v>1140.9555342465742</v>
      </c>
      <c r="W1906" s="53">
        <f t="shared" si="219"/>
        <v>-1.679292458111159E-3</v>
      </c>
      <c r="X1906" s="53" t="str">
        <f t="shared" si="220"/>
        <v/>
      </c>
      <c r="Y1906" s="54" t="str">
        <f t="shared" si="221"/>
        <v/>
      </c>
    </row>
    <row r="1907" spans="17:25" x14ac:dyDescent="0.25">
      <c r="Q1907" s="47">
        <f t="shared" si="217"/>
        <v>1997</v>
      </c>
      <c r="R1907" s="48" t="str">
        <f t="shared" si="215"/>
        <v>19972</v>
      </c>
      <c r="S1907" s="49">
        <v>35469</v>
      </c>
      <c r="T1907" s="48">
        <v>1066.44</v>
      </c>
      <c r="U1907" s="50">
        <f t="shared" si="216"/>
        <v>1072.9489285714285</v>
      </c>
      <c r="V1907" s="51">
        <f t="shared" si="218"/>
        <v>1140.9555342465742</v>
      </c>
      <c r="W1907" s="53">
        <f t="shared" si="219"/>
        <v>-3.4016148325357598E-3</v>
      </c>
      <c r="X1907" s="53" t="str">
        <f t="shared" si="220"/>
        <v/>
      </c>
      <c r="Y1907" s="54" t="str">
        <f t="shared" si="221"/>
        <v/>
      </c>
    </row>
    <row r="1908" spans="17:25" x14ac:dyDescent="0.25">
      <c r="Q1908" s="47">
        <f t="shared" si="217"/>
        <v>1997</v>
      </c>
      <c r="R1908" s="48" t="str">
        <f t="shared" si="215"/>
        <v>19972</v>
      </c>
      <c r="S1908" s="49">
        <v>35470</v>
      </c>
      <c r="T1908" s="48">
        <v>1066.44</v>
      </c>
      <c r="U1908" s="50">
        <f t="shared" si="216"/>
        <v>1072.9489285714285</v>
      </c>
      <c r="V1908" s="51">
        <f t="shared" si="218"/>
        <v>1140.9555342465742</v>
      </c>
      <c r="W1908" s="53">
        <f t="shared" si="219"/>
        <v>0</v>
      </c>
      <c r="X1908" s="53" t="str">
        <f t="shared" si="220"/>
        <v/>
      </c>
      <c r="Y1908" s="54" t="str">
        <f t="shared" si="221"/>
        <v/>
      </c>
    </row>
    <row r="1909" spans="17:25" x14ac:dyDescent="0.25">
      <c r="Q1909" s="47">
        <f t="shared" si="217"/>
        <v>1997</v>
      </c>
      <c r="R1909" s="48" t="str">
        <f t="shared" si="215"/>
        <v>19972</v>
      </c>
      <c r="S1909" s="49">
        <v>35471</v>
      </c>
      <c r="T1909" s="48">
        <v>1066.44</v>
      </c>
      <c r="U1909" s="50">
        <f t="shared" si="216"/>
        <v>1072.9489285714285</v>
      </c>
      <c r="V1909" s="51">
        <f t="shared" si="218"/>
        <v>1140.9555342465742</v>
      </c>
      <c r="W1909" s="53">
        <f t="shared" si="219"/>
        <v>0</v>
      </c>
      <c r="X1909" s="53" t="str">
        <f t="shared" si="220"/>
        <v/>
      </c>
      <c r="Y1909" s="54" t="str">
        <f t="shared" si="221"/>
        <v/>
      </c>
    </row>
    <row r="1910" spans="17:25" x14ac:dyDescent="0.25">
      <c r="Q1910" s="47">
        <f t="shared" si="217"/>
        <v>1997</v>
      </c>
      <c r="R1910" s="48" t="str">
        <f t="shared" si="215"/>
        <v>19972</v>
      </c>
      <c r="S1910" s="49">
        <v>35472</v>
      </c>
      <c r="T1910" s="48">
        <v>1074.25</v>
      </c>
      <c r="U1910" s="50">
        <f t="shared" si="216"/>
        <v>1072.9489285714285</v>
      </c>
      <c r="V1910" s="51">
        <f t="shared" si="218"/>
        <v>1140.9555342465742</v>
      </c>
      <c r="W1910" s="53">
        <f t="shared" si="219"/>
        <v>7.3234312291361459E-3</v>
      </c>
      <c r="X1910" s="53" t="str">
        <f t="shared" si="220"/>
        <v/>
      </c>
      <c r="Y1910" s="54" t="str">
        <f t="shared" si="221"/>
        <v/>
      </c>
    </row>
    <row r="1911" spans="17:25" x14ac:dyDescent="0.25">
      <c r="Q1911" s="47">
        <f t="shared" si="217"/>
        <v>1997</v>
      </c>
      <c r="R1911" s="48" t="str">
        <f t="shared" si="215"/>
        <v>19972</v>
      </c>
      <c r="S1911" s="49">
        <v>35473</v>
      </c>
      <c r="T1911" s="48">
        <v>1075.17</v>
      </c>
      <c r="U1911" s="50">
        <f t="shared" si="216"/>
        <v>1072.9489285714285</v>
      </c>
      <c r="V1911" s="51">
        <f t="shared" si="218"/>
        <v>1140.9555342465742</v>
      </c>
      <c r="W1911" s="53">
        <f t="shared" si="219"/>
        <v>8.5641144984882622E-4</v>
      </c>
      <c r="X1911" s="53" t="str">
        <f t="shared" si="220"/>
        <v/>
      </c>
      <c r="Y1911" s="54" t="str">
        <f t="shared" si="221"/>
        <v/>
      </c>
    </row>
    <row r="1912" spans="17:25" x14ac:dyDescent="0.25">
      <c r="Q1912" s="47">
        <f t="shared" si="217"/>
        <v>1997</v>
      </c>
      <c r="R1912" s="48" t="str">
        <f t="shared" si="215"/>
        <v>19972</v>
      </c>
      <c r="S1912" s="49">
        <v>35474</v>
      </c>
      <c r="T1912" s="48">
        <v>1075.51</v>
      </c>
      <c r="U1912" s="50">
        <f t="shared" si="216"/>
        <v>1072.9489285714285</v>
      </c>
      <c r="V1912" s="51">
        <f t="shared" si="218"/>
        <v>1140.9555342465742</v>
      </c>
      <c r="W1912" s="53">
        <f t="shared" si="219"/>
        <v>3.1622906145067908E-4</v>
      </c>
      <c r="X1912" s="53" t="str">
        <f t="shared" si="220"/>
        <v/>
      </c>
      <c r="Y1912" s="54" t="str">
        <f t="shared" si="221"/>
        <v/>
      </c>
    </row>
    <row r="1913" spans="17:25" x14ac:dyDescent="0.25">
      <c r="Q1913" s="47">
        <f t="shared" si="217"/>
        <v>1997</v>
      </c>
      <c r="R1913" s="48" t="str">
        <f t="shared" si="215"/>
        <v>19972</v>
      </c>
      <c r="S1913" s="49">
        <v>35475</v>
      </c>
      <c r="T1913" s="48">
        <v>1073.3599999999999</v>
      </c>
      <c r="U1913" s="50">
        <f t="shared" si="216"/>
        <v>1072.9489285714285</v>
      </c>
      <c r="V1913" s="51">
        <f t="shared" si="218"/>
        <v>1140.9555342465742</v>
      </c>
      <c r="W1913" s="53">
        <f t="shared" si="219"/>
        <v>-1.9990516127234015E-3</v>
      </c>
      <c r="X1913" s="53" t="str">
        <f t="shared" si="220"/>
        <v/>
      </c>
      <c r="Y1913" s="54" t="str">
        <f t="shared" si="221"/>
        <v/>
      </c>
    </row>
    <row r="1914" spans="17:25" x14ac:dyDescent="0.25">
      <c r="Q1914" s="47">
        <f t="shared" si="217"/>
        <v>1997</v>
      </c>
      <c r="R1914" s="48" t="str">
        <f t="shared" si="215"/>
        <v>19972</v>
      </c>
      <c r="S1914" s="49">
        <v>35476</v>
      </c>
      <c r="T1914" s="48">
        <v>1075</v>
      </c>
      <c r="U1914" s="50">
        <f t="shared" si="216"/>
        <v>1072.9489285714285</v>
      </c>
      <c r="V1914" s="51">
        <f t="shared" si="218"/>
        <v>1140.9555342465742</v>
      </c>
      <c r="W1914" s="53">
        <f t="shared" si="219"/>
        <v>1.5279123500038239E-3</v>
      </c>
      <c r="X1914" s="53" t="str">
        <f t="shared" si="220"/>
        <v/>
      </c>
      <c r="Y1914" s="54" t="str">
        <f t="shared" si="221"/>
        <v/>
      </c>
    </row>
    <row r="1915" spans="17:25" x14ac:dyDescent="0.25">
      <c r="Q1915" s="47">
        <f t="shared" si="217"/>
        <v>1997</v>
      </c>
      <c r="R1915" s="48" t="str">
        <f t="shared" si="215"/>
        <v>19972</v>
      </c>
      <c r="S1915" s="49">
        <v>35477</v>
      </c>
      <c r="T1915" s="48">
        <v>1075</v>
      </c>
      <c r="U1915" s="50">
        <f t="shared" si="216"/>
        <v>1072.9489285714285</v>
      </c>
      <c r="V1915" s="51">
        <f t="shared" si="218"/>
        <v>1140.9555342465742</v>
      </c>
      <c r="W1915" s="53">
        <f t="shared" si="219"/>
        <v>0</v>
      </c>
      <c r="X1915" s="53" t="str">
        <f t="shared" si="220"/>
        <v/>
      </c>
      <c r="Y1915" s="54" t="str">
        <f t="shared" si="221"/>
        <v/>
      </c>
    </row>
    <row r="1916" spans="17:25" x14ac:dyDescent="0.25">
      <c r="Q1916" s="47">
        <f t="shared" si="217"/>
        <v>1997</v>
      </c>
      <c r="R1916" s="48" t="str">
        <f t="shared" si="215"/>
        <v>19972</v>
      </c>
      <c r="S1916" s="49">
        <v>35478</v>
      </c>
      <c r="T1916" s="48">
        <v>1075</v>
      </c>
      <c r="U1916" s="50">
        <f t="shared" si="216"/>
        <v>1072.9489285714285</v>
      </c>
      <c r="V1916" s="51">
        <f t="shared" si="218"/>
        <v>1140.9555342465742</v>
      </c>
      <c r="W1916" s="53">
        <f t="shared" si="219"/>
        <v>0</v>
      </c>
      <c r="X1916" s="53" t="str">
        <f t="shared" si="220"/>
        <v/>
      </c>
      <c r="Y1916" s="54" t="str">
        <f t="shared" si="221"/>
        <v/>
      </c>
    </row>
    <row r="1917" spans="17:25" x14ac:dyDescent="0.25">
      <c r="Q1917" s="47">
        <f t="shared" si="217"/>
        <v>1997</v>
      </c>
      <c r="R1917" s="48" t="str">
        <f t="shared" si="215"/>
        <v>19972</v>
      </c>
      <c r="S1917" s="49">
        <v>35479</v>
      </c>
      <c r="T1917" s="48">
        <v>1076.04</v>
      </c>
      <c r="U1917" s="50">
        <f t="shared" si="216"/>
        <v>1072.9489285714285</v>
      </c>
      <c r="V1917" s="51">
        <f t="shared" si="218"/>
        <v>1140.9555342465742</v>
      </c>
      <c r="W1917" s="53">
        <f t="shared" si="219"/>
        <v>9.6744186046504588E-4</v>
      </c>
      <c r="X1917" s="53" t="str">
        <f t="shared" si="220"/>
        <v/>
      </c>
      <c r="Y1917" s="54" t="str">
        <f t="shared" si="221"/>
        <v/>
      </c>
    </row>
    <row r="1918" spans="17:25" x14ac:dyDescent="0.25">
      <c r="Q1918" s="47">
        <f t="shared" si="217"/>
        <v>1997</v>
      </c>
      <c r="R1918" s="48" t="str">
        <f t="shared" si="215"/>
        <v>19972</v>
      </c>
      <c r="S1918" s="49">
        <v>35480</v>
      </c>
      <c r="T1918" s="48">
        <v>1075.1099999999999</v>
      </c>
      <c r="U1918" s="50">
        <f t="shared" si="216"/>
        <v>1072.9489285714285</v>
      </c>
      <c r="V1918" s="51">
        <f t="shared" si="218"/>
        <v>1140.9555342465742</v>
      </c>
      <c r="W1918" s="53">
        <f t="shared" si="219"/>
        <v>-8.642801382848786E-4</v>
      </c>
      <c r="X1918" s="53" t="str">
        <f t="shared" si="220"/>
        <v/>
      </c>
      <c r="Y1918" s="54" t="str">
        <f t="shared" si="221"/>
        <v/>
      </c>
    </row>
    <row r="1919" spans="17:25" x14ac:dyDescent="0.25">
      <c r="Q1919" s="47">
        <f t="shared" si="217"/>
        <v>1997</v>
      </c>
      <c r="R1919" s="48" t="str">
        <f t="shared" si="215"/>
        <v>19972</v>
      </c>
      <c r="S1919" s="49">
        <v>35481</v>
      </c>
      <c r="T1919" s="48">
        <v>1074.5</v>
      </c>
      <c r="U1919" s="50">
        <f t="shared" si="216"/>
        <v>1072.9489285714285</v>
      </c>
      <c r="V1919" s="51">
        <f t="shared" si="218"/>
        <v>1140.9555342465742</v>
      </c>
      <c r="W1919" s="53">
        <f t="shared" si="219"/>
        <v>-5.6738380258758436E-4</v>
      </c>
      <c r="X1919" s="53" t="str">
        <f t="shared" si="220"/>
        <v/>
      </c>
      <c r="Y1919" s="54" t="str">
        <f t="shared" si="221"/>
        <v/>
      </c>
    </row>
    <row r="1920" spans="17:25" x14ac:dyDescent="0.25">
      <c r="Q1920" s="47">
        <f t="shared" si="217"/>
        <v>1997</v>
      </c>
      <c r="R1920" s="48" t="str">
        <f t="shared" si="215"/>
        <v>19972</v>
      </c>
      <c r="S1920" s="49">
        <v>35482</v>
      </c>
      <c r="T1920" s="48">
        <v>1074.0999999999999</v>
      </c>
      <c r="U1920" s="50">
        <f t="shared" si="216"/>
        <v>1072.9489285714285</v>
      </c>
      <c r="V1920" s="51">
        <f t="shared" si="218"/>
        <v>1140.9555342465742</v>
      </c>
      <c r="W1920" s="53">
        <f t="shared" si="219"/>
        <v>-3.7226617031183018E-4</v>
      </c>
      <c r="X1920" s="53" t="str">
        <f t="shared" si="220"/>
        <v/>
      </c>
      <c r="Y1920" s="54" t="str">
        <f t="shared" si="221"/>
        <v/>
      </c>
    </row>
    <row r="1921" spans="17:25" x14ac:dyDescent="0.25">
      <c r="Q1921" s="47">
        <f t="shared" si="217"/>
        <v>1997</v>
      </c>
      <c r="R1921" s="48" t="str">
        <f t="shared" si="215"/>
        <v>19972</v>
      </c>
      <c r="S1921" s="49">
        <v>35483</v>
      </c>
      <c r="T1921" s="48">
        <v>1073.42</v>
      </c>
      <c r="U1921" s="50">
        <f t="shared" si="216"/>
        <v>1072.9489285714285</v>
      </c>
      <c r="V1921" s="51">
        <f t="shared" si="218"/>
        <v>1140.9555342465742</v>
      </c>
      <c r="W1921" s="53">
        <f t="shared" si="219"/>
        <v>-6.3308816683715907E-4</v>
      </c>
      <c r="X1921" s="53" t="str">
        <f t="shared" si="220"/>
        <v/>
      </c>
      <c r="Y1921" s="54" t="str">
        <f t="shared" si="221"/>
        <v/>
      </c>
    </row>
    <row r="1922" spans="17:25" x14ac:dyDescent="0.25">
      <c r="Q1922" s="47">
        <f t="shared" si="217"/>
        <v>1997</v>
      </c>
      <c r="R1922" s="48" t="str">
        <f t="shared" si="215"/>
        <v>19972</v>
      </c>
      <c r="S1922" s="49">
        <v>35484</v>
      </c>
      <c r="T1922" s="48">
        <v>1073.42</v>
      </c>
      <c r="U1922" s="50">
        <f t="shared" si="216"/>
        <v>1072.9489285714285</v>
      </c>
      <c r="V1922" s="51">
        <f t="shared" si="218"/>
        <v>1140.9555342465742</v>
      </c>
      <c r="W1922" s="53">
        <f t="shared" si="219"/>
        <v>0</v>
      </c>
      <c r="X1922" s="53" t="str">
        <f t="shared" si="220"/>
        <v/>
      </c>
      <c r="Y1922" s="54" t="str">
        <f t="shared" si="221"/>
        <v/>
      </c>
    </row>
    <row r="1923" spans="17:25" x14ac:dyDescent="0.25">
      <c r="Q1923" s="47">
        <f t="shared" si="217"/>
        <v>1997</v>
      </c>
      <c r="R1923" s="48" t="str">
        <f t="shared" si="215"/>
        <v>19972</v>
      </c>
      <c r="S1923" s="49">
        <v>35485</v>
      </c>
      <c r="T1923" s="48">
        <v>1073.42</v>
      </c>
      <c r="U1923" s="50">
        <f t="shared" si="216"/>
        <v>1072.9489285714285</v>
      </c>
      <c r="V1923" s="51">
        <f t="shared" si="218"/>
        <v>1140.9555342465742</v>
      </c>
      <c r="W1923" s="53">
        <f t="shared" si="219"/>
        <v>0</v>
      </c>
      <c r="X1923" s="53" t="str">
        <f t="shared" si="220"/>
        <v/>
      </c>
      <c r="Y1923" s="54" t="str">
        <f t="shared" si="221"/>
        <v/>
      </c>
    </row>
    <row r="1924" spans="17:25" x14ac:dyDescent="0.25">
      <c r="Q1924" s="47">
        <f t="shared" si="217"/>
        <v>1997</v>
      </c>
      <c r="R1924" s="48" t="str">
        <f t="shared" si="215"/>
        <v>19972</v>
      </c>
      <c r="S1924" s="49">
        <v>35486</v>
      </c>
      <c r="T1924" s="48">
        <v>1078.23</v>
      </c>
      <c r="U1924" s="50">
        <f t="shared" si="216"/>
        <v>1072.9489285714285</v>
      </c>
      <c r="V1924" s="51">
        <f t="shared" si="218"/>
        <v>1140.9555342465742</v>
      </c>
      <c r="W1924" s="53">
        <f t="shared" si="219"/>
        <v>4.4810046393768399E-3</v>
      </c>
      <c r="X1924" s="53" t="str">
        <f t="shared" si="220"/>
        <v/>
      </c>
      <c r="Y1924" s="54" t="str">
        <f t="shared" si="221"/>
        <v/>
      </c>
    </row>
    <row r="1925" spans="17:25" x14ac:dyDescent="0.25">
      <c r="Q1925" s="47">
        <f t="shared" si="217"/>
        <v>1997</v>
      </c>
      <c r="R1925" s="48" t="str">
        <f t="shared" si="215"/>
        <v>19972</v>
      </c>
      <c r="S1925" s="49">
        <v>35487</v>
      </c>
      <c r="T1925" s="48">
        <v>1084.0899999999999</v>
      </c>
      <c r="U1925" s="50">
        <f t="shared" si="216"/>
        <v>1072.9489285714285</v>
      </c>
      <c r="V1925" s="51">
        <f t="shared" si="218"/>
        <v>1140.9555342465742</v>
      </c>
      <c r="W1925" s="53">
        <f t="shared" si="219"/>
        <v>5.4348330133644485E-3</v>
      </c>
      <c r="X1925" s="53" t="str">
        <f t="shared" si="220"/>
        <v/>
      </c>
      <c r="Y1925" s="54" t="str">
        <f t="shared" si="221"/>
        <v/>
      </c>
    </row>
    <row r="1926" spans="17:25" x14ac:dyDescent="0.25">
      <c r="Q1926" s="47">
        <f t="shared" si="217"/>
        <v>1997</v>
      </c>
      <c r="R1926" s="48" t="str">
        <f t="shared" si="215"/>
        <v>19972</v>
      </c>
      <c r="S1926" s="49">
        <v>35488</v>
      </c>
      <c r="T1926" s="48">
        <v>1080.93</v>
      </c>
      <c r="U1926" s="50">
        <f t="shared" si="216"/>
        <v>1072.9489285714285</v>
      </c>
      <c r="V1926" s="51">
        <f t="shared" si="218"/>
        <v>1140.9555342465742</v>
      </c>
      <c r="W1926" s="53">
        <f t="shared" si="219"/>
        <v>-2.9148871403664733E-3</v>
      </c>
      <c r="X1926" s="53" t="str">
        <f t="shared" si="220"/>
        <v/>
      </c>
      <c r="Y1926" s="54" t="str">
        <f t="shared" si="221"/>
        <v/>
      </c>
    </row>
    <row r="1927" spans="17:25" x14ac:dyDescent="0.25">
      <c r="Q1927" s="47">
        <f t="shared" si="217"/>
        <v>1997</v>
      </c>
      <c r="R1927" s="48" t="str">
        <f t="shared" ref="R1927:R1990" si="222">+YEAR(S1927)&amp;MONTH(S1927)</f>
        <v>19972</v>
      </c>
      <c r="S1927" s="49">
        <v>35489</v>
      </c>
      <c r="T1927" s="48">
        <v>1080.51</v>
      </c>
      <c r="U1927" s="50">
        <f t="shared" ref="U1927:U1990" si="223">+AVERAGEIF($R$3:$R$12000,R1927,$T$3:$T$12000)</f>
        <v>1072.9489285714285</v>
      </c>
      <c r="V1927" s="51">
        <f t="shared" si="218"/>
        <v>1140.9555342465742</v>
      </c>
      <c r="W1927" s="53">
        <f t="shared" si="219"/>
        <v>-3.8855430046358386E-4</v>
      </c>
      <c r="X1927" s="53" t="str">
        <f t="shared" si="220"/>
        <v/>
      </c>
      <c r="Y1927" s="54" t="str">
        <f t="shared" si="221"/>
        <v/>
      </c>
    </row>
    <row r="1928" spans="17:25" x14ac:dyDescent="0.25">
      <c r="Q1928" s="47">
        <f t="shared" ref="Q1928:Q1991" si="224">+YEAR(S1928)</f>
        <v>1997</v>
      </c>
      <c r="R1928" s="48" t="str">
        <f t="shared" si="222"/>
        <v>19973</v>
      </c>
      <c r="S1928" s="49">
        <v>35490</v>
      </c>
      <c r="T1928" s="48">
        <v>1077.07</v>
      </c>
      <c r="U1928" s="50">
        <f t="shared" si="223"/>
        <v>1062.0135483870968</v>
      </c>
      <c r="V1928" s="51">
        <f t="shared" ref="V1928:V1991" si="225">+AVERAGEIF($Q$3:$Q$12000,Q1928,$T$3:$T$12000)</f>
        <v>1140.9555342465742</v>
      </c>
      <c r="W1928" s="53">
        <f t="shared" si="219"/>
        <v>-3.1836817799002493E-3</v>
      </c>
      <c r="X1928" s="53">
        <f t="shared" si="220"/>
        <v>-1.0191892543190861E-2</v>
      </c>
      <c r="Y1928" s="54" t="str">
        <f t="shared" si="221"/>
        <v/>
      </c>
    </row>
    <row r="1929" spans="17:25" x14ac:dyDescent="0.25">
      <c r="Q1929" s="47">
        <f t="shared" si="224"/>
        <v>1997</v>
      </c>
      <c r="R1929" s="48" t="str">
        <f t="shared" si="222"/>
        <v>19973</v>
      </c>
      <c r="S1929" s="49">
        <v>35491</v>
      </c>
      <c r="T1929" s="48">
        <v>1077.07</v>
      </c>
      <c r="U1929" s="50">
        <f t="shared" si="223"/>
        <v>1062.0135483870968</v>
      </c>
      <c r="V1929" s="51">
        <f t="shared" si="225"/>
        <v>1140.9555342465742</v>
      </c>
      <c r="W1929" s="53">
        <f t="shared" ref="W1929:W1992" si="226">+T1929/T1928-1</f>
        <v>0</v>
      </c>
      <c r="X1929" s="53" t="str">
        <f t="shared" ref="X1929:X1992" si="227">IF(U1929/U1928-1=0,"",U1929/U1928-1)</f>
        <v/>
      </c>
      <c r="Y1929" s="54" t="str">
        <f t="shared" ref="Y1929:Y1992" si="228">+IF(V1929=V1928,"",V1929/V1928-1)</f>
        <v/>
      </c>
    </row>
    <row r="1930" spans="17:25" x14ac:dyDescent="0.25">
      <c r="Q1930" s="47">
        <f t="shared" si="224"/>
        <v>1997</v>
      </c>
      <c r="R1930" s="48" t="str">
        <f t="shared" si="222"/>
        <v>19973</v>
      </c>
      <c r="S1930" s="49">
        <v>35492</v>
      </c>
      <c r="T1930" s="48">
        <v>1077.07</v>
      </c>
      <c r="U1930" s="50">
        <f t="shared" si="223"/>
        <v>1062.0135483870968</v>
      </c>
      <c r="V1930" s="51">
        <f t="shared" si="225"/>
        <v>1140.9555342465742</v>
      </c>
      <c r="W1930" s="53">
        <f t="shared" si="226"/>
        <v>0</v>
      </c>
      <c r="X1930" s="53" t="str">
        <f t="shared" si="227"/>
        <v/>
      </c>
      <c r="Y1930" s="54" t="str">
        <f t="shared" si="228"/>
        <v/>
      </c>
    </row>
    <row r="1931" spans="17:25" x14ac:dyDescent="0.25">
      <c r="Q1931" s="47">
        <f t="shared" si="224"/>
        <v>1997</v>
      </c>
      <c r="R1931" s="48" t="str">
        <f t="shared" si="222"/>
        <v>19973</v>
      </c>
      <c r="S1931" s="49">
        <v>35493</v>
      </c>
      <c r="T1931" s="48">
        <v>1075.8599999999999</v>
      </c>
      <c r="U1931" s="50">
        <f t="shared" si="223"/>
        <v>1062.0135483870968</v>
      </c>
      <c r="V1931" s="51">
        <f t="shared" si="225"/>
        <v>1140.9555342465742</v>
      </c>
      <c r="W1931" s="53">
        <f t="shared" si="226"/>
        <v>-1.1234181622364892E-3</v>
      </c>
      <c r="X1931" s="53" t="str">
        <f t="shared" si="227"/>
        <v/>
      </c>
      <c r="Y1931" s="54" t="str">
        <f t="shared" si="228"/>
        <v/>
      </c>
    </row>
    <row r="1932" spans="17:25" x14ac:dyDescent="0.25">
      <c r="Q1932" s="47">
        <f t="shared" si="224"/>
        <v>1997</v>
      </c>
      <c r="R1932" s="48" t="str">
        <f t="shared" si="222"/>
        <v>19973</v>
      </c>
      <c r="S1932" s="49">
        <v>35494</v>
      </c>
      <c r="T1932" s="48">
        <v>1067.77</v>
      </c>
      <c r="U1932" s="50">
        <f t="shared" si="223"/>
        <v>1062.0135483870968</v>
      </c>
      <c r="V1932" s="51">
        <f t="shared" si="225"/>
        <v>1140.9555342465742</v>
      </c>
      <c r="W1932" s="53">
        <f t="shared" si="226"/>
        <v>-7.5195657427545859E-3</v>
      </c>
      <c r="X1932" s="53" t="str">
        <f t="shared" si="227"/>
        <v/>
      </c>
      <c r="Y1932" s="54" t="str">
        <f t="shared" si="228"/>
        <v/>
      </c>
    </row>
    <row r="1933" spans="17:25" x14ac:dyDescent="0.25">
      <c r="Q1933" s="47">
        <f t="shared" si="224"/>
        <v>1997</v>
      </c>
      <c r="R1933" s="48" t="str">
        <f t="shared" si="222"/>
        <v>19973</v>
      </c>
      <c r="S1933" s="49">
        <v>35495</v>
      </c>
      <c r="T1933" s="48">
        <v>1063.44</v>
      </c>
      <c r="U1933" s="50">
        <f t="shared" si="223"/>
        <v>1062.0135483870968</v>
      </c>
      <c r="V1933" s="51">
        <f t="shared" si="225"/>
        <v>1140.9555342465742</v>
      </c>
      <c r="W1933" s="53">
        <f t="shared" si="226"/>
        <v>-4.0551804227501043E-3</v>
      </c>
      <c r="X1933" s="53" t="str">
        <f t="shared" si="227"/>
        <v/>
      </c>
      <c r="Y1933" s="54" t="str">
        <f t="shared" si="228"/>
        <v/>
      </c>
    </row>
    <row r="1934" spans="17:25" x14ac:dyDescent="0.25">
      <c r="Q1934" s="47">
        <f t="shared" si="224"/>
        <v>1997</v>
      </c>
      <c r="R1934" s="48" t="str">
        <f t="shared" si="222"/>
        <v>19973</v>
      </c>
      <c r="S1934" s="49">
        <v>35496</v>
      </c>
      <c r="T1934" s="48">
        <v>1057.58</v>
      </c>
      <c r="U1934" s="50">
        <f t="shared" si="223"/>
        <v>1062.0135483870968</v>
      </c>
      <c r="V1934" s="51">
        <f t="shared" si="225"/>
        <v>1140.9555342465742</v>
      </c>
      <c r="W1934" s="53">
        <f t="shared" si="226"/>
        <v>-5.5104190175281342E-3</v>
      </c>
      <c r="X1934" s="53" t="str">
        <f t="shared" si="227"/>
        <v/>
      </c>
      <c r="Y1934" s="54" t="str">
        <f t="shared" si="228"/>
        <v/>
      </c>
    </row>
    <row r="1935" spans="17:25" x14ac:dyDescent="0.25">
      <c r="Q1935" s="47">
        <f t="shared" si="224"/>
        <v>1997</v>
      </c>
      <c r="R1935" s="48" t="str">
        <f t="shared" si="222"/>
        <v>19973</v>
      </c>
      <c r="S1935" s="49">
        <v>35497</v>
      </c>
      <c r="T1935" s="48">
        <v>1054.05</v>
      </c>
      <c r="U1935" s="50">
        <f t="shared" si="223"/>
        <v>1062.0135483870968</v>
      </c>
      <c r="V1935" s="51">
        <f t="shared" si="225"/>
        <v>1140.9555342465742</v>
      </c>
      <c r="W1935" s="53">
        <f t="shared" si="226"/>
        <v>-3.3378089600786254E-3</v>
      </c>
      <c r="X1935" s="53" t="str">
        <f t="shared" si="227"/>
        <v/>
      </c>
      <c r="Y1935" s="54" t="str">
        <f t="shared" si="228"/>
        <v/>
      </c>
    </row>
    <row r="1936" spans="17:25" x14ac:dyDescent="0.25">
      <c r="Q1936" s="47">
        <f t="shared" si="224"/>
        <v>1997</v>
      </c>
      <c r="R1936" s="48" t="str">
        <f t="shared" si="222"/>
        <v>19973</v>
      </c>
      <c r="S1936" s="49">
        <v>35498</v>
      </c>
      <c r="T1936" s="48">
        <v>1054.05</v>
      </c>
      <c r="U1936" s="50">
        <f t="shared" si="223"/>
        <v>1062.0135483870968</v>
      </c>
      <c r="V1936" s="51">
        <f t="shared" si="225"/>
        <v>1140.9555342465742</v>
      </c>
      <c r="W1936" s="53">
        <f t="shared" si="226"/>
        <v>0</v>
      </c>
      <c r="X1936" s="53" t="str">
        <f t="shared" si="227"/>
        <v/>
      </c>
      <c r="Y1936" s="54" t="str">
        <f t="shared" si="228"/>
        <v/>
      </c>
    </row>
    <row r="1937" spans="17:25" x14ac:dyDescent="0.25">
      <c r="Q1937" s="47">
        <f t="shared" si="224"/>
        <v>1997</v>
      </c>
      <c r="R1937" s="48" t="str">
        <f t="shared" si="222"/>
        <v>19973</v>
      </c>
      <c r="S1937" s="49">
        <v>35499</v>
      </c>
      <c r="T1937" s="48">
        <v>1054.05</v>
      </c>
      <c r="U1937" s="50">
        <f t="shared" si="223"/>
        <v>1062.0135483870968</v>
      </c>
      <c r="V1937" s="51">
        <f t="shared" si="225"/>
        <v>1140.9555342465742</v>
      </c>
      <c r="W1937" s="53">
        <f t="shared" si="226"/>
        <v>0</v>
      </c>
      <c r="X1937" s="53" t="str">
        <f t="shared" si="227"/>
        <v/>
      </c>
      <c r="Y1937" s="54" t="str">
        <f t="shared" si="228"/>
        <v/>
      </c>
    </row>
    <row r="1938" spans="17:25" x14ac:dyDescent="0.25">
      <c r="Q1938" s="47">
        <f t="shared" si="224"/>
        <v>1997</v>
      </c>
      <c r="R1938" s="48" t="str">
        <f t="shared" si="222"/>
        <v>19973</v>
      </c>
      <c r="S1938" s="49">
        <v>35500</v>
      </c>
      <c r="T1938" s="48">
        <v>1056.92</v>
      </c>
      <c r="U1938" s="50">
        <f t="shared" si="223"/>
        <v>1062.0135483870968</v>
      </c>
      <c r="V1938" s="51">
        <f t="shared" si="225"/>
        <v>1140.9555342465742</v>
      </c>
      <c r="W1938" s="53">
        <f t="shared" si="226"/>
        <v>2.7228309852473931E-3</v>
      </c>
      <c r="X1938" s="53" t="str">
        <f t="shared" si="227"/>
        <v/>
      </c>
      <c r="Y1938" s="54" t="str">
        <f t="shared" si="228"/>
        <v/>
      </c>
    </row>
    <row r="1939" spans="17:25" x14ac:dyDescent="0.25">
      <c r="Q1939" s="47">
        <f t="shared" si="224"/>
        <v>1997</v>
      </c>
      <c r="R1939" s="48" t="str">
        <f t="shared" si="222"/>
        <v>19973</v>
      </c>
      <c r="S1939" s="49">
        <v>35501</v>
      </c>
      <c r="T1939" s="48">
        <v>1062.73</v>
      </c>
      <c r="U1939" s="50">
        <f t="shared" si="223"/>
        <v>1062.0135483870968</v>
      </c>
      <c r="V1939" s="51">
        <f t="shared" si="225"/>
        <v>1140.9555342465742</v>
      </c>
      <c r="W1939" s="53">
        <f t="shared" si="226"/>
        <v>5.4971047950649332E-3</v>
      </c>
      <c r="X1939" s="53" t="str">
        <f t="shared" si="227"/>
        <v/>
      </c>
      <c r="Y1939" s="54" t="str">
        <f t="shared" si="228"/>
        <v/>
      </c>
    </row>
    <row r="1940" spans="17:25" x14ac:dyDescent="0.25">
      <c r="Q1940" s="47">
        <f t="shared" si="224"/>
        <v>1997</v>
      </c>
      <c r="R1940" s="48" t="str">
        <f t="shared" si="222"/>
        <v>19973</v>
      </c>
      <c r="S1940" s="49">
        <v>35502</v>
      </c>
      <c r="T1940" s="48">
        <v>1063.33</v>
      </c>
      <c r="U1940" s="50">
        <f t="shared" si="223"/>
        <v>1062.0135483870968</v>
      </c>
      <c r="V1940" s="51">
        <f t="shared" si="225"/>
        <v>1140.9555342465742</v>
      </c>
      <c r="W1940" s="53">
        <f t="shared" si="226"/>
        <v>5.6458366659439818E-4</v>
      </c>
      <c r="X1940" s="53" t="str">
        <f t="shared" si="227"/>
        <v/>
      </c>
      <c r="Y1940" s="54" t="str">
        <f t="shared" si="228"/>
        <v/>
      </c>
    </row>
    <row r="1941" spans="17:25" x14ac:dyDescent="0.25">
      <c r="Q1941" s="47">
        <f t="shared" si="224"/>
        <v>1997</v>
      </c>
      <c r="R1941" s="48" t="str">
        <f t="shared" si="222"/>
        <v>19973</v>
      </c>
      <c r="S1941" s="49">
        <v>35503</v>
      </c>
      <c r="T1941" s="48">
        <v>1060.3499999999999</v>
      </c>
      <c r="U1941" s="50">
        <f t="shared" si="223"/>
        <v>1062.0135483870968</v>
      </c>
      <c r="V1941" s="51">
        <f t="shared" si="225"/>
        <v>1140.9555342465742</v>
      </c>
      <c r="W1941" s="53">
        <f t="shared" si="226"/>
        <v>-2.8025166223091258E-3</v>
      </c>
      <c r="X1941" s="53" t="str">
        <f t="shared" si="227"/>
        <v/>
      </c>
      <c r="Y1941" s="54" t="str">
        <f t="shared" si="228"/>
        <v/>
      </c>
    </row>
    <row r="1942" spans="17:25" x14ac:dyDescent="0.25">
      <c r="Q1942" s="47">
        <f t="shared" si="224"/>
        <v>1997</v>
      </c>
      <c r="R1942" s="48" t="str">
        <f t="shared" si="222"/>
        <v>19973</v>
      </c>
      <c r="S1942" s="49">
        <v>35504</v>
      </c>
      <c r="T1942" s="48">
        <v>1060.8599999999999</v>
      </c>
      <c r="U1942" s="50">
        <f t="shared" si="223"/>
        <v>1062.0135483870968</v>
      </c>
      <c r="V1942" s="51">
        <f t="shared" si="225"/>
        <v>1140.9555342465742</v>
      </c>
      <c r="W1942" s="53">
        <f t="shared" si="226"/>
        <v>4.8097326354512582E-4</v>
      </c>
      <c r="X1942" s="53" t="str">
        <f t="shared" si="227"/>
        <v/>
      </c>
      <c r="Y1942" s="54" t="str">
        <f t="shared" si="228"/>
        <v/>
      </c>
    </row>
    <row r="1943" spans="17:25" x14ac:dyDescent="0.25">
      <c r="Q1943" s="47">
        <f t="shared" si="224"/>
        <v>1997</v>
      </c>
      <c r="R1943" s="48" t="str">
        <f t="shared" si="222"/>
        <v>19973</v>
      </c>
      <c r="S1943" s="49">
        <v>35505</v>
      </c>
      <c r="T1943" s="48">
        <v>1060.8599999999999</v>
      </c>
      <c r="U1943" s="50">
        <f t="shared" si="223"/>
        <v>1062.0135483870968</v>
      </c>
      <c r="V1943" s="51">
        <f t="shared" si="225"/>
        <v>1140.9555342465742</v>
      </c>
      <c r="W1943" s="53">
        <f t="shared" si="226"/>
        <v>0</v>
      </c>
      <c r="X1943" s="53" t="str">
        <f t="shared" si="227"/>
        <v/>
      </c>
      <c r="Y1943" s="54" t="str">
        <f t="shared" si="228"/>
        <v/>
      </c>
    </row>
    <row r="1944" spans="17:25" x14ac:dyDescent="0.25">
      <c r="Q1944" s="47">
        <f t="shared" si="224"/>
        <v>1997</v>
      </c>
      <c r="R1944" s="48" t="str">
        <f t="shared" si="222"/>
        <v>19973</v>
      </c>
      <c r="S1944" s="49">
        <v>35506</v>
      </c>
      <c r="T1944" s="48">
        <v>1060.8599999999999</v>
      </c>
      <c r="U1944" s="50">
        <f t="shared" si="223"/>
        <v>1062.0135483870968</v>
      </c>
      <c r="V1944" s="51">
        <f t="shared" si="225"/>
        <v>1140.9555342465742</v>
      </c>
      <c r="W1944" s="53">
        <f t="shared" si="226"/>
        <v>0</v>
      </c>
      <c r="X1944" s="53" t="str">
        <f t="shared" si="227"/>
        <v/>
      </c>
      <c r="Y1944" s="54" t="str">
        <f t="shared" si="228"/>
        <v/>
      </c>
    </row>
    <row r="1945" spans="17:25" x14ac:dyDescent="0.25">
      <c r="Q1945" s="47">
        <f t="shared" si="224"/>
        <v>1997</v>
      </c>
      <c r="R1945" s="48" t="str">
        <f t="shared" si="222"/>
        <v>19973</v>
      </c>
      <c r="S1945" s="49">
        <v>35507</v>
      </c>
      <c r="T1945" s="48">
        <v>1059.8699999999999</v>
      </c>
      <c r="U1945" s="50">
        <f t="shared" si="223"/>
        <v>1062.0135483870968</v>
      </c>
      <c r="V1945" s="51">
        <f t="shared" si="225"/>
        <v>1140.9555342465742</v>
      </c>
      <c r="W1945" s="53">
        <f t="shared" si="226"/>
        <v>-9.3320513545613881E-4</v>
      </c>
      <c r="X1945" s="53" t="str">
        <f t="shared" si="227"/>
        <v/>
      </c>
      <c r="Y1945" s="54" t="str">
        <f t="shared" si="228"/>
        <v/>
      </c>
    </row>
    <row r="1946" spans="17:25" x14ac:dyDescent="0.25">
      <c r="Q1946" s="47">
        <f t="shared" si="224"/>
        <v>1997</v>
      </c>
      <c r="R1946" s="48" t="str">
        <f t="shared" si="222"/>
        <v>19973</v>
      </c>
      <c r="S1946" s="49">
        <v>35508</v>
      </c>
      <c r="T1946" s="48">
        <v>1058.6099999999999</v>
      </c>
      <c r="U1946" s="50">
        <f t="shared" si="223"/>
        <v>1062.0135483870968</v>
      </c>
      <c r="V1946" s="51">
        <f t="shared" si="225"/>
        <v>1140.9555342465742</v>
      </c>
      <c r="W1946" s="53">
        <f t="shared" si="226"/>
        <v>-1.1888250445809545E-3</v>
      </c>
      <c r="X1946" s="53" t="str">
        <f t="shared" si="227"/>
        <v/>
      </c>
      <c r="Y1946" s="54" t="str">
        <f t="shared" si="228"/>
        <v/>
      </c>
    </row>
    <row r="1947" spans="17:25" x14ac:dyDescent="0.25">
      <c r="Q1947" s="47">
        <f t="shared" si="224"/>
        <v>1997</v>
      </c>
      <c r="R1947" s="48" t="str">
        <f t="shared" si="222"/>
        <v>19973</v>
      </c>
      <c r="S1947" s="49">
        <v>35509</v>
      </c>
      <c r="T1947" s="48">
        <v>1060.31</v>
      </c>
      <c r="U1947" s="50">
        <f t="shared" si="223"/>
        <v>1062.0135483870968</v>
      </c>
      <c r="V1947" s="51">
        <f t="shared" si="225"/>
        <v>1140.9555342465742</v>
      </c>
      <c r="W1947" s="53">
        <f t="shared" si="226"/>
        <v>1.6058794079027994E-3</v>
      </c>
      <c r="X1947" s="53" t="str">
        <f t="shared" si="227"/>
        <v/>
      </c>
      <c r="Y1947" s="54" t="str">
        <f t="shared" si="228"/>
        <v/>
      </c>
    </row>
    <row r="1948" spans="17:25" x14ac:dyDescent="0.25">
      <c r="Q1948" s="47">
        <f t="shared" si="224"/>
        <v>1997</v>
      </c>
      <c r="R1948" s="48" t="str">
        <f t="shared" si="222"/>
        <v>19973</v>
      </c>
      <c r="S1948" s="49">
        <v>35510</v>
      </c>
      <c r="T1948" s="48">
        <v>1060.6600000000001</v>
      </c>
      <c r="U1948" s="50">
        <f t="shared" si="223"/>
        <v>1062.0135483870968</v>
      </c>
      <c r="V1948" s="51">
        <f t="shared" si="225"/>
        <v>1140.9555342465742</v>
      </c>
      <c r="W1948" s="53">
        <f t="shared" si="226"/>
        <v>3.3009214286394695E-4</v>
      </c>
      <c r="X1948" s="53" t="str">
        <f t="shared" si="227"/>
        <v/>
      </c>
      <c r="Y1948" s="54" t="str">
        <f t="shared" si="228"/>
        <v/>
      </c>
    </row>
    <row r="1949" spans="17:25" x14ac:dyDescent="0.25">
      <c r="Q1949" s="47">
        <f t="shared" si="224"/>
        <v>1997</v>
      </c>
      <c r="R1949" s="48" t="str">
        <f t="shared" si="222"/>
        <v>19973</v>
      </c>
      <c r="S1949" s="49">
        <v>35511</v>
      </c>
      <c r="T1949" s="48">
        <v>1060.03</v>
      </c>
      <c r="U1949" s="50">
        <f t="shared" si="223"/>
        <v>1062.0135483870968</v>
      </c>
      <c r="V1949" s="51">
        <f t="shared" si="225"/>
        <v>1140.9555342465742</v>
      </c>
      <c r="W1949" s="53">
        <f t="shared" si="226"/>
        <v>-5.9396979239356718E-4</v>
      </c>
      <c r="X1949" s="53" t="str">
        <f t="shared" si="227"/>
        <v/>
      </c>
      <c r="Y1949" s="54" t="str">
        <f t="shared" si="228"/>
        <v/>
      </c>
    </row>
    <row r="1950" spans="17:25" x14ac:dyDescent="0.25">
      <c r="Q1950" s="47">
        <f t="shared" si="224"/>
        <v>1997</v>
      </c>
      <c r="R1950" s="48" t="str">
        <f t="shared" si="222"/>
        <v>19973</v>
      </c>
      <c r="S1950" s="49">
        <v>35512</v>
      </c>
      <c r="T1950" s="48">
        <v>1060.03</v>
      </c>
      <c r="U1950" s="50">
        <f t="shared" si="223"/>
        <v>1062.0135483870968</v>
      </c>
      <c r="V1950" s="51">
        <f t="shared" si="225"/>
        <v>1140.9555342465742</v>
      </c>
      <c r="W1950" s="53">
        <f t="shared" si="226"/>
        <v>0</v>
      </c>
      <c r="X1950" s="53" t="str">
        <f t="shared" si="227"/>
        <v/>
      </c>
      <c r="Y1950" s="54" t="str">
        <f t="shared" si="228"/>
        <v/>
      </c>
    </row>
    <row r="1951" spans="17:25" x14ac:dyDescent="0.25">
      <c r="Q1951" s="47">
        <f t="shared" si="224"/>
        <v>1997</v>
      </c>
      <c r="R1951" s="48" t="str">
        <f t="shared" si="222"/>
        <v>19973</v>
      </c>
      <c r="S1951" s="49">
        <v>35513</v>
      </c>
      <c r="T1951" s="48">
        <v>1060.03</v>
      </c>
      <c r="U1951" s="50">
        <f t="shared" si="223"/>
        <v>1062.0135483870968</v>
      </c>
      <c r="V1951" s="51">
        <f t="shared" si="225"/>
        <v>1140.9555342465742</v>
      </c>
      <c r="W1951" s="53">
        <f t="shared" si="226"/>
        <v>0</v>
      </c>
      <c r="X1951" s="53" t="str">
        <f t="shared" si="227"/>
        <v/>
      </c>
      <c r="Y1951" s="54" t="str">
        <f t="shared" si="228"/>
        <v/>
      </c>
    </row>
    <row r="1952" spans="17:25" x14ac:dyDescent="0.25">
      <c r="Q1952" s="47">
        <f t="shared" si="224"/>
        <v>1997</v>
      </c>
      <c r="R1952" s="48" t="str">
        <f t="shared" si="222"/>
        <v>19973</v>
      </c>
      <c r="S1952" s="49">
        <v>35514</v>
      </c>
      <c r="T1952" s="48">
        <v>1060.03</v>
      </c>
      <c r="U1952" s="50">
        <f t="shared" si="223"/>
        <v>1062.0135483870968</v>
      </c>
      <c r="V1952" s="51">
        <f t="shared" si="225"/>
        <v>1140.9555342465742</v>
      </c>
      <c r="W1952" s="53">
        <f t="shared" si="226"/>
        <v>0</v>
      </c>
      <c r="X1952" s="53" t="str">
        <f t="shared" si="227"/>
        <v/>
      </c>
      <c r="Y1952" s="54" t="str">
        <f t="shared" si="228"/>
        <v/>
      </c>
    </row>
    <row r="1953" spans="17:25" x14ac:dyDescent="0.25">
      <c r="Q1953" s="47">
        <f t="shared" si="224"/>
        <v>1997</v>
      </c>
      <c r="R1953" s="48" t="str">
        <f t="shared" si="222"/>
        <v>19973</v>
      </c>
      <c r="S1953" s="49">
        <v>35515</v>
      </c>
      <c r="T1953" s="48">
        <v>1059.53</v>
      </c>
      <c r="U1953" s="50">
        <f t="shared" si="223"/>
        <v>1062.0135483870968</v>
      </c>
      <c r="V1953" s="51">
        <f t="shared" si="225"/>
        <v>1140.9555342465742</v>
      </c>
      <c r="W1953" s="53">
        <f t="shared" si="226"/>
        <v>-4.7168476363879108E-4</v>
      </c>
      <c r="X1953" s="53" t="str">
        <f t="shared" si="227"/>
        <v/>
      </c>
      <c r="Y1953" s="54" t="str">
        <f t="shared" si="228"/>
        <v/>
      </c>
    </row>
    <row r="1954" spans="17:25" x14ac:dyDescent="0.25">
      <c r="Q1954" s="47">
        <f t="shared" si="224"/>
        <v>1997</v>
      </c>
      <c r="R1954" s="48" t="str">
        <f t="shared" si="222"/>
        <v>19973</v>
      </c>
      <c r="S1954" s="49">
        <v>35516</v>
      </c>
      <c r="T1954" s="48">
        <v>1059.8800000000001</v>
      </c>
      <c r="U1954" s="50">
        <f t="shared" si="223"/>
        <v>1062.0135483870968</v>
      </c>
      <c r="V1954" s="51">
        <f t="shared" si="225"/>
        <v>1140.9555342465742</v>
      </c>
      <c r="W1954" s="53">
        <f t="shared" si="226"/>
        <v>3.3033514860369984E-4</v>
      </c>
      <c r="X1954" s="53" t="str">
        <f t="shared" si="227"/>
        <v/>
      </c>
      <c r="Y1954" s="54" t="str">
        <f t="shared" si="228"/>
        <v/>
      </c>
    </row>
    <row r="1955" spans="17:25" x14ac:dyDescent="0.25">
      <c r="Q1955" s="47">
        <f t="shared" si="224"/>
        <v>1997</v>
      </c>
      <c r="R1955" s="48" t="str">
        <f t="shared" si="222"/>
        <v>19973</v>
      </c>
      <c r="S1955" s="49">
        <v>35517</v>
      </c>
      <c r="T1955" s="48">
        <v>1059.8800000000001</v>
      </c>
      <c r="U1955" s="50">
        <f t="shared" si="223"/>
        <v>1062.0135483870968</v>
      </c>
      <c r="V1955" s="51">
        <f t="shared" si="225"/>
        <v>1140.9555342465742</v>
      </c>
      <c r="W1955" s="53">
        <f t="shared" si="226"/>
        <v>0</v>
      </c>
      <c r="X1955" s="53" t="str">
        <f t="shared" si="227"/>
        <v/>
      </c>
      <c r="Y1955" s="54" t="str">
        <f t="shared" si="228"/>
        <v/>
      </c>
    </row>
    <row r="1956" spans="17:25" x14ac:dyDescent="0.25">
      <c r="Q1956" s="47">
        <f t="shared" si="224"/>
        <v>1997</v>
      </c>
      <c r="R1956" s="48" t="str">
        <f t="shared" si="222"/>
        <v>19973</v>
      </c>
      <c r="S1956" s="49">
        <v>35518</v>
      </c>
      <c r="T1956" s="48">
        <v>1059.8800000000001</v>
      </c>
      <c r="U1956" s="50">
        <f t="shared" si="223"/>
        <v>1062.0135483870968</v>
      </c>
      <c r="V1956" s="51">
        <f t="shared" si="225"/>
        <v>1140.9555342465742</v>
      </c>
      <c r="W1956" s="53">
        <f t="shared" si="226"/>
        <v>0</v>
      </c>
      <c r="X1956" s="53" t="str">
        <f t="shared" si="227"/>
        <v/>
      </c>
      <c r="Y1956" s="54" t="str">
        <f t="shared" si="228"/>
        <v/>
      </c>
    </row>
    <row r="1957" spans="17:25" x14ac:dyDescent="0.25">
      <c r="Q1957" s="47">
        <f t="shared" si="224"/>
        <v>1997</v>
      </c>
      <c r="R1957" s="48" t="str">
        <f t="shared" si="222"/>
        <v>19973</v>
      </c>
      <c r="S1957" s="49">
        <v>35519</v>
      </c>
      <c r="T1957" s="48">
        <v>1059.8800000000001</v>
      </c>
      <c r="U1957" s="50">
        <f t="shared" si="223"/>
        <v>1062.0135483870968</v>
      </c>
      <c r="V1957" s="51">
        <f t="shared" si="225"/>
        <v>1140.9555342465742</v>
      </c>
      <c r="W1957" s="53">
        <f t="shared" si="226"/>
        <v>0</v>
      </c>
      <c r="X1957" s="53" t="str">
        <f t="shared" si="227"/>
        <v/>
      </c>
      <c r="Y1957" s="54" t="str">
        <f t="shared" si="228"/>
        <v/>
      </c>
    </row>
    <row r="1958" spans="17:25" x14ac:dyDescent="0.25">
      <c r="Q1958" s="47">
        <f t="shared" si="224"/>
        <v>1997</v>
      </c>
      <c r="R1958" s="48" t="str">
        <f t="shared" si="222"/>
        <v>19973</v>
      </c>
      <c r="S1958" s="49">
        <v>35520</v>
      </c>
      <c r="T1958" s="48">
        <v>1059.8800000000001</v>
      </c>
      <c r="U1958" s="50">
        <f t="shared" si="223"/>
        <v>1062.0135483870968</v>
      </c>
      <c r="V1958" s="51">
        <f t="shared" si="225"/>
        <v>1140.9555342465742</v>
      </c>
      <c r="W1958" s="53">
        <f t="shared" si="226"/>
        <v>0</v>
      </c>
      <c r="X1958" s="53" t="str">
        <f t="shared" si="227"/>
        <v/>
      </c>
      <c r="Y1958" s="54" t="str">
        <f t="shared" si="228"/>
        <v/>
      </c>
    </row>
    <row r="1959" spans="17:25" x14ac:dyDescent="0.25">
      <c r="Q1959" s="47">
        <f t="shared" si="224"/>
        <v>1997</v>
      </c>
      <c r="R1959" s="48" t="str">
        <f t="shared" si="222"/>
        <v>19974</v>
      </c>
      <c r="S1959" s="49">
        <v>35521</v>
      </c>
      <c r="T1959" s="48">
        <v>1060.93</v>
      </c>
      <c r="U1959" s="50">
        <f t="shared" si="223"/>
        <v>1060.2493333333334</v>
      </c>
      <c r="V1959" s="51">
        <f t="shared" si="225"/>
        <v>1140.9555342465742</v>
      </c>
      <c r="W1959" s="53">
        <f t="shared" si="226"/>
        <v>9.9067818998377355E-4</v>
      </c>
      <c r="X1959" s="53">
        <f t="shared" si="227"/>
        <v>-1.6611982553731419E-3</v>
      </c>
      <c r="Y1959" s="54" t="str">
        <f t="shared" si="228"/>
        <v/>
      </c>
    </row>
    <row r="1960" spans="17:25" x14ac:dyDescent="0.25">
      <c r="Q1960" s="47">
        <f t="shared" si="224"/>
        <v>1997</v>
      </c>
      <c r="R1960" s="48" t="str">
        <f t="shared" si="222"/>
        <v>19974</v>
      </c>
      <c r="S1960" s="49">
        <v>35522</v>
      </c>
      <c r="T1960" s="48">
        <v>1061.98</v>
      </c>
      <c r="U1960" s="50">
        <f t="shared" si="223"/>
        <v>1060.2493333333334</v>
      </c>
      <c r="V1960" s="51">
        <f t="shared" si="225"/>
        <v>1140.9555342465742</v>
      </c>
      <c r="W1960" s="53">
        <f t="shared" si="226"/>
        <v>9.8969771803969486E-4</v>
      </c>
      <c r="X1960" s="53" t="str">
        <f t="shared" si="227"/>
        <v/>
      </c>
      <c r="Y1960" s="54" t="str">
        <f t="shared" si="228"/>
        <v/>
      </c>
    </row>
    <row r="1961" spans="17:25" x14ac:dyDescent="0.25">
      <c r="Q1961" s="47">
        <f t="shared" si="224"/>
        <v>1997</v>
      </c>
      <c r="R1961" s="48" t="str">
        <f t="shared" si="222"/>
        <v>19974</v>
      </c>
      <c r="S1961" s="49">
        <v>35523</v>
      </c>
      <c r="T1961" s="48">
        <v>1061.95</v>
      </c>
      <c r="U1961" s="50">
        <f t="shared" si="223"/>
        <v>1060.2493333333334</v>
      </c>
      <c r="V1961" s="51">
        <f t="shared" si="225"/>
        <v>1140.9555342465742</v>
      </c>
      <c r="W1961" s="53">
        <f t="shared" si="226"/>
        <v>-2.824911956911258E-5</v>
      </c>
      <c r="X1961" s="53" t="str">
        <f t="shared" si="227"/>
        <v/>
      </c>
      <c r="Y1961" s="54" t="str">
        <f t="shared" si="228"/>
        <v/>
      </c>
    </row>
    <row r="1962" spans="17:25" x14ac:dyDescent="0.25">
      <c r="Q1962" s="47">
        <f t="shared" si="224"/>
        <v>1997</v>
      </c>
      <c r="R1962" s="48" t="str">
        <f t="shared" si="222"/>
        <v>19974</v>
      </c>
      <c r="S1962" s="49">
        <v>35524</v>
      </c>
      <c r="T1962" s="48">
        <v>1062.46</v>
      </c>
      <c r="U1962" s="50">
        <f t="shared" si="223"/>
        <v>1060.2493333333334</v>
      </c>
      <c r="V1962" s="51">
        <f t="shared" si="225"/>
        <v>1140.9555342465742</v>
      </c>
      <c r="W1962" s="53">
        <f t="shared" si="226"/>
        <v>4.8024859927497943E-4</v>
      </c>
      <c r="X1962" s="53" t="str">
        <f t="shared" si="227"/>
        <v/>
      </c>
      <c r="Y1962" s="54" t="str">
        <f t="shared" si="228"/>
        <v/>
      </c>
    </row>
    <row r="1963" spans="17:25" x14ac:dyDescent="0.25">
      <c r="Q1963" s="47">
        <f t="shared" si="224"/>
        <v>1997</v>
      </c>
      <c r="R1963" s="48" t="str">
        <f t="shared" si="222"/>
        <v>19974</v>
      </c>
      <c r="S1963" s="49">
        <v>35525</v>
      </c>
      <c r="T1963" s="48">
        <v>1062.58</v>
      </c>
      <c r="U1963" s="50">
        <f t="shared" si="223"/>
        <v>1060.2493333333334</v>
      </c>
      <c r="V1963" s="51">
        <f t="shared" si="225"/>
        <v>1140.9555342465742</v>
      </c>
      <c r="W1963" s="53">
        <f t="shared" si="226"/>
        <v>1.1294542853357292E-4</v>
      </c>
      <c r="X1963" s="53" t="str">
        <f t="shared" si="227"/>
        <v/>
      </c>
      <c r="Y1963" s="54" t="str">
        <f t="shared" si="228"/>
        <v/>
      </c>
    </row>
    <row r="1964" spans="17:25" x14ac:dyDescent="0.25">
      <c r="Q1964" s="47">
        <f t="shared" si="224"/>
        <v>1997</v>
      </c>
      <c r="R1964" s="48" t="str">
        <f t="shared" si="222"/>
        <v>19974</v>
      </c>
      <c r="S1964" s="49">
        <v>35526</v>
      </c>
      <c r="T1964" s="48">
        <v>1062.58</v>
      </c>
      <c r="U1964" s="50">
        <f t="shared" si="223"/>
        <v>1060.2493333333334</v>
      </c>
      <c r="V1964" s="51">
        <f t="shared" si="225"/>
        <v>1140.9555342465742</v>
      </c>
      <c r="W1964" s="53">
        <f t="shared" si="226"/>
        <v>0</v>
      </c>
      <c r="X1964" s="53" t="str">
        <f t="shared" si="227"/>
        <v/>
      </c>
      <c r="Y1964" s="54" t="str">
        <f t="shared" si="228"/>
        <v/>
      </c>
    </row>
    <row r="1965" spans="17:25" x14ac:dyDescent="0.25">
      <c r="Q1965" s="47">
        <f t="shared" si="224"/>
        <v>1997</v>
      </c>
      <c r="R1965" s="48" t="str">
        <f t="shared" si="222"/>
        <v>19974</v>
      </c>
      <c r="S1965" s="49">
        <v>35527</v>
      </c>
      <c r="T1965" s="48">
        <v>1062.58</v>
      </c>
      <c r="U1965" s="50">
        <f t="shared" si="223"/>
        <v>1060.2493333333334</v>
      </c>
      <c r="V1965" s="51">
        <f t="shared" si="225"/>
        <v>1140.9555342465742</v>
      </c>
      <c r="W1965" s="53">
        <f t="shared" si="226"/>
        <v>0</v>
      </c>
      <c r="X1965" s="53" t="str">
        <f t="shared" si="227"/>
        <v/>
      </c>
      <c r="Y1965" s="54" t="str">
        <f t="shared" si="228"/>
        <v/>
      </c>
    </row>
    <row r="1966" spans="17:25" x14ac:dyDescent="0.25">
      <c r="Q1966" s="47">
        <f t="shared" si="224"/>
        <v>1997</v>
      </c>
      <c r="R1966" s="48" t="str">
        <f t="shared" si="222"/>
        <v>19974</v>
      </c>
      <c r="S1966" s="49">
        <v>35528</v>
      </c>
      <c r="T1966" s="48">
        <v>1063.3</v>
      </c>
      <c r="U1966" s="50">
        <f t="shared" si="223"/>
        <v>1060.2493333333334</v>
      </c>
      <c r="V1966" s="51">
        <f t="shared" si="225"/>
        <v>1140.9555342465742</v>
      </c>
      <c r="W1966" s="53">
        <f t="shared" si="226"/>
        <v>6.7759603982753269E-4</v>
      </c>
      <c r="X1966" s="53" t="str">
        <f t="shared" si="227"/>
        <v/>
      </c>
      <c r="Y1966" s="54" t="str">
        <f t="shared" si="228"/>
        <v/>
      </c>
    </row>
    <row r="1967" spans="17:25" x14ac:dyDescent="0.25">
      <c r="Q1967" s="47">
        <f t="shared" si="224"/>
        <v>1997</v>
      </c>
      <c r="R1967" s="48" t="str">
        <f t="shared" si="222"/>
        <v>19974</v>
      </c>
      <c r="S1967" s="49">
        <v>35529</v>
      </c>
      <c r="T1967" s="48">
        <v>1062.67</v>
      </c>
      <c r="U1967" s="50">
        <f t="shared" si="223"/>
        <v>1060.2493333333334</v>
      </c>
      <c r="V1967" s="51">
        <f t="shared" si="225"/>
        <v>1140.9555342465742</v>
      </c>
      <c r="W1967" s="53">
        <f t="shared" si="226"/>
        <v>-5.924950625409986E-4</v>
      </c>
      <c r="X1967" s="53" t="str">
        <f t="shared" si="227"/>
        <v/>
      </c>
      <c r="Y1967" s="54" t="str">
        <f t="shared" si="228"/>
        <v/>
      </c>
    </row>
    <row r="1968" spans="17:25" x14ac:dyDescent="0.25">
      <c r="Q1968" s="47">
        <f t="shared" si="224"/>
        <v>1997</v>
      </c>
      <c r="R1968" s="48" t="str">
        <f t="shared" si="222"/>
        <v>19974</v>
      </c>
      <c r="S1968" s="49">
        <v>35530</v>
      </c>
      <c r="T1968" s="48">
        <v>1062.78</v>
      </c>
      <c r="U1968" s="50">
        <f t="shared" si="223"/>
        <v>1060.2493333333334</v>
      </c>
      <c r="V1968" s="51">
        <f t="shared" si="225"/>
        <v>1140.9555342465742</v>
      </c>
      <c r="W1968" s="53">
        <f t="shared" si="226"/>
        <v>1.0351284970866459E-4</v>
      </c>
      <c r="X1968" s="53" t="str">
        <f t="shared" si="227"/>
        <v/>
      </c>
      <c r="Y1968" s="54" t="str">
        <f t="shared" si="228"/>
        <v/>
      </c>
    </row>
    <row r="1969" spans="17:25" x14ac:dyDescent="0.25">
      <c r="Q1969" s="47">
        <f t="shared" si="224"/>
        <v>1997</v>
      </c>
      <c r="R1969" s="48" t="str">
        <f t="shared" si="222"/>
        <v>19974</v>
      </c>
      <c r="S1969" s="49">
        <v>35531</v>
      </c>
      <c r="T1969" s="48">
        <v>1060.71</v>
      </c>
      <c r="U1969" s="50">
        <f t="shared" si="223"/>
        <v>1060.2493333333334</v>
      </c>
      <c r="V1969" s="51">
        <f t="shared" si="225"/>
        <v>1140.9555342465742</v>
      </c>
      <c r="W1969" s="53">
        <f t="shared" si="226"/>
        <v>-1.9477220120814875E-3</v>
      </c>
      <c r="X1969" s="53" t="str">
        <f t="shared" si="227"/>
        <v/>
      </c>
      <c r="Y1969" s="54" t="str">
        <f t="shared" si="228"/>
        <v/>
      </c>
    </row>
    <row r="1970" spans="17:25" x14ac:dyDescent="0.25">
      <c r="Q1970" s="47">
        <f t="shared" si="224"/>
        <v>1997</v>
      </c>
      <c r="R1970" s="48" t="str">
        <f t="shared" si="222"/>
        <v>19974</v>
      </c>
      <c r="S1970" s="49">
        <v>35532</v>
      </c>
      <c r="T1970" s="48">
        <v>1058.76</v>
      </c>
      <c r="U1970" s="50">
        <f t="shared" si="223"/>
        <v>1060.2493333333334</v>
      </c>
      <c r="V1970" s="51">
        <f t="shared" si="225"/>
        <v>1140.9555342465742</v>
      </c>
      <c r="W1970" s="53">
        <f t="shared" si="226"/>
        <v>-1.8383912662274238E-3</v>
      </c>
      <c r="X1970" s="53" t="str">
        <f t="shared" si="227"/>
        <v/>
      </c>
      <c r="Y1970" s="54" t="str">
        <f t="shared" si="228"/>
        <v/>
      </c>
    </row>
    <row r="1971" spans="17:25" x14ac:dyDescent="0.25">
      <c r="Q1971" s="47">
        <f t="shared" si="224"/>
        <v>1997</v>
      </c>
      <c r="R1971" s="48" t="str">
        <f t="shared" si="222"/>
        <v>19974</v>
      </c>
      <c r="S1971" s="49">
        <v>35533</v>
      </c>
      <c r="T1971" s="48">
        <v>1058.76</v>
      </c>
      <c r="U1971" s="50">
        <f t="shared" si="223"/>
        <v>1060.2493333333334</v>
      </c>
      <c r="V1971" s="51">
        <f t="shared" si="225"/>
        <v>1140.9555342465742</v>
      </c>
      <c r="W1971" s="53">
        <f t="shared" si="226"/>
        <v>0</v>
      </c>
      <c r="X1971" s="53" t="str">
        <f t="shared" si="227"/>
        <v/>
      </c>
      <c r="Y1971" s="54" t="str">
        <f t="shared" si="228"/>
        <v/>
      </c>
    </row>
    <row r="1972" spans="17:25" x14ac:dyDescent="0.25">
      <c r="Q1972" s="47">
        <f t="shared" si="224"/>
        <v>1997</v>
      </c>
      <c r="R1972" s="48" t="str">
        <f t="shared" si="222"/>
        <v>19974</v>
      </c>
      <c r="S1972" s="49">
        <v>35534</v>
      </c>
      <c r="T1972" s="48">
        <v>1058.76</v>
      </c>
      <c r="U1972" s="50">
        <f t="shared" si="223"/>
        <v>1060.2493333333334</v>
      </c>
      <c r="V1972" s="51">
        <f t="shared" si="225"/>
        <v>1140.9555342465742</v>
      </c>
      <c r="W1972" s="53">
        <f t="shared" si="226"/>
        <v>0</v>
      </c>
      <c r="X1972" s="53" t="str">
        <f t="shared" si="227"/>
        <v/>
      </c>
      <c r="Y1972" s="54" t="str">
        <f t="shared" si="228"/>
        <v/>
      </c>
    </row>
    <row r="1973" spans="17:25" x14ac:dyDescent="0.25">
      <c r="Q1973" s="47">
        <f t="shared" si="224"/>
        <v>1997</v>
      </c>
      <c r="R1973" s="48" t="str">
        <f t="shared" si="222"/>
        <v>19974</v>
      </c>
      <c r="S1973" s="49">
        <v>35535</v>
      </c>
      <c r="T1973" s="48">
        <v>1058.73</v>
      </c>
      <c r="U1973" s="50">
        <f t="shared" si="223"/>
        <v>1060.2493333333334</v>
      </c>
      <c r="V1973" s="51">
        <f t="shared" si="225"/>
        <v>1140.9555342465742</v>
      </c>
      <c r="W1973" s="53">
        <f t="shared" si="226"/>
        <v>-2.8335033435356038E-5</v>
      </c>
      <c r="X1973" s="53" t="str">
        <f t="shared" si="227"/>
        <v/>
      </c>
      <c r="Y1973" s="54" t="str">
        <f t="shared" si="228"/>
        <v/>
      </c>
    </row>
    <row r="1974" spans="17:25" x14ac:dyDescent="0.25">
      <c r="Q1974" s="47">
        <f t="shared" si="224"/>
        <v>1997</v>
      </c>
      <c r="R1974" s="48" t="str">
        <f t="shared" si="222"/>
        <v>19974</v>
      </c>
      <c r="S1974" s="49">
        <v>35536</v>
      </c>
      <c r="T1974" s="48">
        <v>1058.97</v>
      </c>
      <c r="U1974" s="50">
        <f t="shared" si="223"/>
        <v>1060.2493333333334</v>
      </c>
      <c r="V1974" s="51">
        <f t="shared" si="225"/>
        <v>1140.9555342465742</v>
      </c>
      <c r="W1974" s="53">
        <f t="shared" si="226"/>
        <v>2.2668669065772917E-4</v>
      </c>
      <c r="X1974" s="53" t="str">
        <f t="shared" si="227"/>
        <v/>
      </c>
      <c r="Y1974" s="54" t="str">
        <f t="shared" si="228"/>
        <v/>
      </c>
    </row>
    <row r="1975" spans="17:25" x14ac:dyDescent="0.25">
      <c r="Q1975" s="47">
        <f t="shared" si="224"/>
        <v>1997</v>
      </c>
      <c r="R1975" s="48" t="str">
        <f t="shared" si="222"/>
        <v>19974</v>
      </c>
      <c r="S1975" s="49">
        <v>35537</v>
      </c>
      <c r="T1975" s="48">
        <v>1056.9100000000001</v>
      </c>
      <c r="U1975" s="50">
        <f t="shared" si="223"/>
        <v>1060.2493333333334</v>
      </c>
      <c r="V1975" s="51">
        <f t="shared" si="225"/>
        <v>1140.9555342465742</v>
      </c>
      <c r="W1975" s="53">
        <f t="shared" si="226"/>
        <v>-1.9452864575955076E-3</v>
      </c>
      <c r="X1975" s="53" t="str">
        <f t="shared" si="227"/>
        <v/>
      </c>
      <c r="Y1975" s="54" t="str">
        <f t="shared" si="228"/>
        <v/>
      </c>
    </row>
    <row r="1976" spans="17:25" x14ac:dyDescent="0.25">
      <c r="Q1976" s="47">
        <f t="shared" si="224"/>
        <v>1997</v>
      </c>
      <c r="R1976" s="48" t="str">
        <f t="shared" si="222"/>
        <v>19974</v>
      </c>
      <c r="S1976" s="49">
        <v>35538</v>
      </c>
      <c r="T1976" s="48">
        <v>1054.3499999999999</v>
      </c>
      <c r="U1976" s="50">
        <f t="shared" si="223"/>
        <v>1060.2493333333334</v>
      </c>
      <c r="V1976" s="51">
        <f t="shared" si="225"/>
        <v>1140.9555342465742</v>
      </c>
      <c r="W1976" s="53">
        <f t="shared" si="226"/>
        <v>-2.4221551503913474E-3</v>
      </c>
      <c r="X1976" s="53" t="str">
        <f t="shared" si="227"/>
        <v/>
      </c>
      <c r="Y1976" s="54" t="str">
        <f t="shared" si="228"/>
        <v/>
      </c>
    </row>
    <row r="1977" spans="17:25" x14ac:dyDescent="0.25">
      <c r="Q1977" s="47">
        <f t="shared" si="224"/>
        <v>1997</v>
      </c>
      <c r="R1977" s="48" t="str">
        <f t="shared" si="222"/>
        <v>19974</v>
      </c>
      <c r="S1977" s="49">
        <v>35539</v>
      </c>
      <c r="T1977" s="48">
        <v>1051.43</v>
      </c>
      <c r="U1977" s="50">
        <f t="shared" si="223"/>
        <v>1060.2493333333334</v>
      </c>
      <c r="V1977" s="51">
        <f t="shared" si="225"/>
        <v>1140.9555342465742</v>
      </c>
      <c r="W1977" s="53">
        <f t="shared" si="226"/>
        <v>-2.7694788258166847E-3</v>
      </c>
      <c r="X1977" s="53" t="str">
        <f t="shared" si="227"/>
        <v/>
      </c>
      <c r="Y1977" s="54" t="str">
        <f t="shared" si="228"/>
        <v/>
      </c>
    </row>
    <row r="1978" spans="17:25" x14ac:dyDescent="0.25">
      <c r="Q1978" s="47">
        <f t="shared" si="224"/>
        <v>1997</v>
      </c>
      <c r="R1978" s="48" t="str">
        <f t="shared" si="222"/>
        <v>19974</v>
      </c>
      <c r="S1978" s="49">
        <v>35540</v>
      </c>
      <c r="T1978" s="48">
        <v>1051.43</v>
      </c>
      <c r="U1978" s="50">
        <f t="shared" si="223"/>
        <v>1060.2493333333334</v>
      </c>
      <c r="V1978" s="51">
        <f t="shared" si="225"/>
        <v>1140.9555342465742</v>
      </c>
      <c r="W1978" s="53">
        <f t="shared" si="226"/>
        <v>0</v>
      </c>
      <c r="X1978" s="53" t="str">
        <f t="shared" si="227"/>
        <v/>
      </c>
      <c r="Y1978" s="54" t="str">
        <f t="shared" si="228"/>
        <v/>
      </c>
    </row>
    <row r="1979" spans="17:25" x14ac:dyDescent="0.25">
      <c r="Q1979" s="47">
        <f t="shared" si="224"/>
        <v>1997</v>
      </c>
      <c r="R1979" s="48" t="str">
        <f t="shared" si="222"/>
        <v>19974</v>
      </c>
      <c r="S1979" s="49">
        <v>35541</v>
      </c>
      <c r="T1979" s="48">
        <v>1051.43</v>
      </c>
      <c r="U1979" s="50">
        <f t="shared" si="223"/>
        <v>1060.2493333333334</v>
      </c>
      <c r="V1979" s="51">
        <f t="shared" si="225"/>
        <v>1140.9555342465742</v>
      </c>
      <c r="W1979" s="53">
        <f t="shared" si="226"/>
        <v>0</v>
      </c>
      <c r="X1979" s="53" t="str">
        <f t="shared" si="227"/>
        <v/>
      </c>
      <c r="Y1979" s="54" t="str">
        <f t="shared" si="228"/>
        <v/>
      </c>
    </row>
    <row r="1980" spans="17:25" x14ac:dyDescent="0.25">
      <c r="Q1980" s="47">
        <f t="shared" si="224"/>
        <v>1997</v>
      </c>
      <c r="R1980" s="48" t="str">
        <f t="shared" si="222"/>
        <v>19974</v>
      </c>
      <c r="S1980" s="49">
        <v>35542</v>
      </c>
      <c r="T1980" s="48">
        <v>1054.94</v>
      </c>
      <c r="U1980" s="50">
        <f t="shared" si="223"/>
        <v>1060.2493333333334</v>
      </c>
      <c r="V1980" s="51">
        <f t="shared" si="225"/>
        <v>1140.9555342465742</v>
      </c>
      <c r="W1980" s="53">
        <f t="shared" si="226"/>
        <v>3.3383106816431418E-3</v>
      </c>
      <c r="X1980" s="53" t="str">
        <f t="shared" si="227"/>
        <v/>
      </c>
      <c r="Y1980" s="54" t="str">
        <f t="shared" si="228"/>
        <v/>
      </c>
    </row>
    <row r="1981" spans="17:25" x14ac:dyDescent="0.25">
      <c r="Q1981" s="47">
        <f t="shared" si="224"/>
        <v>1997</v>
      </c>
      <c r="R1981" s="48" t="str">
        <f t="shared" si="222"/>
        <v>19974</v>
      </c>
      <c r="S1981" s="49">
        <v>35543</v>
      </c>
      <c r="T1981" s="48">
        <v>1057.6400000000001</v>
      </c>
      <c r="U1981" s="50">
        <f t="shared" si="223"/>
        <v>1060.2493333333334</v>
      </c>
      <c r="V1981" s="51">
        <f t="shared" si="225"/>
        <v>1140.9555342465742</v>
      </c>
      <c r="W1981" s="53">
        <f t="shared" si="226"/>
        <v>2.559387263730617E-3</v>
      </c>
      <c r="X1981" s="53" t="str">
        <f t="shared" si="227"/>
        <v/>
      </c>
      <c r="Y1981" s="54" t="str">
        <f t="shared" si="228"/>
        <v/>
      </c>
    </row>
    <row r="1982" spans="17:25" x14ac:dyDescent="0.25">
      <c r="Q1982" s="47">
        <f t="shared" si="224"/>
        <v>1997</v>
      </c>
      <c r="R1982" s="48" t="str">
        <f t="shared" si="222"/>
        <v>19974</v>
      </c>
      <c r="S1982" s="49">
        <v>35544</v>
      </c>
      <c r="T1982" s="48">
        <v>1065.48</v>
      </c>
      <c r="U1982" s="50">
        <f t="shared" si="223"/>
        <v>1060.2493333333334</v>
      </c>
      <c r="V1982" s="51">
        <f t="shared" si="225"/>
        <v>1140.9555342465742</v>
      </c>
      <c r="W1982" s="53">
        <f t="shared" si="226"/>
        <v>7.4127302295676767E-3</v>
      </c>
      <c r="X1982" s="53" t="str">
        <f t="shared" si="227"/>
        <v/>
      </c>
      <c r="Y1982" s="54" t="str">
        <f t="shared" si="228"/>
        <v/>
      </c>
    </row>
    <row r="1983" spans="17:25" x14ac:dyDescent="0.25">
      <c r="Q1983" s="47">
        <f t="shared" si="224"/>
        <v>1997</v>
      </c>
      <c r="R1983" s="48" t="str">
        <f t="shared" si="222"/>
        <v>19974</v>
      </c>
      <c r="S1983" s="49">
        <v>35545</v>
      </c>
      <c r="T1983" s="48">
        <v>1066.77</v>
      </c>
      <c r="U1983" s="50">
        <f t="shared" si="223"/>
        <v>1060.2493333333334</v>
      </c>
      <c r="V1983" s="51">
        <f t="shared" si="225"/>
        <v>1140.9555342465742</v>
      </c>
      <c r="W1983" s="53">
        <f t="shared" si="226"/>
        <v>1.2107219281449755E-3</v>
      </c>
      <c r="X1983" s="53" t="str">
        <f t="shared" si="227"/>
        <v/>
      </c>
      <c r="Y1983" s="54" t="str">
        <f t="shared" si="228"/>
        <v/>
      </c>
    </row>
    <row r="1984" spans="17:25" x14ac:dyDescent="0.25">
      <c r="Q1984" s="47">
        <f t="shared" si="224"/>
        <v>1997</v>
      </c>
      <c r="R1984" s="48" t="str">
        <f t="shared" si="222"/>
        <v>19974</v>
      </c>
      <c r="S1984" s="49">
        <v>35546</v>
      </c>
      <c r="T1984" s="48">
        <v>1063.83</v>
      </c>
      <c r="U1984" s="50">
        <f t="shared" si="223"/>
        <v>1060.2493333333334</v>
      </c>
      <c r="V1984" s="51">
        <f t="shared" si="225"/>
        <v>1140.9555342465742</v>
      </c>
      <c r="W1984" s="53">
        <f t="shared" si="226"/>
        <v>-2.755983014145591E-3</v>
      </c>
      <c r="X1984" s="53" t="str">
        <f t="shared" si="227"/>
        <v/>
      </c>
      <c r="Y1984" s="54" t="str">
        <f t="shared" si="228"/>
        <v/>
      </c>
    </row>
    <row r="1985" spans="17:25" x14ac:dyDescent="0.25">
      <c r="Q1985" s="47">
        <f t="shared" si="224"/>
        <v>1997</v>
      </c>
      <c r="R1985" s="48" t="str">
        <f t="shared" si="222"/>
        <v>19974</v>
      </c>
      <c r="S1985" s="49">
        <v>35547</v>
      </c>
      <c r="T1985" s="48">
        <v>1063.83</v>
      </c>
      <c r="U1985" s="50">
        <f t="shared" si="223"/>
        <v>1060.2493333333334</v>
      </c>
      <c r="V1985" s="51">
        <f t="shared" si="225"/>
        <v>1140.9555342465742</v>
      </c>
      <c r="W1985" s="53">
        <f t="shared" si="226"/>
        <v>0</v>
      </c>
      <c r="X1985" s="53" t="str">
        <f t="shared" si="227"/>
        <v/>
      </c>
      <c r="Y1985" s="54" t="str">
        <f t="shared" si="228"/>
        <v/>
      </c>
    </row>
    <row r="1986" spans="17:25" x14ac:dyDescent="0.25">
      <c r="Q1986" s="47">
        <f t="shared" si="224"/>
        <v>1997</v>
      </c>
      <c r="R1986" s="48" t="str">
        <f t="shared" si="222"/>
        <v>19974</v>
      </c>
      <c r="S1986" s="49">
        <v>35548</v>
      </c>
      <c r="T1986" s="48">
        <v>1063.83</v>
      </c>
      <c r="U1986" s="50">
        <f t="shared" si="223"/>
        <v>1060.2493333333334</v>
      </c>
      <c r="V1986" s="51">
        <f t="shared" si="225"/>
        <v>1140.9555342465742</v>
      </c>
      <c r="W1986" s="53">
        <f t="shared" si="226"/>
        <v>0</v>
      </c>
      <c r="X1986" s="53" t="str">
        <f t="shared" si="227"/>
        <v/>
      </c>
      <c r="Y1986" s="54" t="str">
        <f t="shared" si="228"/>
        <v/>
      </c>
    </row>
    <row r="1987" spans="17:25" x14ac:dyDescent="0.25">
      <c r="Q1987" s="47">
        <f t="shared" si="224"/>
        <v>1997</v>
      </c>
      <c r="R1987" s="48" t="str">
        <f t="shared" si="222"/>
        <v>19974</v>
      </c>
      <c r="S1987" s="49">
        <v>35549</v>
      </c>
      <c r="T1987" s="48">
        <v>1064</v>
      </c>
      <c r="U1987" s="50">
        <f t="shared" si="223"/>
        <v>1060.2493333333334</v>
      </c>
      <c r="V1987" s="51">
        <f t="shared" si="225"/>
        <v>1140.9555342465742</v>
      </c>
      <c r="W1987" s="53">
        <f t="shared" si="226"/>
        <v>1.5979996804005303E-4</v>
      </c>
      <c r="X1987" s="53" t="str">
        <f t="shared" si="227"/>
        <v/>
      </c>
      <c r="Y1987" s="54" t="str">
        <f t="shared" si="228"/>
        <v/>
      </c>
    </row>
    <row r="1988" spans="17:25" x14ac:dyDescent="0.25">
      <c r="Q1988" s="47">
        <f t="shared" si="224"/>
        <v>1997</v>
      </c>
      <c r="R1988" s="48" t="str">
        <f t="shared" si="222"/>
        <v>19974</v>
      </c>
      <c r="S1988" s="49">
        <v>35550</v>
      </c>
      <c r="T1988" s="48">
        <v>1063.1099999999999</v>
      </c>
      <c r="U1988" s="50">
        <f t="shared" si="223"/>
        <v>1060.2493333333334</v>
      </c>
      <c r="V1988" s="51">
        <f t="shared" si="225"/>
        <v>1140.9555342465742</v>
      </c>
      <c r="W1988" s="53">
        <f t="shared" si="226"/>
        <v>-8.3646616541366292E-4</v>
      </c>
      <c r="X1988" s="53" t="str">
        <f t="shared" si="227"/>
        <v/>
      </c>
      <c r="Y1988" s="54" t="str">
        <f t="shared" si="228"/>
        <v/>
      </c>
    </row>
    <row r="1989" spans="17:25" x14ac:dyDescent="0.25">
      <c r="Q1989" s="47">
        <f t="shared" si="224"/>
        <v>1997</v>
      </c>
      <c r="R1989" s="48" t="str">
        <f t="shared" si="222"/>
        <v>19975</v>
      </c>
      <c r="S1989" s="49">
        <v>35551</v>
      </c>
      <c r="T1989" s="48">
        <v>1064.01</v>
      </c>
      <c r="U1989" s="50">
        <f t="shared" si="223"/>
        <v>1074.5312903225806</v>
      </c>
      <c r="V1989" s="51">
        <f t="shared" si="225"/>
        <v>1140.9555342465742</v>
      </c>
      <c r="W1989" s="53">
        <f t="shared" si="226"/>
        <v>8.4657279115063488E-4</v>
      </c>
      <c r="X1989" s="53">
        <f t="shared" si="227"/>
        <v>1.3470375825982206E-2</v>
      </c>
      <c r="Y1989" s="54" t="str">
        <f t="shared" si="228"/>
        <v/>
      </c>
    </row>
    <row r="1990" spans="17:25" x14ac:dyDescent="0.25">
      <c r="Q1990" s="47">
        <f t="shared" si="224"/>
        <v>1997</v>
      </c>
      <c r="R1990" s="48" t="str">
        <f t="shared" si="222"/>
        <v>19975</v>
      </c>
      <c r="S1990" s="49">
        <v>35552</v>
      </c>
      <c r="T1990" s="48">
        <v>1064.01</v>
      </c>
      <c r="U1990" s="50">
        <f t="shared" si="223"/>
        <v>1074.5312903225806</v>
      </c>
      <c r="V1990" s="51">
        <f t="shared" si="225"/>
        <v>1140.9555342465742</v>
      </c>
      <c r="W1990" s="53">
        <f t="shared" si="226"/>
        <v>0</v>
      </c>
      <c r="X1990" s="53" t="str">
        <f t="shared" si="227"/>
        <v/>
      </c>
      <c r="Y1990" s="54" t="str">
        <f t="shared" si="228"/>
        <v/>
      </c>
    </row>
    <row r="1991" spans="17:25" x14ac:dyDescent="0.25">
      <c r="Q1991" s="47">
        <f t="shared" si="224"/>
        <v>1997</v>
      </c>
      <c r="R1991" s="48" t="str">
        <f t="shared" ref="R1991:R2054" si="229">+YEAR(S1991)&amp;MONTH(S1991)</f>
        <v>19975</v>
      </c>
      <c r="S1991" s="49">
        <v>35553</v>
      </c>
      <c r="T1991" s="48">
        <v>1068.53</v>
      </c>
      <c r="U1991" s="50">
        <f t="shared" ref="U1991:U2054" si="230">+AVERAGEIF($R$3:$R$12000,R1991,$T$3:$T$12000)</f>
        <v>1074.5312903225806</v>
      </c>
      <c r="V1991" s="51">
        <f t="shared" si="225"/>
        <v>1140.9555342465742</v>
      </c>
      <c r="W1991" s="53">
        <f t="shared" si="226"/>
        <v>4.2480803751845375E-3</v>
      </c>
      <c r="X1991" s="53" t="str">
        <f t="shared" si="227"/>
        <v/>
      </c>
      <c r="Y1991" s="54" t="str">
        <f t="shared" si="228"/>
        <v/>
      </c>
    </row>
    <row r="1992" spans="17:25" x14ac:dyDescent="0.25">
      <c r="Q1992" s="47">
        <f t="shared" ref="Q1992:Q2055" si="231">+YEAR(S1992)</f>
        <v>1997</v>
      </c>
      <c r="R1992" s="48" t="str">
        <f t="shared" si="229"/>
        <v>19975</v>
      </c>
      <c r="S1992" s="49">
        <v>35554</v>
      </c>
      <c r="T1992" s="48">
        <v>1068.53</v>
      </c>
      <c r="U1992" s="50">
        <f t="shared" si="230"/>
        <v>1074.5312903225806</v>
      </c>
      <c r="V1992" s="51">
        <f t="shared" ref="V1992:V2055" si="232">+AVERAGEIF($Q$3:$Q$12000,Q1992,$T$3:$T$12000)</f>
        <v>1140.9555342465742</v>
      </c>
      <c r="W1992" s="53">
        <f t="shared" si="226"/>
        <v>0</v>
      </c>
      <c r="X1992" s="53" t="str">
        <f t="shared" si="227"/>
        <v/>
      </c>
      <c r="Y1992" s="54" t="str">
        <f t="shared" si="228"/>
        <v/>
      </c>
    </row>
    <row r="1993" spans="17:25" x14ac:dyDescent="0.25">
      <c r="Q1993" s="47">
        <f t="shared" si="231"/>
        <v>1997</v>
      </c>
      <c r="R1993" s="48" t="str">
        <f t="shared" si="229"/>
        <v>19975</v>
      </c>
      <c r="S1993" s="49">
        <v>35555</v>
      </c>
      <c r="T1993" s="48">
        <v>1068.53</v>
      </c>
      <c r="U1993" s="50">
        <f t="shared" si="230"/>
        <v>1074.5312903225806</v>
      </c>
      <c r="V1993" s="51">
        <f t="shared" si="232"/>
        <v>1140.9555342465742</v>
      </c>
      <c r="W1993" s="53">
        <f t="shared" ref="W1993:W2056" si="233">+T1993/T1992-1</f>
        <v>0</v>
      </c>
      <c r="X1993" s="53" t="str">
        <f t="shared" ref="X1993:X2056" si="234">IF(U1993/U1992-1=0,"",U1993/U1992-1)</f>
        <v/>
      </c>
      <c r="Y1993" s="54" t="str">
        <f t="shared" ref="Y1993:Y2056" si="235">+IF(V1993=V1992,"",V1993/V1992-1)</f>
        <v/>
      </c>
    </row>
    <row r="1994" spans="17:25" x14ac:dyDescent="0.25">
      <c r="Q1994" s="47">
        <f t="shared" si="231"/>
        <v>1997</v>
      </c>
      <c r="R1994" s="48" t="str">
        <f t="shared" si="229"/>
        <v>19975</v>
      </c>
      <c r="S1994" s="49">
        <v>35556</v>
      </c>
      <c r="T1994" s="48">
        <v>1076.3900000000001</v>
      </c>
      <c r="U1994" s="50">
        <f t="shared" si="230"/>
        <v>1074.5312903225806</v>
      </c>
      <c r="V1994" s="51">
        <f t="shared" si="232"/>
        <v>1140.9555342465742</v>
      </c>
      <c r="W1994" s="53">
        <f t="shared" si="233"/>
        <v>7.3559001619047937E-3</v>
      </c>
      <c r="X1994" s="53" t="str">
        <f t="shared" si="234"/>
        <v/>
      </c>
      <c r="Y1994" s="54" t="str">
        <f t="shared" si="235"/>
        <v/>
      </c>
    </row>
    <row r="1995" spans="17:25" x14ac:dyDescent="0.25">
      <c r="Q1995" s="47">
        <f t="shared" si="231"/>
        <v>1997</v>
      </c>
      <c r="R1995" s="48" t="str">
        <f t="shared" si="229"/>
        <v>19975</v>
      </c>
      <c r="S1995" s="49">
        <v>35557</v>
      </c>
      <c r="T1995" s="48">
        <v>1080.48</v>
      </c>
      <c r="U1995" s="50">
        <f t="shared" si="230"/>
        <v>1074.5312903225806</v>
      </c>
      <c r="V1995" s="51">
        <f t="shared" si="232"/>
        <v>1140.9555342465742</v>
      </c>
      <c r="W1995" s="53">
        <f t="shared" si="233"/>
        <v>3.7997380131735703E-3</v>
      </c>
      <c r="X1995" s="53" t="str">
        <f t="shared" si="234"/>
        <v/>
      </c>
      <c r="Y1995" s="54" t="str">
        <f t="shared" si="235"/>
        <v/>
      </c>
    </row>
    <row r="1996" spans="17:25" x14ac:dyDescent="0.25">
      <c r="Q1996" s="47">
        <f t="shared" si="231"/>
        <v>1997</v>
      </c>
      <c r="R1996" s="48" t="str">
        <f t="shared" si="229"/>
        <v>19975</v>
      </c>
      <c r="S1996" s="49">
        <v>35558</v>
      </c>
      <c r="T1996" s="48">
        <v>1075.05</v>
      </c>
      <c r="U1996" s="50">
        <f t="shared" si="230"/>
        <v>1074.5312903225806</v>
      </c>
      <c r="V1996" s="51">
        <f t="shared" si="232"/>
        <v>1140.9555342465742</v>
      </c>
      <c r="W1996" s="53">
        <f t="shared" si="233"/>
        <v>-5.0255442025767261E-3</v>
      </c>
      <c r="X1996" s="53" t="str">
        <f t="shared" si="234"/>
        <v/>
      </c>
      <c r="Y1996" s="54" t="str">
        <f t="shared" si="235"/>
        <v/>
      </c>
    </row>
    <row r="1997" spans="17:25" x14ac:dyDescent="0.25">
      <c r="Q1997" s="47">
        <f t="shared" si="231"/>
        <v>1997</v>
      </c>
      <c r="R1997" s="48" t="str">
        <f t="shared" si="229"/>
        <v>19975</v>
      </c>
      <c r="S1997" s="49">
        <v>35559</v>
      </c>
      <c r="T1997" s="48">
        <v>1073.77</v>
      </c>
      <c r="U1997" s="50">
        <f t="shared" si="230"/>
        <v>1074.5312903225806</v>
      </c>
      <c r="V1997" s="51">
        <f t="shared" si="232"/>
        <v>1140.9555342465742</v>
      </c>
      <c r="W1997" s="53">
        <f t="shared" si="233"/>
        <v>-1.1906422957072005E-3</v>
      </c>
      <c r="X1997" s="53" t="str">
        <f t="shared" si="234"/>
        <v/>
      </c>
      <c r="Y1997" s="54" t="str">
        <f t="shared" si="235"/>
        <v/>
      </c>
    </row>
    <row r="1998" spans="17:25" x14ac:dyDescent="0.25">
      <c r="Q1998" s="47">
        <f t="shared" si="231"/>
        <v>1997</v>
      </c>
      <c r="R1998" s="48" t="str">
        <f t="shared" si="229"/>
        <v>19975</v>
      </c>
      <c r="S1998" s="49">
        <v>35560</v>
      </c>
      <c r="T1998" s="48">
        <v>1076.93</v>
      </c>
      <c r="U1998" s="50">
        <f t="shared" si="230"/>
        <v>1074.5312903225806</v>
      </c>
      <c r="V1998" s="51">
        <f t="shared" si="232"/>
        <v>1140.9555342465742</v>
      </c>
      <c r="W1998" s="53">
        <f t="shared" si="233"/>
        <v>2.9429021112530318E-3</v>
      </c>
      <c r="X1998" s="53" t="str">
        <f t="shared" si="234"/>
        <v/>
      </c>
      <c r="Y1998" s="54" t="str">
        <f t="shared" si="235"/>
        <v/>
      </c>
    </row>
    <row r="1999" spans="17:25" x14ac:dyDescent="0.25">
      <c r="Q1999" s="47">
        <f t="shared" si="231"/>
        <v>1997</v>
      </c>
      <c r="R1999" s="48" t="str">
        <f t="shared" si="229"/>
        <v>19975</v>
      </c>
      <c r="S1999" s="49">
        <v>35561</v>
      </c>
      <c r="T1999" s="48">
        <v>1076.93</v>
      </c>
      <c r="U1999" s="50">
        <f t="shared" si="230"/>
        <v>1074.5312903225806</v>
      </c>
      <c r="V1999" s="51">
        <f t="shared" si="232"/>
        <v>1140.9555342465742</v>
      </c>
      <c r="W1999" s="53">
        <f t="shared" si="233"/>
        <v>0</v>
      </c>
      <c r="X1999" s="53" t="str">
        <f t="shared" si="234"/>
        <v/>
      </c>
      <c r="Y1999" s="54" t="str">
        <f t="shared" si="235"/>
        <v/>
      </c>
    </row>
    <row r="2000" spans="17:25" x14ac:dyDescent="0.25">
      <c r="Q2000" s="47">
        <f t="shared" si="231"/>
        <v>1997</v>
      </c>
      <c r="R2000" s="48" t="str">
        <f t="shared" si="229"/>
        <v>19975</v>
      </c>
      <c r="S2000" s="49">
        <v>35562</v>
      </c>
      <c r="T2000" s="48">
        <v>1076.93</v>
      </c>
      <c r="U2000" s="50">
        <f t="shared" si="230"/>
        <v>1074.5312903225806</v>
      </c>
      <c r="V2000" s="51">
        <f t="shared" si="232"/>
        <v>1140.9555342465742</v>
      </c>
      <c r="W2000" s="53">
        <f t="shared" si="233"/>
        <v>0</v>
      </c>
      <c r="X2000" s="53" t="str">
        <f t="shared" si="234"/>
        <v/>
      </c>
      <c r="Y2000" s="54" t="str">
        <f t="shared" si="235"/>
        <v/>
      </c>
    </row>
    <row r="2001" spans="17:25" x14ac:dyDescent="0.25">
      <c r="Q2001" s="47">
        <f t="shared" si="231"/>
        <v>1997</v>
      </c>
      <c r="R2001" s="48" t="str">
        <f t="shared" si="229"/>
        <v>19975</v>
      </c>
      <c r="S2001" s="49">
        <v>35563</v>
      </c>
      <c r="T2001" s="48">
        <v>1076.93</v>
      </c>
      <c r="U2001" s="50">
        <f t="shared" si="230"/>
        <v>1074.5312903225806</v>
      </c>
      <c r="V2001" s="51">
        <f t="shared" si="232"/>
        <v>1140.9555342465742</v>
      </c>
      <c r="W2001" s="53">
        <f t="shared" si="233"/>
        <v>0</v>
      </c>
      <c r="X2001" s="53" t="str">
        <f t="shared" si="234"/>
        <v/>
      </c>
      <c r="Y2001" s="54" t="str">
        <f t="shared" si="235"/>
        <v/>
      </c>
    </row>
    <row r="2002" spans="17:25" x14ac:dyDescent="0.25">
      <c r="Q2002" s="47">
        <f t="shared" si="231"/>
        <v>1997</v>
      </c>
      <c r="R2002" s="48" t="str">
        <f t="shared" si="229"/>
        <v>19975</v>
      </c>
      <c r="S2002" s="49">
        <v>35564</v>
      </c>
      <c r="T2002" s="48">
        <v>1077.3599999999999</v>
      </c>
      <c r="U2002" s="50">
        <f t="shared" si="230"/>
        <v>1074.5312903225806</v>
      </c>
      <c r="V2002" s="51">
        <f t="shared" si="232"/>
        <v>1140.9555342465742</v>
      </c>
      <c r="W2002" s="53">
        <f t="shared" si="233"/>
        <v>3.9928314746529026E-4</v>
      </c>
      <c r="X2002" s="53" t="str">
        <f t="shared" si="234"/>
        <v/>
      </c>
      <c r="Y2002" s="54" t="str">
        <f t="shared" si="235"/>
        <v/>
      </c>
    </row>
    <row r="2003" spans="17:25" x14ac:dyDescent="0.25">
      <c r="Q2003" s="47">
        <f t="shared" si="231"/>
        <v>1997</v>
      </c>
      <c r="R2003" s="48" t="str">
        <f t="shared" si="229"/>
        <v>19975</v>
      </c>
      <c r="S2003" s="49">
        <v>35565</v>
      </c>
      <c r="T2003" s="48">
        <v>1074.43</v>
      </c>
      <c r="U2003" s="50">
        <f t="shared" si="230"/>
        <v>1074.5312903225806</v>
      </c>
      <c r="V2003" s="51">
        <f t="shared" si="232"/>
        <v>1140.9555342465742</v>
      </c>
      <c r="W2003" s="53">
        <f t="shared" si="233"/>
        <v>-2.7196109007201485E-3</v>
      </c>
      <c r="X2003" s="53" t="str">
        <f t="shared" si="234"/>
        <v/>
      </c>
      <c r="Y2003" s="54" t="str">
        <f t="shared" si="235"/>
        <v/>
      </c>
    </row>
    <row r="2004" spans="17:25" x14ac:dyDescent="0.25">
      <c r="Q2004" s="47">
        <f t="shared" si="231"/>
        <v>1997</v>
      </c>
      <c r="R2004" s="48" t="str">
        <f t="shared" si="229"/>
        <v>19975</v>
      </c>
      <c r="S2004" s="49">
        <v>35566</v>
      </c>
      <c r="T2004" s="48">
        <v>1074.52</v>
      </c>
      <c r="U2004" s="50">
        <f t="shared" si="230"/>
        <v>1074.5312903225806</v>
      </c>
      <c r="V2004" s="51">
        <f t="shared" si="232"/>
        <v>1140.9555342465742</v>
      </c>
      <c r="W2004" s="53">
        <f t="shared" si="233"/>
        <v>8.3765345345820919E-5</v>
      </c>
      <c r="X2004" s="53" t="str">
        <f t="shared" si="234"/>
        <v/>
      </c>
      <c r="Y2004" s="54" t="str">
        <f t="shared" si="235"/>
        <v/>
      </c>
    </row>
    <row r="2005" spans="17:25" x14ac:dyDescent="0.25">
      <c r="Q2005" s="47">
        <f t="shared" si="231"/>
        <v>1997</v>
      </c>
      <c r="R2005" s="48" t="str">
        <f t="shared" si="229"/>
        <v>19975</v>
      </c>
      <c r="S2005" s="49">
        <v>35567</v>
      </c>
      <c r="T2005" s="48">
        <v>1072.24</v>
      </c>
      <c r="U2005" s="50">
        <f t="shared" si="230"/>
        <v>1074.5312903225806</v>
      </c>
      <c r="V2005" s="51">
        <f t="shared" si="232"/>
        <v>1140.9555342465742</v>
      </c>
      <c r="W2005" s="53">
        <f t="shared" si="233"/>
        <v>-2.1218776756132263E-3</v>
      </c>
      <c r="X2005" s="53" t="str">
        <f t="shared" si="234"/>
        <v/>
      </c>
      <c r="Y2005" s="54" t="str">
        <f t="shared" si="235"/>
        <v/>
      </c>
    </row>
    <row r="2006" spans="17:25" x14ac:dyDescent="0.25">
      <c r="Q2006" s="47">
        <f t="shared" si="231"/>
        <v>1997</v>
      </c>
      <c r="R2006" s="48" t="str">
        <f t="shared" si="229"/>
        <v>19975</v>
      </c>
      <c r="S2006" s="49">
        <v>35568</v>
      </c>
      <c r="T2006" s="48">
        <v>1072.24</v>
      </c>
      <c r="U2006" s="50">
        <f t="shared" si="230"/>
        <v>1074.5312903225806</v>
      </c>
      <c r="V2006" s="51">
        <f t="shared" si="232"/>
        <v>1140.9555342465742</v>
      </c>
      <c r="W2006" s="53">
        <f t="shared" si="233"/>
        <v>0</v>
      </c>
      <c r="X2006" s="53" t="str">
        <f t="shared" si="234"/>
        <v/>
      </c>
      <c r="Y2006" s="54" t="str">
        <f t="shared" si="235"/>
        <v/>
      </c>
    </row>
    <row r="2007" spans="17:25" x14ac:dyDescent="0.25">
      <c r="Q2007" s="47">
        <f t="shared" si="231"/>
        <v>1997</v>
      </c>
      <c r="R2007" s="48" t="str">
        <f t="shared" si="229"/>
        <v>19975</v>
      </c>
      <c r="S2007" s="49">
        <v>35569</v>
      </c>
      <c r="T2007" s="48">
        <v>1072.24</v>
      </c>
      <c r="U2007" s="50">
        <f t="shared" si="230"/>
        <v>1074.5312903225806</v>
      </c>
      <c r="V2007" s="51">
        <f t="shared" si="232"/>
        <v>1140.9555342465742</v>
      </c>
      <c r="W2007" s="53">
        <f t="shared" si="233"/>
        <v>0</v>
      </c>
      <c r="X2007" s="53" t="str">
        <f t="shared" si="234"/>
        <v/>
      </c>
      <c r="Y2007" s="54" t="str">
        <f t="shared" si="235"/>
        <v/>
      </c>
    </row>
    <row r="2008" spans="17:25" x14ac:dyDescent="0.25">
      <c r="Q2008" s="47">
        <f t="shared" si="231"/>
        <v>1997</v>
      </c>
      <c r="R2008" s="48" t="str">
        <f t="shared" si="229"/>
        <v>19975</v>
      </c>
      <c r="S2008" s="49">
        <v>35570</v>
      </c>
      <c r="T2008" s="48">
        <v>1073.54</v>
      </c>
      <c r="U2008" s="50">
        <f t="shared" si="230"/>
        <v>1074.5312903225806</v>
      </c>
      <c r="V2008" s="51">
        <f t="shared" si="232"/>
        <v>1140.9555342465742</v>
      </c>
      <c r="W2008" s="53">
        <f t="shared" si="233"/>
        <v>1.2124151309407249E-3</v>
      </c>
      <c r="X2008" s="53" t="str">
        <f t="shared" si="234"/>
        <v/>
      </c>
      <c r="Y2008" s="54" t="str">
        <f t="shared" si="235"/>
        <v/>
      </c>
    </row>
    <row r="2009" spans="17:25" x14ac:dyDescent="0.25">
      <c r="Q2009" s="47">
        <f t="shared" si="231"/>
        <v>1997</v>
      </c>
      <c r="R2009" s="48" t="str">
        <f t="shared" si="229"/>
        <v>19975</v>
      </c>
      <c r="S2009" s="49">
        <v>35571</v>
      </c>
      <c r="T2009" s="48">
        <v>1075.2</v>
      </c>
      <c r="U2009" s="50">
        <f t="shared" si="230"/>
        <v>1074.5312903225806</v>
      </c>
      <c r="V2009" s="51">
        <f t="shared" si="232"/>
        <v>1140.9555342465742</v>
      </c>
      <c r="W2009" s="53">
        <f t="shared" si="233"/>
        <v>1.5462861188220156E-3</v>
      </c>
      <c r="X2009" s="53" t="str">
        <f t="shared" si="234"/>
        <v/>
      </c>
      <c r="Y2009" s="54" t="str">
        <f t="shared" si="235"/>
        <v/>
      </c>
    </row>
    <row r="2010" spans="17:25" x14ac:dyDescent="0.25">
      <c r="Q2010" s="47">
        <f t="shared" si="231"/>
        <v>1997</v>
      </c>
      <c r="R2010" s="48" t="str">
        <f t="shared" si="229"/>
        <v>19975</v>
      </c>
      <c r="S2010" s="49">
        <v>35572</v>
      </c>
      <c r="T2010" s="48">
        <v>1080.44</v>
      </c>
      <c r="U2010" s="50">
        <f t="shared" si="230"/>
        <v>1074.5312903225806</v>
      </c>
      <c r="V2010" s="51">
        <f t="shared" si="232"/>
        <v>1140.9555342465742</v>
      </c>
      <c r="W2010" s="53">
        <f t="shared" si="233"/>
        <v>4.8735119047618181E-3</v>
      </c>
      <c r="X2010" s="53" t="str">
        <f t="shared" si="234"/>
        <v/>
      </c>
      <c r="Y2010" s="54" t="str">
        <f t="shared" si="235"/>
        <v/>
      </c>
    </row>
    <row r="2011" spans="17:25" x14ac:dyDescent="0.25">
      <c r="Q2011" s="47">
        <f t="shared" si="231"/>
        <v>1997</v>
      </c>
      <c r="R2011" s="48" t="str">
        <f t="shared" si="229"/>
        <v>19975</v>
      </c>
      <c r="S2011" s="49">
        <v>35573</v>
      </c>
      <c r="T2011" s="48">
        <v>1080.43</v>
      </c>
      <c r="U2011" s="50">
        <f t="shared" si="230"/>
        <v>1074.5312903225806</v>
      </c>
      <c r="V2011" s="51">
        <f t="shared" si="232"/>
        <v>1140.9555342465742</v>
      </c>
      <c r="W2011" s="53">
        <f t="shared" si="233"/>
        <v>-9.2554885047224644E-6</v>
      </c>
      <c r="X2011" s="53" t="str">
        <f t="shared" si="234"/>
        <v/>
      </c>
      <c r="Y2011" s="54" t="str">
        <f t="shared" si="235"/>
        <v/>
      </c>
    </row>
    <row r="2012" spans="17:25" x14ac:dyDescent="0.25">
      <c r="Q2012" s="47">
        <f t="shared" si="231"/>
        <v>1997</v>
      </c>
      <c r="R2012" s="48" t="str">
        <f t="shared" si="229"/>
        <v>19975</v>
      </c>
      <c r="S2012" s="49">
        <v>35574</v>
      </c>
      <c r="T2012" s="48">
        <v>1076.69</v>
      </c>
      <c r="U2012" s="50">
        <f t="shared" si="230"/>
        <v>1074.5312903225806</v>
      </c>
      <c r="V2012" s="51">
        <f t="shared" si="232"/>
        <v>1140.9555342465742</v>
      </c>
      <c r="W2012" s="53">
        <f t="shared" si="233"/>
        <v>-3.4615847394092736E-3</v>
      </c>
      <c r="X2012" s="53" t="str">
        <f t="shared" si="234"/>
        <v/>
      </c>
      <c r="Y2012" s="54" t="str">
        <f t="shared" si="235"/>
        <v/>
      </c>
    </row>
    <row r="2013" spans="17:25" x14ac:dyDescent="0.25">
      <c r="Q2013" s="47">
        <f t="shared" si="231"/>
        <v>1997</v>
      </c>
      <c r="R2013" s="48" t="str">
        <f t="shared" si="229"/>
        <v>19975</v>
      </c>
      <c r="S2013" s="49">
        <v>35575</v>
      </c>
      <c r="T2013" s="48">
        <v>1076.69</v>
      </c>
      <c r="U2013" s="50">
        <f t="shared" si="230"/>
        <v>1074.5312903225806</v>
      </c>
      <c r="V2013" s="51">
        <f t="shared" si="232"/>
        <v>1140.9555342465742</v>
      </c>
      <c r="W2013" s="53">
        <f t="shared" si="233"/>
        <v>0</v>
      </c>
      <c r="X2013" s="53" t="str">
        <f t="shared" si="234"/>
        <v/>
      </c>
      <c r="Y2013" s="54" t="str">
        <f t="shared" si="235"/>
        <v/>
      </c>
    </row>
    <row r="2014" spans="17:25" x14ac:dyDescent="0.25">
      <c r="Q2014" s="47">
        <f t="shared" si="231"/>
        <v>1997</v>
      </c>
      <c r="R2014" s="48" t="str">
        <f t="shared" si="229"/>
        <v>19975</v>
      </c>
      <c r="S2014" s="49">
        <v>35576</v>
      </c>
      <c r="T2014" s="48">
        <v>1076.69</v>
      </c>
      <c r="U2014" s="50">
        <f t="shared" si="230"/>
        <v>1074.5312903225806</v>
      </c>
      <c r="V2014" s="51">
        <f t="shared" si="232"/>
        <v>1140.9555342465742</v>
      </c>
      <c r="W2014" s="53">
        <f t="shared" si="233"/>
        <v>0</v>
      </c>
      <c r="X2014" s="53" t="str">
        <f t="shared" si="234"/>
        <v/>
      </c>
      <c r="Y2014" s="54" t="str">
        <f t="shared" si="235"/>
        <v/>
      </c>
    </row>
    <row r="2015" spans="17:25" x14ac:dyDescent="0.25">
      <c r="Q2015" s="47">
        <f t="shared" si="231"/>
        <v>1997</v>
      </c>
      <c r="R2015" s="48" t="str">
        <f t="shared" si="229"/>
        <v>19975</v>
      </c>
      <c r="S2015" s="49">
        <v>35577</v>
      </c>
      <c r="T2015" s="48">
        <v>1076.69</v>
      </c>
      <c r="U2015" s="50">
        <f t="shared" si="230"/>
        <v>1074.5312903225806</v>
      </c>
      <c r="V2015" s="51">
        <f t="shared" si="232"/>
        <v>1140.9555342465742</v>
      </c>
      <c r="W2015" s="53">
        <f t="shared" si="233"/>
        <v>0</v>
      </c>
      <c r="X2015" s="53" t="str">
        <f t="shared" si="234"/>
        <v/>
      </c>
      <c r="Y2015" s="54" t="str">
        <f t="shared" si="235"/>
        <v/>
      </c>
    </row>
    <row r="2016" spans="17:25" x14ac:dyDescent="0.25">
      <c r="Q2016" s="47">
        <f t="shared" si="231"/>
        <v>1997</v>
      </c>
      <c r="R2016" s="48" t="str">
        <f t="shared" si="229"/>
        <v>19975</v>
      </c>
      <c r="S2016" s="49">
        <v>35578</v>
      </c>
      <c r="T2016" s="48">
        <v>1076.24</v>
      </c>
      <c r="U2016" s="50">
        <f t="shared" si="230"/>
        <v>1074.5312903225806</v>
      </c>
      <c r="V2016" s="51">
        <f t="shared" si="232"/>
        <v>1140.9555342465742</v>
      </c>
      <c r="W2016" s="53">
        <f t="shared" si="233"/>
        <v>-4.1794759865887432E-4</v>
      </c>
      <c r="X2016" s="53" t="str">
        <f t="shared" si="234"/>
        <v/>
      </c>
      <c r="Y2016" s="54" t="str">
        <f t="shared" si="235"/>
        <v/>
      </c>
    </row>
    <row r="2017" spans="17:25" x14ac:dyDescent="0.25">
      <c r="Q2017" s="47">
        <f t="shared" si="231"/>
        <v>1997</v>
      </c>
      <c r="R2017" s="48" t="str">
        <f t="shared" si="229"/>
        <v>19975</v>
      </c>
      <c r="S2017" s="49">
        <v>35579</v>
      </c>
      <c r="T2017" s="48">
        <v>1074.32</v>
      </c>
      <c r="U2017" s="50">
        <f t="shared" si="230"/>
        <v>1074.5312903225806</v>
      </c>
      <c r="V2017" s="51">
        <f t="shared" si="232"/>
        <v>1140.9555342465742</v>
      </c>
      <c r="W2017" s="53">
        <f t="shared" si="233"/>
        <v>-1.7839887014049483E-3</v>
      </c>
      <c r="X2017" s="53" t="str">
        <f t="shared" si="234"/>
        <v/>
      </c>
      <c r="Y2017" s="54" t="str">
        <f t="shared" si="235"/>
        <v/>
      </c>
    </row>
    <row r="2018" spans="17:25" x14ac:dyDescent="0.25">
      <c r="Q2018" s="47">
        <f t="shared" si="231"/>
        <v>1997</v>
      </c>
      <c r="R2018" s="48" t="str">
        <f t="shared" si="229"/>
        <v>19975</v>
      </c>
      <c r="S2018" s="49">
        <v>35580</v>
      </c>
      <c r="T2018" s="48">
        <v>1076.4000000000001</v>
      </c>
      <c r="U2018" s="50">
        <f t="shared" si="230"/>
        <v>1074.5312903225806</v>
      </c>
      <c r="V2018" s="51">
        <f t="shared" si="232"/>
        <v>1140.9555342465742</v>
      </c>
      <c r="W2018" s="53">
        <f t="shared" si="233"/>
        <v>1.9361084220717029E-3</v>
      </c>
      <c r="X2018" s="53" t="str">
        <f t="shared" si="234"/>
        <v/>
      </c>
      <c r="Y2018" s="54" t="str">
        <f t="shared" si="235"/>
        <v/>
      </c>
    </row>
    <row r="2019" spans="17:25" x14ac:dyDescent="0.25">
      <c r="Q2019" s="47">
        <f t="shared" si="231"/>
        <v>1997</v>
      </c>
      <c r="R2019" s="48" t="str">
        <f t="shared" si="229"/>
        <v>19975</v>
      </c>
      <c r="S2019" s="49">
        <v>35581</v>
      </c>
      <c r="T2019" s="48">
        <v>1077.0899999999999</v>
      </c>
      <c r="U2019" s="50">
        <f t="shared" si="230"/>
        <v>1074.5312903225806</v>
      </c>
      <c r="V2019" s="51">
        <f t="shared" si="232"/>
        <v>1140.9555342465742</v>
      </c>
      <c r="W2019" s="53">
        <f t="shared" si="233"/>
        <v>6.410256410254167E-4</v>
      </c>
      <c r="X2019" s="53" t="str">
        <f t="shared" si="234"/>
        <v/>
      </c>
      <c r="Y2019" s="54" t="str">
        <f t="shared" si="235"/>
        <v/>
      </c>
    </row>
    <row r="2020" spans="17:25" x14ac:dyDescent="0.25">
      <c r="Q2020" s="47">
        <f t="shared" si="231"/>
        <v>1997</v>
      </c>
      <c r="R2020" s="48" t="str">
        <f t="shared" si="229"/>
        <v>19976</v>
      </c>
      <c r="S2020" s="49">
        <v>35582</v>
      </c>
      <c r="T2020" s="48">
        <v>1077.0899999999999</v>
      </c>
      <c r="U2020" s="50">
        <f t="shared" si="230"/>
        <v>1082.2126666666668</v>
      </c>
      <c r="V2020" s="51">
        <f t="shared" si="232"/>
        <v>1140.9555342465742</v>
      </c>
      <c r="W2020" s="53">
        <f t="shared" si="233"/>
        <v>0</v>
      </c>
      <c r="X2020" s="53">
        <f t="shared" si="234"/>
        <v>7.1485832132260896E-3</v>
      </c>
      <c r="Y2020" s="54" t="str">
        <f t="shared" si="235"/>
        <v/>
      </c>
    </row>
    <row r="2021" spans="17:25" x14ac:dyDescent="0.25">
      <c r="Q2021" s="47">
        <f t="shared" si="231"/>
        <v>1997</v>
      </c>
      <c r="R2021" s="48" t="str">
        <f t="shared" si="229"/>
        <v>19976</v>
      </c>
      <c r="S2021" s="49">
        <v>35583</v>
      </c>
      <c r="T2021" s="48">
        <v>1077.0899999999999</v>
      </c>
      <c r="U2021" s="50">
        <f t="shared" si="230"/>
        <v>1082.2126666666668</v>
      </c>
      <c r="V2021" s="51">
        <f t="shared" si="232"/>
        <v>1140.9555342465742</v>
      </c>
      <c r="W2021" s="53">
        <f t="shared" si="233"/>
        <v>0</v>
      </c>
      <c r="X2021" s="53" t="str">
        <f t="shared" si="234"/>
        <v/>
      </c>
      <c r="Y2021" s="54" t="str">
        <f t="shared" si="235"/>
        <v/>
      </c>
    </row>
    <row r="2022" spans="17:25" x14ac:dyDescent="0.25">
      <c r="Q2022" s="47">
        <f t="shared" si="231"/>
        <v>1997</v>
      </c>
      <c r="R2022" s="48" t="str">
        <f t="shared" si="229"/>
        <v>19976</v>
      </c>
      <c r="S2022" s="49">
        <v>35584</v>
      </c>
      <c r="T2022" s="48">
        <v>1077.0899999999999</v>
      </c>
      <c r="U2022" s="50">
        <f t="shared" si="230"/>
        <v>1082.2126666666668</v>
      </c>
      <c r="V2022" s="51">
        <f t="shared" si="232"/>
        <v>1140.9555342465742</v>
      </c>
      <c r="W2022" s="53">
        <f t="shared" si="233"/>
        <v>0</v>
      </c>
      <c r="X2022" s="53" t="str">
        <f t="shared" si="234"/>
        <v/>
      </c>
      <c r="Y2022" s="54" t="str">
        <f t="shared" si="235"/>
        <v/>
      </c>
    </row>
    <row r="2023" spans="17:25" x14ac:dyDescent="0.25">
      <c r="Q2023" s="47">
        <f t="shared" si="231"/>
        <v>1997</v>
      </c>
      <c r="R2023" s="48" t="str">
        <f t="shared" si="229"/>
        <v>19976</v>
      </c>
      <c r="S2023" s="49">
        <v>35585</v>
      </c>
      <c r="T2023" s="48">
        <v>1079.0999999999999</v>
      </c>
      <c r="U2023" s="50">
        <f t="shared" si="230"/>
        <v>1082.2126666666668</v>
      </c>
      <c r="V2023" s="51">
        <f t="shared" si="232"/>
        <v>1140.9555342465742</v>
      </c>
      <c r="W2023" s="53">
        <f t="shared" si="233"/>
        <v>1.866139319834037E-3</v>
      </c>
      <c r="X2023" s="53" t="str">
        <f t="shared" si="234"/>
        <v/>
      </c>
      <c r="Y2023" s="54" t="str">
        <f t="shared" si="235"/>
        <v/>
      </c>
    </row>
    <row r="2024" spans="17:25" x14ac:dyDescent="0.25">
      <c r="Q2024" s="47">
        <f t="shared" si="231"/>
        <v>1997</v>
      </c>
      <c r="R2024" s="48" t="str">
        <f t="shared" si="229"/>
        <v>19976</v>
      </c>
      <c r="S2024" s="49">
        <v>35586</v>
      </c>
      <c r="T2024" s="48">
        <v>1077.19</v>
      </c>
      <c r="U2024" s="50">
        <f t="shared" si="230"/>
        <v>1082.2126666666668</v>
      </c>
      <c r="V2024" s="51">
        <f t="shared" si="232"/>
        <v>1140.9555342465742</v>
      </c>
      <c r="W2024" s="53">
        <f t="shared" si="233"/>
        <v>-1.7699935131126887E-3</v>
      </c>
      <c r="X2024" s="53" t="str">
        <f t="shared" si="234"/>
        <v/>
      </c>
      <c r="Y2024" s="54" t="str">
        <f t="shared" si="235"/>
        <v/>
      </c>
    </row>
    <row r="2025" spans="17:25" x14ac:dyDescent="0.25">
      <c r="Q2025" s="47">
        <f t="shared" si="231"/>
        <v>1997</v>
      </c>
      <c r="R2025" s="48" t="str">
        <f t="shared" si="229"/>
        <v>19976</v>
      </c>
      <c r="S2025" s="49">
        <v>35587</v>
      </c>
      <c r="T2025" s="48">
        <v>1076.49</v>
      </c>
      <c r="U2025" s="50">
        <f t="shared" si="230"/>
        <v>1082.2126666666668</v>
      </c>
      <c r="V2025" s="51">
        <f t="shared" si="232"/>
        <v>1140.9555342465742</v>
      </c>
      <c r="W2025" s="53">
        <f t="shared" si="233"/>
        <v>-6.4983893277881233E-4</v>
      </c>
      <c r="X2025" s="53" t="str">
        <f t="shared" si="234"/>
        <v/>
      </c>
      <c r="Y2025" s="54" t="str">
        <f t="shared" si="235"/>
        <v/>
      </c>
    </row>
    <row r="2026" spans="17:25" x14ac:dyDescent="0.25">
      <c r="Q2026" s="47">
        <f t="shared" si="231"/>
        <v>1997</v>
      </c>
      <c r="R2026" s="48" t="str">
        <f t="shared" si="229"/>
        <v>19976</v>
      </c>
      <c r="S2026" s="49">
        <v>35588</v>
      </c>
      <c r="T2026" s="48">
        <v>1076.18</v>
      </c>
      <c r="U2026" s="50">
        <f t="shared" si="230"/>
        <v>1082.2126666666668</v>
      </c>
      <c r="V2026" s="51">
        <f t="shared" si="232"/>
        <v>1140.9555342465742</v>
      </c>
      <c r="W2026" s="53">
        <f t="shared" si="233"/>
        <v>-2.8797294912163984E-4</v>
      </c>
      <c r="X2026" s="53" t="str">
        <f t="shared" si="234"/>
        <v/>
      </c>
      <c r="Y2026" s="54" t="str">
        <f t="shared" si="235"/>
        <v/>
      </c>
    </row>
    <row r="2027" spans="17:25" x14ac:dyDescent="0.25">
      <c r="Q2027" s="47">
        <f t="shared" si="231"/>
        <v>1997</v>
      </c>
      <c r="R2027" s="48" t="str">
        <f t="shared" si="229"/>
        <v>19976</v>
      </c>
      <c r="S2027" s="49">
        <v>35589</v>
      </c>
      <c r="T2027" s="48">
        <v>1076.18</v>
      </c>
      <c r="U2027" s="50">
        <f t="shared" si="230"/>
        <v>1082.2126666666668</v>
      </c>
      <c r="V2027" s="51">
        <f t="shared" si="232"/>
        <v>1140.9555342465742</v>
      </c>
      <c r="W2027" s="53">
        <f t="shared" si="233"/>
        <v>0</v>
      </c>
      <c r="X2027" s="53" t="str">
        <f t="shared" si="234"/>
        <v/>
      </c>
      <c r="Y2027" s="54" t="str">
        <f t="shared" si="235"/>
        <v/>
      </c>
    </row>
    <row r="2028" spans="17:25" x14ac:dyDescent="0.25">
      <c r="Q2028" s="47">
        <f t="shared" si="231"/>
        <v>1997</v>
      </c>
      <c r="R2028" s="48" t="str">
        <f t="shared" si="229"/>
        <v>19976</v>
      </c>
      <c r="S2028" s="49">
        <v>35590</v>
      </c>
      <c r="T2028" s="48">
        <v>1076.18</v>
      </c>
      <c r="U2028" s="50">
        <f t="shared" si="230"/>
        <v>1082.2126666666668</v>
      </c>
      <c r="V2028" s="51">
        <f t="shared" si="232"/>
        <v>1140.9555342465742</v>
      </c>
      <c r="W2028" s="53">
        <f t="shared" si="233"/>
        <v>0</v>
      </c>
      <c r="X2028" s="53" t="str">
        <f t="shared" si="234"/>
        <v/>
      </c>
      <c r="Y2028" s="54" t="str">
        <f t="shared" si="235"/>
        <v/>
      </c>
    </row>
    <row r="2029" spans="17:25" x14ac:dyDescent="0.25">
      <c r="Q2029" s="47">
        <f t="shared" si="231"/>
        <v>1997</v>
      </c>
      <c r="R2029" s="48" t="str">
        <f t="shared" si="229"/>
        <v>19976</v>
      </c>
      <c r="S2029" s="49">
        <v>35591</v>
      </c>
      <c r="T2029" s="48">
        <v>1076.18</v>
      </c>
      <c r="U2029" s="50">
        <f t="shared" si="230"/>
        <v>1082.2126666666668</v>
      </c>
      <c r="V2029" s="51">
        <f t="shared" si="232"/>
        <v>1140.9555342465742</v>
      </c>
      <c r="W2029" s="53">
        <f t="shared" si="233"/>
        <v>0</v>
      </c>
      <c r="X2029" s="53" t="str">
        <f t="shared" si="234"/>
        <v/>
      </c>
      <c r="Y2029" s="54" t="str">
        <f t="shared" si="235"/>
        <v/>
      </c>
    </row>
    <row r="2030" spans="17:25" x14ac:dyDescent="0.25">
      <c r="Q2030" s="47">
        <f t="shared" si="231"/>
        <v>1997</v>
      </c>
      <c r="R2030" s="48" t="str">
        <f t="shared" si="229"/>
        <v>19976</v>
      </c>
      <c r="S2030" s="49">
        <v>35592</v>
      </c>
      <c r="T2030" s="48">
        <v>1078.6400000000001</v>
      </c>
      <c r="U2030" s="50">
        <f t="shared" si="230"/>
        <v>1082.2126666666668</v>
      </c>
      <c r="V2030" s="51">
        <f t="shared" si="232"/>
        <v>1140.9555342465742</v>
      </c>
      <c r="W2030" s="53">
        <f t="shared" si="233"/>
        <v>2.2858629597279911E-3</v>
      </c>
      <c r="X2030" s="53" t="str">
        <f t="shared" si="234"/>
        <v/>
      </c>
      <c r="Y2030" s="54" t="str">
        <f t="shared" si="235"/>
        <v/>
      </c>
    </row>
    <row r="2031" spans="17:25" x14ac:dyDescent="0.25">
      <c r="Q2031" s="47">
        <f t="shared" si="231"/>
        <v>1997</v>
      </c>
      <c r="R2031" s="48" t="str">
        <f t="shared" si="229"/>
        <v>19976</v>
      </c>
      <c r="S2031" s="49">
        <v>35593</v>
      </c>
      <c r="T2031" s="48">
        <v>1080.6099999999999</v>
      </c>
      <c r="U2031" s="50">
        <f t="shared" si="230"/>
        <v>1082.2126666666668</v>
      </c>
      <c r="V2031" s="51">
        <f t="shared" si="232"/>
        <v>1140.9555342465742</v>
      </c>
      <c r="W2031" s="53">
        <f t="shared" si="233"/>
        <v>1.8263739523842748E-3</v>
      </c>
      <c r="X2031" s="53" t="str">
        <f t="shared" si="234"/>
        <v/>
      </c>
      <c r="Y2031" s="54" t="str">
        <f t="shared" si="235"/>
        <v/>
      </c>
    </row>
    <row r="2032" spans="17:25" x14ac:dyDescent="0.25">
      <c r="Q2032" s="47">
        <f t="shared" si="231"/>
        <v>1997</v>
      </c>
      <c r="R2032" s="48" t="str">
        <f t="shared" si="229"/>
        <v>19976</v>
      </c>
      <c r="S2032" s="49">
        <v>35594</v>
      </c>
      <c r="T2032" s="48">
        <v>1080.46</v>
      </c>
      <c r="U2032" s="50">
        <f t="shared" si="230"/>
        <v>1082.2126666666668</v>
      </c>
      <c r="V2032" s="51">
        <f t="shared" si="232"/>
        <v>1140.9555342465742</v>
      </c>
      <c r="W2032" s="53">
        <f t="shared" si="233"/>
        <v>-1.388104866694162E-4</v>
      </c>
      <c r="X2032" s="53" t="str">
        <f t="shared" si="234"/>
        <v/>
      </c>
      <c r="Y2032" s="54" t="str">
        <f t="shared" si="235"/>
        <v/>
      </c>
    </row>
    <row r="2033" spans="17:25" x14ac:dyDescent="0.25">
      <c r="Q2033" s="47">
        <f t="shared" si="231"/>
        <v>1997</v>
      </c>
      <c r="R2033" s="48" t="str">
        <f t="shared" si="229"/>
        <v>19976</v>
      </c>
      <c r="S2033" s="49">
        <v>35595</v>
      </c>
      <c r="T2033" s="48">
        <v>1080.5899999999999</v>
      </c>
      <c r="U2033" s="50">
        <f t="shared" si="230"/>
        <v>1082.2126666666668</v>
      </c>
      <c r="V2033" s="51">
        <f t="shared" si="232"/>
        <v>1140.9555342465742</v>
      </c>
      <c r="W2033" s="53">
        <f t="shared" si="233"/>
        <v>1.20319123336321E-4</v>
      </c>
      <c r="X2033" s="53" t="str">
        <f t="shared" si="234"/>
        <v/>
      </c>
      <c r="Y2033" s="54" t="str">
        <f t="shared" si="235"/>
        <v/>
      </c>
    </row>
    <row r="2034" spans="17:25" x14ac:dyDescent="0.25">
      <c r="Q2034" s="47">
        <f t="shared" si="231"/>
        <v>1997</v>
      </c>
      <c r="R2034" s="48" t="str">
        <f t="shared" si="229"/>
        <v>19976</v>
      </c>
      <c r="S2034" s="49">
        <v>35596</v>
      </c>
      <c r="T2034" s="48">
        <v>1080.5899999999999</v>
      </c>
      <c r="U2034" s="50">
        <f t="shared" si="230"/>
        <v>1082.2126666666668</v>
      </c>
      <c r="V2034" s="51">
        <f t="shared" si="232"/>
        <v>1140.9555342465742</v>
      </c>
      <c r="W2034" s="53">
        <f t="shared" si="233"/>
        <v>0</v>
      </c>
      <c r="X2034" s="53" t="str">
        <f t="shared" si="234"/>
        <v/>
      </c>
      <c r="Y2034" s="54" t="str">
        <f t="shared" si="235"/>
        <v/>
      </c>
    </row>
    <row r="2035" spans="17:25" x14ac:dyDescent="0.25">
      <c r="Q2035" s="47">
        <f t="shared" si="231"/>
        <v>1997</v>
      </c>
      <c r="R2035" s="48" t="str">
        <f t="shared" si="229"/>
        <v>19976</v>
      </c>
      <c r="S2035" s="49">
        <v>35597</v>
      </c>
      <c r="T2035" s="48">
        <v>1080.5899999999999</v>
      </c>
      <c r="U2035" s="50">
        <f t="shared" si="230"/>
        <v>1082.2126666666668</v>
      </c>
      <c r="V2035" s="51">
        <f t="shared" si="232"/>
        <v>1140.9555342465742</v>
      </c>
      <c r="W2035" s="53">
        <f t="shared" si="233"/>
        <v>0</v>
      </c>
      <c r="X2035" s="53" t="str">
        <f t="shared" si="234"/>
        <v/>
      </c>
      <c r="Y2035" s="54" t="str">
        <f t="shared" si="235"/>
        <v/>
      </c>
    </row>
    <row r="2036" spans="17:25" x14ac:dyDescent="0.25">
      <c r="Q2036" s="47">
        <f t="shared" si="231"/>
        <v>1997</v>
      </c>
      <c r="R2036" s="48" t="str">
        <f t="shared" si="229"/>
        <v>19976</v>
      </c>
      <c r="S2036" s="49">
        <v>35598</v>
      </c>
      <c r="T2036" s="48">
        <v>1082.43</v>
      </c>
      <c r="U2036" s="50">
        <f t="shared" si="230"/>
        <v>1082.2126666666668</v>
      </c>
      <c r="V2036" s="51">
        <f t="shared" si="232"/>
        <v>1140.9555342465742</v>
      </c>
      <c r="W2036" s="53">
        <f t="shared" si="233"/>
        <v>1.7027734848555909E-3</v>
      </c>
      <c r="X2036" s="53" t="str">
        <f t="shared" si="234"/>
        <v/>
      </c>
      <c r="Y2036" s="54" t="str">
        <f t="shared" si="235"/>
        <v/>
      </c>
    </row>
    <row r="2037" spans="17:25" x14ac:dyDescent="0.25">
      <c r="Q2037" s="47">
        <f t="shared" si="231"/>
        <v>1997</v>
      </c>
      <c r="R2037" s="48" t="str">
        <f t="shared" si="229"/>
        <v>19976</v>
      </c>
      <c r="S2037" s="49">
        <v>35599</v>
      </c>
      <c r="T2037" s="48">
        <v>1086</v>
      </c>
      <c r="U2037" s="50">
        <f t="shared" si="230"/>
        <v>1082.2126666666668</v>
      </c>
      <c r="V2037" s="51">
        <f t="shared" si="232"/>
        <v>1140.9555342465742</v>
      </c>
      <c r="W2037" s="53">
        <f t="shared" si="233"/>
        <v>3.2981347523626248E-3</v>
      </c>
      <c r="X2037" s="53" t="str">
        <f t="shared" si="234"/>
        <v/>
      </c>
      <c r="Y2037" s="54" t="str">
        <f t="shared" si="235"/>
        <v/>
      </c>
    </row>
    <row r="2038" spans="17:25" x14ac:dyDescent="0.25">
      <c r="Q2038" s="47">
        <f t="shared" si="231"/>
        <v>1997</v>
      </c>
      <c r="R2038" s="48" t="str">
        <f t="shared" si="229"/>
        <v>19976</v>
      </c>
      <c r="S2038" s="49">
        <v>35600</v>
      </c>
      <c r="T2038" s="48">
        <v>1084.3800000000001</v>
      </c>
      <c r="U2038" s="50">
        <f t="shared" si="230"/>
        <v>1082.2126666666668</v>
      </c>
      <c r="V2038" s="51">
        <f t="shared" si="232"/>
        <v>1140.9555342465742</v>
      </c>
      <c r="W2038" s="53">
        <f t="shared" si="233"/>
        <v>-1.4917127071821801E-3</v>
      </c>
      <c r="X2038" s="53" t="str">
        <f t="shared" si="234"/>
        <v/>
      </c>
      <c r="Y2038" s="54" t="str">
        <f t="shared" si="235"/>
        <v/>
      </c>
    </row>
    <row r="2039" spans="17:25" x14ac:dyDescent="0.25">
      <c r="Q2039" s="47">
        <f t="shared" si="231"/>
        <v>1997</v>
      </c>
      <c r="R2039" s="48" t="str">
        <f t="shared" si="229"/>
        <v>19976</v>
      </c>
      <c r="S2039" s="49">
        <v>35601</v>
      </c>
      <c r="T2039" s="48">
        <v>1084.28</v>
      </c>
      <c r="U2039" s="50">
        <f t="shared" si="230"/>
        <v>1082.2126666666668</v>
      </c>
      <c r="V2039" s="51">
        <f t="shared" si="232"/>
        <v>1140.9555342465742</v>
      </c>
      <c r="W2039" s="53">
        <f t="shared" si="233"/>
        <v>-9.2218594957560462E-5</v>
      </c>
      <c r="X2039" s="53" t="str">
        <f t="shared" si="234"/>
        <v/>
      </c>
      <c r="Y2039" s="54" t="str">
        <f t="shared" si="235"/>
        <v/>
      </c>
    </row>
    <row r="2040" spans="17:25" x14ac:dyDescent="0.25">
      <c r="Q2040" s="47">
        <f t="shared" si="231"/>
        <v>1997</v>
      </c>
      <c r="R2040" s="48" t="str">
        <f t="shared" si="229"/>
        <v>19976</v>
      </c>
      <c r="S2040" s="49">
        <v>35602</v>
      </c>
      <c r="T2040" s="48">
        <v>1086.3599999999999</v>
      </c>
      <c r="U2040" s="50">
        <f t="shared" si="230"/>
        <v>1082.2126666666668</v>
      </c>
      <c r="V2040" s="51">
        <f t="shared" si="232"/>
        <v>1140.9555342465742</v>
      </c>
      <c r="W2040" s="53">
        <f t="shared" si="233"/>
        <v>1.9183236802300385E-3</v>
      </c>
      <c r="X2040" s="53" t="str">
        <f t="shared" si="234"/>
        <v/>
      </c>
      <c r="Y2040" s="54" t="str">
        <f t="shared" si="235"/>
        <v/>
      </c>
    </row>
    <row r="2041" spans="17:25" x14ac:dyDescent="0.25">
      <c r="Q2041" s="47">
        <f t="shared" si="231"/>
        <v>1997</v>
      </c>
      <c r="R2041" s="48" t="str">
        <f t="shared" si="229"/>
        <v>19976</v>
      </c>
      <c r="S2041" s="49">
        <v>35603</v>
      </c>
      <c r="T2041" s="48">
        <v>1086.3599999999999</v>
      </c>
      <c r="U2041" s="50">
        <f t="shared" si="230"/>
        <v>1082.2126666666668</v>
      </c>
      <c r="V2041" s="51">
        <f t="shared" si="232"/>
        <v>1140.9555342465742</v>
      </c>
      <c r="W2041" s="53">
        <f t="shared" si="233"/>
        <v>0</v>
      </c>
      <c r="X2041" s="53" t="str">
        <f t="shared" si="234"/>
        <v/>
      </c>
      <c r="Y2041" s="54" t="str">
        <f t="shared" si="235"/>
        <v/>
      </c>
    </row>
    <row r="2042" spans="17:25" x14ac:dyDescent="0.25">
      <c r="Q2042" s="47">
        <f t="shared" si="231"/>
        <v>1997</v>
      </c>
      <c r="R2042" s="48" t="str">
        <f t="shared" si="229"/>
        <v>19976</v>
      </c>
      <c r="S2042" s="49">
        <v>35604</v>
      </c>
      <c r="T2042" s="48">
        <v>1086.3599999999999</v>
      </c>
      <c r="U2042" s="50">
        <f t="shared" si="230"/>
        <v>1082.2126666666668</v>
      </c>
      <c r="V2042" s="51">
        <f t="shared" si="232"/>
        <v>1140.9555342465742</v>
      </c>
      <c r="W2042" s="53">
        <f t="shared" si="233"/>
        <v>0</v>
      </c>
      <c r="X2042" s="53" t="str">
        <f t="shared" si="234"/>
        <v/>
      </c>
      <c r="Y2042" s="54" t="str">
        <f t="shared" si="235"/>
        <v/>
      </c>
    </row>
    <row r="2043" spans="17:25" x14ac:dyDescent="0.25">
      <c r="Q2043" s="47">
        <f t="shared" si="231"/>
        <v>1997</v>
      </c>
      <c r="R2043" s="48" t="str">
        <f t="shared" si="229"/>
        <v>19976</v>
      </c>
      <c r="S2043" s="49">
        <v>35605</v>
      </c>
      <c r="T2043" s="48">
        <v>1088.1600000000001</v>
      </c>
      <c r="U2043" s="50">
        <f t="shared" si="230"/>
        <v>1082.2126666666668</v>
      </c>
      <c r="V2043" s="51">
        <f t="shared" si="232"/>
        <v>1140.9555342465742</v>
      </c>
      <c r="W2043" s="53">
        <f t="shared" si="233"/>
        <v>1.6569093118306011E-3</v>
      </c>
      <c r="X2043" s="53" t="str">
        <f t="shared" si="234"/>
        <v/>
      </c>
      <c r="Y2043" s="54" t="str">
        <f t="shared" si="235"/>
        <v/>
      </c>
    </row>
    <row r="2044" spans="17:25" x14ac:dyDescent="0.25">
      <c r="Q2044" s="47">
        <f t="shared" si="231"/>
        <v>1997</v>
      </c>
      <c r="R2044" s="48" t="str">
        <f t="shared" si="229"/>
        <v>19976</v>
      </c>
      <c r="S2044" s="49">
        <v>35606</v>
      </c>
      <c r="T2044" s="48">
        <v>1086.47</v>
      </c>
      <c r="U2044" s="50">
        <f t="shared" si="230"/>
        <v>1082.2126666666668</v>
      </c>
      <c r="V2044" s="51">
        <f t="shared" si="232"/>
        <v>1140.9555342465742</v>
      </c>
      <c r="W2044" s="53">
        <f t="shared" si="233"/>
        <v>-1.5530804293486522E-3</v>
      </c>
      <c r="X2044" s="53" t="str">
        <f t="shared" si="234"/>
        <v/>
      </c>
      <c r="Y2044" s="54" t="str">
        <f t="shared" si="235"/>
        <v/>
      </c>
    </row>
    <row r="2045" spans="17:25" x14ac:dyDescent="0.25">
      <c r="Q2045" s="47">
        <f t="shared" si="231"/>
        <v>1997</v>
      </c>
      <c r="R2045" s="48" t="str">
        <f t="shared" si="229"/>
        <v>19976</v>
      </c>
      <c r="S2045" s="49">
        <v>35607</v>
      </c>
      <c r="T2045" s="48">
        <v>1087.72</v>
      </c>
      <c r="U2045" s="50">
        <f t="shared" si="230"/>
        <v>1082.2126666666668</v>
      </c>
      <c r="V2045" s="51">
        <f t="shared" si="232"/>
        <v>1140.9555342465742</v>
      </c>
      <c r="W2045" s="53">
        <f t="shared" si="233"/>
        <v>1.1505149705008932E-3</v>
      </c>
      <c r="X2045" s="53" t="str">
        <f t="shared" si="234"/>
        <v/>
      </c>
      <c r="Y2045" s="54" t="str">
        <f t="shared" si="235"/>
        <v/>
      </c>
    </row>
    <row r="2046" spans="17:25" x14ac:dyDescent="0.25">
      <c r="Q2046" s="47">
        <f t="shared" si="231"/>
        <v>1997</v>
      </c>
      <c r="R2046" s="48" t="str">
        <f t="shared" si="229"/>
        <v>19976</v>
      </c>
      <c r="S2046" s="49">
        <v>35608</v>
      </c>
      <c r="T2046" s="48">
        <v>1090.58</v>
      </c>
      <c r="U2046" s="50">
        <f t="shared" si="230"/>
        <v>1082.2126666666668</v>
      </c>
      <c r="V2046" s="51">
        <f t="shared" si="232"/>
        <v>1140.9555342465742</v>
      </c>
      <c r="W2046" s="53">
        <f t="shared" si="233"/>
        <v>2.6293531423526861E-3</v>
      </c>
      <c r="X2046" s="53" t="str">
        <f t="shared" si="234"/>
        <v/>
      </c>
      <c r="Y2046" s="54" t="str">
        <f t="shared" si="235"/>
        <v/>
      </c>
    </row>
    <row r="2047" spans="17:25" x14ac:dyDescent="0.25">
      <c r="Q2047" s="47">
        <f t="shared" si="231"/>
        <v>1997</v>
      </c>
      <c r="R2047" s="48" t="str">
        <f t="shared" si="229"/>
        <v>19976</v>
      </c>
      <c r="S2047" s="49">
        <v>35609</v>
      </c>
      <c r="T2047" s="48">
        <v>1089.01</v>
      </c>
      <c r="U2047" s="50">
        <f t="shared" si="230"/>
        <v>1082.2126666666668</v>
      </c>
      <c r="V2047" s="51">
        <f t="shared" si="232"/>
        <v>1140.9555342465742</v>
      </c>
      <c r="W2047" s="53">
        <f t="shared" si="233"/>
        <v>-1.4396009462853687E-3</v>
      </c>
      <c r="X2047" s="53" t="str">
        <f t="shared" si="234"/>
        <v/>
      </c>
      <c r="Y2047" s="54" t="str">
        <f t="shared" si="235"/>
        <v/>
      </c>
    </row>
    <row r="2048" spans="17:25" x14ac:dyDescent="0.25">
      <c r="Q2048" s="47">
        <f t="shared" si="231"/>
        <v>1997</v>
      </c>
      <c r="R2048" s="48" t="str">
        <f t="shared" si="229"/>
        <v>19976</v>
      </c>
      <c r="S2048" s="49">
        <v>35610</v>
      </c>
      <c r="T2048" s="48">
        <v>1089.01</v>
      </c>
      <c r="U2048" s="50">
        <f t="shared" si="230"/>
        <v>1082.2126666666668</v>
      </c>
      <c r="V2048" s="51">
        <f t="shared" si="232"/>
        <v>1140.9555342465742</v>
      </c>
      <c r="W2048" s="53">
        <f t="shared" si="233"/>
        <v>0</v>
      </c>
      <c r="X2048" s="53" t="str">
        <f t="shared" si="234"/>
        <v/>
      </c>
      <c r="Y2048" s="54" t="str">
        <f t="shared" si="235"/>
        <v/>
      </c>
    </row>
    <row r="2049" spans="17:25" x14ac:dyDescent="0.25">
      <c r="Q2049" s="47">
        <f t="shared" si="231"/>
        <v>1997</v>
      </c>
      <c r="R2049" s="48" t="str">
        <f t="shared" si="229"/>
        <v>19976</v>
      </c>
      <c r="S2049" s="49">
        <v>35611</v>
      </c>
      <c r="T2049" s="48">
        <v>1089.01</v>
      </c>
      <c r="U2049" s="50">
        <f t="shared" si="230"/>
        <v>1082.2126666666668</v>
      </c>
      <c r="V2049" s="51">
        <f t="shared" si="232"/>
        <v>1140.9555342465742</v>
      </c>
      <c r="W2049" s="53">
        <f t="shared" si="233"/>
        <v>0</v>
      </c>
      <c r="X2049" s="53" t="str">
        <f t="shared" si="234"/>
        <v/>
      </c>
      <c r="Y2049" s="54" t="str">
        <f t="shared" si="235"/>
        <v/>
      </c>
    </row>
    <row r="2050" spans="17:25" x14ac:dyDescent="0.25">
      <c r="Q2050" s="47">
        <f t="shared" si="231"/>
        <v>1997</v>
      </c>
      <c r="R2050" s="48" t="str">
        <f t="shared" si="229"/>
        <v>19977</v>
      </c>
      <c r="S2050" s="49">
        <v>35612</v>
      </c>
      <c r="T2050" s="48">
        <v>1089.01</v>
      </c>
      <c r="U2050" s="50">
        <f t="shared" si="230"/>
        <v>1102.5145161290325</v>
      </c>
      <c r="V2050" s="51">
        <f t="shared" si="232"/>
        <v>1140.9555342465742</v>
      </c>
      <c r="W2050" s="53">
        <f t="shared" si="233"/>
        <v>0</v>
      </c>
      <c r="X2050" s="53">
        <f t="shared" si="234"/>
        <v>1.8759574793092648E-2</v>
      </c>
      <c r="Y2050" s="54" t="str">
        <f t="shared" si="235"/>
        <v/>
      </c>
    </row>
    <row r="2051" spans="17:25" x14ac:dyDescent="0.25">
      <c r="Q2051" s="47">
        <f t="shared" si="231"/>
        <v>1997</v>
      </c>
      <c r="R2051" s="48" t="str">
        <f t="shared" si="229"/>
        <v>19977</v>
      </c>
      <c r="S2051" s="49">
        <v>35613</v>
      </c>
      <c r="T2051" s="48">
        <v>1093.25</v>
      </c>
      <c r="U2051" s="50">
        <f t="shared" si="230"/>
        <v>1102.5145161290325</v>
      </c>
      <c r="V2051" s="51">
        <f t="shared" si="232"/>
        <v>1140.9555342465742</v>
      </c>
      <c r="W2051" s="53">
        <f t="shared" si="233"/>
        <v>3.8934445046419075E-3</v>
      </c>
      <c r="X2051" s="53" t="str">
        <f t="shared" si="234"/>
        <v/>
      </c>
      <c r="Y2051" s="54" t="str">
        <f t="shared" si="235"/>
        <v/>
      </c>
    </row>
    <row r="2052" spans="17:25" x14ac:dyDescent="0.25">
      <c r="Q2052" s="47">
        <f t="shared" si="231"/>
        <v>1997</v>
      </c>
      <c r="R2052" s="48" t="str">
        <f t="shared" si="229"/>
        <v>19977</v>
      </c>
      <c r="S2052" s="49">
        <v>35614</v>
      </c>
      <c r="T2052" s="48">
        <v>1098.72</v>
      </c>
      <c r="U2052" s="50">
        <f t="shared" si="230"/>
        <v>1102.5145161290325</v>
      </c>
      <c r="V2052" s="51">
        <f t="shared" si="232"/>
        <v>1140.9555342465742</v>
      </c>
      <c r="W2052" s="53">
        <f t="shared" si="233"/>
        <v>5.0034301394923375E-3</v>
      </c>
      <c r="X2052" s="53" t="str">
        <f t="shared" si="234"/>
        <v/>
      </c>
      <c r="Y2052" s="54" t="str">
        <f t="shared" si="235"/>
        <v/>
      </c>
    </row>
    <row r="2053" spans="17:25" x14ac:dyDescent="0.25">
      <c r="Q2053" s="47">
        <f t="shared" si="231"/>
        <v>1997</v>
      </c>
      <c r="R2053" s="48" t="str">
        <f t="shared" si="229"/>
        <v>19977</v>
      </c>
      <c r="S2053" s="49">
        <v>35615</v>
      </c>
      <c r="T2053" s="48">
        <v>1102.8399999999999</v>
      </c>
      <c r="U2053" s="50">
        <f t="shared" si="230"/>
        <v>1102.5145161290325</v>
      </c>
      <c r="V2053" s="51">
        <f t="shared" si="232"/>
        <v>1140.9555342465742</v>
      </c>
      <c r="W2053" s="53">
        <f t="shared" si="233"/>
        <v>3.7498179700012901E-3</v>
      </c>
      <c r="X2053" s="53" t="str">
        <f t="shared" si="234"/>
        <v/>
      </c>
      <c r="Y2053" s="54" t="str">
        <f t="shared" si="235"/>
        <v/>
      </c>
    </row>
    <row r="2054" spans="17:25" x14ac:dyDescent="0.25">
      <c r="Q2054" s="47">
        <f t="shared" si="231"/>
        <v>1997</v>
      </c>
      <c r="R2054" s="48" t="str">
        <f t="shared" si="229"/>
        <v>19977</v>
      </c>
      <c r="S2054" s="49">
        <v>35616</v>
      </c>
      <c r="T2054" s="48">
        <v>1101.57</v>
      </c>
      <c r="U2054" s="50">
        <f t="shared" si="230"/>
        <v>1102.5145161290325</v>
      </c>
      <c r="V2054" s="51">
        <f t="shared" si="232"/>
        <v>1140.9555342465742</v>
      </c>
      <c r="W2054" s="53">
        <f t="shared" si="233"/>
        <v>-1.1515723042326842E-3</v>
      </c>
      <c r="X2054" s="53" t="str">
        <f t="shared" si="234"/>
        <v/>
      </c>
      <c r="Y2054" s="54" t="str">
        <f t="shared" si="235"/>
        <v/>
      </c>
    </row>
    <row r="2055" spans="17:25" x14ac:dyDescent="0.25">
      <c r="Q2055" s="47">
        <f t="shared" si="231"/>
        <v>1997</v>
      </c>
      <c r="R2055" s="48" t="str">
        <f t="shared" ref="R2055:R2118" si="236">+YEAR(S2055)&amp;MONTH(S2055)</f>
        <v>19977</v>
      </c>
      <c r="S2055" s="49">
        <v>35617</v>
      </c>
      <c r="T2055" s="48">
        <v>1101.57</v>
      </c>
      <c r="U2055" s="50">
        <f t="shared" ref="U2055:U2118" si="237">+AVERAGEIF($R$3:$R$12000,R2055,$T$3:$T$12000)</f>
        <v>1102.5145161290325</v>
      </c>
      <c r="V2055" s="51">
        <f t="shared" si="232"/>
        <v>1140.9555342465742</v>
      </c>
      <c r="W2055" s="53">
        <f t="shared" si="233"/>
        <v>0</v>
      </c>
      <c r="X2055" s="53" t="str">
        <f t="shared" si="234"/>
        <v/>
      </c>
      <c r="Y2055" s="54" t="str">
        <f t="shared" si="235"/>
        <v/>
      </c>
    </row>
    <row r="2056" spans="17:25" x14ac:dyDescent="0.25">
      <c r="Q2056" s="47">
        <f t="shared" ref="Q2056:Q2119" si="238">+YEAR(S2056)</f>
        <v>1997</v>
      </c>
      <c r="R2056" s="48" t="str">
        <f t="shared" si="236"/>
        <v>19977</v>
      </c>
      <c r="S2056" s="49">
        <v>35618</v>
      </c>
      <c r="T2056" s="48">
        <v>1101.57</v>
      </c>
      <c r="U2056" s="50">
        <f t="shared" si="237"/>
        <v>1102.5145161290325</v>
      </c>
      <c r="V2056" s="51">
        <f t="shared" ref="V2056:V2119" si="239">+AVERAGEIF($Q$3:$Q$12000,Q2056,$T$3:$T$12000)</f>
        <v>1140.9555342465742</v>
      </c>
      <c r="W2056" s="53">
        <f t="shared" si="233"/>
        <v>0</v>
      </c>
      <c r="X2056" s="53" t="str">
        <f t="shared" si="234"/>
        <v/>
      </c>
      <c r="Y2056" s="54" t="str">
        <f t="shared" si="235"/>
        <v/>
      </c>
    </row>
    <row r="2057" spans="17:25" x14ac:dyDescent="0.25">
      <c r="Q2057" s="47">
        <f t="shared" si="238"/>
        <v>1997</v>
      </c>
      <c r="R2057" s="48" t="str">
        <f t="shared" si="236"/>
        <v>19977</v>
      </c>
      <c r="S2057" s="49">
        <v>35619</v>
      </c>
      <c r="T2057" s="48">
        <v>1102.45</v>
      </c>
      <c r="U2057" s="50">
        <f t="shared" si="237"/>
        <v>1102.5145161290325</v>
      </c>
      <c r="V2057" s="51">
        <f t="shared" si="239"/>
        <v>1140.9555342465742</v>
      </c>
      <c r="W2057" s="53">
        <f t="shared" ref="W2057:W2120" si="240">+T2057/T2056-1</f>
        <v>7.9885980918148469E-4</v>
      </c>
      <c r="X2057" s="53" t="str">
        <f t="shared" ref="X2057:X2120" si="241">IF(U2057/U2056-1=0,"",U2057/U2056-1)</f>
        <v/>
      </c>
      <c r="Y2057" s="54" t="str">
        <f t="shared" ref="Y2057:Y2120" si="242">+IF(V2057=V2056,"",V2057/V2056-1)</f>
        <v/>
      </c>
    </row>
    <row r="2058" spans="17:25" x14ac:dyDescent="0.25">
      <c r="Q2058" s="47">
        <f t="shared" si="238"/>
        <v>1997</v>
      </c>
      <c r="R2058" s="48" t="str">
        <f t="shared" si="236"/>
        <v>19977</v>
      </c>
      <c r="S2058" s="49">
        <v>35620</v>
      </c>
      <c r="T2058" s="48">
        <v>1101.18</v>
      </c>
      <c r="U2058" s="50">
        <f t="shared" si="237"/>
        <v>1102.5145161290325</v>
      </c>
      <c r="V2058" s="51">
        <f t="shared" si="239"/>
        <v>1140.9555342465742</v>
      </c>
      <c r="W2058" s="53">
        <f t="shared" si="240"/>
        <v>-1.151979681618176E-3</v>
      </c>
      <c r="X2058" s="53" t="str">
        <f t="shared" si="241"/>
        <v/>
      </c>
      <c r="Y2058" s="54" t="str">
        <f t="shared" si="242"/>
        <v/>
      </c>
    </row>
    <row r="2059" spans="17:25" x14ac:dyDescent="0.25">
      <c r="Q2059" s="47">
        <f t="shared" si="238"/>
        <v>1997</v>
      </c>
      <c r="R2059" s="48" t="str">
        <f t="shared" si="236"/>
        <v>19977</v>
      </c>
      <c r="S2059" s="49">
        <v>35621</v>
      </c>
      <c r="T2059" s="48">
        <v>1098.6400000000001</v>
      </c>
      <c r="U2059" s="50">
        <f t="shared" si="237"/>
        <v>1102.5145161290325</v>
      </c>
      <c r="V2059" s="51">
        <f t="shared" si="239"/>
        <v>1140.9555342465742</v>
      </c>
      <c r="W2059" s="53">
        <f t="shared" si="240"/>
        <v>-2.306616538622186E-3</v>
      </c>
      <c r="X2059" s="53" t="str">
        <f t="shared" si="241"/>
        <v/>
      </c>
      <c r="Y2059" s="54" t="str">
        <f t="shared" si="242"/>
        <v/>
      </c>
    </row>
    <row r="2060" spans="17:25" x14ac:dyDescent="0.25">
      <c r="Q2060" s="47">
        <f t="shared" si="238"/>
        <v>1997</v>
      </c>
      <c r="R2060" s="48" t="str">
        <f t="shared" si="236"/>
        <v>19977</v>
      </c>
      <c r="S2060" s="49">
        <v>35622</v>
      </c>
      <c r="T2060" s="48">
        <v>1097.8800000000001</v>
      </c>
      <c r="U2060" s="50">
        <f t="shared" si="237"/>
        <v>1102.5145161290325</v>
      </c>
      <c r="V2060" s="51">
        <f t="shared" si="239"/>
        <v>1140.9555342465742</v>
      </c>
      <c r="W2060" s="53">
        <f t="shared" si="240"/>
        <v>-6.9176436321272128E-4</v>
      </c>
      <c r="X2060" s="53" t="str">
        <f t="shared" si="241"/>
        <v/>
      </c>
      <c r="Y2060" s="54" t="str">
        <f t="shared" si="242"/>
        <v/>
      </c>
    </row>
    <row r="2061" spans="17:25" x14ac:dyDescent="0.25">
      <c r="Q2061" s="47">
        <f t="shared" si="238"/>
        <v>1997</v>
      </c>
      <c r="R2061" s="48" t="str">
        <f t="shared" si="236"/>
        <v>19977</v>
      </c>
      <c r="S2061" s="49">
        <v>35623</v>
      </c>
      <c r="T2061" s="48">
        <v>1098.46</v>
      </c>
      <c r="U2061" s="50">
        <f t="shared" si="237"/>
        <v>1102.5145161290325</v>
      </c>
      <c r="V2061" s="51">
        <f t="shared" si="239"/>
        <v>1140.9555342465742</v>
      </c>
      <c r="W2061" s="53">
        <f t="shared" si="240"/>
        <v>5.2829088789296819E-4</v>
      </c>
      <c r="X2061" s="53" t="str">
        <f t="shared" si="241"/>
        <v/>
      </c>
      <c r="Y2061" s="54" t="str">
        <f t="shared" si="242"/>
        <v/>
      </c>
    </row>
    <row r="2062" spans="17:25" x14ac:dyDescent="0.25">
      <c r="Q2062" s="47">
        <f t="shared" si="238"/>
        <v>1997</v>
      </c>
      <c r="R2062" s="48" t="str">
        <f t="shared" si="236"/>
        <v>19977</v>
      </c>
      <c r="S2062" s="49">
        <v>35624</v>
      </c>
      <c r="T2062" s="48">
        <v>1098.46</v>
      </c>
      <c r="U2062" s="50">
        <f t="shared" si="237"/>
        <v>1102.5145161290325</v>
      </c>
      <c r="V2062" s="51">
        <f t="shared" si="239"/>
        <v>1140.9555342465742</v>
      </c>
      <c r="W2062" s="53">
        <f t="shared" si="240"/>
        <v>0</v>
      </c>
      <c r="X2062" s="53" t="str">
        <f t="shared" si="241"/>
        <v/>
      </c>
      <c r="Y2062" s="54" t="str">
        <f t="shared" si="242"/>
        <v/>
      </c>
    </row>
    <row r="2063" spans="17:25" x14ac:dyDescent="0.25">
      <c r="Q2063" s="47">
        <f t="shared" si="238"/>
        <v>1997</v>
      </c>
      <c r="R2063" s="48" t="str">
        <f t="shared" si="236"/>
        <v>19977</v>
      </c>
      <c r="S2063" s="49">
        <v>35625</v>
      </c>
      <c r="T2063" s="48">
        <v>1098.46</v>
      </c>
      <c r="U2063" s="50">
        <f t="shared" si="237"/>
        <v>1102.5145161290325</v>
      </c>
      <c r="V2063" s="51">
        <f t="shared" si="239"/>
        <v>1140.9555342465742</v>
      </c>
      <c r="W2063" s="53">
        <f t="shared" si="240"/>
        <v>0</v>
      </c>
      <c r="X2063" s="53" t="str">
        <f t="shared" si="241"/>
        <v/>
      </c>
      <c r="Y2063" s="54" t="str">
        <f t="shared" si="242"/>
        <v/>
      </c>
    </row>
    <row r="2064" spans="17:25" x14ac:dyDescent="0.25">
      <c r="Q2064" s="47">
        <f t="shared" si="238"/>
        <v>1997</v>
      </c>
      <c r="R2064" s="48" t="str">
        <f t="shared" si="236"/>
        <v>19977</v>
      </c>
      <c r="S2064" s="49">
        <v>35626</v>
      </c>
      <c r="T2064" s="48">
        <v>1099.56</v>
      </c>
      <c r="U2064" s="50">
        <f t="shared" si="237"/>
        <v>1102.5145161290325</v>
      </c>
      <c r="V2064" s="51">
        <f t="shared" si="239"/>
        <v>1140.9555342465742</v>
      </c>
      <c r="W2064" s="53">
        <f t="shared" si="240"/>
        <v>1.0014019627477833E-3</v>
      </c>
      <c r="X2064" s="53" t="str">
        <f t="shared" si="241"/>
        <v/>
      </c>
      <c r="Y2064" s="54" t="str">
        <f t="shared" si="242"/>
        <v/>
      </c>
    </row>
    <row r="2065" spans="17:25" x14ac:dyDescent="0.25">
      <c r="Q2065" s="47">
        <f t="shared" si="238"/>
        <v>1997</v>
      </c>
      <c r="R2065" s="48" t="str">
        <f t="shared" si="236"/>
        <v>19977</v>
      </c>
      <c r="S2065" s="49">
        <v>35627</v>
      </c>
      <c r="T2065" s="48">
        <v>1099.25</v>
      </c>
      <c r="U2065" s="50">
        <f t="shared" si="237"/>
        <v>1102.5145161290325</v>
      </c>
      <c r="V2065" s="51">
        <f t="shared" si="239"/>
        <v>1140.9555342465742</v>
      </c>
      <c r="W2065" s="53">
        <f t="shared" si="240"/>
        <v>-2.8193095419981606E-4</v>
      </c>
      <c r="X2065" s="53" t="str">
        <f t="shared" si="241"/>
        <v/>
      </c>
      <c r="Y2065" s="54" t="str">
        <f t="shared" si="242"/>
        <v/>
      </c>
    </row>
    <row r="2066" spans="17:25" x14ac:dyDescent="0.25">
      <c r="Q2066" s="47">
        <f t="shared" si="238"/>
        <v>1997</v>
      </c>
      <c r="R2066" s="48" t="str">
        <f t="shared" si="236"/>
        <v>19977</v>
      </c>
      <c r="S2066" s="49">
        <v>35628</v>
      </c>
      <c r="T2066" s="48">
        <v>1100.83</v>
      </c>
      <c r="U2066" s="50">
        <f t="shared" si="237"/>
        <v>1102.5145161290325</v>
      </c>
      <c r="V2066" s="51">
        <f t="shared" si="239"/>
        <v>1140.9555342465742</v>
      </c>
      <c r="W2066" s="53">
        <f t="shared" si="240"/>
        <v>1.4373436433932074E-3</v>
      </c>
      <c r="X2066" s="53" t="str">
        <f t="shared" si="241"/>
        <v/>
      </c>
      <c r="Y2066" s="54" t="str">
        <f t="shared" si="242"/>
        <v/>
      </c>
    </row>
    <row r="2067" spans="17:25" x14ac:dyDescent="0.25">
      <c r="Q2067" s="47">
        <f t="shared" si="238"/>
        <v>1997</v>
      </c>
      <c r="R2067" s="48" t="str">
        <f t="shared" si="236"/>
        <v>19977</v>
      </c>
      <c r="S2067" s="49">
        <v>35629</v>
      </c>
      <c r="T2067" s="48">
        <v>1102.48</v>
      </c>
      <c r="U2067" s="50">
        <f t="shared" si="237"/>
        <v>1102.5145161290325</v>
      </c>
      <c r="V2067" s="51">
        <f t="shared" si="239"/>
        <v>1140.9555342465742</v>
      </c>
      <c r="W2067" s="53">
        <f t="shared" si="240"/>
        <v>1.4988690351827039E-3</v>
      </c>
      <c r="X2067" s="53" t="str">
        <f t="shared" si="241"/>
        <v/>
      </c>
      <c r="Y2067" s="54" t="str">
        <f t="shared" si="242"/>
        <v/>
      </c>
    </row>
    <row r="2068" spans="17:25" x14ac:dyDescent="0.25">
      <c r="Q2068" s="47">
        <f t="shared" si="238"/>
        <v>1997</v>
      </c>
      <c r="R2068" s="48" t="str">
        <f t="shared" si="236"/>
        <v>19977</v>
      </c>
      <c r="S2068" s="49">
        <v>35630</v>
      </c>
      <c r="T2068" s="48">
        <v>1105.33</v>
      </c>
      <c r="U2068" s="50">
        <f t="shared" si="237"/>
        <v>1102.5145161290325</v>
      </c>
      <c r="V2068" s="51">
        <f t="shared" si="239"/>
        <v>1140.9555342465742</v>
      </c>
      <c r="W2068" s="53">
        <f t="shared" si="240"/>
        <v>2.5850809084970727E-3</v>
      </c>
      <c r="X2068" s="53" t="str">
        <f t="shared" si="241"/>
        <v/>
      </c>
      <c r="Y2068" s="54" t="str">
        <f t="shared" si="242"/>
        <v/>
      </c>
    </row>
    <row r="2069" spans="17:25" x14ac:dyDescent="0.25">
      <c r="Q2069" s="47">
        <f t="shared" si="238"/>
        <v>1997</v>
      </c>
      <c r="R2069" s="48" t="str">
        <f t="shared" si="236"/>
        <v>19977</v>
      </c>
      <c r="S2069" s="49">
        <v>35631</v>
      </c>
      <c r="T2069" s="48">
        <v>1105.33</v>
      </c>
      <c r="U2069" s="50">
        <f t="shared" si="237"/>
        <v>1102.5145161290325</v>
      </c>
      <c r="V2069" s="51">
        <f t="shared" si="239"/>
        <v>1140.9555342465742</v>
      </c>
      <c r="W2069" s="53">
        <f t="shared" si="240"/>
        <v>0</v>
      </c>
      <c r="X2069" s="53" t="str">
        <f t="shared" si="241"/>
        <v/>
      </c>
      <c r="Y2069" s="54" t="str">
        <f t="shared" si="242"/>
        <v/>
      </c>
    </row>
    <row r="2070" spans="17:25" x14ac:dyDescent="0.25">
      <c r="Q2070" s="47">
        <f t="shared" si="238"/>
        <v>1997</v>
      </c>
      <c r="R2070" s="48" t="str">
        <f t="shared" si="236"/>
        <v>19977</v>
      </c>
      <c r="S2070" s="49">
        <v>35632</v>
      </c>
      <c r="T2070" s="48">
        <v>1105.33</v>
      </c>
      <c r="U2070" s="50">
        <f t="shared" si="237"/>
        <v>1102.5145161290325</v>
      </c>
      <c r="V2070" s="51">
        <f t="shared" si="239"/>
        <v>1140.9555342465742</v>
      </c>
      <c r="W2070" s="53">
        <f t="shared" si="240"/>
        <v>0</v>
      </c>
      <c r="X2070" s="53" t="str">
        <f t="shared" si="241"/>
        <v/>
      </c>
      <c r="Y2070" s="54" t="str">
        <f t="shared" si="242"/>
        <v/>
      </c>
    </row>
    <row r="2071" spans="17:25" x14ac:dyDescent="0.25">
      <c r="Q2071" s="47">
        <f t="shared" si="238"/>
        <v>1997</v>
      </c>
      <c r="R2071" s="48" t="str">
        <f t="shared" si="236"/>
        <v>19977</v>
      </c>
      <c r="S2071" s="49">
        <v>35633</v>
      </c>
      <c r="T2071" s="48">
        <v>1109.46</v>
      </c>
      <c r="U2071" s="50">
        <f t="shared" si="237"/>
        <v>1102.5145161290325</v>
      </c>
      <c r="V2071" s="51">
        <f t="shared" si="239"/>
        <v>1140.9555342465742</v>
      </c>
      <c r="W2071" s="53">
        <f t="shared" si="240"/>
        <v>3.7364407009672362E-3</v>
      </c>
      <c r="X2071" s="53" t="str">
        <f t="shared" si="241"/>
        <v/>
      </c>
      <c r="Y2071" s="54" t="str">
        <f t="shared" si="242"/>
        <v/>
      </c>
    </row>
    <row r="2072" spans="17:25" x14ac:dyDescent="0.25">
      <c r="Q2072" s="47">
        <f t="shared" si="238"/>
        <v>1997</v>
      </c>
      <c r="R2072" s="48" t="str">
        <f t="shared" si="236"/>
        <v>19977</v>
      </c>
      <c r="S2072" s="49">
        <v>35634</v>
      </c>
      <c r="T2072" s="48">
        <v>1110.32</v>
      </c>
      <c r="U2072" s="50">
        <f t="shared" si="237"/>
        <v>1102.5145161290325</v>
      </c>
      <c r="V2072" s="51">
        <f t="shared" si="239"/>
        <v>1140.9555342465742</v>
      </c>
      <c r="W2072" s="53">
        <f t="shared" si="240"/>
        <v>7.7515187568710786E-4</v>
      </c>
      <c r="X2072" s="53" t="str">
        <f t="shared" si="241"/>
        <v/>
      </c>
      <c r="Y2072" s="54" t="str">
        <f t="shared" si="242"/>
        <v/>
      </c>
    </row>
    <row r="2073" spans="17:25" x14ac:dyDescent="0.25">
      <c r="Q2073" s="47">
        <f t="shared" si="238"/>
        <v>1997</v>
      </c>
      <c r="R2073" s="48" t="str">
        <f t="shared" si="236"/>
        <v>19977</v>
      </c>
      <c r="S2073" s="49">
        <v>35635</v>
      </c>
      <c r="T2073" s="48">
        <v>1106.7</v>
      </c>
      <c r="U2073" s="50">
        <f t="shared" si="237"/>
        <v>1102.5145161290325</v>
      </c>
      <c r="V2073" s="51">
        <f t="shared" si="239"/>
        <v>1140.9555342465742</v>
      </c>
      <c r="W2073" s="53">
        <f t="shared" si="240"/>
        <v>-3.2603213488002769E-3</v>
      </c>
      <c r="X2073" s="53" t="str">
        <f t="shared" si="241"/>
        <v/>
      </c>
      <c r="Y2073" s="54" t="str">
        <f t="shared" si="242"/>
        <v/>
      </c>
    </row>
    <row r="2074" spans="17:25" x14ac:dyDescent="0.25">
      <c r="Q2074" s="47">
        <f t="shared" si="238"/>
        <v>1997</v>
      </c>
      <c r="R2074" s="48" t="str">
        <f t="shared" si="236"/>
        <v>19977</v>
      </c>
      <c r="S2074" s="49">
        <v>35636</v>
      </c>
      <c r="T2074" s="48">
        <v>1106.6400000000001</v>
      </c>
      <c r="U2074" s="50">
        <f t="shared" si="237"/>
        <v>1102.5145161290325</v>
      </c>
      <c r="V2074" s="51">
        <f t="shared" si="239"/>
        <v>1140.9555342465742</v>
      </c>
      <c r="W2074" s="53">
        <f t="shared" si="240"/>
        <v>-5.421523448079224E-5</v>
      </c>
      <c r="X2074" s="53" t="str">
        <f t="shared" si="241"/>
        <v/>
      </c>
      <c r="Y2074" s="54" t="str">
        <f t="shared" si="242"/>
        <v/>
      </c>
    </row>
    <row r="2075" spans="17:25" x14ac:dyDescent="0.25">
      <c r="Q2075" s="47">
        <f t="shared" si="238"/>
        <v>1997</v>
      </c>
      <c r="R2075" s="48" t="str">
        <f t="shared" si="236"/>
        <v>19977</v>
      </c>
      <c r="S2075" s="49">
        <v>35637</v>
      </c>
      <c r="T2075" s="48">
        <v>1106.06</v>
      </c>
      <c r="U2075" s="50">
        <f t="shared" si="237"/>
        <v>1102.5145161290325</v>
      </c>
      <c r="V2075" s="51">
        <f t="shared" si="239"/>
        <v>1140.9555342465742</v>
      </c>
      <c r="W2075" s="53">
        <f t="shared" si="240"/>
        <v>-5.2410901467514481E-4</v>
      </c>
      <c r="X2075" s="53" t="str">
        <f t="shared" si="241"/>
        <v/>
      </c>
      <c r="Y2075" s="54" t="str">
        <f t="shared" si="242"/>
        <v/>
      </c>
    </row>
    <row r="2076" spans="17:25" x14ac:dyDescent="0.25">
      <c r="Q2076" s="47">
        <f t="shared" si="238"/>
        <v>1997</v>
      </c>
      <c r="R2076" s="48" t="str">
        <f t="shared" si="236"/>
        <v>19977</v>
      </c>
      <c r="S2076" s="49">
        <v>35638</v>
      </c>
      <c r="T2076" s="48">
        <v>1106.06</v>
      </c>
      <c r="U2076" s="50">
        <f t="shared" si="237"/>
        <v>1102.5145161290325</v>
      </c>
      <c r="V2076" s="51">
        <f t="shared" si="239"/>
        <v>1140.9555342465742</v>
      </c>
      <c r="W2076" s="53">
        <f t="shared" si="240"/>
        <v>0</v>
      </c>
      <c r="X2076" s="53" t="str">
        <f t="shared" si="241"/>
        <v/>
      </c>
      <c r="Y2076" s="54" t="str">
        <f t="shared" si="242"/>
        <v/>
      </c>
    </row>
    <row r="2077" spans="17:25" x14ac:dyDescent="0.25">
      <c r="Q2077" s="47">
        <f t="shared" si="238"/>
        <v>1997</v>
      </c>
      <c r="R2077" s="48" t="str">
        <f t="shared" si="236"/>
        <v>19977</v>
      </c>
      <c r="S2077" s="49">
        <v>35639</v>
      </c>
      <c r="T2077" s="48">
        <v>1106.06</v>
      </c>
      <c r="U2077" s="50">
        <f t="shared" si="237"/>
        <v>1102.5145161290325</v>
      </c>
      <c r="V2077" s="51">
        <f t="shared" si="239"/>
        <v>1140.9555342465742</v>
      </c>
      <c r="W2077" s="53">
        <f t="shared" si="240"/>
        <v>0</v>
      </c>
      <c r="X2077" s="53" t="str">
        <f t="shared" si="241"/>
        <v/>
      </c>
      <c r="Y2077" s="54" t="str">
        <f t="shared" si="242"/>
        <v/>
      </c>
    </row>
    <row r="2078" spans="17:25" x14ac:dyDescent="0.25">
      <c r="Q2078" s="47">
        <f t="shared" si="238"/>
        <v>1997</v>
      </c>
      <c r="R2078" s="48" t="str">
        <f t="shared" si="236"/>
        <v>19977</v>
      </c>
      <c r="S2078" s="49">
        <v>35640</v>
      </c>
      <c r="T2078" s="48">
        <v>1108.1600000000001</v>
      </c>
      <c r="U2078" s="50">
        <f t="shared" si="237"/>
        <v>1102.5145161290325</v>
      </c>
      <c r="V2078" s="51">
        <f t="shared" si="239"/>
        <v>1140.9555342465742</v>
      </c>
      <c r="W2078" s="53">
        <f t="shared" si="240"/>
        <v>1.898631177332355E-3</v>
      </c>
      <c r="X2078" s="53" t="str">
        <f t="shared" si="241"/>
        <v/>
      </c>
      <c r="Y2078" s="54" t="str">
        <f t="shared" si="242"/>
        <v/>
      </c>
    </row>
    <row r="2079" spans="17:25" x14ac:dyDescent="0.25">
      <c r="Q2079" s="47">
        <f t="shared" si="238"/>
        <v>1997</v>
      </c>
      <c r="R2079" s="48" t="str">
        <f t="shared" si="236"/>
        <v>19977</v>
      </c>
      <c r="S2079" s="49">
        <v>35641</v>
      </c>
      <c r="T2079" s="48">
        <v>1106.67</v>
      </c>
      <c r="U2079" s="50">
        <f t="shared" si="237"/>
        <v>1102.5145161290325</v>
      </c>
      <c r="V2079" s="51">
        <f t="shared" si="239"/>
        <v>1140.9555342465742</v>
      </c>
      <c r="W2079" s="53">
        <f t="shared" si="240"/>
        <v>-1.3445711810569083E-3</v>
      </c>
      <c r="X2079" s="53" t="str">
        <f t="shared" si="241"/>
        <v/>
      </c>
      <c r="Y2079" s="54" t="str">
        <f t="shared" si="242"/>
        <v/>
      </c>
    </row>
    <row r="2080" spans="17:25" x14ac:dyDescent="0.25">
      <c r="Q2080" s="47">
        <f t="shared" si="238"/>
        <v>1997</v>
      </c>
      <c r="R2080" s="48" t="str">
        <f t="shared" si="236"/>
        <v>19977</v>
      </c>
      <c r="S2080" s="49">
        <v>35642</v>
      </c>
      <c r="T2080" s="48">
        <v>1109.6500000000001</v>
      </c>
      <c r="U2080" s="50">
        <f t="shared" si="237"/>
        <v>1102.5145161290325</v>
      </c>
      <c r="V2080" s="51">
        <f t="shared" si="239"/>
        <v>1140.9555342465742</v>
      </c>
      <c r="W2080" s="53">
        <f t="shared" si="240"/>
        <v>2.6927629736055447E-3</v>
      </c>
      <c r="X2080" s="53" t="str">
        <f t="shared" si="241"/>
        <v/>
      </c>
      <c r="Y2080" s="54" t="str">
        <f t="shared" si="242"/>
        <v/>
      </c>
    </row>
    <row r="2081" spans="17:25" x14ac:dyDescent="0.25">
      <c r="Q2081" s="47">
        <f t="shared" si="238"/>
        <v>1997</v>
      </c>
      <c r="R2081" s="48" t="str">
        <f t="shared" si="236"/>
        <v>19978</v>
      </c>
      <c r="S2081" s="49">
        <v>35643</v>
      </c>
      <c r="T2081" s="48">
        <v>1112.53</v>
      </c>
      <c r="U2081" s="50">
        <f t="shared" si="237"/>
        <v>1133.5967741935483</v>
      </c>
      <c r="V2081" s="51">
        <f t="shared" si="239"/>
        <v>1140.9555342465742</v>
      </c>
      <c r="W2081" s="53">
        <f t="shared" si="240"/>
        <v>2.5954129680529903E-3</v>
      </c>
      <c r="X2081" s="53">
        <f t="shared" si="241"/>
        <v>2.8192153127966746E-2</v>
      </c>
      <c r="Y2081" s="54" t="str">
        <f t="shared" si="242"/>
        <v/>
      </c>
    </row>
    <row r="2082" spans="17:25" x14ac:dyDescent="0.25">
      <c r="Q2082" s="47">
        <f t="shared" si="238"/>
        <v>1997</v>
      </c>
      <c r="R2082" s="48" t="str">
        <f t="shared" si="236"/>
        <v>19978</v>
      </c>
      <c r="S2082" s="49">
        <v>35644</v>
      </c>
      <c r="T2082" s="48">
        <v>1113.43</v>
      </c>
      <c r="U2082" s="50">
        <f t="shared" si="237"/>
        <v>1133.5967741935483</v>
      </c>
      <c r="V2082" s="51">
        <f t="shared" si="239"/>
        <v>1140.9555342465742</v>
      </c>
      <c r="W2082" s="53">
        <f t="shared" si="240"/>
        <v>8.0896694920595813E-4</v>
      </c>
      <c r="X2082" s="53" t="str">
        <f t="shared" si="241"/>
        <v/>
      </c>
      <c r="Y2082" s="54" t="str">
        <f t="shared" si="242"/>
        <v/>
      </c>
    </row>
    <row r="2083" spans="17:25" x14ac:dyDescent="0.25">
      <c r="Q2083" s="47">
        <f t="shared" si="238"/>
        <v>1997</v>
      </c>
      <c r="R2083" s="48" t="str">
        <f t="shared" si="236"/>
        <v>19978</v>
      </c>
      <c r="S2083" s="49">
        <v>35645</v>
      </c>
      <c r="T2083" s="48">
        <v>1113.43</v>
      </c>
      <c r="U2083" s="50">
        <f t="shared" si="237"/>
        <v>1133.5967741935483</v>
      </c>
      <c r="V2083" s="51">
        <f t="shared" si="239"/>
        <v>1140.9555342465742</v>
      </c>
      <c r="W2083" s="53">
        <f t="shared" si="240"/>
        <v>0</v>
      </c>
      <c r="X2083" s="53" t="str">
        <f t="shared" si="241"/>
        <v/>
      </c>
      <c r="Y2083" s="54" t="str">
        <f t="shared" si="242"/>
        <v/>
      </c>
    </row>
    <row r="2084" spans="17:25" x14ac:dyDescent="0.25">
      <c r="Q2084" s="47">
        <f t="shared" si="238"/>
        <v>1997</v>
      </c>
      <c r="R2084" s="48" t="str">
        <f t="shared" si="236"/>
        <v>19978</v>
      </c>
      <c r="S2084" s="49">
        <v>35646</v>
      </c>
      <c r="T2084" s="48">
        <v>1113.43</v>
      </c>
      <c r="U2084" s="50">
        <f t="shared" si="237"/>
        <v>1133.5967741935483</v>
      </c>
      <c r="V2084" s="51">
        <f t="shared" si="239"/>
        <v>1140.9555342465742</v>
      </c>
      <c r="W2084" s="53">
        <f t="shared" si="240"/>
        <v>0</v>
      </c>
      <c r="X2084" s="53" t="str">
        <f t="shared" si="241"/>
        <v/>
      </c>
      <c r="Y2084" s="54" t="str">
        <f t="shared" si="242"/>
        <v/>
      </c>
    </row>
    <row r="2085" spans="17:25" x14ac:dyDescent="0.25">
      <c r="Q2085" s="47">
        <f t="shared" si="238"/>
        <v>1997</v>
      </c>
      <c r="R2085" s="48" t="str">
        <f t="shared" si="236"/>
        <v>19978</v>
      </c>
      <c r="S2085" s="49">
        <v>35647</v>
      </c>
      <c r="T2085" s="48">
        <v>1112.83</v>
      </c>
      <c r="U2085" s="50">
        <f t="shared" si="237"/>
        <v>1133.5967741935483</v>
      </c>
      <c r="V2085" s="51">
        <f t="shared" si="239"/>
        <v>1140.9555342465742</v>
      </c>
      <c r="W2085" s="53">
        <f t="shared" si="240"/>
        <v>-5.3887536710894857E-4</v>
      </c>
      <c r="X2085" s="53" t="str">
        <f t="shared" si="241"/>
        <v/>
      </c>
      <c r="Y2085" s="54" t="str">
        <f t="shared" si="242"/>
        <v/>
      </c>
    </row>
    <row r="2086" spans="17:25" x14ac:dyDescent="0.25">
      <c r="Q2086" s="47">
        <f t="shared" si="238"/>
        <v>1997</v>
      </c>
      <c r="R2086" s="48" t="str">
        <f t="shared" si="236"/>
        <v>19978</v>
      </c>
      <c r="S2086" s="49">
        <v>35648</v>
      </c>
      <c r="T2086" s="48">
        <v>1115.43</v>
      </c>
      <c r="U2086" s="50">
        <f t="shared" si="237"/>
        <v>1133.5967741935483</v>
      </c>
      <c r="V2086" s="51">
        <f t="shared" si="239"/>
        <v>1140.9555342465742</v>
      </c>
      <c r="W2086" s="53">
        <f t="shared" si="240"/>
        <v>2.336385611459102E-3</v>
      </c>
      <c r="X2086" s="53" t="str">
        <f t="shared" si="241"/>
        <v/>
      </c>
      <c r="Y2086" s="54" t="str">
        <f t="shared" si="242"/>
        <v/>
      </c>
    </row>
    <row r="2087" spans="17:25" x14ac:dyDescent="0.25">
      <c r="Q2087" s="47">
        <f t="shared" si="238"/>
        <v>1997</v>
      </c>
      <c r="R2087" s="48" t="str">
        <f t="shared" si="236"/>
        <v>19978</v>
      </c>
      <c r="S2087" s="49">
        <v>35649</v>
      </c>
      <c r="T2087" s="48">
        <v>1115.2</v>
      </c>
      <c r="U2087" s="50">
        <f t="shared" si="237"/>
        <v>1133.5967741935483</v>
      </c>
      <c r="V2087" s="51">
        <f t="shared" si="239"/>
        <v>1140.9555342465742</v>
      </c>
      <c r="W2087" s="53">
        <f t="shared" si="240"/>
        <v>-2.0619850640557491E-4</v>
      </c>
      <c r="X2087" s="53" t="str">
        <f t="shared" si="241"/>
        <v/>
      </c>
      <c r="Y2087" s="54" t="str">
        <f t="shared" si="242"/>
        <v/>
      </c>
    </row>
    <row r="2088" spans="17:25" x14ac:dyDescent="0.25">
      <c r="Q2088" s="47">
        <f t="shared" si="238"/>
        <v>1997</v>
      </c>
      <c r="R2088" s="48" t="str">
        <f t="shared" si="236"/>
        <v>19978</v>
      </c>
      <c r="S2088" s="49">
        <v>35650</v>
      </c>
      <c r="T2088" s="48">
        <v>1115.2</v>
      </c>
      <c r="U2088" s="50">
        <f t="shared" si="237"/>
        <v>1133.5967741935483</v>
      </c>
      <c r="V2088" s="51">
        <f t="shared" si="239"/>
        <v>1140.9555342465742</v>
      </c>
      <c r="W2088" s="53">
        <f t="shared" si="240"/>
        <v>0</v>
      </c>
      <c r="X2088" s="53" t="str">
        <f t="shared" si="241"/>
        <v/>
      </c>
      <c r="Y2088" s="54" t="str">
        <f t="shared" si="242"/>
        <v/>
      </c>
    </row>
    <row r="2089" spans="17:25" x14ac:dyDescent="0.25">
      <c r="Q2089" s="47">
        <f t="shared" si="238"/>
        <v>1997</v>
      </c>
      <c r="R2089" s="48" t="str">
        <f t="shared" si="236"/>
        <v>19978</v>
      </c>
      <c r="S2089" s="49">
        <v>35651</v>
      </c>
      <c r="T2089" s="48">
        <v>1118.96</v>
      </c>
      <c r="U2089" s="50">
        <f t="shared" si="237"/>
        <v>1133.5967741935483</v>
      </c>
      <c r="V2089" s="51">
        <f t="shared" si="239"/>
        <v>1140.9555342465742</v>
      </c>
      <c r="W2089" s="53">
        <f t="shared" si="240"/>
        <v>3.3715925394548485E-3</v>
      </c>
      <c r="X2089" s="53" t="str">
        <f t="shared" si="241"/>
        <v/>
      </c>
      <c r="Y2089" s="54" t="str">
        <f t="shared" si="242"/>
        <v/>
      </c>
    </row>
    <row r="2090" spans="17:25" x14ac:dyDescent="0.25">
      <c r="Q2090" s="47">
        <f t="shared" si="238"/>
        <v>1997</v>
      </c>
      <c r="R2090" s="48" t="str">
        <f t="shared" si="236"/>
        <v>19978</v>
      </c>
      <c r="S2090" s="49">
        <v>35652</v>
      </c>
      <c r="T2090" s="48">
        <v>1118.96</v>
      </c>
      <c r="U2090" s="50">
        <f t="shared" si="237"/>
        <v>1133.5967741935483</v>
      </c>
      <c r="V2090" s="51">
        <f t="shared" si="239"/>
        <v>1140.9555342465742</v>
      </c>
      <c r="W2090" s="53">
        <f t="shared" si="240"/>
        <v>0</v>
      </c>
      <c r="X2090" s="53" t="str">
        <f t="shared" si="241"/>
        <v/>
      </c>
      <c r="Y2090" s="54" t="str">
        <f t="shared" si="242"/>
        <v/>
      </c>
    </row>
    <row r="2091" spans="17:25" x14ac:dyDescent="0.25">
      <c r="Q2091" s="47">
        <f t="shared" si="238"/>
        <v>1997</v>
      </c>
      <c r="R2091" s="48" t="str">
        <f t="shared" si="236"/>
        <v>19978</v>
      </c>
      <c r="S2091" s="49">
        <v>35653</v>
      </c>
      <c r="T2091" s="48">
        <v>1118.96</v>
      </c>
      <c r="U2091" s="50">
        <f t="shared" si="237"/>
        <v>1133.5967741935483</v>
      </c>
      <c r="V2091" s="51">
        <f t="shared" si="239"/>
        <v>1140.9555342465742</v>
      </c>
      <c r="W2091" s="53">
        <f t="shared" si="240"/>
        <v>0</v>
      </c>
      <c r="X2091" s="53" t="str">
        <f t="shared" si="241"/>
        <v/>
      </c>
      <c r="Y2091" s="54" t="str">
        <f t="shared" si="242"/>
        <v/>
      </c>
    </row>
    <row r="2092" spans="17:25" x14ac:dyDescent="0.25">
      <c r="Q2092" s="47">
        <f t="shared" si="238"/>
        <v>1997</v>
      </c>
      <c r="R2092" s="48" t="str">
        <f t="shared" si="236"/>
        <v>19978</v>
      </c>
      <c r="S2092" s="49">
        <v>35654</v>
      </c>
      <c r="T2092" s="48">
        <v>1119.3800000000001</v>
      </c>
      <c r="U2092" s="50">
        <f t="shared" si="237"/>
        <v>1133.5967741935483</v>
      </c>
      <c r="V2092" s="51">
        <f t="shared" si="239"/>
        <v>1140.9555342465742</v>
      </c>
      <c r="W2092" s="53">
        <f t="shared" si="240"/>
        <v>3.7534853792808853E-4</v>
      </c>
      <c r="X2092" s="53" t="str">
        <f t="shared" si="241"/>
        <v/>
      </c>
      <c r="Y2092" s="54" t="str">
        <f t="shared" si="242"/>
        <v/>
      </c>
    </row>
    <row r="2093" spans="17:25" x14ac:dyDescent="0.25">
      <c r="Q2093" s="47">
        <f t="shared" si="238"/>
        <v>1997</v>
      </c>
      <c r="R2093" s="48" t="str">
        <f t="shared" si="236"/>
        <v>19978</v>
      </c>
      <c r="S2093" s="49">
        <v>35655</v>
      </c>
      <c r="T2093" s="48">
        <v>1120.33</v>
      </c>
      <c r="U2093" s="50">
        <f t="shared" si="237"/>
        <v>1133.5967741935483</v>
      </c>
      <c r="V2093" s="51">
        <f t="shared" si="239"/>
        <v>1140.9555342465742</v>
      </c>
      <c r="W2093" s="53">
        <f t="shared" si="240"/>
        <v>8.4868409297977898E-4</v>
      </c>
      <c r="X2093" s="53" t="str">
        <f t="shared" si="241"/>
        <v/>
      </c>
      <c r="Y2093" s="54" t="str">
        <f t="shared" si="242"/>
        <v/>
      </c>
    </row>
    <row r="2094" spans="17:25" x14ac:dyDescent="0.25">
      <c r="Q2094" s="47">
        <f t="shared" si="238"/>
        <v>1997</v>
      </c>
      <c r="R2094" s="48" t="str">
        <f t="shared" si="236"/>
        <v>19978</v>
      </c>
      <c r="S2094" s="49">
        <v>35656</v>
      </c>
      <c r="T2094" s="48">
        <v>1125.6199999999999</v>
      </c>
      <c r="U2094" s="50">
        <f t="shared" si="237"/>
        <v>1133.5967741935483</v>
      </c>
      <c r="V2094" s="51">
        <f t="shared" si="239"/>
        <v>1140.9555342465742</v>
      </c>
      <c r="W2094" s="53">
        <f t="shared" si="240"/>
        <v>4.721823034284478E-3</v>
      </c>
      <c r="X2094" s="53" t="str">
        <f t="shared" si="241"/>
        <v/>
      </c>
      <c r="Y2094" s="54" t="str">
        <f t="shared" si="242"/>
        <v/>
      </c>
    </row>
    <row r="2095" spans="17:25" x14ac:dyDescent="0.25">
      <c r="Q2095" s="47">
        <f t="shared" si="238"/>
        <v>1997</v>
      </c>
      <c r="R2095" s="48" t="str">
        <f t="shared" si="236"/>
        <v>19978</v>
      </c>
      <c r="S2095" s="49">
        <v>35657</v>
      </c>
      <c r="T2095" s="48">
        <v>1128.25</v>
      </c>
      <c r="U2095" s="50">
        <f t="shared" si="237"/>
        <v>1133.5967741935483</v>
      </c>
      <c r="V2095" s="51">
        <f t="shared" si="239"/>
        <v>1140.9555342465742</v>
      </c>
      <c r="W2095" s="53">
        <f t="shared" si="240"/>
        <v>2.3364901121161186E-3</v>
      </c>
      <c r="X2095" s="53" t="str">
        <f t="shared" si="241"/>
        <v/>
      </c>
      <c r="Y2095" s="54" t="str">
        <f t="shared" si="242"/>
        <v/>
      </c>
    </row>
    <row r="2096" spans="17:25" x14ac:dyDescent="0.25">
      <c r="Q2096" s="47">
        <f t="shared" si="238"/>
        <v>1997</v>
      </c>
      <c r="R2096" s="48" t="str">
        <f t="shared" si="236"/>
        <v>19978</v>
      </c>
      <c r="S2096" s="49">
        <v>35658</v>
      </c>
      <c r="T2096" s="48">
        <v>1129.05</v>
      </c>
      <c r="U2096" s="50">
        <f t="shared" si="237"/>
        <v>1133.5967741935483</v>
      </c>
      <c r="V2096" s="51">
        <f t="shared" si="239"/>
        <v>1140.9555342465742</v>
      </c>
      <c r="W2096" s="53">
        <f t="shared" si="240"/>
        <v>7.0906270773307689E-4</v>
      </c>
      <c r="X2096" s="53" t="str">
        <f t="shared" si="241"/>
        <v/>
      </c>
      <c r="Y2096" s="54" t="str">
        <f t="shared" si="242"/>
        <v/>
      </c>
    </row>
    <row r="2097" spans="17:25" x14ac:dyDescent="0.25">
      <c r="Q2097" s="47">
        <f t="shared" si="238"/>
        <v>1997</v>
      </c>
      <c r="R2097" s="48" t="str">
        <f t="shared" si="236"/>
        <v>19978</v>
      </c>
      <c r="S2097" s="49">
        <v>35659</v>
      </c>
      <c r="T2097" s="48">
        <v>1129.05</v>
      </c>
      <c r="U2097" s="50">
        <f t="shared" si="237"/>
        <v>1133.5967741935483</v>
      </c>
      <c r="V2097" s="51">
        <f t="shared" si="239"/>
        <v>1140.9555342465742</v>
      </c>
      <c r="W2097" s="53">
        <f t="shared" si="240"/>
        <v>0</v>
      </c>
      <c r="X2097" s="53" t="str">
        <f t="shared" si="241"/>
        <v/>
      </c>
      <c r="Y2097" s="54" t="str">
        <f t="shared" si="242"/>
        <v/>
      </c>
    </row>
    <row r="2098" spans="17:25" x14ac:dyDescent="0.25">
      <c r="Q2098" s="47">
        <f t="shared" si="238"/>
        <v>1997</v>
      </c>
      <c r="R2098" s="48" t="str">
        <f t="shared" si="236"/>
        <v>19978</v>
      </c>
      <c r="S2098" s="49">
        <v>35660</v>
      </c>
      <c r="T2098" s="48">
        <v>1129.05</v>
      </c>
      <c r="U2098" s="50">
        <f t="shared" si="237"/>
        <v>1133.5967741935483</v>
      </c>
      <c r="V2098" s="51">
        <f t="shared" si="239"/>
        <v>1140.9555342465742</v>
      </c>
      <c r="W2098" s="53">
        <f t="shared" si="240"/>
        <v>0</v>
      </c>
      <c r="X2098" s="53" t="str">
        <f t="shared" si="241"/>
        <v/>
      </c>
      <c r="Y2098" s="54" t="str">
        <f t="shared" si="242"/>
        <v/>
      </c>
    </row>
    <row r="2099" spans="17:25" x14ac:dyDescent="0.25">
      <c r="Q2099" s="47">
        <f t="shared" si="238"/>
        <v>1997</v>
      </c>
      <c r="R2099" s="48" t="str">
        <f t="shared" si="236"/>
        <v>19978</v>
      </c>
      <c r="S2099" s="49">
        <v>35661</v>
      </c>
      <c r="T2099" s="48">
        <v>1129.05</v>
      </c>
      <c r="U2099" s="50">
        <f t="shared" si="237"/>
        <v>1133.5967741935483</v>
      </c>
      <c r="V2099" s="51">
        <f t="shared" si="239"/>
        <v>1140.9555342465742</v>
      </c>
      <c r="W2099" s="53">
        <f t="shared" si="240"/>
        <v>0</v>
      </c>
      <c r="X2099" s="53" t="str">
        <f t="shared" si="241"/>
        <v/>
      </c>
      <c r="Y2099" s="54" t="str">
        <f t="shared" si="242"/>
        <v/>
      </c>
    </row>
    <row r="2100" spans="17:25" x14ac:dyDescent="0.25">
      <c r="Q2100" s="47">
        <f t="shared" si="238"/>
        <v>1997</v>
      </c>
      <c r="R2100" s="48" t="str">
        <f t="shared" si="236"/>
        <v>19978</v>
      </c>
      <c r="S2100" s="49">
        <v>35662</v>
      </c>
      <c r="T2100" s="48">
        <v>1137.54</v>
      </c>
      <c r="U2100" s="50">
        <f t="shared" si="237"/>
        <v>1133.5967741935483</v>
      </c>
      <c r="V2100" s="51">
        <f t="shared" si="239"/>
        <v>1140.9555342465742</v>
      </c>
      <c r="W2100" s="53">
        <f t="shared" si="240"/>
        <v>7.5195961206324657E-3</v>
      </c>
      <c r="X2100" s="53" t="str">
        <f t="shared" si="241"/>
        <v/>
      </c>
      <c r="Y2100" s="54" t="str">
        <f t="shared" si="242"/>
        <v/>
      </c>
    </row>
    <row r="2101" spans="17:25" x14ac:dyDescent="0.25">
      <c r="Q2101" s="47">
        <f t="shared" si="238"/>
        <v>1997</v>
      </c>
      <c r="R2101" s="48" t="str">
        <f t="shared" si="236"/>
        <v>19978</v>
      </c>
      <c r="S2101" s="49">
        <v>35663</v>
      </c>
      <c r="T2101" s="48">
        <v>1140.54</v>
      </c>
      <c r="U2101" s="50">
        <f t="shared" si="237"/>
        <v>1133.5967741935483</v>
      </c>
      <c r="V2101" s="51">
        <f t="shared" si="239"/>
        <v>1140.9555342465742</v>
      </c>
      <c r="W2101" s="53">
        <f t="shared" si="240"/>
        <v>2.6372698982013443E-3</v>
      </c>
      <c r="X2101" s="53" t="str">
        <f t="shared" si="241"/>
        <v/>
      </c>
      <c r="Y2101" s="54" t="str">
        <f t="shared" si="242"/>
        <v/>
      </c>
    </row>
    <row r="2102" spans="17:25" x14ac:dyDescent="0.25">
      <c r="Q2102" s="47">
        <f t="shared" si="238"/>
        <v>1997</v>
      </c>
      <c r="R2102" s="48" t="str">
        <f t="shared" si="236"/>
        <v>19978</v>
      </c>
      <c r="S2102" s="49">
        <v>35664</v>
      </c>
      <c r="T2102" s="48">
        <v>1149.19</v>
      </c>
      <c r="U2102" s="50">
        <f t="shared" si="237"/>
        <v>1133.5967741935483</v>
      </c>
      <c r="V2102" s="51">
        <f t="shared" si="239"/>
        <v>1140.9555342465742</v>
      </c>
      <c r="W2102" s="53">
        <f t="shared" si="240"/>
        <v>7.584126817121728E-3</v>
      </c>
      <c r="X2102" s="53" t="str">
        <f t="shared" si="241"/>
        <v/>
      </c>
      <c r="Y2102" s="54" t="str">
        <f t="shared" si="242"/>
        <v/>
      </c>
    </row>
    <row r="2103" spans="17:25" x14ac:dyDescent="0.25">
      <c r="Q2103" s="47">
        <f t="shared" si="238"/>
        <v>1997</v>
      </c>
      <c r="R2103" s="48" t="str">
        <f t="shared" si="236"/>
        <v>19978</v>
      </c>
      <c r="S2103" s="49">
        <v>35665</v>
      </c>
      <c r="T2103" s="48">
        <v>1154.23</v>
      </c>
      <c r="U2103" s="50">
        <f t="shared" si="237"/>
        <v>1133.5967741935483</v>
      </c>
      <c r="V2103" s="51">
        <f t="shared" si="239"/>
        <v>1140.9555342465742</v>
      </c>
      <c r="W2103" s="53">
        <f t="shared" si="240"/>
        <v>4.3856977523297758E-3</v>
      </c>
      <c r="X2103" s="53" t="str">
        <f t="shared" si="241"/>
        <v/>
      </c>
      <c r="Y2103" s="54" t="str">
        <f t="shared" si="242"/>
        <v/>
      </c>
    </row>
    <row r="2104" spans="17:25" x14ac:dyDescent="0.25">
      <c r="Q2104" s="47">
        <f t="shared" si="238"/>
        <v>1997</v>
      </c>
      <c r="R2104" s="48" t="str">
        <f t="shared" si="236"/>
        <v>19978</v>
      </c>
      <c r="S2104" s="49">
        <v>35666</v>
      </c>
      <c r="T2104" s="48">
        <v>1154.23</v>
      </c>
      <c r="U2104" s="50">
        <f t="shared" si="237"/>
        <v>1133.5967741935483</v>
      </c>
      <c r="V2104" s="51">
        <f t="shared" si="239"/>
        <v>1140.9555342465742</v>
      </c>
      <c r="W2104" s="53">
        <f t="shared" si="240"/>
        <v>0</v>
      </c>
      <c r="X2104" s="53" t="str">
        <f t="shared" si="241"/>
        <v/>
      </c>
      <c r="Y2104" s="54" t="str">
        <f t="shared" si="242"/>
        <v/>
      </c>
    </row>
    <row r="2105" spans="17:25" x14ac:dyDescent="0.25">
      <c r="Q2105" s="47">
        <f t="shared" si="238"/>
        <v>1997</v>
      </c>
      <c r="R2105" s="48" t="str">
        <f t="shared" si="236"/>
        <v>19978</v>
      </c>
      <c r="S2105" s="49">
        <v>35667</v>
      </c>
      <c r="T2105" s="48">
        <v>1154.23</v>
      </c>
      <c r="U2105" s="50">
        <f t="shared" si="237"/>
        <v>1133.5967741935483</v>
      </c>
      <c r="V2105" s="51">
        <f t="shared" si="239"/>
        <v>1140.9555342465742</v>
      </c>
      <c r="W2105" s="53">
        <f t="shared" si="240"/>
        <v>0</v>
      </c>
      <c r="X2105" s="53" t="str">
        <f t="shared" si="241"/>
        <v/>
      </c>
      <c r="Y2105" s="54" t="str">
        <f t="shared" si="242"/>
        <v/>
      </c>
    </row>
    <row r="2106" spans="17:25" x14ac:dyDescent="0.25">
      <c r="Q2106" s="47">
        <f t="shared" si="238"/>
        <v>1997</v>
      </c>
      <c r="R2106" s="48" t="str">
        <f t="shared" si="236"/>
        <v>19978</v>
      </c>
      <c r="S2106" s="49">
        <v>35668</v>
      </c>
      <c r="T2106" s="48">
        <v>1145.52</v>
      </c>
      <c r="U2106" s="50">
        <f t="shared" si="237"/>
        <v>1133.5967741935483</v>
      </c>
      <c r="V2106" s="51">
        <f t="shared" si="239"/>
        <v>1140.9555342465742</v>
      </c>
      <c r="W2106" s="53">
        <f t="shared" si="240"/>
        <v>-7.546156312000285E-3</v>
      </c>
      <c r="X2106" s="53" t="str">
        <f t="shared" si="241"/>
        <v/>
      </c>
      <c r="Y2106" s="54" t="str">
        <f t="shared" si="242"/>
        <v/>
      </c>
    </row>
    <row r="2107" spans="17:25" x14ac:dyDescent="0.25">
      <c r="Q2107" s="47">
        <f t="shared" si="238"/>
        <v>1997</v>
      </c>
      <c r="R2107" s="48" t="str">
        <f t="shared" si="236"/>
        <v>19978</v>
      </c>
      <c r="S2107" s="49">
        <v>35669</v>
      </c>
      <c r="T2107" s="48">
        <v>1154.8900000000001</v>
      </c>
      <c r="U2107" s="50">
        <f t="shared" si="237"/>
        <v>1133.5967741935483</v>
      </c>
      <c r="V2107" s="51">
        <f t="shared" si="239"/>
        <v>1140.9555342465742</v>
      </c>
      <c r="W2107" s="53">
        <f t="shared" si="240"/>
        <v>8.1796913192262455E-3</v>
      </c>
      <c r="X2107" s="53" t="str">
        <f t="shared" si="241"/>
        <v/>
      </c>
      <c r="Y2107" s="54" t="str">
        <f t="shared" si="242"/>
        <v/>
      </c>
    </row>
    <row r="2108" spans="17:25" x14ac:dyDescent="0.25">
      <c r="Q2108" s="47">
        <f t="shared" si="238"/>
        <v>1997</v>
      </c>
      <c r="R2108" s="48" t="str">
        <f t="shared" si="236"/>
        <v>19978</v>
      </c>
      <c r="S2108" s="49">
        <v>35670</v>
      </c>
      <c r="T2108" s="48">
        <v>1161.1500000000001</v>
      </c>
      <c r="U2108" s="50">
        <f t="shared" si="237"/>
        <v>1133.5967741935483</v>
      </c>
      <c r="V2108" s="51">
        <f t="shared" si="239"/>
        <v>1140.9555342465742</v>
      </c>
      <c r="W2108" s="53">
        <f t="shared" si="240"/>
        <v>5.4204296513087336E-3</v>
      </c>
      <c r="X2108" s="53" t="str">
        <f t="shared" si="241"/>
        <v/>
      </c>
      <c r="Y2108" s="54" t="str">
        <f t="shared" si="242"/>
        <v/>
      </c>
    </row>
    <row r="2109" spans="17:25" x14ac:dyDescent="0.25">
      <c r="Q2109" s="47">
        <f t="shared" si="238"/>
        <v>1997</v>
      </c>
      <c r="R2109" s="48" t="str">
        <f t="shared" si="236"/>
        <v>19978</v>
      </c>
      <c r="S2109" s="49">
        <v>35671</v>
      </c>
      <c r="T2109" s="48">
        <v>1167.28</v>
      </c>
      <c r="U2109" s="50">
        <f t="shared" si="237"/>
        <v>1133.5967741935483</v>
      </c>
      <c r="V2109" s="51">
        <f t="shared" si="239"/>
        <v>1140.9555342465742</v>
      </c>
      <c r="W2109" s="53">
        <f t="shared" si="240"/>
        <v>5.2792490203676934E-3</v>
      </c>
      <c r="X2109" s="53" t="str">
        <f t="shared" si="241"/>
        <v/>
      </c>
      <c r="Y2109" s="54" t="str">
        <f t="shared" si="242"/>
        <v/>
      </c>
    </row>
    <row r="2110" spans="17:25" x14ac:dyDescent="0.25">
      <c r="Q2110" s="47">
        <f t="shared" si="238"/>
        <v>1997</v>
      </c>
      <c r="R2110" s="48" t="str">
        <f t="shared" si="236"/>
        <v>19978</v>
      </c>
      <c r="S2110" s="49">
        <v>35672</v>
      </c>
      <c r="T2110" s="48">
        <v>1172.28</v>
      </c>
      <c r="U2110" s="50">
        <f t="shared" si="237"/>
        <v>1133.5967741935483</v>
      </c>
      <c r="V2110" s="51">
        <f t="shared" si="239"/>
        <v>1140.9555342465742</v>
      </c>
      <c r="W2110" s="53">
        <f t="shared" si="240"/>
        <v>4.2834624083338824E-3</v>
      </c>
      <c r="X2110" s="53" t="str">
        <f t="shared" si="241"/>
        <v/>
      </c>
      <c r="Y2110" s="54" t="str">
        <f t="shared" si="242"/>
        <v/>
      </c>
    </row>
    <row r="2111" spans="17:25" x14ac:dyDescent="0.25">
      <c r="Q2111" s="47">
        <f t="shared" si="238"/>
        <v>1997</v>
      </c>
      <c r="R2111" s="48" t="str">
        <f t="shared" si="236"/>
        <v>19978</v>
      </c>
      <c r="S2111" s="49">
        <v>35673</v>
      </c>
      <c r="T2111" s="48">
        <v>1172.28</v>
      </c>
      <c r="U2111" s="50">
        <f t="shared" si="237"/>
        <v>1133.5967741935483</v>
      </c>
      <c r="V2111" s="51">
        <f t="shared" si="239"/>
        <v>1140.9555342465742</v>
      </c>
      <c r="W2111" s="53">
        <f t="shared" si="240"/>
        <v>0</v>
      </c>
      <c r="X2111" s="53" t="str">
        <f t="shared" si="241"/>
        <v/>
      </c>
      <c r="Y2111" s="54" t="str">
        <f t="shared" si="242"/>
        <v/>
      </c>
    </row>
    <row r="2112" spans="17:25" x14ac:dyDescent="0.25">
      <c r="Q2112" s="47">
        <f t="shared" si="238"/>
        <v>1997</v>
      </c>
      <c r="R2112" s="48" t="str">
        <f t="shared" si="236"/>
        <v>19979</v>
      </c>
      <c r="S2112" s="49">
        <v>35674</v>
      </c>
      <c r="T2112" s="48">
        <v>1172.28</v>
      </c>
      <c r="U2112" s="50">
        <f t="shared" si="237"/>
        <v>1222.8273333333336</v>
      </c>
      <c r="V2112" s="51">
        <f t="shared" si="239"/>
        <v>1140.9555342465742</v>
      </c>
      <c r="W2112" s="53">
        <f t="shared" si="240"/>
        <v>0</v>
      </c>
      <c r="X2112" s="53">
        <f t="shared" si="241"/>
        <v>7.8714549274599754E-2</v>
      </c>
      <c r="Y2112" s="54" t="str">
        <f t="shared" si="242"/>
        <v/>
      </c>
    </row>
    <row r="2113" spans="17:25" x14ac:dyDescent="0.25">
      <c r="Q2113" s="47">
        <f t="shared" si="238"/>
        <v>1997</v>
      </c>
      <c r="R2113" s="48" t="str">
        <f t="shared" si="236"/>
        <v>19979</v>
      </c>
      <c r="S2113" s="49">
        <v>35675</v>
      </c>
      <c r="T2113" s="48">
        <v>1174.01</v>
      </c>
      <c r="U2113" s="50">
        <f t="shared" si="237"/>
        <v>1222.8273333333336</v>
      </c>
      <c r="V2113" s="51">
        <f t="shared" si="239"/>
        <v>1140.9555342465742</v>
      </c>
      <c r="W2113" s="53">
        <f t="shared" si="240"/>
        <v>1.4757566451701898E-3</v>
      </c>
      <c r="X2113" s="53" t="str">
        <f t="shared" si="241"/>
        <v/>
      </c>
      <c r="Y2113" s="54" t="str">
        <f t="shared" si="242"/>
        <v/>
      </c>
    </row>
    <row r="2114" spans="17:25" x14ac:dyDescent="0.25">
      <c r="Q2114" s="47">
        <f t="shared" si="238"/>
        <v>1997</v>
      </c>
      <c r="R2114" s="48" t="str">
        <f t="shared" si="236"/>
        <v>19979</v>
      </c>
      <c r="S2114" s="49">
        <v>35676</v>
      </c>
      <c r="T2114" s="48">
        <v>1169.3800000000001</v>
      </c>
      <c r="U2114" s="50">
        <f t="shared" si="237"/>
        <v>1222.8273333333336</v>
      </c>
      <c r="V2114" s="51">
        <f t="shared" si="239"/>
        <v>1140.9555342465742</v>
      </c>
      <c r="W2114" s="53">
        <f t="shared" si="240"/>
        <v>-3.9437483496732595E-3</v>
      </c>
      <c r="X2114" s="53" t="str">
        <f t="shared" si="241"/>
        <v/>
      </c>
      <c r="Y2114" s="54" t="str">
        <f t="shared" si="242"/>
        <v/>
      </c>
    </row>
    <row r="2115" spans="17:25" x14ac:dyDescent="0.25">
      <c r="Q2115" s="47">
        <f t="shared" si="238"/>
        <v>1997</v>
      </c>
      <c r="R2115" s="48" t="str">
        <f t="shared" si="236"/>
        <v>19979</v>
      </c>
      <c r="S2115" s="49">
        <v>35677</v>
      </c>
      <c r="T2115" s="48">
        <v>1172.82</v>
      </c>
      <c r="U2115" s="50">
        <f t="shared" si="237"/>
        <v>1222.8273333333336</v>
      </c>
      <c r="V2115" s="51">
        <f t="shared" si="239"/>
        <v>1140.9555342465742</v>
      </c>
      <c r="W2115" s="53">
        <f t="shared" si="240"/>
        <v>2.9417298055378627E-3</v>
      </c>
      <c r="X2115" s="53" t="str">
        <f t="shared" si="241"/>
        <v/>
      </c>
      <c r="Y2115" s="54" t="str">
        <f t="shared" si="242"/>
        <v/>
      </c>
    </row>
    <row r="2116" spans="17:25" x14ac:dyDescent="0.25">
      <c r="Q2116" s="47">
        <f t="shared" si="238"/>
        <v>1997</v>
      </c>
      <c r="R2116" s="48" t="str">
        <f t="shared" si="236"/>
        <v>19979</v>
      </c>
      <c r="S2116" s="49">
        <v>35678</v>
      </c>
      <c r="T2116" s="48">
        <v>1180.94</v>
      </c>
      <c r="U2116" s="50">
        <f t="shared" si="237"/>
        <v>1222.8273333333336</v>
      </c>
      <c r="V2116" s="51">
        <f t="shared" si="239"/>
        <v>1140.9555342465742</v>
      </c>
      <c r="W2116" s="53">
        <f t="shared" si="240"/>
        <v>6.92348356951622E-3</v>
      </c>
      <c r="X2116" s="53" t="str">
        <f t="shared" si="241"/>
        <v/>
      </c>
      <c r="Y2116" s="54" t="str">
        <f t="shared" si="242"/>
        <v/>
      </c>
    </row>
    <row r="2117" spans="17:25" x14ac:dyDescent="0.25">
      <c r="Q2117" s="47">
        <f t="shared" si="238"/>
        <v>1997</v>
      </c>
      <c r="R2117" s="48" t="str">
        <f t="shared" si="236"/>
        <v>19979</v>
      </c>
      <c r="S2117" s="49">
        <v>35679</v>
      </c>
      <c r="T2117" s="48">
        <v>1186.98</v>
      </c>
      <c r="U2117" s="50">
        <f t="shared" si="237"/>
        <v>1222.8273333333336</v>
      </c>
      <c r="V2117" s="51">
        <f t="shared" si="239"/>
        <v>1140.9555342465742</v>
      </c>
      <c r="W2117" s="53">
        <f t="shared" si="240"/>
        <v>5.1145697495216247E-3</v>
      </c>
      <c r="X2117" s="53" t="str">
        <f t="shared" si="241"/>
        <v/>
      </c>
      <c r="Y2117" s="54" t="str">
        <f t="shared" si="242"/>
        <v/>
      </c>
    </row>
    <row r="2118" spans="17:25" x14ac:dyDescent="0.25">
      <c r="Q2118" s="47">
        <f t="shared" si="238"/>
        <v>1997</v>
      </c>
      <c r="R2118" s="48" t="str">
        <f t="shared" si="236"/>
        <v>19979</v>
      </c>
      <c r="S2118" s="49">
        <v>35680</v>
      </c>
      <c r="T2118" s="48">
        <v>1186.98</v>
      </c>
      <c r="U2118" s="50">
        <f t="shared" si="237"/>
        <v>1222.8273333333336</v>
      </c>
      <c r="V2118" s="51">
        <f t="shared" si="239"/>
        <v>1140.9555342465742</v>
      </c>
      <c r="W2118" s="53">
        <f t="shared" si="240"/>
        <v>0</v>
      </c>
      <c r="X2118" s="53" t="str">
        <f t="shared" si="241"/>
        <v/>
      </c>
      <c r="Y2118" s="54" t="str">
        <f t="shared" si="242"/>
        <v/>
      </c>
    </row>
    <row r="2119" spans="17:25" x14ac:dyDescent="0.25">
      <c r="Q2119" s="47">
        <f t="shared" si="238"/>
        <v>1997</v>
      </c>
      <c r="R2119" s="48" t="str">
        <f t="shared" ref="R2119:R2182" si="243">+YEAR(S2119)&amp;MONTH(S2119)</f>
        <v>19979</v>
      </c>
      <c r="S2119" s="49">
        <v>35681</v>
      </c>
      <c r="T2119" s="48">
        <v>1186.98</v>
      </c>
      <c r="U2119" s="50">
        <f t="shared" ref="U2119:U2182" si="244">+AVERAGEIF($R$3:$R$12000,R2119,$T$3:$T$12000)</f>
        <v>1222.8273333333336</v>
      </c>
      <c r="V2119" s="51">
        <f t="shared" si="239"/>
        <v>1140.9555342465742</v>
      </c>
      <c r="W2119" s="53">
        <f t="shared" si="240"/>
        <v>0</v>
      </c>
      <c r="X2119" s="53" t="str">
        <f t="shared" si="241"/>
        <v/>
      </c>
      <c r="Y2119" s="54" t="str">
        <f t="shared" si="242"/>
        <v/>
      </c>
    </row>
    <row r="2120" spans="17:25" x14ac:dyDescent="0.25">
      <c r="Q2120" s="47">
        <f t="shared" ref="Q2120:Q2183" si="245">+YEAR(S2120)</f>
        <v>1997</v>
      </c>
      <c r="R2120" s="48" t="str">
        <f t="shared" si="243"/>
        <v>19979</v>
      </c>
      <c r="S2120" s="49">
        <v>35682</v>
      </c>
      <c r="T2120" s="48">
        <v>1204.0899999999999</v>
      </c>
      <c r="U2120" s="50">
        <f t="shared" si="244"/>
        <v>1222.8273333333336</v>
      </c>
      <c r="V2120" s="51">
        <f t="shared" ref="V2120:V2183" si="246">+AVERAGEIF($Q$3:$Q$12000,Q2120,$T$3:$T$12000)</f>
        <v>1140.9555342465742</v>
      </c>
      <c r="W2120" s="53">
        <f t="shared" si="240"/>
        <v>1.4414733188427675E-2</v>
      </c>
      <c r="X2120" s="53" t="str">
        <f t="shared" si="241"/>
        <v/>
      </c>
      <c r="Y2120" s="54" t="str">
        <f t="shared" si="242"/>
        <v/>
      </c>
    </row>
    <row r="2121" spans="17:25" x14ac:dyDescent="0.25">
      <c r="Q2121" s="47">
        <f t="shared" si="245"/>
        <v>1997</v>
      </c>
      <c r="R2121" s="48" t="str">
        <f t="shared" si="243"/>
        <v>19979</v>
      </c>
      <c r="S2121" s="49">
        <v>35683</v>
      </c>
      <c r="T2121" s="48">
        <v>1238.21</v>
      </c>
      <c r="U2121" s="50">
        <f t="shared" si="244"/>
        <v>1222.8273333333336</v>
      </c>
      <c r="V2121" s="51">
        <f t="shared" si="246"/>
        <v>1140.9555342465742</v>
      </c>
      <c r="W2121" s="53">
        <f t="shared" ref="W2121:W2184" si="247">+T2121/T2120-1</f>
        <v>2.8336752236128637E-2</v>
      </c>
      <c r="X2121" s="53" t="str">
        <f t="shared" ref="X2121:X2184" si="248">IF(U2121/U2120-1=0,"",U2121/U2120-1)</f>
        <v/>
      </c>
      <c r="Y2121" s="54" t="str">
        <f t="shared" ref="Y2121:Y2184" si="249">+IF(V2121=V2120,"",V2121/V2120-1)</f>
        <v/>
      </c>
    </row>
    <row r="2122" spans="17:25" x14ac:dyDescent="0.25">
      <c r="Q2122" s="47">
        <f t="shared" si="245"/>
        <v>1997</v>
      </c>
      <c r="R2122" s="48" t="str">
        <f t="shared" si="243"/>
        <v>19979</v>
      </c>
      <c r="S2122" s="49">
        <v>35684</v>
      </c>
      <c r="T2122" s="48">
        <v>1250.03</v>
      </c>
      <c r="U2122" s="50">
        <f t="shared" si="244"/>
        <v>1222.8273333333336</v>
      </c>
      <c r="V2122" s="51">
        <f t="shared" si="246"/>
        <v>1140.9555342465742</v>
      </c>
      <c r="W2122" s="53">
        <f t="shared" si="247"/>
        <v>9.5460382326100213E-3</v>
      </c>
      <c r="X2122" s="53" t="str">
        <f t="shared" si="248"/>
        <v/>
      </c>
      <c r="Y2122" s="54" t="str">
        <f t="shared" si="249"/>
        <v/>
      </c>
    </row>
    <row r="2123" spans="17:25" x14ac:dyDescent="0.25">
      <c r="Q2123" s="47">
        <f t="shared" si="245"/>
        <v>1997</v>
      </c>
      <c r="R2123" s="48" t="str">
        <f t="shared" si="243"/>
        <v>19979</v>
      </c>
      <c r="S2123" s="49">
        <v>35685</v>
      </c>
      <c r="T2123" s="48">
        <v>1232.1199999999999</v>
      </c>
      <c r="U2123" s="50">
        <f t="shared" si="244"/>
        <v>1222.8273333333336</v>
      </c>
      <c r="V2123" s="51">
        <f t="shared" si="246"/>
        <v>1140.9555342465742</v>
      </c>
      <c r="W2123" s="53">
        <f t="shared" si="247"/>
        <v>-1.4327656136252753E-2</v>
      </c>
      <c r="X2123" s="53" t="str">
        <f t="shared" si="248"/>
        <v/>
      </c>
      <c r="Y2123" s="54" t="str">
        <f t="shared" si="249"/>
        <v/>
      </c>
    </row>
    <row r="2124" spans="17:25" x14ac:dyDescent="0.25">
      <c r="Q2124" s="47">
        <f t="shared" si="245"/>
        <v>1997</v>
      </c>
      <c r="R2124" s="48" t="str">
        <f t="shared" si="243"/>
        <v>19979</v>
      </c>
      <c r="S2124" s="49">
        <v>35686</v>
      </c>
      <c r="T2124" s="48">
        <v>1228.01</v>
      </c>
      <c r="U2124" s="50">
        <f t="shared" si="244"/>
        <v>1222.8273333333336</v>
      </c>
      <c r="V2124" s="51">
        <f t="shared" si="246"/>
        <v>1140.9555342465742</v>
      </c>
      <c r="W2124" s="53">
        <f t="shared" si="247"/>
        <v>-3.3357140538258223E-3</v>
      </c>
      <c r="X2124" s="53" t="str">
        <f t="shared" si="248"/>
        <v/>
      </c>
      <c r="Y2124" s="54" t="str">
        <f t="shared" si="249"/>
        <v/>
      </c>
    </row>
    <row r="2125" spans="17:25" x14ac:dyDescent="0.25">
      <c r="Q2125" s="47">
        <f t="shared" si="245"/>
        <v>1997</v>
      </c>
      <c r="R2125" s="48" t="str">
        <f t="shared" si="243"/>
        <v>19979</v>
      </c>
      <c r="S2125" s="49">
        <v>35687</v>
      </c>
      <c r="T2125" s="48">
        <v>1228.01</v>
      </c>
      <c r="U2125" s="50">
        <f t="shared" si="244"/>
        <v>1222.8273333333336</v>
      </c>
      <c r="V2125" s="51">
        <f t="shared" si="246"/>
        <v>1140.9555342465742</v>
      </c>
      <c r="W2125" s="53">
        <f t="shared" si="247"/>
        <v>0</v>
      </c>
      <c r="X2125" s="53" t="str">
        <f t="shared" si="248"/>
        <v/>
      </c>
      <c r="Y2125" s="54" t="str">
        <f t="shared" si="249"/>
        <v/>
      </c>
    </row>
    <row r="2126" spans="17:25" x14ac:dyDescent="0.25">
      <c r="Q2126" s="47">
        <f t="shared" si="245"/>
        <v>1997</v>
      </c>
      <c r="R2126" s="48" t="str">
        <f t="shared" si="243"/>
        <v>19979</v>
      </c>
      <c r="S2126" s="49">
        <v>35688</v>
      </c>
      <c r="T2126" s="48">
        <v>1228.01</v>
      </c>
      <c r="U2126" s="50">
        <f t="shared" si="244"/>
        <v>1222.8273333333336</v>
      </c>
      <c r="V2126" s="51">
        <f t="shared" si="246"/>
        <v>1140.9555342465742</v>
      </c>
      <c r="W2126" s="53">
        <f t="shared" si="247"/>
        <v>0</v>
      </c>
      <c r="X2126" s="53" t="str">
        <f t="shared" si="248"/>
        <v/>
      </c>
      <c r="Y2126" s="54" t="str">
        <f t="shared" si="249"/>
        <v/>
      </c>
    </row>
    <row r="2127" spans="17:25" x14ac:dyDescent="0.25">
      <c r="Q2127" s="47">
        <f t="shared" si="245"/>
        <v>1997</v>
      </c>
      <c r="R2127" s="48" t="str">
        <f t="shared" si="243"/>
        <v>19979</v>
      </c>
      <c r="S2127" s="49">
        <v>35689</v>
      </c>
      <c r="T2127" s="48">
        <v>1245.06</v>
      </c>
      <c r="U2127" s="50">
        <f t="shared" si="244"/>
        <v>1222.8273333333336</v>
      </c>
      <c r="V2127" s="51">
        <f t="shared" si="246"/>
        <v>1140.9555342465742</v>
      </c>
      <c r="W2127" s="53">
        <f t="shared" si="247"/>
        <v>1.3884251756907551E-2</v>
      </c>
      <c r="X2127" s="53" t="str">
        <f t="shared" si="248"/>
        <v/>
      </c>
      <c r="Y2127" s="54" t="str">
        <f t="shared" si="249"/>
        <v/>
      </c>
    </row>
    <row r="2128" spans="17:25" x14ac:dyDescent="0.25">
      <c r="Q2128" s="47">
        <f t="shared" si="245"/>
        <v>1997</v>
      </c>
      <c r="R2128" s="48" t="str">
        <f t="shared" si="243"/>
        <v>19979</v>
      </c>
      <c r="S2128" s="49">
        <v>35690</v>
      </c>
      <c r="T2128" s="48">
        <v>1243.58</v>
      </c>
      <c r="U2128" s="50">
        <f t="shared" si="244"/>
        <v>1222.8273333333336</v>
      </c>
      <c r="V2128" s="51">
        <f t="shared" si="246"/>
        <v>1140.9555342465742</v>
      </c>
      <c r="W2128" s="53">
        <f t="shared" si="247"/>
        <v>-1.1886977334425453E-3</v>
      </c>
      <c r="X2128" s="53" t="str">
        <f t="shared" si="248"/>
        <v/>
      </c>
      <c r="Y2128" s="54" t="str">
        <f t="shared" si="249"/>
        <v/>
      </c>
    </row>
    <row r="2129" spans="5:25" x14ac:dyDescent="0.25">
      <c r="Q2129" s="47">
        <f t="shared" si="245"/>
        <v>1997</v>
      </c>
      <c r="R2129" s="48" t="str">
        <f t="shared" si="243"/>
        <v>19979</v>
      </c>
      <c r="S2129" s="49">
        <v>35691</v>
      </c>
      <c r="T2129" s="48">
        <v>1241.83</v>
      </c>
      <c r="U2129" s="50">
        <f t="shared" si="244"/>
        <v>1222.8273333333336</v>
      </c>
      <c r="V2129" s="51">
        <f t="shared" si="246"/>
        <v>1140.9555342465742</v>
      </c>
      <c r="W2129" s="53">
        <f t="shared" si="247"/>
        <v>-1.407227520545562E-3</v>
      </c>
      <c r="X2129" s="53" t="str">
        <f t="shared" si="248"/>
        <v/>
      </c>
      <c r="Y2129" s="54" t="str">
        <f t="shared" si="249"/>
        <v/>
      </c>
    </row>
    <row r="2130" spans="5:25" x14ac:dyDescent="0.25">
      <c r="Q2130" s="47">
        <f t="shared" si="245"/>
        <v>1997</v>
      </c>
      <c r="R2130" s="48" t="str">
        <f t="shared" si="243"/>
        <v>19979</v>
      </c>
      <c r="S2130" s="49">
        <v>35692</v>
      </c>
      <c r="T2130" s="48">
        <v>1236.31</v>
      </c>
      <c r="U2130" s="50">
        <f t="shared" si="244"/>
        <v>1222.8273333333336</v>
      </c>
      <c r="V2130" s="51">
        <f t="shared" si="246"/>
        <v>1140.9555342465742</v>
      </c>
      <c r="W2130" s="53">
        <f t="shared" si="247"/>
        <v>-4.4450528655290977E-3</v>
      </c>
      <c r="X2130" s="53" t="str">
        <f t="shared" si="248"/>
        <v/>
      </c>
      <c r="Y2130" s="54" t="str">
        <f t="shared" si="249"/>
        <v/>
      </c>
    </row>
    <row r="2131" spans="5:25" x14ac:dyDescent="0.25">
      <c r="Q2131" s="47">
        <f t="shared" si="245"/>
        <v>1997</v>
      </c>
      <c r="R2131" s="48" t="str">
        <f t="shared" si="243"/>
        <v>19979</v>
      </c>
      <c r="S2131" s="49">
        <v>35693</v>
      </c>
      <c r="T2131" s="48">
        <v>1238.29</v>
      </c>
      <c r="U2131" s="50">
        <f t="shared" si="244"/>
        <v>1222.8273333333336</v>
      </c>
      <c r="V2131" s="51">
        <f t="shared" si="246"/>
        <v>1140.9555342465742</v>
      </c>
      <c r="W2131" s="53">
        <f t="shared" si="247"/>
        <v>1.6015400668116797E-3</v>
      </c>
      <c r="X2131" s="53" t="str">
        <f t="shared" si="248"/>
        <v/>
      </c>
      <c r="Y2131" s="54" t="str">
        <f t="shared" si="249"/>
        <v/>
      </c>
    </row>
    <row r="2132" spans="5:25" x14ac:dyDescent="0.25">
      <c r="Q2132" s="47">
        <f t="shared" si="245"/>
        <v>1997</v>
      </c>
      <c r="R2132" s="48" t="str">
        <f t="shared" si="243"/>
        <v>19979</v>
      </c>
      <c r="S2132" s="49">
        <v>35694</v>
      </c>
      <c r="T2132" s="48">
        <v>1238.29</v>
      </c>
      <c r="U2132" s="50">
        <f t="shared" si="244"/>
        <v>1222.8273333333336</v>
      </c>
      <c r="V2132" s="51">
        <f t="shared" si="246"/>
        <v>1140.9555342465742</v>
      </c>
      <c r="W2132" s="53">
        <f t="shared" si="247"/>
        <v>0</v>
      </c>
      <c r="X2132" s="53" t="str">
        <f t="shared" si="248"/>
        <v/>
      </c>
      <c r="Y2132" s="54" t="str">
        <f t="shared" si="249"/>
        <v/>
      </c>
    </row>
    <row r="2133" spans="5:25" x14ac:dyDescent="0.25">
      <c r="Q2133" s="47">
        <f t="shared" si="245"/>
        <v>1997</v>
      </c>
      <c r="R2133" s="48" t="str">
        <f t="shared" si="243"/>
        <v>19979</v>
      </c>
      <c r="S2133" s="49">
        <v>35695</v>
      </c>
      <c r="T2133" s="48">
        <v>1238.29</v>
      </c>
      <c r="U2133" s="50">
        <f t="shared" si="244"/>
        <v>1222.8273333333336</v>
      </c>
      <c r="V2133" s="51">
        <f t="shared" si="246"/>
        <v>1140.9555342465742</v>
      </c>
      <c r="W2133" s="53">
        <f t="shared" si="247"/>
        <v>0</v>
      </c>
      <c r="X2133" s="53" t="str">
        <f t="shared" si="248"/>
        <v/>
      </c>
      <c r="Y2133" s="54" t="str">
        <f t="shared" si="249"/>
        <v/>
      </c>
    </row>
    <row r="2134" spans="5:25" x14ac:dyDescent="0.25">
      <c r="E2134" s="60"/>
      <c r="F2134" s="60"/>
      <c r="Q2134" s="47">
        <f t="shared" si="245"/>
        <v>1997</v>
      </c>
      <c r="R2134" s="48" t="str">
        <f t="shared" si="243"/>
        <v>19979</v>
      </c>
      <c r="S2134" s="49">
        <v>35696</v>
      </c>
      <c r="T2134" s="48">
        <v>1242.45</v>
      </c>
      <c r="U2134" s="50">
        <f t="shared" si="244"/>
        <v>1222.8273333333336</v>
      </c>
      <c r="V2134" s="51">
        <f t="shared" si="246"/>
        <v>1140.9555342465742</v>
      </c>
      <c r="W2134" s="53">
        <f t="shared" si="247"/>
        <v>3.3594715292863953E-3</v>
      </c>
      <c r="X2134" s="53" t="str">
        <f t="shared" si="248"/>
        <v/>
      </c>
      <c r="Y2134" s="54" t="str">
        <f t="shared" si="249"/>
        <v/>
      </c>
    </row>
    <row r="2135" spans="5:25" x14ac:dyDescent="0.25">
      <c r="Q2135" s="47">
        <f t="shared" si="245"/>
        <v>1997</v>
      </c>
      <c r="R2135" s="48" t="str">
        <f t="shared" si="243"/>
        <v>19979</v>
      </c>
      <c r="S2135" s="49">
        <v>35697</v>
      </c>
      <c r="T2135" s="48">
        <v>1248.83</v>
      </c>
      <c r="U2135" s="50">
        <f t="shared" si="244"/>
        <v>1222.8273333333336</v>
      </c>
      <c r="V2135" s="51">
        <f t="shared" si="246"/>
        <v>1140.9555342465742</v>
      </c>
      <c r="W2135" s="53">
        <f t="shared" si="247"/>
        <v>5.1350154935811965E-3</v>
      </c>
      <c r="X2135" s="53" t="str">
        <f t="shared" si="248"/>
        <v/>
      </c>
      <c r="Y2135" s="54" t="str">
        <f t="shared" si="249"/>
        <v/>
      </c>
    </row>
    <row r="2136" spans="5:25" x14ac:dyDescent="0.25">
      <c r="Q2136" s="47">
        <f t="shared" si="245"/>
        <v>1997</v>
      </c>
      <c r="R2136" s="48" t="str">
        <f t="shared" si="243"/>
        <v>19979</v>
      </c>
      <c r="S2136" s="49">
        <v>35698</v>
      </c>
      <c r="T2136" s="48">
        <v>1251.8800000000001</v>
      </c>
      <c r="U2136" s="50">
        <f t="shared" si="244"/>
        <v>1222.8273333333336</v>
      </c>
      <c r="V2136" s="51">
        <f t="shared" si="246"/>
        <v>1140.9555342465742</v>
      </c>
      <c r="W2136" s="53">
        <f t="shared" si="247"/>
        <v>2.4422859796771057E-3</v>
      </c>
      <c r="X2136" s="53" t="str">
        <f t="shared" si="248"/>
        <v/>
      </c>
      <c r="Y2136" s="54" t="str">
        <f t="shared" si="249"/>
        <v/>
      </c>
    </row>
    <row r="2137" spans="5:25" x14ac:dyDescent="0.25">
      <c r="E2137" s="60"/>
      <c r="F2137" s="60"/>
      <c r="Q2137" s="47">
        <f t="shared" si="245"/>
        <v>1997</v>
      </c>
      <c r="R2137" s="48" t="str">
        <f t="shared" si="243"/>
        <v>19979</v>
      </c>
      <c r="S2137" s="49">
        <v>35699</v>
      </c>
      <c r="T2137" s="48">
        <v>1249.73</v>
      </c>
      <c r="U2137" s="50">
        <f t="shared" si="244"/>
        <v>1222.8273333333336</v>
      </c>
      <c r="V2137" s="51">
        <f t="shared" si="246"/>
        <v>1140.9555342465742</v>
      </c>
      <c r="W2137" s="53">
        <f t="shared" si="247"/>
        <v>-1.7174170048248616E-3</v>
      </c>
      <c r="X2137" s="53" t="str">
        <f t="shared" si="248"/>
        <v/>
      </c>
      <c r="Y2137" s="54" t="str">
        <f t="shared" si="249"/>
        <v/>
      </c>
    </row>
    <row r="2138" spans="5:25" x14ac:dyDescent="0.25">
      <c r="F2138" s="61"/>
      <c r="G2138" s="60"/>
      <c r="H2138" s="60"/>
      <c r="Q2138" s="47">
        <f t="shared" si="245"/>
        <v>1997</v>
      </c>
      <c r="R2138" s="48" t="str">
        <f t="shared" si="243"/>
        <v>19979</v>
      </c>
      <c r="S2138" s="49">
        <v>35700</v>
      </c>
      <c r="T2138" s="48">
        <v>1241.72</v>
      </c>
      <c r="U2138" s="50">
        <f t="shared" si="244"/>
        <v>1222.8273333333336</v>
      </c>
      <c r="V2138" s="51">
        <f t="shared" si="246"/>
        <v>1140.9555342465742</v>
      </c>
      <c r="W2138" s="53">
        <f t="shared" si="247"/>
        <v>-6.4093844270362021E-3</v>
      </c>
      <c r="X2138" s="53" t="str">
        <f t="shared" si="248"/>
        <v/>
      </c>
      <c r="Y2138" s="54" t="str">
        <f t="shared" si="249"/>
        <v/>
      </c>
    </row>
    <row r="2139" spans="5:25" x14ac:dyDescent="0.25">
      <c r="E2139" s="61"/>
      <c r="F2139" s="61"/>
      <c r="G2139" s="60"/>
      <c r="H2139" s="60"/>
      <c r="Q2139" s="47">
        <f t="shared" si="245"/>
        <v>1997</v>
      </c>
      <c r="R2139" s="48" t="str">
        <f t="shared" si="243"/>
        <v>19979</v>
      </c>
      <c r="S2139" s="49">
        <v>35701</v>
      </c>
      <c r="T2139" s="48">
        <v>1241.72</v>
      </c>
      <c r="U2139" s="50">
        <f t="shared" si="244"/>
        <v>1222.8273333333336</v>
      </c>
      <c r="V2139" s="51">
        <f t="shared" si="246"/>
        <v>1140.9555342465742</v>
      </c>
      <c r="W2139" s="53">
        <f t="shared" si="247"/>
        <v>0</v>
      </c>
      <c r="X2139" s="53" t="str">
        <f t="shared" si="248"/>
        <v/>
      </c>
      <c r="Y2139" s="54" t="str">
        <f t="shared" si="249"/>
        <v/>
      </c>
    </row>
    <row r="2140" spans="5:25" x14ac:dyDescent="0.25">
      <c r="Q2140" s="47">
        <f t="shared" si="245"/>
        <v>1997</v>
      </c>
      <c r="R2140" s="48" t="str">
        <f t="shared" si="243"/>
        <v>19979</v>
      </c>
      <c r="S2140" s="49">
        <v>35702</v>
      </c>
      <c r="T2140" s="48">
        <v>1241.72</v>
      </c>
      <c r="U2140" s="50">
        <f t="shared" si="244"/>
        <v>1222.8273333333336</v>
      </c>
      <c r="V2140" s="51">
        <f t="shared" si="246"/>
        <v>1140.9555342465742</v>
      </c>
      <c r="W2140" s="53">
        <f t="shared" si="247"/>
        <v>0</v>
      </c>
      <c r="X2140" s="53" t="str">
        <f t="shared" si="248"/>
        <v/>
      </c>
      <c r="Y2140" s="54" t="str">
        <f t="shared" si="249"/>
        <v/>
      </c>
    </row>
    <row r="2141" spans="5:25" x14ac:dyDescent="0.25">
      <c r="E2141" s="61"/>
      <c r="F2141" s="60"/>
      <c r="G2141" s="60"/>
      <c r="Q2141" s="47">
        <f t="shared" si="245"/>
        <v>1997</v>
      </c>
      <c r="R2141" s="48" t="str">
        <f t="shared" si="243"/>
        <v>19979</v>
      </c>
      <c r="S2141" s="49">
        <v>35703</v>
      </c>
      <c r="T2141" s="48">
        <v>1246.27</v>
      </c>
      <c r="U2141" s="50">
        <f t="shared" si="244"/>
        <v>1222.8273333333336</v>
      </c>
      <c r="V2141" s="51">
        <f t="shared" si="246"/>
        <v>1140.9555342465742</v>
      </c>
      <c r="W2141" s="53">
        <f t="shared" si="247"/>
        <v>3.6642721386463961E-3</v>
      </c>
      <c r="X2141" s="53" t="str">
        <f t="shared" si="248"/>
        <v/>
      </c>
      <c r="Y2141" s="54" t="str">
        <f t="shared" si="249"/>
        <v/>
      </c>
    </row>
    <row r="2142" spans="5:25" x14ac:dyDescent="0.25">
      <c r="Q2142" s="47">
        <f t="shared" si="245"/>
        <v>1997</v>
      </c>
      <c r="R2142" s="48" t="str">
        <f t="shared" si="243"/>
        <v>199710</v>
      </c>
      <c r="S2142" s="49">
        <v>35704</v>
      </c>
      <c r="T2142" s="48">
        <v>1244.6300000000001</v>
      </c>
      <c r="U2142" s="50">
        <f t="shared" si="244"/>
        <v>1262.6687096774192</v>
      </c>
      <c r="V2142" s="51">
        <f t="shared" si="246"/>
        <v>1140.9555342465742</v>
      </c>
      <c r="W2142" s="53">
        <f t="shared" si="247"/>
        <v>-1.3159267253483042E-3</v>
      </c>
      <c r="X2142" s="53">
        <f t="shared" si="248"/>
        <v>3.2581359001422561E-2</v>
      </c>
      <c r="Y2142" s="54" t="str">
        <f t="shared" si="249"/>
        <v/>
      </c>
    </row>
    <row r="2143" spans="5:25" x14ac:dyDescent="0.25">
      <c r="Q2143" s="47">
        <f t="shared" si="245"/>
        <v>1997</v>
      </c>
      <c r="R2143" s="48" t="str">
        <f t="shared" si="243"/>
        <v>199710</v>
      </c>
      <c r="S2143" s="49">
        <v>35705</v>
      </c>
      <c r="T2143" s="48">
        <v>1243.27</v>
      </c>
      <c r="U2143" s="50">
        <f t="shared" si="244"/>
        <v>1262.6687096774192</v>
      </c>
      <c r="V2143" s="51">
        <f t="shared" si="246"/>
        <v>1140.9555342465742</v>
      </c>
      <c r="W2143" s="53">
        <f t="shared" si="247"/>
        <v>-1.0926942143448803E-3</v>
      </c>
      <c r="X2143" s="53" t="str">
        <f t="shared" si="248"/>
        <v/>
      </c>
      <c r="Y2143" s="54" t="str">
        <f t="shared" si="249"/>
        <v/>
      </c>
    </row>
    <row r="2144" spans="5:25" x14ac:dyDescent="0.25">
      <c r="Q2144" s="47">
        <f t="shared" si="245"/>
        <v>1997</v>
      </c>
      <c r="R2144" s="48" t="str">
        <f t="shared" si="243"/>
        <v>199710</v>
      </c>
      <c r="S2144" s="49">
        <v>35706</v>
      </c>
      <c r="T2144" s="48">
        <v>1242.1600000000001</v>
      </c>
      <c r="U2144" s="50">
        <f t="shared" si="244"/>
        <v>1262.6687096774192</v>
      </c>
      <c r="V2144" s="51">
        <f t="shared" si="246"/>
        <v>1140.9555342465742</v>
      </c>
      <c r="W2144" s="53">
        <f t="shared" si="247"/>
        <v>-8.9280687219983612E-4</v>
      </c>
      <c r="X2144" s="53" t="str">
        <f t="shared" si="248"/>
        <v/>
      </c>
      <c r="Y2144" s="54" t="str">
        <f t="shared" si="249"/>
        <v/>
      </c>
    </row>
    <row r="2145" spans="17:25" x14ac:dyDescent="0.25">
      <c r="Q2145" s="47">
        <f t="shared" si="245"/>
        <v>1997</v>
      </c>
      <c r="R2145" s="48" t="str">
        <f t="shared" si="243"/>
        <v>199710</v>
      </c>
      <c r="S2145" s="49">
        <v>35707</v>
      </c>
      <c r="T2145" s="48">
        <v>1244.8399999999999</v>
      </c>
      <c r="U2145" s="50">
        <f t="shared" si="244"/>
        <v>1262.6687096774192</v>
      </c>
      <c r="V2145" s="51">
        <f t="shared" si="246"/>
        <v>1140.9555342465742</v>
      </c>
      <c r="W2145" s="53">
        <f t="shared" si="247"/>
        <v>2.1575320409608079E-3</v>
      </c>
      <c r="X2145" s="53" t="str">
        <f t="shared" si="248"/>
        <v/>
      </c>
      <c r="Y2145" s="54" t="str">
        <f t="shared" si="249"/>
        <v/>
      </c>
    </row>
    <row r="2146" spans="17:25" x14ac:dyDescent="0.25">
      <c r="Q2146" s="47">
        <f t="shared" si="245"/>
        <v>1997</v>
      </c>
      <c r="R2146" s="48" t="str">
        <f t="shared" si="243"/>
        <v>199710</v>
      </c>
      <c r="S2146" s="49">
        <v>35708</v>
      </c>
      <c r="T2146" s="48">
        <v>1244.8399999999999</v>
      </c>
      <c r="U2146" s="50">
        <f t="shared" si="244"/>
        <v>1262.6687096774192</v>
      </c>
      <c r="V2146" s="51">
        <f t="shared" si="246"/>
        <v>1140.9555342465742</v>
      </c>
      <c r="W2146" s="53">
        <f t="shared" si="247"/>
        <v>0</v>
      </c>
      <c r="X2146" s="53" t="str">
        <f t="shared" si="248"/>
        <v/>
      </c>
      <c r="Y2146" s="54" t="str">
        <f t="shared" si="249"/>
        <v/>
      </c>
    </row>
    <row r="2147" spans="17:25" x14ac:dyDescent="0.25">
      <c r="Q2147" s="47">
        <f t="shared" si="245"/>
        <v>1997</v>
      </c>
      <c r="R2147" s="48" t="str">
        <f t="shared" si="243"/>
        <v>199710</v>
      </c>
      <c r="S2147" s="49">
        <v>35709</v>
      </c>
      <c r="T2147" s="48">
        <v>1244.8399999999999</v>
      </c>
      <c r="U2147" s="50">
        <f t="shared" si="244"/>
        <v>1262.6687096774192</v>
      </c>
      <c r="V2147" s="51">
        <f t="shared" si="246"/>
        <v>1140.9555342465742</v>
      </c>
      <c r="W2147" s="53">
        <f t="shared" si="247"/>
        <v>0</v>
      </c>
      <c r="X2147" s="53" t="str">
        <f t="shared" si="248"/>
        <v/>
      </c>
      <c r="Y2147" s="54" t="str">
        <f t="shared" si="249"/>
        <v/>
      </c>
    </row>
    <row r="2148" spans="17:25" x14ac:dyDescent="0.25">
      <c r="Q2148" s="47">
        <f t="shared" si="245"/>
        <v>1997</v>
      </c>
      <c r="R2148" s="48" t="str">
        <f t="shared" si="243"/>
        <v>199710</v>
      </c>
      <c r="S2148" s="49">
        <v>35710</v>
      </c>
      <c r="T2148" s="48">
        <v>1250.95</v>
      </c>
      <c r="U2148" s="50">
        <f t="shared" si="244"/>
        <v>1262.6687096774192</v>
      </c>
      <c r="V2148" s="51">
        <f t="shared" si="246"/>
        <v>1140.9555342465742</v>
      </c>
      <c r="W2148" s="53">
        <f t="shared" si="247"/>
        <v>4.908261302657424E-3</v>
      </c>
      <c r="X2148" s="53" t="str">
        <f t="shared" si="248"/>
        <v/>
      </c>
      <c r="Y2148" s="54" t="str">
        <f t="shared" si="249"/>
        <v/>
      </c>
    </row>
    <row r="2149" spans="17:25" x14ac:dyDescent="0.25">
      <c r="Q2149" s="47">
        <f t="shared" si="245"/>
        <v>1997</v>
      </c>
      <c r="R2149" s="48" t="str">
        <f t="shared" si="243"/>
        <v>199710</v>
      </c>
      <c r="S2149" s="49">
        <v>35711</v>
      </c>
      <c r="T2149" s="48">
        <v>1247.51</v>
      </c>
      <c r="U2149" s="50">
        <f t="shared" si="244"/>
        <v>1262.6687096774192</v>
      </c>
      <c r="V2149" s="51">
        <f t="shared" si="246"/>
        <v>1140.9555342465742</v>
      </c>
      <c r="W2149" s="53">
        <f t="shared" si="247"/>
        <v>-2.749910068348127E-3</v>
      </c>
      <c r="X2149" s="53" t="str">
        <f t="shared" si="248"/>
        <v/>
      </c>
      <c r="Y2149" s="54" t="str">
        <f t="shared" si="249"/>
        <v/>
      </c>
    </row>
    <row r="2150" spans="17:25" x14ac:dyDescent="0.25">
      <c r="Q2150" s="47">
        <f t="shared" si="245"/>
        <v>1997</v>
      </c>
      <c r="R2150" s="48" t="str">
        <f t="shared" si="243"/>
        <v>199710</v>
      </c>
      <c r="S2150" s="49">
        <v>35712</v>
      </c>
      <c r="T2150" s="48">
        <v>1252.74</v>
      </c>
      <c r="U2150" s="50">
        <f t="shared" si="244"/>
        <v>1262.6687096774192</v>
      </c>
      <c r="V2150" s="51">
        <f t="shared" si="246"/>
        <v>1140.9555342465742</v>
      </c>
      <c r="W2150" s="53">
        <f t="shared" si="247"/>
        <v>4.1923511635177935E-3</v>
      </c>
      <c r="X2150" s="53" t="str">
        <f t="shared" si="248"/>
        <v/>
      </c>
      <c r="Y2150" s="54" t="str">
        <f t="shared" si="249"/>
        <v/>
      </c>
    </row>
    <row r="2151" spans="17:25" x14ac:dyDescent="0.25">
      <c r="Q2151" s="47">
        <f t="shared" si="245"/>
        <v>1997</v>
      </c>
      <c r="R2151" s="48" t="str">
        <f t="shared" si="243"/>
        <v>199710</v>
      </c>
      <c r="S2151" s="49">
        <v>35713</v>
      </c>
      <c r="T2151" s="48">
        <v>1258.04</v>
      </c>
      <c r="U2151" s="50">
        <f t="shared" si="244"/>
        <v>1262.6687096774192</v>
      </c>
      <c r="V2151" s="51">
        <f t="shared" si="246"/>
        <v>1140.9555342465742</v>
      </c>
      <c r="W2151" s="53">
        <f t="shared" si="247"/>
        <v>4.2307262480643093E-3</v>
      </c>
      <c r="X2151" s="53" t="str">
        <f t="shared" si="248"/>
        <v/>
      </c>
      <c r="Y2151" s="54" t="str">
        <f t="shared" si="249"/>
        <v/>
      </c>
    </row>
    <row r="2152" spans="17:25" x14ac:dyDescent="0.25">
      <c r="Q2152" s="47">
        <f t="shared" si="245"/>
        <v>1997</v>
      </c>
      <c r="R2152" s="48" t="str">
        <f t="shared" si="243"/>
        <v>199710</v>
      </c>
      <c r="S2152" s="49">
        <v>35714</v>
      </c>
      <c r="T2152" s="48">
        <v>1265.3800000000001</v>
      </c>
      <c r="U2152" s="50">
        <f t="shared" si="244"/>
        <v>1262.6687096774192</v>
      </c>
      <c r="V2152" s="51">
        <f t="shared" si="246"/>
        <v>1140.9555342465742</v>
      </c>
      <c r="W2152" s="53">
        <f t="shared" si="247"/>
        <v>5.8344726717751705E-3</v>
      </c>
      <c r="X2152" s="53" t="str">
        <f t="shared" si="248"/>
        <v/>
      </c>
      <c r="Y2152" s="54" t="str">
        <f t="shared" si="249"/>
        <v/>
      </c>
    </row>
    <row r="2153" spans="17:25" x14ac:dyDescent="0.25">
      <c r="Q2153" s="47">
        <f t="shared" si="245"/>
        <v>1997</v>
      </c>
      <c r="R2153" s="48" t="str">
        <f t="shared" si="243"/>
        <v>199710</v>
      </c>
      <c r="S2153" s="49">
        <v>35715</v>
      </c>
      <c r="T2153" s="48">
        <v>1265.3800000000001</v>
      </c>
      <c r="U2153" s="50">
        <f t="shared" si="244"/>
        <v>1262.6687096774192</v>
      </c>
      <c r="V2153" s="51">
        <f t="shared" si="246"/>
        <v>1140.9555342465742</v>
      </c>
      <c r="W2153" s="53">
        <f t="shared" si="247"/>
        <v>0</v>
      </c>
      <c r="X2153" s="53" t="str">
        <f t="shared" si="248"/>
        <v/>
      </c>
      <c r="Y2153" s="54" t="str">
        <f t="shared" si="249"/>
        <v/>
      </c>
    </row>
    <row r="2154" spans="17:25" x14ac:dyDescent="0.25">
      <c r="Q2154" s="47">
        <f t="shared" si="245"/>
        <v>1997</v>
      </c>
      <c r="R2154" s="48" t="str">
        <f t="shared" si="243"/>
        <v>199710</v>
      </c>
      <c r="S2154" s="49">
        <v>35716</v>
      </c>
      <c r="T2154" s="48">
        <v>1265.3800000000001</v>
      </c>
      <c r="U2154" s="50">
        <f t="shared" si="244"/>
        <v>1262.6687096774192</v>
      </c>
      <c r="V2154" s="51">
        <f t="shared" si="246"/>
        <v>1140.9555342465742</v>
      </c>
      <c r="W2154" s="53">
        <f t="shared" si="247"/>
        <v>0</v>
      </c>
      <c r="X2154" s="53" t="str">
        <f t="shared" si="248"/>
        <v/>
      </c>
      <c r="Y2154" s="54" t="str">
        <f t="shared" si="249"/>
        <v/>
      </c>
    </row>
    <row r="2155" spans="17:25" x14ac:dyDescent="0.25">
      <c r="Q2155" s="47">
        <f t="shared" si="245"/>
        <v>1997</v>
      </c>
      <c r="R2155" s="48" t="str">
        <f t="shared" si="243"/>
        <v>199710</v>
      </c>
      <c r="S2155" s="49">
        <v>35717</v>
      </c>
      <c r="T2155" s="48">
        <v>1265.3800000000001</v>
      </c>
      <c r="U2155" s="50">
        <f t="shared" si="244"/>
        <v>1262.6687096774192</v>
      </c>
      <c r="V2155" s="51">
        <f t="shared" si="246"/>
        <v>1140.9555342465742</v>
      </c>
      <c r="W2155" s="53">
        <f t="shared" si="247"/>
        <v>0</v>
      </c>
      <c r="X2155" s="53" t="str">
        <f t="shared" si="248"/>
        <v/>
      </c>
      <c r="Y2155" s="54" t="str">
        <f t="shared" si="249"/>
        <v/>
      </c>
    </row>
    <row r="2156" spans="17:25" x14ac:dyDescent="0.25">
      <c r="Q2156" s="47">
        <f t="shared" si="245"/>
        <v>1997</v>
      </c>
      <c r="R2156" s="48" t="str">
        <f t="shared" si="243"/>
        <v>199710</v>
      </c>
      <c r="S2156" s="49">
        <v>35718</v>
      </c>
      <c r="T2156" s="48">
        <v>1272.77</v>
      </c>
      <c r="U2156" s="50">
        <f t="shared" si="244"/>
        <v>1262.6687096774192</v>
      </c>
      <c r="V2156" s="51">
        <f t="shared" si="246"/>
        <v>1140.9555342465742</v>
      </c>
      <c r="W2156" s="53">
        <f t="shared" si="247"/>
        <v>5.8401428819800927E-3</v>
      </c>
      <c r="X2156" s="53" t="str">
        <f t="shared" si="248"/>
        <v/>
      </c>
      <c r="Y2156" s="54" t="str">
        <f t="shared" si="249"/>
        <v/>
      </c>
    </row>
    <row r="2157" spans="17:25" x14ac:dyDescent="0.25">
      <c r="Q2157" s="47">
        <f t="shared" si="245"/>
        <v>1997</v>
      </c>
      <c r="R2157" s="48" t="str">
        <f t="shared" si="243"/>
        <v>199710</v>
      </c>
      <c r="S2157" s="49">
        <v>35719</v>
      </c>
      <c r="T2157" s="48">
        <v>1263.79</v>
      </c>
      <c r="U2157" s="50">
        <f t="shared" si="244"/>
        <v>1262.6687096774192</v>
      </c>
      <c r="V2157" s="51">
        <f t="shared" si="246"/>
        <v>1140.9555342465742</v>
      </c>
      <c r="W2157" s="53">
        <f t="shared" si="247"/>
        <v>-7.0554774232579609E-3</v>
      </c>
      <c r="X2157" s="53" t="str">
        <f t="shared" si="248"/>
        <v/>
      </c>
      <c r="Y2157" s="54" t="str">
        <f t="shared" si="249"/>
        <v/>
      </c>
    </row>
    <row r="2158" spans="17:25" x14ac:dyDescent="0.25">
      <c r="Q2158" s="47">
        <f t="shared" si="245"/>
        <v>1997</v>
      </c>
      <c r="R2158" s="48" t="str">
        <f t="shared" si="243"/>
        <v>199710</v>
      </c>
      <c r="S2158" s="49">
        <v>35720</v>
      </c>
      <c r="T2158" s="48">
        <v>1268.8699999999999</v>
      </c>
      <c r="U2158" s="50">
        <f t="shared" si="244"/>
        <v>1262.6687096774192</v>
      </c>
      <c r="V2158" s="51">
        <f t="shared" si="246"/>
        <v>1140.9555342465742</v>
      </c>
      <c r="W2158" s="53">
        <f t="shared" si="247"/>
        <v>4.0196551642281975E-3</v>
      </c>
      <c r="X2158" s="53" t="str">
        <f t="shared" si="248"/>
        <v/>
      </c>
      <c r="Y2158" s="54" t="str">
        <f t="shared" si="249"/>
        <v/>
      </c>
    </row>
    <row r="2159" spans="17:25" x14ac:dyDescent="0.25">
      <c r="Q2159" s="47">
        <f t="shared" si="245"/>
        <v>1997</v>
      </c>
      <c r="R2159" s="48" t="str">
        <f t="shared" si="243"/>
        <v>199710</v>
      </c>
      <c r="S2159" s="49">
        <v>35721</v>
      </c>
      <c r="T2159" s="48">
        <v>1264.7</v>
      </c>
      <c r="U2159" s="50">
        <f t="shared" si="244"/>
        <v>1262.6687096774192</v>
      </c>
      <c r="V2159" s="51">
        <f t="shared" si="246"/>
        <v>1140.9555342465742</v>
      </c>
      <c r="W2159" s="53">
        <f t="shared" si="247"/>
        <v>-3.2863886765388539E-3</v>
      </c>
      <c r="X2159" s="53" t="str">
        <f t="shared" si="248"/>
        <v/>
      </c>
      <c r="Y2159" s="54" t="str">
        <f t="shared" si="249"/>
        <v/>
      </c>
    </row>
    <row r="2160" spans="17:25" x14ac:dyDescent="0.25">
      <c r="Q2160" s="47">
        <f t="shared" si="245"/>
        <v>1997</v>
      </c>
      <c r="R2160" s="48" t="str">
        <f t="shared" si="243"/>
        <v>199710</v>
      </c>
      <c r="S2160" s="49">
        <v>35722</v>
      </c>
      <c r="T2160" s="48">
        <v>1264.7</v>
      </c>
      <c r="U2160" s="50">
        <f t="shared" si="244"/>
        <v>1262.6687096774192</v>
      </c>
      <c r="V2160" s="51">
        <f t="shared" si="246"/>
        <v>1140.9555342465742</v>
      </c>
      <c r="W2160" s="53">
        <f t="shared" si="247"/>
        <v>0</v>
      </c>
      <c r="X2160" s="53" t="str">
        <f t="shared" si="248"/>
        <v/>
      </c>
      <c r="Y2160" s="54" t="str">
        <f t="shared" si="249"/>
        <v/>
      </c>
    </row>
    <row r="2161" spans="17:25" x14ac:dyDescent="0.25">
      <c r="Q2161" s="47">
        <f t="shared" si="245"/>
        <v>1997</v>
      </c>
      <c r="R2161" s="48" t="str">
        <f t="shared" si="243"/>
        <v>199710</v>
      </c>
      <c r="S2161" s="49">
        <v>35723</v>
      </c>
      <c r="T2161" s="48">
        <v>1264.7</v>
      </c>
      <c r="U2161" s="50">
        <f t="shared" si="244"/>
        <v>1262.6687096774192</v>
      </c>
      <c r="V2161" s="51">
        <f t="shared" si="246"/>
        <v>1140.9555342465742</v>
      </c>
      <c r="W2161" s="53">
        <f t="shared" si="247"/>
        <v>0</v>
      </c>
      <c r="X2161" s="53" t="str">
        <f t="shared" si="248"/>
        <v/>
      </c>
      <c r="Y2161" s="54" t="str">
        <f t="shared" si="249"/>
        <v/>
      </c>
    </row>
    <row r="2162" spans="17:25" x14ac:dyDescent="0.25">
      <c r="Q2162" s="47">
        <f t="shared" si="245"/>
        <v>1997</v>
      </c>
      <c r="R2162" s="48" t="str">
        <f t="shared" si="243"/>
        <v>199710</v>
      </c>
      <c r="S2162" s="49">
        <v>35724</v>
      </c>
      <c r="T2162" s="48">
        <v>1264.5999999999999</v>
      </c>
      <c r="U2162" s="50">
        <f t="shared" si="244"/>
        <v>1262.6687096774192</v>
      </c>
      <c r="V2162" s="51">
        <f t="shared" si="246"/>
        <v>1140.9555342465742</v>
      </c>
      <c r="W2162" s="53">
        <f t="shared" si="247"/>
        <v>-7.9070135210024262E-5</v>
      </c>
      <c r="X2162" s="53" t="str">
        <f t="shared" si="248"/>
        <v/>
      </c>
      <c r="Y2162" s="54" t="str">
        <f t="shared" si="249"/>
        <v/>
      </c>
    </row>
    <row r="2163" spans="17:25" x14ac:dyDescent="0.25">
      <c r="Q2163" s="47">
        <f t="shared" si="245"/>
        <v>1997</v>
      </c>
      <c r="R2163" s="48" t="str">
        <f t="shared" si="243"/>
        <v>199710</v>
      </c>
      <c r="S2163" s="49">
        <v>35725</v>
      </c>
      <c r="T2163" s="48">
        <v>1264.32</v>
      </c>
      <c r="U2163" s="50">
        <f t="shared" si="244"/>
        <v>1262.6687096774192</v>
      </c>
      <c r="V2163" s="51">
        <f t="shared" si="246"/>
        <v>1140.9555342465742</v>
      </c>
      <c r="W2163" s="53">
        <f t="shared" si="247"/>
        <v>-2.2141388581364829E-4</v>
      </c>
      <c r="X2163" s="53" t="str">
        <f t="shared" si="248"/>
        <v/>
      </c>
      <c r="Y2163" s="54" t="str">
        <f t="shared" si="249"/>
        <v/>
      </c>
    </row>
    <row r="2164" spans="17:25" x14ac:dyDescent="0.25">
      <c r="Q2164" s="47">
        <f t="shared" si="245"/>
        <v>1997</v>
      </c>
      <c r="R2164" s="48" t="str">
        <f t="shared" si="243"/>
        <v>199710</v>
      </c>
      <c r="S2164" s="49">
        <v>35726</v>
      </c>
      <c r="T2164" s="48">
        <v>1267.8699999999999</v>
      </c>
      <c r="U2164" s="50">
        <f t="shared" si="244"/>
        <v>1262.6687096774192</v>
      </c>
      <c r="V2164" s="51">
        <f t="shared" si="246"/>
        <v>1140.9555342465742</v>
      </c>
      <c r="W2164" s="53">
        <f t="shared" si="247"/>
        <v>2.8078334598835575E-3</v>
      </c>
      <c r="X2164" s="53" t="str">
        <f t="shared" si="248"/>
        <v/>
      </c>
      <c r="Y2164" s="54" t="str">
        <f t="shared" si="249"/>
        <v/>
      </c>
    </row>
    <row r="2165" spans="17:25" x14ac:dyDescent="0.25">
      <c r="Q2165" s="47">
        <f t="shared" si="245"/>
        <v>1997</v>
      </c>
      <c r="R2165" s="48" t="str">
        <f t="shared" si="243"/>
        <v>199710</v>
      </c>
      <c r="S2165" s="49">
        <v>35727</v>
      </c>
      <c r="T2165" s="48">
        <v>1267.0999999999999</v>
      </c>
      <c r="U2165" s="50">
        <f t="shared" si="244"/>
        <v>1262.6687096774192</v>
      </c>
      <c r="V2165" s="51">
        <f t="shared" si="246"/>
        <v>1140.9555342465742</v>
      </c>
      <c r="W2165" s="53">
        <f t="shared" si="247"/>
        <v>-6.0731778494638178E-4</v>
      </c>
      <c r="X2165" s="53" t="str">
        <f t="shared" si="248"/>
        <v/>
      </c>
      <c r="Y2165" s="54" t="str">
        <f t="shared" si="249"/>
        <v/>
      </c>
    </row>
    <row r="2166" spans="17:25" x14ac:dyDescent="0.25">
      <c r="Q2166" s="47">
        <f t="shared" si="245"/>
        <v>1997</v>
      </c>
      <c r="R2166" s="48" t="str">
        <f t="shared" si="243"/>
        <v>199710</v>
      </c>
      <c r="S2166" s="49">
        <v>35728</v>
      </c>
      <c r="T2166" s="48">
        <v>1272.02</v>
      </c>
      <c r="U2166" s="50">
        <f t="shared" si="244"/>
        <v>1262.6687096774192</v>
      </c>
      <c r="V2166" s="51">
        <f t="shared" si="246"/>
        <v>1140.9555342465742</v>
      </c>
      <c r="W2166" s="53">
        <f t="shared" si="247"/>
        <v>3.8828821718885909E-3</v>
      </c>
      <c r="X2166" s="53" t="str">
        <f t="shared" si="248"/>
        <v/>
      </c>
      <c r="Y2166" s="54" t="str">
        <f t="shared" si="249"/>
        <v/>
      </c>
    </row>
    <row r="2167" spans="17:25" x14ac:dyDescent="0.25">
      <c r="Q2167" s="47">
        <f t="shared" si="245"/>
        <v>1997</v>
      </c>
      <c r="R2167" s="48" t="str">
        <f t="shared" si="243"/>
        <v>199710</v>
      </c>
      <c r="S2167" s="49">
        <v>35729</v>
      </c>
      <c r="T2167" s="48">
        <v>1272.02</v>
      </c>
      <c r="U2167" s="50">
        <f t="shared" si="244"/>
        <v>1262.6687096774192</v>
      </c>
      <c r="V2167" s="51">
        <f t="shared" si="246"/>
        <v>1140.9555342465742</v>
      </c>
      <c r="W2167" s="53">
        <f t="shared" si="247"/>
        <v>0</v>
      </c>
      <c r="X2167" s="53" t="str">
        <f t="shared" si="248"/>
        <v/>
      </c>
      <c r="Y2167" s="54" t="str">
        <f t="shared" si="249"/>
        <v/>
      </c>
    </row>
    <row r="2168" spans="17:25" x14ac:dyDescent="0.25">
      <c r="Q2168" s="47">
        <f t="shared" si="245"/>
        <v>1997</v>
      </c>
      <c r="R2168" s="48" t="str">
        <f t="shared" si="243"/>
        <v>199710</v>
      </c>
      <c r="S2168" s="49">
        <v>35730</v>
      </c>
      <c r="T2168" s="48">
        <v>1272.02</v>
      </c>
      <c r="U2168" s="50">
        <f t="shared" si="244"/>
        <v>1262.6687096774192</v>
      </c>
      <c r="V2168" s="51">
        <f t="shared" si="246"/>
        <v>1140.9555342465742</v>
      </c>
      <c r="W2168" s="53">
        <f t="shared" si="247"/>
        <v>0</v>
      </c>
      <c r="X2168" s="53" t="str">
        <f t="shared" si="248"/>
        <v/>
      </c>
      <c r="Y2168" s="54" t="str">
        <f t="shared" si="249"/>
        <v/>
      </c>
    </row>
    <row r="2169" spans="17:25" x14ac:dyDescent="0.25">
      <c r="Q2169" s="47">
        <f t="shared" si="245"/>
        <v>1997</v>
      </c>
      <c r="R2169" s="48" t="str">
        <f t="shared" si="243"/>
        <v>199710</v>
      </c>
      <c r="S2169" s="49">
        <v>35731</v>
      </c>
      <c r="T2169" s="48">
        <v>1274.05</v>
      </c>
      <c r="U2169" s="50">
        <f t="shared" si="244"/>
        <v>1262.6687096774192</v>
      </c>
      <c r="V2169" s="51">
        <f t="shared" si="246"/>
        <v>1140.9555342465742</v>
      </c>
      <c r="W2169" s="53">
        <f t="shared" si="247"/>
        <v>1.5958868571248619E-3</v>
      </c>
      <c r="X2169" s="53" t="str">
        <f t="shared" si="248"/>
        <v/>
      </c>
      <c r="Y2169" s="54" t="str">
        <f t="shared" si="249"/>
        <v/>
      </c>
    </row>
    <row r="2170" spans="17:25" x14ac:dyDescent="0.25">
      <c r="Q2170" s="47">
        <f t="shared" si="245"/>
        <v>1997</v>
      </c>
      <c r="R2170" s="48" t="str">
        <f t="shared" si="243"/>
        <v>199710</v>
      </c>
      <c r="S2170" s="49">
        <v>35732</v>
      </c>
      <c r="T2170" s="48">
        <v>1289.8399999999999</v>
      </c>
      <c r="U2170" s="50">
        <f t="shared" si="244"/>
        <v>1262.6687096774192</v>
      </c>
      <c r="V2170" s="51">
        <f t="shared" si="246"/>
        <v>1140.9555342465742</v>
      </c>
      <c r="W2170" s="53">
        <f t="shared" si="247"/>
        <v>1.2393548133903698E-2</v>
      </c>
      <c r="X2170" s="53" t="str">
        <f t="shared" si="248"/>
        <v/>
      </c>
      <c r="Y2170" s="54" t="str">
        <f t="shared" si="249"/>
        <v/>
      </c>
    </row>
    <row r="2171" spans="17:25" x14ac:dyDescent="0.25">
      <c r="Q2171" s="47">
        <f t="shared" si="245"/>
        <v>1997</v>
      </c>
      <c r="R2171" s="48" t="str">
        <f t="shared" si="243"/>
        <v>199710</v>
      </c>
      <c r="S2171" s="49">
        <v>35733</v>
      </c>
      <c r="T2171" s="48">
        <v>1282.82</v>
      </c>
      <c r="U2171" s="50">
        <f t="shared" si="244"/>
        <v>1262.6687096774192</v>
      </c>
      <c r="V2171" s="51">
        <f t="shared" si="246"/>
        <v>1140.9555342465742</v>
      </c>
      <c r="W2171" s="53">
        <f t="shared" si="247"/>
        <v>-5.4425355082801108E-3</v>
      </c>
      <c r="X2171" s="53" t="str">
        <f t="shared" si="248"/>
        <v/>
      </c>
      <c r="Y2171" s="54" t="str">
        <f t="shared" si="249"/>
        <v/>
      </c>
    </row>
    <row r="2172" spans="17:25" x14ac:dyDescent="0.25">
      <c r="Q2172" s="47">
        <f t="shared" si="245"/>
        <v>1997</v>
      </c>
      <c r="R2172" s="48" t="str">
        <f t="shared" si="243"/>
        <v>199710</v>
      </c>
      <c r="S2172" s="49">
        <v>35734</v>
      </c>
      <c r="T2172" s="48">
        <v>1281.2</v>
      </c>
      <c r="U2172" s="50">
        <f t="shared" si="244"/>
        <v>1262.6687096774192</v>
      </c>
      <c r="V2172" s="51">
        <f t="shared" si="246"/>
        <v>1140.9555342465742</v>
      </c>
      <c r="W2172" s="53">
        <f t="shared" si="247"/>
        <v>-1.2628427994573199E-3</v>
      </c>
      <c r="X2172" s="53" t="str">
        <f t="shared" si="248"/>
        <v/>
      </c>
      <c r="Y2172" s="54" t="str">
        <f t="shared" si="249"/>
        <v/>
      </c>
    </row>
    <row r="2173" spans="17:25" x14ac:dyDescent="0.25">
      <c r="Q2173" s="47">
        <f t="shared" si="245"/>
        <v>1997</v>
      </c>
      <c r="R2173" s="48" t="str">
        <f t="shared" si="243"/>
        <v>199711</v>
      </c>
      <c r="S2173" s="49">
        <v>35735</v>
      </c>
      <c r="T2173" s="48">
        <v>1284.6500000000001</v>
      </c>
      <c r="U2173" s="50">
        <f t="shared" si="244"/>
        <v>1294.5563333333337</v>
      </c>
      <c r="V2173" s="51">
        <f t="shared" si="246"/>
        <v>1140.9555342465742</v>
      </c>
      <c r="W2173" s="53">
        <f t="shared" si="247"/>
        <v>2.6927880112395108E-3</v>
      </c>
      <c r="X2173" s="53">
        <f t="shared" si="248"/>
        <v>2.5254148939875876E-2</v>
      </c>
      <c r="Y2173" s="54" t="str">
        <f t="shared" si="249"/>
        <v/>
      </c>
    </row>
    <row r="2174" spans="17:25" x14ac:dyDescent="0.25">
      <c r="Q2174" s="47">
        <f t="shared" si="245"/>
        <v>1997</v>
      </c>
      <c r="R2174" s="48" t="str">
        <f t="shared" si="243"/>
        <v>199711</v>
      </c>
      <c r="S2174" s="49">
        <v>35736</v>
      </c>
      <c r="T2174" s="48">
        <v>1284.6500000000001</v>
      </c>
      <c r="U2174" s="50">
        <f t="shared" si="244"/>
        <v>1294.5563333333337</v>
      </c>
      <c r="V2174" s="51">
        <f t="shared" si="246"/>
        <v>1140.9555342465742</v>
      </c>
      <c r="W2174" s="53">
        <f t="shared" si="247"/>
        <v>0</v>
      </c>
      <c r="X2174" s="53" t="str">
        <f t="shared" si="248"/>
        <v/>
      </c>
      <c r="Y2174" s="54" t="str">
        <f t="shared" si="249"/>
        <v/>
      </c>
    </row>
    <row r="2175" spans="17:25" x14ac:dyDescent="0.25">
      <c r="Q2175" s="47">
        <f t="shared" si="245"/>
        <v>1997</v>
      </c>
      <c r="R2175" s="48" t="str">
        <f t="shared" si="243"/>
        <v>199711</v>
      </c>
      <c r="S2175" s="49">
        <v>35737</v>
      </c>
      <c r="T2175" s="48">
        <v>1284.6500000000001</v>
      </c>
      <c r="U2175" s="50">
        <f t="shared" si="244"/>
        <v>1294.5563333333337</v>
      </c>
      <c r="V2175" s="51">
        <f t="shared" si="246"/>
        <v>1140.9555342465742</v>
      </c>
      <c r="W2175" s="53">
        <f t="shared" si="247"/>
        <v>0</v>
      </c>
      <c r="X2175" s="53" t="str">
        <f t="shared" si="248"/>
        <v/>
      </c>
      <c r="Y2175" s="54" t="str">
        <f t="shared" si="249"/>
        <v/>
      </c>
    </row>
    <row r="2176" spans="17:25" x14ac:dyDescent="0.25">
      <c r="Q2176" s="47">
        <f t="shared" si="245"/>
        <v>1997</v>
      </c>
      <c r="R2176" s="48" t="str">
        <f t="shared" si="243"/>
        <v>199711</v>
      </c>
      <c r="S2176" s="49">
        <v>35738</v>
      </c>
      <c r="T2176" s="48">
        <v>1284.6500000000001</v>
      </c>
      <c r="U2176" s="50">
        <f t="shared" si="244"/>
        <v>1294.5563333333337</v>
      </c>
      <c r="V2176" s="51">
        <f t="shared" si="246"/>
        <v>1140.9555342465742</v>
      </c>
      <c r="W2176" s="53">
        <f t="shared" si="247"/>
        <v>0</v>
      </c>
      <c r="X2176" s="53" t="str">
        <f t="shared" si="248"/>
        <v/>
      </c>
      <c r="Y2176" s="54" t="str">
        <f t="shared" si="249"/>
        <v/>
      </c>
    </row>
    <row r="2177" spans="17:25" x14ac:dyDescent="0.25">
      <c r="Q2177" s="47">
        <f t="shared" si="245"/>
        <v>1997</v>
      </c>
      <c r="R2177" s="48" t="str">
        <f t="shared" si="243"/>
        <v>199711</v>
      </c>
      <c r="S2177" s="49">
        <v>35739</v>
      </c>
      <c r="T2177" s="48">
        <v>1284.6300000000001</v>
      </c>
      <c r="U2177" s="50">
        <f t="shared" si="244"/>
        <v>1294.5563333333337</v>
      </c>
      <c r="V2177" s="51">
        <f t="shared" si="246"/>
        <v>1140.9555342465742</v>
      </c>
      <c r="W2177" s="53">
        <f t="shared" si="247"/>
        <v>-1.5568442766511481E-5</v>
      </c>
      <c r="X2177" s="53" t="str">
        <f t="shared" si="248"/>
        <v/>
      </c>
      <c r="Y2177" s="54" t="str">
        <f t="shared" si="249"/>
        <v/>
      </c>
    </row>
    <row r="2178" spans="17:25" x14ac:dyDescent="0.25">
      <c r="Q2178" s="47">
        <f t="shared" si="245"/>
        <v>1997</v>
      </c>
      <c r="R2178" s="48" t="str">
        <f t="shared" si="243"/>
        <v>199711</v>
      </c>
      <c r="S2178" s="49">
        <v>35740</v>
      </c>
      <c r="T2178" s="48">
        <v>1281.18</v>
      </c>
      <c r="U2178" s="50">
        <f t="shared" si="244"/>
        <v>1294.5563333333337</v>
      </c>
      <c r="V2178" s="51">
        <f t="shared" si="246"/>
        <v>1140.9555342465742</v>
      </c>
      <c r="W2178" s="53">
        <f t="shared" si="247"/>
        <v>-2.6855981878051161E-3</v>
      </c>
      <c r="X2178" s="53" t="str">
        <f t="shared" si="248"/>
        <v/>
      </c>
      <c r="Y2178" s="54" t="str">
        <f t="shared" si="249"/>
        <v/>
      </c>
    </row>
    <row r="2179" spans="17:25" x14ac:dyDescent="0.25">
      <c r="Q2179" s="47">
        <f t="shared" si="245"/>
        <v>1997</v>
      </c>
      <c r="R2179" s="48" t="str">
        <f t="shared" si="243"/>
        <v>199711</v>
      </c>
      <c r="S2179" s="49">
        <v>35741</v>
      </c>
      <c r="T2179" s="48">
        <v>1286.73</v>
      </c>
      <c r="U2179" s="50">
        <f t="shared" si="244"/>
        <v>1294.5563333333337</v>
      </c>
      <c r="V2179" s="51">
        <f t="shared" si="246"/>
        <v>1140.9555342465742</v>
      </c>
      <c r="W2179" s="53">
        <f t="shared" si="247"/>
        <v>4.3319439891349454E-3</v>
      </c>
      <c r="X2179" s="53" t="str">
        <f t="shared" si="248"/>
        <v/>
      </c>
      <c r="Y2179" s="54" t="str">
        <f t="shared" si="249"/>
        <v/>
      </c>
    </row>
    <row r="2180" spans="17:25" x14ac:dyDescent="0.25">
      <c r="Q2180" s="47">
        <f t="shared" si="245"/>
        <v>1997</v>
      </c>
      <c r="R2180" s="48" t="str">
        <f t="shared" si="243"/>
        <v>199711</v>
      </c>
      <c r="S2180" s="49">
        <v>35742</v>
      </c>
      <c r="T2180" s="48">
        <v>1291.3499999999999</v>
      </c>
      <c r="U2180" s="50">
        <f t="shared" si="244"/>
        <v>1294.5563333333337</v>
      </c>
      <c r="V2180" s="51">
        <f t="shared" si="246"/>
        <v>1140.9555342465742</v>
      </c>
      <c r="W2180" s="53">
        <f t="shared" si="247"/>
        <v>3.5904968408289051E-3</v>
      </c>
      <c r="X2180" s="53" t="str">
        <f t="shared" si="248"/>
        <v/>
      </c>
      <c r="Y2180" s="54" t="str">
        <f t="shared" si="249"/>
        <v/>
      </c>
    </row>
    <row r="2181" spans="17:25" x14ac:dyDescent="0.25">
      <c r="Q2181" s="47">
        <f t="shared" si="245"/>
        <v>1997</v>
      </c>
      <c r="R2181" s="48" t="str">
        <f t="shared" si="243"/>
        <v>199711</v>
      </c>
      <c r="S2181" s="49">
        <v>35743</v>
      </c>
      <c r="T2181" s="48">
        <v>1291.3499999999999</v>
      </c>
      <c r="U2181" s="50">
        <f t="shared" si="244"/>
        <v>1294.5563333333337</v>
      </c>
      <c r="V2181" s="51">
        <f t="shared" si="246"/>
        <v>1140.9555342465742</v>
      </c>
      <c r="W2181" s="53">
        <f t="shared" si="247"/>
        <v>0</v>
      </c>
      <c r="X2181" s="53" t="str">
        <f t="shared" si="248"/>
        <v/>
      </c>
      <c r="Y2181" s="54" t="str">
        <f t="shared" si="249"/>
        <v/>
      </c>
    </row>
    <row r="2182" spans="17:25" x14ac:dyDescent="0.25">
      <c r="Q2182" s="47">
        <f t="shared" si="245"/>
        <v>1997</v>
      </c>
      <c r="R2182" s="48" t="str">
        <f t="shared" si="243"/>
        <v>199711</v>
      </c>
      <c r="S2182" s="49">
        <v>35744</v>
      </c>
      <c r="T2182" s="48">
        <v>1291.3499999999999</v>
      </c>
      <c r="U2182" s="50">
        <f t="shared" si="244"/>
        <v>1294.5563333333337</v>
      </c>
      <c r="V2182" s="51">
        <f t="shared" si="246"/>
        <v>1140.9555342465742</v>
      </c>
      <c r="W2182" s="53">
        <f t="shared" si="247"/>
        <v>0</v>
      </c>
      <c r="X2182" s="53" t="str">
        <f t="shared" si="248"/>
        <v/>
      </c>
      <c r="Y2182" s="54" t="str">
        <f t="shared" si="249"/>
        <v/>
      </c>
    </row>
    <row r="2183" spans="17:25" x14ac:dyDescent="0.25">
      <c r="Q2183" s="47">
        <f t="shared" si="245"/>
        <v>1997</v>
      </c>
      <c r="R2183" s="48" t="str">
        <f t="shared" ref="R2183:R2246" si="250">+YEAR(S2183)&amp;MONTH(S2183)</f>
        <v>199711</v>
      </c>
      <c r="S2183" s="49">
        <v>35745</v>
      </c>
      <c r="T2183" s="48">
        <v>1295.52</v>
      </c>
      <c r="U2183" s="50">
        <f t="shared" ref="U2183:U2246" si="251">+AVERAGEIF($R$3:$R$12000,R2183,$T$3:$T$12000)</f>
        <v>1294.5563333333337</v>
      </c>
      <c r="V2183" s="51">
        <f t="shared" si="246"/>
        <v>1140.9555342465742</v>
      </c>
      <c r="W2183" s="53">
        <f t="shared" si="247"/>
        <v>3.2291787664073812E-3</v>
      </c>
      <c r="X2183" s="53" t="str">
        <f t="shared" si="248"/>
        <v/>
      </c>
      <c r="Y2183" s="54" t="str">
        <f t="shared" si="249"/>
        <v/>
      </c>
    </row>
    <row r="2184" spans="17:25" x14ac:dyDescent="0.25">
      <c r="Q2184" s="47">
        <f t="shared" ref="Q2184:Q2247" si="252">+YEAR(S2184)</f>
        <v>1997</v>
      </c>
      <c r="R2184" s="48" t="str">
        <f t="shared" si="250"/>
        <v>199711</v>
      </c>
      <c r="S2184" s="49">
        <v>35746</v>
      </c>
      <c r="T2184" s="48">
        <v>1294.51</v>
      </c>
      <c r="U2184" s="50">
        <f t="shared" si="251"/>
        <v>1294.5563333333337</v>
      </c>
      <c r="V2184" s="51">
        <f t="shared" ref="V2184:V2247" si="253">+AVERAGEIF($Q$3:$Q$12000,Q2184,$T$3:$T$12000)</f>
        <v>1140.9555342465742</v>
      </c>
      <c r="W2184" s="53">
        <f t="shared" si="247"/>
        <v>-7.7960973199953099E-4</v>
      </c>
      <c r="X2184" s="53" t="str">
        <f t="shared" si="248"/>
        <v/>
      </c>
      <c r="Y2184" s="54" t="str">
        <f t="shared" si="249"/>
        <v/>
      </c>
    </row>
    <row r="2185" spans="17:25" x14ac:dyDescent="0.25">
      <c r="Q2185" s="47">
        <f t="shared" si="252"/>
        <v>1997</v>
      </c>
      <c r="R2185" s="48" t="str">
        <f t="shared" si="250"/>
        <v>199711</v>
      </c>
      <c r="S2185" s="49">
        <v>35747</v>
      </c>
      <c r="T2185" s="48">
        <v>1296.6600000000001</v>
      </c>
      <c r="U2185" s="50">
        <f t="shared" si="251"/>
        <v>1294.5563333333337</v>
      </c>
      <c r="V2185" s="51">
        <f t="shared" si="253"/>
        <v>1140.9555342465742</v>
      </c>
      <c r="W2185" s="53">
        <f t="shared" ref="W2185:W2248" si="254">+T2185/T2184-1</f>
        <v>1.6608600937806361E-3</v>
      </c>
      <c r="X2185" s="53" t="str">
        <f t="shared" ref="X2185:X2248" si="255">IF(U2185/U2184-1=0,"",U2185/U2184-1)</f>
        <v/>
      </c>
      <c r="Y2185" s="54" t="str">
        <f t="shared" ref="Y2185:Y2248" si="256">+IF(V2185=V2184,"",V2185/V2184-1)</f>
        <v/>
      </c>
    </row>
    <row r="2186" spans="17:25" x14ac:dyDescent="0.25">
      <c r="Q2186" s="47">
        <f t="shared" si="252"/>
        <v>1997</v>
      </c>
      <c r="R2186" s="48" t="str">
        <f t="shared" si="250"/>
        <v>199711</v>
      </c>
      <c r="S2186" s="49">
        <v>35748</v>
      </c>
      <c r="T2186" s="48">
        <v>1297.8699999999999</v>
      </c>
      <c r="U2186" s="50">
        <f t="shared" si="251"/>
        <v>1294.5563333333337</v>
      </c>
      <c r="V2186" s="51">
        <f t="shared" si="253"/>
        <v>1140.9555342465742</v>
      </c>
      <c r="W2186" s="53">
        <f t="shared" si="254"/>
        <v>9.3316675149979211E-4</v>
      </c>
      <c r="X2186" s="53" t="str">
        <f t="shared" si="255"/>
        <v/>
      </c>
      <c r="Y2186" s="54" t="str">
        <f t="shared" si="256"/>
        <v/>
      </c>
    </row>
    <row r="2187" spans="17:25" x14ac:dyDescent="0.25">
      <c r="Q2187" s="47">
        <f t="shared" si="252"/>
        <v>1997</v>
      </c>
      <c r="R2187" s="48" t="str">
        <f t="shared" si="250"/>
        <v>199711</v>
      </c>
      <c r="S2187" s="49">
        <v>35749</v>
      </c>
      <c r="T2187" s="48">
        <v>1298.04</v>
      </c>
      <c r="U2187" s="50">
        <f t="shared" si="251"/>
        <v>1294.5563333333337</v>
      </c>
      <c r="V2187" s="51">
        <f t="shared" si="253"/>
        <v>1140.9555342465742</v>
      </c>
      <c r="W2187" s="53">
        <f t="shared" si="254"/>
        <v>1.3098384275789243E-4</v>
      </c>
      <c r="X2187" s="53" t="str">
        <f t="shared" si="255"/>
        <v/>
      </c>
      <c r="Y2187" s="54" t="str">
        <f t="shared" si="256"/>
        <v/>
      </c>
    </row>
    <row r="2188" spans="17:25" x14ac:dyDescent="0.25">
      <c r="Q2188" s="47">
        <f t="shared" si="252"/>
        <v>1997</v>
      </c>
      <c r="R2188" s="48" t="str">
        <f t="shared" si="250"/>
        <v>199711</v>
      </c>
      <c r="S2188" s="49">
        <v>35750</v>
      </c>
      <c r="T2188" s="48">
        <v>1298.04</v>
      </c>
      <c r="U2188" s="50">
        <f t="shared" si="251"/>
        <v>1294.5563333333337</v>
      </c>
      <c r="V2188" s="51">
        <f t="shared" si="253"/>
        <v>1140.9555342465742</v>
      </c>
      <c r="W2188" s="53">
        <f t="shared" si="254"/>
        <v>0</v>
      </c>
      <c r="X2188" s="53" t="str">
        <f t="shared" si="255"/>
        <v/>
      </c>
      <c r="Y2188" s="54" t="str">
        <f t="shared" si="256"/>
        <v/>
      </c>
    </row>
    <row r="2189" spans="17:25" x14ac:dyDescent="0.25">
      <c r="Q2189" s="47">
        <f t="shared" si="252"/>
        <v>1997</v>
      </c>
      <c r="R2189" s="48" t="str">
        <f t="shared" si="250"/>
        <v>199711</v>
      </c>
      <c r="S2189" s="49">
        <v>35751</v>
      </c>
      <c r="T2189" s="48">
        <v>1298.04</v>
      </c>
      <c r="U2189" s="50">
        <f t="shared" si="251"/>
        <v>1294.5563333333337</v>
      </c>
      <c r="V2189" s="51">
        <f t="shared" si="253"/>
        <v>1140.9555342465742</v>
      </c>
      <c r="W2189" s="53">
        <f t="shared" si="254"/>
        <v>0</v>
      </c>
      <c r="X2189" s="53" t="str">
        <f t="shared" si="255"/>
        <v/>
      </c>
      <c r="Y2189" s="54" t="str">
        <f t="shared" si="256"/>
        <v/>
      </c>
    </row>
    <row r="2190" spans="17:25" x14ac:dyDescent="0.25">
      <c r="Q2190" s="47">
        <f t="shared" si="252"/>
        <v>1997</v>
      </c>
      <c r="R2190" s="48" t="str">
        <f t="shared" si="250"/>
        <v>199711</v>
      </c>
      <c r="S2190" s="49">
        <v>35752</v>
      </c>
      <c r="T2190" s="48">
        <v>1298.04</v>
      </c>
      <c r="U2190" s="50">
        <f t="shared" si="251"/>
        <v>1294.5563333333337</v>
      </c>
      <c r="V2190" s="51">
        <f t="shared" si="253"/>
        <v>1140.9555342465742</v>
      </c>
      <c r="W2190" s="53">
        <f t="shared" si="254"/>
        <v>0</v>
      </c>
      <c r="X2190" s="53" t="str">
        <f t="shared" si="255"/>
        <v/>
      </c>
      <c r="Y2190" s="54" t="str">
        <f t="shared" si="256"/>
        <v/>
      </c>
    </row>
    <row r="2191" spans="17:25" x14ac:dyDescent="0.25">
      <c r="Q2191" s="47">
        <f t="shared" si="252"/>
        <v>1997</v>
      </c>
      <c r="R2191" s="48" t="str">
        <f t="shared" si="250"/>
        <v>199711</v>
      </c>
      <c r="S2191" s="49">
        <v>35753</v>
      </c>
      <c r="T2191" s="48">
        <v>1297.94</v>
      </c>
      <c r="U2191" s="50">
        <f t="shared" si="251"/>
        <v>1294.5563333333337</v>
      </c>
      <c r="V2191" s="51">
        <f t="shared" si="253"/>
        <v>1140.9555342465742</v>
      </c>
      <c r="W2191" s="53">
        <f t="shared" si="254"/>
        <v>-7.7039228374986557E-5</v>
      </c>
      <c r="X2191" s="53" t="str">
        <f t="shared" si="255"/>
        <v/>
      </c>
      <c r="Y2191" s="54" t="str">
        <f t="shared" si="256"/>
        <v/>
      </c>
    </row>
    <row r="2192" spans="17:25" x14ac:dyDescent="0.25">
      <c r="Q2192" s="47">
        <f t="shared" si="252"/>
        <v>1997</v>
      </c>
      <c r="R2192" s="48" t="str">
        <f t="shared" si="250"/>
        <v>199711</v>
      </c>
      <c r="S2192" s="49">
        <v>35754</v>
      </c>
      <c r="T2192" s="48">
        <v>1296.6199999999999</v>
      </c>
      <c r="U2192" s="50">
        <f t="shared" si="251"/>
        <v>1294.5563333333337</v>
      </c>
      <c r="V2192" s="51">
        <f t="shared" si="253"/>
        <v>1140.9555342465742</v>
      </c>
      <c r="W2192" s="53">
        <f t="shared" si="254"/>
        <v>-1.016996163150985E-3</v>
      </c>
      <c r="X2192" s="53" t="str">
        <f t="shared" si="255"/>
        <v/>
      </c>
      <c r="Y2192" s="54" t="str">
        <f t="shared" si="256"/>
        <v/>
      </c>
    </row>
    <row r="2193" spans="17:25" x14ac:dyDescent="0.25">
      <c r="Q2193" s="47">
        <f t="shared" si="252"/>
        <v>1997</v>
      </c>
      <c r="R2193" s="48" t="str">
        <f t="shared" si="250"/>
        <v>199711</v>
      </c>
      <c r="S2193" s="49">
        <v>35755</v>
      </c>
      <c r="T2193" s="48">
        <v>1298.19</v>
      </c>
      <c r="U2193" s="50">
        <f t="shared" si="251"/>
        <v>1294.5563333333337</v>
      </c>
      <c r="V2193" s="51">
        <f t="shared" si="253"/>
        <v>1140.9555342465742</v>
      </c>
      <c r="W2193" s="53">
        <f t="shared" si="254"/>
        <v>1.2108404929742633E-3</v>
      </c>
      <c r="X2193" s="53" t="str">
        <f t="shared" si="255"/>
        <v/>
      </c>
      <c r="Y2193" s="54" t="str">
        <f t="shared" si="256"/>
        <v/>
      </c>
    </row>
    <row r="2194" spans="17:25" x14ac:dyDescent="0.25">
      <c r="Q2194" s="47">
        <f t="shared" si="252"/>
        <v>1997</v>
      </c>
      <c r="R2194" s="48" t="str">
        <f t="shared" si="250"/>
        <v>199711</v>
      </c>
      <c r="S2194" s="49">
        <v>35756</v>
      </c>
      <c r="T2194" s="48">
        <v>1296.3</v>
      </c>
      <c r="U2194" s="50">
        <f t="shared" si="251"/>
        <v>1294.5563333333337</v>
      </c>
      <c r="V2194" s="51">
        <f t="shared" si="253"/>
        <v>1140.9555342465742</v>
      </c>
      <c r="W2194" s="53">
        <f t="shared" si="254"/>
        <v>-1.4558731772699174E-3</v>
      </c>
      <c r="X2194" s="53" t="str">
        <f t="shared" si="255"/>
        <v/>
      </c>
      <c r="Y2194" s="54" t="str">
        <f t="shared" si="256"/>
        <v/>
      </c>
    </row>
    <row r="2195" spans="17:25" x14ac:dyDescent="0.25">
      <c r="Q2195" s="47">
        <f t="shared" si="252"/>
        <v>1997</v>
      </c>
      <c r="R2195" s="48" t="str">
        <f t="shared" si="250"/>
        <v>199711</v>
      </c>
      <c r="S2195" s="49">
        <v>35757</v>
      </c>
      <c r="T2195" s="48">
        <v>1296.3</v>
      </c>
      <c r="U2195" s="50">
        <f t="shared" si="251"/>
        <v>1294.5563333333337</v>
      </c>
      <c r="V2195" s="51">
        <f t="shared" si="253"/>
        <v>1140.9555342465742</v>
      </c>
      <c r="W2195" s="53">
        <f t="shared" si="254"/>
        <v>0</v>
      </c>
      <c r="X2195" s="53" t="str">
        <f t="shared" si="255"/>
        <v/>
      </c>
      <c r="Y2195" s="54" t="str">
        <f t="shared" si="256"/>
        <v/>
      </c>
    </row>
    <row r="2196" spans="17:25" x14ac:dyDescent="0.25">
      <c r="Q2196" s="47">
        <f t="shared" si="252"/>
        <v>1997</v>
      </c>
      <c r="R2196" s="48" t="str">
        <f t="shared" si="250"/>
        <v>199711</v>
      </c>
      <c r="S2196" s="49">
        <v>35758</v>
      </c>
      <c r="T2196" s="48">
        <v>1296.3</v>
      </c>
      <c r="U2196" s="50">
        <f t="shared" si="251"/>
        <v>1294.5563333333337</v>
      </c>
      <c r="V2196" s="51">
        <f t="shared" si="253"/>
        <v>1140.9555342465742</v>
      </c>
      <c r="W2196" s="53">
        <f t="shared" si="254"/>
        <v>0</v>
      </c>
      <c r="X2196" s="53" t="str">
        <f t="shared" si="255"/>
        <v/>
      </c>
      <c r="Y2196" s="54" t="str">
        <f t="shared" si="256"/>
        <v/>
      </c>
    </row>
    <row r="2197" spans="17:25" x14ac:dyDescent="0.25">
      <c r="Q2197" s="47">
        <f t="shared" si="252"/>
        <v>1997</v>
      </c>
      <c r="R2197" s="48" t="str">
        <f t="shared" si="250"/>
        <v>199711</v>
      </c>
      <c r="S2197" s="49">
        <v>35759</v>
      </c>
      <c r="T2197" s="48">
        <v>1296.3699999999999</v>
      </c>
      <c r="U2197" s="50">
        <f t="shared" si="251"/>
        <v>1294.5563333333337</v>
      </c>
      <c r="V2197" s="51">
        <f t="shared" si="253"/>
        <v>1140.9555342465742</v>
      </c>
      <c r="W2197" s="53">
        <f t="shared" si="254"/>
        <v>5.3999845714747252E-5</v>
      </c>
      <c r="X2197" s="53" t="str">
        <f t="shared" si="255"/>
        <v/>
      </c>
      <c r="Y2197" s="54" t="str">
        <f t="shared" si="256"/>
        <v/>
      </c>
    </row>
    <row r="2198" spans="17:25" x14ac:dyDescent="0.25">
      <c r="Q2198" s="47">
        <f t="shared" si="252"/>
        <v>1997</v>
      </c>
      <c r="R2198" s="48" t="str">
        <f t="shared" si="250"/>
        <v>199711</v>
      </c>
      <c r="S2198" s="49">
        <v>35760</v>
      </c>
      <c r="T2198" s="48">
        <v>1299.19</v>
      </c>
      <c r="U2198" s="50">
        <f t="shared" si="251"/>
        <v>1294.5563333333337</v>
      </c>
      <c r="V2198" s="51">
        <f t="shared" si="253"/>
        <v>1140.9555342465742</v>
      </c>
      <c r="W2198" s="53">
        <f t="shared" si="254"/>
        <v>2.1753048898078831E-3</v>
      </c>
      <c r="X2198" s="53" t="str">
        <f t="shared" si="255"/>
        <v/>
      </c>
      <c r="Y2198" s="54" t="str">
        <f t="shared" si="256"/>
        <v/>
      </c>
    </row>
    <row r="2199" spans="17:25" x14ac:dyDescent="0.25">
      <c r="Q2199" s="47">
        <f t="shared" si="252"/>
        <v>1997</v>
      </c>
      <c r="R2199" s="48" t="str">
        <f t="shared" si="250"/>
        <v>199711</v>
      </c>
      <c r="S2199" s="49">
        <v>35761</v>
      </c>
      <c r="T2199" s="48">
        <v>1303.1500000000001</v>
      </c>
      <c r="U2199" s="50">
        <f t="shared" si="251"/>
        <v>1294.5563333333337</v>
      </c>
      <c r="V2199" s="51">
        <f t="shared" si="253"/>
        <v>1140.9555342465742</v>
      </c>
      <c r="W2199" s="53">
        <f t="shared" si="254"/>
        <v>3.0480530176495435E-3</v>
      </c>
      <c r="X2199" s="53" t="str">
        <f t="shared" si="255"/>
        <v/>
      </c>
      <c r="Y2199" s="54" t="str">
        <f t="shared" si="256"/>
        <v/>
      </c>
    </row>
    <row r="2200" spans="17:25" x14ac:dyDescent="0.25">
      <c r="Q2200" s="47">
        <f t="shared" si="252"/>
        <v>1997</v>
      </c>
      <c r="R2200" s="48" t="str">
        <f t="shared" si="250"/>
        <v>199711</v>
      </c>
      <c r="S2200" s="49">
        <v>35762</v>
      </c>
      <c r="T2200" s="48">
        <v>1303.0999999999999</v>
      </c>
      <c r="U2200" s="50">
        <f t="shared" si="251"/>
        <v>1294.5563333333337</v>
      </c>
      <c r="V2200" s="51">
        <f t="shared" si="253"/>
        <v>1140.9555342465742</v>
      </c>
      <c r="W2200" s="53">
        <f t="shared" si="254"/>
        <v>-3.8368568468838404E-5</v>
      </c>
      <c r="X2200" s="53" t="str">
        <f t="shared" si="255"/>
        <v/>
      </c>
      <c r="Y2200" s="54" t="str">
        <f t="shared" si="256"/>
        <v/>
      </c>
    </row>
    <row r="2201" spans="17:25" x14ac:dyDescent="0.25">
      <c r="Q2201" s="47">
        <f t="shared" si="252"/>
        <v>1997</v>
      </c>
      <c r="R2201" s="48" t="str">
        <f t="shared" si="250"/>
        <v>199711</v>
      </c>
      <c r="S2201" s="49">
        <v>35763</v>
      </c>
      <c r="T2201" s="48">
        <v>1305.6600000000001</v>
      </c>
      <c r="U2201" s="50">
        <f t="shared" si="251"/>
        <v>1294.5563333333337</v>
      </c>
      <c r="V2201" s="51">
        <f t="shared" si="253"/>
        <v>1140.9555342465742</v>
      </c>
      <c r="W2201" s="53">
        <f t="shared" si="254"/>
        <v>1.9645460824189165E-3</v>
      </c>
      <c r="X2201" s="53" t="str">
        <f t="shared" si="255"/>
        <v/>
      </c>
      <c r="Y2201" s="54" t="str">
        <f t="shared" si="256"/>
        <v/>
      </c>
    </row>
    <row r="2202" spans="17:25" x14ac:dyDescent="0.25">
      <c r="Q2202" s="47">
        <f t="shared" si="252"/>
        <v>1997</v>
      </c>
      <c r="R2202" s="48" t="str">
        <f t="shared" si="250"/>
        <v>199711</v>
      </c>
      <c r="S2202" s="49">
        <v>35764</v>
      </c>
      <c r="T2202" s="48">
        <v>1305.6600000000001</v>
      </c>
      <c r="U2202" s="50">
        <f t="shared" si="251"/>
        <v>1294.5563333333337</v>
      </c>
      <c r="V2202" s="51">
        <f t="shared" si="253"/>
        <v>1140.9555342465742</v>
      </c>
      <c r="W2202" s="53">
        <f t="shared" si="254"/>
        <v>0</v>
      </c>
      <c r="X2202" s="53" t="str">
        <f t="shared" si="255"/>
        <v/>
      </c>
      <c r="Y2202" s="54" t="str">
        <f t="shared" si="256"/>
        <v/>
      </c>
    </row>
    <row r="2203" spans="17:25" x14ac:dyDescent="0.25">
      <c r="Q2203" s="47">
        <f t="shared" si="252"/>
        <v>1997</v>
      </c>
      <c r="R2203" s="48" t="str">
        <f t="shared" si="250"/>
        <v>199712</v>
      </c>
      <c r="S2203" s="49">
        <v>35765</v>
      </c>
      <c r="T2203" s="48">
        <v>1305.6600000000001</v>
      </c>
      <c r="U2203" s="50">
        <f t="shared" si="251"/>
        <v>1295.5680645161285</v>
      </c>
      <c r="V2203" s="51">
        <f t="shared" si="253"/>
        <v>1140.9555342465742</v>
      </c>
      <c r="W2203" s="53">
        <f t="shared" si="254"/>
        <v>0</v>
      </c>
      <c r="X2203" s="53">
        <f t="shared" si="255"/>
        <v>7.8152735168335319E-4</v>
      </c>
      <c r="Y2203" s="54" t="str">
        <f t="shared" si="256"/>
        <v/>
      </c>
    </row>
    <row r="2204" spans="17:25" x14ac:dyDescent="0.25">
      <c r="Q2204" s="47">
        <f t="shared" si="252"/>
        <v>1997</v>
      </c>
      <c r="R2204" s="48" t="str">
        <f t="shared" si="250"/>
        <v>199712</v>
      </c>
      <c r="S2204" s="49">
        <v>35766</v>
      </c>
      <c r="T2204" s="48">
        <v>1307.54</v>
      </c>
      <c r="U2204" s="50">
        <f t="shared" si="251"/>
        <v>1295.5680645161285</v>
      </c>
      <c r="V2204" s="51">
        <f t="shared" si="253"/>
        <v>1140.9555342465742</v>
      </c>
      <c r="W2204" s="53">
        <f t="shared" si="254"/>
        <v>1.4398848092151972E-3</v>
      </c>
      <c r="X2204" s="53" t="str">
        <f t="shared" si="255"/>
        <v/>
      </c>
      <c r="Y2204" s="54" t="str">
        <f t="shared" si="256"/>
        <v/>
      </c>
    </row>
    <row r="2205" spans="17:25" x14ac:dyDescent="0.25">
      <c r="Q2205" s="47">
        <f t="shared" si="252"/>
        <v>1997</v>
      </c>
      <c r="R2205" s="48" t="str">
        <f t="shared" si="250"/>
        <v>199712</v>
      </c>
      <c r="S2205" s="49">
        <v>35767</v>
      </c>
      <c r="T2205" s="48">
        <v>1307.01</v>
      </c>
      <c r="U2205" s="50">
        <f t="shared" si="251"/>
        <v>1295.5680645161285</v>
      </c>
      <c r="V2205" s="51">
        <f t="shared" si="253"/>
        <v>1140.9555342465742</v>
      </c>
      <c r="W2205" s="53">
        <f t="shared" si="254"/>
        <v>-4.0534132798997202E-4</v>
      </c>
      <c r="X2205" s="53" t="str">
        <f t="shared" si="255"/>
        <v/>
      </c>
      <c r="Y2205" s="54" t="str">
        <f t="shared" si="256"/>
        <v/>
      </c>
    </row>
    <row r="2206" spans="17:25" x14ac:dyDescent="0.25">
      <c r="Q2206" s="47">
        <f t="shared" si="252"/>
        <v>1997</v>
      </c>
      <c r="R2206" s="48" t="str">
        <f t="shared" si="250"/>
        <v>199712</v>
      </c>
      <c r="S2206" s="49">
        <v>35768</v>
      </c>
      <c r="T2206" s="48">
        <v>1299.43</v>
      </c>
      <c r="U2206" s="50">
        <f t="shared" si="251"/>
        <v>1295.5680645161285</v>
      </c>
      <c r="V2206" s="51">
        <f t="shared" si="253"/>
        <v>1140.9555342465742</v>
      </c>
      <c r="W2206" s="53">
        <f t="shared" si="254"/>
        <v>-5.7994965608525462E-3</v>
      </c>
      <c r="X2206" s="53" t="str">
        <f t="shared" si="255"/>
        <v/>
      </c>
      <c r="Y2206" s="54" t="str">
        <f t="shared" si="256"/>
        <v/>
      </c>
    </row>
    <row r="2207" spans="17:25" x14ac:dyDescent="0.25">
      <c r="Q2207" s="47">
        <f t="shared" si="252"/>
        <v>1997</v>
      </c>
      <c r="R2207" s="48" t="str">
        <f t="shared" si="250"/>
        <v>199712</v>
      </c>
      <c r="S2207" s="49">
        <v>35769</v>
      </c>
      <c r="T2207" s="48">
        <v>1298.6400000000001</v>
      </c>
      <c r="U2207" s="50">
        <f t="shared" si="251"/>
        <v>1295.5680645161285</v>
      </c>
      <c r="V2207" s="51">
        <f t="shared" si="253"/>
        <v>1140.9555342465742</v>
      </c>
      <c r="W2207" s="53">
        <f t="shared" si="254"/>
        <v>-6.0795887427556039E-4</v>
      </c>
      <c r="X2207" s="53" t="str">
        <f t="shared" si="255"/>
        <v/>
      </c>
      <c r="Y2207" s="54" t="str">
        <f t="shared" si="256"/>
        <v/>
      </c>
    </row>
    <row r="2208" spans="17:25" x14ac:dyDescent="0.25">
      <c r="Q2208" s="47">
        <f t="shared" si="252"/>
        <v>1997</v>
      </c>
      <c r="R2208" s="48" t="str">
        <f t="shared" si="250"/>
        <v>199712</v>
      </c>
      <c r="S2208" s="49">
        <v>35770</v>
      </c>
      <c r="T2208" s="48">
        <v>1300.55</v>
      </c>
      <c r="U2208" s="50">
        <f t="shared" si="251"/>
        <v>1295.5680645161285</v>
      </c>
      <c r="V2208" s="51">
        <f t="shared" si="253"/>
        <v>1140.9555342465742</v>
      </c>
      <c r="W2208" s="53">
        <f t="shared" si="254"/>
        <v>1.4707694203164312E-3</v>
      </c>
      <c r="X2208" s="53" t="str">
        <f t="shared" si="255"/>
        <v/>
      </c>
      <c r="Y2208" s="54" t="str">
        <f t="shared" si="256"/>
        <v/>
      </c>
    </row>
    <row r="2209" spans="17:25" x14ac:dyDescent="0.25">
      <c r="Q2209" s="47">
        <f t="shared" si="252"/>
        <v>1997</v>
      </c>
      <c r="R2209" s="48" t="str">
        <f t="shared" si="250"/>
        <v>199712</v>
      </c>
      <c r="S2209" s="49">
        <v>35771</v>
      </c>
      <c r="T2209" s="48">
        <v>1300.55</v>
      </c>
      <c r="U2209" s="50">
        <f t="shared" si="251"/>
        <v>1295.5680645161285</v>
      </c>
      <c r="V2209" s="51">
        <f t="shared" si="253"/>
        <v>1140.9555342465742</v>
      </c>
      <c r="W2209" s="53">
        <f t="shared" si="254"/>
        <v>0</v>
      </c>
      <c r="X2209" s="53" t="str">
        <f t="shared" si="255"/>
        <v/>
      </c>
      <c r="Y2209" s="54" t="str">
        <f t="shared" si="256"/>
        <v/>
      </c>
    </row>
    <row r="2210" spans="17:25" x14ac:dyDescent="0.25">
      <c r="Q2210" s="47">
        <f t="shared" si="252"/>
        <v>1997</v>
      </c>
      <c r="R2210" s="48" t="str">
        <f t="shared" si="250"/>
        <v>199712</v>
      </c>
      <c r="S2210" s="49">
        <v>35772</v>
      </c>
      <c r="T2210" s="48">
        <v>1300.55</v>
      </c>
      <c r="U2210" s="50">
        <f t="shared" si="251"/>
        <v>1295.5680645161285</v>
      </c>
      <c r="V2210" s="51">
        <f t="shared" si="253"/>
        <v>1140.9555342465742</v>
      </c>
      <c r="W2210" s="53">
        <f t="shared" si="254"/>
        <v>0</v>
      </c>
      <c r="X2210" s="53" t="str">
        <f t="shared" si="255"/>
        <v/>
      </c>
      <c r="Y2210" s="54" t="str">
        <f t="shared" si="256"/>
        <v/>
      </c>
    </row>
    <row r="2211" spans="17:25" x14ac:dyDescent="0.25">
      <c r="Q2211" s="47">
        <f t="shared" si="252"/>
        <v>1997</v>
      </c>
      <c r="R2211" s="48" t="str">
        <f t="shared" si="250"/>
        <v>199712</v>
      </c>
      <c r="S2211" s="49">
        <v>35773</v>
      </c>
      <c r="T2211" s="48">
        <v>1300.55</v>
      </c>
      <c r="U2211" s="50">
        <f t="shared" si="251"/>
        <v>1295.5680645161285</v>
      </c>
      <c r="V2211" s="51">
        <f t="shared" si="253"/>
        <v>1140.9555342465742</v>
      </c>
      <c r="W2211" s="53">
        <f t="shared" si="254"/>
        <v>0</v>
      </c>
      <c r="X2211" s="53" t="str">
        <f t="shared" si="255"/>
        <v/>
      </c>
      <c r="Y2211" s="54" t="str">
        <f t="shared" si="256"/>
        <v/>
      </c>
    </row>
    <row r="2212" spans="17:25" x14ac:dyDescent="0.25">
      <c r="Q2212" s="47">
        <f t="shared" si="252"/>
        <v>1997</v>
      </c>
      <c r="R2212" s="48" t="str">
        <f t="shared" si="250"/>
        <v>199712</v>
      </c>
      <c r="S2212" s="49">
        <v>35774</v>
      </c>
      <c r="T2212" s="48">
        <v>1298.78</v>
      </c>
      <c r="U2212" s="50">
        <f t="shared" si="251"/>
        <v>1295.5680645161285</v>
      </c>
      <c r="V2212" s="51">
        <f t="shared" si="253"/>
        <v>1140.9555342465742</v>
      </c>
      <c r="W2212" s="53">
        <f t="shared" si="254"/>
        <v>-1.3609626696398092E-3</v>
      </c>
      <c r="X2212" s="53" t="str">
        <f t="shared" si="255"/>
        <v/>
      </c>
      <c r="Y2212" s="54" t="str">
        <f t="shared" si="256"/>
        <v/>
      </c>
    </row>
    <row r="2213" spans="17:25" x14ac:dyDescent="0.25">
      <c r="Q2213" s="47">
        <f t="shared" si="252"/>
        <v>1997</v>
      </c>
      <c r="R2213" s="48" t="str">
        <f t="shared" si="250"/>
        <v>199712</v>
      </c>
      <c r="S2213" s="49">
        <v>35775</v>
      </c>
      <c r="T2213" s="48">
        <v>1301.1500000000001</v>
      </c>
      <c r="U2213" s="50">
        <f t="shared" si="251"/>
        <v>1295.5680645161285</v>
      </c>
      <c r="V2213" s="51">
        <f t="shared" si="253"/>
        <v>1140.9555342465742</v>
      </c>
      <c r="W2213" s="53">
        <f t="shared" si="254"/>
        <v>1.8247894177614299E-3</v>
      </c>
      <c r="X2213" s="53" t="str">
        <f t="shared" si="255"/>
        <v/>
      </c>
      <c r="Y2213" s="54" t="str">
        <f t="shared" si="256"/>
        <v/>
      </c>
    </row>
    <row r="2214" spans="17:25" x14ac:dyDescent="0.25">
      <c r="Q2214" s="47">
        <f t="shared" si="252"/>
        <v>1997</v>
      </c>
      <c r="R2214" s="48" t="str">
        <f t="shared" si="250"/>
        <v>199712</v>
      </c>
      <c r="S2214" s="49">
        <v>35776</v>
      </c>
      <c r="T2214" s="48">
        <v>1304.8499999999999</v>
      </c>
      <c r="U2214" s="50">
        <f t="shared" si="251"/>
        <v>1295.5680645161285</v>
      </c>
      <c r="V2214" s="51">
        <f t="shared" si="253"/>
        <v>1140.9555342465742</v>
      </c>
      <c r="W2214" s="53">
        <f t="shared" si="254"/>
        <v>2.8436383199474946E-3</v>
      </c>
      <c r="X2214" s="53" t="str">
        <f t="shared" si="255"/>
        <v/>
      </c>
      <c r="Y2214" s="54" t="str">
        <f t="shared" si="256"/>
        <v/>
      </c>
    </row>
    <row r="2215" spans="17:25" x14ac:dyDescent="0.25">
      <c r="Q2215" s="47">
        <f t="shared" si="252"/>
        <v>1997</v>
      </c>
      <c r="R2215" s="48" t="str">
        <f t="shared" si="250"/>
        <v>199712</v>
      </c>
      <c r="S2215" s="49">
        <v>35777</v>
      </c>
      <c r="T2215" s="48">
        <v>1307.42</v>
      </c>
      <c r="U2215" s="50">
        <f t="shared" si="251"/>
        <v>1295.5680645161285</v>
      </c>
      <c r="V2215" s="51">
        <f t="shared" si="253"/>
        <v>1140.9555342465742</v>
      </c>
      <c r="W2215" s="53">
        <f t="shared" si="254"/>
        <v>1.9695750469403972E-3</v>
      </c>
      <c r="X2215" s="53" t="str">
        <f t="shared" si="255"/>
        <v/>
      </c>
      <c r="Y2215" s="54" t="str">
        <f t="shared" si="256"/>
        <v/>
      </c>
    </row>
    <row r="2216" spans="17:25" x14ac:dyDescent="0.25">
      <c r="Q2216" s="47">
        <f t="shared" si="252"/>
        <v>1997</v>
      </c>
      <c r="R2216" s="48" t="str">
        <f t="shared" si="250"/>
        <v>199712</v>
      </c>
      <c r="S2216" s="49">
        <v>35778</v>
      </c>
      <c r="T2216" s="48">
        <v>1307.42</v>
      </c>
      <c r="U2216" s="50">
        <f t="shared" si="251"/>
        <v>1295.5680645161285</v>
      </c>
      <c r="V2216" s="51">
        <f t="shared" si="253"/>
        <v>1140.9555342465742</v>
      </c>
      <c r="W2216" s="53">
        <f t="shared" si="254"/>
        <v>0</v>
      </c>
      <c r="X2216" s="53" t="str">
        <f t="shared" si="255"/>
        <v/>
      </c>
      <c r="Y2216" s="54" t="str">
        <f t="shared" si="256"/>
        <v/>
      </c>
    </row>
    <row r="2217" spans="17:25" x14ac:dyDescent="0.25">
      <c r="Q2217" s="47">
        <f t="shared" si="252"/>
        <v>1997</v>
      </c>
      <c r="R2217" s="48" t="str">
        <f t="shared" si="250"/>
        <v>199712</v>
      </c>
      <c r="S2217" s="49">
        <v>35779</v>
      </c>
      <c r="T2217" s="48">
        <v>1307.42</v>
      </c>
      <c r="U2217" s="50">
        <f t="shared" si="251"/>
        <v>1295.5680645161285</v>
      </c>
      <c r="V2217" s="51">
        <f t="shared" si="253"/>
        <v>1140.9555342465742</v>
      </c>
      <c r="W2217" s="53">
        <f t="shared" si="254"/>
        <v>0</v>
      </c>
      <c r="X2217" s="53" t="str">
        <f t="shared" si="255"/>
        <v/>
      </c>
      <c r="Y2217" s="54" t="str">
        <f t="shared" si="256"/>
        <v/>
      </c>
    </row>
    <row r="2218" spans="17:25" x14ac:dyDescent="0.25">
      <c r="Q2218" s="47">
        <f t="shared" si="252"/>
        <v>1997</v>
      </c>
      <c r="R2218" s="48" t="str">
        <f t="shared" si="250"/>
        <v>199712</v>
      </c>
      <c r="S2218" s="49">
        <v>35780</v>
      </c>
      <c r="T2218" s="48">
        <v>1304.02</v>
      </c>
      <c r="U2218" s="50">
        <f t="shared" si="251"/>
        <v>1295.5680645161285</v>
      </c>
      <c r="V2218" s="51">
        <f t="shared" si="253"/>
        <v>1140.9555342465742</v>
      </c>
      <c r="W2218" s="53">
        <f t="shared" si="254"/>
        <v>-2.6005415245292651E-3</v>
      </c>
      <c r="X2218" s="53" t="str">
        <f t="shared" si="255"/>
        <v/>
      </c>
      <c r="Y2218" s="54" t="str">
        <f t="shared" si="256"/>
        <v/>
      </c>
    </row>
    <row r="2219" spans="17:25" x14ac:dyDescent="0.25">
      <c r="Q2219" s="47">
        <f t="shared" si="252"/>
        <v>1997</v>
      </c>
      <c r="R2219" s="48" t="str">
        <f t="shared" si="250"/>
        <v>199712</v>
      </c>
      <c r="S2219" s="49">
        <v>35781</v>
      </c>
      <c r="T2219" s="48">
        <v>1296.3</v>
      </c>
      <c r="U2219" s="50">
        <f t="shared" si="251"/>
        <v>1295.5680645161285</v>
      </c>
      <c r="V2219" s="51">
        <f t="shared" si="253"/>
        <v>1140.9555342465742</v>
      </c>
      <c r="W2219" s="53">
        <f t="shared" si="254"/>
        <v>-5.9201545988558646E-3</v>
      </c>
      <c r="X2219" s="53" t="str">
        <f t="shared" si="255"/>
        <v/>
      </c>
      <c r="Y2219" s="54" t="str">
        <f t="shared" si="256"/>
        <v/>
      </c>
    </row>
    <row r="2220" spans="17:25" x14ac:dyDescent="0.25">
      <c r="Q2220" s="47">
        <f t="shared" si="252"/>
        <v>1997</v>
      </c>
      <c r="R2220" s="48" t="str">
        <f t="shared" si="250"/>
        <v>199712</v>
      </c>
      <c r="S2220" s="49">
        <v>35782</v>
      </c>
      <c r="T2220" s="48">
        <v>1286.74</v>
      </c>
      <c r="U2220" s="50">
        <f t="shared" si="251"/>
        <v>1295.5680645161285</v>
      </c>
      <c r="V2220" s="51">
        <f t="shared" si="253"/>
        <v>1140.9555342465742</v>
      </c>
      <c r="W2220" s="53">
        <f t="shared" si="254"/>
        <v>-7.3748360718969286E-3</v>
      </c>
      <c r="X2220" s="53" t="str">
        <f t="shared" si="255"/>
        <v/>
      </c>
      <c r="Y2220" s="54" t="str">
        <f t="shared" si="256"/>
        <v/>
      </c>
    </row>
    <row r="2221" spans="17:25" x14ac:dyDescent="0.25">
      <c r="Q2221" s="47">
        <f t="shared" si="252"/>
        <v>1997</v>
      </c>
      <c r="R2221" s="48" t="str">
        <f t="shared" si="250"/>
        <v>199712</v>
      </c>
      <c r="S2221" s="49">
        <v>35783</v>
      </c>
      <c r="T2221" s="48">
        <v>1286.1199999999999</v>
      </c>
      <c r="U2221" s="50">
        <f t="shared" si="251"/>
        <v>1295.5680645161285</v>
      </c>
      <c r="V2221" s="51">
        <f t="shared" si="253"/>
        <v>1140.9555342465742</v>
      </c>
      <c r="W2221" s="53">
        <f t="shared" si="254"/>
        <v>-4.8183782271482567E-4</v>
      </c>
      <c r="X2221" s="53" t="str">
        <f t="shared" si="255"/>
        <v/>
      </c>
      <c r="Y2221" s="54" t="str">
        <f t="shared" si="256"/>
        <v/>
      </c>
    </row>
    <row r="2222" spans="17:25" x14ac:dyDescent="0.25">
      <c r="Q2222" s="47">
        <f t="shared" si="252"/>
        <v>1997</v>
      </c>
      <c r="R2222" s="48" t="str">
        <f t="shared" si="250"/>
        <v>199712</v>
      </c>
      <c r="S2222" s="49">
        <v>35784</v>
      </c>
      <c r="T2222" s="48">
        <v>1287.51</v>
      </c>
      <c r="U2222" s="50">
        <f t="shared" si="251"/>
        <v>1295.5680645161285</v>
      </c>
      <c r="V2222" s="51">
        <f t="shared" si="253"/>
        <v>1140.9555342465742</v>
      </c>
      <c r="W2222" s="53">
        <f t="shared" si="254"/>
        <v>1.0807700681119137E-3</v>
      </c>
      <c r="X2222" s="53" t="str">
        <f t="shared" si="255"/>
        <v/>
      </c>
      <c r="Y2222" s="54" t="str">
        <f t="shared" si="256"/>
        <v/>
      </c>
    </row>
    <row r="2223" spans="17:25" x14ac:dyDescent="0.25">
      <c r="Q2223" s="47">
        <f t="shared" si="252"/>
        <v>1997</v>
      </c>
      <c r="R2223" s="48" t="str">
        <f t="shared" si="250"/>
        <v>199712</v>
      </c>
      <c r="S2223" s="49">
        <v>35785</v>
      </c>
      <c r="T2223" s="48">
        <v>1287.51</v>
      </c>
      <c r="U2223" s="50">
        <f t="shared" si="251"/>
        <v>1295.5680645161285</v>
      </c>
      <c r="V2223" s="51">
        <f t="shared" si="253"/>
        <v>1140.9555342465742</v>
      </c>
      <c r="W2223" s="53">
        <f t="shared" si="254"/>
        <v>0</v>
      </c>
      <c r="X2223" s="53" t="str">
        <f t="shared" si="255"/>
        <v/>
      </c>
      <c r="Y2223" s="54" t="str">
        <f t="shared" si="256"/>
        <v/>
      </c>
    </row>
    <row r="2224" spans="17:25" x14ac:dyDescent="0.25">
      <c r="Q2224" s="47">
        <f t="shared" si="252"/>
        <v>1997</v>
      </c>
      <c r="R2224" s="48" t="str">
        <f t="shared" si="250"/>
        <v>199712</v>
      </c>
      <c r="S2224" s="49">
        <v>35786</v>
      </c>
      <c r="T2224" s="48">
        <v>1287.51</v>
      </c>
      <c r="U2224" s="50">
        <f t="shared" si="251"/>
        <v>1295.5680645161285</v>
      </c>
      <c r="V2224" s="51">
        <f t="shared" si="253"/>
        <v>1140.9555342465742</v>
      </c>
      <c r="W2224" s="53">
        <f t="shared" si="254"/>
        <v>0</v>
      </c>
      <c r="X2224" s="53" t="str">
        <f t="shared" si="255"/>
        <v/>
      </c>
      <c r="Y2224" s="54" t="str">
        <f t="shared" si="256"/>
        <v/>
      </c>
    </row>
    <row r="2225" spans="17:25" x14ac:dyDescent="0.25">
      <c r="Q2225" s="47">
        <f t="shared" si="252"/>
        <v>1997</v>
      </c>
      <c r="R2225" s="48" t="str">
        <f t="shared" si="250"/>
        <v>199712</v>
      </c>
      <c r="S2225" s="49">
        <v>35787</v>
      </c>
      <c r="T2225" s="48">
        <v>1288.32</v>
      </c>
      <c r="U2225" s="50">
        <f t="shared" si="251"/>
        <v>1295.5680645161285</v>
      </c>
      <c r="V2225" s="51">
        <f t="shared" si="253"/>
        <v>1140.9555342465742</v>
      </c>
      <c r="W2225" s="53">
        <f t="shared" si="254"/>
        <v>6.2912132721293368E-4</v>
      </c>
      <c r="X2225" s="53" t="str">
        <f t="shared" si="255"/>
        <v/>
      </c>
      <c r="Y2225" s="54" t="str">
        <f t="shared" si="256"/>
        <v/>
      </c>
    </row>
    <row r="2226" spans="17:25" x14ac:dyDescent="0.25">
      <c r="Q2226" s="47">
        <f t="shared" si="252"/>
        <v>1997</v>
      </c>
      <c r="R2226" s="48" t="str">
        <f t="shared" si="250"/>
        <v>199712</v>
      </c>
      <c r="S2226" s="49">
        <v>35788</v>
      </c>
      <c r="T2226" s="48">
        <v>1281.5999999999999</v>
      </c>
      <c r="U2226" s="50">
        <f t="shared" si="251"/>
        <v>1295.5680645161285</v>
      </c>
      <c r="V2226" s="51">
        <f t="shared" si="253"/>
        <v>1140.9555342465742</v>
      </c>
      <c r="W2226" s="53">
        <f t="shared" si="254"/>
        <v>-5.2160953800298726E-3</v>
      </c>
      <c r="X2226" s="53" t="str">
        <f t="shared" si="255"/>
        <v/>
      </c>
      <c r="Y2226" s="54" t="str">
        <f t="shared" si="256"/>
        <v/>
      </c>
    </row>
    <row r="2227" spans="17:25" x14ac:dyDescent="0.25">
      <c r="Q2227" s="47">
        <f t="shared" si="252"/>
        <v>1997</v>
      </c>
      <c r="R2227" s="48" t="str">
        <f t="shared" si="250"/>
        <v>199712</v>
      </c>
      <c r="S2227" s="49">
        <v>35789</v>
      </c>
      <c r="T2227" s="48">
        <v>1281.5999999999999</v>
      </c>
      <c r="U2227" s="50">
        <f t="shared" si="251"/>
        <v>1295.5680645161285</v>
      </c>
      <c r="V2227" s="51">
        <f t="shared" si="253"/>
        <v>1140.9555342465742</v>
      </c>
      <c r="W2227" s="53">
        <f t="shared" si="254"/>
        <v>0</v>
      </c>
      <c r="X2227" s="53" t="str">
        <f t="shared" si="255"/>
        <v/>
      </c>
      <c r="Y2227" s="54" t="str">
        <f t="shared" si="256"/>
        <v/>
      </c>
    </row>
    <row r="2228" spans="17:25" x14ac:dyDescent="0.25">
      <c r="Q2228" s="47">
        <f t="shared" si="252"/>
        <v>1997</v>
      </c>
      <c r="R2228" s="48" t="str">
        <f t="shared" si="250"/>
        <v>199712</v>
      </c>
      <c r="S2228" s="49">
        <v>35790</v>
      </c>
      <c r="T2228" s="48">
        <v>1281.5999999999999</v>
      </c>
      <c r="U2228" s="50">
        <f t="shared" si="251"/>
        <v>1295.5680645161285</v>
      </c>
      <c r="V2228" s="51">
        <f t="shared" si="253"/>
        <v>1140.9555342465742</v>
      </c>
      <c r="W2228" s="53">
        <f t="shared" si="254"/>
        <v>0</v>
      </c>
      <c r="X2228" s="53" t="str">
        <f t="shared" si="255"/>
        <v/>
      </c>
      <c r="Y2228" s="54" t="str">
        <f t="shared" si="256"/>
        <v/>
      </c>
    </row>
    <row r="2229" spans="17:25" x14ac:dyDescent="0.25">
      <c r="Q2229" s="47">
        <f t="shared" si="252"/>
        <v>1997</v>
      </c>
      <c r="R2229" s="48" t="str">
        <f t="shared" si="250"/>
        <v>199712</v>
      </c>
      <c r="S2229" s="49">
        <v>35791</v>
      </c>
      <c r="T2229" s="48">
        <v>1286.92</v>
      </c>
      <c r="U2229" s="50">
        <f t="shared" si="251"/>
        <v>1295.5680645161285</v>
      </c>
      <c r="V2229" s="51">
        <f t="shared" si="253"/>
        <v>1140.9555342465742</v>
      </c>
      <c r="W2229" s="53">
        <f t="shared" si="254"/>
        <v>4.1510611735331437E-3</v>
      </c>
      <c r="X2229" s="53" t="str">
        <f t="shared" si="255"/>
        <v/>
      </c>
      <c r="Y2229" s="54" t="str">
        <f t="shared" si="256"/>
        <v/>
      </c>
    </row>
    <row r="2230" spans="17:25" x14ac:dyDescent="0.25">
      <c r="Q2230" s="47">
        <f t="shared" si="252"/>
        <v>1997</v>
      </c>
      <c r="R2230" s="48" t="str">
        <f t="shared" si="250"/>
        <v>199712</v>
      </c>
      <c r="S2230" s="49">
        <v>35792</v>
      </c>
      <c r="T2230" s="48">
        <v>1286.92</v>
      </c>
      <c r="U2230" s="50">
        <f t="shared" si="251"/>
        <v>1295.5680645161285</v>
      </c>
      <c r="V2230" s="51">
        <f t="shared" si="253"/>
        <v>1140.9555342465742</v>
      </c>
      <c r="W2230" s="53">
        <f t="shared" si="254"/>
        <v>0</v>
      </c>
      <c r="X2230" s="53" t="str">
        <f t="shared" si="255"/>
        <v/>
      </c>
      <c r="Y2230" s="54" t="str">
        <f t="shared" si="256"/>
        <v/>
      </c>
    </row>
    <row r="2231" spans="17:25" x14ac:dyDescent="0.25">
      <c r="Q2231" s="47">
        <f t="shared" si="252"/>
        <v>1997</v>
      </c>
      <c r="R2231" s="48" t="str">
        <f t="shared" si="250"/>
        <v>199712</v>
      </c>
      <c r="S2231" s="49">
        <v>35793</v>
      </c>
      <c r="T2231" s="48">
        <v>1286.92</v>
      </c>
      <c r="U2231" s="50">
        <f t="shared" si="251"/>
        <v>1295.5680645161285</v>
      </c>
      <c r="V2231" s="51">
        <f t="shared" si="253"/>
        <v>1140.9555342465742</v>
      </c>
      <c r="W2231" s="53">
        <f t="shared" si="254"/>
        <v>0</v>
      </c>
      <c r="X2231" s="53" t="str">
        <f t="shared" si="255"/>
        <v/>
      </c>
      <c r="Y2231" s="54" t="str">
        <f t="shared" si="256"/>
        <v/>
      </c>
    </row>
    <row r="2232" spans="17:25" x14ac:dyDescent="0.25">
      <c r="Q2232" s="47">
        <f t="shared" si="252"/>
        <v>1997</v>
      </c>
      <c r="R2232" s="48" t="str">
        <f t="shared" si="250"/>
        <v>199712</v>
      </c>
      <c r="S2232" s="49">
        <v>35794</v>
      </c>
      <c r="T2232" s="48">
        <v>1291.92</v>
      </c>
      <c r="U2232" s="50">
        <f t="shared" si="251"/>
        <v>1295.5680645161285</v>
      </c>
      <c r="V2232" s="51">
        <f t="shared" si="253"/>
        <v>1140.9555342465742</v>
      </c>
      <c r="W2232" s="53">
        <f t="shared" si="254"/>
        <v>3.8852453920990015E-3</v>
      </c>
      <c r="X2232" s="53" t="str">
        <f t="shared" si="255"/>
        <v/>
      </c>
      <c r="Y2232" s="54" t="str">
        <f t="shared" si="256"/>
        <v/>
      </c>
    </row>
    <row r="2233" spans="17:25" x14ac:dyDescent="0.25">
      <c r="Q2233" s="47">
        <f t="shared" si="252"/>
        <v>1997</v>
      </c>
      <c r="R2233" s="48" t="str">
        <f t="shared" si="250"/>
        <v>199712</v>
      </c>
      <c r="S2233" s="49">
        <v>35795</v>
      </c>
      <c r="T2233" s="48">
        <v>1293.58</v>
      </c>
      <c r="U2233" s="50">
        <f t="shared" si="251"/>
        <v>1295.5680645161285</v>
      </c>
      <c r="V2233" s="51">
        <f t="shared" si="253"/>
        <v>1140.9555342465742</v>
      </c>
      <c r="W2233" s="53">
        <f t="shared" si="254"/>
        <v>1.2849092823083996E-3</v>
      </c>
      <c r="X2233" s="53" t="str">
        <f t="shared" si="255"/>
        <v/>
      </c>
      <c r="Y2233" s="54" t="str">
        <f t="shared" si="256"/>
        <v/>
      </c>
    </row>
    <row r="2234" spans="17:25" x14ac:dyDescent="0.25">
      <c r="Q2234" s="47">
        <f t="shared" si="252"/>
        <v>1998</v>
      </c>
      <c r="R2234" s="48" t="str">
        <f t="shared" si="250"/>
        <v>19981</v>
      </c>
      <c r="S2234" s="49">
        <v>35796</v>
      </c>
      <c r="T2234" s="48">
        <v>1293.58</v>
      </c>
      <c r="U2234" s="50">
        <f t="shared" si="251"/>
        <v>1321.4306451612899</v>
      </c>
      <c r="V2234" s="51">
        <f t="shared" si="253"/>
        <v>1426.2372328767133</v>
      </c>
      <c r="W2234" s="53">
        <f t="shared" si="254"/>
        <v>0</v>
      </c>
      <c r="X2234" s="53">
        <f t="shared" si="255"/>
        <v>1.9962348064530788E-2</v>
      </c>
      <c r="Y2234" s="54">
        <f t="shared" si="256"/>
        <v>0.25003752562410231</v>
      </c>
    </row>
    <row r="2235" spans="17:25" x14ac:dyDescent="0.25">
      <c r="Q2235" s="47">
        <f t="shared" si="252"/>
        <v>1998</v>
      </c>
      <c r="R2235" s="48" t="str">
        <f t="shared" si="250"/>
        <v>19981</v>
      </c>
      <c r="S2235" s="49">
        <v>35797</v>
      </c>
      <c r="T2235" s="48">
        <v>1293.58</v>
      </c>
      <c r="U2235" s="50">
        <f t="shared" si="251"/>
        <v>1321.4306451612899</v>
      </c>
      <c r="V2235" s="51">
        <f t="shared" si="253"/>
        <v>1426.2372328767133</v>
      </c>
      <c r="W2235" s="53">
        <f t="shared" si="254"/>
        <v>0</v>
      </c>
      <c r="X2235" s="53" t="str">
        <f t="shared" si="255"/>
        <v/>
      </c>
      <c r="Y2235" s="54" t="str">
        <f t="shared" si="256"/>
        <v/>
      </c>
    </row>
    <row r="2236" spans="17:25" x14ac:dyDescent="0.25">
      <c r="Q2236" s="47">
        <f t="shared" si="252"/>
        <v>1998</v>
      </c>
      <c r="R2236" s="48" t="str">
        <f t="shared" si="250"/>
        <v>19981</v>
      </c>
      <c r="S2236" s="49">
        <v>35798</v>
      </c>
      <c r="T2236" s="48">
        <v>1304.33</v>
      </c>
      <c r="U2236" s="50">
        <f t="shared" si="251"/>
        <v>1321.4306451612899</v>
      </c>
      <c r="V2236" s="51">
        <f t="shared" si="253"/>
        <v>1426.2372328767133</v>
      </c>
      <c r="W2236" s="53">
        <f t="shared" si="254"/>
        <v>8.3102707215634286E-3</v>
      </c>
      <c r="X2236" s="53" t="str">
        <f t="shared" si="255"/>
        <v/>
      </c>
      <c r="Y2236" s="54" t="str">
        <f t="shared" si="256"/>
        <v/>
      </c>
    </row>
    <row r="2237" spans="17:25" x14ac:dyDescent="0.25">
      <c r="Q2237" s="47">
        <f t="shared" si="252"/>
        <v>1998</v>
      </c>
      <c r="R2237" s="48" t="str">
        <f t="shared" si="250"/>
        <v>19981</v>
      </c>
      <c r="S2237" s="49">
        <v>35799</v>
      </c>
      <c r="T2237" s="48">
        <v>1304.33</v>
      </c>
      <c r="U2237" s="50">
        <f t="shared" si="251"/>
        <v>1321.4306451612899</v>
      </c>
      <c r="V2237" s="51">
        <f t="shared" si="253"/>
        <v>1426.2372328767133</v>
      </c>
      <c r="W2237" s="53">
        <f t="shared" si="254"/>
        <v>0</v>
      </c>
      <c r="X2237" s="53" t="str">
        <f t="shared" si="255"/>
        <v/>
      </c>
      <c r="Y2237" s="54" t="str">
        <f t="shared" si="256"/>
        <v/>
      </c>
    </row>
    <row r="2238" spans="17:25" x14ac:dyDescent="0.25">
      <c r="Q2238" s="47">
        <f t="shared" si="252"/>
        <v>1998</v>
      </c>
      <c r="R2238" s="48" t="str">
        <f t="shared" si="250"/>
        <v>19981</v>
      </c>
      <c r="S2238" s="49">
        <v>35800</v>
      </c>
      <c r="T2238" s="48">
        <v>1304.33</v>
      </c>
      <c r="U2238" s="50">
        <f t="shared" si="251"/>
        <v>1321.4306451612899</v>
      </c>
      <c r="V2238" s="51">
        <f t="shared" si="253"/>
        <v>1426.2372328767133</v>
      </c>
      <c r="W2238" s="53">
        <f t="shared" si="254"/>
        <v>0</v>
      </c>
      <c r="X2238" s="53" t="str">
        <f t="shared" si="255"/>
        <v/>
      </c>
      <c r="Y2238" s="54" t="str">
        <f t="shared" si="256"/>
        <v/>
      </c>
    </row>
    <row r="2239" spans="17:25" x14ac:dyDescent="0.25">
      <c r="Q2239" s="47">
        <f t="shared" si="252"/>
        <v>1998</v>
      </c>
      <c r="R2239" s="48" t="str">
        <f t="shared" si="250"/>
        <v>19981</v>
      </c>
      <c r="S2239" s="49">
        <v>35801</v>
      </c>
      <c r="T2239" s="48">
        <v>1317.15</v>
      </c>
      <c r="U2239" s="50">
        <f t="shared" si="251"/>
        <v>1321.4306451612899</v>
      </c>
      <c r="V2239" s="51">
        <f t="shared" si="253"/>
        <v>1426.2372328767133</v>
      </c>
      <c r="W2239" s="53">
        <f t="shared" si="254"/>
        <v>9.8288009936136067E-3</v>
      </c>
      <c r="X2239" s="53" t="str">
        <f t="shared" si="255"/>
        <v/>
      </c>
      <c r="Y2239" s="54" t="str">
        <f t="shared" si="256"/>
        <v/>
      </c>
    </row>
    <row r="2240" spans="17:25" x14ac:dyDescent="0.25">
      <c r="Q2240" s="47">
        <f t="shared" si="252"/>
        <v>1998</v>
      </c>
      <c r="R2240" s="48" t="str">
        <f t="shared" si="250"/>
        <v>19981</v>
      </c>
      <c r="S2240" s="49">
        <v>35802</v>
      </c>
      <c r="T2240" s="48">
        <v>1318.57</v>
      </c>
      <c r="U2240" s="50">
        <f t="shared" si="251"/>
        <v>1321.4306451612899</v>
      </c>
      <c r="V2240" s="51">
        <f t="shared" si="253"/>
        <v>1426.2372328767133</v>
      </c>
      <c r="W2240" s="53">
        <f t="shared" si="254"/>
        <v>1.0780852598410995E-3</v>
      </c>
      <c r="X2240" s="53" t="str">
        <f t="shared" si="255"/>
        <v/>
      </c>
      <c r="Y2240" s="54" t="str">
        <f t="shared" si="256"/>
        <v/>
      </c>
    </row>
    <row r="2241" spans="17:25" x14ac:dyDescent="0.25">
      <c r="Q2241" s="47">
        <f t="shared" si="252"/>
        <v>1998</v>
      </c>
      <c r="R2241" s="48" t="str">
        <f t="shared" si="250"/>
        <v>19981</v>
      </c>
      <c r="S2241" s="49">
        <v>35803</v>
      </c>
      <c r="T2241" s="48">
        <v>1315.95</v>
      </c>
      <c r="U2241" s="50">
        <f t="shared" si="251"/>
        <v>1321.4306451612899</v>
      </c>
      <c r="V2241" s="51">
        <f t="shared" si="253"/>
        <v>1426.2372328767133</v>
      </c>
      <c r="W2241" s="53">
        <f t="shared" si="254"/>
        <v>-1.987001069340133E-3</v>
      </c>
      <c r="X2241" s="53" t="str">
        <f t="shared" si="255"/>
        <v/>
      </c>
      <c r="Y2241" s="54" t="str">
        <f t="shared" si="256"/>
        <v/>
      </c>
    </row>
    <row r="2242" spans="17:25" x14ac:dyDescent="0.25">
      <c r="Q2242" s="47">
        <f t="shared" si="252"/>
        <v>1998</v>
      </c>
      <c r="R2242" s="48" t="str">
        <f t="shared" si="250"/>
        <v>19981</v>
      </c>
      <c r="S2242" s="49">
        <v>35804</v>
      </c>
      <c r="T2242" s="48">
        <v>1313.56</v>
      </c>
      <c r="U2242" s="50">
        <f t="shared" si="251"/>
        <v>1321.4306451612899</v>
      </c>
      <c r="V2242" s="51">
        <f t="shared" si="253"/>
        <v>1426.2372328767133</v>
      </c>
      <c r="W2242" s="53">
        <f t="shared" si="254"/>
        <v>-1.8161784262320513E-3</v>
      </c>
      <c r="X2242" s="53" t="str">
        <f t="shared" si="255"/>
        <v/>
      </c>
      <c r="Y2242" s="54" t="str">
        <f t="shared" si="256"/>
        <v/>
      </c>
    </row>
    <row r="2243" spans="17:25" x14ac:dyDescent="0.25">
      <c r="Q2243" s="47">
        <f t="shared" si="252"/>
        <v>1998</v>
      </c>
      <c r="R2243" s="48" t="str">
        <f t="shared" si="250"/>
        <v>19981</v>
      </c>
      <c r="S2243" s="49">
        <v>35805</v>
      </c>
      <c r="T2243" s="48">
        <v>1315.7</v>
      </c>
      <c r="U2243" s="50">
        <f t="shared" si="251"/>
        <v>1321.4306451612899</v>
      </c>
      <c r="V2243" s="51">
        <f t="shared" si="253"/>
        <v>1426.2372328767133</v>
      </c>
      <c r="W2243" s="53">
        <f t="shared" si="254"/>
        <v>1.6291604494655942E-3</v>
      </c>
      <c r="X2243" s="53" t="str">
        <f t="shared" si="255"/>
        <v/>
      </c>
      <c r="Y2243" s="54" t="str">
        <f t="shared" si="256"/>
        <v/>
      </c>
    </row>
    <row r="2244" spans="17:25" x14ac:dyDescent="0.25">
      <c r="Q2244" s="47">
        <f t="shared" si="252"/>
        <v>1998</v>
      </c>
      <c r="R2244" s="48" t="str">
        <f t="shared" si="250"/>
        <v>19981</v>
      </c>
      <c r="S2244" s="49">
        <v>35806</v>
      </c>
      <c r="T2244" s="48">
        <v>1315.7</v>
      </c>
      <c r="U2244" s="50">
        <f t="shared" si="251"/>
        <v>1321.4306451612899</v>
      </c>
      <c r="V2244" s="51">
        <f t="shared" si="253"/>
        <v>1426.2372328767133</v>
      </c>
      <c r="W2244" s="53">
        <f t="shared" si="254"/>
        <v>0</v>
      </c>
      <c r="X2244" s="53" t="str">
        <f t="shared" si="255"/>
        <v/>
      </c>
      <c r="Y2244" s="54" t="str">
        <f t="shared" si="256"/>
        <v/>
      </c>
    </row>
    <row r="2245" spans="17:25" x14ac:dyDescent="0.25">
      <c r="Q2245" s="47">
        <f t="shared" si="252"/>
        <v>1998</v>
      </c>
      <c r="R2245" s="48" t="str">
        <f t="shared" si="250"/>
        <v>19981</v>
      </c>
      <c r="S2245" s="49">
        <v>35807</v>
      </c>
      <c r="T2245" s="48">
        <v>1315.7</v>
      </c>
      <c r="U2245" s="50">
        <f t="shared" si="251"/>
        <v>1321.4306451612899</v>
      </c>
      <c r="V2245" s="51">
        <f t="shared" si="253"/>
        <v>1426.2372328767133</v>
      </c>
      <c r="W2245" s="53">
        <f t="shared" si="254"/>
        <v>0</v>
      </c>
      <c r="X2245" s="53" t="str">
        <f t="shared" si="255"/>
        <v/>
      </c>
      <c r="Y2245" s="54" t="str">
        <f t="shared" si="256"/>
        <v/>
      </c>
    </row>
    <row r="2246" spans="17:25" x14ac:dyDescent="0.25">
      <c r="Q2246" s="47">
        <f t="shared" si="252"/>
        <v>1998</v>
      </c>
      <c r="R2246" s="48" t="str">
        <f t="shared" si="250"/>
        <v>19981</v>
      </c>
      <c r="S2246" s="49">
        <v>35808</v>
      </c>
      <c r="T2246" s="48">
        <v>1315.7</v>
      </c>
      <c r="U2246" s="50">
        <f t="shared" si="251"/>
        <v>1321.4306451612899</v>
      </c>
      <c r="V2246" s="51">
        <f t="shared" si="253"/>
        <v>1426.2372328767133</v>
      </c>
      <c r="W2246" s="53">
        <f t="shared" si="254"/>
        <v>0</v>
      </c>
      <c r="X2246" s="53" t="str">
        <f t="shared" si="255"/>
        <v/>
      </c>
      <c r="Y2246" s="54" t="str">
        <f t="shared" si="256"/>
        <v/>
      </c>
    </row>
    <row r="2247" spans="17:25" x14ac:dyDescent="0.25">
      <c r="Q2247" s="47">
        <f t="shared" si="252"/>
        <v>1998</v>
      </c>
      <c r="R2247" s="48" t="str">
        <f t="shared" ref="R2247:R2310" si="257">+YEAR(S2247)&amp;MONTH(S2247)</f>
        <v>19981</v>
      </c>
      <c r="S2247" s="49">
        <v>35809</v>
      </c>
      <c r="T2247" s="48">
        <v>1318.25</v>
      </c>
      <c r="U2247" s="50">
        <f t="shared" ref="U2247:U2310" si="258">+AVERAGEIF($R$3:$R$12000,R2247,$T$3:$T$12000)</f>
        <v>1321.4306451612899</v>
      </c>
      <c r="V2247" s="51">
        <f t="shared" si="253"/>
        <v>1426.2372328767133</v>
      </c>
      <c r="W2247" s="53">
        <f t="shared" si="254"/>
        <v>1.9381317929618724E-3</v>
      </c>
      <c r="X2247" s="53" t="str">
        <f t="shared" si="255"/>
        <v/>
      </c>
      <c r="Y2247" s="54" t="str">
        <f t="shared" si="256"/>
        <v/>
      </c>
    </row>
    <row r="2248" spans="17:25" x14ac:dyDescent="0.25">
      <c r="Q2248" s="47">
        <f t="shared" ref="Q2248:Q2311" si="259">+YEAR(S2248)</f>
        <v>1998</v>
      </c>
      <c r="R2248" s="48" t="str">
        <f t="shared" si="257"/>
        <v>19981</v>
      </c>
      <c r="S2248" s="49">
        <v>35810</v>
      </c>
      <c r="T2248" s="48">
        <v>1318.53</v>
      </c>
      <c r="U2248" s="50">
        <f t="shared" si="258"/>
        <v>1321.4306451612899</v>
      </c>
      <c r="V2248" s="51">
        <f t="shared" ref="V2248:V2311" si="260">+AVERAGEIF($Q$3:$Q$12000,Q2248,$T$3:$T$12000)</f>
        <v>1426.2372328767133</v>
      </c>
      <c r="W2248" s="53">
        <f t="shared" si="254"/>
        <v>2.1240280675138834E-4</v>
      </c>
      <c r="X2248" s="53" t="str">
        <f t="shared" si="255"/>
        <v/>
      </c>
      <c r="Y2248" s="54" t="str">
        <f t="shared" si="256"/>
        <v/>
      </c>
    </row>
    <row r="2249" spans="17:25" x14ac:dyDescent="0.25">
      <c r="Q2249" s="47">
        <f t="shared" si="259"/>
        <v>1998</v>
      </c>
      <c r="R2249" s="48" t="str">
        <f t="shared" si="257"/>
        <v>19981</v>
      </c>
      <c r="S2249" s="49">
        <v>35811</v>
      </c>
      <c r="T2249" s="48">
        <v>1319.21</v>
      </c>
      <c r="U2249" s="50">
        <f t="shared" si="258"/>
        <v>1321.4306451612899</v>
      </c>
      <c r="V2249" s="51">
        <f t="shared" si="260"/>
        <v>1426.2372328767133</v>
      </c>
      <c r="W2249" s="53">
        <f t="shared" ref="W2249:W2312" si="261">+T2249/T2248-1</f>
        <v>5.157258462076264E-4</v>
      </c>
      <c r="X2249" s="53" t="str">
        <f t="shared" ref="X2249:X2312" si="262">IF(U2249/U2248-1=0,"",U2249/U2248-1)</f>
        <v/>
      </c>
      <c r="Y2249" s="54" t="str">
        <f t="shared" ref="Y2249:Y2312" si="263">+IF(V2249=V2248,"",V2249/V2248-1)</f>
        <v/>
      </c>
    </row>
    <row r="2250" spans="17:25" x14ac:dyDescent="0.25">
      <c r="Q2250" s="47">
        <f t="shared" si="259"/>
        <v>1998</v>
      </c>
      <c r="R2250" s="48" t="str">
        <f t="shared" si="257"/>
        <v>19981</v>
      </c>
      <c r="S2250" s="49">
        <v>35812</v>
      </c>
      <c r="T2250" s="48">
        <v>1322.16</v>
      </c>
      <c r="U2250" s="50">
        <f t="shared" si="258"/>
        <v>1321.4306451612899</v>
      </c>
      <c r="V2250" s="51">
        <f t="shared" si="260"/>
        <v>1426.2372328767133</v>
      </c>
      <c r="W2250" s="53">
        <f t="shared" si="261"/>
        <v>2.2361868087719117E-3</v>
      </c>
      <c r="X2250" s="53" t="str">
        <f t="shared" si="262"/>
        <v/>
      </c>
      <c r="Y2250" s="54" t="str">
        <f t="shared" si="263"/>
        <v/>
      </c>
    </row>
    <row r="2251" spans="17:25" x14ac:dyDescent="0.25">
      <c r="Q2251" s="47">
        <f t="shared" si="259"/>
        <v>1998</v>
      </c>
      <c r="R2251" s="48" t="str">
        <f t="shared" si="257"/>
        <v>19981</v>
      </c>
      <c r="S2251" s="49">
        <v>35813</v>
      </c>
      <c r="T2251" s="48">
        <v>1322.16</v>
      </c>
      <c r="U2251" s="50">
        <f t="shared" si="258"/>
        <v>1321.4306451612899</v>
      </c>
      <c r="V2251" s="51">
        <f t="shared" si="260"/>
        <v>1426.2372328767133</v>
      </c>
      <c r="W2251" s="53">
        <f t="shared" si="261"/>
        <v>0</v>
      </c>
      <c r="X2251" s="53" t="str">
        <f t="shared" si="262"/>
        <v/>
      </c>
      <c r="Y2251" s="54" t="str">
        <f t="shared" si="263"/>
        <v/>
      </c>
    </row>
    <row r="2252" spans="17:25" x14ac:dyDescent="0.25">
      <c r="Q2252" s="47">
        <f t="shared" si="259"/>
        <v>1998</v>
      </c>
      <c r="R2252" s="48" t="str">
        <f t="shared" si="257"/>
        <v>19981</v>
      </c>
      <c r="S2252" s="49">
        <v>35814</v>
      </c>
      <c r="T2252" s="48">
        <v>1322.16</v>
      </c>
      <c r="U2252" s="50">
        <f t="shared" si="258"/>
        <v>1321.4306451612899</v>
      </c>
      <c r="V2252" s="51">
        <f t="shared" si="260"/>
        <v>1426.2372328767133</v>
      </c>
      <c r="W2252" s="53">
        <f t="shared" si="261"/>
        <v>0</v>
      </c>
      <c r="X2252" s="53" t="str">
        <f t="shared" si="262"/>
        <v/>
      </c>
      <c r="Y2252" s="54" t="str">
        <f t="shared" si="263"/>
        <v/>
      </c>
    </row>
    <row r="2253" spans="17:25" x14ac:dyDescent="0.25">
      <c r="Q2253" s="47">
        <f t="shared" si="259"/>
        <v>1998</v>
      </c>
      <c r="R2253" s="48" t="str">
        <f t="shared" si="257"/>
        <v>19981</v>
      </c>
      <c r="S2253" s="49">
        <v>35815</v>
      </c>
      <c r="T2253" s="48">
        <v>1325.07</v>
      </c>
      <c r="U2253" s="50">
        <f t="shared" si="258"/>
        <v>1321.4306451612899</v>
      </c>
      <c r="V2253" s="51">
        <f t="shared" si="260"/>
        <v>1426.2372328767133</v>
      </c>
      <c r="W2253" s="53">
        <f t="shared" si="261"/>
        <v>2.2009439099655026E-3</v>
      </c>
      <c r="X2253" s="53" t="str">
        <f t="shared" si="262"/>
        <v/>
      </c>
      <c r="Y2253" s="54" t="str">
        <f t="shared" si="263"/>
        <v/>
      </c>
    </row>
    <row r="2254" spans="17:25" x14ac:dyDescent="0.25">
      <c r="Q2254" s="47">
        <f t="shared" si="259"/>
        <v>1998</v>
      </c>
      <c r="R2254" s="48" t="str">
        <f t="shared" si="257"/>
        <v>19981</v>
      </c>
      <c r="S2254" s="49">
        <v>35816</v>
      </c>
      <c r="T2254" s="48">
        <v>1327</v>
      </c>
      <c r="U2254" s="50">
        <f t="shared" si="258"/>
        <v>1321.4306451612899</v>
      </c>
      <c r="V2254" s="51">
        <f t="shared" si="260"/>
        <v>1426.2372328767133</v>
      </c>
      <c r="W2254" s="53">
        <f t="shared" si="261"/>
        <v>1.4565268249979724E-3</v>
      </c>
      <c r="X2254" s="53" t="str">
        <f t="shared" si="262"/>
        <v/>
      </c>
      <c r="Y2254" s="54" t="str">
        <f t="shared" si="263"/>
        <v/>
      </c>
    </row>
    <row r="2255" spans="17:25" x14ac:dyDescent="0.25">
      <c r="Q2255" s="47">
        <f t="shared" si="259"/>
        <v>1998</v>
      </c>
      <c r="R2255" s="48" t="str">
        <f t="shared" si="257"/>
        <v>19981</v>
      </c>
      <c r="S2255" s="49">
        <v>35817</v>
      </c>
      <c r="T2255" s="48">
        <v>1331.48</v>
      </c>
      <c r="U2255" s="50">
        <f t="shared" si="258"/>
        <v>1321.4306451612899</v>
      </c>
      <c r="V2255" s="51">
        <f t="shared" si="260"/>
        <v>1426.2372328767133</v>
      </c>
      <c r="W2255" s="53">
        <f t="shared" si="261"/>
        <v>3.3760361718160325E-3</v>
      </c>
      <c r="X2255" s="53" t="str">
        <f t="shared" si="262"/>
        <v/>
      </c>
      <c r="Y2255" s="54" t="str">
        <f t="shared" si="263"/>
        <v/>
      </c>
    </row>
    <row r="2256" spans="17:25" x14ac:dyDescent="0.25">
      <c r="Q2256" s="47">
        <f t="shared" si="259"/>
        <v>1998</v>
      </c>
      <c r="R2256" s="48" t="str">
        <f t="shared" si="257"/>
        <v>19981</v>
      </c>
      <c r="S2256" s="49">
        <v>35818</v>
      </c>
      <c r="T2256" s="48">
        <v>1334.71</v>
      </c>
      <c r="U2256" s="50">
        <f t="shared" si="258"/>
        <v>1321.4306451612899</v>
      </c>
      <c r="V2256" s="51">
        <f t="shared" si="260"/>
        <v>1426.2372328767133</v>
      </c>
      <c r="W2256" s="53">
        <f t="shared" si="261"/>
        <v>2.4258719620271485E-3</v>
      </c>
      <c r="X2256" s="53" t="str">
        <f t="shared" si="262"/>
        <v/>
      </c>
      <c r="Y2256" s="54" t="str">
        <f t="shared" si="263"/>
        <v/>
      </c>
    </row>
    <row r="2257" spans="17:25" x14ac:dyDescent="0.25">
      <c r="Q2257" s="47">
        <f t="shared" si="259"/>
        <v>1998</v>
      </c>
      <c r="R2257" s="48" t="str">
        <f t="shared" si="257"/>
        <v>19981</v>
      </c>
      <c r="S2257" s="49">
        <v>35819</v>
      </c>
      <c r="T2257" s="48">
        <v>1332.78</v>
      </c>
      <c r="U2257" s="50">
        <f t="shared" si="258"/>
        <v>1321.4306451612899</v>
      </c>
      <c r="V2257" s="51">
        <f t="shared" si="260"/>
        <v>1426.2372328767133</v>
      </c>
      <c r="W2257" s="53">
        <f t="shared" si="261"/>
        <v>-1.4460069977748624E-3</v>
      </c>
      <c r="X2257" s="53" t="str">
        <f t="shared" si="262"/>
        <v/>
      </c>
      <c r="Y2257" s="54" t="str">
        <f t="shared" si="263"/>
        <v/>
      </c>
    </row>
    <row r="2258" spans="17:25" x14ac:dyDescent="0.25">
      <c r="Q2258" s="47">
        <f t="shared" si="259"/>
        <v>1998</v>
      </c>
      <c r="R2258" s="48" t="str">
        <f t="shared" si="257"/>
        <v>19981</v>
      </c>
      <c r="S2258" s="49">
        <v>35820</v>
      </c>
      <c r="T2258" s="48">
        <v>1332.78</v>
      </c>
      <c r="U2258" s="50">
        <f t="shared" si="258"/>
        <v>1321.4306451612899</v>
      </c>
      <c r="V2258" s="51">
        <f t="shared" si="260"/>
        <v>1426.2372328767133</v>
      </c>
      <c r="W2258" s="53">
        <f t="shared" si="261"/>
        <v>0</v>
      </c>
      <c r="X2258" s="53" t="str">
        <f t="shared" si="262"/>
        <v/>
      </c>
      <c r="Y2258" s="54" t="str">
        <f t="shared" si="263"/>
        <v/>
      </c>
    </row>
    <row r="2259" spans="17:25" x14ac:dyDescent="0.25">
      <c r="Q2259" s="47">
        <f t="shared" si="259"/>
        <v>1998</v>
      </c>
      <c r="R2259" s="48" t="str">
        <f t="shared" si="257"/>
        <v>19981</v>
      </c>
      <c r="S2259" s="49">
        <v>35821</v>
      </c>
      <c r="T2259" s="48">
        <v>1332.78</v>
      </c>
      <c r="U2259" s="50">
        <f t="shared" si="258"/>
        <v>1321.4306451612899</v>
      </c>
      <c r="V2259" s="51">
        <f t="shared" si="260"/>
        <v>1426.2372328767133</v>
      </c>
      <c r="W2259" s="53">
        <f t="shared" si="261"/>
        <v>0</v>
      </c>
      <c r="X2259" s="53" t="str">
        <f t="shared" si="262"/>
        <v/>
      </c>
      <c r="Y2259" s="54" t="str">
        <f t="shared" si="263"/>
        <v/>
      </c>
    </row>
    <row r="2260" spans="17:25" x14ac:dyDescent="0.25">
      <c r="Q2260" s="47">
        <f t="shared" si="259"/>
        <v>1998</v>
      </c>
      <c r="R2260" s="48" t="str">
        <f t="shared" si="257"/>
        <v>19981</v>
      </c>
      <c r="S2260" s="49">
        <v>35822</v>
      </c>
      <c r="T2260" s="48">
        <v>1336.38</v>
      </c>
      <c r="U2260" s="50">
        <f t="shared" si="258"/>
        <v>1321.4306451612899</v>
      </c>
      <c r="V2260" s="51">
        <f t="shared" si="260"/>
        <v>1426.2372328767133</v>
      </c>
      <c r="W2260" s="53">
        <f t="shared" si="261"/>
        <v>2.7011209652005874E-3</v>
      </c>
      <c r="X2260" s="53" t="str">
        <f t="shared" si="262"/>
        <v/>
      </c>
      <c r="Y2260" s="54" t="str">
        <f t="shared" si="263"/>
        <v/>
      </c>
    </row>
    <row r="2261" spans="17:25" x14ac:dyDescent="0.25">
      <c r="Q2261" s="47">
        <f t="shared" si="259"/>
        <v>1998</v>
      </c>
      <c r="R2261" s="48" t="str">
        <f t="shared" si="257"/>
        <v>19981</v>
      </c>
      <c r="S2261" s="49">
        <v>35823</v>
      </c>
      <c r="T2261" s="48">
        <v>1337.3</v>
      </c>
      <c r="U2261" s="50">
        <f t="shared" si="258"/>
        <v>1321.4306451612899</v>
      </c>
      <c r="V2261" s="51">
        <f t="shared" si="260"/>
        <v>1426.2372328767133</v>
      </c>
      <c r="W2261" s="53">
        <f t="shared" si="261"/>
        <v>6.8842694443183028E-4</v>
      </c>
      <c r="X2261" s="53" t="str">
        <f t="shared" si="262"/>
        <v/>
      </c>
      <c r="Y2261" s="54" t="str">
        <f t="shared" si="263"/>
        <v/>
      </c>
    </row>
    <row r="2262" spans="17:25" x14ac:dyDescent="0.25">
      <c r="Q2262" s="47">
        <f t="shared" si="259"/>
        <v>1998</v>
      </c>
      <c r="R2262" s="48" t="str">
        <f t="shared" si="257"/>
        <v>19981</v>
      </c>
      <c r="S2262" s="49">
        <v>35824</v>
      </c>
      <c r="T2262" s="48">
        <v>1339.57</v>
      </c>
      <c r="U2262" s="50">
        <f t="shared" si="258"/>
        <v>1321.4306451612899</v>
      </c>
      <c r="V2262" s="51">
        <f t="shared" si="260"/>
        <v>1426.2372328767133</v>
      </c>
      <c r="W2262" s="53">
        <f t="shared" si="261"/>
        <v>1.69745008599409E-3</v>
      </c>
      <c r="X2262" s="53" t="str">
        <f t="shared" si="262"/>
        <v/>
      </c>
      <c r="Y2262" s="54" t="str">
        <f t="shared" si="263"/>
        <v/>
      </c>
    </row>
    <row r="2263" spans="17:25" x14ac:dyDescent="0.25">
      <c r="Q2263" s="47">
        <f t="shared" si="259"/>
        <v>1998</v>
      </c>
      <c r="R2263" s="48" t="str">
        <f t="shared" si="257"/>
        <v>19981</v>
      </c>
      <c r="S2263" s="49">
        <v>35825</v>
      </c>
      <c r="T2263" s="48">
        <v>1341.85</v>
      </c>
      <c r="U2263" s="50">
        <f t="shared" si="258"/>
        <v>1321.4306451612899</v>
      </c>
      <c r="V2263" s="51">
        <f t="shared" si="260"/>
        <v>1426.2372328767133</v>
      </c>
      <c r="W2263" s="53">
        <f t="shared" si="261"/>
        <v>1.7020387139157211E-3</v>
      </c>
      <c r="X2263" s="53" t="str">
        <f t="shared" si="262"/>
        <v/>
      </c>
      <c r="Y2263" s="54" t="str">
        <f t="shared" si="263"/>
        <v/>
      </c>
    </row>
    <row r="2264" spans="17:25" x14ac:dyDescent="0.25">
      <c r="Q2264" s="47">
        <f t="shared" si="259"/>
        <v>1998</v>
      </c>
      <c r="R2264" s="48" t="str">
        <f t="shared" si="257"/>
        <v>19981</v>
      </c>
      <c r="S2264" s="49">
        <v>35826</v>
      </c>
      <c r="T2264" s="48">
        <v>1342</v>
      </c>
      <c r="U2264" s="50">
        <f t="shared" si="258"/>
        <v>1321.4306451612899</v>
      </c>
      <c r="V2264" s="51">
        <f t="shared" si="260"/>
        <v>1426.2372328767133</v>
      </c>
      <c r="W2264" s="53">
        <f t="shared" si="261"/>
        <v>1.1178596713490307E-4</v>
      </c>
      <c r="X2264" s="53" t="str">
        <f t="shared" si="262"/>
        <v/>
      </c>
      <c r="Y2264" s="54" t="str">
        <f t="shared" si="263"/>
        <v/>
      </c>
    </row>
    <row r="2265" spans="17:25" x14ac:dyDescent="0.25">
      <c r="Q2265" s="47">
        <f t="shared" si="259"/>
        <v>1998</v>
      </c>
      <c r="R2265" s="48" t="str">
        <f t="shared" si="257"/>
        <v>19982</v>
      </c>
      <c r="S2265" s="49">
        <v>35827</v>
      </c>
      <c r="T2265" s="48">
        <v>1342</v>
      </c>
      <c r="U2265" s="50">
        <f t="shared" si="258"/>
        <v>1346.2874999999999</v>
      </c>
      <c r="V2265" s="51">
        <f t="shared" si="260"/>
        <v>1426.2372328767133</v>
      </c>
      <c r="W2265" s="53">
        <f t="shared" si="261"/>
        <v>0</v>
      </c>
      <c r="X2265" s="53">
        <f t="shared" si="262"/>
        <v>1.8810563331287167E-2</v>
      </c>
      <c r="Y2265" s="54" t="str">
        <f t="shared" si="263"/>
        <v/>
      </c>
    </row>
    <row r="2266" spans="17:25" x14ac:dyDescent="0.25">
      <c r="Q2266" s="47">
        <f t="shared" si="259"/>
        <v>1998</v>
      </c>
      <c r="R2266" s="48" t="str">
        <f t="shared" si="257"/>
        <v>19982</v>
      </c>
      <c r="S2266" s="49">
        <v>35828</v>
      </c>
      <c r="T2266" s="48">
        <v>1342</v>
      </c>
      <c r="U2266" s="50">
        <f t="shared" si="258"/>
        <v>1346.2874999999999</v>
      </c>
      <c r="V2266" s="51">
        <f t="shared" si="260"/>
        <v>1426.2372328767133</v>
      </c>
      <c r="W2266" s="53">
        <f t="shared" si="261"/>
        <v>0</v>
      </c>
      <c r="X2266" s="53" t="str">
        <f t="shared" si="262"/>
        <v/>
      </c>
      <c r="Y2266" s="54" t="str">
        <f t="shared" si="263"/>
        <v/>
      </c>
    </row>
    <row r="2267" spans="17:25" x14ac:dyDescent="0.25">
      <c r="Q2267" s="47">
        <f t="shared" si="259"/>
        <v>1998</v>
      </c>
      <c r="R2267" s="48" t="str">
        <f t="shared" si="257"/>
        <v>19982</v>
      </c>
      <c r="S2267" s="49">
        <v>35829</v>
      </c>
      <c r="T2267" s="48">
        <v>1343.9</v>
      </c>
      <c r="U2267" s="50">
        <f t="shared" si="258"/>
        <v>1346.2874999999999</v>
      </c>
      <c r="V2267" s="51">
        <f t="shared" si="260"/>
        <v>1426.2372328767133</v>
      </c>
      <c r="W2267" s="53">
        <f t="shared" si="261"/>
        <v>1.4157973174366845E-3</v>
      </c>
      <c r="X2267" s="53" t="str">
        <f t="shared" si="262"/>
        <v/>
      </c>
      <c r="Y2267" s="54" t="str">
        <f t="shared" si="263"/>
        <v/>
      </c>
    </row>
    <row r="2268" spans="17:25" x14ac:dyDescent="0.25">
      <c r="Q2268" s="47">
        <f t="shared" si="259"/>
        <v>1998</v>
      </c>
      <c r="R2268" s="48" t="str">
        <f t="shared" si="257"/>
        <v>19982</v>
      </c>
      <c r="S2268" s="49">
        <v>35830</v>
      </c>
      <c r="T2268" s="48">
        <v>1345.01</v>
      </c>
      <c r="U2268" s="50">
        <f t="shared" si="258"/>
        <v>1346.2874999999999</v>
      </c>
      <c r="V2268" s="51">
        <f t="shared" si="260"/>
        <v>1426.2372328767133</v>
      </c>
      <c r="W2268" s="53">
        <f t="shared" si="261"/>
        <v>8.2595431207677095E-4</v>
      </c>
      <c r="X2268" s="53" t="str">
        <f t="shared" si="262"/>
        <v/>
      </c>
      <c r="Y2268" s="54" t="str">
        <f t="shared" si="263"/>
        <v/>
      </c>
    </row>
    <row r="2269" spans="17:25" x14ac:dyDescent="0.25">
      <c r="Q2269" s="47">
        <f t="shared" si="259"/>
        <v>1998</v>
      </c>
      <c r="R2269" s="48" t="str">
        <f t="shared" si="257"/>
        <v>19982</v>
      </c>
      <c r="S2269" s="49">
        <v>35831</v>
      </c>
      <c r="T2269" s="48">
        <v>1345.46</v>
      </c>
      <c r="U2269" s="50">
        <f t="shared" si="258"/>
        <v>1346.2874999999999</v>
      </c>
      <c r="V2269" s="51">
        <f t="shared" si="260"/>
        <v>1426.2372328767133</v>
      </c>
      <c r="W2269" s="53">
        <f t="shared" si="261"/>
        <v>3.3457000319714325E-4</v>
      </c>
      <c r="X2269" s="53" t="str">
        <f t="shared" si="262"/>
        <v/>
      </c>
      <c r="Y2269" s="54" t="str">
        <f t="shared" si="263"/>
        <v/>
      </c>
    </row>
    <row r="2270" spans="17:25" x14ac:dyDescent="0.25">
      <c r="Q2270" s="47">
        <f t="shared" si="259"/>
        <v>1998</v>
      </c>
      <c r="R2270" s="48" t="str">
        <f t="shared" si="257"/>
        <v>19982</v>
      </c>
      <c r="S2270" s="49">
        <v>35832</v>
      </c>
      <c r="T2270" s="48">
        <v>1346.09</v>
      </c>
      <c r="U2270" s="50">
        <f t="shared" si="258"/>
        <v>1346.2874999999999</v>
      </c>
      <c r="V2270" s="51">
        <f t="shared" si="260"/>
        <v>1426.2372328767133</v>
      </c>
      <c r="W2270" s="53">
        <f t="shared" si="261"/>
        <v>4.6824134496747938E-4</v>
      </c>
      <c r="X2270" s="53" t="str">
        <f t="shared" si="262"/>
        <v/>
      </c>
      <c r="Y2270" s="54" t="str">
        <f t="shared" si="263"/>
        <v/>
      </c>
    </row>
    <row r="2271" spans="17:25" x14ac:dyDescent="0.25">
      <c r="Q2271" s="47">
        <f t="shared" si="259"/>
        <v>1998</v>
      </c>
      <c r="R2271" s="48" t="str">
        <f t="shared" si="257"/>
        <v>19982</v>
      </c>
      <c r="S2271" s="49">
        <v>35833</v>
      </c>
      <c r="T2271" s="48">
        <v>1346.42</v>
      </c>
      <c r="U2271" s="50">
        <f t="shared" si="258"/>
        <v>1346.2874999999999</v>
      </c>
      <c r="V2271" s="51">
        <f t="shared" si="260"/>
        <v>1426.2372328767133</v>
      </c>
      <c r="W2271" s="53">
        <f t="shared" si="261"/>
        <v>2.4515448446993382E-4</v>
      </c>
      <c r="X2271" s="53" t="str">
        <f t="shared" si="262"/>
        <v/>
      </c>
      <c r="Y2271" s="54" t="str">
        <f t="shared" si="263"/>
        <v/>
      </c>
    </row>
    <row r="2272" spans="17:25" x14ac:dyDescent="0.25">
      <c r="Q2272" s="47">
        <f t="shared" si="259"/>
        <v>1998</v>
      </c>
      <c r="R2272" s="48" t="str">
        <f t="shared" si="257"/>
        <v>19982</v>
      </c>
      <c r="S2272" s="49">
        <v>35834</v>
      </c>
      <c r="T2272" s="48">
        <v>1346.42</v>
      </c>
      <c r="U2272" s="50">
        <f t="shared" si="258"/>
        <v>1346.2874999999999</v>
      </c>
      <c r="V2272" s="51">
        <f t="shared" si="260"/>
        <v>1426.2372328767133</v>
      </c>
      <c r="W2272" s="53">
        <f t="shared" si="261"/>
        <v>0</v>
      </c>
      <c r="X2272" s="53" t="str">
        <f t="shared" si="262"/>
        <v/>
      </c>
      <c r="Y2272" s="54" t="str">
        <f t="shared" si="263"/>
        <v/>
      </c>
    </row>
    <row r="2273" spans="17:25" x14ac:dyDescent="0.25">
      <c r="Q2273" s="47">
        <f t="shared" si="259"/>
        <v>1998</v>
      </c>
      <c r="R2273" s="48" t="str">
        <f t="shared" si="257"/>
        <v>19982</v>
      </c>
      <c r="S2273" s="49">
        <v>35835</v>
      </c>
      <c r="T2273" s="48">
        <v>1346.42</v>
      </c>
      <c r="U2273" s="50">
        <f t="shared" si="258"/>
        <v>1346.2874999999999</v>
      </c>
      <c r="V2273" s="51">
        <f t="shared" si="260"/>
        <v>1426.2372328767133</v>
      </c>
      <c r="W2273" s="53">
        <f t="shared" si="261"/>
        <v>0</v>
      </c>
      <c r="X2273" s="53" t="str">
        <f t="shared" si="262"/>
        <v/>
      </c>
      <c r="Y2273" s="54" t="str">
        <f t="shared" si="263"/>
        <v/>
      </c>
    </row>
    <row r="2274" spans="17:25" x14ac:dyDescent="0.25">
      <c r="Q2274" s="47">
        <f t="shared" si="259"/>
        <v>1998</v>
      </c>
      <c r="R2274" s="48" t="str">
        <f t="shared" si="257"/>
        <v>19982</v>
      </c>
      <c r="S2274" s="49">
        <v>35836</v>
      </c>
      <c r="T2274" s="48">
        <v>1347.72</v>
      </c>
      <c r="U2274" s="50">
        <f t="shared" si="258"/>
        <v>1346.2874999999999</v>
      </c>
      <c r="V2274" s="51">
        <f t="shared" si="260"/>
        <v>1426.2372328767133</v>
      </c>
      <c r="W2274" s="53">
        <f t="shared" si="261"/>
        <v>9.6552338794730908E-4</v>
      </c>
      <c r="X2274" s="53" t="str">
        <f t="shared" si="262"/>
        <v/>
      </c>
      <c r="Y2274" s="54" t="str">
        <f t="shared" si="263"/>
        <v/>
      </c>
    </row>
    <row r="2275" spans="17:25" x14ac:dyDescent="0.25">
      <c r="Q2275" s="47">
        <f t="shared" si="259"/>
        <v>1998</v>
      </c>
      <c r="R2275" s="48" t="str">
        <f t="shared" si="257"/>
        <v>19982</v>
      </c>
      <c r="S2275" s="49">
        <v>35837</v>
      </c>
      <c r="T2275" s="48">
        <v>1348.23</v>
      </c>
      <c r="U2275" s="50">
        <f t="shared" si="258"/>
        <v>1346.2874999999999</v>
      </c>
      <c r="V2275" s="51">
        <f t="shared" si="260"/>
        <v>1426.2372328767133</v>
      </c>
      <c r="W2275" s="53">
        <f t="shared" si="261"/>
        <v>3.7841688184481193E-4</v>
      </c>
      <c r="X2275" s="53" t="str">
        <f t="shared" si="262"/>
        <v/>
      </c>
      <c r="Y2275" s="54" t="str">
        <f t="shared" si="263"/>
        <v/>
      </c>
    </row>
    <row r="2276" spans="17:25" x14ac:dyDescent="0.25">
      <c r="Q2276" s="47">
        <f t="shared" si="259"/>
        <v>1998</v>
      </c>
      <c r="R2276" s="48" t="str">
        <f t="shared" si="257"/>
        <v>19982</v>
      </c>
      <c r="S2276" s="49">
        <v>35838</v>
      </c>
      <c r="T2276" s="48">
        <v>1348.86</v>
      </c>
      <c r="U2276" s="50">
        <f t="shared" si="258"/>
        <v>1346.2874999999999</v>
      </c>
      <c r="V2276" s="51">
        <f t="shared" si="260"/>
        <v>1426.2372328767133</v>
      </c>
      <c r="W2276" s="53">
        <f t="shared" si="261"/>
        <v>4.6727932177725862E-4</v>
      </c>
      <c r="X2276" s="53" t="str">
        <f t="shared" si="262"/>
        <v/>
      </c>
      <c r="Y2276" s="54" t="str">
        <f t="shared" si="263"/>
        <v/>
      </c>
    </row>
    <row r="2277" spans="17:25" x14ac:dyDescent="0.25">
      <c r="Q2277" s="47">
        <f t="shared" si="259"/>
        <v>1998</v>
      </c>
      <c r="R2277" s="48" t="str">
        <f t="shared" si="257"/>
        <v>19982</v>
      </c>
      <c r="S2277" s="49">
        <v>35839</v>
      </c>
      <c r="T2277" s="48">
        <v>1349.34</v>
      </c>
      <c r="U2277" s="50">
        <f t="shared" si="258"/>
        <v>1346.2874999999999</v>
      </c>
      <c r="V2277" s="51">
        <f t="shared" si="260"/>
        <v>1426.2372328767133</v>
      </c>
      <c r="W2277" s="53">
        <f t="shared" si="261"/>
        <v>3.5585605622534544E-4</v>
      </c>
      <c r="X2277" s="53" t="str">
        <f t="shared" si="262"/>
        <v/>
      </c>
      <c r="Y2277" s="54" t="str">
        <f t="shared" si="263"/>
        <v/>
      </c>
    </row>
    <row r="2278" spans="17:25" x14ac:dyDescent="0.25">
      <c r="Q2278" s="47">
        <f t="shared" si="259"/>
        <v>1998</v>
      </c>
      <c r="R2278" s="48" t="str">
        <f t="shared" si="257"/>
        <v>19982</v>
      </c>
      <c r="S2278" s="49">
        <v>35840</v>
      </c>
      <c r="T2278" s="48">
        <v>1349.54</v>
      </c>
      <c r="U2278" s="50">
        <f t="shared" si="258"/>
        <v>1346.2874999999999</v>
      </c>
      <c r="V2278" s="51">
        <f t="shared" si="260"/>
        <v>1426.2372328767133</v>
      </c>
      <c r="W2278" s="53">
        <f t="shared" si="261"/>
        <v>1.4822061155816968E-4</v>
      </c>
      <c r="X2278" s="53" t="str">
        <f t="shared" si="262"/>
        <v/>
      </c>
      <c r="Y2278" s="54" t="str">
        <f t="shared" si="263"/>
        <v/>
      </c>
    </row>
    <row r="2279" spans="17:25" x14ac:dyDescent="0.25">
      <c r="Q2279" s="47">
        <f t="shared" si="259"/>
        <v>1998</v>
      </c>
      <c r="R2279" s="48" t="str">
        <f t="shared" si="257"/>
        <v>19982</v>
      </c>
      <c r="S2279" s="49">
        <v>35841</v>
      </c>
      <c r="T2279" s="48">
        <v>1349.54</v>
      </c>
      <c r="U2279" s="50">
        <f t="shared" si="258"/>
        <v>1346.2874999999999</v>
      </c>
      <c r="V2279" s="51">
        <f t="shared" si="260"/>
        <v>1426.2372328767133</v>
      </c>
      <c r="W2279" s="53">
        <f t="shared" si="261"/>
        <v>0</v>
      </c>
      <c r="X2279" s="53" t="str">
        <f t="shared" si="262"/>
        <v/>
      </c>
      <c r="Y2279" s="54" t="str">
        <f t="shared" si="263"/>
        <v/>
      </c>
    </row>
    <row r="2280" spans="17:25" x14ac:dyDescent="0.25">
      <c r="Q2280" s="47">
        <f t="shared" si="259"/>
        <v>1998</v>
      </c>
      <c r="R2280" s="48" t="str">
        <f t="shared" si="257"/>
        <v>19982</v>
      </c>
      <c r="S2280" s="49">
        <v>35842</v>
      </c>
      <c r="T2280" s="48">
        <v>1349.54</v>
      </c>
      <c r="U2280" s="50">
        <f t="shared" si="258"/>
        <v>1346.2874999999999</v>
      </c>
      <c r="V2280" s="51">
        <f t="shared" si="260"/>
        <v>1426.2372328767133</v>
      </c>
      <c r="W2280" s="53">
        <f t="shared" si="261"/>
        <v>0</v>
      </c>
      <c r="X2280" s="53" t="str">
        <f t="shared" si="262"/>
        <v/>
      </c>
      <c r="Y2280" s="54" t="str">
        <f t="shared" si="263"/>
        <v/>
      </c>
    </row>
    <row r="2281" spans="17:25" x14ac:dyDescent="0.25">
      <c r="Q2281" s="47">
        <f t="shared" si="259"/>
        <v>1998</v>
      </c>
      <c r="R2281" s="48" t="str">
        <f t="shared" si="257"/>
        <v>19982</v>
      </c>
      <c r="S2281" s="49">
        <v>35843</v>
      </c>
      <c r="T2281" s="48">
        <v>1350.97</v>
      </c>
      <c r="U2281" s="50">
        <f t="shared" si="258"/>
        <v>1346.2874999999999</v>
      </c>
      <c r="V2281" s="51">
        <f t="shared" si="260"/>
        <v>1426.2372328767133</v>
      </c>
      <c r="W2281" s="53">
        <f t="shared" si="261"/>
        <v>1.059620315070342E-3</v>
      </c>
      <c r="X2281" s="53" t="str">
        <f t="shared" si="262"/>
        <v/>
      </c>
      <c r="Y2281" s="54" t="str">
        <f t="shared" si="263"/>
        <v/>
      </c>
    </row>
    <row r="2282" spans="17:25" x14ac:dyDescent="0.25">
      <c r="Q2282" s="47">
        <f t="shared" si="259"/>
        <v>1998</v>
      </c>
      <c r="R2282" s="48" t="str">
        <f t="shared" si="257"/>
        <v>19982</v>
      </c>
      <c r="S2282" s="49">
        <v>35844</v>
      </c>
      <c r="T2282" s="48">
        <v>1350.23</v>
      </c>
      <c r="U2282" s="50">
        <f t="shared" si="258"/>
        <v>1346.2874999999999</v>
      </c>
      <c r="V2282" s="51">
        <f t="shared" si="260"/>
        <v>1426.2372328767133</v>
      </c>
      <c r="W2282" s="53">
        <f t="shared" si="261"/>
        <v>-5.4775457634148594E-4</v>
      </c>
      <c r="X2282" s="53" t="str">
        <f t="shared" si="262"/>
        <v/>
      </c>
      <c r="Y2282" s="54" t="str">
        <f t="shared" si="263"/>
        <v/>
      </c>
    </row>
    <row r="2283" spans="17:25" x14ac:dyDescent="0.25">
      <c r="Q2283" s="47">
        <f t="shared" si="259"/>
        <v>1998</v>
      </c>
      <c r="R2283" s="48" t="str">
        <f t="shared" si="257"/>
        <v>19982</v>
      </c>
      <c r="S2283" s="49">
        <v>35845</v>
      </c>
      <c r="T2283" s="48">
        <v>1349.95</v>
      </c>
      <c r="U2283" s="50">
        <f t="shared" si="258"/>
        <v>1346.2874999999999</v>
      </c>
      <c r="V2283" s="51">
        <f t="shared" si="260"/>
        <v>1426.2372328767133</v>
      </c>
      <c r="W2283" s="53">
        <f t="shared" si="261"/>
        <v>-2.073720773497767E-4</v>
      </c>
      <c r="X2283" s="53" t="str">
        <f t="shared" si="262"/>
        <v/>
      </c>
      <c r="Y2283" s="54" t="str">
        <f t="shared" si="263"/>
        <v/>
      </c>
    </row>
    <row r="2284" spans="17:25" x14ac:dyDescent="0.25">
      <c r="Q2284" s="47">
        <f t="shared" si="259"/>
        <v>1998</v>
      </c>
      <c r="R2284" s="48" t="str">
        <f t="shared" si="257"/>
        <v>19982</v>
      </c>
      <c r="S2284" s="49">
        <v>35846</v>
      </c>
      <c r="T2284" s="48">
        <v>1350.1</v>
      </c>
      <c r="U2284" s="50">
        <f t="shared" si="258"/>
        <v>1346.2874999999999</v>
      </c>
      <c r="V2284" s="51">
        <f t="shared" si="260"/>
        <v>1426.2372328767133</v>
      </c>
      <c r="W2284" s="53">
        <f t="shared" si="261"/>
        <v>1.1111522648987737E-4</v>
      </c>
      <c r="X2284" s="53" t="str">
        <f t="shared" si="262"/>
        <v/>
      </c>
      <c r="Y2284" s="54" t="str">
        <f t="shared" si="263"/>
        <v/>
      </c>
    </row>
    <row r="2285" spans="17:25" x14ac:dyDescent="0.25">
      <c r="Q2285" s="47">
        <f t="shared" si="259"/>
        <v>1998</v>
      </c>
      <c r="R2285" s="48" t="str">
        <f t="shared" si="257"/>
        <v>19982</v>
      </c>
      <c r="S2285" s="49">
        <v>35847</v>
      </c>
      <c r="T2285" s="48">
        <v>1347.94</v>
      </c>
      <c r="U2285" s="50">
        <f t="shared" si="258"/>
        <v>1346.2874999999999</v>
      </c>
      <c r="V2285" s="51">
        <f t="shared" si="260"/>
        <v>1426.2372328767133</v>
      </c>
      <c r="W2285" s="53">
        <f t="shared" si="261"/>
        <v>-1.5998814902599134E-3</v>
      </c>
      <c r="X2285" s="53" t="str">
        <f t="shared" si="262"/>
        <v/>
      </c>
      <c r="Y2285" s="54" t="str">
        <f t="shared" si="263"/>
        <v/>
      </c>
    </row>
    <row r="2286" spans="17:25" x14ac:dyDescent="0.25">
      <c r="Q2286" s="47">
        <f t="shared" si="259"/>
        <v>1998</v>
      </c>
      <c r="R2286" s="48" t="str">
        <f t="shared" si="257"/>
        <v>19982</v>
      </c>
      <c r="S2286" s="49">
        <v>35848</v>
      </c>
      <c r="T2286" s="48">
        <v>1347.94</v>
      </c>
      <c r="U2286" s="50">
        <f t="shared" si="258"/>
        <v>1346.2874999999999</v>
      </c>
      <c r="V2286" s="51">
        <f t="shared" si="260"/>
        <v>1426.2372328767133</v>
      </c>
      <c r="W2286" s="53">
        <f t="shared" si="261"/>
        <v>0</v>
      </c>
      <c r="X2286" s="53" t="str">
        <f t="shared" si="262"/>
        <v/>
      </c>
      <c r="Y2286" s="54" t="str">
        <f t="shared" si="263"/>
        <v/>
      </c>
    </row>
    <row r="2287" spans="17:25" x14ac:dyDescent="0.25">
      <c r="Q2287" s="47">
        <f t="shared" si="259"/>
        <v>1998</v>
      </c>
      <c r="R2287" s="48" t="str">
        <f t="shared" si="257"/>
        <v>19982</v>
      </c>
      <c r="S2287" s="49">
        <v>35849</v>
      </c>
      <c r="T2287" s="48">
        <v>1347.94</v>
      </c>
      <c r="U2287" s="50">
        <f t="shared" si="258"/>
        <v>1346.2874999999999</v>
      </c>
      <c r="V2287" s="51">
        <f t="shared" si="260"/>
        <v>1426.2372328767133</v>
      </c>
      <c r="W2287" s="53">
        <f t="shared" si="261"/>
        <v>0</v>
      </c>
      <c r="X2287" s="53" t="str">
        <f t="shared" si="262"/>
        <v/>
      </c>
      <c r="Y2287" s="54" t="str">
        <f t="shared" si="263"/>
        <v/>
      </c>
    </row>
    <row r="2288" spans="17:25" x14ac:dyDescent="0.25">
      <c r="Q2288" s="47">
        <f t="shared" si="259"/>
        <v>1998</v>
      </c>
      <c r="R2288" s="48" t="str">
        <f t="shared" si="257"/>
        <v>19982</v>
      </c>
      <c r="S2288" s="49">
        <v>35850</v>
      </c>
      <c r="T2288" s="48">
        <v>1340.92</v>
      </c>
      <c r="U2288" s="50">
        <f t="shared" si="258"/>
        <v>1346.2874999999999</v>
      </c>
      <c r="V2288" s="51">
        <f t="shared" si="260"/>
        <v>1426.2372328767133</v>
      </c>
      <c r="W2288" s="53">
        <f t="shared" si="261"/>
        <v>-5.2079469412584789E-3</v>
      </c>
      <c r="X2288" s="53" t="str">
        <f t="shared" si="262"/>
        <v/>
      </c>
      <c r="Y2288" s="54" t="str">
        <f t="shared" si="263"/>
        <v/>
      </c>
    </row>
    <row r="2289" spans="17:25" x14ac:dyDescent="0.25">
      <c r="Q2289" s="47">
        <f t="shared" si="259"/>
        <v>1998</v>
      </c>
      <c r="R2289" s="48" t="str">
        <f t="shared" si="257"/>
        <v>19982</v>
      </c>
      <c r="S2289" s="49">
        <v>35851</v>
      </c>
      <c r="T2289" s="48">
        <v>1334.72</v>
      </c>
      <c r="U2289" s="50">
        <f t="shared" si="258"/>
        <v>1346.2874999999999</v>
      </c>
      <c r="V2289" s="51">
        <f t="shared" si="260"/>
        <v>1426.2372328767133</v>
      </c>
      <c r="W2289" s="53">
        <f t="shared" si="261"/>
        <v>-4.6236911970886085E-3</v>
      </c>
      <c r="X2289" s="53" t="str">
        <f t="shared" si="262"/>
        <v/>
      </c>
      <c r="Y2289" s="54" t="str">
        <f t="shared" si="263"/>
        <v/>
      </c>
    </row>
    <row r="2290" spans="17:25" x14ac:dyDescent="0.25">
      <c r="Q2290" s="47">
        <f t="shared" si="259"/>
        <v>1998</v>
      </c>
      <c r="R2290" s="48" t="str">
        <f t="shared" si="257"/>
        <v>19982</v>
      </c>
      <c r="S2290" s="49">
        <v>35852</v>
      </c>
      <c r="T2290" s="48">
        <v>1340.75</v>
      </c>
      <c r="U2290" s="50">
        <f t="shared" si="258"/>
        <v>1346.2874999999999</v>
      </c>
      <c r="V2290" s="51">
        <f t="shared" si="260"/>
        <v>1426.2372328767133</v>
      </c>
      <c r="W2290" s="53">
        <f t="shared" si="261"/>
        <v>4.5178014864539762E-3</v>
      </c>
      <c r="X2290" s="53" t="str">
        <f t="shared" si="262"/>
        <v/>
      </c>
      <c r="Y2290" s="54" t="str">
        <f t="shared" si="263"/>
        <v/>
      </c>
    </row>
    <row r="2291" spans="17:25" x14ac:dyDescent="0.25">
      <c r="Q2291" s="47">
        <f t="shared" si="259"/>
        <v>1998</v>
      </c>
      <c r="R2291" s="48" t="str">
        <f t="shared" si="257"/>
        <v>19982</v>
      </c>
      <c r="S2291" s="49">
        <v>35853</v>
      </c>
      <c r="T2291" s="48">
        <v>1344.25</v>
      </c>
      <c r="U2291" s="50">
        <f t="shared" si="258"/>
        <v>1346.2874999999999</v>
      </c>
      <c r="V2291" s="51">
        <f t="shared" si="260"/>
        <v>1426.2372328767133</v>
      </c>
      <c r="W2291" s="53">
        <f t="shared" si="261"/>
        <v>2.6104792093977203E-3</v>
      </c>
      <c r="X2291" s="53" t="str">
        <f t="shared" si="262"/>
        <v/>
      </c>
      <c r="Y2291" s="54" t="str">
        <f t="shared" si="263"/>
        <v/>
      </c>
    </row>
    <row r="2292" spans="17:25" x14ac:dyDescent="0.25">
      <c r="Q2292" s="47">
        <f t="shared" si="259"/>
        <v>1998</v>
      </c>
      <c r="R2292" s="48" t="str">
        <f t="shared" si="257"/>
        <v>19982</v>
      </c>
      <c r="S2292" s="49">
        <v>35854</v>
      </c>
      <c r="T2292" s="48">
        <v>1343.85</v>
      </c>
      <c r="U2292" s="50">
        <f t="shared" si="258"/>
        <v>1346.2874999999999</v>
      </c>
      <c r="V2292" s="51">
        <f t="shared" si="260"/>
        <v>1426.2372328767133</v>
      </c>
      <c r="W2292" s="53">
        <f t="shared" si="261"/>
        <v>-2.9756369722899745E-4</v>
      </c>
      <c r="X2292" s="53" t="str">
        <f t="shared" si="262"/>
        <v/>
      </c>
      <c r="Y2292" s="54" t="str">
        <f t="shared" si="263"/>
        <v/>
      </c>
    </row>
    <row r="2293" spans="17:25" x14ac:dyDescent="0.25">
      <c r="Q2293" s="47">
        <f t="shared" si="259"/>
        <v>1998</v>
      </c>
      <c r="R2293" s="48" t="str">
        <f t="shared" si="257"/>
        <v>19983</v>
      </c>
      <c r="S2293" s="49">
        <v>35855</v>
      </c>
      <c r="T2293" s="48">
        <v>1343.85</v>
      </c>
      <c r="U2293" s="50">
        <f t="shared" si="258"/>
        <v>1357.1190322580646</v>
      </c>
      <c r="V2293" s="51">
        <f t="shared" si="260"/>
        <v>1426.2372328767133</v>
      </c>
      <c r="W2293" s="53">
        <f t="shared" si="261"/>
        <v>0</v>
      </c>
      <c r="X2293" s="53">
        <f t="shared" si="262"/>
        <v>8.0454823045335022E-3</v>
      </c>
      <c r="Y2293" s="54" t="str">
        <f t="shared" si="263"/>
        <v/>
      </c>
    </row>
    <row r="2294" spans="17:25" x14ac:dyDescent="0.25">
      <c r="Q2294" s="47">
        <f t="shared" si="259"/>
        <v>1998</v>
      </c>
      <c r="R2294" s="48" t="str">
        <f t="shared" si="257"/>
        <v>19983</v>
      </c>
      <c r="S2294" s="49">
        <v>35856</v>
      </c>
      <c r="T2294" s="48">
        <v>1343.85</v>
      </c>
      <c r="U2294" s="50">
        <f t="shared" si="258"/>
        <v>1357.1190322580646</v>
      </c>
      <c r="V2294" s="51">
        <f t="shared" si="260"/>
        <v>1426.2372328767133</v>
      </c>
      <c r="W2294" s="53">
        <f t="shared" si="261"/>
        <v>0</v>
      </c>
      <c r="X2294" s="53" t="str">
        <f t="shared" si="262"/>
        <v/>
      </c>
      <c r="Y2294" s="54" t="str">
        <f t="shared" si="263"/>
        <v/>
      </c>
    </row>
    <row r="2295" spans="17:25" x14ac:dyDescent="0.25">
      <c r="Q2295" s="47">
        <f t="shared" si="259"/>
        <v>1998</v>
      </c>
      <c r="R2295" s="48" t="str">
        <f t="shared" si="257"/>
        <v>19983</v>
      </c>
      <c r="S2295" s="49">
        <v>35857</v>
      </c>
      <c r="T2295" s="48">
        <v>1349.04</v>
      </c>
      <c r="U2295" s="50">
        <f t="shared" si="258"/>
        <v>1357.1190322580646</v>
      </c>
      <c r="V2295" s="51">
        <f t="shared" si="260"/>
        <v>1426.2372328767133</v>
      </c>
      <c r="W2295" s="53">
        <f t="shared" si="261"/>
        <v>3.8620381739034038E-3</v>
      </c>
      <c r="X2295" s="53" t="str">
        <f t="shared" si="262"/>
        <v/>
      </c>
      <c r="Y2295" s="54" t="str">
        <f t="shared" si="263"/>
        <v/>
      </c>
    </row>
    <row r="2296" spans="17:25" x14ac:dyDescent="0.25">
      <c r="Q2296" s="47">
        <f t="shared" si="259"/>
        <v>1998</v>
      </c>
      <c r="R2296" s="48" t="str">
        <f t="shared" si="257"/>
        <v>19983</v>
      </c>
      <c r="S2296" s="49">
        <v>35858</v>
      </c>
      <c r="T2296" s="48">
        <v>1352.21</v>
      </c>
      <c r="U2296" s="50">
        <f t="shared" si="258"/>
        <v>1357.1190322580646</v>
      </c>
      <c r="V2296" s="51">
        <f t="shared" si="260"/>
        <v>1426.2372328767133</v>
      </c>
      <c r="W2296" s="53">
        <f t="shared" si="261"/>
        <v>2.3498191306410288E-3</v>
      </c>
      <c r="X2296" s="53" t="str">
        <f t="shared" si="262"/>
        <v/>
      </c>
      <c r="Y2296" s="54" t="str">
        <f t="shared" si="263"/>
        <v/>
      </c>
    </row>
    <row r="2297" spans="17:25" x14ac:dyDescent="0.25">
      <c r="Q2297" s="47">
        <f t="shared" si="259"/>
        <v>1998</v>
      </c>
      <c r="R2297" s="48" t="str">
        <f t="shared" si="257"/>
        <v>19983</v>
      </c>
      <c r="S2297" s="49">
        <v>35859</v>
      </c>
      <c r="T2297" s="48">
        <v>1349.8</v>
      </c>
      <c r="U2297" s="50">
        <f t="shared" si="258"/>
        <v>1357.1190322580646</v>
      </c>
      <c r="V2297" s="51">
        <f t="shared" si="260"/>
        <v>1426.2372328767133</v>
      </c>
      <c r="W2297" s="53">
        <f t="shared" si="261"/>
        <v>-1.7822675472005667E-3</v>
      </c>
      <c r="X2297" s="53" t="str">
        <f t="shared" si="262"/>
        <v/>
      </c>
      <c r="Y2297" s="54" t="str">
        <f t="shared" si="263"/>
        <v/>
      </c>
    </row>
    <row r="2298" spans="17:25" x14ac:dyDescent="0.25">
      <c r="Q2298" s="47">
        <f t="shared" si="259"/>
        <v>1998</v>
      </c>
      <c r="R2298" s="48" t="str">
        <f t="shared" si="257"/>
        <v>19983</v>
      </c>
      <c r="S2298" s="49">
        <v>35860</v>
      </c>
      <c r="T2298" s="48">
        <v>1353.19</v>
      </c>
      <c r="U2298" s="50">
        <f t="shared" si="258"/>
        <v>1357.1190322580646</v>
      </c>
      <c r="V2298" s="51">
        <f t="shared" si="260"/>
        <v>1426.2372328767133</v>
      </c>
      <c r="W2298" s="53">
        <f t="shared" si="261"/>
        <v>2.5114831826937856E-3</v>
      </c>
      <c r="X2298" s="53" t="str">
        <f t="shared" si="262"/>
        <v/>
      </c>
      <c r="Y2298" s="54" t="str">
        <f t="shared" si="263"/>
        <v/>
      </c>
    </row>
    <row r="2299" spans="17:25" x14ac:dyDescent="0.25">
      <c r="Q2299" s="47">
        <f t="shared" si="259"/>
        <v>1998</v>
      </c>
      <c r="R2299" s="48" t="str">
        <f t="shared" si="257"/>
        <v>19983</v>
      </c>
      <c r="S2299" s="49">
        <v>35861</v>
      </c>
      <c r="T2299" s="48">
        <v>1353.71</v>
      </c>
      <c r="U2299" s="50">
        <f t="shared" si="258"/>
        <v>1357.1190322580646</v>
      </c>
      <c r="V2299" s="51">
        <f t="shared" si="260"/>
        <v>1426.2372328767133</v>
      </c>
      <c r="W2299" s="53">
        <f t="shared" si="261"/>
        <v>3.842771525062183E-4</v>
      </c>
      <c r="X2299" s="53" t="str">
        <f t="shared" si="262"/>
        <v/>
      </c>
      <c r="Y2299" s="54" t="str">
        <f t="shared" si="263"/>
        <v/>
      </c>
    </row>
    <row r="2300" spans="17:25" x14ac:dyDescent="0.25">
      <c r="Q2300" s="47">
        <f t="shared" si="259"/>
        <v>1998</v>
      </c>
      <c r="R2300" s="48" t="str">
        <f t="shared" si="257"/>
        <v>19983</v>
      </c>
      <c r="S2300" s="49">
        <v>35862</v>
      </c>
      <c r="T2300" s="48">
        <v>1353.71</v>
      </c>
      <c r="U2300" s="50">
        <f t="shared" si="258"/>
        <v>1357.1190322580646</v>
      </c>
      <c r="V2300" s="51">
        <f t="shared" si="260"/>
        <v>1426.2372328767133</v>
      </c>
      <c r="W2300" s="53">
        <f t="shared" si="261"/>
        <v>0</v>
      </c>
      <c r="X2300" s="53" t="str">
        <f t="shared" si="262"/>
        <v/>
      </c>
      <c r="Y2300" s="54" t="str">
        <f t="shared" si="263"/>
        <v/>
      </c>
    </row>
    <row r="2301" spans="17:25" x14ac:dyDescent="0.25">
      <c r="Q2301" s="47">
        <f t="shared" si="259"/>
        <v>1998</v>
      </c>
      <c r="R2301" s="48" t="str">
        <f t="shared" si="257"/>
        <v>19983</v>
      </c>
      <c r="S2301" s="49">
        <v>35863</v>
      </c>
      <c r="T2301" s="48">
        <v>1353.71</v>
      </c>
      <c r="U2301" s="50">
        <f t="shared" si="258"/>
        <v>1357.1190322580646</v>
      </c>
      <c r="V2301" s="51">
        <f t="shared" si="260"/>
        <v>1426.2372328767133</v>
      </c>
      <c r="W2301" s="53">
        <f t="shared" si="261"/>
        <v>0</v>
      </c>
      <c r="X2301" s="53" t="str">
        <f t="shared" si="262"/>
        <v/>
      </c>
      <c r="Y2301" s="54" t="str">
        <f t="shared" si="263"/>
        <v/>
      </c>
    </row>
    <row r="2302" spans="17:25" x14ac:dyDescent="0.25">
      <c r="Q2302" s="47">
        <f t="shared" si="259"/>
        <v>1998</v>
      </c>
      <c r="R2302" s="48" t="str">
        <f t="shared" si="257"/>
        <v>19983</v>
      </c>
      <c r="S2302" s="49">
        <v>35864</v>
      </c>
      <c r="T2302" s="48">
        <v>1354.9</v>
      </c>
      <c r="U2302" s="50">
        <f t="shared" si="258"/>
        <v>1357.1190322580646</v>
      </c>
      <c r="V2302" s="51">
        <f t="shared" si="260"/>
        <v>1426.2372328767133</v>
      </c>
      <c r="W2302" s="53">
        <f t="shared" si="261"/>
        <v>8.7906567876427921E-4</v>
      </c>
      <c r="X2302" s="53" t="str">
        <f t="shared" si="262"/>
        <v/>
      </c>
      <c r="Y2302" s="54" t="str">
        <f t="shared" si="263"/>
        <v/>
      </c>
    </row>
    <row r="2303" spans="17:25" x14ac:dyDescent="0.25">
      <c r="Q2303" s="47">
        <f t="shared" si="259"/>
        <v>1998</v>
      </c>
      <c r="R2303" s="48" t="str">
        <f t="shared" si="257"/>
        <v>19983</v>
      </c>
      <c r="S2303" s="49">
        <v>35865</v>
      </c>
      <c r="T2303" s="48">
        <v>1355.88</v>
      </c>
      <c r="U2303" s="50">
        <f t="shared" si="258"/>
        <v>1357.1190322580646</v>
      </c>
      <c r="V2303" s="51">
        <f t="shared" si="260"/>
        <v>1426.2372328767133</v>
      </c>
      <c r="W2303" s="53">
        <f t="shared" si="261"/>
        <v>7.233006125912933E-4</v>
      </c>
      <c r="X2303" s="53" t="str">
        <f t="shared" si="262"/>
        <v/>
      </c>
      <c r="Y2303" s="54" t="str">
        <f t="shared" si="263"/>
        <v/>
      </c>
    </row>
    <row r="2304" spans="17:25" x14ac:dyDescent="0.25">
      <c r="Q2304" s="47">
        <f t="shared" si="259"/>
        <v>1998</v>
      </c>
      <c r="R2304" s="48" t="str">
        <f t="shared" si="257"/>
        <v>19983</v>
      </c>
      <c r="S2304" s="49">
        <v>35866</v>
      </c>
      <c r="T2304" s="48">
        <v>1356.63</v>
      </c>
      <c r="U2304" s="50">
        <f t="shared" si="258"/>
        <v>1357.1190322580646</v>
      </c>
      <c r="V2304" s="51">
        <f t="shared" si="260"/>
        <v>1426.2372328767133</v>
      </c>
      <c r="W2304" s="53">
        <f t="shared" si="261"/>
        <v>5.5314629613234523E-4</v>
      </c>
      <c r="X2304" s="53" t="str">
        <f t="shared" si="262"/>
        <v/>
      </c>
      <c r="Y2304" s="54" t="str">
        <f t="shared" si="263"/>
        <v/>
      </c>
    </row>
    <row r="2305" spans="17:25" x14ac:dyDescent="0.25">
      <c r="Q2305" s="47">
        <f t="shared" si="259"/>
        <v>1998</v>
      </c>
      <c r="R2305" s="48" t="str">
        <f t="shared" si="257"/>
        <v>19983</v>
      </c>
      <c r="S2305" s="49">
        <v>35867</v>
      </c>
      <c r="T2305" s="48">
        <v>1356.7</v>
      </c>
      <c r="U2305" s="50">
        <f t="shared" si="258"/>
        <v>1357.1190322580646</v>
      </c>
      <c r="V2305" s="51">
        <f t="shared" si="260"/>
        <v>1426.2372328767133</v>
      </c>
      <c r="W2305" s="53">
        <f t="shared" si="261"/>
        <v>5.1598446149547783E-5</v>
      </c>
      <c r="X2305" s="53" t="str">
        <f t="shared" si="262"/>
        <v/>
      </c>
      <c r="Y2305" s="54" t="str">
        <f t="shared" si="263"/>
        <v/>
      </c>
    </row>
    <row r="2306" spans="17:25" x14ac:dyDescent="0.25">
      <c r="Q2306" s="47">
        <f t="shared" si="259"/>
        <v>1998</v>
      </c>
      <c r="R2306" s="48" t="str">
        <f t="shared" si="257"/>
        <v>19983</v>
      </c>
      <c r="S2306" s="49">
        <v>35868</v>
      </c>
      <c r="T2306" s="48">
        <v>1355.9</v>
      </c>
      <c r="U2306" s="50">
        <f t="shared" si="258"/>
        <v>1357.1190322580646</v>
      </c>
      <c r="V2306" s="51">
        <f t="shared" si="260"/>
        <v>1426.2372328767133</v>
      </c>
      <c r="W2306" s="53">
        <f t="shared" si="261"/>
        <v>-5.8966610156996335E-4</v>
      </c>
      <c r="X2306" s="53" t="str">
        <f t="shared" si="262"/>
        <v/>
      </c>
      <c r="Y2306" s="54" t="str">
        <f t="shared" si="263"/>
        <v/>
      </c>
    </row>
    <row r="2307" spans="17:25" x14ac:dyDescent="0.25">
      <c r="Q2307" s="47">
        <f t="shared" si="259"/>
        <v>1998</v>
      </c>
      <c r="R2307" s="48" t="str">
        <f t="shared" si="257"/>
        <v>19983</v>
      </c>
      <c r="S2307" s="49">
        <v>35869</v>
      </c>
      <c r="T2307" s="48">
        <v>1355.9</v>
      </c>
      <c r="U2307" s="50">
        <f t="shared" si="258"/>
        <v>1357.1190322580646</v>
      </c>
      <c r="V2307" s="51">
        <f t="shared" si="260"/>
        <v>1426.2372328767133</v>
      </c>
      <c r="W2307" s="53">
        <f t="shared" si="261"/>
        <v>0</v>
      </c>
      <c r="X2307" s="53" t="str">
        <f t="shared" si="262"/>
        <v/>
      </c>
      <c r="Y2307" s="54" t="str">
        <f t="shared" si="263"/>
        <v/>
      </c>
    </row>
    <row r="2308" spans="17:25" x14ac:dyDescent="0.25">
      <c r="Q2308" s="47">
        <f t="shared" si="259"/>
        <v>1998</v>
      </c>
      <c r="R2308" s="48" t="str">
        <f t="shared" si="257"/>
        <v>19983</v>
      </c>
      <c r="S2308" s="49">
        <v>35870</v>
      </c>
      <c r="T2308" s="48">
        <v>1355.9</v>
      </c>
      <c r="U2308" s="50">
        <f t="shared" si="258"/>
        <v>1357.1190322580646</v>
      </c>
      <c r="V2308" s="51">
        <f t="shared" si="260"/>
        <v>1426.2372328767133</v>
      </c>
      <c r="W2308" s="53">
        <f t="shared" si="261"/>
        <v>0</v>
      </c>
      <c r="X2308" s="53" t="str">
        <f t="shared" si="262"/>
        <v/>
      </c>
      <c r="Y2308" s="54" t="str">
        <f t="shared" si="263"/>
        <v/>
      </c>
    </row>
    <row r="2309" spans="17:25" x14ac:dyDescent="0.25">
      <c r="Q2309" s="47">
        <f t="shared" si="259"/>
        <v>1998</v>
      </c>
      <c r="R2309" s="48" t="str">
        <f t="shared" si="257"/>
        <v>19983</v>
      </c>
      <c r="S2309" s="49">
        <v>35871</v>
      </c>
      <c r="T2309" s="48">
        <v>1358.66</v>
      </c>
      <c r="U2309" s="50">
        <f t="shared" si="258"/>
        <v>1357.1190322580646</v>
      </c>
      <c r="V2309" s="51">
        <f t="shared" si="260"/>
        <v>1426.2372328767133</v>
      </c>
      <c r="W2309" s="53">
        <f t="shared" si="261"/>
        <v>2.0355483442731082E-3</v>
      </c>
      <c r="X2309" s="53" t="str">
        <f t="shared" si="262"/>
        <v/>
      </c>
      <c r="Y2309" s="54" t="str">
        <f t="shared" si="263"/>
        <v/>
      </c>
    </row>
    <row r="2310" spans="17:25" x14ac:dyDescent="0.25">
      <c r="Q2310" s="47">
        <f t="shared" si="259"/>
        <v>1998</v>
      </c>
      <c r="R2310" s="48" t="str">
        <f t="shared" si="257"/>
        <v>19983</v>
      </c>
      <c r="S2310" s="49">
        <v>35872</v>
      </c>
      <c r="T2310" s="48">
        <v>1359.96</v>
      </c>
      <c r="U2310" s="50">
        <f t="shared" si="258"/>
        <v>1357.1190322580646</v>
      </c>
      <c r="V2310" s="51">
        <f t="shared" si="260"/>
        <v>1426.2372328767133</v>
      </c>
      <c r="W2310" s="53">
        <f t="shared" si="261"/>
        <v>9.5682510709083068E-4</v>
      </c>
      <c r="X2310" s="53" t="str">
        <f t="shared" si="262"/>
        <v/>
      </c>
      <c r="Y2310" s="54" t="str">
        <f t="shared" si="263"/>
        <v/>
      </c>
    </row>
    <row r="2311" spans="17:25" x14ac:dyDescent="0.25">
      <c r="Q2311" s="47">
        <f t="shared" si="259"/>
        <v>1998</v>
      </c>
      <c r="R2311" s="48" t="str">
        <f t="shared" ref="R2311:R2374" si="264">+YEAR(S2311)&amp;MONTH(S2311)</f>
        <v>19983</v>
      </c>
      <c r="S2311" s="49">
        <v>35873</v>
      </c>
      <c r="T2311" s="48">
        <v>1360.56</v>
      </c>
      <c r="U2311" s="50">
        <f t="shared" ref="U2311:U2374" si="265">+AVERAGEIF($R$3:$R$12000,R2311,$T$3:$T$12000)</f>
        <v>1357.1190322580646</v>
      </c>
      <c r="V2311" s="51">
        <f t="shared" si="260"/>
        <v>1426.2372328767133</v>
      </c>
      <c r="W2311" s="53">
        <f t="shared" si="261"/>
        <v>4.4118944674842453E-4</v>
      </c>
      <c r="X2311" s="53" t="str">
        <f t="shared" si="262"/>
        <v/>
      </c>
      <c r="Y2311" s="54" t="str">
        <f t="shared" si="263"/>
        <v/>
      </c>
    </row>
    <row r="2312" spans="17:25" x14ac:dyDescent="0.25">
      <c r="Q2312" s="47">
        <f t="shared" ref="Q2312:Q2375" si="266">+YEAR(S2312)</f>
        <v>1998</v>
      </c>
      <c r="R2312" s="48" t="str">
        <f t="shared" si="264"/>
        <v>19983</v>
      </c>
      <c r="S2312" s="49">
        <v>35874</v>
      </c>
      <c r="T2312" s="48">
        <v>1361.87</v>
      </c>
      <c r="U2312" s="50">
        <f t="shared" si="265"/>
        <v>1357.1190322580646</v>
      </c>
      <c r="V2312" s="51">
        <f t="shared" ref="V2312:V2375" si="267">+AVERAGEIF($Q$3:$Q$12000,Q2312,$T$3:$T$12000)</f>
        <v>1426.2372328767133</v>
      </c>
      <c r="W2312" s="53">
        <f t="shared" si="261"/>
        <v>9.6283883106962342E-4</v>
      </c>
      <c r="X2312" s="53" t="str">
        <f t="shared" si="262"/>
        <v/>
      </c>
      <c r="Y2312" s="54" t="str">
        <f t="shared" si="263"/>
        <v/>
      </c>
    </row>
    <row r="2313" spans="17:25" x14ac:dyDescent="0.25">
      <c r="Q2313" s="47">
        <f t="shared" si="266"/>
        <v>1998</v>
      </c>
      <c r="R2313" s="48" t="str">
        <f t="shared" si="264"/>
        <v>19983</v>
      </c>
      <c r="S2313" s="49">
        <v>35875</v>
      </c>
      <c r="T2313" s="48">
        <v>1361.86</v>
      </c>
      <c r="U2313" s="50">
        <f t="shared" si="265"/>
        <v>1357.1190322580646</v>
      </c>
      <c r="V2313" s="51">
        <f t="shared" si="267"/>
        <v>1426.2372328767133</v>
      </c>
      <c r="W2313" s="53">
        <f t="shared" ref="W2313:W2376" si="268">+T2313/T2312-1</f>
        <v>-7.3428447648904438E-6</v>
      </c>
      <c r="X2313" s="53" t="str">
        <f t="shared" ref="X2313:X2376" si="269">IF(U2313/U2312-1=0,"",U2313/U2312-1)</f>
        <v/>
      </c>
      <c r="Y2313" s="54" t="str">
        <f t="shared" ref="Y2313:Y2376" si="270">+IF(V2313=V2312,"",V2313/V2312-1)</f>
        <v/>
      </c>
    </row>
    <row r="2314" spans="17:25" x14ac:dyDescent="0.25">
      <c r="Q2314" s="47">
        <f t="shared" si="266"/>
        <v>1998</v>
      </c>
      <c r="R2314" s="48" t="str">
        <f t="shared" si="264"/>
        <v>19983</v>
      </c>
      <c r="S2314" s="49">
        <v>35876</v>
      </c>
      <c r="T2314" s="48">
        <v>1361.86</v>
      </c>
      <c r="U2314" s="50">
        <f t="shared" si="265"/>
        <v>1357.1190322580646</v>
      </c>
      <c r="V2314" s="51">
        <f t="shared" si="267"/>
        <v>1426.2372328767133</v>
      </c>
      <c r="W2314" s="53">
        <f t="shared" si="268"/>
        <v>0</v>
      </c>
      <c r="X2314" s="53" t="str">
        <f t="shared" si="269"/>
        <v/>
      </c>
      <c r="Y2314" s="54" t="str">
        <f t="shared" si="270"/>
        <v/>
      </c>
    </row>
    <row r="2315" spans="17:25" x14ac:dyDescent="0.25">
      <c r="Q2315" s="47">
        <f t="shared" si="266"/>
        <v>1998</v>
      </c>
      <c r="R2315" s="48" t="str">
        <f t="shared" si="264"/>
        <v>19983</v>
      </c>
      <c r="S2315" s="49">
        <v>35877</v>
      </c>
      <c r="T2315" s="48">
        <v>1361.86</v>
      </c>
      <c r="U2315" s="50">
        <f t="shared" si="265"/>
        <v>1357.1190322580646</v>
      </c>
      <c r="V2315" s="51">
        <f t="shared" si="267"/>
        <v>1426.2372328767133</v>
      </c>
      <c r="W2315" s="53">
        <f t="shared" si="268"/>
        <v>0</v>
      </c>
      <c r="X2315" s="53" t="str">
        <f t="shared" si="269"/>
        <v/>
      </c>
      <c r="Y2315" s="54" t="str">
        <f t="shared" si="270"/>
        <v/>
      </c>
    </row>
    <row r="2316" spans="17:25" x14ac:dyDescent="0.25">
      <c r="Q2316" s="47">
        <f t="shared" si="266"/>
        <v>1998</v>
      </c>
      <c r="R2316" s="48" t="str">
        <f t="shared" si="264"/>
        <v>19983</v>
      </c>
      <c r="S2316" s="49">
        <v>35878</v>
      </c>
      <c r="T2316" s="48">
        <v>1361.86</v>
      </c>
      <c r="U2316" s="50">
        <f t="shared" si="265"/>
        <v>1357.1190322580646</v>
      </c>
      <c r="V2316" s="51">
        <f t="shared" si="267"/>
        <v>1426.2372328767133</v>
      </c>
      <c r="W2316" s="53">
        <f t="shared" si="268"/>
        <v>0</v>
      </c>
      <c r="X2316" s="53" t="str">
        <f t="shared" si="269"/>
        <v/>
      </c>
      <c r="Y2316" s="54" t="str">
        <f t="shared" si="270"/>
        <v/>
      </c>
    </row>
    <row r="2317" spans="17:25" x14ac:dyDescent="0.25">
      <c r="Q2317" s="47">
        <f t="shared" si="266"/>
        <v>1998</v>
      </c>
      <c r="R2317" s="48" t="str">
        <f t="shared" si="264"/>
        <v>19983</v>
      </c>
      <c r="S2317" s="49">
        <v>35879</v>
      </c>
      <c r="T2317" s="48">
        <v>1364.4</v>
      </c>
      <c r="U2317" s="50">
        <f t="shared" si="265"/>
        <v>1357.1190322580646</v>
      </c>
      <c r="V2317" s="51">
        <f t="shared" si="267"/>
        <v>1426.2372328767133</v>
      </c>
      <c r="W2317" s="53">
        <f t="shared" si="268"/>
        <v>1.8650962654018777E-3</v>
      </c>
      <c r="X2317" s="53" t="str">
        <f t="shared" si="269"/>
        <v/>
      </c>
      <c r="Y2317" s="54" t="str">
        <f t="shared" si="270"/>
        <v/>
      </c>
    </row>
    <row r="2318" spans="17:25" x14ac:dyDescent="0.25">
      <c r="Q2318" s="47">
        <f t="shared" si="266"/>
        <v>1998</v>
      </c>
      <c r="R2318" s="48" t="str">
        <f t="shared" si="264"/>
        <v>19983</v>
      </c>
      <c r="S2318" s="49">
        <v>35880</v>
      </c>
      <c r="T2318" s="48">
        <v>1364.76</v>
      </c>
      <c r="U2318" s="50">
        <f t="shared" si="265"/>
        <v>1357.1190322580646</v>
      </c>
      <c r="V2318" s="51">
        <f t="shared" si="267"/>
        <v>1426.2372328767133</v>
      </c>
      <c r="W2318" s="53">
        <f t="shared" si="268"/>
        <v>2.6385224274405594E-4</v>
      </c>
      <c r="X2318" s="53" t="str">
        <f t="shared" si="269"/>
        <v/>
      </c>
      <c r="Y2318" s="54" t="str">
        <f t="shared" si="270"/>
        <v/>
      </c>
    </row>
    <row r="2319" spans="17:25" x14ac:dyDescent="0.25">
      <c r="Q2319" s="47">
        <f t="shared" si="266"/>
        <v>1998</v>
      </c>
      <c r="R2319" s="48" t="str">
        <f t="shared" si="264"/>
        <v>19983</v>
      </c>
      <c r="S2319" s="49">
        <v>35881</v>
      </c>
      <c r="T2319" s="48">
        <v>1365.66</v>
      </c>
      <c r="U2319" s="50">
        <f t="shared" si="265"/>
        <v>1357.1190322580646</v>
      </c>
      <c r="V2319" s="51">
        <f t="shared" si="267"/>
        <v>1426.2372328767133</v>
      </c>
      <c r="W2319" s="53">
        <f t="shared" si="268"/>
        <v>6.5945660775534876E-4</v>
      </c>
      <c r="X2319" s="53" t="str">
        <f t="shared" si="269"/>
        <v/>
      </c>
      <c r="Y2319" s="54" t="str">
        <f t="shared" si="270"/>
        <v/>
      </c>
    </row>
    <row r="2320" spans="17:25" x14ac:dyDescent="0.25">
      <c r="Q2320" s="47">
        <f t="shared" si="266"/>
        <v>1998</v>
      </c>
      <c r="R2320" s="48" t="str">
        <f t="shared" si="264"/>
        <v>19983</v>
      </c>
      <c r="S2320" s="49">
        <v>35882</v>
      </c>
      <c r="T2320" s="48">
        <v>1361.49</v>
      </c>
      <c r="U2320" s="50">
        <f t="shared" si="265"/>
        <v>1357.1190322580646</v>
      </c>
      <c r="V2320" s="51">
        <f t="shared" si="267"/>
        <v>1426.2372328767133</v>
      </c>
      <c r="W2320" s="53">
        <f t="shared" si="268"/>
        <v>-3.0534686525197641E-3</v>
      </c>
      <c r="X2320" s="53" t="str">
        <f t="shared" si="269"/>
        <v/>
      </c>
      <c r="Y2320" s="54" t="str">
        <f t="shared" si="270"/>
        <v/>
      </c>
    </row>
    <row r="2321" spans="17:25" x14ac:dyDescent="0.25">
      <c r="Q2321" s="47">
        <f t="shared" si="266"/>
        <v>1998</v>
      </c>
      <c r="R2321" s="48" t="str">
        <f t="shared" si="264"/>
        <v>19983</v>
      </c>
      <c r="S2321" s="49">
        <v>35883</v>
      </c>
      <c r="T2321" s="48">
        <v>1361.49</v>
      </c>
      <c r="U2321" s="50">
        <f t="shared" si="265"/>
        <v>1357.1190322580646</v>
      </c>
      <c r="V2321" s="51">
        <f t="shared" si="267"/>
        <v>1426.2372328767133</v>
      </c>
      <c r="W2321" s="53">
        <f t="shared" si="268"/>
        <v>0</v>
      </c>
      <c r="X2321" s="53" t="str">
        <f t="shared" si="269"/>
        <v/>
      </c>
      <c r="Y2321" s="54" t="str">
        <f t="shared" si="270"/>
        <v/>
      </c>
    </row>
    <row r="2322" spans="17:25" x14ac:dyDescent="0.25">
      <c r="Q2322" s="47">
        <f t="shared" si="266"/>
        <v>1998</v>
      </c>
      <c r="R2322" s="48" t="str">
        <f t="shared" si="264"/>
        <v>19983</v>
      </c>
      <c r="S2322" s="49">
        <v>35884</v>
      </c>
      <c r="T2322" s="48">
        <v>1361.49</v>
      </c>
      <c r="U2322" s="50">
        <f t="shared" si="265"/>
        <v>1357.1190322580646</v>
      </c>
      <c r="V2322" s="51">
        <f t="shared" si="267"/>
        <v>1426.2372328767133</v>
      </c>
      <c r="W2322" s="53">
        <f t="shared" si="268"/>
        <v>0</v>
      </c>
      <c r="X2322" s="53" t="str">
        <f t="shared" si="269"/>
        <v/>
      </c>
      <c r="Y2322" s="54" t="str">
        <f t="shared" si="270"/>
        <v/>
      </c>
    </row>
    <row r="2323" spans="17:25" x14ac:dyDescent="0.25">
      <c r="Q2323" s="47">
        <f t="shared" si="266"/>
        <v>1998</v>
      </c>
      <c r="R2323" s="48" t="str">
        <f t="shared" si="264"/>
        <v>19983</v>
      </c>
      <c r="S2323" s="49">
        <v>35885</v>
      </c>
      <c r="T2323" s="48">
        <v>1358.03</v>
      </c>
      <c r="U2323" s="50">
        <f t="shared" si="265"/>
        <v>1357.1190322580646</v>
      </c>
      <c r="V2323" s="51">
        <f t="shared" si="267"/>
        <v>1426.2372328767133</v>
      </c>
      <c r="W2323" s="53">
        <f t="shared" si="268"/>
        <v>-2.5413333920925041E-3</v>
      </c>
      <c r="X2323" s="53" t="str">
        <f t="shared" si="269"/>
        <v/>
      </c>
      <c r="Y2323" s="54" t="str">
        <f t="shared" si="270"/>
        <v/>
      </c>
    </row>
    <row r="2324" spans="17:25" x14ac:dyDescent="0.25">
      <c r="Q2324" s="47">
        <f t="shared" si="266"/>
        <v>1998</v>
      </c>
      <c r="R2324" s="48" t="str">
        <f t="shared" si="264"/>
        <v>19984</v>
      </c>
      <c r="S2324" s="49">
        <v>35886</v>
      </c>
      <c r="T2324" s="48">
        <v>1360.26</v>
      </c>
      <c r="U2324" s="50">
        <f t="shared" si="265"/>
        <v>1359.9293333333333</v>
      </c>
      <c r="V2324" s="51">
        <f t="shared" si="267"/>
        <v>1426.2372328767133</v>
      </c>
      <c r="W2324" s="53">
        <f t="shared" si="268"/>
        <v>1.6420844900333353E-3</v>
      </c>
      <c r="X2324" s="53">
        <f t="shared" si="269"/>
        <v>2.0707845137155623E-3</v>
      </c>
      <c r="Y2324" s="54" t="str">
        <f t="shared" si="270"/>
        <v/>
      </c>
    </row>
    <row r="2325" spans="17:25" x14ac:dyDescent="0.25">
      <c r="Q2325" s="47">
        <f t="shared" si="266"/>
        <v>1998</v>
      </c>
      <c r="R2325" s="48" t="str">
        <f t="shared" si="264"/>
        <v>19984</v>
      </c>
      <c r="S2325" s="49">
        <v>35887</v>
      </c>
      <c r="T2325" s="48">
        <v>1362.54</v>
      </c>
      <c r="U2325" s="50">
        <f t="shared" si="265"/>
        <v>1359.9293333333333</v>
      </c>
      <c r="V2325" s="51">
        <f t="shared" si="267"/>
        <v>1426.2372328767133</v>
      </c>
      <c r="W2325" s="53">
        <f t="shared" si="268"/>
        <v>1.676150147765787E-3</v>
      </c>
      <c r="X2325" s="53" t="str">
        <f t="shared" si="269"/>
        <v/>
      </c>
      <c r="Y2325" s="54" t="str">
        <f t="shared" si="270"/>
        <v/>
      </c>
    </row>
    <row r="2326" spans="17:25" x14ac:dyDescent="0.25">
      <c r="Q2326" s="47">
        <f t="shared" si="266"/>
        <v>1998</v>
      </c>
      <c r="R2326" s="48" t="str">
        <f t="shared" si="264"/>
        <v>19984</v>
      </c>
      <c r="S2326" s="49">
        <v>35888</v>
      </c>
      <c r="T2326" s="48">
        <v>1357.75</v>
      </c>
      <c r="U2326" s="50">
        <f t="shared" si="265"/>
        <v>1359.9293333333333</v>
      </c>
      <c r="V2326" s="51">
        <f t="shared" si="267"/>
        <v>1426.2372328767133</v>
      </c>
      <c r="W2326" s="53">
        <f t="shared" si="268"/>
        <v>-3.5154931231375919E-3</v>
      </c>
      <c r="X2326" s="53" t="str">
        <f t="shared" si="269"/>
        <v/>
      </c>
      <c r="Y2326" s="54" t="str">
        <f t="shared" si="270"/>
        <v/>
      </c>
    </row>
    <row r="2327" spans="17:25" x14ac:dyDescent="0.25">
      <c r="Q2327" s="47">
        <f t="shared" si="266"/>
        <v>1998</v>
      </c>
      <c r="R2327" s="48" t="str">
        <f t="shared" si="264"/>
        <v>19984</v>
      </c>
      <c r="S2327" s="49">
        <v>35889</v>
      </c>
      <c r="T2327" s="48">
        <v>1357.71</v>
      </c>
      <c r="U2327" s="50">
        <f t="shared" si="265"/>
        <v>1359.9293333333333</v>
      </c>
      <c r="V2327" s="51">
        <f t="shared" si="267"/>
        <v>1426.2372328767133</v>
      </c>
      <c r="W2327" s="53">
        <f t="shared" si="268"/>
        <v>-2.9460504511136243E-5</v>
      </c>
      <c r="X2327" s="53" t="str">
        <f t="shared" si="269"/>
        <v/>
      </c>
      <c r="Y2327" s="54" t="str">
        <f t="shared" si="270"/>
        <v/>
      </c>
    </row>
    <row r="2328" spans="17:25" x14ac:dyDescent="0.25">
      <c r="Q2328" s="47">
        <f t="shared" si="266"/>
        <v>1998</v>
      </c>
      <c r="R2328" s="48" t="str">
        <f t="shared" si="264"/>
        <v>19984</v>
      </c>
      <c r="S2328" s="49">
        <v>35890</v>
      </c>
      <c r="T2328" s="48">
        <v>1357.71</v>
      </c>
      <c r="U2328" s="50">
        <f t="shared" si="265"/>
        <v>1359.9293333333333</v>
      </c>
      <c r="V2328" s="51">
        <f t="shared" si="267"/>
        <v>1426.2372328767133</v>
      </c>
      <c r="W2328" s="53">
        <f t="shared" si="268"/>
        <v>0</v>
      </c>
      <c r="X2328" s="53" t="str">
        <f t="shared" si="269"/>
        <v/>
      </c>
      <c r="Y2328" s="54" t="str">
        <f t="shared" si="270"/>
        <v/>
      </c>
    </row>
    <row r="2329" spans="17:25" x14ac:dyDescent="0.25">
      <c r="Q2329" s="47">
        <f t="shared" si="266"/>
        <v>1998</v>
      </c>
      <c r="R2329" s="48" t="str">
        <f t="shared" si="264"/>
        <v>19984</v>
      </c>
      <c r="S2329" s="49">
        <v>35891</v>
      </c>
      <c r="T2329" s="48">
        <v>1357.71</v>
      </c>
      <c r="U2329" s="50">
        <f t="shared" si="265"/>
        <v>1359.9293333333333</v>
      </c>
      <c r="V2329" s="51">
        <f t="shared" si="267"/>
        <v>1426.2372328767133</v>
      </c>
      <c r="W2329" s="53">
        <f t="shared" si="268"/>
        <v>0</v>
      </c>
      <c r="X2329" s="53" t="str">
        <f t="shared" si="269"/>
        <v/>
      </c>
      <c r="Y2329" s="54" t="str">
        <f t="shared" si="270"/>
        <v/>
      </c>
    </row>
    <row r="2330" spans="17:25" x14ac:dyDescent="0.25">
      <c r="Q2330" s="47">
        <f t="shared" si="266"/>
        <v>1998</v>
      </c>
      <c r="R2330" s="48" t="str">
        <f t="shared" si="264"/>
        <v>19984</v>
      </c>
      <c r="S2330" s="49">
        <v>35892</v>
      </c>
      <c r="T2330" s="48">
        <v>1355.5</v>
      </c>
      <c r="U2330" s="50">
        <f t="shared" si="265"/>
        <v>1359.9293333333333</v>
      </c>
      <c r="V2330" s="51">
        <f t="shared" si="267"/>
        <v>1426.2372328767133</v>
      </c>
      <c r="W2330" s="53">
        <f t="shared" si="268"/>
        <v>-1.6277408283065231E-3</v>
      </c>
      <c r="X2330" s="53" t="str">
        <f t="shared" si="269"/>
        <v/>
      </c>
      <c r="Y2330" s="54" t="str">
        <f t="shared" si="270"/>
        <v/>
      </c>
    </row>
    <row r="2331" spans="17:25" x14ac:dyDescent="0.25">
      <c r="Q2331" s="47">
        <f t="shared" si="266"/>
        <v>1998</v>
      </c>
      <c r="R2331" s="48" t="str">
        <f t="shared" si="264"/>
        <v>19984</v>
      </c>
      <c r="S2331" s="49">
        <v>35893</v>
      </c>
      <c r="T2331" s="48">
        <v>1354.15</v>
      </c>
      <c r="U2331" s="50">
        <f t="shared" si="265"/>
        <v>1359.9293333333333</v>
      </c>
      <c r="V2331" s="51">
        <f t="shared" si="267"/>
        <v>1426.2372328767133</v>
      </c>
      <c r="W2331" s="53">
        <f t="shared" si="268"/>
        <v>-9.9594245665801662E-4</v>
      </c>
      <c r="X2331" s="53" t="str">
        <f t="shared" si="269"/>
        <v/>
      </c>
      <c r="Y2331" s="54" t="str">
        <f t="shared" si="270"/>
        <v/>
      </c>
    </row>
    <row r="2332" spans="17:25" x14ac:dyDescent="0.25">
      <c r="Q2332" s="47">
        <f t="shared" si="266"/>
        <v>1998</v>
      </c>
      <c r="R2332" s="48" t="str">
        <f t="shared" si="264"/>
        <v>19984</v>
      </c>
      <c r="S2332" s="49">
        <v>35894</v>
      </c>
      <c r="T2332" s="48">
        <v>1357.14</v>
      </c>
      <c r="U2332" s="50">
        <f t="shared" si="265"/>
        <v>1359.9293333333333</v>
      </c>
      <c r="V2332" s="51">
        <f t="shared" si="267"/>
        <v>1426.2372328767133</v>
      </c>
      <c r="W2332" s="53">
        <f t="shared" si="268"/>
        <v>2.2080271757189962E-3</v>
      </c>
      <c r="X2332" s="53" t="str">
        <f t="shared" si="269"/>
        <v/>
      </c>
      <c r="Y2332" s="54" t="str">
        <f t="shared" si="270"/>
        <v/>
      </c>
    </row>
    <row r="2333" spans="17:25" x14ac:dyDescent="0.25">
      <c r="Q2333" s="47">
        <f t="shared" si="266"/>
        <v>1998</v>
      </c>
      <c r="R2333" s="48" t="str">
        <f t="shared" si="264"/>
        <v>19984</v>
      </c>
      <c r="S2333" s="49">
        <v>35895</v>
      </c>
      <c r="T2333" s="48">
        <v>1357.14</v>
      </c>
      <c r="U2333" s="50">
        <f t="shared" si="265"/>
        <v>1359.9293333333333</v>
      </c>
      <c r="V2333" s="51">
        <f t="shared" si="267"/>
        <v>1426.2372328767133</v>
      </c>
      <c r="W2333" s="53">
        <f t="shared" si="268"/>
        <v>0</v>
      </c>
      <c r="X2333" s="53" t="str">
        <f t="shared" si="269"/>
        <v/>
      </c>
      <c r="Y2333" s="54" t="str">
        <f t="shared" si="270"/>
        <v/>
      </c>
    </row>
    <row r="2334" spans="17:25" x14ac:dyDescent="0.25">
      <c r="Q2334" s="47">
        <f t="shared" si="266"/>
        <v>1998</v>
      </c>
      <c r="R2334" s="48" t="str">
        <f t="shared" si="264"/>
        <v>19984</v>
      </c>
      <c r="S2334" s="49">
        <v>35896</v>
      </c>
      <c r="T2334" s="48">
        <v>1357.14</v>
      </c>
      <c r="U2334" s="50">
        <f t="shared" si="265"/>
        <v>1359.9293333333333</v>
      </c>
      <c r="V2334" s="51">
        <f t="shared" si="267"/>
        <v>1426.2372328767133</v>
      </c>
      <c r="W2334" s="53">
        <f t="shared" si="268"/>
        <v>0</v>
      </c>
      <c r="X2334" s="53" t="str">
        <f t="shared" si="269"/>
        <v/>
      </c>
      <c r="Y2334" s="54" t="str">
        <f t="shared" si="270"/>
        <v/>
      </c>
    </row>
    <row r="2335" spans="17:25" x14ac:dyDescent="0.25">
      <c r="Q2335" s="47">
        <f t="shared" si="266"/>
        <v>1998</v>
      </c>
      <c r="R2335" s="48" t="str">
        <f t="shared" si="264"/>
        <v>19984</v>
      </c>
      <c r="S2335" s="49">
        <v>35897</v>
      </c>
      <c r="T2335" s="48">
        <v>1357.14</v>
      </c>
      <c r="U2335" s="50">
        <f t="shared" si="265"/>
        <v>1359.9293333333333</v>
      </c>
      <c r="V2335" s="51">
        <f t="shared" si="267"/>
        <v>1426.2372328767133</v>
      </c>
      <c r="W2335" s="53">
        <f t="shared" si="268"/>
        <v>0</v>
      </c>
      <c r="X2335" s="53" t="str">
        <f t="shared" si="269"/>
        <v/>
      </c>
      <c r="Y2335" s="54" t="str">
        <f t="shared" si="270"/>
        <v/>
      </c>
    </row>
    <row r="2336" spans="17:25" x14ac:dyDescent="0.25">
      <c r="Q2336" s="47">
        <f t="shared" si="266"/>
        <v>1998</v>
      </c>
      <c r="R2336" s="48" t="str">
        <f t="shared" si="264"/>
        <v>19984</v>
      </c>
      <c r="S2336" s="49">
        <v>35898</v>
      </c>
      <c r="T2336" s="48">
        <v>1357.14</v>
      </c>
      <c r="U2336" s="50">
        <f t="shared" si="265"/>
        <v>1359.9293333333333</v>
      </c>
      <c r="V2336" s="51">
        <f t="shared" si="267"/>
        <v>1426.2372328767133</v>
      </c>
      <c r="W2336" s="53">
        <f t="shared" si="268"/>
        <v>0</v>
      </c>
      <c r="X2336" s="53" t="str">
        <f t="shared" si="269"/>
        <v/>
      </c>
      <c r="Y2336" s="54" t="str">
        <f t="shared" si="270"/>
        <v/>
      </c>
    </row>
    <row r="2337" spans="17:25" x14ac:dyDescent="0.25">
      <c r="Q2337" s="47">
        <f t="shared" si="266"/>
        <v>1998</v>
      </c>
      <c r="R2337" s="48" t="str">
        <f t="shared" si="264"/>
        <v>19984</v>
      </c>
      <c r="S2337" s="49">
        <v>35899</v>
      </c>
      <c r="T2337" s="48">
        <v>1363.38</v>
      </c>
      <c r="U2337" s="50">
        <f t="shared" si="265"/>
        <v>1359.9293333333333</v>
      </c>
      <c r="V2337" s="51">
        <f t="shared" si="267"/>
        <v>1426.2372328767133</v>
      </c>
      <c r="W2337" s="53">
        <f t="shared" si="268"/>
        <v>4.5979044166408745E-3</v>
      </c>
      <c r="X2337" s="53" t="str">
        <f t="shared" si="269"/>
        <v/>
      </c>
      <c r="Y2337" s="54" t="str">
        <f t="shared" si="270"/>
        <v/>
      </c>
    </row>
    <row r="2338" spans="17:25" x14ac:dyDescent="0.25">
      <c r="Q2338" s="47">
        <f t="shared" si="266"/>
        <v>1998</v>
      </c>
      <c r="R2338" s="48" t="str">
        <f t="shared" si="264"/>
        <v>19984</v>
      </c>
      <c r="S2338" s="49">
        <v>35900</v>
      </c>
      <c r="T2338" s="48">
        <v>1365.21</v>
      </c>
      <c r="U2338" s="50">
        <f t="shared" si="265"/>
        <v>1359.9293333333333</v>
      </c>
      <c r="V2338" s="51">
        <f t="shared" si="267"/>
        <v>1426.2372328767133</v>
      </c>
      <c r="W2338" s="53">
        <f t="shared" si="268"/>
        <v>1.342252343440542E-3</v>
      </c>
      <c r="X2338" s="53" t="str">
        <f t="shared" si="269"/>
        <v/>
      </c>
      <c r="Y2338" s="54" t="str">
        <f t="shared" si="270"/>
        <v/>
      </c>
    </row>
    <row r="2339" spans="17:25" x14ac:dyDescent="0.25">
      <c r="Q2339" s="47">
        <f t="shared" si="266"/>
        <v>1998</v>
      </c>
      <c r="R2339" s="48" t="str">
        <f t="shared" si="264"/>
        <v>19984</v>
      </c>
      <c r="S2339" s="49">
        <v>35901</v>
      </c>
      <c r="T2339" s="48">
        <v>1364.06</v>
      </c>
      <c r="U2339" s="50">
        <f t="shared" si="265"/>
        <v>1359.9293333333333</v>
      </c>
      <c r="V2339" s="51">
        <f t="shared" si="267"/>
        <v>1426.2372328767133</v>
      </c>
      <c r="W2339" s="53">
        <f t="shared" si="268"/>
        <v>-8.4236124845271654E-4</v>
      </c>
      <c r="X2339" s="53" t="str">
        <f t="shared" si="269"/>
        <v/>
      </c>
      <c r="Y2339" s="54" t="str">
        <f t="shared" si="270"/>
        <v/>
      </c>
    </row>
    <row r="2340" spans="17:25" x14ac:dyDescent="0.25">
      <c r="Q2340" s="47">
        <f t="shared" si="266"/>
        <v>1998</v>
      </c>
      <c r="R2340" s="48" t="str">
        <f t="shared" si="264"/>
        <v>19984</v>
      </c>
      <c r="S2340" s="49">
        <v>35902</v>
      </c>
      <c r="T2340" s="48">
        <v>1360.74</v>
      </c>
      <c r="U2340" s="50">
        <f t="shared" si="265"/>
        <v>1359.9293333333333</v>
      </c>
      <c r="V2340" s="51">
        <f t="shared" si="267"/>
        <v>1426.2372328767133</v>
      </c>
      <c r="W2340" s="53">
        <f t="shared" si="268"/>
        <v>-2.4339105317947585E-3</v>
      </c>
      <c r="X2340" s="53" t="str">
        <f t="shared" si="269"/>
        <v/>
      </c>
      <c r="Y2340" s="54" t="str">
        <f t="shared" si="270"/>
        <v/>
      </c>
    </row>
    <row r="2341" spans="17:25" x14ac:dyDescent="0.25">
      <c r="Q2341" s="47">
        <f t="shared" si="266"/>
        <v>1998</v>
      </c>
      <c r="R2341" s="48" t="str">
        <f t="shared" si="264"/>
        <v>19984</v>
      </c>
      <c r="S2341" s="49">
        <v>35903</v>
      </c>
      <c r="T2341" s="48">
        <v>1360.49</v>
      </c>
      <c r="U2341" s="50">
        <f t="shared" si="265"/>
        <v>1359.9293333333333</v>
      </c>
      <c r="V2341" s="51">
        <f t="shared" si="267"/>
        <v>1426.2372328767133</v>
      </c>
      <c r="W2341" s="53">
        <f t="shared" si="268"/>
        <v>-1.8372356217943864E-4</v>
      </c>
      <c r="X2341" s="53" t="str">
        <f t="shared" si="269"/>
        <v/>
      </c>
      <c r="Y2341" s="54" t="str">
        <f t="shared" si="270"/>
        <v/>
      </c>
    </row>
    <row r="2342" spans="17:25" x14ac:dyDescent="0.25">
      <c r="Q2342" s="47">
        <f t="shared" si="266"/>
        <v>1998</v>
      </c>
      <c r="R2342" s="48" t="str">
        <f t="shared" si="264"/>
        <v>19984</v>
      </c>
      <c r="S2342" s="49">
        <v>35904</v>
      </c>
      <c r="T2342" s="48">
        <v>1360.49</v>
      </c>
      <c r="U2342" s="50">
        <f t="shared" si="265"/>
        <v>1359.9293333333333</v>
      </c>
      <c r="V2342" s="51">
        <f t="shared" si="267"/>
        <v>1426.2372328767133</v>
      </c>
      <c r="W2342" s="53">
        <f t="shared" si="268"/>
        <v>0</v>
      </c>
      <c r="X2342" s="53" t="str">
        <f t="shared" si="269"/>
        <v/>
      </c>
      <c r="Y2342" s="54" t="str">
        <f t="shared" si="270"/>
        <v/>
      </c>
    </row>
    <row r="2343" spans="17:25" x14ac:dyDescent="0.25">
      <c r="Q2343" s="47">
        <f t="shared" si="266"/>
        <v>1998</v>
      </c>
      <c r="R2343" s="48" t="str">
        <f t="shared" si="264"/>
        <v>19984</v>
      </c>
      <c r="S2343" s="49">
        <v>35905</v>
      </c>
      <c r="T2343" s="48">
        <v>1360.49</v>
      </c>
      <c r="U2343" s="50">
        <f t="shared" si="265"/>
        <v>1359.9293333333333</v>
      </c>
      <c r="V2343" s="51">
        <f t="shared" si="267"/>
        <v>1426.2372328767133</v>
      </c>
      <c r="W2343" s="53">
        <f t="shared" si="268"/>
        <v>0</v>
      </c>
      <c r="X2343" s="53" t="str">
        <f t="shared" si="269"/>
        <v/>
      </c>
      <c r="Y2343" s="54" t="str">
        <f t="shared" si="270"/>
        <v/>
      </c>
    </row>
    <row r="2344" spans="17:25" x14ac:dyDescent="0.25">
      <c r="Q2344" s="47">
        <f t="shared" si="266"/>
        <v>1998</v>
      </c>
      <c r="R2344" s="48" t="str">
        <f t="shared" si="264"/>
        <v>19984</v>
      </c>
      <c r="S2344" s="49">
        <v>35906</v>
      </c>
      <c r="T2344" s="48">
        <v>1360.42</v>
      </c>
      <c r="U2344" s="50">
        <f t="shared" si="265"/>
        <v>1359.9293333333333</v>
      </c>
      <c r="V2344" s="51">
        <f t="shared" si="267"/>
        <v>1426.2372328767133</v>
      </c>
      <c r="W2344" s="53">
        <f t="shared" si="268"/>
        <v>-5.145205036416467E-5</v>
      </c>
      <c r="X2344" s="53" t="str">
        <f t="shared" si="269"/>
        <v/>
      </c>
      <c r="Y2344" s="54" t="str">
        <f t="shared" si="270"/>
        <v/>
      </c>
    </row>
    <row r="2345" spans="17:25" x14ac:dyDescent="0.25">
      <c r="Q2345" s="47">
        <f t="shared" si="266"/>
        <v>1998</v>
      </c>
      <c r="R2345" s="48" t="str">
        <f t="shared" si="264"/>
        <v>19984</v>
      </c>
      <c r="S2345" s="49">
        <v>35907</v>
      </c>
      <c r="T2345" s="48">
        <v>1357.51</v>
      </c>
      <c r="U2345" s="50">
        <f t="shared" si="265"/>
        <v>1359.9293333333333</v>
      </c>
      <c r="V2345" s="51">
        <f t="shared" si="267"/>
        <v>1426.2372328767133</v>
      </c>
      <c r="W2345" s="53">
        <f t="shared" si="268"/>
        <v>-2.1390452948354399E-3</v>
      </c>
      <c r="X2345" s="53" t="str">
        <f t="shared" si="269"/>
        <v/>
      </c>
      <c r="Y2345" s="54" t="str">
        <f t="shared" si="270"/>
        <v/>
      </c>
    </row>
    <row r="2346" spans="17:25" x14ac:dyDescent="0.25">
      <c r="Q2346" s="47">
        <f t="shared" si="266"/>
        <v>1998</v>
      </c>
      <c r="R2346" s="48" t="str">
        <f t="shared" si="264"/>
        <v>19984</v>
      </c>
      <c r="S2346" s="49">
        <v>35908</v>
      </c>
      <c r="T2346" s="48">
        <v>1355.94</v>
      </c>
      <c r="U2346" s="50">
        <f t="shared" si="265"/>
        <v>1359.9293333333333</v>
      </c>
      <c r="V2346" s="51">
        <f t="shared" si="267"/>
        <v>1426.2372328767133</v>
      </c>
      <c r="W2346" s="53">
        <f t="shared" si="268"/>
        <v>-1.1565292336703781E-3</v>
      </c>
      <c r="X2346" s="53" t="str">
        <f t="shared" si="269"/>
        <v/>
      </c>
      <c r="Y2346" s="54" t="str">
        <f t="shared" si="270"/>
        <v/>
      </c>
    </row>
    <row r="2347" spans="17:25" x14ac:dyDescent="0.25">
      <c r="Q2347" s="47">
        <f t="shared" si="266"/>
        <v>1998</v>
      </c>
      <c r="R2347" s="48" t="str">
        <f t="shared" si="264"/>
        <v>19984</v>
      </c>
      <c r="S2347" s="49">
        <v>35909</v>
      </c>
      <c r="T2347" s="48">
        <v>1354.91</v>
      </c>
      <c r="U2347" s="50">
        <f t="shared" si="265"/>
        <v>1359.9293333333333</v>
      </c>
      <c r="V2347" s="51">
        <f t="shared" si="267"/>
        <v>1426.2372328767133</v>
      </c>
      <c r="W2347" s="53">
        <f t="shared" si="268"/>
        <v>-7.5962063218137921E-4</v>
      </c>
      <c r="X2347" s="53" t="str">
        <f t="shared" si="269"/>
        <v/>
      </c>
      <c r="Y2347" s="54" t="str">
        <f t="shared" si="270"/>
        <v/>
      </c>
    </row>
    <row r="2348" spans="17:25" x14ac:dyDescent="0.25">
      <c r="Q2348" s="47">
        <f t="shared" si="266"/>
        <v>1998</v>
      </c>
      <c r="R2348" s="48" t="str">
        <f t="shared" si="264"/>
        <v>19984</v>
      </c>
      <c r="S2348" s="49">
        <v>35910</v>
      </c>
      <c r="T2348" s="48">
        <v>1359.99</v>
      </c>
      <c r="U2348" s="50">
        <f t="shared" si="265"/>
        <v>1359.9293333333333</v>
      </c>
      <c r="V2348" s="51">
        <f t="shared" si="267"/>
        <v>1426.2372328767133</v>
      </c>
      <c r="W2348" s="53">
        <f t="shared" si="268"/>
        <v>3.749326523532881E-3</v>
      </c>
      <c r="X2348" s="53" t="str">
        <f t="shared" si="269"/>
        <v/>
      </c>
      <c r="Y2348" s="54" t="str">
        <f t="shared" si="270"/>
        <v/>
      </c>
    </row>
    <row r="2349" spans="17:25" x14ac:dyDescent="0.25">
      <c r="Q2349" s="47">
        <f t="shared" si="266"/>
        <v>1998</v>
      </c>
      <c r="R2349" s="48" t="str">
        <f t="shared" si="264"/>
        <v>19984</v>
      </c>
      <c r="S2349" s="49">
        <v>35911</v>
      </c>
      <c r="T2349" s="48">
        <v>1359.99</v>
      </c>
      <c r="U2349" s="50">
        <f t="shared" si="265"/>
        <v>1359.9293333333333</v>
      </c>
      <c r="V2349" s="51">
        <f t="shared" si="267"/>
        <v>1426.2372328767133</v>
      </c>
      <c r="W2349" s="53">
        <f t="shared" si="268"/>
        <v>0</v>
      </c>
      <c r="X2349" s="53" t="str">
        <f t="shared" si="269"/>
        <v/>
      </c>
      <c r="Y2349" s="54" t="str">
        <f t="shared" si="270"/>
        <v/>
      </c>
    </row>
    <row r="2350" spans="17:25" x14ac:dyDescent="0.25">
      <c r="Q2350" s="47">
        <f t="shared" si="266"/>
        <v>1998</v>
      </c>
      <c r="R2350" s="48" t="str">
        <f t="shared" si="264"/>
        <v>19984</v>
      </c>
      <c r="S2350" s="49">
        <v>35912</v>
      </c>
      <c r="T2350" s="48">
        <v>1359.99</v>
      </c>
      <c r="U2350" s="50">
        <f t="shared" si="265"/>
        <v>1359.9293333333333</v>
      </c>
      <c r="V2350" s="51">
        <f t="shared" si="267"/>
        <v>1426.2372328767133</v>
      </c>
      <c r="W2350" s="53">
        <f t="shared" si="268"/>
        <v>0</v>
      </c>
      <c r="X2350" s="53" t="str">
        <f t="shared" si="269"/>
        <v/>
      </c>
      <c r="Y2350" s="54" t="str">
        <f t="shared" si="270"/>
        <v/>
      </c>
    </row>
    <row r="2351" spans="17:25" x14ac:dyDescent="0.25">
      <c r="Q2351" s="47">
        <f t="shared" si="266"/>
        <v>1998</v>
      </c>
      <c r="R2351" s="48" t="str">
        <f t="shared" si="264"/>
        <v>19984</v>
      </c>
      <c r="S2351" s="49">
        <v>35913</v>
      </c>
      <c r="T2351" s="48">
        <v>1368.17</v>
      </c>
      <c r="U2351" s="50">
        <f t="shared" si="265"/>
        <v>1359.9293333333333</v>
      </c>
      <c r="V2351" s="51">
        <f t="shared" si="267"/>
        <v>1426.2372328767133</v>
      </c>
      <c r="W2351" s="53">
        <f t="shared" si="268"/>
        <v>6.0147501084566457E-3</v>
      </c>
      <c r="X2351" s="53" t="str">
        <f t="shared" si="269"/>
        <v/>
      </c>
      <c r="Y2351" s="54" t="str">
        <f t="shared" si="270"/>
        <v/>
      </c>
    </row>
    <row r="2352" spans="17:25" x14ac:dyDescent="0.25">
      <c r="Q2352" s="47">
        <f t="shared" si="266"/>
        <v>1998</v>
      </c>
      <c r="R2352" s="48" t="str">
        <f t="shared" si="264"/>
        <v>19984</v>
      </c>
      <c r="S2352" s="49">
        <v>35914</v>
      </c>
      <c r="T2352" s="48">
        <v>1371.35</v>
      </c>
      <c r="U2352" s="50">
        <f t="shared" si="265"/>
        <v>1359.9293333333333</v>
      </c>
      <c r="V2352" s="51">
        <f t="shared" si="267"/>
        <v>1426.2372328767133</v>
      </c>
      <c r="W2352" s="53">
        <f t="shared" si="268"/>
        <v>2.3242725684673449E-3</v>
      </c>
      <c r="X2352" s="53" t="str">
        <f t="shared" si="269"/>
        <v/>
      </c>
      <c r="Y2352" s="54" t="str">
        <f t="shared" si="270"/>
        <v/>
      </c>
    </row>
    <row r="2353" spans="17:25" x14ac:dyDescent="0.25">
      <c r="Q2353" s="47">
        <f t="shared" si="266"/>
        <v>1998</v>
      </c>
      <c r="R2353" s="48" t="str">
        <f t="shared" si="264"/>
        <v>19984</v>
      </c>
      <c r="S2353" s="49">
        <v>35915</v>
      </c>
      <c r="T2353" s="48">
        <v>1365.72</v>
      </c>
      <c r="U2353" s="50">
        <f t="shared" si="265"/>
        <v>1359.9293333333333</v>
      </c>
      <c r="V2353" s="51">
        <f t="shared" si="267"/>
        <v>1426.2372328767133</v>
      </c>
      <c r="W2353" s="53">
        <f t="shared" si="268"/>
        <v>-4.1054435410361467E-3</v>
      </c>
      <c r="X2353" s="53" t="str">
        <f t="shared" si="269"/>
        <v/>
      </c>
      <c r="Y2353" s="54" t="str">
        <f t="shared" si="270"/>
        <v/>
      </c>
    </row>
    <row r="2354" spans="17:25" x14ac:dyDescent="0.25">
      <c r="Q2354" s="47">
        <f t="shared" si="266"/>
        <v>1998</v>
      </c>
      <c r="R2354" s="48" t="str">
        <f t="shared" si="264"/>
        <v>19985</v>
      </c>
      <c r="S2354" s="49">
        <v>35916</v>
      </c>
      <c r="T2354" s="48">
        <v>1364.07</v>
      </c>
      <c r="U2354" s="50">
        <f t="shared" si="265"/>
        <v>1385.3558064516135</v>
      </c>
      <c r="V2354" s="51">
        <f t="shared" si="267"/>
        <v>1426.2372328767133</v>
      </c>
      <c r="W2354" s="53">
        <f t="shared" si="268"/>
        <v>-1.2081539407785558E-3</v>
      </c>
      <c r="X2354" s="53">
        <f t="shared" si="269"/>
        <v>1.8696907622366865E-2</v>
      </c>
      <c r="Y2354" s="54" t="str">
        <f t="shared" si="270"/>
        <v/>
      </c>
    </row>
    <row r="2355" spans="17:25" x14ac:dyDescent="0.25">
      <c r="Q2355" s="47">
        <f t="shared" si="266"/>
        <v>1998</v>
      </c>
      <c r="R2355" s="48" t="str">
        <f t="shared" si="264"/>
        <v>19985</v>
      </c>
      <c r="S2355" s="49">
        <v>35917</v>
      </c>
      <c r="T2355" s="48">
        <v>1364.07</v>
      </c>
      <c r="U2355" s="50">
        <f t="shared" si="265"/>
        <v>1385.3558064516135</v>
      </c>
      <c r="V2355" s="51">
        <f t="shared" si="267"/>
        <v>1426.2372328767133</v>
      </c>
      <c r="W2355" s="53">
        <f t="shared" si="268"/>
        <v>0</v>
      </c>
      <c r="X2355" s="53" t="str">
        <f t="shared" si="269"/>
        <v/>
      </c>
      <c r="Y2355" s="54" t="str">
        <f t="shared" si="270"/>
        <v/>
      </c>
    </row>
    <row r="2356" spans="17:25" x14ac:dyDescent="0.25">
      <c r="Q2356" s="47">
        <f t="shared" si="266"/>
        <v>1998</v>
      </c>
      <c r="R2356" s="48" t="str">
        <f t="shared" si="264"/>
        <v>19985</v>
      </c>
      <c r="S2356" s="49">
        <v>35918</v>
      </c>
      <c r="T2356" s="48">
        <v>1364.07</v>
      </c>
      <c r="U2356" s="50">
        <f t="shared" si="265"/>
        <v>1385.3558064516135</v>
      </c>
      <c r="V2356" s="51">
        <f t="shared" si="267"/>
        <v>1426.2372328767133</v>
      </c>
      <c r="W2356" s="53">
        <f t="shared" si="268"/>
        <v>0</v>
      </c>
      <c r="X2356" s="53" t="str">
        <f t="shared" si="269"/>
        <v/>
      </c>
      <c r="Y2356" s="54" t="str">
        <f t="shared" si="270"/>
        <v/>
      </c>
    </row>
    <row r="2357" spans="17:25" x14ac:dyDescent="0.25">
      <c r="Q2357" s="47">
        <f t="shared" si="266"/>
        <v>1998</v>
      </c>
      <c r="R2357" s="48" t="str">
        <f t="shared" si="264"/>
        <v>19985</v>
      </c>
      <c r="S2357" s="49">
        <v>35919</v>
      </c>
      <c r="T2357" s="48">
        <v>1364.07</v>
      </c>
      <c r="U2357" s="50">
        <f t="shared" si="265"/>
        <v>1385.3558064516135</v>
      </c>
      <c r="V2357" s="51">
        <f t="shared" si="267"/>
        <v>1426.2372328767133</v>
      </c>
      <c r="W2357" s="53">
        <f t="shared" si="268"/>
        <v>0</v>
      </c>
      <c r="X2357" s="53" t="str">
        <f t="shared" si="269"/>
        <v/>
      </c>
      <c r="Y2357" s="54" t="str">
        <f t="shared" si="270"/>
        <v/>
      </c>
    </row>
    <row r="2358" spans="17:25" x14ac:dyDescent="0.25">
      <c r="Q2358" s="47">
        <f t="shared" si="266"/>
        <v>1998</v>
      </c>
      <c r="R2358" s="48" t="str">
        <f t="shared" si="264"/>
        <v>19985</v>
      </c>
      <c r="S2358" s="49">
        <v>35920</v>
      </c>
      <c r="T2358" s="48">
        <v>1369.31</v>
      </c>
      <c r="U2358" s="50">
        <f t="shared" si="265"/>
        <v>1385.3558064516135</v>
      </c>
      <c r="V2358" s="51">
        <f t="shared" si="267"/>
        <v>1426.2372328767133</v>
      </c>
      <c r="W2358" s="53">
        <f t="shared" si="268"/>
        <v>3.8414450871289141E-3</v>
      </c>
      <c r="X2358" s="53" t="str">
        <f t="shared" si="269"/>
        <v/>
      </c>
      <c r="Y2358" s="54" t="str">
        <f t="shared" si="270"/>
        <v/>
      </c>
    </row>
    <row r="2359" spans="17:25" x14ac:dyDescent="0.25">
      <c r="Q2359" s="47">
        <f t="shared" si="266"/>
        <v>1998</v>
      </c>
      <c r="R2359" s="48" t="str">
        <f t="shared" si="264"/>
        <v>19985</v>
      </c>
      <c r="S2359" s="49">
        <v>35921</v>
      </c>
      <c r="T2359" s="48">
        <v>1375.39</v>
      </c>
      <c r="U2359" s="50">
        <f t="shared" si="265"/>
        <v>1385.3558064516135</v>
      </c>
      <c r="V2359" s="51">
        <f t="shared" si="267"/>
        <v>1426.2372328767133</v>
      </c>
      <c r="W2359" s="53">
        <f t="shared" si="268"/>
        <v>4.4401925057147018E-3</v>
      </c>
      <c r="X2359" s="53" t="str">
        <f t="shared" si="269"/>
        <v/>
      </c>
      <c r="Y2359" s="54" t="str">
        <f t="shared" si="270"/>
        <v/>
      </c>
    </row>
    <row r="2360" spans="17:25" x14ac:dyDescent="0.25">
      <c r="Q2360" s="47">
        <f t="shared" si="266"/>
        <v>1998</v>
      </c>
      <c r="R2360" s="48" t="str">
        <f t="shared" si="264"/>
        <v>19985</v>
      </c>
      <c r="S2360" s="49">
        <v>35922</v>
      </c>
      <c r="T2360" s="48">
        <v>1382.27</v>
      </c>
      <c r="U2360" s="50">
        <f t="shared" si="265"/>
        <v>1385.3558064516135</v>
      </c>
      <c r="V2360" s="51">
        <f t="shared" si="267"/>
        <v>1426.2372328767133</v>
      </c>
      <c r="W2360" s="53">
        <f t="shared" si="268"/>
        <v>5.0022175528394719E-3</v>
      </c>
      <c r="X2360" s="53" t="str">
        <f t="shared" si="269"/>
        <v/>
      </c>
      <c r="Y2360" s="54" t="str">
        <f t="shared" si="270"/>
        <v/>
      </c>
    </row>
    <row r="2361" spans="17:25" x14ac:dyDescent="0.25">
      <c r="Q2361" s="47">
        <f t="shared" si="266"/>
        <v>1998</v>
      </c>
      <c r="R2361" s="48" t="str">
        <f t="shared" si="264"/>
        <v>19985</v>
      </c>
      <c r="S2361" s="49">
        <v>35923</v>
      </c>
      <c r="T2361" s="48">
        <v>1383.04</v>
      </c>
      <c r="U2361" s="50">
        <f t="shared" si="265"/>
        <v>1385.3558064516135</v>
      </c>
      <c r="V2361" s="51">
        <f t="shared" si="267"/>
        <v>1426.2372328767133</v>
      </c>
      <c r="W2361" s="53">
        <f t="shared" si="268"/>
        <v>5.570546998776571E-4</v>
      </c>
      <c r="X2361" s="53" t="str">
        <f t="shared" si="269"/>
        <v/>
      </c>
      <c r="Y2361" s="54" t="str">
        <f t="shared" si="270"/>
        <v/>
      </c>
    </row>
    <row r="2362" spans="17:25" x14ac:dyDescent="0.25">
      <c r="Q2362" s="47">
        <f t="shared" si="266"/>
        <v>1998</v>
      </c>
      <c r="R2362" s="48" t="str">
        <f t="shared" si="264"/>
        <v>19985</v>
      </c>
      <c r="S2362" s="49">
        <v>35924</v>
      </c>
      <c r="T2362" s="48">
        <v>1385.38</v>
      </c>
      <c r="U2362" s="50">
        <f t="shared" si="265"/>
        <v>1385.3558064516135</v>
      </c>
      <c r="V2362" s="51">
        <f t="shared" si="267"/>
        <v>1426.2372328767133</v>
      </c>
      <c r="W2362" s="53">
        <f t="shared" si="268"/>
        <v>1.6919250347062764E-3</v>
      </c>
      <c r="X2362" s="53" t="str">
        <f t="shared" si="269"/>
        <v/>
      </c>
      <c r="Y2362" s="54" t="str">
        <f t="shared" si="270"/>
        <v/>
      </c>
    </row>
    <row r="2363" spans="17:25" x14ac:dyDescent="0.25">
      <c r="Q2363" s="47">
        <f t="shared" si="266"/>
        <v>1998</v>
      </c>
      <c r="R2363" s="48" t="str">
        <f t="shared" si="264"/>
        <v>19985</v>
      </c>
      <c r="S2363" s="49">
        <v>35925</v>
      </c>
      <c r="T2363" s="48">
        <v>1385.38</v>
      </c>
      <c r="U2363" s="50">
        <f t="shared" si="265"/>
        <v>1385.3558064516135</v>
      </c>
      <c r="V2363" s="51">
        <f t="shared" si="267"/>
        <v>1426.2372328767133</v>
      </c>
      <c r="W2363" s="53">
        <f t="shared" si="268"/>
        <v>0</v>
      </c>
      <c r="X2363" s="53" t="str">
        <f t="shared" si="269"/>
        <v/>
      </c>
      <c r="Y2363" s="54" t="str">
        <f t="shared" si="270"/>
        <v/>
      </c>
    </row>
    <row r="2364" spans="17:25" x14ac:dyDescent="0.25">
      <c r="Q2364" s="47">
        <f t="shared" si="266"/>
        <v>1998</v>
      </c>
      <c r="R2364" s="48" t="str">
        <f t="shared" si="264"/>
        <v>19985</v>
      </c>
      <c r="S2364" s="49">
        <v>35926</v>
      </c>
      <c r="T2364" s="48">
        <v>1385.38</v>
      </c>
      <c r="U2364" s="50">
        <f t="shared" si="265"/>
        <v>1385.3558064516135</v>
      </c>
      <c r="V2364" s="51">
        <f t="shared" si="267"/>
        <v>1426.2372328767133</v>
      </c>
      <c r="W2364" s="53">
        <f t="shared" si="268"/>
        <v>0</v>
      </c>
      <c r="X2364" s="53" t="str">
        <f t="shared" si="269"/>
        <v/>
      </c>
      <c r="Y2364" s="54" t="str">
        <f t="shared" si="270"/>
        <v/>
      </c>
    </row>
    <row r="2365" spans="17:25" x14ac:dyDescent="0.25">
      <c r="Q2365" s="47">
        <f t="shared" si="266"/>
        <v>1998</v>
      </c>
      <c r="R2365" s="48" t="str">
        <f t="shared" si="264"/>
        <v>19985</v>
      </c>
      <c r="S2365" s="49">
        <v>35927</v>
      </c>
      <c r="T2365" s="48">
        <v>1387.78</v>
      </c>
      <c r="U2365" s="50">
        <f t="shared" si="265"/>
        <v>1385.3558064516135</v>
      </c>
      <c r="V2365" s="51">
        <f t="shared" si="267"/>
        <v>1426.2372328767133</v>
      </c>
      <c r="W2365" s="53">
        <f t="shared" si="268"/>
        <v>1.7323766764352211E-3</v>
      </c>
      <c r="X2365" s="53" t="str">
        <f t="shared" si="269"/>
        <v/>
      </c>
      <c r="Y2365" s="54" t="str">
        <f t="shared" si="270"/>
        <v/>
      </c>
    </row>
    <row r="2366" spans="17:25" x14ac:dyDescent="0.25">
      <c r="Q2366" s="47">
        <f t="shared" si="266"/>
        <v>1998</v>
      </c>
      <c r="R2366" s="48" t="str">
        <f t="shared" si="264"/>
        <v>19985</v>
      </c>
      <c r="S2366" s="49">
        <v>35928</v>
      </c>
      <c r="T2366" s="48">
        <v>1388.04</v>
      </c>
      <c r="U2366" s="50">
        <f t="shared" si="265"/>
        <v>1385.3558064516135</v>
      </c>
      <c r="V2366" s="51">
        <f t="shared" si="267"/>
        <v>1426.2372328767133</v>
      </c>
      <c r="W2366" s="53">
        <f t="shared" si="268"/>
        <v>1.8734957990451662E-4</v>
      </c>
      <c r="X2366" s="53" t="str">
        <f t="shared" si="269"/>
        <v/>
      </c>
      <c r="Y2366" s="54" t="str">
        <f t="shared" si="270"/>
        <v/>
      </c>
    </row>
    <row r="2367" spans="17:25" x14ac:dyDescent="0.25">
      <c r="Q2367" s="47">
        <f t="shared" si="266"/>
        <v>1998</v>
      </c>
      <c r="R2367" s="48" t="str">
        <f t="shared" si="264"/>
        <v>19985</v>
      </c>
      <c r="S2367" s="49">
        <v>35929</v>
      </c>
      <c r="T2367" s="48">
        <v>1387.15</v>
      </c>
      <c r="U2367" s="50">
        <f t="shared" si="265"/>
        <v>1385.3558064516135</v>
      </c>
      <c r="V2367" s="51">
        <f t="shared" si="267"/>
        <v>1426.2372328767133</v>
      </c>
      <c r="W2367" s="53">
        <f t="shared" si="268"/>
        <v>-6.4119189648703667E-4</v>
      </c>
      <c r="X2367" s="53" t="str">
        <f t="shared" si="269"/>
        <v/>
      </c>
      <c r="Y2367" s="54" t="str">
        <f t="shared" si="270"/>
        <v/>
      </c>
    </row>
    <row r="2368" spans="17:25" x14ac:dyDescent="0.25">
      <c r="Q2368" s="47">
        <f t="shared" si="266"/>
        <v>1998</v>
      </c>
      <c r="R2368" s="48" t="str">
        <f t="shared" si="264"/>
        <v>19985</v>
      </c>
      <c r="S2368" s="49">
        <v>35930</v>
      </c>
      <c r="T2368" s="48">
        <v>1384.97</v>
      </c>
      <c r="U2368" s="50">
        <f t="shared" si="265"/>
        <v>1385.3558064516135</v>
      </c>
      <c r="V2368" s="51">
        <f t="shared" si="267"/>
        <v>1426.2372328767133</v>
      </c>
      <c r="W2368" s="53">
        <f t="shared" si="268"/>
        <v>-1.5715676026385461E-3</v>
      </c>
      <c r="X2368" s="53" t="str">
        <f t="shared" si="269"/>
        <v/>
      </c>
      <c r="Y2368" s="54" t="str">
        <f t="shared" si="270"/>
        <v/>
      </c>
    </row>
    <row r="2369" spans="17:25" x14ac:dyDescent="0.25">
      <c r="Q2369" s="47">
        <f t="shared" si="266"/>
        <v>1998</v>
      </c>
      <c r="R2369" s="48" t="str">
        <f t="shared" si="264"/>
        <v>19985</v>
      </c>
      <c r="S2369" s="49">
        <v>35931</v>
      </c>
      <c r="T2369" s="48">
        <v>1383.31</v>
      </c>
      <c r="U2369" s="50">
        <f t="shared" si="265"/>
        <v>1385.3558064516135</v>
      </c>
      <c r="V2369" s="51">
        <f t="shared" si="267"/>
        <v>1426.2372328767133</v>
      </c>
      <c r="W2369" s="53">
        <f t="shared" si="268"/>
        <v>-1.1985819187420033E-3</v>
      </c>
      <c r="X2369" s="53" t="str">
        <f t="shared" si="269"/>
        <v/>
      </c>
      <c r="Y2369" s="54" t="str">
        <f t="shared" si="270"/>
        <v/>
      </c>
    </row>
    <row r="2370" spans="17:25" x14ac:dyDescent="0.25">
      <c r="Q2370" s="47">
        <f t="shared" si="266"/>
        <v>1998</v>
      </c>
      <c r="R2370" s="48" t="str">
        <f t="shared" si="264"/>
        <v>19985</v>
      </c>
      <c r="S2370" s="49">
        <v>35932</v>
      </c>
      <c r="T2370" s="48">
        <v>1383.31</v>
      </c>
      <c r="U2370" s="50">
        <f t="shared" si="265"/>
        <v>1385.3558064516135</v>
      </c>
      <c r="V2370" s="51">
        <f t="shared" si="267"/>
        <v>1426.2372328767133</v>
      </c>
      <c r="W2370" s="53">
        <f t="shared" si="268"/>
        <v>0</v>
      </c>
      <c r="X2370" s="53" t="str">
        <f t="shared" si="269"/>
        <v/>
      </c>
      <c r="Y2370" s="54" t="str">
        <f t="shared" si="270"/>
        <v/>
      </c>
    </row>
    <row r="2371" spans="17:25" x14ac:dyDescent="0.25">
      <c r="Q2371" s="47">
        <f t="shared" si="266"/>
        <v>1998</v>
      </c>
      <c r="R2371" s="48" t="str">
        <f t="shared" si="264"/>
        <v>19985</v>
      </c>
      <c r="S2371" s="49">
        <v>35933</v>
      </c>
      <c r="T2371" s="48">
        <v>1383.31</v>
      </c>
      <c r="U2371" s="50">
        <f t="shared" si="265"/>
        <v>1385.3558064516135</v>
      </c>
      <c r="V2371" s="51">
        <f t="shared" si="267"/>
        <v>1426.2372328767133</v>
      </c>
      <c r="W2371" s="53">
        <f t="shared" si="268"/>
        <v>0</v>
      </c>
      <c r="X2371" s="53" t="str">
        <f t="shared" si="269"/>
        <v/>
      </c>
      <c r="Y2371" s="54" t="str">
        <f t="shared" si="270"/>
        <v/>
      </c>
    </row>
    <row r="2372" spans="17:25" x14ac:dyDescent="0.25">
      <c r="Q2372" s="47">
        <f t="shared" si="266"/>
        <v>1998</v>
      </c>
      <c r="R2372" s="48" t="str">
        <f t="shared" si="264"/>
        <v>19985</v>
      </c>
      <c r="S2372" s="49">
        <v>35934</v>
      </c>
      <c r="T2372" s="48">
        <v>1387.26</v>
      </c>
      <c r="U2372" s="50">
        <f t="shared" si="265"/>
        <v>1385.3558064516135</v>
      </c>
      <c r="V2372" s="51">
        <f t="shared" si="267"/>
        <v>1426.2372328767133</v>
      </c>
      <c r="W2372" s="53">
        <f t="shared" si="268"/>
        <v>2.8554698512988086E-3</v>
      </c>
      <c r="X2372" s="53" t="str">
        <f t="shared" si="269"/>
        <v/>
      </c>
      <c r="Y2372" s="54" t="str">
        <f t="shared" si="270"/>
        <v/>
      </c>
    </row>
    <row r="2373" spans="17:25" x14ac:dyDescent="0.25">
      <c r="Q2373" s="47">
        <f t="shared" si="266"/>
        <v>1998</v>
      </c>
      <c r="R2373" s="48" t="str">
        <f t="shared" si="264"/>
        <v>19985</v>
      </c>
      <c r="S2373" s="49">
        <v>35935</v>
      </c>
      <c r="T2373" s="48">
        <v>1390.89</v>
      </c>
      <c r="U2373" s="50">
        <f t="shared" si="265"/>
        <v>1385.3558064516135</v>
      </c>
      <c r="V2373" s="51">
        <f t="shared" si="267"/>
        <v>1426.2372328767133</v>
      </c>
      <c r="W2373" s="53">
        <f t="shared" si="268"/>
        <v>2.6166688292028617E-3</v>
      </c>
      <c r="X2373" s="53" t="str">
        <f t="shared" si="269"/>
        <v/>
      </c>
      <c r="Y2373" s="54" t="str">
        <f t="shared" si="270"/>
        <v/>
      </c>
    </row>
    <row r="2374" spans="17:25" x14ac:dyDescent="0.25">
      <c r="Q2374" s="47">
        <f t="shared" si="266"/>
        <v>1998</v>
      </c>
      <c r="R2374" s="48" t="str">
        <f t="shared" si="264"/>
        <v>19985</v>
      </c>
      <c r="S2374" s="49">
        <v>35936</v>
      </c>
      <c r="T2374" s="48">
        <v>1392.18</v>
      </c>
      <c r="U2374" s="50">
        <f t="shared" si="265"/>
        <v>1385.3558064516135</v>
      </c>
      <c r="V2374" s="51">
        <f t="shared" si="267"/>
        <v>1426.2372328767133</v>
      </c>
      <c r="W2374" s="53">
        <f t="shared" si="268"/>
        <v>9.2746371028629149E-4</v>
      </c>
      <c r="X2374" s="53" t="str">
        <f t="shared" si="269"/>
        <v/>
      </c>
      <c r="Y2374" s="54" t="str">
        <f t="shared" si="270"/>
        <v/>
      </c>
    </row>
    <row r="2375" spans="17:25" x14ac:dyDescent="0.25">
      <c r="Q2375" s="47">
        <f t="shared" si="266"/>
        <v>1998</v>
      </c>
      <c r="R2375" s="48" t="str">
        <f t="shared" ref="R2375:R2438" si="271">+YEAR(S2375)&amp;MONTH(S2375)</f>
        <v>19985</v>
      </c>
      <c r="S2375" s="49">
        <v>35937</v>
      </c>
      <c r="T2375" s="48">
        <v>1393.62</v>
      </c>
      <c r="U2375" s="50">
        <f t="shared" ref="U2375:U2438" si="272">+AVERAGEIF($R$3:$R$12000,R2375,$T$3:$T$12000)</f>
        <v>1385.3558064516135</v>
      </c>
      <c r="V2375" s="51">
        <f t="shared" si="267"/>
        <v>1426.2372328767133</v>
      </c>
      <c r="W2375" s="53">
        <f t="shared" si="268"/>
        <v>1.0343490065938266E-3</v>
      </c>
      <c r="X2375" s="53" t="str">
        <f t="shared" si="269"/>
        <v/>
      </c>
      <c r="Y2375" s="54" t="str">
        <f t="shared" si="270"/>
        <v/>
      </c>
    </row>
    <row r="2376" spans="17:25" x14ac:dyDescent="0.25">
      <c r="Q2376" s="47">
        <f t="shared" ref="Q2376:Q2439" si="273">+YEAR(S2376)</f>
        <v>1998</v>
      </c>
      <c r="R2376" s="48" t="str">
        <f t="shared" si="271"/>
        <v>19985</v>
      </c>
      <c r="S2376" s="49">
        <v>35938</v>
      </c>
      <c r="T2376" s="48">
        <v>1394.33</v>
      </c>
      <c r="U2376" s="50">
        <f t="shared" si="272"/>
        <v>1385.3558064516135</v>
      </c>
      <c r="V2376" s="51">
        <f t="shared" ref="V2376:V2439" si="274">+AVERAGEIF($Q$3:$Q$12000,Q2376,$T$3:$T$12000)</f>
        <v>1426.2372328767133</v>
      </c>
      <c r="W2376" s="53">
        <f t="shared" si="268"/>
        <v>5.0946455992306738E-4</v>
      </c>
      <c r="X2376" s="53" t="str">
        <f t="shared" si="269"/>
        <v/>
      </c>
      <c r="Y2376" s="54" t="str">
        <f t="shared" si="270"/>
        <v/>
      </c>
    </row>
    <row r="2377" spans="17:25" x14ac:dyDescent="0.25">
      <c r="Q2377" s="47">
        <f t="shared" si="273"/>
        <v>1998</v>
      </c>
      <c r="R2377" s="48" t="str">
        <f t="shared" si="271"/>
        <v>19985</v>
      </c>
      <c r="S2377" s="49">
        <v>35939</v>
      </c>
      <c r="T2377" s="48">
        <v>1394.33</v>
      </c>
      <c r="U2377" s="50">
        <f t="shared" si="272"/>
        <v>1385.3558064516135</v>
      </c>
      <c r="V2377" s="51">
        <f t="shared" si="274"/>
        <v>1426.2372328767133</v>
      </c>
      <c r="W2377" s="53">
        <f t="shared" ref="W2377:W2440" si="275">+T2377/T2376-1</f>
        <v>0</v>
      </c>
      <c r="X2377" s="53" t="str">
        <f t="shared" ref="X2377:X2440" si="276">IF(U2377/U2376-1=0,"",U2377/U2376-1)</f>
        <v/>
      </c>
      <c r="Y2377" s="54" t="str">
        <f t="shared" ref="Y2377:Y2440" si="277">+IF(V2377=V2376,"",V2377/V2376-1)</f>
        <v/>
      </c>
    </row>
    <row r="2378" spans="17:25" x14ac:dyDescent="0.25">
      <c r="Q2378" s="47">
        <f t="shared" si="273"/>
        <v>1998</v>
      </c>
      <c r="R2378" s="48" t="str">
        <f t="shared" si="271"/>
        <v>19985</v>
      </c>
      <c r="S2378" s="49">
        <v>35940</v>
      </c>
      <c r="T2378" s="48">
        <v>1394.33</v>
      </c>
      <c r="U2378" s="50">
        <f t="shared" si="272"/>
        <v>1385.3558064516135</v>
      </c>
      <c r="V2378" s="51">
        <f t="shared" si="274"/>
        <v>1426.2372328767133</v>
      </c>
      <c r="W2378" s="53">
        <f t="shared" si="275"/>
        <v>0</v>
      </c>
      <c r="X2378" s="53" t="str">
        <f t="shared" si="276"/>
        <v/>
      </c>
      <c r="Y2378" s="54" t="str">
        <f t="shared" si="277"/>
        <v/>
      </c>
    </row>
    <row r="2379" spans="17:25" x14ac:dyDescent="0.25">
      <c r="Q2379" s="47">
        <f t="shared" si="273"/>
        <v>1998</v>
      </c>
      <c r="R2379" s="48" t="str">
        <f t="shared" si="271"/>
        <v>19985</v>
      </c>
      <c r="S2379" s="49">
        <v>35941</v>
      </c>
      <c r="T2379" s="48">
        <v>1394.33</v>
      </c>
      <c r="U2379" s="50">
        <f t="shared" si="272"/>
        <v>1385.3558064516135</v>
      </c>
      <c r="V2379" s="51">
        <f t="shared" si="274"/>
        <v>1426.2372328767133</v>
      </c>
      <c r="W2379" s="53">
        <f t="shared" si="275"/>
        <v>0</v>
      </c>
      <c r="X2379" s="53" t="str">
        <f t="shared" si="276"/>
        <v/>
      </c>
      <c r="Y2379" s="54" t="str">
        <f t="shared" si="277"/>
        <v/>
      </c>
    </row>
    <row r="2380" spans="17:25" x14ac:dyDescent="0.25">
      <c r="Q2380" s="47">
        <f t="shared" si="273"/>
        <v>1998</v>
      </c>
      <c r="R2380" s="48" t="str">
        <f t="shared" si="271"/>
        <v>19985</v>
      </c>
      <c r="S2380" s="49">
        <v>35942</v>
      </c>
      <c r="T2380" s="48">
        <v>1396.51</v>
      </c>
      <c r="U2380" s="50">
        <f t="shared" si="272"/>
        <v>1385.3558064516135</v>
      </c>
      <c r="V2380" s="51">
        <f t="shared" si="274"/>
        <v>1426.2372328767133</v>
      </c>
      <c r="W2380" s="53">
        <f t="shared" si="275"/>
        <v>1.56347493061193E-3</v>
      </c>
      <c r="X2380" s="53" t="str">
        <f t="shared" si="276"/>
        <v/>
      </c>
      <c r="Y2380" s="54" t="str">
        <f t="shared" si="277"/>
        <v/>
      </c>
    </row>
    <row r="2381" spans="17:25" x14ac:dyDescent="0.25">
      <c r="Q2381" s="47">
        <f t="shared" si="273"/>
        <v>1998</v>
      </c>
      <c r="R2381" s="48" t="str">
        <f t="shared" si="271"/>
        <v>19985</v>
      </c>
      <c r="S2381" s="49">
        <v>35943</v>
      </c>
      <c r="T2381" s="48">
        <v>1397.12</v>
      </c>
      <c r="U2381" s="50">
        <f t="shared" si="272"/>
        <v>1385.3558064516135</v>
      </c>
      <c r="V2381" s="51">
        <f t="shared" si="274"/>
        <v>1426.2372328767133</v>
      </c>
      <c r="W2381" s="53">
        <f t="shared" si="275"/>
        <v>4.3680317362571053E-4</v>
      </c>
      <c r="X2381" s="53" t="str">
        <f t="shared" si="276"/>
        <v/>
      </c>
      <c r="Y2381" s="54" t="str">
        <f t="shared" si="277"/>
        <v/>
      </c>
    </row>
    <row r="2382" spans="17:25" x14ac:dyDescent="0.25">
      <c r="Q2382" s="47">
        <f t="shared" si="273"/>
        <v>1998</v>
      </c>
      <c r="R2382" s="48" t="str">
        <f t="shared" si="271"/>
        <v>19985</v>
      </c>
      <c r="S2382" s="49">
        <v>35944</v>
      </c>
      <c r="T2382" s="48">
        <v>1396.69</v>
      </c>
      <c r="U2382" s="50">
        <f t="shared" si="272"/>
        <v>1385.3558064516135</v>
      </c>
      <c r="V2382" s="51">
        <f t="shared" si="274"/>
        <v>1426.2372328767133</v>
      </c>
      <c r="W2382" s="53">
        <f t="shared" si="275"/>
        <v>-3.0777599633524666E-4</v>
      </c>
      <c r="X2382" s="53" t="str">
        <f t="shared" si="276"/>
        <v/>
      </c>
      <c r="Y2382" s="54" t="str">
        <f t="shared" si="277"/>
        <v/>
      </c>
    </row>
    <row r="2383" spans="17:25" x14ac:dyDescent="0.25">
      <c r="Q2383" s="47">
        <f t="shared" si="273"/>
        <v>1998</v>
      </c>
      <c r="R2383" s="48" t="str">
        <f t="shared" si="271"/>
        <v>19985</v>
      </c>
      <c r="S2383" s="49">
        <v>35945</v>
      </c>
      <c r="T2383" s="48">
        <v>1397.07</v>
      </c>
      <c r="U2383" s="50">
        <f t="shared" si="272"/>
        <v>1385.3558064516135</v>
      </c>
      <c r="V2383" s="51">
        <f t="shared" si="274"/>
        <v>1426.2372328767133</v>
      </c>
      <c r="W2383" s="53">
        <f t="shared" si="275"/>
        <v>2.7207182696220578E-4</v>
      </c>
      <c r="X2383" s="53" t="str">
        <f t="shared" si="276"/>
        <v/>
      </c>
      <c r="Y2383" s="54" t="str">
        <f t="shared" si="277"/>
        <v/>
      </c>
    </row>
    <row r="2384" spans="17:25" x14ac:dyDescent="0.25">
      <c r="Q2384" s="47">
        <f t="shared" si="273"/>
        <v>1998</v>
      </c>
      <c r="R2384" s="48" t="str">
        <f t="shared" si="271"/>
        <v>19985</v>
      </c>
      <c r="S2384" s="49">
        <v>35946</v>
      </c>
      <c r="T2384" s="48">
        <v>1397.07</v>
      </c>
      <c r="U2384" s="50">
        <f t="shared" si="272"/>
        <v>1385.3558064516135</v>
      </c>
      <c r="V2384" s="51">
        <f t="shared" si="274"/>
        <v>1426.2372328767133</v>
      </c>
      <c r="W2384" s="53">
        <f t="shared" si="275"/>
        <v>0</v>
      </c>
      <c r="X2384" s="53" t="str">
        <f t="shared" si="276"/>
        <v/>
      </c>
      <c r="Y2384" s="54" t="str">
        <f t="shared" si="277"/>
        <v/>
      </c>
    </row>
    <row r="2385" spans="17:25" x14ac:dyDescent="0.25">
      <c r="Q2385" s="47">
        <f t="shared" si="273"/>
        <v>1998</v>
      </c>
      <c r="R2385" s="48" t="str">
        <f t="shared" si="271"/>
        <v>19986</v>
      </c>
      <c r="S2385" s="49">
        <v>35947</v>
      </c>
      <c r="T2385" s="48">
        <v>1397.07</v>
      </c>
      <c r="U2385" s="50">
        <f t="shared" si="272"/>
        <v>1384.4959999999994</v>
      </c>
      <c r="V2385" s="51">
        <f t="shared" si="274"/>
        <v>1426.2372328767133</v>
      </c>
      <c r="W2385" s="53">
        <f t="shared" si="275"/>
        <v>0</v>
      </c>
      <c r="X2385" s="53">
        <f t="shared" si="276"/>
        <v>-6.2063943978141189E-4</v>
      </c>
      <c r="Y2385" s="54" t="str">
        <f t="shared" si="277"/>
        <v/>
      </c>
    </row>
    <row r="2386" spans="17:25" x14ac:dyDescent="0.25">
      <c r="Q2386" s="47">
        <f t="shared" si="273"/>
        <v>1998</v>
      </c>
      <c r="R2386" s="48" t="str">
        <f t="shared" si="271"/>
        <v>19986</v>
      </c>
      <c r="S2386" s="49">
        <v>35948</v>
      </c>
      <c r="T2386" s="48">
        <v>1398.53</v>
      </c>
      <c r="U2386" s="50">
        <f t="shared" si="272"/>
        <v>1384.4959999999994</v>
      </c>
      <c r="V2386" s="51">
        <f t="shared" si="274"/>
        <v>1426.2372328767133</v>
      </c>
      <c r="W2386" s="53">
        <f t="shared" si="275"/>
        <v>1.0450442712248709E-3</v>
      </c>
      <c r="X2386" s="53" t="str">
        <f t="shared" si="276"/>
        <v/>
      </c>
      <c r="Y2386" s="54" t="str">
        <f t="shared" si="277"/>
        <v/>
      </c>
    </row>
    <row r="2387" spans="17:25" x14ac:dyDescent="0.25">
      <c r="Q2387" s="47">
        <f t="shared" si="273"/>
        <v>1998</v>
      </c>
      <c r="R2387" s="48" t="str">
        <f t="shared" si="271"/>
        <v>19986</v>
      </c>
      <c r="S2387" s="49">
        <v>35949</v>
      </c>
      <c r="T2387" s="48">
        <v>1399.56</v>
      </c>
      <c r="U2387" s="50">
        <f t="shared" si="272"/>
        <v>1384.4959999999994</v>
      </c>
      <c r="V2387" s="51">
        <f t="shared" si="274"/>
        <v>1426.2372328767133</v>
      </c>
      <c r="W2387" s="53">
        <f t="shared" si="275"/>
        <v>7.3648759769184835E-4</v>
      </c>
      <c r="X2387" s="53" t="str">
        <f t="shared" si="276"/>
        <v/>
      </c>
      <c r="Y2387" s="54" t="str">
        <f t="shared" si="277"/>
        <v/>
      </c>
    </row>
    <row r="2388" spans="17:25" x14ac:dyDescent="0.25">
      <c r="Q2388" s="47">
        <f t="shared" si="273"/>
        <v>1998</v>
      </c>
      <c r="R2388" s="48" t="str">
        <f t="shared" si="271"/>
        <v>19986</v>
      </c>
      <c r="S2388" s="49">
        <v>35950</v>
      </c>
      <c r="T2388" s="48">
        <v>1399.02</v>
      </c>
      <c r="U2388" s="50">
        <f t="shared" si="272"/>
        <v>1384.4959999999994</v>
      </c>
      <c r="V2388" s="51">
        <f t="shared" si="274"/>
        <v>1426.2372328767133</v>
      </c>
      <c r="W2388" s="53">
        <f t="shared" si="275"/>
        <v>-3.8583554831517208E-4</v>
      </c>
      <c r="X2388" s="53" t="str">
        <f t="shared" si="276"/>
        <v/>
      </c>
      <c r="Y2388" s="54" t="str">
        <f t="shared" si="277"/>
        <v/>
      </c>
    </row>
    <row r="2389" spans="17:25" x14ac:dyDescent="0.25">
      <c r="Q2389" s="47">
        <f t="shared" si="273"/>
        <v>1998</v>
      </c>
      <c r="R2389" s="48" t="str">
        <f t="shared" si="271"/>
        <v>19986</v>
      </c>
      <c r="S2389" s="49">
        <v>35951</v>
      </c>
      <c r="T2389" s="48">
        <v>1397.63</v>
      </c>
      <c r="U2389" s="50">
        <f t="shared" si="272"/>
        <v>1384.4959999999994</v>
      </c>
      <c r="V2389" s="51">
        <f t="shared" si="274"/>
        <v>1426.2372328767133</v>
      </c>
      <c r="W2389" s="53">
        <f t="shared" si="275"/>
        <v>-9.9355262969780256E-4</v>
      </c>
      <c r="X2389" s="53" t="str">
        <f t="shared" si="276"/>
        <v/>
      </c>
      <c r="Y2389" s="54" t="str">
        <f t="shared" si="277"/>
        <v/>
      </c>
    </row>
    <row r="2390" spans="17:25" x14ac:dyDescent="0.25">
      <c r="Q2390" s="47">
        <f t="shared" si="273"/>
        <v>1998</v>
      </c>
      <c r="R2390" s="48" t="str">
        <f t="shared" si="271"/>
        <v>19986</v>
      </c>
      <c r="S2390" s="49">
        <v>35952</v>
      </c>
      <c r="T2390" s="48">
        <v>1387.12</v>
      </c>
      <c r="U2390" s="50">
        <f t="shared" si="272"/>
        <v>1384.4959999999994</v>
      </c>
      <c r="V2390" s="51">
        <f t="shared" si="274"/>
        <v>1426.2372328767133</v>
      </c>
      <c r="W2390" s="53">
        <f t="shared" si="275"/>
        <v>-7.5198729277421439E-3</v>
      </c>
      <c r="X2390" s="53" t="str">
        <f t="shared" si="276"/>
        <v/>
      </c>
      <c r="Y2390" s="54" t="str">
        <f t="shared" si="277"/>
        <v/>
      </c>
    </row>
    <row r="2391" spans="17:25" x14ac:dyDescent="0.25">
      <c r="Q2391" s="47">
        <f t="shared" si="273"/>
        <v>1998</v>
      </c>
      <c r="R2391" s="48" t="str">
        <f t="shared" si="271"/>
        <v>19986</v>
      </c>
      <c r="S2391" s="49">
        <v>35953</v>
      </c>
      <c r="T2391" s="48">
        <v>1387.12</v>
      </c>
      <c r="U2391" s="50">
        <f t="shared" si="272"/>
        <v>1384.4959999999994</v>
      </c>
      <c r="V2391" s="51">
        <f t="shared" si="274"/>
        <v>1426.2372328767133</v>
      </c>
      <c r="W2391" s="53">
        <f t="shared" si="275"/>
        <v>0</v>
      </c>
      <c r="X2391" s="53" t="str">
        <f t="shared" si="276"/>
        <v/>
      </c>
      <c r="Y2391" s="54" t="str">
        <f t="shared" si="277"/>
        <v/>
      </c>
    </row>
    <row r="2392" spans="17:25" x14ac:dyDescent="0.25">
      <c r="Q2392" s="47">
        <f t="shared" si="273"/>
        <v>1998</v>
      </c>
      <c r="R2392" s="48" t="str">
        <f t="shared" si="271"/>
        <v>19986</v>
      </c>
      <c r="S2392" s="49">
        <v>35954</v>
      </c>
      <c r="T2392" s="48">
        <v>1387.12</v>
      </c>
      <c r="U2392" s="50">
        <f t="shared" si="272"/>
        <v>1384.4959999999994</v>
      </c>
      <c r="V2392" s="51">
        <f t="shared" si="274"/>
        <v>1426.2372328767133</v>
      </c>
      <c r="W2392" s="53">
        <f t="shared" si="275"/>
        <v>0</v>
      </c>
      <c r="X2392" s="53" t="str">
        <f t="shared" si="276"/>
        <v/>
      </c>
      <c r="Y2392" s="54" t="str">
        <f t="shared" si="277"/>
        <v/>
      </c>
    </row>
    <row r="2393" spans="17:25" x14ac:dyDescent="0.25">
      <c r="Q2393" s="47">
        <f t="shared" si="273"/>
        <v>1998</v>
      </c>
      <c r="R2393" s="48" t="str">
        <f t="shared" si="271"/>
        <v>19986</v>
      </c>
      <c r="S2393" s="49">
        <v>35955</v>
      </c>
      <c r="T2393" s="48">
        <v>1386.53</v>
      </c>
      <c r="U2393" s="50">
        <f t="shared" si="272"/>
        <v>1384.4959999999994</v>
      </c>
      <c r="V2393" s="51">
        <f t="shared" si="274"/>
        <v>1426.2372328767133</v>
      </c>
      <c r="W2393" s="53">
        <f t="shared" si="275"/>
        <v>-4.2534171520847153E-4</v>
      </c>
      <c r="X2393" s="53" t="str">
        <f t="shared" si="276"/>
        <v/>
      </c>
      <c r="Y2393" s="54" t="str">
        <f t="shared" si="277"/>
        <v/>
      </c>
    </row>
    <row r="2394" spans="17:25" x14ac:dyDescent="0.25">
      <c r="Q2394" s="47">
        <f t="shared" si="273"/>
        <v>1998</v>
      </c>
      <c r="R2394" s="48" t="str">
        <f t="shared" si="271"/>
        <v>19986</v>
      </c>
      <c r="S2394" s="49">
        <v>35956</v>
      </c>
      <c r="T2394" s="48">
        <v>1376.25</v>
      </c>
      <c r="U2394" s="50">
        <f t="shared" si="272"/>
        <v>1384.4959999999994</v>
      </c>
      <c r="V2394" s="51">
        <f t="shared" si="274"/>
        <v>1426.2372328767133</v>
      </c>
      <c r="W2394" s="53">
        <f t="shared" si="275"/>
        <v>-7.4141922641414171E-3</v>
      </c>
      <c r="X2394" s="53" t="str">
        <f t="shared" si="276"/>
        <v/>
      </c>
      <c r="Y2394" s="54" t="str">
        <f t="shared" si="277"/>
        <v/>
      </c>
    </row>
    <row r="2395" spans="17:25" x14ac:dyDescent="0.25">
      <c r="Q2395" s="47">
        <f t="shared" si="273"/>
        <v>1998</v>
      </c>
      <c r="R2395" s="48" t="str">
        <f t="shared" si="271"/>
        <v>19986</v>
      </c>
      <c r="S2395" s="49">
        <v>35957</v>
      </c>
      <c r="T2395" s="48">
        <v>1383.23</v>
      </c>
      <c r="U2395" s="50">
        <f t="shared" si="272"/>
        <v>1384.4959999999994</v>
      </c>
      <c r="V2395" s="51">
        <f t="shared" si="274"/>
        <v>1426.2372328767133</v>
      </c>
      <c r="W2395" s="53">
        <f t="shared" si="275"/>
        <v>5.0717529518620186E-3</v>
      </c>
      <c r="X2395" s="53" t="str">
        <f t="shared" si="276"/>
        <v/>
      </c>
      <c r="Y2395" s="54" t="str">
        <f t="shared" si="277"/>
        <v/>
      </c>
    </row>
    <row r="2396" spans="17:25" x14ac:dyDescent="0.25">
      <c r="Q2396" s="47">
        <f t="shared" si="273"/>
        <v>1998</v>
      </c>
      <c r="R2396" s="48" t="str">
        <f t="shared" si="271"/>
        <v>19986</v>
      </c>
      <c r="S2396" s="49">
        <v>35958</v>
      </c>
      <c r="T2396" s="48">
        <v>1388.76</v>
      </c>
      <c r="U2396" s="50">
        <f t="shared" si="272"/>
        <v>1384.4959999999994</v>
      </c>
      <c r="V2396" s="51">
        <f t="shared" si="274"/>
        <v>1426.2372328767133</v>
      </c>
      <c r="W2396" s="53">
        <f t="shared" si="275"/>
        <v>3.9978889989371602E-3</v>
      </c>
      <c r="X2396" s="53" t="str">
        <f t="shared" si="276"/>
        <v/>
      </c>
      <c r="Y2396" s="54" t="str">
        <f t="shared" si="277"/>
        <v/>
      </c>
    </row>
    <row r="2397" spans="17:25" x14ac:dyDescent="0.25">
      <c r="Q2397" s="47">
        <f t="shared" si="273"/>
        <v>1998</v>
      </c>
      <c r="R2397" s="48" t="str">
        <f t="shared" si="271"/>
        <v>19986</v>
      </c>
      <c r="S2397" s="49">
        <v>35959</v>
      </c>
      <c r="T2397" s="48">
        <v>1380.51</v>
      </c>
      <c r="U2397" s="50">
        <f t="shared" si="272"/>
        <v>1384.4959999999994</v>
      </c>
      <c r="V2397" s="51">
        <f t="shared" si="274"/>
        <v>1426.2372328767133</v>
      </c>
      <c r="W2397" s="53">
        <f t="shared" si="275"/>
        <v>-5.9405512831590679E-3</v>
      </c>
      <c r="X2397" s="53" t="str">
        <f t="shared" si="276"/>
        <v/>
      </c>
      <c r="Y2397" s="54" t="str">
        <f t="shared" si="277"/>
        <v/>
      </c>
    </row>
    <row r="2398" spans="17:25" x14ac:dyDescent="0.25">
      <c r="Q2398" s="47">
        <f t="shared" si="273"/>
        <v>1998</v>
      </c>
      <c r="R2398" s="48" t="str">
        <f t="shared" si="271"/>
        <v>19986</v>
      </c>
      <c r="S2398" s="49">
        <v>35960</v>
      </c>
      <c r="T2398" s="48">
        <v>1380.51</v>
      </c>
      <c r="U2398" s="50">
        <f t="shared" si="272"/>
        <v>1384.4959999999994</v>
      </c>
      <c r="V2398" s="51">
        <f t="shared" si="274"/>
        <v>1426.2372328767133</v>
      </c>
      <c r="W2398" s="53">
        <f t="shared" si="275"/>
        <v>0</v>
      </c>
      <c r="X2398" s="53" t="str">
        <f t="shared" si="276"/>
        <v/>
      </c>
      <c r="Y2398" s="54" t="str">
        <f t="shared" si="277"/>
        <v/>
      </c>
    </row>
    <row r="2399" spans="17:25" x14ac:dyDescent="0.25">
      <c r="Q2399" s="47">
        <f t="shared" si="273"/>
        <v>1998</v>
      </c>
      <c r="R2399" s="48" t="str">
        <f t="shared" si="271"/>
        <v>19986</v>
      </c>
      <c r="S2399" s="49">
        <v>35961</v>
      </c>
      <c r="T2399" s="48">
        <v>1380.51</v>
      </c>
      <c r="U2399" s="50">
        <f t="shared" si="272"/>
        <v>1384.4959999999994</v>
      </c>
      <c r="V2399" s="51">
        <f t="shared" si="274"/>
        <v>1426.2372328767133</v>
      </c>
      <c r="W2399" s="53">
        <f t="shared" si="275"/>
        <v>0</v>
      </c>
      <c r="X2399" s="53" t="str">
        <f t="shared" si="276"/>
        <v/>
      </c>
      <c r="Y2399" s="54" t="str">
        <f t="shared" si="277"/>
        <v/>
      </c>
    </row>
    <row r="2400" spans="17:25" x14ac:dyDescent="0.25">
      <c r="Q2400" s="47">
        <f t="shared" si="273"/>
        <v>1998</v>
      </c>
      <c r="R2400" s="48" t="str">
        <f t="shared" si="271"/>
        <v>19986</v>
      </c>
      <c r="S2400" s="49">
        <v>35962</v>
      </c>
      <c r="T2400" s="48">
        <v>1380.51</v>
      </c>
      <c r="U2400" s="50">
        <f t="shared" si="272"/>
        <v>1384.4959999999994</v>
      </c>
      <c r="V2400" s="51">
        <f t="shared" si="274"/>
        <v>1426.2372328767133</v>
      </c>
      <c r="W2400" s="53">
        <f t="shared" si="275"/>
        <v>0</v>
      </c>
      <c r="X2400" s="53" t="str">
        <f t="shared" si="276"/>
        <v/>
      </c>
      <c r="Y2400" s="54" t="str">
        <f t="shared" si="277"/>
        <v/>
      </c>
    </row>
    <row r="2401" spans="17:25" x14ac:dyDescent="0.25">
      <c r="Q2401" s="47">
        <f t="shared" si="273"/>
        <v>1998</v>
      </c>
      <c r="R2401" s="48" t="str">
        <f t="shared" si="271"/>
        <v>19986</v>
      </c>
      <c r="S2401" s="49">
        <v>35963</v>
      </c>
      <c r="T2401" s="48">
        <v>1388.5</v>
      </c>
      <c r="U2401" s="50">
        <f t="shared" si="272"/>
        <v>1384.4959999999994</v>
      </c>
      <c r="V2401" s="51">
        <f t="shared" si="274"/>
        <v>1426.2372328767133</v>
      </c>
      <c r="W2401" s="53">
        <f t="shared" si="275"/>
        <v>5.7877161338926175E-3</v>
      </c>
      <c r="X2401" s="53" t="str">
        <f t="shared" si="276"/>
        <v/>
      </c>
      <c r="Y2401" s="54" t="str">
        <f t="shared" si="277"/>
        <v/>
      </c>
    </row>
    <row r="2402" spans="17:25" x14ac:dyDescent="0.25">
      <c r="Q2402" s="47">
        <f t="shared" si="273"/>
        <v>1998</v>
      </c>
      <c r="R2402" s="48" t="str">
        <f t="shared" si="271"/>
        <v>19986</v>
      </c>
      <c r="S2402" s="49">
        <v>35964</v>
      </c>
      <c r="T2402" s="48">
        <v>1394.39</v>
      </c>
      <c r="U2402" s="50">
        <f t="shared" si="272"/>
        <v>1384.4959999999994</v>
      </c>
      <c r="V2402" s="51">
        <f t="shared" si="274"/>
        <v>1426.2372328767133</v>
      </c>
      <c r="W2402" s="53">
        <f t="shared" si="275"/>
        <v>4.2419877565718078E-3</v>
      </c>
      <c r="X2402" s="53" t="str">
        <f t="shared" si="276"/>
        <v/>
      </c>
      <c r="Y2402" s="54" t="str">
        <f t="shared" si="277"/>
        <v/>
      </c>
    </row>
    <row r="2403" spans="17:25" x14ac:dyDescent="0.25">
      <c r="Q2403" s="47">
        <f t="shared" si="273"/>
        <v>1998</v>
      </c>
      <c r="R2403" s="48" t="str">
        <f t="shared" si="271"/>
        <v>19986</v>
      </c>
      <c r="S2403" s="49">
        <v>35965</v>
      </c>
      <c r="T2403" s="48">
        <v>1390.85</v>
      </c>
      <c r="U2403" s="50">
        <f t="shared" si="272"/>
        <v>1384.4959999999994</v>
      </c>
      <c r="V2403" s="51">
        <f t="shared" si="274"/>
        <v>1426.2372328767133</v>
      </c>
      <c r="W2403" s="53">
        <f t="shared" si="275"/>
        <v>-2.5387445406236386E-3</v>
      </c>
      <c r="X2403" s="53" t="str">
        <f t="shared" si="276"/>
        <v/>
      </c>
      <c r="Y2403" s="54" t="str">
        <f t="shared" si="277"/>
        <v/>
      </c>
    </row>
    <row r="2404" spans="17:25" x14ac:dyDescent="0.25">
      <c r="Q2404" s="47">
        <f t="shared" si="273"/>
        <v>1998</v>
      </c>
      <c r="R2404" s="48" t="str">
        <f t="shared" si="271"/>
        <v>19986</v>
      </c>
      <c r="S2404" s="49">
        <v>35966</v>
      </c>
      <c r="T2404" s="48">
        <v>1394.8</v>
      </c>
      <c r="U2404" s="50">
        <f t="shared" si="272"/>
        <v>1384.4959999999994</v>
      </c>
      <c r="V2404" s="51">
        <f t="shared" si="274"/>
        <v>1426.2372328767133</v>
      </c>
      <c r="W2404" s="53">
        <f t="shared" si="275"/>
        <v>2.8399899342128609E-3</v>
      </c>
      <c r="X2404" s="53" t="str">
        <f t="shared" si="276"/>
        <v/>
      </c>
      <c r="Y2404" s="54" t="str">
        <f t="shared" si="277"/>
        <v/>
      </c>
    </row>
    <row r="2405" spans="17:25" x14ac:dyDescent="0.25">
      <c r="Q2405" s="47">
        <f t="shared" si="273"/>
        <v>1998</v>
      </c>
      <c r="R2405" s="48" t="str">
        <f t="shared" si="271"/>
        <v>19986</v>
      </c>
      <c r="S2405" s="49">
        <v>35967</v>
      </c>
      <c r="T2405" s="48">
        <v>1394.8</v>
      </c>
      <c r="U2405" s="50">
        <f t="shared" si="272"/>
        <v>1384.4959999999994</v>
      </c>
      <c r="V2405" s="51">
        <f t="shared" si="274"/>
        <v>1426.2372328767133</v>
      </c>
      <c r="W2405" s="53">
        <f t="shared" si="275"/>
        <v>0</v>
      </c>
      <c r="X2405" s="53" t="str">
        <f t="shared" si="276"/>
        <v/>
      </c>
      <c r="Y2405" s="54" t="str">
        <f t="shared" si="277"/>
        <v/>
      </c>
    </row>
    <row r="2406" spans="17:25" x14ac:dyDescent="0.25">
      <c r="Q2406" s="47">
        <f t="shared" si="273"/>
        <v>1998</v>
      </c>
      <c r="R2406" s="48" t="str">
        <f t="shared" si="271"/>
        <v>19986</v>
      </c>
      <c r="S2406" s="49">
        <v>35968</v>
      </c>
      <c r="T2406" s="48">
        <v>1394.8</v>
      </c>
      <c r="U2406" s="50">
        <f t="shared" si="272"/>
        <v>1384.4959999999994</v>
      </c>
      <c r="V2406" s="51">
        <f t="shared" si="274"/>
        <v>1426.2372328767133</v>
      </c>
      <c r="W2406" s="53">
        <f t="shared" si="275"/>
        <v>0</v>
      </c>
      <c r="X2406" s="53" t="str">
        <f t="shared" si="276"/>
        <v/>
      </c>
      <c r="Y2406" s="54" t="str">
        <f t="shared" si="277"/>
        <v/>
      </c>
    </row>
    <row r="2407" spans="17:25" x14ac:dyDescent="0.25">
      <c r="Q2407" s="47">
        <f t="shared" si="273"/>
        <v>1998</v>
      </c>
      <c r="R2407" s="48" t="str">
        <f t="shared" si="271"/>
        <v>19986</v>
      </c>
      <c r="S2407" s="49">
        <v>35969</v>
      </c>
      <c r="T2407" s="48">
        <v>1394.8</v>
      </c>
      <c r="U2407" s="50">
        <f t="shared" si="272"/>
        <v>1384.4959999999994</v>
      </c>
      <c r="V2407" s="51">
        <f t="shared" si="274"/>
        <v>1426.2372328767133</v>
      </c>
      <c r="W2407" s="53">
        <f t="shared" si="275"/>
        <v>0</v>
      </c>
      <c r="X2407" s="53" t="str">
        <f t="shared" si="276"/>
        <v/>
      </c>
      <c r="Y2407" s="54" t="str">
        <f t="shared" si="277"/>
        <v/>
      </c>
    </row>
    <row r="2408" spans="17:25" x14ac:dyDescent="0.25">
      <c r="Q2408" s="47">
        <f t="shared" si="273"/>
        <v>1998</v>
      </c>
      <c r="R2408" s="48" t="str">
        <f t="shared" si="271"/>
        <v>19986</v>
      </c>
      <c r="S2408" s="49">
        <v>35970</v>
      </c>
      <c r="T2408" s="48">
        <v>1381.11</v>
      </c>
      <c r="U2408" s="50">
        <f t="shared" si="272"/>
        <v>1384.4959999999994</v>
      </c>
      <c r="V2408" s="51">
        <f t="shared" si="274"/>
        <v>1426.2372328767133</v>
      </c>
      <c r="W2408" s="53">
        <f t="shared" si="275"/>
        <v>-9.815027244049368E-3</v>
      </c>
      <c r="X2408" s="53" t="str">
        <f t="shared" si="276"/>
        <v/>
      </c>
      <c r="Y2408" s="54" t="str">
        <f t="shared" si="277"/>
        <v/>
      </c>
    </row>
    <row r="2409" spans="17:25" x14ac:dyDescent="0.25">
      <c r="Q2409" s="47">
        <f t="shared" si="273"/>
        <v>1998</v>
      </c>
      <c r="R2409" s="48" t="str">
        <f t="shared" si="271"/>
        <v>19986</v>
      </c>
      <c r="S2409" s="49">
        <v>35971</v>
      </c>
      <c r="T2409" s="48">
        <v>1375.02</v>
      </c>
      <c r="U2409" s="50">
        <f t="shared" si="272"/>
        <v>1384.4959999999994</v>
      </c>
      <c r="V2409" s="51">
        <f t="shared" si="274"/>
        <v>1426.2372328767133</v>
      </c>
      <c r="W2409" s="53">
        <f t="shared" si="275"/>
        <v>-4.409496709168681E-3</v>
      </c>
      <c r="X2409" s="53" t="str">
        <f t="shared" si="276"/>
        <v/>
      </c>
      <c r="Y2409" s="54" t="str">
        <f t="shared" si="277"/>
        <v/>
      </c>
    </row>
    <row r="2410" spans="17:25" x14ac:dyDescent="0.25">
      <c r="Q2410" s="47">
        <f t="shared" si="273"/>
        <v>1998</v>
      </c>
      <c r="R2410" s="48" t="str">
        <f t="shared" si="271"/>
        <v>19986</v>
      </c>
      <c r="S2410" s="49">
        <v>35972</v>
      </c>
      <c r="T2410" s="48">
        <v>1363.67</v>
      </c>
      <c r="U2410" s="50">
        <f t="shared" si="272"/>
        <v>1384.4959999999994</v>
      </c>
      <c r="V2410" s="51">
        <f t="shared" si="274"/>
        <v>1426.2372328767133</v>
      </c>
      <c r="W2410" s="53">
        <f t="shared" si="275"/>
        <v>-8.2544253901760678E-3</v>
      </c>
      <c r="X2410" s="53" t="str">
        <f t="shared" si="276"/>
        <v/>
      </c>
      <c r="Y2410" s="54" t="str">
        <f t="shared" si="277"/>
        <v/>
      </c>
    </row>
    <row r="2411" spans="17:25" x14ac:dyDescent="0.25">
      <c r="Q2411" s="47">
        <f t="shared" si="273"/>
        <v>1998</v>
      </c>
      <c r="R2411" s="48" t="str">
        <f t="shared" si="271"/>
        <v>19986</v>
      </c>
      <c r="S2411" s="49">
        <v>35973</v>
      </c>
      <c r="T2411" s="48">
        <v>1363.04</v>
      </c>
      <c r="U2411" s="50">
        <f t="shared" si="272"/>
        <v>1384.4959999999994</v>
      </c>
      <c r="V2411" s="51">
        <f t="shared" si="274"/>
        <v>1426.2372328767133</v>
      </c>
      <c r="W2411" s="53">
        <f t="shared" si="275"/>
        <v>-4.6198860428114941E-4</v>
      </c>
      <c r="X2411" s="53" t="str">
        <f t="shared" si="276"/>
        <v/>
      </c>
      <c r="Y2411" s="54" t="str">
        <f t="shared" si="277"/>
        <v/>
      </c>
    </row>
    <row r="2412" spans="17:25" x14ac:dyDescent="0.25">
      <c r="Q2412" s="47">
        <f t="shared" si="273"/>
        <v>1998</v>
      </c>
      <c r="R2412" s="48" t="str">
        <f t="shared" si="271"/>
        <v>19986</v>
      </c>
      <c r="S2412" s="49">
        <v>35974</v>
      </c>
      <c r="T2412" s="48">
        <v>1363.04</v>
      </c>
      <c r="U2412" s="50">
        <f t="shared" si="272"/>
        <v>1384.4959999999994</v>
      </c>
      <c r="V2412" s="51">
        <f t="shared" si="274"/>
        <v>1426.2372328767133</v>
      </c>
      <c r="W2412" s="53">
        <f t="shared" si="275"/>
        <v>0</v>
      </c>
      <c r="X2412" s="53" t="str">
        <f t="shared" si="276"/>
        <v/>
      </c>
      <c r="Y2412" s="54" t="str">
        <f t="shared" si="277"/>
        <v/>
      </c>
    </row>
    <row r="2413" spans="17:25" x14ac:dyDescent="0.25">
      <c r="Q2413" s="47">
        <f t="shared" si="273"/>
        <v>1998</v>
      </c>
      <c r="R2413" s="48" t="str">
        <f t="shared" si="271"/>
        <v>19986</v>
      </c>
      <c r="S2413" s="49">
        <v>35975</v>
      </c>
      <c r="T2413" s="48">
        <v>1363.04</v>
      </c>
      <c r="U2413" s="50">
        <f t="shared" si="272"/>
        <v>1384.4959999999994</v>
      </c>
      <c r="V2413" s="51">
        <f t="shared" si="274"/>
        <v>1426.2372328767133</v>
      </c>
      <c r="W2413" s="53">
        <f t="shared" si="275"/>
        <v>0</v>
      </c>
      <c r="X2413" s="53" t="str">
        <f t="shared" si="276"/>
        <v/>
      </c>
      <c r="Y2413" s="54" t="str">
        <f t="shared" si="277"/>
        <v/>
      </c>
    </row>
    <row r="2414" spans="17:25" x14ac:dyDescent="0.25">
      <c r="Q2414" s="47">
        <f t="shared" si="273"/>
        <v>1998</v>
      </c>
      <c r="R2414" s="48" t="str">
        <f t="shared" si="271"/>
        <v>19986</v>
      </c>
      <c r="S2414" s="49">
        <v>35976</v>
      </c>
      <c r="T2414" s="48">
        <v>1363.04</v>
      </c>
      <c r="U2414" s="50">
        <f t="shared" si="272"/>
        <v>1384.4959999999994</v>
      </c>
      <c r="V2414" s="51">
        <f t="shared" si="274"/>
        <v>1426.2372328767133</v>
      </c>
      <c r="W2414" s="53">
        <f t="shared" si="275"/>
        <v>0</v>
      </c>
      <c r="X2414" s="53" t="str">
        <f t="shared" si="276"/>
        <v/>
      </c>
      <c r="Y2414" s="54" t="str">
        <f t="shared" si="277"/>
        <v/>
      </c>
    </row>
    <row r="2415" spans="17:25" x14ac:dyDescent="0.25">
      <c r="Q2415" s="47">
        <f t="shared" si="273"/>
        <v>1998</v>
      </c>
      <c r="R2415" s="48" t="str">
        <f t="shared" si="271"/>
        <v>19987</v>
      </c>
      <c r="S2415" s="49">
        <v>35977</v>
      </c>
      <c r="T2415" s="48">
        <v>1369.88</v>
      </c>
      <c r="U2415" s="50">
        <f t="shared" si="272"/>
        <v>1371.6903225806454</v>
      </c>
      <c r="V2415" s="51">
        <f t="shared" si="274"/>
        <v>1426.2372328767133</v>
      </c>
      <c r="W2415" s="53">
        <f t="shared" si="275"/>
        <v>5.0181946237821684E-3</v>
      </c>
      <c r="X2415" s="53">
        <f t="shared" si="276"/>
        <v>-9.2493423017141474E-3</v>
      </c>
      <c r="Y2415" s="54" t="str">
        <f t="shared" si="277"/>
        <v/>
      </c>
    </row>
    <row r="2416" spans="17:25" x14ac:dyDescent="0.25">
      <c r="Q2416" s="47">
        <f t="shared" si="273"/>
        <v>1998</v>
      </c>
      <c r="R2416" s="48" t="str">
        <f t="shared" si="271"/>
        <v>19987</v>
      </c>
      <c r="S2416" s="49">
        <v>35978</v>
      </c>
      <c r="T2416" s="48">
        <v>1358.05</v>
      </c>
      <c r="U2416" s="50">
        <f t="shared" si="272"/>
        <v>1371.6903225806454</v>
      </c>
      <c r="V2416" s="51">
        <f t="shared" si="274"/>
        <v>1426.2372328767133</v>
      </c>
      <c r="W2416" s="53">
        <f t="shared" si="275"/>
        <v>-8.6357929161680058E-3</v>
      </c>
      <c r="X2416" s="53" t="str">
        <f t="shared" si="276"/>
        <v/>
      </c>
      <c r="Y2416" s="54" t="str">
        <f t="shared" si="277"/>
        <v/>
      </c>
    </row>
    <row r="2417" spans="17:25" x14ac:dyDescent="0.25">
      <c r="Q2417" s="47">
        <f t="shared" si="273"/>
        <v>1998</v>
      </c>
      <c r="R2417" s="48" t="str">
        <f t="shared" si="271"/>
        <v>19987</v>
      </c>
      <c r="S2417" s="49">
        <v>35979</v>
      </c>
      <c r="T2417" s="48">
        <v>1345.65</v>
      </c>
      <c r="U2417" s="50">
        <f t="shared" si="272"/>
        <v>1371.6903225806454</v>
      </c>
      <c r="V2417" s="51">
        <f t="shared" si="274"/>
        <v>1426.2372328767133</v>
      </c>
      <c r="W2417" s="53">
        <f t="shared" si="275"/>
        <v>-9.1307389271381156E-3</v>
      </c>
      <c r="X2417" s="53" t="str">
        <f t="shared" si="276"/>
        <v/>
      </c>
      <c r="Y2417" s="54" t="str">
        <f t="shared" si="277"/>
        <v/>
      </c>
    </row>
    <row r="2418" spans="17:25" x14ac:dyDescent="0.25">
      <c r="Q2418" s="47">
        <f t="shared" si="273"/>
        <v>1998</v>
      </c>
      <c r="R2418" s="48" t="str">
        <f t="shared" si="271"/>
        <v>19987</v>
      </c>
      <c r="S2418" s="49">
        <v>35980</v>
      </c>
      <c r="T2418" s="48">
        <v>1348.06</v>
      </c>
      <c r="U2418" s="50">
        <f t="shared" si="272"/>
        <v>1371.6903225806454</v>
      </c>
      <c r="V2418" s="51">
        <f t="shared" si="274"/>
        <v>1426.2372328767133</v>
      </c>
      <c r="W2418" s="53">
        <f t="shared" si="275"/>
        <v>1.7909560435476202E-3</v>
      </c>
      <c r="X2418" s="53" t="str">
        <f t="shared" si="276"/>
        <v/>
      </c>
      <c r="Y2418" s="54" t="str">
        <f t="shared" si="277"/>
        <v/>
      </c>
    </row>
    <row r="2419" spans="17:25" x14ac:dyDescent="0.25">
      <c r="Q2419" s="47">
        <f t="shared" si="273"/>
        <v>1998</v>
      </c>
      <c r="R2419" s="48" t="str">
        <f t="shared" si="271"/>
        <v>19987</v>
      </c>
      <c r="S2419" s="49">
        <v>35981</v>
      </c>
      <c r="T2419" s="48">
        <v>1348.06</v>
      </c>
      <c r="U2419" s="50">
        <f t="shared" si="272"/>
        <v>1371.6903225806454</v>
      </c>
      <c r="V2419" s="51">
        <f t="shared" si="274"/>
        <v>1426.2372328767133</v>
      </c>
      <c r="W2419" s="53">
        <f t="shared" si="275"/>
        <v>0</v>
      </c>
      <c r="X2419" s="53" t="str">
        <f t="shared" si="276"/>
        <v/>
      </c>
      <c r="Y2419" s="54" t="str">
        <f t="shared" si="277"/>
        <v/>
      </c>
    </row>
    <row r="2420" spans="17:25" x14ac:dyDescent="0.25">
      <c r="Q2420" s="47">
        <f t="shared" si="273"/>
        <v>1998</v>
      </c>
      <c r="R2420" s="48" t="str">
        <f t="shared" si="271"/>
        <v>19987</v>
      </c>
      <c r="S2420" s="49">
        <v>35982</v>
      </c>
      <c r="T2420" s="48">
        <v>1348.06</v>
      </c>
      <c r="U2420" s="50">
        <f t="shared" si="272"/>
        <v>1371.6903225806454</v>
      </c>
      <c r="V2420" s="51">
        <f t="shared" si="274"/>
        <v>1426.2372328767133</v>
      </c>
      <c r="W2420" s="53">
        <f t="shared" si="275"/>
        <v>0</v>
      </c>
      <c r="X2420" s="53" t="str">
        <f t="shared" si="276"/>
        <v/>
      </c>
      <c r="Y2420" s="54" t="str">
        <f t="shared" si="277"/>
        <v/>
      </c>
    </row>
    <row r="2421" spans="17:25" x14ac:dyDescent="0.25">
      <c r="Q2421" s="47">
        <f t="shared" si="273"/>
        <v>1998</v>
      </c>
      <c r="R2421" s="48" t="str">
        <f t="shared" si="271"/>
        <v>19987</v>
      </c>
      <c r="S2421" s="49">
        <v>35983</v>
      </c>
      <c r="T2421" s="48">
        <v>1357.78</v>
      </c>
      <c r="U2421" s="50">
        <f t="shared" si="272"/>
        <v>1371.6903225806454</v>
      </c>
      <c r="V2421" s="51">
        <f t="shared" si="274"/>
        <v>1426.2372328767133</v>
      </c>
      <c r="W2421" s="53">
        <f t="shared" si="275"/>
        <v>7.2103615566072587E-3</v>
      </c>
      <c r="X2421" s="53" t="str">
        <f t="shared" si="276"/>
        <v/>
      </c>
      <c r="Y2421" s="54" t="str">
        <f t="shared" si="277"/>
        <v/>
      </c>
    </row>
    <row r="2422" spans="17:25" x14ac:dyDescent="0.25">
      <c r="Q2422" s="47">
        <f t="shared" si="273"/>
        <v>1998</v>
      </c>
      <c r="R2422" s="48" t="str">
        <f t="shared" si="271"/>
        <v>19987</v>
      </c>
      <c r="S2422" s="49">
        <v>35984</v>
      </c>
      <c r="T2422" s="48">
        <v>1368.16</v>
      </c>
      <c r="U2422" s="50">
        <f t="shared" si="272"/>
        <v>1371.6903225806454</v>
      </c>
      <c r="V2422" s="51">
        <f t="shared" si="274"/>
        <v>1426.2372328767133</v>
      </c>
      <c r="W2422" s="53">
        <f t="shared" si="275"/>
        <v>7.6448320051849539E-3</v>
      </c>
      <c r="X2422" s="53" t="str">
        <f t="shared" si="276"/>
        <v/>
      </c>
      <c r="Y2422" s="54" t="str">
        <f t="shared" si="277"/>
        <v/>
      </c>
    </row>
    <row r="2423" spans="17:25" x14ac:dyDescent="0.25">
      <c r="Q2423" s="47">
        <f t="shared" si="273"/>
        <v>1998</v>
      </c>
      <c r="R2423" s="48" t="str">
        <f t="shared" si="271"/>
        <v>19987</v>
      </c>
      <c r="S2423" s="49">
        <v>35985</v>
      </c>
      <c r="T2423" s="48">
        <v>1369.12</v>
      </c>
      <c r="U2423" s="50">
        <f t="shared" si="272"/>
        <v>1371.6903225806454</v>
      </c>
      <c r="V2423" s="51">
        <f t="shared" si="274"/>
        <v>1426.2372328767133</v>
      </c>
      <c r="W2423" s="53">
        <f t="shared" si="275"/>
        <v>7.0167231902695804E-4</v>
      </c>
      <c r="X2423" s="53" t="str">
        <f t="shared" si="276"/>
        <v/>
      </c>
      <c r="Y2423" s="54" t="str">
        <f t="shared" si="277"/>
        <v/>
      </c>
    </row>
    <row r="2424" spans="17:25" x14ac:dyDescent="0.25">
      <c r="Q2424" s="47">
        <f t="shared" si="273"/>
        <v>1998</v>
      </c>
      <c r="R2424" s="48" t="str">
        <f t="shared" si="271"/>
        <v>19987</v>
      </c>
      <c r="S2424" s="49">
        <v>35986</v>
      </c>
      <c r="T2424" s="48">
        <v>1370.45</v>
      </c>
      <c r="U2424" s="50">
        <f t="shared" si="272"/>
        <v>1371.6903225806454</v>
      </c>
      <c r="V2424" s="51">
        <f t="shared" si="274"/>
        <v>1426.2372328767133</v>
      </c>
      <c r="W2424" s="53">
        <f t="shared" si="275"/>
        <v>9.7142690195162196E-4</v>
      </c>
      <c r="X2424" s="53" t="str">
        <f t="shared" si="276"/>
        <v/>
      </c>
      <c r="Y2424" s="54" t="str">
        <f t="shared" si="277"/>
        <v/>
      </c>
    </row>
    <row r="2425" spans="17:25" x14ac:dyDescent="0.25">
      <c r="Q2425" s="47">
        <f t="shared" si="273"/>
        <v>1998</v>
      </c>
      <c r="R2425" s="48" t="str">
        <f t="shared" si="271"/>
        <v>19987</v>
      </c>
      <c r="S2425" s="49">
        <v>35987</v>
      </c>
      <c r="T2425" s="48">
        <v>1374.23</v>
      </c>
      <c r="U2425" s="50">
        <f t="shared" si="272"/>
        <v>1371.6903225806454</v>
      </c>
      <c r="V2425" s="51">
        <f t="shared" si="274"/>
        <v>1426.2372328767133</v>
      </c>
      <c r="W2425" s="53">
        <f t="shared" si="275"/>
        <v>2.7582181035425979E-3</v>
      </c>
      <c r="X2425" s="53" t="str">
        <f t="shared" si="276"/>
        <v/>
      </c>
      <c r="Y2425" s="54" t="str">
        <f t="shared" si="277"/>
        <v/>
      </c>
    </row>
    <row r="2426" spans="17:25" x14ac:dyDescent="0.25">
      <c r="Q2426" s="47">
        <f t="shared" si="273"/>
        <v>1998</v>
      </c>
      <c r="R2426" s="48" t="str">
        <f t="shared" si="271"/>
        <v>19987</v>
      </c>
      <c r="S2426" s="49">
        <v>35988</v>
      </c>
      <c r="T2426" s="48">
        <v>1374.23</v>
      </c>
      <c r="U2426" s="50">
        <f t="shared" si="272"/>
        <v>1371.6903225806454</v>
      </c>
      <c r="V2426" s="51">
        <f t="shared" si="274"/>
        <v>1426.2372328767133</v>
      </c>
      <c r="W2426" s="53">
        <f t="shared" si="275"/>
        <v>0</v>
      </c>
      <c r="X2426" s="53" t="str">
        <f t="shared" si="276"/>
        <v/>
      </c>
      <c r="Y2426" s="54" t="str">
        <f t="shared" si="277"/>
        <v/>
      </c>
    </row>
    <row r="2427" spans="17:25" x14ac:dyDescent="0.25">
      <c r="Q2427" s="47">
        <f t="shared" si="273"/>
        <v>1998</v>
      </c>
      <c r="R2427" s="48" t="str">
        <f t="shared" si="271"/>
        <v>19987</v>
      </c>
      <c r="S2427" s="49">
        <v>35989</v>
      </c>
      <c r="T2427" s="48">
        <v>1374.23</v>
      </c>
      <c r="U2427" s="50">
        <f t="shared" si="272"/>
        <v>1371.6903225806454</v>
      </c>
      <c r="V2427" s="51">
        <f t="shared" si="274"/>
        <v>1426.2372328767133</v>
      </c>
      <c r="W2427" s="53">
        <f t="shared" si="275"/>
        <v>0</v>
      </c>
      <c r="X2427" s="53" t="str">
        <f t="shared" si="276"/>
        <v/>
      </c>
      <c r="Y2427" s="54" t="str">
        <f t="shared" si="277"/>
        <v/>
      </c>
    </row>
    <row r="2428" spans="17:25" x14ac:dyDescent="0.25">
      <c r="Q2428" s="47">
        <f t="shared" si="273"/>
        <v>1998</v>
      </c>
      <c r="R2428" s="48" t="str">
        <f t="shared" si="271"/>
        <v>19987</v>
      </c>
      <c r="S2428" s="49">
        <v>35990</v>
      </c>
      <c r="T2428" s="48">
        <v>1380.27</v>
      </c>
      <c r="U2428" s="50">
        <f t="shared" si="272"/>
        <v>1371.6903225806454</v>
      </c>
      <c r="V2428" s="51">
        <f t="shared" si="274"/>
        <v>1426.2372328767133</v>
      </c>
      <c r="W2428" s="53">
        <f t="shared" si="275"/>
        <v>4.3951885783310995E-3</v>
      </c>
      <c r="X2428" s="53" t="str">
        <f t="shared" si="276"/>
        <v/>
      </c>
      <c r="Y2428" s="54" t="str">
        <f t="shared" si="277"/>
        <v/>
      </c>
    </row>
    <row r="2429" spans="17:25" x14ac:dyDescent="0.25">
      <c r="Q2429" s="47">
        <f t="shared" si="273"/>
        <v>1998</v>
      </c>
      <c r="R2429" s="48" t="str">
        <f t="shared" si="271"/>
        <v>19987</v>
      </c>
      <c r="S2429" s="49">
        <v>35991</v>
      </c>
      <c r="T2429" s="48">
        <v>1381.22</v>
      </c>
      <c r="U2429" s="50">
        <f t="shared" si="272"/>
        <v>1371.6903225806454</v>
      </c>
      <c r="V2429" s="51">
        <f t="shared" si="274"/>
        <v>1426.2372328767133</v>
      </c>
      <c r="W2429" s="53">
        <f t="shared" si="275"/>
        <v>6.8827113535752105E-4</v>
      </c>
      <c r="X2429" s="53" t="str">
        <f t="shared" si="276"/>
        <v/>
      </c>
      <c r="Y2429" s="54" t="str">
        <f t="shared" si="277"/>
        <v/>
      </c>
    </row>
    <row r="2430" spans="17:25" x14ac:dyDescent="0.25">
      <c r="Q2430" s="47">
        <f t="shared" si="273"/>
        <v>1998</v>
      </c>
      <c r="R2430" s="48" t="str">
        <f t="shared" si="271"/>
        <v>19987</v>
      </c>
      <c r="S2430" s="49">
        <v>35992</v>
      </c>
      <c r="T2430" s="48">
        <v>1378.01</v>
      </c>
      <c r="U2430" s="50">
        <f t="shared" si="272"/>
        <v>1371.6903225806454</v>
      </c>
      <c r="V2430" s="51">
        <f t="shared" si="274"/>
        <v>1426.2372328767133</v>
      </c>
      <c r="W2430" s="53">
        <f t="shared" si="275"/>
        <v>-2.3240323771738236E-3</v>
      </c>
      <c r="X2430" s="53" t="str">
        <f t="shared" si="276"/>
        <v/>
      </c>
      <c r="Y2430" s="54" t="str">
        <f t="shared" si="277"/>
        <v/>
      </c>
    </row>
    <row r="2431" spans="17:25" x14ac:dyDescent="0.25">
      <c r="Q2431" s="47">
        <f t="shared" si="273"/>
        <v>1998</v>
      </c>
      <c r="R2431" s="48" t="str">
        <f t="shared" si="271"/>
        <v>19987</v>
      </c>
      <c r="S2431" s="49">
        <v>35993</v>
      </c>
      <c r="T2431" s="48">
        <v>1376.74</v>
      </c>
      <c r="U2431" s="50">
        <f t="shared" si="272"/>
        <v>1371.6903225806454</v>
      </c>
      <c r="V2431" s="51">
        <f t="shared" si="274"/>
        <v>1426.2372328767133</v>
      </c>
      <c r="W2431" s="53">
        <f t="shared" si="275"/>
        <v>-9.2161885617669803E-4</v>
      </c>
      <c r="X2431" s="53" t="str">
        <f t="shared" si="276"/>
        <v/>
      </c>
      <c r="Y2431" s="54" t="str">
        <f t="shared" si="277"/>
        <v/>
      </c>
    </row>
    <row r="2432" spans="17:25" x14ac:dyDescent="0.25">
      <c r="Q2432" s="47">
        <f t="shared" si="273"/>
        <v>1998</v>
      </c>
      <c r="R2432" s="48" t="str">
        <f t="shared" si="271"/>
        <v>19987</v>
      </c>
      <c r="S2432" s="49">
        <v>35994</v>
      </c>
      <c r="T2432" s="48">
        <v>1381.54</v>
      </c>
      <c r="U2432" s="50">
        <f t="shared" si="272"/>
        <v>1371.6903225806454</v>
      </c>
      <c r="V2432" s="51">
        <f t="shared" si="274"/>
        <v>1426.2372328767133</v>
      </c>
      <c r="W2432" s="53">
        <f t="shared" si="275"/>
        <v>3.4864970873222934E-3</v>
      </c>
      <c r="X2432" s="53" t="str">
        <f t="shared" si="276"/>
        <v/>
      </c>
      <c r="Y2432" s="54" t="str">
        <f t="shared" si="277"/>
        <v/>
      </c>
    </row>
    <row r="2433" spans="17:25" x14ac:dyDescent="0.25">
      <c r="Q2433" s="47">
        <f t="shared" si="273"/>
        <v>1998</v>
      </c>
      <c r="R2433" s="48" t="str">
        <f t="shared" si="271"/>
        <v>19987</v>
      </c>
      <c r="S2433" s="49">
        <v>35995</v>
      </c>
      <c r="T2433" s="48">
        <v>1381.54</v>
      </c>
      <c r="U2433" s="50">
        <f t="shared" si="272"/>
        <v>1371.6903225806454</v>
      </c>
      <c r="V2433" s="51">
        <f t="shared" si="274"/>
        <v>1426.2372328767133</v>
      </c>
      <c r="W2433" s="53">
        <f t="shared" si="275"/>
        <v>0</v>
      </c>
      <c r="X2433" s="53" t="str">
        <f t="shared" si="276"/>
        <v/>
      </c>
      <c r="Y2433" s="54" t="str">
        <f t="shared" si="277"/>
        <v/>
      </c>
    </row>
    <row r="2434" spans="17:25" x14ac:dyDescent="0.25">
      <c r="Q2434" s="47">
        <f t="shared" si="273"/>
        <v>1998</v>
      </c>
      <c r="R2434" s="48" t="str">
        <f t="shared" si="271"/>
        <v>19987</v>
      </c>
      <c r="S2434" s="49">
        <v>35996</v>
      </c>
      <c r="T2434" s="48">
        <v>1381.54</v>
      </c>
      <c r="U2434" s="50">
        <f t="shared" si="272"/>
        <v>1371.6903225806454</v>
      </c>
      <c r="V2434" s="51">
        <f t="shared" si="274"/>
        <v>1426.2372328767133</v>
      </c>
      <c r="W2434" s="53">
        <f t="shared" si="275"/>
        <v>0</v>
      </c>
      <c r="X2434" s="53" t="str">
        <f t="shared" si="276"/>
        <v/>
      </c>
      <c r="Y2434" s="54" t="str">
        <f t="shared" si="277"/>
        <v/>
      </c>
    </row>
    <row r="2435" spans="17:25" x14ac:dyDescent="0.25">
      <c r="Q2435" s="47">
        <f t="shared" si="273"/>
        <v>1998</v>
      </c>
      <c r="R2435" s="48" t="str">
        <f t="shared" si="271"/>
        <v>19987</v>
      </c>
      <c r="S2435" s="49">
        <v>35997</v>
      </c>
      <c r="T2435" s="48">
        <v>1381.54</v>
      </c>
      <c r="U2435" s="50">
        <f t="shared" si="272"/>
        <v>1371.6903225806454</v>
      </c>
      <c r="V2435" s="51">
        <f t="shared" si="274"/>
        <v>1426.2372328767133</v>
      </c>
      <c r="W2435" s="53">
        <f t="shared" si="275"/>
        <v>0</v>
      </c>
      <c r="X2435" s="53" t="str">
        <f t="shared" si="276"/>
        <v/>
      </c>
      <c r="Y2435" s="54" t="str">
        <f t="shared" si="277"/>
        <v/>
      </c>
    </row>
    <row r="2436" spans="17:25" x14ac:dyDescent="0.25">
      <c r="Q2436" s="47">
        <f t="shared" si="273"/>
        <v>1998</v>
      </c>
      <c r="R2436" s="48" t="str">
        <f t="shared" si="271"/>
        <v>19987</v>
      </c>
      <c r="S2436" s="49">
        <v>35998</v>
      </c>
      <c r="T2436" s="48">
        <v>1380.87</v>
      </c>
      <c r="U2436" s="50">
        <f t="shared" si="272"/>
        <v>1371.6903225806454</v>
      </c>
      <c r="V2436" s="51">
        <f t="shared" si="274"/>
        <v>1426.2372328767133</v>
      </c>
      <c r="W2436" s="53">
        <f t="shared" si="275"/>
        <v>-4.8496605237635659E-4</v>
      </c>
      <c r="X2436" s="53" t="str">
        <f t="shared" si="276"/>
        <v/>
      </c>
      <c r="Y2436" s="54" t="str">
        <f t="shared" si="277"/>
        <v/>
      </c>
    </row>
    <row r="2437" spans="17:25" x14ac:dyDescent="0.25">
      <c r="Q2437" s="47">
        <f t="shared" si="273"/>
        <v>1998</v>
      </c>
      <c r="R2437" s="48" t="str">
        <f t="shared" si="271"/>
        <v>19987</v>
      </c>
      <c r="S2437" s="49">
        <v>35999</v>
      </c>
      <c r="T2437" s="48">
        <v>1376.87</v>
      </c>
      <c r="U2437" s="50">
        <f t="shared" si="272"/>
        <v>1371.6903225806454</v>
      </c>
      <c r="V2437" s="51">
        <f t="shared" si="274"/>
        <v>1426.2372328767133</v>
      </c>
      <c r="W2437" s="53">
        <f t="shared" si="275"/>
        <v>-2.8967245287391252E-3</v>
      </c>
      <c r="X2437" s="53" t="str">
        <f t="shared" si="276"/>
        <v/>
      </c>
      <c r="Y2437" s="54" t="str">
        <f t="shared" si="277"/>
        <v/>
      </c>
    </row>
    <row r="2438" spans="17:25" x14ac:dyDescent="0.25">
      <c r="Q2438" s="47">
        <f t="shared" si="273"/>
        <v>1998</v>
      </c>
      <c r="R2438" s="48" t="str">
        <f t="shared" si="271"/>
        <v>19987</v>
      </c>
      <c r="S2438" s="49">
        <v>36000</v>
      </c>
      <c r="T2438" s="48">
        <v>1378.88</v>
      </c>
      <c r="U2438" s="50">
        <f t="shared" si="272"/>
        <v>1371.6903225806454</v>
      </c>
      <c r="V2438" s="51">
        <f t="shared" si="274"/>
        <v>1426.2372328767133</v>
      </c>
      <c r="W2438" s="53">
        <f t="shared" si="275"/>
        <v>1.4598328091979251E-3</v>
      </c>
      <c r="X2438" s="53" t="str">
        <f t="shared" si="276"/>
        <v/>
      </c>
      <c r="Y2438" s="54" t="str">
        <f t="shared" si="277"/>
        <v/>
      </c>
    </row>
    <row r="2439" spans="17:25" x14ac:dyDescent="0.25">
      <c r="Q2439" s="47">
        <f t="shared" si="273"/>
        <v>1998</v>
      </c>
      <c r="R2439" s="48" t="str">
        <f t="shared" ref="R2439:R2502" si="278">+YEAR(S2439)&amp;MONTH(S2439)</f>
        <v>19987</v>
      </c>
      <c r="S2439" s="49">
        <v>36001</v>
      </c>
      <c r="T2439" s="48">
        <v>1379.61</v>
      </c>
      <c r="U2439" s="50">
        <f t="shared" ref="U2439:U2502" si="279">+AVERAGEIF($R$3:$R$12000,R2439,$T$3:$T$12000)</f>
        <v>1371.6903225806454</v>
      </c>
      <c r="V2439" s="51">
        <f t="shared" si="274"/>
        <v>1426.2372328767133</v>
      </c>
      <c r="W2439" s="53">
        <f t="shared" si="275"/>
        <v>5.2941517753524181E-4</v>
      </c>
      <c r="X2439" s="53" t="str">
        <f t="shared" si="276"/>
        <v/>
      </c>
      <c r="Y2439" s="54" t="str">
        <f t="shared" si="277"/>
        <v/>
      </c>
    </row>
    <row r="2440" spans="17:25" x14ac:dyDescent="0.25">
      <c r="Q2440" s="47">
        <f t="shared" ref="Q2440:Q2503" si="280">+YEAR(S2440)</f>
        <v>1998</v>
      </c>
      <c r="R2440" s="48" t="str">
        <f t="shared" si="278"/>
        <v>19987</v>
      </c>
      <c r="S2440" s="49">
        <v>36002</v>
      </c>
      <c r="T2440" s="48">
        <v>1379.61</v>
      </c>
      <c r="U2440" s="50">
        <f t="shared" si="279"/>
        <v>1371.6903225806454</v>
      </c>
      <c r="V2440" s="51">
        <f t="shared" ref="V2440:V2503" si="281">+AVERAGEIF($Q$3:$Q$12000,Q2440,$T$3:$T$12000)</f>
        <v>1426.2372328767133</v>
      </c>
      <c r="W2440" s="53">
        <f t="shared" si="275"/>
        <v>0</v>
      </c>
      <c r="X2440" s="53" t="str">
        <f t="shared" si="276"/>
        <v/>
      </c>
      <c r="Y2440" s="54" t="str">
        <f t="shared" si="277"/>
        <v/>
      </c>
    </row>
    <row r="2441" spans="17:25" x14ac:dyDescent="0.25">
      <c r="Q2441" s="47">
        <f t="shared" si="280"/>
        <v>1998</v>
      </c>
      <c r="R2441" s="48" t="str">
        <f t="shared" si="278"/>
        <v>19987</v>
      </c>
      <c r="S2441" s="49">
        <v>36003</v>
      </c>
      <c r="T2441" s="48">
        <v>1379.61</v>
      </c>
      <c r="U2441" s="50">
        <f t="shared" si="279"/>
        <v>1371.6903225806454</v>
      </c>
      <c r="V2441" s="51">
        <f t="shared" si="281"/>
        <v>1426.2372328767133</v>
      </c>
      <c r="W2441" s="53">
        <f t="shared" ref="W2441:W2504" si="282">+T2441/T2440-1</f>
        <v>0</v>
      </c>
      <c r="X2441" s="53" t="str">
        <f t="shared" ref="X2441:X2504" si="283">IF(U2441/U2440-1=0,"",U2441/U2440-1)</f>
        <v/>
      </c>
      <c r="Y2441" s="54" t="str">
        <f t="shared" ref="Y2441:Y2504" si="284">+IF(V2441=V2440,"",V2441/V2440-1)</f>
        <v/>
      </c>
    </row>
    <row r="2442" spans="17:25" x14ac:dyDescent="0.25">
      <c r="Q2442" s="47">
        <f t="shared" si="280"/>
        <v>1998</v>
      </c>
      <c r="R2442" s="48" t="str">
        <f t="shared" si="278"/>
        <v>19987</v>
      </c>
      <c r="S2442" s="49">
        <v>36004</v>
      </c>
      <c r="T2442" s="48">
        <v>1378.33</v>
      </c>
      <c r="U2442" s="50">
        <f t="shared" si="279"/>
        <v>1371.6903225806454</v>
      </c>
      <c r="V2442" s="51">
        <f t="shared" si="281"/>
        <v>1426.2372328767133</v>
      </c>
      <c r="W2442" s="53">
        <f t="shared" si="282"/>
        <v>-9.2779843578982835E-4</v>
      </c>
      <c r="X2442" s="53" t="str">
        <f t="shared" si="283"/>
        <v/>
      </c>
      <c r="Y2442" s="54" t="str">
        <f t="shared" si="284"/>
        <v/>
      </c>
    </row>
    <row r="2443" spans="17:25" x14ac:dyDescent="0.25">
      <c r="Q2443" s="47">
        <f t="shared" si="280"/>
        <v>1998</v>
      </c>
      <c r="R2443" s="48" t="str">
        <f t="shared" si="278"/>
        <v>19987</v>
      </c>
      <c r="S2443" s="49">
        <v>36005</v>
      </c>
      <c r="T2443" s="48">
        <v>1376.12</v>
      </c>
      <c r="U2443" s="50">
        <f t="shared" si="279"/>
        <v>1371.6903225806454</v>
      </c>
      <c r="V2443" s="51">
        <f t="shared" si="281"/>
        <v>1426.2372328767133</v>
      </c>
      <c r="W2443" s="53">
        <f t="shared" si="282"/>
        <v>-1.6033896091647293E-3</v>
      </c>
      <c r="X2443" s="53" t="str">
        <f t="shared" si="283"/>
        <v/>
      </c>
      <c r="Y2443" s="54" t="str">
        <f t="shared" si="284"/>
        <v/>
      </c>
    </row>
    <row r="2444" spans="17:25" x14ac:dyDescent="0.25">
      <c r="Q2444" s="47">
        <f t="shared" si="280"/>
        <v>1998</v>
      </c>
      <c r="R2444" s="48" t="str">
        <f t="shared" si="278"/>
        <v>19987</v>
      </c>
      <c r="S2444" s="49">
        <v>36006</v>
      </c>
      <c r="T2444" s="48">
        <v>1373.49</v>
      </c>
      <c r="U2444" s="50">
        <f t="shared" si="279"/>
        <v>1371.6903225806454</v>
      </c>
      <c r="V2444" s="51">
        <f t="shared" si="281"/>
        <v>1426.2372328767133</v>
      </c>
      <c r="W2444" s="53">
        <f t="shared" si="282"/>
        <v>-1.9111705374530441E-3</v>
      </c>
      <c r="X2444" s="53" t="str">
        <f t="shared" si="283"/>
        <v/>
      </c>
      <c r="Y2444" s="54" t="str">
        <f t="shared" si="284"/>
        <v/>
      </c>
    </row>
    <row r="2445" spans="17:25" x14ac:dyDescent="0.25">
      <c r="Q2445" s="47">
        <f t="shared" si="280"/>
        <v>1998</v>
      </c>
      <c r="R2445" s="48" t="str">
        <f t="shared" si="278"/>
        <v>19987</v>
      </c>
      <c r="S2445" s="49">
        <v>36007</v>
      </c>
      <c r="T2445" s="48">
        <v>1370.65</v>
      </c>
      <c r="U2445" s="50">
        <f t="shared" si="279"/>
        <v>1371.6903225806454</v>
      </c>
      <c r="V2445" s="51">
        <f t="shared" si="281"/>
        <v>1426.2372328767133</v>
      </c>
      <c r="W2445" s="53">
        <f t="shared" si="282"/>
        <v>-2.0677252837660864E-3</v>
      </c>
      <c r="X2445" s="53" t="str">
        <f t="shared" si="283"/>
        <v/>
      </c>
      <c r="Y2445" s="54" t="str">
        <f t="shared" si="284"/>
        <v/>
      </c>
    </row>
    <row r="2446" spans="17:25" x14ac:dyDescent="0.25">
      <c r="Q2446" s="47">
        <f t="shared" si="280"/>
        <v>1998</v>
      </c>
      <c r="R2446" s="48" t="str">
        <f t="shared" si="278"/>
        <v>19988</v>
      </c>
      <c r="S2446" s="49">
        <v>36008</v>
      </c>
      <c r="T2446" s="48">
        <v>1372.14</v>
      </c>
      <c r="U2446" s="50">
        <f t="shared" si="279"/>
        <v>1390.7100000000003</v>
      </c>
      <c r="V2446" s="51">
        <f t="shared" si="281"/>
        <v>1426.2372328767133</v>
      </c>
      <c r="W2446" s="53">
        <f t="shared" si="282"/>
        <v>1.0870754751395317E-3</v>
      </c>
      <c r="X2446" s="53">
        <f t="shared" si="283"/>
        <v>1.3865868342332499E-2</v>
      </c>
      <c r="Y2446" s="54" t="str">
        <f t="shared" si="284"/>
        <v/>
      </c>
    </row>
    <row r="2447" spans="17:25" x14ac:dyDescent="0.25">
      <c r="Q2447" s="47">
        <f t="shared" si="280"/>
        <v>1998</v>
      </c>
      <c r="R2447" s="48" t="str">
        <f t="shared" si="278"/>
        <v>19988</v>
      </c>
      <c r="S2447" s="49">
        <v>36009</v>
      </c>
      <c r="T2447" s="48">
        <v>1372.14</v>
      </c>
      <c r="U2447" s="50">
        <f t="shared" si="279"/>
        <v>1390.7100000000003</v>
      </c>
      <c r="V2447" s="51">
        <f t="shared" si="281"/>
        <v>1426.2372328767133</v>
      </c>
      <c r="W2447" s="53">
        <f t="shared" si="282"/>
        <v>0</v>
      </c>
      <c r="X2447" s="53" t="str">
        <f t="shared" si="283"/>
        <v/>
      </c>
      <c r="Y2447" s="54" t="str">
        <f t="shared" si="284"/>
        <v/>
      </c>
    </row>
    <row r="2448" spans="17:25" x14ac:dyDescent="0.25">
      <c r="Q2448" s="47">
        <f t="shared" si="280"/>
        <v>1998</v>
      </c>
      <c r="R2448" s="48" t="str">
        <f t="shared" si="278"/>
        <v>19988</v>
      </c>
      <c r="S2448" s="49">
        <v>36010</v>
      </c>
      <c r="T2448" s="48">
        <v>1372.14</v>
      </c>
      <c r="U2448" s="50">
        <f t="shared" si="279"/>
        <v>1390.7100000000003</v>
      </c>
      <c r="V2448" s="51">
        <f t="shared" si="281"/>
        <v>1426.2372328767133</v>
      </c>
      <c r="W2448" s="53">
        <f t="shared" si="282"/>
        <v>0</v>
      </c>
      <c r="X2448" s="53" t="str">
        <f t="shared" si="283"/>
        <v/>
      </c>
      <c r="Y2448" s="54" t="str">
        <f t="shared" si="284"/>
        <v/>
      </c>
    </row>
    <row r="2449" spans="17:25" x14ac:dyDescent="0.25">
      <c r="Q2449" s="47">
        <f t="shared" si="280"/>
        <v>1998</v>
      </c>
      <c r="R2449" s="48" t="str">
        <f t="shared" si="278"/>
        <v>19988</v>
      </c>
      <c r="S2449" s="49">
        <v>36011</v>
      </c>
      <c r="T2449" s="48">
        <v>1371.16</v>
      </c>
      <c r="U2449" s="50">
        <f t="shared" si="279"/>
        <v>1390.7100000000003</v>
      </c>
      <c r="V2449" s="51">
        <f t="shared" si="281"/>
        <v>1426.2372328767133</v>
      </c>
      <c r="W2449" s="53">
        <f t="shared" si="282"/>
        <v>-7.1421283542494329E-4</v>
      </c>
      <c r="X2449" s="53" t="str">
        <f t="shared" si="283"/>
        <v/>
      </c>
      <c r="Y2449" s="54" t="str">
        <f t="shared" si="284"/>
        <v/>
      </c>
    </row>
    <row r="2450" spans="17:25" x14ac:dyDescent="0.25">
      <c r="Q2450" s="47">
        <f t="shared" si="280"/>
        <v>1998</v>
      </c>
      <c r="R2450" s="48" t="str">
        <f t="shared" si="278"/>
        <v>19988</v>
      </c>
      <c r="S2450" s="49">
        <v>36012</v>
      </c>
      <c r="T2450" s="48">
        <v>1368.24</v>
      </c>
      <c r="U2450" s="50">
        <f t="shared" si="279"/>
        <v>1390.7100000000003</v>
      </c>
      <c r="V2450" s="51">
        <f t="shared" si="281"/>
        <v>1426.2372328767133</v>
      </c>
      <c r="W2450" s="53">
        <f t="shared" si="282"/>
        <v>-2.129583710143268E-3</v>
      </c>
      <c r="X2450" s="53" t="str">
        <f t="shared" si="283"/>
        <v/>
      </c>
      <c r="Y2450" s="54" t="str">
        <f t="shared" si="284"/>
        <v/>
      </c>
    </row>
    <row r="2451" spans="17:25" x14ac:dyDescent="0.25">
      <c r="Q2451" s="47">
        <f t="shared" si="280"/>
        <v>1998</v>
      </c>
      <c r="R2451" s="48" t="str">
        <f t="shared" si="278"/>
        <v>19988</v>
      </c>
      <c r="S2451" s="49">
        <v>36013</v>
      </c>
      <c r="T2451" s="48">
        <v>1366.44</v>
      </c>
      <c r="U2451" s="50">
        <f t="shared" si="279"/>
        <v>1390.7100000000003</v>
      </c>
      <c r="V2451" s="51">
        <f t="shared" si="281"/>
        <v>1426.2372328767133</v>
      </c>
      <c r="W2451" s="53">
        <f t="shared" si="282"/>
        <v>-1.3155586739168612E-3</v>
      </c>
      <c r="X2451" s="53" t="str">
        <f t="shared" si="283"/>
        <v/>
      </c>
      <c r="Y2451" s="54" t="str">
        <f t="shared" si="284"/>
        <v/>
      </c>
    </row>
    <row r="2452" spans="17:25" x14ac:dyDescent="0.25">
      <c r="Q2452" s="47">
        <f t="shared" si="280"/>
        <v>1998</v>
      </c>
      <c r="R2452" s="48" t="str">
        <f t="shared" si="278"/>
        <v>19988</v>
      </c>
      <c r="S2452" s="49">
        <v>36014</v>
      </c>
      <c r="T2452" s="48">
        <v>1364.9</v>
      </c>
      <c r="U2452" s="50">
        <f t="shared" si="279"/>
        <v>1390.7100000000003</v>
      </c>
      <c r="V2452" s="51">
        <f t="shared" si="281"/>
        <v>1426.2372328767133</v>
      </c>
      <c r="W2452" s="53">
        <f t="shared" si="282"/>
        <v>-1.1270161880506668E-3</v>
      </c>
      <c r="X2452" s="53" t="str">
        <f t="shared" si="283"/>
        <v/>
      </c>
      <c r="Y2452" s="54" t="str">
        <f t="shared" si="284"/>
        <v/>
      </c>
    </row>
    <row r="2453" spans="17:25" x14ac:dyDescent="0.25">
      <c r="Q2453" s="47">
        <f t="shared" si="280"/>
        <v>1998</v>
      </c>
      <c r="R2453" s="48" t="str">
        <f t="shared" si="278"/>
        <v>19988</v>
      </c>
      <c r="S2453" s="49">
        <v>36015</v>
      </c>
      <c r="T2453" s="48">
        <v>1364.9</v>
      </c>
      <c r="U2453" s="50">
        <f t="shared" si="279"/>
        <v>1390.7100000000003</v>
      </c>
      <c r="V2453" s="51">
        <f t="shared" si="281"/>
        <v>1426.2372328767133</v>
      </c>
      <c r="W2453" s="53">
        <f t="shared" si="282"/>
        <v>0</v>
      </c>
      <c r="X2453" s="53" t="str">
        <f t="shared" si="283"/>
        <v/>
      </c>
      <c r="Y2453" s="54" t="str">
        <f t="shared" si="284"/>
        <v/>
      </c>
    </row>
    <row r="2454" spans="17:25" x14ac:dyDescent="0.25">
      <c r="Q2454" s="47">
        <f t="shared" si="280"/>
        <v>1998</v>
      </c>
      <c r="R2454" s="48" t="str">
        <f t="shared" si="278"/>
        <v>19988</v>
      </c>
      <c r="S2454" s="49">
        <v>36016</v>
      </c>
      <c r="T2454" s="48">
        <v>1364.9</v>
      </c>
      <c r="U2454" s="50">
        <f t="shared" si="279"/>
        <v>1390.7100000000003</v>
      </c>
      <c r="V2454" s="51">
        <f t="shared" si="281"/>
        <v>1426.2372328767133</v>
      </c>
      <c r="W2454" s="53">
        <f t="shared" si="282"/>
        <v>0</v>
      </c>
      <c r="X2454" s="53" t="str">
        <f t="shared" si="283"/>
        <v/>
      </c>
      <c r="Y2454" s="54" t="str">
        <f t="shared" si="284"/>
        <v/>
      </c>
    </row>
    <row r="2455" spans="17:25" x14ac:dyDescent="0.25">
      <c r="Q2455" s="47">
        <f t="shared" si="280"/>
        <v>1998</v>
      </c>
      <c r="R2455" s="48" t="str">
        <f t="shared" si="278"/>
        <v>19988</v>
      </c>
      <c r="S2455" s="49">
        <v>36017</v>
      </c>
      <c r="T2455" s="48">
        <v>1364.9</v>
      </c>
      <c r="U2455" s="50">
        <f t="shared" si="279"/>
        <v>1390.7100000000003</v>
      </c>
      <c r="V2455" s="51">
        <f t="shared" si="281"/>
        <v>1426.2372328767133</v>
      </c>
      <c r="W2455" s="53">
        <f t="shared" si="282"/>
        <v>0</v>
      </c>
      <c r="X2455" s="53" t="str">
        <f t="shared" si="283"/>
        <v/>
      </c>
      <c r="Y2455" s="54" t="str">
        <f t="shared" si="284"/>
        <v/>
      </c>
    </row>
    <row r="2456" spans="17:25" x14ac:dyDescent="0.25">
      <c r="Q2456" s="47">
        <f t="shared" si="280"/>
        <v>1998</v>
      </c>
      <c r="R2456" s="48" t="str">
        <f t="shared" si="278"/>
        <v>19988</v>
      </c>
      <c r="S2456" s="49">
        <v>36018</v>
      </c>
      <c r="T2456" s="48">
        <v>1359.22</v>
      </c>
      <c r="U2456" s="50">
        <f t="shared" si="279"/>
        <v>1390.7100000000003</v>
      </c>
      <c r="V2456" s="51">
        <f t="shared" si="281"/>
        <v>1426.2372328767133</v>
      </c>
      <c r="W2456" s="53">
        <f t="shared" si="282"/>
        <v>-4.161477031284444E-3</v>
      </c>
      <c r="X2456" s="53" t="str">
        <f t="shared" si="283"/>
        <v/>
      </c>
      <c r="Y2456" s="54" t="str">
        <f t="shared" si="284"/>
        <v/>
      </c>
    </row>
    <row r="2457" spans="17:25" x14ac:dyDescent="0.25">
      <c r="Q2457" s="47">
        <f t="shared" si="280"/>
        <v>1998</v>
      </c>
      <c r="R2457" s="48" t="str">
        <f t="shared" si="278"/>
        <v>19988</v>
      </c>
      <c r="S2457" s="49">
        <v>36019</v>
      </c>
      <c r="T2457" s="48">
        <v>1365.58</v>
      </c>
      <c r="U2457" s="50">
        <f t="shared" si="279"/>
        <v>1390.7100000000003</v>
      </c>
      <c r="V2457" s="51">
        <f t="shared" si="281"/>
        <v>1426.2372328767133</v>
      </c>
      <c r="W2457" s="53">
        <f t="shared" si="282"/>
        <v>4.6791542208031167E-3</v>
      </c>
      <c r="X2457" s="53" t="str">
        <f t="shared" si="283"/>
        <v/>
      </c>
      <c r="Y2457" s="54" t="str">
        <f t="shared" si="284"/>
        <v/>
      </c>
    </row>
    <row r="2458" spans="17:25" x14ac:dyDescent="0.25">
      <c r="Q2458" s="47">
        <f t="shared" si="280"/>
        <v>1998</v>
      </c>
      <c r="R2458" s="48" t="str">
        <f t="shared" si="278"/>
        <v>19988</v>
      </c>
      <c r="S2458" s="49">
        <v>36020</v>
      </c>
      <c r="T2458" s="48">
        <v>1371.23</v>
      </c>
      <c r="U2458" s="50">
        <f t="shared" si="279"/>
        <v>1390.7100000000003</v>
      </c>
      <c r="V2458" s="51">
        <f t="shared" si="281"/>
        <v>1426.2372328767133</v>
      </c>
      <c r="W2458" s="53">
        <f t="shared" si="282"/>
        <v>4.1374361077344268E-3</v>
      </c>
      <c r="X2458" s="53" t="str">
        <f t="shared" si="283"/>
        <v/>
      </c>
      <c r="Y2458" s="54" t="str">
        <f t="shared" si="284"/>
        <v/>
      </c>
    </row>
    <row r="2459" spans="17:25" x14ac:dyDescent="0.25">
      <c r="Q2459" s="47">
        <f t="shared" si="280"/>
        <v>1998</v>
      </c>
      <c r="R2459" s="48" t="str">
        <f t="shared" si="278"/>
        <v>19988</v>
      </c>
      <c r="S2459" s="49">
        <v>36021</v>
      </c>
      <c r="T2459" s="48">
        <v>1377.08</v>
      </c>
      <c r="U2459" s="50">
        <f t="shared" si="279"/>
        <v>1390.7100000000003</v>
      </c>
      <c r="V2459" s="51">
        <f t="shared" si="281"/>
        <v>1426.2372328767133</v>
      </c>
      <c r="W2459" s="53">
        <f t="shared" si="282"/>
        <v>4.2662427163933092E-3</v>
      </c>
      <c r="X2459" s="53" t="str">
        <f t="shared" si="283"/>
        <v/>
      </c>
      <c r="Y2459" s="54" t="str">
        <f t="shared" si="284"/>
        <v/>
      </c>
    </row>
    <row r="2460" spans="17:25" x14ac:dyDescent="0.25">
      <c r="Q2460" s="47">
        <f t="shared" si="280"/>
        <v>1998</v>
      </c>
      <c r="R2460" s="48" t="str">
        <f t="shared" si="278"/>
        <v>19988</v>
      </c>
      <c r="S2460" s="49">
        <v>36022</v>
      </c>
      <c r="T2460" s="48">
        <v>1386.02</v>
      </c>
      <c r="U2460" s="50">
        <f t="shared" si="279"/>
        <v>1390.7100000000003</v>
      </c>
      <c r="V2460" s="51">
        <f t="shared" si="281"/>
        <v>1426.2372328767133</v>
      </c>
      <c r="W2460" s="53">
        <f t="shared" si="282"/>
        <v>6.4919975600545854E-3</v>
      </c>
      <c r="X2460" s="53" t="str">
        <f t="shared" si="283"/>
        <v/>
      </c>
      <c r="Y2460" s="54" t="str">
        <f t="shared" si="284"/>
        <v/>
      </c>
    </row>
    <row r="2461" spans="17:25" x14ac:dyDescent="0.25">
      <c r="Q2461" s="47">
        <f t="shared" si="280"/>
        <v>1998</v>
      </c>
      <c r="R2461" s="48" t="str">
        <f t="shared" si="278"/>
        <v>19988</v>
      </c>
      <c r="S2461" s="49">
        <v>36023</v>
      </c>
      <c r="T2461" s="48">
        <v>1386.02</v>
      </c>
      <c r="U2461" s="50">
        <f t="shared" si="279"/>
        <v>1390.7100000000003</v>
      </c>
      <c r="V2461" s="51">
        <f t="shared" si="281"/>
        <v>1426.2372328767133</v>
      </c>
      <c r="W2461" s="53">
        <f t="shared" si="282"/>
        <v>0</v>
      </c>
      <c r="X2461" s="53" t="str">
        <f t="shared" si="283"/>
        <v/>
      </c>
      <c r="Y2461" s="54" t="str">
        <f t="shared" si="284"/>
        <v/>
      </c>
    </row>
    <row r="2462" spans="17:25" x14ac:dyDescent="0.25">
      <c r="Q2462" s="47">
        <f t="shared" si="280"/>
        <v>1998</v>
      </c>
      <c r="R2462" s="48" t="str">
        <f t="shared" si="278"/>
        <v>19988</v>
      </c>
      <c r="S2462" s="49">
        <v>36024</v>
      </c>
      <c r="T2462" s="48">
        <v>1386.02</v>
      </c>
      <c r="U2462" s="50">
        <f t="shared" si="279"/>
        <v>1390.7100000000003</v>
      </c>
      <c r="V2462" s="51">
        <f t="shared" si="281"/>
        <v>1426.2372328767133</v>
      </c>
      <c r="W2462" s="53">
        <f t="shared" si="282"/>
        <v>0</v>
      </c>
      <c r="X2462" s="53" t="str">
        <f t="shared" si="283"/>
        <v/>
      </c>
      <c r="Y2462" s="54" t="str">
        <f t="shared" si="284"/>
        <v/>
      </c>
    </row>
    <row r="2463" spans="17:25" x14ac:dyDescent="0.25">
      <c r="Q2463" s="47">
        <f t="shared" si="280"/>
        <v>1998</v>
      </c>
      <c r="R2463" s="48" t="str">
        <f t="shared" si="278"/>
        <v>19988</v>
      </c>
      <c r="S2463" s="49">
        <v>36025</v>
      </c>
      <c r="T2463" s="48">
        <v>1386.02</v>
      </c>
      <c r="U2463" s="50">
        <f t="shared" si="279"/>
        <v>1390.7100000000003</v>
      </c>
      <c r="V2463" s="51">
        <f t="shared" si="281"/>
        <v>1426.2372328767133</v>
      </c>
      <c r="W2463" s="53">
        <f t="shared" si="282"/>
        <v>0</v>
      </c>
      <c r="X2463" s="53" t="str">
        <f t="shared" si="283"/>
        <v/>
      </c>
      <c r="Y2463" s="54" t="str">
        <f t="shared" si="284"/>
        <v/>
      </c>
    </row>
    <row r="2464" spans="17:25" x14ac:dyDescent="0.25">
      <c r="Q2464" s="47">
        <f t="shared" si="280"/>
        <v>1998</v>
      </c>
      <c r="R2464" s="48" t="str">
        <f t="shared" si="278"/>
        <v>19988</v>
      </c>
      <c r="S2464" s="49">
        <v>36026</v>
      </c>
      <c r="T2464" s="48">
        <v>1385.77</v>
      </c>
      <c r="U2464" s="50">
        <f t="shared" si="279"/>
        <v>1390.7100000000003</v>
      </c>
      <c r="V2464" s="51">
        <f t="shared" si="281"/>
        <v>1426.2372328767133</v>
      </c>
      <c r="W2464" s="53">
        <f t="shared" si="282"/>
        <v>-1.8037257759628833E-4</v>
      </c>
      <c r="X2464" s="53" t="str">
        <f t="shared" si="283"/>
        <v/>
      </c>
      <c r="Y2464" s="54" t="str">
        <f t="shared" si="284"/>
        <v/>
      </c>
    </row>
    <row r="2465" spans="17:25" x14ac:dyDescent="0.25">
      <c r="Q2465" s="47">
        <f t="shared" si="280"/>
        <v>1998</v>
      </c>
      <c r="R2465" s="48" t="str">
        <f t="shared" si="278"/>
        <v>19988</v>
      </c>
      <c r="S2465" s="49">
        <v>36027</v>
      </c>
      <c r="T2465" s="48">
        <v>1384.24</v>
      </c>
      <c r="U2465" s="50">
        <f t="shared" si="279"/>
        <v>1390.7100000000003</v>
      </c>
      <c r="V2465" s="51">
        <f t="shared" si="281"/>
        <v>1426.2372328767133</v>
      </c>
      <c r="W2465" s="53">
        <f t="shared" si="282"/>
        <v>-1.1040793205221444E-3</v>
      </c>
      <c r="X2465" s="53" t="str">
        <f t="shared" si="283"/>
        <v/>
      </c>
      <c r="Y2465" s="54" t="str">
        <f t="shared" si="284"/>
        <v/>
      </c>
    </row>
    <row r="2466" spans="17:25" x14ac:dyDescent="0.25">
      <c r="Q2466" s="47">
        <f t="shared" si="280"/>
        <v>1998</v>
      </c>
      <c r="R2466" s="48" t="str">
        <f t="shared" si="278"/>
        <v>19988</v>
      </c>
      <c r="S2466" s="49">
        <v>36028</v>
      </c>
      <c r="T2466" s="48">
        <v>1391.55</v>
      </c>
      <c r="U2466" s="50">
        <f t="shared" si="279"/>
        <v>1390.7100000000003</v>
      </c>
      <c r="V2466" s="51">
        <f t="shared" si="281"/>
        <v>1426.2372328767133</v>
      </c>
      <c r="W2466" s="53">
        <f t="shared" si="282"/>
        <v>5.2808761486446976E-3</v>
      </c>
      <c r="X2466" s="53" t="str">
        <f t="shared" si="283"/>
        <v/>
      </c>
      <c r="Y2466" s="54" t="str">
        <f t="shared" si="284"/>
        <v/>
      </c>
    </row>
    <row r="2467" spans="17:25" x14ac:dyDescent="0.25">
      <c r="Q2467" s="47">
        <f t="shared" si="280"/>
        <v>1998</v>
      </c>
      <c r="R2467" s="48" t="str">
        <f t="shared" si="278"/>
        <v>19988</v>
      </c>
      <c r="S2467" s="49">
        <v>36029</v>
      </c>
      <c r="T2467" s="48">
        <v>1407.27</v>
      </c>
      <c r="U2467" s="50">
        <f t="shared" si="279"/>
        <v>1390.7100000000003</v>
      </c>
      <c r="V2467" s="51">
        <f t="shared" si="281"/>
        <v>1426.2372328767133</v>
      </c>
      <c r="W2467" s="53">
        <f t="shared" si="282"/>
        <v>1.1296755416621673E-2</v>
      </c>
      <c r="X2467" s="53" t="str">
        <f t="shared" si="283"/>
        <v/>
      </c>
      <c r="Y2467" s="54" t="str">
        <f t="shared" si="284"/>
        <v/>
      </c>
    </row>
    <row r="2468" spans="17:25" x14ac:dyDescent="0.25">
      <c r="Q2468" s="47">
        <f t="shared" si="280"/>
        <v>1998</v>
      </c>
      <c r="R2468" s="48" t="str">
        <f t="shared" si="278"/>
        <v>19988</v>
      </c>
      <c r="S2468" s="49">
        <v>36030</v>
      </c>
      <c r="T2468" s="48">
        <v>1407.27</v>
      </c>
      <c r="U2468" s="50">
        <f t="shared" si="279"/>
        <v>1390.7100000000003</v>
      </c>
      <c r="V2468" s="51">
        <f t="shared" si="281"/>
        <v>1426.2372328767133</v>
      </c>
      <c r="W2468" s="53">
        <f t="shared" si="282"/>
        <v>0</v>
      </c>
      <c r="X2468" s="53" t="str">
        <f t="shared" si="283"/>
        <v/>
      </c>
      <c r="Y2468" s="54" t="str">
        <f t="shared" si="284"/>
        <v/>
      </c>
    </row>
    <row r="2469" spans="17:25" x14ac:dyDescent="0.25">
      <c r="Q2469" s="47">
        <f t="shared" si="280"/>
        <v>1998</v>
      </c>
      <c r="R2469" s="48" t="str">
        <f t="shared" si="278"/>
        <v>19988</v>
      </c>
      <c r="S2469" s="49">
        <v>36031</v>
      </c>
      <c r="T2469" s="48">
        <v>1407.27</v>
      </c>
      <c r="U2469" s="50">
        <f t="shared" si="279"/>
        <v>1390.7100000000003</v>
      </c>
      <c r="V2469" s="51">
        <f t="shared" si="281"/>
        <v>1426.2372328767133</v>
      </c>
      <c r="W2469" s="53">
        <f t="shared" si="282"/>
        <v>0</v>
      </c>
      <c r="X2469" s="53" t="str">
        <f t="shared" si="283"/>
        <v/>
      </c>
      <c r="Y2469" s="54" t="str">
        <f t="shared" si="284"/>
        <v/>
      </c>
    </row>
    <row r="2470" spans="17:25" x14ac:dyDescent="0.25">
      <c r="Q2470" s="47">
        <f t="shared" si="280"/>
        <v>1998</v>
      </c>
      <c r="R2470" s="48" t="str">
        <f t="shared" si="278"/>
        <v>19988</v>
      </c>
      <c r="S2470" s="49">
        <v>36032</v>
      </c>
      <c r="T2470" s="48">
        <v>1418.22</v>
      </c>
      <c r="U2470" s="50">
        <f t="shared" si="279"/>
        <v>1390.7100000000003</v>
      </c>
      <c r="V2470" s="51">
        <f t="shared" si="281"/>
        <v>1426.2372328767133</v>
      </c>
      <c r="W2470" s="53">
        <f t="shared" si="282"/>
        <v>7.7810228314396657E-3</v>
      </c>
      <c r="X2470" s="53" t="str">
        <f t="shared" si="283"/>
        <v/>
      </c>
      <c r="Y2470" s="54" t="str">
        <f t="shared" si="284"/>
        <v/>
      </c>
    </row>
    <row r="2471" spans="17:25" x14ac:dyDescent="0.25">
      <c r="Q2471" s="47">
        <f t="shared" si="280"/>
        <v>1998</v>
      </c>
      <c r="R2471" s="48" t="str">
        <f t="shared" si="278"/>
        <v>19988</v>
      </c>
      <c r="S2471" s="49">
        <v>36033</v>
      </c>
      <c r="T2471" s="48">
        <v>1420.27</v>
      </c>
      <c r="U2471" s="50">
        <f t="shared" si="279"/>
        <v>1390.7100000000003</v>
      </c>
      <c r="V2471" s="51">
        <f t="shared" si="281"/>
        <v>1426.2372328767133</v>
      </c>
      <c r="W2471" s="53">
        <f t="shared" si="282"/>
        <v>1.4454739039075903E-3</v>
      </c>
      <c r="X2471" s="53" t="str">
        <f t="shared" si="283"/>
        <v/>
      </c>
      <c r="Y2471" s="54" t="str">
        <f t="shared" si="284"/>
        <v/>
      </c>
    </row>
    <row r="2472" spans="17:25" x14ac:dyDescent="0.25">
      <c r="Q2472" s="47">
        <f t="shared" si="280"/>
        <v>1998</v>
      </c>
      <c r="R2472" s="48" t="str">
        <f t="shared" si="278"/>
        <v>19988</v>
      </c>
      <c r="S2472" s="49">
        <v>36034</v>
      </c>
      <c r="T2472" s="48">
        <v>1430.33</v>
      </c>
      <c r="U2472" s="50">
        <f t="shared" si="279"/>
        <v>1390.7100000000003</v>
      </c>
      <c r="V2472" s="51">
        <f t="shared" si="281"/>
        <v>1426.2372328767133</v>
      </c>
      <c r="W2472" s="53">
        <f t="shared" si="282"/>
        <v>7.0831602441789876E-3</v>
      </c>
      <c r="X2472" s="53" t="str">
        <f t="shared" si="283"/>
        <v/>
      </c>
      <c r="Y2472" s="54" t="str">
        <f t="shared" si="284"/>
        <v/>
      </c>
    </row>
    <row r="2473" spans="17:25" x14ac:dyDescent="0.25">
      <c r="Q2473" s="47">
        <f t="shared" si="280"/>
        <v>1998</v>
      </c>
      <c r="R2473" s="48" t="str">
        <f t="shared" si="278"/>
        <v>19988</v>
      </c>
      <c r="S2473" s="49">
        <v>36035</v>
      </c>
      <c r="T2473" s="48">
        <v>1438.16</v>
      </c>
      <c r="U2473" s="50">
        <f t="shared" si="279"/>
        <v>1390.7100000000003</v>
      </c>
      <c r="V2473" s="51">
        <f t="shared" si="281"/>
        <v>1426.2372328767133</v>
      </c>
      <c r="W2473" s="53">
        <f t="shared" si="282"/>
        <v>5.474261184482021E-3</v>
      </c>
      <c r="X2473" s="53" t="str">
        <f t="shared" si="283"/>
        <v/>
      </c>
      <c r="Y2473" s="54" t="str">
        <f t="shared" si="284"/>
        <v/>
      </c>
    </row>
    <row r="2474" spans="17:25" x14ac:dyDescent="0.25">
      <c r="Q2474" s="47">
        <f t="shared" si="280"/>
        <v>1998</v>
      </c>
      <c r="R2474" s="48" t="str">
        <f t="shared" si="278"/>
        <v>19988</v>
      </c>
      <c r="S2474" s="49">
        <v>36036</v>
      </c>
      <c r="T2474" s="48">
        <v>1440.87</v>
      </c>
      <c r="U2474" s="50">
        <f t="shared" si="279"/>
        <v>1390.7100000000003</v>
      </c>
      <c r="V2474" s="51">
        <f t="shared" si="281"/>
        <v>1426.2372328767133</v>
      </c>
      <c r="W2474" s="53">
        <f t="shared" si="282"/>
        <v>1.884352227846664E-3</v>
      </c>
      <c r="X2474" s="53" t="str">
        <f t="shared" si="283"/>
        <v/>
      </c>
      <c r="Y2474" s="54" t="str">
        <f t="shared" si="284"/>
        <v/>
      </c>
    </row>
    <row r="2475" spans="17:25" x14ac:dyDescent="0.25">
      <c r="Q2475" s="47">
        <f t="shared" si="280"/>
        <v>1998</v>
      </c>
      <c r="R2475" s="48" t="str">
        <f t="shared" si="278"/>
        <v>19988</v>
      </c>
      <c r="S2475" s="49">
        <v>36037</v>
      </c>
      <c r="T2475" s="48">
        <v>1440.87</v>
      </c>
      <c r="U2475" s="50">
        <f t="shared" si="279"/>
        <v>1390.7100000000003</v>
      </c>
      <c r="V2475" s="51">
        <f t="shared" si="281"/>
        <v>1426.2372328767133</v>
      </c>
      <c r="W2475" s="53">
        <f t="shared" si="282"/>
        <v>0</v>
      </c>
      <c r="X2475" s="53" t="str">
        <f t="shared" si="283"/>
        <v/>
      </c>
      <c r="Y2475" s="54" t="str">
        <f t="shared" si="284"/>
        <v/>
      </c>
    </row>
    <row r="2476" spans="17:25" x14ac:dyDescent="0.25">
      <c r="Q2476" s="47">
        <f t="shared" si="280"/>
        <v>1998</v>
      </c>
      <c r="R2476" s="48" t="str">
        <f t="shared" si="278"/>
        <v>19988</v>
      </c>
      <c r="S2476" s="49">
        <v>36038</v>
      </c>
      <c r="T2476" s="48">
        <v>1440.87</v>
      </c>
      <c r="U2476" s="50">
        <f t="shared" si="279"/>
        <v>1390.7100000000003</v>
      </c>
      <c r="V2476" s="51">
        <f t="shared" si="281"/>
        <v>1426.2372328767133</v>
      </c>
      <c r="W2476" s="53">
        <f t="shared" si="282"/>
        <v>0</v>
      </c>
      <c r="X2476" s="53" t="str">
        <f t="shared" si="283"/>
        <v/>
      </c>
      <c r="Y2476" s="54" t="str">
        <f t="shared" si="284"/>
        <v/>
      </c>
    </row>
    <row r="2477" spans="17:25" x14ac:dyDescent="0.25">
      <c r="Q2477" s="47">
        <f t="shared" si="280"/>
        <v>1998</v>
      </c>
      <c r="R2477" s="48" t="str">
        <f t="shared" si="278"/>
        <v>19989</v>
      </c>
      <c r="S2477" s="49">
        <v>36039</v>
      </c>
      <c r="T2477" s="48">
        <v>1441.86</v>
      </c>
      <c r="U2477" s="50">
        <f t="shared" si="279"/>
        <v>1523.4763333333331</v>
      </c>
      <c r="V2477" s="51">
        <f t="shared" si="281"/>
        <v>1426.2372328767133</v>
      </c>
      <c r="W2477" s="53">
        <f t="shared" si="282"/>
        <v>6.8708488621460617E-4</v>
      </c>
      <c r="X2477" s="53">
        <f t="shared" si="283"/>
        <v>9.5466584214777273E-2</v>
      </c>
      <c r="Y2477" s="54" t="str">
        <f t="shared" si="284"/>
        <v/>
      </c>
    </row>
    <row r="2478" spans="17:25" x14ac:dyDescent="0.25">
      <c r="Q2478" s="47">
        <f t="shared" si="280"/>
        <v>1998</v>
      </c>
      <c r="R2478" s="48" t="str">
        <f t="shared" si="278"/>
        <v>19989</v>
      </c>
      <c r="S2478" s="49">
        <v>36040</v>
      </c>
      <c r="T2478" s="48">
        <v>1442.95</v>
      </c>
      <c r="U2478" s="50">
        <f t="shared" si="279"/>
        <v>1523.4763333333331</v>
      </c>
      <c r="V2478" s="51">
        <f t="shared" si="281"/>
        <v>1426.2372328767133</v>
      </c>
      <c r="W2478" s="53">
        <f t="shared" si="282"/>
        <v>7.5596798579624647E-4</v>
      </c>
      <c r="X2478" s="53" t="str">
        <f t="shared" si="283"/>
        <v/>
      </c>
      <c r="Y2478" s="54" t="str">
        <f t="shared" si="284"/>
        <v/>
      </c>
    </row>
    <row r="2479" spans="17:25" x14ac:dyDescent="0.25">
      <c r="Q2479" s="47">
        <f t="shared" si="280"/>
        <v>1998</v>
      </c>
      <c r="R2479" s="48" t="str">
        <f t="shared" si="278"/>
        <v>19989</v>
      </c>
      <c r="S2479" s="49">
        <v>36041</v>
      </c>
      <c r="T2479" s="48">
        <v>1518.56</v>
      </c>
      <c r="U2479" s="50">
        <f t="shared" si="279"/>
        <v>1523.4763333333331</v>
      </c>
      <c r="V2479" s="51">
        <f t="shared" si="281"/>
        <v>1426.2372328767133</v>
      </c>
      <c r="W2479" s="53">
        <f t="shared" si="282"/>
        <v>5.2399598045670182E-2</v>
      </c>
      <c r="X2479" s="53" t="str">
        <f t="shared" si="283"/>
        <v/>
      </c>
      <c r="Y2479" s="54" t="str">
        <f t="shared" si="284"/>
        <v/>
      </c>
    </row>
    <row r="2480" spans="17:25" x14ac:dyDescent="0.25">
      <c r="Q2480" s="47">
        <f t="shared" si="280"/>
        <v>1998</v>
      </c>
      <c r="R2480" s="48" t="str">
        <f t="shared" si="278"/>
        <v>19989</v>
      </c>
      <c r="S2480" s="49">
        <v>36042</v>
      </c>
      <c r="T2480" s="48">
        <v>1532.19</v>
      </c>
      <c r="U2480" s="50">
        <f t="shared" si="279"/>
        <v>1523.4763333333331</v>
      </c>
      <c r="V2480" s="51">
        <f t="shared" si="281"/>
        <v>1426.2372328767133</v>
      </c>
      <c r="W2480" s="53">
        <f t="shared" si="282"/>
        <v>8.9756084711833939E-3</v>
      </c>
      <c r="X2480" s="53" t="str">
        <f t="shared" si="283"/>
        <v/>
      </c>
      <c r="Y2480" s="54" t="str">
        <f t="shared" si="284"/>
        <v/>
      </c>
    </row>
    <row r="2481" spans="17:25" x14ac:dyDescent="0.25">
      <c r="Q2481" s="47">
        <f t="shared" si="280"/>
        <v>1998</v>
      </c>
      <c r="R2481" s="48" t="str">
        <f t="shared" si="278"/>
        <v>19989</v>
      </c>
      <c r="S2481" s="49">
        <v>36043</v>
      </c>
      <c r="T2481" s="48">
        <v>1538.84</v>
      </c>
      <c r="U2481" s="50">
        <f t="shared" si="279"/>
        <v>1523.4763333333331</v>
      </c>
      <c r="V2481" s="51">
        <f t="shared" si="281"/>
        <v>1426.2372328767133</v>
      </c>
      <c r="W2481" s="53">
        <f t="shared" si="282"/>
        <v>4.3401927959325626E-3</v>
      </c>
      <c r="X2481" s="53" t="str">
        <f t="shared" si="283"/>
        <v/>
      </c>
      <c r="Y2481" s="54" t="str">
        <f t="shared" si="284"/>
        <v/>
      </c>
    </row>
    <row r="2482" spans="17:25" x14ac:dyDescent="0.25">
      <c r="Q2482" s="47">
        <f t="shared" si="280"/>
        <v>1998</v>
      </c>
      <c r="R2482" s="48" t="str">
        <f t="shared" si="278"/>
        <v>19989</v>
      </c>
      <c r="S2482" s="49">
        <v>36044</v>
      </c>
      <c r="T2482" s="48">
        <v>1538.84</v>
      </c>
      <c r="U2482" s="50">
        <f t="shared" si="279"/>
        <v>1523.4763333333331</v>
      </c>
      <c r="V2482" s="51">
        <f t="shared" si="281"/>
        <v>1426.2372328767133</v>
      </c>
      <c r="W2482" s="53">
        <f t="shared" si="282"/>
        <v>0</v>
      </c>
      <c r="X2482" s="53" t="str">
        <f t="shared" si="283"/>
        <v/>
      </c>
      <c r="Y2482" s="54" t="str">
        <f t="shared" si="284"/>
        <v/>
      </c>
    </row>
    <row r="2483" spans="17:25" x14ac:dyDescent="0.25">
      <c r="Q2483" s="47">
        <f t="shared" si="280"/>
        <v>1998</v>
      </c>
      <c r="R2483" s="48" t="str">
        <f t="shared" si="278"/>
        <v>19989</v>
      </c>
      <c r="S2483" s="49">
        <v>36045</v>
      </c>
      <c r="T2483" s="48">
        <v>1538.84</v>
      </c>
      <c r="U2483" s="50">
        <f t="shared" si="279"/>
        <v>1523.4763333333331</v>
      </c>
      <c r="V2483" s="51">
        <f t="shared" si="281"/>
        <v>1426.2372328767133</v>
      </c>
      <c r="W2483" s="53">
        <f t="shared" si="282"/>
        <v>0</v>
      </c>
      <c r="X2483" s="53" t="str">
        <f t="shared" si="283"/>
        <v/>
      </c>
      <c r="Y2483" s="54" t="str">
        <f t="shared" si="284"/>
        <v/>
      </c>
    </row>
    <row r="2484" spans="17:25" x14ac:dyDescent="0.25">
      <c r="Q2484" s="47">
        <f t="shared" si="280"/>
        <v>1998</v>
      </c>
      <c r="R2484" s="48" t="str">
        <f t="shared" si="278"/>
        <v>19989</v>
      </c>
      <c r="S2484" s="49">
        <v>36046</v>
      </c>
      <c r="T2484" s="48">
        <v>1511.55</v>
      </c>
      <c r="U2484" s="50">
        <f t="shared" si="279"/>
        <v>1523.4763333333331</v>
      </c>
      <c r="V2484" s="51">
        <f t="shared" si="281"/>
        <v>1426.2372328767133</v>
      </c>
      <c r="W2484" s="53">
        <f t="shared" si="282"/>
        <v>-1.7734137402199091E-2</v>
      </c>
      <c r="X2484" s="53" t="str">
        <f t="shared" si="283"/>
        <v/>
      </c>
      <c r="Y2484" s="54" t="str">
        <f t="shared" si="284"/>
        <v/>
      </c>
    </row>
    <row r="2485" spans="17:25" x14ac:dyDescent="0.25">
      <c r="Q2485" s="47">
        <f t="shared" si="280"/>
        <v>1998</v>
      </c>
      <c r="R2485" s="48" t="str">
        <f t="shared" si="278"/>
        <v>19989</v>
      </c>
      <c r="S2485" s="49">
        <v>36047</v>
      </c>
      <c r="T2485" s="48">
        <v>1505.66</v>
      </c>
      <c r="U2485" s="50">
        <f t="shared" si="279"/>
        <v>1523.4763333333331</v>
      </c>
      <c r="V2485" s="51">
        <f t="shared" si="281"/>
        <v>1426.2372328767133</v>
      </c>
      <c r="W2485" s="53">
        <f t="shared" si="282"/>
        <v>-3.8966623664449251E-3</v>
      </c>
      <c r="X2485" s="53" t="str">
        <f t="shared" si="283"/>
        <v/>
      </c>
      <c r="Y2485" s="54" t="str">
        <f t="shared" si="284"/>
        <v/>
      </c>
    </row>
    <row r="2486" spans="17:25" x14ac:dyDescent="0.25">
      <c r="Q2486" s="47">
        <f t="shared" si="280"/>
        <v>1998</v>
      </c>
      <c r="R2486" s="48" t="str">
        <f t="shared" si="278"/>
        <v>19989</v>
      </c>
      <c r="S2486" s="49">
        <v>36048</v>
      </c>
      <c r="T2486" s="48">
        <v>1493.4</v>
      </c>
      <c r="U2486" s="50">
        <f t="shared" si="279"/>
        <v>1523.4763333333331</v>
      </c>
      <c r="V2486" s="51">
        <f t="shared" si="281"/>
        <v>1426.2372328767133</v>
      </c>
      <c r="W2486" s="53">
        <f t="shared" si="282"/>
        <v>-8.1426085570447393E-3</v>
      </c>
      <c r="X2486" s="53" t="str">
        <f t="shared" si="283"/>
        <v/>
      </c>
      <c r="Y2486" s="54" t="str">
        <f t="shared" si="284"/>
        <v/>
      </c>
    </row>
    <row r="2487" spans="17:25" x14ac:dyDescent="0.25">
      <c r="Q2487" s="47">
        <f t="shared" si="280"/>
        <v>1998</v>
      </c>
      <c r="R2487" s="48" t="str">
        <f t="shared" si="278"/>
        <v>19989</v>
      </c>
      <c r="S2487" s="49">
        <v>36049</v>
      </c>
      <c r="T2487" s="48">
        <v>1506.27</v>
      </c>
      <c r="U2487" s="50">
        <f t="shared" si="279"/>
        <v>1523.4763333333331</v>
      </c>
      <c r="V2487" s="51">
        <f t="shared" si="281"/>
        <v>1426.2372328767133</v>
      </c>
      <c r="W2487" s="53">
        <f t="shared" si="282"/>
        <v>8.617918842908745E-3</v>
      </c>
      <c r="X2487" s="53" t="str">
        <f t="shared" si="283"/>
        <v/>
      </c>
      <c r="Y2487" s="54" t="str">
        <f t="shared" si="284"/>
        <v/>
      </c>
    </row>
    <row r="2488" spans="17:25" x14ac:dyDescent="0.25">
      <c r="Q2488" s="47">
        <f t="shared" si="280"/>
        <v>1998</v>
      </c>
      <c r="R2488" s="48" t="str">
        <f t="shared" si="278"/>
        <v>19989</v>
      </c>
      <c r="S2488" s="49">
        <v>36050</v>
      </c>
      <c r="T2488" s="48">
        <v>1505.85</v>
      </c>
      <c r="U2488" s="50">
        <f t="shared" si="279"/>
        <v>1523.4763333333331</v>
      </c>
      <c r="V2488" s="51">
        <f t="shared" si="281"/>
        <v>1426.2372328767133</v>
      </c>
      <c r="W2488" s="53">
        <f t="shared" si="282"/>
        <v>-2.7883447190746313E-4</v>
      </c>
      <c r="X2488" s="53" t="str">
        <f t="shared" si="283"/>
        <v/>
      </c>
      <c r="Y2488" s="54" t="str">
        <f t="shared" si="284"/>
        <v/>
      </c>
    </row>
    <row r="2489" spans="17:25" x14ac:dyDescent="0.25">
      <c r="Q2489" s="47">
        <f t="shared" si="280"/>
        <v>1998</v>
      </c>
      <c r="R2489" s="48" t="str">
        <f t="shared" si="278"/>
        <v>19989</v>
      </c>
      <c r="S2489" s="49">
        <v>36051</v>
      </c>
      <c r="T2489" s="48">
        <v>1505.85</v>
      </c>
      <c r="U2489" s="50">
        <f t="shared" si="279"/>
        <v>1523.4763333333331</v>
      </c>
      <c r="V2489" s="51">
        <f t="shared" si="281"/>
        <v>1426.2372328767133</v>
      </c>
      <c r="W2489" s="53">
        <f t="shared" si="282"/>
        <v>0</v>
      </c>
      <c r="X2489" s="53" t="str">
        <f t="shared" si="283"/>
        <v/>
      </c>
      <c r="Y2489" s="54" t="str">
        <f t="shared" si="284"/>
        <v/>
      </c>
    </row>
    <row r="2490" spans="17:25" x14ac:dyDescent="0.25">
      <c r="Q2490" s="47">
        <f t="shared" si="280"/>
        <v>1998</v>
      </c>
      <c r="R2490" s="48" t="str">
        <f t="shared" si="278"/>
        <v>19989</v>
      </c>
      <c r="S2490" s="49">
        <v>36052</v>
      </c>
      <c r="T2490" s="48">
        <v>1505.85</v>
      </c>
      <c r="U2490" s="50">
        <f t="shared" si="279"/>
        <v>1523.4763333333331</v>
      </c>
      <c r="V2490" s="51">
        <f t="shared" si="281"/>
        <v>1426.2372328767133</v>
      </c>
      <c r="W2490" s="53">
        <f t="shared" si="282"/>
        <v>0</v>
      </c>
      <c r="X2490" s="53" t="str">
        <f t="shared" si="283"/>
        <v/>
      </c>
      <c r="Y2490" s="54" t="str">
        <f t="shared" si="284"/>
        <v/>
      </c>
    </row>
    <row r="2491" spans="17:25" x14ac:dyDescent="0.25">
      <c r="Q2491" s="47">
        <f t="shared" si="280"/>
        <v>1998</v>
      </c>
      <c r="R2491" s="48" t="str">
        <f t="shared" si="278"/>
        <v>19989</v>
      </c>
      <c r="S2491" s="49">
        <v>36053</v>
      </c>
      <c r="T2491" s="48">
        <v>1510.41</v>
      </c>
      <c r="U2491" s="50">
        <f t="shared" si="279"/>
        <v>1523.4763333333331</v>
      </c>
      <c r="V2491" s="51">
        <f t="shared" si="281"/>
        <v>1426.2372328767133</v>
      </c>
      <c r="W2491" s="53">
        <f t="shared" si="282"/>
        <v>3.0281900587709742E-3</v>
      </c>
      <c r="X2491" s="53" t="str">
        <f t="shared" si="283"/>
        <v/>
      </c>
      <c r="Y2491" s="54" t="str">
        <f t="shared" si="284"/>
        <v/>
      </c>
    </row>
    <row r="2492" spans="17:25" x14ac:dyDescent="0.25">
      <c r="Q2492" s="47">
        <f t="shared" si="280"/>
        <v>1998</v>
      </c>
      <c r="R2492" s="48" t="str">
        <f t="shared" si="278"/>
        <v>19989</v>
      </c>
      <c r="S2492" s="49">
        <v>36054</v>
      </c>
      <c r="T2492" s="48">
        <v>1516.92</v>
      </c>
      <c r="U2492" s="50">
        <f t="shared" si="279"/>
        <v>1523.4763333333331</v>
      </c>
      <c r="V2492" s="51">
        <f t="shared" si="281"/>
        <v>1426.2372328767133</v>
      </c>
      <c r="W2492" s="53">
        <f t="shared" si="282"/>
        <v>4.3100879893538391E-3</v>
      </c>
      <c r="X2492" s="53" t="str">
        <f t="shared" si="283"/>
        <v/>
      </c>
      <c r="Y2492" s="54" t="str">
        <f t="shared" si="284"/>
        <v/>
      </c>
    </row>
    <row r="2493" spans="17:25" x14ac:dyDescent="0.25">
      <c r="Q2493" s="47">
        <f t="shared" si="280"/>
        <v>1998</v>
      </c>
      <c r="R2493" s="48" t="str">
        <f t="shared" si="278"/>
        <v>19989</v>
      </c>
      <c r="S2493" s="49">
        <v>36055</v>
      </c>
      <c r="T2493" s="48">
        <v>1520.63</v>
      </c>
      <c r="U2493" s="50">
        <f t="shared" si="279"/>
        <v>1523.4763333333331</v>
      </c>
      <c r="V2493" s="51">
        <f t="shared" si="281"/>
        <v>1426.2372328767133</v>
      </c>
      <c r="W2493" s="53">
        <f t="shared" si="282"/>
        <v>2.4457453260553486E-3</v>
      </c>
      <c r="X2493" s="53" t="str">
        <f t="shared" si="283"/>
        <v/>
      </c>
      <c r="Y2493" s="54" t="str">
        <f t="shared" si="284"/>
        <v/>
      </c>
    </row>
    <row r="2494" spans="17:25" x14ac:dyDescent="0.25">
      <c r="Q2494" s="47">
        <f t="shared" si="280"/>
        <v>1998</v>
      </c>
      <c r="R2494" s="48" t="str">
        <f t="shared" si="278"/>
        <v>19989</v>
      </c>
      <c r="S2494" s="49">
        <v>36056</v>
      </c>
      <c r="T2494" s="48">
        <v>1531.49</v>
      </c>
      <c r="U2494" s="50">
        <f t="shared" si="279"/>
        <v>1523.4763333333331</v>
      </c>
      <c r="V2494" s="51">
        <f t="shared" si="281"/>
        <v>1426.2372328767133</v>
      </c>
      <c r="W2494" s="53">
        <f t="shared" si="282"/>
        <v>7.1417767635781892E-3</v>
      </c>
      <c r="X2494" s="53" t="str">
        <f t="shared" si="283"/>
        <v/>
      </c>
      <c r="Y2494" s="54" t="str">
        <f t="shared" si="284"/>
        <v/>
      </c>
    </row>
    <row r="2495" spans="17:25" x14ac:dyDescent="0.25">
      <c r="Q2495" s="47">
        <f t="shared" si="280"/>
        <v>1998</v>
      </c>
      <c r="R2495" s="48" t="str">
        <f t="shared" si="278"/>
        <v>19989</v>
      </c>
      <c r="S2495" s="49">
        <v>36057</v>
      </c>
      <c r="T2495" s="48">
        <v>1533.95</v>
      </c>
      <c r="U2495" s="50">
        <f t="shared" si="279"/>
        <v>1523.4763333333331</v>
      </c>
      <c r="V2495" s="51">
        <f t="shared" si="281"/>
        <v>1426.2372328767133</v>
      </c>
      <c r="W2495" s="53">
        <f t="shared" si="282"/>
        <v>1.6062788526207683E-3</v>
      </c>
      <c r="X2495" s="53" t="str">
        <f t="shared" si="283"/>
        <v/>
      </c>
      <c r="Y2495" s="54" t="str">
        <f t="shared" si="284"/>
        <v/>
      </c>
    </row>
    <row r="2496" spans="17:25" x14ac:dyDescent="0.25">
      <c r="Q2496" s="47">
        <f t="shared" si="280"/>
        <v>1998</v>
      </c>
      <c r="R2496" s="48" t="str">
        <f t="shared" si="278"/>
        <v>19989</v>
      </c>
      <c r="S2496" s="49">
        <v>36058</v>
      </c>
      <c r="T2496" s="48">
        <v>1533.95</v>
      </c>
      <c r="U2496" s="50">
        <f t="shared" si="279"/>
        <v>1523.4763333333331</v>
      </c>
      <c r="V2496" s="51">
        <f t="shared" si="281"/>
        <v>1426.2372328767133</v>
      </c>
      <c r="W2496" s="53">
        <f t="shared" si="282"/>
        <v>0</v>
      </c>
      <c r="X2496" s="53" t="str">
        <f t="shared" si="283"/>
        <v/>
      </c>
      <c r="Y2496" s="54" t="str">
        <f t="shared" si="284"/>
        <v/>
      </c>
    </row>
    <row r="2497" spans="17:25" x14ac:dyDescent="0.25">
      <c r="Q2497" s="47">
        <f t="shared" si="280"/>
        <v>1998</v>
      </c>
      <c r="R2497" s="48" t="str">
        <f t="shared" si="278"/>
        <v>19989</v>
      </c>
      <c r="S2497" s="49">
        <v>36059</v>
      </c>
      <c r="T2497" s="48">
        <v>1533.95</v>
      </c>
      <c r="U2497" s="50">
        <f t="shared" si="279"/>
        <v>1523.4763333333331</v>
      </c>
      <c r="V2497" s="51">
        <f t="shared" si="281"/>
        <v>1426.2372328767133</v>
      </c>
      <c r="W2497" s="53">
        <f t="shared" si="282"/>
        <v>0</v>
      </c>
      <c r="X2497" s="53" t="str">
        <f t="shared" si="283"/>
        <v/>
      </c>
      <c r="Y2497" s="54" t="str">
        <f t="shared" si="284"/>
        <v/>
      </c>
    </row>
    <row r="2498" spans="17:25" x14ac:dyDescent="0.25">
      <c r="Q2498" s="47">
        <f t="shared" si="280"/>
        <v>1998</v>
      </c>
      <c r="R2498" s="48" t="str">
        <f t="shared" si="278"/>
        <v>19989</v>
      </c>
      <c r="S2498" s="49">
        <v>36060</v>
      </c>
      <c r="T2498" s="48">
        <v>1529.26</v>
      </c>
      <c r="U2498" s="50">
        <f t="shared" si="279"/>
        <v>1523.4763333333331</v>
      </c>
      <c r="V2498" s="51">
        <f t="shared" si="281"/>
        <v>1426.2372328767133</v>
      </c>
      <c r="W2498" s="53">
        <f t="shared" si="282"/>
        <v>-3.0574660191010627E-3</v>
      </c>
      <c r="X2498" s="53" t="str">
        <f t="shared" si="283"/>
        <v/>
      </c>
      <c r="Y2498" s="54" t="str">
        <f t="shared" si="284"/>
        <v/>
      </c>
    </row>
    <row r="2499" spans="17:25" x14ac:dyDescent="0.25">
      <c r="Q2499" s="47">
        <f t="shared" si="280"/>
        <v>1998</v>
      </c>
      <c r="R2499" s="48" t="str">
        <f t="shared" si="278"/>
        <v>19989</v>
      </c>
      <c r="S2499" s="49">
        <v>36061</v>
      </c>
      <c r="T2499" s="48">
        <v>1541.16</v>
      </c>
      <c r="U2499" s="50">
        <f t="shared" si="279"/>
        <v>1523.4763333333331</v>
      </c>
      <c r="V2499" s="51">
        <f t="shared" si="281"/>
        <v>1426.2372328767133</v>
      </c>
      <c r="W2499" s="53">
        <f t="shared" si="282"/>
        <v>7.7815413991080273E-3</v>
      </c>
      <c r="X2499" s="53" t="str">
        <f t="shared" si="283"/>
        <v/>
      </c>
      <c r="Y2499" s="54" t="str">
        <f t="shared" si="284"/>
        <v/>
      </c>
    </row>
    <row r="2500" spans="17:25" x14ac:dyDescent="0.25">
      <c r="Q2500" s="47">
        <f t="shared" si="280"/>
        <v>1998</v>
      </c>
      <c r="R2500" s="48" t="str">
        <f t="shared" si="278"/>
        <v>19989</v>
      </c>
      <c r="S2500" s="49">
        <v>36062</v>
      </c>
      <c r="T2500" s="48">
        <v>1561.28</v>
      </c>
      <c r="U2500" s="50">
        <f t="shared" si="279"/>
        <v>1523.4763333333331</v>
      </c>
      <c r="V2500" s="51">
        <f t="shared" si="281"/>
        <v>1426.2372328767133</v>
      </c>
      <c r="W2500" s="53">
        <f t="shared" si="282"/>
        <v>1.3055101352228204E-2</v>
      </c>
      <c r="X2500" s="53" t="str">
        <f t="shared" si="283"/>
        <v/>
      </c>
      <c r="Y2500" s="54" t="str">
        <f t="shared" si="284"/>
        <v/>
      </c>
    </row>
    <row r="2501" spans="17:25" x14ac:dyDescent="0.25">
      <c r="Q2501" s="47">
        <f t="shared" si="280"/>
        <v>1998</v>
      </c>
      <c r="R2501" s="48" t="str">
        <f t="shared" si="278"/>
        <v>19989</v>
      </c>
      <c r="S2501" s="49">
        <v>36063</v>
      </c>
      <c r="T2501" s="48">
        <v>1548.95</v>
      </c>
      <c r="U2501" s="50">
        <f t="shared" si="279"/>
        <v>1523.4763333333331</v>
      </c>
      <c r="V2501" s="51">
        <f t="shared" si="281"/>
        <v>1426.2372328767133</v>
      </c>
      <c r="W2501" s="53">
        <f t="shared" si="282"/>
        <v>-7.8973662635785091E-3</v>
      </c>
      <c r="X2501" s="53" t="str">
        <f t="shared" si="283"/>
        <v/>
      </c>
      <c r="Y2501" s="54" t="str">
        <f t="shared" si="284"/>
        <v/>
      </c>
    </row>
    <row r="2502" spans="17:25" x14ac:dyDescent="0.25">
      <c r="Q2502" s="47">
        <f t="shared" si="280"/>
        <v>1998</v>
      </c>
      <c r="R2502" s="48" t="str">
        <f t="shared" si="278"/>
        <v>19989</v>
      </c>
      <c r="S2502" s="49">
        <v>36064</v>
      </c>
      <c r="T2502" s="48">
        <v>1547.81</v>
      </c>
      <c r="U2502" s="50">
        <f t="shared" si="279"/>
        <v>1523.4763333333331</v>
      </c>
      <c r="V2502" s="51">
        <f t="shared" si="281"/>
        <v>1426.2372328767133</v>
      </c>
      <c r="W2502" s="53">
        <f t="shared" si="282"/>
        <v>-7.359824397172865E-4</v>
      </c>
      <c r="X2502" s="53" t="str">
        <f t="shared" si="283"/>
        <v/>
      </c>
      <c r="Y2502" s="54" t="str">
        <f t="shared" si="284"/>
        <v/>
      </c>
    </row>
    <row r="2503" spans="17:25" x14ac:dyDescent="0.25">
      <c r="Q2503" s="47">
        <f t="shared" si="280"/>
        <v>1998</v>
      </c>
      <c r="R2503" s="48" t="str">
        <f t="shared" ref="R2503:R2566" si="285">+YEAR(S2503)&amp;MONTH(S2503)</f>
        <v>19989</v>
      </c>
      <c r="S2503" s="49">
        <v>36065</v>
      </c>
      <c r="T2503" s="48">
        <v>1547.81</v>
      </c>
      <c r="U2503" s="50">
        <f t="shared" ref="U2503:U2566" si="286">+AVERAGEIF($R$3:$R$12000,R2503,$T$3:$T$12000)</f>
        <v>1523.4763333333331</v>
      </c>
      <c r="V2503" s="51">
        <f t="shared" si="281"/>
        <v>1426.2372328767133</v>
      </c>
      <c r="W2503" s="53">
        <f t="shared" si="282"/>
        <v>0</v>
      </c>
      <c r="X2503" s="53" t="str">
        <f t="shared" si="283"/>
        <v/>
      </c>
      <c r="Y2503" s="54" t="str">
        <f t="shared" si="284"/>
        <v/>
      </c>
    </row>
    <row r="2504" spans="17:25" x14ac:dyDescent="0.25">
      <c r="Q2504" s="47">
        <f t="shared" ref="Q2504:Q2567" si="287">+YEAR(S2504)</f>
        <v>1998</v>
      </c>
      <c r="R2504" s="48" t="str">
        <f t="shared" si="285"/>
        <v>19989</v>
      </c>
      <c r="S2504" s="49">
        <v>36066</v>
      </c>
      <c r="T2504" s="48">
        <v>1547.81</v>
      </c>
      <c r="U2504" s="50">
        <f t="shared" si="286"/>
        <v>1523.4763333333331</v>
      </c>
      <c r="V2504" s="51">
        <f t="shared" ref="V2504:V2567" si="288">+AVERAGEIF($Q$3:$Q$12000,Q2504,$T$3:$T$12000)</f>
        <v>1426.2372328767133</v>
      </c>
      <c r="W2504" s="53">
        <f t="shared" si="282"/>
        <v>0</v>
      </c>
      <c r="X2504" s="53" t="str">
        <f t="shared" si="283"/>
        <v/>
      </c>
      <c r="Y2504" s="54" t="str">
        <f t="shared" si="284"/>
        <v/>
      </c>
    </row>
    <row r="2505" spans="17:25" x14ac:dyDescent="0.25">
      <c r="Q2505" s="47">
        <f t="shared" si="287"/>
        <v>1998</v>
      </c>
      <c r="R2505" s="48" t="str">
        <f t="shared" si="285"/>
        <v>19989</v>
      </c>
      <c r="S2505" s="49">
        <v>36067</v>
      </c>
      <c r="T2505" s="48">
        <v>1556.25</v>
      </c>
      <c r="U2505" s="50">
        <f t="shared" si="286"/>
        <v>1523.4763333333331</v>
      </c>
      <c r="V2505" s="51">
        <f t="shared" si="288"/>
        <v>1426.2372328767133</v>
      </c>
      <c r="W2505" s="53">
        <f t="shared" ref="W2505:W2568" si="289">+T2505/T2504-1</f>
        <v>5.4528656618060278E-3</v>
      </c>
      <c r="X2505" s="53" t="str">
        <f t="shared" ref="X2505:X2568" si="290">IF(U2505/U2504-1=0,"",U2505/U2504-1)</f>
        <v/>
      </c>
      <c r="Y2505" s="54" t="str">
        <f t="shared" ref="Y2505:Y2568" si="291">+IF(V2505=V2504,"",V2505/V2504-1)</f>
        <v/>
      </c>
    </row>
    <row r="2506" spans="17:25" x14ac:dyDescent="0.25">
      <c r="Q2506" s="47">
        <f t="shared" si="287"/>
        <v>1998</v>
      </c>
      <c r="R2506" s="48" t="str">
        <f t="shared" si="285"/>
        <v>19989</v>
      </c>
      <c r="S2506" s="49">
        <v>36068</v>
      </c>
      <c r="T2506" s="48">
        <v>1556.15</v>
      </c>
      <c r="U2506" s="50">
        <f t="shared" si="286"/>
        <v>1523.4763333333331</v>
      </c>
      <c r="V2506" s="51">
        <f t="shared" si="288"/>
        <v>1426.2372328767133</v>
      </c>
      <c r="W2506" s="53">
        <f t="shared" si="289"/>
        <v>-6.4257028112413295E-5</v>
      </c>
      <c r="X2506" s="53" t="str">
        <f t="shared" si="290"/>
        <v/>
      </c>
      <c r="Y2506" s="54" t="str">
        <f t="shared" si="291"/>
        <v/>
      </c>
    </row>
    <row r="2507" spans="17:25" x14ac:dyDescent="0.25">
      <c r="Q2507" s="47">
        <f t="shared" si="287"/>
        <v>1998</v>
      </c>
      <c r="R2507" s="48" t="str">
        <f t="shared" si="285"/>
        <v>199810</v>
      </c>
      <c r="S2507" s="49">
        <v>36069</v>
      </c>
      <c r="T2507" s="48">
        <v>1556.52</v>
      </c>
      <c r="U2507" s="50">
        <f t="shared" si="286"/>
        <v>1588.0070967741935</v>
      </c>
      <c r="V2507" s="51">
        <f t="shared" si="288"/>
        <v>1426.2372328767133</v>
      </c>
      <c r="W2507" s="53">
        <f t="shared" si="289"/>
        <v>2.3776628217064832E-4</v>
      </c>
      <c r="X2507" s="53">
        <f t="shared" si="290"/>
        <v>4.2357575256629421E-2</v>
      </c>
      <c r="Y2507" s="54" t="str">
        <f t="shared" si="291"/>
        <v/>
      </c>
    </row>
    <row r="2508" spans="17:25" x14ac:dyDescent="0.25">
      <c r="Q2508" s="47">
        <f t="shared" si="287"/>
        <v>1998</v>
      </c>
      <c r="R2508" s="48" t="str">
        <f t="shared" si="285"/>
        <v>199810</v>
      </c>
      <c r="S2508" s="49">
        <v>36070</v>
      </c>
      <c r="T2508" s="48">
        <v>1573.22</v>
      </c>
      <c r="U2508" s="50">
        <f t="shared" si="286"/>
        <v>1588.0070967741935</v>
      </c>
      <c r="V2508" s="51">
        <f t="shared" si="288"/>
        <v>1426.2372328767133</v>
      </c>
      <c r="W2508" s="53">
        <f t="shared" si="289"/>
        <v>1.0729062267108791E-2</v>
      </c>
      <c r="X2508" s="53" t="str">
        <f t="shared" si="290"/>
        <v/>
      </c>
      <c r="Y2508" s="54" t="str">
        <f t="shared" si="291"/>
        <v/>
      </c>
    </row>
    <row r="2509" spans="17:25" x14ac:dyDescent="0.25">
      <c r="Q2509" s="47">
        <f t="shared" si="287"/>
        <v>1998</v>
      </c>
      <c r="R2509" s="48" t="str">
        <f t="shared" si="285"/>
        <v>199810</v>
      </c>
      <c r="S2509" s="49">
        <v>36071</v>
      </c>
      <c r="T2509" s="48">
        <v>1578.96</v>
      </c>
      <c r="U2509" s="50">
        <f t="shared" si="286"/>
        <v>1588.0070967741935</v>
      </c>
      <c r="V2509" s="51">
        <f t="shared" si="288"/>
        <v>1426.2372328767133</v>
      </c>
      <c r="W2509" s="53">
        <f t="shared" si="289"/>
        <v>3.6485679053153142E-3</v>
      </c>
      <c r="X2509" s="53" t="str">
        <f t="shared" si="290"/>
        <v/>
      </c>
      <c r="Y2509" s="54" t="str">
        <f t="shared" si="291"/>
        <v/>
      </c>
    </row>
    <row r="2510" spans="17:25" x14ac:dyDescent="0.25">
      <c r="Q2510" s="47">
        <f t="shared" si="287"/>
        <v>1998</v>
      </c>
      <c r="R2510" s="48" t="str">
        <f t="shared" si="285"/>
        <v>199810</v>
      </c>
      <c r="S2510" s="49">
        <v>36072</v>
      </c>
      <c r="T2510" s="48">
        <v>1578.96</v>
      </c>
      <c r="U2510" s="50">
        <f t="shared" si="286"/>
        <v>1588.0070967741935</v>
      </c>
      <c r="V2510" s="51">
        <f t="shared" si="288"/>
        <v>1426.2372328767133</v>
      </c>
      <c r="W2510" s="53">
        <f t="shared" si="289"/>
        <v>0</v>
      </c>
      <c r="X2510" s="53" t="str">
        <f t="shared" si="290"/>
        <v/>
      </c>
      <c r="Y2510" s="54" t="str">
        <f t="shared" si="291"/>
        <v/>
      </c>
    </row>
    <row r="2511" spans="17:25" x14ac:dyDescent="0.25">
      <c r="Q2511" s="47">
        <f t="shared" si="287"/>
        <v>1998</v>
      </c>
      <c r="R2511" s="48" t="str">
        <f t="shared" si="285"/>
        <v>199810</v>
      </c>
      <c r="S2511" s="49">
        <v>36073</v>
      </c>
      <c r="T2511" s="48">
        <v>1578.96</v>
      </c>
      <c r="U2511" s="50">
        <f t="shared" si="286"/>
        <v>1588.0070967741935</v>
      </c>
      <c r="V2511" s="51">
        <f t="shared" si="288"/>
        <v>1426.2372328767133</v>
      </c>
      <c r="W2511" s="53">
        <f t="shared" si="289"/>
        <v>0</v>
      </c>
      <c r="X2511" s="53" t="str">
        <f t="shared" si="290"/>
        <v/>
      </c>
      <c r="Y2511" s="54" t="str">
        <f t="shared" si="291"/>
        <v/>
      </c>
    </row>
    <row r="2512" spans="17:25" x14ac:dyDescent="0.25">
      <c r="Q2512" s="47">
        <f t="shared" si="287"/>
        <v>1998</v>
      </c>
      <c r="R2512" s="48" t="str">
        <f t="shared" si="285"/>
        <v>199810</v>
      </c>
      <c r="S2512" s="49">
        <v>36074</v>
      </c>
      <c r="T2512" s="48">
        <v>1585.64</v>
      </c>
      <c r="U2512" s="50">
        <f t="shared" si="286"/>
        <v>1588.0070967741935</v>
      </c>
      <c r="V2512" s="51">
        <f t="shared" si="288"/>
        <v>1426.2372328767133</v>
      </c>
      <c r="W2512" s="53">
        <f t="shared" si="289"/>
        <v>4.2306328216041855E-3</v>
      </c>
      <c r="X2512" s="53" t="str">
        <f t="shared" si="290"/>
        <v/>
      </c>
      <c r="Y2512" s="54" t="str">
        <f t="shared" si="291"/>
        <v/>
      </c>
    </row>
    <row r="2513" spans="17:25" x14ac:dyDescent="0.25">
      <c r="Q2513" s="47">
        <f t="shared" si="287"/>
        <v>1998</v>
      </c>
      <c r="R2513" s="48" t="str">
        <f t="shared" si="285"/>
        <v>199810</v>
      </c>
      <c r="S2513" s="49">
        <v>36075</v>
      </c>
      <c r="T2513" s="48">
        <v>1588.64</v>
      </c>
      <c r="U2513" s="50">
        <f t="shared" si="286"/>
        <v>1588.0070967741935</v>
      </c>
      <c r="V2513" s="51">
        <f t="shared" si="288"/>
        <v>1426.2372328767133</v>
      </c>
      <c r="W2513" s="53">
        <f t="shared" si="289"/>
        <v>1.8919805252137767E-3</v>
      </c>
      <c r="X2513" s="53" t="str">
        <f t="shared" si="290"/>
        <v/>
      </c>
      <c r="Y2513" s="54" t="str">
        <f t="shared" si="291"/>
        <v/>
      </c>
    </row>
    <row r="2514" spans="17:25" x14ac:dyDescent="0.25">
      <c r="Q2514" s="47">
        <f t="shared" si="287"/>
        <v>1998</v>
      </c>
      <c r="R2514" s="48" t="str">
        <f t="shared" si="285"/>
        <v>199810</v>
      </c>
      <c r="S2514" s="49">
        <v>36076</v>
      </c>
      <c r="T2514" s="48">
        <v>1586.53</v>
      </c>
      <c r="U2514" s="50">
        <f t="shared" si="286"/>
        <v>1588.0070967741935</v>
      </c>
      <c r="V2514" s="51">
        <f t="shared" si="288"/>
        <v>1426.2372328767133</v>
      </c>
      <c r="W2514" s="53">
        <f t="shared" si="289"/>
        <v>-1.328180078557839E-3</v>
      </c>
      <c r="X2514" s="53" t="str">
        <f t="shared" si="290"/>
        <v/>
      </c>
      <c r="Y2514" s="54" t="str">
        <f t="shared" si="291"/>
        <v/>
      </c>
    </row>
    <row r="2515" spans="17:25" x14ac:dyDescent="0.25">
      <c r="Q2515" s="47">
        <f t="shared" si="287"/>
        <v>1998</v>
      </c>
      <c r="R2515" s="48" t="str">
        <f t="shared" si="285"/>
        <v>199810</v>
      </c>
      <c r="S2515" s="49">
        <v>36077</v>
      </c>
      <c r="T2515" s="48">
        <v>1587.46</v>
      </c>
      <c r="U2515" s="50">
        <f t="shared" si="286"/>
        <v>1588.0070967741935</v>
      </c>
      <c r="V2515" s="51">
        <f t="shared" si="288"/>
        <v>1426.2372328767133</v>
      </c>
      <c r="W2515" s="53">
        <f t="shared" si="289"/>
        <v>5.8618494450146663E-4</v>
      </c>
      <c r="X2515" s="53" t="str">
        <f t="shared" si="290"/>
        <v/>
      </c>
      <c r="Y2515" s="54" t="str">
        <f t="shared" si="291"/>
        <v/>
      </c>
    </row>
    <row r="2516" spans="17:25" x14ac:dyDescent="0.25">
      <c r="Q2516" s="47">
        <f t="shared" si="287"/>
        <v>1998</v>
      </c>
      <c r="R2516" s="48" t="str">
        <f t="shared" si="285"/>
        <v>199810</v>
      </c>
      <c r="S2516" s="49">
        <v>36078</v>
      </c>
      <c r="T2516" s="48">
        <v>1590.64</v>
      </c>
      <c r="U2516" s="50">
        <f t="shared" si="286"/>
        <v>1588.0070967741935</v>
      </c>
      <c r="V2516" s="51">
        <f t="shared" si="288"/>
        <v>1426.2372328767133</v>
      </c>
      <c r="W2516" s="53">
        <f t="shared" si="289"/>
        <v>2.0032000806320394E-3</v>
      </c>
      <c r="X2516" s="53" t="str">
        <f t="shared" si="290"/>
        <v/>
      </c>
      <c r="Y2516" s="54" t="str">
        <f t="shared" si="291"/>
        <v/>
      </c>
    </row>
    <row r="2517" spans="17:25" x14ac:dyDescent="0.25">
      <c r="Q2517" s="47">
        <f t="shared" si="287"/>
        <v>1998</v>
      </c>
      <c r="R2517" s="48" t="str">
        <f t="shared" si="285"/>
        <v>199810</v>
      </c>
      <c r="S2517" s="49">
        <v>36079</v>
      </c>
      <c r="T2517" s="48">
        <v>1590.64</v>
      </c>
      <c r="U2517" s="50">
        <f t="shared" si="286"/>
        <v>1588.0070967741935</v>
      </c>
      <c r="V2517" s="51">
        <f t="shared" si="288"/>
        <v>1426.2372328767133</v>
      </c>
      <c r="W2517" s="53">
        <f t="shared" si="289"/>
        <v>0</v>
      </c>
      <c r="X2517" s="53" t="str">
        <f t="shared" si="290"/>
        <v/>
      </c>
      <c r="Y2517" s="54" t="str">
        <f t="shared" si="291"/>
        <v/>
      </c>
    </row>
    <row r="2518" spans="17:25" x14ac:dyDescent="0.25">
      <c r="Q2518" s="47">
        <f t="shared" si="287"/>
        <v>1998</v>
      </c>
      <c r="R2518" s="48" t="str">
        <f t="shared" si="285"/>
        <v>199810</v>
      </c>
      <c r="S2518" s="49">
        <v>36080</v>
      </c>
      <c r="T2518" s="48">
        <v>1590.64</v>
      </c>
      <c r="U2518" s="50">
        <f t="shared" si="286"/>
        <v>1588.0070967741935</v>
      </c>
      <c r="V2518" s="51">
        <f t="shared" si="288"/>
        <v>1426.2372328767133</v>
      </c>
      <c r="W2518" s="53">
        <f t="shared" si="289"/>
        <v>0</v>
      </c>
      <c r="X2518" s="53" t="str">
        <f t="shared" si="290"/>
        <v/>
      </c>
      <c r="Y2518" s="54" t="str">
        <f t="shared" si="291"/>
        <v/>
      </c>
    </row>
    <row r="2519" spans="17:25" x14ac:dyDescent="0.25">
      <c r="Q2519" s="47">
        <f t="shared" si="287"/>
        <v>1998</v>
      </c>
      <c r="R2519" s="48" t="str">
        <f t="shared" si="285"/>
        <v>199810</v>
      </c>
      <c r="S2519" s="49">
        <v>36081</v>
      </c>
      <c r="T2519" s="48">
        <v>1590.64</v>
      </c>
      <c r="U2519" s="50">
        <f t="shared" si="286"/>
        <v>1588.0070967741935</v>
      </c>
      <c r="V2519" s="51">
        <f t="shared" si="288"/>
        <v>1426.2372328767133</v>
      </c>
      <c r="W2519" s="53">
        <f t="shared" si="289"/>
        <v>0</v>
      </c>
      <c r="X2519" s="53" t="str">
        <f t="shared" si="290"/>
        <v/>
      </c>
      <c r="Y2519" s="54" t="str">
        <f t="shared" si="291"/>
        <v/>
      </c>
    </row>
    <row r="2520" spans="17:25" x14ac:dyDescent="0.25">
      <c r="Q2520" s="47">
        <f t="shared" si="287"/>
        <v>1998</v>
      </c>
      <c r="R2520" s="48" t="str">
        <f t="shared" si="285"/>
        <v>199810</v>
      </c>
      <c r="S2520" s="49">
        <v>36082</v>
      </c>
      <c r="T2520" s="48">
        <v>1592.11</v>
      </c>
      <c r="U2520" s="50">
        <f t="shared" si="286"/>
        <v>1588.0070967741935</v>
      </c>
      <c r="V2520" s="51">
        <f t="shared" si="288"/>
        <v>1426.2372328767133</v>
      </c>
      <c r="W2520" s="53">
        <f t="shared" si="289"/>
        <v>9.2415631443931723E-4</v>
      </c>
      <c r="X2520" s="53" t="str">
        <f t="shared" si="290"/>
        <v/>
      </c>
      <c r="Y2520" s="54" t="str">
        <f t="shared" si="291"/>
        <v/>
      </c>
    </row>
    <row r="2521" spans="17:25" x14ac:dyDescent="0.25">
      <c r="Q2521" s="47">
        <f t="shared" si="287"/>
        <v>1998</v>
      </c>
      <c r="R2521" s="48" t="str">
        <f t="shared" si="285"/>
        <v>199810</v>
      </c>
      <c r="S2521" s="49">
        <v>36083</v>
      </c>
      <c r="T2521" s="48">
        <v>1591.01</v>
      </c>
      <c r="U2521" s="50">
        <f t="shared" si="286"/>
        <v>1588.0070967741935</v>
      </c>
      <c r="V2521" s="51">
        <f t="shared" si="288"/>
        <v>1426.2372328767133</v>
      </c>
      <c r="W2521" s="53">
        <f t="shared" si="289"/>
        <v>-6.909070353178226E-4</v>
      </c>
      <c r="X2521" s="53" t="str">
        <f t="shared" si="290"/>
        <v/>
      </c>
      <c r="Y2521" s="54" t="str">
        <f t="shared" si="291"/>
        <v/>
      </c>
    </row>
    <row r="2522" spans="17:25" x14ac:dyDescent="0.25">
      <c r="Q2522" s="47">
        <f t="shared" si="287"/>
        <v>1998</v>
      </c>
      <c r="R2522" s="48" t="str">
        <f t="shared" si="285"/>
        <v>199810</v>
      </c>
      <c r="S2522" s="49">
        <v>36084</v>
      </c>
      <c r="T2522" s="48">
        <v>1594.19</v>
      </c>
      <c r="U2522" s="50">
        <f t="shared" si="286"/>
        <v>1588.0070967741935</v>
      </c>
      <c r="V2522" s="51">
        <f t="shared" si="288"/>
        <v>1426.2372328767133</v>
      </c>
      <c r="W2522" s="53">
        <f t="shared" si="289"/>
        <v>1.998730366245427E-3</v>
      </c>
      <c r="X2522" s="53" t="str">
        <f t="shared" si="290"/>
        <v/>
      </c>
      <c r="Y2522" s="54" t="str">
        <f t="shared" si="291"/>
        <v/>
      </c>
    </row>
    <row r="2523" spans="17:25" x14ac:dyDescent="0.25">
      <c r="Q2523" s="47">
        <f t="shared" si="287"/>
        <v>1998</v>
      </c>
      <c r="R2523" s="48" t="str">
        <f t="shared" si="285"/>
        <v>199810</v>
      </c>
      <c r="S2523" s="49">
        <v>36085</v>
      </c>
      <c r="T2523" s="48">
        <v>1596.21</v>
      </c>
      <c r="U2523" s="50">
        <f t="shared" si="286"/>
        <v>1588.0070967741935</v>
      </c>
      <c r="V2523" s="51">
        <f t="shared" si="288"/>
        <v>1426.2372328767133</v>
      </c>
      <c r="W2523" s="53">
        <f t="shared" si="289"/>
        <v>1.2671011610911886E-3</v>
      </c>
      <c r="X2523" s="53" t="str">
        <f t="shared" si="290"/>
        <v/>
      </c>
      <c r="Y2523" s="54" t="str">
        <f t="shared" si="291"/>
        <v/>
      </c>
    </row>
    <row r="2524" spans="17:25" x14ac:dyDescent="0.25">
      <c r="Q2524" s="47">
        <f t="shared" si="287"/>
        <v>1998</v>
      </c>
      <c r="R2524" s="48" t="str">
        <f t="shared" si="285"/>
        <v>199810</v>
      </c>
      <c r="S2524" s="49">
        <v>36086</v>
      </c>
      <c r="T2524" s="48">
        <v>1596.21</v>
      </c>
      <c r="U2524" s="50">
        <f t="shared" si="286"/>
        <v>1588.0070967741935</v>
      </c>
      <c r="V2524" s="51">
        <f t="shared" si="288"/>
        <v>1426.2372328767133</v>
      </c>
      <c r="W2524" s="53">
        <f t="shared" si="289"/>
        <v>0</v>
      </c>
      <c r="X2524" s="53" t="str">
        <f t="shared" si="290"/>
        <v/>
      </c>
      <c r="Y2524" s="54" t="str">
        <f t="shared" si="291"/>
        <v/>
      </c>
    </row>
    <row r="2525" spans="17:25" x14ac:dyDescent="0.25">
      <c r="Q2525" s="47">
        <f t="shared" si="287"/>
        <v>1998</v>
      </c>
      <c r="R2525" s="48" t="str">
        <f t="shared" si="285"/>
        <v>199810</v>
      </c>
      <c r="S2525" s="49">
        <v>36087</v>
      </c>
      <c r="T2525" s="48">
        <v>1596.21</v>
      </c>
      <c r="U2525" s="50">
        <f t="shared" si="286"/>
        <v>1588.0070967741935</v>
      </c>
      <c r="V2525" s="51">
        <f t="shared" si="288"/>
        <v>1426.2372328767133</v>
      </c>
      <c r="W2525" s="53">
        <f t="shared" si="289"/>
        <v>0</v>
      </c>
      <c r="X2525" s="53" t="str">
        <f t="shared" si="290"/>
        <v/>
      </c>
      <c r="Y2525" s="54" t="str">
        <f t="shared" si="291"/>
        <v/>
      </c>
    </row>
    <row r="2526" spans="17:25" x14ac:dyDescent="0.25">
      <c r="Q2526" s="47">
        <f t="shared" si="287"/>
        <v>1998</v>
      </c>
      <c r="R2526" s="48" t="str">
        <f t="shared" si="285"/>
        <v>199810</v>
      </c>
      <c r="S2526" s="49">
        <v>36088</v>
      </c>
      <c r="T2526" s="48">
        <v>1598.18</v>
      </c>
      <c r="U2526" s="50">
        <f t="shared" si="286"/>
        <v>1588.0070967741935</v>
      </c>
      <c r="V2526" s="51">
        <f t="shared" si="288"/>
        <v>1426.2372328767133</v>
      </c>
      <c r="W2526" s="53">
        <f t="shared" si="289"/>
        <v>1.2341734483558575E-3</v>
      </c>
      <c r="X2526" s="53" t="str">
        <f t="shared" si="290"/>
        <v/>
      </c>
      <c r="Y2526" s="54" t="str">
        <f t="shared" si="291"/>
        <v/>
      </c>
    </row>
    <row r="2527" spans="17:25" x14ac:dyDescent="0.25">
      <c r="Q2527" s="47">
        <f t="shared" si="287"/>
        <v>1998</v>
      </c>
      <c r="R2527" s="48" t="str">
        <f t="shared" si="285"/>
        <v>199810</v>
      </c>
      <c r="S2527" s="49">
        <v>36089</v>
      </c>
      <c r="T2527" s="48">
        <v>1598.61</v>
      </c>
      <c r="U2527" s="50">
        <f t="shared" si="286"/>
        <v>1588.0070967741935</v>
      </c>
      <c r="V2527" s="51">
        <f t="shared" si="288"/>
        <v>1426.2372328767133</v>
      </c>
      <c r="W2527" s="53">
        <f t="shared" si="289"/>
        <v>2.6905605125815413E-4</v>
      </c>
      <c r="X2527" s="53" t="str">
        <f t="shared" si="290"/>
        <v/>
      </c>
      <c r="Y2527" s="54" t="str">
        <f t="shared" si="291"/>
        <v/>
      </c>
    </row>
    <row r="2528" spans="17:25" x14ac:dyDescent="0.25">
      <c r="Q2528" s="47">
        <f t="shared" si="287"/>
        <v>1998</v>
      </c>
      <c r="R2528" s="48" t="str">
        <f t="shared" si="285"/>
        <v>199810</v>
      </c>
      <c r="S2528" s="49">
        <v>36090</v>
      </c>
      <c r="T2528" s="48">
        <v>1597.79</v>
      </c>
      <c r="U2528" s="50">
        <f t="shared" si="286"/>
        <v>1588.0070967741935</v>
      </c>
      <c r="V2528" s="51">
        <f t="shared" si="288"/>
        <v>1426.2372328767133</v>
      </c>
      <c r="W2528" s="53">
        <f t="shared" si="289"/>
        <v>-5.1294562150860923E-4</v>
      </c>
      <c r="X2528" s="53" t="str">
        <f t="shared" si="290"/>
        <v/>
      </c>
      <c r="Y2528" s="54" t="str">
        <f t="shared" si="291"/>
        <v/>
      </c>
    </row>
    <row r="2529" spans="17:25" x14ac:dyDescent="0.25">
      <c r="Q2529" s="47">
        <f t="shared" si="287"/>
        <v>1998</v>
      </c>
      <c r="R2529" s="48" t="str">
        <f t="shared" si="285"/>
        <v>199810</v>
      </c>
      <c r="S2529" s="49">
        <v>36091</v>
      </c>
      <c r="T2529" s="48">
        <v>1599.15</v>
      </c>
      <c r="U2529" s="50">
        <f t="shared" si="286"/>
        <v>1588.0070967741935</v>
      </c>
      <c r="V2529" s="51">
        <f t="shared" si="288"/>
        <v>1426.2372328767133</v>
      </c>
      <c r="W2529" s="53">
        <f t="shared" si="289"/>
        <v>8.5117568641690511E-4</v>
      </c>
      <c r="X2529" s="53" t="str">
        <f t="shared" si="290"/>
        <v/>
      </c>
      <c r="Y2529" s="54" t="str">
        <f t="shared" si="291"/>
        <v/>
      </c>
    </row>
    <row r="2530" spans="17:25" x14ac:dyDescent="0.25">
      <c r="Q2530" s="47">
        <f t="shared" si="287"/>
        <v>1998</v>
      </c>
      <c r="R2530" s="48" t="str">
        <f t="shared" si="285"/>
        <v>199810</v>
      </c>
      <c r="S2530" s="49">
        <v>36092</v>
      </c>
      <c r="T2530" s="48">
        <v>1597.97</v>
      </c>
      <c r="U2530" s="50">
        <f t="shared" si="286"/>
        <v>1588.0070967741935</v>
      </c>
      <c r="V2530" s="51">
        <f t="shared" si="288"/>
        <v>1426.2372328767133</v>
      </c>
      <c r="W2530" s="53">
        <f t="shared" si="289"/>
        <v>-7.3789200512774933E-4</v>
      </c>
      <c r="X2530" s="53" t="str">
        <f t="shared" si="290"/>
        <v/>
      </c>
      <c r="Y2530" s="54" t="str">
        <f t="shared" si="291"/>
        <v/>
      </c>
    </row>
    <row r="2531" spans="17:25" x14ac:dyDescent="0.25">
      <c r="Q2531" s="47">
        <f t="shared" si="287"/>
        <v>1998</v>
      </c>
      <c r="R2531" s="48" t="str">
        <f t="shared" si="285"/>
        <v>199810</v>
      </c>
      <c r="S2531" s="49">
        <v>36093</v>
      </c>
      <c r="T2531" s="48">
        <v>1597.97</v>
      </c>
      <c r="U2531" s="50">
        <f t="shared" si="286"/>
        <v>1588.0070967741935</v>
      </c>
      <c r="V2531" s="51">
        <f t="shared" si="288"/>
        <v>1426.2372328767133</v>
      </c>
      <c r="W2531" s="53">
        <f t="shared" si="289"/>
        <v>0</v>
      </c>
      <c r="X2531" s="53" t="str">
        <f t="shared" si="290"/>
        <v/>
      </c>
      <c r="Y2531" s="54" t="str">
        <f t="shared" si="291"/>
        <v/>
      </c>
    </row>
    <row r="2532" spans="17:25" x14ac:dyDescent="0.25">
      <c r="Q2532" s="47">
        <f t="shared" si="287"/>
        <v>1998</v>
      </c>
      <c r="R2532" s="48" t="str">
        <f t="shared" si="285"/>
        <v>199810</v>
      </c>
      <c r="S2532" s="49">
        <v>36094</v>
      </c>
      <c r="T2532" s="48">
        <v>1597.97</v>
      </c>
      <c r="U2532" s="50">
        <f t="shared" si="286"/>
        <v>1588.0070967741935</v>
      </c>
      <c r="V2532" s="51">
        <f t="shared" si="288"/>
        <v>1426.2372328767133</v>
      </c>
      <c r="W2532" s="53">
        <f t="shared" si="289"/>
        <v>0</v>
      </c>
      <c r="X2532" s="53" t="str">
        <f t="shared" si="290"/>
        <v/>
      </c>
      <c r="Y2532" s="54" t="str">
        <f t="shared" si="291"/>
        <v/>
      </c>
    </row>
    <row r="2533" spans="17:25" x14ac:dyDescent="0.25">
      <c r="Q2533" s="47">
        <f t="shared" si="287"/>
        <v>1998</v>
      </c>
      <c r="R2533" s="48" t="str">
        <f t="shared" si="285"/>
        <v>199810</v>
      </c>
      <c r="S2533" s="49">
        <v>36095</v>
      </c>
      <c r="T2533" s="48">
        <v>1590.64</v>
      </c>
      <c r="U2533" s="50">
        <f t="shared" si="286"/>
        <v>1588.0070967741935</v>
      </c>
      <c r="V2533" s="51">
        <f t="shared" si="288"/>
        <v>1426.2372328767133</v>
      </c>
      <c r="W2533" s="53">
        <f t="shared" si="289"/>
        <v>-4.5870698448656766E-3</v>
      </c>
      <c r="X2533" s="53" t="str">
        <f t="shared" si="290"/>
        <v/>
      </c>
      <c r="Y2533" s="54" t="str">
        <f t="shared" si="291"/>
        <v/>
      </c>
    </row>
    <row r="2534" spans="17:25" x14ac:dyDescent="0.25">
      <c r="Q2534" s="47">
        <f t="shared" si="287"/>
        <v>1998</v>
      </c>
      <c r="R2534" s="48" t="str">
        <f t="shared" si="285"/>
        <v>199810</v>
      </c>
      <c r="S2534" s="49">
        <v>36096</v>
      </c>
      <c r="T2534" s="48">
        <v>1576.38</v>
      </c>
      <c r="U2534" s="50">
        <f t="shared" si="286"/>
        <v>1588.0070967741935</v>
      </c>
      <c r="V2534" s="51">
        <f t="shared" si="288"/>
        <v>1426.2372328767133</v>
      </c>
      <c r="W2534" s="53">
        <f t="shared" si="289"/>
        <v>-8.9649449278277338E-3</v>
      </c>
      <c r="X2534" s="53" t="str">
        <f t="shared" si="290"/>
        <v/>
      </c>
      <c r="Y2534" s="54" t="str">
        <f t="shared" si="291"/>
        <v/>
      </c>
    </row>
    <row r="2535" spans="17:25" x14ac:dyDescent="0.25">
      <c r="Q2535" s="47">
        <f t="shared" si="287"/>
        <v>1998</v>
      </c>
      <c r="R2535" s="48" t="str">
        <f t="shared" si="285"/>
        <v>199810</v>
      </c>
      <c r="S2535" s="49">
        <v>36097</v>
      </c>
      <c r="T2535" s="48">
        <v>1577.9</v>
      </c>
      <c r="U2535" s="50">
        <f t="shared" si="286"/>
        <v>1588.0070967741935</v>
      </c>
      <c r="V2535" s="51">
        <f t="shared" si="288"/>
        <v>1426.2372328767133</v>
      </c>
      <c r="W2535" s="53">
        <f t="shared" si="289"/>
        <v>9.6423451198313082E-4</v>
      </c>
      <c r="X2535" s="53" t="str">
        <f t="shared" si="290"/>
        <v/>
      </c>
      <c r="Y2535" s="54" t="str">
        <f t="shared" si="291"/>
        <v/>
      </c>
    </row>
    <row r="2536" spans="17:25" x14ac:dyDescent="0.25">
      <c r="Q2536" s="47">
        <f t="shared" si="287"/>
        <v>1998</v>
      </c>
      <c r="R2536" s="48" t="str">
        <f t="shared" si="285"/>
        <v>199810</v>
      </c>
      <c r="S2536" s="49">
        <v>36098</v>
      </c>
      <c r="T2536" s="48">
        <v>1577.19</v>
      </c>
      <c r="U2536" s="50">
        <f t="shared" si="286"/>
        <v>1588.0070967741935</v>
      </c>
      <c r="V2536" s="51">
        <f t="shared" si="288"/>
        <v>1426.2372328767133</v>
      </c>
      <c r="W2536" s="53">
        <f t="shared" si="289"/>
        <v>-4.4996514354522787E-4</v>
      </c>
      <c r="X2536" s="53" t="str">
        <f t="shared" si="290"/>
        <v/>
      </c>
      <c r="Y2536" s="54" t="str">
        <f t="shared" si="291"/>
        <v/>
      </c>
    </row>
    <row r="2537" spans="17:25" x14ac:dyDescent="0.25">
      <c r="Q2537" s="47">
        <f t="shared" si="287"/>
        <v>1998</v>
      </c>
      <c r="R2537" s="48" t="str">
        <f t="shared" si="285"/>
        <v>199810</v>
      </c>
      <c r="S2537" s="49">
        <v>36099</v>
      </c>
      <c r="T2537" s="48">
        <v>1575.08</v>
      </c>
      <c r="U2537" s="50">
        <f t="shared" si="286"/>
        <v>1588.0070967741935</v>
      </c>
      <c r="V2537" s="51">
        <f t="shared" si="288"/>
        <v>1426.2372328767133</v>
      </c>
      <c r="W2537" s="53">
        <f t="shared" si="289"/>
        <v>-1.3378223295862357E-3</v>
      </c>
      <c r="X2537" s="53" t="str">
        <f t="shared" si="290"/>
        <v/>
      </c>
      <c r="Y2537" s="54" t="str">
        <f t="shared" si="291"/>
        <v/>
      </c>
    </row>
    <row r="2538" spans="17:25" x14ac:dyDescent="0.25">
      <c r="Q2538" s="47">
        <f t="shared" si="287"/>
        <v>1998</v>
      </c>
      <c r="R2538" s="48" t="str">
        <f t="shared" si="285"/>
        <v>199811</v>
      </c>
      <c r="S2538" s="49">
        <v>36100</v>
      </c>
      <c r="T2538" s="48">
        <v>1575.08</v>
      </c>
      <c r="U2538" s="50">
        <f t="shared" si="286"/>
        <v>1562.165</v>
      </c>
      <c r="V2538" s="51">
        <f t="shared" si="288"/>
        <v>1426.2372328767133</v>
      </c>
      <c r="W2538" s="53">
        <f t="shared" si="289"/>
        <v>0</v>
      </c>
      <c r="X2538" s="53">
        <f t="shared" si="290"/>
        <v>-1.6273287963692429E-2</v>
      </c>
      <c r="Y2538" s="54" t="str">
        <f t="shared" si="291"/>
        <v/>
      </c>
    </row>
    <row r="2539" spans="17:25" x14ac:dyDescent="0.25">
      <c r="Q2539" s="47">
        <f t="shared" si="287"/>
        <v>1998</v>
      </c>
      <c r="R2539" s="48" t="str">
        <f t="shared" si="285"/>
        <v>199811</v>
      </c>
      <c r="S2539" s="49">
        <v>36101</v>
      </c>
      <c r="T2539" s="48">
        <v>1575.08</v>
      </c>
      <c r="U2539" s="50">
        <f t="shared" si="286"/>
        <v>1562.165</v>
      </c>
      <c r="V2539" s="51">
        <f t="shared" si="288"/>
        <v>1426.2372328767133</v>
      </c>
      <c r="W2539" s="53">
        <f t="shared" si="289"/>
        <v>0</v>
      </c>
      <c r="X2539" s="53" t="str">
        <f t="shared" si="290"/>
        <v/>
      </c>
      <c r="Y2539" s="54" t="str">
        <f t="shared" si="291"/>
        <v/>
      </c>
    </row>
    <row r="2540" spans="17:25" x14ac:dyDescent="0.25">
      <c r="Q2540" s="47">
        <f t="shared" si="287"/>
        <v>1998</v>
      </c>
      <c r="R2540" s="48" t="str">
        <f t="shared" si="285"/>
        <v>199811</v>
      </c>
      <c r="S2540" s="49">
        <v>36102</v>
      </c>
      <c r="T2540" s="48">
        <v>1575.08</v>
      </c>
      <c r="U2540" s="50">
        <f t="shared" si="286"/>
        <v>1562.165</v>
      </c>
      <c r="V2540" s="51">
        <f t="shared" si="288"/>
        <v>1426.2372328767133</v>
      </c>
      <c r="W2540" s="53">
        <f t="shared" si="289"/>
        <v>0</v>
      </c>
      <c r="X2540" s="53" t="str">
        <f t="shared" si="290"/>
        <v/>
      </c>
      <c r="Y2540" s="54" t="str">
        <f t="shared" si="291"/>
        <v/>
      </c>
    </row>
    <row r="2541" spans="17:25" x14ac:dyDescent="0.25">
      <c r="Q2541" s="47">
        <f t="shared" si="287"/>
        <v>1998</v>
      </c>
      <c r="R2541" s="48" t="str">
        <f t="shared" si="285"/>
        <v>199811</v>
      </c>
      <c r="S2541" s="49">
        <v>36103</v>
      </c>
      <c r="T2541" s="48">
        <v>1569.93</v>
      </c>
      <c r="U2541" s="50">
        <f t="shared" si="286"/>
        <v>1562.165</v>
      </c>
      <c r="V2541" s="51">
        <f t="shared" si="288"/>
        <v>1426.2372328767133</v>
      </c>
      <c r="W2541" s="53">
        <f t="shared" si="289"/>
        <v>-3.2696751911013289E-3</v>
      </c>
      <c r="X2541" s="53" t="str">
        <f t="shared" si="290"/>
        <v/>
      </c>
      <c r="Y2541" s="54" t="str">
        <f t="shared" si="291"/>
        <v/>
      </c>
    </row>
    <row r="2542" spans="17:25" x14ac:dyDescent="0.25">
      <c r="Q2542" s="47">
        <f t="shared" si="287"/>
        <v>1998</v>
      </c>
      <c r="R2542" s="48" t="str">
        <f t="shared" si="285"/>
        <v>199811</v>
      </c>
      <c r="S2542" s="49">
        <v>36104</v>
      </c>
      <c r="T2542" s="48">
        <v>1568.54</v>
      </c>
      <c r="U2542" s="50">
        <f t="shared" si="286"/>
        <v>1562.165</v>
      </c>
      <c r="V2542" s="51">
        <f t="shared" si="288"/>
        <v>1426.2372328767133</v>
      </c>
      <c r="W2542" s="53">
        <f t="shared" si="289"/>
        <v>-8.8538979444952037E-4</v>
      </c>
      <c r="X2542" s="53" t="str">
        <f t="shared" si="290"/>
        <v/>
      </c>
      <c r="Y2542" s="54" t="str">
        <f t="shared" si="291"/>
        <v/>
      </c>
    </row>
    <row r="2543" spans="17:25" x14ac:dyDescent="0.25">
      <c r="Q2543" s="47">
        <f t="shared" si="287"/>
        <v>1998</v>
      </c>
      <c r="R2543" s="48" t="str">
        <f t="shared" si="285"/>
        <v>199811</v>
      </c>
      <c r="S2543" s="49">
        <v>36105</v>
      </c>
      <c r="T2543" s="48">
        <v>1563.32</v>
      </c>
      <c r="U2543" s="50">
        <f t="shared" si="286"/>
        <v>1562.165</v>
      </c>
      <c r="V2543" s="51">
        <f t="shared" si="288"/>
        <v>1426.2372328767133</v>
      </c>
      <c r="W2543" s="53">
        <f t="shared" si="289"/>
        <v>-3.3279355324059567E-3</v>
      </c>
      <c r="X2543" s="53" t="str">
        <f t="shared" si="290"/>
        <v/>
      </c>
      <c r="Y2543" s="54" t="str">
        <f t="shared" si="291"/>
        <v/>
      </c>
    </row>
    <row r="2544" spans="17:25" x14ac:dyDescent="0.25">
      <c r="Q2544" s="47">
        <f t="shared" si="287"/>
        <v>1998</v>
      </c>
      <c r="R2544" s="48" t="str">
        <f t="shared" si="285"/>
        <v>199811</v>
      </c>
      <c r="S2544" s="49">
        <v>36106</v>
      </c>
      <c r="T2544" s="48">
        <v>1553.71</v>
      </c>
      <c r="U2544" s="50">
        <f t="shared" si="286"/>
        <v>1562.165</v>
      </c>
      <c r="V2544" s="51">
        <f t="shared" si="288"/>
        <v>1426.2372328767133</v>
      </c>
      <c r="W2544" s="53">
        <f t="shared" si="289"/>
        <v>-6.1471739631040467E-3</v>
      </c>
      <c r="X2544" s="53" t="str">
        <f t="shared" si="290"/>
        <v/>
      </c>
      <c r="Y2544" s="54" t="str">
        <f t="shared" si="291"/>
        <v/>
      </c>
    </row>
    <row r="2545" spans="17:25" x14ac:dyDescent="0.25">
      <c r="Q2545" s="47">
        <f t="shared" si="287"/>
        <v>1998</v>
      </c>
      <c r="R2545" s="48" t="str">
        <f t="shared" si="285"/>
        <v>199811</v>
      </c>
      <c r="S2545" s="49">
        <v>36107</v>
      </c>
      <c r="T2545" s="48">
        <v>1553.71</v>
      </c>
      <c r="U2545" s="50">
        <f t="shared" si="286"/>
        <v>1562.165</v>
      </c>
      <c r="V2545" s="51">
        <f t="shared" si="288"/>
        <v>1426.2372328767133</v>
      </c>
      <c r="W2545" s="53">
        <f t="shared" si="289"/>
        <v>0</v>
      </c>
      <c r="X2545" s="53" t="str">
        <f t="shared" si="290"/>
        <v/>
      </c>
      <c r="Y2545" s="54" t="str">
        <f t="shared" si="291"/>
        <v/>
      </c>
    </row>
    <row r="2546" spans="17:25" x14ac:dyDescent="0.25">
      <c r="Q2546" s="47">
        <f t="shared" si="287"/>
        <v>1998</v>
      </c>
      <c r="R2546" s="48" t="str">
        <f t="shared" si="285"/>
        <v>199811</v>
      </c>
      <c r="S2546" s="49">
        <v>36108</v>
      </c>
      <c r="T2546" s="48">
        <v>1553.71</v>
      </c>
      <c r="U2546" s="50">
        <f t="shared" si="286"/>
        <v>1562.165</v>
      </c>
      <c r="V2546" s="51">
        <f t="shared" si="288"/>
        <v>1426.2372328767133</v>
      </c>
      <c r="W2546" s="53">
        <f t="shared" si="289"/>
        <v>0</v>
      </c>
      <c r="X2546" s="53" t="str">
        <f t="shared" si="290"/>
        <v/>
      </c>
      <c r="Y2546" s="54" t="str">
        <f t="shared" si="291"/>
        <v/>
      </c>
    </row>
    <row r="2547" spans="17:25" x14ac:dyDescent="0.25">
      <c r="Q2547" s="47">
        <f t="shared" si="287"/>
        <v>1998</v>
      </c>
      <c r="R2547" s="48" t="str">
        <f t="shared" si="285"/>
        <v>199811</v>
      </c>
      <c r="S2547" s="49">
        <v>36109</v>
      </c>
      <c r="T2547" s="48">
        <v>1559.35</v>
      </c>
      <c r="U2547" s="50">
        <f t="shared" si="286"/>
        <v>1562.165</v>
      </c>
      <c r="V2547" s="51">
        <f t="shared" si="288"/>
        <v>1426.2372328767133</v>
      </c>
      <c r="W2547" s="53">
        <f t="shared" si="289"/>
        <v>3.630021046398646E-3</v>
      </c>
      <c r="X2547" s="53" t="str">
        <f t="shared" si="290"/>
        <v/>
      </c>
      <c r="Y2547" s="54" t="str">
        <f t="shared" si="291"/>
        <v/>
      </c>
    </row>
    <row r="2548" spans="17:25" x14ac:dyDescent="0.25">
      <c r="Q2548" s="47">
        <f t="shared" si="287"/>
        <v>1998</v>
      </c>
      <c r="R2548" s="48" t="str">
        <f t="shared" si="285"/>
        <v>199811</v>
      </c>
      <c r="S2548" s="49">
        <v>36110</v>
      </c>
      <c r="T2548" s="48">
        <v>1571.76</v>
      </c>
      <c r="U2548" s="50">
        <f t="shared" si="286"/>
        <v>1562.165</v>
      </c>
      <c r="V2548" s="51">
        <f t="shared" si="288"/>
        <v>1426.2372328767133</v>
      </c>
      <c r="W2548" s="53">
        <f t="shared" si="289"/>
        <v>7.9584442235547392E-3</v>
      </c>
      <c r="X2548" s="53" t="str">
        <f t="shared" si="290"/>
        <v/>
      </c>
      <c r="Y2548" s="54" t="str">
        <f t="shared" si="291"/>
        <v/>
      </c>
    </row>
    <row r="2549" spans="17:25" x14ac:dyDescent="0.25">
      <c r="Q2549" s="47">
        <f t="shared" si="287"/>
        <v>1998</v>
      </c>
      <c r="R2549" s="48" t="str">
        <f t="shared" si="285"/>
        <v>199811</v>
      </c>
      <c r="S2549" s="49">
        <v>36111</v>
      </c>
      <c r="T2549" s="48">
        <v>1577.61</v>
      </c>
      <c r="U2549" s="50">
        <f t="shared" si="286"/>
        <v>1562.165</v>
      </c>
      <c r="V2549" s="51">
        <f t="shared" si="288"/>
        <v>1426.2372328767133</v>
      </c>
      <c r="W2549" s="53">
        <f t="shared" si="289"/>
        <v>3.7219422812642122E-3</v>
      </c>
      <c r="X2549" s="53" t="str">
        <f t="shared" si="290"/>
        <v/>
      </c>
      <c r="Y2549" s="54" t="str">
        <f t="shared" si="291"/>
        <v/>
      </c>
    </row>
    <row r="2550" spans="17:25" x14ac:dyDescent="0.25">
      <c r="Q2550" s="47">
        <f t="shared" si="287"/>
        <v>1998</v>
      </c>
      <c r="R2550" s="48" t="str">
        <f t="shared" si="285"/>
        <v>199811</v>
      </c>
      <c r="S2550" s="49">
        <v>36112</v>
      </c>
      <c r="T2550" s="48">
        <v>1578.79</v>
      </c>
      <c r="U2550" s="50">
        <f t="shared" si="286"/>
        <v>1562.165</v>
      </c>
      <c r="V2550" s="51">
        <f t="shared" si="288"/>
        <v>1426.2372328767133</v>
      </c>
      <c r="W2550" s="53">
        <f t="shared" si="289"/>
        <v>7.4796686126488154E-4</v>
      </c>
      <c r="X2550" s="53" t="str">
        <f t="shared" si="290"/>
        <v/>
      </c>
      <c r="Y2550" s="54" t="str">
        <f t="shared" si="291"/>
        <v/>
      </c>
    </row>
    <row r="2551" spans="17:25" x14ac:dyDescent="0.25">
      <c r="Q2551" s="47">
        <f t="shared" si="287"/>
        <v>1998</v>
      </c>
      <c r="R2551" s="48" t="str">
        <f t="shared" si="285"/>
        <v>199811</v>
      </c>
      <c r="S2551" s="49">
        <v>36113</v>
      </c>
      <c r="T2551" s="48">
        <v>1580.99</v>
      </c>
      <c r="U2551" s="50">
        <f t="shared" si="286"/>
        <v>1562.165</v>
      </c>
      <c r="V2551" s="51">
        <f t="shared" si="288"/>
        <v>1426.2372328767133</v>
      </c>
      <c r="W2551" s="53">
        <f t="shared" si="289"/>
        <v>1.3934722160642288E-3</v>
      </c>
      <c r="X2551" s="53" t="str">
        <f t="shared" si="290"/>
        <v/>
      </c>
      <c r="Y2551" s="54" t="str">
        <f t="shared" si="291"/>
        <v/>
      </c>
    </row>
    <row r="2552" spans="17:25" x14ac:dyDescent="0.25">
      <c r="Q2552" s="47">
        <f t="shared" si="287"/>
        <v>1998</v>
      </c>
      <c r="R2552" s="48" t="str">
        <f t="shared" si="285"/>
        <v>199811</v>
      </c>
      <c r="S2552" s="49">
        <v>36114</v>
      </c>
      <c r="T2552" s="48">
        <v>1580.99</v>
      </c>
      <c r="U2552" s="50">
        <f t="shared" si="286"/>
        <v>1562.165</v>
      </c>
      <c r="V2552" s="51">
        <f t="shared" si="288"/>
        <v>1426.2372328767133</v>
      </c>
      <c r="W2552" s="53">
        <f t="shared" si="289"/>
        <v>0</v>
      </c>
      <c r="X2552" s="53" t="str">
        <f t="shared" si="290"/>
        <v/>
      </c>
      <c r="Y2552" s="54" t="str">
        <f t="shared" si="291"/>
        <v/>
      </c>
    </row>
    <row r="2553" spans="17:25" x14ac:dyDescent="0.25">
      <c r="Q2553" s="47">
        <f t="shared" si="287"/>
        <v>1998</v>
      </c>
      <c r="R2553" s="48" t="str">
        <f t="shared" si="285"/>
        <v>199811</v>
      </c>
      <c r="S2553" s="49">
        <v>36115</v>
      </c>
      <c r="T2553" s="48">
        <v>1580.99</v>
      </c>
      <c r="U2553" s="50">
        <f t="shared" si="286"/>
        <v>1562.165</v>
      </c>
      <c r="V2553" s="51">
        <f t="shared" si="288"/>
        <v>1426.2372328767133</v>
      </c>
      <c r="W2553" s="53">
        <f t="shared" si="289"/>
        <v>0</v>
      </c>
      <c r="X2553" s="53" t="str">
        <f t="shared" si="290"/>
        <v/>
      </c>
      <c r="Y2553" s="54" t="str">
        <f t="shared" si="291"/>
        <v/>
      </c>
    </row>
    <row r="2554" spans="17:25" x14ac:dyDescent="0.25">
      <c r="Q2554" s="47">
        <f t="shared" si="287"/>
        <v>1998</v>
      </c>
      <c r="R2554" s="48" t="str">
        <f t="shared" si="285"/>
        <v>199811</v>
      </c>
      <c r="S2554" s="49">
        <v>36116</v>
      </c>
      <c r="T2554" s="48">
        <v>1580.99</v>
      </c>
      <c r="U2554" s="50">
        <f t="shared" si="286"/>
        <v>1562.165</v>
      </c>
      <c r="V2554" s="51">
        <f t="shared" si="288"/>
        <v>1426.2372328767133</v>
      </c>
      <c r="W2554" s="53">
        <f t="shared" si="289"/>
        <v>0</v>
      </c>
      <c r="X2554" s="53" t="str">
        <f t="shared" si="290"/>
        <v/>
      </c>
      <c r="Y2554" s="54" t="str">
        <f t="shared" si="291"/>
        <v/>
      </c>
    </row>
    <row r="2555" spans="17:25" x14ac:dyDescent="0.25">
      <c r="Q2555" s="47">
        <f t="shared" si="287"/>
        <v>1998</v>
      </c>
      <c r="R2555" s="48" t="str">
        <f t="shared" si="285"/>
        <v>199811</v>
      </c>
      <c r="S2555" s="49">
        <v>36117</v>
      </c>
      <c r="T2555" s="48">
        <v>1583.29</v>
      </c>
      <c r="U2555" s="50">
        <f t="shared" si="286"/>
        <v>1562.165</v>
      </c>
      <c r="V2555" s="51">
        <f t="shared" si="288"/>
        <v>1426.2372328767133</v>
      </c>
      <c r="W2555" s="53">
        <f t="shared" si="289"/>
        <v>1.4547846602444015E-3</v>
      </c>
      <c r="X2555" s="53" t="str">
        <f t="shared" si="290"/>
        <v/>
      </c>
      <c r="Y2555" s="54" t="str">
        <f t="shared" si="291"/>
        <v/>
      </c>
    </row>
    <row r="2556" spans="17:25" x14ac:dyDescent="0.25">
      <c r="Q2556" s="47">
        <f t="shared" si="287"/>
        <v>1998</v>
      </c>
      <c r="R2556" s="48" t="str">
        <f t="shared" si="285"/>
        <v>199811</v>
      </c>
      <c r="S2556" s="49">
        <v>36118</v>
      </c>
      <c r="T2556" s="48">
        <v>1569.6</v>
      </c>
      <c r="U2556" s="50">
        <f t="shared" si="286"/>
        <v>1562.165</v>
      </c>
      <c r="V2556" s="51">
        <f t="shared" si="288"/>
        <v>1426.2372328767133</v>
      </c>
      <c r="W2556" s="53">
        <f t="shared" si="289"/>
        <v>-8.6465524319613296E-3</v>
      </c>
      <c r="X2556" s="53" t="str">
        <f t="shared" si="290"/>
        <v/>
      </c>
      <c r="Y2556" s="54" t="str">
        <f t="shared" si="291"/>
        <v/>
      </c>
    </row>
    <row r="2557" spans="17:25" x14ac:dyDescent="0.25">
      <c r="Q2557" s="47">
        <f t="shared" si="287"/>
        <v>1998</v>
      </c>
      <c r="R2557" s="48" t="str">
        <f t="shared" si="285"/>
        <v>199811</v>
      </c>
      <c r="S2557" s="49">
        <v>36119</v>
      </c>
      <c r="T2557" s="48">
        <v>1558.49</v>
      </c>
      <c r="U2557" s="50">
        <f t="shared" si="286"/>
        <v>1562.165</v>
      </c>
      <c r="V2557" s="51">
        <f t="shared" si="288"/>
        <v>1426.2372328767133</v>
      </c>
      <c r="W2557" s="53">
        <f t="shared" si="289"/>
        <v>-7.0782364933740238E-3</v>
      </c>
      <c r="X2557" s="53" t="str">
        <f t="shared" si="290"/>
        <v/>
      </c>
      <c r="Y2557" s="54" t="str">
        <f t="shared" si="291"/>
        <v/>
      </c>
    </row>
    <row r="2558" spans="17:25" x14ac:dyDescent="0.25">
      <c r="Q2558" s="47">
        <f t="shared" si="287"/>
        <v>1998</v>
      </c>
      <c r="R2558" s="48" t="str">
        <f t="shared" si="285"/>
        <v>199811</v>
      </c>
      <c r="S2558" s="49">
        <v>36120</v>
      </c>
      <c r="T2558" s="48">
        <v>1539.38</v>
      </c>
      <c r="U2558" s="50">
        <f t="shared" si="286"/>
        <v>1562.165</v>
      </c>
      <c r="V2558" s="51">
        <f t="shared" si="288"/>
        <v>1426.2372328767133</v>
      </c>
      <c r="W2558" s="53">
        <f t="shared" si="289"/>
        <v>-1.2261868860242831E-2</v>
      </c>
      <c r="X2558" s="53" t="str">
        <f t="shared" si="290"/>
        <v/>
      </c>
      <c r="Y2558" s="54" t="str">
        <f t="shared" si="291"/>
        <v/>
      </c>
    </row>
    <row r="2559" spans="17:25" x14ac:dyDescent="0.25">
      <c r="Q2559" s="47">
        <f t="shared" si="287"/>
        <v>1998</v>
      </c>
      <c r="R2559" s="48" t="str">
        <f t="shared" si="285"/>
        <v>199811</v>
      </c>
      <c r="S2559" s="49">
        <v>36121</v>
      </c>
      <c r="T2559" s="48">
        <v>1539.38</v>
      </c>
      <c r="U2559" s="50">
        <f t="shared" si="286"/>
        <v>1562.165</v>
      </c>
      <c r="V2559" s="51">
        <f t="shared" si="288"/>
        <v>1426.2372328767133</v>
      </c>
      <c r="W2559" s="53">
        <f t="shared" si="289"/>
        <v>0</v>
      </c>
      <c r="X2559" s="53" t="str">
        <f t="shared" si="290"/>
        <v/>
      </c>
      <c r="Y2559" s="54" t="str">
        <f t="shared" si="291"/>
        <v/>
      </c>
    </row>
    <row r="2560" spans="17:25" x14ac:dyDescent="0.25">
      <c r="Q2560" s="47">
        <f t="shared" si="287"/>
        <v>1998</v>
      </c>
      <c r="R2560" s="48" t="str">
        <f t="shared" si="285"/>
        <v>199811</v>
      </c>
      <c r="S2560" s="49">
        <v>36122</v>
      </c>
      <c r="T2560" s="48">
        <v>1539.38</v>
      </c>
      <c r="U2560" s="50">
        <f t="shared" si="286"/>
        <v>1562.165</v>
      </c>
      <c r="V2560" s="51">
        <f t="shared" si="288"/>
        <v>1426.2372328767133</v>
      </c>
      <c r="W2560" s="53">
        <f t="shared" si="289"/>
        <v>0</v>
      </c>
      <c r="X2560" s="53" t="str">
        <f t="shared" si="290"/>
        <v/>
      </c>
      <c r="Y2560" s="54" t="str">
        <f t="shared" si="291"/>
        <v/>
      </c>
    </row>
    <row r="2561" spans="17:25" x14ac:dyDescent="0.25">
      <c r="Q2561" s="47">
        <f t="shared" si="287"/>
        <v>1998</v>
      </c>
      <c r="R2561" s="48" t="str">
        <f t="shared" si="285"/>
        <v>199811</v>
      </c>
      <c r="S2561" s="49">
        <v>36123</v>
      </c>
      <c r="T2561" s="48">
        <v>1547.92</v>
      </c>
      <c r="U2561" s="50">
        <f t="shared" si="286"/>
        <v>1562.165</v>
      </c>
      <c r="V2561" s="51">
        <f t="shared" si="288"/>
        <v>1426.2372328767133</v>
      </c>
      <c r="W2561" s="53">
        <f t="shared" si="289"/>
        <v>5.5476880302458564E-3</v>
      </c>
      <c r="X2561" s="53" t="str">
        <f t="shared" si="290"/>
        <v/>
      </c>
      <c r="Y2561" s="54" t="str">
        <f t="shared" si="291"/>
        <v/>
      </c>
    </row>
    <row r="2562" spans="17:25" x14ac:dyDescent="0.25">
      <c r="Q2562" s="47">
        <f t="shared" si="287"/>
        <v>1998</v>
      </c>
      <c r="R2562" s="48" t="str">
        <f t="shared" si="285"/>
        <v>199811</v>
      </c>
      <c r="S2562" s="49">
        <v>36124</v>
      </c>
      <c r="T2562" s="48">
        <v>1557.57</v>
      </c>
      <c r="U2562" s="50">
        <f t="shared" si="286"/>
        <v>1562.165</v>
      </c>
      <c r="V2562" s="51">
        <f t="shared" si="288"/>
        <v>1426.2372328767133</v>
      </c>
      <c r="W2562" s="53">
        <f t="shared" si="289"/>
        <v>6.234172308646313E-3</v>
      </c>
      <c r="X2562" s="53" t="str">
        <f t="shared" si="290"/>
        <v/>
      </c>
      <c r="Y2562" s="54" t="str">
        <f t="shared" si="291"/>
        <v/>
      </c>
    </row>
    <row r="2563" spans="17:25" x14ac:dyDescent="0.25">
      <c r="Q2563" s="47">
        <f t="shared" si="287"/>
        <v>1998</v>
      </c>
      <c r="R2563" s="48" t="str">
        <f t="shared" si="285"/>
        <v>199811</v>
      </c>
      <c r="S2563" s="49">
        <v>36125</v>
      </c>
      <c r="T2563" s="48">
        <v>1545.53</v>
      </c>
      <c r="U2563" s="50">
        <f t="shared" si="286"/>
        <v>1562.165</v>
      </c>
      <c r="V2563" s="51">
        <f t="shared" si="288"/>
        <v>1426.2372328767133</v>
      </c>
      <c r="W2563" s="53">
        <f t="shared" si="289"/>
        <v>-7.7299896633858944E-3</v>
      </c>
      <c r="X2563" s="53" t="str">
        <f t="shared" si="290"/>
        <v/>
      </c>
      <c r="Y2563" s="54" t="str">
        <f t="shared" si="291"/>
        <v/>
      </c>
    </row>
    <row r="2564" spans="17:25" x14ac:dyDescent="0.25">
      <c r="Q2564" s="47">
        <f t="shared" si="287"/>
        <v>1998</v>
      </c>
      <c r="R2564" s="48" t="str">
        <f t="shared" si="285"/>
        <v>199811</v>
      </c>
      <c r="S2564" s="49">
        <v>36126</v>
      </c>
      <c r="T2564" s="48">
        <v>1543.45</v>
      </c>
      <c r="U2564" s="50">
        <f t="shared" si="286"/>
        <v>1562.165</v>
      </c>
      <c r="V2564" s="51">
        <f t="shared" si="288"/>
        <v>1426.2372328767133</v>
      </c>
      <c r="W2564" s="53">
        <f t="shared" si="289"/>
        <v>-1.3458166454225484E-3</v>
      </c>
      <c r="X2564" s="53" t="str">
        <f t="shared" si="290"/>
        <v/>
      </c>
      <c r="Y2564" s="54" t="str">
        <f t="shared" si="291"/>
        <v/>
      </c>
    </row>
    <row r="2565" spans="17:25" x14ac:dyDescent="0.25">
      <c r="Q2565" s="47">
        <f t="shared" si="287"/>
        <v>1998</v>
      </c>
      <c r="R2565" s="48" t="str">
        <f t="shared" si="285"/>
        <v>199811</v>
      </c>
      <c r="S2565" s="49">
        <v>36127</v>
      </c>
      <c r="T2565" s="48">
        <v>1547.11</v>
      </c>
      <c r="U2565" s="50">
        <f t="shared" si="286"/>
        <v>1562.165</v>
      </c>
      <c r="V2565" s="51">
        <f t="shared" si="288"/>
        <v>1426.2372328767133</v>
      </c>
      <c r="W2565" s="53">
        <f t="shared" si="289"/>
        <v>2.3713110240046742E-3</v>
      </c>
      <c r="X2565" s="53" t="str">
        <f t="shared" si="290"/>
        <v/>
      </c>
      <c r="Y2565" s="54" t="str">
        <f t="shared" si="291"/>
        <v/>
      </c>
    </row>
    <row r="2566" spans="17:25" x14ac:dyDescent="0.25">
      <c r="Q2566" s="47">
        <f t="shared" si="287"/>
        <v>1998</v>
      </c>
      <c r="R2566" s="48" t="str">
        <f t="shared" si="285"/>
        <v>199811</v>
      </c>
      <c r="S2566" s="49">
        <v>36128</v>
      </c>
      <c r="T2566" s="48">
        <v>1547.11</v>
      </c>
      <c r="U2566" s="50">
        <f t="shared" si="286"/>
        <v>1562.165</v>
      </c>
      <c r="V2566" s="51">
        <f t="shared" si="288"/>
        <v>1426.2372328767133</v>
      </c>
      <c r="W2566" s="53">
        <f t="shared" si="289"/>
        <v>0</v>
      </c>
      <c r="X2566" s="53" t="str">
        <f t="shared" si="290"/>
        <v/>
      </c>
      <c r="Y2566" s="54" t="str">
        <f t="shared" si="291"/>
        <v/>
      </c>
    </row>
    <row r="2567" spans="17:25" x14ac:dyDescent="0.25">
      <c r="Q2567" s="47">
        <f t="shared" si="287"/>
        <v>1998</v>
      </c>
      <c r="R2567" s="48" t="str">
        <f t="shared" ref="R2567:R2630" si="292">+YEAR(S2567)&amp;MONTH(S2567)</f>
        <v>199811</v>
      </c>
      <c r="S2567" s="49">
        <v>36129</v>
      </c>
      <c r="T2567" s="48">
        <v>1547.11</v>
      </c>
      <c r="U2567" s="50">
        <f t="shared" ref="U2567:U2630" si="293">+AVERAGEIF($R$3:$R$12000,R2567,$T$3:$T$12000)</f>
        <v>1562.165</v>
      </c>
      <c r="V2567" s="51">
        <f t="shared" si="288"/>
        <v>1426.2372328767133</v>
      </c>
      <c r="W2567" s="53">
        <f t="shared" si="289"/>
        <v>0</v>
      </c>
      <c r="X2567" s="53" t="str">
        <f t="shared" si="290"/>
        <v/>
      </c>
      <c r="Y2567" s="54" t="str">
        <f t="shared" si="291"/>
        <v/>
      </c>
    </row>
    <row r="2568" spans="17:25" x14ac:dyDescent="0.25">
      <c r="Q2568" s="47">
        <f t="shared" ref="Q2568:Q2631" si="294">+YEAR(S2568)</f>
        <v>1998</v>
      </c>
      <c r="R2568" s="48" t="str">
        <f t="shared" si="292"/>
        <v>199812</v>
      </c>
      <c r="S2568" s="49">
        <v>36130</v>
      </c>
      <c r="T2568" s="48">
        <v>1545.88</v>
      </c>
      <c r="U2568" s="50">
        <f t="shared" si="293"/>
        <v>1520.4787096774189</v>
      </c>
      <c r="V2568" s="51">
        <f t="shared" ref="V2568:V2631" si="295">+AVERAGEIF($Q$3:$Q$12000,Q2568,$T$3:$T$12000)</f>
        <v>1426.2372328767133</v>
      </c>
      <c r="W2568" s="53">
        <f t="shared" si="289"/>
        <v>-7.9503073472464436E-4</v>
      </c>
      <c r="X2568" s="53">
        <f t="shared" si="290"/>
        <v>-2.6684947059101294E-2</v>
      </c>
      <c r="Y2568" s="54" t="str">
        <f t="shared" si="291"/>
        <v/>
      </c>
    </row>
    <row r="2569" spans="17:25" x14ac:dyDescent="0.25">
      <c r="Q2569" s="47">
        <f t="shared" si="294"/>
        <v>1998</v>
      </c>
      <c r="R2569" s="48" t="str">
        <f t="shared" si="292"/>
        <v>199812</v>
      </c>
      <c r="S2569" s="49">
        <v>36131</v>
      </c>
      <c r="T2569" s="48">
        <v>1545.82</v>
      </c>
      <c r="U2569" s="50">
        <f t="shared" si="293"/>
        <v>1520.4787096774189</v>
      </c>
      <c r="V2569" s="51">
        <f t="shared" si="295"/>
        <v>1426.2372328767133</v>
      </c>
      <c r="W2569" s="53">
        <f t="shared" ref="W2569:W2632" si="296">+T2569/T2568-1</f>
        <v>-3.881284446405342E-5</v>
      </c>
      <c r="X2569" s="53" t="str">
        <f t="shared" ref="X2569:X2632" si="297">IF(U2569/U2568-1=0,"",U2569/U2568-1)</f>
        <v/>
      </c>
      <c r="Y2569" s="54" t="str">
        <f t="shared" ref="Y2569:Y2632" si="298">+IF(V2569=V2568,"",V2569/V2568-1)</f>
        <v/>
      </c>
    </row>
    <row r="2570" spans="17:25" x14ac:dyDescent="0.25">
      <c r="Q2570" s="47">
        <f t="shared" si="294"/>
        <v>1998</v>
      </c>
      <c r="R2570" s="48" t="str">
        <f t="shared" si="292"/>
        <v>199812</v>
      </c>
      <c r="S2570" s="49">
        <v>36132</v>
      </c>
      <c r="T2570" s="48">
        <v>1539.32</v>
      </c>
      <c r="U2570" s="50">
        <f t="shared" si="293"/>
        <v>1520.4787096774189</v>
      </c>
      <c r="V2570" s="51">
        <f t="shared" si="295"/>
        <v>1426.2372328767133</v>
      </c>
      <c r="W2570" s="53">
        <f t="shared" si="296"/>
        <v>-4.2048880205974859E-3</v>
      </c>
      <c r="X2570" s="53" t="str">
        <f t="shared" si="297"/>
        <v/>
      </c>
      <c r="Y2570" s="54" t="str">
        <f t="shared" si="298"/>
        <v/>
      </c>
    </row>
    <row r="2571" spans="17:25" x14ac:dyDescent="0.25">
      <c r="Q2571" s="47">
        <f t="shared" si="294"/>
        <v>1998</v>
      </c>
      <c r="R2571" s="48" t="str">
        <f t="shared" si="292"/>
        <v>199812</v>
      </c>
      <c r="S2571" s="49">
        <v>36133</v>
      </c>
      <c r="T2571" s="48">
        <v>1545.89</v>
      </c>
      <c r="U2571" s="50">
        <f t="shared" si="293"/>
        <v>1520.4787096774189</v>
      </c>
      <c r="V2571" s="51">
        <f t="shared" si="295"/>
        <v>1426.2372328767133</v>
      </c>
      <c r="W2571" s="53">
        <f t="shared" si="296"/>
        <v>4.2681183899384578E-3</v>
      </c>
      <c r="X2571" s="53" t="str">
        <f t="shared" si="297"/>
        <v/>
      </c>
      <c r="Y2571" s="54" t="str">
        <f t="shared" si="298"/>
        <v/>
      </c>
    </row>
    <row r="2572" spans="17:25" x14ac:dyDescent="0.25">
      <c r="Q2572" s="47">
        <f t="shared" si="294"/>
        <v>1998</v>
      </c>
      <c r="R2572" s="48" t="str">
        <f t="shared" si="292"/>
        <v>199812</v>
      </c>
      <c r="S2572" s="49">
        <v>36134</v>
      </c>
      <c r="T2572" s="48">
        <v>1552.48</v>
      </c>
      <c r="U2572" s="50">
        <f t="shared" si="293"/>
        <v>1520.4787096774189</v>
      </c>
      <c r="V2572" s="51">
        <f t="shared" si="295"/>
        <v>1426.2372328767133</v>
      </c>
      <c r="W2572" s="53">
        <f t="shared" si="296"/>
        <v>4.2629165076428777E-3</v>
      </c>
      <c r="X2572" s="53" t="str">
        <f t="shared" si="297"/>
        <v/>
      </c>
      <c r="Y2572" s="54" t="str">
        <f t="shared" si="298"/>
        <v/>
      </c>
    </row>
    <row r="2573" spans="17:25" x14ac:dyDescent="0.25">
      <c r="Q2573" s="47">
        <f t="shared" si="294"/>
        <v>1998</v>
      </c>
      <c r="R2573" s="48" t="str">
        <f t="shared" si="292"/>
        <v>199812</v>
      </c>
      <c r="S2573" s="49">
        <v>36135</v>
      </c>
      <c r="T2573" s="48">
        <v>1552.48</v>
      </c>
      <c r="U2573" s="50">
        <f t="shared" si="293"/>
        <v>1520.4787096774189</v>
      </c>
      <c r="V2573" s="51">
        <f t="shared" si="295"/>
        <v>1426.2372328767133</v>
      </c>
      <c r="W2573" s="53">
        <f t="shared" si="296"/>
        <v>0</v>
      </c>
      <c r="X2573" s="53" t="str">
        <f t="shared" si="297"/>
        <v/>
      </c>
      <c r="Y2573" s="54" t="str">
        <f t="shared" si="298"/>
        <v/>
      </c>
    </row>
    <row r="2574" spans="17:25" x14ac:dyDescent="0.25">
      <c r="Q2574" s="47">
        <f t="shared" si="294"/>
        <v>1998</v>
      </c>
      <c r="R2574" s="48" t="str">
        <f t="shared" si="292"/>
        <v>199812</v>
      </c>
      <c r="S2574" s="49">
        <v>36136</v>
      </c>
      <c r="T2574" s="48">
        <v>1552.48</v>
      </c>
      <c r="U2574" s="50">
        <f t="shared" si="293"/>
        <v>1520.4787096774189</v>
      </c>
      <c r="V2574" s="51">
        <f t="shared" si="295"/>
        <v>1426.2372328767133</v>
      </c>
      <c r="W2574" s="53">
        <f t="shared" si="296"/>
        <v>0</v>
      </c>
      <c r="X2574" s="53" t="str">
        <f t="shared" si="297"/>
        <v/>
      </c>
      <c r="Y2574" s="54" t="str">
        <f t="shared" si="298"/>
        <v/>
      </c>
    </row>
    <row r="2575" spans="17:25" x14ac:dyDescent="0.25">
      <c r="Q2575" s="47">
        <f t="shared" si="294"/>
        <v>1998</v>
      </c>
      <c r="R2575" s="48" t="str">
        <f t="shared" si="292"/>
        <v>199812</v>
      </c>
      <c r="S2575" s="49">
        <v>36137</v>
      </c>
      <c r="T2575" s="48">
        <v>1548.63</v>
      </c>
      <c r="U2575" s="50">
        <f t="shared" si="293"/>
        <v>1520.4787096774189</v>
      </c>
      <c r="V2575" s="51">
        <f t="shared" si="295"/>
        <v>1426.2372328767133</v>
      </c>
      <c r="W2575" s="53">
        <f t="shared" si="296"/>
        <v>-2.479903122745486E-3</v>
      </c>
      <c r="X2575" s="53" t="str">
        <f t="shared" si="297"/>
        <v/>
      </c>
      <c r="Y2575" s="54" t="str">
        <f t="shared" si="298"/>
        <v/>
      </c>
    </row>
    <row r="2576" spans="17:25" x14ac:dyDescent="0.25">
      <c r="Q2576" s="47">
        <f t="shared" si="294"/>
        <v>1998</v>
      </c>
      <c r="R2576" s="48" t="str">
        <f t="shared" si="292"/>
        <v>199812</v>
      </c>
      <c r="S2576" s="49">
        <v>36138</v>
      </c>
      <c r="T2576" s="48">
        <v>1548.63</v>
      </c>
      <c r="U2576" s="50">
        <f t="shared" si="293"/>
        <v>1520.4787096774189</v>
      </c>
      <c r="V2576" s="51">
        <f t="shared" si="295"/>
        <v>1426.2372328767133</v>
      </c>
      <c r="W2576" s="53">
        <f t="shared" si="296"/>
        <v>0</v>
      </c>
      <c r="X2576" s="53" t="str">
        <f t="shared" si="297"/>
        <v/>
      </c>
      <c r="Y2576" s="54" t="str">
        <f t="shared" si="298"/>
        <v/>
      </c>
    </row>
    <row r="2577" spans="17:25" x14ac:dyDescent="0.25">
      <c r="Q2577" s="47">
        <f t="shared" si="294"/>
        <v>1998</v>
      </c>
      <c r="R2577" s="48" t="str">
        <f t="shared" si="292"/>
        <v>199812</v>
      </c>
      <c r="S2577" s="49">
        <v>36139</v>
      </c>
      <c r="T2577" s="48">
        <v>1541.14</v>
      </c>
      <c r="U2577" s="50">
        <f t="shared" si="293"/>
        <v>1520.4787096774189</v>
      </c>
      <c r="V2577" s="51">
        <f t="shared" si="295"/>
        <v>1426.2372328767133</v>
      </c>
      <c r="W2577" s="53">
        <f t="shared" si="296"/>
        <v>-4.8365329355624098E-3</v>
      </c>
      <c r="X2577" s="53" t="str">
        <f t="shared" si="297"/>
        <v/>
      </c>
      <c r="Y2577" s="54" t="str">
        <f t="shared" si="298"/>
        <v/>
      </c>
    </row>
    <row r="2578" spans="17:25" x14ac:dyDescent="0.25">
      <c r="Q2578" s="47">
        <f t="shared" si="294"/>
        <v>1998</v>
      </c>
      <c r="R2578" s="48" t="str">
        <f t="shared" si="292"/>
        <v>199812</v>
      </c>
      <c r="S2578" s="49">
        <v>36140</v>
      </c>
      <c r="T2578" s="48">
        <v>1530.63</v>
      </c>
      <c r="U2578" s="50">
        <f t="shared" si="293"/>
        <v>1520.4787096774189</v>
      </c>
      <c r="V2578" s="51">
        <f t="shared" si="295"/>
        <v>1426.2372328767133</v>
      </c>
      <c r="W2578" s="53">
        <f t="shared" si="296"/>
        <v>-6.8196270293419126E-3</v>
      </c>
      <c r="X2578" s="53" t="str">
        <f t="shared" si="297"/>
        <v/>
      </c>
      <c r="Y2578" s="54" t="str">
        <f t="shared" si="298"/>
        <v/>
      </c>
    </row>
    <row r="2579" spans="17:25" x14ac:dyDescent="0.25">
      <c r="Q2579" s="47">
        <f t="shared" si="294"/>
        <v>1998</v>
      </c>
      <c r="R2579" s="48" t="str">
        <f t="shared" si="292"/>
        <v>199812</v>
      </c>
      <c r="S2579" s="49">
        <v>36141</v>
      </c>
      <c r="T2579" s="48">
        <v>1531.13</v>
      </c>
      <c r="U2579" s="50">
        <f t="shared" si="293"/>
        <v>1520.4787096774189</v>
      </c>
      <c r="V2579" s="51">
        <f t="shared" si="295"/>
        <v>1426.2372328767133</v>
      </c>
      <c r="W2579" s="53">
        <f t="shared" si="296"/>
        <v>3.2666287737725952E-4</v>
      </c>
      <c r="X2579" s="53" t="str">
        <f t="shared" si="297"/>
        <v/>
      </c>
      <c r="Y2579" s="54" t="str">
        <f t="shared" si="298"/>
        <v/>
      </c>
    </row>
    <row r="2580" spans="17:25" x14ac:dyDescent="0.25">
      <c r="Q2580" s="47">
        <f t="shared" si="294"/>
        <v>1998</v>
      </c>
      <c r="R2580" s="48" t="str">
        <f t="shared" si="292"/>
        <v>199812</v>
      </c>
      <c r="S2580" s="49">
        <v>36142</v>
      </c>
      <c r="T2580" s="48">
        <v>1531.13</v>
      </c>
      <c r="U2580" s="50">
        <f t="shared" si="293"/>
        <v>1520.4787096774189</v>
      </c>
      <c r="V2580" s="51">
        <f t="shared" si="295"/>
        <v>1426.2372328767133</v>
      </c>
      <c r="W2580" s="53">
        <f t="shared" si="296"/>
        <v>0</v>
      </c>
      <c r="X2580" s="53" t="str">
        <f t="shared" si="297"/>
        <v/>
      </c>
      <c r="Y2580" s="54" t="str">
        <f t="shared" si="298"/>
        <v/>
      </c>
    </row>
    <row r="2581" spans="17:25" x14ac:dyDescent="0.25">
      <c r="Q2581" s="47">
        <f t="shared" si="294"/>
        <v>1998</v>
      </c>
      <c r="R2581" s="48" t="str">
        <f t="shared" si="292"/>
        <v>199812</v>
      </c>
      <c r="S2581" s="49">
        <v>36143</v>
      </c>
      <c r="T2581" s="48">
        <v>1531.13</v>
      </c>
      <c r="U2581" s="50">
        <f t="shared" si="293"/>
        <v>1520.4787096774189</v>
      </c>
      <c r="V2581" s="51">
        <f t="shared" si="295"/>
        <v>1426.2372328767133</v>
      </c>
      <c r="W2581" s="53">
        <f t="shared" si="296"/>
        <v>0</v>
      </c>
      <c r="X2581" s="53" t="str">
        <f t="shared" si="297"/>
        <v/>
      </c>
      <c r="Y2581" s="54" t="str">
        <f t="shared" si="298"/>
        <v/>
      </c>
    </row>
    <row r="2582" spans="17:25" x14ac:dyDescent="0.25">
      <c r="Q2582" s="47">
        <f t="shared" si="294"/>
        <v>1998</v>
      </c>
      <c r="R2582" s="48" t="str">
        <f t="shared" si="292"/>
        <v>199812</v>
      </c>
      <c r="S2582" s="49">
        <v>36144</v>
      </c>
      <c r="T2582" s="48">
        <v>1532.76</v>
      </c>
      <c r="U2582" s="50">
        <f t="shared" si="293"/>
        <v>1520.4787096774189</v>
      </c>
      <c r="V2582" s="51">
        <f t="shared" si="295"/>
        <v>1426.2372328767133</v>
      </c>
      <c r="W2582" s="53">
        <f t="shared" si="296"/>
        <v>1.0645732236973515E-3</v>
      </c>
      <c r="X2582" s="53" t="str">
        <f t="shared" si="297"/>
        <v/>
      </c>
      <c r="Y2582" s="54" t="str">
        <f t="shared" si="298"/>
        <v/>
      </c>
    </row>
    <row r="2583" spans="17:25" x14ac:dyDescent="0.25">
      <c r="Q2583" s="47">
        <f t="shared" si="294"/>
        <v>1998</v>
      </c>
      <c r="R2583" s="48" t="str">
        <f t="shared" si="292"/>
        <v>199812</v>
      </c>
      <c r="S2583" s="49">
        <v>36145</v>
      </c>
      <c r="T2583" s="48">
        <v>1529.07</v>
      </c>
      <c r="U2583" s="50">
        <f t="shared" si="293"/>
        <v>1520.4787096774189</v>
      </c>
      <c r="V2583" s="51">
        <f t="shared" si="295"/>
        <v>1426.2372328767133</v>
      </c>
      <c r="W2583" s="53">
        <f t="shared" si="296"/>
        <v>-2.4074219055820745E-3</v>
      </c>
      <c r="X2583" s="53" t="str">
        <f t="shared" si="297"/>
        <v/>
      </c>
      <c r="Y2583" s="54" t="str">
        <f t="shared" si="298"/>
        <v/>
      </c>
    </row>
    <row r="2584" spans="17:25" x14ac:dyDescent="0.25">
      <c r="Q2584" s="47">
        <f t="shared" si="294"/>
        <v>1998</v>
      </c>
      <c r="R2584" s="48" t="str">
        <f t="shared" si="292"/>
        <v>199812</v>
      </c>
      <c r="S2584" s="49">
        <v>36146</v>
      </c>
      <c r="T2584" s="48">
        <v>1523.8</v>
      </c>
      <c r="U2584" s="50">
        <f t="shared" si="293"/>
        <v>1520.4787096774189</v>
      </c>
      <c r="V2584" s="51">
        <f t="shared" si="295"/>
        <v>1426.2372328767133</v>
      </c>
      <c r="W2584" s="53">
        <f t="shared" si="296"/>
        <v>-3.4465393997659133E-3</v>
      </c>
      <c r="X2584" s="53" t="str">
        <f t="shared" si="297"/>
        <v/>
      </c>
      <c r="Y2584" s="54" t="str">
        <f t="shared" si="298"/>
        <v/>
      </c>
    </row>
    <row r="2585" spans="17:25" x14ac:dyDescent="0.25">
      <c r="Q2585" s="47">
        <f t="shared" si="294"/>
        <v>1998</v>
      </c>
      <c r="R2585" s="48" t="str">
        <f t="shared" si="292"/>
        <v>199812</v>
      </c>
      <c r="S2585" s="49">
        <v>36147</v>
      </c>
      <c r="T2585" s="48">
        <v>1515.98</v>
      </c>
      <c r="U2585" s="50">
        <f t="shared" si="293"/>
        <v>1520.4787096774189</v>
      </c>
      <c r="V2585" s="51">
        <f t="shared" si="295"/>
        <v>1426.2372328767133</v>
      </c>
      <c r="W2585" s="53">
        <f t="shared" si="296"/>
        <v>-5.1319070744191286E-3</v>
      </c>
      <c r="X2585" s="53" t="str">
        <f t="shared" si="297"/>
        <v/>
      </c>
      <c r="Y2585" s="54" t="str">
        <f t="shared" si="298"/>
        <v/>
      </c>
    </row>
    <row r="2586" spans="17:25" x14ac:dyDescent="0.25">
      <c r="Q2586" s="47">
        <f t="shared" si="294"/>
        <v>1998</v>
      </c>
      <c r="R2586" s="48" t="str">
        <f t="shared" si="292"/>
        <v>199812</v>
      </c>
      <c r="S2586" s="49">
        <v>36148</v>
      </c>
      <c r="T2586" s="48">
        <v>1494.11</v>
      </c>
      <c r="U2586" s="50">
        <f t="shared" si="293"/>
        <v>1520.4787096774189</v>
      </c>
      <c r="V2586" s="51">
        <f t="shared" si="295"/>
        <v>1426.2372328767133</v>
      </c>
      <c r="W2586" s="53">
        <f t="shared" si="296"/>
        <v>-1.4426311692766425E-2</v>
      </c>
      <c r="X2586" s="53" t="str">
        <f t="shared" si="297"/>
        <v/>
      </c>
      <c r="Y2586" s="54" t="str">
        <f t="shared" si="298"/>
        <v/>
      </c>
    </row>
    <row r="2587" spans="17:25" x14ac:dyDescent="0.25">
      <c r="Q2587" s="47">
        <f t="shared" si="294"/>
        <v>1998</v>
      </c>
      <c r="R2587" s="48" t="str">
        <f t="shared" si="292"/>
        <v>199812</v>
      </c>
      <c r="S2587" s="49">
        <v>36149</v>
      </c>
      <c r="T2587" s="48">
        <v>1494.11</v>
      </c>
      <c r="U2587" s="50">
        <f t="shared" si="293"/>
        <v>1520.4787096774189</v>
      </c>
      <c r="V2587" s="51">
        <f t="shared" si="295"/>
        <v>1426.2372328767133</v>
      </c>
      <c r="W2587" s="53">
        <f t="shared" si="296"/>
        <v>0</v>
      </c>
      <c r="X2587" s="53" t="str">
        <f t="shared" si="297"/>
        <v/>
      </c>
      <c r="Y2587" s="54" t="str">
        <f t="shared" si="298"/>
        <v/>
      </c>
    </row>
    <row r="2588" spans="17:25" x14ac:dyDescent="0.25">
      <c r="Q2588" s="47">
        <f t="shared" si="294"/>
        <v>1998</v>
      </c>
      <c r="R2588" s="48" t="str">
        <f t="shared" si="292"/>
        <v>199812</v>
      </c>
      <c r="S2588" s="49">
        <v>36150</v>
      </c>
      <c r="T2588" s="48">
        <v>1494.11</v>
      </c>
      <c r="U2588" s="50">
        <f t="shared" si="293"/>
        <v>1520.4787096774189</v>
      </c>
      <c r="V2588" s="51">
        <f t="shared" si="295"/>
        <v>1426.2372328767133</v>
      </c>
      <c r="W2588" s="53">
        <f t="shared" si="296"/>
        <v>0</v>
      </c>
      <c r="X2588" s="53" t="str">
        <f t="shared" si="297"/>
        <v/>
      </c>
      <c r="Y2588" s="54" t="str">
        <f t="shared" si="298"/>
        <v/>
      </c>
    </row>
    <row r="2589" spans="17:25" x14ac:dyDescent="0.25">
      <c r="Q2589" s="47">
        <f t="shared" si="294"/>
        <v>1998</v>
      </c>
      <c r="R2589" s="48" t="str">
        <f t="shared" si="292"/>
        <v>199812</v>
      </c>
      <c r="S2589" s="49">
        <v>36151</v>
      </c>
      <c r="T2589" s="48">
        <v>1477.51</v>
      </c>
      <c r="U2589" s="50">
        <f t="shared" si="293"/>
        <v>1520.4787096774189</v>
      </c>
      <c r="V2589" s="51">
        <f t="shared" si="295"/>
        <v>1426.2372328767133</v>
      </c>
      <c r="W2589" s="53">
        <f t="shared" si="296"/>
        <v>-1.1110293084177103E-2</v>
      </c>
      <c r="X2589" s="53" t="str">
        <f t="shared" si="297"/>
        <v/>
      </c>
      <c r="Y2589" s="54" t="str">
        <f t="shared" si="298"/>
        <v/>
      </c>
    </row>
    <row r="2590" spans="17:25" x14ac:dyDescent="0.25">
      <c r="Q2590" s="47">
        <f t="shared" si="294"/>
        <v>1998</v>
      </c>
      <c r="R2590" s="48" t="str">
        <f t="shared" si="292"/>
        <v>199812</v>
      </c>
      <c r="S2590" s="49">
        <v>36152</v>
      </c>
      <c r="T2590" s="48">
        <v>1467.04</v>
      </c>
      <c r="U2590" s="50">
        <f t="shared" si="293"/>
        <v>1520.4787096774189</v>
      </c>
      <c r="V2590" s="51">
        <f t="shared" si="295"/>
        <v>1426.2372328767133</v>
      </c>
      <c r="W2590" s="53">
        <f t="shared" si="296"/>
        <v>-7.0862464551847415E-3</v>
      </c>
      <c r="X2590" s="53" t="str">
        <f t="shared" si="297"/>
        <v/>
      </c>
      <c r="Y2590" s="54" t="str">
        <f t="shared" si="298"/>
        <v/>
      </c>
    </row>
    <row r="2591" spans="17:25" x14ac:dyDescent="0.25">
      <c r="Q2591" s="47">
        <f t="shared" si="294"/>
        <v>1998</v>
      </c>
      <c r="R2591" s="48" t="str">
        <f t="shared" si="292"/>
        <v>199812</v>
      </c>
      <c r="S2591" s="49">
        <v>36153</v>
      </c>
      <c r="T2591" s="48">
        <v>1484.88</v>
      </c>
      <c r="U2591" s="50">
        <f t="shared" si="293"/>
        <v>1520.4787096774189</v>
      </c>
      <c r="V2591" s="51">
        <f t="shared" si="295"/>
        <v>1426.2372328767133</v>
      </c>
      <c r="W2591" s="53">
        <f t="shared" si="296"/>
        <v>1.2160540953211951E-2</v>
      </c>
      <c r="X2591" s="53" t="str">
        <f t="shared" si="297"/>
        <v/>
      </c>
      <c r="Y2591" s="54" t="str">
        <f t="shared" si="298"/>
        <v/>
      </c>
    </row>
    <row r="2592" spans="17:25" x14ac:dyDescent="0.25">
      <c r="Q2592" s="47">
        <f t="shared" si="294"/>
        <v>1998</v>
      </c>
      <c r="R2592" s="48" t="str">
        <f t="shared" si="292"/>
        <v>199812</v>
      </c>
      <c r="S2592" s="49">
        <v>36154</v>
      </c>
      <c r="T2592" s="48">
        <v>1484.88</v>
      </c>
      <c r="U2592" s="50">
        <f t="shared" si="293"/>
        <v>1520.4787096774189</v>
      </c>
      <c r="V2592" s="51">
        <f t="shared" si="295"/>
        <v>1426.2372328767133</v>
      </c>
      <c r="W2592" s="53">
        <f t="shared" si="296"/>
        <v>0</v>
      </c>
      <c r="X2592" s="53" t="str">
        <f t="shared" si="297"/>
        <v/>
      </c>
      <c r="Y2592" s="54" t="str">
        <f t="shared" si="298"/>
        <v/>
      </c>
    </row>
    <row r="2593" spans="17:25" x14ac:dyDescent="0.25">
      <c r="Q2593" s="47">
        <f t="shared" si="294"/>
        <v>1998</v>
      </c>
      <c r="R2593" s="48" t="str">
        <f t="shared" si="292"/>
        <v>199812</v>
      </c>
      <c r="S2593" s="49">
        <v>36155</v>
      </c>
      <c r="T2593" s="48">
        <v>1484.88</v>
      </c>
      <c r="U2593" s="50">
        <f t="shared" si="293"/>
        <v>1520.4787096774189</v>
      </c>
      <c r="V2593" s="51">
        <f t="shared" si="295"/>
        <v>1426.2372328767133</v>
      </c>
      <c r="W2593" s="53">
        <f t="shared" si="296"/>
        <v>0</v>
      </c>
      <c r="X2593" s="53" t="str">
        <f t="shared" si="297"/>
        <v/>
      </c>
      <c r="Y2593" s="54" t="str">
        <f t="shared" si="298"/>
        <v/>
      </c>
    </row>
    <row r="2594" spans="17:25" x14ac:dyDescent="0.25">
      <c r="Q2594" s="47">
        <f t="shared" si="294"/>
        <v>1998</v>
      </c>
      <c r="R2594" s="48" t="str">
        <f t="shared" si="292"/>
        <v>199812</v>
      </c>
      <c r="S2594" s="49">
        <v>36156</v>
      </c>
      <c r="T2594" s="48">
        <v>1484.88</v>
      </c>
      <c r="U2594" s="50">
        <f t="shared" si="293"/>
        <v>1520.4787096774189</v>
      </c>
      <c r="V2594" s="51">
        <f t="shared" si="295"/>
        <v>1426.2372328767133</v>
      </c>
      <c r="W2594" s="53">
        <f t="shared" si="296"/>
        <v>0</v>
      </c>
      <c r="X2594" s="53" t="str">
        <f t="shared" si="297"/>
        <v/>
      </c>
      <c r="Y2594" s="54" t="str">
        <f t="shared" si="298"/>
        <v/>
      </c>
    </row>
    <row r="2595" spans="17:25" x14ac:dyDescent="0.25">
      <c r="Q2595" s="47">
        <f t="shared" si="294"/>
        <v>1998</v>
      </c>
      <c r="R2595" s="48" t="str">
        <f t="shared" si="292"/>
        <v>199812</v>
      </c>
      <c r="S2595" s="49">
        <v>36157</v>
      </c>
      <c r="T2595" s="48">
        <v>1484.88</v>
      </c>
      <c r="U2595" s="50">
        <f t="shared" si="293"/>
        <v>1520.4787096774189</v>
      </c>
      <c r="V2595" s="51">
        <f t="shared" si="295"/>
        <v>1426.2372328767133</v>
      </c>
      <c r="W2595" s="53">
        <f t="shared" si="296"/>
        <v>0</v>
      </c>
      <c r="X2595" s="53" t="str">
        <f t="shared" si="297"/>
        <v/>
      </c>
      <c r="Y2595" s="54" t="str">
        <f t="shared" si="298"/>
        <v/>
      </c>
    </row>
    <row r="2596" spans="17:25" x14ac:dyDescent="0.25">
      <c r="Q2596" s="47">
        <f t="shared" si="294"/>
        <v>1998</v>
      </c>
      <c r="R2596" s="48" t="str">
        <f t="shared" si="292"/>
        <v>199812</v>
      </c>
      <c r="S2596" s="49">
        <v>36158</v>
      </c>
      <c r="T2596" s="48">
        <v>1507.52</v>
      </c>
      <c r="U2596" s="50">
        <f t="shared" si="293"/>
        <v>1520.4787096774189</v>
      </c>
      <c r="V2596" s="51">
        <f t="shared" si="295"/>
        <v>1426.2372328767133</v>
      </c>
      <c r="W2596" s="53">
        <f t="shared" si="296"/>
        <v>1.5247023328484266E-2</v>
      </c>
      <c r="X2596" s="53" t="str">
        <f t="shared" si="297"/>
        <v/>
      </c>
      <c r="Y2596" s="54" t="str">
        <f t="shared" si="298"/>
        <v/>
      </c>
    </row>
    <row r="2597" spans="17:25" x14ac:dyDescent="0.25">
      <c r="Q2597" s="47">
        <f t="shared" si="294"/>
        <v>1998</v>
      </c>
      <c r="R2597" s="48" t="str">
        <f t="shared" si="292"/>
        <v>199812</v>
      </c>
      <c r="S2597" s="49">
        <v>36159</v>
      </c>
      <c r="T2597" s="48">
        <v>1535.55</v>
      </c>
      <c r="U2597" s="50">
        <f t="shared" si="293"/>
        <v>1520.4787096774189</v>
      </c>
      <c r="V2597" s="51">
        <f t="shared" si="295"/>
        <v>1426.2372328767133</v>
      </c>
      <c r="W2597" s="53">
        <f t="shared" si="296"/>
        <v>1.8593451496497604E-2</v>
      </c>
      <c r="X2597" s="53" t="str">
        <f t="shared" si="297"/>
        <v/>
      </c>
      <c r="Y2597" s="54" t="str">
        <f t="shared" si="298"/>
        <v/>
      </c>
    </row>
    <row r="2598" spans="17:25" x14ac:dyDescent="0.25">
      <c r="Q2598" s="47">
        <f t="shared" si="294"/>
        <v>1998</v>
      </c>
      <c r="R2598" s="48" t="str">
        <f t="shared" si="292"/>
        <v>199812</v>
      </c>
      <c r="S2598" s="49">
        <v>36160</v>
      </c>
      <c r="T2598" s="48">
        <v>1542.11</v>
      </c>
      <c r="U2598" s="50">
        <f t="shared" si="293"/>
        <v>1520.4787096774189</v>
      </c>
      <c r="V2598" s="51">
        <f t="shared" si="295"/>
        <v>1426.2372328767133</v>
      </c>
      <c r="W2598" s="53">
        <f t="shared" si="296"/>
        <v>4.2720849207125156E-3</v>
      </c>
      <c r="X2598" s="53" t="str">
        <f t="shared" si="297"/>
        <v/>
      </c>
      <c r="Y2598" s="54" t="str">
        <f t="shared" si="298"/>
        <v/>
      </c>
    </row>
    <row r="2599" spans="17:25" x14ac:dyDescent="0.25">
      <c r="Q2599" s="47">
        <f t="shared" si="294"/>
        <v>1999</v>
      </c>
      <c r="R2599" s="48" t="str">
        <f t="shared" si="292"/>
        <v>19991</v>
      </c>
      <c r="S2599" s="49">
        <v>36161</v>
      </c>
      <c r="T2599" s="48">
        <v>1542.11</v>
      </c>
      <c r="U2599" s="50">
        <f t="shared" si="293"/>
        <v>1567.9696774193549</v>
      </c>
      <c r="V2599" s="51">
        <f t="shared" si="295"/>
        <v>1756.9043013698631</v>
      </c>
      <c r="W2599" s="53">
        <f t="shared" si="296"/>
        <v>0</v>
      </c>
      <c r="X2599" s="53">
        <f t="shared" si="297"/>
        <v>3.123422080142868E-2</v>
      </c>
      <c r="Y2599" s="54">
        <f t="shared" si="298"/>
        <v>0.23184576932281886</v>
      </c>
    </row>
    <row r="2600" spans="17:25" x14ac:dyDescent="0.25">
      <c r="Q2600" s="47">
        <f t="shared" si="294"/>
        <v>1999</v>
      </c>
      <c r="R2600" s="48" t="str">
        <f t="shared" si="292"/>
        <v>19991</v>
      </c>
      <c r="S2600" s="49">
        <v>36162</v>
      </c>
      <c r="T2600" s="48">
        <v>1542.11</v>
      </c>
      <c r="U2600" s="50">
        <f t="shared" si="293"/>
        <v>1567.9696774193549</v>
      </c>
      <c r="V2600" s="51">
        <f t="shared" si="295"/>
        <v>1756.9043013698631</v>
      </c>
      <c r="W2600" s="53">
        <f t="shared" si="296"/>
        <v>0</v>
      </c>
      <c r="X2600" s="53" t="str">
        <f t="shared" si="297"/>
        <v/>
      </c>
      <c r="Y2600" s="54" t="str">
        <f t="shared" si="298"/>
        <v/>
      </c>
    </row>
    <row r="2601" spans="17:25" x14ac:dyDescent="0.25">
      <c r="Q2601" s="47">
        <f t="shared" si="294"/>
        <v>1999</v>
      </c>
      <c r="R2601" s="48" t="str">
        <f t="shared" si="292"/>
        <v>19991</v>
      </c>
      <c r="S2601" s="49">
        <v>36163</v>
      </c>
      <c r="T2601" s="48">
        <v>1542.11</v>
      </c>
      <c r="U2601" s="50">
        <f t="shared" si="293"/>
        <v>1567.9696774193549</v>
      </c>
      <c r="V2601" s="51">
        <f t="shared" si="295"/>
        <v>1756.9043013698631</v>
      </c>
      <c r="W2601" s="53">
        <f t="shared" si="296"/>
        <v>0</v>
      </c>
      <c r="X2601" s="53" t="str">
        <f t="shared" si="297"/>
        <v/>
      </c>
      <c r="Y2601" s="54" t="str">
        <f t="shared" si="298"/>
        <v/>
      </c>
    </row>
    <row r="2602" spans="17:25" x14ac:dyDescent="0.25">
      <c r="Q2602" s="47">
        <f t="shared" si="294"/>
        <v>1999</v>
      </c>
      <c r="R2602" s="48" t="str">
        <f t="shared" si="292"/>
        <v>19991</v>
      </c>
      <c r="S2602" s="49">
        <v>36164</v>
      </c>
      <c r="T2602" s="48">
        <v>1542.11</v>
      </c>
      <c r="U2602" s="50">
        <f t="shared" si="293"/>
        <v>1567.9696774193549</v>
      </c>
      <c r="V2602" s="51">
        <f t="shared" si="295"/>
        <v>1756.9043013698631</v>
      </c>
      <c r="W2602" s="53">
        <f t="shared" si="296"/>
        <v>0</v>
      </c>
      <c r="X2602" s="53" t="str">
        <f t="shared" si="297"/>
        <v/>
      </c>
      <c r="Y2602" s="54" t="str">
        <f t="shared" si="298"/>
        <v/>
      </c>
    </row>
    <row r="2603" spans="17:25" x14ac:dyDescent="0.25">
      <c r="Q2603" s="47">
        <f t="shared" si="294"/>
        <v>1999</v>
      </c>
      <c r="R2603" s="48" t="str">
        <f t="shared" si="292"/>
        <v>19991</v>
      </c>
      <c r="S2603" s="49">
        <v>36165</v>
      </c>
      <c r="T2603" s="48">
        <v>1545.11</v>
      </c>
      <c r="U2603" s="50">
        <f t="shared" si="293"/>
        <v>1567.9696774193549</v>
      </c>
      <c r="V2603" s="51">
        <f t="shared" si="295"/>
        <v>1756.9043013698631</v>
      </c>
      <c r="W2603" s="53">
        <f t="shared" si="296"/>
        <v>1.9453865158776118E-3</v>
      </c>
      <c r="X2603" s="53" t="str">
        <f t="shared" si="297"/>
        <v/>
      </c>
      <c r="Y2603" s="54" t="str">
        <f t="shared" si="298"/>
        <v/>
      </c>
    </row>
    <row r="2604" spans="17:25" x14ac:dyDescent="0.25">
      <c r="Q2604" s="47">
        <f t="shared" si="294"/>
        <v>1999</v>
      </c>
      <c r="R2604" s="48" t="str">
        <f t="shared" si="292"/>
        <v>19991</v>
      </c>
      <c r="S2604" s="49">
        <v>36166</v>
      </c>
      <c r="T2604" s="48">
        <v>1528.28</v>
      </c>
      <c r="U2604" s="50">
        <f t="shared" si="293"/>
        <v>1567.9696774193549</v>
      </c>
      <c r="V2604" s="51">
        <f t="shared" si="295"/>
        <v>1756.9043013698631</v>
      </c>
      <c r="W2604" s="53">
        <f t="shared" si="296"/>
        <v>-1.0892428370795515E-2</v>
      </c>
      <c r="X2604" s="53" t="str">
        <f t="shared" si="297"/>
        <v/>
      </c>
      <c r="Y2604" s="54" t="str">
        <f t="shared" si="298"/>
        <v/>
      </c>
    </row>
    <row r="2605" spans="17:25" x14ac:dyDescent="0.25">
      <c r="Q2605" s="47">
        <f t="shared" si="294"/>
        <v>1999</v>
      </c>
      <c r="R2605" s="48" t="str">
        <f t="shared" si="292"/>
        <v>19991</v>
      </c>
      <c r="S2605" s="49">
        <v>36167</v>
      </c>
      <c r="T2605" s="48">
        <v>1530.48</v>
      </c>
      <c r="U2605" s="50">
        <f t="shared" si="293"/>
        <v>1567.9696774193549</v>
      </c>
      <c r="V2605" s="51">
        <f t="shared" si="295"/>
        <v>1756.9043013698631</v>
      </c>
      <c r="W2605" s="53">
        <f t="shared" si="296"/>
        <v>1.4395267882849616E-3</v>
      </c>
      <c r="X2605" s="53" t="str">
        <f t="shared" si="297"/>
        <v/>
      </c>
      <c r="Y2605" s="54" t="str">
        <f t="shared" si="298"/>
        <v/>
      </c>
    </row>
    <row r="2606" spans="17:25" x14ac:dyDescent="0.25">
      <c r="Q2606" s="47">
        <f t="shared" si="294"/>
        <v>1999</v>
      </c>
      <c r="R2606" s="48" t="str">
        <f t="shared" si="292"/>
        <v>19991</v>
      </c>
      <c r="S2606" s="49">
        <v>36168</v>
      </c>
      <c r="T2606" s="48">
        <v>1543.22</v>
      </c>
      <c r="U2606" s="50">
        <f t="shared" si="293"/>
        <v>1567.9696774193549</v>
      </c>
      <c r="V2606" s="51">
        <f t="shared" si="295"/>
        <v>1756.9043013698631</v>
      </c>
      <c r="W2606" s="53">
        <f t="shared" si="296"/>
        <v>8.3241858763263288E-3</v>
      </c>
      <c r="X2606" s="53" t="str">
        <f t="shared" si="297"/>
        <v/>
      </c>
      <c r="Y2606" s="54" t="str">
        <f t="shared" si="298"/>
        <v/>
      </c>
    </row>
    <row r="2607" spans="17:25" x14ac:dyDescent="0.25">
      <c r="Q2607" s="47">
        <f t="shared" si="294"/>
        <v>1999</v>
      </c>
      <c r="R2607" s="48" t="str">
        <f t="shared" si="292"/>
        <v>19991</v>
      </c>
      <c r="S2607" s="49">
        <v>36169</v>
      </c>
      <c r="T2607" s="48">
        <v>1535.96</v>
      </c>
      <c r="U2607" s="50">
        <f t="shared" si="293"/>
        <v>1567.9696774193549</v>
      </c>
      <c r="V2607" s="51">
        <f t="shared" si="295"/>
        <v>1756.9043013698631</v>
      </c>
      <c r="W2607" s="53">
        <f t="shared" si="296"/>
        <v>-4.7044491388136267E-3</v>
      </c>
      <c r="X2607" s="53" t="str">
        <f t="shared" si="297"/>
        <v/>
      </c>
      <c r="Y2607" s="54" t="str">
        <f t="shared" si="298"/>
        <v/>
      </c>
    </row>
    <row r="2608" spans="17:25" x14ac:dyDescent="0.25">
      <c r="Q2608" s="47">
        <f t="shared" si="294"/>
        <v>1999</v>
      </c>
      <c r="R2608" s="48" t="str">
        <f t="shared" si="292"/>
        <v>19991</v>
      </c>
      <c r="S2608" s="49">
        <v>36170</v>
      </c>
      <c r="T2608" s="48">
        <v>1535.96</v>
      </c>
      <c r="U2608" s="50">
        <f t="shared" si="293"/>
        <v>1567.9696774193549</v>
      </c>
      <c r="V2608" s="51">
        <f t="shared" si="295"/>
        <v>1756.9043013698631</v>
      </c>
      <c r="W2608" s="53">
        <f t="shared" si="296"/>
        <v>0</v>
      </c>
      <c r="X2608" s="53" t="str">
        <f t="shared" si="297"/>
        <v/>
      </c>
      <c r="Y2608" s="54" t="str">
        <f t="shared" si="298"/>
        <v/>
      </c>
    </row>
    <row r="2609" spans="17:25" x14ac:dyDescent="0.25">
      <c r="Q2609" s="47">
        <f t="shared" si="294"/>
        <v>1999</v>
      </c>
      <c r="R2609" s="48" t="str">
        <f t="shared" si="292"/>
        <v>19991</v>
      </c>
      <c r="S2609" s="49">
        <v>36171</v>
      </c>
      <c r="T2609" s="48">
        <v>1535.96</v>
      </c>
      <c r="U2609" s="50">
        <f t="shared" si="293"/>
        <v>1567.9696774193549</v>
      </c>
      <c r="V2609" s="51">
        <f t="shared" si="295"/>
        <v>1756.9043013698631</v>
      </c>
      <c r="W2609" s="53">
        <f t="shared" si="296"/>
        <v>0</v>
      </c>
      <c r="X2609" s="53" t="str">
        <f t="shared" si="297"/>
        <v/>
      </c>
      <c r="Y2609" s="54" t="str">
        <f t="shared" si="298"/>
        <v/>
      </c>
    </row>
    <row r="2610" spans="17:25" x14ac:dyDescent="0.25">
      <c r="Q2610" s="47">
        <f t="shared" si="294"/>
        <v>1999</v>
      </c>
      <c r="R2610" s="48" t="str">
        <f t="shared" si="292"/>
        <v>19991</v>
      </c>
      <c r="S2610" s="49">
        <v>36172</v>
      </c>
      <c r="T2610" s="48">
        <v>1535.96</v>
      </c>
      <c r="U2610" s="50">
        <f t="shared" si="293"/>
        <v>1567.9696774193549</v>
      </c>
      <c r="V2610" s="51">
        <f t="shared" si="295"/>
        <v>1756.9043013698631</v>
      </c>
      <c r="W2610" s="53">
        <f t="shared" si="296"/>
        <v>0</v>
      </c>
      <c r="X2610" s="53" t="str">
        <f t="shared" si="297"/>
        <v/>
      </c>
      <c r="Y2610" s="54" t="str">
        <f t="shared" si="298"/>
        <v/>
      </c>
    </row>
    <row r="2611" spans="17:25" x14ac:dyDescent="0.25">
      <c r="Q2611" s="47">
        <f t="shared" si="294"/>
        <v>1999</v>
      </c>
      <c r="R2611" s="48" t="str">
        <f t="shared" si="292"/>
        <v>19991</v>
      </c>
      <c r="S2611" s="49">
        <v>36173</v>
      </c>
      <c r="T2611" s="48">
        <v>1549.35</v>
      </c>
      <c r="U2611" s="50">
        <f t="shared" si="293"/>
        <v>1567.9696774193549</v>
      </c>
      <c r="V2611" s="51">
        <f t="shared" si="295"/>
        <v>1756.9043013698631</v>
      </c>
      <c r="W2611" s="53">
        <f t="shared" si="296"/>
        <v>8.7176749394515252E-3</v>
      </c>
      <c r="X2611" s="53" t="str">
        <f t="shared" si="297"/>
        <v/>
      </c>
      <c r="Y2611" s="54" t="str">
        <f t="shared" si="298"/>
        <v/>
      </c>
    </row>
    <row r="2612" spans="17:25" x14ac:dyDescent="0.25">
      <c r="Q2612" s="47">
        <f t="shared" si="294"/>
        <v>1999</v>
      </c>
      <c r="R2612" s="48" t="str">
        <f t="shared" si="292"/>
        <v>19991</v>
      </c>
      <c r="S2612" s="49">
        <v>36174</v>
      </c>
      <c r="T2612" s="48">
        <v>1588.8</v>
      </c>
      <c r="U2612" s="50">
        <f t="shared" si="293"/>
        <v>1567.9696774193549</v>
      </c>
      <c r="V2612" s="51">
        <f t="shared" si="295"/>
        <v>1756.9043013698631</v>
      </c>
      <c r="W2612" s="53">
        <f t="shared" si="296"/>
        <v>2.5462290638009533E-2</v>
      </c>
      <c r="X2612" s="53" t="str">
        <f t="shared" si="297"/>
        <v/>
      </c>
      <c r="Y2612" s="54" t="str">
        <f t="shared" si="298"/>
        <v/>
      </c>
    </row>
    <row r="2613" spans="17:25" x14ac:dyDescent="0.25">
      <c r="Q2613" s="47">
        <f t="shared" si="294"/>
        <v>1999</v>
      </c>
      <c r="R2613" s="48" t="str">
        <f t="shared" si="292"/>
        <v>19991</v>
      </c>
      <c r="S2613" s="49">
        <v>36175</v>
      </c>
      <c r="T2613" s="48">
        <v>1584.42</v>
      </c>
      <c r="U2613" s="50">
        <f t="shared" si="293"/>
        <v>1567.9696774193549</v>
      </c>
      <c r="V2613" s="51">
        <f t="shared" si="295"/>
        <v>1756.9043013698631</v>
      </c>
      <c r="W2613" s="53">
        <f t="shared" si="296"/>
        <v>-2.7567975830814495E-3</v>
      </c>
      <c r="X2613" s="53" t="str">
        <f t="shared" si="297"/>
        <v/>
      </c>
      <c r="Y2613" s="54" t="str">
        <f t="shared" si="298"/>
        <v/>
      </c>
    </row>
    <row r="2614" spans="17:25" x14ac:dyDescent="0.25">
      <c r="Q2614" s="47">
        <f t="shared" si="294"/>
        <v>1999</v>
      </c>
      <c r="R2614" s="48" t="str">
        <f t="shared" si="292"/>
        <v>19991</v>
      </c>
      <c r="S2614" s="49">
        <v>36176</v>
      </c>
      <c r="T2614" s="48">
        <v>1596.59</v>
      </c>
      <c r="U2614" s="50">
        <f t="shared" si="293"/>
        <v>1567.9696774193549</v>
      </c>
      <c r="V2614" s="51">
        <f t="shared" si="295"/>
        <v>1756.9043013698631</v>
      </c>
      <c r="W2614" s="53">
        <f t="shared" si="296"/>
        <v>7.681044167581641E-3</v>
      </c>
      <c r="X2614" s="53" t="str">
        <f t="shared" si="297"/>
        <v/>
      </c>
      <c r="Y2614" s="54" t="str">
        <f t="shared" si="298"/>
        <v/>
      </c>
    </row>
    <row r="2615" spans="17:25" x14ac:dyDescent="0.25">
      <c r="Q2615" s="47">
        <f t="shared" si="294"/>
        <v>1999</v>
      </c>
      <c r="R2615" s="48" t="str">
        <f t="shared" si="292"/>
        <v>19991</v>
      </c>
      <c r="S2615" s="49">
        <v>36177</v>
      </c>
      <c r="T2615" s="48">
        <v>1596.59</v>
      </c>
      <c r="U2615" s="50">
        <f t="shared" si="293"/>
        <v>1567.9696774193549</v>
      </c>
      <c r="V2615" s="51">
        <f t="shared" si="295"/>
        <v>1756.9043013698631</v>
      </c>
      <c r="W2615" s="53">
        <f t="shared" si="296"/>
        <v>0</v>
      </c>
      <c r="X2615" s="53" t="str">
        <f t="shared" si="297"/>
        <v/>
      </c>
      <c r="Y2615" s="54" t="str">
        <f t="shared" si="298"/>
        <v/>
      </c>
    </row>
    <row r="2616" spans="17:25" x14ac:dyDescent="0.25">
      <c r="Q2616" s="47">
        <f t="shared" si="294"/>
        <v>1999</v>
      </c>
      <c r="R2616" s="48" t="str">
        <f t="shared" si="292"/>
        <v>19991</v>
      </c>
      <c r="S2616" s="49">
        <v>36178</v>
      </c>
      <c r="T2616" s="48">
        <v>1596.59</v>
      </c>
      <c r="U2616" s="50">
        <f t="shared" si="293"/>
        <v>1567.9696774193549</v>
      </c>
      <c r="V2616" s="51">
        <f t="shared" si="295"/>
        <v>1756.9043013698631</v>
      </c>
      <c r="W2616" s="53">
        <f t="shared" si="296"/>
        <v>0</v>
      </c>
      <c r="X2616" s="53" t="str">
        <f t="shared" si="297"/>
        <v/>
      </c>
      <c r="Y2616" s="54" t="str">
        <f t="shared" si="298"/>
        <v/>
      </c>
    </row>
    <row r="2617" spans="17:25" x14ac:dyDescent="0.25">
      <c r="Q2617" s="47">
        <f t="shared" si="294"/>
        <v>1999</v>
      </c>
      <c r="R2617" s="48" t="str">
        <f t="shared" si="292"/>
        <v>19991</v>
      </c>
      <c r="S2617" s="49">
        <v>36179</v>
      </c>
      <c r="T2617" s="48">
        <v>1580.4</v>
      </c>
      <c r="U2617" s="50">
        <f t="shared" si="293"/>
        <v>1567.9696774193549</v>
      </c>
      <c r="V2617" s="51">
        <f t="shared" si="295"/>
        <v>1756.9043013698631</v>
      </c>
      <c r="W2617" s="53">
        <f t="shared" si="296"/>
        <v>-1.0140361645757379E-2</v>
      </c>
      <c r="X2617" s="53" t="str">
        <f t="shared" si="297"/>
        <v/>
      </c>
      <c r="Y2617" s="54" t="str">
        <f t="shared" si="298"/>
        <v/>
      </c>
    </row>
    <row r="2618" spans="17:25" x14ac:dyDescent="0.25">
      <c r="Q2618" s="47">
        <f t="shared" si="294"/>
        <v>1999</v>
      </c>
      <c r="R2618" s="48" t="str">
        <f t="shared" si="292"/>
        <v>19991</v>
      </c>
      <c r="S2618" s="49">
        <v>36180</v>
      </c>
      <c r="T2618" s="48">
        <v>1587.18</v>
      </c>
      <c r="U2618" s="50">
        <f t="shared" si="293"/>
        <v>1567.9696774193549</v>
      </c>
      <c r="V2618" s="51">
        <f t="shared" si="295"/>
        <v>1756.9043013698631</v>
      </c>
      <c r="W2618" s="53">
        <f t="shared" si="296"/>
        <v>4.290053151100981E-3</v>
      </c>
      <c r="X2618" s="53" t="str">
        <f t="shared" si="297"/>
        <v/>
      </c>
      <c r="Y2618" s="54" t="str">
        <f t="shared" si="298"/>
        <v/>
      </c>
    </row>
    <row r="2619" spans="17:25" x14ac:dyDescent="0.25">
      <c r="Q2619" s="47">
        <f t="shared" si="294"/>
        <v>1999</v>
      </c>
      <c r="R2619" s="48" t="str">
        <f t="shared" si="292"/>
        <v>19991</v>
      </c>
      <c r="S2619" s="49">
        <v>36181</v>
      </c>
      <c r="T2619" s="48">
        <v>1582.57</v>
      </c>
      <c r="U2619" s="50">
        <f t="shared" si="293"/>
        <v>1567.9696774193549</v>
      </c>
      <c r="V2619" s="51">
        <f t="shared" si="295"/>
        <v>1756.9043013698631</v>
      </c>
      <c r="W2619" s="53">
        <f t="shared" si="296"/>
        <v>-2.9045224864225894E-3</v>
      </c>
      <c r="X2619" s="53" t="str">
        <f t="shared" si="297"/>
        <v/>
      </c>
      <c r="Y2619" s="54" t="str">
        <f t="shared" si="298"/>
        <v/>
      </c>
    </row>
    <row r="2620" spans="17:25" x14ac:dyDescent="0.25">
      <c r="Q2620" s="47">
        <f t="shared" si="294"/>
        <v>1999</v>
      </c>
      <c r="R2620" s="48" t="str">
        <f t="shared" si="292"/>
        <v>19991</v>
      </c>
      <c r="S2620" s="49">
        <v>36182</v>
      </c>
      <c r="T2620" s="48">
        <v>1589.65</v>
      </c>
      <c r="U2620" s="50">
        <f t="shared" si="293"/>
        <v>1567.9696774193549</v>
      </c>
      <c r="V2620" s="51">
        <f t="shared" si="295"/>
        <v>1756.9043013698631</v>
      </c>
      <c r="W2620" s="53">
        <f t="shared" si="296"/>
        <v>4.4737357589239579E-3</v>
      </c>
      <c r="X2620" s="53" t="str">
        <f t="shared" si="297"/>
        <v/>
      </c>
      <c r="Y2620" s="54" t="str">
        <f t="shared" si="298"/>
        <v/>
      </c>
    </row>
    <row r="2621" spans="17:25" x14ac:dyDescent="0.25">
      <c r="Q2621" s="47">
        <f t="shared" si="294"/>
        <v>1999</v>
      </c>
      <c r="R2621" s="48" t="str">
        <f t="shared" si="292"/>
        <v>19991</v>
      </c>
      <c r="S2621" s="49">
        <v>36183</v>
      </c>
      <c r="T2621" s="48">
        <v>1591.81</v>
      </c>
      <c r="U2621" s="50">
        <f t="shared" si="293"/>
        <v>1567.9696774193549</v>
      </c>
      <c r="V2621" s="51">
        <f t="shared" si="295"/>
        <v>1756.9043013698631</v>
      </c>
      <c r="W2621" s="53">
        <f t="shared" si="296"/>
        <v>1.3587896706821478E-3</v>
      </c>
      <c r="X2621" s="53" t="str">
        <f t="shared" si="297"/>
        <v/>
      </c>
      <c r="Y2621" s="54" t="str">
        <f t="shared" si="298"/>
        <v/>
      </c>
    </row>
    <row r="2622" spans="17:25" x14ac:dyDescent="0.25">
      <c r="Q2622" s="47">
        <f t="shared" si="294"/>
        <v>1999</v>
      </c>
      <c r="R2622" s="48" t="str">
        <f t="shared" si="292"/>
        <v>19991</v>
      </c>
      <c r="S2622" s="49">
        <v>36184</v>
      </c>
      <c r="T2622" s="48">
        <v>1591.81</v>
      </c>
      <c r="U2622" s="50">
        <f t="shared" si="293"/>
        <v>1567.9696774193549</v>
      </c>
      <c r="V2622" s="51">
        <f t="shared" si="295"/>
        <v>1756.9043013698631</v>
      </c>
      <c r="W2622" s="53">
        <f t="shared" si="296"/>
        <v>0</v>
      </c>
      <c r="X2622" s="53" t="str">
        <f t="shared" si="297"/>
        <v/>
      </c>
      <c r="Y2622" s="54" t="str">
        <f t="shared" si="298"/>
        <v/>
      </c>
    </row>
    <row r="2623" spans="17:25" x14ac:dyDescent="0.25">
      <c r="Q2623" s="47">
        <f t="shared" si="294"/>
        <v>1999</v>
      </c>
      <c r="R2623" s="48" t="str">
        <f t="shared" si="292"/>
        <v>19991</v>
      </c>
      <c r="S2623" s="49">
        <v>36185</v>
      </c>
      <c r="T2623" s="48">
        <v>1591.81</v>
      </c>
      <c r="U2623" s="50">
        <f t="shared" si="293"/>
        <v>1567.9696774193549</v>
      </c>
      <c r="V2623" s="51">
        <f t="shared" si="295"/>
        <v>1756.9043013698631</v>
      </c>
      <c r="W2623" s="53">
        <f t="shared" si="296"/>
        <v>0</v>
      </c>
      <c r="X2623" s="53" t="str">
        <f t="shared" si="297"/>
        <v/>
      </c>
      <c r="Y2623" s="54" t="str">
        <f t="shared" si="298"/>
        <v/>
      </c>
    </row>
    <row r="2624" spans="17:25" x14ac:dyDescent="0.25">
      <c r="Q2624" s="47">
        <f t="shared" si="294"/>
        <v>1999</v>
      </c>
      <c r="R2624" s="48" t="str">
        <f t="shared" si="292"/>
        <v>19991</v>
      </c>
      <c r="S2624" s="49">
        <v>36186</v>
      </c>
      <c r="T2624" s="48">
        <v>1591.58</v>
      </c>
      <c r="U2624" s="50">
        <f t="shared" si="293"/>
        <v>1567.9696774193549</v>
      </c>
      <c r="V2624" s="51">
        <f t="shared" si="295"/>
        <v>1756.9043013698631</v>
      </c>
      <c r="W2624" s="53">
        <f t="shared" si="296"/>
        <v>-1.4448960617163831E-4</v>
      </c>
      <c r="X2624" s="53" t="str">
        <f t="shared" si="297"/>
        <v/>
      </c>
      <c r="Y2624" s="54" t="str">
        <f t="shared" si="298"/>
        <v/>
      </c>
    </row>
    <row r="2625" spans="17:25" x14ac:dyDescent="0.25">
      <c r="Q2625" s="47">
        <f t="shared" si="294"/>
        <v>1999</v>
      </c>
      <c r="R2625" s="48" t="str">
        <f t="shared" si="292"/>
        <v>19991</v>
      </c>
      <c r="S2625" s="49">
        <v>36187</v>
      </c>
      <c r="T2625" s="48">
        <v>1591.69</v>
      </c>
      <c r="U2625" s="50">
        <f t="shared" si="293"/>
        <v>1567.9696774193549</v>
      </c>
      <c r="V2625" s="51">
        <f t="shared" si="295"/>
        <v>1756.9043013698631</v>
      </c>
      <c r="W2625" s="53">
        <f t="shared" si="296"/>
        <v>6.9113710903678793E-5</v>
      </c>
      <c r="X2625" s="53" t="str">
        <f t="shared" si="297"/>
        <v/>
      </c>
      <c r="Y2625" s="54" t="str">
        <f t="shared" si="298"/>
        <v/>
      </c>
    </row>
    <row r="2626" spans="17:25" x14ac:dyDescent="0.25">
      <c r="Q2626" s="47">
        <f t="shared" si="294"/>
        <v>1999</v>
      </c>
      <c r="R2626" s="48" t="str">
        <f t="shared" si="292"/>
        <v>19991</v>
      </c>
      <c r="S2626" s="49">
        <v>36188</v>
      </c>
      <c r="T2626" s="48">
        <v>1590.33</v>
      </c>
      <c r="U2626" s="50">
        <f t="shared" si="293"/>
        <v>1567.9696774193549</v>
      </c>
      <c r="V2626" s="51">
        <f t="shared" si="295"/>
        <v>1756.9043013698631</v>
      </c>
      <c r="W2626" s="53">
        <f t="shared" si="296"/>
        <v>-8.5443773599136463E-4</v>
      </c>
      <c r="X2626" s="53" t="str">
        <f t="shared" si="297"/>
        <v/>
      </c>
      <c r="Y2626" s="54" t="str">
        <f t="shared" si="298"/>
        <v/>
      </c>
    </row>
    <row r="2627" spans="17:25" x14ac:dyDescent="0.25">
      <c r="Q2627" s="47">
        <f t="shared" si="294"/>
        <v>1999</v>
      </c>
      <c r="R2627" s="48" t="str">
        <f t="shared" si="292"/>
        <v>19991</v>
      </c>
      <c r="S2627" s="49">
        <v>36189</v>
      </c>
      <c r="T2627" s="48">
        <v>1580.72</v>
      </c>
      <c r="U2627" s="50">
        <f t="shared" si="293"/>
        <v>1567.9696774193549</v>
      </c>
      <c r="V2627" s="51">
        <f t="shared" si="295"/>
        <v>1756.9043013698631</v>
      </c>
      <c r="W2627" s="53">
        <f t="shared" si="296"/>
        <v>-6.0427709972143973E-3</v>
      </c>
      <c r="X2627" s="53" t="str">
        <f t="shared" si="297"/>
        <v/>
      </c>
      <c r="Y2627" s="54" t="str">
        <f t="shared" si="298"/>
        <v/>
      </c>
    </row>
    <row r="2628" spans="17:25" x14ac:dyDescent="0.25">
      <c r="Q2628" s="47">
        <f t="shared" si="294"/>
        <v>1999</v>
      </c>
      <c r="R2628" s="48" t="str">
        <f t="shared" si="292"/>
        <v>19991</v>
      </c>
      <c r="S2628" s="49">
        <v>36190</v>
      </c>
      <c r="T2628" s="48">
        <v>1582.9</v>
      </c>
      <c r="U2628" s="50">
        <f t="shared" si="293"/>
        <v>1567.9696774193549</v>
      </c>
      <c r="V2628" s="51">
        <f t="shared" si="295"/>
        <v>1756.9043013698631</v>
      </c>
      <c r="W2628" s="53">
        <f t="shared" si="296"/>
        <v>1.379118376436006E-3</v>
      </c>
      <c r="X2628" s="53" t="str">
        <f t="shared" si="297"/>
        <v/>
      </c>
      <c r="Y2628" s="54" t="str">
        <f t="shared" si="298"/>
        <v/>
      </c>
    </row>
    <row r="2629" spans="17:25" x14ac:dyDescent="0.25">
      <c r="Q2629" s="47">
        <f t="shared" si="294"/>
        <v>1999</v>
      </c>
      <c r="R2629" s="48" t="str">
        <f t="shared" si="292"/>
        <v>19991</v>
      </c>
      <c r="S2629" s="49">
        <v>36191</v>
      </c>
      <c r="T2629" s="48">
        <v>1582.9</v>
      </c>
      <c r="U2629" s="50">
        <f t="shared" si="293"/>
        <v>1567.9696774193549</v>
      </c>
      <c r="V2629" s="51">
        <f t="shared" si="295"/>
        <v>1756.9043013698631</v>
      </c>
      <c r="W2629" s="53">
        <f t="shared" si="296"/>
        <v>0</v>
      </c>
      <c r="X2629" s="53" t="str">
        <f t="shared" si="297"/>
        <v/>
      </c>
      <c r="Y2629" s="54" t="str">
        <f t="shared" si="298"/>
        <v/>
      </c>
    </row>
    <row r="2630" spans="17:25" x14ac:dyDescent="0.25">
      <c r="Q2630" s="47">
        <f t="shared" si="294"/>
        <v>1999</v>
      </c>
      <c r="R2630" s="48" t="str">
        <f t="shared" si="292"/>
        <v>19992</v>
      </c>
      <c r="S2630" s="49">
        <v>36192</v>
      </c>
      <c r="T2630" s="48">
        <v>1582.9</v>
      </c>
      <c r="U2630" s="50">
        <f t="shared" si="293"/>
        <v>1566.8532142857146</v>
      </c>
      <c r="V2630" s="51">
        <f t="shared" si="295"/>
        <v>1756.9043013698631</v>
      </c>
      <c r="W2630" s="53">
        <f t="shared" si="296"/>
        <v>0</v>
      </c>
      <c r="X2630" s="53">
        <f t="shared" si="297"/>
        <v>-7.1204382949408007E-4</v>
      </c>
      <c r="Y2630" s="54" t="str">
        <f t="shared" si="298"/>
        <v/>
      </c>
    </row>
    <row r="2631" spans="17:25" x14ac:dyDescent="0.25">
      <c r="Q2631" s="47">
        <f t="shared" si="294"/>
        <v>1999</v>
      </c>
      <c r="R2631" s="48" t="str">
        <f t="shared" ref="R2631:R2694" si="299">+YEAR(S2631)&amp;MONTH(S2631)</f>
        <v>19992</v>
      </c>
      <c r="S2631" s="49">
        <v>36193</v>
      </c>
      <c r="T2631" s="48">
        <v>1581.27</v>
      </c>
      <c r="U2631" s="50">
        <f t="shared" ref="U2631:U2694" si="300">+AVERAGEIF($R$3:$R$12000,R2631,$T$3:$T$12000)</f>
        <v>1566.8532142857146</v>
      </c>
      <c r="V2631" s="51">
        <f t="shared" si="295"/>
        <v>1756.9043013698631</v>
      </c>
      <c r="W2631" s="53">
        <f t="shared" si="296"/>
        <v>-1.029755512034991E-3</v>
      </c>
      <c r="X2631" s="53" t="str">
        <f t="shared" si="297"/>
        <v/>
      </c>
      <c r="Y2631" s="54" t="str">
        <f t="shared" si="298"/>
        <v/>
      </c>
    </row>
    <row r="2632" spans="17:25" x14ac:dyDescent="0.25">
      <c r="Q2632" s="47">
        <f t="shared" ref="Q2632:Q2695" si="301">+YEAR(S2632)</f>
        <v>1999</v>
      </c>
      <c r="R2632" s="48" t="str">
        <f t="shared" si="299"/>
        <v>19992</v>
      </c>
      <c r="S2632" s="49">
        <v>36194</v>
      </c>
      <c r="T2632" s="48">
        <v>1576.22</v>
      </c>
      <c r="U2632" s="50">
        <f t="shared" si="300"/>
        <v>1566.8532142857146</v>
      </c>
      <c r="V2632" s="51">
        <f t="shared" ref="V2632:V2695" si="302">+AVERAGEIF($Q$3:$Q$12000,Q2632,$T$3:$T$12000)</f>
        <v>1756.9043013698631</v>
      </c>
      <c r="W2632" s="53">
        <f t="shared" si="296"/>
        <v>-3.1936354955194313E-3</v>
      </c>
      <c r="X2632" s="53" t="str">
        <f t="shared" si="297"/>
        <v/>
      </c>
      <c r="Y2632" s="54" t="str">
        <f t="shared" si="298"/>
        <v/>
      </c>
    </row>
    <row r="2633" spans="17:25" x14ac:dyDescent="0.25">
      <c r="Q2633" s="47">
        <f t="shared" si="301"/>
        <v>1999</v>
      </c>
      <c r="R2633" s="48" t="str">
        <f t="shared" si="299"/>
        <v>19992</v>
      </c>
      <c r="S2633" s="49">
        <v>36195</v>
      </c>
      <c r="T2633" s="48">
        <v>1574.07</v>
      </c>
      <c r="U2633" s="50">
        <f t="shared" si="300"/>
        <v>1566.8532142857146</v>
      </c>
      <c r="V2633" s="51">
        <f t="shared" si="302"/>
        <v>1756.9043013698631</v>
      </c>
      <c r="W2633" s="53">
        <f t="shared" ref="W2633:W2696" si="303">+T2633/T2632-1</f>
        <v>-1.3640227886970724E-3</v>
      </c>
      <c r="X2633" s="53" t="str">
        <f t="shared" ref="X2633:X2696" si="304">IF(U2633/U2632-1=0,"",U2633/U2632-1)</f>
        <v/>
      </c>
      <c r="Y2633" s="54" t="str">
        <f t="shared" ref="Y2633:Y2696" si="305">+IF(V2633=V2632,"",V2633/V2632-1)</f>
        <v/>
      </c>
    </row>
    <row r="2634" spans="17:25" x14ac:dyDescent="0.25">
      <c r="Q2634" s="47">
        <f t="shared" si="301"/>
        <v>1999</v>
      </c>
      <c r="R2634" s="48" t="str">
        <f t="shared" si="299"/>
        <v>19992</v>
      </c>
      <c r="S2634" s="49">
        <v>36196</v>
      </c>
      <c r="T2634" s="48">
        <v>1575.69</v>
      </c>
      <c r="U2634" s="50">
        <f t="shared" si="300"/>
        <v>1566.8532142857146</v>
      </c>
      <c r="V2634" s="51">
        <f t="shared" si="302"/>
        <v>1756.9043013698631</v>
      </c>
      <c r="W2634" s="53">
        <f t="shared" si="303"/>
        <v>1.02917913434597E-3</v>
      </c>
      <c r="X2634" s="53" t="str">
        <f t="shared" si="304"/>
        <v/>
      </c>
      <c r="Y2634" s="54" t="str">
        <f t="shared" si="305"/>
        <v/>
      </c>
    </row>
    <row r="2635" spans="17:25" x14ac:dyDescent="0.25">
      <c r="Q2635" s="47">
        <f t="shared" si="301"/>
        <v>1999</v>
      </c>
      <c r="R2635" s="48" t="str">
        <f t="shared" si="299"/>
        <v>19992</v>
      </c>
      <c r="S2635" s="49">
        <v>36197</v>
      </c>
      <c r="T2635" s="48">
        <v>1570.94</v>
      </c>
      <c r="U2635" s="50">
        <f t="shared" si="300"/>
        <v>1566.8532142857146</v>
      </c>
      <c r="V2635" s="51">
        <f t="shared" si="302"/>
        <v>1756.9043013698631</v>
      </c>
      <c r="W2635" s="53">
        <f t="shared" si="303"/>
        <v>-3.0145523548413822E-3</v>
      </c>
      <c r="X2635" s="53" t="str">
        <f t="shared" si="304"/>
        <v/>
      </c>
      <c r="Y2635" s="54" t="str">
        <f t="shared" si="305"/>
        <v/>
      </c>
    </row>
    <row r="2636" spans="17:25" x14ac:dyDescent="0.25">
      <c r="Q2636" s="47">
        <f t="shared" si="301"/>
        <v>1999</v>
      </c>
      <c r="R2636" s="48" t="str">
        <f t="shared" si="299"/>
        <v>19992</v>
      </c>
      <c r="S2636" s="49">
        <v>36198</v>
      </c>
      <c r="T2636" s="48">
        <v>1570.94</v>
      </c>
      <c r="U2636" s="50">
        <f t="shared" si="300"/>
        <v>1566.8532142857146</v>
      </c>
      <c r="V2636" s="51">
        <f t="shared" si="302"/>
        <v>1756.9043013698631</v>
      </c>
      <c r="W2636" s="53">
        <f t="shared" si="303"/>
        <v>0</v>
      </c>
      <c r="X2636" s="53" t="str">
        <f t="shared" si="304"/>
        <v/>
      </c>
      <c r="Y2636" s="54" t="str">
        <f t="shared" si="305"/>
        <v/>
      </c>
    </row>
    <row r="2637" spans="17:25" x14ac:dyDescent="0.25">
      <c r="Q2637" s="47">
        <f t="shared" si="301"/>
        <v>1999</v>
      </c>
      <c r="R2637" s="48" t="str">
        <f t="shared" si="299"/>
        <v>19992</v>
      </c>
      <c r="S2637" s="49">
        <v>36199</v>
      </c>
      <c r="T2637" s="48">
        <v>1570.94</v>
      </c>
      <c r="U2637" s="50">
        <f t="shared" si="300"/>
        <v>1566.8532142857146</v>
      </c>
      <c r="V2637" s="51">
        <f t="shared" si="302"/>
        <v>1756.9043013698631</v>
      </c>
      <c r="W2637" s="53">
        <f t="shared" si="303"/>
        <v>0</v>
      </c>
      <c r="X2637" s="53" t="str">
        <f t="shared" si="304"/>
        <v/>
      </c>
      <c r="Y2637" s="54" t="str">
        <f t="shared" si="305"/>
        <v/>
      </c>
    </row>
    <row r="2638" spans="17:25" x14ac:dyDescent="0.25">
      <c r="Q2638" s="47">
        <f t="shared" si="301"/>
        <v>1999</v>
      </c>
      <c r="R2638" s="48" t="str">
        <f t="shared" si="299"/>
        <v>19992</v>
      </c>
      <c r="S2638" s="49">
        <v>36200</v>
      </c>
      <c r="T2638" s="48">
        <v>1562.14</v>
      </c>
      <c r="U2638" s="50">
        <f t="shared" si="300"/>
        <v>1566.8532142857146</v>
      </c>
      <c r="V2638" s="51">
        <f t="shared" si="302"/>
        <v>1756.9043013698631</v>
      </c>
      <c r="W2638" s="53">
        <f t="shared" si="303"/>
        <v>-5.6017416323984603E-3</v>
      </c>
      <c r="X2638" s="53" t="str">
        <f t="shared" si="304"/>
        <v/>
      </c>
      <c r="Y2638" s="54" t="str">
        <f t="shared" si="305"/>
        <v/>
      </c>
    </row>
    <row r="2639" spans="17:25" x14ac:dyDescent="0.25">
      <c r="Q2639" s="47">
        <f t="shared" si="301"/>
        <v>1999</v>
      </c>
      <c r="R2639" s="48" t="str">
        <f t="shared" si="299"/>
        <v>19992</v>
      </c>
      <c r="S2639" s="49">
        <v>36201</v>
      </c>
      <c r="T2639" s="48">
        <v>1563.39</v>
      </c>
      <c r="U2639" s="50">
        <f t="shared" si="300"/>
        <v>1566.8532142857146</v>
      </c>
      <c r="V2639" s="51">
        <f t="shared" si="302"/>
        <v>1756.9043013698631</v>
      </c>
      <c r="W2639" s="53">
        <f t="shared" si="303"/>
        <v>8.0018436247719649E-4</v>
      </c>
      <c r="X2639" s="53" t="str">
        <f t="shared" si="304"/>
        <v/>
      </c>
      <c r="Y2639" s="54" t="str">
        <f t="shared" si="305"/>
        <v/>
      </c>
    </row>
    <row r="2640" spans="17:25" x14ac:dyDescent="0.25">
      <c r="Q2640" s="47">
        <f t="shared" si="301"/>
        <v>1999</v>
      </c>
      <c r="R2640" s="48" t="str">
        <f t="shared" si="299"/>
        <v>19992</v>
      </c>
      <c r="S2640" s="49">
        <v>36202</v>
      </c>
      <c r="T2640" s="48">
        <v>1570.81</v>
      </c>
      <c r="U2640" s="50">
        <f t="shared" si="300"/>
        <v>1566.8532142857146</v>
      </c>
      <c r="V2640" s="51">
        <f t="shared" si="302"/>
        <v>1756.9043013698631</v>
      </c>
      <c r="W2640" s="53">
        <f t="shared" si="303"/>
        <v>4.7460966233632274E-3</v>
      </c>
      <c r="X2640" s="53" t="str">
        <f t="shared" si="304"/>
        <v/>
      </c>
      <c r="Y2640" s="54" t="str">
        <f t="shared" si="305"/>
        <v/>
      </c>
    </row>
    <row r="2641" spans="17:25" x14ac:dyDescent="0.25">
      <c r="Q2641" s="47">
        <f t="shared" si="301"/>
        <v>1999</v>
      </c>
      <c r="R2641" s="48" t="str">
        <f t="shared" si="299"/>
        <v>19992</v>
      </c>
      <c r="S2641" s="49">
        <v>36203</v>
      </c>
      <c r="T2641" s="48">
        <v>1564.04</v>
      </c>
      <c r="U2641" s="50">
        <f t="shared" si="300"/>
        <v>1566.8532142857146</v>
      </c>
      <c r="V2641" s="51">
        <f t="shared" si="302"/>
        <v>1756.9043013698631</v>
      </c>
      <c r="W2641" s="53">
        <f t="shared" si="303"/>
        <v>-4.3098783430204346E-3</v>
      </c>
      <c r="X2641" s="53" t="str">
        <f t="shared" si="304"/>
        <v/>
      </c>
      <c r="Y2641" s="54" t="str">
        <f t="shared" si="305"/>
        <v/>
      </c>
    </row>
    <row r="2642" spans="17:25" x14ac:dyDescent="0.25">
      <c r="Q2642" s="47">
        <f t="shared" si="301"/>
        <v>1999</v>
      </c>
      <c r="R2642" s="48" t="str">
        <f t="shared" si="299"/>
        <v>19992</v>
      </c>
      <c r="S2642" s="49">
        <v>36204</v>
      </c>
      <c r="T2642" s="48">
        <v>1565.57</v>
      </c>
      <c r="U2642" s="50">
        <f t="shared" si="300"/>
        <v>1566.8532142857146</v>
      </c>
      <c r="V2642" s="51">
        <f t="shared" si="302"/>
        <v>1756.9043013698631</v>
      </c>
      <c r="W2642" s="53">
        <f t="shared" si="303"/>
        <v>9.7823585074552355E-4</v>
      </c>
      <c r="X2642" s="53" t="str">
        <f t="shared" si="304"/>
        <v/>
      </c>
      <c r="Y2642" s="54" t="str">
        <f t="shared" si="305"/>
        <v/>
      </c>
    </row>
    <row r="2643" spans="17:25" x14ac:dyDescent="0.25">
      <c r="Q2643" s="47">
        <f t="shared" si="301"/>
        <v>1999</v>
      </c>
      <c r="R2643" s="48" t="str">
        <f t="shared" si="299"/>
        <v>19992</v>
      </c>
      <c r="S2643" s="49">
        <v>36205</v>
      </c>
      <c r="T2643" s="48">
        <v>1565.57</v>
      </c>
      <c r="U2643" s="50">
        <f t="shared" si="300"/>
        <v>1566.8532142857146</v>
      </c>
      <c r="V2643" s="51">
        <f t="shared" si="302"/>
        <v>1756.9043013698631</v>
      </c>
      <c r="W2643" s="53">
        <f t="shared" si="303"/>
        <v>0</v>
      </c>
      <c r="X2643" s="53" t="str">
        <f t="shared" si="304"/>
        <v/>
      </c>
      <c r="Y2643" s="54" t="str">
        <f t="shared" si="305"/>
        <v/>
      </c>
    </row>
    <row r="2644" spans="17:25" x14ac:dyDescent="0.25">
      <c r="Q2644" s="47">
        <f t="shared" si="301"/>
        <v>1999</v>
      </c>
      <c r="R2644" s="48" t="str">
        <f t="shared" si="299"/>
        <v>19992</v>
      </c>
      <c r="S2644" s="49">
        <v>36206</v>
      </c>
      <c r="T2644" s="48">
        <v>1565.57</v>
      </c>
      <c r="U2644" s="50">
        <f t="shared" si="300"/>
        <v>1566.8532142857146</v>
      </c>
      <c r="V2644" s="51">
        <f t="shared" si="302"/>
        <v>1756.9043013698631</v>
      </c>
      <c r="W2644" s="53">
        <f t="shared" si="303"/>
        <v>0</v>
      </c>
      <c r="X2644" s="53" t="str">
        <f t="shared" si="304"/>
        <v/>
      </c>
      <c r="Y2644" s="54" t="str">
        <f t="shared" si="305"/>
        <v/>
      </c>
    </row>
    <row r="2645" spans="17:25" x14ac:dyDescent="0.25">
      <c r="Q2645" s="47">
        <f t="shared" si="301"/>
        <v>1999</v>
      </c>
      <c r="R2645" s="48" t="str">
        <f t="shared" si="299"/>
        <v>19992</v>
      </c>
      <c r="S2645" s="49">
        <v>36207</v>
      </c>
      <c r="T2645" s="48">
        <v>1557.79</v>
      </c>
      <c r="U2645" s="50">
        <f t="shared" si="300"/>
        <v>1566.8532142857146</v>
      </c>
      <c r="V2645" s="51">
        <f t="shared" si="302"/>
        <v>1756.9043013698631</v>
      </c>
      <c r="W2645" s="53">
        <f t="shared" si="303"/>
        <v>-4.9694360520449177E-3</v>
      </c>
      <c r="X2645" s="53" t="str">
        <f t="shared" si="304"/>
        <v/>
      </c>
      <c r="Y2645" s="54" t="str">
        <f t="shared" si="305"/>
        <v/>
      </c>
    </row>
    <row r="2646" spans="17:25" x14ac:dyDescent="0.25">
      <c r="Q2646" s="47">
        <f t="shared" si="301"/>
        <v>1999</v>
      </c>
      <c r="R2646" s="48" t="str">
        <f t="shared" si="299"/>
        <v>19992</v>
      </c>
      <c r="S2646" s="49">
        <v>36208</v>
      </c>
      <c r="T2646" s="48">
        <v>1561.53</v>
      </c>
      <c r="U2646" s="50">
        <f t="shared" si="300"/>
        <v>1566.8532142857146</v>
      </c>
      <c r="V2646" s="51">
        <f t="shared" si="302"/>
        <v>1756.9043013698631</v>
      </c>
      <c r="W2646" s="53">
        <f t="shared" si="303"/>
        <v>2.4008370833039638E-3</v>
      </c>
      <c r="X2646" s="53" t="str">
        <f t="shared" si="304"/>
        <v/>
      </c>
      <c r="Y2646" s="54" t="str">
        <f t="shared" si="305"/>
        <v/>
      </c>
    </row>
    <row r="2647" spans="17:25" x14ac:dyDescent="0.25">
      <c r="Q2647" s="47">
        <f t="shared" si="301"/>
        <v>1999</v>
      </c>
      <c r="R2647" s="48" t="str">
        <f t="shared" si="299"/>
        <v>19992</v>
      </c>
      <c r="S2647" s="49">
        <v>36209</v>
      </c>
      <c r="T2647" s="48">
        <v>1569.4</v>
      </c>
      <c r="U2647" s="50">
        <f t="shared" si="300"/>
        <v>1566.8532142857146</v>
      </c>
      <c r="V2647" s="51">
        <f t="shared" si="302"/>
        <v>1756.9043013698631</v>
      </c>
      <c r="W2647" s="53">
        <f t="shared" si="303"/>
        <v>5.039928787791581E-3</v>
      </c>
      <c r="X2647" s="53" t="str">
        <f t="shared" si="304"/>
        <v/>
      </c>
      <c r="Y2647" s="54" t="str">
        <f t="shared" si="305"/>
        <v/>
      </c>
    </row>
    <row r="2648" spans="17:25" x14ac:dyDescent="0.25">
      <c r="Q2648" s="47">
        <f t="shared" si="301"/>
        <v>1999</v>
      </c>
      <c r="R2648" s="48" t="str">
        <f t="shared" si="299"/>
        <v>19992</v>
      </c>
      <c r="S2648" s="49">
        <v>36210</v>
      </c>
      <c r="T2648" s="48">
        <v>1567.17</v>
      </c>
      <c r="U2648" s="50">
        <f t="shared" si="300"/>
        <v>1566.8532142857146</v>
      </c>
      <c r="V2648" s="51">
        <f t="shared" si="302"/>
        <v>1756.9043013698631</v>
      </c>
      <c r="W2648" s="53">
        <f t="shared" si="303"/>
        <v>-1.4209251943417822E-3</v>
      </c>
      <c r="X2648" s="53" t="str">
        <f t="shared" si="304"/>
        <v/>
      </c>
      <c r="Y2648" s="54" t="str">
        <f t="shared" si="305"/>
        <v/>
      </c>
    </row>
    <row r="2649" spans="17:25" x14ac:dyDescent="0.25">
      <c r="Q2649" s="47">
        <f t="shared" si="301"/>
        <v>1999</v>
      </c>
      <c r="R2649" s="48" t="str">
        <f t="shared" si="299"/>
        <v>19992</v>
      </c>
      <c r="S2649" s="49">
        <v>36211</v>
      </c>
      <c r="T2649" s="48">
        <v>1560.46</v>
      </c>
      <c r="U2649" s="50">
        <f t="shared" si="300"/>
        <v>1566.8532142857146</v>
      </c>
      <c r="V2649" s="51">
        <f t="shared" si="302"/>
        <v>1756.9043013698631</v>
      </c>
      <c r="W2649" s="53">
        <f t="shared" si="303"/>
        <v>-4.2816031445216396E-3</v>
      </c>
      <c r="X2649" s="53" t="str">
        <f t="shared" si="304"/>
        <v/>
      </c>
      <c r="Y2649" s="54" t="str">
        <f t="shared" si="305"/>
        <v/>
      </c>
    </row>
    <row r="2650" spans="17:25" x14ac:dyDescent="0.25">
      <c r="Q2650" s="47">
        <f t="shared" si="301"/>
        <v>1999</v>
      </c>
      <c r="R2650" s="48" t="str">
        <f t="shared" si="299"/>
        <v>19992</v>
      </c>
      <c r="S2650" s="49">
        <v>36212</v>
      </c>
      <c r="T2650" s="48">
        <v>1560.46</v>
      </c>
      <c r="U2650" s="50">
        <f t="shared" si="300"/>
        <v>1566.8532142857146</v>
      </c>
      <c r="V2650" s="51">
        <f t="shared" si="302"/>
        <v>1756.9043013698631</v>
      </c>
      <c r="W2650" s="53">
        <f t="shared" si="303"/>
        <v>0</v>
      </c>
      <c r="X2650" s="53" t="str">
        <f t="shared" si="304"/>
        <v/>
      </c>
      <c r="Y2650" s="54" t="str">
        <f t="shared" si="305"/>
        <v/>
      </c>
    </row>
    <row r="2651" spans="17:25" x14ac:dyDescent="0.25">
      <c r="Q2651" s="47">
        <f t="shared" si="301"/>
        <v>1999</v>
      </c>
      <c r="R2651" s="48" t="str">
        <f t="shared" si="299"/>
        <v>19992</v>
      </c>
      <c r="S2651" s="49">
        <v>36213</v>
      </c>
      <c r="T2651" s="48">
        <v>1560.46</v>
      </c>
      <c r="U2651" s="50">
        <f t="shared" si="300"/>
        <v>1566.8532142857146</v>
      </c>
      <c r="V2651" s="51">
        <f t="shared" si="302"/>
        <v>1756.9043013698631</v>
      </c>
      <c r="W2651" s="53">
        <f t="shared" si="303"/>
        <v>0</v>
      </c>
      <c r="X2651" s="53" t="str">
        <f t="shared" si="304"/>
        <v/>
      </c>
      <c r="Y2651" s="54" t="str">
        <f t="shared" si="305"/>
        <v/>
      </c>
    </row>
    <row r="2652" spans="17:25" x14ac:dyDescent="0.25">
      <c r="Q2652" s="47">
        <f t="shared" si="301"/>
        <v>1999</v>
      </c>
      <c r="R2652" s="48" t="str">
        <f t="shared" si="299"/>
        <v>19992</v>
      </c>
      <c r="S2652" s="49">
        <v>36214</v>
      </c>
      <c r="T2652" s="48">
        <v>1556.65</v>
      </c>
      <c r="U2652" s="50">
        <f t="shared" si="300"/>
        <v>1566.8532142857146</v>
      </c>
      <c r="V2652" s="51">
        <f t="shared" si="302"/>
        <v>1756.9043013698631</v>
      </c>
      <c r="W2652" s="53">
        <f t="shared" si="303"/>
        <v>-2.4415877369493577E-3</v>
      </c>
      <c r="X2652" s="53" t="str">
        <f t="shared" si="304"/>
        <v/>
      </c>
      <c r="Y2652" s="54" t="str">
        <f t="shared" si="305"/>
        <v/>
      </c>
    </row>
    <row r="2653" spans="17:25" x14ac:dyDescent="0.25">
      <c r="Q2653" s="47">
        <f t="shared" si="301"/>
        <v>1999</v>
      </c>
      <c r="R2653" s="48" t="str">
        <f t="shared" si="299"/>
        <v>19992</v>
      </c>
      <c r="S2653" s="49">
        <v>36215</v>
      </c>
      <c r="T2653" s="48">
        <v>1550.88</v>
      </c>
      <c r="U2653" s="50">
        <f t="shared" si="300"/>
        <v>1566.8532142857146</v>
      </c>
      <c r="V2653" s="51">
        <f t="shared" si="302"/>
        <v>1756.9043013698631</v>
      </c>
      <c r="W2653" s="53">
        <f t="shared" si="303"/>
        <v>-3.7066778016895396E-3</v>
      </c>
      <c r="X2653" s="53" t="str">
        <f t="shared" si="304"/>
        <v/>
      </c>
      <c r="Y2653" s="54" t="str">
        <f t="shared" si="305"/>
        <v/>
      </c>
    </row>
    <row r="2654" spans="17:25" x14ac:dyDescent="0.25">
      <c r="Q2654" s="47">
        <f t="shared" si="301"/>
        <v>1999</v>
      </c>
      <c r="R2654" s="48" t="str">
        <f t="shared" si="299"/>
        <v>19992</v>
      </c>
      <c r="S2654" s="49">
        <v>36216</v>
      </c>
      <c r="T2654" s="48">
        <v>1557.97</v>
      </c>
      <c r="U2654" s="50">
        <f t="shared" si="300"/>
        <v>1566.8532142857146</v>
      </c>
      <c r="V2654" s="51">
        <f t="shared" si="302"/>
        <v>1756.9043013698631</v>
      </c>
      <c r="W2654" s="53">
        <f t="shared" si="303"/>
        <v>4.5715980604559281E-3</v>
      </c>
      <c r="X2654" s="53" t="str">
        <f t="shared" si="304"/>
        <v/>
      </c>
      <c r="Y2654" s="54" t="str">
        <f t="shared" si="305"/>
        <v/>
      </c>
    </row>
    <row r="2655" spans="17:25" x14ac:dyDescent="0.25">
      <c r="Q2655" s="47">
        <f t="shared" si="301"/>
        <v>1999</v>
      </c>
      <c r="R2655" s="48" t="str">
        <f t="shared" si="299"/>
        <v>19992</v>
      </c>
      <c r="S2655" s="49">
        <v>36217</v>
      </c>
      <c r="T2655" s="48">
        <v>1572.46</v>
      </c>
      <c r="U2655" s="50">
        <f t="shared" si="300"/>
        <v>1566.8532142857146</v>
      </c>
      <c r="V2655" s="51">
        <f t="shared" si="302"/>
        <v>1756.9043013698631</v>
      </c>
      <c r="W2655" s="53">
        <f t="shared" si="303"/>
        <v>9.3005641957162322E-3</v>
      </c>
      <c r="X2655" s="53" t="str">
        <f t="shared" si="304"/>
        <v/>
      </c>
      <c r="Y2655" s="54" t="str">
        <f t="shared" si="305"/>
        <v/>
      </c>
    </row>
    <row r="2656" spans="17:25" x14ac:dyDescent="0.25">
      <c r="Q2656" s="47">
        <f t="shared" si="301"/>
        <v>1999</v>
      </c>
      <c r="R2656" s="48" t="str">
        <f t="shared" si="299"/>
        <v>19992</v>
      </c>
      <c r="S2656" s="49">
        <v>36218</v>
      </c>
      <c r="T2656" s="48">
        <v>1568.3</v>
      </c>
      <c r="U2656" s="50">
        <f t="shared" si="300"/>
        <v>1566.8532142857146</v>
      </c>
      <c r="V2656" s="51">
        <f t="shared" si="302"/>
        <v>1756.9043013698631</v>
      </c>
      <c r="W2656" s="53">
        <f t="shared" si="303"/>
        <v>-2.6455362934511006E-3</v>
      </c>
      <c r="X2656" s="53" t="str">
        <f t="shared" si="304"/>
        <v/>
      </c>
      <c r="Y2656" s="54" t="str">
        <f t="shared" si="305"/>
        <v/>
      </c>
    </row>
    <row r="2657" spans="17:25" x14ac:dyDescent="0.25">
      <c r="Q2657" s="47">
        <f t="shared" si="301"/>
        <v>1999</v>
      </c>
      <c r="R2657" s="48" t="str">
        <f t="shared" si="299"/>
        <v>19992</v>
      </c>
      <c r="S2657" s="49">
        <v>36219</v>
      </c>
      <c r="T2657" s="48">
        <v>1568.3</v>
      </c>
      <c r="U2657" s="50">
        <f t="shared" si="300"/>
        <v>1566.8532142857146</v>
      </c>
      <c r="V2657" s="51">
        <f t="shared" si="302"/>
        <v>1756.9043013698631</v>
      </c>
      <c r="W2657" s="53">
        <f t="shared" si="303"/>
        <v>0</v>
      </c>
      <c r="X2657" s="53" t="str">
        <f t="shared" si="304"/>
        <v/>
      </c>
      <c r="Y2657" s="54" t="str">
        <f t="shared" si="305"/>
        <v/>
      </c>
    </row>
    <row r="2658" spans="17:25" x14ac:dyDescent="0.25">
      <c r="Q2658" s="47">
        <f t="shared" si="301"/>
        <v>1999</v>
      </c>
      <c r="R2658" s="48" t="str">
        <f t="shared" si="299"/>
        <v>19993</v>
      </c>
      <c r="S2658" s="49">
        <v>36220</v>
      </c>
      <c r="T2658" s="48">
        <v>1568.3</v>
      </c>
      <c r="U2658" s="50">
        <f t="shared" si="300"/>
        <v>1549.2025806451607</v>
      </c>
      <c r="V2658" s="51">
        <f t="shared" si="302"/>
        <v>1756.9043013698631</v>
      </c>
      <c r="W2658" s="53">
        <f t="shared" si="303"/>
        <v>0</v>
      </c>
      <c r="X2658" s="53">
        <f t="shared" si="304"/>
        <v>-1.1265020539017345E-2</v>
      </c>
      <c r="Y2658" s="54" t="str">
        <f t="shared" si="305"/>
        <v/>
      </c>
    </row>
    <row r="2659" spans="17:25" x14ac:dyDescent="0.25">
      <c r="Q2659" s="47">
        <f t="shared" si="301"/>
        <v>1999</v>
      </c>
      <c r="R2659" s="48" t="str">
        <f t="shared" si="299"/>
        <v>19993</v>
      </c>
      <c r="S2659" s="49">
        <v>36221</v>
      </c>
      <c r="T2659" s="48">
        <v>1560.4</v>
      </c>
      <c r="U2659" s="50">
        <f t="shared" si="300"/>
        <v>1549.2025806451607</v>
      </c>
      <c r="V2659" s="51">
        <f t="shared" si="302"/>
        <v>1756.9043013698631</v>
      </c>
      <c r="W2659" s="53">
        <f t="shared" si="303"/>
        <v>-5.0373015366956819E-3</v>
      </c>
      <c r="X2659" s="53" t="str">
        <f t="shared" si="304"/>
        <v/>
      </c>
      <c r="Y2659" s="54" t="str">
        <f t="shared" si="305"/>
        <v/>
      </c>
    </row>
    <row r="2660" spans="17:25" x14ac:dyDescent="0.25">
      <c r="Q2660" s="47">
        <f t="shared" si="301"/>
        <v>1999</v>
      </c>
      <c r="R2660" s="48" t="str">
        <f t="shared" si="299"/>
        <v>19993</v>
      </c>
      <c r="S2660" s="49">
        <v>36222</v>
      </c>
      <c r="T2660" s="48">
        <v>1557.94</v>
      </c>
      <c r="U2660" s="50">
        <f t="shared" si="300"/>
        <v>1549.2025806451607</v>
      </c>
      <c r="V2660" s="51">
        <f t="shared" si="302"/>
        <v>1756.9043013698631</v>
      </c>
      <c r="W2660" s="53">
        <f t="shared" si="303"/>
        <v>-1.5765188413228159E-3</v>
      </c>
      <c r="X2660" s="53" t="str">
        <f t="shared" si="304"/>
        <v/>
      </c>
      <c r="Y2660" s="54" t="str">
        <f t="shared" si="305"/>
        <v/>
      </c>
    </row>
    <row r="2661" spans="17:25" x14ac:dyDescent="0.25">
      <c r="Q2661" s="47">
        <f t="shared" si="301"/>
        <v>1999</v>
      </c>
      <c r="R2661" s="48" t="str">
        <f t="shared" si="299"/>
        <v>19993</v>
      </c>
      <c r="S2661" s="49">
        <v>36223</v>
      </c>
      <c r="T2661" s="48">
        <v>1558.66</v>
      </c>
      <c r="U2661" s="50">
        <f t="shared" si="300"/>
        <v>1549.2025806451607</v>
      </c>
      <c r="V2661" s="51">
        <f t="shared" si="302"/>
        <v>1756.9043013698631</v>
      </c>
      <c r="W2661" s="53">
        <f t="shared" si="303"/>
        <v>4.6214873486793984E-4</v>
      </c>
      <c r="X2661" s="53" t="str">
        <f t="shared" si="304"/>
        <v/>
      </c>
      <c r="Y2661" s="54" t="str">
        <f t="shared" si="305"/>
        <v/>
      </c>
    </row>
    <row r="2662" spans="17:25" x14ac:dyDescent="0.25">
      <c r="Q2662" s="47">
        <f t="shared" si="301"/>
        <v>1999</v>
      </c>
      <c r="R2662" s="48" t="str">
        <f t="shared" si="299"/>
        <v>19993</v>
      </c>
      <c r="S2662" s="49">
        <v>36224</v>
      </c>
      <c r="T2662" s="48">
        <v>1555.84</v>
      </c>
      <c r="U2662" s="50">
        <f t="shared" si="300"/>
        <v>1549.2025806451607</v>
      </c>
      <c r="V2662" s="51">
        <f t="shared" si="302"/>
        <v>1756.9043013698631</v>
      </c>
      <c r="W2662" s="53">
        <f t="shared" si="303"/>
        <v>-1.8092464039625167E-3</v>
      </c>
      <c r="X2662" s="53" t="str">
        <f t="shared" si="304"/>
        <v/>
      </c>
      <c r="Y2662" s="54" t="str">
        <f t="shared" si="305"/>
        <v/>
      </c>
    </row>
    <row r="2663" spans="17:25" x14ac:dyDescent="0.25">
      <c r="Q2663" s="47">
        <f t="shared" si="301"/>
        <v>1999</v>
      </c>
      <c r="R2663" s="48" t="str">
        <f t="shared" si="299"/>
        <v>19993</v>
      </c>
      <c r="S2663" s="49">
        <v>36225</v>
      </c>
      <c r="T2663" s="48">
        <v>1552.37</v>
      </c>
      <c r="U2663" s="50">
        <f t="shared" si="300"/>
        <v>1549.2025806451607</v>
      </c>
      <c r="V2663" s="51">
        <f t="shared" si="302"/>
        <v>1756.9043013698631</v>
      </c>
      <c r="W2663" s="53">
        <f t="shared" si="303"/>
        <v>-2.2303064582476217E-3</v>
      </c>
      <c r="X2663" s="53" t="str">
        <f t="shared" si="304"/>
        <v/>
      </c>
      <c r="Y2663" s="54" t="str">
        <f t="shared" si="305"/>
        <v/>
      </c>
    </row>
    <row r="2664" spans="17:25" x14ac:dyDescent="0.25">
      <c r="Q2664" s="47">
        <f t="shared" si="301"/>
        <v>1999</v>
      </c>
      <c r="R2664" s="48" t="str">
        <f t="shared" si="299"/>
        <v>19993</v>
      </c>
      <c r="S2664" s="49">
        <v>36226</v>
      </c>
      <c r="T2664" s="48">
        <v>1552.37</v>
      </c>
      <c r="U2664" s="50">
        <f t="shared" si="300"/>
        <v>1549.2025806451607</v>
      </c>
      <c r="V2664" s="51">
        <f t="shared" si="302"/>
        <v>1756.9043013698631</v>
      </c>
      <c r="W2664" s="53">
        <f t="shared" si="303"/>
        <v>0</v>
      </c>
      <c r="X2664" s="53" t="str">
        <f t="shared" si="304"/>
        <v/>
      </c>
      <c r="Y2664" s="54" t="str">
        <f t="shared" si="305"/>
        <v/>
      </c>
    </row>
    <row r="2665" spans="17:25" x14ac:dyDescent="0.25">
      <c r="Q2665" s="47">
        <f t="shared" si="301"/>
        <v>1999</v>
      </c>
      <c r="R2665" s="48" t="str">
        <f t="shared" si="299"/>
        <v>19993</v>
      </c>
      <c r="S2665" s="49">
        <v>36227</v>
      </c>
      <c r="T2665" s="48">
        <v>1552.37</v>
      </c>
      <c r="U2665" s="50">
        <f t="shared" si="300"/>
        <v>1549.2025806451607</v>
      </c>
      <c r="V2665" s="51">
        <f t="shared" si="302"/>
        <v>1756.9043013698631</v>
      </c>
      <c r="W2665" s="53">
        <f t="shared" si="303"/>
        <v>0</v>
      </c>
      <c r="X2665" s="53" t="str">
        <f t="shared" si="304"/>
        <v/>
      </c>
      <c r="Y2665" s="54" t="str">
        <f t="shared" si="305"/>
        <v/>
      </c>
    </row>
    <row r="2666" spans="17:25" x14ac:dyDescent="0.25">
      <c r="Q2666" s="47">
        <f t="shared" si="301"/>
        <v>1999</v>
      </c>
      <c r="R2666" s="48" t="str">
        <f t="shared" si="299"/>
        <v>19993</v>
      </c>
      <c r="S2666" s="49">
        <v>36228</v>
      </c>
      <c r="T2666" s="48">
        <v>1552.44</v>
      </c>
      <c r="U2666" s="50">
        <f t="shared" si="300"/>
        <v>1549.2025806451607</v>
      </c>
      <c r="V2666" s="51">
        <f t="shared" si="302"/>
        <v>1756.9043013698631</v>
      </c>
      <c r="W2666" s="53">
        <f t="shared" si="303"/>
        <v>4.5092342676245067E-5</v>
      </c>
      <c r="X2666" s="53" t="str">
        <f t="shared" si="304"/>
        <v/>
      </c>
      <c r="Y2666" s="54" t="str">
        <f t="shared" si="305"/>
        <v/>
      </c>
    </row>
    <row r="2667" spans="17:25" x14ac:dyDescent="0.25">
      <c r="Q2667" s="47">
        <f t="shared" si="301"/>
        <v>1999</v>
      </c>
      <c r="R2667" s="48" t="str">
        <f t="shared" si="299"/>
        <v>19993</v>
      </c>
      <c r="S2667" s="49">
        <v>36229</v>
      </c>
      <c r="T2667" s="48">
        <v>1550.33</v>
      </c>
      <c r="U2667" s="50">
        <f t="shared" si="300"/>
        <v>1549.2025806451607</v>
      </c>
      <c r="V2667" s="51">
        <f t="shared" si="302"/>
        <v>1756.9043013698631</v>
      </c>
      <c r="W2667" s="53">
        <f t="shared" si="303"/>
        <v>-1.359150756228944E-3</v>
      </c>
      <c r="X2667" s="53" t="str">
        <f t="shared" si="304"/>
        <v/>
      </c>
      <c r="Y2667" s="54" t="str">
        <f t="shared" si="305"/>
        <v/>
      </c>
    </row>
    <row r="2668" spans="17:25" x14ac:dyDescent="0.25">
      <c r="Q2668" s="47">
        <f t="shared" si="301"/>
        <v>1999</v>
      </c>
      <c r="R2668" s="48" t="str">
        <f t="shared" si="299"/>
        <v>19993</v>
      </c>
      <c r="S2668" s="49">
        <v>36230</v>
      </c>
      <c r="T2668" s="48">
        <v>1545.09</v>
      </c>
      <c r="U2668" s="50">
        <f t="shared" si="300"/>
        <v>1549.2025806451607</v>
      </c>
      <c r="V2668" s="51">
        <f t="shared" si="302"/>
        <v>1756.9043013698631</v>
      </c>
      <c r="W2668" s="53">
        <f t="shared" si="303"/>
        <v>-3.3799255642347203E-3</v>
      </c>
      <c r="X2668" s="53" t="str">
        <f t="shared" si="304"/>
        <v/>
      </c>
      <c r="Y2668" s="54" t="str">
        <f t="shared" si="305"/>
        <v/>
      </c>
    </row>
    <row r="2669" spans="17:25" x14ac:dyDescent="0.25">
      <c r="Q2669" s="47">
        <f t="shared" si="301"/>
        <v>1999</v>
      </c>
      <c r="R2669" s="48" t="str">
        <f t="shared" si="299"/>
        <v>19993</v>
      </c>
      <c r="S2669" s="49">
        <v>36231</v>
      </c>
      <c r="T2669" s="48">
        <v>1552.28</v>
      </c>
      <c r="U2669" s="50">
        <f t="shared" si="300"/>
        <v>1549.2025806451607</v>
      </c>
      <c r="V2669" s="51">
        <f t="shared" si="302"/>
        <v>1756.9043013698631</v>
      </c>
      <c r="W2669" s="53">
        <f t="shared" si="303"/>
        <v>4.6534506080553317E-3</v>
      </c>
      <c r="X2669" s="53" t="str">
        <f t="shared" si="304"/>
        <v/>
      </c>
      <c r="Y2669" s="54" t="str">
        <f t="shared" si="305"/>
        <v/>
      </c>
    </row>
    <row r="2670" spans="17:25" x14ac:dyDescent="0.25">
      <c r="Q2670" s="47">
        <f t="shared" si="301"/>
        <v>1999</v>
      </c>
      <c r="R2670" s="48" t="str">
        <f t="shared" si="299"/>
        <v>19993</v>
      </c>
      <c r="S2670" s="49">
        <v>36232</v>
      </c>
      <c r="T2670" s="48">
        <v>1562.91</v>
      </c>
      <c r="U2670" s="50">
        <f t="shared" si="300"/>
        <v>1549.2025806451607</v>
      </c>
      <c r="V2670" s="51">
        <f t="shared" si="302"/>
        <v>1756.9043013698631</v>
      </c>
      <c r="W2670" s="53">
        <f t="shared" si="303"/>
        <v>6.8479913417682781E-3</v>
      </c>
      <c r="X2670" s="53" t="str">
        <f t="shared" si="304"/>
        <v/>
      </c>
      <c r="Y2670" s="54" t="str">
        <f t="shared" si="305"/>
        <v/>
      </c>
    </row>
    <row r="2671" spans="17:25" x14ac:dyDescent="0.25">
      <c r="Q2671" s="47">
        <f t="shared" si="301"/>
        <v>1999</v>
      </c>
      <c r="R2671" s="48" t="str">
        <f t="shared" si="299"/>
        <v>19993</v>
      </c>
      <c r="S2671" s="49">
        <v>36233</v>
      </c>
      <c r="T2671" s="48">
        <v>1562.91</v>
      </c>
      <c r="U2671" s="50">
        <f t="shared" si="300"/>
        <v>1549.2025806451607</v>
      </c>
      <c r="V2671" s="51">
        <f t="shared" si="302"/>
        <v>1756.9043013698631</v>
      </c>
      <c r="W2671" s="53">
        <f t="shared" si="303"/>
        <v>0</v>
      </c>
      <c r="X2671" s="53" t="str">
        <f t="shared" si="304"/>
        <v/>
      </c>
      <c r="Y2671" s="54" t="str">
        <f t="shared" si="305"/>
        <v/>
      </c>
    </row>
    <row r="2672" spans="17:25" x14ac:dyDescent="0.25">
      <c r="Q2672" s="47">
        <f t="shared" si="301"/>
        <v>1999</v>
      </c>
      <c r="R2672" s="48" t="str">
        <f t="shared" si="299"/>
        <v>19993</v>
      </c>
      <c r="S2672" s="49">
        <v>36234</v>
      </c>
      <c r="T2672" s="48">
        <v>1562.91</v>
      </c>
      <c r="U2672" s="50">
        <f t="shared" si="300"/>
        <v>1549.2025806451607</v>
      </c>
      <c r="V2672" s="51">
        <f t="shared" si="302"/>
        <v>1756.9043013698631</v>
      </c>
      <c r="W2672" s="53">
        <f t="shared" si="303"/>
        <v>0</v>
      </c>
      <c r="X2672" s="53" t="str">
        <f t="shared" si="304"/>
        <v/>
      </c>
      <c r="Y2672" s="54" t="str">
        <f t="shared" si="305"/>
        <v/>
      </c>
    </row>
    <row r="2673" spans="17:25" x14ac:dyDescent="0.25">
      <c r="Q2673" s="47">
        <f t="shared" si="301"/>
        <v>1999</v>
      </c>
      <c r="R2673" s="48" t="str">
        <f t="shared" si="299"/>
        <v>19993</v>
      </c>
      <c r="S2673" s="49">
        <v>36235</v>
      </c>
      <c r="T2673" s="48">
        <v>1563.97</v>
      </c>
      <c r="U2673" s="50">
        <f t="shared" si="300"/>
        <v>1549.2025806451607</v>
      </c>
      <c r="V2673" s="51">
        <f t="shared" si="302"/>
        <v>1756.9043013698631</v>
      </c>
      <c r="W2673" s="53">
        <f t="shared" si="303"/>
        <v>6.7822203453804519E-4</v>
      </c>
      <c r="X2673" s="53" t="str">
        <f t="shared" si="304"/>
        <v/>
      </c>
      <c r="Y2673" s="54" t="str">
        <f t="shared" si="305"/>
        <v/>
      </c>
    </row>
    <row r="2674" spans="17:25" x14ac:dyDescent="0.25">
      <c r="Q2674" s="47">
        <f t="shared" si="301"/>
        <v>1999</v>
      </c>
      <c r="R2674" s="48" t="str">
        <f t="shared" si="299"/>
        <v>19993</v>
      </c>
      <c r="S2674" s="49">
        <v>36236</v>
      </c>
      <c r="T2674" s="48">
        <v>1561.74</v>
      </c>
      <c r="U2674" s="50">
        <f t="shared" si="300"/>
        <v>1549.2025806451607</v>
      </c>
      <c r="V2674" s="51">
        <f t="shared" si="302"/>
        <v>1756.9043013698631</v>
      </c>
      <c r="W2674" s="53">
        <f t="shared" si="303"/>
        <v>-1.4258585522740619E-3</v>
      </c>
      <c r="X2674" s="53" t="str">
        <f t="shared" si="304"/>
        <v/>
      </c>
      <c r="Y2674" s="54" t="str">
        <f t="shared" si="305"/>
        <v/>
      </c>
    </row>
    <row r="2675" spans="17:25" x14ac:dyDescent="0.25">
      <c r="Q2675" s="47">
        <f t="shared" si="301"/>
        <v>1999</v>
      </c>
      <c r="R2675" s="48" t="str">
        <f t="shared" si="299"/>
        <v>19993</v>
      </c>
      <c r="S2675" s="49">
        <v>36237</v>
      </c>
      <c r="T2675" s="48">
        <v>1554.85</v>
      </c>
      <c r="U2675" s="50">
        <f t="shared" si="300"/>
        <v>1549.2025806451607</v>
      </c>
      <c r="V2675" s="51">
        <f t="shared" si="302"/>
        <v>1756.9043013698631</v>
      </c>
      <c r="W2675" s="53">
        <f t="shared" si="303"/>
        <v>-4.4117458731928183E-3</v>
      </c>
      <c r="X2675" s="53" t="str">
        <f t="shared" si="304"/>
        <v/>
      </c>
      <c r="Y2675" s="54" t="str">
        <f t="shared" si="305"/>
        <v/>
      </c>
    </row>
    <row r="2676" spans="17:25" x14ac:dyDescent="0.25">
      <c r="Q2676" s="47">
        <f t="shared" si="301"/>
        <v>1999</v>
      </c>
      <c r="R2676" s="48" t="str">
        <f t="shared" si="299"/>
        <v>19993</v>
      </c>
      <c r="S2676" s="49">
        <v>36238</v>
      </c>
      <c r="T2676" s="48">
        <v>1550.03</v>
      </c>
      <c r="U2676" s="50">
        <f t="shared" si="300"/>
        <v>1549.2025806451607</v>
      </c>
      <c r="V2676" s="51">
        <f t="shared" si="302"/>
        <v>1756.9043013698631</v>
      </c>
      <c r="W2676" s="53">
        <f t="shared" si="303"/>
        <v>-3.0999774897899623E-3</v>
      </c>
      <c r="X2676" s="53" t="str">
        <f t="shared" si="304"/>
        <v/>
      </c>
      <c r="Y2676" s="54" t="str">
        <f t="shared" si="305"/>
        <v/>
      </c>
    </row>
    <row r="2677" spans="17:25" x14ac:dyDescent="0.25">
      <c r="Q2677" s="47">
        <f t="shared" si="301"/>
        <v>1999</v>
      </c>
      <c r="R2677" s="48" t="str">
        <f t="shared" si="299"/>
        <v>19993</v>
      </c>
      <c r="S2677" s="49">
        <v>36239</v>
      </c>
      <c r="T2677" s="48">
        <v>1546.77</v>
      </c>
      <c r="U2677" s="50">
        <f t="shared" si="300"/>
        <v>1549.2025806451607</v>
      </c>
      <c r="V2677" s="51">
        <f t="shared" si="302"/>
        <v>1756.9043013698631</v>
      </c>
      <c r="W2677" s="53">
        <f t="shared" si="303"/>
        <v>-2.1031850996432455E-3</v>
      </c>
      <c r="X2677" s="53" t="str">
        <f t="shared" si="304"/>
        <v/>
      </c>
      <c r="Y2677" s="54" t="str">
        <f t="shared" si="305"/>
        <v/>
      </c>
    </row>
    <row r="2678" spans="17:25" x14ac:dyDescent="0.25">
      <c r="Q2678" s="47">
        <f t="shared" si="301"/>
        <v>1999</v>
      </c>
      <c r="R2678" s="48" t="str">
        <f t="shared" si="299"/>
        <v>19993</v>
      </c>
      <c r="S2678" s="49">
        <v>36240</v>
      </c>
      <c r="T2678" s="48">
        <v>1546.77</v>
      </c>
      <c r="U2678" s="50">
        <f t="shared" si="300"/>
        <v>1549.2025806451607</v>
      </c>
      <c r="V2678" s="51">
        <f t="shared" si="302"/>
        <v>1756.9043013698631</v>
      </c>
      <c r="W2678" s="53">
        <f t="shared" si="303"/>
        <v>0</v>
      </c>
      <c r="X2678" s="53" t="str">
        <f t="shared" si="304"/>
        <v/>
      </c>
      <c r="Y2678" s="54" t="str">
        <f t="shared" si="305"/>
        <v/>
      </c>
    </row>
    <row r="2679" spans="17:25" x14ac:dyDescent="0.25">
      <c r="Q2679" s="47">
        <f t="shared" si="301"/>
        <v>1999</v>
      </c>
      <c r="R2679" s="48" t="str">
        <f t="shared" si="299"/>
        <v>19993</v>
      </c>
      <c r="S2679" s="49">
        <v>36241</v>
      </c>
      <c r="T2679" s="48">
        <v>1546.77</v>
      </c>
      <c r="U2679" s="50">
        <f t="shared" si="300"/>
        <v>1549.2025806451607</v>
      </c>
      <c r="V2679" s="51">
        <f t="shared" si="302"/>
        <v>1756.9043013698631</v>
      </c>
      <c r="W2679" s="53">
        <f t="shared" si="303"/>
        <v>0</v>
      </c>
      <c r="X2679" s="53" t="str">
        <f t="shared" si="304"/>
        <v/>
      </c>
      <c r="Y2679" s="54" t="str">
        <f t="shared" si="305"/>
        <v/>
      </c>
    </row>
    <row r="2680" spans="17:25" x14ac:dyDescent="0.25">
      <c r="Q2680" s="47">
        <f t="shared" si="301"/>
        <v>1999</v>
      </c>
      <c r="R2680" s="48" t="str">
        <f t="shared" si="299"/>
        <v>19993</v>
      </c>
      <c r="S2680" s="49">
        <v>36242</v>
      </c>
      <c r="T2680" s="48">
        <v>1546.77</v>
      </c>
      <c r="U2680" s="50">
        <f t="shared" si="300"/>
        <v>1549.2025806451607</v>
      </c>
      <c r="V2680" s="51">
        <f t="shared" si="302"/>
        <v>1756.9043013698631</v>
      </c>
      <c r="W2680" s="53">
        <f t="shared" si="303"/>
        <v>0</v>
      </c>
      <c r="X2680" s="53" t="str">
        <f t="shared" si="304"/>
        <v/>
      </c>
      <c r="Y2680" s="54" t="str">
        <f t="shared" si="305"/>
        <v/>
      </c>
    </row>
    <row r="2681" spans="17:25" x14ac:dyDescent="0.25">
      <c r="Q2681" s="47">
        <f t="shared" si="301"/>
        <v>1999</v>
      </c>
      <c r="R2681" s="48" t="str">
        <f t="shared" si="299"/>
        <v>19993</v>
      </c>
      <c r="S2681" s="49">
        <v>36243</v>
      </c>
      <c r="T2681" s="48">
        <v>1544.6</v>
      </c>
      <c r="U2681" s="50">
        <f t="shared" si="300"/>
        <v>1549.2025806451607</v>
      </c>
      <c r="V2681" s="51">
        <f t="shared" si="302"/>
        <v>1756.9043013698631</v>
      </c>
      <c r="W2681" s="53">
        <f t="shared" si="303"/>
        <v>-1.4029235115757821E-3</v>
      </c>
      <c r="X2681" s="53" t="str">
        <f t="shared" si="304"/>
        <v/>
      </c>
      <c r="Y2681" s="54" t="str">
        <f t="shared" si="305"/>
        <v/>
      </c>
    </row>
    <row r="2682" spans="17:25" x14ac:dyDescent="0.25">
      <c r="Q2682" s="47">
        <f t="shared" si="301"/>
        <v>1999</v>
      </c>
      <c r="R2682" s="48" t="str">
        <f t="shared" si="299"/>
        <v>19993</v>
      </c>
      <c r="S2682" s="49">
        <v>36244</v>
      </c>
      <c r="T2682" s="48">
        <v>1541.74</v>
      </c>
      <c r="U2682" s="50">
        <f t="shared" si="300"/>
        <v>1549.2025806451607</v>
      </c>
      <c r="V2682" s="51">
        <f t="shared" si="302"/>
        <v>1756.9043013698631</v>
      </c>
      <c r="W2682" s="53">
        <f t="shared" si="303"/>
        <v>-1.8516120678492287E-3</v>
      </c>
      <c r="X2682" s="53" t="str">
        <f t="shared" si="304"/>
        <v/>
      </c>
      <c r="Y2682" s="54" t="str">
        <f t="shared" si="305"/>
        <v/>
      </c>
    </row>
    <row r="2683" spans="17:25" x14ac:dyDescent="0.25">
      <c r="Q2683" s="47">
        <f t="shared" si="301"/>
        <v>1999</v>
      </c>
      <c r="R2683" s="48" t="str">
        <f t="shared" si="299"/>
        <v>19993</v>
      </c>
      <c r="S2683" s="49">
        <v>36245</v>
      </c>
      <c r="T2683" s="48">
        <v>1534.28</v>
      </c>
      <c r="U2683" s="50">
        <f t="shared" si="300"/>
        <v>1549.2025806451607</v>
      </c>
      <c r="V2683" s="51">
        <f t="shared" si="302"/>
        <v>1756.9043013698631</v>
      </c>
      <c r="W2683" s="53">
        <f t="shared" si="303"/>
        <v>-4.8386887542646306E-3</v>
      </c>
      <c r="X2683" s="53" t="str">
        <f t="shared" si="304"/>
        <v/>
      </c>
      <c r="Y2683" s="54" t="str">
        <f t="shared" si="305"/>
        <v/>
      </c>
    </row>
    <row r="2684" spans="17:25" x14ac:dyDescent="0.25">
      <c r="Q2684" s="47">
        <f t="shared" si="301"/>
        <v>1999</v>
      </c>
      <c r="R2684" s="48" t="str">
        <f t="shared" si="299"/>
        <v>19993</v>
      </c>
      <c r="S2684" s="49">
        <v>36246</v>
      </c>
      <c r="T2684" s="48">
        <v>1525.59</v>
      </c>
      <c r="U2684" s="50">
        <f t="shared" si="300"/>
        <v>1549.2025806451607</v>
      </c>
      <c r="V2684" s="51">
        <f t="shared" si="302"/>
        <v>1756.9043013698631</v>
      </c>
      <c r="W2684" s="53">
        <f t="shared" si="303"/>
        <v>-5.6638944651563605E-3</v>
      </c>
      <c r="X2684" s="53" t="str">
        <f t="shared" si="304"/>
        <v/>
      </c>
      <c r="Y2684" s="54" t="str">
        <f t="shared" si="305"/>
        <v/>
      </c>
    </row>
    <row r="2685" spans="17:25" x14ac:dyDescent="0.25">
      <c r="Q2685" s="47">
        <f t="shared" si="301"/>
        <v>1999</v>
      </c>
      <c r="R2685" s="48" t="str">
        <f t="shared" si="299"/>
        <v>19993</v>
      </c>
      <c r="S2685" s="49">
        <v>36247</v>
      </c>
      <c r="T2685" s="48">
        <v>1525.59</v>
      </c>
      <c r="U2685" s="50">
        <f t="shared" si="300"/>
        <v>1549.2025806451607</v>
      </c>
      <c r="V2685" s="51">
        <f t="shared" si="302"/>
        <v>1756.9043013698631</v>
      </c>
      <c r="W2685" s="53">
        <f t="shared" si="303"/>
        <v>0</v>
      </c>
      <c r="X2685" s="53" t="str">
        <f t="shared" si="304"/>
        <v/>
      </c>
      <c r="Y2685" s="54" t="str">
        <f t="shared" si="305"/>
        <v/>
      </c>
    </row>
    <row r="2686" spans="17:25" x14ac:dyDescent="0.25">
      <c r="Q2686" s="47">
        <f t="shared" si="301"/>
        <v>1999</v>
      </c>
      <c r="R2686" s="48" t="str">
        <f t="shared" si="299"/>
        <v>19993</v>
      </c>
      <c r="S2686" s="49">
        <v>36248</v>
      </c>
      <c r="T2686" s="48">
        <v>1525.59</v>
      </c>
      <c r="U2686" s="50">
        <f t="shared" si="300"/>
        <v>1549.2025806451607</v>
      </c>
      <c r="V2686" s="51">
        <f t="shared" si="302"/>
        <v>1756.9043013698631</v>
      </c>
      <c r="W2686" s="53">
        <f t="shared" si="303"/>
        <v>0</v>
      </c>
      <c r="X2686" s="53" t="str">
        <f t="shared" si="304"/>
        <v/>
      </c>
      <c r="Y2686" s="54" t="str">
        <f t="shared" si="305"/>
        <v/>
      </c>
    </row>
    <row r="2687" spans="17:25" x14ac:dyDescent="0.25">
      <c r="Q2687" s="47">
        <f t="shared" si="301"/>
        <v>1999</v>
      </c>
      <c r="R2687" s="48" t="str">
        <f t="shared" si="299"/>
        <v>19993</v>
      </c>
      <c r="S2687" s="49">
        <v>36249</v>
      </c>
      <c r="T2687" s="48">
        <v>1529.59</v>
      </c>
      <c r="U2687" s="50">
        <f t="shared" si="300"/>
        <v>1549.2025806451607</v>
      </c>
      <c r="V2687" s="51">
        <f t="shared" si="302"/>
        <v>1756.9043013698631</v>
      </c>
      <c r="W2687" s="53">
        <f t="shared" si="303"/>
        <v>2.6219364311512727E-3</v>
      </c>
      <c r="X2687" s="53" t="str">
        <f t="shared" si="304"/>
        <v/>
      </c>
      <c r="Y2687" s="54" t="str">
        <f t="shared" si="305"/>
        <v/>
      </c>
    </row>
    <row r="2688" spans="17:25" x14ac:dyDescent="0.25">
      <c r="Q2688" s="47">
        <f t="shared" si="301"/>
        <v>1999</v>
      </c>
      <c r="R2688" s="48" t="str">
        <f t="shared" si="299"/>
        <v>19993</v>
      </c>
      <c r="S2688" s="49">
        <v>36250</v>
      </c>
      <c r="T2688" s="48">
        <v>1533.51</v>
      </c>
      <c r="U2688" s="50">
        <f t="shared" si="300"/>
        <v>1549.2025806451607</v>
      </c>
      <c r="V2688" s="51">
        <f t="shared" si="302"/>
        <v>1756.9043013698631</v>
      </c>
      <c r="W2688" s="53">
        <f t="shared" si="303"/>
        <v>2.5627782608412808E-3</v>
      </c>
      <c r="X2688" s="53" t="str">
        <f t="shared" si="304"/>
        <v/>
      </c>
      <c r="Y2688" s="54" t="str">
        <f t="shared" si="305"/>
        <v/>
      </c>
    </row>
    <row r="2689" spans="17:25" x14ac:dyDescent="0.25">
      <c r="Q2689" s="47">
        <f t="shared" si="301"/>
        <v>1999</v>
      </c>
      <c r="R2689" s="48" t="str">
        <f t="shared" si="299"/>
        <v>19994</v>
      </c>
      <c r="S2689" s="49">
        <v>36251</v>
      </c>
      <c r="T2689" s="48">
        <v>1533.32</v>
      </c>
      <c r="U2689" s="50">
        <f t="shared" si="300"/>
        <v>1570.6273333333336</v>
      </c>
      <c r="V2689" s="51">
        <f t="shared" si="302"/>
        <v>1756.9043013698631</v>
      </c>
      <c r="W2689" s="53">
        <f t="shared" si="303"/>
        <v>-1.2389876818541534E-4</v>
      </c>
      <c r="X2689" s="53">
        <f t="shared" si="304"/>
        <v>1.382953588887692E-2</v>
      </c>
      <c r="Y2689" s="54" t="str">
        <f t="shared" si="305"/>
        <v/>
      </c>
    </row>
    <row r="2690" spans="17:25" x14ac:dyDescent="0.25">
      <c r="Q2690" s="47">
        <f t="shared" si="301"/>
        <v>1999</v>
      </c>
      <c r="R2690" s="48" t="str">
        <f t="shared" si="299"/>
        <v>19994</v>
      </c>
      <c r="S2690" s="49">
        <v>36252</v>
      </c>
      <c r="T2690" s="48">
        <v>1533.32</v>
      </c>
      <c r="U2690" s="50">
        <f t="shared" si="300"/>
        <v>1570.6273333333336</v>
      </c>
      <c r="V2690" s="51">
        <f t="shared" si="302"/>
        <v>1756.9043013698631</v>
      </c>
      <c r="W2690" s="53">
        <f t="shared" si="303"/>
        <v>0</v>
      </c>
      <c r="X2690" s="53" t="str">
        <f t="shared" si="304"/>
        <v/>
      </c>
      <c r="Y2690" s="54" t="str">
        <f t="shared" si="305"/>
        <v/>
      </c>
    </row>
    <row r="2691" spans="17:25" x14ac:dyDescent="0.25">
      <c r="Q2691" s="47">
        <f t="shared" si="301"/>
        <v>1999</v>
      </c>
      <c r="R2691" s="48" t="str">
        <f t="shared" si="299"/>
        <v>19994</v>
      </c>
      <c r="S2691" s="49">
        <v>36253</v>
      </c>
      <c r="T2691" s="48">
        <v>1533.32</v>
      </c>
      <c r="U2691" s="50">
        <f t="shared" si="300"/>
        <v>1570.6273333333336</v>
      </c>
      <c r="V2691" s="51">
        <f t="shared" si="302"/>
        <v>1756.9043013698631</v>
      </c>
      <c r="W2691" s="53">
        <f t="shared" si="303"/>
        <v>0</v>
      </c>
      <c r="X2691" s="53" t="str">
        <f t="shared" si="304"/>
        <v/>
      </c>
      <c r="Y2691" s="54" t="str">
        <f t="shared" si="305"/>
        <v/>
      </c>
    </row>
    <row r="2692" spans="17:25" x14ac:dyDescent="0.25">
      <c r="Q2692" s="47">
        <f t="shared" si="301"/>
        <v>1999</v>
      </c>
      <c r="R2692" s="48" t="str">
        <f t="shared" si="299"/>
        <v>19994</v>
      </c>
      <c r="S2692" s="49">
        <v>36254</v>
      </c>
      <c r="T2692" s="48">
        <v>1533.32</v>
      </c>
      <c r="U2692" s="50">
        <f t="shared" si="300"/>
        <v>1570.6273333333336</v>
      </c>
      <c r="V2692" s="51">
        <f t="shared" si="302"/>
        <v>1756.9043013698631</v>
      </c>
      <c r="W2692" s="53">
        <f t="shared" si="303"/>
        <v>0</v>
      </c>
      <c r="X2692" s="53" t="str">
        <f t="shared" si="304"/>
        <v/>
      </c>
      <c r="Y2692" s="54" t="str">
        <f t="shared" si="305"/>
        <v/>
      </c>
    </row>
    <row r="2693" spans="17:25" x14ac:dyDescent="0.25">
      <c r="Q2693" s="47">
        <f t="shared" si="301"/>
        <v>1999</v>
      </c>
      <c r="R2693" s="48" t="str">
        <f t="shared" si="299"/>
        <v>19994</v>
      </c>
      <c r="S2693" s="49">
        <v>36255</v>
      </c>
      <c r="T2693" s="48">
        <v>1533.32</v>
      </c>
      <c r="U2693" s="50">
        <f t="shared" si="300"/>
        <v>1570.6273333333336</v>
      </c>
      <c r="V2693" s="51">
        <f t="shared" si="302"/>
        <v>1756.9043013698631</v>
      </c>
      <c r="W2693" s="53">
        <f t="shared" si="303"/>
        <v>0</v>
      </c>
      <c r="X2693" s="53" t="str">
        <f t="shared" si="304"/>
        <v/>
      </c>
      <c r="Y2693" s="54" t="str">
        <f t="shared" si="305"/>
        <v/>
      </c>
    </row>
    <row r="2694" spans="17:25" x14ac:dyDescent="0.25">
      <c r="Q2694" s="47">
        <f t="shared" si="301"/>
        <v>1999</v>
      </c>
      <c r="R2694" s="48" t="str">
        <f t="shared" si="299"/>
        <v>19994</v>
      </c>
      <c r="S2694" s="49">
        <v>36256</v>
      </c>
      <c r="T2694" s="48">
        <v>1532.48</v>
      </c>
      <c r="U2694" s="50">
        <f t="shared" si="300"/>
        <v>1570.6273333333336</v>
      </c>
      <c r="V2694" s="51">
        <f t="shared" si="302"/>
        <v>1756.9043013698631</v>
      </c>
      <c r="W2694" s="53">
        <f t="shared" si="303"/>
        <v>-5.4783085070297943E-4</v>
      </c>
      <c r="X2694" s="53" t="str">
        <f t="shared" si="304"/>
        <v/>
      </c>
      <c r="Y2694" s="54" t="str">
        <f t="shared" si="305"/>
        <v/>
      </c>
    </row>
    <row r="2695" spans="17:25" x14ac:dyDescent="0.25">
      <c r="Q2695" s="47">
        <f t="shared" si="301"/>
        <v>1999</v>
      </c>
      <c r="R2695" s="48" t="str">
        <f t="shared" ref="R2695:R2758" si="306">+YEAR(S2695)&amp;MONTH(S2695)</f>
        <v>19994</v>
      </c>
      <c r="S2695" s="49">
        <v>36257</v>
      </c>
      <c r="T2695" s="48">
        <v>1534.13</v>
      </c>
      <c r="U2695" s="50">
        <f t="shared" ref="U2695:U2758" si="307">+AVERAGEIF($R$3:$R$12000,R2695,$T$3:$T$12000)</f>
        <v>1570.6273333333336</v>
      </c>
      <c r="V2695" s="51">
        <f t="shared" si="302"/>
        <v>1756.9043013698631</v>
      </c>
      <c r="W2695" s="53">
        <f t="shared" si="303"/>
        <v>1.0766861557736096E-3</v>
      </c>
      <c r="X2695" s="53" t="str">
        <f t="shared" si="304"/>
        <v/>
      </c>
      <c r="Y2695" s="54" t="str">
        <f t="shared" si="305"/>
        <v/>
      </c>
    </row>
    <row r="2696" spans="17:25" x14ac:dyDescent="0.25">
      <c r="Q2696" s="47">
        <f t="shared" ref="Q2696:Q2759" si="308">+YEAR(S2696)</f>
        <v>1999</v>
      </c>
      <c r="R2696" s="48" t="str">
        <f t="shared" si="306"/>
        <v>19994</v>
      </c>
      <c r="S2696" s="49">
        <v>36258</v>
      </c>
      <c r="T2696" s="48">
        <v>1548.14</v>
      </c>
      <c r="U2696" s="50">
        <f t="shared" si="307"/>
        <v>1570.6273333333336</v>
      </c>
      <c r="V2696" s="51">
        <f t="shared" ref="V2696:V2759" si="309">+AVERAGEIF($Q$3:$Q$12000,Q2696,$T$3:$T$12000)</f>
        <v>1756.9043013698631</v>
      </c>
      <c r="W2696" s="53">
        <f t="shared" si="303"/>
        <v>9.1322117421599458E-3</v>
      </c>
      <c r="X2696" s="53" t="str">
        <f t="shared" si="304"/>
        <v/>
      </c>
      <c r="Y2696" s="54" t="str">
        <f t="shared" si="305"/>
        <v/>
      </c>
    </row>
    <row r="2697" spans="17:25" x14ac:dyDescent="0.25">
      <c r="Q2697" s="47">
        <f t="shared" si="308"/>
        <v>1999</v>
      </c>
      <c r="R2697" s="48" t="str">
        <f t="shared" si="306"/>
        <v>19994</v>
      </c>
      <c r="S2697" s="49">
        <v>36259</v>
      </c>
      <c r="T2697" s="48">
        <v>1574.77</v>
      </c>
      <c r="U2697" s="50">
        <f t="shared" si="307"/>
        <v>1570.6273333333336</v>
      </c>
      <c r="V2697" s="51">
        <f t="shared" si="309"/>
        <v>1756.9043013698631</v>
      </c>
      <c r="W2697" s="53">
        <f t="shared" ref="W2697:W2760" si="310">+T2697/T2696-1</f>
        <v>1.7201286705336605E-2</v>
      </c>
      <c r="X2697" s="53" t="str">
        <f t="shared" ref="X2697:X2760" si="311">IF(U2697/U2696-1=0,"",U2697/U2696-1)</f>
        <v/>
      </c>
      <c r="Y2697" s="54" t="str">
        <f t="shared" ref="Y2697:Y2760" si="312">+IF(V2697=V2696,"",V2697/V2696-1)</f>
        <v/>
      </c>
    </row>
    <row r="2698" spans="17:25" x14ac:dyDescent="0.25">
      <c r="Q2698" s="47">
        <f t="shared" si="308"/>
        <v>1999</v>
      </c>
      <c r="R2698" s="48" t="str">
        <f t="shared" si="306"/>
        <v>19994</v>
      </c>
      <c r="S2698" s="49">
        <v>36260</v>
      </c>
      <c r="T2698" s="48">
        <v>1588.17</v>
      </c>
      <c r="U2698" s="50">
        <f t="shared" si="307"/>
        <v>1570.6273333333336</v>
      </c>
      <c r="V2698" s="51">
        <f t="shared" si="309"/>
        <v>1756.9043013698631</v>
      </c>
      <c r="W2698" s="53">
        <f t="shared" si="310"/>
        <v>8.5091791182205778E-3</v>
      </c>
      <c r="X2698" s="53" t="str">
        <f t="shared" si="311"/>
        <v/>
      </c>
      <c r="Y2698" s="54" t="str">
        <f t="shared" si="312"/>
        <v/>
      </c>
    </row>
    <row r="2699" spans="17:25" x14ac:dyDescent="0.25">
      <c r="Q2699" s="47">
        <f t="shared" si="308"/>
        <v>1999</v>
      </c>
      <c r="R2699" s="48" t="str">
        <f t="shared" si="306"/>
        <v>19994</v>
      </c>
      <c r="S2699" s="49">
        <v>36261</v>
      </c>
      <c r="T2699" s="48">
        <v>1588.17</v>
      </c>
      <c r="U2699" s="50">
        <f t="shared" si="307"/>
        <v>1570.6273333333336</v>
      </c>
      <c r="V2699" s="51">
        <f t="shared" si="309"/>
        <v>1756.9043013698631</v>
      </c>
      <c r="W2699" s="53">
        <f t="shared" si="310"/>
        <v>0</v>
      </c>
      <c r="X2699" s="53" t="str">
        <f t="shared" si="311"/>
        <v/>
      </c>
      <c r="Y2699" s="54" t="str">
        <f t="shared" si="312"/>
        <v/>
      </c>
    </row>
    <row r="2700" spans="17:25" x14ac:dyDescent="0.25">
      <c r="Q2700" s="47">
        <f t="shared" si="308"/>
        <v>1999</v>
      </c>
      <c r="R2700" s="48" t="str">
        <f t="shared" si="306"/>
        <v>19994</v>
      </c>
      <c r="S2700" s="49">
        <v>36262</v>
      </c>
      <c r="T2700" s="48">
        <v>1588.17</v>
      </c>
      <c r="U2700" s="50">
        <f t="shared" si="307"/>
        <v>1570.6273333333336</v>
      </c>
      <c r="V2700" s="51">
        <f t="shared" si="309"/>
        <v>1756.9043013698631</v>
      </c>
      <c r="W2700" s="53">
        <f t="shared" si="310"/>
        <v>0</v>
      </c>
      <c r="X2700" s="53" t="str">
        <f t="shared" si="311"/>
        <v/>
      </c>
      <c r="Y2700" s="54" t="str">
        <f t="shared" si="312"/>
        <v/>
      </c>
    </row>
    <row r="2701" spans="17:25" x14ac:dyDescent="0.25">
      <c r="Q2701" s="47">
        <f t="shared" si="308"/>
        <v>1999</v>
      </c>
      <c r="R2701" s="48" t="str">
        <f t="shared" si="306"/>
        <v>19994</v>
      </c>
      <c r="S2701" s="49">
        <v>36263</v>
      </c>
      <c r="T2701" s="48">
        <v>1588.19</v>
      </c>
      <c r="U2701" s="50">
        <f t="shared" si="307"/>
        <v>1570.6273333333336</v>
      </c>
      <c r="V2701" s="51">
        <f t="shared" si="309"/>
        <v>1756.9043013698631</v>
      </c>
      <c r="W2701" s="53">
        <f t="shared" si="310"/>
        <v>1.2593110309433442E-5</v>
      </c>
      <c r="X2701" s="53" t="str">
        <f t="shared" si="311"/>
        <v/>
      </c>
      <c r="Y2701" s="54" t="str">
        <f t="shared" si="312"/>
        <v/>
      </c>
    </row>
    <row r="2702" spans="17:25" x14ac:dyDescent="0.25">
      <c r="Q2702" s="47">
        <f t="shared" si="308"/>
        <v>1999</v>
      </c>
      <c r="R2702" s="48" t="str">
        <f t="shared" si="306"/>
        <v>19994</v>
      </c>
      <c r="S2702" s="49">
        <v>36264</v>
      </c>
      <c r="T2702" s="48">
        <v>1603.95</v>
      </c>
      <c r="U2702" s="50">
        <f t="shared" si="307"/>
        <v>1570.6273333333336</v>
      </c>
      <c r="V2702" s="51">
        <f t="shared" si="309"/>
        <v>1756.9043013698631</v>
      </c>
      <c r="W2702" s="53">
        <f t="shared" si="310"/>
        <v>9.9232459592366595E-3</v>
      </c>
      <c r="X2702" s="53" t="str">
        <f t="shared" si="311"/>
        <v/>
      </c>
      <c r="Y2702" s="54" t="str">
        <f t="shared" si="312"/>
        <v/>
      </c>
    </row>
    <row r="2703" spans="17:25" x14ac:dyDescent="0.25">
      <c r="Q2703" s="47">
        <f t="shared" si="308"/>
        <v>1999</v>
      </c>
      <c r="R2703" s="48" t="str">
        <f t="shared" si="306"/>
        <v>19994</v>
      </c>
      <c r="S2703" s="49">
        <v>36265</v>
      </c>
      <c r="T2703" s="48">
        <v>1593.17</v>
      </c>
      <c r="U2703" s="50">
        <f t="shared" si="307"/>
        <v>1570.6273333333336</v>
      </c>
      <c r="V2703" s="51">
        <f t="shared" si="309"/>
        <v>1756.9043013698631</v>
      </c>
      <c r="W2703" s="53">
        <f t="shared" si="310"/>
        <v>-6.7209077589700517E-3</v>
      </c>
      <c r="X2703" s="53" t="str">
        <f t="shared" si="311"/>
        <v/>
      </c>
      <c r="Y2703" s="54" t="str">
        <f t="shared" si="312"/>
        <v/>
      </c>
    </row>
    <row r="2704" spans="17:25" x14ac:dyDescent="0.25">
      <c r="Q2704" s="47">
        <f t="shared" si="308"/>
        <v>1999</v>
      </c>
      <c r="R2704" s="48" t="str">
        <f t="shared" si="306"/>
        <v>19994</v>
      </c>
      <c r="S2704" s="49">
        <v>36266</v>
      </c>
      <c r="T2704" s="48">
        <v>1586.04</v>
      </c>
      <c r="U2704" s="50">
        <f t="shared" si="307"/>
        <v>1570.6273333333336</v>
      </c>
      <c r="V2704" s="51">
        <f t="shared" si="309"/>
        <v>1756.9043013698631</v>
      </c>
      <c r="W2704" s="53">
        <f t="shared" si="310"/>
        <v>-4.4753541681051834E-3</v>
      </c>
      <c r="X2704" s="53" t="str">
        <f t="shared" si="311"/>
        <v/>
      </c>
      <c r="Y2704" s="54" t="str">
        <f t="shared" si="312"/>
        <v/>
      </c>
    </row>
    <row r="2705" spans="17:25" x14ac:dyDescent="0.25">
      <c r="Q2705" s="47">
        <f t="shared" si="308"/>
        <v>1999</v>
      </c>
      <c r="R2705" s="48" t="str">
        <f t="shared" si="306"/>
        <v>19994</v>
      </c>
      <c r="S2705" s="49">
        <v>36267</v>
      </c>
      <c r="T2705" s="48">
        <v>1578.93</v>
      </c>
      <c r="U2705" s="50">
        <f t="shared" si="307"/>
        <v>1570.6273333333336</v>
      </c>
      <c r="V2705" s="51">
        <f t="shared" si="309"/>
        <v>1756.9043013698631</v>
      </c>
      <c r="W2705" s="53">
        <f t="shared" si="310"/>
        <v>-4.4828629794960717E-3</v>
      </c>
      <c r="X2705" s="53" t="str">
        <f t="shared" si="311"/>
        <v/>
      </c>
      <c r="Y2705" s="54" t="str">
        <f t="shared" si="312"/>
        <v/>
      </c>
    </row>
    <row r="2706" spans="17:25" x14ac:dyDescent="0.25">
      <c r="Q2706" s="47">
        <f t="shared" si="308"/>
        <v>1999</v>
      </c>
      <c r="R2706" s="48" t="str">
        <f t="shared" si="306"/>
        <v>19994</v>
      </c>
      <c r="S2706" s="49">
        <v>36268</v>
      </c>
      <c r="T2706" s="48">
        <v>1578.93</v>
      </c>
      <c r="U2706" s="50">
        <f t="shared" si="307"/>
        <v>1570.6273333333336</v>
      </c>
      <c r="V2706" s="51">
        <f t="shared" si="309"/>
        <v>1756.9043013698631</v>
      </c>
      <c r="W2706" s="53">
        <f t="shared" si="310"/>
        <v>0</v>
      </c>
      <c r="X2706" s="53" t="str">
        <f t="shared" si="311"/>
        <v/>
      </c>
      <c r="Y2706" s="54" t="str">
        <f t="shared" si="312"/>
        <v/>
      </c>
    </row>
    <row r="2707" spans="17:25" x14ac:dyDescent="0.25">
      <c r="Q2707" s="47">
        <f t="shared" si="308"/>
        <v>1999</v>
      </c>
      <c r="R2707" s="48" t="str">
        <f t="shared" si="306"/>
        <v>19994</v>
      </c>
      <c r="S2707" s="49">
        <v>36269</v>
      </c>
      <c r="T2707" s="48">
        <v>1578.93</v>
      </c>
      <c r="U2707" s="50">
        <f t="shared" si="307"/>
        <v>1570.6273333333336</v>
      </c>
      <c r="V2707" s="51">
        <f t="shared" si="309"/>
        <v>1756.9043013698631</v>
      </c>
      <c r="W2707" s="53">
        <f t="shared" si="310"/>
        <v>0</v>
      </c>
      <c r="X2707" s="53" t="str">
        <f t="shared" si="311"/>
        <v/>
      </c>
      <c r="Y2707" s="54" t="str">
        <f t="shared" si="312"/>
        <v/>
      </c>
    </row>
    <row r="2708" spans="17:25" x14ac:dyDescent="0.25">
      <c r="Q2708" s="47">
        <f t="shared" si="308"/>
        <v>1999</v>
      </c>
      <c r="R2708" s="48" t="str">
        <f t="shared" si="306"/>
        <v>19994</v>
      </c>
      <c r="S2708" s="49">
        <v>36270</v>
      </c>
      <c r="T2708" s="48">
        <v>1570.53</v>
      </c>
      <c r="U2708" s="50">
        <f t="shared" si="307"/>
        <v>1570.6273333333336</v>
      </c>
      <c r="V2708" s="51">
        <f t="shared" si="309"/>
        <v>1756.9043013698631</v>
      </c>
      <c r="W2708" s="53">
        <f t="shared" si="310"/>
        <v>-5.3200585206437667E-3</v>
      </c>
      <c r="X2708" s="53" t="str">
        <f t="shared" si="311"/>
        <v/>
      </c>
      <c r="Y2708" s="54" t="str">
        <f t="shared" si="312"/>
        <v/>
      </c>
    </row>
    <row r="2709" spans="17:25" x14ac:dyDescent="0.25">
      <c r="Q2709" s="47">
        <f t="shared" si="308"/>
        <v>1999</v>
      </c>
      <c r="R2709" s="48" t="str">
        <f t="shared" si="306"/>
        <v>19994</v>
      </c>
      <c r="S2709" s="49">
        <v>36271</v>
      </c>
      <c r="T2709" s="48">
        <v>1563.94</v>
      </c>
      <c r="U2709" s="50">
        <f t="shared" si="307"/>
        <v>1570.6273333333336</v>
      </c>
      <c r="V2709" s="51">
        <f t="shared" si="309"/>
        <v>1756.9043013698631</v>
      </c>
      <c r="W2709" s="53">
        <f t="shared" si="310"/>
        <v>-4.1960357331600751E-3</v>
      </c>
      <c r="X2709" s="53" t="str">
        <f t="shared" si="311"/>
        <v/>
      </c>
      <c r="Y2709" s="54" t="str">
        <f t="shared" si="312"/>
        <v/>
      </c>
    </row>
    <row r="2710" spans="17:25" x14ac:dyDescent="0.25">
      <c r="Q2710" s="47">
        <f t="shared" si="308"/>
        <v>1999</v>
      </c>
      <c r="R2710" s="48" t="str">
        <f t="shared" si="306"/>
        <v>19994</v>
      </c>
      <c r="S2710" s="49">
        <v>36272</v>
      </c>
      <c r="T2710" s="48">
        <v>1570.34</v>
      </c>
      <c r="U2710" s="50">
        <f t="shared" si="307"/>
        <v>1570.6273333333336</v>
      </c>
      <c r="V2710" s="51">
        <f t="shared" si="309"/>
        <v>1756.9043013698631</v>
      </c>
      <c r="W2710" s="53">
        <f t="shared" si="310"/>
        <v>4.0922286021201071E-3</v>
      </c>
      <c r="X2710" s="53" t="str">
        <f t="shared" si="311"/>
        <v/>
      </c>
      <c r="Y2710" s="54" t="str">
        <f t="shared" si="312"/>
        <v/>
      </c>
    </row>
    <row r="2711" spans="17:25" x14ac:dyDescent="0.25">
      <c r="Q2711" s="47">
        <f t="shared" si="308"/>
        <v>1999</v>
      </c>
      <c r="R2711" s="48" t="str">
        <f t="shared" si="306"/>
        <v>19994</v>
      </c>
      <c r="S2711" s="49">
        <v>36273</v>
      </c>
      <c r="T2711" s="48">
        <v>1573.86</v>
      </c>
      <c r="U2711" s="50">
        <f t="shared" si="307"/>
        <v>1570.6273333333336</v>
      </c>
      <c r="V2711" s="51">
        <f t="shared" si="309"/>
        <v>1756.9043013698631</v>
      </c>
      <c r="W2711" s="53">
        <f t="shared" si="310"/>
        <v>2.2415527847472472E-3</v>
      </c>
      <c r="X2711" s="53" t="str">
        <f t="shared" si="311"/>
        <v/>
      </c>
      <c r="Y2711" s="54" t="str">
        <f t="shared" si="312"/>
        <v/>
      </c>
    </row>
    <row r="2712" spans="17:25" x14ac:dyDescent="0.25">
      <c r="Q2712" s="47">
        <f t="shared" si="308"/>
        <v>1999</v>
      </c>
      <c r="R2712" s="48" t="str">
        <f t="shared" si="306"/>
        <v>19994</v>
      </c>
      <c r="S2712" s="49">
        <v>36274</v>
      </c>
      <c r="T2712" s="48">
        <v>1578.98</v>
      </c>
      <c r="U2712" s="50">
        <f t="shared" si="307"/>
        <v>1570.6273333333336</v>
      </c>
      <c r="V2712" s="51">
        <f t="shared" si="309"/>
        <v>1756.9043013698631</v>
      </c>
      <c r="W2712" s="53">
        <f t="shared" si="310"/>
        <v>3.2531483105231462E-3</v>
      </c>
      <c r="X2712" s="53" t="str">
        <f t="shared" si="311"/>
        <v/>
      </c>
      <c r="Y2712" s="54" t="str">
        <f t="shared" si="312"/>
        <v/>
      </c>
    </row>
    <row r="2713" spans="17:25" x14ac:dyDescent="0.25">
      <c r="Q2713" s="47">
        <f t="shared" si="308"/>
        <v>1999</v>
      </c>
      <c r="R2713" s="48" t="str">
        <f t="shared" si="306"/>
        <v>19994</v>
      </c>
      <c r="S2713" s="49">
        <v>36275</v>
      </c>
      <c r="T2713" s="48">
        <v>1578.98</v>
      </c>
      <c r="U2713" s="50">
        <f t="shared" si="307"/>
        <v>1570.6273333333336</v>
      </c>
      <c r="V2713" s="51">
        <f t="shared" si="309"/>
        <v>1756.9043013698631</v>
      </c>
      <c r="W2713" s="53">
        <f t="shared" si="310"/>
        <v>0</v>
      </c>
      <c r="X2713" s="53" t="str">
        <f t="shared" si="311"/>
        <v/>
      </c>
      <c r="Y2713" s="54" t="str">
        <f t="shared" si="312"/>
        <v/>
      </c>
    </row>
    <row r="2714" spans="17:25" x14ac:dyDescent="0.25">
      <c r="Q2714" s="47">
        <f t="shared" si="308"/>
        <v>1999</v>
      </c>
      <c r="R2714" s="48" t="str">
        <f t="shared" si="306"/>
        <v>19994</v>
      </c>
      <c r="S2714" s="49">
        <v>36276</v>
      </c>
      <c r="T2714" s="48">
        <v>1578.98</v>
      </c>
      <c r="U2714" s="50">
        <f t="shared" si="307"/>
        <v>1570.6273333333336</v>
      </c>
      <c r="V2714" s="51">
        <f t="shared" si="309"/>
        <v>1756.9043013698631</v>
      </c>
      <c r="W2714" s="53">
        <f t="shared" si="310"/>
        <v>0</v>
      </c>
      <c r="X2714" s="53" t="str">
        <f t="shared" si="311"/>
        <v/>
      </c>
      <c r="Y2714" s="54" t="str">
        <f t="shared" si="312"/>
        <v/>
      </c>
    </row>
    <row r="2715" spans="17:25" x14ac:dyDescent="0.25">
      <c r="Q2715" s="47">
        <f t="shared" si="308"/>
        <v>1999</v>
      </c>
      <c r="R2715" s="48" t="str">
        <f t="shared" si="306"/>
        <v>19994</v>
      </c>
      <c r="S2715" s="49">
        <v>36277</v>
      </c>
      <c r="T2715" s="48">
        <v>1580.78</v>
      </c>
      <c r="U2715" s="50">
        <f t="shared" si="307"/>
        <v>1570.6273333333336</v>
      </c>
      <c r="V2715" s="51">
        <f t="shared" si="309"/>
        <v>1756.9043013698631</v>
      </c>
      <c r="W2715" s="53">
        <f t="shared" si="310"/>
        <v>1.1399764404869117E-3</v>
      </c>
      <c r="X2715" s="53" t="str">
        <f t="shared" si="311"/>
        <v/>
      </c>
      <c r="Y2715" s="54" t="str">
        <f t="shared" si="312"/>
        <v/>
      </c>
    </row>
    <row r="2716" spans="17:25" x14ac:dyDescent="0.25">
      <c r="Q2716" s="47">
        <f t="shared" si="308"/>
        <v>1999</v>
      </c>
      <c r="R2716" s="48" t="str">
        <f t="shared" si="306"/>
        <v>19994</v>
      </c>
      <c r="S2716" s="49">
        <v>36278</v>
      </c>
      <c r="T2716" s="48">
        <v>1590.53</v>
      </c>
      <c r="U2716" s="50">
        <f t="shared" si="307"/>
        <v>1570.6273333333336</v>
      </c>
      <c r="V2716" s="51">
        <f t="shared" si="309"/>
        <v>1756.9043013698631</v>
      </c>
      <c r="W2716" s="53">
        <f t="shared" si="310"/>
        <v>6.1678411923227205E-3</v>
      </c>
      <c r="X2716" s="53" t="str">
        <f t="shared" si="311"/>
        <v/>
      </c>
      <c r="Y2716" s="54" t="str">
        <f t="shared" si="312"/>
        <v/>
      </c>
    </row>
    <row r="2717" spans="17:25" x14ac:dyDescent="0.25">
      <c r="Q2717" s="47">
        <f t="shared" si="308"/>
        <v>1999</v>
      </c>
      <c r="R2717" s="48" t="str">
        <f t="shared" si="306"/>
        <v>19994</v>
      </c>
      <c r="S2717" s="49">
        <v>36279</v>
      </c>
      <c r="T2717" s="48">
        <v>1598.69</v>
      </c>
      <c r="U2717" s="50">
        <f t="shared" si="307"/>
        <v>1570.6273333333336</v>
      </c>
      <c r="V2717" s="51">
        <f t="shared" si="309"/>
        <v>1756.9043013698631</v>
      </c>
      <c r="W2717" s="53">
        <f t="shared" si="310"/>
        <v>5.1303653499148449E-3</v>
      </c>
      <c r="X2717" s="53" t="str">
        <f t="shared" si="311"/>
        <v/>
      </c>
      <c r="Y2717" s="54" t="str">
        <f t="shared" si="312"/>
        <v/>
      </c>
    </row>
    <row r="2718" spans="17:25" x14ac:dyDescent="0.25">
      <c r="Q2718" s="47">
        <f t="shared" si="308"/>
        <v>1999</v>
      </c>
      <c r="R2718" s="48" t="str">
        <f t="shared" si="306"/>
        <v>19994</v>
      </c>
      <c r="S2718" s="49">
        <v>36280</v>
      </c>
      <c r="T2718" s="48">
        <v>1604.44</v>
      </c>
      <c r="U2718" s="50">
        <f t="shared" si="307"/>
        <v>1570.6273333333336</v>
      </c>
      <c r="V2718" s="51">
        <f t="shared" si="309"/>
        <v>1756.9043013698631</v>
      </c>
      <c r="W2718" s="53">
        <f t="shared" si="310"/>
        <v>3.5966947938623761E-3</v>
      </c>
      <c r="X2718" s="53" t="str">
        <f t="shared" si="311"/>
        <v/>
      </c>
      <c r="Y2718" s="54" t="str">
        <f t="shared" si="312"/>
        <v/>
      </c>
    </row>
    <row r="2719" spans="17:25" x14ac:dyDescent="0.25">
      <c r="Q2719" s="47">
        <f t="shared" si="308"/>
        <v>1999</v>
      </c>
      <c r="R2719" s="48" t="str">
        <f t="shared" si="306"/>
        <v>19995</v>
      </c>
      <c r="S2719" s="49">
        <v>36281</v>
      </c>
      <c r="T2719" s="48">
        <v>1611.48</v>
      </c>
      <c r="U2719" s="50">
        <f t="shared" si="307"/>
        <v>1642.1783870967743</v>
      </c>
      <c r="V2719" s="51">
        <f t="shared" si="309"/>
        <v>1756.9043013698631</v>
      </c>
      <c r="W2719" s="53">
        <f t="shared" si="310"/>
        <v>4.387823788985612E-3</v>
      </c>
      <c r="X2719" s="53">
        <f t="shared" si="311"/>
        <v>4.5555716652140754E-2</v>
      </c>
      <c r="Y2719" s="54" t="str">
        <f t="shared" si="312"/>
        <v/>
      </c>
    </row>
    <row r="2720" spans="17:25" x14ac:dyDescent="0.25">
      <c r="Q2720" s="47">
        <f t="shared" si="308"/>
        <v>1999</v>
      </c>
      <c r="R2720" s="48" t="str">
        <f t="shared" si="306"/>
        <v>19995</v>
      </c>
      <c r="S2720" s="49">
        <v>36282</v>
      </c>
      <c r="T2720" s="48">
        <v>1611.48</v>
      </c>
      <c r="U2720" s="50">
        <f t="shared" si="307"/>
        <v>1642.1783870967743</v>
      </c>
      <c r="V2720" s="51">
        <f t="shared" si="309"/>
        <v>1756.9043013698631</v>
      </c>
      <c r="W2720" s="53">
        <f t="shared" si="310"/>
        <v>0</v>
      </c>
      <c r="X2720" s="53" t="str">
        <f t="shared" si="311"/>
        <v/>
      </c>
      <c r="Y2720" s="54" t="str">
        <f t="shared" si="312"/>
        <v/>
      </c>
    </row>
    <row r="2721" spans="17:25" x14ac:dyDescent="0.25">
      <c r="Q2721" s="47">
        <f t="shared" si="308"/>
        <v>1999</v>
      </c>
      <c r="R2721" s="48" t="str">
        <f t="shared" si="306"/>
        <v>19995</v>
      </c>
      <c r="S2721" s="49">
        <v>36283</v>
      </c>
      <c r="T2721" s="48">
        <v>1611.48</v>
      </c>
      <c r="U2721" s="50">
        <f t="shared" si="307"/>
        <v>1642.1783870967743</v>
      </c>
      <c r="V2721" s="51">
        <f t="shared" si="309"/>
        <v>1756.9043013698631</v>
      </c>
      <c r="W2721" s="53">
        <f t="shared" si="310"/>
        <v>0</v>
      </c>
      <c r="X2721" s="53" t="str">
        <f t="shared" si="311"/>
        <v/>
      </c>
      <c r="Y2721" s="54" t="str">
        <f t="shared" si="312"/>
        <v/>
      </c>
    </row>
    <row r="2722" spans="17:25" x14ac:dyDescent="0.25">
      <c r="Q2722" s="47">
        <f t="shared" si="308"/>
        <v>1999</v>
      </c>
      <c r="R2722" s="48" t="str">
        <f t="shared" si="306"/>
        <v>19995</v>
      </c>
      <c r="S2722" s="49">
        <v>36284</v>
      </c>
      <c r="T2722" s="48">
        <v>1613.61</v>
      </c>
      <c r="U2722" s="50">
        <f t="shared" si="307"/>
        <v>1642.1783870967743</v>
      </c>
      <c r="V2722" s="51">
        <f t="shared" si="309"/>
        <v>1756.9043013698631</v>
      </c>
      <c r="W2722" s="53">
        <f t="shared" si="310"/>
        <v>1.3217663266065216E-3</v>
      </c>
      <c r="X2722" s="53" t="str">
        <f t="shared" si="311"/>
        <v/>
      </c>
      <c r="Y2722" s="54" t="str">
        <f t="shared" si="312"/>
        <v/>
      </c>
    </row>
    <row r="2723" spans="17:25" x14ac:dyDescent="0.25">
      <c r="Q2723" s="47">
        <f t="shared" si="308"/>
        <v>1999</v>
      </c>
      <c r="R2723" s="48" t="str">
        <f t="shared" si="306"/>
        <v>19995</v>
      </c>
      <c r="S2723" s="49">
        <v>36285</v>
      </c>
      <c r="T2723" s="48">
        <v>1603.97</v>
      </c>
      <c r="U2723" s="50">
        <f t="shared" si="307"/>
        <v>1642.1783870967743</v>
      </c>
      <c r="V2723" s="51">
        <f t="shared" si="309"/>
        <v>1756.9043013698631</v>
      </c>
      <c r="W2723" s="53">
        <f t="shared" si="310"/>
        <v>-5.9741821133978412E-3</v>
      </c>
      <c r="X2723" s="53" t="str">
        <f t="shared" si="311"/>
        <v/>
      </c>
      <c r="Y2723" s="54" t="str">
        <f t="shared" si="312"/>
        <v/>
      </c>
    </row>
    <row r="2724" spans="17:25" x14ac:dyDescent="0.25">
      <c r="Q2724" s="47">
        <f t="shared" si="308"/>
        <v>1999</v>
      </c>
      <c r="R2724" s="48" t="str">
        <f t="shared" si="306"/>
        <v>19995</v>
      </c>
      <c r="S2724" s="49">
        <v>36286</v>
      </c>
      <c r="T2724" s="48">
        <v>1610.66</v>
      </c>
      <c r="U2724" s="50">
        <f t="shared" si="307"/>
        <v>1642.1783870967743</v>
      </c>
      <c r="V2724" s="51">
        <f t="shared" si="309"/>
        <v>1756.9043013698631</v>
      </c>
      <c r="W2724" s="53">
        <f t="shared" si="310"/>
        <v>4.1709009520127793E-3</v>
      </c>
      <c r="X2724" s="53" t="str">
        <f t="shared" si="311"/>
        <v/>
      </c>
      <c r="Y2724" s="54" t="str">
        <f t="shared" si="312"/>
        <v/>
      </c>
    </row>
    <row r="2725" spans="17:25" x14ac:dyDescent="0.25">
      <c r="Q2725" s="47">
        <f t="shared" si="308"/>
        <v>1999</v>
      </c>
      <c r="R2725" s="48" t="str">
        <f t="shared" si="306"/>
        <v>19995</v>
      </c>
      <c r="S2725" s="49">
        <v>36287</v>
      </c>
      <c r="T2725" s="48">
        <v>1618</v>
      </c>
      <c r="U2725" s="50">
        <f t="shared" si="307"/>
        <v>1642.1783870967743</v>
      </c>
      <c r="V2725" s="51">
        <f t="shared" si="309"/>
        <v>1756.9043013698631</v>
      </c>
      <c r="W2725" s="53">
        <f t="shared" si="310"/>
        <v>4.5571380676243667E-3</v>
      </c>
      <c r="X2725" s="53" t="str">
        <f t="shared" si="311"/>
        <v/>
      </c>
      <c r="Y2725" s="54" t="str">
        <f t="shared" si="312"/>
        <v/>
      </c>
    </row>
    <row r="2726" spans="17:25" x14ac:dyDescent="0.25">
      <c r="Q2726" s="47">
        <f t="shared" si="308"/>
        <v>1999</v>
      </c>
      <c r="R2726" s="48" t="str">
        <f t="shared" si="306"/>
        <v>19995</v>
      </c>
      <c r="S2726" s="49">
        <v>36288</v>
      </c>
      <c r="T2726" s="48">
        <v>1631.71</v>
      </c>
      <c r="U2726" s="50">
        <f t="shared" si="307"/>
        <v>1642.1783870967743</v>
      </c>
      <c r="V2726" s="51">
        <f t="shared" si="309"/>
        <v>1756.9043013698631</v>
      </c>
      <c r="W2726" s="53">
        <f t="shared" si="310"/>
        <v>8.4734239802224387E-3</v>
      </c>
      <c r="X2726" s="53" t="str">
        <f t="shared" si="311"/>
        <v/>
      </c>
      <c r="Y2726" s="54" t="str">
        <f t="shared" si="312"/>
        <v/>
      </c>
    </row>
    <row r="2727" spans="17:25" x14ac:dyDescent="0.25">
      <c r="Q2727" s="47">
        <f t="shared" si="308"/>
        <v>1999</v>
      </c>
      <c r="R2727" s="48" t="str">
        <f t="shared" si="306"/>
        <v>19995</v>
      </c>
      <c r="S2727" s="49">
        <v>36289</v>
      </c>
      <c r="T2727" s="48">
        <v>1631.71</v>
      </c>
      <c r="U2727" s="50">
        <f t="shared" si="307"/>
        <v>1642.1783870967743</v>
      </c>
      <c r="V2727" s="51">
        <f t="shared" si="309"/>
        <v>1756.9043013698631</v>
      </c>
      <c r="W2727" s="53">
        <f t="shared" si="310"/>
        <v>0</v>
      </c>
      <c r="X2727" s="53" t="str">
        <f t="shared" si="311"/>
        <v/>
      </c>
      <c r="Y2727" s="54" t="str">
        <f t="shared" si="312"/>
        <v/>
      </c>
    </row>
    <row r="2728" spans="17:25" x14ac:dyDescent="0.25">
      <c r="Q2728" s="47">
        <f t="shared" si="308"/>
        <v>1999</v>
      </c>
      <c r="R2728" s="48" t="str">
        <f t="shared" si="306"/>
        <v>19995</v>
      </c>
      <c r="S2728" s="49">
        <v>36290</v>
      </c>
      <c r="T2728" s="48">
        <v>1631.71</v>
      </c>
      <c r="U2728" s="50">
        <f t="shared" si="307"/>
        <v>1642.1783870967743</v>
      </c>
      <c r="V2728" s="51">
        <f t="shared" si="309"/>
        <v>1756.9043013698631</v>
      </c>
      <c r="W2728" s="53">
        <f t="shared" si="310"/>
        <v>0</v>
      </c>
      <c r="X2728" s="53" t="str">
        <f t="shared" si="311"/>
        <v/>
      </c>
      <c r="Y2728" s="54" t="str">
        <f t="shared" si="312"/>
        <v/>
      </c>
    </row>
    <row r="2729" spans="17:25" x14ac:dyDescent="0.25">
      <c r="Q2729" s="47">
        <f t="shared" si="308"/>
        <v>1999</v>
      </c>
      <c r="R2729" s="48" t="str">
        <f t="shared" si="306"/>
        <v>19995</v>
      </c>
      <c r="S2729" s="49">
        <v>36291</v>
      </c>
      <c r="T2729" s="48">
        <v>1627.3</v>
      </c>
      <c r="U2729" s="50">
        <f t="shared" si="307"/>
        <v>1642.1783870967743</v>
      </c>
      <c r="V2729" s="51">
        <f t="shared" si="309"/>
        <v>1756.9043013698631</v>
      </c>
      <c r="W2729" s="53">
        <f t="shared" si="310"/>
        <v>-2.7026861390810897E-3</v>
      </c>
      <c r="X2729" s="53" t="str">
        <f t="shared" si="311"/>
        <v/>
      </c>
      <c r="Y2729" s="54" t="str">
        <f t="shared" si="312"/>
        <v/>
      </c>
    </row>
    <row r="2730" spans="17:25" x14ac:dyDescent="0.25">
      <c r="Q2730" s="47">
        <f t="shared" si="308"/>
        <v>1999</v>
      </c>
      <c r="R2730" s="48" t="str">
        <f t="shared" si="306"/>
        <v>19995</v>
      </c>
      <c r="S2730" s="49">
        <v>36292</v>
      </c>
      <c r="T2730" s="48">
        <v>1631.02</v>
      </c>
      <c r="U2730" s="50">
        <f t="shared" si="307"/>
        <v>1642.1783870967743</v>
      </c>
      <c r="V2730" s="51">
        <f t="shared" si="309"/>
        <v>1756.9043013698631</v>
      </c>
      <c r="W2730" s="53">
        <f t="shared" si="310"/>
        <v>2.285995206784186E-3</v>
      </c>
      <c r="X2730" s="53" t="str">
        <f t="shared" si="311"/>
        <v/>
      </c>
      <c r="Y2730" s="54" t="str">
        <f t="shared" si="312"/>
        <v/>
      </c>
    </row>
    <row r="2731" spans="17:25" x14ac:dyDescent="0.25">
      <c r="Q2731" s="47">
        <f t="shared" si="308"/>
        <v>1999</v>
      </c>
      <c r="R2731" s="48" t="str">
        <f t="shared" si="306"/>
        <v>19995</v>
      </c>
      <c r="S2731" s="49">
        <v>36293</v>
      </c>
      <c r="T2731" s="48">
        <v>1631.95</v>
      </c>
      <c r="U2731" s="50">
        <f t="shared" si="307"/>
        <v>1642.1783870967743</v>
      </c>
      <c r="V2731" s="51">
        <f t="shared" si="309"/>
        <v>1756.9043013698631</v>
      </c>
      <c r="W2731" s="53">
        <f t="shared" si="310"/>
        <v>5.7019533788671417E-4</v>
      </c>
      <c r="X2731" s="53" t="str">
        <f t="shared" si="311"/>
        <v/>
      </c>
      <c r="Y2731" s="54" t="str">
        <f t="shared" si="312"/>
        <v/>
      </c>
    </row>
    <row r="2732" spans="17:25" x14ac:dyDescent="0.25">
      <c r="Q2732" s="47">
        <f t="shared" si="308"/>
        <v>1999</v>
      </c>
      <c r="R2732" s="48" t="str">
        <f t="shared" si="306"/>
        <v>19995</v>
      </c>
      <c r="S2732" s="49">
        <v>36294</v>
      </c>
      <c r="T2732" s="48">
        <v>1630.08</v>
      </c>
      <c r="U2732" s="50">
        <f t="shared" si="307"/>
        <v>1642.1783870967743</v>
      </c>
      <c r="V2732" s="51">
        <f t="shared" si="309"/>
        <v>1756.9043013698631</v>
      </c>
      <c r="W2732" s="53">
        <f t="shared" si="310"/>
        <v>-1.1458684395968532E-3</v>
      </c>
      <c r="X2732" s="53" t="str">
        <f t="shared" si="311"/>
        <v/>
      </c>
      <c r="Y2732" s="54" t="str">
        <f t="shared" si="312"/>
        <v/>
      </c>
    </row>
    <row r="2733" spans="17:25" x14ac:dyDescent="0.25">
      <c r="Q2733" s="47">
        <f t="shared" si="308"/>
        <v>1999</v>
      </c>
      <c r="R2733" s="48" t="str">
        <f t="shared" si="306"/>
        <v>19995</v>
      </c>
      <c r="S2733" s="49">
        <v>36295</v>
      </c>
      <c r="T2733" s="48">
        <v>1640.15</v>
      </c>
      <c r="U2733" s="50">
        <f t="shared" si="307"/>
        <v>1642.1783870967743</v>
      </c>
      <c r="V2733" s="51">
        <f t="shared" si="309"/>
        <v>1756.9043013698631</v>
      </c>
      <c r="W2733" s="53">
        <f t="shared" si="310"/>
        <v>6.1776109148017344E-3</v>
      </c>
      <c r="X2733" s="53" t="str">
        <f t="shared" si="311"/>
        <v/>
      </c>
      <c r="Y2733" s="54" t="str">
        <f t="shared" si="312"/>
        <v/>
      </c>
    </row>
    <row r="2734" spans="17:25" x14ac:dyDescent="0.25">
      <c r="Q2734" s="47">
        <f t="shared" si="308"/>
        <v>1999</v>
      </c>
      <c r="R2734" s="48" t="str">
        <f t="shared" si="306"/>
        <v>19995</v>
      </c>
      <c r="S2734" s="49">
        <v>36296</v>
      </c>
      <c r="T2734" s="48">
        <v>1640.15</v>
      </c>
      <c r="U2734" s="50">
        <f t="shared" si="307"/>
        <v>1642.1783870967743</v>
      </c>
      <c r="V2734" s="51">
        <f t="shared" si="309"/>
        <v>1756.9043013698631</v>
      </c>
      <c r="W2734" s="53">
        <f t="shared" si="310"/>
        <v>0</v>
      </c>
      <c r="X2734" s="53" t="str">
        <f t="shared" si="311"/>
        <v/>
      </c>
      <c r="Y2734" s="54" t="str">
        <f t="shared" si="312"/>
        <v/>
      </c>
    </row>
    <row r="2735" spans="17:25" x14ac:dyDescent="0.25">
      <c r="Q2735" s="47">
        <f t="shared" si="308"/>
        <v>1999</v>
      </c>
      <c r="R2735" s="48" t="str">
        <f t="shared" si="306"/>
        <v>19995</v>
      </c>
      <c r="S2735" s="49">
        <v>36297</v>
      </c>
      <c r="T2735" s="48">
        <v>1640.15</v>
      </c>
      <c r="U2735" s="50">
        <f t="shared" si="307"/>
        <v>1642.1783870967743</v>
      </c>
      <c r="V2735" s="51">
        <f t="shared" si="309"/>
        <v>1756.9043013698631</v>
      </c>
      <c r="W2735" s="53">
        <f t="shared" si="310"/>
        <v>0</v>
      </c>
      <c r="X2735" s="53" t="str">
        <f t="shared" si="311"/>
        <v/>
      </c>
      <c r="Y2735" s="54" t="str">
        <f t="shared" si="312"/>
        <v/>
      </c>
    </row>
    <row r="2736" spans="17:25" x14ac:dyDescent="0.25">
      <c r="Q2736" s="47">
        <f t="shared" si="308"/>
        <v>1999</v>
      </c>
      <c r="R2736" s="48" t="str">
        <f t="shared" si="306"/>
        <v>19995</v>
      </c>
      <c r="S2736" s="49">
        <v>36298</v>
      </c>
      <c r="T2736" s="48">
        <v>1640.15</v>
      </c>
      <c r="U2736" s="50">
        <f t="shared" si="307"/>
        <v>1642.1783870967743</v>
      </c>
      <c r="V2736" s="51">
        <f t="shared" si="309"/>
        <v>1756.9043013698631</v>
      </c>
      <c r="W2736" s="53">
        <f t="shared" si="310"/>
        <v>0</v>
      </c>
      <c r="X2736" s="53" t="str">
        <f t="shared" si="311"/>
        <v/>
      </c>
      <c r="Y2736" s="54" t="str">
        <f t="shared" si="312"/>
        <v/>
      </c>
    </row>
    <row r="2737" spans="17:25" x14ac:dyDescent="0.25">
      <c r="Q2737" s="47">
        <f t="shared" si="308"/>
        <v>1999</v>
      </c>
      <c r="R2737" s="48" t="str">
        <f t="shared" si="306"/>
        <v>19995</v>
      </c>
      <c r="S2737" s="49">
        <v>36299</v>
      </c>
      <c r="T2737" s="48">
        <v>1644.11</v>
      </c>
      <c r="U2737" s="50">
        <f t="shared" si="307"/>
        <v>1642.1783870967743</v>
      </c>
      <c r="V2737" s="51">
        <f t="shared" si="309"/>
        <v>1756.9043013698631</v>
      </c>
      <c r="W2737" s="53">
        <f t="shared" si="310"/>
        <v>2.414413315855235E-3</v>
      </c>
      <c r="X2737" s="53" t="str">
        <f t="shared" si="311"/>
        <v/>
      </c>
      <c r="Y2737" s="54" t="str">
        <f t="shared" si="312"/>
        <v/>
      </c>
    </row>
    <row r="2738" spans="17:25" x14ac:dyDescent="0.25">
      <c r="Q2738" s="47">
        <f t="shared" si="308"/>
        <v>1999</v>
      </c>
      <c r="R2738" s="48" t="str">
        <f t="shared" si="306"/>
        <v>19995</v>
      </c>
      <c r="S2738" s="49">
        <v>36300</v>
      </c>
      <c r="T2738" s="48">
        <v>1643.05</v>
      </c>
      <c r="U2738" s="50">
        <f t="shared" si="307"/>
        <v>1642.1783870967743</v>
      </c>
      <c r="V2738" s="51">
        <f t="shared" si="309"/>
        <v>1756.9043013698631</v>
      </c>
      <c r="W2738" s="53">
        <f t="shared" si="310"/>
        <v>-6.4472571786555744E-4</v>
      </c>
      <c r="X2738" s="53" t="str">
        <f t="shared" si="311"/>
        <v/>
      </c>
      <c r="Y2738" s="54" t="str">
        <f t="shared" si="312"/>
        <v/>
      </c>
    </row>
    <row r="2739" spans="17:25" x14ac:dyDescent="0.25">
      <c r="Q2739" s="47">
        <f t="shared" si="308"/>
        <v>1999</v>
      </c>
      <c r="R2739" s="48" t="str">
        <f t="shared" si="306"/>
        <v>19995</v>
      </c>
      <c r="S2739" s="49">
        <v>36301</v>
      </c>
      <c r="T2739" s="48">
        <v>1644.6</v>
      </c>
      <c r="U2739" s="50">
        <f t="shared" si="307"/>
        <v>1642.1783870967743</v>
      </c>
      <c r="V2739" s="51">
        <f t="shared" si="309"/>
        <v>1756.9043013698631</v>
      </c>
      <c r="W2739" s="53">
        <f t="shared" si="310"/>
        <v>9.43367517726168E-4</v>
      </c>
      <c r="X2739" s="53" t="str">
        <f t="shared" si="311"/>
        <v/>
      </c>
      <c r="Y2739" s="54" t="str">
        <f t="shared" si="312"/>
        <v/>
      </c>
    </row>
    <row r="2740" spans="17:25" x14ac:dyDescent="0.25">
      <c r="Q2740" s="47">
        <f t="shared" si="308"/>
        <v>1999</v>
      </c>
      <c r="R2740" s="48" t="str">
        <f t="shared" si="306"/>
        <v>19995</v>
      </c>
      <c r="S2740" s="49">
        <v>36302</v>
      </c>
      <c r="T2740" s="48">
        <v>1665.36</v>
      </c>
      <c r="U2740" s="50">
        <f t="shared" si="307"/>
        <v>1642.1783870967743</v>
      </c>
      <c r="V2740" s="51">
        <f t="shared" si="309"/>
        <v>1756.9043013698631</v>
      </c>
      <c r="W2740" s="53">
        <f t="shared" si="310"/>
        <v>1.2623130244436398E-2</v>
      </c>
      <c r="X2740" s="53" t="str">
        <f t="shared" si="311"/>
        <v/>
      </c>
      <c r="Y2740" s="54" t="str">
        <f t="shared" si="312"/>
        <v/>
      </c>
    </row>
    <row r="2741" spans="17:25" x14ac:dyDescent="0.25">
      <c r="Q2741" s="47">
        <f t="shared" si="308"/>
        <v>1999</v>
      </c>
      <c r="R2741" s="48" t="str">
        <f t="shared" si="306"/>
        <v>19995</v>
      </c>
      <c r="S2741" s="49">
        <v>36303</v>
      </c>
      <c r="T2741" s="48">
        <v>1665.36</v>
      </c>
      <c r="U2741" s="50">
        <f t="shared" si="307"/>
        <v>1642.1783870967743</v>
      </c>
      <c r="V2741" s="51">
        <f t="shared" si="309"/>
        <v>1756.9043013698631</v>
      </c>
      <c r="W2741" s="53">
        <f t="shared" si="310"/>
        <v>0</v>
      </c>
      <c r="X2741" s="53" t="str">
        <f t="shared" si="311"/>
        <v/>
      </c>
      <c r="Y2741" s="54" t="str">
        <f t="shared" si="312"/>
        <v/>
      </c>
    </row>
    <row r="2742" spans="17:25" x14ac:dyDescent="0.25">
      <c r="Q2742" s="47">
        <f t="shared" si="308"/>
        <v>1999</v>
      </c>
      <c r="R2742" s="48" t="str">
        <f t="shared" si="306"/>
        <v>19995</v>
      </c>
      <c r="S2742" s="49">
        <v>36304</v>
      </c>
      <c r="T2742" s="48">
        <v>1665.36</v>
      </c>
      <c r="U2742" s="50">
        <f t="shared" si="307"/>
        <v>1642.1783870967743</v>
      </c>
      <c r="V2742" s="51">
        <f t="shared" si="309"/>
        <v>1756.9043013698631</v>
      </c>
      <c r="W2742" s="53">
        <f t="shared" si="310"/>
        <v>0</v>
      </c>
      <c r="X2742" s="53" t="str">
        <f t="shared" si="311"/>
        <v/>
      </c>
      <c r="Y2742" s="54" t="str">
        <f t="shared" si="312"/>
        <v/>
      </c>
    </row>
    <row r="2743" spans="17:25" x14ac:dyDescent="0.25">
      <c r="Q2743" s="47">
        <f t="shared" si="308"/>
        <v>1999</v>
      </c>
      <c r="R2743" s="48" t="str">
        <f t="shared" si="306"/>
        <v>19995</v>
      </c>
      <c r="S2743" s="49">
        <v>36305</v>
      </c>
      <c r="T2743" s="48">
        <v>1671.2</v>
      </c>
      <c r="U2743" s="50">
        <f t="shared" si="307"/>
        <v>1642.1783870967743</v>
      </c>
      <c r="V2743" s="51">
        <f t="shared" si="309"/>
        <v>1756.9043013698631</v>
      </c>
      <c r="W2743" s="53">
        <f t="shared" si="310"/>
        <v>3.5067492914446774E-3</v>
      </c>
      <c r="X2743" s="53" t="str">
        <f t="shared" si="311"/>
        <v/>
      </c>
      <c r="Y2743" s="54" t="str">
        <f t="shared" si="312"/>
        <v/>
      </c>
    </row>
    <row r="2744" spans="17:25" x14ac:dyDescent="0.25">
      <c r="Q2744" s="47">
        <f t="shared" si="308"/>
        <v>1999</v>
      </c>
      <c r="R2744" s="48" t="str">
        <f t="shared" si="306"/>
        <v>19995</v>
      </c>
      <c r="S2744" s="49">
        <v>36306</v>
      </c>
      <c r="T2744" s="48">
        <v>1669.27</v>
      </c>
      <c r="U2744" s="50">
        <f t="shared" si="307"/>
        <v>1642.1783870967743</v>
      </c>
      <c r="V2744" s="51">
        <f t="shared" si="309"/>
        <v>1756.9043013698631</v>
      </c>
      <c r="W2744" s="53">
        <f t="shared" si="310"/>
        <v>-1.15485878410726E-3</v>
      </c>
      <c r="X2744" s="53" t="str">
        <f t="shared" si="311"/>
        <v/>
      </c>
      <c r="Y2744" s="54" t="str">
        <f t="shared" si="312"/>
        <v/>
      </c>
    </row>
    <row r="2745" spans="17:25" x14ac:dyDescent="0.25">
      <c r="Q2745" s="47">
        <f t="shared" si="308"/>
        <v>1999</v>
      </c>
      <c r="R2745" s="48" t="str">
        <f t="shared" si="306"/>
        <v>19995</v>
      </c>
      <c r="S2745" s="49">
        <v>36307</v>
      </c>
      <c r="T2745" s="48">
        <v>1682.12</v>
      </c>
      <c r="U2745" s="50">
        <f t="shared" si="307"/>
        <v>1642.1783870967743</v>
      </c>
      <c r="V2745" s="51">
        <f t="shared" si="309"/>
        <v>1756.9043013698631</v>
      </c>
      <c r="W2745" s="53">
        <f t="shared" si="310"/>
        <v>7.697975761859821E-3</v>
      </c>
      <c r="X2745" s="53" t="str">
        <f t="shared" si="311"/>
        <v/>
      </c>
      <c r="Y2745" s="54" t="str">
        <f t="shared" si="312"/>
        <v/>
      </c>
    </row>
    <row r="2746" spans="17:25" x14ac:dyDescent="0.25">
      <c r="Q2746" s="47">
        <f t="shared" si="308"/>
        <v>1999</v>
      </c>
      <c r="R2746" s="48" t="str">
        <f t="shared" si="306"/>
        <v>19995</v>
      </c>
      <c r="S2746" s="49">
        <v>36308</v>
      </c>
      <c r="T2746" s="48">
        <v>1685.33</v>
      </c>
      <c r="U2746" s="50">
        <f t="shared" si="307"/>
        <v>1642.1783870967743</v>
      </c>
      <c r="V2746" s="51">
        <f t="shared" si="309"/>
        <v>1756.9043013698631</v>
      </c>
      <c r="W2746" s="53">
        <f t="shared" si="310"/>
        <v>1.908306185052222E-3</v>
      </c>
      <c r="X2746" s="53" t="str">
        <f t="shared" si="311"/>
        <v/>
      </c>
      <c r="Y2746" s="54" t="str">
        <f t="shared" si="312"/>
        <v/>
      </c>
    </row>
    <row r="2747" spans="17:25" x14ac:dyDescent="0.25">
      <c r="Q2747" s="47">
        <f t="shared" si="308"/>
        <v>1999</v>
      </c>
      <c r="R2747" s="48" t="str">
        <f t="shared" si="306"/>
        <v>19995</v>
      </c>
      <c r="S2747" s="49">
        <v>36309</v>
      </c>
      <c r="T2747" s="48">
        <v>1671.67</v>
      </c>
      <c r="U2747" s="50">
        <f t="shared" si="307"/>
        <v>1642.1783870967743</v>
      </c>
      <c r="V2747" s="51">
        <f t="shared" si="309"/>
        <v>1756.9043013698631</v>
      </c>
      <c r="W2747" s="53">
        <f t="shared" si="310"/>
        <v>-8.105237549915989E-3</v>
      </c>
      <c r="X2747" s="53" t="str">
        <f t="shared" si="311"/>
        <v/>
      </c>
      <c r="Y2747" s="54" t="str">
        <f t="shared" si="312"/>
        <v/>
      </c>
    </row>
    <row r="2748" spans="17:25" x14ac:dyDescent="0.25">
      <c r="Q2748" s="47">
        <f t="shared" si="308"/>
        <v>1999</v>
      </c>
      <c r="R2748" s="48" t="str">
        <f t="shared" si="306"/>
        <v>19995</v>
      </c>
      <c r="S2748" s="49">
        <v>36310</v>
      </c>
      <c r="T2748" s="48">
        <v>1671.67</v>
      </c>
      <c r="U2748" s="50">
        <f t="shared" si="307"/>
        <v>1642.1783870967743</v>
      </c>
      <c r="V2748" s="51">
        <f t="shared" si="309"/>
        <v>1756.9043013698631</v>
      </c>
      <c r="W2748" s="53">
        <f t="shared" si="310"/>
        <v>0</v>
      </c>
      <c r="X2748" s="53" t="str">
        <f t="shared" si="311"/>
        <v/>
      </c>
      <c r="Y2748" s="54" t="str">
        <f t="shared" si="312"/>
        <v/>
      </c>
    </row>
    <row r="2749" spans="17:25" x14ac:dyDescent="0.25">
      <c r="Q2749" s="47">
        <f t="shared" si="308"/>
        <v>1999</v>
      </c>
      <c r="R2749" s="48" t="str">
        <f t="shared" si="306"/>
        <v>19995</v>
      </c>
      <c r="S2749" s="49">
        <v>36311</v>
      </c>
      <c r="T2749" s="48">
        <v>1671.67</v>
      </c>
      <c r="U2749" s="50">
        <f t="shared" si="307"/>
        <v>1642.1783870967743</v>
      </c>
      <c r="V2749" s="51">
        <f t="shared" si="309"/>
        <v>1756.9043013698631</v>
      </c>
      <c r="W2749" s="53">
        <f t="shared" si="310"/>
        <v>0</v>
      </c>
      <c r="X2749" s="53" t="str">
        <f t="shared" si="311"/>
        <v/>
      </c>
      <c r="Y2749" s="54" t="str">
        <f t="shared" si="312"/>
        <v/>
      </c>
    </row>
    <row r="2750" spans="17:25" x14ac:dyDescent="0.25">
      <c r="Q2750" s="47">
        <f t="shared" si="308"/>
        <v>1999</v>
      </c>
      <c r="R2750" s="48" t="str">
        <f t="shared" si="306"/>
        <v>19996</v>
      </c>
      <c r="S2750" s="49">
        <v>36312</v>
      </c>
      <c r="T2750" s="48">
        <v>1663.55</v>
      </c>
      <c r="U2750" s="50">
        <f t="shared" si="307"/>
        <v>1691.6146666666673</v>
      </c>
      <c r="V2750" s="51">
        <f t="shared" si="309"/>
        <v>1756.9043013698631</v>
      </c>
      <c r="W2750" s="53">
        <f t="shared" si="310"/>
        <v>-4.8574180310707593E-3</v>
      </c>
      <c r="X2750" s="53">
        <f t="shared" si="311"/>
        <v>3.0104086108021511E-2</v>
      </c>
      <c r="Y2750" s="54" t="str">
        <f t="shared" si="312"/>
        <v/>
      </c>
    </row>
    <row r="2751" spans="17:25" x14ac:dyDescent="0.25">
      <c r="Q2751" s="47">
        <f t="shared" si="308"/>
        <v>1999</v>
      </c>
      <c r="R2751" s="48" t="str">
        <f t="shared" si="306"/>
        <v>19996</v>
      </c>
      <c r="S2751" s="49">
        <v>36313</v>
      </c>
      <c r="T2751" s="48">
        <v>1657.7</v>
      </c>
      <c r="U2751" s="50">
        <f t="shared" si="307"/>
        <v>1691.6146666666673</v>
      </c>
      <c r="V2751" s="51">
        <f t="shared" si="309"/>
        <v>1756.9043013698631</v>
      </c>
      <c r="W2751" s="53">
        <f t="shared" si="310"/>
        <v>-3.5165759971145238E-3</v>
      </c>
      <c r="X2751" s="53" t="str">
        <f t="shared" si="311"/>
        <v/>
      </c>
      <c r="Y2751" s="54" t="str">
        <f t="shared" si="312"/>
        <v/>
      </c>
    </row>
    <row r="2752" spans="17:25" x14ac:dyDescent="0.25">
      <c r="Q2752" s="47">
        <f t="shared" si="308"/>
        <v>1999</v>
      </c>
      <c r="R2752" s="48" t="str">
        <f t="shared" si="306"/>
        <v>19996</v>
      </c>
      <c r="S2752" s="49">
        <v>36314</v>
      </c>
      <c r="T2752" s="48">
        <v>1667.88</v>
      </c>
      <c r="U2752" s="50">
        <f t="shared" si="307"/>
        <v>1691.6146666666673</v>
      </c>
      <c r="V2752" s="51">
        <f t="shared" si="309"/>
        <v>1756.9043013698631</v>
      </c>
      <c r="W2752" s="53">
        <f t="shared" si="310"/>
        <v>6.1410387886831064E-3</v>
      </c>
      <c r="X2752" s="53" t="str">
        <f t="shared" si="311"/>
        <v/>
      </c>
      <c r="Y2752" s="54" t="str">
        <f t="shared" si="312"/>
        <v/>
      </c>
    </row>
    <row r="2753" spans="17:25" x14ac:dyDescent="0.25">
      <c r="Q2753" s="47">
        <f t="shared" si="308"/>
        <v>1999</v>
      </c>
      <c r="R2753" s="48" t="str">
        <f t="shared" si="306"/>
        <v>19996</v>
      </c>
      <c r="S2753" s="49">
        <v>36315</v>
      </c>
      <c r="T2753" s="48">
        <v>1654.75</v>
      </c>
      <c r="U2753" s="50">
        <f t="shared" si="307"/>
        <v>1691.6146666666673</v>
      </c>
      <c r="V2753" s="51">
        <f t="shared" si="309"/>
        <v>1756.9043013698631</v>
      </c>
      <c r="W2753" s="53">
        <f t="shared" si="310"/>
        <v>-7.8722689881767227E-3</v>
      </c>
      <c r="X2753" s="53" t="str">
        <f t="shared" si="311"/>
        <v/>
      </c>
      <c r="Y2753" s="54" t="str">
        <f t="shared" si="312"/>
        <v/>
      </c>
    </row>
    <row r="2754" spans="17:25" x14ac:dyDescent="0.25">
      <c r="Q2754" s="47">
        <f t="shared" si="308"/>
        <v>1999</v>
      </c>
      <c r="R2754" s="48" t="str">
        <f t="shared" si="306"/>
        <v>19996</v>
      </c>
      <c r="S2754" s="49">
        <v>36316</v>
      </c>
      <c r="T2754" s="48">
        <v>1653.96</v>
      </c>
      <c r="U2754" s="50">
        <f t="shared" si="307"/>
        <v>1691.6146666666673</v>
      </c>
      <c r="V2754" s="51">
        <f t="shared" si="309"/>
        <v>1756.9043013698631</v>
      </c>
      <c r="W2754" s="53">
        <f t="shared" si="310"/>
        <v>-4.7741350657193315E-4</v>
      </c>
      <c r="X2754" s="53" t="str">
        <f t="shared" si="311"/>
        <v/>
      </c>
      <c r="Y2754" s="54" t="str">
        <f t="shared" si="312"/>
        <v/>
      </c>
    </row>
    <row r="2755" spans="17:25" x14ac:dyDescent="0.25">
      <c r="Q2755" s="47">
        <f t="shared" si="308"/>
        <v>1999</v>
      </c>
      <c r="R2755" s="48" t="str">
        <f t="shared" si="306"/>
        <v>19996</v>
      </c>
      <c r="S2755" s="49">
        <v>36317</v>
      </c>
      <c r="T2755" s="48">
        <v>1653.96</v>
      </c>
      <c r="U2755" s="50">
        <f t="shared" si="307"/>
        <v>1691.6146666666673</v>
      </c>
      <c r="V2755" s="51">
        <f t="shared" si="309"/>
        <v>1756.9043013698631</v>
      </c>
      <c r="W2755" s="53">
        <f t="shared" si="310"/>
        <v>0</v>
      </c>
      <c r="X2755" s="53" t="str">
        <f t="shared" si="311"/>
        <v/>
      </c>
      <c r="Y2755" s="54" t="str">
        <f t="shared" si="312"/>
        <v/>
      </c>
    </row>
    <row r="2756" spans="17:25" x14ac:dyDescent="0.25">
      <c r="Q2756" s="47">
        <f t="shared" si="308"/>
        <v>1999</v>
      </c>
      <c r="R2756" s="48" t="str">
        <f t="shared" si="306"/>
        <v>19996</v>
      </c>
      <c r="S2756" s="49">
        <v>36318</v>
      </c>
      <c r="T2756" s="48">
        <v>1653.96</v>
      </c>
      <c r="U2756" s="50">
        <f t="shared" si="307"/>
        <v>1691.6146666666673</v>
      </c>
      <c r="V2756" s="51">
        <f t="shared" si="309"/>
        <v>1756.9043013698631</v>
      </c>
      <c r="W2756" s="53">
        <f t="shared" si="310"/>
        <v>0</v>
      </c>
      <c r="X2756" s="53" t="str">
        <f t="shared" si="311"/>
        <v/>
      </c>
      <c r="Y2756" s="54" t="str">
        <f t="shared" si="312"/>
        <v/>
      </c>
    </row>
    <row r="2757" spans="17:25" x14ac:dyDescent="0.25">
      <c r="Q2757" s="47">
        <f t="shared" si="308"/>
        <v>1999</v>
      </c>
      <c r="R2757" s="48" t="str">
        <f t="shared" si="306"/>
        <v>19996</v>
      </c>
      <c r="S2757" s="49">
        <v>36319</v>
      </c>
      <c r="T2757" s="48">
        <v>1653.96</v>
      </c>
      <c r="U2757" s="50">
        <f t="shared" si="307"/>
        <v>1691.6146666666673</v>
      </c>
      <c r="V2757" s="51">
        <f t="shared" si="309"/>
        <v>1756.9043013698631</v>
      </c>
      <c r="W2757" s="53">
        <f t="shared" si="310"/>
        <v>0</v>
      </c>
      <c r="X2757" s="53" t="str">
        <f t="shared" si="311"/>
        <v/>
      </c>
      <c r="Y2757" s="54" t="str">
        <f t="shared" si="312"/>
        <v/>
      </c>
    </row>
    <row r="2758" spans="17:25" x14ac:dyDescent="0.25">
      <c r="Q2758" s="47">
        <f t="shared" si="308"/>
        <v>1999</v>
      </c>
      <c r="R2758" s="48" t="str">
        <f t="shared" si="306"/>
        <v>19996</v>
      </c>
      <c r="S2758" s="49">
        <v>36320</v>
      </c>
      <c r="T2758" s="48">
        <v>1672.01</v>
      </c>
      <c r="U2758" s="50">
        <f t="shared" si="307"/>
        <v>1691.6146666666673</v>
      </c>
      <c r="V2758" s="51">
        <f t="shared" si="309"/>
        <v>1756.9043013698631</v>
      </c>
      <c r="W2758" s="53">
        <f t="shared" si="310"/>
        <v>1.09132022539844E-2</v>
      </c>
      <c r="X2758" s="53" t="str">
        <f t="shared" si="311"/>
        <v/>
      </c>
      <c r="Y2758" s="54" t="str">
        <f t="shared" si="312"/>
        <v/>
      </c>
    </row>
    <row r="2759" spans="17:25" x14ac:dyDescent="0.25">
      <c r="Q2759" s="47">
        <f t="shared" si="308"/>
        <v>1999</v>
      </c>
      <c r="R2759" s="48" t="str">
        <f t="shared" ref="R2759:R2822" si="313">+YEAR(S2759)&amp;MONTH(S2759)</f>
        <v>19996</v>
      </c>
      <c r="S2759" s="49">
        <v>36321</v>
      </c>
      <c r="T2759" s="48">
        <v>1679.12</v>
      </c>
      <c r="U2759" s="50">
        <f t="shared" ref="U2759:U2822" si="314">+AVERAGEIF($R$3:$R$12000,R2759,$T$3:$T$12000)</f>
        <v>1691.6146666666673</v>
      </c>
      <c r="V2759" s="51">
        <f t="shared" si="309"/>
        <v>1756.9043013698631</v>
      </c>
      <c r="W2759" s="53">
        <f t="shared" si="310"/>
        <v>4.2523669116811824E-3</v>
      </c>
      <c r="X2759" s="53" t="str">
        <f t="shared" si="311"/>
        <v/>
      </c>
      <c r="Y2759" s="54" t="str">
        <f t="shared" si="312"/>
        <v/>
      </c>
    </row>
    <row r="2760" spans="17:25" x14ac:dyDescent="0.25">
      <c r="Q2760" s="47">
        <f t="shared" ref="Q2760:Q2823" si="315">+YEAR(S2760)</f>
        <v>1999</v>
      </c>
      <c r="R2760" s="48" t="str">
        <f t="shared" si="313"/>
        <v>19996</v>
      </c>
      <c r="S2760" s="49">
        <v>36322</v>
      </c>
      <c r="T2760" s="48">
        <v>1686.08</v>
      </c>
      <c r="U2760" s="50">
        <f t="shared" si="314"/>
        <v>1691.6146666666673</v>
      </c>
      <c r="V2760" s="51">
        <f t="shared" ref="V2760:V2823" si="316">+AVERAGEIF($Q$3:$Q$12000,Q2760,$T$3:$T$12000)</f>
        <v>1756.9043013698631</v>
      </c>
      <c r="W2760" s="53">
        <f t="shared" si="310"/>
        <v>4.1450283481823114E-3</v>
      </c>
      <c r="X2760" s="53" t="str">
        <f t="shared" si="311"/>
        <v/>
      </c>
      <c r="Y2760" s="54" t="str">
        <f t="shared" si="312"/>
        <v/>
      </c>
    </row>
    <row r="2761" spans="17:25" x14ac:dyDescent="0.25">
      <c r="Q2761" s="47">
        <f t="shared" si="315"/>
        <v>1999</v>
      </c>
      <c r="R2761" s="48" t="str">
        <f t="shared" si="313"/>
        <v>19996</v>
      </c>
      <c r="S2761" s="49">
        <v>36323</v>
      </c>
      <c r="T2761" s="48">
        <v>1682.09</v>
      </c>
      <c r="U2761" s="50">
        <f t="shared" si="314"/>
        <v>1691.6146666666673</v>
      </c>
      <c r="V2761" s="51">
        <f t="shared" si="316"/>
        <v>1756.9043013698631</v>
      </c>
      <c r="W2761" s="53">
        <f t="shared" ref="W2761:W2824" si="317">+T2761/T2760-1</f>
        <v>-2.3664357563104588E-3</v>
      </c>
      <c r="X2761" s="53" t="str">
        <f t="shared" ref="X2761:X2824" si="318">IF(U2761/U2760-1=0,"",U2761/U2760-1)</f>
        <v/>
      </c>
      <c r="Y2761" s="54" t="str">
        <f t="shared" ref="Y2761:Y2824" si="319">+IF(V2761=V2760,"",V2761/V2760-1)</f>
        <v/>
      </c>
    </row>
    <row r="2762" spans="17:25" x14ac:dyDescent="0.25">
      <c r="Q2762" s="47">
        <f t="shared" si="315"/>
        <v>1999</v>
      </c>
      <c r="R2762" s="48" t="str">
        <f t="shared" si="313"/>
        <v>19996</v>
      </c>
      <c r="S2762" s="49">
        <v>36324</v>
      </c>
      <c r="T2762" s="48">
        <v>1682.09</v>
      </c>
      <c r="U2762" s="50">
        <f t="shared" si="314"/>
        <v>1691.6146666666673</v>
      </c>
      <c r="V2762" s="51">
        <f t="shared" si="316"/>
        <v>1756.9043013698631</v>
      </c>
      <c r="W2762" s="53">
        <f t="shared" si="317"/>
        <v>0</v>
      </c>
      <c r="X2762" s="53" t="str">
        <f t="shared" si="318"/>
        <v/>
      </c>
      <c r="Y2762" s="54" t="str">
        <f t="shared" si="319"/>
        <v/>
      </c>
    </row>
    <row r="2763" spans="17:25" x14ac:dyDescent="0.25">
      <c r="Q2763" s="47">
        <f t="shared" si="315"/>
        <v>1999</v>
      </c>
      <c r="R2763" s="48" t="str">
        <f t="shared" si="313"/>
        <v>19996</v>
      </c>
      <c r="S2763" s="49">
        <v>36325</v>
      </c>
      <c r="T2763" s="48">
        <v>1682.09</v>
      </c>
      <c r="U2763" s="50">
        <f t="shared" si="314"/>
        <v>1691.6146666666673</v>
      </c>
      <c r="V2763" s="51">
        <f t="shared" si="316"/>
        <v>1756.9043013698631</v>
      </c>
      <c r="W2763" s="53">
        <f t="shared" si="317"/>
        <v>0</v>
      </c>
      <c r="X2763" s="53" t="str">
        <f t="shared" si="318"/>
        <v/>
      </c>
      <c r="Y2763" s="54" t="str">
        <f t="shared" si="319"/>
        <v/>
      </c>
    </row>
    <row r="2764" spans="17:25" x14ac:dyDescent="0.25">
      <c r="Q2764" s="47">
        <f t="shared" si="315"/>
        <v>1999</v>
      </c>
      <c r="R2764" s="48" t="str">
        <f t="shared" si="313"/>
        <v>19996</v>
      </c>
      <c r="S2764" s="49">
        <v>36326</v>
      </c>
      <c r="T2764" s="48">
        <v>1682.09</v>
      </c>
      <c r="U2764" s="50">
        <f t="shared" si="314"/>
        <v>1691.6146666666673</v>
      </c>
      <c r="V2764" s="51">
        <f t="shared" si="316"/>
        <v>1756.9043013698631</v>
      </c>
      <c r="W2764" s="53">
        <f t="shared" si="317"/>
        <v>0</v>
      </c>
      <c r="X2764" s="53" t="str">
        <f t="shared" si="318"/>
        <v/>
      </c>
      <c r="Y2764" s="54" t="str">
        <f t="shared" si="319"/>
        <v/>
      </c>
    </row>
    <row r="2765" spans="17:25" x14ac:dyDescent="0.25">
      <c r="Q2765" s="47">
        <f t="shared" si="315"/>
        <v>1999</v>
      </c>
      <c r="R2765" s="48" t="str">
        <f t="shared" si="313"/>
        <v>19996</v>
      </c>
      <c r="S2765" s="49">
        <v>36327</v>
      </c>
      <c r="T2765" s="48">
        <v>1694.56</v>
      </c>
      <c r="U2765" s="50">
        <f t="shared" si="314"/>
        <v>1691.6146666666673</v>
      </c>
      <c r="V2765" s="51">
        <f t="shared" si="316"/>
        <v>1756.9043013698631</v>
      </c>
      <c r="W2765" s="53">
        <f t="shared" si="317"/>
        <v>7.413396429442054E-3</v>
      </c>
      <c r="X2765" s="53" t="str">
        <f t="shared" si="318"/>
        <v/>
      </c>
      <c r="Y2765" s="54" t="str">
        <f t="shared" si="319"/>
        <v/>
      </c>
    </row>
    <row r="2766" spans="17:25" x14ac:dyDescent="0.25">
      <c r="Q2766" s="47">
        <f t="shared" si="315"/>
        <v>1999</v>
      </c>
      <c r="R2766" s="48" t="str">
        <f t="shared" si="313"/>
        <v>19996</v>
      </c>
      <c r="S2766" s="49">
        <v>36328</v>
      </c>
      <c r="T2766" s="48">
        <v>1698.55</v>
      </c>
      <c r="U2766" s="50">
        <f t="shared" si="314"/>
        <v>1691.6146666666673</v>
      </c>
      <c r="V2766" s="51">
        <f t="shared" si="316"/>
        <v>1756.9043013698631</v>
      </c>
      <c r="W2766" s="53">
        <f t="shared" si="317"/>
        <v>2.3545935228024284E-3</v>
      </c>
      <c r="X2766" s="53" t="str">
        <f t="shared" si="318"/>
        <v/>
      </c>
      <c r="Y2766" s="54" t="str">
        <f t="shared" si="319"/>
        <v/>
      </c>
    </row>
    <row r="2767" spans="17:25" x14ac:dyDescent="0.25">
      <c r="Q2767" s="47">
        <f t="shared" si="315"/>
        <v>1999</v>
      </c>
      <c r="R2767" s="48" t="str">
        <f t="shared" si="313"/>
        <v>19996</v>
      </c>
      <c r="S2767" s="49">
        <v>36329</v>
      </c>
      <c r="T2767" s="48">
        <v>1693.75</v>
      </c>
      <c r="U2767" s="50">
        <f t="shared" si="314"/>
        <v>1691.6146666666673</v>
      </c>
      <c r="V2767" s="51">
        <f t="shared" si="316"/>
        <v>1756.9043013698631</v>
      </c>
      <c r="W2767" s="53">
        <f t="shared" si="317"/>
        <v>-2.8259397721586144E-3</v>
      </c>
      <c r="X2767" s="53" t="str">
        <f t="shared" si="318"/>
        <v/>
      </c>
      <c r="Y2767" s="54" t="str">
        <f t="shared" si="319"/>
        <v/>
      </c>
    </row>
    <row r="2768" spans="17:25" x14ac:dyDescent="0.25">
      <c r="Q2768" s="47">
        <f t="shared" si="315"/>
        <v>1999</v>
      </c>
      <c r="R2768" s="48" t="str">
        <f t="shared" si="313"/>
        <v>19996</v>
      </c>
      <c r="S2768" s="49">
        <v>36330</v>
      </c>
      <c r="T2768" s="48">
        <v>1692.36</v>
      </c>
      <c r="U2768" s="50">
        <f t="shared" si="314"/>
        <v>1691.6146666666673</v>
      </c>
      <c r="V2768" s="51">
        <f t="shared" si="316"/>
        <v>1756.9043013698631</v>
      </c>
      <c r="W2768" s="53">
        <f t="shared" si="317"/>
        <v>-8.2066420664217432E-4</v>
      </c>
      <c r="X2768" s="53" t="str">
        <f t="shared" si="318"/>
        <v/>
      </c>
      <c r="Y2768" s="54" t="str">
        <f t="shared" si="319"/>
        <v/>
      </c>
    </row>
    <row r="2769" spans="17:25" x14ac:dyDescent="0.25">
      <c r="Q2769" s="47">
        <f t="shared" si="315"/>
        <v>1999</v>
      </c>
      <c r="R2769" s="48" t="str">
        <f t="shared" si="313"/>
        <v>19996</v>
      </c>
      <c r="S2769" s="49">
        <v>36331</v>
      </c>
      <c r="T2769" s="48">
        <v>1692.36</v>
      </c>
      <c r="U2769" s="50">
        <f t="shared" si="314"/>
        <v>1691.6146666666673</v>
      </c>
      <c r="V2769" s="51">
        <f t="shared" si="316"/>
        <v>1756.9043013698631</v>
      </c>
      <c r="W2769" s="53">
        <f t="shared" si="317"/>
        <v>0</v>
      </c>
      <c r="X2769" s="53" t="str">
        <f t="shared" si="318"/>
        <v/>
      </c>
      <c r="Y2769" s="54" t="str">
        <f t="shared" si="319"/>
        <v/>
      </c>
    </row>
    <row r="2770" spans="17:25" x14ac:dyDescent="0.25">
      <c r="Q2770" s="47">
        <f t="shared" si="315"/>
        <v>1999</v>
      </c>
      <c r="R2770" s="48" t="str">
        <f t="shared" si="313"/>
        <v>19996</v>
      </c>
      <c r="S2770" s="49">
        <v>36332</v>
      </c>
      <c r="T2770" s="48">
        <v>1692.36</v>
      </c>
      <c r="U2770" s="50">
        <f t="shared" si="314"/>
        <v>1691.6146666666673</v>
      </c>
      <c r="V2770" s="51">
        <f t="shared" si="316"/>
        <v>1756.9043013698631</v>
      </c>
      <c r="W2770" s="53">
        <f t="shared" si="317"/>
        <v>0</v>
      </c>
      <c r="X2770" s="53" t="str">
        <f t="shared" si="318"/>
        <v/>
      </c>
      <c r="Y2770" s="54" t="str">
        <f t="shared" si="319"/>
        <v/>
      </c>
    </row>
    <row r="2771" spans="17:25" x14ac:dyDescent="0.25">
      <c r="Q2771" s="47">
        <f t="shared" si="315"/>
        <v>1999</v>
      </c>
      <c r="R2771" s="48" t="str">
        <f t="shared" si="313"/>
        <v>19996</v>
      </c>
      <c r="S2771" s="49">
        <v>36333</v>
      </c>
      <c r="T2771" s="48">
        <v>1694.26</v>
      </c>
      <c r="U2771" s="50">
        <f t="shared" si="314"/>
        <v>1691.6146666666673</v>
      </c>
      <c r="V2771" s="51">
        <f t="shared" si="316"/>
        <v>1756.9043013698631</v>
      </c>
      <c r="W2771" s="53">
        <f t="shared" si="317"/>
        <v>1.1226925713205826E-3</v>
      </c>
      <c r="X2771" s="53" t="str">
        <f t="shared" si="318"/>
        <v/>
      </c>
      <c r="Y2771" s="54" t="str">
        <f t="shared" si="319"/>
        <v/>
      </c>
    </row>
    <row r="2772" spans="17:25" x14ac:dyDescent="0.25">
      <c r="Q2772" s="47">
        <f t="shared" si="315"/>
        <v>1999</v>
      </c>
      <c r="R2772" s="48" t="str">
        <f t="shared" si="313"/>
        <v>19996</v>
      </c>
      <c r="S2772" s="49">
        <v>36334</v>
      </c>
      <c r="T2772" s="48">
        <v>1710.03</v>
      </c>
      <c r="U2772" s="50">
        <f t="shared" si="314"/>
        <v>1691.6146666666673</v>
      </c>
      <c r="V2772" s="51">
        <f t="shared" si="316"/>
        <v>1756.9043013698631</v>
      </c>
      <c r="W2772" s="53">
        <f t="shared" si="317"/>
        <v>9.3078984335344117E-3</v>
      </c>
      <c r="X2772" s="53" t="str">
        <f t="shared" si="318"/>
        <v/>
      </c>
      <c r="Y2772" s="54" t="str">
        <f t="shared" si="319"/>
        <v/>
      </c>
    </row>
    <row r="2773" spans="17:25" x14ac:dyDescent="0.25">
      <c r="Q2773" s="47">
        <f t="shared" si="315"/>
        <v>1999</v>
      </c>
      <c r="R2773" s="48" t="str">
        <f t="shared" si="313"/>
        <v>19996</v>
      </c>
      <c r="S2773" s="49">
        <v>36335</v>
      </c>
      <c r="T2773" s="48">
        <v>1723.26</v>
      </c>
      <c r="U2773" s="50">
        <f t="shared" si="314"/>
        <v>1691.6146666666673</v>
      </c>
      <c r="V2773" s="51">
        <f t="shared" si="316"/>
        <v>1756.9043013698631</v>
      </c>
      <c r="W2773" s="53">
        <f t="shared" si="317"/>
        <v>7.7367063735724884E-3</v>
      </c>
      <c r="X2773" s="53" t="str">
        <f t="shared" si="318"/>
        <v/>
      </c>
      <c r="Y2773" s="54" t="str">
        <f t="shared" si="319"/>
        <v/>
      </c>
    </row>
    <row r="2774" spans="17:25" x14ac:dyDescent="0.25">
      <c r="Q2774" s="47">
        <f t="shared" si="315"/>
        <v>1999</v>
      </c>
      <c r="R2774" s="48" t="str">
        <f t="shared" si="313"/>
        <v>19996</v>
      </c>
      <c r="S2774" s="49">
        <v>36336</v>
      </c>
      <c r="T2774" s="48">
        <v>1734.83</v>
      </c>
      <c r="U2774" s="50">
        <f t="shared" si="314"/>
        <v>1691.6146666666673</v>
      </c>
      <c r="V2774" s="51">
        <f t="shared" si="316"/>
        <v>1756.9043013698631</v>
      </c>
      <c r="W2774" s="53">
        <f t="shared" si="317"/>
        <v>6.7140187783618632E-3</v>
      </c>
      <c r="X2774" s="53" t="str">
        <f t="shared" si="318"/>
        <v/>
      </c>
      <c r="Y2774" s="54" t="str">
        <f t="shared" si="319"/>
        <v/>
      </c>
    </row>
    <row r="2775" spans="17:25" x14ac:dyDescent="0.25">
      <c r="Q2775" s="47">
        <f t="shared" si="315"/>
        <v>1999</v>
      </c>
      <c r="R2775" s="48" t="str">
        <f t="shared" si="313"/>
        <v>19996</v>
      </c>
      <c r="S2775" s="49">
        <v>36337</v>
      </c>
      <c r="T2775" s="48">
        <v>1737.91</v>
      </c>
      <c r="U2775" s="50">
        <f t="shared" si="314"/>
        <v>1691.6146666666673</v>
      </c>
      <c r="V2775" s="51">
        <f t="shared" si="316"/>
        <v>1756.9043013698631</v>
      </c>
      <c r="W2775" s="53">
        <f t="shared" si="317"/>
        <v>1.7753900958596969E-3</v>
      </c>
      <c r="X2775" s="53" t="str">
        <f t="shared" si="318"/>
        <v/>
      </c>
      <c r="Y2775" s="54" t="str">
        <f t="shared" si="319"/>
        <v/>
      </c>
    </row>
    <row r="2776" spans="17:25" x14ac:dyDescent="0.25">
      <c r="Q2776" s="47">
        <f t="shared" si="315"/>
        <v>1999</v>
      </c>
      <c r="R2776" s="48" t="str">
        <f t="shared" si="313"/>
        <v>19996</v>
      </c>
      <c r="S2776" s="49">
        <v>36338</v>
      </c>
      <c r="T2776" s="48">
        <v>1737.91</v>
      </c>
      <c r="U2776" s="50">
        <f t="shared" si="314"/>
        <v>1691.6146666666673</v>
      </c>
      <c r="V2776" s="51">
        <f t="shared" si="316"/>
        <v>1756.9043013698631</v>
      </c>
      <c r="W2776" s="53">
        <f t="shared" si="317"/>
        <v>0</v>
      </c>
      <c r="X2776" s="53" t="str">
        <f t="shared" si="318"/>
        <v/>
      </c>
      <c r="Y2776" s="54" t="str">
        <f t="shared" si="319"/>
        <v/>
      </c>
    </row>
    <row r="2777" spans="17:25" x14ac:dyDescent="0.25">
      <c r="Q2777" s="47">
        <f t="shared" si="315"/>
        <v>1999</v>
      </c>
      <c r="R2777" s="48" t="str">
        <f t="shared" si="313"/>
        <v>19996</v>
      </c>
      <c r="S2777" s="49">
        <v>36339</v>
      </c>
      <c r="T2777" s="48">
        <v>1737.91</v>
      </c>
      <c r="U2777" s="50">
        <f t="shared" si="314"/>
        <v>1691.6146666666673</v>
      </c>
      <c r="V2777" s="51">
        <f t="shared" si="316"/>
        <v>1756.9043013698631</v>
      </c>
      <c r="W2777" s="53">
        <f t="shared" si="317"/>
        <v>0</v>
      </c>
      <c r="X2777" s="53" t="str">
        <f t="shared" si="318"/>
        <v/>
      </c>
      <c r="Y2777" s="54" t="str">
        <f t="shared" si="319"/>
        <v/>
      </c>
    </row>
    <row r="2778" spans="17:25" x14ac:dyDescent="0.25">
      <c r="Q2778" s="47">
        <f t="shared" si="315"/>
        <v>1999</v>
      </c>
      <c r="R2778" s="48" t="str">
        <f t="shared" si="313"/>
        <v>19996</v>
      </c>
      <c r="S2778" s="49">
        <v>36340</v>
      </c>
      <c r="T2778" s="48">
        <v>1751</v>
      </c>
      <c r="U2778" s="50">
        <f t="shared" si="314"/>
        <v>1691.6146666666673</v>
      </c>
      <c r="V2778" s="51">
        <f t="shared" si="316"/>
        <v>1756.9043013698631</v>
      </c>
      <c r="W2778" s="53">
        <f t="shared" si="317"/>
        <v>7.5320356059864757E-3</v>
      </c>
      <c r="X2778" s="53" t="str">
        <f t="shared" si="318"/>
        <v/>
      </c>
      <c r="Y2778" s="54" t="str">
        <f t="shared" si="319"/>
        <v/>
      </c>
    </row>
    <row r="2779" spans="17:25" x14ac:dyDescent="0.25">
      <c r="Q2779" s="47">
        <f t="shared" si="315"/>
        <v>1999</v>
      </c>
      <c r="R2779" s="48" t="str">
        <f t="shared" si="313"/>
        <v>19996</v>
      </c>
      <c r="S2779" s="49">
        <v>36341</v>
      </c>
      <c r="T2779" s="48">
        <v>1732.1</v>
      </c>
      <c r="U2779" s="50">
        <f t="shared" si="314"/>
        <v>1691.6146666666673</v>
      </c>
      <c r="V2779" s="51">
        <f t="shared" si="316"/>
        <v>1756.9043013698631</v>
      </c>
      <c r="W2779" s="53">
        <f t="shared" si="317"/>
        <v>-1.0793832095945199E-2</v>
      </c>
      <c r="X2779" s="53" t="str">
        <f t="shared" si="318"/>
        <v/>
      </c>
      <c r="Y2779" s="54" t="str">
        <f t="shared" si="319"/>
        <v/>
      </c>
    </row>
    <row r="2780" spans="17:25" x14ac:dyDescent="0.25">
      <c r="Q2780" s="47">
        <f t="shared" si="315"/>
        <v>1999</v>
      </c>
      <c r="R2780" s="48" t="str">
        <f t="shared" si="313"/>
        <v>19997</v>
      </c>
      <c r="S2780" s="49">
        <v>36342</v>
      </c>
      <c r="T2780" s="48">
        <v>1736.03</v>
      </c>
      <c r="U2780" s="50">
        <f t="shared" si="314"/>
        <v>1814.6454838709678</v>
      </c>
      <c r="V2780" s="51">
        <f t="shared" si="316"/>
        <v>1756.9043013698631</v>
      </c>
      <c r="W2780" s="53">
        <f t="shared" si="317"/>
        <v>2.26892211766061E-3</v>
      </c>
      <c r="X2780" s="53">
        <f t="shared" si="318"/>
        <v>7.2729812308102826E-2</v>
      </c>
      <c r="Y2780" s="54" t="str">
        <f t="shared" si="319"/>
        <v/>
      </c>
    </row>
    <row r="2781" spans="17:25" x14ac:dyDescent="0.25">
      <c r="Q2781" s="47">
        <f t="shared" si="315"/>
        <v>1999</v>
      </c>
      <c r="R2781" s="48" t="str">
        <f t="shared" si="313"/>
        <v>19997</v>
      </c>
      <c r="S2781" s="49">
        <v>36343</v>
      </c>
      <c r="T2781" s="48">
        <v>1751.26</v>
      </c>
      <c r="U2781" s="50">
        <f t="shared" si="314"/>
        <v>1814.6454838709678</v>
      </c>
      <c r="V2781" s="51">
        <f t="shared" si="316"/>
        <v>1756.9043013698631</v>
      </c>
      <c r="W2781" s="53">
        <f t="shared" si="317"/>
        <v>8.7728898694146018E-3</v>
      </c>
      <c r="X2781" s="53" t="str">
        <f t="shared" si="318"/>
        <v/>
      </c>
      <c r="Y2781" s="54" t="str">
        <f t="shared" si="319"/>
        <v/>
      </c>
    </row>
    <row r="2782" spans="17:25" x14ac:dyDescent="0.25">
      <c r="Q2782" s="47">
        <f t="shared" si="315"/>
        <v>1999</v>
      </c>
      <c r="R2782" s="48" t="str">
        <f t="shared" si="313"/>
        <v>19997</v>
      </c>
      <c r="S2782" s="49">
        <v>36344</v>
      </c>
      <c r="T2782" s="48">
        <v>1755.31</v>
      </c>
      <c r="U2782" s="50">
        <f t="shared" si="314"/>
        <v>1814.6454838709678</v>
      </c>
      <c r="V2782" s="51">
        <f t="shared" si="316"/>
        <v>1756.9043013698631</v>
      </c>
      <c r="W2782" s="53">
        <f t="shared" si="317"/>
        <v>2.3126206274339811E-3</v>
      </c>
      <c r="X2782" s="53" t="str">
        <f t="shared" si="318"/>
        <v/>
      </c>
      <c r="Y2782" s="54" t="str">
        <f t="shared" si="319"/>
        <v/>
      </c>
    </row>
    <row r="2783" spans="17:25" x14ac:dyDescent="0.25">
      <c r="Q2783" s="47">
        <f t="shared" si="315"/>
        <v>1999</v>
      </c>
      <c r="R2783" s="48" t="str">
        <f t="shared" si="313"/>
        <v>19997</v>
      </c>
      <c r="S2783" s="49">
        <v>36345</v>
      </c>
      <c r="T2783" s="48">
        <v>1755.31</v>
      </c>
      <c r="U2783" s="50">
        <f t="shared" si="314"/>
        <v>1814.6454838709678</v>
      </c>
      <c r="V2783" s="51">
        <f t="shared" si="316"/>
        <v>1756.9043013698631</v>
      </c>
      <c r="W2783" s="53">
        <f t="shared" si="317"/>
        <v>0</v>
      </c>
      <c r="X2783" s="53" t="str">
        <f t="shared" si="318"/>
        <v/>
      </c>
      <c r="Y2783" s="54" t="str">
        <f t="shared" si="319"/>
        <v/>
      </c>
    </row>
    <row r="2784" spans="17:25" x14ac:dyDescent="0.25">
      <c r="Q2784" s="47">
        <f t="shared" si="315"/>
        <v>1999</v>
      </c>
      <c r="R2784" s="48" t="str">
        <f t="shared" si="313"/>
        <v>19997</v>
      </c>
      <c r="S2784" s="49">
        <v>36346</v>
      </c>
      <c r="T2784" s="48">
        <v>1755.31</v>
      </c>
      <c r="U2784" s="50">
        <f t="shared" si="314"/>
        <v>1814.6454838709678</v>
      </c>
      <c r="V2784" s="51">
        <f t="shared" si="316"/>
        <v>1756.9043013698631</v>
      </c>
      <c r="W2784" s="53">
        <f t="shared" si="317"/>
        <v>0</v>
      </c>
      <c r="X2784" s="53" t="str">
        <f t="shared" si="318"/>
        <v/>
      </c>
      <c r="Y2784" s="54" t="str">
        <f t="shared" si="319"/>
        <v/>
      </c>
    </row>
    <row r="2785" spans="17:25" x14ac:dyDescent="0.25">
      <c r="Q2785" s="47">
        <f t="shared" si="315"/>
        <v>1999</v>
      </c>
      <c r="R2785" s="48" t="str">
        <f t="shared" si="313"/>
        <v>19997</v>
      </c>
      <c r="S2785" s="49">
        <v>36347</v>
      </c>
      <c r="T2785" s="48">
        <v>1755.31</v>
      </c>
      <c r="U2785" s="50">
        <f t="shared" si="314"/>
        <v>1814.6454838709678</v>
      </c>
      <c r="V2785" s="51">
        <f t="shared" si="316"/>
        <v>1756.9043013698631</v>
      </c>
      <c r="W2785" s="53">
        <f t="shared" si="317"/>
        <v>0</v>
      </c>
      <c r="X2785" s="53" t="str">
        <f t="shared" si="318"/>
        <v/>
      </c>
      <c r="Y2785" s="54" t="str">
        <f t="shared" si="319"/>
        <v/>
      </c>
    </row>
    <row r="2786" spans="17:25" x14ac:dyDescent="0.25">
      <c r="Q2786" s="47">
        <f t="shared" si="315"/>
        <v>1999</v>
      </c>
      <c r="R2786" s="48" t="str">
        <f t="shared" si="313"/>
        <v>19997</v>
      </c>
      <c r="S2786" s="49">
        <v>36348</v>
      </c>
      <c r="T2786" s="48">
        <v>1772.69</v>
      </c>
      <c r="U2786" s="50">
        <f t="shared" si="314"/>
        <v>1814.6454838709678</v>
      </c>
      <c r="V2786" s="51">
        <f t="shared" si="316"/>
        <v>1756.9043013698631</v>
      </c>
      <c r="W2786" s="53">
        <f t="shared" si="317"/>
        <v>9.9013849405518162E-3</v>
      </c>
      <c r="X2786" s="53" t="str">
        <f t="shared" si="318"/>
        <v/>
      </c>
      <c r="Y2786" s="54" t="str">
        <f t="shared" si="319"/>
        <v/>
      </c>
    </row>
    <row r="2787" spans="17:25" x14ac:dyDescent="0.25">
      <c r="Q2787" s="47">
        <f t="shared" si="315"/>
        <v>1999</v>
      </c>
      <c r="R2787" s="48" t="str">
        <f t="shared" si="313"/>
        <v>19997</v>
      </c>
      <c r="S2787" s="49">
        <v>36349</v>
      </c>
      <c r="T2787" s="48">
        <v>1795.36</v>
      </c>
      <c r="U2787" s="50">
        <f t="shared" si="314"/>
        <v>1814.6454838709678</v>
      </c>
      <c r="V2787" s="51">
        <f t="shared" si="316"/>
        <v>1756.9043013698631</v>
      </c>
      <c r="W2787" s="53">
        <f t="shared" si="317"/>
        <v>1.2788474014068907E-2</v>
      </c>
      <c r="X2787" s="53" t="str">
        <f t="shared" si="318"/>
        <v/>
      </c>
      <c r="Y2787" s="54" t="str">
        <f t="shared" si="319"/>
        <v/>
      </c>
    </row>
    <row r="2788" spans="17:25" x14ac:dyDescent="0.25">
      <c r="Q2788" s="47">
        <f t="shared" si="315"/>
        <v>1999</v>
      </c>
      <c r="R2788" s="48" t="str">
        <f t="shared" si="313"/>
        <v>19997</v>
      </c>
      <c r="S2788" s="49">
        <v>36350</v>
      </c>
      <c r="T2788" s="48">
        <v>1831.1</v>
      </c>
      <c r="U2788" s="50">
        <f t="shared" si="314"/>
        <v>1814.6454838709678</v>
      </c>
      <c r="V2788" s="51">
        <f t="shared" si="316"/>
        <v>1756.9043013698631</v>
      </c>
      <c r="W2788" s="53">
        <f t="shared" si="317"/>
        <v>1.9906871045361374E-2</v>
      </c>
      <c r="X2788" s="53" t="str">
        <f t="shared" si="318"/>
        <v/>
      </c>
      <c r="Y2788" s="54" t="str">
        <f t="shared" si="319"/>
        <v/>
      </c>
    </row>
    <row r="2789" spans="17:25" x14ac:dyDescent="0.25">
      <c r="Q2789" s="47">
        <f t="shared" si="315"/>
        <v>1999</v>
      </c>
      <c r="R2789" s="48" t="str">
        <f t="shared" si="313"/>
        <v>19997</v>
      </c>
      <c r="S2789" s="49">
        <v>36351</v>
      </c>
      <c r="T2789" s="48">
        <v>1840.38</v>
      </c>
      <c r="U2789" s="50">
        <f t="shared" si="314"/>
        <v>1814.6454838709678</v>
      </c>
      <c r="V2789" s="51">
        <f t="shared" si="316"/>
        <v>1756.9043013698631</v>
      </c>
      <c r="W2789" s="53">
        <f t="shared" si="317"/>
        <v>5.0679919174267951E-3</v>
      </c>
      <c r="X2789" s="53" t="str">
        <f t="shared" si="318"/>
        <v/>
      </c>
      <c r="Y2789" s="54" t="str">
        <f t="shared" si="319"/>
        <v/>
      </c>
    </row>
    <row r="2790" spans="17:25" x14ac:dyDescent="0.25">
      <c r="Q2790" s="47">
        <f t="shared" si="315"/>
        <v>1999</v>
      </c>
      <c r="R2790" s="48" t="str">
        <f t="shared" si="313"/>
        <v>19997</v>
      </c>
      <c r="S2790" s="49">
        <v>36352</v>
      </c>
      <c r="T2790" s="48">
        <v>1840.38</v>
      </c>
      <c r="U2790" s="50">
        <f t="shared" si="314"/>
        <v>1814.6454838709678</v>
      </c>
      <c r="V2790" s="51">
        <f t="shared" si="316"/>
        <v>1756.9043013698631</v>
      </c>
      <c r="W2790" s="53">
        <f t="shared" si="317"/>
        <v>0</v>
      </c>
      <c r="X2790" s="53" t="str">
        <f t="shared" si="318"/>
        <v/>
      </c>
      <c r="Y2790" s="54" t="str">
        <f t="shared" si="319"/>
        <v/>
      </c>
    </row>
    <row r="2791" spans="17:25" x14ac:dyDescent="0.25">
      <c r="Q2791" s="47">
        <f t="shared" si="315"/>
        <v>1999</v>
      </c>
      <c r="R2791" s="48" t="str">
        <f t="shared" si="313"/>
        <v>19997</v>
      </c>
      <c r="S2791" s="49">
        <v>36353</v>
      </c>
      <c r="T2791" s="48">
        <v>1840.38</v>
      </c>
      <c r="U2791" s="50">
        <f t="shared" si="314"/>
        <v>1814.6454838709678</v>
      </c>
      <c r="V2791" s="51">
        <f t="shared" si="316"/>
        <v>1756.9043013698631</v>
      </c>
      <c r="W2791" s="53">
        <f t="shared" si="317"/>
        <v>0</v>
      </c>
      <c r="X2791" s="53" t="str">
        <f t="shared" si="318"/>
        <v/>
      </c>
      <c r="Y2791" s="54" t="str">
        <f t="shared" si="319"/>
        <v/>
      </c>
    </row>
    <row r="2792" spans="17:25" x14ac:dyDescent="0.25">
      <c r="Q2792" s="47">
        <f t="shared" si="315"/>
        <v>1999</v>
      </c>
      <c r="R2792" s="48" t="str">
        <f t="shared" si="313"/>
        <v>19997</v>
      </c>
      <c r="S2792" s="49">
        <v>36354</v>
      </c>
      <c r="T2792" s="48">
        <v>1887.17</v>
      </c>
      <c r="U2792" s="50">
        <f t="shared" si="314"/>
        <v>1814.6454838709678</v>
      </c>
      <c r="V2792" s="51">
        <f t="shared" si="316"/>
        <v>1756.9043013698631</v>
      </c>
      <c r="W2792" s="53">
        <f t="shared" si="317"/>
        <v>2.5424097197317863E-2</v>
      </c>
      <c r="X2792" s="53" t="str">
        <f t="shared" si="318"/>
        <v/>
      </c>
      <c r="Y2792" s="54" t="str">
        <f t="shared" si="319"/>
        <v/>
      </c>
    </row>
    <row r="2793" spans="17:25" x14ac:dyDescent="0.25">
      <c r="Q2793" s="47">
        <f t="shared" si="315"/>
        <v>1999</v>
      </c>
      <c r="R2793" s="48" t="str">
        <f t="shared" si="313"/>
        <v>19997</v>
      </c>
      <c r="S2793" s="49">
        <v>36355</v>
      </c>
      <c r="T2793" s="48">
        <v>1926.55</v>
      </c>
      <c r="U2793" s="50">
        <f t="shared" si="314"/>
        <v>1814.6454838709678</v>
      </c>
      <c r="V2793" s="51">
        <f t="shared" si="316"/>
        <v>1756.9043013698631</v>
      </c>
      <c r="W2793" s="53">
        <f t="shared" si="317"/>
        <v>2.0867224468383849E-2</v>
      </c>
      <c r="X2793" s="53" t="str">
        <f t="shared" si="318"/>
        <v/>
      </c>
      <c r="Y2793" s="54" t="str">
        <f t="shared" si="319"/>
        <v/>
      </c>
    </row>
    <row r="2794" spans="17:25" x14ac:dyDescent="0.25">
      <c r="Q2794" s="47">
        <f t="shared" si="315"/>
        <v>1999</v>
      </c>
      <c r="R2794" s="48" t="str">
        <f t="shared" si="313"/>
        <v>19997</v>
      </c>
      <c r="S2794" s="49">
        <v>36356</v>
      </c>
      <c r="T2794" s="48">
        <v>1881.42</v>
      </c>
      <c r="U2794" s="50">
        <f t="shared" si="314"/>
        <v>1814.6454838709678</v>
      </c>
      <c r="V2794" s="51">
        <f t="shared" si="316"/>
        <v>1756.9043013698631</v>
      </c>
      <c r="W2794" s="53">
        <f t="shared" si="317"/>
        <v>-2.3425293919181911E-2</v>
      </c>
      <c r="X2794" s="53" t="str">
        <f t="shared" si="318"/>
        <v/>
      </c>
      <c r="Y2794" s="54" t="str">
        <f t="shared" si="319"/>
        <v/>
      </c>
    </row>
    <row r="2795" spans="17:25" x14ac:dyDescent="0.25">
      <c r="Q2795" s="47">
        <f t="shared" si="315"/>
        <v>1999</v>
      </c>
      <c r="R2795" s="48" t="str">
        <f t="shared" si="313"/>
        <v>19997</v>
      </c>
      <c r="S2795" s="49">
        <v>36357</v>
      </c>
      <c r="T2795" s="48">
        <v>1823.29</v>
      </c>
      <c r="U2795" s="50">
        <f t="shared" si="314"/>
        <v>1814.6454838709678</v>
      </c>
      <c r="V2795" s="51">
        <f t="shared" si="316"/>
        <v>1756.9043013698631</v>
      </c>
      <c r="W2795" s="53">
        <f t="shared" si="317"/>
        <v>-3.0896875764050646E-2</v>
      </c>
      <c r="X2795" s="53" t="str">
        <f t="shared" si="318"/>
        <v/>
      </c>
      <c r="Y2795" s="54" t="str">
        <f t="shared" si="319"/>
        <v/>
      </c>
    </row>
    <row r="2796" spans="17:25" x14ac:dyDescent="0.25">
      <c r="Q2796" s="47">
        <f t="shared" si="315"/>
        <v>1999</v>
      </c>
      <c r="R2796" s="48" t="str">
        <f t="shared" si="313"/>
        <v>19997</v>
      </c>
      <c r="S2796" s="49">
        <v>36358</v>
      </c>
      <c r="T2796" s="48">
        <v>1821.95</v>
      </c>
      <c r="U2796" s="50">
        <f t="shared" si="314"/>
        <v>1814.6454838709678</v>
      </c>
      <c r="V2796" s="51">
        <f t="shared" si="316"/>
        <v>1756.9043013698631</v>
      </c>
      <c r="W2796" s="53">
        <f t="shared" si="317"/>
        <v>-7.3493519955680764E-4</v>
      </c>
      <c r="X2796" s="53" t="str">
        <f t="shared" si="318"/>
        <v/>
      </c>
      <c r="Y2796" s="54" t="str">
        <f t="shared" si="319"/>
        <v/>
      </c>
    </row>
    <row r="2797" spans="17:25" x14ac:dyDescent="0.25">
      <c r="Q2797" s="47">
        <f t="shared" si="315"/>
        <v>1999</v>
      </c>
      <c r="R2797" s="48" t="str">
        <f t="shared" si="313"/>
        <v>19997</v>
      </c>
      <c r="S2797" s="49">
        <v>36359</v>
      </c>
      <c r="T2797" s="48">
        <v>1821.95</v>
      </c>
      <c r="U2797" s="50">
        <f t="shared" si="314"/>
        <v>1814.6454838709678</v>
      </c>
      <c r="V2797" s="51">
        <f t="shared" si="316"/>
        <v>1756.9043013698631</v>
      </c>
      <c r="W2797" s="53">
        <f t="shared" si="317"/>
        <v>0</v>
      </c>
      <c r="X2797" s="53" t="str">
        <f t="shared" si="318"/>
        <v/>
      </c>
      <c r="Y2797" s="54" t="str">
        <f t="shared" si="319"/>
        <v/>
      </c>
    </row>
    <row r="2798" spans="17:25" x14ac:dyDescent="0.25">
      <c r="Q2798" s="47">
        <f t="shared" si="315"/>
        <v>1999</v>
      </c>
      <c r="R2798" s="48" t="str">
        <f t="shared" si="313"/>
        <v>19997</v>
      </c>
      <c r="S2798" s="49">
        <v>36360</v>
      </c>
      <c r="T2798" s="48">
        <v>1821.95</v>
      </c>
      <c r="U2798" s="50">
        <f t="shared" si="314"/>
        <v>1814.6454838709678</v>
      </c>
      <c r="V2798" s="51">
        <f t="shared" si="316"/>
        <v>1756.9043013698631</v>
      </c>
      <c r="W2798" s="53">
        <f t="shared" si="317"/>
        <v>0</v>
      </c>
      <c r="X2798" s="53" t="str">
        <f t="shared" si="318"/>
        <v/>
      </c>
      <c r="Y2798" s="54" t="str">
        <f t="shared" si="319"/>
        <v/>
      </c>
    </row>
    <row r="2799" spans="17:25" x14ac:dyDescent="0.25">
      <c r="Q2799" s="47">
        <f t="shared" si="315"/>
        <v>1999</v>
      </c>
      <c r="R2799" s="48" t="str">
        <f t="shared" si="313"/>
        <v>19997</v>
      </c>
      <c r="S2799" s="49">
        <v>36361</v>
      </c>
      <c r="T2799" s="48">
        <v>1819.04</v>
      </c>
      <c r="U2799" s="50">
        <f t="shared" si="314"/>
        <v>1814.6454838709678</v>
      </c>
      <c r="V2799" s="51">
        <f t="shared" si="316"/>
        <v>1756.9043013698631</v>
      </c>
      <c r="W2799" s="53">
        <f t="shared" si="317"/>
        <v>-1.5971898240896287E-3</v>
      </c>
      <c r="X2799" s="53" t="str">
        <f t="shared" si="318"/>
        <v/>
      </c>
      <c r="Y2799" s="54" t="str">
        <f t="shared" si="319"/>
        <v/>
      </c>
    </row>
    <row r="2800" spans="17:25" x14ac:dyDescent="0.25">
      <c r="Q2800" s="47">
        <f t="shared" si="315"/>
        <v>1999</v>
      </c>
      <c r="R2800" s="48" t="str">
        <f t="shared" si="313"/>
        <v>19997</v>
      </c>
      <c r="S2800" s="49">
        <v>36362</v>
      </c>
      <c r="T2800" s="48">
        <v>1819.04</v>
      </c>
      <c r="U2800" s="50">
        <f t="shared" si="314"/>
        <v>1814.6454838709678</v>
      </c>
      <c r="V2800" s="51">
        <f t="shared" si="316"/>
        <v>1756.9043013698631</v>
      </c>
      <c r="W2800" s="53">
        <f t="shared" si="317"/>
        <v>0</v>
      </c>
      <c r="X2800" s="53" t="str">
        <f t="shared" si="318"/>
        <v/>
      </c>
      <c r="Y2800" s="54" t="str">
        <f t="shared" si="319"/>
        <v/>
      </c>
    </row>
    <row r="2801" spans="17:25" x14ac:dyDescent="0.25">
      <c r="Q2801" s="47">
        <f t="shared" si="315"/>
        <v>1999</v>
      </c>
      <c r="R2801" s="48" t="str">
        <f t="shared" si="313"/>
        <v>19997</v>
      </c>
      <c r="S2801" s="49">
        <v>36363</v>
      </c>
      <c r="T2801" s="48">
        <v>1809.56</v>
      </c>
      <c r="U2801" s="50">
        <f t="shared" si="314"/>
        <v>1814.6454838709678</v>
      </c>
      <c r="V2801" s="51">
        <f t="shared" si="316"/>
        <v>1756.9043013698631</v>
      </c>
      <c r="W2801" s="53">
        <f t="shared" si="317"/>
        <v>-5.2115401530478112E-3</v>
      </c>
      <c r="X2801" s="53" t="str">
        <f t="shared" si="318"/>
        <v/>
      </c>
      <c r="Y2801" s="54" t="str">
        <f t="shared" si="319"/>
        <v/>
      </c>
    </row>
    <row r="2802" spans="17:25" x14ac:dyDescent="0.25">
      <c r="Q2802" s="47">
        <f t="shared" si="315"/>
        <v>1999</v>
      </c>
      <c r="R2802" s="48" t="str">
        <f t="shared" si="313"/>
        <v>19997</v>
      </c>
      <c r="S2802" s="49">
        <v>36364</v>
      </c>
      <c r="T2802" s="48">
        <v>1807.9</v>
      </c>
      <c r="U2802" s="50">
        <f t="shared" si="314"/>
        <v>1814.6454838709678</v>
      </c>
      <c r="V2802" s="51">
        <f t="shared" si="316"/>
        <v>1756.9043013698631</v>
      </c>
      <c r="W2802" s="53">
        <f t="shared" si="317"/>
        <v>-9.1735007405102653E-4</v>
      </c>
      <c r="X2802" s="53" t="str">
        <f t="shared" si="318"/>
        <v/>
      </c>
      <c r="Y2802" s="54" t="str">
        <f t="shared" si="319"/>
        <v/>
      </c>
    </row>
    <row r="2803" spans="17:25" x14ac:dyDescent="0.25">
      <c r="Q2803" s="47">
        <f t="shared" si="315"/>
        <v>1999</v>
      </c>
      <c r="R2803" s="48" t="str">
        <f t="shared" si="313"/>
        <v>19997</v>
      </c>
      <c r="S2803" s="49">
        <v>36365</v>
      </c>
      <c r="T2803" s="48">
        <v>1831.19</v>
      </c>
      <c r="U2803" s="50">
        <f t="shared" si="314"/>
        <v>1814.6454838709678</v>
      </c>
      <c r="V2803" s="51">
        <f t="shared" si="316"/>
        <v>1756.9043013698631</v>
      </c>
      <c r="W2803" s="53">
        <f t="shared" si="317"/>
        <v>1.2882349687482586E-2</v>
      </c>
      <c r="X2803" s="53" t="str">
        <f t="shared" si="318"/>
        <v/>
      </c>
      <c r="Y2803" s="54" t="str">
        <f t="shared" si="319"/>
        <v/>
      </c>
    </row>
    <row r="2804" spans="17:25" x14ac:dyDescent="0.25">
      <c r="Q2804" s="47">
        <f t="shared" si="315"/>
        <v>1999</v>
      </c>
      <c r="R2804" s="48" t="str">
        <f t="shared" si="313"/>
        <v>19997</v>
      </c>
      <c r="S2804" s="49">
        <v>36366</v>
      </c>
      <c r="T2804" s="48">
        <v>1831.19</v>
      </c>
      <c r="U2804" s="50">
        <f t="shared" si="314"/>
        <v>1814.6454838709678</v>
      </c>
      <c r="V2804" s="51">
        <f t="shared" si="316"/>
        <v>1756.9043013698631</v>
      </c>
      <c r="W2804" s="53">
        <f t="shared" si="317"/>
        <v>0</v>
      </c>
      <c r="X2804" s="53" t="str">
        <f t="shared" si="318"/>
        <v/>
      </c>
      <c r="Y2804" s="54" t="str">
        <f t="shared" si="319"/>
        <v/>
      </c>
    </row>
    <row r="2805" spans="17:25" x14ac:dyDescent="0.25">
      <c r="Q2805" s="47">
        <f t="shared" si="315"/>
        <v>1999</v>
      </c>
      <c r="R2805" s="48" t="str">
        <f t="shared" si="313"/>
        <v>19997</v>
      </c>
      <c r="S2805" s="49">
        <v>36367</v>
      </c>
      <c r="T2805" s="48">
        <v>1831.19</v>
      </c>
      <c r="U2805" s="50">
        <f t="shared" si="314"/>
        <v>1814.6454838709678</v>
      </c>
      <c r="V2805" s="51">
        <f t="shared" si="316"/>
        <v>1756.9043013698631</v>
      </c>
      <c r="W2805" s="53">
        <f t="shared" si="317"/>
        <v>0</v>
      </c>
      <c r="X2805" s="53" t="str">
        <f t="shared" si="318"/>
        <v/>
      </c>
      <c r="Y2805" s="54" t="str">
        <f t="shared" si="319"/>
        <v/>
      </c>
    </row>
    <row r="2806" spans="17:25" x14ac:dyDescent="0.25">
      <c r="Q2806" s="47">
        <f t="shared" si="315"/>
        <v>1999</v>
      </c>
      <c r="R2806" s="48" t="str">
        <f t="shared" si="313"/>
        <v>19997</v>
      </c>
      <c r="S2806" s="49">
        <v>36368</v>
      </c>
      <c r="T2806" s="48">
        <v>1829.63</v>
      </c>
      <c r="U2806" s="50">
        <f t="shared" si="314"/>
        <v>1814.6454838709678</v>
      </c>
      <c r="V2806" s="51">
        <f t="shared" si="316"/>
        <v>1756.9043013698631</v>
      </c>
      <c r="W2806" s="53">
        <f t="shared" si="317"/>
        <v>-8.5190504535304079E-4</v>
      </c>
      <c r="X2806" s="53" t="str">
        <f t="shared" si="318"/>
        <v/>
      </c>
      <c r="Y2806" s="54" t="str">
        <f t="shared" si="319"/>
        <v/>
      </c>
    </row>
    <row r="2807" spans="17:25" x14ac:dyDescent="0.25">
      <c r="Q2807" s="47">
        <f t="shared" si="315"/>
        <v>1999</v>
      </c>
      <c r="R2807" s="48" t="str">
        <f t="shared" si="313"/>
        <v>19997</v>
      </c>
      <c r="S2807" s="49">
        <v>36369</v>
      </c>
      <c r="T2807" s="48">
        <v>1829.06</v>
      </c>
      <c r="U2807" s="50">
        <f t="shared" si="314"/>
        <v>1814.6454838709678</v>
      </c>
      <c r="V2807" s="51">
        <f t="shared" si="316"/>
        <v>1756.9043013698631</v>
      </c>
      <c r="W2807" s="53">
        <f t="shared" si="317"/>
        <v>-3.1153839847408715E-4</v>
      </c>
      <c r="X2807" s="53" t="str">
        <f t="shared" si="318"/>
        <v/>
      </c>
      <c r="Y2807" s="54" t="str">
        <f t="shared" si="319"/>
        <v/>
      </c>
    </row>
    <row r="2808" spans="17:25" x14ac:dyDescent="0.25">
      <c r="Q2808" s="47">
        <f t="shared" si="315"/>
        <v>1999</v>
      </c>
      <c r="R2808" s="48" t="str">
        <f t="shared" si="313"/>
        <v>19997</v>
      </c>
      <c r="S2808" s="49">
        <v>36370</v>
      </c>
      <c r="T2808" s="48">
        <v>1817.09</v>
      </c>
      <c r="U2808" s="50">
        <f t="shared" si="314"/>
        <v>1814.6454838709678</v>
      </c>
      <c r="V2808" s="51">
        <f t="shared" si="316"/>
        <v>1756.9043013698631</v>
      </c>
      <c r="W2808" s="53">
        <f t="shared" si="317"/>
        <v>-6.5443451827714716E-3</v>
      </c>
      <c r="X2808" s="53" t="str">
        <f t="shared" si="318"/>
        <v/>
      </c>
      <c r="Y2808" s="54" t="str">
        <f t="shared" si="319"/>
        <v/>
      </c>
    </row>
    <row r="2809" spans="17:25" x14ac:dyDescent="0.25">
      <c r="Q2809" s="47">
        <f t="shared" si="315"/>
        <v>1999</v>
      </c>
      <c r="R2809" s="48" t="str">
        <f t="shared" si="313"/>
        <v>19997</v>
      </c>
      <c r="S2809" s="49">
        <v>36371</v>
      </c>
      <c r="T2809" s="48">
        <v>1806.52</v>
      </c>
      <c r="U2809" s="50">
        <f t="shared" si="314"/>
        <v>1814.6454838709678</v>
      </c>
      <c r="V2809" s="51">
        <f t="shared" si="316"/>
        <v>1756.9043013698631</v>
      </c>
      <c r="W2809" s="53">
        <f t="shared" si="317"/>
        <v>-5.816993104359125E-3</v>
      </c>
      <c r="X2809" s="53" t="str">
        <f t="shared" si="318"/>
        <v/>
      </c>
      <c r="Y2809" s="54" t="str">
        <f t="shared" si="319"/>
        <v/>
      </c>
    </row>
    <row r="2810" spans="17:25" x14ac:dyDescent="0.25">
      <c r="Q2810" s="47">
        <f t="shared" si="315"/>
        <v>1999</v>
      </c>
      <c r="R2810" s="48" t="str">
        <f t="shared" si="313"/>
        <v>19997</v>
      </c>
      <c r="S2810" s="49">
        <v>36372</v>
      </c>
      <c r="T2810" s="48">
        <v>1809.5</v>
      </c>
      <c r="U2810" s="50">
        <f t="shared" si="314"/>
        <v>1814.6454838709678</v>
      </c>
      <c r="V2810" s="51">
        <f t="shared" si="316"/>
        <v>1756.9043013698631</v>
      </c>
      <c r="W2810" s="53">
        <f t="shared" si="317"/>
        <v>1.6495804087417465E-3</v>
      </c>
      <c r="X2810" s="53" t="str">
        <f t="shared" si="318"/>
        <v/>
      </c>
      <c r="Y2810" s="54" t="str">
        <f t="shared" si="319"/>
        <v/>
      </c>
    </row>
    <row r="2811" spans="17:25" x14ac:dyDescent="0.25">
      <c r="Q2811" s="47">
        <f t="shared" si="315"/>
        <v>1999</v>
      </c>
      <c r="R2811" s="48" t="str">
        <f t="shared" si="313"/>
        <v>19998</v>
      </c>
      <c r="S2811" s="49">
        <v>36373</v>
      </c>
      <c r="T2811" s="48">
        <v>1809.5</v>
      </c>
      <c r="U2811" s="50">
        <f t="shared" si="314"/>
        <v>1878.9961290322588</v>
      </c>
      <c r="V2811" s="51">
        <f t="shared" si="316"/>
        <v>1756.9043013698631</v>
      </c>
      <c r="W2811" s="53">
        <f t="shared" si="317"/>
        <v>0</v>
      </c>
      <c r="X2811" s="53">
        <f t="shared" si="318"/>
        <v>3.5461827521273914E-2</v>
      </c>
      <c r="Y2811" s="54" t="str">
        <f t="shared" si="319"/>
        <v/>
      </c>
    </row>
    <row r="2812" spans="17:25" x14ac:dyDescent="0.25">
      <c r="Q2812" s="47">
        <f t="shared" si="315"/>
        <v>1999</v>
      </c>
      <c r="R2812" s="48" t="str">
        <f t="shared" si="313"/>
        <v>19998</v>
      </c>
      <c r="S2812" s="49">
        <v>36374</v>
      </c>
      <c r="T2812" s="48">
        <v>1809.5</v>
      </c>
      <c r="U2812" s="50">
        <f t="shared" si="314"/>
        <v>1878.9961290322588</v>
      </c>
      <c r="V2812" s="51">
        <f t="shared" si="316"/>
        <v>1756.9043013698631</v>
      </c>
      <c r="W2812" s="53">
        <f t="shared" si="317"/>
        <v>0</v>
      </c>
      <c r="X2812" s="53" t="str">
        <f t="shared" si="318"/>
        <v/>
      </c>
      <c r="Y2812" s="54" t="str">
        <f t="shared" si="319"/>
        <v/>
      </c>
    </row>
    <row r="2813" spans="17:25" x14ac:dyDescent="0.25">
      <c r="Q2813" s="47">
        <f t="shared" si="315"/>
        <v>1999</v>
      </c>
      <c r="R2813" s="48" t="str">
        <f t="shared" si="313"/>
        <v>19998</v>
      </c>
      <c r="S2813" s="49">
        <v>36375</v>
      </c>
      <c r="T2813" s="48">
        <v>1813.6</v>
      </c>
      <c r="U2813" s="50">
        <f t="shared" si="314"/>
        <v>1878.9961290322588</v>
      </c>
      <c r="V2813" s="51">
        <f t="shared" si="316"/>
        <v>1756.9043013698631</v>
      </c>
      <c r="W2813" s="53">
        <f t="shared" si="317"/>
        <v>2.2658192870959049E-3</v>
      </c>
      <c r="X2813" s="53" t="str">
        <f t="shared" si="318"/>
        <v/>
      </c>
      <c r="Y2813" s="54" t="str">
        <f t="shared" si="319"/>
        <v/>
      </c>
    </row>
    <row r="2814" spans="17:25" x14ac:dyDescent="0.25">
      <c r="Q2814" s="47">
        <f t="shared" si="315"/>
        <v>1999</v>
      </c>
      <c r="R2814" s="48" t="str">
        <f t="shared" si="313"/>
        <v>19998</v>
      </c>
      <c r="S2814" s="49">
        <v>36376</v>
      </c>
      <c r="T2814" s="48">
        <v>1800.79</v>
      </c>
      <c r="U2814" s="50">
        <f t="shared" si="314"/>
        <v>1878.9961290322588</v>
      </c>
      <c r="V2814" s="51">
        <f t="shared" si="316"/>
        <v>1756.9043013698631</v>
      </c>
      <c r="W2814" s="53">
        <f t="shared" si="317"/>
        <v>-7.0632995147772437E-3</v>
      </c>
      <c r="X2814" s="53" t="str">
        <f t="shared" si="318"/>
        <v/>
      </c>
      <c r="Y2814" s="54" t="str">
        <f t="shared" si="319"/>
        <v/>
      </c>
    </row>
    <row r="2815" spans="17:25" x14ac:dyDescent="0.25">
      <c r="Q2815" s="47">
        <f t="shared" si="315"/>
        <v>1999</v>
      </c>
      <c r="R2815" s="48" t="str">
        <f t="shared" si="313"/>
        <v>19998</v>
      </c>
      <c r="S2815" s="49">
        <v>36377</v>
      </c>
      <c r="T2815" s="48">
        <v>1822.84</v>
      </c>
      <c r="U2815" s="50">
        <f t="shared" si="314"/>
        <v>1878.9961290322588</v>
      </c>
      <c r="V2815" s="51">
        <f t="shared" si="316"/>
        <v>1756.9043013698631</v>
      </c>
      <c r="W2815" s="53">
        <f t="shared" si="317"/>
        <v>1.2244625969713319E-2</v>
      </c>
      <c r="X2815" s="53" t="str">
        <f t="shared" si="318"/>
        <v/>
      </c>
      <c r="Y2815" s="54" t="str">
        <f t="shared" si="319"/>
        <v/>
      </c>
    </row>
    <row r="2816" spans="17:25" x14ac:dyDescent="0.25">
      <c r="Q2816" s="47">
        <f t="shared" si="315"/>
        <v>1999</v>
      </c>
      <c r="R2816" s="48" t="str">
        <f t="shared" si="313"/>
        <v>19998</v>
      </c>
      <c r="S2816" s="49">
        <v>36378</v>
      </c>
      <c r="T2816" s="48">
        <v>1834.97</v>
      </c>
      <c r="U2816" s="50">
        <f t="shared" si="314"/>
        <v>1878.9961290322588</v>
      </c>
      <c r="V2816" s="51">
        <f t="shared" si="316"/>
        <v>1756.9043013698631</v>
      </c>
      <c r="W2816" s="53">
        <f t="shared" si="317"/>
        <v>6.6544512957802393E-3</v>
      </c>
      <c r="X2816" s="53" t="str">
        <f t="shared" si="318"/>
        <v/>
      </c>
      <c r="Y2816" s="54" t="str">
        <f t="shared" si="319"/>
        <v/>
      </c>
    </row>
    <row r="2817" spans="17:25" x14ac:dyDescent="0.25">
      <c r="Q2817" s="47">
        <f t="shared" si="315"/>
        <v>1999</v>
      </c>
      <c r="R2817" s="48" t="str">
        <f t="shared" si="313"/>
        <v>19998</v>
      </c>
      <c r="S2817" s="49">
        <v>36379</v>
      </c>
      <c r="T2817" s="48">
        <v>1849.12</v>
      </c>
      <c r="U2817" s="50">
        <f t="shared" si="314"/>
        <v>1878.9961290322588</v>
      </c>
      <c r="V2817" s="51">
        <f t="shared" si="316"/>
        <v>1756.9043013698631</v>
      </c>
      <c r="W2817" s="53">
        <f t="shared" si="317"/>
        <v>7.7112977323878784E-3</v>
      </c>
      <c r="X2817" s="53" t="str">
        <f t="shared" si="318"/>
        <v/>
      </c>
      <c r="Y2817" s="54" t="str">
        <f t="shared" si="319"/>
        <v/>
      </c>
    </row>
    <row r="2818" spans="17:25" x14ac:dyDescent="0.25">
      <c r="Q2818" s="47">
        <f t="shared" si="315"/>
        <v>1999</v>
      </c>
      <c r="R2818" s="48" t="str">
        <f t="shared" si="313"/>
        <v>19998</v>
      </c>
      <c r="S2818" s="49">
        <v>36380</v>
      </c>
      <c r="T2818" s="48">
        <v>1849.12</v>
      </c>
      <c r="U2818" s="50">
        <f t="shared" si="314"/>
        <v>1878.9961290322588</v>
      </c>
      <c r="V2818" s="51">
        <f t="shared" si="316"/>
        <v>1756.9043013698631</v>
      </c>
      <c r="W2818" s="53">
        <f t="shared" si="317"/>
        <v>0</v>
      </c>
      <c r="X2818" s="53" t="str">
        <f t="shared" si="318"/>
        <v/>
      </c>
      <c r="Y2818" s="54" t="str">
        <f t="shared" si="319"/>
        <v/>
      </c>
    </row>
    <row r="2819" spans="17:25" x14ac:dyDescent="0.25">
      <c r="Q2819" s="47">
        <f t="shared" si="315"/>
        <v>1999</v>
      </c>
      <c r="R2819" s="48" t="str">
        <f t="shared" si="313"/>
        <v>19998</v>
      </c>
      <c r="S2819" s="49">
        <v>36381</v>
      </c>
      <c r="T2819" s="48">
        <v>1849.12</v>
      </c>
      <c r="U2819" s="50">
        <f t="shared" si="314"/>
        <v>1878.9961290322588</v>
      </c>
      <c r="V2819" s="51">
        <f t="shared" si="316"/>
        <v>1756.9043013698631</v>
      </c>
      <c r="W2819" s="53">
        <f t="shared" si="317"/>
        <v>0</v>
      </c>
      <c r="X2819" s="53" t="str">
        <f t="shared" si="318"/>
        <v/>
      </c>
      <c r="Y2819" s="54" t="str">
        <f t="shared" si="319"/>
        <v/>
      </c>
    </row>
    <row r="2820" spans="17:25" x14ac:dyDescent="0.25">
      <c r="Q2820" s="47">
        <f t="shared" si="315"/>
        <v>1999</v>
      </c>
      <c r="R2820" s="48" t="str">
        <f t="shared" si="313"/>
        <v>19998</v>
      </c>
      <c r="S2820" s="49">
        <v>36382</v>
      </c>
      <c r="T2820" s="48">
        <v>1852.8</v>
      </c>
      <c r="U2820" s="50">
        <f t="shared" si="314"/>
        <v>1878.9961290322588</v>
      </c>
      <c r="V2820" s="51">
        <f t="shared" si="316"/>
        <v>1756.9043013698631</v>
      </c>
      <c r="W2820" s="53">
        <f t="shared" si="317"/>
        <v>1.9901358484035736E-3</v>
      </c>
      <c r="X2820" s="53" t="str">
        <f t="shared" si="318"/>
        <v/>
      </c>
      <c r="Y2820" s="54" t="str">
        <f t="shared" si="319"/>
        <v/>
      </c>
    </row>
    <row r="2821" spans="17:25" x14ac:dyDescent="0.25">
      <c r="Q2821" s="47">
        <f t="shared" si="315"/>
        <v>1999</v>
      </c>
      <c r="R2821" s="48" t="str">
        <f t="shared" si="313"/>
        <v>19998</v>
      </c>
      <c r="S2821" s="49">
        <v>36383</v>
      </c>
      <c r="T2821" s="48">
        <v>1855.03</v>
      </c>
      <c r="U2821" s="50">
        <f t="shared" si="314"/>
        <v>1878.9961290322588</v>
      </c>
      <c r="V2821" s="51">
        <f t="shared" si="316"/>
        <v>1756.9043013698631</v>
      </c>
      <c r="W2821" s="53">
        <f t="shared" si="317"/>
        <v>1.2035837651123149E-3</v>
      </c>
      <c r="X2821" s="53" t="str">
        <f t="shared" si="318"/>
        <v/>
      </c>
      <c r="Y2821" s="54" t="str">
        <f t="shared" si="319"/>
        <v/>
      </c>
    </row>
    <row r="2822" spans="17:25" x14ac:dyDescent="0.25">
      <c r="Q2822" s="47">
        <f t="shared" si="315"/>
        <v>1999</v>
      </c>
      <c r="R2822" s="48" t="str">
        <f t="shared" si="313"/>
        <v>19998</v>
      </c>
      <c r="S2822" s="49">
        <v>36384</v>
      </c>
      <c r="T2822" s="48">
        <v>1865.3</v>
      </c>
      <c r="U2822" s="50">
        <f t="shared" si="314"/>
        <v>1878.9961290322588</v>
      </c>
      <c r="V2822" s="51">
        <f t="shared" si="316"/>
        <v>1756.9043013698631</v>
      </c>
      <c r="W2822" s="53">
        <f t="shared" si="317"/>
        <v>5.5362986043352436E-3</v>
      </c>
      <c r="X2822" s="53" t="str">
        <f t="shared" si="318"/>
        <v/>
      </c>
      <c r="Y2822" s="54" t="str">
        <f t="shared" si="319"/>
        <v/>
      </c>
    </row>
    <row r="2823" spans="17:25" x14ac:dyDescent="0.25">
      <c r="Q2823" s="47">
        <f t="shared" si="315"/>
        <v>1999</v>
      </c>
      <c r="R2823" s="48" t="str">
        <f t="shared" ref="R2823:R2886" si="320">+YEAR(S2823)&amp;MONTH(S2823)</f>
        <v>19998</v>
      </c>
      <c r="S2823" s="49">
        <v>36385</v>
      </c>
      <c r="T2823" s="48">
        <v>1893.25</v>
      </c>
      <c r="U2823" s="50">
        <f t="shared" ref="U2823:U2886" si="321">+AVERAGEIF($R$3:$R$12000,R2823,$T$3:$T$12000)</f>
        <v>1878.9961290322588</v>
      </c>
      <c r="V2823" s="51">
        <f t="shared" si="316"/>
        <v>1756.9043013698631</v>
      </c>
      <c r="W2823" s="53">
        <f t="shared" si="317"/>
        <v>1.4984184849622162E-2</v>
      </c>
      <c r="X2823" s="53" t="str">
        <f t="shared" si="318"/>
        <v/>
      </c>
      <c r="Y2823" s="54" t="str">
        <f t="shared" si="319"/>
        <v/>
      </c>
    </row>
    <row r="2824" spans="17:25" x14ac:dyDescent="0.25">
      <c r="Q2824" s="47">
        <f t="shared" ref="Q2824:Q2887" si="322">+YEAR(S2824)</f>
        <v>1999</v>
      </c>
      <c r="R2824" s="48" t="str">
        <f t="shared" si="320"/>
        <v>19998</v>
      </c>
      <c r="S2824" s="49">
        <v>36386</v>
      </c>
      <c r="T2824" s="48">
        <v>1879.15</v>
      </c>
      <c r="U2824" s="50">
        <f t="shared" si="321"/>
        <v>1878.9961290322588</v>
      </c>
      <c r="V2824" s="51">
        <f t="shared" ref="V2824:V2887" si="323">+AVERAGEIF($Q$3:$Q$12000,Q2824,$T$3:$T$12000)</f>
        <v>1756.9043013698631</v>
      </c>
      <c r="W2824" s="53">
        <f t="shared" si="317"/>
        <v>-7.4475108939653367E-3</v>
      </c>
      <c r="X2824" s="53" t="str">
        <f t="shared" si="318"/>
        <v/>
      </c>
      <c r="Y2824" s="54" t="str">
        <f t="shared" si="319"/>
        <v/>
      </c>
    </row>
    <row r="2825" spans="17:25" x14ac:dyDescent="0.25">
      <c r="Q2825" s="47">
        <f t="shared" si="322"/>
        <v>1999</v>
      </c>
      <c r="R2825" s="48" t="str">
        <f t="shared" si="320"/>
        <v>19998</v>
      </c>
      <c r="S2825" s="49">
        <v>36387</v>
      </c>
      <c r="T2825" s="48">
        <v>1879.15</v>
      </c>
      <c r="U2825" s="50">
        <f t="shared" si="321"/>
        <v>1878.9961290322588</v>
      </c>
      <c r="V2825" s="51">
        <f t="shared" si="323"/>
        <v>1756.9043013698631</v>
      </c>
      <c r="W2825" s="53">
        <f t="shared" ref="W2825:W2888" si="324">+T2825/T2824-1</f>
        <v>0</v>
      </c>
      <c r="X2825" s="53" t="str">
        <f t="shared" ref="X2825:X2888" si="325">IF(U2825/U2824-1=0,"",U2825/U2824-1)</f>
        <v/>
      </c>
      <c r="Y2825" s="54" t="str">
        <f t="shared" ref="Y2825:Y2888" si="326">+IF(V2825=V2824,"",V2825/V2824-1)</f>
        <v/>
      </c>
    </row>
    <row r="2826" spans="17:25" x14ac:dyDescent="0.25">
      <c r="Q2826" s="47">
        <f t="shared" si="322"/>
        <v>1999</v>
      </c>
      <c r="R2826" s="48" t="str">
        <f t="shared" si="320"/>
        <v>19998</v>
      </c>
      <c r="S2826" s="49">
        <v>36388</v>
      </c>
      <c r="T2826" s="48">
        <v>1879.15</v>
      </c>
      <c r="U2826" s="50">
        <f t="shared" si="321"/>
        <v>1878.9961290322588</v>
      </c>
      <c r="V2826" s="51">
        <f t="shared" si="323"/>
        <v>1756.9043013698631</v>
      </c>
      <c r="W2826" s="53">
        <f t="shared" si="324"/>
        <v>0</v>
      </c>
      <c r="X2826" s="53" t="str">
        <f t="shared" si="325"/>
        <v/>
      </c>
      <c r="Y2826" s="54" t="str">
        <f t="shared" si="326"/>
        <v/>
      </c>
    </row>
    <row r="2827" spans="17:25" x14ac:dyDescent="0.25">
      <c r="Q2827" s="47">
        <f t="shared" si="322"/>
        <v>1999</v>
      </c>
      <c r="R2827" s="48" t="str">
        <f t="shared" si="320"/>
        <v>19998</v>
      </c>
      <c r="S2827" s="49">
        <v>36389</v>
      </c>
      <c r="T2827" s="48">
        <v>1879.15</v>
      </c>
      <c r="U2827" s="50">
        <f t="shared" si="321"/>
        <v>1878.9961290322588</v>
      </c>
      <c r="V2827" s="51">
        <f t="shared" si="323"/>
        <v>1756.9043013698631</v>
      </c>
      <c r="W2827" s="53">
        <f t="shared" si="324"/>
        <v>0</v>
      </c>
      <c r="X2827" s="53" t="str">
        <f t="shared" si="325"/>
        <v/>
      </c>
      <c r="Y2827" s="54" t="str">
        <f t="shared" si="326"/>
        <v/>
      </c>
    </row>
    <row r="2828" spans="17:25" x14ac:dyDescent="0.25">
      <c r="Q2828" s="47">
        <f t="shared" si="322"/>
        <v>1999</v>
      </c>
      <c r="R2828" s="48" t="str">
        <f t="shared" si="320"/>
        <v>19998</v>
      </c>
      <c r="S2828" s="49">
        <v>36390</v>
      </c>
      <c r="T2828" s="48">
        <v>1880.39</v>
      </c>
      <c r="U2828" s="50">
        <f t="shared" si="321"/>
        <v>1878.9961290322588</v>
      </c>
      <c r="V2828" s="51">
        <f t="shared" si="323"/>
        <v>1756.9043013698631</v>
      </c>
      <c r="W2828" s="53">
        <f t="shared" si="324"/>
        <v>6.5987281483659288E-4</v>
      </c>
      <c r="X2828" s="53" t="str">
        <f t="shared" si="325"/>
        <v/>
      </c>
      <c r="Y2828" s="54" t="str">
        <f t="shared" si="326"/>
        <v/>
      </c>
    </row>
    <row r="2829" spans="17:25" x14ac:dyDescent="0.25">
      <c r="Q2829" s="47">
        <f t="shared" si="322"/>
        <v>1999</v>
      </c>
      <c r="R2829" s="48" t="str">
        <f t="shared" si="320"/>
        <v>19998</v>
      </c>
      <c r="S2829" s="49">
        <v>36391</v>
      </c>
      <c r="T2829" s="48">
        <v>1898.03</v>
      </c>
      <c r="U2829" s="50">
        <f t="shared" si="321"/>
        <v>1878.9961290322588</v>
      </c>
      <c r="V2829" s="51">
        <f t="shared" si="323"/>
        <v>1756.9043013698631</v>
      </c>
      <c r="W2829" s="53">
        <f t="shared" si="324"/>
        <v>9.3810326581187375E-3</v>
      </c>
      <c r="X2829" s="53" t="str">
        <f t="shared" si="325"/>
        <v/>
      </c>
      <c r="Y2829" s="54" t="str">
        <f t="shared" si="326"/>
        <v/>
      </c>
    </row>
    <row r="2830" spans="17:25" x14ac:dyDescent="0.25">
      <c r="Q2830" s="47">
        <f t="shared" si="322"/>
        <v>1999</v>
      </c>
      <c r="R2830" s="48" t="str">
        <f t="shared" si="320"/>
        <v>19998</v>
      </c>
      <c r="S2830" s="49">
        <v>36392</v>
      </c>
      <c r="T2830" s="48">
        <v>1892.5</v>
      </c>
      <c r="U2830" s="50">
        <f t="shared" si="321"/>
        <v>1878.9961290322588</v>
      </c>
      <c r="V2830" s="51">
        <f t="shared" si="323"/>
        <v>1756.9043013698631</v>
      </c>
      <c r="W2830" s="53">
        <f t="shared" si="324"/>
        <v>-2.9135472042064459E-3</v>
      </c>
      <c r="X2830" s="53" t="str">
        <f t="shared" si="325"/>
        <v/>
      </c>
      <c r="Y2830" s="54" t="str">
        <f t="shared" si="326"/>
        <v/>
      </c>
    </row>
    <row r="2831" spans="17:25" x14ac:dyDescent="0.25">
      <c r="Q2831" s="47">
        <f t="shared" si="322"/>
        <v>1999</v>
      </c>
      <c r="R2831" s="48" t="str">
        <f t="shared" si="320"/>
        <v>19998</v>
      </c>
      <c r="S2831" s="49">
        <v>36393</v>
      </c>
      <c r="T2831" s="48">
        <v>1907.94</v>
      </c>
      <c r="U2831" s="50">
        <f t="shared" si="321"/>
        <v>1878.9961290322588</v>
      </c>
      <c r="V2831" s="51">
        <f t="shared" si="323"/>
        <v>1756.9043013698631</v>
      </c>
      <c r="W2831" s="53">
        <f t="shared" si="324"/>
        <v>8.158520475561426E-3</v>
      </c>
      <c r="X2831" s="53" t="str">
        <f t="shared" si="325"/>
        <v/>
      </c>
      <c r="Y2831" s="54" t="str">
        <f t="shared" si="326"/>
        <v/>
      </c>
    </row>
    <row r="2832" spans="17:25" x14ac:dyDescent="0.25">
      <c r="Q2832" s="47">
        <f t="shared" si="322"/>
        <v>1999</v>
      </c>
      <c r="R2832" s="48" t="str">
        <f t="shared" si="320"/>
        <v>19998</v>
      </c>
      <c r="S2832" s="49">
        <v>36394</v>
      </c>
      <c r="T2832" s="48">
        <v>1907.94</v>
      </c>
      <c r="U2832" s="50">
        <f t="shared" si="321"/>
        <v>1878.9961290322588</v>
      </c>
      <c r="V2832" s="51">
        <f t="shared" si="323"/>
        <v>1756.9043013698631</v>
      </c>
      <c r="W2832" s="53">
        <f t="shared" si="324"/>
        <v>0</v>
      </c>
      <c r="X2832" s="53" t="str">
        <f t="shared" si="325"/>
        <v/>
      </c>
      <c r="Y2832" s="54" t="str">
        <f t="shared" si="326"/>
        <v/>
      </c>
    </row>
    <row r="2833" spans="17:25" x14ac:dyDescent="0.25">
      <c r="Q2833" s="47">
        <f t="shared" si="322"/>
        <v>1999</v>
      </c>
      <c r="R2833" s="48" t="str">
        <f t="shared" si="320"/>
        <v>19998</v>
      </c>
      <c r="S2833" s="49">
        <v>36395</v>
      </c>
      <c r="T2833" s="48">
        <v>1907.94</v>
      </c>
      <c r="U2833" s="50">
        <f t="shared" si="321"/>
        <v>1878.9961290322588</v>
      </c>
      <c r="V2833" s="51">
        <f t="shared" si="323"/>
        <v>1756.9043013698631</v>
      </c>
      <c r="W2833" s="53">
        <f t="shared" si="324"/>
        <v>0</v>
      </c>
      <c r="X2833" s="53" t="str">
        <f t="shared" si="325"/>
        <v/>
      </c>
      <c r="Y2833" s="54" t="str">
        <f t="shared" si="326"/>
        <v/>
      </c>
    </row>
    <row r="2834" spans="17:25" x14ac:dyDescent="0.25">
      <c r="Q2834" s="47">
        <f t="shared" si="322"/>
        <v>1999</v>
      </c>
      <c r="R2834" s="48" t="str">
        <f t="shared" si="320"/>
        <v>19998</v>
      </c>
      <c r="S2834" s="49">
        <v>36396</v>
      </c>
      <c r="T2834" s="48">
        <v>1912.27</v>
      </c>
      <c r="U2834" s="50">
        <f t="shared" si="321"/>
        <v>1878.9961290322588</v>
      </c>
      <c r="V2834" s="51">
        <f t="shared" si="323"/>
        <v>1756.9043013698631</v>
      </c>
      <c r="W2834" s="53">
        <f t="shared" si="324"/>
        <v>2.2694634003166403E-3</v>
      </c>
      <c r="X2834" s="53" t="str">
        <f t="shared" si="325"/>
        <v/>
      </c>
      <c r="Y2834" s="54" t="str">
        <f t="shared" si="326"/>
        <v/>
      </c>
    </row>
    <row r="2835" spans="17:25" x14ac:dyDescent="0.25">
      <c r="Q2835" s="47">
        <f t="shared" si="322"/>
        <v>1999</v>
      </c>
      <c r="R2835" s="48" t="str">
        <f t="shared" si="320"/>
        <v>19998</v>
      </c>
      <c r="S2835" s="49">
        <v>36397</v>
      </c>
      <c r="T2835" s="48">
        <v>1921.87</v>
      </c>
      <c r="U2835" s="50">
        <f t="shared" si="321"/>
        <v>1878.9961290322588</v>
      </c>
      <c r="V2835" s="51">
        <f t="shared" si="323"/>
        <v>1756.9043013698631</v>
      </c>
      <c r="W2835" s="53">
        <f t="shared" si="324"/>
        <v>5.0202115810005221E-3</v>
      </c>
      <c r="X2835" s="53" t="str">
        <f t="shared" si="325"/>
        <v/>
      </c>
      <c r="Y2835" s="54" t="str">
        <f t="shared" si="326"/>
        <v/>
      </c>
    </row>
    <row r="2836" spans="17:25" x14ac:dyDescent="0.25">
      <c r="Q2836" s="47">
        <f t="shared" si="322"/>
        <v>1999</v>
      </c>
      <c r="R2836" s="48" t="str">
        <f t="shared" si="320"/>
        <v>19998</v>
      </c>
      <c r="S2836" s="49">
        <v>36398</v>
      </c>
      <c r="T2836" s="48">
        <v>1921.16</v>
      </c>
      <c r="U2836" s="50">
        <f t="shared" si="321"/>
        <v>1878.9961290322588</v>
      </c>
      <c r="V2836" s="51">
        <f t="shared" si="323"/>
        <v>1756.9043013698631</v>
      </c>
      <c r="W2836" s="53">
        <f t="shared" si="324"/>
        <v>-3.6943185543236723E-4</v>
      </c>
      <c r="X2836" s="53" t="str">
        <f t="shared" si="325"/>
        <v/>
      </c>
      <c r="Y2836" s="54" t="str">
        <f t="shared" si="326"/>
        <v/>
      </c>
    </row>
    <row r="2837" spans="17:25" x14ac:dyDescent="0.25">
      <c r="Q2837" s="47">
        <f t="shared" si="322"/>
        <v>1999</v>
      </c>
      <c r="R2837" s="48" t="str">
        <f t="shared" si="320"/>
        <v>19998</v>
      </c>
      <c r="S2837" s="49">
        <v>36399</v>
      </c>
      <c r="T2837" s="48">
        <v>1914.22</v>
      </c>
      <c r="U2837" s="50">
        <f t="shared" si="321"/>
        <v>1878.9961290322588</v>
      </c>
      <c r="V2837" s="51">
        <f t="shared" si="323"/>
        <v>1756.9043013698631</v>
      </c>
      <c r="W2837" s="53">
        <f t="shared" si="324"/>
        <v>-3.6124008411585473E-3</v>
      </c>
      <c r="X2837" s="53" t="str">
        <f t="shared" si="325"/>
        <v/>
      </c>
      <c r="Y2837" s="54" t="str">
        <f t="shared" si="326"/>
        <v/>
      </c>
    </row>
    <row r="2838" spans="17:25" x14ac:dyDescent="0.25">
      <c r="Q2838" s="47">
        <f t="shared" si="322"/>
        <v>1999</v>
      </c>
      <c r="R2838" s="48" t="str">
        <f t="shared" si="320"/>
        <v>19998</v>
      </c>
      <c r="S2838" s="49">
        <v>36400</v>
      </c>
      <c r="T2838" s="48">
        <v>1936.12</v>
      </c>
      <c r="U2838" s="50">
        <f t="shared" si="321"/>
        <v>1878.9961290322588</v>
      </c>
      <c r="V2838" s="51">
        <f t="shared" si="323"/>
        <v>1756.9043013698631</v>
      </c>
      <c r="W2838" s="53">
        <f t="shared" si="324"/>
        <v>1.1440691247609935E-2</v>
      </c>
      <c r="X2838" s="53" t="str">
        <f t="shared" si="325"/>
        <v/>
      </c>
      <c r="Y2838" s="54" t="str">
        <f t="shared" si="326"/>
        <v/>
      </c>
    </row>
    <row r="2839" spans="17:25" x14ac:dyDescent="0.25">
      <c r="Q2839" s="47">
        <f t="shared" si="322"/>
        <v>1999</v>
      </c>
      <c r="R2839" s="48" t="str">
        <f t="shared" si="320"/>
        <v>19998</v>
      </c>
      <c r="S2839" s="49">
        <v>36401</v>
      </c>
      <c r="T2839" s="48">
        <v>1936.12</v>
      </c>
      <c r="U2839" s="50">
        <f t="shared" si="321"/>
        <v>1878.9961290322588</v>
      </c>
      <c r="V2839" s="51">
        <f t="shared" si="323"/>
        <v>1756.9043013698631</v>
      </c>
      <c r="W2839" s="53">
        <f t="shared" si="324"/>
        <v>0</v>
      </c>
      <c r="X2839" s="53" t="str">
        <f t="shared" si="325"/>
        <v/>
      </c>
      <c r="Y2839" s="54" t="str">
        <f t="shared" si="326"/>
        <v/>
      </c>
    </row>
    <row r="2840" spans="17:25" x14ac:dyDescent="0.25">
      <c r="Q2840" s="47">
        <f t="shared" si="322"/>
        <v>1999</v>
      </c>
      <c r="R2840" s="48" t="str">
        <f t="shared" si="320"/>
        <v>19998</v>
      </c>
      <c r="S2840" s="49">
        <v>36402</v>
      </c>
      <c r="T2840" s="48">
        <v>1936.12</v>
      </c>
      <c r="U2840" s="50">
        <f t="shared" si="321"/>
        <v>1878.9961290322588</v>
      </c>
      <c r="V2840" s="51">
        <f t="shared" si="323"/>
        <v>1756.9043013698631</v>
      </c>
      <c r="W2840" s="53">
        <f t="shared" si="324"/>
        <v>0</v>
      </c>
      <c r="X2840" s="53" t="str">
        <f t="shared" si="325"/>
        <v/>
      </c>
      <c r="Y2840" s="54" t="str">
        <f t="shared" si="326"/>
        <v/>
      </c>
    </row>
    <row r="2841" spans="17:25" x14ac:dyDescent="0.25">
      <c r="Q2841" s="47">
        <f t="shared" si="322"/>
        <v>1999</v>
      </c>
      <c r="R2841" s="48" t="str">
        <f t="shared" si="320"/>
        <v>19998</v>
      </c>
      <c r="S2841" s="49">
        <v>36403</v>
      </c>
      <c r="T2841" s="48">
        <v>1954.72</v>
      </c>
      <c r="U2841" s="50">
        <f t="shared" si="321"/>
        <v>1878.9961290322588</v>
      </c>
      <c r="V2841" s="51">
        <f t="shared" si="323"/>
        <v>1756.9043013698631</v>
      </c>
      <c r="W2841" s="53">
        <f t="shared" si="324"/>
        <v>9.6068425510815736E-3</v>
      </c>
      <c r="X2841" s="53" t="str">
        <f t="shared" si="325"/>
        <v/>
      </c>
      <c r="Y2841" s="54" t="str">
        <f t="shared" si="326"/>
        <v/>
      </c>
    </row>
    <row r="2842" spans="17:25" x14ac:dyDescent="0.25">
      <c r="Q2842" s="47">
        <f t="shared" si="322"/>
        <v>1999</v>
      </c>
      <c r="R2842" s="48" t="str">
        <f t="shared" si="320"/>
        <v>19999</v>
      </c>
      <c r="S2842" s="49">
        <v>36404</v>
      </c>
      <c r="T2842" s="48">
        <v>1941.25</v>
      </c>
      <c r="U2842" s="50">
        <f t="shared" si="321"/>
        <v>1975.9579999999996</v>
      </c>
      <c r="V2842" s="51">
        <f t="shared" si="323"/>
        <v>1756.9043013698631</v>
      </c>
      <c r="W2842" s="53">
        <f t="shared" si="324"/>
        <v>-6.8910125235327468E-3</v>
      </c>
      <c r="X2842" s="53">
        <f t="shared" si="325"/>
        <v>5.1603017946438845E-2</v>
      </c>
      <c r="Y2842" s="54" t="str">
        <f t="shared" si="326"/>
        <v/>
      </c>
    </row>
    <row r="2843" spans="17:25" x14ac:dyDescent="0.25">
      <c r="Q2843" s="47">
        <f t="shared" si="322"/>
        <v>1999</v>
      </c>
      <c r="R2843" s="48" t="str">
        <f t="shared" si="320"/>
        <v>19999</v>
      </c>
      <c r="S2843" s="49">
        <v>36405</v>
      </c>
      <c r="T2843" s="48">
        <v>1934.46</v>
      </c>
      <c r="U2843" s="50">
        <f t="shared" si="321"/>
        <v>1975.9579999999996</v>
      </c>
      <c r="V2843" s="51">
        <f t="shared" si="323"/>
        <v>1756.9043013698631</v>
      </c>
      <c r="W2843" s="53">
        <f t="shared" si="324"/>
        <v>-3.4977462974886686E-3</v>
      </c>
      <c r="X2843" s="53" t="str">
        <f t="shared" si="325"/>
        <v/>
      </c>
      <c r="Y2843" s="54" t="str">
        <f t="shared" si="326"/>
        <v/>
      </c>
    </row>
    <row r="2844" spans="17:25" x14ac:dyDescent="0.25">
      <c r="Q2844" s="47">
        <f t="shared" si="322"/>
        <v>1999</v>
      </c>
      <c r="R2844" s="48" t="str">
        <f t="shared" si="320"/>
        <v>19999</v>
      </c>
      <c r="S2844" s="49">
        <v>36406</v>
      </c>
      <c r="T2844" s="48">
        <v>1943.23</v>
      </c>
      <c r="U2844" s="50">
        <f t="shared" si="321"/>
        <v>1975.9579999999996</v>
      </c>
      <c r="V2844" s="51">
        <f t="shared" si="323"/>
        <v>1756.9043013698631</v>
      </c>
      <c r="W2844" s="53">
        <f t="shared" si="324"/>
        <v>4.5335649225106689E-3</v>
      </c>
      <c r="X2844" s="53" t="str">
        <f t="shared" si="325"/>
        <v/>
      </c>
      <c r="Y2844" s="54" t="str">
        <f t="shared" si="326"/>
        <v/>
      </c>
    </row>
    <row r="2845" spans="17:25" x14ac:dyDescent="0.25">
      <c r="Q2845" s="47">
        <f t="shared" si="322"/>
        <v>1999</v>
      </c>
      <c r="R2845" s="48" t="str">
        <f t="shared" si="320"/>
        <v>19999</v>
      </c>
      <c r="S2845" s="49">
        <v>36407</v>
      </c>
      <c r="T2845" s="48">
        <v>1943.24</v>
      </c>
      <c r="U2845" s="50">
        <f t="shared" si="321"/>
        <v>1975.9579999999996</v>
      </c>
      <c r="V2845" s="51">
        <f t="shared" si="323"/>
        <v>1756.9043013698631</v>
      </c>
      <c r="W2845" s="53">
        <f t="shared" si="324"/>
        <v>5.1460712318096569E-6</v>
      </c>
      <c r="X2845" s="53" t="str">
        <f t="shared" si="325"/>
        <v/>
      </c>
      <c r="Y2845" s="54" t="str">
        <f t="shared" si="326"/>
        <v/>
      </c>
    </row>
    <row r="2846" spans="17:25" x14ac:dyDescent="0.25">
      <c r="Q2846" s="47">
        <f t="shared" si="322"/>
        <v>1999</v>
      </c>
      <c r="R2846" s="48" t="str">
        <f t="shared" si="320"/>
        <v>19999</v>
      </c>
      <c r="S2846" s="49">
        <v>36408</v>
      </c>
      <c r="T2846" s="48">
        <v>1943.24</v>
      </c>
      <c r="U2846" s="50">
        <f t="shared" si="321"/>
        <v>1975.9579999999996</v>
      </c>
      <c r="V2846" s="51">
        <f t="shared" si="323"/>
        <v>1756.9043013698631</v>
      </c>
      <c r="W2846" s="53">
        <f t="shared" si="324"/>
        <v>0</v>
      </c>
      <c r="X2846" s="53" t="str">
        <f t="shared" si="325"/>
        <v/>
      </c>
      <c r="Y2846" s="54" t="str">
        <f t="shared" si="326"/>
        <v/>
      </c>
    </row>
    <row r="2847" spans="17:25" x14ac:dyDescent="0.25">
      <c r="Q2847" s="47">
        <f t="shared" si="322"/>
        <v>1999</v>
      </c>
      <c r="R2847" s="48" t="str">
        <f t="shared" si="320"/>
        <v>19999</v>
      </c>
      <c r="S2847" s="49">
        <v>36409</v>
      </c>
      <c r="T2847" s="48">
        <v>1943.24</v>
      </c>
      <c r="U2847" s="50">
        <f t="shared" si="321"/>
        <v>1975.9579999999996</v>
      </c>
      <c r="V2847" s="51">
        <f t="shared" si="323"/>
        <v>1756.9043013698631</v>
      </c>
      <c r="W2847" s="53">
        <f t="shared" si="324"/>
        <v>0</v>
      </c>
      <c r="X2847" s="53" t="str">
        <f t="shared" si="325"/>
        <v/>
      </c>
      <c r="Y2847" s="54" t="str">
        <f t="shared" si="326"/>
        <v/>
      </c>
    </row>
    <row r="2848" spans="17:25" x14ac:dyDescent="0.25">
      <c r="Q2848" s="47">
        <f t="shared" si="322"/>
        <v>1999</v>
      </c>
      <c r="R2848" s="48" t="str">
        <f t="shared" si="320"/>
        <v>19999</v>
      </c>
      <c r="S2848" s="49">
        <v>36410</v>
      </c>
      <c r="T2848" s="48">
        <v>1947.31</v>
      </c>
      <c r="U2848" s="50">
        <f t="shared" si="321"/>
        <v>1975.9579999999996</v>
      </c>
      <c r="V2848" s="51">
        <f t="shared" si="323"/>
        <v>1756.9043013698631</v>
      </c>
      <c r="W2848" s="53">
        <f t="shared" si="324"/>
        <v>2.0944402132521134E-3</v>
      </c>
      <c r="X2848" s="53" t="str">
        <f t="shared" si="325"/>
        <v/>
      </c>
      <c r="Y2848" s="54" t="str">
        <f t="shared" si="326"/>
        <v/>
      </c>
    </row>
    <row r="2849" spans="17:25" x14ac:dyDescent="0.25">
      <c r="Q2849" s="47">
        <f t="shared" si="322"/>
        <v>1999</v>
      </c>
      <c r="R2849" s="48" t="str">
        <f t="shared" si="320"/>
        <v>19999</v>
      </c>
      <c r="S2849" s="49">
        <v>36411</v>
      </c>
      <c r="T2849" s="48">
        <v>1969.82</v>
      </c>
      <c r="U2849" s="50">
        <f t="shared" si="321"/>
        <v>1975.9579999999996</v>
      </c>
      <c r="V2849" s="51">
        <f t="shared" si="323"/>
        <v>1756.9043013698631</v>
      </c>
      <c r="W2849" s="53">
        <f t="shared" si="324"/>
        <v>1.1559535975268487E-2</v>
      </c>
      <c r="X2849" s="53" t="str">
        <f t="shared" si="325"/>
        <v/>
      </c>
      <c r="Y2849" s="54" t="str">
        <f t="shared" si="326"/>
        <v/>
      </c>
    </row>
    <row r="2850" spans="17:25" x14ac:dyDescent="0.25">
      <c r="Q2850" s="47">
        <f t="shared" si="322"/>
        <v>1999</v>
      </c>
      <c r="R2850" s="48" t="str">
        <f t="shared" si="320"/>
        <v>19999</v>
      </c>
      <c r="S2850" s="49">
        <v>36412</v>
      </c>
      <c r="T2850" s="48">
        <v>1972.35</v>
      </c>
      <c r="U2850" s="50">
        <f t="shared" si="321"/>
        <v>1975.9579999999996</v>
      </c>
      <c r="V2850" s="51">
        <f t="shared" si="323"/>
        <v>1756.9043013698631</v>
      </c>
      <c r="W2850" s="53">
        <f t="shared" si="324"/>
        <v>1.2843813140286375E-3</v>
      </c>
      <c r="X2850" s="53" t="str">
        <f t="shared" si="325"/>
        <v/>
      </c>
      <c r="Y2850" s="54" t="str">
        <f t="shared" si="326"/>
        <v/>
      </c>
    </row>
    <row r="2851" spans="17:25" x14ac:dyDescent="0.25">
      <c r="Q2851" s="47">
        <f t="shared" si="322"/>
        <v>1999</v>
      </c>
      <c r="R2851" s="48" t="str">
        <f t="shared" si="320"/>
        <v>19999</v>
      </c>
      <c r="S2851" s="49">
        <v>36413</v>
      </c>
      <c r="T2851" s="48">
        <v>1976.07</v>
      </c>
      <c r="U2851" s="50">
        <f t="shared" si="321"/>
        <v>1975.9579999999996</v>
      </c>
      <c r="V2851" s="51">
        <f t="shared" si="323"/>
        <v>1756.9043013698631</v>
      </c>
      <c r="W2851" s="53">
        <f t="shared" si="324"/>
        <v>1.886074986690911E-3</v>
      </c>
      <c r="X2851" s="53" t="str">
        <f t="shared" si="325"/>
        <v/>
      </c>
      <c r="Y2851" s="54" t="str">
        <f t="shared" si="326"/>
        <v/>
      </c>
    </row>
    <row r="2852" spans="17:25" x14ac:dyDescent="0.25">
      <c r="Q2852" s="47">
        <f t="shared" si="322"/>
        <v>1999</v>
      </c>
      <c r="R2852" s="48" t="str">
        <f t="shared" si="320"/>
        <v>19999</v>
      </c>
      <c r="S2852" s="49">
        <v>36414</v>
      </c>
      <c r="T2852" s="48">
        <v>1981.41</v>
      </c>
      <c r="U2852" s="50">
        <f t="shared" si="321"/>
        <v>1975.9579999999996</v>
      </c>
      <c r="V2852" s="51">
        <f t="shared" si="323"/>
        <v>1756.9043013698631</v>
      </c>
      <c r="W2852" s="53">
        <f t="shared" si="324"/>
        <v>2.7023334193627679E-3</v>
      </c>
      <c r="X2852" s="53" t="str">
        <f t="shared" si="325"/>
        <v/>
      </c>
      <c r="Y2852" s="54" t="str">
        <f t="shared" si="326"/>
        <v/>
      </c>
    </row>
    <row r="2853" spans="17:25" x14ac:dyDescent="0.25">
      <c r="Q2853" s="47">
        <f t="shared" si="322"/>
        <v>1999</v>
      </c>
      <c r="R2853" s="48" t="str">
        <f t="shared" si="320"/>
        <v>19999</v>
      </c>
      <c r="S2853" s="49">
        <v>36415</v>
      </c>
      <c r="T2853" s="48">
        <v>1981.41</v>
      </c>
      <c r="U2853" s="50">
        <f t="shared" si="321"/>
        <v>1975.9579999999996</v>
      </c>
      <c r="V2853" s="51">
        <f t="shared" si="323"/>
        <v>1756.9043013698631</v>
      </c>
      <c r="W2853" s="53">
        <f t="shared" si="324"/>
        <v>0</v>
      </c>
      <c r="X2853" s="53" t="str">
        <f t="shared" si="325"/>
        <v/>
      </c>
      <c r="Y2853" s="54" t="str">
        <f t="shared" si="326"/>
        <v/>
      </c>
    </row>
    <row r="2854" spans="17:25" x14ac:dyDescent="0.25">
      <c r="Q2854" s="47">
        <f t="shared" si="322"/>
        <v>1999</v>
      </c>
      <c r="R2854" s="48" t="str">
        <f t="shared" si="320"/>
        <v>19999</v>
      </c>
      <c r="S2854" s="49">
        <v>36416</v>
      </c>
      <c r="T2854" s="48">
        <v>1981.41</v>
      </c>
      <c r="U2854" s="50">
        <f t="shared" si="321"/>
        <v>1975.9579999999996</v>
      </c>
      <c r="V2854" s="51">
        <f t="shared" si="323"/>
        <v>1756.9043013698631</v>
      </c>
      <c r="W2854" s="53">
        <f t="shared" si="324"/>
        <v>0</v>
      </c>
      <c r="X2854" s="53" t="str">
        <f t="shared" si="325"/>
        <v/>
      </c>
      <c r="Y2854" s="54" t="str">
        <f t="shared" si="326"/>
        <v/>
      </c>
    </row>
    <row r="2855" spans="17:25" x14ac:dyDescent="0.25">
      <c r="Q2855" s="47">
        <f t="shared" si="322"/>
        <v>1999</v>
      </c>
      <c r="R2855" s="48" t="str">
        <f t="shared" si="320"/>
        <v>19999</v>
      </c>
      <c r="S2855" s="49">
        <v>36417</v>
      </c>
      <c r="T2855" s="48">
        <v>1977.85</v>
      </c>
      <c r="U2855" s="50">
        <f t="shared" si="321"/>
        <v>1975.9579999999996</v>
      </c>
      <c r="V2855" s="51">
        <f t="shared" si="323"/>
        <v>1756.9043013698631</v>
      </c>
      <c r="W2855" s="53">
        <f t="shared" si="324"/>
        <v>-1.796700329563361E-3</v>
      </c>
      <c r="X2855" s="53" t="str">
        <f t="shared" si="325"/>
        <v/>
      </c>
      <c r="Y2855" s="54" t="str">
        <f t="shared" si="326"/>
        <v/>
      </c>
    </row>
    <row r="2856" spans="17:25" x14ac:dyDescent="0.25">
      <c r="Q2856" s="47">
        <f t="shared" si="322"/>
        <v>1999</v>
      </c>
      <c r="R2856" s="48" t="str">
        <f t="shared" si="320"/>
        <v>19999</v>
      </c>
      <c r="S2856" s="49">
        <v>36418</v>
      </c>
      <c r="T2856" s="48">
        <v>1970.54</v>
      </c>
      <c r="U2856" s="50">
        <f t="shared" si="321"/>
        <v>1975.9579999999996</v>
      </c>
      <c r="V2856" s="51">
        <f t="shared" si="323"/>
        <v>1756.9043013698631</v>
      </c>
      <c r="W2856" s="53">
        <f t="shared" si="324"/>
        <v>-3.6959324519048042E-3</v>
      </c>
      <c r="X2856" s="53" t="str">
        <f t="shared" si="325"/>
        <v/>
      </c>
      <c r="Y2856" s="54" t="str">
        <f t="shared" si="326"/>
        <v/>
      </c>
    </row>
    <row r="2857" spans="17:25" x14ac:dyDescent="0.25">
      <c r="Q2857" s="47">
        <f t="shared" si="322"/>
        <v>1999</v>
      </c>
      <c r="R2857" s="48" t="str">
        <f t="shared" si="320"/>
        <v>19999</v>
      </c>
      <c r="S2857" s="49">
        <v>36419</v>
      </c>
      <c r="T2857" s="48">
        <v>1967.58</v>
      </c>
      <c r="U2857" s="50">
        <f t="shared" si="321"/>
        <v>1975.9579999999996</v>
      </c>
      <c r="V2857" s="51">
        <f t="shared" si="323"/>
        <v>1756.9043013698631</v>
      </c>
      <c r="W2857" s="53">
        <f t="shared" si="324"/>
        <v>-1.5021263207040114E-3</v>
      </c>
      <c r="X2857" s="53" t="str">
        <f t="shared" si="325"/>
        <v/>
      </c>
      <c r="Y2857" s="54" t="str">
        <f t="shared" si="326"/>
        <v/>
      </c>
    </row>
    <row r="2858" spans="17:25" x14ac:dyDescent="0.25">
      <c r="Q2858" s="47">
        <f t="shared" si="322"/>
        <v>1999</v>
      </c>
      <c r="R2858" s="48" t="str">
        <f t="shared" si="320"/>
        <v>19999</v>
      </c>
      <c r="S2858" s="49">
        <v>36420</v>
      </c>
      <c r="T2858" s="48">
        <v>1977.52</v>
      </c>
      <c r="U2858" s="50">
        <f t="shared" si="321"/>
        <v>1975.9579999999996</v>
      </c>
      <c r="V2858" s="51">
        <f t="shared" si="323"/>
        <v>1756.9043013698631</v>
      </c>
      <c r="W2858" s="53">
        <f t="shared" si="324"/>
        <v>5.0518911556327595E-3</v>
      </c>
      <c r="X2858" s="53" t="str">
        <f t="shared" si="325"/>
        <v/>
      </c>
      <c r="Y2858" s="54" t="str">
        <f t="shared" si="326"/>
        <v/>
      </c>
    </row>
    <row r="2859" spans="17:25" x14ac:dyDescent="0.25">
      <c r="Q2859" s="47">
        <f t="shared" si="322"/>
        <v>1999</v>
      </c>
      <c r="R2859" s="48" t="str">
        <f t="shared" si="320"/>
        <v>19999</v>
      </c>
      <c r="S2859" s="49">
        <v>36421</v>
      </c>
      <c r="T2859" s="48">
        <v>1987.08</v>
      </c>
      <c r="U2859" s="50">
        <f t="shared" si="321"/>
        <v>1975.9579999999996</v>
      </c>
      <c r="V2859" s="51">
        <f t="shared" si="323"/>
        <v>1756.9043013698631</v>
      </c>
      <c r="W2859" s="53">
        <f t="shared" si="324"/>
        <v>4.8343379586552881E-3</v>
      </c>
      <c r="X2859" s="53" t="str">
        <f t="shared" si="325"/>
        <v/>
      </c>
      <c r="Y2859" s="54" t="str">
        <f t="shared" si="326"/>
        <v/>
      </c>
    </row>
    <row r="2860" spans="17:25" x14ac:dyDescent="0.25">
      <c r="Q2860" s="47">
        <f t="shared" si="322"/>
        <v>1999</v>
      </c>
      <c r="R2860" s="48" t="str">
        <f t="shared" si="320"/>
        <v>19999</v>
      </c>
      <c r="S2860" s="49">
        <v>36422</v>
      </c>
      <c r="T2860" s="48">
        <v>1987.08</v>
      </c>
      <c r="U2860" s="50">
        <f t="shared" si="321"/>
        <v>1975.9579999999996</v>
      </c>
      <c r="V2860" s="51">
        <f t="shared" si="323"/>
        <v>1756.9043013698631</v>
      </c>
      <c r="W2860" s="53">
        <f t="shared" si="324"/>
        <v>0</v>
      </c>
      <c r="X2860" s="53" t="str">
        <f t="shared" si="325"/>
        <v/>
      </c>
      <c r="Y2860" s="54" t="str">
        <f t="shared" si="326"/>
        <v/>
      </c>
    </row>
    <row r="2861" spans="17:25" x14ac:dyDescent="0.25">
      <c r="Q2861" s="47">
        <f t="shared" si="322"/>
        <v>1999</v>
      </c>
      <c r="R2861" s="48" t="str">
        <f t="shared" si="320"/>
        <v>19999</v>
      </c>
      <c r="S2861" s="49">
        <v>36423</v>
      </c>
      <c r="T2861" s="48">
        <v>1987.08</v>
      </c>
      <c r="U2861" s="50">
        <f t="shared" si="321"/>
        <v>1975.9579999999996</v>
      </c>
      <c r="V2861" s="51">
        <f t="shared" si="323"/>
        <v>1756.9043013698631</v>
      </c>
      <c r="W2861" s="53">
        <f t="shared" si="324"/>
        <v>0</v>
      </c>
      <c r="X2861" s="53" t="str">
        <f t="shared" si="325"/>
        <v/>
      </c>
      <c r="Y2861" s="54" t="str">
        <f t="shared" si="326"/>
        <v/>
      </c>
    </row>
    <row r="2862" spans="17:25" x14ac:dyDescent="0.25">
      <c r="Q2862" s="47">
        <f t="shared" si="322"/>
        <v>1999</v>
      </c>
      <c r="R2862" s="48" t="str">
        <f t="shared" si="320"/>
        <v>19999</v>
      </c>
      <c r="S2862" s="49">
        <v>36424</v>
      </c>
      <c r="T2862" s="48">
        <v>1981.64</v>
      </c>
      <c r="U2862" s="50">
        <f t="shared" si="321"/>
        <v>1975.9579999999996</v>
      </c>
      <c r="V2862" s="51">
        <f t="shared" si="323"/>
        <v>1756.9043013698631</v>
      </c>
      <c r="W2862" s="53">
        <f t="shared" si="324"/>
        <v>-2.7376854479939094E-3</v>
      </c>
      <c r="X2862" s="53" t="str">
        <f t="shared" si="325"/>
        <v/>
      </c>
      <c r="Y2862" s="54" t="str">
        <f t="shared" si="326"/>
        <v/>
      </c>
    </row>
    <row r="2863" spans="17:25" x14ac:dyDescent="0.25">
      <c r="Q2863" s="47">
        <f t="shared" si="322"/>
        <v>1999</v>
      </c>
      <c r="R2863" s="48" t="str">
        <f t="shared" si="320"/>
        <v>19999</v>
      </c>
      <c r="S2863" s="49">
        <v>36425</v>
      </c>
      <c r="T2863" s="48">
        <v>1975.46</v>
      </c>
      <c r="U2863" s="50">
        <f t="shared" si="321"/>
        <v>1975.9579999999996</v>
      </c>
      <c r="V2863" s="51">
        <f t="shared" si="323"/>
        <v>1756.9043013698631</v>
      </c>
      <c r="W2863" s="53">
        <f t="shared" si="324"/>
        <v>-3.1186290143517814E-3</v>
      </c>
      <c r="X2863" s="53" t="str">
        <f t="shared" si="325"/>
        <v/>
      </c>
      <c r="Y2863" s="54" t="str">
        <f t="shared" si="326"/>
        <v/>
      </c>
    </row>
    <row r="2864" spans="17:25" x14ac:dyDescent="0.25">
      <c r="Q2864" s="47">
        <f t="shared" si="322"/>
        <v>1999</v>
      </c>
      <c r="R2864" s="48" t="str">
        <f t="shared" si="320"/>
        <v>19999</v>
      </c>
      <c r="S2864" s="49">
        <v>36426</v>
      </c>
      <c r="T2864" s="48">
        <v>1992.36</v>
      </c>
      <c r="U2864" s="50">
        <f t="shared" si="321"/>
        <v>1975.9579999999996</v>
      </c>
      <c r="V2864" s="51">
        <f t="shared" si="323"/>
        <v>1756.9043013698631</v>
      </c>
      <c r="W2864" s="53">
        <f t="shared" si="324"/>
        <v>8.5549694754638583E-3</v>
      </c>
      <c r="X2864" s="53" t="str">
        <f t="shared" si="325"/>
        <v/>
      </c>
      <c r="Y2864" s="54" t="str">
        <f t="shared" si="326"/>
        <v/>
      </c>
    </row>
    <row r="2865" spans="17:25" x14ac:dyDescent="0.25">
      <c r="Q2865" s="47">
        <f t="shared" si="322"/>
        <v>1999</v>
      </c>
      <c r="R2865" s="48" t="str">
        <f t="shared" si="320"/>
        <v>19999</v>
      </c>
      <c r="S2865" s="49">
        <v>36427</v>
      </c>
      <c r="T2865" s="48">
        <v>1994.86</v>
      </c>
      <c r="U2865" s="50">
        <f t="shared" si="321"/>
        <v>1975.9579999999996</v>
      </c>
      <c r="V2865" s="51">
        <f t="shared" si="323"/>
        <v>1756.9043013698631</v>
      </c>
      <c r="W2865" s="53">
        <f t="shared" si="324"/>
        <v>1.2547933104458675E-3</v>
      </c>
      <c r="X2865" s="53" t="str">
        <f t="shared" si="325"/>
        <v/>
      </c>
      <c r="Y2865" s="54" t="str">
        <f t="shared" si="326"/>
        <v/>
      </c>
    </row>
    <row r="2866" spans="17:25" x14ac:dyDescent="0.25">
      <c r="Q2866" s="47">
        <f t="shared" si="322"/>
        <v>1999</v>
      </c>
      <c r="R2866" s="48" t="str">
        <f t="shared" si="320"/>
        <v>19999</v>
      </c>
      <c r="S2866" s="49">
        <v>36428</v>
      </c>
      <c r="T2866" s="48">
        <v>1995.64</v>
      </c>
      <c r="U2866" s="50">
        <f t="shared" si="321"/>
        <v>1975.9579999999996</v>
      </c>
      <c r="V2866" s="51">
        <f t="shared" si="323"/>
        <v>1756.9043013698631</v>
      </c>
      <c r="W2866" s="53">
        <f t="shared" si="324"/>
        <v>3.9100488254817378E-4</v>
      </c>
      <c r="X2866" s="53" t="str">
        <f t="shared" si="325"/>
        <v/>
      </c>
      <c r="Y2866" s="54" t="str">
        <f t="shared" si="326"/>
        <v/>
      </c>
    </row>
    <row r="2867" spans="17:25" x14ac:dyDescent="0.25">
      <c r="Q2867" s="47">
        <f t="shared" si="322"/>
        <v>1999</v>
      </c>
      <c r="R2867" s="48" t="str">
        <f t="shared" si="320"/>
        <v>19999</v>
      </c>
      <c r="S2867" s="49">
        <v>36429</v>
      </c>
      <c r="T2867" s="48">
        <v>1995.64</v>
      </c>
      <c r="U2867" s="50">
        <f t="shared" si="321"/>
        <v>1975.9579999999996</v>
      </c>
      <c r="V2867" s="51">
        <f t="shared" si="323"/>
        <v>1756.9043013698631</v>
      </c>
      <c r="W2867" s="53">
        <f t="shared" si="324"/>
        <v>0</v>
      </c>
      <c r="X2867" s="53" t="str">
        <f t="shared" si="325"/>
        <v/>
      </c>
      <c r="Y2867" s="54" t="str">
        <f t="shared" si="326"/>
        <v/>
      </c>
    </row>
    <row r="2868" spans="17:25" x14ac:dyDescent="0.25">
      <c r="Q2868" s="47">
        <f t="shared" si="322"/>
        <v>1999</v>
      </c>
      <c r="R2868" s="48" t="str">
        <f t="shared" si="320"/>
        <v>19999</v>
      </c>
      <c r="S2868" s="49">
        <v>36430</v>
      </c>
      <c r="T2868" s="48">
        <v>1995.64</v>
      </c>
      <c r="U2868" s="50">
        <f t="shared" si="321"/>
        <v>1975.9579999999996</v>
      </c>
      <c r="V2868" s="51">
        <f t="shared" si="323"/>
        <v>1756.9043013698631</v>
      </c>
      <c r="W2868" s="53">
        <f t="shared" si="324"/>
        <v>0</v>
      </c>
      <c r="X2868" s="53" t="str">
        <f t="shared" si="325"/>
        <v/>
      </c>
      <c r="Y2868" s="54" t="str">
        <f t="shared" si="326"/>
        <v/>
      </c>
    </row>
    <row r="2869" spans="17:25" x14ac:dyDescent="0.25">
      <c r="Q2869" s="47">
        <f t="shared" si="322"/>
        <v>1999</v>
      </c>
      <c r="R2869" s="48" t="str">
        <f t="shared" si="320"/>
        <v>19999</v>
      </c>
      <c r="S2869" s="49">
        <v>36431</v>
      </c>
      <c r="T2869" s="48">
        <v>2013.24</v>
      </c>
      <c r="U2869" s="50">
        <f t="shared" si="321"/>
        <v>1975.9579999999996</v>
      </c>
      <c r="V2869" s="51">
        <f t="shared" si="323"/>
        <v>1756.9043013698631</v>
      </c>
      <c r="W2869" s="53">
        <f t="shared" si="324"/>
        <v>8.8192259124890704E-3</v>
      </c>
      <c r="X2869" s="53" t="str">
        <f t="shared" si="325"/>
        <v/>
      </c>
      <c r="Y2869" s="54" t="str">
        <f t="shared" si="326"/>
        <v/>
      </c>
    </row>
    <row r="2870" spans="17:25" x14ac:dyDescent="0.25">
      <c r="Q2870" s="47">
        <f t="shared" si="322"/>
        <v>1999</v>
      </c>
      <c r="R2870" s="48" t="str">
        <f t="shared" si="320"/>
        <v>19999</v>
      </c>
      <c r="S2870" s="49">
        <v>36432</v>
      </c>
      <c r="T2870" s="48">
        <v>2003.82</v>
      </c>
      <c r="U2870" s="50">
        <f t="shared" si="321"/>
        <v>1975.9579999999996</v>
      </c>
      <c r="V2870" s="51">
        <f t="shared" si="323"/>
        <v>1756.9043013698631</v>
      </c>
      <c r="W2870" s="53">
        <f t="shared" si="324"/>
        <v>-4.6790248554569036E-3</v>
      </c>
      <c r="X2870" s="53" t="str">
        <f t="shared" si="325"/>
        <v/>
      </c>
      <c r="Y2870" s="54" t="str">
        <f t="shared" si="326"/>
        <v/>
      </c>
    </row>
    <row r="2871" spans="17:25" x14ac:dyDescent="0.25">
      <c r="Q2871" s="47">
        <f t="shared" si="322"/>
        <v>1999</v>
      </c>
      <c r="R2871" s="48" t="str">
        <f t="shared" si="320"/>
        <v>19999</v>
      </c>
      <c r="S2871" s="49">
        <v>36433</v>
      </c>
      <c r="T2871" s="48">
        <v>2017.27</v>
      </c>
      <c r="U2871" s="50">
        <f t="shared" si="321"/>
        <v>1975.9579999999996</v>
      </c>
      <c r="V2871" s="51">
        <f t="shared" si="323"/>
        <v>1756.9043013698631</v>
      </c>
      <c r="W2871" s="53">
        <f t="shared" si="324"/>
        <v>6.7121797367029057E-3</v>
      </c>
      <c r="X2871" s="53" t="str">
        <f t="shared" si="325"/>
        <v/>
      </c>
      <c r="Y2871" s="54" t="str">
        <f t="shared" si="326"/>
        <v/>
      </c>
    </row>
    <row r="2872" spans="17:25" x14ac:dyDescent="0.25">
      <c r="Q2872" s="47">
        <f t="shared" si="322"/>
        <v>1999</v>
      </c>
      <c r="R2872" s="48" t="str">
        <f t="shared" si="320"/>
        <v>199910</v>
      </c>
      <c r="S2872" s="49">
        <v>36434</v>
      </c>
      <c r="T2872" s="48">
        <v>2015.15</v>
      </c>
      <c r="U2872" s="50">
        <f t="shared" si="321"/>
        <v>1978.5474193548384</v>
      </c>
      <c r="V2872" s="51">
        <f t="shared" si="323"/>
        <v>1756.9043013698631</v>
      </c>
      <c r="W2872" s="53">
        <f t="shared" si="324"/>
        <v>-1.050925260376645E-3</v>
      </c>
      <c r="X2872" s="53">
        <f t="shared" si="325"/>
        <v>1.3104627501387967E-3</v>
      </c>
      <c r="Y2872" s="54" t="str">
        <f t="shared" si="326"/>
        <v/>
      </c>
    </row>
    <row r="2873" spans="17:25" x14ac:dyDescent="0.25">
      <c r="Q2873" s="47">
        <f t="shared" si="322"/>
        <v>1999</v>
      </c>
      <c r="R2873" s="48" t="str">
        <f t="shared" si="320"/>
        <v>199910</v>
      </c>
      <c r="S2873" s="49">
        <v>36435</v>
      </c>
      <c r="T2873" s="48">
        <v>2004.22</v>
      </c>
      <c r="U2873" s="50">
        <f t="shared" si="321"/>
        <v>1978.5474193548384</v>
      </c>
      <c r="V2873" s="51">
        <f t="shared" si="323"/>
        <v>1756.9043013698631</v>
      </c>
      <c r="W2873" s="53">
        <f t="shared" si="324"/>
        <v>-5.4239138525667974E-3</v>
      </c>
      <c r="X2873" s="53" t="str">
        <f t="shared" si="325"/>
        <v/>
      </c>
      <c r="Y2873" s="54" t="str">
        <f t="shared" si="326"/>
        <v/>
      </c>
    </row>
    <row r="2874" spans="17:25" x14ac:dyDescent="0.25">
      <c r="Q2874" s="47">
        <f t="shared" si="322"/>
        <v>1999</v>
      </c>
      <c r="R2874" s="48" t="str">
        <f t="shared" si="320"/>
        <v>199910</v>
      </c>
      <c r="S2874" s="49">
        <v>36436</v>
      </c>
      <c r="T2874" s="48">
        <v>2004.22</v>
      </c>
      <c r="U2874" s="50">
        <f t="shared" si="321"/>
        <v>1978.5474193548384</v>
      </c>
      <c r="V2874" s="51">
        <f t="shared" si="323"/>
        <v>1756.9043013698631</v>
      </c>
      <c r="W2874" s="53">
        <f t="shared" si="324"/>
        <v>0</v>
      </c>
      <c r="X2874" s="53" t="str">
        <f t="shared" si="325"/>
        <v/>
      </c>
      <c r="Y2874" s="54" t="str">
        <f t="shared" si="326"/>
        <v/>
      </c>
    </row>
    <row r="2875" spans="17:25" x14ac:dyDescent="0.25">
      <c r="Q2875" s="47">
        <f t="shared" si="322"/>
        <v>1999</v>
      </c>
      <c r="R2875" s="48" t="str">
        <f t="shared" si="320"/>
        <v>199910</v>
      </c>
      <c r="S2875" s="49">
        <v>36437</v>
      </c>
      <c r="T2875" s="48">
        <v>2004.22</v>
      </c>
      <c r="U2875" s="50">
        <f t="shared" si="321"/>
        <v>1978.5474193548384</v>
      </c>
      <c r="V2875" s="51">
        <f t="shared" si="323"/>
        <v>1756.9043013698631</v>
      </c>
      <c r="W2875" s="53">
        <f t="shared" si="324"/>
        <v>0</v>
      </c>
      <c r="X2875" s="53" t="str">
        <f t="shared" si="325"/>
        <v/>
      </c>
      <c r="Y2875" s="54" t="str">
        <f t="shared" si="326"/>
        <v/>
      </c>
    </row>
    <row r="2876" spans="17:25" x14ac:dyDescent="0.25">
      <c r="Q2876" s="47">
        <f t="shared" si="322"/>
        <v>1999</v>
      </c>
      <c r="R2876" s="48" t="str">
        <f t="shared" si="320"/>
        <v>199910</v>
      </c>
      <c r="S2876" s="49">
        <v>36438</v>
      </c>
      <c r="T2876" s="48">
        <v>1992.65</v>
      </c>
      <c r="U2876" s="50">
        <f t="shared" si="321"/>
        <v>1978.5474193548384</v>
      </c>
      <c r="V2876" s="51">
        <f t="shared" si="323"/>
        <v>1756.9043013698631</v>
      </c>
      <c r="W2876" s="53">
        <f t="shared" si="324"/>
        <v>-5.7728193511690229E-3</v>
      </c>
      <c r="X2876" s="53" t="str">
        <f t="shared" si="325"/>
        <v/>
      </c>
      <c r="Y2876" s="54" t="str">
        <f t="shared" si="326"/>
        <v/>
      </c>
    </row>
    <row r="2877" spans="17:25" x14ac:dyDescent="0.25">
      <c r="Q2877" s="47">
        <f t="shared" si="322"/>
        <v>1999</v>
      </c>
      <c r="R2877" s="48" t="str">
        <f t="shared" si="320"/>
        <v>199910</v>
      </c>
      <c r="S2877" s="49">
        <v>36439</v>
      </c>
      <c r="T2877" s="48">
        <v>2000.48</v>
      </c>
      <c r="U2877" s="50">
        <f t="shared" si="321"/>
        <v>1978.5474193548384</v>
      </c>
      <c r="V2877" s="51">
        <f t="shared" si="323"/>
        <v>1756.9043013698631</v>
      </c>
      <c r="W2877" s="53">
        <f t="shared" si="324"/>
        <v>3.9294406945524774E-3</v>
      </c>
      <c r="X2877" s="53" t="str">
        <f t="shared" si="325"/>
        <v/>
      </c>
      <c r="Y2877" s="54" t="str">
        <f t="shared" si="326"/>
        <v/>
      </c>
    </row>
    <row r="2878" spans="17:25" x14ac:dyDescent="0.25">
      <c r="Q2878" s="47">
        <f t="shared" si="322"/>
        <v>1999</v>
      </c>
      <c r="R2878" s="48" t="str">
        <f t="shared" si="320"/>
        <v>199910</v>
      </c>
      <c r="S2878" s="49">
        <v>36440</v>
      </c>
      <c r="T2878" s="48">
        <v>1995.71</v>
      </c>
      <c r="U2878" s="50">
        <f t="shared" si="321"/>
        <v>1978.5474193548384</v>
      </c>
      <c r="V2878" s="51">
        <f t="shared" si="323"/>
        <v>1756.9043013698631</v>
      </c>
      <c r="W2878" s="53">
        <f t="shared" si="324"/>
        <v>-2.3844277373430423E-3</v>
      </c>
      <c r="X2878" s="53" t="str">
        <f t="shared" si="325"/>
        <v/>
      </c>
      <c r="Y2878" s="54" t="str">
        <f t="shared" si="326"/>
        <v/>
      </c>
    </row>
    <row r="2879" spans="17:25" x14ac:dyDescent="0.25">
      <c r="Q2879" s="47">
        <f t="shared" si="322"/>
        <v>1999</v>
      </c>
      <c r="R2879" s="48" t="str">
        <f t="shared" si="320"/>
        <v>199910</v>
      </c>
      <c r="S2879" s="49">
        <v>36441</v>
      </c>
      <c r="T2879" s="48">
        <v>1993.18</v>
      </c>
      <c r="U2879" s="50">
        <f t="shared" si="321"/>
        <v>1978.5474193548384</v>
      </c>
      <c r="V2879" s="51">
        <f t="shared" si="323"/>
        <v>1756.9043013698631</v>
      </c>
      <c r="W2879" s="53">
        <f t="shared" si="324"/>
        <v>-1.2677192578079977E-3</v>
      </c>
      <c r="X2879" s="53" t="str">
        <f t="shared" si="325"/>
        <v/>
      </c>
      <c r="Y2879" s="54" t="str">
        <f t="shared" si="326"/>
        <v/>
      </c>
    </row>
    <row r="2880" spans="17:25" x14ac:dyDescent="0.25">
      <c r="Q2880" s="47">
        <f t="shared" si="322"/>
        <v>1999</v>
      </c>
      <c r="R2880" s="48" t="str">
        <f t="shared" si="320"/>
        <v>199910</v>
      </c>
      <c r="S2880" s="49">
        <v>36442</v>
      </c>
      <c r="T2880" s="48">
        <v>1992.74</v>
      </c>
      <c r="U2880" s="50">
        <f t="shared" si="321"/>
        <v>1978.5474193548384</v>
      </c>
      <c r="V2880" s="51">
        <f t="shared" si="323"/>
        <v>1756.9043013698631</v>
      </c>
      <c r="W2880" s="53">
        <f t="shared" si="324"/>
        <v>-2.2075276693522827E-4</v>
      </c>
      <c r="X2880" s="53" t="str">
        <f t="shared" si="325"/>
        <v/>
      </c>
      <c r="Y2880" s="54" t="str">
        <f t="shared" si="326"/>
        <v/>
      </c>
    </row>
    <row r="2881" spans="17:25" x14ac:dyDescent="0.25">
      <c r="Q2881" s="47">
        <f t="shared" si="322"/>
        <v>1999</v>
      </c>
      <c r="R2881" s="48" t="str">
        <f t="shared" si="320"/>
        <v>199910</v>
      </c>
      <c r="S2881" s="49">
        <v>36443</v>
      </c>
      <c r="T2881" s="48">
        <v>1992.74</v>
      </c>
      <c r="U2881" s="50">
        <f t="shared" si="321"/>
        <v>1978.5474193548384</v>
      </c>
      <c r="V2881" s="51">
        <f t="shared" si="323"/>
        <v>1756.9043013698631</v>
      </c>
      <c r="W2881" s="53">
        <f t="shared" si="324"/>
        <v>0</v>
      </c>
      <c r="X2881" s="53" t="str">
        <f t="shared" si="325"/>
        <v/>
      </c>
      <c r="Y2881" s="54" t="str">
        <f t="shared" si="326"/>
        <v/>
      </c>
    </row>
    <row r="2882" spans="17:25" x14ac:dyDescent="0.25">
      <c r="Q2882" s="47">
        <f t="shared" si="322"/>
        <v>1999</v>
      </c>
      <c r="R2882" s="48" t="str">
        <f t="shared" si="320"/>
        <v>199910</v>
      </c>
      <c r="S2882" s="49">
        <v>36444</v>
      </c>
      <c r="T2882" s="48">
        <v>1992.74</v>
      </c>
      <c r="U2882" s="50">
        <f t="shared" si="321"/>
        <v>1978.5474193548384</v>
      </c>
      <c r="V2882" s="51">
        <f t="shared" si="323"/>
        <v>1756.9043013698631</v>
      </c>
      <c r="W2882" s="53">
        <f t="shared" si="324"/>
        <v>0</v>
      </c>
      <c r="X2882" s="53" t="str">
        <f t="shared" si="325"/>
        <v/>
      </c>
      <c r="Y2882" s="54" t="str">
        <f t="shared" si="326"/>
        <v/>
      </c>
    </row>
    <row r="2883" spans="17:25" x14ac:dyDescent="0.25">
      <c r="Q2883" s="47">
        <f t="shared" si="322"/>
        <v>1999</v>
      </c>
      <c r="R2883" s="48" t="str">
        <f t="shared" si="320"/>
        <v>199910</v>
      </c>
      <c r="S2883" s="49">
        <v>36445</v>
      </c>
      <c r="T2883" s="48">
        <v>1992.03</v>
      </c>
      <c r="U2883" s="50">
        <f t="shared" si="321"/>
        <v>1978.5474193548384</v>
      </c>
      <c r="V2883" s="51">
        <f t="shared" si="323"/>
        <v>1756.9043013698631</v>
      </c>
      <c r="W2883" s="53">
        <f t="shared" si="324"/>
        <v>-3.5629334484177377E-4</v>
      </c>
      <c r="X2883" s="53" t="str">
        <f t="shared" si="325"/>
        <v/>
      </c>
      <c r="Y2883" s="54" t="str">
        <f t="shared" si="326"/>
        <v/>
      </c>
    </row>
    <row r="2884" spans="17:25" x14ac:dyDescent="0.25">
      <c r="Q2884" s="47">
        <f t="shared" si="322"/>
        <v>1999</v>
      </c>
      <c r="R2884" s="48" t="str">
        <f t="shared" si="320"/>
        <v>199910</v>
      </c>
      <c r="S2884" s="49">
        <v>36446</v>
      </c>
      <c r="T2884" s="48">
        <v>1988.7</v>
      </c>
      <c r="U2884" s="50">
        <f t="shared" si="321"/>
        <v>1978.5474193548384</v>
      </c>
      <c r="V2884" s="51">
        <f t="shared" si="323"/>
        <v>1756.9043013698631</v>
      </c>
      <c r="W2884" s="53">
        <f t="shared" si="324"/>
        <v>-1.6716615713618932E-3</v>
      </c>
      <c r="X2884" s="53" t="str">
        <f t="shared" si="325"/>
        <v/>
      </c>
      <c r="Y2884" s="54" t="str">
        <f t="shared" si="326"/>
        <v/>
      </c>
    </row>
    <row r="2885" spans="17:25" x14ac:dyDescent="0.25">
      <c r="Q2885" s="47">
        <f t="shared" si="322"/>
        <v>1999</v>
      </c>
      <c r="R2885" s="48" t="str">
        <f t="shared" si="320"/>
        <v>199910</v>
      </c>
      <c r="S2885" s="49">
        <v>36447</v>
      </c>
      <c r="T2885" s="48">
        <v>1981.14</v>
      </c>
      <c r="U2885" s="50">
        <f t="shared" si="321"/>
        <v>1978.5474193548384</v>
      </c>
      <c r="V2885" s="51">
        <f t="shared" si="323"/>
        <v>1756.9043013698631</v>
      </c>
      <c r="W2885" s="53">
        <f t="shared" si="324"/>
        <v>-3.8014783526927332E-3</v>
      </c>
      <c r="X2885" s="53" t="str">
        <f t="shared" si="325"/>
        <v/>
      </c>
      <c r="Y2885" s="54" t="str">
        <f t="shared" si="326"/>
        <v/>
      </c>
    </row>
    <row r="2886" spans="17:25" x14ac:dyDescent="0.25">
      <c r="Q2886" s="47">
        <f t="shared" si="322"/>
        <v>1999</v>
      </c>
      <c r="R2886" s="48" t="str">
        <f t="shared" si="320"/>
        <v>199910</v>
      </c>
      <c r="S2886" s="49">
        <v>36448</v>
      </c>
      <c r="T2886" s="48">
        <v>1975.8</v>
      </c>
      <c r="U2886" s="50">
        <f t="shared" si="321"/>
        <v>1978.5474193548384</v>
      </c>
      <c r="V2886" s="51">
        <f t="shared" si="323"/>
        <v>1756.9043013698631</v>
      </c>
      <c r="W2886" s="53">
        <f t="shared" si="324"/>
        <v>-2.6954177897574594E-3</v>
      </c>
      <c r="X2886" s="53" t="str">
        <f t="shared" si="325"/>
        <v/>
      </c>
      <c r="Y2886" s="54" t="str">
        <f t="shared" si="326"/>
        <v/>
      </c>
    </row>
    <row r="2887" spans="17:25" x14ac:dyDescent="0.25">
      <c r="Q2887" s="47">
        <f t="shared" si="322"/>
        <v>1999</v>
      </c>
      <c r="R2887" s="48" t="str">
        <f t="shared" ref="R2887:R2950" si="327">+YEAR(S2887)&amp;MONTH(S2887)</f>
        <v>199910</v>
      </c>
      <c r="S2887" s="49">
        <v>36449</v>
      </c>
      <c r="T2887" s="48">
        <v>1977.04</v>
      </c>
      <c r="U2887" s="50">
        <f t="shared" ref="U2887:U2950" si="328">+AVERAGEIF($R$3:$R$12000,R2887,$T$3:$T$12000)</f>
        <v>1978.5474193548384</v>
      </c>
      <c r="V2887" s="51">
        <f t="shared" si="323"/>
        <v>1756.9043013698631</v>
      </c>
      <c r="W2887" s="53">
        <f t="shared" si="324"/>
        <v>6.2759388602096067E-4</v>
      </c>
      <c r="X2887" s="53" t="str">
        <f t="shared" si="325"/>
        <v/>
      </c>
      <c r="Y2887" s="54" t="str">
        <f t="shared" si="326"/>
        <v/>
      </c>
    </row>
    <row r="2888" spans="17:25" x14ac:dyDescent="0.25">
      <c r="Q2888" s="47">
        <f t="shared" ref="Q2888:Q2951" si="329">+YEAR(S2888)</f>
        <v>1999</v>
      </c>
      <c r="R2888" s="48" t="str">
        <f t="shared" si="327"/>
        <v>199910</v>
      </c>
      <c r="S2888" s="49">
        <v>36450</v>
      </c>
      <c r="T2888" s="48">
        <v>1977.04</v>
      </c>
      <c r="U2888" s="50">
        <f t="shared" si="328"/>
        <v>1978.5474193548384</v>
      </c>
      <c r="V2888" s="51">
        <f t="shared" ref="V2888:V2951" si="330">+AVERAGEIF($Q$3:$Q$12000,Q2888,$T$3:$T$12000)</f>
        <v>1756.9043013698631</v>
      </c>
      <c r="W2888" s="53">
        <f t="shared" si="324"/>
        <v>0</v>
      </c>
      <c r="X2888" s="53" t="str">
        <f t="shared" si="325"/>
        <v/>
      </c>
      <c r="Y2888" s="54" t="str">
        <f t="shared" si="326"/>
        <v/>
      </c>
    </row>
    <row r="2889" spans="17:25" x14ac:dyDescent="0.25">
      <c r="Q2889" s="47">
        <f t="shared" si="329"/>
        <v>1999</v>
      </c>
      <c r="R2889" s="48" t="str">
        <f t="shared" si="327"/>
        <v>199910</v>
      </c>
      <c r="S2889" s="49">
        <v>36451</v>
      </c>
      <c r="T2889" s="48">
        <v>1977.04</v>
      </c>
      <c r="U2889" s="50">
        <f t="shared" si="328"/>
        <v>1978.5474193548384</v>
      </c>
      <c r="V2889" s="51">
        <f t="shared" si="330"/>
        <v>1756.9043013698631</v>
      </c>
      <c r="W2889" s="53">
        <f t="shared" ref="W2889:W2952" si="331">+T2889/T2888-1</f>
        <v>0</v>
      </c>
      <c r="X2889" s="53" t="str">
        <f t="shared" ref="X2889:X2952" si="332">IF(U2889/U2888-1=0,"",U2889/U2888-1)</f>
        <v/>
      </c>
      <c r="Y2889" s="54" t="str">
        <f t="shared" ref="Y2889:Y2952" si="333">+IF(V2889=V2888,"",V2889/V2888-1)</f>
        <v/>
      </c>
    </row>
    <row r="2890" spans="17:25" x14ac:dyDescent="0.25">
      <c r="Q2890" s="47">
        <f t="shared" si="329"/>
        <v>1999</v>
      </c>
      <c r="R2890" s="48" t="str">
        <f t="shared" si="327"/>
        <v>199910</v>
      </c>
      <c r="S2890" s="49">
        <v>36452</v>
      </c>
      <c r="T2890" s="48">
        <v>1977.04</v>
      </c>
      <c r="U2890" s="50">
        <f t="shared" si="328"/>
        <v>1978.5474193548384</v>
      </c>
      <c r="V2890" s="51">
        <f t="shared" si="330"/>
        <v>1756.9043013698631</v>
      </c>
      <c r="W2890" s="53">
        <f t="shared" si="331"/>
        <v>0</v>
      </c>
      <c r="X2890" s="53" t="str">
        <f t="shared" si="332"/>
        <v/>
      </c>
      <c r="Y2890" s="54" t="str">
        <f t="shared" si="333"/>
        <v/>
      </c>
    </row>
    <row r="2891" spans="17:25" x14ac:dyDescent="0.25">
      <c r="Q2891" s="47">
        <f t="shared" si="329"/>
        <v>1999</v>
      </c>
      <c r="R2891" s="48" t="str">
        <f t="shared" si="327"/>
        <v>199910</v>
      </c>
      <c r="S2891" s="49">
        <v>36453</v>
      </c>
      <c r="T2891" s="48">
        <v>1965.92</v>
      </c>
      <c r="U2891" s="50">
        <f t="shared" si="328"/>
        <v>1978.5474193548384</v>
      </c>
      <c r="V2891" s="51">
        <f t="shared" si="330"/>
        <v>1756.9043013698631</v>
      </c>
      <c r="W2891" s="53">
        <f t="shared" si="331"/>
        <v>-5.6245700643385854E-3</v>
      </c>
      <c r="X2891" s="53" t="str">
        <f t="shared" si="332"/>
        <v/>
      </c>
      <c r="Y2891" s="54" t="str">
        <f t="shared" si="333"/>
        <v/>
      </c>
    </row>
    <row r="2892" spans="17:25" x14ac:dyDescent="0.25">
      <c r="Q2892" s="47">
        <f t="shared" si="329"/>
        <v>1999</v>
      </c>
      <c r="R2892" s="48" t="str">
        <f t="shared" si="327"/>
        <v>199910</v>
      </c>
      <c r="S2892" s="49">
        <v>36454</v>
      </c>
      <c r="T2892" s="48">
        <v>1957.53</v>
      </c>
      <c r="U2892" s="50">
        <f t="shared" si="328"/>
        <v>1978.5474193548384</v>
      </c>
      <c r="V2892" s="51">
        <f t="shared" si="330"/>
        <v>1756.9043013698631</v>
      </c>
      <c r="W2892" s="53">
        <f t="shared" si="331"/>
        <v>-4.2677219825832946E-3</v>
      </c>
      <c r="X2892" s="53" t="str">
        <f t="shared" si="332"/>
        <v/>
      </c>
      <c r="Y2892" s="54" t="str">
        <f t="shared" si="333"/>
        <v/>
      </c>
    </row>
    <row r="2893" spans="17:25" x14ac:dyDescent="0.25">
      <c r="Q2893" s="47">
        <f t="shared" si="329"/>
        <v>1999</v>
      </c>
      <c r="R2893" s="48" t="str">
        <f t="shared" si="327"/>
        <v>199910</v>
      </c>
      <c r="S2893" s="49">
        <v>36455</v>
      </c>
      <c r="T2893" s="48">
        <v>1946</v>
      </c>
      <c r="U2893" s="50">
        <f t="shared" si="328"/>
        <v>1978.5474193548384</v>
      </c>
      <c r="V2893" s="51">
        <f t="shared" si="330"/>
        <v>1756.9043013698631</v>
      </c>
      <c r="W2893" s="53">
        <f t="shared" si="331"/>
        <v>-5.8900757587367902E-3</v>
      </c>
      <c r="X2893" s="53" t="str">
        <f t="shared" si="332"/>
        <v/>
      </c>
      <c r="Y2893" s="54" t="str">
        <f t="shared" si="333"/>
        <v/>
      </c>
    </row>
    <row r="2894" spans="17:25" x14ac:dyDescent="0.25">
      <c r="Q2894" s="47">
        <f t="shared" si="329"/>
        <v>1999</v>
      </c>
      <c r="R2894" s="48" t="str">
        <f t="shared" si="327"/>
        <v>199910</v>
      </c>
      <c r="S2894" s="49">
        <v>36456</v>
      </c>
      <c r="T2894" s="48">
        <v>1946.24</v>
      </c>
      <c r="U2894" s="50">
        <f t="shared" si="328"/>
        <v>1978.5474193548384</v>
      </c>
      <c r="V2894" s="51">
        <f t="shared" si="330"/>
        <v>1756.9043013698631</v>
      </c>
      <c r="W2894" s="53">
        <f t="shared" si="331"/>
        <v>1.2332990750252293E-4</v>
      </c>
      <c r="X2894" s="53" t="str">
        <f t="shared" si="332"/>
        <v/>
      </c>
      <c r="Y2894" s="54" t="str">
        <f t="shared" si="333"/>
        <v/>
      </c>
    </row>
    <row r="2895" spans="17:25" x14ac:dyDescent="0.25">
      <c r="Q2895" s="47">
        <f t="shared" si="329"/>
        <v>1999</v>
      </c>
      <c r="R2895" s="48" t="str">
        <f t="shared" si="327"/>
        <v>199910</v>
      </c>
      <c r="S2895" s="49">
        <v>36457</v>
      </c>
      <c r="T2895" s="48">
        <v>1946.24</v>
      </c>
      <c r="U2895" s="50">
        <f t="shared" si="328"/>
        <v>1978.5474193548384</v>
      </c>
      <c r="V2895" s="51">
        <f t="shared" si="330"/>
        <v>1756.9043013698631</v>
      </c>
      <c r="W2895" s="53">
        <f t="shared" si="331"/>
        <v>0</v>
      </c>
      <c r="X2895" s="53" t="str">
        <f t="shared" si="332"/>
        <v/>
      </c>
      <c r="Y2895" s="54" t="str">
        <f t="shared" si="333"/>
        <v/>
      </c>
    </row>
    <row r="2896" spans="17:25" x14ac:dyDescent="0.25">
      <c r="Q2896" s="47">
        <f t="shared" si="329"/>
        <v>1999</v>
      </c>
      <c r="R2896" s="48" t="str">
        <f t="shared" si="327"/>
        <v>199910</v>
      </c>
      <c r="S2896" s="49">
        <v>36458</v>
      </c>
      <c r="T2896" s="48">
        <v>1946.24</v>
      </c>
      <c r="U2896" s="50">
        <f t="shared" si="328"/>
        <v>1978.5474193548384</v>
      </c>
      <c r="V2896" s="51">
        <f t="shared" si="330"/>
        <v>1756.9043013698631</v>
      </c>
      <c r="W2896" s="53">
        <f t="shared" si="331"/>
        <v>0</v>
      </c>
      <c r="X2896" s="53" t="str">
        <f t="shared" si="332"/>
        <v/>
      </c>
      <c r="Y2896" s="54" t="str">
        <f t="shared" si="333"/>
        <v/>
      </c>
    </row>
    <row r="2897" spans="17:25" x14ac:dyDescent="0.25">
      <c r="Q2897" s="47">
        <f t="shared" si="329"/>
        <v>1999</v>
      </c>
      <c r="R2897" s="48" t="str">
        <f t="shared" si="327"/>
        <v>199910</v>
      </c>
      <c r="S2897" s="49">
        <v>36459</v>
      </c>
      <c r="T2897" s="48">
        <v>1949.33</v>
      </c>
      <c r="U2897" s="50">
        <f t="shared" si="328"/>
        <v>1978.5474193548384</v>
      </c>
      <c r="V2897" s="51">
        <f t="shared" si="330"/>
        <v>1756.9043013698631</v>
      </c>
      <c r="W2897" s="53">
        <f t="shared" si="331"/>
        <v>1.5876767510687451E-3</v>
      </c>
      <c r="X2897" s="53" t="str">
        <f t="shared" si="332"/>
        <v/>
      </c>
      <c r="Y2897" s="54" t="str">
        <f t="shared" si="333"/>
        <v/>
      </c>
    </row>
    <row r="2898" spans="17:25" x14ac:dyDescent="0.25">
      <c r="Q2898" s="47">
        <f t="shared" si="329"/>
        <v>1999</v>
      </c>
      <c r="R2898" s="48" t="str">
        <f t="shared" si="327"/>
        <v>199910</v>
      </c>
      <c r="S2898" s="49">
        <v>36460</v>
      </c>
      <c r="T2898" s="48">
        <v>1966.07</v>
      </c>
      <c r="U2898" s="50">
        <f t="shared" si="328"/>
        <v>1978.5474193548384</v>
      </c>
      <c r="V2898" s="51">
        <f t="shared" si="330"/>
        <v>1756.9043013698631</v>
      </c>
      <c r="W2898" s="53">
        <f t="shared" si="331"/>
        <v>8.587565984210066E-3</v>
      </c>
      <c r="X2898" s="53" t="str">
        <f t="shared" si="332"/>
        <v/>
      </c>
      <c r="Y2898" s="54" t="str">
        <f t="shared" si="333"/>
        <v/>
      </c>
    </row>
    <row r="2899" spans="17:25" x14ac:dyDescent="0.25">
      <c r="Q2899" s="47">
        <f t="shared" si="329"/>
        <v>1999</v>
      </c>
      <c r="R2899" s="48" t="str">
        <f t="shared" si="327"/>
        <v>199910</v>
      </c>
      <c r="S2899" s="49">
        <v>36461</v>
      </c>
      <c r="T2899" s="48">
        <v>1968.9</v>
      </c>
      <c r="U2899" s="50">
        <f t="shared" si="328"/>
        <v>1978.5474193548384</v>
      </c>
      <c r="V2899" s="51">
        <f t="shared" si="330"/>
        <v>1756.9043013698631</v>
      </c>
      <c r="W2899" s="53">
        <f t="shared" si="331"/>
        <v>1.4394197561633515E-3</v>
      </c>
      <c r="X2899" s="53" t="str">
        <f t="shared" si="332"/>
        <v/>
      </c>
      <c r="Y2899" s="54" t="str">
        <f t="shared" si="333"/>
        <v/>
      </c>
    </row>
    <row r="2900" spans="17:25" x14ac:dyDescent="0.25">
      <c r="Q2900" s="47">
        <f t="shared" si="329"/>
        <v>1999</v>
      </c>
      <c r="R2900" s="48" t="str">
        <f t="shared" si="327"/>
        <v>199910</v>
      </c>
      <c r="S2900" s="49">
        <v>36462</v>
      </c>
      <c r="T2900" s="48">
        <v>1965.44</v>
      </c>
      <c r="U2900" s="50">
        <f t="shared" si="328"/>
        <v>1978.5474193548384</v>
      </c>
      <c r="V2900" s="51">
        <f t="shared" si="330"/>
        <v>1756.9043013698631</v>
      </c>
      <c r="W2900" s="53">
        <f t="shared" si="331"/>
        <v>-1.7573264259230781E-3</v>
      </c>
      <c r="X2900" s="53" t="str">
        <f t="shared" si="332"/>
        <v/>
      </c>
      <c r="Y2900" s="54" t="str">
        <f t="shared" si="333"/>
        <v/>
      </c>
    </row>
    <row r="2901" spans="17:25" x14ac:dyDescent="0.25">
      <c r="Q2901" s="47">
        <f t="shared" si="329"/>
        <v>1999</v>
      </c>
      <c r="R2901" s="48" t="str">
        <f t="shared" si="327"/>
        <v>199910</v>
      </c>
      <c r="S2901" s="49">
        <v>36463</v>
      </c>
      <c r="T2901" s="48">
        <v>1971.59</v>
      </c>
      <c r="U2901" s="50">
        <f t="shared" si="328"/>
        <v>1978.5474193548384</v>
      </c>
      <c r="V2901" s="51">
        <f t="shared" si="330"/>
        <v>1756.9043013698631</v>
      </c>
      <c r="W2901" s="53">
        <f t="shared" si="331"/>
        <v>3.1290703353956673E-3</v>
      </c>
      <c r="X2901" s="53" t="str">
        <f t="shared" si="332"/>
        <v/>
      </c>
      <c r="Y2901" s="54" t="str">
        <f t="shared" si="333"/>
        <v/>
      </c>
    </row>
    <row r="2902" spans="17:25" x14ac:dyDescent="0.25">
      <c r="Q2902" s="47">
        <f t="shared" si="329"/>
        <v>1999</v>
      </c>
      <c r="R2902" s="48" t="str">
        <f t="shared" si="327"/>
        <v>199910</v>
      </c>
      <c r="S2902" s="49">
        <v>36464</v>
      </c>
      <c r="T2902" s="48">
        <v>1971.59</v>
      </c>
      <c r="U2902" s="50">
        <f t="shared" si="328"/>
        <v>1978.5474193548384</v>
      </c>
      <c r="V2902" s="51">
        <f t="shared" si="330"/>
        <v>1756.9043013698631</v>
      </c>
      <c r="W2902" s="53">
        <f t="shared" si="331"/>
        <v>0</v>
      </c>
      <c r="X2902" s="53" t="str">
        <f t="shared" si="332"/>
        <v/>
      </c>
      <c r="Y2902" s="54" t="str">
        <f t="shared" si="333"/>
        <v/>
      </c>
    </row>
    <row r="2903" spans="17:25" x14ac:dyDescent="0.25">
      <c r="Q2903" s="47">
        <f t="shared" si="329"/>
        <v>1999</v>
      </c>
      <c r="R2903" s="48" t="str">
        <f t="shared" si="327"/>
        <v>199911</v>
      </c>
      <c r="S2903" s="49">
        <v>36465</v>
      </c>
      <c r="T2903" s="48">
        <v>1971.59</v>
      </c>
      <c r="U2903" s="50">
        <f t="shared" si="328"/>
        <v>1945.4256666666665</v>
      </c>
      <c r="V2903" s="51">
        <f t="shared" si="330"/>
        <v>1756.9043013698631</v>
      </c>
      <c r="W2903" s="53">
        <f t="shared" si="331"/>
        <v>0</v>
      </c>
      <c r="X2903" s="53">
        <f t="shared" si="332"/>
        <v>-1.6740439154585562E-2</v>
      </c>
      <c r="Y2903" s="54" t="str">
        <f t="shared" si="333"/>
        <v/>
      </c>
    </row>
    <row r="2904" spans="17:25" x14ac:dyDescent="0.25">
      <c r="Q2904" s="47">
        <f t="shared" si="329"/>
        <v>1999</v>
      </c>
      <c r="R2904" s="48" t="str">
        <f t="shared" si="327"/>
        <v>199911</v>
      </c>
      <c r="S2904" s="49">
        <v>36466</v>
      </c>
      <c r="T2904" s="48">
        <v>1971.59</v>
      </c>
      <c r="U2904" s="50">
        <f t="shared" si="328"/>
        <v>1945.4256666666665</v>
      </c>
      <c r="V2904" s="51">
        <f t="shared" si="330"/>
        <v>1756.9043013698631</v>
      </c>
      <c r="W2904" s="53">
        <f t="shared" si="331"/>
        <v>0</v>
      </c>
      <c r="X2904" s="53" t="str">
        <f t="shared" si="332"/>
        <v/>
      </c>
      <c r="Y2904" s="54" t="str">
        <f t="shared" si="333"/>
        <v/>
      </c>
    </row>
    <row r="2905" spans="17:25" x14ac:dyDescent="0.25">
      <c r="Q2905" s="47">
        <f t="shared" si="329"/>
        <v>1999</v>
      </c>
      <c r="R2905" s="48" t="str">
        <f t="shared" si="327"/>
        <v>199911</v>
      </c>
      <c r="S2905" s="49">
        <v>36467</v>
      </c>
      <c r="T2905" s="48">
        <v>1966.5</v>
      </c>
      <c r="U2905" s="50">
        <f t="shared" si="328"/>
        <v>1945.4256666666665</v>
      </c>
      <c r="V2905" s="51">
        <f t="shared" si="330"/>
        <v>1756.9043013698631</v>
      </c>
      <c r="W2905" s="53">
        <f t="shared" si="331"/>
        <v>-2.581672660137202E-3</v>
      </c>
      <c r="X2905" s="53" t="str">
        <f t="shared" si="332"/>
        <v/>
      </c>
      <c r="Y2905" s="54" t="str">
        <f t="shared" si="333"/>
        <v/>
      </c>
    </row>
    <row r="2906" spans="17:25" x14ac:dyDescent="0.25">
      <c r="Q2906" s="47">
        <f t="shared" si="329"/>
        <v>1999</v>
      </c>
      <c r="R2906" s="48" t="str">
        <f t="shared" si="327"/>
        <v>199911</v>
      </c>
      <c r="S2906" s="49">
        <v>36468</v>
      </c>
      <c r="T2906" s="48">
        <v>1960.7</v>
      </c>
      <c r="U2906" s="50">
        <f t="shared" si="328"/>
        <v>1945.4256666666665</v>
      </c>
      <c r="V2906" s="51">
        <f t="shared" si="330"/>
        <v>1756.9043013698631</v>
      </c>
      <c r="W2906" s="53">
        <f t="shared" si="331"/>
        <v>-2.9494024917365858E-3</v>
      </c>
      <c r="X2906" s="53" t="str">
        <f t="shared" si="332"/>
        <v/>
      </c>
      <c r="Y2906" s="54" t="str">
        <f t="shared" si="333"/>
        <v/>
      </c>
    </row>
    <row r="2907" spans="17:25" x14ac:dyDescent="0.25">
      <c r="Q2907" s="47">
        <f t="shared" si="329"/>
        <v>1999</v>
      </c>
      <c r="R2907" s="48" t="str">
        <f t="shared" si="327"/>
        <v>199911</v>
      </c>
      <c r="S2907" s="49">
        <v>36469</v>
      </c>
      <c r="T2907" s="48">
        <v>1962.16</v>
      </c>
      <c r="U2907" s="50">
        <f t="shared" si="328"/>
        <v>1945.4256666666665</v>
      </c>
      <c r="V2907" s="51">
        <f t="shared" si="330"/>
        <v>1756.9043013698631</v>
      </c>
      <c r="W2907" s="53">
        <f t="shared" si="331"/>
        <v>7.4463201917684962E-4</v>
      </c>
      <c r="X2907" s="53" t="str">
        <f t="shared" si="332"/>
        <v/>
      </c>
      <c r="Y2907" s="54" t="str">
        <f t="shared" si="333"/>
        <v/>
      </c>
    </row>
    <row r="2908" spans="17:25" x14ac:dyDescent="0.25">
      <c r="Q2908" s="47">
        <f t="shared" si="329"/>
        <v>1999</v>
      </c>
      <c r="R2908" s="48" t="str">
        <f t="shared" si="327"/>
        <v>199911</v>
      </c>
      <c r="S2908" s="49">
        <v>36470</v>
      </c>
      <c r="T2908" s="48">
        <v>1959.46</v>
      </c>
      <c r="U2908" s="50">
        <f t="shared" si="328"/>
        <v>1945.4256666666665</v>
      </c>
      <c r="V2908" s="51">
        <f t="shared" si="330"/>
        <v>1756.9043013698631</v>
      </c>
      <c r="W2908" s="53">
        <f t="shared" si="331"/>
        <v>-1.3760345741428148E-3</v>
      </c>
      <c r="X2908" s="53" t="str">
        <f t="shared" si="332"/>
        <v/>
      </c>
      <c r="Y2908" s="54" t="str">
        <f t="shared" si="333"/>
        <v/>
      </c>
    </row>
    <row r="2909" spans="17:25" x14ac:dyDescent="0.25">
      <c r="Q2909" s="47">
        <f t="shared" si="329"/>
        <v>1999</v>
      </c>
      <c r="R2909" s="48" t="str">
        <f t="shared" si="327"/>
        <v>199911</v>
      </c>
      <c r="S2909" s="49">
        <v>36471</v>
      </c>
      <c r="T2909" s="48">
        <v>1959.46</v>
      </c>
      <c r="U2909" s="50">
        <f t="shared" si="328"/>
        <v>1945.4256666666665</v>
      </c>
      <c r="V2909" s="51">
        <f t="shared" si="330"/>
        <v>1756.9043013698631</v>
      </c>
      <c r="W2909" s="53">
        <f t="shared" si="331"/>
        <v>0</v>
      </c>
      <c r="X2909" s="53" t="str">
        <f t="shared" si="332"/>
        <v/>
      </c>
      <c r="Y2909" s="54" t="str">
        <f t="shared" si="333"/>
        <v/>
      </c>
    </row>
    <row r="2910" spans="17:25" x14ac:dyDescent="0.25">
      <c r="Q2910" s="47">
        <f t="shared" si="329"/>
        <v>1999</v>
      </c>
      <c r="R2910" s="48" t="str">
        <f t="shared" si="327"/>
        <v>199911</v>
      </c>
      <c r="S2910" s="49">
        <v>36472</v>
      </c>
      <c r="T2910" s="48">
        <v>1959.46</v>
      </c>
      <c r="U2910" s="50">
        <f t="shared" si="328"/>
        <v>1945.4256666666665</v>
      </c>
      <c r="V2910" s="51">
        <f t="shared" si="330"/>
        <v>1756.9043013698631</v>
      </c>
      <c r="W2910" s="53">
        <f t="shared" si="331"/>
        <v>0</v>
      </c>
      <c r="X2910" s="53" t="str">
        <f t="shared" si="332"/>
        <v/>
      </c>
      <c r="Y2910" s="54" t="str">
        <f t="shared" si="333"/>
        <v/>
      </c>
    </row>
    <row r="2911" spans="17:25" x14ac:dyDescent="0.25">
      <c r="Q2911" s="47">
        <f t="shared" si="329"/>
        <v>1999</v>
      </c>
      <c r="R2911" s="48" t="str">
        <f t="shared" si="327"/>
        <v>199911</v>
      </c>
      <c r="S2911" s="49">
        <v>36473</v>
      </c>
      <c r="T2911" s="48">
        <v>1954.56</v>
      </c>
      <c r="U2911" s="50">
        <f t="shared" si="328"/>
        <v>1945.4256666666665</v>
      </c>
      <c r="V2911" s="51">
        <f t="shared" si="330"/>
        <v>1756.9043013698631</v>
      </c>
      <c r="W2911" s="53">
        <f t="shared" si="331"/>
        <v>-2.5006889653271802E-3</v>
      </c>
      <c r="X2911" s="53" t="str">
        <f t="shared" si="332"/>
        <v/>
      </c>
      <c r="Y2911" s="54" t="str">
        <f t="shared" si="333"/>
        <v/>
      </c>
    </row>
    <row r="2912" spans="17:25" x14ac:dyDescent="0.25">
      <c r="Q2912" s="47">
        <f t="shared" si="329"/>
        <v>1999</v>
      </c>
      <c r="R2912" s="48" t="str">
        <f t="shared" si="327"/>
        <v>199911</v>
      </c>
      <c r="S2912" s="49">
        <v>36474</v>
      </c>
      <c r="T2912" s="48">
        <v>1948.05</v>
      </c>
      <c r="U2912" s="50">
        <f t="shared" si="328"/>
        <v>1945.4256666666665</v>
      </c>
      <c r="V2912" s="51">
        <f t="shared" si="330"/>
        <v>1756.9043013698631</v>
      </c>
      <c r="W2912" s="53">
        <f t="shared" si="331"/>
        <v>-3.3306728880156955E-3</v>
      </c>
      <c r="X2912" s="53" t="str">
        <f t="shared" si="332"/>
        <v/>
      </c>
      <c r="Y2912" s="54" t="str">
        <f t="shared" si="333"/>
        <v/>
      </c>
    </row>
    <row r="2913" spans="17:25" x14ac:dyDescent="0.25">
      <c r="Q2913" s="47">
        <f t="shared" si="329"/>
        <v>1999</v>
      </c>
      <c r="R2913" s="48" t="str">
        <f t="shared" si="327"/>
        <v>199911</v>
      </c>
      <c r="S2913" s="49">
        <v>36475</v>
      </c>
      <c r="T2913" s="48">
        <v>1951.11</v>
      </c>
      <c r="U2913" s="50">
        <f t="shared" si="328"/>
        <v>1945.4256666666665</v>
      </c>
      <c r="V2913" s="51">
        <f t="shared" si="330"/>
        <v>1756.9043013698631</v>
      </c>
      <c r="W2913" s="53">
        <f t="shared" si="331"/>
        <v>1.5708015708015832E-3</v>
      </c>
      <c r="X2913" s="53" t="str">
        <f t="shared" si="332"/>
        <v/>
      </c>
      <c r="Y2913" s="54" t="str">
        <f t="shared" si="333"/>
        <v/>
      </c>
    </row>
    <row r="2914" spans="17:25" x14ac:dyDescent="0.25">
      <c r="Q2914" s="47">
        <f t="shared" si="329"/>
        <v>1999</v>
      </c>
      <c r="R2914" s="48" t="str">
        <f t="shared" si="327"/>
        <v>199911</v>
      </c>
      <c r="S2914" s="49">
        <v>36476</v>
      </c>
      <c r="T2914" s="48">
        <v>1958.41</v>
      </c>
      <c r="U2914" s="50">
        <f t="shared" si="328"/>
        <v>1945.4256666666665</v>
      </c>
      <c r="V2914" s="51">
        <f t="shared" si="330"/>
        <v>1756.9043013698631</v>
      </c>
      <c r="W2914" s="53">
        <f t="shared" si="331"/>
        <v>3.7414599894420864E-3</v>
      </c>
      <c r="X2914" s="53" t="str">
        <f t="shared" si="332"/>
        <v/>
      </c>
      <c r="Y2914" s="54" t="str">
        <f t="shared" si="333"/>
        <v/>
      </c>
    </row>
    <row r="2915" spans="17:25" x14ac:dyDescent="0.25">
      <c r="Q2915" s="47">
        <f t="shared" si="329"/>
        <v>1999</v>
      </c>
      <c r="R2915" s="48" t="str">
        <f t="shared" si="327"/>
        <v>199911</v>
      </c>
      <c r="S2915" s="49">
        <v>36477</v>
      </c>
      <c r="T2915" s="48">
        <v>1961.8</v>
      </c>
      <c r="U2915" s="50">
        <f t="shared" si="328"/>
        <v>1945.4256666666665</v>
      </c>
      <c r="V2915" s="51">
        <f t="shared" si="330"/>
        <v>1756.9043013698631</v>
      </c>
      <c r="W2915" s="53">
        <f t="shared" si="331"/>
        <v>1.7309960631328725E-3</v>
      </c>
      <c r="X2915" s="53" t="str">
        <f t="shared" si="332"/>
        <v/>
      </c>
      <c r="Y2915" s="54" t="str">
        <f t="shared" si="333"/>
        <v/>
      </c>
    </row>
    <row r="2916" spans="17:25" x14ac:dyDescent="0.25">
      <c r="Q2916" s="47">
        <f t="shared" si="329"/>
        <v>1999</v>
      </c>
      <c r="R2916" s="48" t="str">
        <f t="shared" si="327"/>
        <v>199911</v>
      </c>
      <c r="S2916" s="49">
        <v>36478</v>
      </c>
      <c r="T2916" s="48">
        <v>1961.8</v>
      </c>
      <c r="U2916" s="50">
        <f t="shared" si="328"/>
        <v>1945.4256666666665</v>
      </c>
      <c r="V2916" s="51">
        <f t="shared" si="330"/>
        <v>1756.9043013698631</v>
      </c>
      <c r="W2916" s="53">
        <f t="shared" si="331"/>
        <v>0</v>
      </c>
      <c r="X2916" s="53" t="str">
        <f t="shared" si="332"/>
        <v/>
      </c>
      <c r="Y2916" s="54" t="str">
        <f t="shared" si="333"/>
        <v/>
      </c>
    </row>
    <row r="2917" spans="17:25" x14ac:dyDescent="0.25">
      <c r="Q2917" s="47">
        <f t="shared" si="329"/>
        <v>1999</v>
      </c>
      <c r="R2917" s="48" t="str">
        <f t="shared" si="327"/>
        <v>199911</v>
      </c>
      <c r="S2917" s="49">
        <v>36479</v>
      </c>
      <c r="T2917" s="48">
        <v>1961.8</v>
      </c>
      <c r="U2917" s="50">
        <f t="shared" si="328"/>
        <v>1945.4256666666665</v>
      </c>
      <c r="V2917" s="51">
        <f t="shared" si="330"/>
        <v>1756.9043013698631</v>
      </c>
      <c r="W2917" s="53">
        <f t="shared" si="331"/>
        <v>0</v>
      </c>
      <c r="X2917" s="53" t="str">
        <f t="shared" si="332"/>
        <v/>
      </c>
      <c r="Y2917" s="54" t="str">
        <f t="shared" si="333"/>
        <v/>
      </c>
    </row>
    <row r="2918" spans="17:25" x14ac:dyDescent="0.25">
      <c r="Q2918" s="47">
        <f t="shared" si="329"/>
        <v>1999</v>
      </c>
      <c r="R2918" s="48" t="str">
        <f t="shared" si="327"/>
        <v>199911</v>
      </c>
      <c r="S2918" s="49">
        <v>36480</v>
      </c>
      <c r="T2918" s="48">
        <v>1961.8</v>
      </c>
      <c r="U2918" s="50">
        <f t="shared" si="328"/>
        <v>1945.4256666666665</v>
      </c>
      <c r="V2918" s="51">
        <f t="shared" si="330"/>
        <v>1756.9043013698631</v>
      </c>
      <c r="W2918" s="53">
        <f t="shared" si="331"/>
        <v>0</v>
      </c>
      <c r="X2918" s="53" t="str">
        <f t="shared" si="332"/>
        <v/>
      </c>
      <c r="Y2918" s="54" t="str">
        <f t="shared" si="333"/>
        <v/>
      </c>
    </row>
    <row r="2919" spans="17:25" x14ac:dyDescent="0.25">
      <c r="Q2919" s="47">
        <f t="shared" si="329"/>
        <v>1999</v>
      </c>
      <c r="R2919" s="48" t="str">
        <f t="shared" si="327"/>
        <v>199911</v>
      </c>
      <c r="S2919" s="49">
        <v>36481</v>
      </c>
      <c r="T2919" s="48">
        <v>1961.7</v>
      </c>
      <c r="U2919" s="50">
        <f t="shared" si="328"/>
        <v>1945.4256666666665</v>
      </c>
      <c r="V2919" s="51">
        <f t="shared" si="330"/>
        <v>1756.9043013698631</v>
      </c>
      <c r="W2919" s="53">
        <f t="shared" si="331"/>
        <v>-5.0973595677406003E-5</v>
      </c>
      <c r="X2919" s="53" t="str">
        <f t="shared" si="332"/>
        <v/>
      </c>
      <c r="Y2919" s="54" t="str">
        <f t="shared" si="333"/>
        <v/>
      </c>
    </row>
    <row r="2920" spans="17:25" x14ac:dyDescent="0.25">
      <c r="Q2920" s="47">
        <f t="shared" si="329"/>
        <v>1999</v>
      </c>
      <c r="R2920" s="48" t="str">
        <f t="shared" si="327"/>
        <v>199911</v>
      </c>
      <c r="S2920" s="49">
        <v>36482</v>
      </c>
      <c r="T2920" s="48">
        <v>1946.27</v>
      </c>
      <c r="U2920" s="50">
        <f t="shared" si="328"/>
        <v>1945.4256666666665</v>
      </c>
      <c r="V2920" s="51">
        <f t="shared" si="330"/>
        <v>1756.9043013698631</v>
      </c>
      <c r="W2920" s="53">
        <f t="shared" si="331"/>
        <v>-7.8656267523067314E-3</v>
      </c>
      <c r="X2920" s="53" t="str">
        <f t="shared" si="332"/>
        <v/>
      </c>
      <c r="Y2920" s="54" t="str">
        <f t="shared" si="333"/>
        <v/>
      </c>
    </row>
    <row r="2921" spans="17:25" x14ac:dyDescent="0.25">
      <c r="Q2921" s="47">
        <f t="shared" si="329"/>
        <v>1999</v>
      </c>
      <c r="R2921" s="48" t="str">
        <f t="shared" si="327"/>
        <v>199911</v>
      </c>
      <c r="S2921" s="49">
        <v>36483</v>
      </c>
      <c r="T2921" s="48">
        <v>1927.47</v>
      </c>
      <c r="U2921" s="50">
        <f t="shared" si="328"/>
        <v>1945.4256666666665</v>
      </c>
      <c r="V2921" s="51">
        <f t="shared" si="330"/>
        <v>1756.9043013698631</v>
      </c>
      <c r="W2921" s="53">
        <f t="shared" si="331"/>
        <v>-9.6595025356194242E-3</v>
      </c>
      <c r="X2921" s="53" t="str">
        <f t="shared" si="332"/>
        <v/>
      </c>
      <c r="Y2921" s="54" t="str">
        <f t="shared" si="333"/>
        <v/>
      </c>
    </row>
    <row r="2922" spans="17:25" x14ac:dyDescent="0.25">
      <c r="Q2922" s="47">
        <f t="shared" si="329"/>
        <v>1999</v>
      </c>
      <c r="R2922" s="48" t="str">
        <f t="shared" si="327"/>
        <v>199911</v>
      </c>
      <c r="S2922" s="49">
        <v>36484</v>
      </c>
      <c r="T2922" s="48">
        <v>1925.11</v>
      </c>
      <c r="U2922" s="50">
        <f t="shared" si="328"/>
        <v>1945.4256666666665</v>
      </c>
      <c r="V2922" s="51">
        <f t="shared" si="330"/>
        <v>1756.9043013698631</v>
      </c>
      <c r="W2922" s="53">
        <f t="shared" si="331"/>
        <v>-1.2244029738466278E-3</v>
      </c>
      <c r="X2922" s="53" t="str">
        <f t="shared" si="332"/>
        <v/>
      </c>
      <c r="Y2922" s="54" t="str">
        <f t="shared" si="333"/>
        <v/>
      </c>
    </row>
    <row r="2923" spans="17:25" x14ac:dyDescent="0.25">
      <c r="Q2923" s="47">
        <f t="shared" si="329"/>
        <v>1999</v>
      </c>
      <c r="R2923" s="48" t="str">
        <f t="shared" si="327"/>
        <v>199911</v>
      </c>
      <c r="S2923" s="49">
        <v>36485</v>
      </c>
      <c r="T2923" s="48">
        <v>1925.11</v>
      </c>
      <c r="U2923" s="50">
        <f t="shared" si="328"/>
        <v>1945.4256666666665</v>
      </c>
      <c r="V2923" s="51">
        <f t="shared" si="330"/>
        <v>1756.9043013698631</v>
      </c>
      <c r="W2923" s="53">
        <f t="shared" si="331"/>
        <v>0</v>
      </c>
      <c r="X2923" s="53" t="str">
        <f t="shared" si="332"/>
        <v/>
      </c>
      <c r="Y2923" s="54" t="str">
        <f t="shared" si="333"/>
        <v/>
      </c>
    </row>
    <row r="2924" spans="17:25" x14ac:dyDescent="0.25">
      <c r="Q2924" s="47">
        <f t="shared" si="329"/>
        <v>1999</v>
      </c>
      <c r="R2924" s="48" t="str">
        <f t="shared" si="327"/>
        <v>199911</v>
      </c>
      <c r="S2924" s="49">
        <v>36486</v>
      </c>
      <c r="T2924" s="48">
        <v>1925.11</v>
      </c>
      <c r="U2924" s="50">
        <f t="shared" si="328"/>
        <v>1945.4256666666665</v>
      </c>
      <c r="V2924" s="51">
        <f t="shared" si="330"/>
        <v>1756.9043013698631</v>
      </c>
      <c r="W2924" s="53">
        <f t="shared" si="331"/>
        <v>0</v>
      </c>
      <c r="X2924" s="53" t="str">
        <f t="shared" si="332"/>
        <v/>
      </c>
      <c r="Y2924" s="54" t="str">
        <f t="shared" si="333"/>
        <v/>
      </c>
    </row>
    <row r="2925" spans="17:25" x14ac:dyDescent="0.25">
      <c r="Q2925" s="47">
        <f t="shared" si="329"/>
        <v>1999</v>
      </c>
      <c r="R2925" s="48" t="str">
        <f t="shared" si="327"/>
        <v>199911</v>
      </c>
      <c r="S2925" s="49">
        <v>36487</v>
      </c>
      <c r="T2925" s="48">
        <v>1935.48</v>
      </c>
      <c r="U2925" s="50">
        <f t="shared" si="328"/>
        <v>1945.4256666666665</v>
      </c>
      <c r="V2925" s="51">
        <f t="shared" si="330"/>
        <v>1756.9043013698631</v>
      </c>
      <c r="W2925" s="53">
        <f t="shared" si="331"/>
        <v>5.3867051752887196E-3</v>
      </c>
      <c r="X2925" s="53" t="str">
        <f t="shared" si="332"/>
        <v/>
      </c>
      <c r="Y2925" s="54" t="str">
        <f t="shared" si="333"/>
        <v/>
      </c>
    </row>
    <row r="2926" spans="17:25" x14ac:dyDescent="0.25">
      <c r="Q2926" s="47">
        <f t="shared" si="329"/>
        <v>1999</v>
      </c>
      <c r="R2926" s="48" t="str">
        <f t="shared" si="327"/>
        <v>199911</v>
      </c>
      <c r="S2926" s="49">
        <v>36488</v>
      </c>
      <c r="T2926" s="48">
        <v>1925</v>
      </c>
      <c r="U2926" s="50">
        <f t="shared" si="328"/>
        <v>1945.4256666666665</v>
      </c>
      <c r="V2926" s="51">
        <f t="shared" si="330"/>
        <v>1756.9043013698631</v>
      </c>
      <c r="W2926" s="53">
        <f t="shared" si="331"/>
        <v>-5.4146774960216471E-3</v>
      </c>
      <c r="X2926" s="53" t="str">
        <f t="shared" si="332"/>
        <v/>
      </c>
      <c r="Y2926" s="54" t="str">
        <f t="shared" si="333"/>
        <v/>
      </c>
    </row>
    <row r="2927" spans="17:25" x14ac:dyDescent="0.25">
      <c r="Q2927" s="47">
        <f t="shared" si="329"/>
        <v>1999</v>
      </c>
      <c r="R2927" s="48" t="str">
        <f t="shared" si="327"/>
        <v>199911</v>
      </c>
      <c r="S2927" s="49">
        <v>36489</v>
      </c>
      <c r="T2927" s="48">
        <v>1912.86</v>
      </c>
      <c r="U2927" s="50">
        <f t="shared" si="328"/>
        <v>1945.4256666666665</v>
      </c>
      <c r="V2927" s="51">
        <f t="shared" si="330"/>
        <v>1756.9043013698631</v>
      </c>
      <c r="W2927" s="53">
        <f t="shared" si="331"/>
        <v>-6.3064935064935934E-3</v>
      </c>
      <c r="X2927" s="53" t="str">
        <f t="shared" si="332"/>
        <v/>
      </c>
      <c r="Y2927" s="54" t="str">
        <f t="shared" si="333"/>
        <v/>
      </c>
    </row>
    <row r="2928" spans="17:25" x14ac:dyDescent="0.25">
      <c r="Q2928" s="47">
        <f t="shared" si="329"/>
        <v>1999</v>
      </c>
      <c r="R2928" s="48" t="str">
        <f t="shared" si="327"/>
        <v>199911</v>
      </c>
      <c r="S2928" s="49">
        <v>36490</v>
      </c>
      <c r="T2928" s="48">
        <v>1918.85</v>
      </c>
      <c r="U2928" s="50">
        <f t="shared" si="328"/>
        <v>1945.4256666666665</v>
      </c>
      <c r="V2928" s="51">
        <f t="shared" si="330"/>
        <v>1756.9043013698631</v>
      </c>
      <c r="W2928" s="53">
        <f t="shared" si="331"/>
        <v>3.1314366968833163E-3</v>
      </c>
      <c r="X2928" s="53" t="str">
        <f t="shared" si="332"/>
        <v/>
      </c>
      <c r="Y2928" s="54" t="str">
        <f t="shared" si="333"/>
        <v/>
      </c>
    </row>
    <row r="2929" spans="17:25" x14ac:dyDescent="0.25">
      <c r="Q2929" s="47">
        <f t="shared" si="329"/>
        <v>1999</v>
      </c>
      <c r="R2929" s="48" t="str">
        <f t="shared" si="327"/>
        <v>199911</v>
      </c>
      <c r="S2929" s="49">
        <v>36491</v>
      </c>
      <c r="T2929" s="48">
        <v>1921.93</v>
      </c>
      <c r="U2929" s="50">
        <f t="shared" si="328"/>
        <v>1945.4256666666665</v>
      </c>
      <c r="V2929" s="51">
        <f t="shared" si="330"/>
        <v>1756.9043013698631</v>
      </c>
      <c r="W2929" s="53">
        <f t="shared" si="331"/>
        <v>1.6051280715012606E-3</v>
      </c>
      <c r="X2929" s="53" t="str">
        <f t="shared" si="332"/>
        <v/>
      </c>
      <c r="Y2929" s="54" t="str">
        <f t="shared" si="333"/>
        <v/>
      </c>
    </row>
    <row r="2930" spans="17:25" x14ac:dyDescent="0.25">
      <c r="Q2930" s="47">
        <f t="shared" si="329"/>
        <v>1999</v>
      </c>
      <c r="R2930" s="48" t="str">
        <f t="shared" si="327"/>
        <v>199911</v>
      </c>
      <c r="S2930" s="49">
        <v>36492</v>
      </c>
      <c r="T2930" s="48">
        <v>1921.93</v>
      </c>
      <c r="U2930" s="50">
        <f t="shared" si="328"/>
        <v>1945.4256666666665</v>
      </c>
      <c r="V2930" s="51">
        <f t="shared" si="330"/>
        <v>1756.9043013698631</v>
      </c>
      <c r="W2930" s="53">
        <f t="shared" si="331"/>
        <v>0</v>
      </c>
      <c r="X2930" s="53" t="str">
        <f t="shared" si="332"/>
        <v/>
      </c>
      <c r="Y2930" s="54" t="str">
        <f t="shared" si="333"/>
        <v/>
      </c>
    </row>
    <row r="2931" spans="17:25" x14ac:dyDescent="0.25">
      <c r="Q2931" s="47">
        <f t="shared" si="329"/>
        <v>1999</v>
      </c>
      <c r="R2931" s="48" t="str">
        <f t="shared" si="327"/>
        <v>199911</v>
      </c>
      <c r="S2931" s="49">
        <v>36493</v>
      </c>
      <c r="T2931" s="48">
        <v>1921.93</v>
      </c>
      <c r="U2931" s="50">
        <f t="shared" si="328"/>
        <v>1945.4256666666665</v>
      </c>
      <c r="V2931" s="51">
        <f t="shared" si="330"/>
        <v>1756.9043013698631</v>
      </c>
      <c r="W2931" s="53">
        <f t="shared" si="331"/>
        <v>0</v>
      </c>
      <c r="X2931" s="53" t="str">
        <f t="shared" si="332"/>
        <v/>
      </c>
      <c r="Y2931" s="54" t="str">
        <f t="shared" si="333"/>
        <v/>
      </c>
    </row>
    <row r="2932" spans="17:25" x14ac:dyDescent="0.25">
      <c r="Q2932" s="47">
        <f t="shared" si="329"/>
        <v>1999</v>
      </c>
      <c r="R2932" s="48" t="str">
        <f t="shared" si="327"/>
        <v>199911</v>
      </c>
      <c r="S2932" s="49">
        <v>36494</v>
      </c>
      <c r="T2932" s="48">
        <v>1923.77</v>
      </c>
      <c r="U2932" s="50">
        <f t="shared" si="328"/>
        <v>1945.4256666666665</v>
      </c>
      <c r="V2932" s="51">
        <f t="shared" si="330"/>
        <v>1756.9043013698631</v>
      </c>
      <c r="W2932" s="53">
        <f t="shared" si="331"/>
        <v>9.5737097604997601E-4</v>
      </c>
      <c r="X2932" s="53" t="str">
        <f t="shared" si="332"/>
        <v/>
      </c>
      <c r="Y2932" s="54" t="str">
        <f t="shared" si="333"/>
        <v/>
      </c>
    </row>
    <row r="2933" spans="17:25" x14ac:dyDescent="0.25">
      <c r="Q2933" s="47">
        <f t="shared" si="329"/>
        <v>1999</v>
      </c>
      <c r="R2933" s="48" t="str">
        <f t="shared" si="327"/>
        <v>199912</v>
      </c>
      <c r="S2933" s="49">
        <v>36495</v>
      </c>
      <c r="T2933" s="48">
        <v>1922.47</v>
      </c>
      <c r="U2933" s="50">
        <f t="shared" si="328"/>
        <v>1887.4735483870966</v>
      </c>
      <c r="V2933" s="51">
        <f t="shared" si="330"/>
        <v>1756.9043013698631</v>
      </c>
      <c r="W2933" s="53">
        <f t="shared" si="331"/>
        <v>-6.7575645737272261E-4</v>
      </c>
      <c r="X2933" s="53">
        <f t="shared" si="332"/>
        <v>-2.9788914206558381E-2</v>
      </c>
      <c r="Y2933" s="54" t="str">
        <f t="shared" si="333"/>
        <v/>
      </c>
    </row>
    <row r="2934" spans="17:25" x14ac:dyDescent="0.25">
      <c r="Q2934" s="47">
        <f t="shared" si="329"/>
        <v>1999</v>
      </c>
      <c r="R2934" s="48" t="str">
        <f t="shared" si="327"/>
        <v>199912</v>
      </c>
      <c r="S2934" s="49">
        <v>36496</v>
      </c>
      <c r="T2934" s="48">
        <v>1918.63</v>
      </c>
      <c r="U2934" s="50">
        <f t="shared" si="328"/>
        <v>1887.4735483870966</v>
      </c>
      <c r="V2934" s="51">
        <f t="shared" si="330"/>
        <v>1756.9043013698631</v>
      </c>
      <c r="W2934" s="53">
        <f t="shared" si="331"/>
        <v>-1.9974303890307743E-3</v>
      </c>
      <c r="X2934" s="53" t="str">
        <f t="shared" si="332"/>
        <v/>
      </c>
      <c r="Y2934" s="54" t="str">
        <f t="shared" si="333"/>
        <v/>
      </c>
    </row>
    <row r="2935" spans="17:25" x14ac:dyDescent="0.25">
      <c r="Q2935" s="47">
        <f t="shared" si="329"/>
        <v>1999</v>
      </c>
      <c r="R2935" s="48" t="str">
        <f t="shared" si="327"/>
        <v>199912</v>
      </c>
      <c r="S2935" s="49">
        <v>36497</v>
      </c>
      <c r="T2935" s="48">
        <v>1911.35</v>
      </c>
      <c r="U2935" s="50">
        <f t="shared" si="328"/>
        <v>1887.4735483870966</v>
      </c>
      <c r="V2935" s="51">
        <f t="shared" si="330"/>
        <v>1756.9043013698631</v>
      </c>
      <c r="W2935" s="53">
        <f t="shared" si="331"/>
        <v>-3.7943741106937212E-3</v>
      </c>
      <c r="X2935" s="53" t="str">
        <f t="shared" si="332"/>
        <v/>
      </c>
      <c r="Y2935" s="54" t="str">
        <f t="shared" si="333"/>
        <v/>
      </c>
    </row>
    <row r="2936" spans="17:25" x14ac:dyDescent="0.25">
      <c r="Q2936" s="47">
        <f t="shared" si="329"/>
        <v>1999</v>
      </c>
      <c r="R2936" s="48" t="str">
        <f t="shared" si="327"/>
        <v>199912</v>
      </c>
      <c r="S2936" s="49">
        <v>36498</v>
      </c>
      <c r="T2936" s="48">
        <v>1903.8</v>
      </c>
      <c r="U2936" s="50">
        <f t="shared" si="328"/>
        <v>1887.4735483870966</v>
      </c>
      <c r="V2936" s="51">
        <f t="shared" si="330"/>
        <v>1756.9043013698631</v>
      </c>
      <c r="W2936" s="53">
        <f t="shared" si="331"/>
        <v>-3.9500876343945279E-3</v>
      </c>
      <c r="X2936" s="53" t="str">
        <f t="shared" si="332"/>
        <v/>
      </c>
      <c r="Y2936" s="54" t="str">
        <f t="shared" si="333"/>
        <v/>
      </c>
    </row>
    <row r="2937" spans="17:25" x14ac:dyDescent="0.25">
      <c r="Q2937" s="47">
        <f t="shared" si="329"/>
        <v>1999</v>
      </c>
      <c r="R2937" s="48" t="str">
        <f t="shared" si="327"/>
        <v>199912</v>
      </c>
      <c r="S2937" s="49">
        <v>36499</v>
      </c>
      <c r="T2937" s="48">
        <v>1903.8</v>
      </c>
      <c r="U2937" s="50">
        <f t="shared" si="328"/>
        <v>1887.4735483870966</v>
      </c>
      <c r="V2937" s="51">
        <f t="shared" si="330"/>
        <v>1756.9043013698631</v>
      </c>
      <c r="W2937" s="53">
        <f t="shared" si="331"/>
        <v>0</v>
      </c>
      <c r="X2937" s="53" t="str">
        <f t="shared" si="332"/>
        <v/>
      </c>
      <c r="Y2937" s="54" t="str">
        <f t="shared" si="333"/>
        <v/>
      </c>
    </row>
    <row r="2938" spans="17:25" x14ac:dyDescent="0.25">
      <c r="Q2938" s="47">
        <f t="shared" si="329"/>
        <v>1999</v>
      </c>
      <c r="R2938" s="48" t="str">
        <f t="shared" si="327"/>
        <v>199912</v>
      </c>
      <c r="S2938" s="49">
        <v>36500</v>
      </c>
      <c r="T2938" s="48">
        <v>1903.8</v>
      </c>
      <c r="U2938" s="50">
        <f t="shared" si="328"/>
        <v>1887.4735483870966</v>
      </c>
      <c r="V2938" s="51">
        <f t="shared" si="330"/>
        <v>1756.9043013698631</v>
      </c>
      <c r="W2938" s="53">
        <f t="shared" si="331"/>
        <v>0</v>
      </c>
      <c r="X2938" s="53" t="str">
        <f t="shared" si="332"/>
        <v/>
      </c>
      <c r="Y2938" s="54" t="str">
        <f t="shared" si="333"/>
        <v/>
      </c>
    </row>
    <row r="2939" spans="17:25" x14ac:dyDescent="0.25">
      <c r="Q2939" s="47">
        <f t="shared" si="329"/>
        <v>1999</v>
      </c>
      <c r="R2939" s="48" t="str">
        <f t="shared" si="327"/>
        <v>199912</v>
      </c>
      <c r="S2939" s="49">
        <v>36501</v>
      </c>
      <c r="T2939" s="48">
        <v>1886.46</v>
      </c>
      <c r="U2939" s="50">
        <f t="shared" si="328"/>
        <v>1887.4735483870966</v>
      </c>
      <c r="V2939" s="51">
        <f t="shared" si="330"/>
        <v>1756.9043013698631</v>
      </c>
      <c r="W2939" s="53">
        <f t="shared" si="331"/>
        <v>-9.1080995902930173E-3</v>
      </c>
      <c r="X2939" s="53" t="str">
        <f t="shared" si="332"/>
        <v/>
      </c>
      <c r="Y2939" s="54" t="str">
        <f t="shared" si="333"/>
        <v/>
      </c>
    </row>
    <row r="2940" spans="17:25" x14ac:dyDescent="0.25">
      <c r="Q2940" s="47">
        <f t="shared" si="329"/>
        <v>1999</v>
      </c>
      <c r="R2940" s="48" t="str">
        <f t="shared" si="327"/>
        <v>199912</v>
      </c>
      <c r="S2940" s="49">
        <v>36502</v>
      </c>
      <c r="T2940" s="48">
        <v>1888.99</v>
      </c>
      <c r="U2940" s="50">
        <f t="shared" si="328"/>
        <v>1887.4735483870966</v>
      </c>
      <c r="V2940" s="51">
        <f t="shared" si="330"/>
        <v>1756.9043013698631</v>
      </c>
      <c r="W2940" s="53">
        <f t="shared" si="331"/>
        <v>1.3411363082174166E-3</v>
      </c>
      <c r="X2940" s="53" t="str">
        <f t="shared" si="332"/>
        <v/>
      </c>
      <c r="Y2940" s="54" t="str">
        <f t="shared" si="333"/>
        <v/>
      </c>
    </row>
    <row r="2941" spans="17:25" x14ac:dyDescent="0.25">
      <c r="Q2941" s="47">
        <f t="shared" si="329"/>
        <v>1999</v>
      </c>
      <c r="R2941" s="48" t="str">
        <f t="shared" si="327"/>
        <v>199912</v>
      </c>
      <c r="S2941" s="49">
        <v>36503</v>
      </c>
      <c r="T2941" s="48">
        <v>1888.99</v>
      </c>
      <c r="U2941" s="50">
        <f t="shared" si="328"/>
        <v>1887.4735483870966</v>
      </c>
      <c r="V2941" s="51">
        <f t="shared" si="330"/>
        <v>1756.9043013698631</v>
      </c>
      <c r="W2941" s="53">
        <f t="shared" si="331"/>
        <v>0</v>
      </c>
      <c r="X2941" s="53" t="str">
        <f t="shared" si="332"/>
        <v/>
      </c>
      <c r="Y2941" s="54" t="str">
        <f t="shared" si="333"/>
        <v/>
      </c>
    </row>
    <row r="2942" spans="17:25" x14ac:dyDescent="0.25">
      <c r="Q2942" s="47">
        <f t="shared" si="329"/>
        <v>1999</v>
      </c>
      <c r="R2942" s="48" t="str">
        <f t="shared" si="327"/>
        <v>199912</v>
      </c>
      <c r="S2942" s="49">
        <v>36504</v>
      </c>
      <c r="T2942" s="48">
        <v>1906.91</v>
      </c>
      <c r="U2942" s="50">
        <f t="shared" si="328"/>
        <v>1887.4735483870966</v>
      </c>
      <c r="V2942" s="51">
        <f t="shared" si="330"/>
        <v>1756.9043013698631</v>
      </c>
      <c r="W2942" s="53">
        <f t="shared" si="331"/>
        <v>9.4865510140340614E-3</v>
      </c>
      <c r="X2942" s="53" t="str">
        <f t="shared" si="332"/>
        <v/>
      </c>
      <c r="Y2942" s="54" t="str">
        <f t="shared" si="333"/>
        <v/>
      </c>
    </row>
    <row r="2943" spans="17:25" x14ac:dyDescent="0.25">
      <c r="Q2943" s="47">
        <f t="shared" si="329"/>
        <v>1999</v>
      </c>
      <c r="R2943" s="48" t="str">
        <f t="shared" si="327"/>
        <v>199912</v>
      </c>
      <c r="S2943" s="49">
        <v>36505</v>
      </c>
      <c r="T2943" s="48">
        <v>1900.22</v>
      </c>
      <c r="U2943" s="50">
        <f t="shared" si="328"/>
        <v>1887.4735483870966</v>
      </c>
      <c r="V2943" s="51">
        <f t="shared" si="330"/>
        <v>1756.9043013698631</v>
      </c>
      <c r="W2943" s="53">
        <f t="shared" si="331"/>
        <v>-3.5082935219805655E-3</v>
      </c>
      <c r="X2943" s="53" t="str">
        <f t="shared" si="332"/>
        <v/>
      </c>
      <c r="Y2943" s="54" t="str">
        <f t="shared" si="333"/>
        <v/>
      </c>
    </row>
    <row r="2944" spans="17:25" x14ac:dyDescent="0.25">
      <c r="Q2944" s="47">
        <f t="shared" si="329"/>
        <v>1999</v>
      </c>
      <c r="R2944" s="48" t="str">
        <f t="shared" si="327"/>
        <v>199912</v>
      </c>
      <c r="S2944" s="49">
        <v>36506</v>
      </c>
      <c r="T2944" s="48">
        <v>1900.22</v>
      </c>
      <c r="U2944" s="50">
        <f t="shared" si="328"/>
        <v>1887.4735483870966</v>
      </c>
      <c r="V2944" s="51">
        <f t="shared" si="330"/>
        <v>1756.9043013698631</v>
      </c>
      <c r="W2944" s="53">
        <f t="shared" si="331"/>
        <v>0</v>
      </c>
      <c r="X2944" s="53" t="str">
        <f t="shared" si="332"/>
        <v/>
      </c>
      <c r="Y2944" s="54" t="str">
        <f t="shared" si="333"/>
        <v/>
      </c>
    </row>
    <row r="2945" spans="17:25" x14ac:dyDescent="0.25">
      <c r="Q2945" s="47">
        <f t="shared" si="329"/>
        <v>1999</v>
      </c>
      <c r="R2945" s="48" t="str">
        <f t="shared" si="327"/>
        <v>199912</v>
      </c>
      <c r="S2945" s="49">
        <v>36507</v>
      </c>
      <c r="T2945" s="48">
        <v>1900.22</v>
      </c>
      <c r="U2945" s="50">
        <f t="shared" si="328"/>
        <v>1887.4735483870966</v>
      </c>
      <c r="V2945" s="51">
        <f t="shared" si="330"/>
        <v>1756.9043013698631</v>
      </c>
      <c r="W2945" s="53">
        <f t="shared" si="331"/>
        <v>0</v>
      </c>
      <c r="X2945" s="53" t="str">
        <f t="shared" si="332"/>
        <v/>
      </c>
      <c r="Y2945" s="54" t="str">
        <f t="shared" si="333"/>
        <v/>
      </c>
    </row>
    <row r="2946" spans="17:25" x14ac:dyDescent="0.25">
      <c r="Q2946" s="47">
        <f t="shared" si="329"/>
        <v>1999</v>
      </c>
      <c r="R2946" s="48" t="str">
        <f t="shared" si="327"/>
        <v>199912</v>
      </c>
      <c r="S2946" s="49">
        <v>36508</v>
      </c>
      <c r="T2946" s="48">
        <v>1905.5</v>
      </c>
      <c r="U2946" s="50">
        <f t="shared" si="328"/>
        <v>1887.4735483870966</v>
      </c>
      <c r="V2946" s="51">
        <f t="shared" si="330"/>
        <v>1756.9043013698631</v>
      </c>
      <c r="W2946" s="53">
        <f t="shared" si="331"/>
        <v>2.7786256328214964E-3</v>
      </c>
      <c r="X2946" s="53" t="str">
        <f t="shared" si="332"/>
        <v/>
      </c>
      <c r="Y2946" s="54" t="str">
        <f t="shared" si="333"/>
        <v/>
      </c>
    </row>
    <row r="2947" spans="17:25" x14ac:dyDescent="0.25">
      <c r="Q2947" s="47">
        <f t="shared" si="329"/>
        <v>1999</v>
      </c>
      <c r="R2947" s="48" t="str">
        <f t="shared" si="327"/>
        <v>199912</v>
      </c>
      <c r="S2947" s="49">
        <v>36509</v>
      </c>
      <c r="T2947" s="48">
        <v>1891.67</v>
      </c>
      <c r="U2947" s="50">
        <f t="shared" si="328"/>
        <v>1887.4735483870966</v>
      </c>
      <c r="V2947" s="51">
        <f t="shared" si="330"/>
        <v>1756.9043013698631</v>
      </c>
      <c r="W2947" s="53">
        <f t="shared" si="331"/>
        <v>-7.2579375491996778E-3</v>
      </c>
      <c r="X2947" s="53" t="str">
        <f t="shared" si="332"/>
        <v/>
      </c>
      <c r="Y2947" s="54" t="str">
        <f t="shared" si="333"/>
        <v/>
      </c>
    </row>
    <row r="2948" spans="17:25" x14ac:dyDescent="0.25">
      <c r="Q2948" s="47">
        <f t="shared" si="329"/>
        <v>1999</v>
      </c>
      <c r="R2948" s="48" t="str">
        <f t="shared" si="327"/>
        <v>199912</v>
      </c>
      <c r="S2948" s="49">
        <v>36510</v>
      </c>
      <c r="T2948" s="48">
        <v>1874.14</v>
      </c>
      <c r="U2948" s="50">
        <f t="shared" si="328"/>
        <v>1887.4735483870966</v>
      </c>
      <c r="V2948" s="51">
        <f t="shared" si="330"/>
        <v>1756.9043013698631</v>
      </c>
      <c r="W2948" s="53">
        <f t="shared" si="331"/>
        <v>-9.2669440230060962E-3</v>
      </c>
      <c r="X2948" s="53" t="str">
        <f t="shared" si="332"/>
        <v/>
      </c>
      <c r="Y2948" s="54" t="str">
        <f t="shared" si="333"/>
        <v/>
      </c>
    </row>
    <row r="2949" spans="17:25" x14ac:dyDescent="0.25">
      <c r="Q2949" s="47">
        <f t="shared" si="329"/>
        <v>1999</v>
      </c>
      <c r="R2949" s="48" t="str">
        <f t="shared" si="327"/>
        <v>199912</v>
      </c>
      <c r="S2949" s="49">
        <v>36511</v>
      </c>
      <c r="T2949" s="48">
        <v>1879.55</v>
      </c>
      <c r="U2949" s="50">
        <f t="shared" si="328"/>
        <v>1887.4735483870966</v>
      </c>
      <c r="V2949" s="51">
        <f t="shared" si="330"/>
        <v>1756.9043013698631</v>
      </c>
      <c r="W2949" s="53">
        <f t="shared" si="331"/>
        <v>2.8866573468362411E-3</v>
      </c>
      <c r="X2949" s="53" t="str">
        <f t="shared" si="332"/>
        <v/>
      </c>
      <c r="Y2949" s="54" t="str">
        <f t="shared" si="333"/>
        <v/>
      </c>
    </row>
    <row r="2950" spans="17:25" x14ac:dyDescent="0.25">
      <c r="Q2950" s="47">
        <f t="shared" si="329"/>
        <v>1999</v>
      </c>
      <c r="R2950" s="48" t="str">
        <f t="shared" si="327"/>
        <v>199912</v>
      </c>
      <c r="S2950" s="49">
        <v>36512</v>
      </c>
      <c r="T2950" s="48">
        <v>1867.02</v>
      </c>
      <c r="U2950" s="50">
        <f t="shared" si="328"/>
        <v>1887.4735483870966</v>
      </c>
      <c r="V2950" s="51">
        <f t="shared" si="330"/>
        <v>1756.9043013698631</v>
      </c>
      <c r="W2950" s="53">
        <f t="shared" si="331"/>
        <v>-6.6664893192519559E-3</v>
      </c>
      <c r="X2950" s="53" t="str">
        <f t="shared" si="332"/>
        <v/>
      </c>
      <c r="Y2950" s="54" t="str">
        <f t="shared" si="333"/>
        <v/>
      </c>
    </row>
    <row r="2951" spans="17:25" x14ac:dyDescent="0.25">
      <c r="Q2951" s="47">
        <f t="shared" si="329"/>
        <v>1999</v>
      </c>
      <c r="R2951" s="48" t="str">
        <f t="shared" ref="R2951:R3014" si="334">+YEAR(S2951)&amp;MONTH(S2951)</f>
        <v>199912</v>
      </c>
      <c r="S2951" s="49">
        <v>36513</v>
      </c>
      <c r="T2951" s="48">
        <v>1867.02</v>
      </c>
      <c r="U2951" s="50">
        <f t="shared" ref="U2951:U3014" si="335">+AVERAGEIF($R$3:$R$12000,R2951,$T$3:$T$12000)</f>
        <v>1887.4735483870966</v>
      </c>
      <c r="V2951" s="51">
        <f t="shared" si="330"/>
        <v>1756.9043013698631</v>
      </c>
      <c r="W2951" s="53">
        <f t="shared" si="331"/>
        <v>0</v>
      </c>
      <c r="X2951" s="53" t="str">
        <f t="shared" si="332"/>
        <v/>
      </c>
      <c r="Y2951" s="54" t="str">
        <f t="shared" si="333"/>
        <v/>
      </c>
    </row>
    <row r="2952" spans="17:25" x14ac:dyDescent="0.25">
      <c r="Q2952" s="47">
        <f t="shared" ref="Q2952:Q3015" si="336">+YEAR(S2952)</f>
        <v>1999</v>
      </c>
      <c r="R2952" s="48" t="str">
        <f t="shared" si="334"/>
        <v>199912</v>
      </c>
      <c r="S2952" s="49">
        <v>36514</v>
      </c>
      <c r="T2952" s="48">
        <v>1867.02</v>
      </c>
      <c r="U2952" s="50">
        <f t="shared" si="335"/>
        <v>1887.4735483870966</v>
      </c>
      <c r="V2952" s="51">
        <f t="shared" ref="V2952:V3015" si="337">+AVERAGEIF($Q$3:$Q$12000,Q2952,$T$3:$T$12000)</f>
        <v>1756.9043013698631</v>
      </c>
      <c r="W2952" s="53">
        <f t="shared" si="331"/>
        <v>0</v>
      </c>
      <c r="X2952" s="53" t="str">
        <f t="shared" si="332"/>
        <v/>
      </c>
      <c r="Y2952" s="54" t="str">
        <f t="shared" si="333"/>
        <v/>
      </c>
    </row>
    <row r="2953" spans="17:25" x14ac:dyDescent="0.25">
      <c r="Q2953" s="47">
        <f t="shared" si="336"/>
        <v>1999</v>
      </c>
      <c r="R2953" s="48" t="str">
        <f t="shared" si="334"/>
        <v>199912</v>
      </c>
      <c r="S2953" s="49">
        <v>36515</v>
      </c>
      <c r="T2953" s="48">
        <v>1868.47</v>
      </c>
      <c r="U2953" s="50">
        <f t="shared" si="335"/>
        <v>1887.4735483870966</v>
      </c>
      <c r="V2953" s="51">
        <f t="shared" si="337"/>
        <v>1756.9043013698631</v>
      </c>
      <c r="W2953" s="53">
        <f t="shared" ref="W2953:W3016" si="338">+T2953/T2952-1</f>
        <v>7.7663870767330501E-4</v>
      </c>
      <c r="X2953" s="53" t="str">
        <f t="shared" ref="X2953:X3016" si="339">IF(U2953/U2952-1=0,"",U2953/U2952-1)</f>
        <v/>
      </c>
      <c r="Y2953" s="54" t="str">
        <f t="shared" ref="Y2953:Y3016" si="340">+IF(V2953=V2952,"",V2953/V2952-1)</f>
        <v/>
      </c>
    </row>
    <row r="2954" spans="17:25" x14ac:dyDescent="0.25">
      <c r="Q2954" s="47">
        <f t="shared" si="336"/>
        <v>1999</v>
      </c>
      <c r="R2954" s="48" t="str">
        <f t="shared" si="334"/>
        <v>199912</v>
      </c>
      <c r="S2954" s="49">
        <v>36516</v>
      </c>
      <c r="T2954" s="48">
        <v>1884.64</v>
      </c>
      <c r="U2954" s="50">
        <f t="shared" si="335"/>
        <v>1887.4735483870966</v>
      </c>
      <c r="V2954" s="51">
        <f t="shared" si="337"/>
        <v>1756.9043013698631</v>
      </c>
      <c r="W2954" s="53">
        <f t="shared" si="338"/>
        <v>8.6541394831065599E-3</v>
      </c>
      <c r="X2954" s="53" t="str">
        <f t="shared" si="339"/>
        <v/>
      </c>
      <c r="Y2954" s="54" t="str">
        <f t="shared" si="340"/>
        <v/>
      </c>
    </row>
    <row r="2955" spans="17:25" x14ac:dyDescent="0.25">
      <c r="Q2955" s="47">
        <f t="shared" si="336"/>
        <v>1999</v>
      </c>
      <c r="R2955" s="48" t="str">
        <f t="shared" si="334"/>
        <v>199912</v>
      </c>
      <c r="S2955" s="49">
        <v>36517</v>
      </c>
      <c r="T2955" s="48">
        <v>1886.27</v>
      </c>
      <c r="U2955" s="50">
        <f t="shared" si="335"/>
        <v>1887.4735483870966</v>
      </c>
      <c r="V2955" s="51">
        <f t="shared" si="337"/>
        <v>1756.9043013698631</v>
      </c>
      <c r="W2955" s="53">
        <f t="shared" si="338"/>
        <v>8.6488666270478909E-4</v>
      </c>
      <c r="X2955" s="53" t="str">
        <f t="shared" si="339"/>
        <v/>
      </c>
      <c r="Y2955" s="54" t="str">
        <f t="shared" si="340"/>
        <v/>
      </c>
    </row>
    <row r="2956" spans="17:25" x14ac:dyDescent="0.25">
      <c r="Q2956" s="47">
        <f t="shared" si="336"/>
        <v>1999</v>
      </c>
      <c r="R2956" s="48" t="str">
        <f t="shared" si="334"/>
        <v>199912</v>
      </c>
      <c r="S2956" s="49">
        <v>36518</v>
      </c>
      <c r="T2956" s="48">
        <v>1874.77</v>
      </c>
      <c r="U2956" s="50">
        <f t="shared" si="335"/>
        <v>1887.4735483870966</v>
      </c>
      <c r="V2956" s="51">
        <f t="shared" si="337"/>
        <v>1756.9043013698631</v>
      </c>
      <c r="W2956" s="53">
        <f t="shared" si="338"/>
        <v>-6.0966881729550559E-3</v>
      </c>
      <c r="X2956" s="53" t="str">
        <f t="shared" si="339"/>
        <v/>
      </c>
      <c r="Y2956" s="54" t="str">
        <f t="shared" si="340"/>
        <v/>
      </c>
    </row>
    <row r="2957" spans="17:25" x14ac:dyDescent="0.25">
      <c r="Q2957" s="47">
        <f t="shared" si="336"/>
        <v>1999</v>
      </c>
      <c r="R2957" s="48" t="str">
        <f t="shared" si="334"/>
        <v>199912</v>
      </c>
      <c r="S2957" s="49">
        <v>36519</v>
      </c>
      <c r="T2957" s="48">
        <v>1874.58</v>
      </c>
      <c r="U2957" s="50">
        <f t="shared" si="335"/>
        <v>1887.4735483870966</v>
      </c>
      <c r="V2957" s="51">
        <f t="shared" si="337"/>
        <v>1756.9043013698631</v>
      </c>
      <c r="W2957" s="53">
        <f t="shared" si="338"/>
        <v>-1.013457650805849E-4</v>
      </c>
      <c r="X2957" s="53" t="str">
        <f t="shared" si="339"/>
        <v/>
      </c>
      <c r="Y2957" s="54" t="str">
        <f t="shared" si="340"/>
        <v/>
      </c>
    </row>
    <row r="2958" spans="17:25" x14ac:dyDescent="0.25">
      <c r="Q2958" s="47">
        <f t="shared" si="336"/>
        <v>1999</v>
      </c>
      <c r="R2958" s="48" t="str">
        <f t="shared" si="334"/>
        <v>199912</v>
      </c>
      <c r="S2958" s="49">
        <v>36520</v>
      </c>
      <c r="T2958" s="48">
        <v>1874.58</v>
      </c>
      <c r="U2958" s="50">
        <f t="shared" si="335"/>
        <v>1887.4735483870966</v>
      </c>
      <c r="V2958" s="51">
        <f t="shared" si="337"/>
        <v>1756.9043013698631</v>
      </c>
      <c r="W2958" s="53">
        <f t="shared" si="338"/>
        <v>0</v>
      </c>
      <c r="X2958" s="53" t="str">
        <f t="shared" si="339"/>
        <v/>
      </c>
      <c r="Y2958" s="54" t="str">
        <f t="shared" si="340"/>
        <v/>
      </c>
    </row>
    <row r="2959" spans="17:25" x14ac:dyDescent="0.25">
      <c r="Q2959" s="47">
        <f t="shared" si="336"/>
        <v>1999</v>
      </c>
      <c r="R2959" s="48" t="str">
        <f t="shared" si="334"/>
        <v>199912</v>
      </c>
      <c r="S2959" s="49">
        <v>36521</v>
      </c>
      <c r="T2959" s="48">
        <v>1874.58</v>
      </c>
      <c r="U2959" s="50">
        <f t="shared" si="335"/>
        <v>1887.4735483870966</v>
      </c>
      <c r="V2959" s="51">
        <f t="shared" si="337"/>
        <v>1756.9043013698631</v>
      </c>
      <c r="W2959" s="53">
        <f t="shared" si="338"/>
        <v>0</v>
      </c>
      <c r="X2959" s="53" t="str">
        <f t="shared" si="339"/>
        <v/>
      </c>
      <c r="Y2959" s="54" t="str">
        <f t="shared" si="340"/>
        <v/>
      </c>
    </row>
    <row r="2960" spans="17:25" x14ac:dyDescent="0.25">
      <c r="Q2960" s="47">
        <f t="shared" si="336"/>
        <v>1999</v>
      </c>
      <c r="R2960" s="48" t="str">
        <f t="shared" si="334"/>
        <v>199912</v>
      </c>
      <c r="S2960" s="49">
        <v>36522</v>
      </c>
      <c r="T2960" s="48">
        <v>1870.65</v>
      </c>
      <c r="U2960" s="50">
        <f t="shared" si="335"/>
        <v>1887.4735483870966</v>
      </c>
      <c r="V2960" s="51">
        <f t="shared" si="337"/>
        <v>1756.9043013698631</v>
      </c>
      <c r="W2960" s="53">
        <f t="shared" si="338"/>
        <v>-2.0964696091924084E-3</v>
      </c>
      <c r="X2960" s="53" t="str">
        <f t="shared" si="339"/>
        <v/>
      </c>
      <c r="Y2960" s="54" t="str">
        <f t="shared" si="340"/>
        <v/>
      </c>
    </row>
    <row r="2961" spans="17:25" x14ac:dyDescent="0.25">
      <c r="Q2961" s="47">
        <f t="shared" si="336"/>
        <v>1999</v>
      </c>
      <c r="R2961" s="48" t="str">
        <f t="shared" si="334"/>
        <v>199912</v>
      </c>
      <c r="S2961" s="49">
        <v>36523</v>
      </c>
      <c r="T2961" s="48">
        <v>1867.82</v>
      </c>
      <c r="U2961" s="50">
        <f t="shared" si="335"/>
        <v>1887.4735483870966</v>
      </c>
      <c r="V2961" s="51">
        <f t="shared" si="337"/>
        <v>1756.9043013698631</v>
      </c>
      <c r="W2961" s="53">
        <f t="shared" si="338"/>
        <v>-1.5128431293935929E-3</v>
      </c>
      <c r="X2961" s="53" t="str">
        <f t="shared" si="339"/>
        <v/>
      </c>
      <c r="Y2961" s="54" t="str">
        <f t="shared" si="340"/>
        <v/>
      </c>
    </row>
    <row r="2962" spans="17:25" x14ac:dyDescent="0.25">
      <c r="Q2962" s="47">
        <f t="shared" si="336"/>
        <v>1999</v>
      </c>
      <c r="R2962" s="48" t="str">
        <f t="shared" si="334"/>
        <v>199912</v>
      </c>
      <c r="S2962" s="49">
        <v>36524</v>
      </c>
      <c r="T2962" s="48">
        <v>1873.77</v>
      </c>
      <c r="U2962" s="50">
        <f t="shared" si="335"/>
        <v>1887.4735483870966</v>
      </c>
      <c r="V2962" s="51">
        <f t="shared" si="337"/>
        <v>1756.9043013698631</v>
      </c>
      <c r="W2962" s="53">
        <f t="shared" si="338"/>
        <v>3.1855317964257779E-3</v>
      </c>
      <c r="X2962" s="53" t="str">
        <f t="shared" si="339"/>
        <v/>
      </c>
      <c r="Y2962" s="54" t="str">
        <f t="shared" si="340"/>
        <v/>
      </c>
    </row>
    <row r="2963" spans="17:25" x14ac:dyDescent="0.25">
      <c r="Q2963" s="47">
        <f t="shared" si="336"/>
        <v>1999</v>
      </c>
      <c r="R2963" s="48" t="str">
        <f t="shared" si="334"/>
        <v>199912</v>
      </c>
      <c r="S2963" s="49">
        <v>36525</v>
      </c>
      <c r="T2963" s="48">
        <v>1873.77</v>
      </c>
      <c r="U2963" s="50">
        <f t="shared" si="335"/>
        <v>1887.4735483870966</v>
      </c>
      <c r="V2963" s="51">
        <f t="shared" si="337"/>
        <v>1756.9043013698631</v>
      </c>
      <c r="W2963" s="53">
        <f t="shared" si="338"/>
        <v>0</v>
      </c>
      <c r="X2963" s="53" t="str">
        <f t="shared" si="339"/>
        <v/>
      </c>
      <c r="Y2963" s="54" t="str">
        <f t="shared" si="340"/>
        <v/>
      </c>
    </row>
    <row r="2964" spans="17:25" x14ac:dyDescent="0.25">
      <c r="Q2964" s="47">
        <f t="shared" si="336"/>
        <v>2000</v>
      </c>
      <c r="R2964" s="48" t="str">
        <f t="shared" si="334"/>
        <v>20001</v>
      </c>
      <c r="S2964" s="49">
        <v>36526</v>
      </c>
      <c r="T2964" s="48">
        <v>1873.77</v>
      </c>
      <c r="U2964" s="50">
        <f t="shared" si="335"/>
        <v>1921.8867741935483</v>
      </c>
      <c r="V2964" s="51">
        <f t="shared" si="337"/>
        <v>2088.1401912568308</v>
      </c>
      <c r="W2964" s="53">
        <f t="shared" si="338"/>
        <v>0</v>
      </c>
      <c r="X2964" s="53">
        <f t="shared" si="339"/>
        <v>1.8232428123752475E-2</v>
      </c>
      <c r="Y2964" s="54">
        <f t="shared" si="340"/>
        <v>0.18853382601926705</v>
      </c>
    </row>
    <row r="2965" spans="17:25" x14ac:dyDescent="0.25">
      <c r="Q2965" s="47">
        <f t="shared" si="336"/>
        <v>2000</v>
      </c>
      <c r="R2965" s="48" t="str">
        <f t="shared" si="334"/>
        <v>20001</v>
      </c>
      <c r="S2965" s="49">
        <v>36527</v>
      </c>
      <c r="T2965" s="48">
        <v>1873.77</v>
      </c>
      <c r="U2965" s="50">
        <f t="shared" si="335"/>
        <v>1921.8867741935483</v>
      </c>
      <c r="V2965" s="51">
        <f t="shared" si="337"/>
        <v>2088.1401912568308</v>
      </c>
      <c r="W2965" s="53">
        <f t="shared" si="338"/>
        <v>0</v>
      </c>
      <c r="X2965" s="53" t="str">
        <f t="shared" si="339"/>
        <v/>
      </c>
      <c r="Y2965" s="54" t="str">
        <f t="shared" si="340"/>
        <v/>
      </c>
    </row>
    <row r="2966" spans="17:25" x14ac:dyDescent="0.25">
      <c r="Q2966" s="47">
        <f t="shared" si="336"/>
        <v>2000</v>
      </c>
      <c r="R2966" s="48" t="str">
        <f t="shared" si="334"/>
        <v>20001</v>
      </c>
      <c r="S2966" s="49">
        <v>36528</v>
      </c>
      <c r="T2966" s="48">
        <v>1873.77</v>
      </c>
      <c r="U2966" s="50">
        <f t="shared" si="335"/>
        <v>1921.8867741935483</v>
      </c>
      <c r="V2966" s="51">
        <f t="shared" si="337"/>
        <v>2088.1401912568308</v>
      </c>
      <c r="W2966" s="53">
        <f t="shared" si="338"/>
        <v>0</v>
      </c>
      <c r="X2966" s="53" t="str">
        <f t="shared" si="339"/>
        <v/>
      </c>
      <c r="Y2966" s="54" t="str">
        <f t="shared" si="340"/>
        <v/>
      </c>
    </row>
    <row r="2967" spans="17:25" x14ac:dyDescent="0.25">
      <c r="Q2967" s="47">
        <f t="shared" si="336"/>
        <v>2000</v>
      </c>
      <c r="R2967" s="48" t="str">
        <f t="shared" si="334"/>
        <v>20001</v>
      </c>
      <c r="S2967" s="49">
        <v>36529</v>
      </c>
      <c r="T2967" s="48">
        <v>1874.35</v>
      </c>
      <c r="U2967" s="50">
        <f t="shared" si="335"/>
        <v>1921.8867741935483</v>
      </c>
      <c r="V2967" s="51">
        <f t="shared" si="337"/>
        <v>2088.1401912568308</v>
      </c>
      <c r="W2967" s="53">
        <f t="shared" si="338"/>
        <v>3.0953638920472315E-4</v>
      </c>
      <c r="X2967" s="53" t="str">
        <f t="shared" si="339"/>
        <v/>
      </c>
      <c r="Y2967" s="54" t="str">
        <f t="shared" si="340"/>
        <v/>
      </c>
    </row>
    <row r="2968" spans="17:25" x14ac:dyDescent="0.25">
      <c r="Q2968" s="47">
        <f t="shared" si="336"/>
        <v>2000</v>
      </c>
      <c r="R2968" s="48" t="str">
        <f t="shared" si="334"/>
        <v>20001</v>
      </c>
      <c r="S2968" s="49">
        <v>36530</v>
      </c>
      <c r="T2968" s="48">
        <v>1895.97</v>
      </c>
      <c r="U2968" s="50">
        <f t="shared" si="335"/>
        <v>1921.8867741935483</v>
      </c>
      <c r="V2968" s="51">
        <f t="shared" si="337"/>
        <v>2088.1401912568308</v>
      </c>
      <c r="W2968" s="53">
        <f t="shared" si="338"/>
        <v>1.1534665350654949E-2</v>
      </c>
      <c r="X2968" s="53" t="str">
        <f t="shared" si="339"/>
        <v/>
      </c>
      <c r="Y2968" s="54" t="str">
        <f t="shared" si="340"/>
        <v/>
      </c>
    </row>
    <row r="2969" spans="17:25" x14ac:dyDescent="0.25">
      <c r="Q2969" s="47">
        <f t="shared" si="336"/>
        <v>2000</v>
      </c>
      <c r="R2969" s="48" t="str">
        <f t="shared" si="334"/>
        <v>20001</v>
      </c>
      <c r="S2969" s="49">
        <v>36531</v>
      </c>
      <c r="T2969" s="48">
        <v>1912.69</v>
      </c>
      <c r="U2969" s="50">
        <f t="shared" si="335"/>
        <v>1921.8867741935483</v>
      </c>
      <c r="V2969" s="51">
        <f t="shared" si="337"/>
        <v>2088.1401912568308</v>
      </c>
      <c r="W2969" s="53">
        <f t="shared" si="338"/>
        <v>8.8187049373145143E-3</v>
      </c>
      <c r="X2969" s="53" t="str">
        <f t="shared" si="339"/>
        <v/>
      </c>
      <c r="Y2969" s="54" t="str">
        <f t="shared" si="340"/>
        <v/>
      </c>
    </row>
    <row r="2970" spans="17:25" x14ac:dyDescent="0.25">
      <c r="Q2970" s="47">
        <f t="shared" si="336"/>
        <v>2000</v>
      </c>
      <c r="R2970" s="48" t="str">
        <f t="shared" si="334"/>
        <v>20001</v>
      </c>
      <c r="S2970" s="49">
        <v>36532</v>
      </c>
      <c r="T2970" s="48">
        <v>1911.33</v>
      </c>
      <c r="U2970" s="50">
        <f t="shared" si="335"/>
        <v>1921.8867741935483</v>
      </c>
      <c r="V2970" s="51">
        <f t="shared" si="337"/>
        <v>2088.1401912568308</v>
      </c>
      <c r="W2970" s="53">
        <f t="shared" si="338"/>
        <v>-7.1104047179637586E-4</v>
      </c>
      <c r="X2970" s="53" t="str">
        <f t="shared" si="339"/>
        <v/>
      </c>
      <c r="Y2970" s="54" t="str">
        <f t="shared" si="340"/>
        <v/>
      </c>
    </row>
    <row r="2971" spans="17:25" x14ac:dyDescent="0.25">
      <c r="Q2971" s="47">
        <f t="shared" si="336"/>
        <v>2000</v>
      </c>
      <c r="R2971" s="48" t="str">
        <f t="shared" si="334"/>
        <v>20001</v>
      </c>
      <c r="S2971" s="49">
        <v>36533</v>
      </c>
      <c r="T2971" s="48">
        <v>1900.14</v>
      </c>
      <c r="U2971" s="50">
        <f t="shared" si="335"/>
        <v>1921.8867741935483</v>
      </c>
      <c r="V2971" s="51">
        <f t="shared" si="337"/>
        <v>2088.1401912568308</v>
      </c>
      <c r="W2971" s="53">
        <f t="shared" si="338"/>
        <v>-5.8545620065607595E-3</v>
      </c>
      <c r="X2971" s="53" t="str">
        <f t="shared" si="339"/>
        <v/>
      </c>
      <c r="Y2971" s="54" t="str">
        <f t="shared" si="340"/>
        <v/>
      </c>
    </row>
    <row r="2972" spans="17:25" x14ac:dyDescent="0.25">
      <c r="Q2972" s="47">
        <f t="shared" si="336"/>
        <v>2000</v>
      </c>
      <c r="R2972" s="48" t="str">
        <f t="shared" si="334"/>
        <v>20001</v>
      </c>
      <c r="S2972" s="49">
        <v>36534</v>
      </c>
      <c r="T2972" s="48">
        <v>1900.14</v>
      </c>
      <c r="U2972" s="50">
        <f t="shared" si="335"/>
        <v>1921.8867741935483</v>
      </c>
      <c r="V2972" s="51">
        <f t="shared" si="337"/>
        <v>2088.1401912568308</v>
      </c>
      <c r="W2972" s="53">
        <f t="shared" si="338"/>
        <v>0</v>
      </c>
      <c r="X2972" s="53" t="str">
        <f t="shared" si="339"/>
        <v/>
      </c>
      <c r="Y2972" s="54" t="str">
        <f t="shared" si="340"/>
        <v/>
      </c>
    </row>
    <row r="2973" spans="17:25" x14ac:dyDescent="0.25">
      <c r="Q2973" s="47">
        <f t="shared" si="336"/>
        <v>2000</v>
      </c>
      <c r="R2973" s="48" t="str">
        <f t="shared" si="334"/>
        <v>20001</v>
      </c>
      <c r="S2973" s="49">
        <v>36535</v>
      </c>
      <c r="T2973" s="48">
        <v>1900.14</v>
      </c>
      <c r="U2973" s="50">
        <f t="shared" si="335"/>
        <v>1921.8867741935483</v>
      </c>
      <c r="V2973" s="51">
        <f t="shared" si="337"/>
        <v>2088.1401912568308</v>
      </c>
      <c r="W2973" s="53">
        <f t="shared" si="338"/>
        <v>0</v>
      </c>
      <c r="X2973" s="53" t="str">
        <f t="shared" si="339"/>
        <v/>
      </c>
      <c r="Y2973" s="54" t="str">
        <f t="shared" si="340"/>
        <v/>
      </c>
    </row>
    <row r="2974" spans="17:25" x14ac:dyDescent="0.25">
      <c r="Q2974" s="47">
        <f t="shared" si="336"/>
        <v>2000</v>
      </c>
      <c r="R2974" s="48" t="str">
        <f t="shared" si="334"/>
        <v>20001</v>
      </c>
      <c r="S2974" s="49">
        <v>36536</v>
      </c>
      <c r="T2974" s="48">
        <v>1900.14</v>
      </c>
      <c r="U2974" s="50">
        <f t="shared" si="335"/>
        <v>1921.8867741935483</v>
      </c>
      <c r="V2974" s="51">
        <f t="shared" si="337"/>
        <v>2088.1401912568308</v>
      </c>
      <c r="W2974" s="53">
        <f t="shared" si="338"/>
        <v>0</v>
      </c>
      <c r="X2974" s="53" t="str">
        <f t="shared" si="339"/>
        <v/>
      </c>
      <c r="Y2974" s="54" t="str">
        <f t="shared" si="340"/>
        <v/>
      </c>
    </row>
    <row r="2975" spans="17:25" x14ac:dyDescent="0.25">
      <c r="Q2975" s="47">
        <f t="shared" si="336"/>
        <v>2000</v>
      </c>
      <c r="R2975" s="48" t="str">
        <f t="shared" si="334"/>
        <v>20001</v>
      </c>
      <c r="S2975" s="49">
        <v>36537</v>
      </c>
      <c r="T2975" s="48">
        <v>1902.25</v>
      </c>
      <c r="U2975" s="50">
        <f t="shared" si="335"/>
        <v>1921.8867741935483</v>
      </c>
      <c r="V2975" s="51">
        <f t="shared" si="337"/>
        <v>2088.1401912568308</v>
      </c>
      <c r="W2975" s="53">
        <f t="shared" si="338"/>
        <v>1.1104444935636781E-3</v>
      </c>
      <c r="X2975" s="53" t="str">
        <f t="shared" si="339"/>
        <v/>
      </c>
      <c r="Y2975" s="54" t="str">
        <f t="shared" si="340"/>
        <v/>
      </c>
    </row>
    <row r="2976" spans="17:25" x14ac:dyDescent="0.25">
      <c r="Q2976" s="47">
        <f t="shared" si="336"/>
        <v>2000</v>
      </c>
      <c r="R2976" s="48" t="str">
        <f t="shared" si="334"/>
        <v>20001</v>
      </c>
      <c r="S2976" s="49">
        <v>36538</v>
      </c>
      <c r="T2976" s="48">
        <v>1904.54</v>
      </c>
      <c r="U2976" s="50">
        <f t="shared" si="335"/>
        <v>1921.8867741935483</v>
      </c>
      <c r="V2976" s="51">
        <f t="shared" si="337"/>
        <v>2088.1401912568308</v>
      </c>
      <c r="W2976" s="53">
        <f t="shared" si="338"/>
        <v>1.2038375607832386E-3</v>
      </c>
      <c r="X2976" s="53" t="str">
        <f t="shared" si="339"/>
        <v/>
      </c>
      <c r="Y2976" s="54" t="str">
        <f t="shared" si="340"/>
        <v/>
      </c>
    </row>
    <row r="2977" spans="17:25" x14ac:dyDescent="0.25">
      <c r="Q2977" s="47">
        <f t="shared" si="336"/>
        <v>2000</v>
      </c>
      <c r="R2977" s="48" t="str">
        <f t="shared" si="334"/>
        <v>20001</v>
      </c>
      <c r="S2977" s="49">
        <v>36539</v>
      </c>
      <c r="T2977" s="48">
        <v>1917.38</v>
      </c>
      <c r="U2977" s="50">
        <f t="shared" si="335"/>
        <v>1921.8867741935483</v>
      </c>
      <c r="V2977" s="51">
        <f t="shared" si="337"/>
        <v>2088.1401912568308</v>
      </c>
      <c r="W2977" s="53">
        <f t="shared" si="338"/>
        <v>6.7417854180011894E-3</v>
      </c>
      <c r="X2977" s="53" t="str">
        <f t="shared" si="339"/>
        <v/>
      </c>
      <c r="Y2977" s="54" t="str">
        <f t="shared" si="340"/>
        <v/>
      </c>
    </row>
    <row r="2978" spans="17:25" x14ac:dyDescent="0.25">
      <c r="Q2978" s="47">
        <f t="shared" si="336"/>
        <v>2000</v>
      </c>
      <c r="R2978" s="48" t="str">
        <f t="shared" si="334"/>
        <v>20001</v>
      </c>
      <c r="S2978" s="49">
        <v>36540</v>
      </c>
      <c r="T2978" s="48">
        <v>1920.83</v>
      </c>
      <c r="U2978" s="50">
        <f t="shared" si="335"/>
        <v>1921.8867741935483</v>
      </c>
      <c r="V2978" s="51">
        <f t="shared" si="337"/>
        <v>2088.1401912568308</v>
      </c>
      <c r="W2978" s="53">
        <f t="shared" si="338"/>
        <v>1.7993303361878432E-3</v>
      </c>
      <c r="X2978" s="53" t="str">
        <f t="shared" si="339"/>
        <v/>
      </c>
      <c r="Y2978" s="54" t="str">
        <f t="shared" si="340"/>
        <v/>
      </c>
    </row>
    <row r="2979" spans="17:25" x14ac:dyDescent="0.25">
      <c r="Q2979" s="47">
        <f t="shared" si="336"/>
        <v>2000</v>
      </c>
      <c r="R2979" s="48" t="str">
        <f t="shared" si="334"/>
        <v>20001</v>
      </c>
      <c r="S2979" s="49">
        <v>36541</v>
      </c>
      <c r="T2979" s="48">
        <v>1920.83</v>
      </c>
      <c r="U2979" s="50">
        <f t="shared" si="335"/>
        <v>1921.8867741935483</v>
      </c>
      <c r="V2979" s="51">
        <f t="shared" si="337"/>
        <v>2088.1401912568308</v>
      </c>
      <c r="W2979" s="53">
        <f t="shared" si="338"/>
        <v>0</v>
      </c>
      <c r="X2979" s="53" t="str">
        <f t="shared" si="339"/>
        <v/>
      </c>
      <c r="Y2979" s="54" t="str">
        <f t="shared" si="340"/>
        <v/>
      </c>
    </row>
    <row r="2980" spans="17:25" x14ac:dyDescent="0.25">
      <c r="Q2980" s="47">
        <f t="shared" si="336"/>
        <v>2000</v>
      </c>
      <c r="R2980" s="48" t="str">
        <f t="shared" si="334"/>
        <v>20001</v>
      </c>
      <c r="S2980" s="49">
        <v>36542</v>
      </c>
      <c r="T2980" s="48">
        <v>1920.83</v>
      </c>
      <c r="U2980" s="50">
        <f t="shared" si="335"/>
        <v>1921.8867741935483</v>
      </c>
      <c r="V2980" s="51">
        <f t="shared" si="337"/>
        <v>2088.1401912568308</v>
      </c>
      <c r="W2980" s="53">
        <f t="shared" si="338"/>
        <v>0</v>
      </c>
      <c r="X2980" s="53" t="str">
        <f t="shared" si="339"/>
        <v/>
      </c>
      <c r="Y2980" s="54" t="str">
        <f t="shared" si="340"/>
        <v/>
      </c>
    </row>
    <row r="2981" spans="17:25" x14ac:dyDescent="0.25">
      <c r="Q2981" s="47">
        <f t="shared" si="336"/>
        <v>2000</v>
      </c>
      <c r="R2981" s="48" t="str">
        <f t="shared" si="334"/>
        <v>20001</v>
      </c>
      <c r="S2981" s="49">
        <v>36543</v>
      </c>
      <c r="T2981" s="48">
        <v>1919.21</v>
      </c>
      <c r="U2981" s="50">
        <f t="shared" si="335"/>
        <v>1921.8867741935483</v>
      </c>
      <c r="V2981" s="51">
        <f t="shared" si="337"/>
        <v>2088.1401912568308</v>
      </c>
      <c r="W2981" s="53">
        <f t="shared" si="338"/>
        <v>-8.43385411514741E-4</v>
      </c>
      <c r="X2981" s="53" t="str">
        <f t="shared" si="339"/>
        <v/>
      </c>
      <c r="Y2981" s="54" t="str">
        <f t="shared" si="340"/>
        <v/>
      </c>
    </row>
    <row r="2982" spans="17:25" x14ac:dyDescent="0.25">
      <c r="Q2982" s="47">
        <f t="shared" si="336"/>
        <v>2000</v>
      </c>
      <c r="R2982" s="48" t="str">
        <f t="shared" si="334"/>
        <v>20001</v>
      </c>
      <c r="S2982" s="49">
        <v>36544</v>
      </c>
      <c r="T2982" s="48">
        <v>1928.51</v>
      </c>
      <c r="U2982" s="50">
        <f t="shared" si="335"/>
        <v>1921.8867741935483</v>
      </c>
      <c r="V2982" s="51">
        <f t="shared" si="337"/>
        <v>2088.1401912568308</v>
      </c>
      <c r="W2982" s="53">
        <f t="shared" si="338"/>
        <v>4.8457438216766846E-3</v>
      </c>
      <c r="X2982" s="53" t="str">
        <f t="shared" si="339"/>
        <v/>
      </c>
      <c r="Y2982" s="54" t="str">
        <f t="shared" si="340"/>
        <v/>
      </c>
    </row>
    <row r="2983" spans="17:25" x14ac:dyDescent="0.25">
      <c r="Q2983" s="47">
        <f t="shared" si="336"/>
        <v>2000</v>
      </c>
      <c r="R2983" s="48" t="str">
        <f t="shared" si="334"/>
        <v>20001</v>
      </c>
      <c r="S2983" s="49">
        <v>36545</v>
      </c>
      <c r="T2983" s="48">
        <v>1945.17</v>
      </c>
      <c r="U2983" s="50">
        <f t="shared" si="335"/>
        <v>1921.8867741935483</v>
      </c>
      <c r="V2983" s="51">
        <f t="shared" si="337"/>
        <v>2088.1401912568308</v>
      </c>
      <c r="W2983" s="53">
        <f t="shared" si="338"/>
        <v>8.6387936800951248E-3</v>
      </c>
      <c r="X2983" s="53" t="str">
        <f t="shared" si="339"/>
        <v/>
      </c>
      <c r="Y2983" s="54" t="str">
        <f t="shared" si="340"/>
        <v/>
      </c>
    </row>
    <row r="2984" spans="17:25" x14ac:dyDescent="0.25">
      <c r="Q2984" s="47">
        <f t="shared" si="336"/>
        <v>2000</v>
      </c>
      <c r="R2984" s="48" t="str">
        <f t="shared" si="334"/>
        <v>20001</v>
      </c>
      <c r="S2984" s="49">
        <v>36546</v>
      </c>
      <c r="T2984" s="48">
        <v>1938.84</v>
      </c>
      <c r="U2984" s="50">
        <f t="shared" si="335"/>
        <v>1921.8867741935483</v>
      </c>
      <c r="V2984" s="51">
        <f t="shared" si="337"/>
        <v>2088.1401912568308</v>
      </c>
      <c r="W2984" s="53">
        <f t="shared" si="338"/>
        <v>-3.2542142846126998E-3</v>
      </c>
      <c r="X2984" s="53" t="str">
        <f t="shared" si="339"/>
        <v/>
      </c>
      <c r="Y2984" s="54" t="str">
        <f t="shared" si="340"/>
        <v/>
      </c>
    </row>
    <row r="2985" spans="17:25" x14ac:dyDescent="0.25">
      <c r="Q2985" s="47">
        <f t="shared" si="336"/>
        <v>2000</v>
      </c>
      <c r="R2985" s="48" t="str">
        <f t="shared" si="334"/>
        <v>20001</v>
      </c>
      <c r="S2985" s="49">
        <v>36547</v>
      </c>
      <c r="T2985" s="48">
        <v>1931.97</v>
      </c>
      <c r="U2985" s="50">
        <f t="shared" si="335"/>
        <v>1921.8867741935483</v>
      </c>
      <c r="V2985" s="51">
        <f t="shared" si="337"/>
        <v>2088.1401912568308</v>
      </c>
      <c r="W2985" s="53">
        <f t="shared" si="338"/>
        <v>-3.5433558210062888E-3</v>
      </c>
      <c r="X2985" s="53" t="str">
        <f t="shared" si="339"/>
        <v/>
      </c>
      <c r="Y2985" s="54" t="str">
        <f t="shared" si="340"/>
        <v/>
      </c>
    </row>
    <row r="2986" spans="17:25" x14ac:dyDescent="0.25">
      <c r="Q2986" s="47">
        <f t="shared" si="336"/>
        <v>2000</v>
      </c>
      <c r="R2986" s="48" t="str">
        <f t="shared" si="334"/>
        <v>20001</v>
      </c>
      <c r="S2986" s="49">
        <v>36548</v>
      </c>
      <c r="T2986" s="48">
        <v>1931.97</v>
      </c>
      <c r="U2986" s="50">
        <f t="shared" si="335"/>
        <v>1921.8867741935483</v>
      </c>
      <c r="V2986" s="51">
        <f t="shared" si="337"/>
        <v>2088.1401912568308</v>
      </c>
      <c r="W2986" s="53">
        <f t="shared" si="338"/>
        <v>0</v>
      </c>
      <c r="X2986" s="53" t="str">
        <f t="shared" si="339"/>
        <v/>
      </c>
      <c r="Y2986" s="54" t="str">
        <f t="shared" si="340"/>
        <v/>
      </c>
    </row>
    <row r="2987" spans="17:25" x14ac:dyDescent="0.25">
      <c r="Q2987" s="47">
        <f t="shared" si="336"/>
        <v>2000</v>
      </c>
      <c r="R2987" s="48" t="str">
        <f t="shared" si="334"/>
        <v>20001</v>
      </c>
      <c r="S2987" s="49">
        <v>36549</v>
      </c>
      <c r="T2987" s="48">
        <v>1931.97</v>
      </c>
      <c r="U2987" s="50">
        <f t="shared" si="335"/>
        <v>1921.8867741935483</v>
      </c>
      <c r="V2987" s="51">
        <f t="shared" si="337"/>
        <v>2088.1401912568308</v>
      </c>
      <c r="W2987" s="53">
        <f t="shared" si="338"/>
        <v>0</v>
      </c>
      <c r="X2987" s="53" t="str">
        <f t="shared" si="339"/>
        <v/>
      </c>
      <c r="Y2987" s="54" t="str">
        <f t="shared" si="340"/>
        <v/>
      </c>
    </row>
    <row r="2988" spans="17:25" x14ac:dyDescent="0.25">
      <c r="Q2988" s="47">
        <f t="shared" si="336"/>
        <v>2000</v>
      </c>
      <c r="R2988" s="48" t="str">
        <f t="shared" si="334"/>
        <v>20001</v>
      </c>
      <c r="S2988" s="49">
        <v>36550</v>
      </c>
      <c r="T2988" s="48">
        <v>1943.88</v>
      </c>
      <c r="U2988" s="50">
        <f t="shared" si="335"/>
        <v>1921.8867741935483</v>
      </c>
      <c r="V2988" s="51">
        <f t="shared" si="337"/>
        <v>2088.1401912568308</v>
      </c>
      <c r="W2988" s="53">
        <f t="shared" si="338"/>
        <v>6.1646919983229242E-3</v>
      </c>
      <c r="X2988" s="53" t="str">
        <f t="shared" si="339"/>
        <v/>
      </c>
      <c r="Y2988" s="54" t="str">
        <f t="shared" si="340"/>
        <v/>
      </c>
    </row>
    <row r="2989" spans="17:25" x14ac:dyDescent="0.25">
      <c r="Q2989" s="47">
        <f t="shared" si="336"/>
        <v>2000</v>
      </c>
      <c r="R2989" s="48" t="str">
        <f t="shared" si="334"/>
        <v>20001</v>
      </c>
      <c r="S2989" s="49">
        <v>36551</v>
      </c>
      <c r="T2989" s="48">
        <v>1939.63</v>
      </c>
      <c r="U2989" s="50">
        <f t="shared" si="335"/>
        <v>1921.8867741935483</v>
      </c>
      <c r="V2989" s="51">
        <f t="shared" si="337"/>
        <v>2088.1401912568308</v>
      </c>
      <c r="W2989" s="53">
        <f t="shared" si="338"/>
        <v>-2.1863489515813184E-3</v>
      </c>
      <c r="X2989" s="53" t="str">
        <f t="shared" si="339"/>
        <v/>
      </c>
      <c r="Y2989" s="54" t="str">
        <f t="shared" si="340"/>
        <v/>
      </c>
    </row>
    <row r="2990" spans="17:25" x14ac:dyDescent="0.25">
      <c r="Q2990" s="47">
        <f t="shared" si="336"/>
        <v>2000</v>
      </c>
      <c r="R2990" s="48" t="str">
        <f t="shared" si="334"/>
        <v>20001</v>
      </c>
      <c r="S2990" s="49">
        <v>36552</v>
      </c>
      <c r="T2990" s="48">
        <v>1958.17</v>
      </c>
      <c r="U2990" s="50">
        <f t="shared" si="335"/>
        <v>1921.8867741935483</v>
      </c>
      <c r="V2990" s="51">
        <f t="shared" si="337"/>
        <v>2088.1401912568308</v>
      </c>
      <c r="W2990" s="53">
        <f t="shared" si="338"/>
        <v>9.5585240484010736E-3</v>
      </c>
      <c r="X2990" s="53" t="str">
        <f t="shared" si="339"/>
        <v/>
      </c>
      <c r="Y2990" s="54" t="str">
        <f t="shared" si="340"/>
        <v/>
      </c>
    </row>
    <row r="2991" spans="17:25" x14ac:dyDescent="0.25">
      <c r="Q2991" s="47">
        <f t="shared" si="336"/>
        <v>2000</v>
      </c>
      <c r="R2991" s="48" t="str">
        <f t="shared" si="334"/>
        <v>20001</v>
      </c>
      <c r="S2991" s="49">
        <v>36553</v>
      </c>
      <c r="T2991" s="48">
        <v>1976.14</v>
      </c>
      <c r="U2991" s="50">
        <f t="shared" si="335"/>
        <v>1921.8867741935483</v>
      </c>
      <c r="V2991" s="51">
        <f t="shared" si="337"/>
        <v>2088.1401912568308</v>
      </c>
      <c r="W2991" s="53">
        <f t="shared" si="338"/>
        <v>9.1769356082465059E-3</v>
      </c>
      <c r="X2991" s="53" t="str">
        <f t="shared" si="339"/>
        <v/>
      </c>
      <c r="Y2991" s="54" t="str">
        <f t="shared" si="340"/>
        <v/>
      </c>
    </row>
    <row r="2992" spans="17:25" x14ac:dyDescent="0.25">
      <c r="Q2992" s="47">
        <f t="shared" si="336"/>
        <v>2000</v>
      </c>
      <c r="R2992" s="48" t="str">
        <f t="shared" si="334"/>
        <v>20001</v>
      </c>
      <c r="S2992" s="49">
        <v>36554</v>
      </c>
      <c r="T2992" s="48">
        <v>1976.72</v>
      </c>
      <c r="U2992" s="50">
        <f t="shared" si="335"/>
        <v>1921.8867741935483</v>
      </c>
      <c r="V2992" s="51">
        <f t="shared" si="337"/>
        <v>2088.1401912568308</v>
      </c>
      <c r="W2992" s="53">
        <f t="shared" si="338"/>
        <v>2.9350147256779202E-4</v>
      </c>
      <c r="X2992" s="53" t="str">
        <f t="shared" si="339"/>
        <v/>
      </c>
      <c r="Y2992" s="54" t="str">
        <f t="shared" si="340"/>
        <v/>
      </c>
    </row>
    <row r="2993" spans="17:25" x14ac:dyDescent="0.25">
      <c r="Q2993" s="47">
        <f t="shared" si="336"/>
        <v>2000</v>
      </c>
      <c r="R2993" s="48" t="str">
        <f t="shared" si="334"/>
        <v>20001</v>
      </c>
      <c r="S2993" s="49">
        <v>36555</v>
      </c>
      <c r="T2993" s="48">
        <v>1976.72</v>
      </c>
      <c r="U2993" s="50">
        <f t="shared" si="335"/>
        <v>1921.8867741935483</v>
      </c>
      <c r="V2993" s="51">
        <f t="shared" si="337"/>
        <v>2088.1401912568308</v>
      </c>
      <c r="W2993" s="53">
        <f t="shared" si="338"/>
        <v>0</v>
      </c>
      <c r="X2993" s="53" t="str">
        <f t="shared" si="339"/>
        <v/>
      </c>
      <c r="Y2993" s="54" t="str">
        <f t="shared" si="340"/>
        <v/>
      </c>
    </row>
    <row r="2994" spans="17:25" x14ac:dyDescent="0.25">
      <c r="Q2994" s="47">
        <f t="shared" si="336"/>
        <v>2000</v>
      </c>
      <c r="R2994" s="48" t="str">
        <f t="shared" si="334"/>
        <v>20001</v>
      </c>
      <c r="S2994" s="49">
        <v>36556</v>
      </c>
      <c r="T2994" s="48">
        <v>1976.72</v>
      </c>
      <c r="U2994" s="50">
        <f t="shared" si="335"/>
        <v>1921.8867741935483</v>
      </c>
      <c r="V2994" s="51">
        <f t="shared" si="337"/>
        <v>2088.1401912568308</v>
      </c>
      <c r="W2994" s="53">
        <f t="shared" si="338"/>
        <v>0</v>
      </c>
      <c r="X2994" s="53" t="str">
        <f t="shared" si="339"/>
        <v/>
      </c>
      <c r="Y2994" s="54" t="str">
        <f t="shared" si="340"/>
        <v/>
      </c>
    </row>
    <row r="2995" spans="17:25" x14ac:dyDescent="0.25">
      <c r="Q2995" s="47">
        <f t="shared" si="336"/>
        <v>2000</v>
      </c>
      <c r="R2995" s="48" t="str">
        <f t="shared" si="334"/>
        <v>20002</v>
      </c>
      <c r="S2995" s="49">
        <v>36557</v>
      </c>
      <c r="T2995" s="48">
        <v>1973.36</v>
      </c>
      <c r="U2995" s="50">
        <f t="shared" si="335"/>
        <v>1949.8734482758623</v>
      </c>
      <c r="V2995" s="51">
        <f t="shared" si="337"/>
        <v>2088.1401912568308</v>
      </c>
      <c r="W2995" s="53">
        <f t="shared" si="338"/>
        <v>-1.699785503258E-3</v>
      </c>
      <c r="X2995" s="53">
        <f t="shared" si="339"/>
        <v>1.4562082666944587E-2</v>
      </c>
      <c r="Y2995" s="54" t="str">
        <f t="shared" si="340"/>
        <v/>
      </c>
    </row>
    <row r="2996" spans="17:25" x14ac:dyDescent="0.25">
      <c r="Q2996" s="47">
        <f t="shared" si="336"/>
        <v>2000</v>
      </c>
      <c r="R2996" s="48" t="str">
        <f t="shared" si="334"/>
        <v>20002</v>
      </c>
      <c r="S2996" s="49">
        <v>36558</v>
      </c>
      <c r="T2996" s="48">
        <v>1970.61</v>
      </c>
      <c r="U2996" s="50">
        <f t="shared" si="335"/>
        <v>1949.8734482758623</v>
      </c>
      <c r="V2996" s="51">
        <f t="shared" si="337"/>
        <v>2088.1401912568308</v>
      </c>
      <c r="W2996" s="53">
        <f t="shared" si="338"/>
        <v>-1.393562249158764E-3</v>
      </c>
      <c r="X2996" s="53" t="str">
        <f t="shared" si="339"/>
        <v/>
      </c>
      <c r="Y2996" s="54" t="str">
        <f t="shared" si="340"/>
        <v/>
      </c>
    </row>
    <row r="2997" spans="17:25" x14ac:dyDescent="0.25">
      <c r="Q2997" s="47">
        <f t="shared" si="336"/>
        <v>2000</v>
      </c>
      <c r="R2997" s="48" t="str">
        <f t="shared" si="334"/>
        <v>20002</v>
      </c>
      <c r="S2997" s="49">
        <v>36559</v>
      </c>
      <c r="T2997" s="48">
        <v>1965.61</v>
      </c>
      <c r="U2997" s="50">
        <f t="shared" si="335"/>
        <v>1949.8734482758623</v>
      </c>
      <c r="V2997" s="51">
        <f t="shared" si="337"/>
        <v>2088.1401912568308</v>
      </c>
      <c r="W2997" s="53">
        <f t="shared" si="338"/>
        <v>-2.5372854090864871E-3</v>
      </c>
      <c r="X2997" s="53" t="str">
        <f t="shared" si="339"/>
        <v/>
      </c>
      <c r="Y2997" s="54" t="str">
        <f t="shared" si="340"/>
        <v/>
      </c>
    </row>
    <row r="2998" spans="17:25" x14ac:dyDescent="0.25">
      <c r="Q2998" s="47">
        <f t="shared" si="336"/>
        <v>2000</v>
      </c>
      <c r="R2998" s="48" t="str">
        <f t="shared" si="334"/>
        <v>20002</v>
      </c>
      <c r="S2998" s="49">
        <v>36560</v>
      </c>
      <c r="T2998" s="48">
        <v>1947.55</v>
      </c>
      <c r="U2998" s="50">
        <f t="shared" si="335"/>
        <v>1949.8734482758623</v>
      </c>
      <c r="V2998" s="51">
        <f t="shared" si="337"/>
        <v>2088.1401912568308</v>
      </c>
      <c r="W2998" s="53">
        <f t="shared" si="338"/>
        <v>-9.1879874441013198E-3</v>
      </c>
      <c r="X2998" s="53" t="str">
        <f t="shared" si="339"/>
        <v/>
      </c>
      <c r="Y2998" s="54" t="str">
        <f t="shared" si="340"/>
        <v/>
      </c>
    </row>
    <row r="2999" spans="17:25" x14ac:dyDescent="0.25">
      <c r="Q2999" s="47">
        <f t="shared" si="336"/>
        <v>2000</v>
      </c>
      <c r="R2999" s="48" t="str">
        <f t="shared" si="334"/>
        <v>20002</v>
      </c>
      <c r="S2999" s="49">
        <v>36561</v>
      </c>
      <c r="T2999" s="48">
        <v>1948.6</v>
      </c>
      <c r="U2999" s="50">
        <f t="shared" si="335"/>
        <v>1949.8734482758623</v>
      </c>
      <c r="V2999" s="51">
        <f t="shared" si="337"/>
        <v>2088.1401912568308</v>
      </c>
      <c r="W2999" s="53">
        <f t="shared" si="338"/>
        <v>5.3913891812795711E-4</v>
      </c>
      <c r="X2999" s="53" t="str">
        <f t="shared" si="339"/>
        <v/>
      </c>
      <c r="Y2999" s="54" t="str">
        <f t="shared" si="340"/>
        <v/>
      </c>
    </row>
    <row r="3000" spans="17:25" x14ac:dyDescent="0.25">
      <c r="Q3000" s="47">
        <f t="shared" si="336"/>
        <v>2000</v>
      </c>
      <c r="R3000" s="48" t="str">
        <f t="shared" si="334"/>
        <v>20002</v>
      </c>
      <c r="S3000" s="49">
        <v>36562</v>
      </c>
      <c r="T3000" s="48">
        <v>1948.6</v>
      </c>
      <c r="U3000" s="50">
        <f t="shared" si="335"/>
        <v>1949.8734482758623</v>
      </c>
      <c r="V3000" s="51">
        <f t="shared" si="337"/>
        <v>2088.1401912568308</v>
      </c>
      <c r="W3000" s="53">
        <f t="shared" si="338"/>
        <v>0</v>
      </c>
      <c r="X3000" s="53" t="str">
        <f t="shared" si="339"/>
        <v/>
      </c>
      <c r="Y3000" s="54" t="str">
        <f t="shared" si="340"/>
        <v/>
      </c>
    </row>
    <row r="3001" spans="17:25" x14ac:dyDescent="0.25">
      <c r="Q3001" s="47">
        <f t="shared" si="336"/>
        <v>2000</v>
      </c>
      <c r="R3001" s="48" t="str">
        <f t="shared" si="334"/>
        <v>20002</v>
      </c>
      <c r="S3001" s="49">
        <v>36563</v>
      </c>
      <c r="T3001" s="48">
        <v>1948.6</v>
      </c>
      <c r="U3001" s="50">
        <f t="shared" si="335"/>
        <v>1949.8734482758623</v>
      </c>
      <c r="V3001" s="51">
        <f t="shared" si="337"/>
        <v>2088.1401912568308</v>
      </c>
      <c r="W3001" s="53">
        <f t="shared" si="338"/>
        <v>0</v>
      </c>
      <c r="X3001" s="53" t="str">
        <f t="shared" si="339"/>
        <v/>
      </c>
      <c r="Y3001" s="54" t="str">
        <f t="shared" si="340"/>
        <v/>
      </c>
    </row>
    <row r="3002" spans="17:25" x14ac:dyDescent="0.25">
      <c r="Q3002" s="47">
        <f t="shared" si="336"/>
        <v>2000</v>
      </c>
      <c r="R3002" s="48" t="str">
        <f t="shared" si="334"/>
        <v>20002</v>
      </c>
      <c r="S3002" s="49">
        <v>36564</v>
      </c>
      <c r="T3002" s="48">
        <v>1950.59</v>
      </c>
      <c r="U3002" s="50">
        <f t="shared" si="335"/>
        <v>1949.8734482758623</v>
      </c>
      <c r="V3002" s="51">
        <f t="shared" si="337"/>
        <v>2088.1401912568308</v>
      </c>
      <c r="W3002" s="53">
        <f t="shared" si="338"/>
        <v>1.0212460227856379E-3</v>
      </c>
      <c r="X3002" s="53" t="str">
        <f t="shared" si="339"/>
        <v/>
      </c>
      <c r="Y3002" s="54" t="str">
        <f t="shared" si="340"/>
        <v/>
      </c>
    </row>
    <row r="3003" spans="17:25" x14ac:dyDescent="0.25">
      <c r="Q3003" s="47">
        <f t="shared" si="336"/>
        <v>2000</v>
      </c>
      <c r="R3003" s="48" t="str">
        <f t="shared" si="334"/>
        <v>20002</v>
      </c>
      <c r="S3003" s="49">
        <v>36565</v>
      </c>
      <c r="T3003" s="48">
        <v>1949.54</v>
      </c>
      <c r="U3003" s="50">
        <f t="shared" si="335"/>
        <v>1949.8734482758623</v>
      </c>
      <c r="V3003" s="51">
        <f t="shared" si="337"/>
        <v>2088.1401912568308</v>
      </c>
      <c r="W3003" s="53">
        <f t="shared" si="338"/>
        <v>-5.3829866860788389E-4</v>
      </c>
      <c r="X3003" s="53" t="str">
        <f t="shared" si="339"/>
        <v/>
      </c>
      <c r="Y3003" s="54" t="str">
        <f t="shared" si="340"/>
        <v/>
      </c>
    </row>
    <row r="3004" spans="17:25" x14ac:dyDescent="0.25">
      <c r="Q3004" s="47">
        <f t="shared" si="336"/>
        <v>2000</v>
      </c>
      <c r="R3004" s="48" t="str">
        <f t="shared" si="334"/>
        <v>20002</v>
      </c>
      <c r="S3004" s="49">
        <v>36566</v>
      </c>
      <c r="T3004" s="48">
        <v>1946.51</v>
      </c>
      <c r="U3004" s="50">
        <f t="shared" si="335"/>
        <v>1949.8734482758623</v>
      </c>
      <c r="V3004" s="51">
        <f t="shared" si="337"/>
        <v>2088.1401912568308</v>
      </c>
      <c r="W3004" s="53">
        <f t="shared" si="338"/>
        <v>-1.5542127886578605E-3</v>
      </c>
      <c r="X3004" s="53" t="str">
        <f t="shared" si="339"/>
        <v/>
      </c>
      <c r="Y3004" s="54" t="str">
        <f t="shared" si="340"/>
        <v/>
      </c>
    </row>
    <row r="3005" spans="17:25" x14ac:dyDescent="0.25">
      <c r="Q3005" s="47">
        <f t="shared" si="336"/>
        <v>2000</v>
      </c>
      <c r="R3005" s="48" t="str">
        <f t="shared" si="334"/>
        <v>20002</v>
      </c>
      <c r="S3005" s="49">
        <v>36567</v>
      </c>
      <c r="T3005" s="48">
        <v>1952.29</v>
      </c>
      <c r="U3005" s="50">
        <f t="shared" si="335"/>
        <v>1949.8734482758623</v>
      </c>
      <c r="V3005" s="51">
        <f t="shared" si="337"/>
        <v>2088.1401912568308</v>
      </c>
      <c r="W3005" s="53">
        <f t="shared" si="338"/>
        <v>2.9694170592495794E-3</v>
      </c>
      <c r="X3005" s="53" t="str">
        <f t="shared" si="339"/>
        <v/>
      </c>
      <c r="Y3005" s="54" t="str">
        <f t="shared" si="340"/>
        <v/>
      </c>
    </row>
    <row r="3006" spans="17:25" x14ac:dyDescent="0.25">
      <c r="Q3006" s="47">
        <f t="shared" si="336"/>
        <v>2000</v>
      </c>
      <c r="R3006" s="48" t="str">
        <f t="shared" si="334"/>
        <v>20002</v>
      </c>
      <c r="S3006" s="49">
        <v>36568</v>
      </c>
      <c r="T3006" s="48">
        <v>1948.16</v>
      </c>
      <c r="U3006" s="50">
        <f t="shared" si="335"/>
        <v>1949.8734482758623</v>
      </c>
      <c r="V3006" s="51">
        <f t="shared" si="337"/>
        <v>2088.1401912568308</v>
      </c>
      <c r="W3006" s="53">
        <f t="shared" si="338"/>
        <v>-2.1154644033416492E-3</v>
      </c>
      <c r="X3006" s="53" t="str">
        <f t="shared" si="339"/>
        <v/>
      </c>
      <c r="Y3006" s="54" t="str">
        <f t="shared" si="340"/>
        <v/>
      </c>
    </row>
    <row r="3007" spans="17:25" x14ac:dyDescent="0.25">
      <c r="Q3007" s="47">
        <f t="shared" si="336"/>
        <v>2000</v>
      </c>
      <c r="R3007" s="48" t="str">
        <f t="shared" si="334"/>
        <v>20002</v>
      </c>
      <c r="S3007" s="49">
        <v>36569</v>
      </c>
      <c r="T3007" s="48">
        <v>1948.16</v>
      </c>
      <c r="U3007" s="50">
        <f t="shared" si="335"/>
        <v>1949.8734482758623</v>
      </c>
      <c r="V3007" s="51">
        <f t="shared" si="337"/>
        <v>2088.1401912568308</v>
      </c>
      <c r="W3007" s="53">
        <f t="shared" si="338"/>
        <v>0</v>
      </c>
      <c r="X3007" s="53" t="str">
        <f t="shared" si="339"/>
        <v/>
      </c>
      <c r="Y3007" s="54" t="str">
        <f t="shared" si="340"/>
        <v/>
      </c>
    </row>
    <row r="3008" spans="17:25" x14ac:dyDescent="0.25">
      <c r="Q3008" s="47">
        <f t="shared" si="336"/>
        <v>2000</v>
      </c>
      <c r="R3008" s="48" t="str">
        <f t="shared" si="334"/>
        <v>20002</v>
      </c>
      <c r="S3008" s="49">
        <v>36570</v>
      </c>
      <c r="T3008" s="48">
        <v>1948.16</v>
      </c>
      <c r="U3008" s="50">
        <f t="shared" si="335"/>
        <v>1949.8734482758623</v>
      </c>
      <c r="V3008" s="51">
        <f t="shared" si="337"/>
        <v>2088.1401912568308</v>
      </c>
      <c r="W3008" s="53">
        <f t="shared" si="338"/>
        <v>0</v>
      </c>
      <c r="X3008" s="53" t="str">
        <f t="shared" si="339"/>
        <v/>
      </c>
      <c r="Y3008" s="54" t="str">
        <f t="shared" si="340"/>
        <v/>
      </c>
    </row>
    <row r="3009" spans="17:25" x14ac:dyDescent="0.25">
      <c r="Q3009" s="47">
        <f t="shared" si="336"/>
        <v>2000</v>
      </c>
      <c r="R3009" s="48" t="str">
        <f t="shared" si="334"/>
        <v>20002</v>
      </c>
      <c r="S3009" s="49">
        <v>36571</v>
      </c>
      <c r="T3009" s="48">
        <v>1950.77</v>
      </c>
      <c r="U3009" s="50">
        <f t="shared" si="335"/>
        <v>1949.8734482758623</v>
      </c>
      <c r="V3009" s="51">
        <f t="shared" si="337"/>
        <v>2088.1401912568308</v>
      </c>
      <c r="W3009" s="53">
        <f t="shared" si="338"/>
        <v>1.3397256898817211E-3</v>
      </c>
      <c r="X3009" s="53" t="str">
        <f t="shared" si="339"/>
        <v/>
      </c>
      <c r="Y3009" s="54" t="str">
        <f t="shared" si="340"/>
        <v/>
      </c>
    </row>
    <row r="3010" spans="17:25" x14ac:dyDescent="0.25">
      <c r="Q3010" s="47">
        <f t="shared" si="336"/>
        <v>2000</v>
      </c>
      <c r="R3010" s="48" t="str">
        <f t="shared" si="334"/>
        <v>20002</v>
      </c>
      <c r="S3010" s="49">
        <v>36572</v>
      </c>
      <c r="T3010" s="48">
        <v>1949.61</v>
      </c>
      <c r="U3010" s="50">
        <f t="shared" si="335"/>
        <v>1949.8734482758623</v>
      </c>
      <c r="V3010" s="51">
        <f t="shared" si="337"/>
        <v>2088.1401912568308</v>
      </c>
      <c r="W3010" s="53">
        <f t="shared" si="338"/>
        <v>-5.9463698949646648E-4</v>
      </c>
      <c r="X3010" s="53" t="str">
        <f t="shared" si="339"/>
        <v/>
      </c>
      <c r="Y3010" s="54" t="str">
        <f t="shared" si="340"/>
        <v/>
      </c>
    </row>
    <row r="3011" spans="17:25" x14ac:dyDescent="0.25">
      <c r="Q3011" s="47">
        <f t="shared" si="336"/>
        <v>2000</v>
      </c>
      <c r="R3011" s="48" t="str">
        <f t="shared" si="334"/>
        <v>20002</v>
      </c>
      <c r="S3011" s="49">
        <v>36573</v>
      </c>
      <c r="T3011" s="48">
        <v>1946.79</v>
      </c>
      <c r="U3011" s="50">
        <f t="shared" si="335"/>
        <v>1949.8734482758623</v>
      </c>
      <c r="V3011" s="51">
        <f t="shared" si="337"/>
        <v>2088.1401912568308</v>
      </c>
      <c r="W3011" s="53">
        <f t="shared" si="338"/>
        <v>-1.4464431347808171E-3</v>
      </c>
      <c r="X3011" s="53" t="str">
        <f t="shared" si="339"/>
        <v/>
      </c>
      <c r="Y3011" s="54" t="str">
        <f t="shared" si="340"/>
        <v/>
      </c>
    </row>
    <row r="3012" spans="17:25" x14ac:dyDescent="0.25">
      <c r="Q3012" s="47">
        <f t="shared" si="336"/>
        <v>2000</v>
      </c>
      <c r="R3012" s="48" t="str">
        <f t="shared" si="334"/>
        <v>20002</v>
      </c>
      <c r="S3012" s="49">
        <v>36574</v>
      </c>
      <c r="T3012" s="48">
        <v>1945.31</v>
      </c>
      <c r="U3012" s="50">
        <f t="shared" si="335"/>
        <v>1949.8734482758623</v>
      </c>
      <c r="V3012" s="51">
        <f t="shared" si="337"/>
        <v>2088.1401912568308</v>
      </c>
      <c r="W3012" s="53">
        <f t="shared" si="338"/>
        <v>-7.6022580761148095E-4</v>
      </c>
      <c r="X3012" s="53" t="str">
        <f t="shared" si="339"/>
        <v/>
      </c>
      <c r="Y3012" s="54" t="str">
        <f t="shared" si="340"/>
        <v/>
      </c>
    </row>
    <row r="3013" spans="17:25" x14ac:dyDescent="0.25">
      <c r="Q3013" s="47">
        <f t="shared" si="336"/>
        <v>2000</v>
      </c>
      <c r="R3013" s="48" t="str">
        <f t="shared" si="334"/>
        <v>20002</v>
      </c>
      <c r="S3013" s="49">
        <v>36575</v>
      </c>
      <c r="T3013" s="48">
        <v>1947.41</v>
      </c>
      <c r="U3013" s="50">
        <f t="shared" si="335"/>
        <v>1949.8734482758623</v>
      </c>
      <c r="V3013" s="51">
        <f t="shared" si="337"/>
        <v>2088.1401912568308</v>
      </c>
      <c r="W3013" s="53">
        <f t="shared" si="338"/>
        <v>1.0795194596233681E-3</v>
      </c>
      <c r="X3013" s="53" t="str">
        <f t="shared" si="339"/>
        <v/>
      </c>
      <c r="Y3013" s="54" t="str">
        <f t="shared" si="340"/>
        <v/>
      </c>
    </row>
    <row r="3014" spans="17:25" x14ac:dyDescent="0.25">
      <c r="Q3014" s="47">
        <f t="shared" si="336"/>
        <v>2000</v>
      </c>
      <c r="R3014" s="48" t="str">
        <f t="shared" si="334"/>
        <v>20002</v>
      </c>
      <c r="S3014" s="49">
        <v>36576</v>
      </c>
      <c r="T3014" s="48">
        <v>1947.41</v>
      </c>
      <c r="U3014" s="50">
        <f t="shared" si="335"/>
        <v>1949.8734482758623</v>
      </c>
      <c r="V3014" s="51">
        <f t="shared" si="337"/>
        <v>2088.1401912568308</v>
      </c>
      <c r="W3014" s="53">
        <f t="shared" si="338"/>
        <v>0</v>
      </c>
      <c r="X3014" s="53" t="str">
        <f t="shared" si="339"/>
        <v/>
      </c>
      <c r="Y3014" s="54" t="str">
        <f t="shared" si="340"/>
        <v/>
      </c>
    </row>
    <row r="3015" spans="17:25" x14ac:dyDescent="0.25">
      <c r="Q3015" s="47">
        <f t="shared" si="336"/>
        <v>2000</v>
      </c>
      <c r="R3015" s="48" t="str">
        <f t="shared" ref="R3015:R3078" si="341">+YEAR(S3015)&amp;MONTH(S3015)</f>
        <v>20002</v>
      </c>
      <c r="S3015" s="49">
        <v>36577</v>
      </c>
      <c r="T3015" s="48">
        <v>1947.41</v>
      </c>
      <c r="U3015" s="50">
        <f t="shared" ref="U3015:U3078" si="342">+AVERAGEIF($R$3:$R$12000,R3015,$T$3:$T$12000)</f>
        <v>1949.8734482758623</v>
      </c>
      <c r="V3015" s="51">
        <f t="shared" si="337"/>
        <v>2088.1401912568308</v>
      </c>
      <c r="W3015" s="53">
        <f t="shared" si="338"/>
        <v>0</v>
      </c>
      <c r="X3015" s="53" t="str">
        <f t="shared" si="339"/>
        <v/>
      </c>
      <c r="Y3015" s="54" t="str">
        <f t="shared" si="340"/>
        <v/>
      </c>
    </row>
    <row r="3016" spans="17:25" x14ac:dyDescent="0.25">
      <c r="Q3016" s="47">
        <f t="shared" ref="Q3016:Q3079" si="343">+YEAR(S3016)</f>
        <v>2000</v>
      </c>
      <c r="R3016" s="48" t="str">
        <f t="shared" si="341"/>
        <v>20002</v>
      </c>
      <c r="S3016" s="49">
        <v>36578</v>
      </c>
      <c r="T3016" s="48">
        <v>1943.83</v>
      </c>
      <c r="U3016" s="50">
        <f t="shared" si="342"/>
        <v>1949.8734482758623</v>
      </c>
      <c r="V3016" s="51">
        <f t="shared" ref="V3016:V3079" si="344">+AVERAGEIF($Q$3:$Q$12000,Q3016,$T$3:$T$12000)</f>
        <v>2088.1401912568308</v>
      </c>
      <c r="W3016" s="53">
        <f t="shared" si="338"/>
        <v>-1.8383391273538718E-3</v>
      </c>
      <c r="X3016" s="53" t="str">
        <f t="shared" si="339"/>
        <v/>
      </c>
      <c r="Y3016" s="54" t="str">
        <f t="shared" si="340"/>
        <v/>
      </c>
    </row>
    <row r="3017" spans="17:25" x14ac:dyDescent="0.25">
      <c r="Q3017" s="47">
        <f t="shared" si="343"/>
        <v>2000</v>
      </c>
      <c r="R3017" s="48" t="str">
        <f t="shared" si="341"/>
        <v>20002</v>
      </c>
      <c r="S3017" s="49">
        <v>36579</v>
      </c>
      <c r="T3017" s="48">
        <v>1941.54</v>
      </c>
      <c r="U3017" s="50">
        <f t="shared" si="342"/>
        <v>1949.8734482758623</v>
      </c>
      <c r="V3017" s="51">
        <f t="shared" si="344"/>
        <v>2088.1401912568308</v>
      </c>
      <c r="W3017" s="53">
        <f t="shared" ref="W3017:W3080" si="345">+T3017/T3016-1</f>
        <v>-1.1780865610675484E-3</v>
      </c>
      <c r="X3017" s="53" t="str">
        <f t="shared" ref="X3017:X3080" si="346">IF(U3017/U3016-1=0,"",U3017/U3016-1)</f>
        <v/>
      </c>
      <c r="Y3017" s="54" t="str">
        <f t="shared" ref="Y3017:Y3080" si="347">+IF(V3017=V3016,"",V3017/V3016-1)</f>
        <v/>
      </c>
    </row>
    <row r="3018" spans="17:25" x14ac:dyDescent="0.25">
      <c r="Q3018" s="47">
        <f t="shared" si="343"/>
        <v>2000</v>
      </c>
      <c r="R3018" s="48" t="str">
        <f t="shared" si="341"/>
        <v>20002</v>
      </c>
      <c r="S3018" s="49">
        <v>36580</v>
      </c>
      <c r="T3018" s="48">
        <v>1944.18</v>
      </c>
      <c r="U3018" s="50">
        <f t="shared" si="342"/>
        <v>1949.8734482758623</v>
      </c>
      <c r="V3018" s="51">
        <f t="shared" si="344"/>
        <v>2088.1401912568308</v>
      </c>
      <c r="W3018" s="53">
        <f t="shared" si="345"/>
        <v>1.35974535677863E-3</v>
      </c>
      <c r="X3018" s="53" t="str">
        <f t="shared" si="346"/>
        <v/>
      </c>
      <c r="Y3018" s="54" t="str">
        <f t="shared" si="347"/>
        <v/>
      </c>
    </row>
    <row r="3019" spans="17:25" x14ac:dyDescent="0.25">
      <c r="Q3019" s="47">
        <f t="shared" si="343"/>
        <v>2000</v>
      </c>
      <c r="R3019" s="48" t="str">
        <f t="shared" si="341"/>
        <v>20002</v>
      </c>
      <c r="S3019" s="49">
        <v>36581</v>
      </c>
      <c r="T3019" s="48">
        <v>1947.72</v>
      </c>
      <c r="U3019" s="50">
        <f t="shared" si="342"/>
        <v>1949.8734482758623</v>
      </c>
      <c r="V3019" s="51">
        <f t="shared" si="344"/>
        <v>2088.1401912568308</v>
      </c>
      <c r="W3019" s="53">
        <f t="shared" si="345"/>
        <v>1.8208190599635632E-3</v>
      </c>
      <c r="X3019" s="53" t="str">
        <f t="shared" si="346"/>
        <v/>
      </c>
      <c r="Y3019" s="54" t="str">
        <f t="shared" si="347"/>
        <v/>
      </c>
    </row>
    <row r="3020" spans="17:25" x14ac:dyDescent="0.25">
      <c r="Q3020" s="47">
        <f t="shared" si="343"/>
        <v>2000</v>
      </c>
      <c r="R3020" s="48" t="str">
        <f t="shared" si="341"/>
        <v>20002</v>
      </c>
      <c r="S3020" s="49">
        <v>36582</v>
      </c>
      <c r="T3020" s="48">
        <v>1947.28</v>
      </c>
      <c r="U3020" s="50">
        <f t="shared" si="342"/>
        <v>1949.8734482758623</v>
      </c>
      <c r="V3020" s="51">
        <f t="shared" si="344"/>
        <v>2088.1401912568308</v>
      </c>
      <c r="W3020" s="53">
        <f t="shared" si="345"/>
        <v>-2.2590516090614798E-4</v>
      </c>
      <c r="X3020" s="53" t="str">
        <f t="shared" si="346"/>
        <v/>
      </c>
      <c r="Y3020" s="54" t="str">
        <f t="shared" si="347"/>
        <v/>
      </c>
    </row>
    <row r="3021" spans="17:25" x14ac:dyDescent="0.25">
      <c r="Q3021" s="47">
        <f t="shared" si="343"/>
        <v>2000</v>
      </c>
      <c r="R3021" s="48" t="str">
        <f t="shared" si="341"/>
        <v>20002</v>
      </c>
      <c r="S3021" s="49">
        <v>36583</v>
      </c>
      <c r="T3021" s="48">
        <v>1947.28</v>
      </c>
      <c r="U3021" s="50">
        <f t="shared" si="342"/>
        <v>1949.8734482758623</v>
      </c>
      <c r="V3021" s="51">
        <f t="shared" si="344"/>
        <v>2088.1401912568308</v>
      </c>
      <c r="W3021" s="53">
        <f t="shared" si="345"/>
        <v>0</v>
      </c>
      <c r="X3021" s="53" t="str">
        <f t="shared" si="346"/>
        <v/>
      </c>
      <c r="Y3021" s="54" t="str">
        <f t="shared" si="347"/>
        <v/>
      </c>
    </row>
    <row r="3022" spans="17:25" x14ac:dyDescent="0.25">
      <c r="Q3022" s="47">
        <f t="shared" si="343"/>
        <v>2000</v>
      </c>
      <c r="R3022" s="48" t="str">
        <f t="shared" si="341"/>
        <v>20002</v>
      </c>
      <c r="S3022" s="49">
        <v>36584</v>
      </c>
      <c r="T3022" s="48">
        <v>1947.28</v>
      </c>
      <c r="U3022" s="50">
        <f t="shared" si="342"/>
        <v>1949.8734482758623</v>
      </c>
      <c r="V3022" s="51">
        <f t="shared" si="344"/>
        <v>2088.1401912568308</v>
      </c>
      <c r="W3022" s="53">
        <f t="shared" si="345"/>
        <v>0</v>
      </c>
      <c r="X3022" s="53" t="str">
        <f t="shared" si="346"/>
        <v/>
      </c>
      <c r="Y3022" s="54" t="str">
        <f t="shared" si="347"/>
        <v/>
      </c>
    </row>
    <row r="3023" spans="17:25" x14ac:dyDescent="0.25">
      <c r="Q3023" s="47">
        <f t="shared" si="343"/>
        <v>2000</v>
      </c>
      <c r="R3023" s="48" t="str">
        <f t="shared" si="341"/>
        <v>20002</v>
      </c>
      <c r="S3023" s="49">
        <v>36585</v>
      </c>
      <c r="T3023" s="48">
        <v>1946.17</v>
      </c>
      <c r="U3023" s="50">
        <f t="shared" si="342"/>
        <v>1949.8734482758623</v>
      </c>
      <c r="V3023" s="51">
        <f t="shared" si="344"/>
        <v>2088.1401912568308</v>
      </c>
      <c r="W3023" s="53">
        <f t="shared" si="345"/>
        <v>-5.7002588225618656E-4</v>
      </c>
      <c r="X3023" s="53" t="str">
        <f t="shared" si="346"/>
        <v/>
      </c>
      <c r="Y3023" s="54" t="str">
        <f t="shared" si="347"/>
        <v/>
      </c>
    </row>
    <row r="3024" spans="17:25" x14ac:dyDescent="0.25">
      <c r="Q3024" s="47">
        <f t="shared" si="343"/>
        <v>2000</v>
      </c>
      <c r="R3024" s="48" t="str">
        <f t="shared" si="341"/>
        <v>20003</v>
      </c>
      <c r="S3024" s="49">
        <v>36586</v>
      </c>
      <c r="T3024" s="48">
        <v>1948.05</v>
      </c>
      <c r="U3024" s="50">
        <f t="shared" si="342"/>
        <v>1956.3058064516133</v>
      </c>
      <c r="V3024" s="51">
        <f t="shared" si="344"/>
        <v>2088.1401912568308</v>
      </c>
      <c r="W3024" s="53">
        <f t="shared" si="345"/>
        <v>9.6599988695733607E-4</v>
      </c>
      <c r="X3024" s="53">
        <f t="shared" si="346"/>
        <v>3.2988593087610596E-3</v>
      </c>
      <c r="Y3024" s="54" t="str">
        <f t="shared" si="347"/>
        <v/>
      </c>
    </row>
    <row r="3025" spans="17:25" x14ac:dyDescent="0.25">
      <c r="Q3025" s="47">
        <f t="shared" si="343"/>
        <v>2000</v>
      </c>
      <c r="R3025" s="48" t="str">
        <f t="shared" si="341"/>
        <v>20003</v>
      </c>
      <c r="S3025" s="49">
        <v>36587</v>
      </c>
      <c r="T3025" s="48">
        <v>1950.88</v>
      </c>
      <c r="U3025" s="50">
        <f t="shared" si="342"/>
        <v>1956.3058064516133</v>
      </c>
      <c r="V3025" s="51">
        <f t="shared" si="344"/>
        <v>2088.1401912568308</v>
      </c>
      <c r="W3025" s="53">
        <f t="shared" si="345"/>
        <v>1.4527347860682216E-3</v>
      </c>
      <c r="X3025" s="53" t="str">
        <f t="shared" si="346"/>
        <v/>
      </c>
      <c r="Y3025" s="54" t="str">
        <f t="shared" si="347"/>
        <v/>
      </c>
    </row>
    <row r="3026" spans="17:25" x14ac:dyDescent="0.25">
      <c r="Q3026" s="47">
        <f t="shared" si="343"/>
        <v>2000</v>
      </c>
      <c r="R3026" s="48" t="str">
        <f t="shared" si="341"/>
        <v>20003</v>
      </c>
      <c r="S3026" s="49">
        <v>36588</v>
      </c>
      <c r="T3026" s="48">
        <v>1956.8</v>
      </c>
      <c r="U3026" s="50">
        <f t="shared" si="342"/>
        <v>1956.3058064516133</v>
      </c>
      <c r="V3026" s="51">
        <f t="shared" si="344"/>
        <v>2088.1401912568308</v>
      </c>
      <c r="W3026" s="53">
        <f t="shared" si="345"/>
        <v>3.0345280078731829E-3</v>
      </c>
      <c r="X3026" s="53" t="str">
        <f t="shared" si="346"/>
        <v/>
      </c>
      <c r="Y3026" s="54" t="str">
        <f t="shared" si="347"/>
        <v/>
      </c>
    </row>
    <row r="3027" spans="17:25" x14ac:dyDescent="0.25">
      <c r="Q3027" s="47">
        <f t="shared" si="343"/>
        <v>2000</v>
      </c>
      <c r="R3027" s="48" t="str">
        <f t="shared" si="341"/>
        <v>20003</v>
      </c>
      <c r="S3027" s="49">
        <v>36589</v>
      </c>
      <c r="T3027" s="48">
        <v>1961.16</v>
      </c>
      <c r="U3027" s="50">
        <f t="shared" si="342"/>
        <v>1956.3058064516133</v>
      </c>
      <c r="V3027" s="51">
        <f t="shared" si="344"/>
        <v>2088.1401912568308</v>
      </c>
      <c r="W3027" s="53">
        <f t="shared" si="345"/>
        <v>2.2281275551923052E-3</v>
      </c>
      <c r="X3027" s="53" t="str">
        <f t="shared" si="346"/>
        <v/>
      </c>
      <c r="Y3027" s="54" t="str">
        <f t="shared" si="347"/>
        <v/>
      </c>
    </row>
    <row r="3028" spans="17:25" x14ac:dyDescent="0.25">
      <c r="Q3028" s="47">
        <f t="shared" si="343"/>
        <v>2000</v>
      </c>
      <c r="R3028" s="48" t="str">
        <f t="shared" si="341"/>
        <v>20003</v>
      </c>
      <c r="S3028" s="49">
        <v>36590</v>
      </c>
      <c r="T3028" s="48">
        <v>1961.16</v>
      </c>
      <c r="U3028" s="50">
        <f t="shared" si="342"/>
        <v>1956.3058064516133</v>
      </c>
      <c r="V3028" s="51">
        <f t="shared" si="344"/>
        <v>2088.1401912568308</v>
      </c>
      <c r="W3028" s="53">
        <f t="shared" si="345"/>
        <v>0</v>
      </c>
      <c r="X3028" s="53" t="str">
        <f t="shared" si="346"/>
        <v/>
      </c>
      <c r="Y3028" s="54" t="str">
        <f t="shared" si="347"/>
        <v/>
      </c>
    </row>
    <row r="3029" spans="17:25" x14ac:dyDescent="0.25">
      <c r="Q3029" s="47">
        <f t="shared" si="343"/>
        <v>2000</v>
      </c>
      <c r="R3029" s="48" t="str">
        <f t="shared" si="341"/>
        <v>20003</v>
      </c>
      <c r="S3029" s="49">
        <v>36591</v>
      </c>
      <c r="T3029" s="48">
        <v>1961.16</v>
      </c>
      <c r="U3029" s="50">
        <f t="shared" si="342"/>
        <v>1956.3058064516133</v>
      </c>
      <c r="V3029" s="51">
        <f t="shared" si="344"/>
        <v>2088.1401912568308</v>
      </c>
      <c r="W3029" s="53">
        <f t="shared" si="345"/>
        <v>0</v>
      </c>
      <c r="X3029" s="53" t="str">
        <f t="shared" si="346"/>
        <v/>
      </c>
      <c r="Y3029" s="54" t="str">
        <f t="shared" si="347"/>
        <v/>
      </c>
    </row>
    <row r="3030" spans="17:25" x14ac:dyDescent="0.25">
      <c r="Q3030" s="47">
        <f t="shared" si="343"/>
        <v>2000</v>
      </c>
      <c r="R3030" s="48" t="str">
        <f t="shared" si="341"/>
        <v>20003</v>
      </c>
      <c r="S3030" s="49">
        <v>36592</v>
      </c>
      <c r="T3030" s="48">
        <v>1965.63</v>
      </c>
      <c r="U3030" s="50">
        <f t="shared" si="342"/>
        <v>1956.3058064516133</v>
      </c>
      <c r="V3030" s="51">
        <f t="shared" si="344"/>
        <v>2088.1401912568308</v>
      </c>
      <c r="W3030" s="53">
        <f t="shared" si="345"/>
        <v>2.2792632931529777E-3</v>
      </c>
      <c r="X3030" s="53" t="str">
        <f t="shared" si="346"/>
        <v/>
      </c>
      <c r="Y3030" s="54" t="str">
        <f t="shared" si="347"/>
        <v/>
      </c>
    </row>
    <row r="3031" spans="17:25" x14ac:dyDescent="0.25">
      <c r="Q3031" s="47">
        <f t="shared" si="343"/>
        <v>2000</v>
      </c>
      <c r="R3031" s="48" t="str">
        <f t="shared" si="341"/>
        <v>20003</v>
      </c>
      <c r="S3031" s="49">
        <v>36593</v>
      </c>
      <c r="T3031" s="48">
        <v>1964.26</v>
      </c>
      <c r="U3031" s="50">
        <f t="shared" si="342"/>
        <v>1956.3058064516133</v>
      </c>
      <c r="V3031" s="51">
        <f t="shared" si="344"/>
        <v>2088.1401912568308</v>
      </c>
      <c r="W3031" s="53">
        <f t="shared" si="345"/>
        <v>-6.969775593576033E-4</v>
      </c>
      <c r="X3031" s="53" t="str">
        <f t="shared" si="346"/>
        <v/>
      </c>
      <c r="Y3031" s="54" t="str">
        <f t="shared" si="347"/>
        <v/>
      </c>
    </row>
    <row r="3032" spans="17:25" x14ac:dyDescent="0.25">
      <c r="Q3032" s="47">
        <f t="shared" si="343"/>
        <v>2000</v>
      </c>
      <c r="R3032" s="48" t="str">
        <f t="shared" si="341"/>
        <v>20003</v>
      </c>
      <c r="S3032" s="49">
        <v>36594</v>
      </c>
      <c r="T3032" s="48">
        <v>1960.47</v>
      </c>
      <c r="U3032" s="50">
        <f t="shared" si="342"/>
        <v>1956.3058064516133</v>
      </c>
      <c r="V3032" s="51">
        <f t="shared" si="344"/>
        <v>2088.1401912568308</v>
      </c>
      <c r="W3032" s="53">
        <f t="shared" si="345"/>
        <v>-1.9294798040991878E-3</v>
      </c>
      <c r="X3032" s="53" t="str">
        <f t="shared" si="346"/>
        <v/>
      </c>
      <c r="Y3032" s="54" t="str">
        <f t="shared" si="347"/>
        <v/>
      </c>
    </row>
    <row r="3033" spans="17:25" x14ac:dyDescent="0.25">
      <c r="Q3033" s="47">
        <f t="shared" si="343"/>
        <v>2000</v>
      </c>
      <c r="R3033" s="48" t="str">
        <f t="shared" si="341"/>
        <v>20003</v>
      </c>
      <c r="S3033" s="49">
        <v>36595</v>
      </c>
      <c r="T3033" s="48">
        <v>1959.77</v>
      </c>
      <c r="U3033" s="50">
        <f t="shared" si="342"/>
        <v>1956.3058064516133</v>
      </c>
      <c r="V3033" s="51">
        <f t="shared" si="344"/>
        <v>2088.1401912568308</v>
      </c>
      <c r="W3033" s="53">
        <f t="shared" si="345"/>
        <v>-3.5705723627499353E-4</v>
      </c>
      <c r="X3033" s="53" t="str">
        <f t="shared" si="346"/>
        <v/>
      </c>
      <c r="Y3033" s="54" t="str">
        <f t="shared" si="347"/>
        <v/>
      </c>
    </row>
    <row r="3034" spans="17:25" x14ac:dyDescent="0.25">
      <c r="Q3034" s="47">
        <f t="shared" si="343"/>
        <v>2000</v>
      </c>
      <c r="R3034" s="48" t="str">
        <f t="shared" si="341"/>
        <v>20003</v>
      </c>
      <c r="S3034" s="49">
        <v>36596</v>
      </c>
      <c r="T3034" s="48">
        <v>1958.48</v>
      </c>
      <c r="U3034" s="50">
        <f t="shared" si="342"/>
        <v>1956.3058064516133</v>
      </c>
      <c r="V3034" s="51">
        <f t="shared" si="344"/>
        <v>2088.1401912568308</v>
      </c>
      <c r="W3034" s="53">
        <f t="shared" si="345"/>
        <v>-6.5824050781471133E-4</v>
      </c>
      <c r="X3034" s="53" t="str">
        <f t="shared" si="346"/>
        <v/>
      </c>
      <c r="Y3034" s="54" t="str">
        <f t="shared" si="347"/>
        <v/>
      </c>
    </row>
    <row r="3035" spans="17:25" x14ac:dyDescent="0.25">
      <c r="Q3035" s="47">
        <f t="shared" si="343"/>
        <v>2000</v>
      </c>
      <c r="R3035" s="48" t="str">
        <f t="shared" si="341"/>
        <v>20003</v>
      </c>
      <c r="S3035" s="49">
        <v>36597</v>
      </c>
      <c r="T3035" s="48">
        <v>1958.48</v>
      </c>
      <c r="U3035" s="50">
        <f t="shared" si="342"/>
        <v>1956.3058064516133</v>
      </c>
      <c r="V3035" s="51">
        <f t="shared" si="344"/>
        <v>2088.1401912568308</v>
      </c>
      <c r="W3035" s="53">
        <f t="shared" si="345"/>
        <v>0</v>
      </c>
      <c r="X3035" s="53" t="str">
        <f t="shared" si="346"/>
        <v/>
      </c>
      <c r="Y3035" s="54" t="str">
        <f t="shared" si="347"/>
        <v/>
      </c>
    </row>
    <row r="3036" spans="17:25" x14ac:dyDescent="0.25">
      <c r="Q3036" s="47">
        <f t="shared" si="343"/>
        <v>2000</v>
      </c>
      <c r="R3036" s="48" t="str">
        <f t="shared" si="341"/>
        <v>20003</v>
      </c>
      <c r="S3036" s="49">
        <v>36598</v>
      </c>
      <c r="T3036" s="48">
        <v>1958.48</v>
      </c>
      <c r="U3036" s="50">
        <f t="shared" si="342"/>
        <v>1956.3058064516133</v>
      </c>
      <c r="V3036" s="51">
        <f t="shared" si="344"/>
        <v>2088.1401912568308</v>
      </c>
      <c r="W3036" s="53">
        <f t="shared" si="345"/>
        <v>0</v>
      </c>
      <c r="X3036" s="53" t="str">
        <f t="shared" si="346"/>
        <v/>
      </c>
      <c r="Y3036" s="54" t="str">
        <f t="shared" si="347"/>
        <v/>
      </c>
    </row>
    <row r="3037" spans="17:25" x14ac:dyDescent="0.25">
      <c r="Q3037" s="47">
        <f t="shared" si="343"/>
        <v>2000</v>
      </c>
      <c r="R3037" s="48" t="str">
        <f t="shared" si="341"/>
        <v>20003</v>
      </c>
      <c r="S3037" s="49">
        <v>36599</v>
      </c>
      <c r="T3037" s="48">
        <v>1957.5</v>
      </c>
      <c r="U3037" s="50">
        <f t="shared" si="342"/>
        <v>1956.3058064516133</v>
      </c>
      <c r="V3037" s="51">
        <f t="shared" si="344"/>
        <v>2088.1401912568308</v>
      </c>
      <c r="W3037" s="53">
        <f t="shared" si="345"/>
        <v>-5.0038805604346592E-4</v>
      </c>
      <c r="X3037" s="53" t="str">
        <f t="shared" si="346"/>
        <v/>
      </c>
      <c r="Y3037" s="54" t="str">
        <f t="shared" si="347"/>
        <v/>
      </c>
    </row>
    <row r="3038" spans="17:25" x14ac:dyDescent="0.25">
      <c r="Q3038" s="47">
        <f t="shared" si="343"/>
        <v>2000</v>
      </c>
      <c r="R3038" s="48" t="str">
        <f t="shared" si="341"/>
        <v>20003</v>
      </c>
      <c r="S3038" s="49">
        <v>36600</v>
      </c>
      <c r="T3038" s="48">
        <v>1955.75</v>
      </c>
      <c r="U3038" s="50">
        <f t="shared" si="342"/>
        <v>1956.3058064516133</v>
      </c>
      <c r="V3038" s="51">
        <f t="shared" si="344"/>
        <v>2088.1401912568308</v>
      </c>
      <c r="W3038" s="53">
        <f t="shared" si="345"/>
        <v>-8.93997445721606E-4</v>
      </c>
      <c r="X3038" s="53" t="str">
        <f t="shared" si="346"/>
        <v/>
      </c>
      <c r="Y3038" s="54" t="str">
        <f t="shared" si="347"/>
        <v/>
      </c>
    </row>
    <row r="3039" spans="17:25" x14ac:dyDescent="0.25">
      <c r="Q3039" s="47">
        <f t="shared" si="343"/>
        <v>2000</v>
      </c>
      <c r="R3039" s="48" t="str">
        <f t="shared" si="341"/>
        <v>20003</v>
      </c>
      <c r="S3039" s="49">
        <v>36601</v>
      </c>
      <c r="T3039" s="48">
        <v>1954.26</v>
      </c>
      <c r="U3039" s="50">
        <f t="shared" si="342"/>
        <v>1956.3058064516133</v>
      </c>
      <c r="V3039" s="51">
        <f t="shared" si="344"/>
        <v>2088.1401912568308</v>
      </c>
      <c r="W3039" s="53">
        <f t="shared" si="345"/>
        <v>-7.6185606544809659E-4</v>
      </c>
      <c r="X3039" s="53" t="str">
        <f t="shared" si="346"/>
        <v/>
      </c>
      <c r="Y3039" s="54" t="str">
        <f t="shared" si="347"/>
        <v/>
      </c>
    </row>
    <row r="3040" spans="17:25" x14ac:dyDescent="0.25">
      <c r="Q3040" s="47">
        <f t="shared" si="343"/>
        <v>2000</v>
      </c>
      <c r="R3040" s="48" t="str">
        <f t="shared" si="341"/>
        <v>20003</v>
      </c>
      <c r="S3040" s="49">
        <v>36602</v>
      </c>
      <c r="T3040" s="48">
        <v>1950.01</v>
      </c>
      <c r="U3040" s="50">
        <f t="shared" si="342"/>
        <v>1956.3058064516133</v>
      </c>
      <c r="V3040" s="51">
        <f t="shared" si="344"/>
        <v>2088.1401912568308</v>
      </c>
      <c r="W3040" s="53">
        <f t="shared" si="345"/>
        <v>-2.1747362172893636E-3</v>
      </c>
      <c r="X3040" s="53" t="str">
        <f t="shared" si="346"/>
        <v/>
      </c>
      <c r="Y3040" s="54" t="str">
        <f t="shared" si="347"/>
        <v/>
      </c>
    </row>
    <row r="3041" spans="17:25" x14ac:dyDescent="0.25">
      <c r="Q3041" s="47">
        <f t="shared" si="343"/>
        <v>2000</v>
      </c>
      <c r="R3041" s="48" t="str">
        <f t="shared" si="341"/>
        <v>20003</v>
      </c>
      <c r="S3041" s="49">
        <v>36603</v>
      </c>
      <c r="T3041" s="48">
        <v>1952.98</v>
      </c>
      <c r="U3041" s="50">
        <f t="shared" si="342"/>
        <v>1956.3058064516133</v>
      </c>
      <c r="V3041" s="51">
        <f t="shared" si="344"/>
        <v>2088.1401912568308</v>
      </c>
      <c r="W3041" s="53">
        <f t="shared" si="345"/>
        <v>1.5230691124661355E-3</v>
      </c>
      <c r="X3041" s="53" t="str">
        <f t="shared" si="346"/>
        <v/>
      </c>
      <c r="Y3041" s="54" t="str">
        <f t="shared" si="347"/>
        <v/>
      </c>
    </row>
    <row r="3042" spans="17:25" x14ac:dyDescent="0.25">
      <c r="Q3042" s="47">
        <f t="shared" si="343"/>
        <v>2000</v>
      </c>
      <c r="R3042" s="48" t="str">
        <f t="shared" si="341"/>
        <v>20003</v>
      </c>
      <c r="S3042" s="49">
        <v>36604</v>
      </c>
      <c r="T3042" s="48">
        <v>1952.98</v>
      </c>
      <c r="U3042" s="50">
        <f t="shared" si="342"/>
        <v>1956.3058064516133</v>
      </c>
      <c r="V3042" s="51">
        <f t="shared" si="344"/>
        <v>2088.1401912568308</v>
      </c>
      <c r="W3042" s="53">
        <f t="shared" si="345"/>
        <v>0</v>
      </c>
      <c r="X3042" s="53" t="str">
        <f t="shared" si="346"/>
        <v/>
      </c>
      <c r="Y3042" s="54" t="str">
        <f t="shared" si="347"/>
        <v/>
      </c>
    </row>
    <row r="3043" spans="17:25" x14ac:dyDescent="0.25">
      <c r="Q3043" s="47">
        <f t="shared" si="343"/>
        <v>2000</v>
      </c>
      <c r="R3043" s="48" t="str">
        <f t="shared" si="341"/>
        <v>20003</v>
      </c>
      <c r="S3043" s="49">
        <v>36605</v>
      </c>
      <c r="T3043" s="48">
        <v>1952.98</v>
      </c>
      <c r="U3043" s="50">
        <f t="shared" si="342"/>
        <v>1956.3058064516133</v>
      </c>
      <c r="V3043" s="51">
        <f t="shared" si="344"/>
        <v>2088.1401912568308</v>
      </c>
      <c r="W3043" s="53">
        <f t="shared" si="345"/>
        <v>0</v>
      </c>
      <c r="X3043" s="53" t="str">
        <f t="shared" si="346"/>
        <v/>
      </c>
      <c r="Y3043" s="54" t="str">
        <f t="shared" si="347"/>
        <v/>
      </c>
    </row>
    <row r="3044" spans="17:25" x14ac:dyDescent="0.25">
      <c r="Q3044" s="47">
        <f t="shared" si="343"/>
        <v>2000</v>
      </c>
      <c r="R3044" s="48" t="str">
        <f t="shared" si="341"/>
        <v>20003</v>
      </c>
      <c r="S3044" s="49">
        <v>36606</v>
      </c>
      <c r="T3044" s="48">
        <v>1952.98</v>
      </c>
      <c r="U3044" s="50">
        <f t="shared" si="342"/>
        <v>1956.3058064516133</v>
      </c>
      <c r="V3044" s="51">
        <f t="shared" si="344"/>
        <v>2088.1401912568308</v>
      </c>
      <c r="W3044" s="53">
        <f t="shared" si="345"/>
        <v>0</v>
      </c>
      <c r="X3044" s="53" t="str">
        <f t="shared" si="346"/>
        <v/>
      </c>
      <c r="Y3044" s="54" t="str">
        <f t="shared" si="347"/>
        <v/>
      </c>
    </row>
    <row r="3045" spans="17:25" x14ac:dyDescent="0.25">
      <c r="Q3045" s="47">
        <f t="shared" si="343"/>
        <v>2000</v>
      </c>
      <c r="R3045" s="48" t="str">
        <f t="shared" si="341"/>
        <v>20003</v>
      </c>
      <c r="S3045" s="49">
        <v>36607</v>
      </c>
      <c r="T3045" s="48">
        <v>1956.98</v>
      </c>
      <c r="U3045" s="50">
        <f t="shared" si="342"/>
        <v>1956.3058064516133</v>
      </c>
      <c r="V3045" s="51">
        <f t="shared" si="344"/>
        <v>2088.1401912568308</v>
      </c>
      <c r="W3045" s="53">
        <f t="shared" si="345"/>
        <v>2.0481520548085719E-3</v>
      </c>
      <c r="X3045" s="53" t="str">
        <f t="shared" si="346"/>
        <v/>
      </c>
      <c r="Y3045" s="54" t="str">
        <f t="shared" si="347"/>
        <v/>
      </c>
    </row>
    <row r="3046" spans="17:25" x14ac:dyDescent="0.25">
      <c r="Q3046" s="47">
        <f t="shared" si="343"/>
        <v>2000</v>
      </c>
      <c r="R3046" s="48" t="str">
        <f t="shared" si="341"/>
        <v>20003</v>
      </c>
      <c r="S3046" s="49">
        <v>36608</v>
      </c>
      <c r="T3046" s="48">
        <v>1959.84</v>
      </c>
      <c r="U3046" s="50">
        <f t="shared" si="342"/>
        <v>1956.3058064516133</v>
      </c>
      <c r="V3046" s="51">
        <f t="shared" si="344"/>
        <v>2088.1401912568308</v>
      </c>
      <c r="W3046" s="53">
        <f t="shared" si="345"/>
        <v>1.4614354771127491E-3</v>
      </c>
      <c r="X3046" s="53" t="str">
        <f t="shared" si="346"/>
        <v/>
      </c>
      <c r="Y3046" s="54" t="str">
        <f t="shared" si="347"/>
        <v/>
      </c>
    </row>
    <row r="3047" spans="17:25" x14ac:dyDescent="0.25">
      <c r="Q3047" s="47">
        <f t="shared" si="343"/>
        <v>2000</v>
      </c>
      <c r="R3047" s="48" t="str">
        <f t="shared" si="341"/>
        <v>20003</v>
      </c>
      <c r="S3047" s="49">
        <v>36609</v>
      </c>
      <c r="T3047" s="48">
        <v>1954.57</v>
      </c>
      <c r="U3047" s="50">
        <f t="shared" si="342"/>
        <v>1956.3058064516133</v>
      </c>
      <c r="V3047" s="51">
        <f t="shared" si="344"/>
        <v>2088.1401912568308</v>
      </c>
      <c r="W3047" s="53">
        <f t="shared" si="345"/>
        <v>-2.6889950200016388E-3</v>
      </c>
      <c r="X3047" s="53" t="str">
        <f t="shared" si="346"/>
        <v/>
      </c>
      <c r="Y3047" s="54" t="str">
        <f t="shared" si="347"/>
        <v/>
      </c>
    </row>
    <row r="3048" spans="17:25" x14ac:dyDescent="0.25">
      <c r="Q3048" s="47">
        <f t="shared" si="343"/>
        <v>2000</v>
      </c>
      <c r="R3048" s="48" t="str">
        <f t="shared" si="341"/>
        <v>20003</v>
      </c>
      <c r="S3048" s="49">
        <v>36610</v>
      </c>
      <c r="T3048" s="48">
        <v>1954.83</v>
      </c>
      <c r="U3048" s="50">
        <f t="shared" si="342"/>
        <v>1956.3058064516133</v>
      </c>
      <c r="V3048" s="51">
        <f t="shared" si="344"/>
        <v>2088.1401912568308</v>
      </c>
      <c r="W3048" s="53">
        <f t="shared" si="345"/>
        <v>1.3302158531036667E-4</v>
      </c>
      <c r="X3048" s="53" t="str">
        <f t="shared" si="346"/>
        <v/>
      </c>
      <c r="Y3048" s="54" t="str">
        <f t="shared" si="347"/>
        <v/>
      </c>
    </row>
    <row r="3049" spans="17:25" x14ac:dyDescent="0.25">
      <c r="Q3049" s="47">
        <f t="shared" si="343"/>
        <v>2000</v>
      </c>
      <c r="R3049" s="48" t="str">
        <f t="shared" si="341"/>
        <v>20003</v>
      </c>
      <c r="S3049" s="49">
        <v>36611</v>
      </c>
      <c r="T3049" s="48">
        <v>1954.83</v>
      </c>
      <c r="U3049" s="50">
        <f t="shared" si="342"/>
        <v>1956.3058064516133</v>
      </c>
      <c r="V3049" s="51">
        <f t="shared" si="344"/>
        <v>2088.1401912568308</v>
      </c>
      <c r="W3049" s="53">
        <f t="shared" si="345"/>
        <v>0</v>
      </c>
      <c r="X3049" s="53" t="str">
        <f t="shared" si="346"/>
        <v/>
      </c>
      <c r="Y3049" s="54" t="str">
        <f t="shared" si="347"/>
        <v/>
      </c>
    </row>
    <row r="3050" spans="17:25" x14ac:dyDescent="0.25">
      <c r="Q3050" s="47">
        <f t="shared" si="343"/>
        <v>2000</v>
      </c>
      <c r="R3050" s="48" t="str">
        <f t="shared" si="341"/>
        <v>20003</v>
      </c>
      <c r="S3050" s="49">
        <v>36612</v>
      </c>
      <c r="T3050" s="48">
        <v>1954.83</v>
      </c>
      <c r="U3050" s="50">
        <f t="shared" si="342"/>
        <v>1956.3058064516133</v>
      </c>
      <c r="V3050" s="51">
        <f t="shared" si="344"/>
        <v>2088.1401912568308</v>
      </c>
      <c r="W3050" s="53">
        <f t="shared" si="345"/>
        <v>0</v>
      </c>
      <c r="X3050" s="53" t="str">
        <f t="shared" si="346"/>
        <v/>
      </c>
      <c r="Y3050" s="54" t="str">
        <f t="shared" si="347"/>
        <v/>
      </c>
    </row>
    <row r="3051" spans="17:25" x14ac:dyDescent="0.25">
      <c r="Q3051" s="47">
        <f t="shared" si="343"/>
        <v>2000</v>
      </c>
      <c r="R3051" s="48" t="str">
        <f t="shared" si="341"/>
        <v>20003</v>
      </c>
      <c r="S3051" s="49">
        <v>36613</v>
      </c>
      <c r="T3051" s="48">
        <v>1958.93</v>
      </c>
      <c r="U3051" s="50">
        <f t="shared" si="342"/>
        <v>1956.3058064516133</v>
      </c>
      <c r="V3051" s="51">
        <f t="shared" si="344"/>
        <v>2088.1401912568308</v>
      </c>
      <c r="W3051" s="53">
        <f t="shared" si="345"/>
        <v>2.0973690806873613E-3</v>
      </c>
      <c r="X3051" s="53" t="str">
        <f t="shared" si="346"/>
        <v/>
      </c>
      <c r="Y3051" s="54" t="str">
        <f t="shared" si="347"/>
        <v/>
      </c>
    </row>
    <row r="3052" spans="17:25" x14ac:dyDescent="0.25">
      <c r="Q3052" s="47">
        <f t="shared" si="343"/>
        <v>2000</v>
      </c>
      <c r="R3052" s="48" t="str">
        <f t="shared" si="341"/>
        <v>20003</v>
      </c>
      <c r="S3052" s="49">
        <v>36614</v>
      </c>
      <c r="T3052" s="48">
        <v>1955.14</v>
      </c>
      <c r="U3052" s="50">
        <f t="shared" si="342"/>
        <v>1956.3058064516133</v>
      </c>
      <c r="V3052" s="51">
        <f t="shared" si="344"/>
        <v>2088.1401912568308</v>
      </c>
      <c r="W3052" s="53">
        <f t="shared" si="345"/>
        <v>-1.9347296738525532E-3</v>
      </c>
      <c r="X3052" s="53" t="str">
        <f t="shared" si="346"/>
        <v/>
      </c>
      <c r="Y3052" s="54" t="str">
        <f t="shared" si="347"/>
        <v/>
      </c>
    </row>
    <row r="3053" spans="17:25" x14ac:dyDescent="0.25">
      <c r="Q3053" s="47">
        <f t="shared" si="343"/>
        <v>2000</v>
      </c>
      <c r="R3053" s="48" t="str">
        <f t="shared" si="341"/>
        <v>20003</v>
      </c>
      <c r="S3053" s="49">
        <v>36615</v>
      </c>
      <c r="T3053" s="48">
        <v>1949.75</v>
      </c>
      <c r="U3053" s="50">
        <f t="shared" si="342"/>
        <v>1956.3058064516133</v>
      </c>
      <c r="V3053" s="51">
        <f t="shared" si="344"/>
        <v>2088.1401912568308</v>
      </c>
      <c r="W3053" s="53">
        <f t="shared" si="345"/>
        <v>-2.7568358276134353E-3</v>
      </c>
      <c r="X3053" s="53" t="str">
        <f t="shared" si="346"/>
        <v/>
      </c>
      <c r="Y3053" s="54" t="str">
        <f t="shared" si="347"/>
        <v/>
      </c>
    </row>
    <row r="3054" spans="17:25" x14ac:dyDescent="0.25">
      <c r="Q3054" s="47">
        <f t="shared" si="343"/>
        <v>2000</v>
      </c>
      <c r="R3054" s="48" t="str">
        <f t="shared" si="341"/>
        <v>20003</v>
      </c>
      <c r="S3054" s="49">
        <v>36616</v>
      </c>
      <c r="T3054" s="48">
        <v>1951.56</v>
      </c>
      <c r="U3054" s="50">
        <f t="shared" si="342"/>
        <v>1956.3058064516133</v>
      </c>
      <c r="V3054" s="51">
        <f t="shared" si="344"/>
        <v>2088.1401912568308</v>
      </c>
      <c r="W3054" s="53">
        <f t="shared" si="345"/>
        <v>9.2832414412091779E-4</v>
      </c>
      <c r="X3054" s="53" t="str">
        <f t="shared" si="346"/>
        <v/>
      </c>
      <c r="Y3054" s="54" t="str">
        <f t="shared" si="347"/>
        <v/>
      </c>
    </row>
    <row r="3055" spans="17:25" x14ac:dyDescent="0.25">
      <c r="Q3055" s="47">
        <f t="shared" si="343"/>
        <v>2000</v>
      </c>
      <c r="R3055" s="48" t="str">
        <f t="shared" si="341"/>
        <v>20004</v>
      </c>
      <c r="S3055" s="49">
        <v>36617</v>
      </c>
      <c r="T3055" s="48">
        <v>1958.12</v>
      </c>
      <c r="U3055" s="50">
        <f t="shared" si="342"/>
        <v>1987.9503333333332</v>
      </c>
      <c r="V3055" s="51">
        <f t="shared" si="344"/>
        <v>2088.1401912568308</v>
      </c>
      <c r="W3055" s="53">
        <f t="shared" si="345"/>
        <v>3.361413433355942E-3</v>
      </c>
      <c r="X3055" s="53">
        <f t="shared" si="346"/>
        <v>1.6175654530779848E-2</v>
      </c>
      <c r="Y3055" s="54" t="str">
        <f t="shared" si="347"/>
        <v/>
      </c>
    </row>
    <row r="3056" spans="17:25" x14ac:dyDescent="0.25">
      <c r="Q3056" s="47">
        <f t="shared" si="343"/>
        <v>2000</v>
      </c>
      <c r="R3056" s="48" t="str">
        <f t="shared" si="341"/>
        <v>20004</v>
      </c>
      <c r="S3056" s="49">
        <v>36618</v>
      </c>
      <c r="T3056" s="48">
        <v>1958.12</v>
      </c>
      <c r="U3056" s="50">
        <f t="shared" si="342"/>
        <v>1987.9503333333332</v>
      </c>
      <c r="V3056" s="51">
        <f t="shared" si="344"/>
        <v>2088.1401912568308</v>
      </c>
      <c r="W3056" s="53">
        <f t="shared" si="345"/>
        <v>0</v>
      </c>
      <c r="X3056" s="53" t="str">
        <f t="shared" si="346"/>
        <v/>
      </c>
      <c r="Y3056" s="54" t="str">
        <f t="shared" si="347"/>
        <v/>
      </c>
    </row>
    <row r="3057" spans="17:25" x14ac:dyDescent="0.25">
      <c r="Q3057" s="47">
        <f t="shared" si="343"/>
        <v>2000</v>
      </c>
      <c r="R3057" s="48" t="str">
        <f t="shared" si="341"/>
        <v>20004</v>
      </c>
      <c r="S3057" s="49">
        <v>36619</v>
      </c>
      <c r="T3057" s="48">
        <v>1958.12</v>
      </c>
      <c r="U3057" s="50">
        <f t="shared" si="342"/>
        <v>1987.9503333333332</v>
      </c>
      <c r="V3057" s="51">
        <f t="shared" si="344"/>
        <v>2088.1401912568308</v>
      </c>
      <c r="W3057" s="53">
        <f t="shared" si="345"/>
        <v>0</v>
      </c>
      <c r="X3057" s="53" t="str">
        <f t="shared" si="346"/>
        <v/>
      </c>
      <c r="Y3057" s="54" t="str">
        <f t="shared" si="347"/>
        <v/>
      </c>
    </row>
    <row r="3058" spans="17:25" x14ac:dyDescent="0.25">
      <c r="Q3058" s="47">
        <f t="shared" si="343"/>
        <v>2000</v>
      </c>
      <c r="R3058" s="48" t="str">
        <f t="shared" si="341"/>
        <v>20004</v>
      </c>
      <c r="S3058" s="49">
        <v>36620</v>
      </c>
      <c r="T3058" s="48">
        <v>1963.22</v>
      </c>
      <c r="U3058" s="50">
        <f t="shared" si="342"/>
        <v>1987.9503333333332</v>
      </c>
      <c r="V3058" s="51">
        <f t="shared" si="344"/>
        <v>2088.1401912568308</v>
      </c>
      <c r="W3058" s="53">
        <f t="shared" si="345"/>
        <v>2.6045390476581165E-3</v>
      </c>
      <c r="X3058" s="53" t="str">
        <f t="shared" si="346"/>
        <v/>
      </c>
      <c r="Y3058" s="54" t="str">
        <f t="shared" si="347"/>
        <v/>
      </c>
    </row>
    <row r="3059" spans="17:25" x14ac:dyDescent="0.25">
      <c r="Q3059" s="47">
        <f t="shared" si="343"/>
        <v>2000</v>
      </c>
      <c r="R3059" s="48" t="str">
        <f t="shared" si="341"/>
        <v>20004</v>
      </c>
      <c r="S3059" s="49">
        <v>36621</v>
      </c>
      <c r="T3059" s="48">
        <v>1964.1</v>
      </c>
      <c r="U3059" s="50">
        <f t="shared" si="342"/>
        <v>1987.9503333333332</v>
      </c>
      <c r="V3059" s="51">
        <f t="shared" si="344"/>
        <v>2088.1401912568308</v>
      </c>
      <c r="W3059" s="53">
        <f t="shared" si="345"/>
        <v>4.4824319230651888E-4</v>
      </c>
      <c r="X3059" s="53" t="str">
        <f t="shared" si="346"/>
        <v/>
      </c>
      <c r="Y3059" s="54" t="str">
        <f t="shared" si="347"/>
        <v/>
      </c>
    </row>
    <row r="3060" spans="17:25" x14ac:dyDescent="0.25">
      <c r="Q3060" s="47">
        <f t="shared" si="343"/>
        <v>2000</v>
      </c>
      <c r="R3060" s="48" t="str">
        <f t="shared" si="341"/>
        <v>20004</v>
      </c>
      <c r="S3060" s="49">
        <v>36622</v>
      </c>
      <c r="T3060" s="48">
        <v>1968.92</v>
      </c>
      <c r="U3060" s="50">
        <f t="shared" si="342"/>
        <v>1987.9503333333332</v>
      </c>
      <c r="V3060" s="51">
        <f t="shared" si="344"/>
        <v>2088.1401912568308</v>
      </c>
      <c r="W3060" s="53">
        <f t="shared" si="345"/>
        <v>2.454050201110114E-3</v>
      </c>
      <c r="X3060" s="53" t="str">
        <f t="shared" si="346"/>
        <v/>
      </c>
      <c r="Y3060" s="54" t="str">
        <f t="shared" si="347"/>
        <v/>
      </c>
    </row>
    <row r="3061" spans="17:25" x14ac:dyDescent="0.25">
      <c r="Q3061" s="47">
        <f t="shared" si="343"/>
        <v>2000</v>
      </c>
      <c r="R3061" s="48" t="str">
        <f t="shared" si="341"/>
        <v>20004</v>
      </c>
      <c r="S3061" s="49">
        <v>36623</v>
      </c>
      <c r="T3061" s="48">
        <v>1986.96</v>
      </c>
      <c r="U3061" s="50">
        <f t="shared" si="342"/>
        <v>1987.9503333333332</v>
      </c>
      <c r="V3061" s="51">
        <f t="shared" si="344"/>
        <v>2088.1401912568308</v>
      </c>
      <c r="W3061" s="53">
        <f t="shared" si="345"/>
        <v>9.1623834386362901E-3</v>
      </c>
      <c r="X3061" s="53" t="str">
        <f t="shared" si="346"/>
        <v/>
      </c>
      <c r="Y3061" s="54" t="str">
        <f t="shared" si="347"/>
        <v/>
      </c>
    </row>
    <row r="3062" spans="17:25" x14ac:dyDescent="0.25">
      <c r="Q3062" s="47">
        <f t="shared" si="343"/>
        <v>2000</v>
      </c>
      <c r="R3062" s="48" t="str">
        <f t="shared" si="341"/>
        <v>20004</v>
      </c>
      <c r="S3062" s="49">
        <v>36624</v>
      </c>
      <c r="T3062" s="48">
        <v>1996.24</v>
      </c>
      <c r="U3062" s="50">
        <f t="shared" si="342"/>
        <v>1987.9503333333332</v>
      </c>
      <c r="V3062" s="51">
        <f t="shared" si="344"/>
        <v>2088.1401912568308</v>
      </c>
      <c r="W3062" s="53">
        <f t="shared" si="345"/>
        <v>4.6704513427546779E-3</v>
      </c>
      <c r="X3062" s="53" t="str">
        <f t="shared" si="346"/>
        <v/>
      </c>
      <c r="Y3062" s="54" t="str">
        <f t="shared" si="347"/>
        <v/>
      </c>
    </row>
    <row r="3063" spans="17:25" x14ac:dyDescent="0.25">
      <c r="Q3063" s="47">
        <f t="shared" si="343"/>
        <v>2000</v>
      </c>
      <c r="R3063" s="48" t="str">
        <f t="shared" si="341"/>
        <v>20004</v>
      </c>
      <c r="S3063" s="49">
        <v>36625</v>
      </c>
      <c r="T3063" s="48">
        <v>1996.24</v>
      </c>
      <c r="U3063" s="50">
        <f t="shared" si="342"/>
        <v>1987.9503333333332</v>
      </c>
      <c r="V3063" s="51">
        <f t="shared" si="344"/>
        <v>2088.1401912568308</v>
      </c>
      <c r="W3063" s="53">
        <f t="shared" si="345"/>
        <v>0</v>
      </c>
      <c r="X3063" s="53" t="str">
        <f t="shared" si="346"/>
        <v/>
      </c>
      <c r="Y3063" s="54" t="str">
        <f t="shared" si="347"/>
        <v/>
      </c>
    </row>
    <row r="3064" spans="17:25" x14ac:dyDescent="0.25">
      <c r="Q3064" s="47">
        <f t="shared" si="343"/>
        <v>2000</v>
      </c>
      <c r="R3064" s="48" t="str">
        <f t="shared" si="341"/>
        <v>20004</v>
      </c>
      <c r="S3064" s="49">
        <v>36626</v>
      </c>
      <c r="T3064" s="48">
        <v>1996.24</v>
      </c>
      <c r="U3064" s="50">
        <f t="shared" si="342"/>
        <v>1987.9503333333332</v>
      </c>
      <c r="V3064" s="51">
        <f t="shared" si="344"/>
        <v>2088.1401912568308</v>
      </c>
      <c r="W3064" s="53">
        <f t="shared" si="345"/>
        <v>0</v>
      </c>
      <c r="X3064" s="53" t="str">
        <f t="shared" si="346"/>
        <v/>
      </c>
      <c r="Y3064" s="54" t="str">
        <f t="shared" si="347"/>
        <v/>
      </c>
    </row>
    <row r="3065" spans="17:25" x14ac:dyDescent="0.25">
      <c r="Q3065" s="47">
        <f t="shared" si="343"/>
        <v>2000</v>
      </c>
      <c r="R3065" s="48" t="str">
        <f t="shared" si="341"/>
        <v>20004</v>
      </c>
      <c r="S3065" s="49">
        <v>36627</v>
      </c>
      <c r="T3065" s="48">
        <v>1998.25</v>
      </c>
      <c r="U3065" s="50">
        <f t="shared" si="342"/>
        <v>1987.9503333333332</v>
      </c>
      <c r="V3065" s="51">
        <f t="shared" si="344"/>
        <v>2088.1401912568308</v>
      </c>
      <c r="W3065" s="53">
        <f t="shared" si="345"/>
        <v>1.0068929587625508E-3</v>
      </c>
      <c r="X3065" s="53" t="str">
        <f t="shared" si="346"/>
        <v/>
      </c>
      <c r="Y3065" s="54" t="str">
        <f t="shared" si="347"/>
        <v/>
      </c>
    </row>
    <row r="3066" spans="17:25" x14ac:dyDescent="0.25">
      <c r="Q3066" s="47">
        <f t="shared" si="343"/>
        <v>2000</v>
      </c>
      <c r="R3066" s="48" t="str">
        <f t="shared" si="341"/>
        <v>20004</v>
      </c>
      <c r="S3066" s="49">
        <v>36628</v>
      </c>
      <c r="T3066" s="48">
        <v>1986.75</v>
      </c>
      <c r="U3066" s="50">
        <f t="shared" si="342"/>
        <v>1987.9503333333332</v>
      </c>
      <c r="V3066" s="51">
        <f t="shared" si="344"/>
        <v>2088.1401912568308</v>
      </c>
      <c r="W3066" s="53">
        <f t="shared" si="345"/>
        <v>-5.75503565619917E-3</v>
      </c>
      <c r="X3066" s="53" t="str">
        <f t="shared" si="346"/>
        <v/>
      </c>
      <c r="Y3066" s="54" t="str">
        <f t="shared" si="347"/>
        <v/>
      </c>
    </row>
    <row r="3067" spans="17:25" x14ac:dyDescent="0.25">
      <c r="Q3067" s="47">
        <f t="shared" si="343"/>
        <v>2000</v>
      </c>
      <c r="R3067" s="48" t="str">
        <f t="shared" si="341"/>
        <v>20004</v>
      </c>
      <c r="S3067" s="49">
        <v>36629</v>
      </c>
      <c r="T3067" s="48">
        <v>1987.38</v>
      </c>
      <c r="U3067" s="50">
        <f t="shared" si="342"/>
        <v>1987.9503333333332</v>
      </c>
      <c r="V3067" s="51">
        <f t="shared" si="344"/>
        <v>2088.1401912568308</v>
      </c>
      <c r="W3067" s="53">
        <f t="shared" si="345"/>
        <v>3.1710079275204528E-4</v>
      </c>
      <c r="X3067" s="53" t="str">
        <f t="shared" si="346"/>
        <v/>
      </c>
      <c r="Y3067" s="54" t="str">
        <f t="shared" si="347"/>
        <v/>
      </c>
    </row>
    <row r="3068" spans="17:25" x14ac:dyDescent="0.25">
      <c r="Q3068" s="47">
        <f t="shared" si="343"/>
        <v>2000</v>
      </c>
      <c r="R3068" s="48" t="str">
        <f t="shared" si="341"/>
        <v>20004</v>
      </c>
      <c r="S3068" s="49">
        <v>36630</v>
      </c>
      <c r="T3068" s="48">
        <v>1987.36</v>
      </c>
      <c r="U3068" s="50">
        <f t="shared" si="342"/>
        <v>1987.9503333333332</v>
      </c>
      <c r="V3068" s="51">
        <f t="shared" si="344"/>
        <v>2088.1401912568308</v>
      </c>
      <c r="W3068" s="53">
        <f t="shared" si="345"/>
        <v>-1.0063500689438953E-5</v>
      </c>
      <c r="X3068" s="53" t="str">
        <f t="shared" si="346"/>
        <v/>
      </c>
      <c r="Y3068" s="54" t="str">
        <f t="shared" si="347"/>
        <v/>
      </c>
    </row>
    <row r="3069" spans="17:25" x14ac:dyDescent="0.25">
      <c r="Q3069" s="47">
        <f t="shared" si="343"/>
        <v>2000</v>
      </c>
      <c r="R3069" s="48" t="str">
        <f t="shared" si="341"/>
        <v>20004</v>
      </c>
      <c r="S3069" s="49">
        <v>36631</v>
      </c>
      <c r="T3069" s="48">
        <v>1987.39</v>
      </c>
      <c r="U3069" s="50">
        <f t="shared" si="342"/>
        <v>1987.9503333333332</v>
      </c>
      <c r="V3069" s="51">
        <f t="shared" si="344"/>
        <v>2088.1401912568308</v>
      </c>
      <c r="W3069" s="53">
        <f t="shared" si="345"/>
        <v>1.5095402946752046E-5</v>
      </c>
      <c r="X3069" s="53" t="str">
        <f t="shared" si="346"/>
        <v/>
      </c>
      <c r="Y3069" s="54" t="str">
        <f t="shared" si="347"/>
        <v/>
      </c>
    </row>
    <row r="3070" spans="17:25" x14ac:dyDescent="0.25">
      <c r="Q3070" s="47">
        <f t="shared" si="343"/>
        <v>2000</v>
      </c>
      <c r="R3070" s="48" t="str">
        <f t="shared" si="341"/>
        <v>20004</v>
      </c>
      <c r="S3070" s="49">
        <v>36632</v>
      </c>
      <c r="T3070" s="48">
        <v>1987.39</v>
      </c>
      <c r="U3070" s="50">
        <f t="shared" si="342"/>
        <v>1987.9503333333332</v>
      </c>
      <c r="V3070" s="51">
        <f t="shared" si="344"/>
        <v>2088.1401912568308</v>
      </c>
      <c r="W3070" s="53">
        <f t="shared" si="345"/>
        <v>0</v>
      </c>
      <c r="X3070" s="53" t="str">
        <f t="shared" si="346"/>
        <v/>
      </c>
      <c r="Y3070" s="54" t="str">
        <f t="shared" si="347"/>
        <v/>
      </c>
    </row>
    <row r="3071" spans="17:25" x14ac:dyDescent="0.25">
      <c r="Q3071" s="47">
        <f t="shared" si="343"/>
        <v>2000</v>
      </c>
      <c r="R3071" s="48" t="str">
        <f t="shared" si="341"/>
        <v>20004</v>
      </c>
      <c r="S3071" s="49">
        <v>36633</v>
      </c>
      <c r="T3071" s="48">
        <v>1987.39</v>
      </c>
      <c r="U3071" s="50">
        <f t="shared" si="342"/>
        <v>1987.9503333333332</v>
      </c>
      <c r="V3071" s="51">
        <f t="shared" si="344"/>
        <v>2088.1401912568308</v>
      </c>
      <c r="W3071" s="53">
        <f t="shared" si="345"/>
        <v>0</v>
      </c>
      <c r="X3071" s="53" t="str">
        <f t="shared" si="346"/>
        <v/>
      </c>
      <c r="Y3071" s="54" t="str">
        <f t="shared" si="347"/>
        <v/>
      </c>
    </row>
    <row r="3072" spans="17:25" x14ac:dyDescent="0.25">
      <c r="Q3072" s="47">
        <f t="shared" si="343"/>
        <v>2000</v>
      </c>
      <c r="R3072" s="48" t="str">
        <f t="shared" si="341"/>
        <v>20004</v>
      </c>
      <c r="S3072" s="49">
        <v>36634</v>
      </c>
      <c r="T3072" s="48">
        <v>1996.29</v>
      </c>
      <c r="U3072" s="50">
        <f t="shared" si="342"/>
        <v>1987.9503333333332</v>
      </c>
      <c r="V3072" s="51">
        <f t="shared" si="344"/>
        <v>2088.1401912568308</v>
      </c>
      <c r="W3072" s="53">
        <f t="shared" si="345"/>
        <v>4.4782352733987452E-3</v>
      </c>
      <c r="X3072" s="53" t="str">
        <f t="shared" si="346"/>
        <v/>
      </c>
      <c r="Y3072" s="54" t="str">
        <f t="shared" si="347"/>
        <v/>
      </c>
    </row>
    <row r="3073" spans="17:25" x14ac:dyDescent="0.25">
      <c r="Q3073" s="47">
        <f t="shared" si="343"/>
        <v>2000</v>
      </c>
      <c r="R3073" s="48" t="str">
        <f t="shared" si="341"/>
        <v>20004</v>
      </c>
      <c r="S3073" s="49">
        <v>36635</v>
      </c>
      <c r="T3073" s="48">
        <v>2003.02</v>
      </c>
      <c r="U3073" s="50">
        <f t="shared" si="342"/>
        <v>1987.9503333333332</v>
      </c>
      <c r="V3073" s="51">
        <f t="shared" si="344"/>
        <v>2088.1401912568308</v>
      </c>
      <c r="W3073" s="53">
        <f t="shared" si="345"/>
        <v>3.3712536755681199E-3</v>
      </c>
      <c r="X3073" s="53" t="str">
        <f t="shared" si="346"/>
        <v/>
      </c>
      <c r="Y3073" s="54" t="str">
        <f t="shared" si="347"/>
        <v/>
      </c>
    </row>
    <row r="3074" spans="17:25" x14ac:dyDescent="0.25">
      <c r="Q3074" s="47">
        <f t="shared" si="343"/>
        <v>2000</v>
      </c>
      <c r="R3074" s="48" t="str">
        <f t="shared" si="341"/>
        <v>20004</v>
      </c>
      <c r="S3074" s="49">
        <v>36636</v>
      </c>
      <c r="T3074" s="48">
        <v>1996.07</v>
      </c>
      <c r="U3074" s="50">
        <f t="shared" si="342"/>
        <v>1987.9503333333332</v>
      </c>
      <c r="V3074" s="51">
        <f t="shared" si="344"/>
        <v>2088.1401912568308</v>
      </c>
      <c r="W3074" s="53">
        <f t="shared" si="345"/>
        <v>-3.4697606614012555E-3</v>
      </c>
      <c r="X3074" s="53" t="str">
        <f t="shared" si="346"/>
        <v/>
      </c>
      <c r="Y3074" s="54" t="str">
        <f t="shared" si="347"/>
        <v/>
      </c>
    </row>
    <row r="3075" spans="17:25" x14ac:dyDescent="0.25">
      <c r="Q3075" s="47">
        <f t="shared" si="343"/>
        <v>2000</v>
      </c>
      <c r="R3075" s="48" t="str">
        <f t="shared" si="341"/>
        <v>20004</v>
      </c>
      <c r="S3075" s="49">
        <v>36637</v>
      </c>
      <c r="T3075" s="48">
        <v>1996.07</v>
      </c>
      <c r="U3075" s="50">
        <f t="shared" si="342"/>
        <v>1987.9503333333332</v>
      </c>
      <c r="V3075" s="51">
        <f t="shared" si="344"/>
        <v>2088.1401912568308</v>
      </c>
      <c r="W3075" s="53">
        <f t="shared" si="345"/>
        <v>0</v>
      </c>
      <c r="X3075" s="53" t="str">
        <f t="shared" si="346"/>
        <v/>
      </c>
      <c r="Y3075" s="54" t="str">
        <f t="shared" si="347"/>
        <v/>
      </c>
    </row>
    <row r="3076" spans="17:25" x14ac:dyDescent="0.25">
      <c r="Q3076" s="47">
        <f t="shared" si="343"/>
        <v>2000</v>
      </c>
      <c r="R3076" s="48" t="str">
        <f t="shared" si="341"/>
        <v>20004</v>
      </c>
      <c r="S3076" s="49">
        <v>36638</v>
      </c>
      <c r="T3076" s="48">
        <v>1996.07</v>
      </c>
      <c r="U3076" s="50">
        <f t="shared" si="342"/>
        <v>1987.9503333333332</v>
      </c>
      <c r="V3076" s="51">
        <f t="shared" si="344"/>
        <v>2088.1401912568308</v>
      </c>
      <c r="W3076" s="53">
        <f t="shared" si="345"/>
        <v>0</v>
      </c>
      <c r="X3076" s="53" t="str">
        <f t="shared" si="346"/>
        <v/>
      </c>
      <c r="Y3076" s="54" t="str">
        <f t="shared" si="347"/>
        <v/>
      </c>
    </row>
    <row r="3077" spans="17:25" x14ac:dyDescent="0.25">
      <c r="Q3077" s="47">
        <f t="shared" si="343"/>
        <v>2000</v>
      </c>
      <c r="R3077" s="48" t="str">
        <f t="shared" si="341"/>
        <v>20004</v>
      </c>
      <c r="S3077" s="49">
        <v>36639</v>
      </c>
      <c r="T3077" s="48">
        <v>1996.07</v>
      </c>
      <c r="U3077" s="50">
        <f t="shared" si="342"/>
        <v>1987.9503333333332</v>
      </c>
      <c r="V3077" s="51">
        <f t="shared" si="344"/>
        <v>2088.1401912568308</v>
      </c>
      <c r="W3077" s="53">
        <f t="shared" si="345"/>
        <v>0</v>
      </c>
      <c r="X3077" s="53" t="str">
        <f t="shared" si="346"/>
        <v/>
      </c>
      <c r="Y3077" s="54" t="str">
        <f t="shared" si="347"/>
        <v/>
      </c>
    </row>
    <row r="3078" spans="17:25" x14ac:dyDescent="0.25">
      <c r="Q3078" s="47">
        <f t="shared" si="343"/>
        <v>2000</v>
      </c>
      <c r="R3078" s="48" t="str">
        <f t="shared" si="341"/>
        <v>20004</v>
      </c>
      <c r="S3078" s="49">
        <v>36640</v>
      </c>
      <c r="T3078" s="48">
        <v>1996.07</v>
      </c>
      <c r="U3078" s="50">
        <f t="shared" si="342"/>
        <v>1987.9503333333332</v>
      </c>
      <c r="V3078" s="51">
        <f t="shared" si="344"/>
        <v>2088.1401912568308</v>
      </c>
      <c r="W3078" s="53">
        <f t="shared" si="345"/>
        <v>0</v>
      </c>
      <c r="X3078" s="53" t="str">
        <f t="shared" si="346"/>
        <v/>
      </c>
      <c r="Y3078" s="54" t="str">
        <f t="shared" si="347"/>
        <v/>
      </c>
    </row>
    <row r="3079" spans="17:25" x14ac:dyDescent="0.25">
      <c r="Q3079" s="47">
        <f t="shared" si="343"/>
        <v>2000</v>
      </c>
      <c r="R3079" s="48" t="str">
        <f t="shared" ref="R3079:R3142" si="348">+YEAR(S3079)&amp;MONTH(S3079)</f>
        <v>20004</v>
      </c>
      <c r="S3079" s="49">
        <v>36641</v>
      </c>
      <c r="T3079" s="48">
        <v>1991.17</v>
      </c>
      <c r="U3079" s="50">
        <f t="shared" ref="U3079:U3142" si="349">+AVERAGEIF($R$3:$R$12000,R3079,$T$3:$T$12000)</f>
        <v>1987.9503333333332</v>
      </c>
      <c r="V3079" s="51">
        <f t="shared" si="344"/>
        <v>2088.1401912568308</v>
      </c>
      <c r="W3079" s="53">
        <f t="shared" si="345"/>
        <v>-2.4548237286267094E-3</v>
      </c>
      <c r="X3079" s="53" t="str">
        <f t="shared" si="346"/>
        <v/>
      </c>
      <c r="Y3079" s="54" t="str">
        <f t="shared" si="347"/>
        <v/>
      </c>
    </row>
    <row r="3080" spans="17:25" x14ac:dyDescent="0.25">
      <c r="Q3080" s="47">
        <f t="shared" ref="Q3080:Q3143" si="350">+YEAR(S3080)</f>
        <v>2000</v>
      </c>
      <c r="R3080" s="48" t="str">
        <f t="shared" si="348"/>
        <v>20004</v>
      </c>
      <c r="S3080" s="49">
        <v>36642</v>
      </c>
      <c r="T3080" s="48">
        <v>1988.65</v>
      </c>
      <c r="U3080" s="50">
        <f t="shared" si="349"/>
        <v>1987.9503333333332</v>
      </c>
      <c r="V3080" s="51">
        <f t="shared" ref="V3080:V3143" si="351">+AVERAGEIF($Q$3:$Q$12000,Q3080,$T$3:$T$12000)</f>
        <v>2088.1401912568308</v>
      </c>
      <c r="W3080" s="53">
        <f t="shared" si="345"/>
        <v>-1.2655875691176544E-3</v>
      </c>
      <c r="X3080" s="53" t="str">
        <f t="shared" si="346"/>
        <v/>
      </c>
      <c r="Y3080" s="54" t="str">
        <f t="shared" si="347"/>
        <v/>
      </c>
    </row>
    <row r="3081" spans="17:25" x14ac:dyDescent="0.25">
      <c r="Q3081" s="47">
        <f t="shared" si="350"/>
        <v>2000</v>
      </c>
      <c r="R3081" s="48" t="str">
        <f t="shared" si="348"/>
        <v>20004</v>
      </c>
      <c r="S3081" s="49">
        <v>36643</v>
      </c>
      <c r="T3081" s="48">
        <v>1998.95</v>
      </c>
      <c r="U3081" s="50">
        <f t="shared" si="349"/>
        <v>1987.9503333333332</v>
      </c>
      <c r="V3081" s="51">
        <f t="shared" si="351"/>
        <v>2088.1401912568308</v>
      </c>
      <c r="W3081" s="53">
        <f t="shared" ref="W3081:W3144" si="352">+T3081/T3080-1</f>
        <v>5.1793930555903422E-3</v>
      </c>
      <c r="X3081" s="53" t="str">
        <f t="shared" ref="X3081:X3144" si="353">IF(U3081/U3080-1=0,"",U3081/U3080-1)</f>
        <v/>
      </c>
      <c r="Y3081" s="54" t="str">
        <f t="shared" ref="Y3081:Y3144" si="354">+IF(V3081=V3080,"",V3081/V3080-1)</f>
        <v/>
      </c>
    </row>
    <row r="3082" spans="17:25" x14ac:dyDescent="0.25">
      <c r="Q3082" s="47">
        <f t="shared" si="350"/>
        <v>2000</v>
      </c>
      <c r="R3082" s="48" t="str">
        <f t="shared" si="348"/>
        <v>20004</v>
      </c>
      <c r="S3082" s="49">
        <v>36644</v>
      </c>
      <c r="T3082" s="48">
        <v>2002.95</v>
      </c>
      <c r="U3082" s="50">
        <f t="shared" si="349"/>
        <v>1987.9503333333332</v>
      </c>
      <c r="V3082" s="51">
        <f t="shared" si="351"/>
        <v>2088.1401912568308</v>
      </c>
      <c r="W3082" s="53">
        <f t="shared" si="352"/>
        <v>2.0010505515395405E-3</v>
      </c>
      <c r="X3082" s="53" t="str">
        <f t="shared" si="353"/>
        <v/>
      </c>
      <c r="Y3082" s="54" t="str">
        <f t="shared" si="354"/>
        <v/>
      </c>
    </row>
    <row r="3083" spans="17:25" x14ac:dyDescent="0.25">
      <c r="Q3083" s="47">
        <f t="shared" si="350"/>
        <v>2000</v>
      </c>
      <c r="R3083" s="48" t="str">
        <f t="shared" si="348"/>
        <v>20004</v>
      </c>
      <c r="S3083" s="49">
        <v>36645</v>
      </c>
      <c r="T3083" s="48">
        <v>2004.47</v>
      </c>
      <c r="U3083" s="50">
        <f t="shared" si="349"/>
        <v>1987.9503333333332</v>
      </c>
      <c r="V3083" s="51">
        <f t="shared" si="351"/>
        <v>2088.1401912568308</v>
      </c>
      <c r="W3083" s="53">
        <f t="shared" si="352"/>
        <v>7.5888065103968394E-4</v>
      </c>
      <c r="X3083" s="53" t="str">
        <f t="shared" si="353"/>
        <v/>
      </c>
      <c r="Y3083" s="54" t="str">
        <f t="shared" si="354"/>
        <v/>
      </c>
    </row>
    <row r="3084" spans="17:25" x14ac:dyDescent="0.25">
      <c r="Q3084" s="47">
        <f t="shared" si="350"/>
        <v>2000</v>
      </c>
      <c r="R3084" s="48" t="str">
        <f t="shared" si="348"/>
        <v>20004</v>
      </c>
      <c r="S3084" s="49">
        <v>36646</v>
      </c>
      <c r="T3084" s="48">
        <v>2004.47</v>
      </c>
      <c r="U3084" s="50">
        <f t="shared" si="349"/>
        <v>1987.9503333333332</v>
      </c>
      <c r="V3084" s="51">
        <f t="shared" si="351"/>
        <v>2088.1401912568308</v>
      </c>
      <c r="W3084" s="53">
        <f t="shared" si="352"/>
        <v>0</v>
      </c>
      <c r="X3084" s="53" t="str">
        <f t="shared" si="353"/>
        <v/>
      </c>
      <c r="Y3084" s="54" t="str">
        <f t="shared" si="354"/>
        <v/>
      </c>
    </row>
    <row r="3085" spans="17:25" x14ac:dyDescent="0.25">
      <c r="Q3085" s="47">
        <f t="shared" si="350"/>
        <v>2000</v>
      </c>
      <c r="R3085" s="48" t="str">
        <f t="shared" si="348"/>
        <v>20005</v>
      </c>
      <c r="S3085" s="49">
        <v>36647</v>
      </c>
      <c r="T3085" s="48">
        <v>2004.47</v>
      </c>
      <c r="U3085" s="50">
        <f t="shared" si="349"/>
        <v>2055.5287096774191</v>
      </c>
      <c r="V3085" s="51">
        <f t="shared" si="351"/>
        <v>2088.1401912568308</v>
      </c>
      <c r="W3085" s="53">
        <f t="shared" si="352"/>
        <v>0</v>
      </c>
      <c r="X3085" s="53">
        <f t="shared" si="353"/>
        <v>3.399399633429101E-2</v>
      </c>
      <c r="Y3085" s="54" t="str">
        <f t="shared" si="354"/>
        <v/>
      </c>
    </row>
    <row r="3086" spans="17:25" x14ac:dyDescent="0.25">
      <c r="Q3086" s="47">
        <f t="shared" si="350"/>
        <v>2000</v>
      </c>
      <c r="R3086" s="48" t="str">
        <f t="shared" si="348"/>
        <v>20005</v>
      </c>
      <c r="S3086" s="49">
        <v>36648</v>
      </c>
      <c r="T3086" s="48">
        <v>2004.47</v>
      </c>
      <c r="U3086" s="50">
        <f t="shared" si="349"/>
        <v>2055.5287096774191</v>
      </c>
      <c r="V3086" s="51">
        <f t="shared" si="351"/>
        <v>2088.1401912568308</v>
      </c>
      <c r="W3086" s="53">
        <f t="shared" si="352"/>
        <v>0</v>
      </c>
      <c r="X3086" s="53" t="str">
        <f t="shared" si="353"/>
        <v/>
      </c>
      <c r="Y3086" s="54" t="str">
        <f t="shared" si="354"/>
        <v/>
      </c>
    </row>
    <row r="3087" spans="17:25" x14ac:dyDescent="0.25">
      <c r="Q3087" s="47">
        <f t="shared" si="350"/>
        <v>2000</v>
      </c>
      <c r="R3087" s="48" t="str">
        <f t="shared" si="348"/>
        <v>20005</v>
      </c>
      <c r="S3087" s="49">
        <v>36649</v>
      </c>
      <c r="T3087" s="48">
        <v>2001.62</v>
      </c>
      <c r="U3087" s="50">
        <f t="shared" si="349"/>
        <v>2055.5287096774191</v>
      </c>
      <c r="V3087" s="51">
        <f t="shared" si="351"/>
        <v>2088.1401912568308</v>
      </c>
      <c r="W3087" s="53">
        <f t="shared" si="352"/>
        <v>-1.4218222273220116E-3</v>
      </c>
      <c r="X3087" s="53" t="str">
        <f t="shared" si="353"/>
        <v/>
      </c>
      <c r="Y3087" s="54" t="str">
        <f t="shared" si="354"/>
        <v/>
      </c>
    </row>
    <row r="3088" spans="17:25" x14ac:dyDescent="0.25">
      <c r="Q3088" s="47">
        <f t="shared" si="350"/>
        <v>2000</v>
      </c>
      <c r="R3088" s="48" t="str">
        <f t="shared" si="348"/>
        <v>20005</v>
      </c>
      <c r="S3088" s="49">
        <v>36650</v>
      </c>
      <c r="T3088" s="48">
        <v>2015.92</v>
      </c>
      <c r="U3088" s="50">
        <f t="shared" si="349"/>
        <v>2055.5287096774191</v>
      </c>
      <c r="V3088" s="51">
        <f t="shared" si="351"/>
        <v>2088.1401912568308</v>
      </c>
      <c r="W3088" s="53">
        <f t="shared" si="352"/>
        <v>7.1442131873182824E-3</v>
      </c>
      <c r="X3088" s="53" t="str">
        <f t="shared" si="353"/>
        <v/>
      </c>
      <c r="Y3088" s="54" t="str">
        <f t="shared" si="354"/>
        <v/>
      </c>
    </row>
    <row r="3089" spans="17:25" x14ac:dyDescent="0.25">
      <c r="Q3089" s="47">
        <f t="shared" si="350"/>
        <v>2000</v>
      </c>
      <c r="R3089" s="48" t="str">
        <f t="shared" si="348"/>
        <v>20005</v>
      </c>
      <c r="S3089" s="49">
        <v>36651</v>
      </c>
      <c r="T3089" s="48">
        <v>2027.26</v>
      </c>
      <c r="U3089" s="50">
        <f t="shared" si="349"/>
        <v>2055.5287096774191</v>
      </c>
      <c r="V3089" s="51">
        <f t="shared" si="351"/>
        <v>2088.1401912568308</v>
      </c>
      <c r="W3089" s="53">
        <f t="shared" si="352"/>
        <v>5.6252232231437382E-3</v>
      </c>
      <c r="X3089" s="53" t="str">
        <f t="shared" si="353"/>
        <v/>
      </c>
      <c r="Y3089" s="54" t="str">
        <f t="shared" si="354"/>
        <v/>
      </c>
    </row>
    <row r="3090" spans="17:25" x14ac:dyDescent="0.25">
      <c r="Q3090" s="47">
        <f t="shared" si="350"/>
        <v>2000</v>
      </c>
      <c r="R3090" s="48" t="str">
        <f t="shared" si="348"/>
        <v>20005</v>
      </c>
      <c r="S3090" s="49">
        <v>36652</v>
      </c>
      <c r="T3090" s="48">
        <v>2033.17</v>
      </c>
      <c r="U3090" s="50">
        <f t="shared" si="349"/>
        <v>2055.5287096774191</v>
      </c>
      <c r="V3090" s="51">
        <f t="shared" si="351"/>
        <v>2088.1401912568308</v>
      </c>
      <c r="W3090" s="53">
        <f t="shared" si="352"/>
        <v>2.9152649388830554E-3</v>
      </c>
      <c r="X3090" s="53" t="str">
        <f t="shared" si="353"/>
        <v/>
      </c>
      <c r="Y3090" s="54" t="str">
        <f t="shared" si="354"/>
        <v/>
      </c>
    </row>
    <row r="3091" spans="17:25" x14ac:dyDescent="0.25">
      <c r="Q3091" s="47">
        <f t="shared" si="350"/>
        <v>2000</v>
      </c>
      <c r="R3091" s="48" t="str">
        <f t="shared" si="348"/>
        <v>20005</v>
      </c>
      <c r="S3091" s="49">
        <v>36653</v>
      </c>
      <c r="T3091" s="48">
        <v>2033.17</v>
      </c>
      <c r="U3091" s="50">
        <f t="shared" si="349"/>
        <v>2055.5287096774191</v>
      </c>
      <c r="V3091" s="51">
        <f t="shared" si="351"/>
        <v>2088.1401912568308</v>
      </c>
      <c r="W3091" s="53">
        <f t="shared" si="352"/>
        <v>0</v>
      </c>
      <c r="X3091" s="53" t="str">
        <f t="shared" si="353"/>
        <v/>
      </c>
      <c r="Y3091" s="54" t="str">
        <f t="shared" si="354"/>
        <v/>
      </c>
    </row>
    <row r="3092" spans="17:25" x14ac:dyDescent="0.25">
      <c r="Q3092" s="47">
        <f t="shared" si="350"/>
        <v>2000</v>
      </c>
      <c r="R3092" s="48" t="str">
        <f t="shared" si="348"/>
        <v>20005</v>
      </c>
      <c r="S3092" s="49">
        <v>36654</v>
      </c>
      <c r="T3092" s="48">
        <v>2033.17</v>
      </c>
      <c r="U3092" s="50">
        <f t="shared" si="349"/>
        <v>2055.5287096774191</v>
      </c>
      <c r="V3092" s="51">
        <f t="shared" si="351"/>
        <v>2088.1401912568308</v>
      </c>
      <c r="W3092" s="53">
        <f t="shared" si="352"/>
        <v>0</v>
      </c>
      <c r="X3092" s="53" t="str">
        <f t="shared" si="353"/>
        <v/>
      </c>
      <c r="Y3092" s="54" t="str">
        <f t="shared" si="354"/>
        <v/>
      </c>
    </row>
    <row r="3093" spans="17:25" x14ac:dyDescent="0.25">
      <c r="Q3093" s="47">
        <f t="shared" si="350"/>
        <v>2000</v>
      </c>
      <c r="R3093" s="48" t="str">
        <f t="shared" si="348"/>
        <v>20005</v>
      </c>
      <c r="S3093" s="49">
        <v>36655</v>
      </c>
      <c r="T3093" s="48">
        <v>2044.59</v>
      </c>
      <c r="U3093" s="50">
        <f t="shared" si="349"/>
        <v>2055.5287096774191</v>
      </c>
      <c r="V3093" s="51">
        <f t="shared" si="351"/>
        <v>2088.1401912568308</v>
      </c>
      <c r="W3093" s="53">
        <f t="shared" si="352"/>
        <v>5.6168446317819143E-3</v>
      </c>
      <c r="X3093" s="53" t="str">
        <f t="shared" si="353"/>
        <v/>
      </c>
      <c r="Y3093" s="54" t="str">
        <f t="shared" si="354"/>
        <v/>
      </c>
    </row>
    <row r="3094" spans="17:25" x14ac:dyDescent="0.25">
      <c r="Q3094" s="47">
        <f t="shared" si="350"/>
        <v>2000</v>
      </c>
      <c r="R3094" s="48" t="str">
        <f t="shared" si="348"/>
        <v>20005</v>
      </c>
      <c r="S3094" s="49">
        <v>36656</v>
      </c>
      <c r="T3094" s="48">
        <v>2031.86</v>
      </c>
      <c r="U3094" s="50">
        <f t="shared" si="349"/>
        <v>2055.5287096774191</v>
      </c>
      <c r="V3094" s="51">
        <f t="shared" si="351"/>
        <v>2088.1401912568308</v>
      </c>
      <c r="W3094" s="53">
        <f t="shared" si="352"/>
        <v>-6.2261871573273675E-3</v>
      </c>
      <c r="X3094" s="53" t="str">
        <f t="shared" si="353"/>
        <v/>
      </c>
      <c r="Y3094" s="54" t="str">
        <f t="shared" si="354"/>
        <v/>
      </c>
    </row>
    <row r="3095" spans="17:25" x14ac:dyDescent="0.25">
      <c r="Q3095" s="47">
        <f t="shared" si="350"/>
        <v>2000</v>
      </c>
      <c r="R3095" s="48" t="str">
        <f t="shared" si="348"/>
        <v>20005</v>
      </c>
      <c r="S3095" s="49">
        <v>36657</v>
      </c>
      <c r="T3095" s="48">
        <v>2021.68</v>
      </c>
      <c r="U3095" s="50">
        <f t="shared" si="349"/>
        <v>2055.5287096774191</v>
      </c>
      <c r="V3095" s="51">
        <f t="shared" si="351"/>
        <v>2088.1401912568308</v>
      </c>
      <c r="W3095" s="53">
        <f t="shared" si="352"/>
        <v>-5.0101877097831204E-3</v>
      </c>
      <c r="X3095" s="53" t="str">
        <f t="shared" si="353"/>
        <v/>
      </c>
      <c r="Y3095" s="54" t="str">
        <f t="shared" si="354"/>
        <v/>
      </c>
    </row>
    <row r="3096" spans="17:25" x14ac:dyDescent="0.25">
      <c r="Q3096" s="47">
        <f t="shared" si="350"/>
        <v>2000</v>
      </c>
      <c r="R3096" s="48" t="str">
        <f t="shared" si="348"/>
        <v>20005</v>
      </c>
      <c r="S3096" s="49">
        <v>36658</v>
      </c>
      <c r="T3096" s="48">
        <v>2031.96</v>
      </c>
      <c r="U3096" s="50">
        <f t="shared" si="349"/>
        <v>2055.5287096774191</v>
      </c>
      <c r="V3096" s="51">
        <f t="shared" si="351"/>
        <v>2088.1401912568308</v>
      </c>
      <c r="W3096" s="53">
        <f t="shared" si="352"/>
        <v>5.0848799018636814E-3</v>
      </c>
      <c r="X3096" s="53" t="str">
        <f t="shared" si="353"/>
        <v/>
      </c>
      <c r="Y3096" s="54" t="str">
        <f t="shared" si="354"/>
        <v/>
      </c>
    </row>
    <row r="3097" spans="17:25" x14ac:dyDescent="0.25">
      <c r="Q3097" s="47">
        <f t="shared" si="350"/>
        <v>2000</v>
      </c>
      <c r="R3097" s="48" t="str">
        <f t="shared" si="348"/>
        <v>20005</v>
      </c>
      <c r="S3097" s="49">
        <v>36659</v>
      </c>
      <c r="T3097" s="48">
        <v>2039.29</v>
      </c>
      <c r="U3097" s="50">
        <f t="shared" si="349"/>
        <v>2055.5287096774191</v>
      </c>
      <c r="V3097" s="51">
        <f t="shared" si="351"/>
        <v>2088.1401912568308</v>
      </c>
      <c r="W3097" s="53">
        <f t="shared" si="352"/>
        <v>3.6073544754817721E-3</v>
      </c>
      <c r="X3097" s="53" t="str">
        <f t="shared" si="353"/>
        <v/>
      </c>
      <c r="Y3097" s="54" t="str">
        <f t="shared" si="354"/>
        <v/>
      </c>
    </row>
    <row r="3098" spans="17:25" x14ac:dyDescent="0.25">
      <c r="Q3098" s="47">
        <f t="shared" si="350"/>
        <v>2000</v>
      </c>
      <c r="R3098" s="48" t="str">
        <f t="shared" si="348"/>
        <v>20005</v>
      </c>
      <c r="S3098" s="49">
        <v>36660</v>
      </c>
      <c r="T3098" s="48">
        <v>2039.29</v>
      </c>
      <c r="U3098" s="50">
        <f t="shared" si="349"/>
        <v>2055.5287096774191</v>
      </c>
      <c r="V3098" s="51">
        <f t="shared" si="351"/>
        <v>2088.1401912568308</v>
      </c>
      <c r="W3098" s="53">
        <f t="shared" si="352"/>
        <v>0</v>
      </c>
      <c r="X3098" s="53" t="str">
        <f t="shared" si="353"/>
        <v/>
      </c>
      <c r="Y3098" s="54" t="str">
        <f t="shared" si="354"/>
        <v/>
      </c>
    </row>
    <row r="3099" spans="17:25" x14ac:dyDescent="0.25">
      <c r="Q3099" s="47">
        <f t="shared" si="350"/>
        <v>2000</v>
      </c>
      <c r="R3099" s="48" t="str">
        <f t="shared" si="348"/>
        <v>20005</v>
      </c>
      <c r="S3099" s="49">
        <v>36661</v>
      </c>
      <c r="T3099" s="48">
        <v>2039.29</v>
      </c>
      <c r="U3099" s="50">
        <f t="shared" si="349"/>
        <v>2055.5287096774191</v>
      </c>
      <c r="V3099" s="51">
        <f t="shared" si="351"/>
        <v>2088.1401912568308</v>
      </c>
      <c r="W3099" s="53">
        <f t="shared" si="352"/>
        <v>0</v>
      </c>
      <c r="X3099" s="53" t="str">
        <f t="shared" si="353"/>
        <v/>
      </c>
      <c r="Y3099" s="54" t="str">
        <f t="shared" si="354"/>
        <v/>
      </c>
    </row>
    <row r="3100" spans="17:25" x14ac:dyDescent="0.25">
      <c r="Q3100" s="47">
        <f t="shared" si="350"/>
        <v>2000</v>
      </c>
      <c r="R3100" s="48" t="str">
        <f t="shared" si="348"/>
        <v>20005</v>
      </c>
      <c r="S3100" s="49">
        <v>36662</v>
      </c>
      <c r="T3100" s="48">
        <v>2035.54</v>
      </c>
      <c r="U3100" s="50">
        <f t="shared" si="349"/>
        <v>2055.5287096774191</v>
      </c>
      <c r="V3100" s="51">
        <f t="shared" si="351"/>
        <v>2088.1401912568308</v>
      </c>
      <c r="W3100" s="53">
        <f t="shared" si="352"/>
        <v>-1.8388752948329534E-3</v>
      </c>
      <c r="X3100" s="53" t="str">
        <f t="shared" si="353"/>
        <v/>
      </c>
      <c r="Y3100" s="54" t="str">
        <f t="shared" si="354"/>
        <v/>
      </c>
    </row>
    <row r="3101" spans="17:25" x14ac:dyDescent="0.25">
      <c r="Q3101" s="47">
        <f t="shared" si="350"/>
        <v>2000</v>
      </c>
      <c r="R3101" s="48" t="str">
        <f t="shared" si="348"/>
        <v>20005</v>
      </c>
      <c r="S3101" s="49">
        <v>36663</v>
      </c>
      <c r="T3101" s="48">
        <v>2037.1</v>
      </c>
      <c r="U3101" s="50">
        <f t="shared" si="349"/>
        <v>2055.5287096774191</v>
      </c>
      <c r="V3101" s="51">
        <f t="shared" si="351"/>
        <v>2088.1401912568308</v>
      </c>
      <c r="W3101" s="53">
        <f t="shared" si="352"/>
        <v>7.6638140247786701E-4</v>
      </c>
      <c r="X3101" s="53" t="str">
        <f t="shared" si="353"/>
        <v/>
      </c>
      <c r="Y3101" s="54" t="str">
        <f t="shared" si="354"/>
        <v/>
      </c>
    </row>
    <row r="3102" spans="17:25" x14ac:dyDescent="0.25">
      <c r="Q3102" s="47">
        <f t="shared" si="350"/>
        <v>2000</v>
      </c>
      <c r="R3102" s="48" t="str">
        <f t="shared" si="348"/>
        <v>20005</v>
      </c>
      <c r="S3102" s="49">
        <v>36664</v>
      </c>
      <c r="T3102" s="48">
        <v>2047.79</v>
      </c>
      <c r="U3102" s="50">
        <f t="shared" si="349"/>
        <v>2055.5287096774191</v>
      </c>
      <c r="V3102" s="51">
        <f t="shared" si="351"/>
        <v>2088.1401912568308</v>
      </c>
      <c r="W3102" s="53">
        <f t="shared" si="352"/>
        <v>5.2476559815424206E-3</v>
      </c>
      <c r="X3102" s="53" t="str">
        <f t="shared" si="353"/>
        <v/>
      </c>
      <c r="Y3102" s="54" t="str">
        <f t="shared" si="354"/>
        <v/>
      </c>
    </row>
    <row r="3103" spans="17:25" x14ac:dyDescent="0.25">
      <c r="Q3103" s="47">
        <f t="shared" si="350"/>
        <v>2000</v>
      </c>
      <c r="R3103" s="48" t="str">
        <f t="shared" si="348"/>
        <v>20005</v>
      </c>
      <c r="S3103" s="49">
        <v>36665</v>
      </c>
      <c r="T3103" s="48">
        <v>2055.35</v>
      </c>
      <c r="U3103" s="50">
        <f t="shared" si="349"/>
        <v>2055.5287096774191</v>
      </c>
      <c r="V3103" s="51">
        <f t="shared" si="351"/>
        <v>2088.1401912568308</v>
      </c>
      <c r="W3103" s="53">
        <f t="shared" si="352"/>
        <v>3.6917848021524868E-3</v>
      </c>
      <c r="X3103" s="53" t="str">
        <f t="shared" si="353"/>
        <v/>
      </c>
      <c r="Y3103" s="54" t="str">
        <f t="shared" si="354"/>
        <v/>
      </c>
    </row>
    <row r="3104" spans="17:25" x14ac:dyDescent="0.25">
      <c r="Q3104" s="47">
        <f t="shared" si="350"/>
        <v>2000</v>
      </c>
      <c r="R3104" s="48" t="str">
        <f t="shared" si="348"/>
        <v>20005</v>
      </c>
      <c r="S3104" s="49">
        <v>36666</v>
      </c>
      <c r="T3104" s="48">
        <v>2076.85</v>
      </c>
      <c r="U3104" s="50">
        <f t="shared" si="349"/>
        <v>2055.5287096774191</v>
      </c>
      <c r="V3104" s="51">
        <f t="shared" si="351"/>
        <v>2088.1401912568308</v>
      </c>
      <c r="W3104" s="53">
        <f t="shared" si="352"/>
        <v>1.0460505510010432E-2</v>
      </c>
      <c r="X3104" s="53" t="str">
        <f t="shared" si="353"/>
        <v/>
      </c>
      <c r="Y3104" s="54" t="str">
        <f t="shared" si="354"/>
        <v/>
      </c>
    </row>
    <row r="3105" spans="17:25" x14ac:dyDescent="0.25">
      <c r="Q3105" s="47">
        <f t="shared" si="350"/>
        <v>2000</v>
      </c>
      <c r="R3105" s="48" t="str">
        <f t="shared" si="348"/>
        <v>20005</v>
      </c>
      <c r="S3105" s="49">
        <v>36667</v>
      </c>
      <c r="T3105" s="48">
        <v>2076.85</v>
      </c>
      <c r="U3105" s="50">
        <f t="shared" si="349"/>
        <v>2055.5287096774191</v>
      </c>
      <c r="V3105" s="51">
        <f t="shared" si="351"/>
        <v>2088.1401912568308</v>
      </c>
      <c r="W3105" s="53">
        <f t="shared" si="352"/>
        <v>0</v>
      </c>
      <c r="X3105" s="53" t="str">
        <f t="shared" si="353"/>
        <v/>
      </c>
      <c r="Y3105" s="54" t="str">
        <f t="shared" si="354"/>
        <v/>
      </c>
    </row>
    <row r="3106" spans="17:25" x14ac:dyDescent="0.25">
      <c r="Q3106" s="47">
        <f t="shared" si="350"/>
        <v>2000</v>
      </c>
      <c r="R3106" s="48" t="str">
        <f t="shared" si="348"/>
        <v>20005</v>
      </c>
      <c r="S3106" s="49">
        <v>36668</v>
      </c>
      <c r="T3106" s="48">
        <v>2076.85</v>
      </c>
      <c r="U3106" s="50">
        <f t="shared" si="349"/>
        <v>2055.5287096774191</v>
      </c>
      <c r="V3106" s="51">
        <f t="shared" si="351"/>
        <v>2088.1401912568308</v>
      </c>
      <c r="W3106" s="53">
        <f t="shared" si="352"/>
        <v>0</v>
      </c>
      <c r="X3106" s="53" t="str">
        <f t="shared" si="353"/>
        <v/>
      </c>
      <c r="Y3106" s="54" t="str">
        <f t="shared" si="354"/>
        <v/>
      </c>
    </row>
    <row r="3107" spans="17:25" x14ac:dyDescent="0.25">
      <c r="Q3107" s="47">
        <f t="shared" si="350"/>
        <v>2000</v>
      </c>
      <c r="R3107" s="48" t="str">
        <f t="shared" si="348"/>
        <v>20005</v>
      </c>
      <c r="S3107" s="49">
        <v>36669</v>
      </c>
      <c r="T3107" s="48">
        <v>2094.73</v>
      </c>
      <c r="U3107" s="50">
        <f t="shared" si="349"/>
        <v>2055.5287096774191</v>
      </c>
      <c r="V3107" s="51">
        <f t="shared" si="351"/>
        <v>2088.1401912568308</v>
      </c>
      <c r="W3107" s="53">
        <f t="shared" si="352"/>
        <v>8.6091918048969429E-3</v>
      </c>
      <c r="X3107" s="53" t="str">
        <f t="shared" si="353"/>
        <v/>
      </c>
      <c r="Y3107" s="54" t="str">
        <f t="shared" si="354"/>
        <v/>
      </c>
    </row>
    <row r="3108" spans="17:25" x14ac:dyDescent="0.25">
      <c r="Q3108" s="47">
        <f t="shared" si="350"/>
        <v>2000</v>
      </c>
      <c r="R3108" s="48" t="str">
        <f t="shared" si="348"/>
        <v>20005</v>
      </c>
      <c r="S3108" s="49">
        <v>36670</v>
      </c>
      <c r="T3108" s="48">
        <v>2111.94</v>
      </c>
      <c r="U3108" s="50">
        <f t="shared" si="349"/>
        <v>2055.5287096774191</v>
      </c>
      <c r="V3108" s="51">
        <f t="shared" si="351"/>
        <v>2088.1401912568308</v>
      </c>
      <c r="W3108" s="53">
        <f t="shared" si="352"/>
        <v>8.2158559814391463E-3</v>
      </c>
      <c r="X3108" s="53" t="str">
        <f t="shared" si="353"/>
        <v/>
      </c>
      <c r="Y3108" s="54" t="str">
        <f t="shared" si="354"/>
        <v/>
      </c>
    </row>
    <row r="3109" spans="17:25" x14ac:dyDescent="0.25">
      <c r="Q3109" s="47">
        <f t="shared" si="350"/>
        <v>2000</v>
      </c>
      <c r="R3109" s="48" t="str">
        <f t="shared" si="348"/>
        <v>20005</v>
      </c>
      <c r="S3109" s="49">
        <v>36671</v>
      </c>
      <c r="T3109" s="48">
        <v>2142.14</v>
      </c>
      <c r="U3109" s="50">
        <f t="shared" si="349"/>
        <v>2055.5287096774191</v>
      </c>
      <c r="V3109" s="51">
        <f t="shared" si="351"/>
        <v>2088.1401912568308</v>
      </c>
      <c r="W3109" s="53">
        <f t="shared" si="352"/>
        <v>1.4299648664261255E-2</v>
      </c>
      <c r="X3109" s="53" t="str">
        <f t="shared" si="353"/>
        <v/>
      </c>
      <c r="Y3109" s="54" t="str">
        <f t="shared" si="354"/>
        <v/>
      </c>
    </row>
    <row r="3110" spans="17:25" x14ac:dyDescent="0.25">
      <c r="Q3110" s="47">
        <f t="shared" si="350"/>
        <v>2000</v>
      </c>
      <c r="R3110" s="48" t="str">
        <f t="shared" si="348"/>
        <v>20005</v>
      </c>
      <c r="S3110" s="49">
        <v>36672</v>
      </c>
      <c r="T3110" s="48">
        <v>2113.2800000000002</v>
      </c>
      <c r="U3110" s="50">
        <f t="shared" si="349"/>
        <v>2055.5287096774191</v>
      </c>
      <c r="V3110" s="51">
        <f t="shared" si="351"/>
        <v>2088.1401912568308</v>
      </c>
      <c r="W3110" s="53">
        <f t="shared" si="352"/>
        <v>-1.3472508799611482E-2</v>
      </c>
      <c r="X3110" s="53" t="str">
        <f t="shared" si="353"/>
        <v/>
      </c>
      <c r="Y3110" s="54" t="str">
        <f t="shared" si="354"/>
        <v/>
      </c>
    </row>
    <row r="3111" spans="17:25" x14ac:dyDescent="0.25">
      <c r="Q3111" s="47">
        <f t="shared" si="350"/>
        <v>2000</v>
      </c>
      <c r="R3111" s="48" t="str">
        <f t="shared" si="348"/>
        <v>20005</v>
      </c>
      <c r="S3111" s="49">
        <v>36673</v>
      </c>
      <c r="T3111" s="48">
        <v>2096.52</v>
      </c>
      <c r="U3111" s="50">
        <f t="shared" si="349"/>
        <v>2055.5287096774191</v>
      </c>
      <c r="V3111" s="51">
        <f t="shared" si="351"/>
        <v>2088.1401912568308</v>
      </c>
      <c r="W3111" s="53">
        <f t="shared" si="352"/>
        <v>-7.9307995154452859E-3</v>
      </c>
      <c r="X3111" s="53" t="str">
        <f t="shared" si="353"/>
        <v/>
      </c>
      <c r="Y3111" s="54" t="str">
        <f t="shared" si="354"/>
        <v/>
      </c>
    </row>
    <row r="3112" spans="17:25" x14ac:dyDescent="0.25">
      <c r="Q3112" s="47">
        <f t="shared" si="350"/>
        <v>2000</v>
      </c>
      <c r="R3112" s="48" t="str">
        <f t="shared" si="348"/>
        <v>20005</v>
      </c>
      <c r="S3112" s="49">
        <v>36674</v>
      </c>
      <c r="T3112" s="48">
        <v>2096.52</v>
      </c>
      <c r="U3112" s="50">
        <f t="shared" si="349"/>
        <v>2055.5287096774191</v>
      </c>
      <c r="V3112" s="51">
        <f t="shared" si="351"/>
        <v>2088.1401912568308</v>
      </c>
      <c r="W3112" s="53">
        <f t="shared" si="352"/>
        <v>0</v>
      </c>
      <c r="X3112" s="53" t="str">
        <f t="shared" si="353"/>
        <v/>
      </c>
      <c r="Y3112" s="54" t="str">
        <f t="shared" si="354"/>
        <v/>
      </c>
    </row>
    <row r="3113" spans="17:25" x14ac:dyDescent="0.25">
      <c r="Q3113" s="47">
        <f t="shared" si="350"/>
        <v>2000</v>
      </c>
      <c r="R3113" s="48" t="str">
        <f t="shared" si="348"/>
        <v>20005</v>
      </c>
      <c r="S3113" s="49">
        <v>36675</v>
      </c>
      <c r="T3113" s="48">
        <v>2096.52</v>
      </c>
      <c r="U3113" s="50">
        <f t="shared" si="349"/>
        <v>2055.5287096774191</v>
      </c>
      <c r="V3113" s="51">
        <f t="shared" si="351"/>
        <v>2088.1401912568308</v>
      </c>
      <c r="W3113" s="53">
        <f t="shared" si="352"/>
        <v>0</v>
      </c>
      <c r="X3113" s="53" t="str">
        <f t="shared" si="353"/>
        <v/>
      </c>
      <c r="Y3113" s="54" t="str">
        <f t="shared" si="354"/>
        <v/>
      </c>
    </row>
    <row r="3114" spans="17:25" x14ac:dyDescent="0.25">
      <c r="Q3114" s="47">
        <f t="shared" si="350"/>
        <v>2000</v>
      </c>
      <c r="R3114" s="48" t="str">
        <f t="shared" si="348"/>
        <v>20005</v>
      </c>
      <c r="S3114" s="49">
        <v>36676</v>
      </c>
      <c r="T3114" s="48">
        <v>2077.2800000000002</v>
      </c>
      <c r="U3114" s="50">
        <f t="shared" si="349"/>
        <v>2055.5287096774191</v>
      </c>
      <c r="V3114" s="51">
        <f t="shared" si="351"/>
        <v>2088.1401912568308</v>
      </c>
      <c r="W3114" s="53">
        <f t="shared" si="352"/>
        <v>-9.1771125484134686E-3</v>
      </c>
      <c r="X3114" s="53" t="str">
        <f t="shared" si="353"/>
        <v/>
      </c>
      <c r="Y3114" s="54" t="str">
        <f t="shared" si="354"/>
        <v/>
      </c>
    </row>
    <row r="3115" spans="17:25" x14ac:dyDescent="0.25">
      <c r="Q3115" s="47">
        <f t="shared" si="350"/>
        <v>2000</v>
      </c>
      <c r="R3115" s="48" t="str">
        <f t="shared" si="348"/>
        <v>20005</v>
      </c>
      <c r="S3115" s="49">
        <v>36677</v>
      </c>
      <c r="T3115" s="48">
        <v>2084.92</v>
      </c>
      <c r="U3115" s="50">
        <f t="shared" si="349"/>
        <v>2055.5287096774191</v>
      </c>
      <c r="V3115" s="51">
        <f t="shared" si="351"/>
        <v>2088.1401912568308</v>
      </c>
      <c r="W3115" s="53">
        <f t="shared" si="352"/>
        <v>3.6778864669182454E-3</v>
      </c>
      <c r="X3115" s="53" t="str">
        <f t="shared" si="353"/>
        <v/>
      </c>
      <c r="Y3115" s="54" t="str">
        <f t="shared" si="354"/>
        <v/>
      </c>
    </row>
    <row r="3116" spans="17:25" x14ac:dyDescent="0.25">
      <c r="Q3116" s="47">
        <f t="shared" si="350"/>
        <v>2000</v>
      </c>
      <c r="R3116" s="48" t="str">
        <f t="shared" si="348"/>
        <v>20006</v>
      </c>
      <c r="S3116" s="49">
        <v>36678</v>
      </c>
      <c r="T3116" s="48">
        <v>2096.96</v>
      </c>
      <c r="U3116" s="50">
        <f t="shared" si="349"/>
        <v>2119.746333333334</v>
      </c>
      <c r="V3116" s="51">
        <f t="shared" si="351"/>
        <v>2088.1401912568308</v>
      </c>
      <c r="W3116" s="53">
        <f t="shared" si="352"/>
        <v>5.7748019108647686E-3</v>
      </c>
      <c r="X3116" s="53">
        <f t="shared" si="353"/>
        <v>3.1241414120648736E-2</v>
      </c>
      <c r="Y3116" s="54" t="str">
        <f t="shared" si="354"/>
        <v/>
      </c>
    </row>
    <row r="3117" spans="17:25" x14ac:dyDescent="0.25">
      <c r="Q3117" s="47">
        <f t="shared" si="350"/>
        <v>2000</v>
      </c>
      <c r="R3117" s="48" t="str">
        <f t="shared" si="348"/>
        <v>20006</v>
      </c>
      <c r="S3117" s="49">
        <v>36679</v>
      </c>
      <c r="T3117" s="48">
        <v>2095.1</v>
      </c>
      <c r="U3117" s="50">
        <f t="shared" si="349"/>
        <v>2119.746333333334</v>
      </c>
      <c r="V3117" s="51">
        <f t="shared" si="351"/>
        <v>2088.1401912568308</v>
      </c>
      <c r="W3117" s="53">
        <f t="shared" si="352"/>
        <v>-8.8699832137961732E-4</v>
      </c>
      <c r="X3117" s="53" t="str">
        <f t="shared" si="353"/>
        <v/>
      </c>
      <c r="Y3117" s="54" t="str">
        <f t="shared" si="354"/>
        <v/>
      </c>
    </row>
    <row r="3118" spans="17:25" x14ac:dyDescent="0.25">
      <c r="Q3118" s="47">
        <f t="shared" si="350"/>
        <v>2000</v>
      </c>
      <c r="R3118" s="48" t="str">
        <f t="shared" si="348"/>
        <v>20006</v>
      </c>
      <c r="S3118" s="49">
        <v>36680</v>
      </c>
      <c r="T3118" s="48">
        <v>2118.5700000000002</v>
      </c>
      <c r="U3118" s="50">
        <f t="shared" si="349"/>
        <v>2119.746333333334</v>
      </c>
      <c r="V3118" s="51">
        <f t="shared" si="351"/>
        <v>2088.1401912568308</v>
      </c>
      <c r="W3118" s="53">
        <f t="shared" si="352"/>
        <v>1.1202329244427656E-2</v>
      </c>
      <c r="X3118" s="53" t="str">
        <f t="shared" si="353"/>
        <v/>
      </c>
      <c r="Y3118" s="54" t="str">
        <f t="shared" si="354"/>
        <v/>
      </c>
    </row>
    <row r="3119" spans="17:25" x14ac:dyDescent="0.25">
      <c r="Q3119" s="47">
        <f t="shared" si="350"/>
        <v>2000</v>
      </c>
      <c r="R3119" s="48" t="str">
        <f t="shared" si="348"/>
        <v>20006</v>
      </c>
      <c r="S3119" s="49">
        <v>36681</v>
      </c>
      <c r="T3119" s="48">
        <v>2118.5700000000002</v>
      </c>
      <c r="U3119" s="50">
        <f t="shared" si="349"/>
        <v>2119.746333333334</v>
      </c>
      <c r="V3119" s="51">
        <f t="shared" si="351"/>
        <v>2088.1401912568308</v>
      </c>
      <c r="W3119" s="53">
        <f t="shared" si="352"/>
        <v>0</v>
      </c>
      <c r="X3119" s="53" t="str">
        <f t="shared" si="353"/>
        <v/>
      </c>
      <c r="Y3119" s="54" t="str">
        <f t="shared" si="354"/>
        <v/>
      </c>
    </row>
    <row r="3120" spans="17:25" x14ac:dyDescent="0.25">
      <c r="Q3120" s="47">
        <f t="shared" si="350"/>
        <v>2000</v>
      </c>
      <c r="R3120" s="48" t="str">
        <f t="shared" si="348"/>
        <v>20006</v>
      </c>
      <c r="S3120" s="49">
        <v>36682</v>
      </c>
      <c r="T3120" s="48">
        <v>2118.5700000000002</v>
      </c>
      <c r="U3120" s="50">
        <f t="shared" si="349"/>
        <v>2119.746333333334</v>
      </c>
      <c r="V3120" s="51">
        <f t="shared" si="351"/>
        <v>2088.1401912568308</v>
      </c>
      <c r="W3120" s="53">
        <f t="shared" si="352"/>
        <v>0</v>
      </c>
      <c r="X3120" s="53" t="str">
        <f t="shared" si="353"/>
        <v/>
      </c>
      <c r="Y3120" s="54" t="str">
        <f t="shared" si="354"/>
        <v/>
      </c>
    </row>
    <row r="3121" spans="17:25" x14ac:dyDescent="0.25">
      <c r="Q3121" s="47">
        <f t="shared" si="350"/>
        <v>2000</v>
      </c>
      <c r="R3121" s="48" t="str">
        <f t="shared" si="348"/>
        <v>20006</v>
      </c>
      <c r="S3121" s="49">
        <v>36683</v>
      </c>
      <c r="T3121" s="48">
        <v>2118.5700000000002</v>
      </c>
      <c r="U3121" s="50">
        <f t="shared" si="349"/>
        <v>2119.746333333334</v>
      </c>
      <c r="V3121" s="51">
        <f t="shared" si="351"/>
        <v>2088.1401912568308</v>
      </c>
      <c r="W3121" s="53">
        <f t="shared" si="352"/>
        <v>0</v>
      </c>
      <c r="X3121" s="53" t="str">
        <f t="shared" si="353"/>
        <v/>
      </c>
      <c r="Y3121" s="54" t="str">
        <f t="shared" si="354"/>
        <v/>
      </c>
    </row>
    <row r="3122" spans="17:25" x14ac:dyDescent="0.25">
      <c r="Q3122" s="47">
        <f t="shared" si="350"/>
        <v>2000</v>
      </c>
      <c r="R3122" s="48" t="str">
        <f t="shared" si="348"/>
        <v>20006</v>
      </c>
      <c r="S3122" s="49">
        <v>36684</v>
      </c>
      <c r="T3122" s="48">
        <v>2121.73</v>
      </c>
      <c r="U3122" s="50">
        <f t="shared" si="349"/>
        <v>2119.746333333334</v>
      </c>
      <c r="V3122" s="51">
        <f t="shared" si="351"/>
        <v>2088.1401912568308</v>
      </c>
      <c r="W3122" s="53">
        <f t="shared" si="352"/>
        <v>1.4915721453621078E-3</v>
      </c>
      <c r="X3122" s="53" t="str">
        <f t="shared" si="353"/>
        <v/>
      </c>
      <c r="Y3122" s="54" t="str">
        <f t="shared" si="354"/>
        <v/>
      </c>
    </row>
    <row r="3123" spans="17:25" x14ac:dyDescent="0.25">
      <c r="Q3123" s="47">
        <f t="shared" si="350"/>
        <v>2000</v>
      </c>
      <c r="R3123" s="48" t="str">
        <f t="shared" si="348"/>
        <v>20006</v>
      </c>
      <c r="S3123" s="49">
        <v>36685</v>
      </c>
      <c r="T3123" s="48">
        <v>2127.0300000000002</v>
      </c>
      <c r="U3123" s="50">
        <f t="shared" si="349"/>
        <v>2119.746333333334</v>
      </c>
      <c r="V3123" s="51">
        <f t="shared" si="351"/>
        <v>2088.1401912568308</v>
      </c>
      <c r="W3123" s="53">
        <f t="shared" si="352"/>
        <v>2.4979615690969847E-3</v>
      </c>
      <c r="X3123" s="53" t="str">
        <f t="shared" si="353"/>
        <v/>
      </c>
      <c r="Y3123" s="54" t="str">
        <f t="shared" si="354"/>
        <v/>
      </c>
    </row>
    <row r="3124" spans="17:25" x14ac:dyDescent="0.25">
      <c r="Q3124" s="47">
        <f t="shared" si="350"/>
        <v>2000</v>
      </c>
      <c r="R3124" s="48" t="str">
        <f t="shared" si="348"/>
        <v>20006</v>
      </c>
      <c r="S3124" s="49">
        <v>36686</v>
      </c>
      <c r="T3124" s="48">
        <v>2125.3000000000002</v>
      </c>
      <c r="U3124" s="50">
        <f t="shared" si="349"/>
        <v>2119.746333333334</v>
      </c>
      <c r="V3124" s="51">
        <f t="shared" si="351"/>
        <v>2088.1401912568308</v>
      </c>
      <c r="W3124" s="53">
        <f t="shared" si="352"/>
        <v>-8.1334066750349265E-4</v>
      </c>
      <c r="X3124" s="53" t="str">
        <f t="shared" si="353"/>
        <v/>
      </c>
      <c r="Y3124" s="54" t="str">
        <f t="shared" si="354"/>
        <v/>
      </c>
    </row>
    <row r="3125" spans="17:25" x14ac:dyDescent="0.25">
      <c r="Q3125" s="47">
        <f t="shared" si="350"/>
        <v>2000</v>
      </c>
      <c r="R3125" s="48" t="str">
        <f t="shared" si="348"/>
        <v>20006</v>
      </c>
      <c r="S3125" s="49">
        <v>36687</v>
      </c>
      <c r="T3125" s="48">
        <v>2115.86</v>
      </c>
      <c r="U3125" s="50">
        <f t="shared" si="349"/>
        <v>2119.746333333334</v>
      </c>
      <c r="V3125" s="51">
        <f t="shared" si="351"/>
        <v>2088.1401912568308</v>
      </c>
      <c r="W3125" s="53">
        <f t="shared" si="352"/>
        <v>-4.4417258739942733E-3</v>
      </c>
      <c r="X3125" s="53" t="str">
        <f t="shared" si="353"/>
        <v/>
      </c>
      <c r="Y3125" s="54" t="str">
        <f t="shared" si="354"/>
        <v/>
      </c>
    </row>
    <row r="3126" spans="17:25" x14ac:dyDescent="0.25">
      <c r="Q3126" s="47">
        <f t="shared" si="350"/>
        <v>2000</v>
      </c>
      <c r="R3126" s="48" t="str">
        <f t="shared" si="348"/>
        <v>20006</v>
      </c>
      <c r="S3126" s="49">
        <v>36688</v>
      </c>
      <c r="T3126" s="48">
        <v>2115.86</v>
      </c>
      <c r="U3126" s="50">
        <f t="shared" si="349"/>
        <v>2119.746333333334</v>
      </c>
      <c r="V3126" s="51">
        <f t="shared" si="351"/>
        <v>2088.1401912568308</v>
      </c>
      <c r="W3126" s="53">
        <f t="shared" si="352"/>
        <v>0</v>
      </c>
      <c r="X3126" s="53" t="str">
        <f t="shared" si="353"/>
        <v/>
      </c>
      <c r="Y3126" s="54" t="str">
        <f t="shared" si="354"/>
        <v/>
      </c>
    </row>
    <row r="3127" spans="17:25" x14ac:dyDescent="0.25">
      <c r="Q3127" s="47">
        <f t="shared" si="350"/>
        <v>2000</v>
      </c>
      <c r="R3127" s="48" t="str">
        <f t="shared" si="348"/>
        <v>20006</v>
      </c>
      <c r="S3127" s="49">
        <v>36689</v>
      </c>
      <c r="T3127" s="48">
        <v>2115.86</v>
      </c>
      <c r="U3127" s="50">
        <f t="shared" si="349"/>
        <v>2119.746333333334</v>
      </c>
      <c r="V3127" s="51">
        <f t="shared" si="351"/>
        <v>2088.1401912568308</v>
      </c>
      <c r="W3127" s="53">
        <f t="shared" si="352"/>
        <v>0</v>
      </c>
      <c r="X3127" s="53" t="str">
        <f t="shared" si="353"/>
        <v/>
      </c>
      <c r="Y3127" s="54" t="str">
        <f t="shared" si="354"/>
        <v/>
      </c>
    </row>
    <row r="3128" spans="17:25" x14ac:dyDescent="0.25">
      <c r="Q3128" s="47">
        <f t="shared" si="350"/>
        <v>2000</v>
      </c>
      <c r="R3128" s="48" t="str">
        <f t="shared" si="348"/>
        <v>20006</v>
      </c>
      <c r="S3128" s="49">
        <v>36690</v>
      </c>
      <c r="T3128" s="48">
        <v>2106.9699999999998</v>
      </c>
      <c r="U3128" s="50">
        <f t="shared" si="349"/>
        <v>2119.746333333334</v>
      </c>
      <c r="V3128" s="51">
        <f t="shared" si="351"/>
        <v>2088.1401912568308</v>
      </c>
      <c r="W3128" s="53">
        <f t="shared" si="352"/>
        <v>-4.2016012401577818E-3</v>
      </c>
      <c r="X3128" s="53" t="str">
        <f t="shared" si="353"/>
        <v/>
      </c>
      <c r="Y3128" s="54" t="str">
        <f t="shared" si="354"/>
        <v/>
      </c>
    </row>
    <row r="3129" spans="17:25" x14ac:dyDescent="0.25">
      <c r="Q3129" s="47">
        <f t="shared" si="350"/>
        <v>2000</v>
      </c>
      <c r="R3129" s="48" t="str">
        <f t="shared" si="348"/>
        <v>20006</v>
      </c>
      <c r="S3129" s="49">
        <v>36691</v>
      </c>
      <c r="T3129" s="48">
        <v>2122.2399999999998</v>
      </c>
      <c r="U3129" s="50">
        <f t="shared" si="349"/>
        <v>2119.746333333334</v>
      </c>
      <c r="V3129" s="51">
        <f t="shared" si="351"/>
        <v>2088.1401912568308</v>
      </c>
      <c r="W3129" s="53">
        <f t="shared" si="352"/>
        <v>7.2473741913743339E-3</v>
      </c>
      <c r="X3129" s="53" t="str">
        <f t="shared" si="353"/>
        <v/>
      </c>
      <c r="Y3129" s="54" t="str">
        <f t="shared" si="354"/>
        <v/>
      </c>
    </row>
    <row r="3130" spans="17:25" x14ac:dyDescent="0.25">
      <c r="Q3130" s="47">
        <f t="shared" si="350"/>
        <v>2000</v>
      </c>
      <c r="R3130" s="48" t="str">
        <f t="shared" si="348"/>
        <v>20006</v>
      </c>
      <c r="S3130" s="49">
        <v>36692</v>
      </c>
      <c r="T3130" s="48">
        <v>2111.09</v>
      </c>
      <c r="U3130" s="50">
        <f t="shared" si="349"/>
        <v>2119.746333333334</v>
      </c>
      <c r="V3130" s="51">
        <f t="shared" si="351"/>
        <v>2088.1401912568308</v>
      </c>
      <c r="W3130" s="53">
        <f t="shared" si="352"/>
        <v>-5.2538826899877211E-3</v>
      </c>
      <c r="X3130" s="53" t="str">
        <f t="shared" si="353"/>
        <v/>
      </c>
      <c r="Y3130" s="54" t="str">
        <f t="shared" si="354"/>
        <v/>
      </c>
    </row>
    <row r="3131" spans="17:25" x14ac:dyDescent="0.25">
      <c r="Q3131" s="47">
        <f t="shared" si="350"/>
        <v>2000</v>
      </c>
      <c r="R3131" s="48" t="str">
        <f t="shared" si="348"/>
        <v>20006</v>
      </c>
      <c r="S3131" s="49">
        <v>36693</v>
      </c>
      <c r="T3131" s="48">
        <v>2110.5700000000002</v>
      </c>
      <c r="U3131" s="50">
        <f t="shared" si="349"/>
        <v>2119.746333333334</v>
      </c>
      <c r="V3131" s="51">
        <f t="shared" si="351"/>
        <v>2088.1401912568308</v>
      </c>
      <c r="W3131" s="53">
        <f t="shared" si="352"/>
        <v>-2.4631825265619689E-4</v>
      </c>
      <c r="X3131" s="53" t="str">
        <f t="shared" si="353"/>
        <v/>
      </c>
      <c r="Y3131" s="54" t="str">
        <f t="shared" si="354"/>
        <v/>
      </c>
    </row>
    <row r="3132" spans="17:25" x14ac:dyDescent="0.25">
      <c r="Q3132" s="47">
        <f t="shared" si="350"/>
        <v>2000</v>
      </c>
      <c r="R3132" s="48" t="str">
        <f t="shared" si="348"/>
        <v>20006</v>
      </c>
      <c r="S3132" s="49">
        <v>36694</v>
      </c>
      <c r="T3132" s="48">
        <v>2114.8000000000002</v>
      </c>
      <c r="U3132" s="50">
        <f t="shared" si="349"/>
        <v>2119.746333333334</v>
      </c>
      <c r="V3132" s="51">
        <f t="shared" si="351"/>
        <v>2088.1401912568308</v>
      </c>
      <c r="W3132" s="53">
        <f t="shared" si="352"/>
        <v>2.0041979180980274E-3</v>
      </c>
      <c r="X3132" s="53" t="str">
        <f t="shared" si="353"/>
        <v/>
      </c>
      <c r="Y3132" s="54" t="str">
        <f t="shared" si="354"/>
        <v/>
      </c>
    </row>
    <row r="3133" spans="17:25" x14ac:dyDescent="0.25">
      <c r="Q3133" s="47">
        <f t="shared" si="350"/>
        <v>2000</v>
      </c>
      <c r="R3133" s="48" t="str">
        <f t="shared" si="348"/>
        <v>20006</v>
      </c>
      <c r="S3133" s="49">
        <v>36695</v>
      </c>
      <c r="T3133" s="48">
        <v>2114.8000000000002</v>
      </c>
      <c r="U3133" s="50">
        <f t="shared" si="349"/>
        <v>2119.746333333334</v>
      </c>
      <c r="V3133" s="51">
        <f t="shared" si="351"/>
        <v>2088.1401912568308</v>
      </c>
      <c r="W3133" s="53">
        <f t="shared" si="352"/>
        <v>0</v>
      </c>
      <c r="X3133" s="53" t="str">
        <f t="shared" si="353"/>
        <v/>
      </c>
      <c r="Y3133" s="54" t="str">
        <f t="shared" si="354"/>
        <v/>
      </c>
    </row>
    <row r="3134" spans="17:25" x14ac:dyDescent="0.25">
      <c r="Q3134" s="47">
        <f t="shared" si="350"/>
        <v>2000</v>
      </c>
      <c r="R3134" s="48" t="str">
        <f t="shared" si="348"/>
        <v>20006</v>
      </c>
      <c r="S3134" s="49">
        <v>36696</v>
      </c>
      <c r="T3134" s="48">
        <v>2114.8000000000002</v>
      </c>
      <c r="U3134" s="50">
        <f t="shared" si="349"/>
        <v>2119.746333333334</v>
      </c>
      <c r="V3134" s="51">
        <f t="shared" si="351"/>
        <v>2088.1401912568308</v>
      </c>
      <c r="W3134" s="53">
        <f t="shared" si="352"/>
        <v>0</v>
      </c>
      <c r="X3134" s="53" t="str">
        <f t="shared" si="353"/>
        <v/>
      </c>
      <c r="Y3134" s="54" t="str">
        <f t="shared" si="354"/>
        <v/>
      </c>
    </row>
    <row r="3135" spans="17:25" x14ac:dyDescent="0.25">
      <c r="Q3135" s="47">
        <f t="shared" si="350"/>
        <v>2000</v>
      </c>
      <c r="R3135" s="48" t="str">
        <f t="shared" si="348"/>
        <v>20006</v>
      </c>
      <c r="S3135" s="49">
        <v>36697</v>
      </c>
      <c r="T3135" s="48">
        <v>2115.15</v>
      </c>
      <c r="U3135" s="50">
        <f t="shared" si="349"/>
        <v>2119.746333333334</v>
      </c>
      <c r="V3135" s="51">
        <f t="shared" si="351"/>
        <v>2088.1401912568308</v>
      </c>
      <c r="W3135" s="53">
        <f t="shared" si="352"/>
        <v>1.6550028371464798E-4</v>
      </c>
      <c r="X3135" s="53" t="str">
        <f t="shared" si="353"/>
        <v/>
      </c>
      <c r="Y3135" s="54" t="str">
        <f t="shared" si="354"/>
        <v/>
      </c>
    </row>
    <row r="3136" spans="17:25" x14ac:dyDescent="0.25">
      <c r="Q3136" s="47">
        <f t="shared" si="350"/>
        <v>2000</v>
      </c>
      <c r="R3136" s="48" t="str">
        <f t="shared" si="348"/>
        <v>20006</v>
      </c>
      <c r="S3136" s="49">
        <v>36698</v>
      </c>
      <c r="T3136" s="48">
        <v>2123.58</v>
      </c>
      <c r="U3136" s="50">
        <f t="shared" si="349"/>
        <v>2119.746333333334</v>
      </c>
      <c r="V3136" s="51">
        <f t="shared" si="351"/>
        <v>2088.1401912568308</v>
      </c>
      <c r="W3136" s="53">
        <f t="shared" si="352"/>
        <v>3.9855329409261842E-3</v>
      </c>
      <c r="X3136" s="53" t="str">
        <f t="shared" si="353"/>
        <v/>
      </c>
      <c r="Y3136" s="54" t="str">
        <f t="shared" si="354"/>
        <v/>
      </c>
    </row>
    <row r="3137" spans="17:25" x14ac:dyDescent="0.25">
      <c r="Q3137" s="47">
        <f t="shared" si="350"/>
        <v>2000</v>
      </c>
      <c r="R3137" s="48" t="str">
        <f t="shared" si="348"/>
        <v>20006</v>
      </c>
      <c r="S3137" s="49">
        <v>36699</v>
      </c>
      <c r="T3137" s="48">
        <v>2134.34</v>
      </c>
      <c r="U3137" s="50">
        <f t="shared" si="349"/>
        <v>2119.746333333334</v>
      </c>
      <c r="V3137" s="51">
        <f t="shared" si="351"/>
        <v>2088.1401912568308</v>
      </c>
      <c r="W3137" s="53">
        <f t="shared" si="352"/>
        <v>5.0669153034028636E-3</v>
      </c>
      <c r="X3137" s="53" t="str">
        <f t="shared" si="353"/>
        <v/>
      </c>
      <c r="Y3137" s="54" t="str">
        <f t="shared" si="354"/>
        <v/>
      </c>
    </row>
    <row r="3138" spans="17:25" x14ac:dyDescent="0.25">
      <c r="Q3138" s="47">
        <f t="shared" si="350"/>
        <v>2000</v>
      </c>
      <c r="R3138" s="48" t="str">
        <f t="shared" si="348"/>
        <v>20006</v>
      </c>
      <c r="S3138" s="49">
        <v>36700</v>
      </c>
      <c r="T3138" s="48">
        <v>2129.13</v>
      </c>
      <c r="U3138" s="50">
        <f t="shared" si="349"/>
        <v>2119.746333333334</v>
      </c>
      <c r="V3138" s="51">
        <f t="shared" si="351"/>
        <v>2088.1401912568308</v>
      </c>
      <c r="W3138" s="53">
        <f t="shared" si="352"/>
        <v>-2.4410356363091523E-3</v>
      </c>
      <c r="X3138" s="53" t="str">
        <f t="shared" si="353"/>
        <v/>
      </c>
      <c r="Y3138" s="54" t="str">
        <f t="shared" si="354"/>
        <v/>
      </c>
    </row>
    <row r="3139" spans="17:25" x14ac:dyDescent="0.25">
      <c r="Q3139" s="47">
        <f t="shared" si="350"/>
        <v>2000</v>
      </c>
      <c r="R3139" s="48" t="str">
        <f t="shared" si="348"/>
        <v>20006</v>
      </c>
      <c r="S3139" s="49">
        <v>36701</v>
      </c>
      <c r="T3139" s="48">
        <v>2123.9899999999998</v>
      </c>
      <c r="U3139" s="50">
        <f t="shared" si="349"/>
        <v>2119.746333333334</v>
      </c>
      <c r="V3139" s="51">
        <f t="shared" si="351"/>
        <v>2088.1401912568308</v>
      </c>
      <c r="W3139" s="53">
        <f t="shared" si="352"/>
        <v>-2.4141315936557772E-3</v>
      </c>
      <c r="X3139" s="53" t="str">
        <f t="shared" si="353"/>
        <v/>
      </c>
      <c r="Y3139" s="54" t="str">
        <f t="shared" si="354"/>
        <v/>
      </c>
    </row>
    <row r="3140" spans="17:25" x14ac:dyDescent="0.25">
      <c r="Q3140" s="47">
        <f t="shared" si="350"/>
        <v>2000</v>
      </c>
      <c r="R3140" s="48" t="str">
        <f t="shared" si="348"/>
        <v>20006</v>
      </c>
      <c r="S3140" s="49">
        <v>36702</v>
      </c>
      <c r="T3140" s="48">
        <v>2123.9899999999998</v>
      </c>
      <c r="U3140" s="50">
        <f t="shared" si="349"/>
        <v>2119.746333333334</v>
      </c>
      <c r="V3140" s="51">
        <f t="shared" si="351"/>
        <v>2088.1401912568308</v>
      </c>
      <c r="W3140" s="53">
        <f t="shared" si="352"/>
        <v>0</v>
      </c>
      <c r="X3140" s="53" t="str">
        <f t="shared" si="353"/>
        <v/>
      </c>
      <c r="Y3140" s="54" t="str">
        <f t="shared" si="354"/>
        <v/>
      </c>
    </row>
    <row r="3141" spans="17:25" x14ac:dyDescent="0.25">
      <c r="Q3141" s="47">
        <f t="shared" si="350"/>
        <v>2000</v>
      </c>
      <c r="R3141" s="48" t="str">
        <f t="shared" si="348"/>
        <v>20006</v>
      </c>
      <c r="S3141" s="49">
        <v>36703</v>
      </c>
      <c r="T3141" s="48">
        <v>2123.9899999999998</v>
      </c>
      <c r="U3141" s="50">
        <f t="shared" si="349"/>
        <v>2119.746333333334</v>
      </c>
      <c r="V3141" s="51">
        <f t="shared" si="351"/>
        <v>2088.1401912568308</v>
      </c>
      <c r="W3141" s="53">
        <f t="shared" si="352"/>
        <v>0</v>
      </c>
      <c r="X3141" s="53" t="str">
        <f t="shared" si="353"/>
        <v/>
      </c>
      <c r="Y3141" s="54" t="str">
        <f t="shared" si="354"/>
        <v/>
      </c>
    </row>
    <row r="3142" spans="17:25" x14ac:dyDescent="0.25">
      <c r="Q3142" s="47">
        <f t="shared" si="350"/>
        <v>2000</v>
      </c>
      <c r="R3142" s="48" t="str">
        <f t="shared" si="348"/>
        <v>20006</v>
      </c>
      <c r="S3142" s="49">
        <v>36704</v>
      </c>
      <c r="T3142" s="48">
        <v>2123.9899999999998</v>
      </c>
      <c r="U3142" s="50">
        <f t="shared" si="349"/>
        <v>2119.746333333334</v>
      </c>
      <c r="V3142" s="51">
        <f t="shared" si="351"/>
        <v>2088.1401912568308</v>
      </c>
      <c r="W3142" s="53">
        <f t="shared" si="352"/>
        <v>0</v>
      </c>
      <c r="X3142" s="53" t="str">
        <f t="shared" si="353"/>
        <v/>
      </c>
      <c r="Y3142" s="54" t="str">
        <f t="shared" si="354"/>
        <v/>
      </c>
    </row>
    <row r="3143" spans="17:25" x14ac:dyDescent="0.25">
      <c r="Q3143" s="47">
        <f t="shared" si="350"/>
        <v>2000</v>
      </c>
      <c r="R3143" s="48" t="str">
        <f t="shared" ref="R3143:R3206" si="355">+YEAR(S3143)&amp;MONTH(S3143)</f>
        <v>20006</v>
      </c>
      <c r="S3143" s="49">
        <v>36705</v>
      </c>
      <c r="T3143" s="48">
        <v>2135.65</v>
      </c>
      <c r="U3143" s="50">
        <f t="shared" ref="U3143:U3206" si="356">+AVERAGEIF($R$3:$R$12000,R3143,$T$3:$T$12000)</f>
        <v>2119.746333333334</v>
      </c>
      <c r="V3143" s="51">
        <f t="shared" si="351"/>
        <v>2088.1401912568308</v>
      </c>
      <c r="W3143" s="53">
        <f t="shared" si="352"/>
        <v>5.489668030452366E-3</v>
      </c>
      <c r="X3143" s="53" t="str">
        <f t="shared" si="353"/>
        <v/>
      </c>
      <c r="Y3143" s="54" t="str">
        <f t="shared" si="354"/>
        <v/>
      </c>
    </row>
    <row r="3144" spans="17:25" x14ac:dyDescent="0.25">
      <c r="Q3144" s="47">
        <f t="shared" ref="Q3144:Q3207" si="357">+YEAR(S3144)</f>
        <v>2000</v>
      </c>
      <c r="R3144" s="48" t="str">
        <f t="shared" si="355"/>
        <v>20006</v>
      </c>
      <c r="S3144" s="49">
        <v>36706</v>
      </c>
      <c r="T3144" s="48">
        <v>2136.2199999999998</v>
      </c>
      <c r="U3144" s="50">
        <f t="shared" si="356"/>
        <v>2119.746333333334</v>
      </c>
      <c r="V3144" s="51">
        <f t="shared" ref="V3144:V3207" si="358">+AVERAGEIF($Q$3:$Q$12000,Q3144,$T$3:$T$12000)</f>
        <v>2088.1401912568308</v>
      </c>
      <c r="W3144" s="53">
        <f t="shared" si="352"/>
        <v>2.6689766581600161E-4</v>
      </c>
      <c r="X3144" s="53" t="str">
        <f t="shared" si="353"/>
        <v/>
      </c>
      <c r="Y3144" s="54" t="str">
        <f t="shared" si="354"/>
        <v/>
      </c>
    </row>
    <row r="3145" spans="17:25" x14ac:dyDescent="0.25">
      <c r="Q3145" s="47">
        <f t="shared" si="357"/>
        <v>2000</v>
      </c>
      <c r="R3145" s="48" t="str">
        <f t="shared" si="355"/>
        <v>20006</v>
      </c>
      <c r="S3145" s="49">
        <v>36707</v>
      </c>
      <c r="T3145" s="48">
        <v>2139.11</v>
      </c>
      <c r="U3145" s="50">
        <f t="shared" si="356"/>
        <v>2119.746333333334</v>
      </c>
      <c r="V3145" s="51">
        <f t="shared" si="358"/>
        <v>2088.1401912568308</v>
      </c>
      <c r="W3145" s="53">
        <f t="shared" ref="W3145:W3208" si="359">+T3145/T3144-1</f>
        <v>1.3528569154863668E-3</v>
      </c>
      <c r="X3145" s="53" t="str">
        <f t="shared" ref="X3145:X3208" si="360">IF(U3145/U3144-1=0,"",U3145/U3144-1)</f>
        <v/>
      </c>
      <c r="Y3145" s="54" t="str">
        <f t="shared" ref="Y3145:Y3208" si="361">+IF(V3145=V3144,"",V3145/V3144-1)</f>
        <v/>
      </c>
    </row>
    <row r="3146" spans="17:25" x14ac:dyDescent="0.25">
      <c r="Q3146" s="47">
        <f t="shared" si="357"/>
        <v>2000</v>
      </c>
      <c r="R3146" s="48" t="str">
        <f t="shared" si="355"/>
        <v>20007</v>
      </c>
      <c r="S3146" s="49">
        <v>36708</v>
      </c>
      <c r="T3146" s="48">
        <v>2150.7600000000002</v>
      </c>
      <c r="U3146" s="50">
        <f t="shared" si="356"/>
        <v>2160.239032258065</v>
      </c>
      <c r="V3146" s="51">
        <f t="shared" si="358"/>
        <v>2088.1401912568308</v>
      </c>
      <c r="W3146" s="53">
        <f t="shared" si="359"/>
        <v>5.4461902379963067E-3</v>
      </c>
      <c r="X3146" s="53">
        <f t="shared" si="360"/>
        <v>1.9102615387500466E-2</v>
      </c>
      <c r="Y3146" s="54" t="str">
        <f t="shared" si="361"/>
        <v/>
      </c>
    </row>
    <row r="3147" spans="17:25" x14ac:dyDescent="0.25">
      <c r="Q3147" s="47">
        <f t="shared" si="357"/>
        <v>2000</v>
      </c>
      <c r="R3147" s="48" t="str">
        <f t="shared" si="355"/>
        <v>20007</v>
      </c>
      <c r="S3147" s="49">
        <v>36709</v>
      </c>
      <c r="T3147" s="48">
        <v>2150.7600000000002</v>
      </c>
      <c r="U3147" s="50">
        <f t="shared" si="356"/>
        <v>2160.239032258065</v>
      </c>
      <c r="V3147" s="51">
        <f t="shared" si="358"/>
        <v>2088.1401912568308</v>
      </c>
      <c r="W3147" s="53">
        <f t="shared" si="359"/>
        <v>0</v>
      </c>
      <c r="X3147" s="53" t="str">
        <f t="shared" si="360"/>
        <v/>
      </c>
      <c r="Y3147" s="54" t="str">
        <f t="shared" si="361"/>
        <v/>
      </c>
    </row>
    <row r="3148" spans="17:25" x14ac:dyDescent="0.25">
      <c r="Q3148" s="47">
        <f t="shared" si="357"/>
        <v>2000</v>
      </c>
      <c r="R3148" s="48" t="str">
        <f t="shared" si="355"/>
        <v>20007</v>
      </c>
      <c r="S3148" s="49">
        <v>36710</v>
      </c>
      <c r="T3148" s="48">
        <v>2150.7600000000002</v>
      </c>
      <c r="U3148" s="50">
        <f t="shared" si="356"/>
        <v>2160.239032258065</v>
      </c>
      <c r="V3148" s="51">
        <f t="shared" si="358"/>
        <v>2088.1401912568308</v>
      </c>
      <c r="W3148" s="53">
        <f t="shared" si="359"/>
        <v>0</v>
      </c>
      <c r="X3148" s="53" t="str">
        <f t="shared" si="360"/>
        <v/>
      </c>
      <c r="Y3148" s="54" t="str">
        <f t="shared" si="361"/>
        <v/>
      </c>
    </row>
    <row r="3149" spans="17:25" x14ac:dyDescent="0.25">
      <c r="Q3149" s="47">
        <f t="shared" si="357"/>
        <v>2000</v>
      </c>
      <c r="R3149" s="48" t="str">
        <f t="shared" si="355"/>
        <v>20007</v>
      </c>
      <c r="S3149" s="49">
        <v>36711</v>
      </c>
      <c r="T3149" s="48">
        <v>2150.7600000000002</v>
      </c>
      <c r="U3149" s="50">
        <f t="shared" si="356"/>
        <v>2160.239032258065</v>
      </c>
      <c r="V3149" s="51">
        <f t="shared" si="358"/>
        <v>2088.1401912568308</v>
      </c>
      <c r="W3149" s="53">
        <f t="shared" si="359"/>
        <v>0</v>
      </c>
      <c r="X3149" s="53" t="str">
        <f t="shared" si="360"/>
        <v/>
      </c>
      <c r="Y3149" s="54" t="str">
        <f t="shared" si="361"/>
        <v/>
      </c>
    </row>
    <row r="3150" spans="17:25" x14ac:dyDescent="0.25">
      <c r="Q3150" s="47">
        <f t="shared" si="357"/>
        <v>2000</v>
      </c>
      <c r="R3150" s="48" t="str">
        <f t="shared" si="355"/>
        <v>20007</v>
      </c>
      <c r="S3150" s="49">
        <v>36712</v>
      </c>
      <c r="T3150" s="48">
        <v>2151.0500000000002</v>
      </c>
      <c r="U3150" s="50">
        <f t="shared" si="356"/>
        <v>2160.239032258065</v>
      </c>
      <c r="V3150" s="51">
        <f t="shared" si="358"/>
        <v>2088.1401912568308</v>
      </c>
      <c r="W3150" s="53">
        <f t="shared" si="359"/>
        <v>1.3483605795161502E-4</v>
      </c>
      <c r="X3150" s="53" t="str">
        <f t="shared" si="360"/>
        <v/>
      </c>
      <c r="Y3150" s="54" t="str">
        <f t="shared" si="361"/>
        <v/>
      </c>
    </row>
    <row r="3151" spans="17:25" x14ac:dyDescent="0.25">
      <c r="Q3151" s="47">
        <f t="shared" si="357"/>
        <v>2000</v>
      </c>
      <c r="R3151" s="48" t="str">
        <f t="shared" si="355"/>
        <v>20007</v>
      </c>
      <c r="S3151" s="49">
        <v>36713</v>
      </c>
      <c r="T3151" s="48">
        <v>2163.44</v>
      </c>
      <c r="U3151" s="50">
        <f t="shared" si="356"/>
        <v>2160.239032258065</v>
      </c>
      <c r="V3151" s="51">
        <f t="shared" si="358"/>
        <v>2088.1401912568308</v>
      </c>
      <c r="W3151" s="53">
        <f t="shared" si="359"/>
        <v>5.7599776853163309E-3</v>
      </c>
      <c r="X3151" s="53" t="str">
        <f t="shared" si="360"/>
        <v/>
      </c>
      <c r="Y3151" s="54" t="str">
        <f t="shared" si="361"/>
        <v/>
      </c>
    </row>
    <row r="3152" spans="17:25" x14ac:dyDescent="0.25">
      <c r="Q3152" s="47">
        <f t="shared" si="357"/>
        <v>2000</v>
      </c>
      <c r="R3152" s="48" t="str">
        <f t="shared" si="355"/>
        <v>20007</v>
      </c>
      <c r="S3152" s="49">
        <v>36714</v>
      </c>
      <c r="T3152" s="48">
        <v>2168.65</v>
      </c>
      <c r="U3152" s="50">
        <f t="shared" si="356"/>
        <v>2160.239032258065</v>
      </c>
      <c r="V3152" s="51">
        <f t="shared" si="358"/>
        <v>2088.1401912568308</v>
      </c>
      <c r="W3152" s="53">
        <f t="shared" si="359"/>
        <v>2.4082017527642385E-3</v>
      </c>
      <c r="X3152" s="53" t="str">
        <f t="shared" si="360"/>
        <v/>
      </c>
      <c r="Y3152" s="54" t="str">
        <f t="shared" si="361"/>
        <v/>
      </c>
    </row>
    <row r="3153" spans="17:25" x14ac:dyDescent="0.25">
      <c r="Q3153" s="47">
        <f t="shared" si="357"/>
        <v>2000</v>
      </c>
      <c r="R3153" s="48" t="str">
        <f t="shared" si="355"/>
        <v>20007</v>
      </c>
      <c r="S3153" s="49">
        <v>36715</v>
      </c>
      <c r="T3153" s="48">
        <v>2165.5100000000002</v>
      </c>
      <c r="U3153" s="50">
        <f t="shared" si="356"/>
        <v>2160.239032258065</v>
      </c>
      <c r="V3153" s="51">
        <f t="shared" si="358"/>
        <v>2088.1401912568308</v>
      </c>
      <c r="W3153" s="53">
        <f t="shared" si="359"/>
        <v>-1.447905378922365E-3</v>
      </c>
      <c r="X3153" s="53" t="str">
        <f t="shared" si="360"/>
        <v/>
      </c>
      <c r="Y3153" s="54" t="str">
        <f t="shared" si="361"/>
        <v/>
      </c>
    </row>
    <row r="3154" spans="17:25" x14ac:dyDescent="0.25">
      <c r="Q3154" s="47">
        <f t="shared" si="357"/>
        <v>2000</v>
      </c>
      <c r="R3154" s="48" t="str">
        <f t="shared" si="355"/>
        <v>20007</v>
      </c>
      <c r="S3154" s="49">
        <v>36716</v>
      </c>
      <c r="T3154" s="48">
        <v>2165.5100000000002</v>
      </c>
      <c r="U3154" s="50">
        <f t="shared" si="356"/>
        <v>2160.239032258065</v>
      </c>
      <c r="V3154" s="51">
        <f t="shared" si="358"/>
        <v>2088.1401912568308</v>
      </c>
      <c r="W3154" s="53">
        <f t="shared" si="359"/>
        <v>0</v>
      </c>
      <c r="X3154" s="53" t="str">
        <f t="shared" si="360"/>
        <v/>
      </c>
      <c r="Y3154" s="54" t="str">
        <f t="shared" si="361"/>
        <v/>
      </c>
    </row>
    <row r="3155" spans="17:25" x14ac:dyDescent="0.25">
      <c r="Q3155" s="47">
        <f t="shared" si="357"/>
        <v>2000</v>
      </c>
      <c r="R3155" s="48" t="str">
        <f t="shared" si="355"/>
        <v>20007</v>
      </c>
      <c r="S3155" s="49">
        <v>36717</v>
      </c>
      <c r="T3155" s="48">
        <v>2165.5100000000002</v>
      </c>
      <c r="U3155" s="50">
        <f t="shared" si="356"/>
        <v>2160.239032258065</v>
      </c>
      <c r="V3155" s="51">
        <f t="shared" si="358"/>
        <v>2088.1401912568308</v>
      </c>
      <c r="W3155" s="53">
        <f t="shared" si="359"/>
        <v>0</v>
      </c>
      <c r="X3155" s="53" t="str">
        <f t="shared" si="360"/>
        <v/>
      </c>
      <c r="Y3155" s="54" t="str">
        <f t="shared" si="361"/>
        <v/>
      </c>
    </row>
    <row r="3156" spans="17:25" x14ac:dyDescent="0.25">
      <c r="Q3156" s="47">
        <f t="shared" si="357"/>
        <v>2000</v>
      </c>
      <c r="R3156" s="48" t="str">
        <f t="shared" si="355"/>
        <v>20007</v>
      </c>
      <c r="S3156" s="49">
        <v>36718</v>
      </c>
      <c r="T3156" s="48">
        <v>2171.63</v>
      </c>
      <c r="U3156" s="50">
        <f t="shared" si="356"/>
        <v>2160.239032258065</v>
      </c>
      <c r="V3156" s="51">
        <f t="shared" si="358"/>
        <v>2088.1401912568308</v>
      </c>
      <c r="W3156" s="53">
        <f t="shared" si="359"/>
        <v>2.8261241000964166E-3</v>
      </c>
      <c r="X3156" s="53" t="str">
        <f t="shared" si="360"/>
        <v/>
      </c>
      <c r="Y3156" s="54" t="str">
        <f t="shared" si="361"/>
        <v/>
      </c>
    </row>
    <row r="3157" spans="17:25" x14ac:dyDescent="0.25">
      <c r="Q3157" s="47">
        <f t="shared" si="357"/>
        <v>2000</v>
      </c>
      <c r="R3157" s="48" t="str">
        <f t="shared" si="355"/>
        <v>20007</v>
      </c>
      <c r="S3157" s="49">
        <v>36719</v>
      </c>
      <c r="T3157" s="48">
        <v>2182.56</v>
      </c>
      <c r="U3157" s="50">
        <f t="shared" si="356"/>
        <v>2160.239032258065</v>
      </c>
      <c r="V3157" s="51">
        <f t="shared" si="358"/>
        <v>2088.1401912568308</v>
      </c>
      <c r="W3157" s="53">
        <f t="shared" si="359"/>
        <v>5.033085746650956E-3</v>
      </c>
      <c r="X3157" s="53" t="str">
        <f t="shared" si="360"/>
        <v/>
      </c>
      <c r="Y3157" s="54" t="str">
        <f t="shared" si="361"/>
        <v/>
      </c>
    </row>
    <row r="3158" spans="17:25" x14ac:dyDescent="0.25">
      <c r="Q3158" s="47">
        <f t="shared" si="357"/>
        <v>2000</v>
      </c>
      <c r="R3158" s="48" t="str">
        <f t="shared" si="355"/>
        <v>20007</v>
      </c>
      <c r="S3158" s="49">
        <v>36720</v>
      </c>
      <c r="T3158" s="48">
        <v>2172.16</v>
      </c>
      <c r="U3158" s="50">
        <f t="shared" si="356"/>
        <v>2160.239032258065</v>
      </c>
      <c r="V3158" s="51">
        <f t="shared" si="358"/>
        <v>2088.1401912568308</v>
      </c>
      <c r="W3158" s="53">
        <f t="shared" si="359"/>
        <v>-4.7650465508394246E-3</v>
      </c>
      <c r="X3158" s="53" t="str">
        <f t="shared" si="360"/>
        <v/>
      </c>
      <c r="Y3158" s="54" t="str">
        <f t="shared" si="361"/>
        <v/>
      </c>
    </row>
    <row r="3159" spans="17:25" x14ac:dyDescent="0.25">
      <c r="Q3159" s="47">
        <f t="shared" si="357"/>
        <v>2000</v>
      </c>
      <c r="R3159" s="48" t="str">
        <f t="shared" si="355"/>
        <v>20007</v>
      </c>
      <c r="S3159" s="49">
        <v>36721</v>
      </c>
      <c r="T3159" s="48">
        <v>2166.2199999999998</v>
      </c>
      <c r="U3159" s="50">
        <f t="shared" si="356"/>
        <v>2160.239032258065</v>
      </c>
      <c r="V3159" s="51">
        <f t="shared" si="358"/>
        <v>2088.1401912568308</v>
      </c>
      <c r="W3159" s="53">
        <f t="shared" si="359"/>
        <v>-2.7346051856217413E-3</v>
      </c>
      <c r="X3159" s="53" t="str">
        <f t="shared" si="360"/>
        <v/>
      </c>
      <c r="Y3159" s="54" t="str">
        <f t="shared" si="361"/>
        <v/>
      </c>
    </row>
    <row r="3160" spans="17:25" x14ac:dyDescent="0.25">
      <c r="Q3160" s="47">
        <f t="shared" si="357"/>
        <v>2000</v>
      </c>
      <c r="R3160" s="48" t="str">
        <f t="shared" si="355"/>
        <v>20007</v>
      </c>
      <c r="S3160" s="49">
        <v>36722</v>
      </c>
      <c r="T3160" s="48">
        <v>2156.3200000000002</v>
      </c>
      <c r="U3160" s="50">
        <f t="shared" si="356"/>
        <v>2160.239032258065</v>
      </c>
      <c r="V3160" s="51">
        <f t="shared" si="358"/>
        <v>2088.1401912568308</v>
      </c>
      <c r="W3160" s="53">
        <f t="shared" si="359"/>
        <v>-4.5701729279572501E-3</v>
      </c>
      <c r="X3160" s="53" t="str">
        <f t="shared" si="360"/>
        <v/>
      </c>
      <c r="Y3160" s="54" t="str">
        <f t="shared" si="361"/>
        <v/>
      </c>
    </row>
    <row r="3161" spans="17:25" x14ac:dyDescent="0.25">
      <c r="Q3161" s="47">
        <f t="shared" si="357"/>
        <v>2000</v>
      </c>
      <c r="R3161" s="48" t="str">
        <f t="shared" si="355"/>
        <v>20007</v>
      </c>
      <c r="S3161" s="49">
        <v>36723</v>
      </c>
      <c r="T3161" s="48">
        <v>2156.3200000000002</v>
      </c>
      <c r="U3161" s="50">
        <f t="shared" si="356"/>
        <v>2160.239032258065</v>
      </c>
      <c r="V3161" s="51">
        <f t="shared" si="358"/>
        <v>2088.1401912568308</v>
      </c>
      <c r="W3161" s="53">
        <f t="shared" si="359"/>
        <v>0</v>
      </c>
      <c r="X3161" s="53" t="str">
        <f t="shared" si="360"/>
        <v/>
      </c>
      <c r="Y3161" s="54" t="str">
        <f t="shared" si="361"/>
        <v/>
      </c>
    </row>
    <row r="3162" spans="17:25" x14ac:dyDescent="0.25">
      <c r="Q3162" s="47">
        <f t="shared" si="357"/>
        <v>2000</v>
      </c>
      <c r="R3162" s="48" t="str">
        <f t="shared" si="355"/>
        <v>20007</v>
      </c>
      <c r="S3162" s="49">
        <v>36724</v>
      </c>
      <c r="T3162" s="48">
        <v>2156.3200000000002</v>
      </c>
      <c r="U3162" s="50">
        <f t="shared" si="356"/>
        <v>2160.239032258065</v>
      </c>
      <c r="V3162" s="51">
        <f t="shared" si="358"/>
        <v>2088.1401912568308</v>
      </c>
      <c r="W3162" s="53">
        <f t="shared" si="359"/>
        <v>0</v>
      </c>
      <c r="X3162" s="53" t="str">
        <f t="shared" si="360"/>
        <v/>
      </c>
      <c r="Y3162" s="54" t="str">
        <f t="shared" si="361"/>
        <v/>
      </c>
    </row>
    <row r="3163" spans="17:25" x14ac:dyDescent="0.25">
      <c r="Q3163" s="47">
        <f t="shared" si="357"/>
        <v>2000</v>
      </c>
      <c r="R3163" s="48" t="str">
        <f t="shared" si="355"/>
        <v>20007</v>
      </c>
      <c r="S3163" s="49">
        <v>36725</v>
      </c>
      <c r="T3163" s="48">
        <v>2144.0100000000002</v>
      </c>
      <c r="U3163" s="50">
        <f t="shared" si="356"/>
        <v>2160.239032258065</v>
      </c>
      <c r="V3163" s="51">
        <f t="shared" si="358"/>
        <v>2088.1401912568308</v>
      </c>
      <c r="W3163" s="53">
        <f t="shared" si="359"/>
        <v>-5.7088001780811748E-3</v>
      </c>
      <c r="X3163" s="53" t="str">
        <f t="shared" si="360"/>
        <v/>
      </c>
      <c r="Y3163" s="54" t="str">
        <f t="shared" si="361"/>
        <v/>
      </c>
    </row>
    <row r="3164" spans="17:25" x14ac:dyDescent="0.25">
      <c r="Q3164" s="47">
        <f t="shared" si="357"/>
        <v>2000</v>
      </c>
      <c r="R3164" s="48" t="str">
        <f t="shared" si="355"/>
        <v>20007</v>
      </c>
      <c r="S3164" s="49">
        <v>36726</v>
      </c>
      <c r="T3164" s="48">
        <v>2151.56</v>
      </c>
      <c r="U3164" s="50">
        <f t="shared" si="356"/>
        <v>2160.239032258065</v>
      </c>
      <c r="V3164" s="51">
        <f t="shared" si="358"/>
        <v>2088.1401912568308</v>
      </c>
      <c r="W3164" s="53">
        <f t="shared" si="359"/>
        <v>3.5214387992592577E-3</v>
      </c>
      <c r="X3164" s="53" t="str">
        <f t="shared" si="360"/>
        <v/>
      </c>
      <c r="Y3164" s="54" t="str">
        <f t="shared" si="361"/>
        <v/>
      </c>
    </row>
    <row r="3165" spans="17:25" x14ac:dyDescent="0.25">
      <c r="Q3165" s="47">
        <f t="shared" si="357"/>
        <v>2000</v>
      </c>
      <c r="R3165" s="48" t="str">
        <f t="shared" si="355"/>
        <v>20007</v>
      </c>
      <c r="S3165" s="49">
        <v>36727</v>
      </c>
      <c r="T3165" s="48">
        <v>2155.81</v>
      </c>
      <c r="U3165" s="50">
        <f t="shared" si="356"/>
        <v>2160.239032258065</v>
      </c>
      <c r="V3165" s="51">
        <f t="shared" si="358"/>
        <v>2088.1401912568308</v>
      </c>
      <c r="W3165" s="53">
        <f t="shared" si="359"/>
        <v>1.9753109371805078E-3</v>
      </c>
      <c r="X3165" s="53" t="str">
        <f t="shared" si="360"/>
        <v/>
      </c>
      <c r="Y3165" s="54" t="str">
        <f t="shared" si="361"/>
        <v/>
      </c>
    </row>
    <row r="3166" spans="17:25" x14ac:dyDescent="0.25">
      <c r="Q3166" s="47">
        <f t="shared" si="357"/>
        <v>2000</v>
      </c>
      <c r="R3166" s="48" t="str">
        <f t="shared" si="355"/>
        <v>20007</v>
      </c>
      <c r="S3166" s="49">
        <v>36728</v>
      </c>
      <c r="T3166" s="48">
        <v>2155.81</v>
      </c>
      <c r="U3166" s="50">
        <f t="shared" si="356"/>
        <v>2160.239032258065</v>
      </c>
      <c r="V3166" s="51">
        <f t="shared" si="358"/>
        <v>2088.1401912568308</v>
      </c>
      <c r="W3166" s="53">
        <f t="shared" si="359"/>
        <v>0</v>
      </c>
      <c r="X3166" s="53" t="str">
        <f t="shared" si="360"/>
        <v/>
      </c>
      <c r="Y3166" s="54" t="str">
        <f t="shared" si="361"/>
        <v/>
      </c>
    </row>
    <row r="3167" spans="17:25" x14ac:dyDescent="0.25">
      <c r="Q3167" s="47">
        <f t="shared" si="357"/>
        <v>2000</v>
      </c>
      <c r="R3167" s="48" t="str">
        <f t="shared" si="355"/>
        <v>20007</v>
      </c>
      <c r="S3167" s="49">
        <v>36729</v>
      </c>
      <c r="T3167" s="48">
        <v>2152.3000000000002</v>
      </c>
      <c r="U3167" s="50">
        <f t="shared" si="356"/>
        <v>2160.239032258065</v>
      </c>
      <c r="V3167" s="51">
        <f t="shared" si="358"/>
        <v>2088.1401912568308</v>
      </c>
      <c r="W3167" s="53">
        <f t="shared" si="359"/>
        <v>-1.6281583256407828E-3</v>
      </c>
      <c r="X3167" s="53" t="str">
        <f t="shared" si="360"/>
        <v/>
      </c>
      <c r="Y3167" s="54" t="str">
        <f t="shared" si="361"/>
        <v/>
      </c>
    </row>
    <row r="3168" spans="17:25" x14ac:dyDescent="0.25">
      <c r="Q3168" s="47">
        <f t="shared" si="357"/>
        <v>2000</v>
      </c>
      <c r="R3168" s="48" t="str">
        <f t="shared" si="355"/>
        <v>20007</v>
      </c>
      <c r="S3168" s="49">
        <v>36730</v>
      </c>
      <c r="T3168" s="48">
        <v>2152.3000000000002</v>
      </c>
      <c r="U3168" s="50">
        <f t="shared" si="356"/>
        <v>2160.239032258065</v>
      </c>
      <c r="V3168" s="51">
        <f t="shared" si="358"/>
        <v>2088.1401912568308</v>
      </c>
      <c r="W3168" s="53">
        <f t="shared" si="359"/>
        <v>0</v>
      </c>
      <c r="X3168" s="53" t="str">
        <f t="shared" si="360"/>
        <v/>
      </c>
      <c r="Y3168" s="54" t="str">
        <f t="shared" si="361"/>
        <v/>
      </c>
    </row>
    <row r="3169" spans="17:25" x14ac:dyDescent="0.25">
      <c r="Q3169" s="47">
        <f t="shared" si="357"/>
        <v>2000</v>
      </c>
      <c r="R3169" s="48" t="str">
        <f t="shared" si="355"/>
        <v>20007</v>
      </c>
      <c r="S3169" s="49">
        <v>36731</v>
      </c>
      <c r="T3169" s="48">
        <v>2152.3000000000002</v>
      </c>
      <c r="U3169" s="50">
        <f t="shared" si="356"/>
        <v>2160.239032258065</v>
      </c>
      <c r="V3169" s="51">
        <f t="shared" si="358"/>
        <v>2088.1401912568308</v>
      </c>
      <c r="W3169" s="53">
        <f t="shared" si="359"/>
        <v>0</v>
      </c>
      <c r="X3169" s="53" t="str">
        <f t="shared" si="360"/>
        <v/>
      </c>
      <c r="Y3169" s="54" t="str">
        <f t="shared" si="361"/>
        <v/>
      </c>
    </row>
    <row r="3170" spans="17:25" x14ac:dyDescent="0.25">
      <c r="Q3170" s="47">
        <f t="shared" si="357"/>
        <v>2000</v>
      </c>
      <c r="R3170" s="48" t="str">
        <f t="shared" si="355"/>
        <v>20007</v>
      </c>
      <c r="S3170" s="49">
        <v>36732</v>
      </c>
      <c r="T3170" s="48">
        <v>2147.65</v>
      </c>
      <c r="U3170" s="50">
        <f t="shared" si="356"/>
        <v>2160.239032258065</v>
      </c>
      <c r="V3170" s="51">
        <f t="shared" si="358"/>
        <v>2088.1401912568308</v>
      </c>
      <c r="W3170" s="53">
        <f t="shared" si="359"/>
        <v>-2.1604794870604405E-3</v>
      </c>
      <c r="X3170" s="53" t="str">
        <f t="shared" si="360"/>
        <v/>
      </c>
      <c r="Y3170" s="54" t="str">
        <f t="shared" si="361"/>
        <v/>
      </c>
    </row>
    <row r="3171" spans="17:25" x14ac:dyDescent="0.25">
      <c r="Q3171" s="47">
        <f t="shared" si="357"/>
        <v>2000</v>
      </c>
      <c r="R3171" s="48" t="str">
        <f t="shared" si="355"/>
        <v>20007</v>
      </c>
      <c r="S3171" s="49">
        <v>36733</v>
      </c>
      <c r="T3171" s="48">
        <v>2153.91</v>
      </c>
      <c r="U3171" s="50">
        <f t="shared" si="356"/>
        <v>2160.239032258065</v>
      </c>
      <c r="V3171" s="51">
        <f t="shared" si="358"/>
        <v>2088.1401912568308</v>
      </c>
      <c r="W3171" s="53">
        <f t="shared" si="359"/>
        <v>2.9148138663188661E-3</v>
      </c>
      <c r="X3171" s="53" t="str">
        <f t="shared" si="360"/>
        <v/>
      </c>
      <c r="Y3171" s="54" t="str">
        <f t="shared" si="361"/>
        <v/>
      </c>
    </row>
    <row r="3172" spans="17:25" x14ac:dyDescent="0.25">
      <c r="Q3172" s="47">
        <f t="shared" si="357"/>
        <v>2000</v>
      </c>
      <c r="R3172" s="48" t="str">
        <f t="shared" si="355"/>
        <v>20007</v>
      </c>
      <c r="S3172" s="49">
        <v>36734</v>
      </c>
      <c r="T3172" s="48">
        <v>2165.37</v>
      </c>
      <c r="U3172" s="50">
        <f t="shared" si="356"/>
        <v>2160.239032258065</v>
      </c>
      <c r="V3172" s="51">
        <f t="shared" si="358"/>
        <v>2088.1401912568308</v>
      </c>
      <c r="W3172" s="53">
        <f t="shared" si="359"/>
        <v>5.3205565692160395E-3</v>
      </c>
      <c r="X3172" s="53" t="str">
        <f t="shared" si="360"/>
        <v/>
      </c>
      <c r="Y3172" s="54" t="str">
        <f t="shared" si="361"/>
        <v/>
      </c>
    </row>
    <row r="3173" spans="17:25" x14ac:dyDescent="0.25">
      <c r="Q3173" s="47">
        <f t="shared" si="357"/>
        <v>2000</v>
      </c>
      <c r="R3173" s="48" t="str">
        <f t="shared" si="355"/>
        <v>20007</v>
      </c>
      <c r="S3173" s="49">
        <v>36735</v>
      </c>
      <c r="T3173" s="48">
        <v>2173.7800000000002</v>
      </c>
      <c r="U3173" s="50">
        <f t="shared" si="356"/>
        <v>2160.239032258065</v>
      </c>
      <c r="V3173" s="51">
        <f t="shared" si="358"/>
        <v>2088.1401912568308</v>
      </c>
      <c r="W3173" s="53">
        <f t="shared" si="359"/>
        <v>3.8838628040473999E-3</v>
      </c>
      <c r="X3173" s="53" t="str">
        <f t="shared" si="360"/>
        <v/>
      </c>
      <c r="Y3173" s="54" t="str">
        <f t="shared" si="361"/>
        <v/>
      </c>
    </row>
    <row r="3174" spans="17:25" x14ac:dyDescent="0.25">
      <c r="Q3174" s="47">
        <f t="shared" si="357"/>
        <v>2000</v>
      </c>
      <c r="R3174" s="48" t="str">
        <f t="shared" si="355"/>
        <v>20007</v>
      </c>
      <c r="S3174" s="49">
        <v>36736</v>
      </c>
      <c r="T3174" s="48">
        <v>2172.79</v>
      </c>
      <c r="U3174" s="50">
        <f t="shared" si="356"/>
        <v>2160.239032258065</v>
      </c>
      <c r="V3174" s="51">
        <f t="shared" si="358"/>
        <v>2088.1401912568308</v>
      </c>
      <c r="W3174" s="53">
        <f t="shared" si="359"/>
        <v>-4.5542787218588732E-4</v>
      </c>
      <c r="X3174" s="53" t="str">
        <f t="shared" si="360"/>
        <v/>
      </c>
      <c r="Y3174" s="54" t="str">
        <f t="shared" si="361"/>
        <v/>
      </c>
    </row>
    <row r="3175" spans="17:25" x14ac:dyDescent="0.25">
      <c r="Q3175" s="47">
        <f t="shared" si="357"/>
        <v>2000</v>
      </c>
      <c r="R3175" s="48" t="str">
        <f t="shared" si="355"/>
        <v>20007</v>
      </c>
      <c r="S3175" s="49">
        <v>36737</v>
      </c>
      <c r="T3175" s="48">
        <v>2172.79</v>
      </c>
      <c r="U3175" s="50">
        <f t="shared" si="356"/>
        <v>2160.239032258065</v>
      </c>
      <c r="V3175" s="51">
        <f t="shared" si="358"/>
        <v>2088.1401912568308</v>
      </c>
      <c r="W3175" s="53">
        <f t="shared" si="359"/>
        <v>0</v>
      </c>
      <c r="X3175" s="53" t="str">
        <f t="shared" si="360"/>
        <v/>
      </c>
      <c r="Y3175" s="54" t="str">
        <f t="shared" si="361"/>
        <v/>
      </c>
    </row>
    <row r="3176" spans="17:25" x14ac:dyDescent="0.25">
      <c r="Q3176" s="47">
        <f t="shared" si="357"/>
        <v>2000</v>
      </c>
      <c r="R3176" s="48" t="str">
        <f t="shared" si="355"/>
        <v>20007</v>
      </c>
      <c r="S3176" s="49">
        <v>36738</v>
      </c>
      <c r="T3176" s="48">
        <v>2172.79</v>
      </c>
      <c r="U3176" s="50">
        <f t="shared" si="356"/>
        <v>2160.239032258065</v>
      </c>
      <c r="V3176" s="51">
        <f t="shared" si="358"/>
        <v>2088.1401912568308</v>
      </c>
      <c r="W3176" s="53">
        <f t="shared" si="359"/>
        <v>0</v>
      </c>
      <c r="X3176" s="53" t="str">
        <f t="shared" si="360"/>
        <v/>
      </c>
      <c r="Y3176" s="54" t="str">
        <f t="shared" si="361"/>
        <v/>
      </c>
    </row>
    <row r="3177" spans="17:25" x14ac:dyDescent="0.25">
      <c r="Q3177" s="47">
        <f t="shared" si="357"/>
        <v>2000</v>
      </c>
      <c r="R3177" s="48" t="str">
        <f t="shared" si="355"/>
        <v>20008</v>
      </c>
      <c r="S3177" s="49">
        <v>36739</v>
      </c>
      <c r="T3177" s="48">
        <v>2174.5500000000002</v>
      </c>
      <c r="U3177" s="50">
        <f t="shared" si="356"/>
        <v>2187.2670967741933</v>
      </c>
      <c r="V3177" s="51">
        <f t="shared" si="358"/>
        <v>2088.1401912568308</v>
      </c>
      <c r="W3177" s="53">
        <f t="shared" si="359"/>
        <v>8.1001845553418939E-4</v>
      </c>
      <c r="X3177" s="53">
        <f t="shared" si="360"/>
        <v>1.2511608258404694E-2</v>
      </c>
      <c r="Y3177" s="54" t="str">
        <f t="shared" si="361"/>
        <v/>
      </c>
    </row>
    <row r="3178" spans="17:25" x14ac:dyDescent="0.25">
      <c r="Q3178" s="47">
        <f t="shared" si="357"/>
        <v>2000</v>
      </c>
      <c r="R3178" s="48" t="str">
        <f t="shared" si="355"/>
        <v>20008</v>
      </c>
      <c r="S3178" s="49">
        <v>36740</v>
      </c>
      <c r="T3178" s="48">
        <v>2175.02</v>
      </c>
      <c r="U3178" s="50">
        <f t="shared" si="356"/>
        <v>2187.2670967741933</v>
      </c>
      <c r="V3178" s="51">
        <f t="shared" si="358"/>
        <v>2088.1401912568308</v>
      </c>
      <c r="W3178" s="53">
        <f t="shared" si="359"/>
        <v>2.1613667195508057E-4</v>
      </c>
      <c r="X3178" s="53" t="str">
        <f t="shared" si="360"/>
        <v/>
      </c>
      <c r="Y3178" s="54" t="str">
        <f t="shared" si="361"/>
        <v/>
      </c>
    </row>
    <row r="3179" spans="17:25" x14ac:dyDescent="0.25">
      <c r="Q3179" s="47">
        <f t="shared" si="357"/>
        <v>2000</v>
      </c>
      <c r="R3179" s="48" t="str">
        <f t="shared" si="355"/>
        <v>20008</v>
      </c>
      <c r="S3179" s="49">
        <v>36741</v>
      </c>
      <c r="T3179" s="48">
        <v>2173.62</v>
      </c>
      <c r="U3179" s="50">
        <f t="shared" si="356"/>
        <v>2187.2670967741933</v>
      </c>
      <c r="V3179" s="51">
        <f t="shared" si="358"/>
        <v>2088.1401912568308</v>
      </c>
      <c r="W3179" s="53">
        <f t="shared" si="359"/>
        <v>-6.4367224209438412E-4</v>
      </c>
      <c r="X3179" s="53" t="str">
        <f t="shared" si="360"/>
        <v/>
      </c>
      <c r="Y3179" s="54" t="str">
        <f t="shared" si="361"/>
        <v/>
      </c>
    </row>
    <row r="3180" spans="17:25" x14ac:dyDescent="0.25">
      <c r="Q3180" s="47">
        <f t="shared" si="357"/>
        <v>2000</v>
      </c>
      <c r="R3180" s="48" t="str">
        <f t="shared" si="355"/>
        <v>20008</v>
      </c>
      <c r="S3180" s="49">
        <v>36742</v>
      </c>
      <c r="T3180" s="48">
        <v>2177.67</v>
      </c>
      <c r="U3180" s="50">
        <f t="shared" si="356"/>
        <v>2187.2670967741933</v>
      </c>
      <c r="V3180" s="51">
        <f t="shared" si="358"/>
        <v>2088.1401912568308</v>
      </c>
      <c r="W3180" s="53">
        <f t="shared" si="359"/>
        <v>1.8632511662572959E-3</v>
      </c>
      <c r="X3180" s="53" t="str">
        <f t="shared" si="360"/>
        <v/>
      </c>
      <c r="Y3180" s="54" t="str">
        <f t="shared" si="361"/>
        <v/>
      </c>
    </row>
    <row r="3181" spans="17:25" x14ac:dyDescent="0.25">
      <c r="Q3181" s="47">
        <f t="shared" si="357"/>
        <v>2000</v>
      </c>
      <c r="R3181" s="48" t="str">
        <f t="shared" si="355"/>
        <v>20008</v>
      </c>
      <c r="S3181" s="49">
        <v>36743</v>
      </c>
      <c r="T3181" s="48">
        <v>2180.64</v>
      </c>
      <c r="U3181" s="50">
        <f t="shared" si="356"/>
        <v>2187.2670967741933</v>
      </c>
      <c r="V3181" s="51">
        <f t="shared" si="358"/>
        <v>2088.1401912568308</v>
      </c>
      <c r="W3181" s="53">
        <f t="shared" si="359"/>
        <v>1.3638430065161522E-3</v>
      </c>
      <c r="X3181" s="53" t="str">
        <f t="shared" si="360"/>
        <v/>
      </c>
      <c r="Y3181" s="54" t="str">
        <f t="shared" si="361"/>
        <v/>
      </c>
    </row>
    <row r="3182" spans="17:25" x14ac:dyDescent="0.25">
      <c r="Q3182" s="47">
        <f t="shared" si="357"/>
        <v>2000</v>
      </c>
      <c r="R3182" s="48" t="str">
        <f t="shared" si="355"/>
        <v>20008</v>
      </c>
      <c r="S3182" s="49">
        <v>36744</v>
      </c>
      <c r="T3182" s="48">
        <v>2180.64</v>
      </c>
      <c r="U3182" s="50">
        <f t="shared" si="356"/>
        <v>2187.2670967741933</v>
      </c>
      <c r="V3182" s="51">
        <f t="shared" si="358"/>
        <v>2088.1401912568308</v>
      </c>
      <c r="W3182" s="53">
        <f t="shared" si="359"/>
        <v>0</v>
      </c>
      <c r="X3182" s="53" t="str">
        <f t="shared" si="360"/>
        <v/>
      </c>
      <c r="Y3182" s="54" t="str">
        <f t="shared" si="361"/>
        <v/>
      </c>
    </row>
    <row r="3183" spans="17:25" x14ac:dyDescent="0.25">
      <c r="Q3183" s="47">
        <f t="shared" si="357"/>
        <v>2000</v>
      </c>
      <c r="R3183" s="48" t="str">
        <f t="shared" si="355"/>
        <v>20008</v>
      </c>
      <c r="S3183" s="49">
        <v>36745</v>
      </c>
      <c r="T3183" s="48">
        <v>2180.64</v>
      </c>
      <c r="U3183" s="50">
        <f t="shared" si="356"/>
        <v>2187.2670967741933</v>
      </c>
      <c r="V3183" s="51">
        <f t="shared" si="358"/>
        <v>2088.1401912568308</v>
      </c>
      <c r="W3183" s="53">
        <f t="shared" si="359"/>
        <v>0</v>
      </c>
      <c r="X3183" s="53" t="str">
        <f t="shared" si="360"/>
        <v/>
      </c>
      <c r="Y3183" s="54" t="str">
        <f t="shared" si="361"/>
        <v/>
      </c>
    </row>
    <row r="3184" spans="17:25" x14ac:dyDescent="0.25">
      <c r="Q3184" s="47">
        <f t="shared" si="357"/>
        <v>2000</v>
      </c>
      <c r="R3184" s="48" t="str">
        <f t="shared" si="355"/>
        <v>20008</v>
      </c>
      <c r="S3184" s="49">
        <v>36746</v>
      </c>
      <c r="T3184" s="48">
        <v>2180.64</v>
      </c>
      <c r="U3184" s="50">
        <f t="shared" si="356"/>
        <v>2187.2670967741933</v>
      </c>
      <c r="V3184" s="51">
        <f t="shared" si="358"/>
        <v>2088.1401912568308</v>
      </c>
      <c r="W3184" s="53">
        <f t="shared" si="359"/>
        <v>0</v>
      </c>
      <c r="X3184" s="53" t="str">
        <f t="shared" si="360"/>
        <v/>
      </c>
      <c r="Y3184" s="54" t="str">
        <f t="shared" si="361"/>
        <v/>
      </c>
    </row>
    <row r="3185" spans="17:25" x14ac:dyDescent="0.25">
      <c r="Q3185" s="47">
        <f t="shared" si="357"/>
        <v>2000</v>
      </c>
      <c r="R3185" s="48" t="str">
        <f t="shared" si="355"/>
        <v>20008</v>
      </c>
      <c r="S3185" s="49">
        <v>36747</v>
      </c>
      <c r="T3185" s="48">
        <v>2176.52</v>
      </c>
      <c r="U3185" s="50">
        <f t="shared" si="356"/>
        <v>2187.2670967741933</v>
      </c>
      <c r="V3185" s="51">
        <f t="shared" si="358"/>
        <v>2088.1401912568308</v>
      </c>
      <c r="W3185" s="53">
        <f t="shared" si="359"/>
        <v>-1.8893535842687825E-3</v>
      </c>
      <c r="X3185" s="53" t="str">
        <f t="shared" si="360"/>
        <v/>
      </c>
      <c r="Y3185" s="54" t="str">
        <f t="shared" si="361"/>
        <v/>
      </c>
    </row>
    <row r="3186" spans="17:25" x14ac:dyDescent="0.25">
      <c r="Q3186" s="47">
        <f t="shared" si="357"/>
        <v>2000</v>
      </c>
      <c r="R3186" s="48" t="str">
        <f t="shared" si="355"/>
        <v>20008</v>
      </c>
      <c r="S3186" s="49">
        <v>36748</v>
      </c>
      <c r="T3186" s="48">
        <v>2176.17</v>
      </c>
      <c r="U3186" s="50">
        <f t="shared" si="356"/>
        <v>2187.2670967741933</v>
      </c>
      <c r="V3186" s="51">
        <f t="shared" si="358"/>
        <v>2088.1401912568308</v>
      </c>
      <c r="W3186" s="53">
        <f t="shared" si="359"/>
        <v>-1.6080716005362206E-4</v>
      </c>
      <c r="X3186" s="53" t="str">
        <f t="shared" si="360"/>
        <v/>
      </c>
      <c r="Y3186" s="54" t="str">
        <f t="shared" si="361"/>
        <v/>
      </c>
    </row>
    <row r="3187" spans="17:25" x14ac:dyDescent="0.25">
      <c r="Q3187" s="47">
        <f t="shared" si="357"/>
        <v>2000</v>
      </c>
      <c r="R3187" s="48" t="str">
        <f t="shared" si="355"/>
        <v>20008</v>
      </c>
      <c r="S3187" s="49">
        <v>36749</v>
      </c>
      <c r="T3187" s="48">
        <v>2179.6</v>
      </c>
      <c r="U3187" s="50">
        <f t="shared" si="356"/>
        <v>2187.2670967741933</v>
      </c>
      <c r="V3187" s="51">
        <f t="shared" si="358"/>
        <v>2088.1401912568308</v>
      </c>
      <c r="W3187" s="53">
        <f t="shared" si="359"/>
        <v>1.5761636269224777E-3</v>
      </c>
      <c r="X3187" s="53" t="str">
        <f t="shared" si="360"/>
        <v/>
      </c>
      <c r="Y3187" s="54" t="str">
        <f t="shared" si="361"/>
        <v/>
      </c>
    </row>
    <row r="3188" spans="17:25" x14ac:dyDescent="0.25">
      <c r="Q3188" s="47">
        <f t="shared" si="357"/>
        <v>2000</v>
      </c>
      <c r="R3188" s="48" t="str">
        <f t="shared" si="355"/>
        <v>20008</v>
      </c>
      <c r="S3188" s="49">
        <v>36750</v>
      </c>
      <c r="T3188" s="48">
        <v>2180.89</v>
      </c>
      <c r="U3188" s="50">
        <f t="shared" si="356"/>
        <v>2187.2670967741933</v>
      </c>
      <c r="V3188" s="51">
        <f t="shared" si="358"/>
        <v>2088.1401912568308</v>
      </c>
      <c r="W3188" s="53">
        <f t="shared" si="359"/>
        <v>5.9185171591114027E-4</v>
      </c>
      <c r="X3188" s="53" t="str">
        <f t="shared" si="360"/>
        <v/>
      </c>
      <c r="Y3188" s="54" t="str">
        <f t="shared" si="361"/>
        <v/>
      </c>
    </row>
    <row r="3189" spans="17:25" x14ac:dyDescent="0.25">
      <c r="Q3189" s="47">
        <f t="shared" si="357"/>
        <v>2000</v>
      </c>
      <c r="R3189" s="48" t="str">
        <f t="shared" si="355"/>
        <v>20008</v>
      </c>
      <c r="S3189" s="49">
        <v>36751</v>
      </c>
      <c r="T3189" s="48">
        <v>2180.89</v>
      </c>
      <c r="U3189" s="50">
        <f t="shared" si="356"/>
        <v>2187.2670967741933</v>
      </c>
      <c r="V3189" s="51">
        <f t="shared" si="358"/>
        <v>2088.1401912568308</v>
      </c>
      <c r="W3189" s="53">
        <f t="shared" si="359"/>
        <v>0</v>
      </c>
      <c r="X3189" s="53" t="str">
        <f t="shared" si="360"/>
        <v/>
      </c>
      <c r="Y3189" s="54" t="str">
        <f t="shared" si="361"/>
        <v/>
      </c>
    </row>
    <row r="3190" spans="17:25" x14ac:dyDescent="0.25">
      <c r="Q3190" s="47">
        <f t="shared" si="357"/>
        <v>2000</v>
      </c>
      <c r="R3190" s="48" t="str">
        <f t="shared" si="355"/>
        <v>20008</v>
      </c>
      <c r="S3190" s="49">
        <v>36752</v>
      </c>
      <c r="T3190" s="48">
        <v>2180.89</v>
      </c>
      <c r="U3190" s="50">
        <f t="shared" si="356"/>
        <v>2187.2670967741933</v>
      </c>
      <c r="V3190" s="51">
        <f t="shared" si="358"/>
        <v>2088.1401912568308</v>
      </c>
      <c r="W3190" s="53">
        <f t="shared" si="359"/>
        <v>0</v>
      </c>
      <c r="X3190" s="53" t="str">
        <f t="shared" si="360"/>
        <v/>
      </c>
      <c r="Y3190" s="54" t="str">
        <f t="shared" si="361"/>
        <v/>
      </c>
    </row>
    <row r="3191" spans="17:25" x14ac:dyDescent="0.25">
      <c r="Q3191" s="47">
        <f t="shared" si="357"/>
        <v>2000</v>
      </c>
      <c r="R3191" s="48" t="str">
        <f t="shared" si="355"/>
        <v>20008</v>
      </c>
      <c r="S3191" s="49">
        <v>36753</v>
      </c>
      <c r="T3191" s="48">
        <v>2180.9899999999998</v>
      </c>
      <c r="U3191" s="50">
        <f t="shared" si="356"/>
        <v>2187.2670967741933</v>
      </c>
      <c r="V3191" s="51">
        <f t="shared" si="358"/>
        <v>2088.1401912568308</v>
      </c>
      <c r="W3191" s="53">
        <f t="shared" si="359"/>
        <v>4.5852839895665909E-5</v>
      </c>
      <c r="X3191" s="53" t="str">
        <f t="shared" si="360"/>
        <v/>
      </c>
      <c r="Y3191" s="54" t="str">
        <f t="shared" si="361"/>
        <v/>
      </c>
    </row>
    <row r="3192" spans="17:25" x14ac:dyDescent="0.25">
      <c r="Q3192" s="47">
        <f t="shared" si="357"/>
        <v>2000</v>
      </c>
      <c r="R3192" s="48" t="str">
        <f t="shared" si="355"/>
        <v>20008</v>
      </c>
      <c r="S3192" s="49">
        <v>36754</v>
      </c>
      <c r="T3192" s="48">
        <v>2185.4499999999998</v>
      </c>
      <c r="U3192" s="50">
        <f t="shared" si="356"/>
        <v>2187.2670967741933</v>
      </c>
      <c r="V3192" s="51">
        <f t="shared" si="358"/>
        <v>2088.1401912568308</v>
      </c>
      <c r="W3192" s="53">
        <f t="shared" si="359"/>
        <v>2.044942892906354E-3</v>
      </c>
      <c r="X3192" s="53" t="str">
        <f t="shared" si="360"/>
        <v/>
      </c>
      <c r="Y3192" s="54" t="str">
        <f t="shared" si="361"/>
        <v/>
      </c>
    </row>
    <row r="3193" spans="17:25" x14ac:dyDescent="0.25">
      <c r="Q3193" s="47">
        <f t="shared" si="357"/>
        <v>2000</v>
      </c>
      <c r="R3193" s="48" t="str">
        <f t="shared" si="355"/>
        <v>20008</v>
      </c>
      <c r="S3193" s="49">
        <v>36755</v>
      </c>
      <c r="T3193" s="48">
        <v>2185.46</v>
      </c>
      <c r="U3193" s="50">
        <f t="shared" si="356"/>
        <v>2187.2670967741933</v>
      </c>
      <c r="V3193" s="51">
        <f t="shared" si="358"/>
        <v>2088.1401912568308</v>
      </c>
      <c r="W3193" s="53">
        <f t="shared" si="359"/>
        <v>4.5757166717841358E-6</v>
      </c>
      <c r="X3193" s="53" t="str">
        <f t="shared" si="360"/>
        <v/>
      </c>
      <c r="Y3193" s="54" t="str">
        <f t="shared" si="361"/>
        <v/>
      </c>
    </row>
    <row r="3194" spans="17:25" x14ac:dyDescent="0.25">
      <c r="Q3194" s="47">
        <f t="shared" si="357"/>
        <v>2000</v>
      </c>
      <c r="R3194" s="48" t="str">
        <f t="shared" si="355"/>
        <v>20008</v>
      </c>
      <c r="S3194" s="49">
        <v>36756</v>
      </c>
      <c r="T3194" s="48">
        <v>2185.75</v>
      </c>
      <c r="U3194" s="50">
        <f t="shared" si="356"/>
        <v>2187.2670967741933</v>
      </c>
      <c r="V3194" s="51">
        <f t="shared" si="358"/>
        <v>2088.1401912568308</v>
      </c>
      <c r="W3194" s="53">
        <f t="shared" si="359"/>
        <v>1.326951763014339E-4</v>
      </c>
      <c r="X3194" s="53" t="str">
        <f t="shared" si="360"/>
        <v/>
      </c>
      <c r="Y3194" s="54" t="str">
        <f t="shared" si="361"/>
        <v/>
      </c>
    </row>
    <row r="3195" spans="17:25" x14ac:dyDescent="0.25">
      <c r="Q3195" s="47">
        <f t="shared" si="357"/>
        <v>2000</v>
      </c>
      <c r="R3195" s="48" t="str">
        <f t="shared" si="355"/>
        <v>20008</v>
      </c>
      <c r="S3195" s="49">
        <v>36757</v>
      </c>
      <c r="T3195" s="48">
        <v>2183.0100000000002</v>
      </c>
      <c r="U3195" s="50">
        <f t="shared" si="356"/>
        <v>2187.2670967741933</v>
      </c>
      <c r="V3195" s="51">
        <f t="shared" si="358"/>
        <v>2088.1401912568308</v>
      </c>
      <c r="W3195" s="53">
        <f t="shared" si="359"/>
        <v>-1.2535742880017686E-3</v>
      </c>
      <c r="X3195" s="53" t="str">
        <f t="shared" si="360"/>
        <v/>
      </c>
      <c r="Y3195" s="54" t="str">
        <f t="shared" si="361"/>
        <v/>
      </c>
    </row>
    <row r="3196" spans="17:25" x14ac:dyDescent="0.25">
      <c r="Q3196" s="47">
        <f t="shared" si="357"/>
        <v>2000</v>
      </c>
      <c r="R3196" s="48" t="str">
        <f t="shared" si="355"/>
        <v>20008</v>
      </c>
      <c r="S3196" s="49">
        <v>36758</v>
      </c>
      <c r="T3196" s="48">
        <v>2183.0100000000002</v>
      </c>
      <c r="U3196" s="50">
        <f t="shared" si="356"/>
        <v>2187.2670967741933</v>
      </c>
      <c r="V3196" s="51">
        <f t="shared" si="358"/>
        <v>2088.1401912568308</v>
      </c>
      <c r="W3196" s="53">
        <f t="shared" si="359"/>
        <v>0</v>
      </c>
      <c r="X3196" s="53" t="str">
        <f t="shared" si="360"/>
        <v/>
      </c>
      <c r="Y3196" s="54" t="str">
        <f t="shared" si="361"/>
        <v/>
      </c>
    </row>
    <row r="3197" spans="17:25" x14ac:dyDescent="0.25">
      <c r="Q3197" s="47">
        <f t="shared" si="357"/>
        <v>2000</v>
      </c>
      <c r="R3197" s="48" t="str">
        <f t="shared" si="355"/>
        <v>20008</v>
      </c>
      <c r="S3197" s="49">
        <v>36759</v>
      </c>
      <c r="T3197" s="48">
        <v>2183.0100000000002</v>
      </c>
      <c r="U3197" s="50">
        <f t="shared" si="356"/>
        <v>2187.2670967741933</v>
      </c>
      <c r="V3197" s="51">
        <f t="shared" si="358"/>
        <v>2088.1401912568308</v>
      </c>
      <c r="W3197" s="53">
        <f t="shared" si="359"/>
        <v>0</v>
      </c>
      <c r="X3197" s="53" t="str">
        <f t="shared" si="360"/>
        <v/>
      </c>
      <c r="Y3197" s="54" t="str">
        <f t="shared" si="361"/>
        <v/>
      </c>
    </row>
    <row r="3198" spans="17:25" x14ac:dyDescent="0.25">
      <c r="Q3198" s="47">
        <f t="shared" si="357"/>
        <v>2000</v>
      </c>
      <c r="R3198" s="48" t="str">
        <f t="shared" si="355"/>
        <v>20008</v>
      </c>
      <c r="S3198" s="49">
        <v>36760</v>
      </c>
      <c r="T3198" s="48">
        <v>2183.0100000000002</v>
      </c>
      <c r="U3198" s="50">
        <f t="shared" si="356"/>
        <v>2187.2670967741933</v>
      </c>
      <c r="V3198" s="51">
        <f t="shared" si="358"/>
        <v>2088.1401912568308</v>
      </c>
      <c r="W3198" s="53">
        <f t="shared" si="359"/>
        <v>0</v>
      </c>
      <c r="X3198" s="53" t="str">
        <f t="shared" si="360"/>
        <v/>
      </c>
      <c r="Y3198" s="54" t="str">
        <f t="shared" si="361"/>
        <v/>
      </c>
    </row>
    <row r="3199" spans="17:25" x14ac:dyDescent="0.25">
      <c r="Q3199" s="47">
        <f t="shared" si="357"/>
        <v>2000</v>
      </c>
      <c r="R3199" s="48" t="str">
        <f t="shared" si="355"/>
        <v>20008</v>
      </c>
      <c r="S3199" s="49">
        <v>36761</v>
      </c>
      <c r="T3199" s="48">
        <v>2187.83</v>
      </c>
      <c r="U3199" s="50">
        <f t="shared" si="356"/>
        <v>2187.2670967741933</v>
      </c>
      <c r="V3199" s="51">
        <f t="shared" si="358"/>
        <v>2088.1401912568308</v>
      </c>
      <c r="W3199" s="53">
        <f t="shared" si="359"/>
        <v>2.2079605682061576E-3</v>
      </c>
      <c r="X3199" s="53" t="str">
        <f t="shared" si="360"/>
        <v/>
      </c>
      <c r="Y3199" s="54" t="str">
        <f t="shared" si="361"/>
        <v/>
      </c>
    </row>
    <row r="3200" spans="17:25" x14ac:dyDescent="0.25">
      <c r="Q3200" s="47">
        <f t="shared" si="357"/>
        <v>2000</v>
      </c>
      <c r="R3200" s="48" t="str">
        <f t="shared" si="355"/>
        <v>20008</v>
      </c>
      <c r="S3200" s="49">
        <v>36762</v>
      </c>
      <c r="T3200" s="48">
        <v>2196.7199999999998</v>
      </c>
      <c r="U3200" s="50">
        <f t="shared" si="356"/>
        <v>2187.2670967741933</v>
      </c>
      <c r="V3200" s="51">
        <f t="shared" si="358"/>
        <v>2088.1401912568308</v>
      </c>
      <c r="W3200" s="53">
        <f t="shared" si="359"/>
        <v>4.063387009045405E-3</v>
      </c>
      <c r="X3200" s="53" t="str">
        <f t="shared" si="360"/>
        <v/>
      </c>
      <c r="Y3200" s="54" t="str">
        <f t="shared" si="361"/>
        <v/>
      </c>
    </row>
    <row r="3201" spans="17:25" x14ac:dyDescent="0.25">
      <c r="Q3201" s="47">
        <f t="shared" si="357"/>
        <v>2000</v>
      </c>
      <c r="R3201" s="48" t="str">
        <f t="shared" si="355"/>
        <v>20008</v>
      </c>
      <c r="S3201" s="49">
        <v>36763</v>
      </c>
      <c r="T3201" s="48">
        <v>2205.6</v>
      </c>
      <c r="U3201" s="50">
        <f t="shared" si="356"/>
        <v>2187.2670967741933</v>
      </c>
      <c r="V3201" s="51">
        <f t="shared" si="358"/>
        <v>2088.1401912568308</v>
      </c>
      <c r="W3201" s="53">
        <f t="shared" si="359"/>
        <v>4.0423904730690907E-3</v>
      </c>
      <c r="X3201" s="53" t="str">
        <f t="shared" si="360"/>
        <v/>
      </c>
      <c r="Y3201" s="54" t="str">
        <f t="shared" si="361"/>
        <v/>
      </c>
    </row>
    <row r="3202" spans="17:25" x14ac:dyDescent="0.25">
      <c r="Q3202" s="47">
        <f t="shared" si="357"/>
        <v>2000</v>
      </c>
      <c r="R3202" s="48" t="str">
        <f t="shared" si="355"/>
        <v>20008</v>
      </c>
      <c r="S3202" s="49">
        <v>36764</v>
      </c>
      <c r="T3202" s="48">
        <v>2208.8200000000002</v>
      </c>
      <c r="U3202" s="50">
        <f t="shared" si="356"/>
        <v>2187.2670967741933</v>
      </c>
      <c r="V3202" s="51">
        <f t="shared" si="358"/>
        <v>2088.1401912568308</v>
      </c>
      <c r="W3202" s="53">
        <f t="shared" si="359"/>
        <v>1.4599202031193581E-3</v>
      </c>
      <c r="X3202" s="53" t="str">
        <f t="shared" si="360"/>
        <v/>
      </c>
      <c r="Y3202" s="54" t="str">
        <f t="shared" si="361"/>
        <v/>
      </c>
    </row>
    <row r="3203" spans="17:25" x14ac:dyDescent="0.25">
      <c r="Q3203" s="47">
        <f t="shared" si="357"/>
        <v>2000</v>
      </c>
      <c r="R3203" s="48" t="str">
        <f t="shared" si="355"/>
        <v>20008</v>
      </c>
      <c r="S3203" s="49">
        <v>36765</v>
      </c>
      <c r="T3203" s="48">
        <v>2208.8200000000002</v>
      </c>
      <c r="U3203" s="50">
        <f t="shared" si="356"/>
        <v>2187.2670967741933</v>
      </c>
      <c r="V3203" s="51">
        <f t="shared" si="358"/>
        <v>2088.1401912568308</v>
      </c>
      <c r="W3203" s="53">
        <f t="shared" si="359"/>
        <v>0</v>
      </c>
      <c r="X3203" s="53" t="str">
        <f t="shared" si="360"/>
        <v/>
      </c>
      <c r="Y3203" s="54" t="str">
        <f t="shared" si="361"/>
        <v/>
      </c>
    </row>
    <row r="3204" spans="17:25" x14ac:dyDescent="0.25">
      <c r="Q3204" s="47">
        <f t="shared" si="357"/>
        <v>2000</v>
      </c>
      <c r="R3204" s="48" t="str">
        <f t="shared" si="355"/>
        <v>20008</v>
      </c>
      <c r="S3204" s="49">
        <v>36766</v>
      </c>
      <c r="T3204" s="48">
        <v>2208.8200000000002</v>
      </c>
      <c r="U3204" s="50">
        <f t="shared" si="356"/>
        <v>2187.2670967741933</v>
      </c>
      <c r="V3204" s="51">
        <f t="shared" si="358"/>
        <v>2088.1401912568308</v>
      </c>
      <c r="W3204" s="53">
        <f t="shared" si="359"/>
        <v>0</v>
      </c>
      <c r="X3204" s="53" t="str">
        <f t="shared" si="360"/>
        <v/>
      </c>
      <c r="Y3204" s="54" t="str">
        <f t="shared" si="361"/>
        <v/>
      </c>
    </row>
    <row r="3205" spans="17:25" x14ac:dyDescent="0.25">
      <c r="Q3205" s="47">
        <f t="shared" si="357"/>
        <v>2000</v>
      </c>
      <c r="R3205" s="48" t="str">
        <f t="shared" si="355"/>
        <v>20008</v>
      </c>
      <c r="S3205" s="49">
        <v>36767</v>
      </c>
      <c r="T3205" s="48">
        <v>2208.17</v>
      </c>
      <c r="U3205" s="50">
        <f t="shared" si="356"/>
        <v>2187.2670967741933</v>
      </c>
      <c r="V3205" s="51">
        <f t="shared" si="358"/>
        <v>2088.1401912568308</v>
      </c>
      <c r="W3205" s="53">
        <f t="shared" si="359"/>
        <v>-2.9427477114485345E-4</v>
      </c>
      <c r="X3205" s="53" t="str">
        <f t="shared" si="360"/>
        <v/>
      </c>
      <c r="Y3205" s="54" t="str">
        <f t="shared" si="361"/>
        <v/>
      </c>
    </row>
    <row r="3206" spans="17:25" x14ac:dyDescent="0.25">
      <c r="Q3206" s="47">
        <f t="shared" si="357"/>
        <v>2000</v>
      </c>
      <c r="R3206" s="48" t="str">
        <f t="shared" si="355"/>
        <v>20008</v>
      </c>
      <c r="S3206" s="49">
        <v>36768</v>
      </c>
      <c r="T3206" s="48">
        <v>2204.2199999999998</v>
      </c>
      <c r="U3206" s="50">
        <f t="shared" si="356"/>
        <v>2187.2670967741933</v>
      </c>
      <c r="V3206" s="51">
        <f t="shared" si="358"/>
        <v>2088.1401912568308</v>
      </c>
      <c r="W3206" s="53">
        <f t="shared" si="359"/>
        <v>-1.7888115498354562E-3</v>
      </c>
      <c r="X3206" s="53" t="str">
        <f t="shared" si="360"/>
        <v/>
      </c>
      <c r="Y3206" s="54" t="str">
        <f t="shared" si="361"/>
        <v/>
      </c>
    </row>
    <row r="3207" spans="17:25" x14ac:dyDescent="0.25">
      <c r="Q3207" s="47">
        <f t="shared" si="357"/>
        <v>2000</v>
      </c>
      <c r="R3207" s="48" t="str">
        <f t="shared" ref="R3207:R3270" si="362">+YEAR(S3207)&amp;MONTH(S3207)</f>
        <v>20008</v>
      </c>
      <c r="S3207" s="49">
        <v>36769</v>
      </c>
      <c r="T3207" s="48">
        <v>2208.21</v>
      </c>
      <c r="U3207" s="50">
        <f t="shared" ref="U3207:U3270" si="363">+AVERAGEIF($R$3:$R$12000,R3207,$T$3:$T$12000)</f>
        <v>2187.2670967741933</v>
      </c>
      <c r="V3207" s="51">
        <f t="shared" si="358"/>
        <v>2088.1401912568308</v>
      </c>
      <c r="W3207" s="53">
        <f t="shared" si="359"/>
        <v>1.8101641396957024E-3</v>
      </c>
      <c r="X3207" s="53" t="str">
        <f t="shared" si="360"/>
        <v/>
      </c>
      <c r="Y3207" s="54" t="str">
        <f t="shared" si="361"/>
        <v/>
      </c>
    </row>
    <row r="3208" spans="17:25" x14ac:dyDescent="0.25">
      <c r="Q3208" s="47">
        <f t="shared" ref="Q3208:Q3271" si="364">+YEAR(S3208)</f>
        <v>2000</v>
      </c>
      <c r="R3208" s="48" t="str">
        <f t="shared" si="362"/>
        <v>20009</v>
      </c>
      <c r="S3208" s="49">
        <v>36770</v>
      </c>
      <c r="T3208" s="48">
        <v>2212.9699999999998</v>
      </c>
      <c r="U3208" s="50">
        <f t="shared" si="363"/>
        <v>2214.1366666666659</v>
      </c>
      <c r="V3208" s="51">
        <f t="shared" ref="V3208:V3271" si="365">+AVERAGEIF($Q$3:$Q$12000,Q3208,$T$3:$T$12000)</f>
        <v>2088.1401912568308</v>
      </c>
      <c r="W3208" s="53">
        <f t="shared" si="359"/>
        <v>2.1555920858975508E-3</v>
      </c>
      <c r="X3208" s="53">
        <f t="shared" si="360"/>
        <v>1.2284539886372459E-2</v>
      </c>
      <c r="Y3208" s="54" t="str">
        <f t="shared" si="361"/>
        <v/>
      </c>
    </row>
    <row r="3209" spans="17:25" x14ac:dyDescent="0.25">
      <c r="Q3209" s="47">
        <f t="shared" si="364"/>
        <v>2000</v>
      </c>
      <c r="R3209" s="48" t="str">
        <f t="shared" si="362"/>
        <v>20009</v>
      </c>
      <c r="S3209" s="49">
        <v>36771</v>
      </c>
      <c r="T3209" s="48">
        <v>2214</v>
      </c>
      <c r="U3209" s="50">
        <f t="shared" si="363"/>
        <v>2214.1366666666659</v>
      </c>
      <c r="V3209" s="51">
        <f t="shared" si="365"/>
        <v>2088.1401912568308</v>
      </c>
      <c r="W3209" s="53">
        <f t="shared" ref="W3209:W3272" si="366">+T3209/T3208-1</f>
        <v>4.6543785049069086E-4</v>
      </c>
      <c r="X3209" s="53" t="str">
        <f t="shared" ref="X3209:X3272" si="367">IF(U3209/U3208-1=0,"",U3209/U3208-1)</f>
        <v/>
      </c>
      <c r="Y3209" s="54" t="str">
        <f t="shared" ref="Y3209:Y3272" si="368">+IF(V3209=V3208,"",V3209/V3208-1)</f>
        <v/>
      </c>
    </row>
    <row r="3210" spans="17:25" x14ac:dyDescent="0.25">
      <c r="Q3210" s="47">
        <f t="shared" si="364"/>
        <v>2000</v>
      </c>
      <c r="R3210" s="48" t="str">
        <f t="shared" si="362"/>
        <v>20009</v>
      </c>
      <c r="S3210" s="49">
        <v>36772</v>
      </c>
      <c r="T3210" s="48">
        <v>2214</v>
      </c>
      <c r="U3210" s="50">
        <f t="shared" si="363"/>
        <v>2214.1366666666659</v>
      </c>
      <c r="V3210" s="51">
        <f t="shared" si="365"/>
        <v>2088.1401912568308</v>
      </c>
      <c r="W3210" s="53">
        <f t="shared" si="366"/>
        <v>0</v>
      </c>
      <c r="X3210" s="53" t="str">
        <f t="shared" si="367"/>
        <v/>
      </c>
      <c r="Y3210" s="54" t="str">
        <f t="shared" si="368"/>
        <v/>
      </c>
    </row>
    <row r="3211" spans="17:25" x14ac:dyDescent="0.25">
      <c r="Q3211" s="47">
        <f t="shared" si="364"/>
        <v>2000</v>
      </c>
      <c r="R3211" s="48" t="str">
        <f t="shared" si="362"/>
        <v>20009</v>
      </c>
      <c r="S3211" s="49">
        <v>36773</v>
      </c>
      <c r="T3211" s="48">
        <v>2214</v>
      </c>
      <c r="U3211" s="50">
        <f t="shared" si="363"/>
        <v>2214.1366666666659</v>
      </c>
      <c r="V3211" s="51">
        <f t="shared" si="365"/>
        <v>2088.1401912568308</v>
      </c>
      <c r="W3211" s="53">
        <f t="shared" si="366"/>
        <v>0</v>
      </c>
      <c r="X3211" s="53" t="str">
        <f t="shared" si="367"/>
        <v/>
      </c>
      <c r="Y3211" s="54" t="str">
        <f t="shared" si="368"/>
        <v/>
      </c>
    </row>
    <row r="3212" spans="17:25" x14ac:dyDescent="0.25">
      <c r="Q3212" s="47">
        <f t="shared" si="364"/>
        <v>2000</v>
      </c>
      <c r="R3212" s="48" t="str">
        <f t="shared" si="362"/>
        <v>20009</v>
      </c>
      <c r="S3212" s="49">
        <v>36774</v>
      </c>
      <c r="T3212" s="48">
        <v>2210.3200000000002</v>
      </c>
      <c r="U3212" s="50">
        <f t="shared" si="363"/>
        <v>2214.1366666666659</v>
      </c>
      <c r="V3212" s="51">
        <f t="shared" si="365"/>
        <v>2088.1401912568308</v>
      </c>
      <c r="W3212" s="53">
        <f t="shared" si="366"/>
        <v>-1.6621499548328256E-3</v>
      </c>
      <c r="X3212" s="53" t="str">
        <f t="shared" si="367"/>
        <v/>
      </c>
      <c r="Y3212" s="54" t="str">
        <f t="shared" si="368"/>
        <v/>
      </c>
    </row>
    <row r="3213" spans="17:25" x14ac:dyDescent="0.25">
      <c r="Q3213" s="47">
        <f t="shared" si="364"/>
        <v>2000</v>
      </c>
      <c r="R3213" s="48" t="str">
        <f t="shared" si="362"/>
        <v>20009</v>
      </c>
      <c r="S3213" s="49">
        <v>36775</v>
      </c>
      <c r="T3213" s="48">
        <v>2211.13</v>
      </c>
      <c r="U3213" s="50">
        <f t="shared" si="363"/>
        <v>2214.1366666666659</v>
      </c>
      <c r="V3213" s="51">
        <f t="shared" si="365"/>
        <v>2088.1401912568308</v>
      </c>
      <c r="W3213" s="53">
        <f t="shared" si="366"/>
        <v>3.6646277462093479E-4</v>
      </c>
      <c r="X3213" s="53" t="str">
        <f t="shared" si="367"/>
        <v/>
      </c>
      <c r="Y3213" s="54" t="str">
        <f t="shared" si="368"/>
        <v/>
      </c>
    </row>
    <row r="3214" spans="17:25" x14ac:dyDescent="0.25">
      <c r="Q3214" s="47">
        <f t="shared" si="364"/>
        <v>2000</v>
      </c>
      <c r="R3214" s="48" t="str">
        <f t="shared" si="362"/>
        <v>20009</v>
      </c>
      <c r="S3214" s="49">
        <v>36776</v>
      </c>
      <c r="T3214" s="48">
        <v>2211.11</v>
      </c>
      <c r="U3214" s="50">
        <f t="shared" si="363"/>
        <v>2214.1366666666659</v>
      </c>
      <c r="V3214" s="51">
        <f t="shared" si="365"/>
        <v>2088.1401912568308</v>
      </c>
      <c r="W3214" s="53">
        <f t="shared" si="366"/>
        <v>-9.0451488605758357E-6</v>
      </c>
      <c r="X3214" s="53" t="str">
        <f t="shared" si="367"/>
        <v/>
      </c>
      <c r="Y3214" s="54" t="str">
        <f t="shared" si="368"/>
        <v/>
      </c>
    </row>
    <row r="3215" spans="17:25" x14ac:dyDescent="0.25">
      <c r="Q3215" s="47">
        <f t="shared" si="364"/>
        <v>2000</v>
      </c>
      <c r="R3215" s="48" t="str">
        <f t="shared" si="362"/>
        <v>20009</v>
      </c>
      <c r="S3215" s="49">
        <v>36777</v>
      </c>
      <c r="T3215" s="48">
        <v>2209.1799999999998</v>
      </c>
      <c r="U3215" s="50">
        <f t="shared" si="363"/>
        <v>2214.1366666666659</v>
      </c>
      <c r="V3215" s="51">
        <f t="shared" si="365"/>
        <v>2088.1401912568308</v>
      </c>
      <c r="W3215" s="53">
        <f t="shared" si="366"/>
        <v>-8.7286476023362702E-4</v>
      </c>
      <c r="X3215" s="53" t="str">
        <f t="shared" si="367"/>
        <v/>
      </c>
      <c r="Y3215" s="54" t="str">
        <f t="shared" si="368"/>
        <v/>
      </c>
    </row>
    <row r="3216" spans="17:25" x14ac:dyDescent="0.25">
      <c r="Q3216" s="47">
        <f t="shared" si="364"/>
        <v>2000</v>
      </c>
      <c r="R3216" s="48" t="str">
        <f t="shared" si="362"/>
        <v>20009</v>
      </c>
      <c r="S3216" s="49">
        <v>36778</v>
      </c>
      <c r="T3216" s="48">
        <v>2204.85</v>
      </c>
      <c r="U3216" s="50">
        <f t="shared" si="363"/>
        <v>2214.1366666666659</v>
      </c>
      <c r="V3216" s="51">
        <f t="shared" si="365"/>
        <v>2088.1401912568308</v>
      </c>
      <c r="W3216" s="53">
        <f t="shared" si="366"/>
        <v>-1.9600032591278183E-3</v>
      </c>
      <c r="X3216" s="53" t="str">
        <f t="shared" si="367"/>
        <v/>
      </c>
      <c r="Y3216" s="54" t="str">
        <f t="shared" si="368"/>
        <v/>
      </c>
    </row>
    <row r="3217" spans="17:25" x14ac:dyDescent="0.25">
      <c r="Q3217" s="47">
        <f t="shared" si="364"/>
        <v>2000</v>
      </c>
      <c r="R3217" s="48" t="str">
        <f t="shared" si="362"/>
        <v>20009</v>
      </c>
      <c r="S3217" s="49">
        <v>36779</v>
      </c>
      <c r="T3217" s="48">
        <v>2204.85</v>
      </c>
      <c r="U3217" s="50">
        <f t="shared" si="363"/>
        <v>2214.1366666666659</v>
      </c>
      <c r="V3217" s="51">
        <f t="shared" si="365"/>
        <v>2088.1401912568308</v>
      </c>
      <c r="W3217" s="53">
        <f t="shared" si="366"/>
        <v>0</v>
      </c>
      <c r="X3217" s="53" t="str">
        <f t="shared" si="367"/>
        <v/>
      </c>
      <c r="Y3217" s="54" t="str">
        <f t="shared" si="368"/>
        <v/>
      </c>
    </row>
    <row r="3218" spans="17:25" x14ac:dyDescent="0.25">
      <c r="Q3218" s="47">
        <f t="shared" si="364"/>
        <v>2000</v>
      </c>
      <c r="R3218" s="48" t="str">
        <f t="shared" si="362"/>
        <v>20009</v>
      </c>
      <c r="S3218" s="49">
        <v>36780</v>
      </c>
      <c r="T3218" s="48">
        <v>2204.85</v>
      </c>
      <c r="U3218" s="50">
        <f t="shared" si="363"/>
        <v>2214.1366666666659</v>
      </c>
      <c r="V3218" s="51">
        <f t="shared" si="365"/>
        <v>2088.1401912568308</v>
      </c>
      <c r="W3218" s="53">
        <f t="shared" si="366"/>
        <v>0</v>
      </c>
      <c r="X3218" s="53" t="str">
        <f t="shared" si="367"/>
        <v/>
      </c>
      <c r="Y3218" s="54" t="str">
        <f t="shared" si="368"/>
        <v/>
      </c>
    </row>
    <row r="3219" spans="17:25" x14ac:dyDescent="0.25">
      <c r="Q3219" s="47">
        <f t="shared" si="364"/>
        <v>2000</v>
      </c>
      <c r="R3219" s="48" t="str">
        <f t="shared" si="362"/>
        <v>20009</v>
      </c>
      <c r="S3219" s="49">
        <v>36781</v>
      </c>
      <c r="T3219" s="48">
        <v>2206.39</v>
      </c>
      <c r="U3219" s="50">
        <f t="shared" si="363"/>
        <v>2214.1366666666659</v>
      </c>
      <c r="V3219" s="51">
        <f t="shared" si="365"/>
        <v>2088.1401912568308</v>
      </c>
      <c r="W3219" s="53">
        <f t="shared" si="366"/>
        <v>6.984602127129147E-4</v>
      </c>
      <c r="X3219" s="53" t="str">
        <f t="shared" si="367"/>
        <v/>
      </c>
      <c r="Y3219" s="54" t="str">
        <f t="shared" si="368"/>
        <v/>
      </c>
    </row>
    <row r="3220" spans="17:25" x14ac:dyDescent="0.25">
      <c r="Q3220" s="47">
        <f t="shared" si="364"/>
        <v>2000</v>
      </c>
      <c r="R3220" s="48" t="str">
        <f t="shared" si="362"/>
        <v>20009</v>
      </c>
      <c r="S3220" s="49">
        <v>36782</v>
      </c>
      <c r="T3220" s="48">
        <v>2206.9299999999998</v>
      </c>
      <c r="U3220" s="50">
        <f t="shared" si="363"/>
        <v>2214.1366666666659</v>
      </c>
      <c r="V3220" s="51">
        <f t="shared" si="365"/>
        <v>2088.1401912568308</v>
      </c>
      <c r="W3220" s="53">
        <f t="shared" si="366"/>
        <v>2.4474367632199012E-4</v>
      </c>
      <c r="X3220" s="53" t="str">
        <f t="shared" si="367"/>
        <v/>
      </c>
      <c r="Y3220" s="54" t="str">
        <f t="shared" si="368"/>
        <v/>
      </c>
    </row>
    <row r="3221" spans="17:25" x14ac:dyDescent="0.25">
      <c r="Q3221" s="47">
        <f t="shared" si="364"/>
        <v>2000</v>
      </c>
      <c r="R3221" s="48" t="str">
        <f t="shared" si="362"/>
        <v>20009</v>
      </c>
      <c r="S3221" s="49">
        <v>36783</v>
      </c>
      <c r="T3221" s="48">
        <v>2208.64</v>
      </c>
      <c r="U3221" s="50">
        <f t="shared" si="363"/>
        <v>2214.1366666666659</v>
      </c>
      <c r="V3221" s="51">
        <f t="shared" si="365"/>
        <v>2088.1401912568308</v>
      </c>
      <c r="W3221" s="53">
        <f t="shared" si="366"/>
        <v>7.7483200645245276E-4</v>
      </c>
      <c r="X3221" s="53" t="str">
        <f t="shared" si="367"/>
        <v/>
      </c>
      <c r="Y3221" s="54" t="str">
        <f t="shared" si="368"/>
        <v/>
      </c>
    </row>
    <row r="3222" spans="17:25" x14ac:dyDescent="0.25">
      <c r="Q3222" s="47">
        <f t="shared" si="364"/>
        <v>2000</v>
      </c>
      <c r="R3222" s="48" t="str">
        <f t="shared" si="362"/>
        <v>20009</v>
      </c>
      <c r="S3222" s="49">
        <v>36784</v>
      </c>
      <c r="T3222" s="48">
        <v>2212.73</v>
      </c>
      <c r="U3222" s="50">
        <f t="shared" si="363"/>
        <v>2214.1366666666659</v>
      </c>
      <c r="V3222" s="51">
        <f t="shared" si="365"/>
        <v>2088.1401912568308</v>
      </c>
      <c r="W3222" s="53">
        <f t="shared" si="366"/>
        <v>1.8518183135323163E-3</v>
      </c>
      <c r="X3222" s="53" t="str">
        <f t="shared" si="367"/>
        <v/>
      </c>
      <c r="Y3222" s="54" t="str">
        <f t="shared" si="368"/>
        <v/>
      </c>
    </row>
    <row r="3223" spans="17:25" x14ac:dyDescent="0.25">
      <c r="Q3223" s="47">
        <f t="shared" si="364"/>
        <v>2000</v>
      </c>
      <c r="R3223" s="48" t="str">
        <f t="shared" si="362"/>
        <v>20009</v>
      </c>
      <c r="S3223" s="49">
        <v>36785</v>
      </c>
      <c r="T3223" s="48">
        <v>2210.34</v>
      </c>
      <c r="U3223" s="50">
        <f t="shared" si="363"/>
        <v>2214.1366666666659</v>
      </c>
      <c r="V3223" s="51">
        <f t="shared" si="365"/>
        <v>2088.1401912568308</v>
      </c>
      <c r="W3223" s="53">
        <f t="shared" si="366"/>
        <v>-1.0801137056938304E-3</v>
      </c>
      <c r="X3223" s="53" t="str">
        <f t="shared" si="367"/>
        <v/>
      </c>
      <c r="Y3223" s="54" t="str">
        <f t="shared" si="368"/>
        <v/>
      </c>
    </row>
    <row r="3224" spans="17:25" x14ac:dyDescent="0.25">
      <c r="Q3224" s="47">
        <f t="shared" si="364"/>
        <v>2000</v>
      </c>
      <c r="R3224" s="48" t="str">
        <f t="shared" si="362"/>
        <v>20009</v>
      </c>
      <c r="S3224" s="49">
        <v>36786</v>
      </c>
      <c r="T3224" s="48">
        <v>2210.34</v>
      </c>
      <c r="U3224" s="50">
        <f t="shared" si="363"/>
        <v>2214.1366666666659</v>
      </c>
      <c r="V3224" s="51">
        <f t="shared" si="365"/>
        <v>2088.1401912568308</v>
      </c>
      <c r="W3224" s="53">
        <f t="shared" si="366"/>
        <v>0</v>
      </c>
      <c r="X3224" s="53" t="str">
        <f t="shared" si="367"/>
        <v/>
      </c>
      <c r="Y3224" s="54" t="str">
        <f t="shared" si="368"/>
        <v/>
      </c>
    </row>
    <row r="3225" spans="17:25" x14ac:dyDescent="0.25">
      <c r="Q3225" s="47">
        <f t="shared" si="364"/>
        <v>2000</v>
      </c>
      <c r="R3225" s="48" t="str">
        <f t="shared" si="362"/>
        <v>20009</v>
      </c>
      <c r="S3225" s="49">
        <v>36787</v>
      </c>
      <c r="T3225" s="48">
        <v>2210.34</v>
      </c>
      <c r="U3225" s="50">
        <f t="shared" si="363"/>
        <v>2214.1366666666659</v>
      </c>
      <c r="V3225" s="51">
        <f t="shared" si="365"/>
        <v>2088.1401912568308</v>
      </c>
      <c r="W3225" s="53">
        <f t="shared" si="366"/>
        <v>0</v>
      </c>
      <c r="X3225" s="53" t="str">
        <f t="shared" si="367"/>
        <v/>
      </c>
      <c r="Y3225" s="54" t="str">
        <f t="shared" si="368"/>
        <v/>
      </c>
    </row>
    <row r="3226" spans="17:25" x14ac:dyDescent="0.25">
      <c r="Q3226" s="47">
        <f t="shared" si="364"/>
        <v>2000</v>
      </c>
      <c r="R3226" s="48" t="str">
        <f t="shared" si="362"/>
        <v>20009</v>
      </c>
      <c r="S3226" s="49">
        <v>36788</v>
      </c>
      <c r="T3226" s="48">
        <v>2211.36</v>
      </c>
      <c r="U3226" s="50">
        <f t="shared" si="363"/>
        <v>2214.1366666666659</v>
      </c>
      <c r="V3226" s="51">
        <f t="shared" si="365"/>
        <v>2088.1401912568308</v>
      </c>
      <c r="W3226" s="53">
        <f t="shared" si="366"/>
        <v>4.6146746654351922E-4</v>
      </c>
      <c r="X3226" s="53" t="str">
        <f t="shared" si="367"/>
        <v/>
      </c>
      <c r="Y3226" s="54" t="str">
        <f t="shared" si="368"/>
        <v/>
      </c>
    </row>
    <row r="3227" spans="17:25" x14ac:dyDescent="0.25">
      <c r="Q3227" s="47">
        <f t="shared" si="364"/>
        <v>2000</v>
      </c>
      <c r="R3227" s="48" t="str">
        <f t="shared" si="362"/>
        <v>20009</v>
      </c>
      <c r="S3227" s="49">
        <v>36789</v>
      </c>
      <c r="T3227" s="48">
        <v>2210.81</v>
      </c>
      <c r="U3227" s="50">
        <f t="shared" si="363"/>
        <v>2214.1366666666659</v>
      </c>
      <c r="V3227" s="51">
        <f t="shared" si="365"/>
        <v>2088.1401912568308</v>
      </c>
      <c r="W3227" s="53">
        <f t="shared" si="366"/>
        <v>-2.4871572245144247E-4</v>
      </c>
      <c r="X3227" s="53" t="str">
        <f t="shared" si="367"/>
        <v/>
      </c>
      <c r="Y3227" s="54" t="str">
        <f t="shared" si="368"/>
        <v/>
      </c>
    </row>
    <row r="3228" spans="17:25" x14ac:dyDescent="0.25">
      <c r="Q3228" s="47">
        <f t="shared" si="364"/>
        <v>2000</v>
      </c>
      <c r="R3228" s="48" t="str">
        <f t="shared" si="362"/>
        <v>20009</v>
      </c>
      <c r="S3228" s="49">
        <v>36790</v>
      </c>
      <c r="T3228" s="48">
        <v>2212.9299999999998</v>
      </c>
      <c r="U3228" s="50">
        <f t="shared" si="363"/>
        <v>2214.1366666666659</v>
      </c>
      <c r="V3228" s="51">
        <f t="shared" si="365"/>
        <v>2088.1401912568308</v>
      </c>
      <c r="W3228" s="53">
        <f t="shared" si="366"/>
        <v>9.5892455706270141E-4</v>
      </c>
      <c r="X3228" s="53" t="str">
        <f t="shared" si="367"/>
        <v/>
      </c>
      <c r="Y3228" s="54" t="str">
        <f t="shared" si="368"/>
        <v/>
      </c>
    </row>
    <row r="3229" spans="17:25" x14ac:dyDescent="0.25">
      <c r="Q3229" s="47">
        <f t="shared" si="364"/>
        <v>2000</v>
      </c>
      <c r="R3229" s="48" t="str">
        <f t="shared" si="362"/>
        <v>20009</v>
      </c>
      <c r="S3229" s="49">
        <v>36791</v>
      </c>
      <c r="T3229" s="48">
        <v>2223.46</v>
      </c>
      <c r="U3229" s="50">
        <f t="shared" si="363"/>
        <v>2214.1366666666659</v>
      </c>
      <c r="V3229" s="51">
        <f t="shared" si="365"/>
        <v>2088.1401912568308</v>
      </c>
      <c r="W3229" s="53">
        <f t="shared" si="366"/>
        <v>4.7583972380509376E-3</v>
      </c>
      <c r="X3229" s="53" t="str">
        <f t="shared" si="367"/>
        <v/>
      </c>
      <c r="Y3229" s="54" t="str">
        <f t="shared" si="368"/>
        <v/>
      </c>
    </row>
    <row r="3230" spans="17:25" x14ac:dyDescent="0.25">
      <c r="Q3230" s="47">
        <f t="shared" si="364"/>
        <v>2000</v>
      </c>
      <c r="R3230" s="48" t="str">
        <f t="shared" si="362"/>
        <v>20009</v>
      </c>
      <c r="S3230" s="49">
        <v>36792</v>
      </c>
      <c r="T3230" s="48">
        <v>2232.2399999999998</v>
      </c>
      <c r="U3230" s="50">
        <f t="shared" si="363"/>
        <v>2214.1366666666659</v>
      </c>
      <c r="V3230" s="51">
        <f t="shared" si="365"/>
        <v>2088.1401912568308</v>
      </c>
      <c r="W3230" s="53">
        <f t="shared" si="366"/>
        <v>3.9488005181111951E-3</v>
      </c>
      <c r="X3230" s="53" t="str">
        <f t="shared" si="367"/>
        <v/>
      </c>
      <c r="Y3230" s="54" t="str">
        <f t="shared" si="368"/>
        <v/>
      </c>
    </row>
    <row r="3231" spans="17:25" x14ac:dyDescent="0.25">
      <c r="Q3231" s="47">
        <f t="shared" si="364"/>
        <v>2000</v>
      </c>
      <c r="R3231" s="48" t="str">
        <f t="shared" si="362"/>
        <v>20009</v>
      </c>
      <c r="S3231" s="49">
        <v>36793</v>
      </c>
      <c r="T3231" s="48">
        <v>2232.2399999999998</v>
      </c>
      <c r="U3231" s="50">
        <f t="shared" si="363"/>
        <v>2214.1366666666659</v>
      </c>
      <c r="V3231" s="51">
        <f t="shared" si="365"/>
        <v>2088.1401912568308</v>
      </c>
      <c r="W3231" s="53">
        <f t="shared" si="366"/>
        <v>0</v>
      </c>
      <c r="X3231" s="53" t="str">
        <f t="shared" si="367"/>
        <v/>
      </c>
      <c r="Y3231" s="54" t="str">
        <f t="shared" si="368"/>
        <v/>
      </c>
    </row>
    <row r="3232" spans="17:25" x14ac:dyDescent="0.25">
      <c r="Q3232" s="47">
        <f t="shared" si="364"/>
        <v>2000</v>
      </c>
      <c r="R3232" s="48" t="str">
        <f t="shared" si="362"/>
        <v>20009</v>
      </c>
      <c r="S3232" s="49">
        <v>36794</v>
      </c>
      <c r="T3232" s="48">
        <v>2232.2399999999998</v>
      </c>
      <c r="U3232" s="50">
        <f t="shared" si="363"/>
        <v>2214.1366666666659</v>
      </c>
      <c r="V3232" s="51">
        <f t="shared" si="365"/>
        <v>2088.1401912568308</v>
      </c>
      <c r="W3232" s="53">
        <f t="shared" si="366"/>
        <v>0</v>
      </c>
      <c r="X3232" s="53" t="str">
        <f t="shared" si="367"/>
        <v/>
      </c>
      <c r="Y3232" s="54" t="str">
        <f t="shared" si="368"/>
        <v/>
      </c>
    </row>
    <row r="3233" spans="17:25" x14ac:dyDescent="0.25">
      <c r="Q3233" s="47">
        <f t="shared" si="364"/>
        <v>2000</v>
      </c>
      <c r="R3233" s="48" t="str">
        <f t="shared" si="362"/>
        <v>20009</v>
      </c>
      <c r="S3233" s="49">
        <v>36795</v>
      </c>
      <c r="T3233" s="48">
        <v>2228.0500000000002</v>
      </c>
      <c r="U3233" s="50">
        <f t="shared" si="363"/>
        <v>2214.1366666666659</v>
      </c>
      <c r="V3233" s="51">
        <f t="shared" si="365"/>
        <v>2088.1401912568308</v>
      </c>
      <c r="W3233" s="53">
        <f t="shared" si="366"/>
        <v>-1.8770383112924893E-3</v>
      </c>
      <c r="X3233" s="53" t="str">
        <f t="shared" si="367"/>
        <v/>
      </c>
      <c r="Y3233" s="54" t="str">
        <f t="shared" si="368"/>
        <v/>
      </c>
    </row>
    <row r="3234" spans="17:25" x14ac:dyDescent="0.25">
      <c r="Q3234" s="47">
        <f t="shared" si="364"/>
        <v>2000</v>
      </c>
      <c r="R3234" s="48" t="str">
        <f t="shared" si="362"/>
        <v>20009</v>
      </c>
      <c r="S3234" s="49">
        <v>36796</v>
      </c>
      <c r="T3234" s="48">
        <v>2222.67</v>
      </c>
      <c r="U3234" s="50">
        <f t="shared" si="363"/>
        <v>2214.1366666666659</v>
      </c>
      <c r="V3234" s="51">
        <f t="shared" si="365"/>
        <v>2088.1401912568308</v>
      </c>
      <c r="W3234" s="53">
        <f t="shared" si="366"/>
        <v>-2.4146675343911239E-3</v>
      </c>
      <c r="X3234" s="53" t="str">
        <f t="shared" si="367"/>
        <v/>
      </c>
      <c r="Y3234" s="54" t="str">
        <f t="shared" si="368"/>
        <v/>
      </c>
    </row>
    <row r="3235" spans="17:25" x14ac:dyDescent="0.25">
      <c r="Q3235" s="47">
        <f t="shared" si="364"/>
        <v>2000</v>
      </c>
      <c r="R3235" s="48" t="str">
        <f t="shared" si="362"/>
        <v>20009</v>
      </c>
      <c r="S3235" s="49">
        <v>36797</v>
      </c>
      <c r="T3235" s="48">
        <v>2216.9299999999998</v>
      </c>
      <c r="U3235" s="50">
        <f t="shared" si="363"/>
        <v>2214.1366666666659</v>
      </c>
      <c r="V3235" s="51">
        <f t="shared" si="365"/>
        <v>2088.1401912568308</v>
      </c>
      <c r="W3235" s="53">
        <f t="shared" si="366"/>
        <v>-2.5824796303546282E-3</v>
      </c>
      <c r="X3235" s="53" t="str">
        <f t="shared" si="367"/>
        <v/>
      </c>
      <c r="Y3235" s="54" t="str">
        <f t="shared" si="368"/>
        <v/>
      </c>
    </row>
    <row r="3236" spans="17:25" x14ac:dyDescent="0.25">
      <c r="Q3236" s="47">
        <f t="shared" si="364"/>
        <v>2000</v>
      </c>
      <c r="R3236" s="48" t="str">
        <f t="shared" si="362"/>
        <v>20009</v>
      </c>
      <c r="S3236" s="49">
        <v>36798</v>
      </c>
      <c r="T3236" s="48">
        <v>2211.94</v>
      </c>
      <c r="U3236" s="50">
        <f t="shared" si="363"/>
        <v>2214.1366666666659</v>
      </c>
      <c r="V3236" s="51">
        <f t="shared" si="365"/>
        <v>2088.1401912568308</v>
      </c>
      <c r="W3236" s="53">
        <f t="shared" si="366"/>
        <v>-2.250860424099943E-3</v>
      </c>
      <c r="X3236" s="53" t="str">
        <f t="shared" si="367"/>
        <v/>
      </c>
      <c r="Y3236" s="54" t="str">
        <f t="shared" si="368"/>
        <v/>
      </c>
    </row>
    <row r="3237" spans="17:25" x14ac:dyDescent="0.25">
      <c r="Q3237" s="47">
        <f t="shared" si="364"/>
        <v>2000</v>
      </c>
      <c r="R3237" s="48" t="str">
        <f t="shared" si="362"/>
        <v>20009</v>
      </c>
      <c r="S3237" s="49">
        <v>36799</v>
      </c>
      <c r="T3237" s="48">
        <v>2212.2600000000002</v>
      </c>
      <c r="U3237" s="50">
        <f t="shared" si="363"/>
        <v>2214.1366666666659</v>
      </c>
      <c r="V3237" s="51">
        <f t="shared" si="365"/>
        <v>2088.1401912568308</v>
      </c>
      <c r="W3237" s="53">
        <f t="shared" si="366"/>
        <v>1.4466938524559936E-4</v>
      </c>
      <c r="X3237" s="53" t="str">
        <f t="shared" si="367"/>
        <v/>
      </c>
      <c r="Y3237" s="54" t="str">
        <f t="shared" si="368"/>
        <v/>
      </c>
    </row>
    <row r="3238" spans="17:25" x14ac:dyDescent="0.25">
      <c r="Q3238" s="47">
        <f t="shared" si="364"/>
        <v>2000</v>
      </c>
      <c r="R3238" s="48" t="str">
        <f t="shared" si="362"/>
        <v>200010</v>
      </c>
      <c r="S3238" s="49">
        <v>36800</v>
      </c>
      <c r="T3238" s="48">
        <v>2212.2600000000002</v>
      </c>
      <c r="U3238" s="50">
        <f t="shared" si="363"/>
        <v>2176.5735483870967</v>
      </c>
      <c r="V3238" s="51">
        <f t="shared" si="365"/>
        <v>2088.1401912568308</v>
      </c>
      <c r="W3238" s="53">
        <f t="shared" si="366"/>
        <v>0</v>
      </c>
      <c r="X3238" s="53">
        <f t="shared" si="367"/>
        <v>-1.6965130854419974E-2</v>
      </c>
      <c r="Y3238" s="54" t="str">
        <f t="shared" si="368"/>
        <v/>
      </c>
    </row>
    <row r="3239" spans="17:25" x14ac:dyDescent="0.25">
      <c r="Q3239" s="47">
        <f t="shared" si="364"/>
        <v>2000</v>
      </c>
      <c r="R3239" s="48" t="str">
        <f t="shared" si="362"/>
        <v>200010</v>
      </c>
      <c r="S3239" s="49">
        <v>36801</v>
      </c>
      <c r="T3239" s="48">
        <v>2212.2600000000002</v>
      </c>
      <c r="U3239" s="50">
        <f t="shared" si="363"/>
        <v>2176.5735483870967</v>
      </c>
      <c r="V3239" s="51">
        <f t="shared" si="365"/>
        <v>2088.1401912568308</v>
      </c>
      <c r="W3239" s="53">
        <f t="shared" si="366"/>
        <v>0</v>
      </c>
      <c r="X3239" s="53" t="str">
        <f t="shared" si="367"/>
        <v/>
      </c>
      <c r="Y3239" s="54" t="str">
        <f t="shared" si="368"/>
        <v/>
      </c>
    </row>
    <row r="3240" spans="17:25" x14ac:dyDescent="0.25">
      <c r="Q3240" s="47">
        <f t="shared" si="364"/>
        <v>2000</v>
      </c>
      <c r="R3240" s="48" t="str">
        <f t="shared" si="362"/>
        <v>200010</v>
      </c>
      <c r="S3240" s="49">
        <v>36802</v>
      </c>
      <c r="T3240" s="48">
        <v>2210.4</v>
      </c>
      <c r="U3240" s="50">
        <f t="shared" si="363"/>
        <v>2176.5735483870967</v>
      </c>
      <c r="V3240" s="51">
        <f t="shared" si="365"/>
        <v>2088.1401912568308</v>
      </c>
      <c r="W3240" s="53">
        <f t="shared" si="366"/>
        <v>-8.4076916818098812E-4</v>
      </c>
      <c r="X3240" s="53" t="str">
        <f t="shared" si="367"/>
        <v/>
      </c>
      <c r="Y3240" s="54" t="str">
        <f t="shared" si="368"/>
        <v/>
      </c>
    </row>
    <row r="3241" spans="17:25" x14ac:dyDescent="0.25">
      <c r="Q3241" s="47">
        <f t="shared" si="364"/>
        <v>2000</v>
      </c>
      <c r="R3241" s="48" t="str">
        <f t="shared" si="362"/>
        <v>200010</v>
      </c>
      <c r="S3241" s="49">
        <v>36803</v>
      </c>
      <c r="T3241" s="48">
        <v>2201.5100000000002</v>
      </c>
      <c r="U3241" s="50">
        <f t="shared" si="363"/>
        <v>2176.5735483870967</v>
      </c>
      <c r="V3241" s="51">
        <f t="shared" si="365"/>
        <v>2088.1401912568308</v>
      </c>
      <c r="W3241" s="53">
        <f t="shared" si="366"/>
        <v>-4.0218964893231623E-3</v>
      </c>
      <c r="X3241" s="53" t="str">
        <f t="shared" si="367"/>
        <v/>
      </c>
      <c r="Y3241" s="54" t="str">
        <f t="shared" si="368"/>
        <v/>
      </c>
    </row>
    <row r="3242" spans="17:25" x14ac:dyDescent="0.25">
      <c r="Q3242" s="47">
        <f t="shared" si="364"/>
        <v>2000</v>
      </c>
      <c r="R3242" s="48" t="str">
        <f t="shared" si="362"/>
        <v>200010</v>
      </c>
      <c r="S3242" s="49">
        <v>36804</v>
      </c>
      <c r="T3242" s="48">
        <v>2194.98</v>
      </c>
      <c r="U3242" s="50">
        <f t="shared" si="363"/>
        <v>2176.5735483870967</v>
      </c>
      <c r="V3242" s="51">
        <f t="shared" si="365"/>
        <v>2088.1401912568308</v>
      </c>
      <c r="W3242" s="53">
        <f t="shared" si="366"/>
        <v>-2.9661459634524601E-3</v>
      </c>
      <c r="X3242" s="53" t="str">
        <f t="shared" si="367"/>
        <v/>
      </c>
      <c r="Y3242" s="54" t="str">
        <f t="shared" si="368"/>
        <v/>
      </c>
    </row>
    <row r="3243" spans="17:25" x14ac:dyDescent="0.25">
      <c r="Q3243" s="47">
        <f t="shared" si="364"/>
        <v>2000</v>
      </c>
      <c r="R3243" s="48" t="str">
        <f t="shared" si="362"/>
        <v>200010</v>
      </c>
      <c r="S3243" s="49">
        <v>36805</v>
      </c>
      <c r="T3243" s="48">
        <v>2185.06</v>
      </c>
      <c r="U3243" s="50">
        <f t="shared" si="363"/>
        <v>2176.5735483870967</v>
      </c>
      <c r="V3243" s="51">
        <f t="shared" si="365"/>
        <v>2088.1401912568308</v>
      </c>
      <c r="W3243" s="53">
        <f t="shared" si="366"/>
        <v>-4.5194033658620958E-3</v>
      </c>
      <c r="X3243" s="53" t="str">
        <f t="shared" si="367"/>
        <v/>
      </c>
      <c r="Y3243" s="54" t="str">
        <f t="shared" si="368"/>
        <v/>
      </c>
    </row>
    <row r="3244" spans="17:25" x14ac:dyDescent="0.25">
      <c r="Q3244" s="47">
        <f t="shared" si="364"/>
        <v>2000</v>
      </c>
      <c r="R3244" s="48" t="str">
        <f t="shared" si="362"/>
        <v>200010</v>
      </c>
      <c r="S3244" s="49">
        <v>36806</v>
      </c>
      <c r="T3244" s="48">
        <v>2187.38</v>
      </c>
      <c r="U3244" s="50">
        <f t="shared" si="363"/>
        <v>2176.5735483870967</v>
      </c>
      <c r="V3244" s="51">
        <f t="shared" si="365"/>
        <v>2088.1401912568308</v>
      </c>
      <c r="W3244" s="53">
        <f t="shared" si="366"/>
        <v>1.0617557412611056E-3</v>
      </c>
      <c r="X3244" s="53" t="str">
        <f t="shared" si="367"/>
        <v/>
      </c>
      <c r="Y3244" s="54" t="str">
        <f t="shared" si="368"/>
        <v/>
      </c>
    </row>
    <row r="3245" spans="17:25" x14ac:dyDescent="0.25">
      <c r="Q3245" s="47">
        <f t="shared" si="364"/>
        <v>2000</v>
      </c>
      <c r="R3245" s="48" t="str">
        <f t="shared" si="362"/>
        <v>200010</v>
      </c>
      <c r="S3245" s="49">
        <v>36807</v>
      </c>
      <c r="T3245" s="48">
        <v>2187.38</v>
      </c>
      <c r="U3245" s="50">
        <f t="shared" si="363"/>
        <v>2176.5735483870967</v>
      </c>
      <c r="V3245" s="51">
        <f t="shared" si="365"/>
        <v>2088.1401912568308</v>
      </c>
      <c r="W3245" s="53">
        <f t="shared" si="366"/>
        <v>0</v>
      </c>
      <c r="X3245" s="53" t="str">
        <f t="shared" si="367"/>
        <v/>
      </c>
      <c r="Y3245" s="54" t="str">
        <f t="shared" si="368"/>
        <v/>
      </c>
    </row>
    <row r="3246" spans="17:25" x14ac:dyDescent="0.25">
      <c r="Q3246" s="47">
        <f t="shared" si="364"/>
        <v>2000</v>
      </c>
      <c r="R3246" s="48" t="str">
        <f t="shared" si="362"/>
        <v>200010</v>
      </c>
      <c r="S3246" s="49">
        <v>36808</v>
      </c>
      <c r="T3246" s="48">
        <v>2187.38</v>
      </c>
      <c r="U3246" s="50">
        <f t="shared" si="363"/>
        <v>2176.5735483870967</v>
      </c>
      <c r="V3246" s="51">
        <f t="shared" si="365"/>
        <v>2088.1401912568308</v>
      </c>
      <c r="W3246" s="53">
        <f t="shared" si="366"/>
        <v>0</v>
      </c>
      <c r="X3246" s="53" t="str">
        <f t="shared" si="367"/>
        <v/>
      </c>
      <c r="Y3246" s="54" t="str">
        <f t="shared" si="368"/>
        <v/>
      </c>
    </row>
    <row r="3247" spans="17:25" x14ac:dyDescent="0.25">
      <c r="Q3247" s="47">
        <f t="shared" si="364"/>
        <v>2000</v>
      </c>
      <c r="R3247" s="48" t="str">
        <f t="shared" si="362"/>
        <v>200010</v>
      </c>
      <c r="S3247" s="49">
        <v>36809</v>
      </c>
      <c r="T3247" s="48">
        <v>2184.2600000000002</v>
      </c>
      <c r="U3247" s="50">
        <f t="shared" si="363"/>
        <v>2176.5735483870967</v>
      </c>
      <c r="V3247" s="51">
        <f t="shared" si="365"/>
        <v>2088.1401912568308</v>
      </c>
      <c r="W3247" s="53">
        <f t="shared" si="366"/>
        <v>-1.4263639605371914E-3</v>
      </c>
      <c r="X3247" s="53" t="str">
        <f t="shared" si="367"/>
        <v/>
      </c>
      <c r="Y3247" s="54" t="str">
        <f t="shared" si="368"/>
        <v/>
      </c>
    </row>
    <row r="3248" spans="17:25" x14ac:dyDescent="0.25">
      <c r="Q3248" s="47">
        <f t="shared" si="364"/>
        <v>2000</v>
      </c>
      <c r="R3248" s="48" t="str">
        <f t="shared" si="362"/>
        <v>200010</v>
      </c>
      <c r="S3248" s="49">
        <v>36810</v>
      </c>
      <c r="T3248" s="48">
        <v>2182.17</v>
      </c>
      <c r="U3248" s="50">
        <f t="shared" si="363"/>
        <v>2176.5735483870967</v>
      </c>
      <c r="V3248" s="51">
        <f t="shared" si="365"/>
        <v>2088.1401912568308</v>
      </c>
      <c r="W3248" s="53">
        <f t="shared" si="366"/>
        <v>-9.5684579674581993E-4</v>
      </c>
      <c r="X3248" s="53" t="str">
        <f t="shared" si="367"/>
        <v/>
      </c>
      <c r="Y3248" s="54" t="str">
        <f t="shared" si="368"/>
        <v/>
      </c>
    </row>
    <row r="3249" spans="17:25" x14ac:dyDescent="0.25">
      <c r="Q3249" s="47">
        <f t="shared" si="364"/>
        <v>2000</v>
      </c>
      <c r="R3249" s="48" t="str">
        <f t="shared" si="362"/>
        <v>200010</v>
      </c>
      <c r="S3249" s="49">
        <v>36811</v>
      </c>
      <c r="T3249" s="48">
        <v>2175.9699999999998</v>
      </c>
      <c r="U3249" s="50">
        <f t="shared" si="363"/>
        <v>2176.5735483870967</v>
      </c>
      <c r="V3249" s="51">
        <f t="shared" si="365"/>
        <v>2088.1401912568308</v>
      </c>
      <c r="W3249" s="53">
        <f t="shared" si="366"/>
        <v>-2.8412085217927041E-3</v>
      </c>
      <c r="X3249" s="53" t="str">
        <f t="shared" si="367"/>
        <v/>
      </c>
      <c r="Y3249" s="54" t="str">
        <f t="shared" si="368"/>
        <v/>
      </c>
    </row>
    <row r="3250" spans="17:25" x14ac:dyDescent="0.25">
      <c r="Q3250" s="47">
        <f t="shared" si="364"/>
        <v>2000</v>
      </c>
      <c r="R3250" s="48" t="str">
        <f t="shared" si="362"/>
        <v>200010</v>
      </c>
      <c r="S3250" s="49">
        <v>36812</v>
      </c>
      <c r="T3250" s="48">
        <v>2175.96</v>
      </c>
      <c r="U3250" s="50">
        <f t="shared" si="363"/>
        <v>2176.5735483870967</v>
      </c>
      <c r="V3250" s="51">
        <f t="shared" si="365"/>
        <v>2088.1401912568308</v>
      </c>
      <c r="W3250" s="53">
        <f t="shared" si="366"/>
        <v>-4.5956515943856857E-6</v>
      </c>
      <c r="X3250" s="53" t="str">
        <f t="shared" si="367"/>
        <v/>
      </c>
      <c r="Y3250" s="54" t="str">
        <f t="shared" si="368"/>
        <v/>
      </c>
    </row>
    <row r="3251" spans="17:25" x14ac:dyDescent="0.25">
      <c r="Q3251" s="47">
        <f t="shared" si="364"/>
        <v>2000</v>
      </c>
      <c r="R3251" s="48" t="str">
        <f t="shared" si="362"/>
        <v>200010</v>
      </c>
      <c r="S3251" s="49">
        <v>36813</v>
      </c>
      <c r="T3251" s="48">
        <v>2180.69</v>
      </c>
      <c r="U3251" s="50">
        <f t="shared" si="363"/>
        <v>2176.5735483870967</v>
      </c>
      <c r="V3251" s="51">
        <f t="shared" si="365"/>
        <v>2088.1401912568308</v>
      </c>
      <c r="W3251" s="53">
        <f t="shared" si="366"/>
        <v>2.1737531939924892E-3</v>
      </c>
      <c r="X3251" s="53" t="str">
        <f t="shared" si="367"/>
        <v/>
      </c>
      <c r="Y3251" s="54" t="str">
        <f t="shared" si="368"/>
        <v/>
      </c>
    </row>
    <row r="3252" spans="17:25" x14ac:dyDescent="0.25">
      <c r="Q3252" s="47">
        <f t="shared" si="364"/>
        <v>2000</v>
      </c>
      <c r="R3252" s="48" t="str">
        <f t="shared" si="362"/>
        <v>200010</v>
      </c>
      <c r="S3252" s="49">
        <v>36814</v>
      </c>
      <c r="T3252" s="48">
        <v>2180.69</v>
      </c>
      <c r="U3252" s="50">
        <f t="shared" si="363"/>
        <v>2176.5735483870967</v>
      </c>
      <c r="V3252" s="51">
        <f t="shared" si="365"/>
        <v>2088.1401912568308</v>
      </c>
      <c r="W3252" s="53">
        <f t="shared" si="366"/>
        <v>0</v>
      </c>
      <c r="X3252" s="53" t="str">
        <f t="shared" si="367"/>
        <v/>
      </c>
      <c r="Y3252" s="54" t="str">
        <f t="shared" si="368"/>
        <v/>
      </c>
    </row>
    <row r="3253" spans="17:25" x14ac:dyDescent="0.25">
      <c r="Q3253" s="47">
        <f t="shared" si="364"/>
        <v>2000</v>
      </c>
      <c r="R3253" s="48" t="str">
        <f t="shared" si="362"/>
        <v>200010</v>
      </c>
      <c r="S3253" s="49">
        <v>36815</v>
      </c>
      <c r="T3253" s="48">
        <v>2180.69</v>
      </c>
      <c r="U3253" s="50">
        <f t="shared" si="363"/>
        <v>2176.5735483870967</v>
      </c>
      <c r="V3253" s="51">
        <f t="shared" si="365"/>
        <v>2088.1401912568308</v>
      </c>
      <c r="W3253" s="53">
        <f t="shared" si="366"/>
        <v>0</v>
      </c>
      <c r="X3253" s="53" t="str">
        <f t="shared" si="367"/>
        <v/>
      </c>
      <c r="Y3253" s="54" t="str">
        <f t="shared" si="368"/>
        <v/>
      </c>
    </row>
    <row r="3254" spans="17:25" x14ac:dyDescent="0.25">
      <c r="Q3254" s="47">
        <f t="shared" si="364"/>
        <v>2000</v>
      </c>
      <c r="R3254" s="48" t="str">
        <f t="shared" si="362"/>
        <v>200010</v>
      </c>
      <c r="S3254" s="49">
        <v>36816</v>
      </c>
      <c r="T3254" s="48">
        <v>2180.69</v>
      </c>
      <c r="U3254" s="50">
        <f t="shared" si="363"/>
        <v>2176.5735483870967</v>
      </c>
      <c r="V3254" s="51">
        <f t="shared" si="365"/>
        <v>2088.1401912568308</v>
      </c>
      <c r="W3254" s="53">
        <f t="shared" si="366"/>
        <v>0</v>
      </c>
      <c r="X3254" s="53" t="str">
        <f t="shared" si="367"/>
        <v/>
      </c>
      <c r="Y3254" s="54" t="str">
        <f t="shared" si="368"/>
        <v/>
      </c>
    </row>
    <row r="3255" spans="17:25" x14ac:dyDescent="0.25">
      <c r="Q3255" s="47">
        <f t="shared" si="364"/>
        <v>2000</v>
      </c>
      <c r="R3255" s="48" t="str">
        <f t="shared" si="362"/>
        <v>200010</v>
      </c>
      <c r="S3255" s="49">
        <v>36817</v>
      </c>
      <c r="T3255" s="48">
        <v>2178.13</v>
      </c>
      <c r="U3255" s="50">
        <f t="shared" si="363"/>
        <v>2176.5735483870967</v>
      </c>
      <c r="V3255" s="51">
        <f t="shared" si="365"/>
        <v>2088.1401912568308</v>
      </c>
      <c r="W3255" s="53">
        <f t="shared" si="366"/>
        <v>-1.1739403583269636E-3</v>
      </c>
      <c r="X3255" s="53" t="str">
        <f t="shared" si="367"/>
        <v/>
      </c>
      <c r="Y3255" s="54" t="str">
        <f t="shared" si="368"/>
        <v/>
      </c>
    </row>
    <row r="3256" spans="17:25" x14ac:dyDescent="0.25">
      <c r="Q3256" s="47">
        <f t="shared" si="364"/>
        <v>2000</v>
      </c>
      <c r="R3256" s="48" t="str">
        <f t="shared" si="362"/>
        <v>200010</v>
      </c>
      <c r="S3256" s="49">
        <v>36818</v>
      </c>
      <c r="T3256" s="48">
        <v>2162.86</v>
      </c>
      <c r="U3256" s="50">
        <f t="shared" si="363"/>
        <v>2176.5735483870967</v>
      </c>
      <c r="V3256" s="51">
        <f t="shared" si="365"/>
        <v>2088.1401912568308</v>
      </c>
      <c r="W3256" s="53">
        <f t="shared" si="366"/>
        <v>-7.0106008364974048E-3</v>
      </c>
      <c r="X3256" s="53" t="str">
        <f t="shared" si="367"/>
        <v/>
      </c>
      <c r="Y3256" s="54" t="str">
        <f t="shared" si="368"/>
        <v/>
      </c>
    </row>
    <row r="3257" spans="17:25" x14ac:dyDescent="0.25">
      <c r="Q3257" s="47">
        <f t="shared" si="364"/>
        <v>2000</v>
      </c>
      <c r="R3257" s="48" t="str">
        <f t="shared" si="362"/>
        <v>200010</v>
      </c>
      <c r="S3257" s="49">
        <v>36819</v>
      </c>
      <c r="T3257" s="48">
        <v>2152.31</v>
      </c>
      <c r="U3257" s="50">
        <f t="shared" si="363"/>
        <v>2176.5735483870967</v>
      </c>
      <c r="V3257" s="51">
        <f t="shared" si="365"/>
        <v>2088.1401912568308</v>
      </c>
      <c r="W3257" s="53">
        <f t="shared" si="366"/>
        <v>-4.8778006898274606E-3</v>
      </c>
      <c r="X3257" s="53" t="str">
        <f t="shared" si="367"/>
        <v/>
      </c>
      <c r="Y3257" s="54" t="str">
        <f t="shared" si="368"/>
        <v/>
      </c>
    </row>
    <row r="3258" spans="17:25" x14ac:dyDescent="0.25">
      <c r="Q3258" s="47">
        <f t="shared" si="364"/>
        <v>2000</v>
      </c>
      <c r="R3258" s="48" t="str">
        <f t="shared" si="362"/>
        <v>200010</v>
      </c>
      <c r="S3258" s="49">
        <v>36820</v>
      </c>
      <c r="T3258" s="48">
        <v>2159.79</v>
      </c>
      <c r="U3258" s="50">
        <f t="shared" si="363"/>
        <v>2176.5735483870967</v>
      </c>
      <c r="V3258" s="51">
        <f t="shared" si="365"/>
        <v>2088.1401912568308</v>
      </c>
      <c r="W3258" s="53">
        <f t="shared" si="366"/>
        <v>3.475335801998769E-3</v>
      </c>
      <c r="X3258" s="53" t="str">
        <f t="shared" si="367"/>
        <v/>
      </c>
      <c r="Y3258" s="54" t="str">
        <f t="shared" si="368"/>
        <v/>
      </c>
    </row>
    <row r="3259" spans="17:25" x14ac:dyDescent="0.25">
      <c r="Q3259" s="47">
        <f t="shared" si="364"/>
        <v>2000</v>
      </c>
      <c r="R3259" s="48" t="str">
        <f t="shared" si="362"/>
        <v>200010</v>
      </c>
      <c r="S3259" s="49">
        <v>36821</v>
      </c>
      <c r="T3259" s="48">
        <v>2159.79</v>
      </c>
      <c r="U3259" s="50">
        <f t="shared" si="363"/>
        <v>2176.5735483870967</v>
      </c>
      <c r="V3259" s="51">
        <f t="shared" si="365"/>
        <v>2088.1401912568308</v>
      </c>
      <c r="W3259" s="53">
        <f t="shared" si="366"/>
        <v>0</v>
      </c>
      <c r="X3259" s="53" t="str">
        <f t="shared" si="367"/>
        <v/>
      </c>
      <c r="Y3259" s="54" t="str">
        <f t="shared" si="368"/>
        <v/>
      </c>
    </row>
    <row r="3260" spans="17:25" x14ac:dyDescent="0.25">
      <c r="Q3260" s="47">
        <f t="shared" si="364"/>
        <v>2000</v>
      </c>
      <c r="R3260" s="48" t="str">
        <f t="shared" si="362"/>
        <v>200010</v>
      </c>
      <c r="S3260" s="49">
        <v>36822</v>
      </c>
      <c r="T3260" s="48">
        <v>2159.79</v>
      </c>
      <c r="U3260" s="50">
        <f t="shared" si="363"/>
        <v>2176.5735483870967</v>
      </c>
      <c r="V3260" s="51">
        <f t="shared" si="365"/>
        <v>2088.1401912568308</v>
      </c>
      <c r="W3260" s="53">
        <f t="shared" si="366"/>
        <v>0</v>
      </c>
      <c r="X3260" s="53" t="str">
        <f t="shared" si="367"/>
        <v/>
      </c>
      <c r="Y3260" s="54" t="str">
        <f t="shared" si="368"/>
        <v/>
      </c>
    </row>
    <row r="3261" spans="17:25" x14ac:dyDescent="0.25">
      <c r="Q3261" s="47">
        <f t="shared" si="364"/>
        <v>2000</v>
      </c>
      <c r="R3261" s="48" t="str">
        <f t="shared" si="362"/>
        <v>200010</v>
      </c>
      <c r="S3261" s="49">
        <v>36823</v>
      </c>
      <c r="T3261" s="48">
        <v>2157.84</v>
      </c>
      <c r="U3261" s="50">
        <f t="shared" si="363"/>
        <v>2176.5735483870967</v>
      </c>
      <c r="V3261" s="51">
        <f t="shared" si="365"/>
        <v>2088.1401912568308</v>
      </c>
      <c r="W3261" s="53">
        <f t="shared" si="366"/>
        <v>-9.0286555637342225E-4</v>
      </c>
      <c r="X3261" s="53" t="str">
        <f t="shared" si="367"/>
        <v/>
      </c>
      <c r="Y3261" s="54" t="str">
        <f t="shared" si="368"/>
        <v/>
      </c>
    </row>
    <row r="3262" spans="17:25" x14ac:dyDescent="0.25">
      <c r="Q3262" s="47">
        <f t="shared" si="364"/>
        <v>2000</v>
      </c>
      <c r="R3262" s="48" t="str">
        <f t="shared" si="362"/>
        <v>200010</v>
      </c>
      <c r="S3262" s="49">
        <v>36824</v>
      </c>
      <c r="T3262" s="48">
        <v>2153.1799999999998</v>
      </c>
      <c r="U3262" s="50">
        <f t="shared" si="363"/>
        <v>2176.5735483870967</v>
      </c>
      <c r="V3262" s="51">
        <f t="shared" si="365"/>
        <v>2088.1401912568308</v>
      </c>
      <c r="W3262" s="53">
        <f t="shared" si="366"/>
        <v>-2.1595669743819101E-3</v>
      </c>
      <c r="X3262" s="53" t="str">
        <f t="shared" si="367"/>
        <v/>
      </c>
      <c r="Y3262" s="54" t="str">
        <f t="shared" si="368"/>
        <v/>
      </c>
    </row>
    <row r="3263" spans="17:25" x14ac:dyDescent="0.25">
      <c r="Q3263" s="47">
        <f t="shared" si="364"/>
        <v>2000</v>
      </c>
      <c r="R3263" s="48" t="str">
        <f t="shared" si="362"/>
        <v>200010</v>
      </c>
      <c r="S3263" s="49">
        <v>36825</v>
      </c>
      <c r="T3263" s="48">
        <v>2170.3200000000002</v>
      </c>
      <c r="U3263" s="50">
        <f t="shared" si="363"/>
        <v>2176.5735483870967</v>
      </c>
      <c r="V3263" s="51">
        <f t="shared" si="365"/>
        <v>2088.1401912568308</v>
      </c>
      <c r="W3263" s="53">
        <f t="shared" si="366"/>
        <v>7.9603191558532682E-3</v>
      </c>
      <c r="X3263" s="53" t="str">
        <f t="shared" si="367"/>
        <v/>
      </c>
      <c r="Y3263" s="54" t="str">
        <f t="shared" si="368"/>
        <v/>
      </c>
    </row>
    <row r="3264" spans="17:25" x14ac:dyDescent="0.25">
      <c r="Q3264" s="47">
        <f t="shared" si="364"/>
        <v>2000</v>
      </c>
      <c r="R3264" s="48" t="str">
        <f t="shared" si="362"/>
        <v>200010</v>
      </c>
      <c r="S3264" s="49">
        <v>36826</v>
      </c>
      <c r="T3264" s="48">
        <v>2167.2600000000002</v>
      </c>
      <c r="U3264" s="50">
        <f t="shared" si="363"/>
        <v>2176.5735483870967</v>
      </c>
      <c r="V3264" s="51">
        <f t="shared" si="365"/>
        <v>2088.1401912568308</v>
      </c>
      <c r="W3264" s="53">
        <f t="shared" si="366"/>
        <v>-1.4099303328540813E-3</v>
      </c>
      <c r="X3264" s="53" t="str">
        <f t="shared" si="367"/>
        <v/>
      </c>
      <c r="Y3264" s="54" t="str">
        <f t="shared" si="368"/>
        <v/>
      </c>
    </row>
    <row r="3265" spans="17:25" x14ac:dyDescent="0.25">
      <c r="Q3265" s="47">
        <f t="shared" si="364"/>
        <v>2000</v>
      </c>
      <c r="R3265" s="48" t="str">
        <f t="shared" si="362"/>
        <v>200010</v>
      </c>
      <c r="S3265" s="49">
        <v>36827</v>
      </c>
      <c r="T3265" s="48">
        <v>2158.14</v>
      </c>
      <c r="U3265" s="50">
        <f t="shared" si="363"/>
        <v>2176.5735483870967</v>
      </c>
      <c r="V3265" s="51">
        <f t="shared" si="365"/>
        <v>2088.1401912568308</v>
      </c>
      <c r="W3265" s="53">
        <f t="shared" si="366"/>
        <v>-4.2080784031451879E-3</v>
      </c>
      <c r="X3265" s="53" t="str">
        <f t="shared" si="367"/>
        <v/>
      </c>
      <c r="Y3265" s="54" t="str">
        <f t="shared" si="368"/>
        <v/>
      </c>
    </row>
    <row r="3266" spans="17:25" x14ac:dyDescent="0.25">
      <c r="Q3266" s="47">
        <f t="shared" si="364"/>
        <v>2000</v>
      </c>
      <c r="R3266" s="48" t="str">
        <f t="shared" si="362"/>
        <v>200010</v>
      </c>
      <c r="S3266" s="49">
        <v>36828</v>
      </c>
      <c r="T3266" s="48">
        <v>2158.14</v>
      </c>
      <c r="U3266" s="50">
        <f t="shared" si="363"/>
        <v>2176.5735483870967</v>
      </c>
      <c r="V3266" s="51">
        <f t="shared" si="365"/>
        <v>2088.1401912568308</v>
      </c>
      <c r="W3266" s="53">
        <f t="shared" si="366"/>
        <v>0</v>
      </c>
      <c r="X3266" s="53" t="str">
        <f t="shared" si="367"/>
        <v/>
      </c>
      <c r="Y3266" s="54" t="str">
        <f t="shared" si="368"/>
        <v/>
      </c>
    </row>
    <row r="3267" spans="17:25" x14ac:dyDescent="0.25">
      <c r="Q3267" s="47">
        <f t="shared" si="364"/>
        <v>2000</v>
      </c>
      <c r="R3267" s="48" t="str">
        <f t="shared" si="362"/>
        <v>200010</v>
      </c>
      <c r="S3267" s="49">
        <v>36829</v>
      </c>
      <c r="T3267" s="48">
        <v>2158.14</v>
      </c>
      <c r="U3267" s="50">
        <f t="shared" si="363"/>
        <v>2176.5735483870967</v>
      </c>
      <c r="V3267" s="51">
        <f t="shared" si="365"/>
        <v>2088.1401912568308</v>
      </c>
      <c r="W3267" s="53">
        <f t="shared" si="366"/>
        <v>0</v>
      </c>
      <c r="X3267" s="53" t="str">
        <f t="shared" si="367"/>
        <v/>
      </c>
      <c r="Y3267" s="54" t="str">
        <f t="shared" si="368"/>
        <v/>
      </c>
    </row>
    <row r="3268" spans="17:25" x14ac:dyDescent="0.25">
      <c r="Q3268" s="47">
        <f t="shared" si="364"/>
        <v>2000</v>
      </c>
      <c r="R3268" s="48" t="str">
        <f t="shared" si="362"/>
        <v>200010</v>
      </c>
      <c r="S3268" s="49">
        <v>36830</v>
      </c>
      <c r="T3268" s="48">
        <v>2158.36</v>
      </c>
      <c r="U3268" s="50">
        <f t="shared" si="363"/>
        <v>2176.5735483870967</v>
      </c>
      <c r="V3268" s="51">
        <f t="shared" si="365"/>
        <v>2088.1401912568308</v>
      </c>
      <c r="W3268" s="53">
        <f t="shared" si="366"/>
        <v>1.0193963320270782E-4</v>
      </c>
      <c r="X3268" s="53" t="str">
        <f t="shared" si="367"/>
        <v/>
      </c>
      <c r="Y3268" s="54" t="str">
        <f t="shared" si="368"/>
        <v/>
      </c>
    </row>
    <row r="3269" spans="17:25" x14ac:dyDescent="0.25">
      <c r="Q3269" s="47">
        <f t="shared" si="364"/>
        <v>2000</v>
      </c>
      <c r="R3269" s="48" t="str">
        <f t="shared" si="362"/>
        <v>200011</v>
      </c>
      <c r="S3269" s="49">
        <v>36831</v>
      </c>
      <c r="T3269" s="48">
        <v>2147.89</v>
      </c>
      <c r="U3269" s="50">
        <f t="shared" si="363"/>
        <v>2135.2866666666664</v>
      </c>
      <c r="V3269" s="51">
        <f t="shared" si="365"/>
        <v>2088.1401912568308</v>
      </c>
      <c r="W3269" s="53">
        <f t="shared" si="366"/>
        <v>-4.8509053170000538E-3</v>
      </c>
      <c r="X3269" s="53">
        <f t="shared" si="367"/>
        <v>-1.8968751022002017E-2</v>
      </c>
      <c r="Y3269" s="54" t="str">
        <f t="shared" si="368"/>
        <v/>
      </c>
    </row>
    <row r="3270" spans="17:25" x14ac:dyDescent="0.25">
      <c r="Q3270" s="47">
        <f t="shared" si="364"/>
        <v>2000</v>
      </c>
      <c r="R3270" s="48" t="str">
        <f t="shared" si="362"/>
        <v>200011</v>
      </c>
      <c r="S3270" s="49">
        <v>36832</v>
      </c>
      <c r="T3270" s="48">
        <v>2138.9499999999998</v>
      </c>
      <c r="U3270" s="50">
        <f t="shared" si="363"/>
        <v>2135.2866666666664</v>
      </c>
      <c r="V3270" s="51">
        <f t="shared" si="365"/>
        <v>2088.1401912568308</v>
      </c>
      <c r="W3270" s="53">
        <f t="shared" si="366"/>
        <v>-4.1622243224745947E-3</v>
      </c>
      <c r="X3270" s="53" t="str">
        <f t="shared" si="367"/>
        <v/>
      </c>
      <c r="Y3270" s="54" t="str">
        <f t="shared" si="368"/>
        <v/>
      </c>
    </row>
    <row r="3271" spans="17:25" x14ac:dyDescent="0.25">
      <c r="Q3271" s="47">
        <f t="shared" si="364"/>
        <v>2000</v>
      </c>
      <c r="R3271" s="48" t="str">
        <f t="shared" ref="R3271:R3334" si="369">+YEAR(S3271)&amp;MONTH(S3271)</f>
        <v>200011</v>
      </c>
      <c r="S3271" s="49">
        <v>36833</v>
      </c>
      <c r="T3271" s="48">
        <v>2136.73</v>
      </c>
      <c r="U3271" s="50">
        <f t="shared" ref="U3271:U3334" si="370">+AVERAGEIF($R$3:$R$12000,R3271,$T$3:$T$12000)</f>
        <v>2135.2866666666664</v>
      </c>
      <c r="V3271" s="51">
        <f t="shared" si="365"/>
        <v>2088.1401912568308</v>
      </c>
      <c r="W3271" s="53">
        <f t="shared" si="366"/>
        <v>-1.0378924238527709E-3</v>
      </c>
      <c r="X3271" s="53" t="str">
        <f t="shared" si="367"/>
        <v/>
      </c>
      <c r="Y3271" s="54" t="str">
        <f t="shared" si="368"/>
        <v/>
      </c>
    </row>
    <row r="3272" spans="17:25" x14ac:dyDescent="0.25">
      <c r="Q3272" s="47">
        <f t="shared" ref="Q3272:Q3335" si="371">+YEAR(S3272)</f>
        <v>2000</v>
      </c>
      <c r="R3272" s="48" t="str">
        <f t="shared" si="369"/>
        <v>200011</v>
      </c>
      <c r="S3272" s="49">
        <v>36834</v>
      </c>
      <c r="T3272" s="48">
        <v>2139.21</v>
      </c>
      <c r="U3272" s="50">
        <f t="shared" si="370"/>
        <v>2135.2866666666664</v>
      </c>
      <c r="V3272" s="51">
        <f t="shared" ref="V3272:V3335" si="372">+AVERAGEIF($Q$3:$Q$12000,Q3272,$T$3:$T$12000)</f>
        <v>2088.1401912568308</v>
      </c>
      <c r="W3272" s="53">
        <f t="shared" si="366"/>
        <v>1.1606520243550023E-3</v>
      </c>
      <c r="X3272" s="53" t="str">
        <f t="shared" si="367"/>
        <v/>
      </c>
      <c r="Y3272" s="54" t="str">
        <f t="shared" si="368"/>
        <v/>
      </c>
    </row>
    <row r="3273" spans="17:25" x14ac:dyDescent="0.25">
      <c r="Q3273" s="47">
        <f t="shared" si="371"/>
        <v>2000</v>
      </c>
      <c r="R3273" s="48" t="str">
        <f t="shared" si="369"/>
        <v>200011</v>
      </c>
      <c r="S3273" s="49">
        <v>36835</v>
      </c>
      <c r="T3273" s="48">
        <v>2139.21</v>
      </c>
      <c r="U3273" s="50">
        <f t="shared" si="370"/>
        <v>2135.2866666666664</v>
      </c>
      <c r="V3273" s="51">
        <f t="shared" si="372"/>
        <v>2088.1401912568308</v>
      </c>
      <c r="W3273" s="53">
        <f t="shared" ref="W3273:W3336" si="373">+T3273/T3272-1</f>
        <v>0</v>
      </c>
      <c r="X3273" s="53" t="str">
        <f t="shared" ref="X3273:X3336" si="374">IF(U3273/U3272-1=0,"",U3273/U3272-1)</f>
        <v/>
      </c>
      <c r="Y3273" s="54" t="str">
        <f t="shared" ref="Y3273:Y3336" si="375">+IF(V3273=V3272,"",V3273/V3272-1)</f>
        <v/>
      </c>
    </row>
    <row r="3274" spans="17:25" x14ac:dyDescent="0.25">
      <c r="Q3274" s="47">
        <f t="shared" si="371"/>
        <v>2000</v>
      </c>
      <c r="R3274" s="48" t="str">
        <f t="shared" si="369"/>
        <v>200011</v>
      </c>
      <c r="S3274" s="49">
        <v>36836</v>
      </c>
      <c r="T3274" s="48">
        <v>2139.21</v>
      </c>
      <c r="U3274" s="50">
        <f t="shared" si="370"/>
        <v>2135.2866666666664</v>
      </c>
      <c r="V3274" s="51">
        <f t="shared" si="372"/>
        <v>2088.1401912568308</v>
      </c>
      <c r="W3274" s="53">
        <f t="shared" si="373"/>
        <v>0</v>
      </c>
      <c r="X3274" s="53" t="str">
        <f t="shared" si="374"/>
        <v/>
      </c>
      <c r="Y3274" s="54" t="str">
        <f t="shared" si="375"/>
        <v/>
      </c>
    </row>
    <row r="3275" spans="17:25" x14ac:dyDescent="0.25">
      <c r="Q3275" s="47">
        <f t="shared" si="371"/>
        <v>2000</v>
      </c>
      <c r="R3275" s="48" t="str">
        <f t="shared" si="369"/>
        <v>200011</v>
      </c>
      <c r="S3275" s="49">
        <v>36837</v>
      </c>
      <c r="T3275" s="48">
        <v>2139.21</v>
      </c>
      <c r="U3275" s="50">
        <f t="shared" si="370"/>
        <v>2135.2866666666664</v>
      </c>
      <c r="V3275" s="51">
        <f t="shared" si="372"/>
        <v>2088.1401912568308</v>
      </c>
      <c r="W3275" s="53">
        <f t="shared" si="373"/>
        <v>0</v>
      </c>
      <c r="X3275" s="53" t="str">
        <f t="shared" si="374"/>
        <v/>
      </c>
      <c r="Y3275" s="54" t="str">
        <f t="shared" si="375"/>
        <v/>
      </c>
    </row>
    <row r="3276" spans="17:25" x14ac:dyDescent="0.25">
      <c r="Q3276" s="47">
        <f t="shared" si="371"/>
        <v>2000</v>
      </c>
      <c r="R3276" s="48" t="str">
        <f t="shared" si="369"/>
        <v>200011</v>
      </c>
      <c r="S3276" s="49">
        <v>36838</v>
      </c>
      <c r="T3276" s="48">
        <v>2134.08</v>
      </c>
      <c r="U3276" s="50">
        <f t="shared" si="370"/>
        <v>2135.2866666666664</v>
      </c>
      <c r="V3276" s="51">
        <f t="shared" si="372"/>
        <v>2088.1401912568308</v>
      </c>
      <c r="W3276" s="53">
        <f t="shared" si="373"/>
        <v>-2.3980815347722784E-3</v>
      </c>
      <c r="X3276" s="53" t="str">
        <f t="shared" si="374"/>
        <v/>
      </c>
      <c r="Y3276" s="54" t="str">
        <f t="shared" si="375"/>
        <v/>
      </c>
    </row>
    <row r="3277" spans="17:25" x14ac:dyDescent="0.25">
      <c r="Q3277" s="47">
        <f t="shared" si="371"/>
        <v>2000</v>
      </c>
      <c r="R3277" s="48" t="str">
        <f t="shared" si="369"/>
        <v>200011</v>
      </c>
      <c r="S3277" s="49">
        <v>36839</v>
      </c>
      <c r="T3277" s="48">
        <v>2124.84</v>
      </c>
      <c r="U3277" s="50">
        <f t="shared" si="370"/>
        <v>2135.2866666666664</v>
      </c>
      <c r="V3277" s="51">
        <f t="shared" si="372"/>
        <v>2088.1401912568308</v>
      </c>
      <c r="W3277" s="53">
        <f t="shared" si="373"/>
        <v>-4.3297345928924313E-3</v>
      </c>
      <c r="X3277" s="53" t="str">
        <f t="shared" si="374"/>
        <v/>
      </c>
      <c r="Y3277" s="54" t="str">
        <f t="shared" si="375"/>
        <v/>
      </c>
    </row>
    <row r="3278" spans="17:25" x14ac:dyDescent="0.25">
      <c r="Q3278" s="47">
        <f t="shared" si="371"/>
        <v>2000</v>
      </c>
      <c r="R3278" s="48" t="str">
        <f t="shared" si="369"/>
        <v>200011</v>
      </c>
      <c r="S3278" s="49">
        <v>36840</v>
      </c>
      <c r="T3278" s="48">
        <v>2127.5100000000002</v>
      </c>
      <c r="U3278" s="50">
        <f t="shared" si="370"/>
        <v>2135.2866666666664</v>
      </c>
      <c r="V3278" s="51">
        <f t="shared" si="372"/>
        <v>2088.1401912568308</v>
      </c>
      <c r="W3278" s="53">
        <f t="shared" si="373"/>
        <v>1.2565652002034522E-3</v>
      </c>
      <c r="X3278" s="53" t="str">
        <f t="shared" si="374"/>
        <v/>
      </c>
      <c r="Y3278" s="54" t="str">
        <f t="shared" si="375"/>
        <v/>
      </c>
    </row>
    <row r="3279" spans="17:25" x14ac:dyDescent="0.25">
      <c r="Q3279" s="47">
        <f t="shared" si="371"/>
        <v>2000</v>
      </c>
      <c r="R3279" s="48" t="str">
        <f t="shared" si="369"/>
        <v>200011</v>
      </c>
      <c r="S3279" s="49">
        <v>36841</v>
      </c>
      <c r="T3279" s="48">
        <v>2126.41</v>
      </c>
      <c r="U3279" s="50">
        <f t="shared" si="370"/>
        <v>2135.2866666666664</v>
      </c>
      <c r="V3279" s="51">
        <f t="shared" si="372"/>
        <v>2088.1401912568308</v>
      </c>
      <c r="W3279" s="53">
        <f t="shared" si="373"/>
        <v>-5.1703634765543072E-4</v>
      </c>
      <c r="X3279" s="53" t="str">
        <f t="shared" si="374"/>
        <v/>
      </c>
      <c r="Y3279" s="54" t="str">
        <f t="shared" si="375"/>
        <v/>
      </c>
    </row>
    <row r="3280" spans="17:25" x14ac:dyDescent="0.25">
      <c r="Q3280" s="47">
        <f t="shared" si="371"/>
        <v>2000</v>
      </c>
      <c r="R3280" s="48" t="str">
        <f t="shared" si="369"/>
        <v>200011</v>
      </c>
      <c r="S3280" s="49">
        <v>36842</v>
      </c>
      <c r="T3280" s="48">
        <v>2126.41</v>
      </c>
      <c r="U3280" s="50">
        <f t="shared" si="370"/>
        <v>2135.2866666666664</v>
      </c>
      <c r="V3280" s="51">
        <f t="shared" si="372"/>
        <v>2088.1401912568308</v>
      </c>
      <c r="W3280" s="53">
        <f t="shared" si="373"/>
        <v>0</v>
      </c>
      <c r="X3280" s="53" t="str">
        <f t="shared" si="374"/>
        <v/>
      </c>
      <c r="Y3280" s="54" t="str">
        <f t="shared" si="375"/>
        <v/>
      </c>
    </row>
    <row r="3281" spans="17:25" x14ac:dyDescent="0.25">
      <c r="Q3281" s="47">
        <f t="shared" si="371"/>
        <v>2000</v>
      </c>
      <c r="R3281" s="48" t="str">
        <f t="shared" si="369"/>
        <v>200011</v>
      </c>
      <c r="S3281" s="49">
        <v>36843</v>
      </c>
      <c r="T3281" s="48">
        <v>2126.41</v>
      </c>
      <c r="U3281" s="50">
        <f t="shared" si="370"/>
        <v>2135.2866666666664</v>
      </c>
      <c r="V3281" s="51">
        <f t="shared" si="372"/>
        <v>2088.1401912568308</v>
      </c>
      <c r="W3281" s="53">
        <f t="shared" si="373"/>
        <v>0</v>
      </c>
      <c r="X3281" s="53" t="str">
        <f t="shared" si="374"/>
        <v/>
      </c>
      <c r="Y3281" s="54" t="str">
        <f t="shared" si="375"/>
        <v/>
      </c>
    </row>
    <row r="3282" spans="17:25" x14ac:dyDescent="0.25">
      <c r="Q3282" s="47">
        <f t="shared" si="371"/>
        <v>2000</v>
      </c>
      <c r="R3282" s="48" t="str">
        <f t="shared" si="369"/>
        <v>200011</v>
      </c>
      <c r="S3282" s="49">
        <v>36844</v>
      </c>
      <c r="T3282" s="48">
        <v>2126.41</v>
      </c>
      <c r="U3282" s="50">
        <f t="shared" si="370"/>
        <v>2135.2866666666664</v>
      </c>
      <c r="V3282" s="51">
        <f t="shared" si="372"/>
        <v>2088.1401912568308</v>
      </c>
      <c r="W3282" s="53">
        <f t="shared" si="373"/>
        <v>0</v>
      </c>
      <c r="X3282" s="53" t="str">
        <f t="shared" si="374"/>
        <v/>
      </c>
      <c r="Y3282" s="54" t="str">
        <f t="shared" si="375"/>
        <v/>
      </c>
    </row>
    <row r="3283" spans="17:25" x14ac:dyDescent="0.25">
      <c r="Q3283" s="47">
        <f t="shared" si="371"/>
        <v>2000</v>
      </c>
      <c r="R3283" s="48" t="str">
        <f t="shared" si="369"/>
        <v>200011</v>
      </c>
      <c r="S3283" s="49">
        <v>36845</v>
      </c>
      <c r="T3283" s="48">
        <v>2125.17</v>
      </c>
      <c r="U3283" s="50">
        <f t="shared" si="370"/>
        <v>2135.2866666666664</v>
      </c>
      <c r="V3283" s="51">
        <f t="shared" si="372"/>
        <v>2088.1401912568308</v>
      </c>
      <c r="W3283" s="53">
        <f t="shared" si="373"/>
        <v>-5.8314247957813592E-4</v>
      </c>
      <c r="X3283" s="53" t="str">
        <f t="shared" si="374"/>
        <v/>
      </c>
      <c r="Y3283" s="54" t="str">
        <f t="shared" si="375"/>
        <v/>
      </c>
    </row>
    <row r="3284" spans="17:25" x14ac:dyDescent="0.25">
      <c r="Q3284" s="47">
        <f t="shared" si="371"/>
        <v>2000</v>
      </c>
      <c r="R3284" s="48" t="str">
        <f t="shared" si="369"/>
        <v>200011</v>
      </c>
      <c r="S3284" s="49">
        <v>36846</v>
      </c>
      <c r="T3284" s="48">
        <v>2125.31</v>
      </c>
      <c r="U3284" s="50">
        <f t="shared" si="370"/>
        <v>2135.2866666666664</v>
      </c>
      <c r="V3284" s="51">
        <f t="shared" si="372"/>
        <v>2088.1401912568308</v>
      </c>
      <c r="W3284" s="53">
        <f t="shared" si="373"/>
        <v>6.5877082774390416E-5</v>
      </c>
      <c r="X3284" s="53" t="str">
        <f t="shared" si="374"/>
        <v/>
      </c>
      <c r="Y3284" s="54" t="str">
        <f t="shared" si="375"/>
        <v/>
      </c>
    </row>
    <row r="3285" spans="17:25" x14ac:dyDescent="0.25">
      <c r="Q3285" s="47">
        <f t="shared" si="371"/>
        <v>2000</v>
      </c>
      <c r="R3285" s="48" t="str">
        <f t="shared" si="369"/>
        <v>200011</v>
      </c>
      <c r="S3285" s="49">
        <v>36847</v>
      </c>
      <c r="T3285" s="48">
        <v>2121.64</v>
      </c>
      <c r="U3285" s="50">
        <f t="shared" si="370"/>
        <v>2135.2866666666664</v>
      </c>
      <c r="V3285" s="51">
        <f t="shared" si="372"/>
        <v>2088.1401912568308</v>
      </c>
      <c r="W3285" s="53">
        <f t="shared" si="373"/>
        <v>-1.7268069128739683E-3</v>
      </c>
      <c r="X3285" s="53" t="str">
        <f t="shared" si="374"/>
        <v/>
      </c>
      <c r="Y3285" s="54" t="str">
        <f t="shared" si="375"/>
        <v/>
      </c>
    </row>
    <row r="3286" spans="17:25" x14ac:dyDescent="0.25">
      <c r="Q3286" s="47">
        <f t="shared" si="371"/>
        <v>2000</v>
      </c>
      <c r="R3286" s="48" t="str">
        <f t="shared" si="369"/>
        <v>200011</v>
      </c>
      <c r="S3286" s="49">
        <v>36848</v>
      </c>
      <c r="T3286" s="48">
        <v>2122.63</v>
      </c>
      <c r="U3286" s="50">
        <f t="shared" si="370"/>
        <v>2135.2866666666664</v>
      </c>
      <c r="V3286" s="51">
        <f t="shared" si="372"/>
        <v>2088.1401912568308</v>
      </c>
      <c r="W3286" s="53">
        <f t="shared" si="373"/>
        <v>4.6662016176179932E-4</v>
      </c>
      <c r="X3286" s="53" t="str">
        <f t="shared" si="374"/>
        <v/>
      </c>
      <c r="Y3286" s="54" t="str">
        <f t="shared" si="375"/>
        <v/>
      </c>
    </row>
    <row r="3287" spans="17:25" x14ac:dyDescent="0.25">
      <c r="Q3287" s="47">
        <f t="shared" si="371"/>
        <v>2000</v>
      </c>
      <c r="R3287" s="48" t="str">
        <f t="shared" si="369"/>
        <v>200011</v>
      </c>
      <c r="S3287" s="49">
        <v>36849</v>
      </c>
      <c r="T3287" s="48">
        <v>2122.63</v>
      </c>
      <c r="U3287" s="50">
        <f t="shared" si="370"/>
        <v>2135.2866666666664</v>
      </c>
      <c r="V3287" s="51">
        <f t="shared" si="372"/>
        <v>2088.1401912568308</v>
      </c>
      <c r="W3287" s="53">
        <f t="shared" si="373"/>
        <v>0</v>
      </c>
      <c r="X3287" s="53" t="str">
        <f t="shared" si="374"/>
        <v/>
      </c>
      <c r="Y3287" s="54" t="str">
        <f t="shared" si="375"/>
        <v/>
      </c>
    </row>
    <row r="3288" spans="17:25" x14ac:dyDescent="0.25">
      <c r="Q3288" s="47">
        <f t="shared" si="371"/>
        <v>2000</v>
      </c>
      <c r="R3288" s="48" t="str">
        <f t="shared" si="369"/>
        <v>200011</v>
      </c>
      <c r="S3288" s="49">
        <v>36850</v>
      </c>
      <c r="T3288" s="48">
        <v>2122.63</v>
      </c>
      <c r="U3288" s="50">
        <f t="shared" si="370"/>
        <v>2135.2866666666664</v>
      </c>
      <c r="V3288" s="51">
        <f t="shared" si="372"/>
        <v>2088.1401912568308</v>
      </c>
      <c r="W3288" s="53">
        <f t="shared" si="373"/>
        <v>0</v>
      </c>
      <c r="X3288" s="53" t="str">
        <f t="shared" si="374"/>
        <v/>
      </c>
      <c r="Y3288" s="54" t="str">
        <f t="shared" si="375"/>
        <v/>
      </c>
    </row>
    <row r="3289" spans="17:25" x14ac:dyDescent="0.25">
      <c r="Q3289" s="47">
        <f t="shared" si="371"/>
        <v>2000</v>
      </c>
      <c r="R3289" s="48" t="str">
        <f t="shared" si="369"/>
        <v>200011</v>
      </c>
      <c r="S3289" s="49">
        <v>36851</v>
      </c>
      <c r="T3289" s="48">
        <v>2122.61</v>
      </c>
      <c r="U3289" s="50">
        <f t="shared" si="370"/>
        <v>2135.2866666666664</v>
      </c>
      <c r="V3289" s="51">
        <f t="shared" si="372"/>
        <v>2088.1401912568308</v>
      </c>
      <c r="W3289" s="53">
        <f t="shared" si="373"/>
        <v>-9.4222733119098123E-6</v>
      </c>
      <c r="X3289" s="53" t="str">
        <f t="shared" si="374"/>
        <v/>
      </c>
      <c r="Y3289" s="54" t="str">
        <f t="shared" si="375"/>
        <v/>
      </c>
    </row>
    <row r="3290" spans="17:25" x14ac:dyDescent="0.25">
      <c r="Q3290" s="47">
        <f t="shared" si="371"/>
        <v>2000</v>
      </c>
      <c r="R3290" s="48" t="str">
        <f t="shared" si="369"/>
        <v>200011</v>
      </c>
      <c r="S3290" s="49">
        <v>36852</v>
      </c>
      <c r="T3290" s="48">
        <v>2124.16</v>
      </c>
      <c r="U3290" s="50">
        <f t="shared" si="370"/>
        <v>2135.2866666666664</v>
      </c>
      <c r="V3290" s="51">
        <f t="shared" si="372"/>
        <v>2088.1401912568308</v>
      </c>
      <c r="W3290" s="53">
        <f t="shared" si="373"/>
        <v>7.3023306212616212E-4</v>
      </c>
      <c r="X3290" s="53" t="str">
        <f t="shared" si="374"/>
        <v/>
      </c>
      <c r="Y3290" s="54" t="str">
        <f t="shared" si="375"/>
        <v/>
      </c>
    </row>
    <row r="3291" spans="17:25" x14ac:dyDescent="0.25">
      <c r="Q3291" s="47">
        <f t="shared" si="371"/>
        <v>2000</v>
      </c>
      <c r="R3291" s="48" t="str">
        <f t="shared" si="369"/>
        <v>200011</v>
      </c>
      <c r="S3291" s="49">
        <v>36853</v>
      </c>
      <c r="T3291" s="48">
        <v>2131.7600000000002</v>
      </c>
      <c r="U3291" s="50">
        <f t="shared" si="370"/>
        <v>2135.2866666666664</v>
      </c>
      <c r="V3291" s="51">
        <f t="shared" si="372"/>
        <v>2088.1401912568308</v>
      </c>
      <c r="W3291" s="53">
        <f t="shared" si="373"/>
        <v>3.5778849050920325E-3</v>
      </c>
      <c r="X3291" s="53" t="str">
        <f t="shared" si="374"/>
        <v/>
      </c>
      <c r="Y3291" s="54" t="str">
        <f t="shared" si="375"/>
        <v/>
      </c>
    </row>
    <row r="3292" spans="17:25" x14ac:dyDescent="0.25">
      <c r="Q3292" s="47">
        <f t="shared" si="371"/>
        <v>2000</v>
      </c>
      <c r="R3292" s="48" t="str">
        <f t="shared" si="369"/>
        <v>200011</v>
      </c>
      <c r="S3292" s="49">
        <v>36854</v>
      </c>
      <c r="T3292" s="48">
        <v>2141.14</v>
      </c>
      <c r="U3292" s="50">
        <f t="shared" si="370"/>
        <v>2135.2866666666664</v>
      </c>
      <c r="V3292" s="51">
        <f t="shared" si="372"/>
        <v>2088.1401912568308</v>
      </c>
      <c r="W3292" s="53">
        <f t="shared" si="373"/>
        <v>4.4001200885650515E-3</v>
      </c>
      <c r="X3292" s="53" t="str">
        <f t="shared" si="374"/>
        <v/>
      </c>
      <c r="Y3292" s="54" t="str">
        <f t="shared" si="375"/>
        <v/>
      </c>
    </row>
    <row r="3293" spans="17:25" x14ac:dyDescent="0.25">
      <c r="Q3293" s="47">
        <f t="shared" si="371"/>
        <v>2000</v>
      </c>
      <c r="R3293" s="48" t="str">
        <f t="shared" si="369"/>
        <v>200011</v>
      </c>
      <c r="S3293" s="49">
        <v>36855</v>
      </c>
      <c r="T3293" s="48">
        <v>2141.91</v>
      </c>
      <c r="U3293" s="50">
        <f t="shared" si="370"/>
        <v>2135.2866666666664</v>
      </c>
      <c r="V3293" s="51">
        <f t="shared" si="372"/>
        <v>2088.1401912568308</v>
      </c>
      <c r="W3293" s="53">
        <f t="shared" si="373"/>
        <v>3.5962151003676723E-4</v>
      </c>
      <c r="X3293" s="53" t="str">
        <f t="shared" si="374"/>
        <v/>
      </c>
      <c r="Y3293" s="54" t="str">
        <f t="shared" si="375"/>
        <v/>
      </c>
    </row>
    <row r="3294" spans="17:25" x14ac:dyDescent="0.25">
      <c r="Q3294" s="47">
        <f t="shared" si="371"/>
        <v>2000</v>
      </c>
      <c r="R3294" s="48" t="str">
        <f t="shared" si="369"/>
        <v>200011</v>
      </c>
      <c r="S3294" s="49">
        <v>36856</v>
      </c>
      <c r="T3294" s="48">
        <v>2141.91</v>
      </c>
      <c r="U3294" s="50">
        <f t="shared" si="370"/>
        <v>2135.2866666666664</v>
      </c>
      <c r="V3294" s="51">
        <f t="shared" si="372"/>
        <v>2088.1401912568308</v>
      </c>
      <c r="W3294" s="53">
        <f t="shared" si="373"/>
        <v>0</v>
      </c>
      <c r="X3294" s="53" t="str">
        <f t="shared" si="374"/>
        <v/>
      </c>
      <c r="Y3294" s="54" t="str">
        <f t="shared" si="375"/>
        <v/>
      </c>
    </row>
    <row r="3295" spans="17:25" x14ac:dyDescent="0.25">
      <c r="Q3295" s="47">
        <f t="shared" si="371"/>
        <v>2000</v>
      </c>
      <c r="R3295" s="48" t="str">
        <f t="shared" si="369"/>
        <v>200011</v>
      </c>
      <c r="S3295" s="49">
        <v>36857</v>
      </c>
      <c r="T3295" s="48">
        <v>2141.91</v>
      </c>
      <c r="U3295" s="50">
        <f t="shared" si="370"/>
        <v>2135.2866666666664</v>
      </c>
      <c r="V3295" s="51">
        <f t="shared" si="372"/>
        <v>2088.1401912568308</v>
      </c>
      <c r="W3295" s="53">
        <f t="shared" si="373"/>
        <v>0</v>
      </c>
      <c r="X3295" s="53" t="str">
        <f t="shared" si="374"/>
        <v/>
      </c>
      <c r="Y3295" s="54" t="str">
        <f t="shared" si="375"/>
        <v/>
      </c>
    </row>
    <row r="3296" spans="17:25" x14ac:dyDescent="0.25">
      <c r="Q3296" s="47">
        <f t="shared" si="371"/>
        <v>2000</v>
      </c>
      <c r="R3296" s="48" t="str">
        <f t="shared" si="369"/>
        <v>200011</v>
      </c>
      <c r="S3296" s="49">
        <v>36858</v>
      </c>
      <c r="T3296" s="48">
        <v>2158.0500000000002</v>
      </c>
      <c r="U3296" s="50">
        <f t="shared" si="370"/>
        <v>2135.2866666666664</v>
      </c>
      <c r="V3296" s="51">
        <f t="shared" si="372"/>
        <v>2088.1401912568308</v>
      </c>
      <c r="W3296" s="53">
        <f t="shared" si="373"/>
        <v>7.5353306161325406E-3</v>
      </c>
      <c r="X3296" s="53" t="str">
        <f t="shared" si="374"/>
        <v/>
      </c>
      <c r="Y3296" s="54" t="str">
        <f t="shared" si="375"/>
        <v/>
      </c>
    </row>
    <row r="3297" spans="17:25" x14ac:dyDescent="0.25">
      <c r="Q3297" s="47">
        <f t="shared" si="371"/>
        <v>2000</v>
      </c>
      <c r="R3297" s="48" t="str">
        <f t="shared" si="369"/>
        <v>200011</v>
      </c>
      <c r="S3297" s="49">
        <v>36859</v>
      </c>
      <c r="T3297" s="48">
        <v>2169.8200000000002</v>
      </c>
      <c r="U3297" s="50">
        <f t="shared" si="370"/>
        <v>2135.2866666666664</v>
      </c>
      <c r="V3297" s="51">
        <f t="shared" si="372"/>
        <v>2088.1401912568308</v>
      </c>
      <c r="W3297" s="53">
        <f t="shared" si="373"/>
        <v>5.453997822107981E-3</v>
      </c>
      <c r="X3297" s="53" t="str">
        <f t="shared" si="374"/>
        <v/>
      </c>
      <c r="Y3297" s="54" t="str">
        <f t="shared" si="375"/>
        <v/>
      </c>
    </row>
    <row r="3298" spans="17:25" x14ac:dyDescent="0.25">
      <c r="Q3298" s="47">
        <f t="shared" si="371"/>
        <v>2000</v>
      </c>
      <c r="R3298" s="48" t="str">
        <f t="shared" si="369"/>
        <v>200011</v>
      </c>
      <c r="S3298" s="49">
        <v>36860</v>
      </c>
      <c r="T3298" s="48">
        <v>2172.84</v>
      </c>
      <c r="U3298" s="50">
        <f t="shared" si="370"/>
        <v>2135.2866666666664</v>
      </c>
      <c r="V3298" s="51">
        <f t="shared" si="372"/>
        <v>2088.1401912568308</v>
      </c>
      <c r="W3298" s="53">
        <f t="shared" si="373"/>
        <v>1.3918205196743472E-3</v>
      </c>
      <c r="X3298" s="53" t="str">
        <f t="shared" si="374"/>
        <v/>
      </c>
      <c r="Y3298" s="54" t="str">
        <f t="shared" si="375"/>
        <v/>
      </c>
    </row>
    <row r="3299" spans="17:25" x14ac:dyDescent="0.25">
      <c r="Q3299" s="47">
        <f t="shared" si="371"/>
        <v>2000</v>
      </c>
      <c r="R3299" s="48" t="str">
        <f t="shared" si="369"/>
        <v>200012</v>
      </c>
      <c r="S3299" s="49">
        <v>36861</v>
      </c>
      <c r="T3299" s="48">
        <v>2168.6</v>
      </c>
      <c r="U3299" s="50">
        <f t="shared" si="370"/>
        <v>2187.3403225806451</v>
      </c>
      <c r="V3299" s="51">
        <f t="shared" si="372"/>
        <v>2088.1401912568308</v>
      </c>
      <c r="W3299" s="53">
        <f t="shared" si="373"/>
        <v>-1.9513631928721464E-3</v>
      </c>
      <c r="X3299" s="53">
        <f t="shared" si="374"/>
        <v>2.4377830258846656E-2</v>
      </c>
      <c r="Y3299" s="54" t="str">
        <f t="shared" si="375"/>
        <v/>
      </c>
    </row>
    <row r="3300" spans="17:25" x14ac:dyDescent="0.25">
      <c r="Q3300" s="47">
        <f t="shared" si="371"/>
        <v>2000</v>
      </c>
      <c r="R3300" s="48" t="str">
        <f t="shared" si="369"/>
        <v>200012</v>
      </c>
      <c r="S3300" s="49">
        <v>36862</v>
      </c>
      <c r="T3300" s="48">
        <v>2174.85</v>
      </c>
      <c r="U3300" s="50">
        <f t="shared" si="370"/>
        <v>2187.3403225806451</v>
      </c>
      <c r="V3300" s="51">
        <f t="shared" si="372"/>
        <v>2088.1401912568308</v>
      </c>
      <c r="W3300" s="53">
        <f t="shared" si="373"/>
        <v>2.8820437148391331E-3</v>
      </c>
      <c r="X3300" s="53" t="str">
        <f t="shared" si="374"/>
        <v/>
      </c>
      <c r="Y3300" s="54" t="str">
        <f t="shared" si="375"/>
        <v/>
      </c>
    </row>
    <row r="3301" spans="17:25" x14ac:dyDescent="0.25">
      <c r="Q3301" s="47">
        <f t="shared" si="371"/>
        <v>2000</v>
      </c>
      <c r="R3301" s="48" t="str">
        <f t="shared" si="369"/>
        <v>200012</v>
      </c>
      <c r="S3301" s="49">
        <v>36863</v>
      </c>
      <c r="T3301" s="48">
        <v>2174.85</v>
      </c>
      <c r="U3301" s="50">
        <f t="shared" si="370"/>
        <v>2187.3403225806451</v>
      </c>
      <c r="V3301" s="51">
        <f t="shared" si="372"/>
        <v>2088.1401912568308</v>
      </c>
      <c r="W3301" s="53">
        <f t="shared" si="373"/>
        <v>0</v>
      </c>
      <c r="X3301" s="53" t="str">
        <f t="shared" si="374"/>
        <v/>
      </c>
      <c r="Y3301" s="54" t="str">
        <f t="shared" si="375"/>
        <v/>
      </c>
    </row>
    <row r="3302" spans="17:25" x14ac:dyDescent="0.25">
      <c r="Q3302" s="47">
        <f t="shared" si="371"/>
        <v>2000</v>
      </c>
      <c r="R3302" s="48" t="str">
        <f t="shared" si="369"/>
        <v>200012</v>
      </c>
      <c r="S3302" s="49">
        <v>36864</v>
      </c>
      <c r="T3302" s="48">
        <v>2174.85</v>
      </c>
      <c r="U3302" s="50">
        <f t="shared" si="370"/>
        <v>2187.3403225806451</v>
      </c>
      <c r="V3302" s="51">
        <f t="shared" si="372"/>
        <v>2088.1401912568308</v>
      </c>
      <c r="W3302" s="53">
        <f t="shared" si="373"/>
        <v>0</v>
      </c>
      <c r="X3302" s="53" t="str">
        <f t="shared" si="374"/>
        <v/>
      </c>
      <c r="Y3302" s="54" t="str">
        <f t="shared" si="375"/>
        <v/>
      </c>
    </row>
    <row r="3303" spans="17:25" x14ac:dyDescent="0.25">
      <c r="Q3303" s="47">
        <f t="shared" si="371"/>
        <v>2000</v>
      </c>
      <c r="R3303" s="48" t="str">
        <f t="shared" si="369"/>
        <v>200012</v>
      </c>
      <c r="S3303" s="49">
        <v>36865</v>
      </c>
      <c r="T3303" s="48">
        <v>2180.3000000000002</v>
      </c>
      <c r="U3303" s="50">
        <f t="shared" si="370"/>
        <v>2187.3403225806451</v>
      </c>
      <c r="V3303" s="51">
        <f t="shared" si="372"/>
        <v>2088.1401912568308</v>
      </c>
      <c r="W3303" s="53">
        <f t="shared" si="373"/>
        <v>2.5059199485022443E-3</v>
      </c>
      <c r="X3303" s="53" t="str">
        <f t="shared" si="374"/>
        <v/>
      </c>
      <c r="Y3303" s="54" t="str">
        <f t="shared" si="375"/>
        <v/>
      </c>
    </row>
    <row r="3304" spans="17:25" x14ac:dyDescent="0.25">
      <c r="Q3304" s="47">
        <f t="shared" si="371"/>
        <v>2000</v>
      </c>
      <c r="R3304" s="48" t="str">
        <f t="shared" si="369"/>
        <v>200012</v>
      </c>
      <c r="S3304" s="49">
        <v>36866</v>
      </c>
      <c r="T3304" s="48">
        <v>2184.1799999999998</v>
      </c>
      <c r="U3304" s="50">
        <f t="shared" si="370"/>
        <v>2187.3403225806451</v>
      </c>
      <c r="V3304" s="51">
        <f t="shared" si="372"/>
        <v>2088.1401912568308</v>
      </c>
      <c r="W3304" s="53">
        <f t="shared" si="373"/>
        <v>1.7795716185844412E-3</v>
      </c>
      <c r="X3304" s="53" t="str">
        <f t="shared" si="374"/>
        <v/>
      </c>
      <c r="Y3304" s="54" t="str">
        <f t="shared" si="375"/>
        <v/>
      </c>
    </row>
    <row r="3305" spans="17:25" x14ac:dyDescent="0.25">
      <c r="Q3305" s="47">
        <f t="shared" si="371"/>
        <v>2000</v>
      </c>
      <c r="R3305" s="48" t="str">
        <f t="shared" si="369"/>
        <v>200012</v>
      </c>
      <c r="S3305" s="49">
        <v>36867</v>
      </c>
      <c r="T3305" s="48">
        <v>2174.29</v>
      </c>
      <c r="U3305" s="50">
        <f t="shared" si="370"/>
        <v>2187.3403225806451</v>
      </c>
      <c r="V3305" s="51">
        <f t="shared" si="372"/>
        <v>2088.1401912568308</v>
      </c>
      <c r="W3305" s="53">
        <f t="shared" si="373"/>
        <v>-4.5280150903312943E-3</v>
      </c>
      <c r="X3305" s="53" t="str">
        <f t="shared" si="374"/>
        <v/>
      </c>
      <c r="Y3305" s="54" t="str">
        <f t="shared" si="375"/>
        <v/>
      </c>
    </row>
    <row r="3306" spans="17:25" x14ac:dyDescent="0.25">
      <c r="Q3306" s="47">
        <f t="shared" si="371"/>
        <v>2000</v>
      </c>
      <c r="R3306" s="48" t="str">
        <f t="shared" si="369"/>
        <v>200012</v>
      </c>
      <c r="S3306" s="49">
        <v>36868</v>
      </c>
      <c r="T3306" s="48">
        <v>2176.33</v>
      </c>
      <c r="U3306" s="50">
        <f t="shared" si="370"/>
        <v>2187.3403225806451</v>
      </c>
      <c r="V3306" s="51">
        <f t="shared" si="372"/>
        <v>2088.1401912568308</v>
      </c>
      <c r="W3306" s="53">
        <f t="shared" si="373"/>
        <v>9.3823730965048036E-4</v>
      </c>
      <c r="X3306" s="53" t="str">
        <f t="shared" si="374"/>
        <v/>
      </c>
      <c r="Y3306" s="54" t="str">
        <f t="shared" si="375"/>
        <v/>
      </c>
    </row>
    <row r="3307" spans="17:25" x14ac:dyDescent="0.25">
      <c r="Q3307" s="47">
        <f t="shared" si="371"/>
        <v>2000</v>
      </c>
      <c r="R3307" s="48" t="str">
        <f t="shared" si="369"/>
        <v>200012</v>
      </c>
      <c r="S3307" s="49">
        <v>36869</v>
      </c>
      <c r="T3307" s="48">
        <v>2176.33</v>
      </c>
      <c r="U3307" s="50">
        <f t="shared" si="370"/>
        <v>2187.3403225806451</v>
      </c>
      <c r="V3307" s="51">
        <f t="shared" si="372"/>
        <v>2088.1401912568308</v>
      </c>
      <c r="W3307" s="53">
        <f t="shared" si="373"/>
        <v>0</v>
      </c>
      <c r="X3307" s="53" t="str">
        <f t="shared" si="374"/>
        <v/>
      </c>
      <c r="Y3307" s="54" t="str">
        <f t="shared" si="375"/>
        <v/>
      </c>
    </row>
    <row r="3308" spans="17:25" x14ac:dyDescent="0.25">
      <c r="Q3308" s="47">
        <f t="shared" si="371"/>
        <v>2000</v>
      </c>
      <c r="R3308" s="48" t="str">
        <f t="shared" si="369"/>
        <v>200012</v>
      </c>
      <c r="S3308" s="49">
        <v>36870</v>
      </c>
      <c r="T3308" s="48">
        <v>2176.33</v>
      </c>
      <c r="U3308" s="50">
        <f t="shared" si="370"/>
        <v>2187.3403225806451</v>
      </c>
      <c r="V3308" s="51">
        <f t="shared" si="372"/>
        <v>2088.1401912568308</v>
      </c>
      <c r="W3308" s="53">
        <f t="shared" si="373"/>
        <v>0</v>
      </c>
      <c r="X3308" s="53" t="str">
        <f t="shared" si="374"/>
        <v/>
      </c>
      <c r="Y3308" s="54" t="str">
        <f t="shared" si="375"/>
        <v/>
      </c>
    </row>
    <row r="3309" spans="17:25" x14ac:dyDescent="0.25">
      <c r="Q3309" s="47">
        <f t="shared" si="371"/>
        <v>2000</v>
      </c>
      <c r="R3309" s="48" t="str">
        <f t="shared" si="369"/>
        <v>200012</v>
      </c>
      <c r="S3309" s="49">
        <v>36871</v>
      </c>
      <c r="T3309" s="48">
        <v>2176.33</v>
      </c>
      <c r="U3309" s="50">
        <f t="shared" si="370"/>
        <v>2187.3403225806451</v>
      </c>
      <c r="V3309" s="51">
        <f t="shared" si="372"/>
        <v>2088.1401912568308</v>
      </c>
      <c r="W3309" s="53">
        <f t="shared" si="373"/>
        <v>0</v>
      </c>
      <c r="X3309" s="53" t="str">
        <f t="shared" si="374"/>
        <v/>
      </c>
      <c r="Y3309" s="54" t="str">
        <f t="shared" si="375"/>
        <v/>
      </c>
    </row>
    <row r="3310" spans="17:25" x14ac:dyDescent="0.25">
      <c r="Q3310" s="47">
        <f t="shared" si="371"/>
        <v>2000</v>
      </c>
      <c r="R3310" s="48" t="str">
        <f t="shared" si="369"/>
        <v>200012</v>
      </c>
      <c r="S3310" s="49">
        <v>36872</v>
      </c>
      <c r="T3310" s="48">
        <v>2175.5700000000002</v>
      </c>
      <c r="U3310" s="50">
        <f t="shared" si="370"/>
        <v>2187.3403225806451</v>
      </c>
      <c r="V3310" s="51">
        <f t="shared" si="372"/>
        <v>2088.1401912568308</v>
      </c>
      <c r="W3310" s="53">
        <f t="shared" si="373"/>
        <v>-3.4921174638025132E-4</v>
      </c>
      <c r="X3310" s="53" t="str">
        <f t="shared" si="374"/>
        <v/>
      </c>
      <c r="Y3310" s="54" t="str">
        <f t="shared" si="375"/>
        <v/>
      </c>
    </row>
    <row r="3311" spans="17:25" x14ac:dyDescent="0.25">
      <c r="Q3311" s="47">
        <f t="shared" si="371"/>
        <v>2000</v>
      </c>
      <c r="R3311" s="48" t="str">
        <f t="shared" si="369"/>
        <v>200012</v>
      </c>
      <c r="S3311" s="49">
        <v>36873</v>
      </c>
      <c r="T3311" s="48">
        <v>2183.08</v>
      </c>
      <c r="U3311" s="50">
        <f t="shared" si="370"/>
        <v>2187.3403225806451</v>
      </c>
      <c r="V3311" s="51">
        <f t="shared" si="372"/>
        <v>2088.1401912568308</v>
      </c>
      <c r="W3311" s="53">
        <f t="shared" si="373"/>
        <v>3.4519689092973316E-3</v>
      </c>
      <c r="X3311" s="53" t="str">
        <f t="shared" si="374"/>
        <v/>
      </c>
      <c r="Y3311" s="54" t="str">
        <f t="shared" si="375"/>
        <v/>
      </c>
    </row>
    <row r="3312" spans="17:25" x14ac:dyDescent="0.25">
      <c r="Q3312" s="47">
        <f t="shared" si="371"/>
        <v>2000</v>
      </c>
      <c r="R3312" s="48" t="str">
        <f t="shared" si="369"/>
        <v>200012</v>
      </c>
      <c r="S3312" s="49">
        <v>36874</v>
      </c>
      <c r="T3312" s="48">
        <v>2186.87</v>
      </c>
      <c r="U3312" s="50">
        <f t="shared" si="370"/>
        <v>2187.3403225806451</v>
      </c>
      <c r="V3312" s="51">
        <f t="shared" si="372"/>
        <v>2088.1401912568308</v>
      </c>
      <c r="W3312" s="53">
        <f t="shared" si="373"/>
        <v>1.7360793008043274E-3</v>
      </c>
      <c r="X3312" s="53" t="str">
        <f t="shared" si="374"/>
        <v/>
      </c>
      <c r="Y3312" s="54" t="str">
        <f t="shared" si="375"/>
        <v/>
      </c>
    </row>
    <row r="3313" spans="17:25" x14ac:dyDescent="0.25">
      <c r="Q3313" s="47">
        <f t="shared" si="371"/>
        <v>2000</v>
      </c>
      <c r="R3313" s="48" t="str">
        <f t="shared" si="369"/>
        <v>200012</v>
      </c>
      <c r="S3313" s="49">
        <v>36875</v>
      </c>
      <c r="T3313" s="48">
        <v>2184.7600000000002</v>
      </c>
      <c r="U3313" s="50">
        <f t="shared" si="370"/>
        <v>2187.3403225806451</v>
      </c>
      <c r="V3313" s="51">
        <f t="shared" si="372"/>
        <v>2088.1401912568308</v>
      </c>
      <c r="W3313" s="53">
        <f t="shared" si="373"/>
        <v>-9.6484930517115597E-4</v>
      </c>
      <c r="X3313" s="53" t="str">
        <f t="shared" si="374"/>
        <v/>
      </c>
      <c r="Y3313" s="54" t="str">
        <f t="shared" si="375"/>
        <v/>
      </c>
    </row>
    <row r="3314" spans="17:25" x14ac:dyDescent="0.25">
      <c r="Q3314" s="47">
        <f t="shared" si="371"/>
        <v>2000</v>
      </c>
      <c r="R3314" s="48" t="str">
        <f t="shared" si="369"/>
        <v>200012</v>
      </c>
      <c r="S3314" s="49">
        <v>36876</v>
      </c>
      <c r="T3314" s="48">
        <v>2175.91</v>
      </c>
      <c r="U3314" s="50">
        <f t="shared" si="370"/>
        <v>2187.3403225806451</v>
      </c>
      <c r="V3314" s="51">
        <f t="shared" si="372"/>
        <v>2088.1401912568308</v>
      </c>
      <c r="W3314" s="53">
        <f t="shared" si="373"/>
        <v>-4.0507881872610119E-3</v>
      </c>
      <c r="X3314" s="53" t="str">
        <f t="shared" si="374"/>
        <v/>
      </c>
      <c r="Y3314" s="54" t="str">
        <f t="shared" si="375"/>
        <v/>
      </c>
    </row>
    <row r="3315" spans="17:25" x14ac:dyDescent="0.25">
      <c r="Q3315" s="47">
        <f t="shared" si="371"/>
        <v>2000</v>
      </c>
      <c r="R3315" s="48" t="str">
        <f t="shared" si="369"/>
        <v>200012</v>
      </c>
      <c r="S3315" s="49">
        <v>36877</v>
      </c>
      <c r="T3315" s="48">
        <v>2175.91</v>
      </c>
      <c r="U3315" s="50">
        <f t="shared" si="370"/>
        <v>2187.3403225806451</v>
      </c>
      <c r="V3315" s="51">
        <f t="shared" si="372"/>
        <v>2088.1401912568308</v>
      </c>
      <c r="W3315" s="53">
        <f t="shared" si="373"/>
        <v>0</v>
      </c>
      <c r="X3315" s="53" t="str">
        <f t="shared" si="374"/>
        <v/>
      </c>
      <c r="Y3315" s="54" t="str">
        <f t="shared" si="375"/>
        <v/>
      </c>
    </row>
    <row r="3316" spans="17:25" x14ac:dyDescent="0.25">
      <c r="Q3316" s="47">
        <f t="shared" si="371"/>
        <v>2000</v>
      </c>
      <c r="R3316" s="48" t="str">
        <f t="shared" si="369"/>
        <v>200012</v>
      </c>
      <c r="S3316" s="49">
        <v>36878</v>
      </c>
      <c r="T3316" s="48">
        <v>2175.91</v>
      </c>
      <c r="U3316" s="50">
        <f t="shared" si="370"/>
        <v>2187.3403225806451</v>
      </c>
      <c r="V3316" s="51">
        <f t="shared" si="372"/>
        <v>2088.1401912568308</v>
      </c>
      <c r="W3316" s="53">
        <f t="shared" si="373"/>
        <v>0</v>
      </c>
      <c r="X3316" s="53" t="str">
        <f t="shared" si="374"/>
        <v/>
      </c>
      <c r="Y3316" s="54" t="str">
        <f t="shared" si="375"/>
        <v/>
      </c>
    </row>
    <row r="3317" spans="17:25" x14ac:dyDescent="0.25">
      <c r="Q3317" s="47">
        <f t="shared" si="371"/>
        <v>2000</v>
      </c>
      <c r="R3317" s="48" t="str">
        <f t="shared" si="369"/>
        <v>200012</v>
      </c>
      <c r="S3317" s="49">
        <v>36879</v>
      </c>
      <c r="T3317" s="48">
        <v>2179.13</v>
      </c>
      <c r="U3317" s="50">
        <f t="shared" si="370"/>
        <v>2187.3403225806451</v>
      </c>
      <c r="V3317" s="51">
        <f t="shared" si="372"/>
        <v>2088.1401912568308</v>
      </c>
      <c r="W3317" s="53">
        <f t="shared" si="373"/>
        <v>1.4798406184080015E-3</v>
      </c>
      <c r="X3317" s="53" t="str">
        <f t="shared" si="374"/>
        <v/>
      </c>
      <c r="Y3317" s="54" t="str">
        <f t="shared" si="375"/>
        <v/>
      </c>
    </row>
    <row r="3318" spans="17:25" x14ac:dyDescent="0.25">
      <c r="Q3318" s="47">
        <f t="shared" si="371"/>
        <v>2000</v>
      </c>
      <c r="R3318" s="48" t="str">
        <f t="shared" si="369"/>
        <v>200012</v>
      </c>
      <c r="S3318" s="49">
        <v>36880</v>
      </c>
      <c r="T3318" s="48">
        <v>2187.17</v>
      </c>
      <c r="U3318" s="50">
        <f t="shared" si="370"/>
        <v>2187.3403225806451</v>
      </c>
      <c r="V3318" s="51">
        <f t="shared" si="372"/>
        <v>2088.1401912568308</v>
      </c>
      <c r="W3318" s="53">
        <f t="shared" si="373"/>
        <v>3.689545827922025E-3</v>
      </c>
      <c r="X3318" s="53" t="str">
        <f t="shared" si="374"/>
        <v/>
      </c>
      <c r="Y3318" s="54" t="str">
        <f t="shared" si="375"/>
        <v/>
      </c>
    </row>
    <row r="3319" spans="17:25" x14ac:dyDescent="0.25">
      <c r="Q3319" s="47">
        <f t="shared" si="371"/>
        <v>2000</v>
      </c>
      <c r="R3319" s="48" t="str">
        <f t="shared" si="369"/>
        <v>200012</v>
      </c>
      <c r="S3319" s="49">
        <v>36881</v>
      </c>
      <c r="T3319" s="48">
        <v>2185.0500000000002</v>
      </c>
      <c r="U3319" s="50">
        <f t="shared" si="370"/>
        <v>2187.3403225806451</v>
      </c>
      <c r="V3319" s="51">
        <f t="shared" si="372"/>
        <v>2088.1401912568308</v>
      </c>
      <c r="W3319" s="53">
        <f t="shared" si="373"/>
        <v>-9.6928908132420943E-4</v>
      </c>
      <c r="X3319" s="53" t="str">
        <f t="shared" si="374"/>
        <v/>
      </c>
      <c r="Y3319" s="54" t="str">
        <f t="shared" si="375"/>
        <v/>
      </c>
    </row>
    <row r="3320" spans="17:25" x14ac:dyDescent="0.25">
      <c r="Q3320" s="47">
        <f t="shared" si="371"/>
        <v>2000</v>
      </c>
      <c r="R3320" s="48" t="str">
        <f t="shared" si="369"/>
        <v>200012</v>
      </c>
      <c r="S3320" s="49">
        <v>36882</v>
      </c>
      <c r="T3320" s="48">
        <v>2187.02</v>
      </c>
      <c r="U3320" s="50">
        <f t="shared" si="370"/>
        <v>2187.3403225806451</v>
      </c>
      <c r="V3320" s="51">
        <f t="shared" si="372"/>
        <v>2088.1401912568308</v>
      </c>
      <c r="W3320" s="53">
        <f t="shared" si="373"/>
        <v>9.0158119951477822E-4</v>
      </c>
      <c r="X3320" s="53" t="str">
        <f t="shared" si="374"/>
        <v/>
      </c>
      <c r="Y3320" s="54" t="str">
        <f t="shared" si="375"/>
        <v/>
      </c>
    </row>
    <row r="3321" spans="17:25" x14ac:dyDescent="0.25">
      <c r="Q3321" s="47">
        <f t="shared" si="371"/>
        <v>2000</v>
      </c>
      <c r="R3321" s="48" t="str">
        <f t="shared" si="369"/>
        <v>200012</v>
      </c>
      <c r="S3321" s="49">
        <v>36883</v>
      </c>
      <c r="T3321" s="48">
        <v>2193.5700000000002</v>
      </c>
      <c r="U3321" s="50">
        <f t="shared" si="370"/>
        <v>2187.3403225806451</v>
      </c>
      <c r="V3321" s="51">
        <f t="shared" si="372"/>
        <v>2088.1401912568308</v>
      </c>
      <c r="W3321" s="53">
        <f t="shared" si="373"/>
        <v>2.994942890325758E-3</v>
      </c>
      <c r="X3321" s="53" t="str">
        <f t="shared" si="374"/>
        <v/>
      </c>
      <c r="Y3321" s="54" t="str">
        <f t="shared" si="375"/>
        <v/>
      </c>
    </row>
    <row r="3322" spans="17:25" x14ac:dyDescent="0.25">
      <c r="Q3322" s="47">
        <f t="shared" si="371"/>
        <v>2000</v>
      </c>
      <c r="R3322" s="48" t="str">
        <f t="shared" si="369"/>
        <v>200012</v>
      </c>
      <c r="S3322" s="49">
        <v>36884</v>
      </c>
      <c r="T3322" s="48">
        <v>2193.5700000000002</v>
      </c>
      <c r="U3322" s="50">
        <f t="shared" si="370"/>
        <v>2187.3403225806451</v>
      </c>
      <c r="V3322" s="51">
        <f t="shared" si="372"/>
        <v>2088.1401912568308</v>
      </c>
      <c r="W3322" s="53">
        <f t="shared" si="373"/>
        <v>0</v>
      </c>
      <c r="X3322" s="53" t="str">
        <f t="shared" si="374"/>
        <v/>
      </c>
      <c r="Y3322" s="54" t="str">
        <f t="shared" si="375"/>
        <v/>
      </c>
    </row>
    <row r="3323" spans="17:25" x14ac:dyDescent="0.25">
      <c r="Q3323" s="47">
        <f t="shared" si="371"/>
        <v>2000</v>
      </c>
      <c r="R3323" s="48" t="str">
        <f t="shared" si="369"/>
        <v>200012</v>
      </c>
      <c r="S3323" s="49">
        <v>36885</v>
      </c>
      <c r="T3323" s="48">
        <v>2193.5700000000002</v>
      </c>
      <c r="U3323" s="50">
        <f t="shared" si="370"/>
        <v>2187.3403225806451</v>
      </c>
      <c r="V3323" s="51">
        <f t="shared" si="372"/>
        <v>2088.1401912568308</v>
      </c>
      <c r="W3323" s="53">
        <f t="shared" si="373"/>
        <v>0</v>
      </c>
      <c r="X3323" s="53" t="str">
        <f t="shared" si="374"/>
        <v/>
      </c>
      <c r="Y3323" s="54" t="str">
        <f t="shared" si="375"/>
        <v/>
      </c>
    </row>
    <row r="3324" spans="17:25" x14ac:dyDescent="0.25">
      <c r="Q3324" s="47">
        <f t="shared" si="371"/>
        <v>2000</v>
      </c>
      <c r="R3324" s="48" t="str">
        <f t="shared" si="369"/>
        <v>200012</v>
      </c>
      <c r="S3324" s="49">
        <v>36886</v>
      </c>
      <c r="T3324" s="48">
        <v>2193.5700000000002</v>
      </c>
      <c r="U3324" s="50">
        <f t="shared" si="370"/>
        <v>2187.3403225806451</v>
      </c>
      <c r="V3324" s="51">
        <f t="shared" si="372"/>
        <v>2088.1401912568308</v>
      </c>
      <c r="W3324" s="53">
        <f t="shared" si="373"/>
        <v>0</v>
      </c>
      <c r="X3324" s="53" t="str">
        <f t="shared" si="374"/>
        <v/>
      </c>
      <c r="Y3324" s="54" t="str">
        <f t="shared" si="375"/>
        <v/>
      </c>
    </row>
    <row r="3325" spans="17:25" x14ac:dyDescent="0.25">
      <c r="Q3325" s="47">
        <f t="shared" si="371"/>
        <v>2000</v>
      </c>
      <c r="R3325" s="48" t="str">
        <f t="shared" si="369"/>
        <v>200012</v>
      </c>
      <c r="S3325" s="49">
        <v>36887</v>
      </c>
      <c r="T3325" s="48">
        <v>2196.7600000000002</v>
      </c>
      <c r="U3325" s="50">
        <f t="shared" si="370"/>
        <v>2187.3403225806451</v>
      </c>
      <c r="V3325" s="51">
        <f t="shared" si="372"/>
        <v>2088.1401912568308</v>
      </c>
      <c r="W3325" s="53">
        <f t="shared" si="373"/>
        <v>1.4542503772390081E-3</v>
      </c>
      <c r="X3325" s="53" t="str">
        <f t="shared" si="374"/>
        <v/>
      </c>
      <c r="Y3325" s="54" t="str">
        <f t="shared" si="375"/>
        <v/>
      </c>
    </row>
    <row r="3326" spans="17:25" x14ac:dyDescent="0.25">
      <c r="Q3326" s="47">
        <f t="shared" si="371"/>
        <v>2000</v>
      </c>
      <c r="R3326" s="48" t="str">
        <f t="shared" si="369"/>
        <v>200012</v>
      </c>
      <c r="S3326" s="49">
        <v>36888</v>
      </c>
      <c r="T3326" s="48">
        <v>2215.35</v>
      </c>
      <c r="U3326" s="50">
        <f t="shared" si="370"/>
        <v>2187.3403225806451</v>
      </c>
      <c r="V3326" s="51">
        <f t="shared" si="372"/>
        <v>2088.1401912568308</v>
      </c>
      <c r="W3326" s="53">
        <f t="shared" si="373"/>
        <v>8.4624628999070417E-3</v>
      </c>
      <c r="X3326" s="53" t="str">
        <f t="shared" si="374"/>
        <v/>
      </c>
      <c r="Y3326" s="54" t="str">
        <f t="shared" si="375"/>
        <v/>
      </c>
    </row>
    <row r="3327" spans="17:25" x14ac:dyDescent="0.25">
      <c r="Q3327" s="47">
        <f t="shared" si="371"/>
        <v>2000</v>
      </c>
      <c r="R3327" s="48" t="str">
        <f t="shared" si="369"/>
        <v>200012</v>
      </c>
      <c r="S3327" s="49">
        <v>36889</v>
      </c>
      <c r="T3327" s="48">
        <v>2229.1799999999998</v>
      </c>
      <c r="U3327" s="50">
        <f t="shared" si="370"/>
        <v>2187.3403225806451</v>
      </c>
      <c r="V3327" s="51">
        <f t="shared" si="372"/>
        <v>2088.1401912568308</v>
      </c>
      <c r="W3327" s="53">
        <f t="shared" si="373"/>
        <v>6.2428058771750727E-3</v>
      </c>
      <c r="X3327" s="53" t="str">
        <f t="shared" si="374"/>
        <v/>
      </c>
      <c r="Y3327" s="54" t="str">
        <f t="shared" si="375"/>
        <v/>
      </c>
    </row>
    <row r="3328" spans="17:25" x14ac:dyDescent="0.25">
      <c r="Q3328" s="47">
        <f t="shared" si="371"/>
        <v>2000</v>
      </c>
      <c r="R3328" s="48" t="str">
        <f t="shared" si="369"/>
        <v>200012</v>
      </c>
      <c r="S3328" s="49">
        <v>36890</v>
      </c>
      <c r="T3328" s="48">
        <v>2229.1799999999998</v>
      </c>
      <c r="U3328" s="50">
        <f t="shared" si="370"/>
        <v>2187.3403225806451</v>
      </c>
      <c r="V3328" s="51">
        <f t="shared" si="372"/>
        <v>2088.1401912568308</v>
      </c>
      <c r="W3328" s="53">
        <f t="shared" si="373"/>
        <v>0</v>
      </c>
      <c r="X3328" s="53" t="str">
        <f t="shared" si="374"/>
        <v/>
      </c>
      <c r="Y3328" s="54" t="str">
        <f t="shared" si="375"/>
        <v/>
      </c>
    </row>
    <row r="3329" spans="17:25" x14ac:dyDescent="0.25">
      <c r="Q3329" s="47">
        <f t="shared" si="371"/>
        <v>2000</v>
      </c>
      <c r="R3329" s="48" t="str">
        <f t="shared" si="369"/>
        <v>200012</v>
      </c>
      <c r="S3329" s="49">
        <v>36891</v>
      </c>
      <c r="T3329" s="48">
        <v>2229.1799999999998</v>
      </c>
      <c r="U3329" s="50">
        <f t="shared" si="370"/>
        <v>2187.3403225806451</v>
      </c>
      <c r="V3329" s="51">
        <f t="shared" si="372"/>
        <v>2088.1401912568308</v>
      </c>
      <c r="W3329" s="53">
        <f t="shared" si="373"/>
        <v>0</v>
      </c>
      <c r="X3329" s="53" t="str">
        <f t="shared" si="374"/>
        <v/>
      </c>
      <c r="Y3329" s="54" t="str">
        <f t="shared" si="375"/>
        <v/>
      </c>
    </row>
    <row r="3330" spans="17:25" x14ac:dyDescent="0.25">
      <c r="Q3330" s="47">
        <f t="shared" si="371"/>
        <v>2001</v>
      </c>
      <c r="R3330" s="48" t="str">
        <f t="shared" si="369"/>
        <v>20011</v>
      </c>
      <c r="S3330" s="49">
        <v>36892</v>
      </c>
      <c r="T3330" s="48">
        <v>2229.1799999999998</v>
      </c>
      <c r="U3330" s="50">
        <f t="shared" si="370"/>
        <v>2242.3129032258057</v>
      </c>
      <c r="V3330" s="51">
        <f t="shared" si="372"/>
        <v>2300.1046849315071</v>
      </c>
      <c r="W3330" s="53">
        <f t="shared" si="373"/>
        <v>0</v>
      </c>
      <c r="X3330" s="53">
        <f t="shared" si="374"/>
        <v>2.513215711229777E-2</v>
      </c>
      <c r="Y3330" s="54">
        <f t="shared" si="375"/>
        <v>0.101508746664704</v>
      </c>
    </row>
    <row r="3331" spans="17:25" x14ac:dyDescent="0.25">
      <c r="Q3331" s="47">
        <f t="shared" si="371"/>
        <v>2001</v>
      </c>
      <c r="R3331" s="48" t="str">
        <f t="shared" si="369"/>
        <v>20011</v>
      </c>
      <c r="S3331" s="49">
        <v>36893</v>
      </c>
      <c r="T3331" s="48">
        <v>2229.1799999999998</v>
      </c>
      <c r="U3331" s="50">
        <f t="shared" si="370"/>
        <v>2242.3129032258057</v>
      </c>
      <c r="V3331" s="51">
        <f t="shared" si="372"/>
        <v>2300.1046849315071</v>
      </c>
      <c r="W3331" s="53">
        <f t="shared" si="373"/>
        <v>0</v>
      </c>
      <c r="X3331" s="53" t="str">
        <f t="shared" si="374"/>
        <v/>
      </c>
      <c r="Y3331" s="54" t="str">
        <f t="shared" si="375"/>
        <v/>
      </c>
    </row>
    <row r="3332" spans="17:25" x14ac:dyDescent="0.25">
      <c r="Q3332" s="47">
        <f t="shared" si="371"/>
        <v>2001</v>
      </c>
      <c r="R3332" s="48" t="str">
        <f t="shared" si="369"/>
        <v>20011</v>
      </c>
      <c r="S3332" s="49">
        <v>36894</v>
      </c>
      <c r="T3332" s="48">
        <v>2219.6</v>
      </c>
      <c r="U3332" s="50">
        <f t="shared" si="370"/>
        <v>2242.3129032258057</v>
      </c>
      <c r="V3332" s="51">
        <f t="shared" si="372"/>
        <v>2300.1046849315071</v>
      </c>
      <c r="W3332" s="53">
        <f t="shared" si="373"/>
        <v>-4.2975443885194808E-3</v>
      </c>
      <c r="X3332" s="53" t="str">
        <f t="shared" si="374"/>
        <v/>
      </c>
      <c r="Y3332" s="54" t="str">
        <f t="shared" si="375"/>
        <v/>
      </c>
    </row>
    <row r="3333" spans="17:25" x14ac:dyDescent="0.25">
      <c r="Q3333" s="47">
        <f t="shared" si="371"/>
        <v>2001</v>
      </c>
      <c r="R3333" s="48" t="str">
        <f t="shared" si="369"/>
        <v>20011</v>
      </c>
      <c r="S3333" s="49">
        <v>36895</v>
      </c>
      <c r="T3333" s="48">
        <v>2224.38</v>
      </c>
      <c r="U3333" s="50">
        <f t="shared" si="370"/>
        <v>2242.3129032258057</v>
      </c>
      <c r="V3333" s="51">
        <f t="shared" si="372"/>
        <v>2300.1046849315071</v>
      </c>
      <c r="W3333" s="53">
        <f t="shared" si="373"/>
        <v>2.1535411785909009E-3</v>
      </c>
      <c r="X3333" s="53" t="str">
        <f t="shared" si="374"/>
        <v/>
      </c>
      <c r="Y3333" s="54" t="str">
        <f t="shared" si="375"/>
        <v/>
      </c>
    </row>
    <row r="3334" spans="17:25" x14ac:dyDescent="0.25">
      <c r="Q3334" s="47">
        <f t="shared" si="371"/>
        <v>2001</v>
      </c>
      <c r="R3334" s="48" t="str">
        <f t="shared" si="369"/>
        <v>20011</v>
      </c>
      <c r="S3334" s="49">
        <v>36896</v>
      </c>
      <c r="T3334" s="48">
        <v>2239.89</v>
      </c>
      <c r="U3334" s="50">
        <f t="shared" si="370"/>
        <v>2242.3129032258057</v>
      </c>
      <c r="V3334" s="51">
        <f t="shared" si="372"/>
        <v>2300.1046849315071</v>
      </c>
      <c r="W3334" s="53">
        <f t="shared" si="373"/>
        <v>6.9727294796750883E-3</v>
      </c>
      <c r="X3334" s="53" t="str">
        <f t="shared" si="374"/>
        <v/>
      </c>
      <c r="Y3334" s="54" t="str">
        <f t="shared" si="375"/>
        <v/>
      </c>
    </row>
    <row r="3335" spans="17:25" x14ac:dyDescent="0.25">
      <c r="Q3335" s="47">
        <f t="shared" si="371"/>
        <v>2001</v>
      </c>
      <c r="R3335" s="48" t="str">
        <f t="shared" ref="R3335:R3398" si="376">+YEAR(S3335)&amp;MONTH(S3335)</f>
        <v>20011</v>
      </c>
      <c r="S3335" s="49">
        <v>36897</v>
      </c>
      <c r="T3335" s="48">
        <v>2243.16</v>
      </c>
      <c r="U3335" s="50">
        <f t="shared" ref="U3335:U3398" si="377">+AVERAGEIF($R$3:$R$12000,R3335,$T$3:$T$12000)</f>
        <v>2242.3129032258057</v>
      </c>
      <c r="V3335" s="51">
        <f t="shared" si="372"/>
        <v>2300.1046849315071</v>
      </c>
      <c r="W3335" s="53">
        <f t="shared" si="373"/>
        <v>1.4598931197513654E-3</v>
      </c>
      <c r="X3335" s="53" t="str">
        <f t="shared" si="374"/>
        <v/>
      </c>
      <c r="Y3335" s="54" t="str">
        <f t="shared" si="375"/>
        <v/>
      </c>
    </row>
    <row r="3336" spans="17:25" x14ac:dyDescent="0.25">
      <c r="Q3336" s="47">
        <f t="shared" ref="Q3336:Q3399" si="378">+YEAR(S3336)</f>
        <v>2001</v>
      </c>
      <c r="R3336" s="48" t="str">
        <f t="shared" si="376"/>
        <v>20011</v>
      </c>
      <c r="S3336" s="49">
        <v>36898</v>
      </c>
      <c r="T3336" s="48">
        <v>2243.16</v>
      </c>
      <c r="U3336" s="50">
        <f t="shared" si="377"/>
        <v>2242.3129032258057</v>
      </c>
      <c r="V3336" s="51">
        <f t="shared" ref="V3336:V3399" si="379">+AVERAGEIF($Q$3:$Q$12000,Q3336,$T$3:$T$12000)</f>
        <v>2300.1046849315071</v>
      </c>
      <c r="W3336" s="53">
        <f t="shared" si="373"/>
        <v>0</v>
      </c>
      <c r="X3336" s="53" t="str">
        <f t="shared" si="374"/>
        <v/>
      </c>
      <c r="Y3336" s="54" t="str">
        <f t="shared" si="375"/>
        <v/>
      </c>
    </row>
    <row r="3337" spans="17:25" x14ac:dyDescent="0.25">
      <c r="Q3337" s="47">
        <f t="shared" si="378"/>
        <v>2001</v>
      </c>
      <c r="R3337" s="48" t="str">
        <f t="shared" si="376"/>
        <v>20011</v>
      </c>
      <c r="S3337" s="49">
        <v>36899</v>
      </c>
      <c r="T3337" s="48">
        <v>2243.16</v>
      </c>
      <c r="U3337" s="50">
        <f t="shared" si="377"/>
        <v>2242.3129032258057</v>
      </c>
      <c r="V3337" s="51">
        <f t="shared" si="379"/>
        <v>2300.1046849315071</v>
      </c>
      <c r="W3337" s="53">
        <f t="shared" ref="W3337:W3400" si="380">+T3337/T3336-1</f>
        <v>0</v>
      </c>
      <c r="X3337" s="53" t="str">
        <f t="shared" ref="X3337:X3400" si="381">IF(U3337/U3336-1=0,"",U3337/U3336-1)</f>
        <v/>
      </c>
      <c r="Y3337" s="54" t="str">
        <f t="shared" ref="Y3337:Y3400" si="382">+IF(V3337=V3336,"",V3337/V3336-1)</f>
        <v/>
      </c>
    </row>
    <row r="3338" spans="17:25" x14ac:dyDescent="0.25">
      <c r="Q3338" s="47">
        <f t="shared" si="378"/>
        <v>2001</v>
      </c>
      <c r="R3338" s="48" t="str">
        <f t="shared" si="376"/>
        <v>20011</v>
      </c>
      <c r="S3338" s="49">
        <v>36900</v>
      </c>
      <c r="T3338" s="48">
        <v>2243.16</v>
      </c>
      <c r="U3338" s="50">
        <f t="shared" si="377"/>
        <v>2242.3129032258057</v>
      </c>
      <c r="V3338" s="51">
        <f t="shared" si="379"/>
        <v>2300.1046849315071</v>
      </c>
      <c r="W3338" s="53">
        <f t="shared" si="380"/>
        <v>0</v>
      </c>
      <c r="X3338" s="53" t="str">
        <f t="shared" si="381"/>
        <v/>
      </c>
      <c r="Y3338" s="54" t="str">
        <f t="shared" si="382"/>
        <v/>
      </c>
    </row>
    <row r="3339" spans="17:25" x14ac:dyDescent="0.25">
      <c r="Q3339" s="47">
        <f t="shared" si="378"/>
        <v>2001</v>
      </c>
      <c r="R3339" s="48" t="str">
        <f t="shared" si="376"/>
        <v>20011</v>
      </c>
      <c r="S3339" s="49">
        <v>36901</v>
      </c>
      <c r="T3339" s="48">
        <v>2235.4299999999998</v>
      </c>
      <c r="U3339" s="50">
        <f t="shared" si="377"/>
        <v>2242.3129032258057</v>
      </c>
      <c r="V3339" s="51">
        <f t="shared" si="379"/>
        <v>2300.1046849315071</v>
      </c>
      <c r="W3339" s="53">
        <f t="shared" si="380"/>
        <v>-3.446031491289081E-3</v>
      </c>
      <c r="X3339" s="53" t="str">
        <f t="shared" si="381"/>
        <v/>
      </c>
      <c r="Y3339" s="54" t="str">
        <f t="shared" si="382"/>
        <v/>
      </c>
    </row>
    <row r="3340" spans="17:25" x14ac:dyDescent="0.25">
      <c r="Q3340" s="47">
        <f t="shared" si="378"/>
        <v>2001</v>
      </c>
      <c r="R3340" s="48" t="str">
        <f t="shared" si="376"/>
        <v>20011</v>
      </c>
      <c r="S3340" s="49">
        <v>36902</v>
      </c>
      <c r="T3340" s="48">
        <v>2230.14</v>
      </c>
      <c r="U3340" s="50">
        <f t="shared" si="377"/>
        <v>2242.3129032258057</v>
      </c>
      <c r="V3340" s="51">
        <f t="shared" si="379"/>
        <v>2300.1046849315071</v>
      </c>
      <c r="W3340" s="53">
        <f t="shared" si="380"/>
        <v>-2.3664350930245881E-3</v>
      </c>
      <c r="X3340" s="53" t="str">
        <f t="shared" si="381"/>
        <v/>
      </c>
      <c r="Y3340" s="54" t="str">
        <f t="shared" si="382"/>
        <v/>
      </c>
    </row>
    <row r="3341" spans="17:25" x14ac:dyDescent="0.25">
      <c r="Q3341" s="47">
        <f t="shared" si="378"/>
        <v>2001</v>
      </c>
      <c r="R3341" s="48" t="str">
        <f t="shared" si="376"/>
        <v>20011</v>
      </c>
      <c r="S3341" s="49">
        <v>36903</v>
      </c>
      <c r="T3341" s="48">
        <v>2246.58</v>
      </c>
      <c r="U3341" s="50">
        <f t="shared" si="377"/>
        <v>2242.3129032258057</v>
      </c>
      <c r="V3341" s="51">
        <f t="shared" si="379"/>
        <v>2300.1046849315071</v>
      </c>
      <c r="W3341" s="53">
        <f t="shared" si="380"/>
        <v>7.371734509941108E-3</v>
      </c>
      <c r="X3341" s="53" t="str">
        <f t="shared" si="381"/>
        <v/>
      </c>
      <c r="Y3341" s="54" t="str">
        <f t="shared" si="382"/>
        <v/>
      </c>
    </row>
    <row r="3342" spans="17:25" x14ac:dyDescent="0.25">
      <c r="Q3342" s="47">
        <f t="shared" si="378"/>
        <v>2001</v>
      </c>
      <c r="R3342" s="48" t="str">
        <f t="shared" si="376"/>
        <v>20011</v>
      </c>
      <c r="S3342" s="49">
        <v>36904</v>
      </c>
      <c r="T3342" s="48">
        <v>2251.75</v>
      </c>
      <c r="U3342" s="50">
        <f t="shared" si="377"/>
        <v>2242.3129032258057</v>
      </c>
      <c r="V3342" s="51">
        <f t="shared" si="379"/>
        <v>2300.1046849315071</v>
      </c>
      <c r="W3342" s="53">
        <f t="shared" si="380"/>
        <v>2.3012757168674458E-3</v>
      </c>
      <c r="X3342" s="53" t="str">
        <f t="shared" si="381"/>
        <v/>
      </c>
      <c r="Y3342" s="54" t="str">
        <f t="shared" si="382"/>
        <v/>
      </c>
    </row>
    <row r="3343" spans="17:25" x14ac:dyDescent="0.25">
      <c r="Q3343" s="47">
        <f t="shared" si="378"/>
        <v>2001</v>
      </c>
      <c r="R3343" s="48" t="str">
        <f t="shared" si="376"/>
        <v>20011</v>
      </c>
      <c r="S3343" s="49">
        <v>36905</v>
      </c>
      <c r="T3343" s="48">
        <v>2251.75</v>
      </c>
      <c r="U3343" s="50">
        <f t="shared" si="377"/>
        <v>2242.3129032258057</v>
      </c>
      <c r="V3343" s="51">
        <f t="shared" si="379"/>
        <v>2300.1046849315071</v>
      </c>
      <c r="W3343" s="53">
        <f t="shared" si="380"/>
        <v>0</v>
      </c>
      <c r="X3343" s="53" t="str">
        <f t="shared" si="381"/>
        <v/>
      </c>
      <c r="Y3343" s="54" t="str">
        <f t="shared" si="382"/>
        <v/>
      </c>
    </row>
    <row r="3344" spans="17:25" x14ac:dyDescent="0.25">
      <c r="Q3344" s="47">
        <f t="shared" si="378"/>
        <v>2001</v>
      </c>
      <c r="R3344" s="48" t="str">
        <f t="shared" si="376"/>
        <v>20011</v>
      </c>
      <c r="S3344" s="49">
        <v>36906</v>
      </c>
      <c r="T3344" s="48">
        <v>2251.75</v>
      </c>
      <c r="U3344" s="50">
        <f t="shared" si="377"/>
        <v>2242.3129032258057</v>
      </c>
      <c r="V3344" s="51">
        <f t="shared" si="379"/>
        <v>2300.1046849315071</v>
      </c>
      <c r="W3344" s="53">
        <f t="shared" si="380"/>
        <v>0</v>
      </c>
      <c r="X3344" s="53" t="str">
        <f t="shared" si="381"/>
        <v/>
      </c>
      <c r="Y3344" s="54" t="str">
        <f t="shared" si="382"/>
        <v/>
      </c>
    </row>
    <row r="3345" spans="17:25" x14ac:dyDescent="0.25">
      <c r="Q3345" s="47">
        <f t="shared" si="378"/>
        <v>2001</v>
      </c>
      <c r="R3345" s="48" t="str">
        <f t="shared" si="376"/>
        <v>20011</v>
      </c>
      <c r="S3345" s="49">
        <v>36907</v>
      </c>
      <c r="T3345" s="48">
        <v>2248.61</v>
      </c>
      <c r="U3345" s="50">
        <f t="shared" si="377"/>
        <v>2242.3129032258057</v>
      </c>
      <c r="V3345" s="51">
        <f t="shared" si="379"/>
        <v>2300.1046849315071</v>
      </c>
      <c r="W3345" s="53">
        <f t="shared" si="380"/>
        <v>-1.3944709670256072E-3</v>
      </c>
      <c r="X3345" s="53" t="str">
        <f t="shared" si="381"/>
        <v/>
      </c>
      <c r="Y3345" s="54" t="str">
        <f t="shared" si="382"/>
        <v/>
      </c>
    </row>
    <row r="3346" spans="17:25" x14ac:dyDescent="0.25">
      <c r="Q3346" s="47">
        <f t="shared" si="378"/>
        <v>2001</v>
      </c>
      <c r="R3346" s="48" t="str">
        <f t="shared" si="376"/>
        <v>20011</v>
      </c>
      <c r="S3346" s="49">
        <v>36908</v>
      </c>
      <c r="T3346" s="48">
        <v>2245.89</v>
      </c>
      <c r="U3346" s="50">
        <f t="shared" si="377"/>
        <v>2242.3129032258057</v>
      </c>
      <c r="V3346" s="51">
        <f t="shared" si="379"/>
        <v>2300.1046849315071</v>
      </c>
      <c r="W3346" s="53">
        <f t="shared" si="380"/>
        <v>-1.2096361752372831E-3</v>
      </c>
      <c r="X3346" s="53" t="str">
        <f t="shared" si="381"/>
        <v/>
      </c>
      <c r="Y3346" s="54" t="str">
        <f t="shared" si="382"/>
        <v/>
      </c>
    </row>
    <row r="3347" spans="17:25" x14ac:dyDescent="0.25">
      <c r="Q3347" s="47">
        <f t="shared" si="378"/>
        <v>2001</v>
      </c>
      <c r="R3347" s="48" t="str">
        <f t="shared" si="376"/>
        <v>20011</v>
      </c>
      <c r="S3347" s="49">
        <v>36909</v>
      </c>
      <c r="T3347" s="48">
        <v>2236.46</v>
      </c>
      <c r="U3347" s="50">
        <f t="shared" si="377"/>
        <v>2242.3129032258057</v>
      </c>
      <c r="V3347" s="51">
        <f t="shared" si="379"/>
        <v>2300.1046849315071</v>
      </c>
      <c r="W3347" s="53">
        <f t="shared" si="380"/>
        <v>-4.1987808841927876E-3</v>
      </c>
      <c r="X3347" s="53" t="str">
        <f t="shared" si="381"/>
        <v/>
      </c>
      <c r="Y3347" s="54" t="str">
        <f t="shared" si="382"/>
        <v/>
      </c>
    </row>
    <row r="3348" spans="17:25" x14ac:dyDescent="0.25">
      <c r="Q3348" s="47">
        <f t="shared" si="378"/>
        <v>2001</v>
      </c>
      <c r="R3348" s="48" t="str">
        <f t="shared" si="376"/>
        <v>20011</v>
      </c>
      <c r="S3348" s="49">
        <v>36910</v>
      </c>
      <c r="T3348" s="48">
        <v>2246.7399999999998</v>
      </c>
      <c r="U3348" s="50">
        <f t="shared" si="377"/>
        <v>2242.3129032258057</v>
      </c>
      <c r="V3348" s="51">
        <f t="shared" si="379"/>
        <v>2300.1046849315071</v>
      </c>
      <c r="W3348" s="53">
        <f t="shared" si="380"/>
        <v>4.5965499047599945E-3</v>
      </c>
      <c r="X3348" s="53" t="str">
        <f t="shared" si="381"/>
        <v/>
      </c>
      <c r="Y3348" s="54" t="str">
        <f t="shared" si="382"/>
        <v/>
      </c>
    </row>
    <row r="3349" spans="17:25" x14ac:dyDescent="0.25">
      <c r="Q3349" s="47">
        <f t="shared" si="378"/>
        <v>2001</v>
      </c>
      <c r="R3349" s="48" t="str">
        <f t="shared" si="376"/>
        <v>20011</v>
      </c>
      <c r="S3349" s="49">
        <v>36911</v>
      </c>
      <c r="T3349" s="48">
        <v>2244.59</v>
      </c>
      <c r="U3349" s="50">
        <f t="shared" si="377"/>
        <v>2242.3129032258057</v>
      </c>
      <c r="V3349" s="51">
        <f t="shared" si="379"/>
        <v>2300.1046849315071</v>
      </c>
      <c r="W3349" s="53">
        <f t="shared" si="380"/>
        <v>-9.5694205827090428E-4</v>
      </c>
      <c r="X3349" s="53" t="str">
        <f t="shared" si="381"/>
        <v/>
      </c>
      <c r="Y3349" s="54" t="str">
        <f t="shared" si="382"/>
        <v/>
      </c>
    </row>
    <row r="3350" spans="17:25" x14ac:dyDescent="0.25">
      <c r="Q3350" s="47">
        <f t="shared" si="378"/>
        <v>2001</v>
      </c>
      <c r="R3350" s="48" t="str">
        <f t="shared" si="376"/>
        <v>20011</v>
      </c>
      <c r="S3350" s="49">
        <v>36912</v>
      </c>
      <c r="T3350" s="48">
        <v>2244.59</v>
      </c>
      <c r="U3350" s="50">
        <f t="shared" si="377"/>
        <v>2242.3129032258057</v>
      </c>
      <c r="V3350" s="51">
        <f t="shared" si="379"/>
        <v>2300.1046849315071</v>
      </c>
      <c r="W3350" s="53">
        <f t="shared" si="380"/>
        <v>0</v>
      </c>
      <c r="X3350" s="53" t="str">
        <f t="shared" si="381"/>
        <v/>
      </c>
      <c r="Y3350" s="54" t="str">
        <f t="shared" si="382"/>
        <v/>
      </c>
    </row>
    <row r="3351" spans="17:25" x14ac:dyDescent="0.25">
      <c r="Q3351" s="47">
        <f t="shared" si="378"/>
        <v>2001</v>
      </c>
      <c r="R3351" s="48" t="str">
        <f t="shared" si="376"/>
        <v>20011</v>
      </c>
      <c r="S3351" s="49">
        <v>36913</v>
      </c>
      <c r="T3351" s="48">
        <v>2244.59</v>
      </c>
      <c r="U3351" s="50">
        <f t="shared" si="377"/>
        <v>2242.3129032258057</v>
      </c>
      <c r="V3351" s="51">
        <f t="shared" si="379"/>
        <v>2300.1046849315071</v>
      </c>
      <c r="W3351" s="53">
        <f t="shared" si="380"/>
        <v>0</v>
      </c>
      <c r="X3351" s="53" t="str">
        <f t="shared" si="381"/>
        <v/>
      </c>
      <c r="Y3351" s="54" t="str">
        <f t="shared" si="382"/>
        <v/>
      </c>
    </row>
    <row r="3352" spans="17:25" x14ac:dyDescent="0.25">
      <c r="Q3352" s="47">
        <f t="shared" si="378"/>
        <v>2001</v>
      </c>
      <c r="R3352" s="48" t="str">
        <f t="shared" si="376"/>
        <v>20011</v>
      </c>
      <c r="S3352" s="49">
        <v>36914</v>
      </c>
      <c r="T3352" s="48">
        <v>2240.02</v>
      </c>
      <c r="U3352" s="50">
        <f t="shared" si="377"/>
        <v>2242.3129032258057</v>
      </c>
      <c r="V3352" s="51">
        <f t="shared" si="379"/>
        <v>2300.1046849315071</v>
      </c>
      <c r="W3352" s="53">
        <f t="shared" si="380"/>
        <v>-2.0360065758112667E-3</v>
      </c>
      <c r="X3352" s="53" t="str">
        <f t="shared" si="381"/>
        <v/>
      </c>
      <c r="Y3352" s="54" t="str">
        <f t="shared" si="382"/>
        <v/>
      </c>
    </row>
    <row r="3353" spans="17:25" x14ac:dyDescent="0.25">
      <c r="Q3353" s="47">
        <f t="shared" si="378"/>
        <v>2001</v>
      </c>
      <c r="R3353" s="48" t="str">
        <f t="shared" si="376"/>
        <v>20011</v>
      </c>
      <c r="S3353" s="49">
        <v>36915</v>
      </c>
      <c r="T3353" s="48">
        <v>2255.8200000000002</v>
      </c>
      <c r="U3353" s="50">
        <f t="shared" si="377"/>
        <v>2242.3129032258057</v>
      </c>
      <c r="V3353" s="51">
        <f t="shared" si="379"/>
        <v>2300.1046849315071</v>
      </c>
      <c r="W3353" s="53">
        <f t="shared" si="380"/>
        <v>7.0535084508174251E-3</v>
      </c>
      <c r="X3353" s="53" t="str">
        <f t="shared" si="381"/>
        <v/>
      </c>
      <c r="Y3353" s="54" t="str">
        <f t="shared" si="382"/>
        <v/>
      </c>
    </row>
    <row r="3354" spans="17:25" x14ac:dyDescent="0.25">
      <c r="Q3354" s="47">
        <f t="shared" si="378"/>
        <v>2001</v>
      </c>
      <c r="R3354" s="48" t="str">
        <f t="shared" si="376"/>
        <v>20011</v>
      </c>
      <c r="S3354" s="49">
        <v>36916</v>
      </c>
      <c r="T3354" s="48">
        <v>2254.35</v>
      </c>
      <c r="U3354" s="50">
        <f t="shared" si="377"/>
        <v>2242.3129032258057</v>
      </c>
      <c r="V3354" s="51">
        <f t="shared" si="379"/>
        <v>2300.1046849315071</v>
      </c>
      <c r="W3354" s="53">
        <f t="shared" si="380"/>
        <v>-6.5164773785153507E-4</v>
      </c>
      <c r="X3354" s="53" t="str">
        <f t="shared" si="381"/>
        <v/>
      </c>
      <c r="Y3354" s="54" t="str">
        <f t="shared" si="382"/>
        <v/>
      </c>
    </row>
    <row r="3355" spans="17:25" x14ac:dyDescent="0.25">
      <c r="Q3355" s="47">
        <f t="shared" si="378"/>
        <v>2001</v>
      </c>
      <c r="R3355" s="48" t="str">
        <f t="shared" si="376"/>
        <v>20011</v>
      </c>
      <c r="S3355" s="49">
        <v>36917</v>
      </c>
      <c r="T3355" s="48">
        <v>2250.0300000000002</v>
      </c>
      <c r="U3355" s="50">
        <f t="shared" si="377"/>
        <v>2242.3129032258057</v>
      </c>
      <c r="V3355" s="51">
        <f t="shared" si="379"/>
        <v>2300.1046849315071</v>
      </c>
      <c r="W3355" s="53">
        <f t="shared" si="380"/>
        <v>-1.916295162685322E-3</v>
      </c>
      <c r="X3355" s="53" t="str">
        <f t="shared" si="381"/>
        <v/>
      </c>
      <c r="Y3355" s="54" t="str">
        <f t="shared" si="382"/>
        <v/>
      </c>
    </row>
    <row r="3356" spans="17:25" x14ac:dyDescent="0.25">
      <c r="Q3356" s="47">
        <f t="shared" si="378"/>
        <v>2001</v>
      </c>
      <c r="R3356" s="48" t="str">
        <f t="shared" si="376"/>
        <v>20011</v>
      </c>
      <c r="S3356" s="49">
        <v>36918</v>
      </c>
      <c r="T3356" s="48">
        <v>2245.46</v>
      </c>
      <c r="U3356" s="50">
        <f t="shared" si="377"/>
        <v>2242.3129032258057</v>
      </c>
      <c r="V3356" s="51">
        <f t="shared" si="379"/>
        <v>2300.1046849315071</v>
      </c>
      <c r="W3356" s="53">
        <f t="shared" si="380"/>
        <v>-2.0310840299907484E-3</v>
      </c>
      <c r="X3356" s="53" t="str">
        <f t="shared" si="381"/>
        <v/>
      </c>
      <c r="Y3356" s="54" t="str">
        <f t="shared" si="382"/>
        <v/>
      </c>
    </row>
    <row r="3357" spans="17:25" x14ac:dyDescent="0.25">
      <c r="Q3357" s="47">
        <f t="shared" si="378"/>
        <v>2001</v>
      </c>
      <c r="R3357" s="48" t="str">
        <f t="shared" si="376"/>
        <v>20011</v>
      </c>
      <c r="S3357" s="49">
        <v>36919</v>
      </c>
      <c r="T3357" s="48">
        <v>2245.46</v>
      </c>
      <c r="U3357" s="50">
        <f t="shared" si="377"/>
        <v>2242.3129032258057</v>
      </c>
      <c r="V3357" s="51">
        <f t="shared" si="379"/>
        <v>2300.1046849315071</v>
      </c>
      <c r="W3357" s="53">
        <f t="shared" si="380"/>
        <v>0</v>
      </c>
      <c r="X3357" s="53" t="str">
        <f t="shared" si="381"/>
        <v/>
      </c>
      <c r="Y3357" s="54" t="str">
        <f t="shared" si="382"/>
        <v/>
      </c>
    </row>
    <row r="3358" spans="17:25" x14ac:dyDescent="0.25">
      <c r="Q3358" s="47">
        <f t="shared" si="378"/>
        <v>2001</v>
      </c>
      <c r="R3358" s="48" t="str">
        <f t="shared" si="376"/>
        <v>20011</v>
      </c>
      <c r="S3358" s="49">
        <v>36920</v>
      </c>
      <c r="T3358" s="48">
        <v>2245.46</v>
      </c>
      <c r="U3358" s="50">
        <f t="shared" si="377"/>
        <v>2242.3129032258057</v>
      </c>
      <c r="V3358" s="51">
        <f t="shared" si="379"/>
        <v>2300.1046849315071</v>
      </c>
      <c r="W3358" s="53">
        <f t="shared" si="380"/>
        <v>0</v>
      </c>
      <c r="X3358" s="53" t="str">
        <f t="shared" si="381"/>
        <v/>
      </c>
      <c r="Y3358" s="54" t="str">
        <f t="shared" si="382"/>
        <v/>
      </c>
    </row>
    <row r="3359" spans="17:25" x14ac:dyDescent="0.25">
      <c r="Q3359" s="47">
        <f t="shared" si="378"/>
        <v>2001</v>
      </c>
      <c r="R3359" s="48" t="str">
        <f t="shared" si="376"/>
        <v>20011</v>
      </c>
      <c r="S3359" s="49">
        <v>36921</v>
      </c>
      <c r="T3359" s="48">
        <v>2240.56</v>
      </c>
      <c r="U3359" s="50">
        <f t="shared" si="377"/>
        <v>2242.3129032258057</v>
      </c>
      <c r="V3359" s="51">
        <f t="shared" si="379"/>
        <v>2300.1046849315071</v>
      </c>
      <c r="W3359" s="53">
        <f t="shared" si="380"/>
        <v>-2.1821809339734877E-3</v>
      </c>
      <c r="X3359" s="53" t="str">
        <f t="shared" si="381"/>
        <v/>
      </c>
      <c r="Y3359" s="54" t="str">
        <f t="shared" si="382"/>
        <v/>
      </c>
    </row>
    <row r="3360" spans="17:25" x14ac:dyDescent="0.25">
      <c r="Q3360" s="47">
        <f t="shared" si="378"/>
        <v>2001</v>
      </c>
      <c r="R3360" s="48" t="str">
        <f t="shared" si="376"/>
        <v>20011</v>
      </c>
      <c r="S3360" s="49">
        <v>36922</v>
      </c>
      <c r="T3360" s="48">
        <v>2240.8000000000002</v>
      </c>
      <c r="U3360" s="50">
        <f t="shared" si="377"/>
        <v>2242.3129032258057</v>
      </c>
      <c r="V3360" s="51">
        <f t="shared" si="379"/>
        <v>2300.1046849315071</v>
      </c>
      <c r="W3360" s="53">
        <f t="shared" si="380"/>
        <v>1.0711607812341484E-4</v>
      </c>
      <c r="X3360" s="53" t="str">
        <f t="shared" si="381"/>
        <v/>
      </c>
      <c r="Y3360" s="54" t="str">
        <f t="shared" si="382"/>
        <v/>
      </c>
    </row>
    <row r="3361" spans="17:25" x14ac:dyDescent="0.25">
      <c r="Q3361" s="47">
        <f t="shared" si="378"/>
        <v>2001</v>
      </c>
      <c r="R3361" s="48" t="str">
        <f t="shared" si="376"/>
        <v>20012</v>
      </c>
      <c r="S3361" s="49">
        <v>36923</v>
      </c>
      <c r="T3361" s="48">
        <v>2242.08</v>
      </c>
      <c r="U3361" s="50">
        <f t="shared" si="377"/>
        <v>2243.588214285714</v>
      </c>
      <c r="V3361" s="51">
        <f t="shared" si="379"/>
        <v>2300.1046849315071</v>
      </c>
      <c r="W3361" s="53">
        <f t="shared" si="380"/>
        <v>5.712245626561252E-4</v>
      </c>
      <c r="X3361" s="53">
        <f t="shared" si="381"/>
        <v>5.6874803604500812E-4</v>
      </c>
      <c r="Y3361" s="54" t="str">
        <f t="shared" si="382"/>
        <v/>
      </c>
    </row>
    <row r="3362" spans="17:25" x14ac:dyDescent="0.25">
      <c r="Q3362" s="47">
        <f t="shared" si="378"/>
        <v>2001</v>
      </c>
      <c r="R3362" s="48" t="str">
        <f t="shared" si="376"/>
        <v>20012</v>
      </c>
      <c r="S3362" s="49">
        <v>36924</v>
      </c>
      <c r="T3362" s="48">
        <v>2240.04</v>
      </c>
      <c r="U3362" s="50">
        <f t="shared" si="377"/>
        <v>2243.588214285714</v>
      </c>
      <c r="V3362" s="51">
        <f t="shared" si="379"/>
        <v>2300.1046849315071</v>
      </c>
      <c r="W3362" s="53">
        <f t="shared" si="380"/>
        <v>-9.0986940697923568E-4</v>
      </c>
      <c r="X3362" s="53" t="str">
        <f t="shared" si="381"/>
        <v/>
      </c>
      <c r="Y3362" s="54" t="str">
        <f t="shared" si="382"/>
        <v/>
      </c>
    </row>
    <row r="3363" spans="17:25" x14ac:dyDescent="0.25">
      <c r="Q3363" s="47">
        <f t="shared" si="378"/>
        <v>2001</v>
      </c>
      <c r="R3363" s="48" t="str">
        <f t="shared" si="376"/>
        <v>20012</v>
      </c>
      <c r="S3363" s="49">
        <v>36925</v>
      </c>
      <c r="T3363" s="48">
        <v>2242.1999999999998</v>
      </c>
      <c r="U3363" s="50">
        <f t="shared" si="377"/>
        <v>2243.588214285714</v>
      </c>
      <c r="V3363" s="51">
        <f t="shared" si="379"/>
        <v>2300.1046849315071</v>
      </c>
      <c r="W3363" s="53">
        <f t="shared" si="380"/>
        <v>9.6426849520536706E-4</v>
      </c>
      <c r="X3363" s="53" t="str">
        <f t="shared" si="381"/>
        <v/>
      </c>
      <c r="Y3363" s="54" t="str">
        <f t="shared" si="382"/>
        <v/>
      </c>
    </row>
    <row r="3364" spans="17:25" x14ac:dyDescent="0.25">
      <c r="Q3364" s="47">
        <f t="shared" si="378"/>
        <v>2001</v>
      </c>
      <c r="R3364" s="48" t="str">
        <f t="shared" si="376"/>
        <v>20012</v>
      </c>
      <c r="S3364" s="49">
        <v>36926</v>
      </c>
      <c r="T3364" s="48">
        <v>2242.1999999999998</v>
      </c>
      <c r="U3364" s="50">
        <f t="shared" si="377"/>
        <v>2243.588214285714</v>
      </c>
      <c r="V3364" s="51">
        <f t="shared" si="379"/>
        <v>2300.1046849315071</v>
      </c>
      <c r="W3364" s="53">
        <f t="shared" si="380"/>
        <v>0</v>
      </c>
      <c r="X3364" s="53" t="str">
        <f t="shared" si="381"/>
        <v/>
      </c>
      <c r="Y3364" s="54" t="str">
        <f t="shared" si="382"/>
        <v/>
      </c>
    </row>
    <row r="3365" spans="17:25" x14ac:dyDescent="0.25">
      <c r="Q3365" s="47">
        <f t="shared" si="378"/>
        <v>2001</v>
      </c>
      <c r="R3365" s="48" t="str">
        <f t="shared" si="376"/>
        <v>20012</v>
      </c>
      <c r="S3365" s="49">
        <v>36927</v>
      </c>
      <c r="T3365" s="48">
        <v>2242.1999999999998</v>
      </c>
      <c r="U3365" s="50">
        <f t="shared" si="377"/>
        <v>2243.588214285714</v>
      </c>
      <c r="V3365" s="51">
        <f t="shared" si="379"/>
        <v>2300.1046849315071</v>
      </c>
      <c r="W3365" s="53">
        <f t="shared" si="380"/>
        <v>0</v>
      </c>
      <c r="X3365" s="53" t="str">
        <f t="shared" si="381"/>
        <v/>
      </c>
      <c r="Y3365" s="54" t="str">
        <f t="shared" si="382"/>
        <v/>
      </c>
    </row>
    <row r="3366" spans="17:25" x14ac:dyDescent="0.25">
      <c r="Q3366" s="47">
        <f t="shared" si="378"/>
        <v>2001</v>
      </c>
      <c r="R3366" s="48" t="str">
        <f t="shared" si="376"/>
        <v>20012</v>
      </c>
      <c r="S3366" s="49">
        <v>36928</v>
      </c>
      <c r="T3366" s="48">
        <v>2238.35</v>
      </c>
      <c r="U3366" s="50">
        <f t="shared" si="377"/>
        <v>2243.588214285714</v>
      </c>
      <c r="V3366" s="51">
        <f t="shared" si="379"/>
        <v>2300.1046849315071</v>
      </c>
      <c r="W3366" s="53">
        <f t="shared" si="380"/>
        <v>-1.7170635982516336E-3</v>
      </c>
      <c r="X3366" s="53" t="str">
        <f t="shared" si="381"/>
        <v/>
      </c>
      <c r="Y3366" s="54" t="str">
        <f t="shared" si="382"/>
        <v/>
      </c>
    </row>
    <row r="3367" spans="17:25" x14ac:dyDescent="0.25">
      <c r="Q3367" s="47">
        <f t="shared" si="378"/>
        <v>2001</v>
      </c>
      <c r="R3367" s="48" t="str">
        <f t="shared" si="376"/>
        <v>20012</v>
      </c>
      <c r="S3367" s="49">
        <v>36929</v>
      </c>
      <c r="T3367" s="48">
        <v>2235.0300000000002</v>
      </c>
      <c r="U3367" s="50">
        <f t="shared" si="377"/>
        <v>2243.588214285714</v>
      </c>
      <c r="V3367" s="51">
        <f t="shared" si="379"/>
        <v>2300.1046849315071</v>
      </c>
      <c r="W3367" s="53">
        <f t="shared" si="380"/>
        <v>-1.4832354189469044E-3</v>
      </c>
      <c r="X3367" s="53" t="str">
        <f t="shared" si="381"/>
        <v/>
      </c>
      <c r="Y3367" s="54" t="str">
        <f t="shared" si="382"/>
        <v/>
      </c>
    </row>
    <row r="3368" spans="17:25" x14ac:dyDescent="0.25">
      <c r="Q3368" s="47">
        <f t="shared" si="378"/>
        <v>2001</v>
      </c>
      <c r="R3368" s="48" t="str">
        <f t="shared" si="376"/>
        <v>20012</v>
      </c>
      <c r="S3368" s="49">
        <v>36930</v>
      </c>
      <c r="T3368" s="48">
        <v>2238.09</v>
      </c>
      <c r="U3368" s="50">
        <f t="shared" si="377"/>
        <v>2243.588214285714</v>
      </c>
      <c r="V3368" s="51">
        <f t="shared" si="379"/>
        <v>2300.1046849315071</v>
      </c>
      <c r="W3368" s="53">
        <f t="shared" si="380"/>
        <v>1.3691091394745225E-3</v>
      </c>
      <c r="X3368" s="53" t="str">
        <f t="shared" si="381"/>
        <v/>
      </c>
      <c r="Y3368" s="54" t="str">
        <f t="shared" si="382"/>
        <v/>
      </c>
    </row>
    <row r="3369" spans="17:25" x14ac:dyDescent="0.25">
      <c r="Q3369" s="47">
        <f t="shared" si="378"/>
        <v>2001</v>
      </c>
      <c r="R3369" s="48" t="str">
        <f t="shared" si="376"/>
        <v>20012</v>
      </c>
      <c r="S3369" s="49">
        <v>36931</v>
      </c>
      <c r="T3369" s="48">
        <v>2242.6799999999998</v>
      </c>
      <c r="U3369" s="50">
        <f t="shared" si="377"/>
        <v>2243.588214285714</v>
      </c>
      <c r="V3369" s="51">
        <f t="shared" si="379"/>
        <v>2300.1046849315071</v>
      </c>
      <c r="W3369" s="53">
        <f t="shared" si="380"/>
        <v>2.0508558637051255E-3</v>
      </c>
      <c r="X3369" s="53" t="str">
        <f t="shared" si="381"/>
        <v/>
      </c>
      <c r="Y3369" s="54" t="str">
        <f t="shared" si="382"/>
        <v/>
      </c>
    </row>
    <row r="3370" spans="17:25" x14ac:dyDescent="0.25">
      <c r="Q3370" s="47">
        <f t="shared" si="378"/>
        <v>2001</v>
      </c>
      <c r="R3370" s="48" t="str">
        <f t="shared" si="376"/>
        <v>20012</v>
      </c>
      <c r="S3370" s="49">
        <v>36932</v>
      </c>
      <c r="T3370" s="48">
        <v>2237.58</v>
      </c>
      <c r="U3370" s="50">
        <f t="shared" si="377"/>
        <v>2243.588214285714</v>
      </c>
      <c r="V3370" s="51">
        <f t="shared" si="379"/>
        <v>2300.1046849315071</v>
      </c>
      <c r="W3370" s="53">
        <f t="shared" si="380"/>
        <v>-2.2740649579966465E-3</v>
      </c>
      <c r="X3370" s="53" t="str">
        <f t="shared" si="381"/>
        <v/>
      </c>
      <c r="Y3370" s="54" t="str">
        <f t="shared" si="382"/>
        <v/>
      </c>
    </row>
    <row r="3371" spans="17:25" x14ac:dyDescent="0.25">
      <c r="Q3371" s="47">
        <f t="shared" si="378"/>
        <v>2001</v>
      </c>
      <c r="R3371" s="48" t="str">
        <f t="shared" si="376"/>
        <v>20012</v>
      </c>
      <c r="S3371" s="49">
        <v>36933</v>
      </c>
      <c r="T3371" s="48">
        <v>2237.58</v>
      </c>
      <c r="U3371" s="50">
        <f t="shared" si="377"/>
        <v>2243.588214285714</v>
      </c>
      <c r="V3371" s="51">
        <f t="shared" si="379"/>
        <v>2300.1046849315071</v>
      </c>
      <c r="W3371" s="53">
        <f t="shared" si="380"/>
        <v>0</v>
      </c>
      <c r="X3371" s="53" t="str">
        <f t="shared" si="381"/>
        <v/>
      </c>
      <c r="Y3371" s="54" t="str">
        <f t="shared" si="382"/>
        <v/>
      </c>
    </row>
    <row r="3372" spans="17:25" x14ac:dyDescent="0.25">
      <c r="Q3372" s="47">
        <f t="shared" si="378"/>
        <v>2001</v>
      </c>
      <c r="R3372" s="48" t="str">
        <f t="shared" si="376"/>
        <v>20012</v>
      </c>
      <c r="S3372" s="49">
        <v>36934</v>
      </c>
      <c r="T3372" s="48">
        <v>2237.58</v>
      </c>
      <c r="U3372" s="50">
        <f t="shared" si="377"/>
        <v>2243.588214285714</v>
      </c>
      <c r="V3372" s="51">
        <f t="shared" si="379"/>
        <v>2300.1046849315071</v>
      </c>
      <c r="W3372" s="53">
        <f t="shared" si="380"/>
        <v>0</v>
      </c>
      <c r="X3372" s="53" t="str">
        <f t="shared" si="381"/>
        <v/>
      </c>
      <c r="Y3372" s="54" t="str">
        <f t="shared" si="382"/>
        <v/>
      </c>
    </row>
    <row r="3373" spans="17:25" x14ac:dyDescent="0.25">
      <c r="Q3373" s="47">
        <f t="shared" si="378"/>
        <v>2001</v>
      </c>
      <c r="R3373" s="48" t="str">
        <f t="shared" si="376"/>
        <v>20012</v>
      </c>
      <c r="S3373" s="49">
        <v>36935</v>
      </c>
      <c r="T3373" s="48">
        <v>2229.59</v>
      </c>
      <c r="U3373" s="50">
        <f t="shared" si="377"/>
        <v>2243.588214285714</v>
      </c>
      <c r="V3373" s="51">
        <f t="shared" si="379"/>
        <v>2300.1046849315071</v>
      </c>
      <c r="W3373" s="53">
        <f t="shared" si="380"/>
        <v>-3.5708220488205322E-3</v>
      </c>
      <c r="X3373" s="53" t="str">
        <f t="shared" si="381"/>
        <v/>
      </c>
      <c r="Y3373" s="54" t="str">
        <f t="shared" si="382"/>
        <v/>
      </c>
    </row>
    <row r="3374" spans="17:25" x14ac:dyDescent="0.25">
      <c r="Q3374" s="47">
        <f t="shared" si="378"/>
        <v>2001</v>
      </c>
      <c r="R3374" s="48" t="str">
        <f t="shared" si="376"/>
        <v>20012</v>
      </c>
      <c r="S3374" s="49">
        <v>36936</v>
      </c>
      <c r="T3374" s="48">
        <v>2237.37</v>
      </c>
      <c r="U3374" s="50">
        <f t="shared" si="377"/>
        <v>2243.588214285714</v>
      </c>
      <c r="V3374" s="51">
        <f t="shared" si="379"/>
        <v>2300.1046849315071</v>
      </c>
      <c r="W3374" s="53">
        <f t="shared" si="380"/>
        <v>3.4894307922084256E-3</v>
      </c>
      <c r="X3374" s="53" t="str">
        <f t="shared" si="381"/>
        <v/>
      </c>
      <c r="Y3374" s="54" t="str">
        <f t="shared" si="382"/>
        <v/>
      </c>
    </row>
    <row r="3375" spans="17:25" x14ac:dyDescent="0.25">
      <c r="Q3375" s="47">
        <f t="shared" si="378"/>
        <v>2001</v>
      </c>
      <c r="R3375" s="48" t="str">
        <f t="shared" si="376"/>
        <v>20012</v>
      </c>
      <c r="S3375" s="49">
        <v>36937</v>
      </c>
      <c r="T3375" s="48">
        <v>2239.0300000000002</v>
      </c>
      <c r="U3375" s="50">
        <f t="shared" si="377"/>
        <v>2243.588214285714</v>
      </c>
      <c r="V3375" s="51">
        <f t="shared" si="379"/>
        <v>2300.1046849315071</v>
      </c>
      <c r="W3375" s="53">
        <f t="shared" si="380"/>
        <v>7.4194254861748021E-4</v>
      </c>
      <c r="X3375" s="53" t="str">
        <f t="shared" si="381"/>
        <v/>
      </c>
      <c r="Y3375" s="54" t="str">
        <f t="shared" si="382"/>
        <v/>
      </c>
    </row>
    <row r="3376" spans="17:25" x14ac:dyDescent="0.25">
      <c r="Q3376" s="47">
        <f t="shared" si="378"/>
        <v>2001</v>
      </c>
      <c r="R3376" s="48" t="str">
        <f t="shared" si="376"/>
        <v>20012</v>
      </c>
      <c r="S3376" s="49">
        <v>36938</v>
      </c>
      <c r="T3376" s="48">
        <v>2238.61</v>
      </c>
      <c r="U3376" s="50">
        <f t="shared" si="377"/>
        <v>2243.588214285714</v>
      </c>
      <c r="V3376" s="51">
        <f t="shared" si="379"/>
        <v>2300.1046849315071</v>
      </c>
      <c r="W3376" s="53">
        <f t="shared" si="380"/>
        <v>-1.8758122937168054E-4</v>
      </c>
      <c r="X3376" s="53" t="str">
        <f t="shared" si="381"/>
        <v/>
      </c>
      <c r="Y3376" s="54" t="str">
        <f t="shared" si="382"/>
        <v/>
      </c>
    </row>
    <row r="3377" spans="17:25" x14ac:dyDescent="0.25">
      <c r="Q3377" s="47">
        <f t="shared" si="378"/>
        <v>2001</v>
      </c>
      <c r="R3377" s="48" t="str">
        <f t="shared" si="376"/>
        <v>20012</v>
      </c>
      <c r="S3377" s="49">
        <v>36939</v>
      </c>
      <c r="T3377" s="48">
        <v>2238.5100000000002</v>
      </c>
      <c r="U3377" s="50">
        <f t="shared" si="377"/>
        <v>2243.588214285714</v>
      </c>
      <c r="V3377" s="51">
        <f t="shared" si="379"/>
        <v>2300.1046849315071</v>
      </c>
      <c r="W3377" s="53">
        <f t="shared" si="380"/>
        <v>-4.4670576831107311E-5</v>
      </c>
      <c r="X3377" s="53" t="str">
        <f t="shared" si="381"/>
        <v/>
      </c>
      <c r="Y3377" s="54" t="str">
        <f t="shared" si="382"/>
        <v/>
      </c>
    </row>
    <row r="3378" spans="17:25" x14ac:dyDescent="0.25">
      <c r="Q3378" s="47">
        <f t="shared" si="378"/>
        <v>2001</v>
      </c>
      <c r="R3378" s="48" t="str">
        <f t="shared" si="376"/>
        <v>20012</v>
      </c>
      <c r="S3378" s="49">
        <v>36940</v>
      </c>
      <c r="T3378" s="48">
        <v>2238.5100000000002</v>
      </c>
      <c r="U3378" s="50">
        <f t="shared" si="377"/>
        <v>2243.588214285714</v>
      </c>
      <c r="V3378" s="51">
        <f t="shared" si="379"/>
        <v>2300.1046849315071</v>
      </c>
      <c r="W3378" s="53">
        <f t="shared" si="380"/>
        <v>0</v>
      </c>
      <c r="X3378" s="53" t="str">
        <f t="shared" si="381"/>
        <v/>
      </c>
      <c r="Y3378" s="54" t="str">
        <f t="shared" si="382"/>
        <v/>
      </c>
    </row>
    <row r="3379" spans="17:25" x14ac:dyDescent="0.25">
      <c r="Q3379" s="47">
        <f t="shared" si="378"/>
        <v>2001</v>
      </c>
      <c r="R3379" s="48" t="str">
        <f t="shared" si="376"/>
        <v>20012</v>
      </c>
      <c r="S3379" s="49">
        <v>36941</v>
      </c>
      <c r="T3379" s="48">
        <v>2238.5100000000002</v>
      </c>
      <c r="U3379" s="50">
        <f t="shared" si="377"/>
        <v>2243.588214285714</v>
      </c>
      <c r="V3379" s="51">
        <f t="shared" si="379"/>
        <v>2300.1046849315071</v>
      </c>
      <c r="W3379" s="53">
        <f t="shared" si="380"/>
        <v>0</v>
      </c>
      <c r="X3379" s="53" t="str">
        <f t="shared" si="381"/>
        <v/>
      </c>
      <c r="Y3379" s="54" t="str">
        <f t="shared" si="382"/>
        <v/>
      </c>
    </row>
    <row r="3380" spans="17:25" x14ac:dyDescent="0.25">
      <c r="Q3380" s="47">
        <f t="shared" si="378"/>
        <v>2001</v>
      </c>
      <c r="R3380" s="48" t="str">
        <f t="shared" si="376"/>
        <v>20012</v>
      </c>
      <c r="S3380" s="49">
        <v>36942</v>
      </c>
      <c r="T3380" s="48">
        <v>2245.16</v>
      </c>
      <c r="U3380" s="50">
        <f t="shared" si="377"/>
        <v>2243.588214285714</v>
      </c>
      <c r="V3380" s="51">
        <f t="shared" si="379"/>
        <v>2300.1046849315071</v>
      </c>
      <c r="W3380" s="53">
        <f t="shared" si="380"/>
        <v>2.9707260633187182E-3</v>
      </c>
      <c r="X3380" s="53" t="str">
        <f t="shared" si="381"/>
        <v/>
      </c>
      <c r="Y3380" s="54" t="str">
        <f t="shared" si="382"/>
        <v/>
      </c>
    </row>
    <row r="3381" spans="17:25" x14ac:dyDescent="0.25">
      <c r="Q3381" s="47">
        <f t="shared" si="378"/>
        <v>2001</v>
      </c>
      <c r="R3381" s="48" t="str">
        <f t="shared" si="376"/>
        <v>20012</v>
      </c>
      <c r="S3381" s="49">
        <v>36943</v>
      </c>
      <c r="T3381" s="48">
        <v>2247.09</v>
      </c>
      <c r="U3381" s="50">
        <f t="shared" si="377"/>
        <v>2243.588214285714</v>
      </c>
      <c r="V3381" s="51">
        <f t="shared" si="379"/>
        <v>2300.1046849315071</v>
      </c>
      <c r="W3381" s="53">
        <f t="shared" si="380"/>
        <v>8.5962693082031194E-4</v>
      </c>
      <c r="X3381" s="53" t="str">
        <f t="shared" si="381"/>
        <v/>
      </c>
      <c r="Y3381" s="54" t="str">
        <f t="shared" si="382"/>
        <v/>
      </c>
    </row>
    <row r="3382" spans="17:25" x14ac:dyDescent="0.25">
      <c r="Q3382" s="47">
        <f t="shared" si="378"/>
        <v>2001</v>
      </c>
      <c r="R3382" s="48" t="str">
        <f t="shared" si="376"/>
        <v>20012</v>
      </c>
      <c r="S3382" s="49">
        <v>36944</v>
      </c>
      <c r="T3382" s="48">
        <v>2252.65</v>
      </c>
      <c r="U3382" s="50">
        <f t="shared" si="377"/>
        <v>2243.588214285714</v>
      </c>
      <c r="V3382" s="51">
        <f t="shared" si="379"/>
        <v>2300.1046849315071</v>
      </c>
      <c r="W3382" s="53">
        <f t="shared" si="380"/>
        <v>2.4743112202894046E-3</v>
      </c>
      <c r="X3382" s="53" t="str">
        <f t="shared" si="381"/>
        <v/>
      </c>
      <c r="Y3382" s="54" t="str">
        <f t="shared" si="382"/>
        <v/>
      </c>
    </row>
    <row r="3383" spans="17:25" x14ac:dyDescent="0.25">
      <c r="Q3383" s="47">
        <f t="shared" si="378"/>
        <v>2001</v>
      </c>
      <c r="R3383" s="48" t="str">
        <f t="shared" si="376"/>
        <v>20012</v>
      </c>
      <c r="S3383" s="49">
        <v>36945</v>
      </c>
      <c r="T3383" s="48">
        <v>2252.86</v>
      </c>
      <c r="U3383" s="50">
        <f t="shared" si="377"/>
        <v>2243.588214285714</v>
      </c>
      <c r="V3383" s="51">
        <f t="shared" si="379"/>
        <v>2300.1046849315071</v>
      </c>
      <c r="W3383" s="53">
        <f t="shared" si="380"/>
        <v>9.3223536723474609E-5</v>
      </c>
      <c r="X3383" s="53" t="str">
        <f t="shared" si="381"/>
        <v/>
      </c>
      <c r="Y3383" s="54" t="str">
        <f t="shared" si="382"/>
        <v/>
      </c>
    </row>
    <row r="3384" spans="17:25" x14ac:dyDescent="0.25">
      <c r="Q3384" s="47">
        <f t="shared" si="378"/>
        <v>2001</v>
      </c>
      <c r="R3384" s="48" t="str">
        <f t="shared" si="376"/>
        <v>20012</v>
      </c>
      <c r="S3384" s="49">
        <v>36946</v>
      </c>
      <c r="T3384" s="48">
        <v>2257.6999999999998</v>
      </c>
      <c r="U3384" s="50">
        <f t="shared" si="377"/>
        <v>2243.588214285714</v>
      </c>
      <c r="V3384" s="51">
        <f t="shared" si="379"/>
        <v>2300.1046849315071</v>
      </c>
      <c r="W3384" s="53">
        <f t="shared" si="380"/>
        <v>2.1483802810648989E-3</v>
      </c>
      <c r="X3384" s="53" t="str">
        <f t="shared" si="381"/>
        <v/>
      </c>
      <c r="Y3384" s="54" t="str">
        <f t="shared" si="382"/>
        <v/>
      </c>
    </row>
    <row r="3385" spans="17:25" x14ac:dyDescent="0.25">
      <c r="Q3385" s="47">
        <f t="shared" si="378"/>
        <v>2001</v>
      </c>
      <c r="R3385" s="48" t="str">
        <f t="shared" si="376"/>
        <v>20012</v>
      </c>
      <c r="S3385" s="49">
        <v>36947</v>
      </c>
      <c r="T3385" s="48">
        <v>2257.6999999999998</v>
      </c>
      <c r="U3385" s="50">
        <f t="shared" si="377"/>
        <v>2243.588214285714</v>
      </c>
      <c r="V3385" s="51">
        <f t="shared" si="379"/>
        <v>2300.1046849315071</v>
      </c>
      <c r="W3385" s="53">
        <f t="shared" si="380"/>
        <v>0</v>
      </c>
      <c r="X3385" s="53" t="str">
        <f t="shared" si="381"/>
        <v/>
      </c>
      <c r="Y3385" s="54" t="str">
        <f t="shared" si="382"/>
        <v/>
      </c>
    </row>
    <row r="3386" spans="17:25" x14ac:dyDescent="0.25">
      <c r="Q3386" s="47">
        <f t="shared" si="378"/>
        <v>2001</v>
      </c>
      <c r="R3386" s="48" t="str">
        <f t="shared" si="376"/>
        <v>20012</v>
      </c>
      <c r="S3386" s="49">
        <v>36948</v>
      </c>
      <c r="T3386" s="48">
        <v>2257.6999999999998</v>
      </c>
      <c r="U3386" s="50">
        <f t="shared" si="377"/>
        <v>2243.588214285714</v>
      </c>
      <c r="V3386" s="51">
        <f t="shared" si="379"/>
        <v>2300.1046849315071</v>
      </c>
      <c r="W3386" s="53">
        <f t="shared" si="380"/>
        <v>0</v>
      </c>
      <c r="X3386" s="53" t="str">
        <f t="shared" si="381"/>
        <v/>
      </c>
      <c r="Y3386" s="54" t="str">
        <f t="shared" si="382"/>
        <v/>
      </c>
    </row>
    <row r="3387" spans="17:25" x14ac:dyDescent="0.25">
      <c r="Q3387" s="47">
        <f t="shared" si="378"/>
        <v>2001</v>
      </c>
      <c r="R3387" s="48" t="str">
        <f t="shared" si="376"/>
        <v>20012</v>
      </c>
      <c r="S3387" s="49">
        <v>36949</v>
      </c>
      <c r="T3387" s="48">
        <v>2256.42</v>
      </c>
      <c r="U3387" s="50">
        <f t="shared" si="377"/>
        <v>2243.588214285714</v>
      </c>
      <c r="V3387" s="51">
        <f t="shared" si="379"/>
        <v>2300.1046849315071</v>
      </c>
      <c r="W3387" s="53">
        <f t="shared" si="380"/>
        <v>-5.669486645700772E-4</v>
      </c>
      <c r="X3387" s="53" t="str">
        <f t="shared" si="381"/>
        <v/>
      </c>
      <c r="Y3387" s="54" t="str">
        <f t="shared" si="382"/>
        <v/>
      </c>
    </row>
    <row r="3388" spans="17:25" x14ac:dyDescent="0.25">
      <c r="Q3388" s="47">
        <f t="shared" si="378"/>
        <v>2001</v>
      </c>
      <c r="R3388" s="48" t="str">
        <f t="shared" si="376"/>
        <v>20012</v>
      </c>
      <c r="S3388" s="49">
        <v>36950</v>
      </c>
      <c r="T3388" s="48">
        <v>2257.4499999999998</v>
      </c>
      <c r="U3388" s="50">
        <f t="shared" si="377"/>
        <v>2243.588214285714</v>
      </c>
      <c r="V3388" s="51">
        <f t="shared" si="379"/>
        <v>2300.1046849315071</v>
      </c>
      <c r="W3388" s="53">
        <f t="shared" si="380"/>
        <v>4.5647530158388072E-4</v>
      </c>
      <c r="X3388" s="53" t="str">
        <f t="shared" si="381"/>
        <v/>
      </c>
      <c r="Y3388" s="54" t="str">
        <f t="shared" si="382"/>
        <v/>
      </c>
    </row>
    <row r="3389" spans="17:25" x14ac:dyDescent="0.25">
      <c r="Q3389" s="47">
        <f t="shared" si="378"/>
        <v>2001</v>
      </c>
      <c r="R3389" s="48" t="str">
        <f t="shared" si="376"/>
        <v>20013</v>
      </c>
      <c r="S3389" s="49">
        <v>36951</v>
      </c>
      <c r="T3389" s="48">
        <v>2259.64</v>
      </c>
      <c r="U3389" s="50">
        <f t="shared" si="377"/>
        <v>2279.4045161290319</v>
      </c>
      <c r="V3389" s="51">
        <f t="shared" si="379"/>
        <v>2300.1046849315071</v>
      </c>
      <c r="W3389" s="53">
        <f t="shared" si="380"/>
        <v>9.7012115439998325E-4</v>
      </c>
      <c r="X3389" s="53">
        <f t="shared" si="381"/>
        <v>1.5963848274501924E-2</v>
      </c>
      <c r="Y3389" s="54" t="str">
        <f t="shared" si="382"/>
        <v/>
      </c>
    </row>
    <row r="3390" spans="17:25" x14ac:dyDescent="0.25">
      <c r="Q3390" s="47">
        <f t="shared" si="378"/>
        <v>2001</v>
      </c>
      <c r="R3390" s="48" t="str">
        <f t="shared" si="376"/>
        <v>20013</v>
      </c>
      <c r="S3390" s="49">
        <v>36952</v>
      </c>
      <c r="T3390" s="48">
        <v>2265.44</v>
      </c>
      <c r="U3390" s="50">
        <f t="shared" si="377"/>
        <v>2279.4045161290319</v>
      </c>
      <c r="V3390" s="51">
        <f t="shared" si="379"/>
        <v>2300.1046849315071</v>
      </c>
      <c r="W3390" s="53">
        <f t="shared" si="380"/>
        <v>2.5667805491140783E-3</v>
      </c>
      <c r="X3390" s="53" t="str">
        <f t="shared" si="381"/>
        <v/>
      </c>
      <c r="Y3390" s="54" t="str">
        <f t="shared" si="382"/>
        <v/>
      </c>
    </row>
    <row r="3391" spans="17:25" x14ac:dyDescent="0.25">
      <c r="Q3391" s="47">
        <f t="shared" si="378"/>
        <v>2001</v>
      </c>
      <c r="R3391" s="48" t="str">
        <f t="shared" si="376"/>
        <v>20013</v>
      </c>
      <c r="S3391" s="49">
        <v>36953</v>
      </c>
      <c r="T3391" s="48">
        <v>2264.09</v>
      </c>
      <c r="U3391" s="50">
        <f t="shared" si="377"/>
        <v>2279.4045161290319</v>
      </c>
      <c r="V3391" s="51">
        <f t="shared" si="379"/>
        <v>2300.1046849315071</v>
      </c>
      <c r="W3391" s="53">
        <f t="shared" si="380"/>
        <v>-5.9591072815867729E-4</v>
      </c>
      <c r="X3391" s="53" t="str">
        <f t="shared" si="381"/>
        <v/>
      </c>
      <c r="Y3391" s="54" t="str">
        <f t="shared" si="382"/>
        <v/>
      </c>
    </row>
    <row r="3392" spans="17:25" x14ac:dyDescent="0.25">
      <c r="Q3392" s="47">
        <f t="shared" si="378"/>
        <v>2001</v>
      </c>
      <c r="R3392" s="48" t="str">
        <f t="shared" si="376"/>
        <v>20013</v>
      </c>
      <c r="S3392" s="49">
        <v>36954</v>
      </c>
      <c r="T3392" s="48">
        <v>2264.09</v>
      </c>
      <c r="U3392" s="50">
        <f t="shared" si="377"/>
        <v>2279.4045161290319</v>
      </c>
      <c r="V3392" s="51">
        <f t="shared" si="379"/>
        <v>2300.1046849315071</v>
      </c>
      <c r="W3392" s="53">
        <f t="shared" si="380"/>
        <v>0</v>
      </c>
      <c r="X3392" s="53" t="str">
        <f t="shared" si="381"/>
        <v/>
      </c>
      <c r="Y3392" s="54" t="str">
        <f t="shared" si="382"/>
        <v/>
      </c>
    </row>
    <row r="3393" spans="17:25" x14ac:dyDescent="0.25">
      <c r="Q3393" s="47">
        <f t="shared" si="378"/>
        <v>2001</v>
      </c>
      <c r="R3393" s="48" t="str">
        <f t="shared" si="376"/>
        <v>20013</v>
      </c>
      <c r="S3393" s="49">
        <v>36955</v>
      </c>
      <c r="T3393" s="48">
        <v>2264.09</v>
      </c>
      <c r="U3393" s="50">
        <f t="shared" si="377"/>
        <v>2279.4045161290319</v>
      </c>
      <c r="V3393" s="51">
        <f t="shared" si="379"/>
        <v>2300.1046849315071</v>
      </c>
      <c r="W3393" s="53">
        <f t="shared" si="380"/>
        <v>0</v>
      </c>
      <c r="X3393" s="53" t="str">
        <f t="shared" si="381"/>
        <v/>
      </c>
      <c r="Y3393" s="54" t="str">
        <f t="shared" si="382"/>
        <v/>
      </c>
    </row>
    <row r="3394" spans="17:25" x14ac:dyDescent="0.25">
      <c r="Q3394" s="47">
        <f t="shared" si="378"/>
        <v>2001</v>
      </c>
      <c r="R3394" s="48" t="str">
        <f t="shared" si="376"/>
        <v>20013</v>
      </c>
      <c r="S3394" s="49">
        <v>36956</v>
      </c>
      <c r="T3394" s="48">
        <v>2259.0700000000002</v>
      </c>
      <c r="U3394" s="50">
        <f t="shared" si="377"/>
        <v>2279.4045161290319</v>
      </c>
      <c r="V3394" s="51">
        <f t="shared" si="379"/>
        <v>2300.1046849315071</v>
      </c>
      <c r="W3394" s="53">
        <f t="shared" si="380"/>
        <v>-2.2172263470091602E-3</v>
      </c>
      <c r="X3394" s="53" t="str">
        <f t="shared" si="381"/>
        <v/>
      </c>
      <c r="Y3394" s="54" t="str">
        <f t="shared" si="382"/>
        <v/>
      </c>
    </row>
    <row r="3395" spans="17:25" x14ac:dyDescent="0.25">
      <c r="Q3395" s="47">
        <f t="shared" si="378"/>
        <v>2001</v>
      </c>
      <c r="R3395" s="48" t="str">
        <f t="shared" si="376"/>
        <v>20013</v>
      </c>
      <c r="S3395" s="49">
        <v>36957</v>
      </c>
      <c r="T3395" s="48">
        <v>2260.33</v>
      </c>
      <c r="U3395" s="50">
        <f t="shared" si="377"/>
        <v>2279.4045161290319</v>
      </c>
      <c r="V3395" s="51">
        <f t="shared" si="379"/>
        <v>2300.1046849315071</v>
      </c>
      <c r="W3395" s="53">
        <f t="shared" si="380"/>
        <v>5.5775164116189657E-4</v>
      </c>
      <c r="X3395" s="53" t="str">
        <f t="shared" si="381"/>
        <v/>
      </c>
      <c r="Y3395" s="54" t="str">
        <f t="shared" si="382"/>
        <v/>
      </c>
    </row>
    <row r="3396" spans="17:25" x14ac:dyDescent="0.25">
      <c r="Q3396" s="47">
        <f t="shared" si="378"/>
        <v>2001</v>
      </c>
      <c r="R3396" s="48" t="str">
        <f t="shared" si="376"/>
        <v>20013</v>
      </c>
      <c r="S3396" s="49">
        <v>36958</v>
      </c>
      <c r="T3396" s="48">
        <v>2262.06</v>
      </c>
      <c r="U3396" s="50">
        <f t="shared" si="377"/>
        <v>2279.4045161290319</v>
      </c>
      <c r="V3396" s="51">
        <f t="shared" si="379"/>
        <v>2300.1046849315071</v>
      </c>
      <c r="W3396" s="53">
        <f t="shared" si="380"/>
        <v>7.6537496737194566E-4</v>
      </c>
      <c r="X3396" s="53" t="str">
        <f t="shared" si="381"/>
        <v/>
      </c>
      <c r="Y3396" s="54" t="str">
        <f t="shared" si="382"/>
        <v/>
      </c>
    </row>
    <row r="3397" spans="17:25" x14ac:dyDescent="0.25">
      <c r="Q3397" s="47">
        <f t="shared" si="378"/>
        <v>2001</v>
      </c>
      <c r="R3397" s="48" t="str">
        <f t="shared" si="376"/>
        <v>20013</v>
      </c>
      <c r="S3397" s="49">
        <v>36959</v>
      </c>
      <c r="T3397" s="48">
        <v>2262.5500000000002</v>
      </c>
      <c r="U3397" s="50">
        <f t="shared" si="377"/>
        <v>2279.4045161290319</v>
      </c>
      <c r="V3397" s="51">
        <f t="shared" si="379"/>
        <v>2300.1046849315071</v>
      </c>
      <c r="W3397" s="53">
        <f t="shared" si="380"/>
        <v>2.1661671220041256E-4</v>
      </c>
      <c r="X3397" s="53" t="str">
        <f t="shared" si="381"/>
        <v/>
      </c>
      <c r="Y3397" s="54" t="str">
        <f t="shared" si="382"/>
        <v/>
      </c>
    </row>
    <row r="3398" spans="17:25" x14ac:dyDescent="0.25">
      <c r="Q3398" s="47">
        <f t="shared" si="378"/>
        <v>2001</v>
      </c>
      <c r="R3398" s="48" t="str">
        <f t="shared" si="376"/>
        <v>20013</v>
      </c>
      <c r="S3398" s="49">
        <v>36960</v>
      </c>
      <c r="T3398" s="48">
        <v>2264.0100000000002</v>
      </c>
      <c r="U3398" s="50">
        <f t="shared" si="377"/>
        <v>2279.4045161290319</v>
      </c>
      <c r="V3398" s="51">
        <f t="shared" si="379"/>
        <v>2300.1046849315071</v>
      </c>
      <c r="W3398" s="53">
        <f t="shared" si="380"/>
        <v>6.4528960685961145E-4</v>
      </c>
      <c r="X3398" s="53" t="str">
        <f t="shared" si="381"/>
        <v/>
      </c>
      <c r="Y3398" s="54" t="str">
        <f t="shared" si="382"/>
        <v/>
      </c>
    </row>
    <row r="3399" spans="17:25" x14ac:dyDescent="0.25">
      <c r="Q3399" s="47">
        <f t="shared" si="378"/>
        <v>2001</v>
      </c>
      <c r="R3399" s="48" t="str">
        <f t="shared" ref="R3399:R3462" si="383">+YEAR(S3399)&amp;MONTH(S3399)</f>
        <v>20013</v>
      </c>
      <c r="S3399" s="49">
        <v>36961</v>
      </c>
      <c r="T3399" s="48">
        <v>2264.0100000000002</v>
      </c>
      <c r="U3399" s="50">
        <f t="shared" ref="U3399:U3462" si="384">+AVERAGEIF($R$3:$R$12000,R3399,$T$3:$T$12000)</f>
        <v>2279.4045161290319</v>
      </c>
      <c r="V3399" s="51">
        <f t="shared" si="379"/>
        <v>2300.1046849315071</v>
      </c>
      <c r="W3399" s="53">
        <f t="shared" si="380"/>
        <v>0</v>
      </c>
      <c r="X3399" s="53" t="str">
        <f t="shared" si="381"/>
        <v/>
      </c>
      <c r="Y3399" s="54" t="str">
        <f t="shared" si="382"/>
        <v/>
      </c>
    </row>
    <row r="3400" spans="17:25" x14ac:dyDescent="0.25">
      <c r="Q3400" s="47">
        <f t="shared" ref="Q3400:Q3463" si="385">+YEAR(S3400)</f>
        <v>2001</v>
      </c>
      <c r="R3400" s="48" t="str">
        <f t="shared" si="383"/>
        <v>20013</v>
      </c>
      <c r="S3400" s="49">
        <v>36962</v>
      </c>
      <c r="T3400" s="48">
        <v>2264.0100000000002</v>
      </c>
      <c r="U3400" s="50">
        <f t="shared" si="384"/>
        <v>2279.4045161290319</v>
      </c>
      <c r="V3400" s="51">
        <f t="shared" ref="V3400:V3463" si="386">+AVERAGEIF($Q$3:$Q$12000,Q3400,$T$3:$T$12000)</f>
        <v>2300.1046849315071</v>
      </c>
      <c r="W3400" s="53">
        <f t="shared" si="380"/>
        <v>0</v>
      </c>
      <c r="X3400" s="53" t="str">
        <f t="shared" si="381"/>
        <v/>
      </c>
      <c r="Y3400" s="54" t="str">
        <f t="shared" si="382"/>
        <v/>
      </c>
    </row>
    <row r="3401" spans="17:25" x14ac:dyDescent="0.25">
      <c r="Q3401" s="47">
        <f t="shared" si="385"/>
        <v>2001</v>
      </c>
      <c r="R3401" s="48" t="str">
        <f t="shared" si="383"/>
        <v>20013</v>
      </c>
      <c r="S3401" s="49">
        <v>36963</v>
      </c>
      <c r="T3401" s="48">
        <v>2275.98</v>
      </c>
      <c r="U3401" s="50">
        <f t="shared" si="384"/>
        <v>2279.4045161290319</v>
      </c>
      <c r="V3401" s="51">
        <f t="shared" si="386"/>
        <v>2300.1046849315071</v>
      </c>
      <c r="W3401" s="53">
        <f t="shared" ref="W3401:W3464" si="387">+T3401/T3400-1</f>
        <v>5.2870791206751644E-3</v>
      </c>
      <c r="X3401" s="53" t="str">
        <f t="shared" ref="X3401:X3464" si="388">IF(U3401/U3400-1=0,"",U3401/U3400-1)</f>
        <v/>
      </c>
      <c r="Y3401" s="54" t="str">
        <f t="shared" ref="Y3401:Y3464" si="389">+IF(V3401=V3400,"",V3401/V3400-1)</f>
        <v/>
      </c>
    </row>
    <row r="3402" spans="17:25" x14ac:dyDescent="0.25">
      <c r="Q3402" s="47">
        <f t="shared" si="385"/>
        <v>2001</v>
      </c>
      <c r="R3402" s="48" t="str">
        <f t="shared" si="383"/>
        <v>20013</v>
      </c>
      <c r="S3402" s="49">
        <v>36964</v>
      </c>
      <c r="T3402" s="48">
        <v>2275.92</v>
      </c>
      <c r="U3402" s="50">
        <f t="shared" si="384"/>
        <v>2279.4045161290319</v>
      </c>
      <c r="V3402" s="51">
        <f t="shared" si="386"/>
        <v>2300.1046849315071</v>
      </c>
      <c r="W3402" s="53">
        <f t="shared" si="387"/>
        <v>-2.6362270318713854E-5</v>
      </c>
      <c r="X3402" s="53" t="str">
        <f t="shared" si="388"/>
        <v/>
      </c>
      <c r="Y3402" s="54" t="str">
        <f t="shared" si="389"/>
        <v/>
      </c>
    </row>
    <row r="3403" spans="17:25" x14ac:dyDescent="0.25">
      <c r="Q3403" s="47">
        <f t="shared" si="385"/>
        <v>2001</v>
      </c>
      <c r="R3403" s="48" t="str">
        <f t="shared" si="383"/>
        <v>20013</v>
      </c>
      <c r="S3403" s="49">
        <v>36965</v>
      </c>
      <c r="T3403" s="48">
        <v>2282.0100000000002</v>
      </c>
      <c r="U3403" s="50">
        <f t="shared" si="384"/>
        <v>2279.4045161290319</v>
      </c>
      <c r="V3403" s="51">
        <f t="shared" si="386"/>
        <v>2300.1046849315071</v>
      </c>
      <c r="W3403" s="53">
        <f t="shared" si="387"/>
        <v>2.6758409785934134E-3</v>
      </c>
      <c r="X3403" s="53" t="str">
        <f t="shared" si="388"/>
        <v/>
      </c>
      <c r="Y3403" s="54" t="str">
        <f t="shared" si="389"/>
        <v/>
      </c>
    </row>
    <row r="3404" spans="17:25" x14ac:dyDescent="0.25">
      <c r="Q3404" s="47">
        <f t="shared" si="385"/>
        <v>2001</v>
      </c>
      <c r="R3404" s="48" t="str">
        <f t="shared" si="383"/>
        <v>20013</v>
      </c>
      <c r="S3404" s="49">
        <v>36966</v>
      </c>
      <c r="T3404" s="48">
        <v>2281.02</v>
      </c>
      <c r="U3404" s="50">
        <f t="shared" si="384"/>
        <v>2279.4045161290319</v>
      </c>
      <c r="V3404" s="51">
        <f t="shared" si="386"/>
        <v>2300.1046849315071</v>
      </c>
      <c r="W3404" s="53">
        <f t="shared" si="387"/>
        <v>-4.3382807262026812E-4</v>
      </c>
      <c r="X3404" s="53" t="str">
        <f t="shared" si="388"/>
        <v/>
      </c>
      <c r="Y3404" s="54" t="str">
        <f t="shared" si="389"/>
        <v/>
      </c>
    </row>
    <row r="3405" spans="17:25" x14ac:dyDescent="0.25">
      <c r="Q3405" s="47">
        <f t="shared" si="385"/>
        <v>2001</v>
      </c>
      <c r="R3405" s="48" t="str">
        <f t="shared" si="383"/>
        <v>20013</v>
      </c>
      <c r="S3405" s="49">
        <v>36967</v>
      </c>
      <c r="T3405" s="48">
        <v>2282.96</v>
      </c>
      <c r="U3405" s="50">
        <f t="shared" si="384"/>
        <v>2279.4045161290319</v>
      </c>
      <c r="V3405" s="51">
        <f t="shared" si="386"/>
        <v>2300.1046849315071</v>
      </c>
      <c r="W3405" s="53">
        <f t="shared" si="387"/>
        <v>8.5049670761327967E-4</v>
      </c>
      <c r="X3405" s="53" t="str">
        <f t="shared" si="388"/>
        <v/>
      </c>
      <c r="Y3405" s="54" t="str">
        <f t="shared" si="389"/>
        <v/>
      </c>
    </row>
    <row r="3406" spans="17:25" x14ac:dyDescent="0.25">
      <c r="Q3406" s="47">
        <f t="shared" si="385"/>
        <v>2001</v>
      </c>
      <c r="R3406" s="48" t="str">
        <f t="shared" si="383"/>
        <v>20013</v>
      </c>
      <c r="S3406" s="49">
        <v>36968</v>
      </c>
      <c r="T3406" s="48">
        <v>2282.96</v>
      </c>
      <c r="U3406" s="50">
        <f t="shared" si="384"/>
        <v>2279.4045161290319</v>
      </c>
      <c r="V3406" s="51">
        <f t="shared" si="386"/>
        <v>2300.1046849315071</v>
      </c>
      <c r="W3406" s="53">
        <f t="shared" si="387"/>
        <v>0</v>
      </c>
      <c r="X3406" s="53" t="str">
        <f t="shared" si="388"/>
        <v/>
      </c>
      <c r="Y3406" s="54" t="str">
        <f t="shared" si="389"/>
        <v/>
      </c>
    </row>
    <row r="3407" spans="17:25" x14ac:dyDescent="0.25">
      <c r="Q3407" s="47">
        <f t="shared" si="385"/>
        <v>2001</v>
      </c>
      <c r="R3407" s="48" t="str">
        <f t="shared" si="383"/>
        <v>20013</v>
      </c>
      <c r="S3407" s="49">
        <v>36969</v>
      </c>
      <c r="T3407" s="48">
        <v>2282.96</v>
      </c>
      <c r="U3407" s="50">
        <f t="shared" si="384"/>
        <v>2279.4045161290319</v>
      </c>
      <c r="V3407" s="51">
        <f t="shared" si="386"/>
        <v>2300.1046849315071</v>
      </c>
      <c r="W3407" s="53">
        <f t="shared" si="387"/>
        <v>0</v>
      </c>
      <c r="X3407" s="53" t="str">
        <f t="shared" si="388"/>
        <v/>
      </c>
      <c r="Y3407" s="54" t="str">
        <f t="shared" si="389"/>
        <v/>
      </c>
    </row>
    <row r="3408" spans="17:25" x14ac:dyDescent="0.25">
      <c r="Q3408" s="47">
        <f t="shared" si="385"/>
        <v>2001</v>
      </c>
      <c r="R3408" s="48" t="str">
        <f t="shared" si="383"/>
        <v>20013</v>
      </c>
      <c r="S3408" s="49">
        <v>36970</v>
      </c>
      <c r="T3408" s="48">
        <v>2282.96</v>
      </c>
      <c r="U3408" s="50">
        <f t="shared" si="384"/>
        <v>2279.4045161290319</v>
      </c>
      <c r="V3408" s="51">
        <f t="shared" si="386"/>
        <v>2300.1046849315071</v>
      </c>
      <c r="W3408" s="53">
        <f t="shared" si="387"/>
        <v>0</v>
      </c>
      <c r="X3408" s="53" t="str">
        <f t="shared" si="388"/>
        <v/>
      </c>
      <c r="Y3408" s="54" t="str">
        <f t="shared" si="389"/>
        <v/>
      </c>
    </row>
    <row r="3409" spans="17:25" x14ac:dyDescent="0.25">
      <c r="Q3409" s="47">
        <f t="shared" si="385"/>
        <v>2001</v>
      </c>
      <c r="R3409" s="48" t="str">
        <f t="shared" si="383"/>
        <v>20013</v>
      </c>
      <c r="S3409" s="49">
        <v>36971</v>
      </c>
      <c r="T3409" s="48">
        <v>2282.17</v>
      </c>
      <c r="U3409" s="50">
        <f t="shared" si="384"/>
        <v>2279.4045161290319</v>
      </c>
      <c r="V3409" s="51">
        <f t="shared" si="386"/>
        <v>2300.1046849315071</v>
      </c>
      <c r="W3409" s="53">
        <f t="shared" si="387"/>
        <v>-3.4604198058663105E-4</v>
      </c>
      <c r="X3409" s="53" t="str">
        <f t="shared" si="388"/>
        <v/>
      </c>
      <c r="Y3409" s="54" t="str">
        <f t="shared" si="389"/>
        <v/>
      </c>
    </row>
    <row r="3410" spans="17:25" x14ac:dyDescent="0.25">
      <c r="Q3410" s="47">
        <f t="shared" si="385"/>
        <v>2001</v>
      </c>
      <c r="R3410" s="48" t="str">
        <f t="shared" si="383"/>
        <v>20013</v>
      </c>
      <c r="S3410" s="49">
        <v>36972</v>
      </c>
      <c r="T3410" s="48">
        <v>2284.04</v>
      </c>
      <c r="U3410" s="50">
        <f t="shared" si="384"/>
        <v>2279.4045161290319</v>
      </c>
      <c r="V3410" s="51">
        <f t="shared" si="386"/>
        <v>2300.1046849315071</v>
      </c>
      <c r="W3410" s="53">
        <f t="shared" si="387"/>
        <v>8.1939557526378159E-4</v>
      </c>
      <c r="X3410" s="53" t="str">
        <f t="shared" si="388"/>
        <v/>
      </c>
      <c r="Y3410" s="54" t="str">
        <f t="shared" si="389"/>
        <v/>
      </c>
    </row>
    <row r="3411" spans="17:25" x14ac:dyDescent="0.25">
      <c r="Q3411" s="47">
        <f t="shared" si="385"/>
        <v>2001</v>
      </c>
      <c r="R3411" s="48" t="str">
        <f t="shared" si="383"/>
        <v>20013</v>
      </c>
      <c r="S3411" s="49">
        <v>36973</v>
      </c>
      <c r="T3411" s="48">
        <v>2290.02</v>
      </c>
      <c r="U3411" s="50">
        <f t="shared" si="384"/>
        <v>2279.4045161290319</v>
      </c>
      <c r="V3411" s="51">
        <f t="shared" si="386"/>
        <v>2300.1046849315071</v>
      </c>
      <c r="W3411" s="53">
        <f t="shared" si="387"/>
        <v>2.6181678079193471E-3</v>
      </c>
      <c r="X3411" s="53" t="str">
        <f t="shared" si="388"/>
        <v/>
      </c>
      <c r="Y3411" s="54" t="str">
        <f t="shared" si="389"/>
        <v/>
      </c>
    </row>
    <row r="3412" spans="17:25" x14ac:dyDescent="0.25">
      <c r="Q3412" s="47">
        <f t="shared" si="385"/>
        <v>2001</v>
      </c>
      <c r="R3412" s="48" t="str">
        <f t="shared" si="383"/>
        <v>20013</v>
      </c>
      <c r="S3412" s="49">
        <v>36974</v>
      </c>
      <c r="T3412" s="48">
        <v>2295.7399999999998</v>
      </c>
      <c r="U3412" s="50">
        <f t="shared" si="384"/>
        <v>2279.4045161290319</v>
      </c>
      <c r="V3412" s="51">
        <f t="shared" si="386"/>
        <v>2300.1046849315071</v>
      </c>
      <c r="W3412" s="53">
        <f t="shared" si="387"/>
        <v>2.4977947790847388E-3</v>
      </c>
      <c r="X3412" s="53" t="str">
        <f t="shared" si="388"/>
        <v/>
      </c>
      <c r="Y3412" s="54" t="str">
        <f t="shared" si="389"/>
        <v/>
      </c>
    </row>
    <row r="3413" spans="17:25" x14ac:dyDescent="0.25">
      <c r="Q3413" s="47">
        <f t="shared" si="385"/>
        <v>2001</v>
      </c>
      <c r="R3413" s="48" t="str">
        <f t="shared" si="383"/>
        <v>20013</v>
      </c>
      <c r="S3413" s="49">
        <v>36975</v>
      </c>
      <c r="T3413" s="48">
        <v>2295.7399999999998</v>
      </c>
      <c r="U3413" s="50">
        <f t="shared" si="384"/>
        <v>2279.4045161290319</v>
      </c>
      <c r="V3413" s="51">
        <f t="shared" si="386"/>
        <v>2300.1046849315071</v>
      </c>
      <c r="W3413" s="53">
        <f t="shared" si="387"/>
        <v>0</v>
      </c>
      <c r="X3413" s="53" t="str">
        <f t="shared" si="388"/>
        <v/>
      </c>
      <c r="Y3413" s="54" t="str">
        <f t="shared" si="389"/>
        <v/>
      </c>
    </row>
    <row r="3414" spans="17:25" x14ac:dyDescent="0.25">
      <c r="Q3414" s="47">
        <f t="shared" si="385"/>
        <v>2001</v>
      </c>
      <c r="R3414" s="48" t="str">
        <f t="shared" si="383"/>
        <v>20013</v>
      </c>
      <c r="S3414" s="49">
        <v>36976</v>
      </c>
      <c r="T3414" s="48">
        <v>2295.7399999999998</v>
      </c>
      <c r="U3414" s="50">
        <f t="shared" si="384"/>
        <v>2279.4045161290319</v>
      </c>
      <c r="V3414" s="51">
        <f t="shared" si="386"/>
        <v>2300.1046849315071</v>
      </c>
      <c r="W3414" s="53">
        <f t="shared" si="387"/>
        <v>0</v>
      </c>
      <c r="X3414" s="53" t="str">
        <f t="shared" si="388"/>
        <v/>
      </c>
      <c r="Y3414" s="54" t="str">
        <f t="shared" si="389"/>
        <v/>
      </c>
    </row>
    <row r="3415" spans="17:25" x14ac:dyDescent="0.25">
      <c r="Q3415" s="47">
        <f t="shared" si="385"/>
        <v>2001</v>
      </c>
      <c r="R3415" s="48" t="str">
        <f t="shared" si="383"/>
        <v>20013</v>
      </c>
      <c r="S3415" s="49">
        <v>36977</v>
      </c>
      <c r="T3415" s="48">
        <v>2293.9899999999998</v>
      </c>
      <c r="U3415" s="50">
        <f t="shared" si="384"/>
        <v>2279.4045161290319</v>
      </c>
      <c r="V3415" s="51">
        <f t="shared" si="386"/>
        <v>2300.1046849315071</v>
      </c>
      <c r="W3415" s="53">
        <f t="shared" si="387"/>
        <v>-7.6228144302059597E-4</v>
      </c>
      <c r="X3415" s="53" t="str">
        <f t="shared" si="388"/>
        <v/>
      </c>
      <c r="Y3415" s="54" t="str">
        <f t="shared" si="389"/>
        <v/>
      </c>
    </row>
    <row r="3416" spans="17:25" x14ac:dyDescent="0.25">
      <c r="Q3416" s="47">
        <f t="shared" si="385"/>
        <v>2001</v>
      </c>
      <c r="R3416" s="48" t="str">
        <f t="shared" si="383"/>
        <v>20013</v>
      </c>
      <c r="S3416" s="49">
        <v>36978</v>
      </c>
      <c r="T3416" s="48">
        <v>2299.6799999999998</v>
      </c>
      <c r="U3416" s="50">
        <f t="shared" si="384"/>
        <v>2279.4045161290319</v>
      </c>
      <c r="V3416" s="51">
        <f t="shared" si="386"/>
        <v>2300.1046849315071</v>
      </c>
      <c r="W3416" s="53">
        <f t="shared" si="387"/>
        <v>2.4803944219460305E-3</v>
      </c>
      <c r="X3416" s="53" t="str">
        <f t="shared" si="388"/>
        <v/>
      </c>
      <c r="Y3416" s="54" t="str">
        <f t="shared" si="389"/>
        <v/>
      </c>
    </row>
    <row r="3417" spans="17:25" x14ac:dyDescent="0.25">
      <c r="Q3417" s="47">
        <f t="shared" si="385"/>
        <v>2001</v>
      </c>
      <c r="R3417" s="48" t="str">
        <f t="shared" si="383"/>
        <v>20013</v>
      </c>
      <c r="S3417" s="49">
        <v>36979</v>
      </c>
      <c r="T3417" s="48">
        <v>2303.86</v>
      </c>
      <c r="U3417" s="50">
        <f t="shared" si="384"/>
        <v>2279.4045161290319</v>
      </c>
      <c r="V3417" s="51">
        <f t="shared" si="386"/>
        <v>2300.1046849315071</v>
      </c>
      <c r="W3417" s="53">
        <f t="shared" si="387"/>
        <v>1.8176441939750099E-3</v>
      </c>
      <c r="X3417" s="53" t="str">
        <f t="shared" si="388"/>
        <v/>
      </c>
      <c r="Y3417" s="54" t="str">
        <f t="shared" si="389"/>
        <v/>
      </c>
    </row>
    <row r="3418" spans="17:25" x14ac:dyDescent="0.25">
      <c r="Q3418" s="47">
        <f t="shared" si="385"/>
        <v>2001</v>
      </c>
      <c r="R3418" s="48" t="str">
        <f t="shared" si="383"/>
        <v>20013</v>
      </c>
      <c r="S3418" s="49">
        <v>36980</v>
      </c>
      <c r="T3418" s="48">
        <v>2309.83</v>
      </c>
      <c r="U3418" s="50">
        <f t="shared" si="384"/>
        <v>2279.4045161290319</v>
      </c>
      <c r="V3418" s="51">
        <f t="shared" si="386"/>
        <v>2300.1046849315071</v>
      </c>
      <c r="W3418" s="53">
        <f t="shared" si="387"/>
        <v>2.5913032909985478E-3</v>
      </c>
      <c r="X3418" s="53" t="str">
        <f t="shared" si="388"/>
        <v/>
      </c>
      <c r="Y3418" s="54" t="str">
        <f t="shared" si="389"/>
        <v/>
      </c>
    </row>
    <row r="3419" spans="17:25" x14ac:dyDescent="0.25">
      <c r="Q3419" s="47">
        <f t="shared" si="385"/>
        <v>2001</v>
      </c>
      <c r="R3419" s="48" t="str">
        <f t="shared" si="383"/>
        <v>20013</v>
      </c>
      <c r="S3419" s="49">
        <v>36981</v>
      </c>
      <c r="T3419" s="48">
        <v>2310.5700000000002</v>
      </c>
      <c r="U3419" s="50">
        <f t="shared" si="384"/>
        <v>2279.4045161290319</v>
      </c>
      <c r="V3419" s="51">
        <f t="shared" si="386"/>
        <v>2300.1046849315071</v>
      </c>
      <c r="W3419" s="53">
        <f t="shared" si="387"/>
        <v>3.2036989735195753E-4</v>
      </c>
      <c r="X3419" s="53" t="str">
        <f t="shared" si="388"/>
        <v/>
      </c>
      <c r="Y3419" s="54" t="str">
        <f t="shared" si="389"/>
        <v/>
      </c>
    </row>
    <row r="3420" spans="17:25" x14ac:dyDescent="0.25">
      <c r="Q3420" s="47">
        <f t="shared" si="385"/>
        <v>2001</v>
      </c>
      <c r="R3420" s="48" t="str">
        <f t="shared" si="383"/>
        <v>20014</v>
      </c>
      <c r="S3420" s="49">
        <v>36982</v>
      </c>
      <c r="T3420" s="48">
        <v>2310.5700000000002</v>
      </c>
      <c r="U3420" s="50">
        <f t="shared" si="384"/>
        <v>2323.1940000000004</v>
      </c>
      <c r="V3420" s="51">
        <f t="shared" si="386"/>
        <v>2300.1046849315071</v>
      </c>
      <c r="W3420" s="53">
        <f t="shared" si="387"/>
        <v>0</v>
      </c>
      <c r="X3420" s="53">
        <f t="shared" si="388"/>
        <v>1.9210931434554324E-2</v>
      </c>
      <c r="Y3420" s="54" t="str">
        <f t="shared" si="389"/>
        <v/>
      </c>
    </row>
    <row r="3421" spans="17:25" x14ac:dyDescent="0.25">
      <c r="Q3421" s="47">
        <f t="shared" si="385"/>
        <v>2001</v>
      </c>
      <c r="R3421" s="48" t="str">
        <f t="shared" si="383"/>
        <v>20014</v>
      </c>
      <c r="S3421" s="49">
        <v>36983</v>
      </c>
      <c r="T3421" s="48">
        <v>2310.5700000000002</v>
      </c>
      <c r="U3421" s="50">
        <f t="shared" si="384"/>
        <v>2323.1940000000004</v>
      </c>
      <c r="V3421" s="51">
        <f t="shared" si="386"/>
        <v>2300.1046849315071</v>
      </c>
      <c r="W3421" s="53">
        <f t="shared" si="387"/>
        <v>0</v>
      </c>
      <c r="X3421" s="53" t="str">
        <f t="shared" si="388"/>
        <v/>
      </c>
      <c r="Y3421" s="54" t="str">
        <f t="shared" si="389"/>
        <v/>
      </c>
    </row>
    <row r="3422" spans="17:25" x14ac:dyDescent="0.25">
      <c r="Q3422" s="47">
        <f t="shared" si="385"/>
        <v>2001</v>
      </c>
      <c r="R3422" s="48" t="str">
        <f t="shared" si="383"/>
        <v>20014</v>
      </c>
      <c r="S3422" s="49">
        <v>36984</v>
      </c>
      <c r="T3422" s="48">
        <v>2304.19</v>
      </c>
      <c r="U3422" s="50">
        <f t="shared" si="384"/>
        <v>2323.1940000000004</v>
      </c>
      <c r="V3422" s="51">
        <f t="shared" si="386"/>
        <v>2300.1046849315071</v>
      </c>
      <c r="W3422" s="53">
        <f t="shared" si="387"/>
        <v>-2.7612234210606657E-3</v>
      </c>
      <c r="X3422" s="53" t="str">
        <f t="shared" si="388"/>
        <v/>
      </c>
      <c r="Y3422" s="54" t="str">
        <f t="shared" si="389"/>
        <v/>
      </c>
    </row>
    <row r="3423" spans="17:25" x14ac:dyDescent="0.25">
      <c r="Q3423" s="47">
        <f t="shared" si="385"/>
        <v>2001</v>
      </c>
      <c r="R3423" s="48" t="str">
        <f t="shared" si="383"/>
        <v>20014</v>
      </c>
      <c r="S3423" s="49">
        <v>36985</v>
      </c>
      <c r="T3423" s="48">
        <v>2308.64</v>
      </c>
      <c r="U3423" s="50">
        <f t="shared" si="384"/>
        <v>2323.1940000000004</v>
      </c>
      <c r="V3423" s="51">
        <f t="shared" si="386"/>
        <v>2300.1046849315071</v>
      </c>
      <c r="W3423" s="53">
        <f t="shared" si="387"/>
        <v>1.9312643488600401E-3</v>
      </c>
      <c r="X3423" s="53" t="str">
        <f t="shared" si="388"/>
        <v/>
      </c>
      <c r="Y3423" s="54" t="str">
        <f t="shared" si="389"/>
        <v/>
      </c>
    </row>
    <row r="3424" spans="17:25" x14ac:dyDescent="0.25">
      <c r="Q3424" s="47">
        <f t="shared" si="385"/>
        <v>2001</v>
      </c>
      <c r="R3424" s="48" t="str">
        <f t="shared" si="383"/>
        <v>20014</v>
      </c>
      <c r="S3424" s="49">
        <v>36986</v>
      </c>
      <c r="T3424" s="48">
        <v>2315.81</v>
      </c>
      <c r="U3424" s="50">
        <f t="shared" si="384"/>
        <v>2323.1940000000004</v>
      </c>
      <c r="V3424" s="51">
        <f t="shared" si="386"/>
        <v>2300.1046849315071</v>
      </c>
      <c r="W3424" s="53">
        <f t="shared" si="387"/>
        <v>3.1057245824381852E-3</v>
      </c>
      <c r="X3424" s="53" t="str">
        <f t="shared" si="388"/>
        <v/>
      </c>
      <c r="Y3424" s="54" t="str">
        <f t="shared" si="389"/>
        <v/>
      </c>
    </row>
    <row r="3425" spans="17:25" x14ac:dyDescent="0.25">
      <c r="Q3425" s="47">
        <f t="shared" si="385"/>
        <v>2001</v>
      </c>
      <c r="R3425" s="48" t="str">
        <f t="shared" si="383"/>
        <v>20014</v>
      </c>
      <c r="S3425" s="49">
        <v>36987</v>
      </c>
      <c r="T3425" s="48">
        <v>2317.46</v>
      </c>
      <c r="U3425" s="50">
        <f t="shared" si="384"/>
        <v>2323.1940000000004</v>
      </c>
      <c r="V3425" s="51">
        <f t="shared" si="386"/>
        <v>2300.1046849315071</v>
      </c>
      <c r="W3425" s="53">
        <f t="shared" si="387"/>
        <v>7.1249368471515417E-4</v>
      </c>
      <c r="X3425" s="53" t="str">
        <f t="shared" si="388"/>
        <v/>
      </c>
      <c r="Y3425" s="54" t="str">
        <f t="shared" si="389"/>
        <v/>
      </c>
    </row>
    <row r="3426" spans="17:25" x14ac:dyDescent="0.25">
      <c r="Q3426" s="47">
        <f t="shared" si="385"/>
        <v>2001</v>
      </c>
      <c r="R3426" s="48" t="str">
        <f t="shared" si="383"/>
        <v>20014</v>
      </c>
      <c r="S3426" s="49">
        <v>36988</v>
      </c>
      <c r="T3426" s="48">
        <v>2318.58</v>
      </c>
      <c r="U3426" s="50">
        <f t="shared" si="384"/>
        <v>2323.1940000000004</v>
      </c>
      <c r="V3426" s="51">
        <f t="shared" si="386"/>
        <v>2300.1046849315071</v>
      </c>
      <c r="W3426" s="53">
        <f t="shared" si="387"/>
        <v>4.8328773743655518E-4</v>
      </c>
      <c r="X3426" s="53" t="str">
        <f t="shared" si="388"/>
        <v/>
      </c>
      <c r="Y3426" s="54" t="str">
        <f t="shared" si="389"/>
        <v/>
      </c>
    </row>
    <row r="3427" spans="17:25" x14ac:dyDescent="0.25">
      <c r="Q3427" s="47">
        <f t="shared" si="385"/>
        <v>2001</v>
      </c>
      <c r="R3427" s="48" t="str">
        <f t="shared" si="383"/>
        <v>20014</v>
      </c>
      <c r="S3427" s="49">
        <v>36989</v>
      </c>
      <c r="T3427" s="48">
        <v>2318.58</v>
      </c>
      <c r="U3427" s="50">
        <f t="shared" si="384"/>
        <v>2323.1940000000004</v>
      </c>
      <c r="V3427" s="51">
        <f t="shared" si="386"/>
        <v>2300.1046849315071</v>
      </c>
      <c r="W3427" s="53">
        <f t="shared" si="387"/>
        <v>0</v>
      </c>
      <c r="X3427" s="53" t="str">
        <f t="shared" si="388"/>
        <v/>
      </c>
      <c r="Y3427" s="54" t="str">
        <f t="shared" si="389"/>
        <v/>
      </c>
    </row>
    <row r="3428" spans="17:25" x14ac:dyDescent="0.25">
      <c r="Q3428" s="47">
        <f t="shared" si="385"/>
        <v>2001</v>
      </c>
      <c r="R3428" s="48" t="str">
        <f t="shared" si="383"/>
        <v>20014</v>
      </c>
      <c r="S3428" s="49">
        <v>36990</v>
      </c>
      <c r="T3428" s="48">
        <v>2318.58</v>
      </c>
      <c r="U3428" s="50">
        <f t="shared" si="384"/>
        <v>2323.1940000000004</v>
      </c>
      <c r="V3428" s="51">
        <f t="shared" si="386"/>
        <v>2300.1046849315071</v>
      </c>
      <c r="W3428" s="53">
        <f t="shared" si="387"/>
        <v>0</v>
      </c>
      <c r="X3428" s="53" t="str">
        <f t="shared" si="388"/>
        <v/>
      </c>
      <c r="Y3428" s="54" t="str">
        <f t="shared" si="389"/>
        <v/>
      </c>
    </row>
    <row r="3429" spans="17:25" x14ac:dyDescent="0.25">
      <c r="Q3429" s="47">
        <f t="shared" si="385"/>
        <v>2001</v>
      </c>
      <c r="R3429" s="48" t="str">
        <f t="shared" si="383"/>
        <v>20014</v>
      </c>
      <c r="S3429" s="49">
        <v>36991</v>
      </c>
      <c r="T3429" s="48">
        <v>2315.21</v>
      </c>
      <c r="U3429" s="50">
        <f t="shared" si="384"/>
        <v>2323.1940000000004</v>
      </c>
      <c r="V3429" s="51">
        <f t="shared" si="386"/>
        <v>2300.1046849315071</v>
      </c>
      <c r="W3429" s="53">
        <f t="shared" si="387"/>
        <v>-1.4534758343468512E-3</v>
      </c>
      <c r="X3429" s="53" t="str">
        <f t="shared" si="388"/>
        <v/>
      </c>
      <c r="Y3429" s="54" t="str">
        <f t="shared" si="389"/>
        <v/>
      </c>
    </row>
    <row r="3430" spans="17:25" x14ac:dyDescent="0.25">
      <c r="Q3430" s="47">
        <f t="shared" si="385"/>
        <v>2001</v>
      </c>
      <c r="R3430" s="48" t="str">
        <f t="shared" si="383"/>
        <v>20014</v>
      </c>
      <c r="S3430" s="49">
        <v>36992</v>
      </c>
      <c r="T3430" s="48">
        <v>2309.84</v>
      </c>
      <c r="U3430" s="50">
        <f t="shared" si="384"/>
        <v>2323.1940000000004</v>
      </c>
      <c r="V3430" s="51">
        <f t="shared" si="386"/>
        <v>2300.1046849315071</v>
      </c>
      <c r="W3430" s="53">
        <f t="shared" si="387"/>
        <v>-2.3194440245161152E-3</v>
      </c>
      <c r="X3430" s="53" t="str">
        <f t="shared" si="388"/>
        <v/>
      </c>
      <c r="Y3430" s="54" t="str">
        <f t="shared" si="389"/>
        <v/>
      </c>
    </row>
    <row r="3431" spans="17:25" x14ac:dyDescent="0.25">
      <c r="Q3431" s="47">
        <f t="shared" si="385"/>
        <v>2001</v>
      </c>
      <c r="R3431" s="48" t="str">
        <f t="shared" si="383"/>
        <v>20014</v>
      </c>
      <c r="S3431" s="49">
        <v>36993</v>
      </c>
      <c r="T3431" s="48">
        <v>2314.0700000000002</v>
      </c>
      <c r="U3431" s="50">
        <f t="shared" si="384"/>
        <v>2323.1940000000004</v>
      </c>
      <c r="V3431" s="51">
        <f t="shared" si="386"/>
        <v>2300.1046849315071</v>
      </c>
      <c r="W3431" s="53">
        <f t="shared" si="387"/>
        <v>1.8312956741592945E-3</v>
      </c>
      <c r="X3431" s="53" t="str">
        <f t="shared" si="388"/>
        <v/>
      </c>
      <c r="Y3431" s="54" t="str">
        <f t="shared" si="389"/>
        <v/>
      </c>
    </row>
    <row r="3432" spans="17:25" x14ac:dyDescent="0.25">
      <c r="Q3432" s="47">
        <f t="shared" si="385"/>
        <v>2001</v>
      </c>
      <c r="R3432" s="48" t="str">
        <f t="shared" si="383"/>
        <v>20014</v>
      </c>
      <c r="S3432" s="49">
        <v>36994</v>
      </c>
      <c r="T3432" s="48">
        <v>2314.0700000000002</v>
      </c>
      <c r="U3432" s="50">
        <f t="shared" si="384"/>
        <v>2323.1940000000004</v>
      </c>
      <c r="V3432" s="51">
        <f t="shared" si="386"/>
        <v>2300.1046849315071</v>
      </c>
      <c r="W3432" s="53">
        <f t="shared" si="387"/>
        <v>0</v>
      </c>
      <c r="X3432" s="53" t="str">
        <f t="shared" si="388"/>
        <v/>
      </c>
      <c r="Y3432" s="54" t="str">
        <f t="shared" si="389"/>
        <v/>
      </c>
    </row>
    <row r="3433" spans="17:25" x14ac:dyDescent="0.25">
      <c r="Q3433" s="47">
        <f t="shared" si="385"/>
        <v>2001</v>
      </c>
      <c r="R3433" s="48" t="str">
        <f t="shared" si="383"/>
        <v>20014</v>
      </c>
      <c r="S3433" s="49">
        <v>36995</v>
      </c>
      <c r="T3433" s="48">
        <v>2314.0700000000002</v>
      </c>
      <c r="U3433" s="50">
        <f t="shared" si="384"/>
        <v>2323.1940000000004</v>
      </c>
      <c r="V3433" s="51">
        <f t="shared" si="386"/>
        <v>2300.1046849315071</v>
      </c>
      <c r="W3433" s="53">
        <f t="shared" si="387"/>
        <v>0</v>
      </c>
      <c r="X3433" s="53" t="str">
        <f t="shared" si="388"/>
        <v/>
      </c>
      <c r="Y3433" s="54" t="str">
        <f t="shared" si="389"/>
        <v/>
      </c>
    </row>
    <row r="3434" spans="17:25" x14ac:dyDescent="0.25">
      <c r="Q3434" s="47">
        <f t="shared" si="385"/>
        <v>2001</v>
      </c>
      <c r="R3434" s="48" t="str">
        <f t="shared" si="383"/>
        <v>20014</v>
      </c>
      <c r="S3434" s="49">
        <v>36996</v>
      </c>
      <c r="T3434" s="48">
        <v>2314.0700000000002</v>
      </c>
      <c r="U3434" s="50">
        <f t="shared" si="384"/>
        <v>2323.1940000000004</v>
      </c>
      <c r="V3434" s="51">
        <f t="shared" si="386"/>
        <v>2300.1046849315071</v>
      </c>
      <c r="W3434" s="53">
        <f t="shared" si="387"/>
        <v>0</v>
      </c>
      <c r="X3434" s="53" t="str">
        <f t="shared" si="388"/>
        <v/>
      </c>
      <c r="Y3434" s="54" t="str">
        <f t="shared" si="389"/>
        <v/>
      </c>
    </row>
    <row r="3435" spans="17:25" x14ac:dyDescent="0.25">
      <c r="Q3435" s="47">
        <f t="shared" si="385"/>
        <v>2001</v>
      </c>
      <c r="R3435" s="48" t="str">
        <f t="shared" si="383"/>
        <v>20014</v>
      </c>
      <c r="S3435" s="49">
        <v>36997</v>
      </c>
      <c r="T3435" s="48">
        <v>2314.0700000000002</v>
      </c>
      <c r="U3435" s="50">
        <f t="shared" si="384"/>
        <v>2323.1940000000004</v>
      </c>
      <c r="V3435" s="51">
        <f t="shared" si="386"/>
        <v>2300.1046849315071</v>
      </c>
      <c r="W3435" s="53">
        <f t="shared" si="387"/>
        <v>0</v>
      </c>
      <c r="X3435" s="53" t="str">
        <f t="shared" si="388"/>
        <v/>
      </c>
      <c r="Y3435" s="54" t="str">
        <f t="shared" si="389"/>
        <v/>
      </c>
    </row>
    <row r="3436" spans="17:25" x14ac:dyDescent="0.25">
      <c r="Q3436" s="47">
        <f t="shared" si="385"/>
        <v>2001</v>
      </c>
      <c r="R3436" s="48" t="str">
        <f t="shared" si="383"/>
        <v>20014</v>
      </c>
      <c r="S3436" s="49">
        <v>36998</v>
      </c>
      <c r="T3436" s="48">
        <v>2320.1799999999998</v>
      </c>
      <c r="U3436" s="50">
        <f t="shared" si="384"/>
        <v>2323.1940000000004</v>
      </c>
      <c r="V3436" s="51">
        <f t="shared" si="386"/>
        <v>2300.1046849315071</v>
      </c>
      <c r="W3436" s="53">
        <f t="shared" si="387"/>
        <v>2.640369565311218E-3</v>
      </c>
      <c r="X3436" s="53" t="str">
        <f t="shared" si="388"/>
        <v/>
      </c>
      <c r="Y3436" s="54" t="str">
        <f t="shared" si="389"/>
        <v/>
      </c>
    </row>
    <row r="3437" spans="17:25" x14ac:dyDescent="0.25">
      <c r="Q3437" s="47">
        <f t="shared" si="385"/>
        <v>2001</v>
      </c>
      <c r="R3437" s="48" t="str">
        <f t="shared" si="383"/>
        <v>20014</v>
      </c>
      <c r="S3437" s="49">
        <v>36999</v>
      </c>
      <c r="T3437" s="48">
        <v>2319.5700000000002</v>
      </c>
      <c r="U3437" s="50">
        <f t="shared" si="384"/>
        <v>2323.1940000000004</v>
      </c>
      <c r="V3437" s="51">
        <f t="shared" si="386"/>
        <v>2300.1046849315071</v>
      </c>
      <c r="W3437" s="53">
        <f t="shared" si="387"/>
        <v>-2.6291063624361843E-4</v>
      </c>
      <c r="X3437" s="53" t="str">
        <f t="shared" si="388"/>
        <v/>
      </c>
      <c r="Y3437" s="54" t="str">
        <f t="shared" si="389"/>
        <v/>
      </c>
    </row>
    <row r="3438" spans="17:25" x14ac:dyDescent="0.25">
      <c r="Q3438" s="47">
        <f t="shared" si="385"/>
        <v>2001</v>
      </c>
      <c r="R3438" s="48" t="str">
        <f t="shared" si="383"/>
        <v>20014</v>
      </c>
      <c r="S3438" s="49">
        <v>37000</v>
      </c>
      <c r="T3438" s="48">
        <v>2316.91</v>
      </c>
      <c r="U3438" s="50">
        <f t="shared" si="384"/>
        <v>2323.1940000000004</v>
      </c>
      <c r="V3438" s="51">
        <f t="shared" si="386"/>
        <v>2300.1046849315071</v>
      </c>
      <c r="W3438" s="53">
        <f t="shared" si="387"/>
        <v>-1.1467642709641623E-3</v>
      </c>
      <c r="X3438" s="53" t="str">
        <f t="shared" si="388"/>
        <v/>
      </c>
      <c r="Y3438" s="54" t="str">
        <f t="shared" si="389"/>
        <v/>
      </c>
    </row>
    <row r="3439" spans="17:25" x14ac:dyDescent="0.25">
      <c r="Q3439" s="47">
        <f t="shared" si="385"/>
        <v>2001</v>
      </c>
      <c r="R3439" s="48" t="str">
        <f t="shared" si="383"/>
        <v>20014</v>
      </c>
      <c r="S3439" s="49">
        <v>37001</v>
      </c>
      <c r="T3439" s="48">
        <v>2327.08</v>
      </c>
      <c r="U3439" s="50">
        <f t="shared" si="384"/>
        <v>2323.1940000000004</v>
      </c>
      <c r="V3439" s="51">
        <f t="shared" si="386"/>
        <v>2300.1046849315071</v>
      </c>
      <c r="W3439" s="53">
        <f t="shared" si="387"/>
        <v>4.389467005623926E-3</v>
      </c>
      <c r="X3439" s="53" t="str">
        <f t="shared" si="388"/>
        <v/>
      </c>
      <c r="Y3439" s="54" t="str">
        <f t="shared" si="389"/>
        <v/>
      </c>
    </row>
    <row r="3440" spans="17:25" x14ac:dyDescent="0.25">
      <c r="Q3440" s="47">
        <f t="shared" si="385"/>
        <v>2001</v>
      </c>
      <c r="R3440" s="48" t="str">
        <f t="shared" si="383"/>
        <v>20014</v>
      </c>
      <c r="S3440" s="49">
        <v>37002</v>
      </c>
      <c r="T3440" s="48">
        <v>2329.73</v>
      </c>
      <c r="U3440" s="50">
        <f t="shared" si="384"/>
        <v>2323.1940000000004</v>
      </c>
      <c r="V3440" s="51">
        <f t="shared" si="386"/>
        <v>2300.1046849315071</v>
      </c>
      <c r="W3440" s="53">
        <f t="shared" si="387"/>
        <v>1.1387661790742687E-3</v>
      </c>
      <c r="X3440" s="53" t="str">
        <f t="shared" si="388"/>
        <v/>
      </c>
      <c r="Y3440" s="54" t="str">
        <f t="shared" si="389"/>
        <v/>
      </c>
    </row>
    <row r="3441" spans="17:25" x14ac:dyDescent="0.25">
      <c r="Q3441" s="47">
        <f t="shared" si="385"/>
        <v>2001</v>
      </c>
      <c r="R3441" s="48" t="str">
        <f t="shared" si="383"/>
        <v>20014</v>
      </c>
      <c r="S3441" s="49">
        <v>37003</v>
      </c>
      <c r="T3441" s="48">
        <v>2329.73</v>
      </c>
      <c r="U3441" s="50">
        <f t="shared" si="384"/>
        <v>2323.1940000000004</v>
      </c>
      <c r="V3441" s="51">
        <f t="shared" si="386"/>
        <v>2300.1046849315071</v>
      </c>
      <c r="W3441" s="53">
        <f t="shared" si="387"/>
        <v>0</v>
      </c>
      <c r="X3441" s="53" t="str">
        <f t="shared" si="388"/>
        <v/>
      </c>
      <c r="Y3441" s="54" t="str">
        <f t="shared" si="389"/>
        <v/>
      </c>
    </row>
    <row r="3442" spans="17:25" x14ac:dyDescent="0.25">
      <c r="Q3442" s="47">
        <f t="shared" si="385"/>
        <v>2001</v>
      </c>
      <c r="R3442" s="48" t="str">
        <f t="shared" si="383"/>
        <v>20014</v>
      </c>
      <c r="S3442" s="49">
        <v>37004</v>
      </c>
      <c r="T3442" s="48">
        <v>2329.73</v>
      </c>
      <c r="U3442" s="50">
        <f t="shared" si="384"/>
        <v>2323.1940000000004</v>
      </c>
      <c r="V3442" s="51">
        <f t="shared" si="386"/>
        <v>2300.1046849315071</v>
      </c>
      <c r="W3442" s="53">
        <f t="shared" si="387"/>
        <v>0</v>
      </c>
      <c r="X3442" s="53" t="str">
        <f t="shared" si="388"/>
        <v/>
      </c>
      <c r="Y3442" s="54" t="str">
        <f t="shared" si="389"/>
        <v/>
      </c>
    </row>
    <row r="3443" spans="17:25" x14ac:dyDescent="0.25">
      <c r="Q3443" s="47">
        <f t="shared" si="385"/>
        <v>2001</v>
      </c>
      <c r="R3443" s="48" t="str">
        <f t="shared" si="383"/>
        <v>20014</v>
      </c>
      <c r="S3443" s="49">
        <v>37005</v>
      </c>
      <c r="T3443" s="48">
        <v>2334.38</v>
      </c>
      <c r="U3443" s="50">
        <f t="shared" si="384"/>
        <v>2323.1940000000004</v>
      </c>
      <c r="V3443" s="51">
        <f t="shared" si="386"/>
        <v>2300.1046849315071</v>
      </c>
      <c r="W3443" s="53">
        <f t="shared" si="387"/>
        <v>1.9959394436266376E-3</v>
      </c>
      <c r="X3443" s="53" t="str">
        <f t="shared" si="388"/>
        <v/>
      </c>
      <c r="Y3443" s="54" t="str">
        <f t="shared" si="389"/>
        <v/>
      </c>
    </row>
    <row r="3444" spans="17:25" x14ac:dyDescent="0.25">
      <c r="Q3444" s="47">
        <f t="shared" si="385"/>
        <v>2001</v>
      </c>
      <c r="R3444" s="48" t="str">
        <f t="shared" si="383"/>
        <v>20014</v>
      </c>
      <c r="S3444" s="49">
        <v>37006</v>
      </c>
      <c r="T3444" s="48">
        <v>2339.16</v>
      </c>
      <c r="U3444" s="50">
        <f t="shared" si="384"/>
        <v>2323.1940000000004</v>
      </c>
      <c r="V3444" s="51">
        <f t="shared" si="386"/>
        <v>2300.1046849315071</v>
      </c>
      <c r="W3444" s="53">
        <f t="shared" si="387"/>
        <v>2.0476529099802132E-3</v>
      </c>
      <c r="X3444" s="53" t="str">
        <f t="shared" si="388"/>
        <v/>
      </c>
      <c r="Y3444" s="54" t="str">
        <f t="shared" si="389"/>
        <v/>
      </c>
    </row>
    <row r="3445" spans="17:25" x14ac:dyDescent="0.25">
      <c r="Q3445" s="47">
        <f t="shared" si="385"/>
        <v>2001</v>
      </c>
      <c r="R3445" s="48" t="str">
        <f t="shared" si="383"/>
        <v>20014</v>
      </c>
      <c r="S3445" s="49">
        <v>37007</v>
      </c>
      <c r="T3445" s="48">
        <v>2345.21</v>
      </c>
      <c r="U3445" s="50">
        <f t="shared" si="384"/>
        <v>2323.1940000000004</v>
      </c>
      <c r="V3445" s="51">
        <f t="shared" si="386"/>
        <v>2300.1046849315071</v>
      </c>
      <c r="W3445" s="53">
        <f t="shared" si="387"/>
        <v>2.5863985362266639E-3</v>
      </c>
      <c r="X3445" s="53" t="str">
        <f t="shared" si="388"/>
        <v/>
      </c>
      <c r="Y3445" s="54" t="str">
        <f t="shared" si="389"/>
        <v/>
      </c>
    </row>
    <row r="3446" spans="17:25" x14ac:dyDescent="0.25">
      <c r="Q3446" s="47">
        <f t="shared" si="385"/>
        <v>2001</v>
      </c>
      <c r="R3446" s="48" t="str">
        <f t="shared" si="383"/>
        <v>20014</v>
      </c>
      <c r="S3446" s="49">
        <v>37008</v>
      </c>
      <c r="T3446" s="48">
        <v>2345.5700000000002</v>
      </c>
      <c r="U3446" s="50">
        <f t="shared" si="384"/>
        <v>2323.1940000000004</v>
      </c>
      <c r="V3446" s="51">
        <f t="shared" si="386"/>
        <v>2300.1046849315071</v>
      </c>
      <c r="W3446" s="53">
        <f t="shared" si="387"/>
        <v>1.5350437700689668E-4</v>
      </c>
      <c r="X3446" s="53" t="str">
        <f t="shared" si="388"/>
        <v/>
      </c>
      <c r="Y3446" s="54" t="str">
        <f t="shared" si="389"/>
        <v/>
      </c>
    </row>
    <row r="3447" spans="17:25" x14ac:dyDescent="0.25">
      <c r="Q3447" s="47">
        <f t="shared" si="385"/>
        <v>2001</v>
      </c>
      <c r="R3447" s="48" t="str">
        <f t="shared" si="383"/>
        <v>20014</v>
      </c>
      <c r="S3447" s="49">
        <v>37009</v>
      </c>
      <c r="T3447" s="48">
        <v>2346.73</v>
      </c>
      <c r="U3447" s="50">
        <f t="shared" si="384"/>
        <v>2323.1940000000004</v>
      </c>
      <c r="V3447" s="51">
        <f t="shared" si="386"/>
        <v>2300.1046849315071</v>
      </c>
      <c r="W3447" s="53">
        <f t="shared" si="387"/>
        <v>4.9454929931735947E-4</v>
      </c>
      <c r="X3447" s="53" t="str">
        <f t="shared" si="388"/>
        <v/>
      </c>
      <c r="Y3447" s="54" t="str">
        <f t="shared" si="389"/>
        <v/>
      </c>
    </row>
    <row r="3448" spans="17:25" x14ac:dyDescent="0.25">
      <c r="Q3448" s="47">
        <f t="shared" si="385"/>
        <v>2001</v>
      </c>
      <c r="R3448" s="48" t="str">
        <f t="shared" si="383"/>
        <v>20014</v>
      </c>
      <c r="S3448" s="49">
        <v>37010</v>
      </c>
      <c r="T3448" s="48">
        <v>2346.73</v>
      </c>
      <c r="U3448" s="50">
        <f t="shared" si="384"/>
        <v>2323.1940000000004</v>
      </c>
      <c r="V3448" s="51">
        <f t="shared" si="386"/>
        <v>2300.1046849315071</v>
      </c>
      <c r="W3448" s="53">
        <f t="shared" si="387"/>
        <v>0</v>
      </c>
      <c r="X3448" s="53" t="str">
        <f t="shared" si="388"/>
        <v/>
      </c>
      <c r="Y3448" s="54" t="str">
        <f t="shared" si="389"/>
        <v/>
      </c>
    </row>
    <row r="3449" spans="17:25" x14ac:dyDescent="0.25">
      <c r="Q3449" s="47">
        <f t="shared" si="385"/>
        <v>2001</v>
      </c>
      <c r="R3449" s="48" t="str">
        <f t="shared" si="383"/>
        <v>20014</v>
      </c>
      <c r="S3449" s="49">
        <v>37011</v>
      </c>
      <c r="T3449" s="48">
        <v>2346.73</v>
      </c>
      <c r="U3449" s="50">
        <f t="shared" si="384"/>
        <v>2323.1940000000004</v>
      </c>
      <c r="V3449" s="51">
        <f t="shared" si="386"/>
        <v>2300.1046849315071</v>
      </c>
      <c r="W3449" s="53">
        <f t="shared" si="387"/>
        <v>0</v>
      </c>
      <c r="X3449" s="53" t="str">
        <f t="shared" si="388"/>
        <v/>
      </c>
      <c r="Y3449" s="54" t="str">
        <f t="shared" si="389"/>
        <v/>
      </c>
    </row>
    <row r="3450" spans="17:25" x14ac:dyDescent="0.25">
      <c r="Q3450" s="47">
        <f t="shared" si="385"/>
        <v>2001</v>
      </c>
      <c r="R3450" s="48" t="str">
        <f t="shared" si="383"/>
        <v>20015</v>
      </c>
      <c r="S3450" s="49">
        <v>37012</v>
      </c>
      <c r="T3450" s="48">
        <v>2341.09</v>
      </c>
      <c r="U3450" s="50">
        <f t="shared" si="384"/>
        <v>2347.9951612903224</v>
      </c>
      <c r="V3450" s="51">
        <f t="shared" si="386"/>
        <v>2300.1046849315071</v>
      </c>
      <c r="W3450" s="53">
        <f t="shared" si="387"/>
        <v>-2.4033442279256523E-3</v>
      </c>
      <c r="X3450" s="53">
        <f t="shared" si="388"/>
        <v>1.0675458567094287E-2</v>
      </c>
      <c r="Y3450" s="54" t="str">
        <f t="shared" si="389"/>
        <v/>
      </c>
    </row>
    <row r="3451" spans="17:25" x14ac:dyDescent="0.25">
      <c r="Q3451" s="47">
        <f t="shared" si="385"/>
        <v>2001</v>
      </c>
      <c r="R3451" s="48" t="str">
        <f t="shared" si="383"/>
        <v>20015</v>
      </c>
      <c r="S3451" s="49">
        <v>37013</v>
      </c>
      <c r="T3451" s="48">
        <v>2341.09</v>
      </c>
      <c r="U3451" s="50">
        <f t="shared" si="384"/>
        <v>2347.9951612903224</v>
      </c>
      <c r="V3451" s="51">
        <f t="shared" si="386"/>
        <v>2300.1046849315071</v>
      </c>
      <c r="W3451" s="53">
        <f t="shared" si="387"/>
        <v>0</v>
      </c>
      <c r="X3451" s="53" t="str">
        <f t="shared" si="388"/>
        <v/>
      </c>
      <c r="Y3451" s="54" t="str">
        <f t="shared" si="389"/>
        <v/>
      </c>
    </row>
    <row r="3452" spans="17:25" x14ac:dyDescent="0.25">
      <c r="Q3452" s="47">
        <f t="shared" si="385"/>
        <v>2001</v>
      </c>
      <c r="R3452" s="48" t="str">
        <f t="shared" si="383"/>
        <v>20015</v>
      </c>
      <c r="S3452" s="49">
        <v>37014</v>
      </c>
      <c r="T3452" s="48">
        <v>2345.96</v>
      </c>
      <c r="U3452" s="50">
        <f t="shared" si="384"/>
        <v>2347.9951612903224</v>
      </c>
      <c r="V3452" s="51">
        <f t="shared" si="386"/>
        <v>2300.1046849315071</v>
      </c>
      <c r="W3452" s="53">
        <f t="shared" si="387"/>
        <v>2.0802275862952246E-3</v>
      </c>
      <c r="X3452" s="53" t="str">
        <f t="shared" si="388"/>
        <v/>
      </c>
      <c r="Y3452" s="54" t="str">
        <f t="shared" si="389"/>
        <v/>
      </c>
    </row>
    <row r="3453" spans="17:25" x14ac:dyDescent="0.25">
      <c r="Q3453" s="47">
        <f t="shared" si="385"/>
        <v>2001</v>
      </c>
      <c r="R3453" s="48" t="str">
        <f t="shared" si="383"/>
        <v>20015</v>
      </c>
      <c r="S3453" s="49">
        <v>37015</v>
      </c>
      <c r="T3453" s="48">
        <v>2349.9499999999998</v>
      </c>
      <c r="U3453" s="50">
        <f t="shared" si="384"/>
        <v>2347.9951612903224</v>
      </c>
      <c r="V3453" s="51">
        <f t="shared" si="386"/>
        <v>2300.1046849315071</v>
      </c>
      <c r="W3453" s="53">
        <f t="shared" si="387"/>
        <v>1.7007962625108508E-3</v>
      </c>
      <c r="X3453" s="53" t="str">
        <f t="shared" si="388"/>
        <v/>
      </c>
      <c r="Y3453" s="54" t="str">
        <f t="shared" si="389"/>
        <v/>
      </c>
    </row>
    <row r="3454" spans="17:25" x14ac:dyDescent="0.25">
      <c r="Q3454" s="47">
        <f t="shared" si="385"/>
        <v>2001</v>
      </c>
      <c r="R3454" s="48" t="str">
        <f t="shared" si="383"/>
        <v>20015</v>
      </c>
      <c r="S3454" s="49">
        <v>37016</v>
      </c>
      <c r="T3454" s="48">
        <v>2354.4699999999998</v>
      </c>
      <c r="U3454" s="50">
        <f t="shared" si="384"/>
        <v>2347.9951612903224</v>
      </c>
      <c r="V3454" s="51">
        <f t="shared" si="386"/>
        <v>2300.1046849315071</v>
      </c>
      <c r="W3454" s="53">
        <f t="shared" si="387"/>
        <v>1.9234451796845686E-3</v>
      </c>
      <c r="X3454" s="53" t="str">
        <f t="shared" si="388"/>
        <v/>
      </c>
      <c r="Y3454" s="54" t="str">
        <f t="shared" si="389"/>
        <v/>
      </c>
    </row>
    <row r="3455" spans="17:25" x14ac:dyDescent="0.25">
      <c r="Q3455" s="47">
        <f t="shared" si="385"/>
        <v>2001</v>
      </c>
      <c r="R3455" s="48" t="str">
        <f t="shared" si="383"/>
        <v>20015</v>
      </c>
      <c r="S3455" s="49">
        <v>37017</v>
      </c>
      <c r="T3455" s="48">
        <v>2354.4699999999998</v>
      </c>
      <c r="U3455" s="50">
        <f t="shared" si="384"/>
        <v>2347.9951612903224</v>
      </c>
      <c r="V3455" s="51">
        <f t="shared" si="386"/>
        <v>2300.1046849315071</v>
      </c>
      <c r="W3455" s="53">
        <f t="shared" si="387"/>
        <v>0</v>
      </c>
      <c r="X3455" s="53" t="str">
        <f t="shared" si="388"/>
        <v/>
      </c>
      <c r="Y3455" s="54" t="str">
        <f t="shared" si="389"/>
        <v/>
      </c>
    </row>
    <row r="3456" spans="17:25" x14ac:dyDescent="0.25">
      <c r="Q3456" s="47">
        <f t="shared" si="385"/>
        <v>2001</v>
      </c>
      <c r="R3456" s="48" t="str">
        <f t="shared" si="383"/>
        <v>20015</v>
      </c>
      <c r="S3456" s="49">
        <v>37018</v>
      </c>
      <c r="T3456" s="48">
        <v>2354.4699999999998</v>
      </c>
      <c r="U3456" s="50">
        <f t="shared" si="384"/>
        <v>2347.9951612903224</v>
      </c>
      <c r="V3456" s="51">
        <f t="shared" si="386"/>
        <v>2300.1046849315071</v>
      </c>
      <c r="W3456" s="53">
        <f t="shared" si="387"/>
        <v>0</v>
      </c>
      <c r="X3456" s="53" t="str">
        <f t="shared" si="388"/>
        <v/>
      </c>
      <c r="Y3456" s="54" t="str">
        <f t="shared" si="389"/>
        <v/>
      </c>
    </row>
    <row r="3457" spans="17:25" x14ac:dyDescent="0.25">
      <c r="Q3457" s="47">
        <f t="shared" si="385"/>
        <v>2001</v>
      </c>
      <c r="R3457" s="48" t="str">
        <f t="shared" si="383"/>
        <v>20015</v>
      </c>
      <c r="S3457" s="49">
        <v>37019</v>
      </c>
      <c r="T3457" s="48">
        <v>2359.54</v>
      </c>
      <c r="U3457" s="50">
        <f t="shared" si="384"/>
        <v>2347.9951612903224</v>
      </c>
      <c r="V3457" s="51">
        <f t="shared" si="386"/>
        <v>2300.1046849315071</v>
      </c>
      <c r="W3457" s="53">
        <f t="shared" si="387"/>
        <v>2.1533508602786799E-3</v>
      </c>
      <c r="X3457" s="53" t="str">
        <f t="shared" si="388"/>
        <v/>
      </c>
      <c r="Y3457" s="54" t="str">
        <f t="shared" si="389"/>
        <v/>
      </c>
    </row>
    <row r="3458" spans="17:25" x14ac:dyDescent="0.25">
      <c r="Q3458" s="47">
        <f t="shared" si="385"/>
        <v>2001</v>
      </c>
      <c r="R3458" s="48" t="str">
        <f t="shared" si="383"/>
        <v>20015</v>
      </c>
      <c r="S3458" s="49">
        <v>37020</v>
      </c>
      <c r="T3458" s="48">
        <v>2359.2199999999998</v>
      </c>
      <c r="U3458" s="50">
        <f t="shared" si="384"/>
        <v>2347.9951612903224</v>
      </c>
      <c r="V3458" s="51">
        <f t="shared" si="386"/>
        <v>2300.1046849315071</v>
      </c>
      <c r="W3458" s="53">
        <f t="shared" si="387"/>
        <v>-1.3561965467856485E-4</v>
      </c>
      <c r="X3458" s="53" t="str">
        <f t="shared" si="388"/>
        <v/>
      </c>
      <c r="Y3458" s="54" t="str">
        <f t="shared" si="389"/>
        <v/>
      </c>
    </row>
    <row r="3459" spans="17:25" x14ac:dyDescent="0.25">
      <c r="Q3459" s="47">
        <f t="shared" si="385"/>
        <v>2001</v>
      </c>
      <c r="R3459" s="48" t="str">
        <f t="shared" si="383"/>
        <v>20015</v>
      </c>
      <c r="S3459" s="49">
        <v>37021</v>
      </c>
      <c r="T3459" s="48">
        <v>2359.98</v>
      </c>
      <c r="U3459" s="50">
        <f t="shared" si="384"/>
        <v>2347.9951612903224</v>
      </c>
      <c r="V3459" s="51">
        <f t="shared" si="386"/>
        <v>2300.1046849315071</v>
      </c>
      <c r="W3459" s="53">
        <f t="shared" si="387"/>
        <v>3.2214036842703742E-4</v>
      </c>
      <c r="X3459" s="53" t="str">
        <f t="shared" si="388"/>
        <v/>
      </c>
      <c r="Y3459" s="54" t="str">
        <f t="shared" si="389"/>
        <v/>
      </c>
    </row>
    <row r="3460" spans="17:25" x14ac:dyDescent="0.25">
      <c r="Q3460" s="47">
        <f t="shared" si="385"/>
        <v>2001</v>
      </c>
      <c r="R3460" s="48" t="str">
        <f t="shared" si="383"/>
        <v>20015</v>
      </c>
      <c r="S3460" s="49">
        <v>37022</v>
      </c>
      <c r="T3460" s="48">
        <v>2359.79</v>
      </c>
      <c r="U3460" s="50">
        <f t="shared" si="384"/>
        <v>2347.9951612903224</v>
      </c>
      <c r="V3460" s="51">
        <f t="shared" si="386"/>
        <v>2300.1046849315071</v>
      </c>
      <c r="W3460" s="53">
        <f t="shared" si="387"/>
        <v>-8.0509156857311304E-5</v>
      </c>
      <c r="X3460" s="53" t="str">
        <f t="shared" si="388"/>
        <v/>
      </c>
      <c r="Y3460" s="54" t="str">
        <f t="shared" si="389"/>
        <v/>
      </c>
    </row>
    <row r="3461" spans="17:25" x14ac:dyDescent="0.25">
      <c r="Q3461" s="47">
        <f t="shared" si="385"/>
        <v>2001</v>
      </c>
      <c r="R3461" s="48" t="str">
        <f t="shared" si="383"/>
        <v>20015</v>
      </c>
      <c r="S3461" s="49">
        <v>37023</v>
      </c>
      <c r="T3461" s="48">
        <v>2367.3000000000002</v>
      </c>
      <c r="U3461" s="50">
        <f t="shared" si="384"/>
        <v>2347.9951612903224</v>
      </c>
      <c r="V3461" s="51">
        <f t="shared" si="386"/>
        <v>2300.1046849315071</v>
      </c>
      <c r="W3461" s="53">
        <f t="shared" si="387"/>
        <v>3.1824865771954425E-3</v>
      </c>
      <c r="X3461" s="53" t="str">
        <f t="shared" si="388"/>
        <v/>
      </c>
      <c r="Y3461" s="54" t="str">
        <f t="shared" si="389"/>
        <v/>
      </c>
    </row>
    <row r="3462" spans="17:25" x14ac:dyDescent="0.25">
      <c r="Q3462" s="47">
        <f t="shared" si="385"/>
        <v>2001</v>
      </c>
      <c r="R3462" s="48" t="str">
        <f t="shared" si="383"/>
        <v>20015</v>
      </c>
      <c r="S3462" s="49">
        <v>37024</v>
      </c>
      <c r="T3462" s="48">
        <v>2367.3000000000002</v>
      </c>
      <c r="U3462" s="50">
        <f t="shared" si="384"/>
        <v>2347.9951612903224</v>
      </c>
      <c r="V3462" s="51">
        <f t="shared" si="386"/>
        <v>2300.1046849315071</v>
      </c>
      <c r="W3462" s="53">
        <f t="shared" si="387"/>
        <v>0</v>
      </c>
      <c r="X3462" s="53" t="str">
        <f t="shared" si="388"/>
        <v/>
      </c>
      <c r="Y3462" s="54" t="str">
        <f t="shared" si="389"/>
        <v/>
      </c>
    </row>
    <row r="3463" spans="17:25" x14ac:dyDescent="0.25">
      <c r="Q3463" s="47">
        <f t="shared" si="385"/>
        <v>2001</v>
      </c>
      <c r="R3463" s="48" t="str">
        <f t="shared" ref="R3463:R3526" si="390">+YEAR(S3463)&amp;MONTH(S3463)</f>
        <v>20015</v>
      </c>
      <c r="S3463" s="49">
        <v>37025</v>
      </c>
      <c r="T3463" s="48">
        <v>2367.3000000000002</v>
      </c>
      <c r="U3463" s="50">
        <f t="shared" ref="U3463:U3526" si="391">+AVERAGEIF($R$3:$R$12000,R3463,$T$3:$T$12000)</f>
        <v>2347.9951612903224</v>
      </c>
      <c r="V3463" s="51">
        <f t="shared" si="386"/>
        <v>2300.1046849315071</v>
      </c>
      <c r="W3463" s="53">
        <f t="shared" si="387"/>
        <v>0</v>
      </c>
      <c r="X3463" s="53" t="str">
        <f t="shared" si="388"/>
        <v/>
      </c>
      <c r="Y3463" s="54" t="str">
        <f t="shared" si="389"/>
        <v/>
      </c>
    </row>
    <row r="3464" spans="17:25" x14ac:dyDescent="0.25">
      <c r="Q3464" s="47">
        <f t="shared" ref="Q3464:Q3527" si="392">+YEAR(S3464)</f>
        <v>2001</v>
      </c>
      <c r="R3464" s="48" t="str">
        <f t="shared" si="390"/>
        <v>20015</v>
      </c>
      <c r="S3464" s="49">
        <v>37026</v>
      </c>
      <c r="T3464" s="48">
        <v>2371.58</v>
      </c>
      <c r="U3464" s="50">
        <f t="shared" si="391"/>
        <v>2347.9951612903224</v>
      </c>
      <c r="V3464" s="51">
        <f t="shared" ref="V3464:V3527" si="393">+AVERAGEIF($Q$3:$Q$12000,Q3464,$T$3:$T$12000)</f>
        <v>2300.1046849315071</v>
      </c>
      <c r="W3464" s="53">
        <f t="shared" si="387"/>
        <v>1.8079668821018302E-3</v>
      </c>
      <c r="X3464" s="53" t="str">
        <f t="shared" si="388"/>
        <v/>
      </c>
      <c r="Y3464" s="54" t="str">
        <f t="shared" si="389"/>
        <v/>
      </c>
    </row>
    <row r="3465" spans="17:25" x14ac:dyDescent="0.25">
      <c r="Q3465" s="47">
        <f t="shared" si="392"/>
        <v>2001</v>
      </c>
      <c r="R3465" s="48" t="str">
        <f t="shared" si="390"/>
        <v>20015</v>
      </c>
      <c r="S3465" s="49">
        <v>37027</v>
      </c>
      <c r="T3465" s="48">
        <v>2376.9299999999998</v>
      </c>
      <c r="U3465" s="50">
        <f t="shared" si="391"/>
        <v>2347.9951612903224</v>
      </c>
      <c r="V3465" s="51">
        <f t="shared" si="393"/>
        <v>2300.1046849315071</v>
      </c>
      <c r="W3465" s="53">
        <f t="shared" ref="W3465:W3528" si="394">+T3465/T3464-1</f>
        <v>2.2558800462137985E-3</v>
      </c>
      <c r="X3465" s="53" t="str">
        <f t="shared" ref="X3465:X3528" si="395">IF(U3465/U3464-1=0,"",U3465/U3464-1)</f>
        <v/>
      </c>
      <c r="Y3465" s="54" t="str">
        <f t="shared" ref="Y3465:Y3528" si="396">+IF(V3465=V3464,"",V3465/V3464-1)</f>
        <v/>
      </c>
    </row>
    <row r="3466" spans="17:25" x14ac:dyDescent="0.25">
      <c r="Q3466" s="47">
        <f t="shared" si="392"/>
        <v>2001</v>
      </c>
      <c r="R3466" s="48" t="str">
        <f t="shared" si="390"/>
        <v>20015</v>
      </c>
      <c r="S3466" s="49">
        <v>37028</v>
      </c>
      <c r="T3466" s="48">
        <v>2378.21</v>
      </c>
      <c r="U3466" s="50">
        <f t="shared" si="391"/>
        <v>2347.9951612903224</v>
      </c>
      <c r="V3466" s="51">
        <f t="shared" si="393"/>
        <v>2300.1046849315071</v>
      </c>
      <c r="W3466" s="53">
        <f t="shared" si="394"/>
        <v>5.3850975838587445E-4</v>
      </c>
      <c r="X3466" s="53" t="str">
        <f t="shared" si="395"/>
        <v/>
      </c>
      <c r="Y3466" s="54" t="str">
        <f t="shared" si="396"/>
        <v/>
      </c>
    </row>
    <row r="3467" spans="17:25" x14ac:dyDescent="0.25">
      <c r="Q3467" s="47">
        <f t="shared" si="392"/>
        <v>2001</v>
      </c>
      <c r="R3467" s="48" t="str">
        <f t="shared" si="390"/>
        <v>20015</v>
      </c>
      <c r="S3467" s="49">
        <v>37029</v>
      </c>
      <c r="T3467" s="48">
        <v>2378.41</v>
      </c>
      <c r="U3467" s="50">
        <f t="shared" si="391"/>
        <v>2347.9951612903224</v>
      </c>
      <c r="V3467" s="51">
        <f t="shared" si="393"/>
        <v>2300.1046849315071</v>
      </c>
      <c r="W3467" s="53">
        <f t="shared" si="394"/>
        <v>8.4096862766447344E-5</v>
      </c>
      <c r="X3467" s="53" t="str">
        <f t="shared" si="395"/>
        <v/>
      </c>
      <c r="Y3467" s="54" t="str">
        <f t="shared" si="396"/>
        <v/>
      </c>
    </row>
    <row r="3468" spans="17:25" x14ac:dyDescent="0.25">
      <c r="Q3468" s="47">
        <f t="shared" si="392"/>
        <v>2001</v>
      </c>
      <c r="R3468" s="48" t="str">
        <f t="shared" si="390"/>
        <v>20015</v>
      </c>
      <c r="S3468" s="49">
        <v>37030</v>
      </c>
      <c r="T3468" s="48">
        <v>2348.88</v>
      </c>
      <c r="U3468" s="50">
        <f t="shared" si="391"/>
        <v>2347.9951612903224</v>
      </c>
      <c r="V3468" s="51">
        <f t="shared" si="393"/>
        <v>2300.1046849315071</v>
      </c>
      <c r="W3468" s="53">
        <f t="shared" si="394"/>
        <v>-1.241585765280151E-2</v>
      </c>
      <c r="X3468" s="53" t="str">
        <f t="shared" si="395"/>
        <v/>
      </c>
      <c r="Y3468" s="54" t="str">
        <f t="shared" si="396"/>
        <v/>
      </c>
    </row>
    <row r="3469" spans="17:25" x14ac:dyDescent="0.25">
      <c r="Q3469" s="47">
        <f t="shared" si="392"/>
        <v>2001</v>
      </c>
      <c r="R3469" s="48" t="str">
        <f t="shared" si="390"/>
        <v>20015</v>
      </c>
      <c r="S3469" s="49">
        <v>37031</v>
      </c>
      <c r="T3469" s="48">
        <v>2348.88</v>
      </c>
      <c r="U3469" s="50">
        <f t="shared" si="391"/>
        <v>2347.9951612903224</v>
      </c>
      <c r="V3469" s="51">
        <f t="shared" si="393"/>
        <v>2300.1046849315071</v>
      </c>
      <c r="W3469" s="53">
        <f t="shared" si="394"/>
        <v>0</v>
      </c>
      <c r="X3469" s="53" t="str">
        <f t="shared" si="395"/>
        <v/>
      </c>
      <c r="Y3469" s="54" t="str">
        <f t="shared" si="396"/>
        <v/>
      </c>
    </row>
    <row r="3470" spans="17:25" x14ac:dyDescent="0.25">
      <c r="Q3470" s="47">
        <f t="shared" si="392"/>
        <v>2001</v>
      </c>
      <c r="R3470" s="48" t="str">
        <f t="shared" si="390"/>
        <v>20015</v>
      </c>
      <c r="S3470" s="49">
        <v>37032</v>
      </c>
      <c r="T3470" s="48">
        <v>2348.88</v>
      </c>
      <c r="U3470" s="50">
        <f t="shared" si="391"/>
        <v>2347.9951612903224</v>
      </c>
      <c r="V3470" s="51">
        <f t="shared" si="393"/>
        <v>2300.1046849315071</v>
      </c>
      <c r="W3470" s="53">
        <f t="shared" si="394"/>
        <v>0</v>
      </c>
      <c r="X3470" s="53" t="str">
        <f t="shared" si="395"/>
        <v/>
      </c>
      <c r="Y3470" s="54" t="str">
        <f t="shared" si="396"/>
        <v/>
      </c>
    </row>
    <row r="3471" spans="17:25" x14ac:dyDescent="0.25">
      <c r="Q3471" s="47">
        <f t="shared" si="392"/>
        <v>2001</v>
      </c>
      <c r="R3471" s="48" t="str">
        <f t="shared" si="390"/>
        <v>20015</v>
      </c>
      <c r="S3471" s="49">
        <v>37033</v>
      </c>
      <c r="T3471" s="48">
        <v>2314.75</v>
      </c>
      <c r="U3471" s="50">
        <f t="shared" si="391"/>
        <v>2347.9951612903224</v>
      </c>
      <c r="V3471" s="51">
        <f t="shared" si="393"/>
        <v>2300.1046849315071</v>
      </c>
      <c r="W3471" s="53">
        <f t="shared" si="394"/>
        <v>-1.453032934845544E-2</v>
      </c>
      <c r="X3471" s="53" t="str">
        <f t="shared" si="395"/>
        <v/>
      </c>
      <c r="Y3471" s="54" t="str">
        <f t="shared" si="396"/>
        <v/>
      </c>
    </row>
    <row r="3472" spans="17:25" x14ac:dyDescent="0.25">
      <c r="Q3472" s="47">
        <f t="shared" si="392"/>
        <v>2001</v>
      </c>
      <c r="R3472" s="48" t="str">
        <f t="shared" si="390"/>
        <v>20015</v>
      </c>
      <c r="S3472" s="49">
        <v>37034</v>
      </c>
      <c r="T3472" s="48">
        <v>2316.7199999999998</v>
      </c>
      <c r="U3472" s="50">
        <f t="shared" si="391"/>
        <v>2347.9951612903224</v>
      </c>
      <c r="V3472" s="51">
        <f t="shared" si="393"/>
        <v>2300.1046849315071</v>
      </c>
      <c r="W3472" s="53">
        <f t="shared" si="394"/>
        <v>8.5106382978716866E-4</v>
      </c>
      <c r="X3472" s="53" t="str">
        <f t="shared" si="395"/>
        <v/>
      </c>
      <c r="Y3472" s="54" t="str">
        <f t="shared" si="396"/>
        <v/>
      </c>
    </row>
    <row r="3473" spans="17:25" x14ac:dyDescent="0.25">
      <c r="Q3473" s="47">
        <f t="shared" si="392"/>
        <v>2001</v>
      </c>
      <c r="R3473" s="48" t="str">
        <f t="shared" si="390"/>
        <v>20015</v>
      </c>
      <c r="S3473" s="49">
        <v>37035</v>
      </c>
      <c r="T3473" s="48">
        <v>2295.23</v>
      </c>
      <c r="U3473" s="50">
        <f t="shared" si="391"/>
        <v>2347.9951612903224</v>
      </c>
      <c r="V3473" s="51">
        <f t="shared" si="393"/>
        <v>2300.1046849315071</v>
      </c>
      <c r="W3473" s="53">
        <f t="shared" si="394"/>
        <v>-9.2760454435580897E-3</v>
      </c>
      <c r="X3473" s="53" t="str">
        <f t="shared" si="395"/>
        <v/>
      </c>
      <c r="Y3473" s="54" t="str">
        <f t="shared" si="396"/>
        <v/>
      </c>
    </row>
    <row r="3474" spans="17:25" x14ac:dyDescent="0.25">
      <c r="Q3474" s="47">
        <f t="shared" si="392"/>
        <v>2001</v>
      </c>
      <c r="R3474" s="48" t="str">
        <f t="shared" si="390"/>
        <v>20015</v>
      </c>
      <c r="S3474" s="49">
        <v>37036</v>
      </c>
      <c r="T3474" s="48">
        <v>2310.64</v>
      </c>
      <c r="U3474" s="50">
        <f t="shared" si="391"/>
        <v>2347.9951612903224</v>
      </c>
      <c r="V3474" s="51">
        <f t="shared" si="393"/>
        <v>2300.1046849315071</v>
      </c>
      <c r="W3474" s="53">
        <f t="shared" si="394"/>
        <v>6.71392409475291E-3</v>
      </c>
      <c r="X3474" s="53" t="str">
        <f t="shared" si="395"/>
        <v/>
      </c>
      <c r="Y3474" s="54" t="str">
        <f t="shared" si="396"/>
        <v/>
      </c>
    </row>
    <row r="3475" spans="17:25" x14ac:dyDescent="0.25">
      <c r="Q3475" s="47">
        <f t="shared" si="392"/>
        <v>2001</v>
      </c>
      <c r="R3475" s="48" t="str">
        <f t="shared" si="390"/>
        <v>20015</v>
      </c>
      <c r="S3475" s="49">
        <v>37037</v>
      </c>
      <c r="T3475" s="48">
        <v>2339.98</v>
      </c>
      <c r="U3475" s="50">
        <f t="shared" si="391"/>
        <v>2347.9951612903224</v>
      </c>
      <c r="V3475" s="51">
        <f t="shared" si="393"/>
        <v>2300.1046849315071</v>
      </c>
      <c r="W3475" s="53">
        <f t="shared" si="394"/>
        <v>1.2697780701450778E-2</v>
      </c>
      <c r="X3475" s="53" t="str">
        <f t="shared" si="395"/>
        <v/>
      </c>
      <c r="Y3475" s="54" t="str">
        <f t="shared" si="396"/>
        <v/>
      </c>
    </row>
    <row r="3476" spans="17:25" x14ac:dyDescent="0.25">
      <c r="Q3476" s="47">
        <f t="shared" si="392"/>
        <v>2001</v>
      </c>
      <c r="R3476" s="48" t="str">
        <f t="shared" si="390"/>
        <v>20015</v>
      </c>
      <c r="S3476" s="49">
        <v>37038</v>
      </c>
      <c r="T3476" s="48">
        <v>2339.98</v>
      </c>
      <c r="U3476" s="50">
        <f t="shared" si="391"/>
        <v>2347.9951612903224</v>
      </c>
      <c r="V3476" s="51">
        <f t="shared" si="393"/>
        <v>2300.1046849315071</v>
      </c>
      <c r="W3476" s="53">
        <f t="shared" si="394"/>
        <v>0</v>
      </c>
      <c r="X3476" s="53" t="str">
        <f t="shared" si="395"/>
        <v/>
      </c>
      <c r="Y3476" s="54" t="str">
        <f t="shared" si="396"/>
        <v/>
      </c>
    </row>
    <row r="3477" spans="17:25" x14ac:dyDescent="0.25">
      <c r="Q3477" s="47">
        <f t="shared" si="392"/>
        <v>2001</v>
      </c>
      <c r="R3477" s="48" t="str">
        <f t="shared" si="390"/>
        <v>20015</v>
      </c>
      <c r="S3477" s="49">
        <v>37039</v>
      </c>
      <c r="T3477" s="48">
        <v>2339.98</v>
      </c>
      <c r="U3477" s="50">
        <f t="shared" si="391"/>
        <v>2347.9951612903224</v>
      </c>
      <c r="V3477" s="51">
        <f t="shared" si="393"/>
        <v>2300.1046849315071</v>
      </c>
      <c r="W3477" s="53">
        <f t="shared" si="394"/>
        <v>0</v>
      </c>
      <c r="X3477" s="53" t="str">
        <f t="shared" si="395"/>
        <v/>
      </c>
      <c r="Y3477" s="54" t="str">
        <f t="shared" si="396"/>
        <v/>
      </c>
    </row>
    <row r="3478" spans="17:25" x14ac:dyDescent="0.25">
      <c r="Q3478" s="47">
        <f t="shared" si="392"/>
        <v>2001</v>
      </c>
      <c r="R3478" s="48" t="str">
        <f t="shared" si="390"/>
        <v>20015</v>
      </c>
      <c r="S3478" s="49">
        <v>37040</v>
      </c>
      <c r="T3478" s="48">
        <v>2339.98</v>
      </c>
      <c r="U3478" s="50">
        <f t="shared" si="391"/>
        <v>2347.9951612903224</v>
      </c>
      <c r="V3478" s="51">
        <f t="shared" si="393"/>
        <v>2300.1046849315071</v>
      </c>
      <c r="W3478" s="53">
        <f t="shared" si="394"/>
        <v>0</v>
      </c>
      <c r="X3478" s="53" t="str">
        <f t="shared" si="395"/>
        <v/>
      </c>
      <c r="Y3478" s="54" t="str">
        <f t="shared" si="396"/>
        <v/>
      </c>
    </row>
    <row r="3479" spans="17:25" x14ac:dyDescent="0.25">
      <c r="Q3479" s="47">
        <f t="shared" si="392"/>
        <v>2001</v>
      </c>
      <c r="R3479" s="48" t="str">
        <f t="shared" si="390"/>
        <v>20015</v>
      </c>
      <c r="S3479" s="49">
        <v>37041</v>
      </c>
      <c r="T3479" s="48">
        <v>2331.91</v>
      </c>
      <c r="U3479" s="50">
        <f t="shared" si="391"/>
        <v>2347.9951612903224</v>
      </c>
      <c r="V3479" s="51">
        <f t="shared" si="393"/>
        <v>2300.1046849315071</v>
      </c>
      <c r="W3479" s="53">
        <f t="shared" si="394"/>
        <v>-3.4487474251917449E-3</v>
      </c>
      <c r="X3479" s="53" t="str">
        <f t="shared" si="395"/>
        <v/>
      </c>
      <c r="Y3479" s="54" t="str">
        <f t="shared" si="396"/>
        <v/>
      </c>
    </row>
    <row r="3480" spans="17:25" x14ac:dyDescent="0.25">
      <c r="Q3480" s="47">
        <f t="shared" si="392"/>
        <v>2001</v>
      </c>
      <c r="R3480" s="48" t="str">
        <f t="shared" si="390"/>
        <v>20015</v>
      </c>
      <c r="S3480" s="49">
        <v>37042</v>
      </c>
      <c r="T3480" s="48">
        <v>2324.98</v>
      </c>
      <c r="U3480" s="50">
        <f t="shared" si="391"/>
        <v>2347.9951612903224</v>
      </c>
      <c r="V3480" s="51">
        <f t="shared" si="393"/>
        <v>2300.1046849315071</v>
      </c>
      <c r="W3480" s="53">
        <f t="shared" si="394"/>
        <v>-2.9718128058114912E-3</v>
      </c>
      <c r="X3480" s="53" t="str">
        <f t="shared" si="395"/>
        <v/>
      </c>
      <c r="Y3480" s="54" t="str">
        <f t="shared" si="396"/>
        <v/>
      </c>
    </row>
    <row r="3481" spans="17:25" x14ac:dyDescent="0.25">
      <c r="Q3481" s="47">
        <f t="shared" si="392"/>
        <v>2001</v>
      </c>
      <c r="R3481" s="48" t="str">
        <f t="shared" si="390"/>
        <v>20016</v>
      </c>
      <c r="S3481" s="49">
        <v>37043</v>
      </c>
      <c r="T3481" s="48">
        <v>2327.25</v>
      </c>
      <c r="U3481" s="50">
        <f t="shared" si="391"/>
        <v>2304.7786666666661</v>
      </c>
      <c r="V3481" s="51">
        <f t="shared" si="393"/>
        <v>2300.1046849315071</v>
      </c>
      <c r="W3481" s="53">
        <f t="shared" si="394"/>
        <v>9.7635248475258507E-4</v>
      </c>
      <c r="X3481" s="53">
        <f t="shared" si="395"/>
        <v>-1.840570003556008E-2</v>
      </c>
      <c r="Y3481" s="54" t="str">
        <f t="shared" si="396"/>
        <v/>
      </c>
    </row>
    <row r="3482" spans="17:25" x14ac:dyDescent="0.25">
      <c r="Q3482" s="47">
        <f t="shared" si="392"/>
        <v>2001</v>
      </c>
      <c r="R3482" s="48" t="str">
        <f t="shared" si="390"/>
        <v>20016</v>
      </c>
      <c r="S3482" s="49">
        <v>37044</v>
      </c>
      <c r="T3482" s="48">
        <v>2319.16</v>
      </c>
      <c r="U3482" s="50">
        <f t="shared" si="391"/>
        <v>2304.7786666666661</v>
      </c>
      <c r="V3482" s="51">
        <f t="shared" si="393"/>
        <v>2300.1046849315071</v>
      </c>
      <c r="W3482" s="53">
        <f t="shared" si="394"/>
        <v>-3.4762058223225534E-3</v>
      </c>
      <c r="X3482" s="53" t="str">
        <f t="shared" si="395"/>
        <v/>
      </c>
      <c r="Y3482" s="54" t="str">
        <f t="shared" si="396"/>
        <v/>
      </c>
    </row>
    <row r="3483" spans="17:25" x14ac:dyDescent="0.25">
      <c r="Q3483" s="47">
        <f t="shared" si="392"/>
        <v>2001</v>
      </c>
      <c r="R3483" s="48" t="str">
        <f t="shared" si="390"/>
        <v>20016</v>
      </c>
      <c r="S3483" s="49">
        <v>37045</v>
      </c>
      <c r="T3483" s="48">
        <v>2319.16</v>
      </c>
      <c r="U3483" s="50">
        <f t="shared" si="391"/>
        <v>2304.7786666666661</v>
      </c>
      <c r="V3483" s="51">
        <f t="shared" si="393"/>
        <v>2300.1046849315071</v>
      </c>
      <c r="W3483" s="53">
        <f t="shared" si="394"/>
        <v>0</v>
      </c>
      <c r="X3483" s="53" t="str">
        <f t="shared" si="395"/>
        <v/>
      </c>
      <c r="Y3483" s="54" t="str">
        <f t="shared" si="396"/>
        <v/>
      </c>
    </row>
    <row r="3484" spans="17:25" x14ac:dyDescent="0.25">
      <c r="Q3484" s="47">
        <f t="shared" si="392"/>
        <v>2001</v>
      </c>
      <c r="R3484" s="48" t="str">
        <f t="shared" si="390"/>
        <v>20016</v>
      </c>
      <c r="S3484" s="49">
        <v>37046</v>
      </c>
      <c r="T3484" s="48">
        <v>2319.16</v>
      </c>
      <c r="U3484" s="50">
        <f t="shared" si="391"/>
        <v>2304.7786666666661</v>
      </c>
      <c r="V3484" s="51">
        <f t="shared" si="393"/>
        <v>2300.1046849315071</v>
      </c>
      <c r="W3484" s="53">
        <f t="shared" si="394"/>
        <v>0</v>
      </c>
      <c r="X3484" s="53" t="str">
        <f t="shared" si="395"/>
        <v/>
      </c>
      <c r="Y3484" s="54" t="str">
        <f t="shared" si="396"/>
        <v/>
      </c>
    </row>
    <row r="3485" spans="17:25" x14ac:dyDescent="0.25">
      <c r="Q3485" s="47">
        <f t="shared" si="392"/>
        <v>2001</v>
      </c>
      <c r="R3485" s="48" t="str">
        <f t="shared" si="390"/>
        <v>20016</v>
      </c>
      <c r="S3485" s="49">
        <v>37047</v>
      </c>
      <c r="T3485" s="48">
        <v>2296.88</v>
      </c>
      <c r="U3485" s="50">
        <f t="shared" si="391"/>
        <v>2304.7786666666661</v>
      </c>
      <c r="V3485" s="51">
        <f t="shared" si="393"/>
        <v>2300.1046849315071</v>
      </c>
      <c r="W3485" s="53">
        <f t="shared" si="394"/>
        <v>-9.6069266458543856E-3</v>
      </c>
      <c r="X3485" s="53" t="str">
        <f t="shared" si="395"/>
        <v/>
      </c>
      <c r="Y3485" s="54" t="str">
        <f t="shared" si="396"/>
        <v/>
      </c>
    </row>
    <row r="3486" spans="17:25" x14ac:dyDescent="0.25">
      <c r="Q3486" s="47">
        <f t="shared" si="392"/>
        <v>2001</v>
      </c>
      <c r="R3486" s="48" t="str">
        <f t="shared" si="390"/>
        <v>20016</v>
      </c>
      <c r="S3486" s="49">
        <v>37048</v>
      </c>
      <c r="T3486" s="48">
        <v>2303.37</v>
      </c>
      <c r="U3486" s="50">
        <f t="shared" si="391"/>
        <v>2304.7786666666661</v>
      </c>
      <c r="V3486" s="51">
        <f t="shared" si="393"/>
        <v>2300.1046849315071</v>
      </c>
      <c r="W3486" s="53">
        <f t="shared" si="394"/>
        <v>2.8255720803871398E-3</v>
      </c>
      <c r="X3486" s="53" t="str">
        <f t="shared" si="395"/>
        <v/>
      </c>
      <c r="Y3486" s="54" t="str">
        <f t="shared" si="396"/>
        <v/>
      </c>
    </row>
    <row r="3487" spans="17:25" x14ac:dyDescent="0.25">
      <c r="Q3487" s="47">
        <f t="shared" si="392"/>
        <v>2001</v>
      </c>
      <c r="R3487" s="48" t="str">
        <f t="shared" si="390"/>
        <v>20016</v>
      </c>
      <c r="S3487" s="49">
        <v>37049</v>
      </c>
      <c r="T3487" s="48">
        <v>2303.38</v>
      </c>
      <c r="U3487" s="50">
        <f t="shared" si="391"/>
        <v>2304.7786666666661</v>
      </c>
      <c r="V3487" s="51">
        <f t="shared" si="393"/>
        <v>2300.1046849315071</v>
      </c>
      <c r="W3487" s="53">
        <f t="shared" si="394"/>
        <v>4.3414648971396019E-6</v>
      </c>
      <c r="X3487" s="53" t="str">
        <f t="shared" si="395"/>
        <v/>
      </c>
      <c r="Y3487" s="54" t="str">
        <f t="shared" si="396"/>
        <v/>
      </c>
    </row>
    <row r="3488" spans="17:25" x14ac:dyDescent="0.25">
      <c r="Q3488" s="47">
        <f t="shared" si="392"/>
        <v>2001</v>
      </c>
      <c r="R3488" s="48" t="str">
        <f t="shared" si="390"/>
        <v>20016</v>
      </c>
      <c r="S3488" s="49">
        <v>37050</v>
      </c>
      <c r="T3488" s="48">
        <v>2303.41</v>
      </c>
      <c r="U3488" s="50">
        <f t="shared" si="391"/>
        <v>2304.7786666666661</v>
      </c>
      <c r="V3488" s="51">
        <f t="shared" si="393"/>
        <v>2300.1046849315071</v>
      </c>
      <c r="W3488" s="53">
        <f t="shared" si="394"/>
        <v>1.3024338146427894E-5</v>
      </c>
      <c r="X3488" s="53" t="str">
        <f t="shared" si="395"/>
        <v/>
      </c>
      <c r="Y3488" s="54" t="str">
        <f t="shared" si="396"/>
        <v/>
      </c>
    </row>
    <row r="3489" spans="17:25" x14ac:dyDescent="0.25">
      <c r="Q3489" s="47">
        <f t="shared" si="392"/>
        <v>2001</v>
      </c>
      <c r="R3489" s="48" t="str">
        <f t="shared" si="390"/>
        <v>20016</v>
      </c>
      <c r="S3489" s="49">
        <v>37051</v>
      </c>
      <c r="T3489" s="48">
        <v>2296.31</v>
      </c>
      <c r="U3489" s="50">
        <f t="shared" si="391"/>
        <v>2304.7786666666661</v>
      </c>
      <c r="V3489" s="51">
        <f t="shared" si="393"/>
        <v>2300.1046849315071</v>
      </c>
      <c r="W3489" s="53">
        <f t="shared" si="394"/>
        <v>-3.0823865486386826E-3</v>
      </c>
      <c r="X3489" s="53" t="str">
        <f t="shared" si="395"/>
        <v/>
      </c>
      <c r="Y3489" s="54" t="str">
        <f t="shared" si="396"/>
        <v/>
      </c>
    </row>
    <row r="3490" spans="17:25" x14ac:dyDescent="0.25">
      <c r="Q3490" s="47">
        <f t="shared" si="392"/>
        <v>2001</v>
      </c>
      <c r="R3490" s="48" t="str">
        <f t="shared" si="390"/>
        <v>20016</v>
      </c>
      <c r="S3490" s="49">
        <v>37052</v>
      </c>
      <c r="T3490" s="48">
        <v>2296.31</v>
      </c>
      <c r="U3490" s="50">
        <f t="shared" si="391"/>
        <v>2304.7786666666661</v>
      </c>
      <c r="V3490" s="51">
        <f t="shared" si="393"/>
        <v>2300.1046849315071</v>
      </c>
      <c r="W3490" s="53">
        <f t="shared" si="394"/>
        <v>0</v>
      </c>
      <c r="X3490" s="53" t="str">
        <f t="shared" si="395"/>
        <v/>
      </c>
      <c r="Y3490" s="54" t="str">
        <f t="shared" si="396"/>
        <v/>
      </c>
    </row>
    <row r="3491" spans="17:25" x14ac:dyDescent="0.25">
      <c r="Q3491" s="47">
        <f t="shared" si="392"/>
        <v>2001</v>
      </c>
      <c r="R3491" s="48" t="str">
        <f t="shared" si="390"/>
        <v>20016</v>
      </c>
      <c r="S3491" s="49">
        <v>37053</v>
      </c>
      <c r="T3491" s="48">
        <v>2296.31</v>
      </c>
      <c r="U3491" s="50">
        <f t="shared" si="391"/>
        <v>2304.7786666666661</v>
      </c>
      <c r="V3491" s="51">
        <f t="shared" si="393"/>
        <v>2300.1046849315071</v>
      </c>
      <c r="W3491" s="53">
        <f t="shared" si="394"/>
        <v>0</v>
      </c>
      <c r="X3491" s="53" t="str">
        <f t="shared" si="395"/>
        <v/>
      </c>
      <c r="Y3491" s="54" t="str">
        <f t="shared" si="396"/>
        <v/>
      </c>
    </row>
    <row r="3492" spans="17:25" x14ac:dyDescent="0.25">
      <c r="Q3492" s="47">
        <f t="shared" si="392"/>
        <v>2001</v>
      </c>
      <c r="R3492" s="48" t="str">
        <f t="shared" si="390"/>
        <v>20016</v>
      </c>
      <c r="S3492" s="49">
        <v>37054</v>
      </c>
      <c r="T3492" s="48">
        <v>2309.06</v>
      </c>
      <c r="U3492" s="50">
        <f t="shared" si="391"/>
        <v>2304.7786666666661</v>
      </c>
      <c r="V3492" s="51">
        <f t="shared" si="393"/>
        <v>2300.1046849315071</v>
      </c>
      <c r="W3492" s="53">
        <f t="shared" si="394"/>
        <v>5.5523862196307228E-3</v>
      </c>
      <c r="X3492" s="53" t="str">
        <f t="shared" si="395"/>
        <v/>
      </c>
      <c r="Y3492" s="54" t="str">
        <f t="shared" si="396"/>
        <v/>
      </c>
    </row>
    <row r="3493" spans="17:25" x14ac:dyDescent="0.25">
      <c r="Q3493" s="47">
        <f t="shared" si="392"/>
        <v>2001</v>
      </c>
      <c r="R3493" s="48" t="str">
        <f t="shared" si="390"/>
        <v>20016</v>
      </c>
      <c r="S3493" s="49">
        <v>37055</v>
      </c>
      <c r="T3493" s="48">
        <v>2313.7399999999998</v>
      </c>
      <c r="U3493" s="50">
        <f t="shared" si="391"/>
        <v>2304.7786666666661</v>
      </c>
      <c r="V3493" s="51">
        <f t="shared" si="393"/>
        <v>2300.1046849315071</v>
      </c>
      <c r="W3493" s="53">
        <f t="shared" si="394"/>
        <v>2.0267987839206469E-3</v>
      </c>
      <c r="X3493" s="53" t="str">
        <f t="shared" si="395"/>
        <v/>
      </c>
      <c r="Y3493" s="54" t="str">
        <f t="shared" si="396"/>
        <v/>
      </c>
    </row>
    <row r="3494" spans="17:25" x14ac:dyDescent="0.25">
      <c r="Q3494" s="47">
        <f t="shared" si="392"/>
        <v>2001</v>
      </c>
      <c r="R3494" s="48" t="str">
        <f t="shared" si="390"/>
        <v>20016</v>
      </c>
      <c r="S3494" s="49">
        <v>37056</v>
      </c>
      <c r="T3494" s="48">
        <v>2302.16</v>
      </c>
      <c r="U3494" s="50">
        <f t="shared" si="391"/>
        <v>2304.7786666666661</v>
      </c>
      <c r="V3494" s="51">
        <f t="shared" si="393"/>
        <v>2300.1046849315071</v>
      </c>
      <c r="W3494" s="53">
        <f t="shared" si="394"/>
        <v>-5.0048838676773899E-3</v>
      </c>
      <c r="X3494" s="53" t="str">
        <f t="shared" si="395"/>
        <v/>
      </c>
      <c r="Y3494" s="54" t="str">
        <f t="shared" si="396"/>
        <v/>
      </c>
    </row>
    <row r="3495" spans="17:25" x14ac:dyDescent="0.25">
      <c r="Q3495" s="47">
        <f t="shared" si="392"/>
        <v>2001</v>
      </c>
      <c r="R3495" s="48" t="str">
        <f t="shared" si="390"/>
        <v>20016</v>
      </c>
      <c r="S3495" s="49">
        <v>37057</v>
      </c>
      <c r="T3495" s="48">
        <v>2300.1799999999998</v>
      </c>
      <c r="U3495" s="50">
        <f t="shared" si="391"/>
        <v>2304.7786666666661</v>
      </c>
      <c r="V3495" s="51">
        <f t="shared" si="393"/>
        <v>2300.1046849315071</v>
      </c>
      <c r="W3495" s="53">
        <f t="shared" si="394"/>
        <v>-8.6006185495357546E-4</v>
      </c>
      <c r="X3495" s="53" t="str">
        <f t="shared" si="395"/>
        <v/>
      </c>
      <c r="Y3495" s="54" t="str">
        <f t="shared" si="396"/>
        <v/>
      </c>
    </row>
    <row r="3496" spans="17:25" x14ac:dyDescent="0.25">
      <c r="Q3496" s="47">
        <f t="shared" si="392"/>
        <v>2001</v>
      </c>
      <c r="R3496" s="48" t="str">
        <f t="shared" si="390"/>
        <v>20016</v>
      </c>
      <c r="S3496" s="49">
        <v>37058</v>
      </c>
      <c r="T3496" s="48">
        <v>2303.13</v>
      </c>
      <c r="U3496" s="50">
        <f t="shared" si="391"/>
        <v>2304.7786666666661</v>
      </c>
      <c r="V3496" s="51">
        <f t="shared" si="393"/>
        <v>2300.1046849315071</v>
      </c>
      <c r="W3496" s="53">
        <f t="shared" si="394"/>
        <v>1.2825083254355274E-3</v>
      </c>
      <c r="X3496" s="53" t="str">
        <f t="shared" si="395"/>
        <v/>
      </c>
      <c r="Y3496" s="54" t="str">
        <f t="shared" si="396"/>
        <v/>
      </c>
    </row>
    <row r="3497" spans="17:25" x14ac:dyDescent="0.25">
      <c r="Q3497" s="47">
        <f t="shared" si="392"/>
        <v>2001</v>
      </c>
      <c r="R3497" s="48" t="str">
        <f t="shared" si="390"/>
        <v>20016</v>
      </c>
      <c r="S3497" s="49">
        <v>37059</v>
      </c>
      <c r="T3497" s="48">
        <v>2303.13</v>
      </c>
      <c r="U3497" s="50">
        <f t="shared" si="391"/>
        <v>2304.7786666666661</v>
      </c>
      <c r="V3497" s="51">
        <f t="shared" si="393"/>
        <v>2300.1046849315071</v>
      </c>
      <c r="W3497" s="53">
        <f t="shared" si="394"/>
        <v>0</v>
      </c>
      <c r="X3497" s="53" t="str">
        <f t="shared" si="395"/>
        <v/>
      </c>
      <c r="Y3497" s="54" t="str">
        <f t="shared" si="396"/>
        <v/>
      </c>
    </row>
    <row r="3498" spans="17:25" x14ac:dyDescent="0.25">
      <c r="Q3498" s="47">
        <f t="shared" si="392"/>
        <v>2001</v>
      </c>
      <c r="R3498" s="48" t="str">
        <f t="shared" si="390"/>
        <v>20016</v>
      </c>
      <c r="S3498" s="49">
        <v>37060</v>
      </c>
      <c r="T3498" s="48">
        <v>2303.13</v>
      </c>
      <c r="U3498" s="50">
        <f t="shared" si="391"/>
        <v>2304.7786666666661</v>
      </c>
      <c r="V3498" s="51">
        <f t="shared" si="393"/>
        <v>2300.1046849315071</v>
      </c>
      <c r="W3498" s="53">
        <f t="shared" si="394"/>
        <v>0</v>
      </c>
      <c r="X3498" s="53" t="str">
        <f t="shared" si="395"/>
        <v/>
      </c>
      <c r="Y3498" s="54" t="str">
        <f t="shared" si="396"/>
        <v/>
      </c>
    </row>
    <row r="3499" spans="17:25" x14ac:dyDescent="0.25">
      <c r="Q3499" s="47">
        <f t="shared" si="392"/>
        <v>2001</v>
      </c>
      <c r="R3499" s="48" t="str">
        <f t="shared" si="390"/>
        <v>20016</v>
      </c>
      <c r="S3499" s="49">
        <v>37061</v>
      </c>
      <c r="T3499" s="48">
        <v>2303.13</v>
      </c>
      <c r="U3499" s="50">
        <f t="shared" si="391"/>
        <v>2304.7786666666661</v>
      </c>
      <c r="V3499" s="51">
        <f t="shared" si="393"/>
        <v>2300.1046849315071</v>
      </c>
      <c r="W3499" s="53">
        <f t="shared" si="394"/>
        <v>0</v>
      </c>
      <c r="X3499" s="53" t="str">
        <f t="shared" si="395"/>
        <v/>
      </c>
      <c r="Y3499" s="54" t="str">
        <f t="shared" si="396"/>
        <v/>
      </c>
    </row>
    <row r="3500" spans="17:25" x14ac:dyDescent="0.25">
      <c r="Q3500" s="47">
        <f t="shared" si="392"/>
        <v>2001</v>
      </c>
      <c r="R3500" s="48" t="str">
        <f t="shared" si="390"/>
        <v>20016</v>
      </c>
      <c r="S3500" s="49">
        <v>37062</v>
      </c>
      <c r="T3500" s="48">
        <v>2307.7800000000002</v>
      </c>
      <c r="U3500" s="50">
        <f t="shared" si="391"/>
        <v>2304.7786666666661</v>
      </c>
      <c r="V3500" s="51">
        <f t="shared" si="393"/>
        <v>2300.1046849315071</v>
      </c>
      <c r="W3500" s="53">
        <f t="shared" si="394"/>
        <v>2.0189915462871522E-3</v>
      </c>
      <c r="X3500" s="53" t="str">
        <f t="shared" si="395"/>
        <v/>
      </c>
      <c r="Y3500" s="54" t="str">
        <f t="shared" si="396"/>
        <v/>
      </c>
    </row>
    <row r="3501" spans="17:25" x14ac:dyDescent="0.25">
      <c r="Q3501" s="47">
        <f t="shared" si="392"/>
        <v>2001</v>
      </c>
      <c r="R3501" s="48" t="str">
        <f t="shared" si="390"/>
        <v>20016</v>
      </c>
      <c r="S3501" s="49">
        <v>37063</v>
      </c>
      <c r="T3501" s="48">
        <v>2305.35</v>
      </c>
      <c r="U3501" s="50">
        <f t="shared" si="391"/>
        <v>2304.7786666666661</v>
      </c>
      <c r="V3501" s="51">
        <f t="shared" si="393"/>
        <v>2300.1046849315071</v>
      </c>
      <c r="W3501" s="53">
        <f t="shared" si="394"/>
        <v>-1.0529599875206408E-3</v>
      </c>
      <c r="X3501" s="53" t="str">
        <f t="shared" si="395"/>
        <v/>
      </c>
      <c r="Y3501" s="54" t="str">
        <f t="shared" si="396"/>
        <v/>
      </c>
    </row>
    <row r="3502" spans="17:25" x14ac:dyDescent="0.25">
      <c r="Q3502" s="47">
        <f t="shared" si="392"/>
        <v>2001</v>
      </c>
      <c r="R3502" s="48" t="str">
        <f t="shared" si="390"/>
        <v>20016</v>
      </c>
      <c r="S3502" s="49">
        <v>37064</v>
      </c>
      <c r="T3502" s="48">
        <v>2300.46</v>
      </c>
      <c r="U3502" s="50">
        <f t="shared" si="391"/>
        <v>2304.7786666666661</v>
      </c>
      <c r="V3502" s="51">
        <f t="shared" si="393"/>
        <v>2300.1046849315071</v>
      </c>
      <c r="W3502" s="53">
        <f t="shared" si="394"/>
        <v>-2.1211529702647169E-3</v>
      </c>
      <c r="X3502" s="53" t="str">
        <f t="shared" si="395"/>
        <v/>
      </c>
      <c r="Y3502" s="54" t="str">
        <f t="shared" si="396"/>
        <v/>
      </c>
    </row>
    <row r="3503" spans="17:25" x14ac:dyDescent="0.25">
      <c r="Q3503" s="47">
        <f t="shared" si="392"/>
        <v>2001</v>
      </c>
      <c r="R3503" s="48" t="str">
        <f t="shared" si="390"/>
        <v>20016</v>
      </c>
      <c r="S3503" s="49">
        <v>37065</v>
      </c>
      <c r="T3503" s="48">
        <v>2298.88</v>
      </c>
      <c r="U3503" s="50">
        <f t="shared" si="391"/>
        <v>2304.7786666666661</v>
      </c>
      <c r="V3503" s="51">
        <f t="shared" si="393"/>
        <v>2300.1046849315071</v>
      </c>
      <c r="W3503" s="53">
        <f t="shared" si="394"/>
        <v>-6.8681915790747006E-4</v>
      </c>
      <c r="X3503" s="53" t="str">
        <f t="shared" si="395"/>
        <v/>
      </c>
      <c r="Y3503" s="54" t="str">
        <f t="shared" si="396"/>
        <v/>
      </c>
    </row>
    <row r="3504" spans="17:25" x14ac:dyDescent="0.25">
      <c r="Q3504" s="47">
        <f t="shared" si="392"/>
        <v>2001</v>
      </c>
      <c r="R3504" s="48" t="str">
        <f t="shared" si="390"/>
        <v>20016</v>
      </c>
      <c r="S3504" s="49">
        <v>37066</v>
      </c>
      <c r="T3504" s="48">
        <v>2298.88</v>
      </c>
      <c r="U3504" s="50">
        <f t="shared" si="391"/>
        <v>2304.7786666666661</v>
      </c>
      <c r="V3504" s="51">
        <f t="shared" si="393"/>
        <v>2300.1046849315071</v>
      </c>
      <c r="W3504" s="53">
        <f t="shared" si="394"/>
        <v>0</v>
      </c>
      <c r="X3504" s="53" t="str">
        <f t="shared" si="395"/>
        <v/>
      </c>
      <c r="Y3504" s="54" t="str">
        <f t="shared" si="396"/>
        <v/>
      </c>
    </row>
    <row r="3505" spans="17:25" x14ac:dyDescent="0.25">
      <c r="Q3505" s="47">
        <f t="shared" si="392"/>
        <v>2001</v>
      </c>
      <c r="R3505" s="48" t="str">
        <f t="shared" si="390"/>
        <v>20016</v>
      </c>
      <c r="S3505" s="49">
        <v>37067</v>
      </c>
      <c r="T3505" s="48">
        <v>2298.88</v>
      </c>
      <c r="U3505" s="50">
        <f t="shared" si="391"/>
        <v>2304.7786666666661</v>
      </c>
      <c r="V3505" s="51">
        <f t="shared" si="393"/>
        <v>2300.1046849315071</v>
      </c>
      <c r="W3505" s="53">
        <f t="shared" si="394"/>
        <v>0</v>
      </c>
      <c r="X3505" s="53" t="str">
        <f t="shared" si="395"/>
        <v/>
      </c>
      <c r="Y3505" s="54" t="str">
        <f t="shared" si="396"/>
        <v/>
      </c>
    </row>
    <row r="3506" spans="17:25" x14ac:dyDescent="0.25">
      <c r="Q3506" s="47">
        <f t="shared" si="392"/>
        <v>2001</v>
      </c>
      <c r="R3506" s="48" t="str">
        <f t="shared" si="390"/>
        <v>20016</v>
      </c>
      <c r="S3506" s="49">
        <v>37068</v>
      </c>
      <c r="T3506" s="48">
        <v>2298.88</v>
      </c>
      <c r="U3506" s="50">
        <f t="shared" si="391"/>
        <v>2304.7786666666661</v>
      </c>
      <c r="V3506" s="51">
        <f t="shared" si="393"/>
        <v>2300.1046849315071</v>
      </c>
      <c r="W3506" s="53">
        <f t="shared" si="394"/>
        <v>0</v>
      </c>
      <c r="X3506" s="53" t="str">
        <f t="shared" si="395"/>
        <v/>
      </c>
      <c r="Y3506" s="54" t="str">
        <f t="shared" si="396"/>
        <v/>
      </c>
    </row>
    <row r="3507" spans="17:25" x14ac:dyDescent="0.25">
      <c r="Q3507" s="47">
        <f t="shared" si="392"/>
        <v>2001</v>
      </c>
      <c r="R3507" s="48" t="str">
        <f t="shared" si="390"/>
        <v>20016</v>
      </c>
      <c r="S3507" s="49">
        <v>37069</v>
      </c>
      <c r="T3507" s="48">
        <v>2304.6799999999998</v>
      </c>
      <c r="U3507" s="50">
        <f t="shared" si="391"/>
        <v>2304.7786666666661</v>
      </c>
      <c r="V3507" s="51">
        <f t="shared" si="393"/>
        <v>2300.1046849315071</v>
      </c>
      <c r="W3507" s="53">
        <f t="shared" si="394"/>
        <v>2.5229677060132349E-3</v>
      </c>
      <c r="X3507" s="53" t="str">
        <f t="shared" si="395"/>
        <v/>
      </c>
      <c r="Y3507" s="54" t="str">
        <f t="shared" si="396"/>
        <v/>
      </c>
    </row>
    <row r="3508" spans="17:25" x14ac:dyDescent="0.25">
      <c r="Q3508" s="47">
        <f t="shared" si="392"/>
        <v>2001</v>
      </c>
      <c r="R3508" s="48" t="str">
        <f t="shared" si="390"/>
        <v>20016</v>
      </c>
      <c r="S3508" s="49">
        <v>37070</v>
      </c>
      <c r="T3508" s="48">
        <v>2307.0300000000002</v>
      </c>
      <c r="U3508" s="50">
        <f t="shared" si="391"/>
        <v>2304.7786666666661</v>
      </c>
      <c r="V3508" s="51">
        <f t="shared" si="393"/>
        <v>2300.1046849315071</v>
      </c>
      <c r="W3508" s="53">
        <f t="shared" si="394"/>
        <v>1.0196643351789714E-3</v>
      </c>
      <c r="X3508" s="53" t="str">
        <f t="shared" si="395"/>
        <v/>
      </c>
      <c r="Y3508" s="54" t="str">
        <f t="shared" si="396"/>
        <v/>
      </c>
    </row>
    <row r="3509" spans="17:25" x14ac:dyDescent="0.25">
      <c r="Q3509" s="47">
        <f t="shared" si="392"/>
        <v>2001</v>
      </c>
      <c r="R3509" s="48" t="str">
        <f t="shared" si="390"/>
        <v>20016</v>
      </c>
      <c r="S3509" s="49">
        <v>37071</v>
      </c>
      <c r="T3509" s="48">
        <v>2305.33</v>
      </c>
      <c r="U3509" s="50">
        <f t="shared" si="391"/>
        <v>2304.7786666666661</v>
      </c>
      <c r="V3509" s="51">
        <f t="shared" si="393"/>
        <v>2300.1046849315071</v>
      </c>
      <c r="W3509" s="53">
        <f t="shared" si="394"/>
        <v>-7.3687815069600759E-4</v>
      </c>
      <c r="X3509" s="53" t="str">
        <f t="shared" si="395"/>
        <v/>
      </c>
      <c r="Y3509" s="54" t="str">
        <f t="shared" si="396"/>
        <v/>
      </c>
    </row>
    <row r="3510" spans="17:25" x14ac:dyDescent="0.25">
      <c r="Q3510" s="47">
        <f t="shared" si="392"/>
        <v>2001</v>
      </c>
      <c r="R3510" s="48" t="str">
        <f t="shared" si="390"/>
        <v>20016</v>
      </c>
      <c r="S3510" s="49">
        <v>37072</v>
      </c>
      <c r="T3510" s="48">
        <v>2298.85</v>
      </c>
      <c r="U3510" s="50">
        <f t="shared" si="391"/>
        <v>2304.7786666666661</v>
      </c>
      <c r="V3510" s="51">
        <f t="shared" si="393"/>
        <v>2300.1046849315071</v>
      </c>
      <c r="W3510" s="53">
        <f t="shared" si="394"/>
        <v>-2.8108774014999893E-3</v>
      </c>
      <c r="X3510" s="53" t="str">
        <f t="shared" si="395"/>
        <v/>
      </c>
      <c r="Y3510" s="54" t="str">
        <f t="shared" si="396"/>
        <v/>
      </c>
    </row>
    <row r="3511" spans="17:25" x14ac:dyDescent="0.25">
      <c r="Q3511" s="47">
        <f t="shared" si="392"/>
        <v>2001</v>
      </c>
      <c r="R3511" s="48" t="str">
        <f t="shared" si="390"/>
        <v>20017</v>
      </c>
      <c r="S3511" s="49">
        <v>37073</v>
      </c>
      <c r="T3511" s="48">
        <v>2298.85</v>
      </c>
      <c r="U3511" s="50">
        <f t="shared" si="391"/>
        <v>2304.418709677419</v>
      </c>
      <c r="V3511" s="51">
        <f t="shared" si="393"/>
        <v>2300.1046849315071</v>
      </c>
      <c r="W3511" s="53">
        <f t="shared" si="394"/>
        <v>0</v>
      </c>
      <c r="X3511" s="53">
        <f t="shared" si="395"/>
        <v>-1.5617854957317157E-4</v>
      </c>
      <c r="Y3511" s="54" t="str">
        <f t="shared" si="396"/>
        <v/>
      </c>
    </row>
    <row r="3512" spans="17:25" x14ac:dyDescent="0.25">
      <c r="Q3512" s="47">
        <f t="shared" si="392"/>
        <v>2001</v>
      </c>
      <c r="R3512" s="48" t="str">
        <f t="shared" si="390"/>
        <v>20017</v>
      </c>
      <c r="S3512" s="49">
        <v>37074</v>
      </c>
      <c r="T3512" s="48">
        <v>2298.85</v>
      </c>
      <c r="U3512" s="50">
        <f t="shared" si="391"/>
        <v>2304.418709677419</v>
      </c>
      <c r="V3512" s="51">
        <f t="shared" si="393"/>
        <v>2300.1046849315071</v>
      </c>
      <c r="W3512" s="53">
        <f t="shared" si="394"/>
        <v>0</v>
      </c>
      <c r="X3512" s="53" t="str">
        <f t="shared" si="395"/>
        <v/>
      </c>
      <c r="Y3512" s="54" t="str">
        <f t="shared" si="396"/>
        <v/>
      </c>
    </row>
    <row r="3513" spans="17:25" x14ac:dyDescent="0.25">
      <c r="Q3513" s="47">
        <f t="shared" si="392"/>
        <v>2001</v>
      </c>
      <c r="R3513" s="48" t="str">
        <f t="shared" si="390"/>
        <v>20017</v>
      </c>
      <c r="S3513" s="49">
        <v>37075</v>
      </c>
      <c r="T3513" s="48">
        <v>2298.85</v>
      </c>
      <c r="U3513" s="50">
        <f t="shared" si="391"/>
        <v>2304.418709677419</v>
      </c>
      <c r="V3513" s="51">
        <f t="shared" si="393"/>
        <v>2300.1046849315071</v>
      </c>
      <c r="W3513" s="53">
        <f t="shared" si="394"/>
        <v>0</v>
      </c>
      <c r="X3513" s="53" t="str">
        <f t="shared" si="395"/>
        <v/>
      </c>
      <c r="Y3513" s="54" t="str">
        <f t="shared" si="396"/>
        <v/>
      </c>
    </row>
    <row r="3514" spans="17:25" x14ac:dyDescent="0.25">
      <c r="Q3514" s="47">
        <f t="shared" si="392"/>
        <v>2001</v>
      </c>
      <c r="R3514" s="48" t="str">
        <f t="shared" si="390"/>
        <v>20017</v>
      </c>
      <c r="S3514" s="49">
        <v>37076</v>
      </c>
      <c r="T3514" s="48">
        <v>2300.02</v>
      </c>
      <c r="U3514" s="50">
        <f t="shared" si="391"/>
        <v>2304.418709677419</v>
      </c>
      <c r="V3514" s="51">
        <f t="shared" si="393"/>
        <v>2300.1046849315071</v>
      </c>
      <c r="W3514" s="53">
        <f t="shared" si="394"/>
        <v>5.0895012723750632E-4</v>
      </c>
      <c r="X3514" s="53" t="str">
        <f t="shared" si="395"/>
        <v/>
      </c>
      <c r="Y3514" s="54" t="str">
        <f t="shared" si="396"/>
        <v/>
      </c>
    </row>
    <row r="3515" spans="17:25" x14ac:dyDescent="0.25">
      <c r="Q3515" s="47">
        <f t="shared" si="392"/>
        <v>2001</v>
      </c>
      <c r="R3515" s="48" t="str">
        <f t="shared" si="390"/>
        <v>20017</v>
      </c>
      <c r="S3515" s="49">
        <v>37077</v>
      </c>
      <c r="T3515" s="48">
        <v>2303.2600000000002</v>
      </c>
      <c r="U3515" s="50">
        <f t="shared" si="391"/>
        <v>2304.418709677419</v>
      </c>
      <c r="V3515" s="51">
        <f t="shared" si="393"/>
        <v>2300.1046849315071</v>
      </c>
      <c r="W3515" s="53">
        <f t="shared" si="394"/>
        <v>1.4086834027531303E-3</v>
      </c>
      <c r="X3515" s="53" t="str">
        <f t="shared" si="395"/>
        <v/>
      </c>
      <c r="Y3515" s="54" t="str">
        <f t="shared" si="396"/>
        <v/>
      </c>
    </row>
    <row r="3516" spans="17:25" x14ac:dyDescent="0.25">
      <c r="Q3516" s="47">
        <f t="shared" si="392"/>
        <v>2001</v>
      </c>
      <c r="R3516" s="48" t="str">
        <f t="shared" si="390"/>
        <v>20017</v>
      </c>
      <c r="S3516" s="49">
        <v>37078</v>
      </c>
      <c r="T3516" s="48">
        <v>2303.36</v>
      </c>
      <c r="U3516" s="50">
        <f t="shared" si="391"/>
        <v>2304.418709677419</v>
      </c>
      <c r="V3516" s="51">
        <f t="shared" si="393"/>
        <v>2300.1046849315071</v>
      </c>
      <c r="W3516" s="53">
        <f t="shared" si="394"/>
        <v>4.3416722384836959E-5</v>
      </c>
      <c r="X3516" s="53" t="str">
        <f t="shared" si="395"/>
        <v/>
      </c>
      <c r="Y3516" s="54" t="str">
        <f t="shared" si="396"/>
        <v/>
      </c>
    </row>
    <row r="3517" spans="17:25" x14ac:dyDescent="0.25">
      <c r="Q3517" s="47">
        <f t="shared" si="392"/>
        <v>2001</v>
      </c>
      <c r="R3517" s="48" t="str">
        <f t="shared" si="390"/>
        <v>20017</v>
      </c>
      <c r="S3517" s="49">
        <v>37079</v>
      </c>
      <c r="T3517" s="48">
        <v>2304.75</v>
      </c>
      <c r="U3517" s="50">
        <f t="shared" si="391"/>
        <v>2304.418709677419</v>
      </c>
      <c r="V3517" s="51">
        <f t="shared" si="393"/>
        <v>2300.1046849315071</v>
      </c>
      <c r="W3517" s="53">
        <f t="shared" si="394"/>
        <v>6.034662406222413E-4</v>
      </c>
      <c r="X3517" s="53" t="str">
        <f t="shared" si="395"/>
        <v/>
      </c>
      <c r="Y3517" s="54" t="str">
        <f t="shared" si="396"/>
        <v/>
      </c>
    </row>
    <row r="3518" spans="17:25" x14ac:dyDescent="0.25">
      <c r="Q3518" s="47">
        <f t="shared" si="392"/>
        <v>2001</v>
      </c>
      <c r="R3518" s="48" t="str">
        <f t="shared" si="390"/>
        <v>20017</v>
      </c>
      <c r="S3518" s="49">
        <v>37080</v>
      </c>
      <c r="T3518" s="48">
        <v>2304.75</v>
      </c>
      <c r="U3518" s="50">
        <f t="shared" si="391"/>
        <v>2304.418709677419</v>
      </c>
      <c r="V3518" s="51">
        <f t="shared" si="393"/>
        <v>2300.1046849315071</v>
      </c>
      <c r="W3518" s="53">
        <f t="shared" si="394"/>
        <v>0</v>
      </c>
      <c r="X3518" s="53" t="str">
        <f t="shared" si="395"/>
        <v/>
      </c>
      <c r="Y3518" s="54" t="str">
        <f t="shared" si="396"/>
        <v/>
      </c>
    </row>
    <row r="3519" spans="17:25" x14ac:dyDescent="0.25">
      <c r="Q3519" s="47">
        <f t="shared" si="392"/>
        <v>2001</v>
      </c>
      <c r="R3519" s="48" t="str">
        <f t="shared" si="390"/>
        <v>20017</v>
      </c>
      <c r="S3519" s="49">
        <v>37081</v>
      </c>
      <c r="T3519" s="48">
        <v>2304.75</v>
      </c>
      <c r="U3519" s="50">
        <f t="shared" si="391"/>
        <v>2304.418709677419</v>
      </c>
      <c r="V3519" s="51">
        <f t="shared" si="393"/>
        <v>2300.1046849315071</v>
      </c>
      <c r="W3519" s="53">
        <f t="shared" si="394"/>
        <v>0</v>
      </c>
      <c r="X3519" s="53" t="str">
        <f t="shared" si="395"/>
        <v/>
      </c>
      <c r="Y3519" s="54" t="str">
        <f t="shared" si="396"/>
        <v/>
      </c>
    </row>
    <row r="3520" spans="17:25" x14ac:dyDescent="0.25">
      <c r="Q3520" s="47">
        <f t="shared" si="392"/>
        <v>2001</v>
      </c>
      <c r="R3520" s="48" t="str">
        <f t="shared" si="390"/>
        <v>20017</v>
      </c>
      <c r="S3520" s="49">
        <v>37082</v>
      </c>
      <c r="T3520" s="48">
        <v>2305.37</v>
      </c>
      <c r="U3520" s="50">
        <f t="shared" si="391"/>
        <v>2304.418709677419</v>
      </c>
      <c r="V3520" s="51">
        <f t="shared" si="393"/>
        <v>2300.1046849315071</v>
      </c>
      <c r="W3520" s="53">
        <f t="shared" si="394"/>
        <v>2.6900965397547161E-4</v>
      </c>
      <c r="X3520" s="53" t="str">
        <f t="shared" si="395"/>
        <v/>
      </c>
      <c r="Y3520" s="54" t="str">
        <f t="shared" si="396"/>
        <v/>
      </c>
    </row>
    <row r="3521" spans="17:25" x14ac:dyDescent="0.25">
      <c r="Q3521" s="47">
        <f t="shared" si="392"/>
        <v>2001</v>
      </c>
      <c r="R3521" s="48" t="str">
        <f t="shared" si="390"/>
        <v>20017</v>
      </c>
      <c r="S3521" s="49">
        <v>37083</v>
      </c>
      <c r="T3521" s="48">
        <v>2306.16</v>
      </c>
      <c r="U3521" s="50">
        <f t="shared" si="391"/>
        <v>2304.418709677419</v>
      </c>
      <c r="V3521" s="51">
        <f t="shared" si="393"/>
        <v>2300.1046849315071</v>
      </c>
      <c r="W3521" s="53">
        <f t="shared" si="394"/>
        <v>3.4267818181032972E-4</v>
      </c>
      <c r="X3521" s="53" t="str">
        <f t="shared" si="395"/>
        <v/>
      </c>
      <c r="Y3521" s="54" t="str">
        <f t="shared" si="396"/>
        <v/>
      </c>
    </row>
    <row r="3522" spans="17:25" x14ac:dyDescent="0.25">
      <c r="Q3522" s="47">
        <f t="shared" si="392"/>
        <v>2001</v>
      </c>
      <c r="R3522" s="48" t="str">
        <f t="shared" si="390"/>
        <v>20017</v>
      </c>
      <c r="S3522" s="49">
        <v>37084</v>
      </c>
      <c r="T3522" s="48">
        <v>2312.21</v>
      </c>
      <c r="U3522" s="50">
        <f t="shared" si="391"/>
        <v>2304.418709677419</v>
      </c>
      <c r="V3522" s="51">
        <f t="shared" si="393"/>
        <v>2300.1046849315071</v>
      </c>
      <c r="W3522" s="53">
        <f t="shared" si="394"/>
        <v>2.6234086099836684E-3</v>
      </c>
      <c r="X3522" s="53" t="str">
        <f t="shared" si="395"/>
        <v/>
      </c>
      <c r="Y3522" s="54" t="str">
        <f t="shared" si="396"/>
        <v/>
      </c>
    </row>
    <row r="3523" spans="17:25" x14ac:dyDescent="0.25">
      <c r="Q3523" s="47">
        <f t="shared" si="392"/>
        <v>2001</v>
      </c>
      <c r="R3523" s="48" t="str">
        <f t="shared" si="390"/>
        <v>20017</v>
      </c>
      <c r="S3523" s="49">
        <v>37085</v>
      </c>
      <c r="T3523" s="48">
        <v>2323.9899999999998</v>
      </c>
      <c r="U3523" s="50">
        <f t="shared" si="391"/>
        <v>2304.418709677419</v>
      </c>
      <c r="V3523" s="51">
        <f t="shared" si="393"/>
        <v>2300.1046849315071</v>
      </c>
      <c r="W3523" s="53">
        <f t="shared" si="394"/>
        <v>5.0946929560895526E-3</v>
      </c>
      <c r="X3523" s="53" t="str">
        <f t="shared" si="395"/>
        <v/>
      </c>
      <c r="Y3523" s="54" t="str">
        <f t="shared" si="396"/>
        <v/>
      </c>
    </row>
    <row r="3524" spans="17:25" x14ac:dyDescent="0.25">
      <c r="Q3524" s="47">
        <f t="shared" si="392"/>
        <v>2001</v>
      </c>
      <c r="R3524" s="48" t="str">
        <f t="shared" si="390"/>
        <v>20017</v>
      </c>
      <c r="S3524" s="49">
        <v>37086</v>
      </c>
      <c r="T3524" s="48">
        <v>2317.92</v>
      </c>
      <c r="U3524" s="50">
        <f t="shared" si="391"/>
        <v>2304.418709677419</v>
      </c>
      <c r="V3524" s="51">
        <f t="shared" si="393"/>
        <v>2300.1046849315071</v>
      </c>
      <c r="W3524" s="53">
        <f t="shared" si="394"/>
        <v>-2.6118873144891364E-3</v>
      </c>
      <c r="X3524" s="53" t="str">
        <f t="shared" si="395"/>
        <v/>
      </c>
      <c r="Y3524" s="54" t="str">
        <f t="shared" si="396"/>
        <v/>
      </c>
    </row>
    <row r="3525" spans="17:25" x14ac:dyDescent="0.25">
      <c r="Q3525" s="47">
        <f t="shared" si="392"/>
        <v>2001</v>
      </c>
      <c r="R3525" s="48" t="str">
        <f t="shared" si="390"/>
        <v>20017</v>
      </c>
      <c r="S3525" s="49">
        <v>37087</v>
      </c>
      <c r="T3525" s="48">
        <v>2317.92</v>
      </c>
      <c r="U3525" s="50">
        <f t="shared" si="391"/>
        <v>2304.418709677419</v>
      </c>
      <c r="V3525" s="51">
        <f t="shared" si="393"/>
        <v>2300.1046849315071</v>
      </c>
      <c r="W3525" s="53">
        <f t="shared" si="394"/>
        <v>0</v>
      </c>
      <c r="X3525" s="53" t="str">
        <f t="shared" si="395"/>
        <v/>
      </c>
      <c r="Y3525" s="54" t="str">
        <f t="shared" si="396"/>
        <v/>
      </c>
    </row>
    <row r="3526" spans="17:25" x14ac:dyDescent="0.25">
      <c r="Q3526" s="47">
        <f t="shared" si="392"/>
        <v>2001</v>
      </c>
      <c r="R3526" s="48" t="str">
        <f t="shared" si="390"/>
        <v>20017</v>
      </c>
      <c r="S3526" s="49">
        <v>37088</v>
      </c>
      <c r="T3526" s="48">
        <v>2317.92</v>
      </c>
      <c r="U3526" s="50">
        <f t="shared" si="391"/>
        <v>2304.418709677419</v>
      </c>
      <c r="V3526" s="51">
        <f t="shared" si="393"/>
        <v>2300.1046849315071</v>
      </c>
      <c r="W3526" s="53">
        <f t="shared" si="394"/>
        <v>0</v>
      </c>
      <c r="X3526" s="53" t="str">
        <f t="shared" si="395"/>
        <v/>
      </c>
      <c r="Y3526" s="54" t="str">
        <f t="shared" si="396"/>
        <v/>
      </c>
    </row>
    <row r="3527" spans="17:25" x14ac:dyDescent="0.25">
      <c r="Q3527" s="47">
        <f t="shared" si="392"/>
        <v>2001</v>
      </c>
      <c r="R3527" s="48" t="str">
        <f t="shared" ref="R3527:R3590" si="397">+YEAR(S3527)&amp;MONTH(S3527)</f>
        <v>20017</v>
      </c>
      <c r="S3527" s="49">
        <v>37089</v>
      </c>
      <c r="T3527" s="48">
        <v>2302.56</v>
      </c>
      <c r="U3527" s="50">
        <f t="shared" ref="U3527:U3590" si="398">+AVERAGEIF($R$3:$R$12000,R3527,$T$3:$T$12000)</f>
        <v>2304.418709677419</v>
      </c>
      <c r="V3527" s="51">
        <f t="shared" si="393"/>
        <v>2300.1046849315071</v>
      </c>
      <c r="W3527" s="53">
        <f t="shared" si="394"/>
        <v>-6.6266307724166529E-3</v>
      </c>
      <c r="X3527" s="53" t="str">
        <f t="shared" si="395"/>
        <v/>
      </c>
      <c r="Y3527" s="54" t="str">
        <f t="shared" si="396"/>
        <v/>
      </c>
    </row>
    <row r="3528" spans="17:25" x14ac:dyDescent="0.25">
      <c r="Q3528" s="47">
        <f t="shared" ref="Q3528:Q3591" si="399">+YEAR(S3528)</f>
        <v>2001</v>
      </c>
      <c r="R3528" s="48" t="str">
        <f t="shared" si="397"/>
        <v>20017</v>
      </c>
      <c r="S3528" s="49">
        <v>37090</v>
      </c>
      <c r="T3528" s="48">
        <v>2298.7600000000002</v>
      </c>
      <c r="U3528" s="50">
        <f t="shared" si="398"/>
        <v>2304.418709677419</v>
      </c>
      <c r="V3528" s="51">
        <f t="shared" ref="V3528:V3591" si="400">+AVERAGEIF($Q$3:$Q$12000,Q3528,$T$3:$T$12000)</f>
        <v>2300.1046849315071</v>
      </c>
      <c r="W3528" s="53">
        <f t="shared" si="394"/>
        <v>-1.6503370161905506E-3</v>
      </c>
      <c r="X3528" s="53" t="str">
        <f t="shared" si="395"/>
        <v/>
      </c>
      <c r="Y3528" s="54" t="str">
        <f t="shared" si="396"/>
        <v/>
      </c>
    </row>
    <row r="3529" spans="17:25" x14ac:dyDescent="0.25">
      <c r="Q3529" s="47">
        <f t="shared" si="399"/>
        <v>2001</v>
      </c>
      <c r="R3529" s="48" t="str">
        <f t="shared" si="397"/>
        <v>20017</v>
      </c>
      <c r="S3529" s="49">
        <v>37091</v>
      </c>
      <c r="T3529" s="48">
        <v>2298.63</v>
      </c>
      <c r="U3529" s="50">
        <f t="shared" si="398"/>
        <v>2304.418709677419</v>
      </c>
      <c r="V3529" s="51">
        <f t="shared" si="400"/>
        <v>2300.1046849315071</v>
      </c>
      <c r="W3529" s="53">
        <f t="shared" ref="W3529:W3592" si="401">+T3529/T3528-1</f>
        <v>-5.6552228157813467E-5</v>
      </c>
      <c r="X3529" s="53" t="str">
        <f t="shared" ref="X3529:X3592" si="402">IF(U3529/U3528-1=0,"",U3529/U3528-1)</f>
        <v/>
      </c>
      <c r="Y3529" s="54" t="str">
        <f t="shared" ref="Y3529:Y3592" si="403">+IF(V3529=V3528,"",V3529/V3528-1)</f>
        <v/>
      </c>
    </row>
    <row r="3530" spans="17:25" x14ac:dyDescent="0.25">
      <c r="Q3530" s="47">
        <f t="shared" si="399"/>
        <v>2001</v>
      </c>
      <c r="R3530" s="48" t="str">
        <f t="shared" si="397"/>
        <v>20017</v>
      </c>
      <c r="S3530" s="49">
        <v>37092</v>
      </c>
      <c r="T3530" s="48">
        <v>2301.67</v>
      </c>
      <c r="U3530" s="50">
        <f t="shared" si="398"/>
        <v>2304.418709677419</v>
      </c>
      <c r="V3530" s="51">
        <f t="shared" si="400"/>
        <v>2300.1046849315071</v>
      </c>
      <c r="W3530" s="53">
        <f t="shared" si="401"/>
        <v>1.3225268964556225E-3</v>
      </c>
      <c r="X3530" s="53" t="str">
        <f t="shared" si="402"/>
        <v/>
      </c>
      <c r="Y3530" s="54" t="str">
        <f t="shared" si="403"/>
        <v/>
      </c>
    </row>
    <row r="3531" spans="17:25" x14ac:dyDescent="0.25">
      <c r="Q3531" s="47">
        <f t="shared" si="399"/>
        <v>2001</v>
      </c>
      <c r="R3531" s="48" t="str">
        <f t="shared" si="397"/>
        <v>20017</v>
      </c>
      <c r="S3531" s="49">
        <v>37093</v>
      </c>
      <c r="T3531" s="48">
        <v>2301.67</v>
      </c>
      <c r="U3531" s="50">
        <f t="shared" si="398"/>
        <v>2304.418709677419</v>
      </c>
      <c r="V3531" s="51">
        <f t="shared" si="400"/>
        <v>2300.1046849315071</v>
      </c>
      <c r="W3531" s="53">
        <f t="shared" si="401"/>
        <v>0</v>
      </c>
      <c r="X3531" s="53" t="str">
        <f t="shared" si="402"/>
        <v/>
      </c>
      <c r="Y3531" s="54" t="str">
        <f t="shared" si="403"/>
        <v/>
      </c>
    </row>
    <row r="3532" spans="17:25" x14ac:dyDescent="0.25">
      <c r="Q3532" s="47">
        <f t="shared" si="399"/>
        <v>2001</v>
      </c>
      <c r="R3532" s="48" t="str">
        <f t="shared" si="397"/>
        <v>20017</v>
      </c>
      <c r="S3532" s="49">
        <v>37094</v>
      </c>
      <c r="T3532" s="48">
        <v>2301.67</v>
      </c>
      <c r="U3532" s="50">
        <f t="shared" si="398"/>
        <v>2304.418709677419</v>
      </c>
      <c r="V3532" s="51">
        <f t="shared" si="400"/>
        <v>2300.1046849315071</v>
      </c>
      <c r="W3532" s="53">
        <f t="shared" si="401"/>
        <v>0</v>
      </c>
      <c r="X3532" s="53" t="str">
        <f t="shared" si="402"/>
        <v/>
      </c>
      <c r="Y3532" s="54" t="str">
        <f t="shared" si="403"/>
        <v/>
      </c>
    </row>
    <row r="3533" spans="17:25" x14ac:dyDescent="0.25">
      <c r="Q3533" s="47">
        <f t="shared" si="399"/>
        <v>2001</v>
      </c>
      <c r="R3533" s="48" t="str">
        <f t="shared" si="397"/>
        <v>20017</v>
      </c>
      <c r="S3533" s="49">
        <v>37095</v>
      </c>
      <c r="T3533" s="48">
        <v>2301.67</v>
      </c>
      <c r="U3533" s="50">
        <f t="shared" si="398"/>
        <v>2304.418709677419</v>
      </c>
      <c r="V3533" s="51">
        <f t="shared" si="400"/>
        <v>2300.1046849315071</v>
      </c>
      <c r="W3533" s="53">
        <f t="shared" si="401"/>
        <v>0</v>
      </c>
      <c r="X3533" s="53" t="str">
        <f t="shared" si="402"/>
        <v/>
      </c>
      <c r="Y3533" s="54" t="str">
        <f t="shared" si="403"/>
        <v/>
      </c>
    </row>
    <row r="3534" spans="17:25" x14ac:dyDescent="0.25">
      <c r="Q3534" s="47">
        <f t="shared" si="399"/>
        <v>2001</v>
      </c>
      <c r="R3534" s="48" t="str">
        <f t="shared" si="397"/>
        <v>20017</v>
      </c>
      <c r="S3534" s="49">
        <v>37096</v>
      </c>
      <c r="T3534" s="48">
        <v>2302.2600000000002</v>
      </c>
      <c r="U3534" s="50">
        <f t="shared" si="398"/>
        <v>2304.418709677419</v>
      </c>
      <c r="V3534" s="51">
        <f t="shared" si="400"/>
        <v>2300.1046849315071</v>
      </c>
      <c r="W3534" s="53">
        <f t="shared" si="401"/>
        <v>2.5633561718230169E-4</v>
      </c>
      <c r="X3534" s="53" t="str">
        <f t="shared" si="402"/>
        <v/>
      </c>
      <c r="Y3534" s="54" t="str">
        <f t="shared" si="403"/>
        <v/>
      </c>
    </row>
    <row r="3535" spans="17:25" x14ac:dyDescent="0.25">
      <c r="Q3535" s="47">
        <f t="shared" si="399"/>
        <v>2001</v>
      </c>
      <c r="R3535" s="48" t="str">
        <f t="shared" si="397"/>
        <v>20017</v>
      </c>
      <c r="S3535" s="49">
        <v>37097</v>
      </c>
      <c r="T3535" s="48">
        <v>2301.56</v>
      </c>
      <c r="U3535" s="50">
        <f t="shared" si="398"/>
        <v>2304.418709677419</v>
      </c>
      <c r="V3535" s="51">
        <f t="shared" si="400"/>
        <v>2300.1046849315071</v>
      </c>
      <c r="W3535" s="53">
        <f t="shared" si="401"/>
        <v>-3.0404906483205707E-4</v>
      </c>
      <c r="X3535" s="53" t="str">
        <f t="shared" si="402"/>
        <v/>
      </c>
      <c r="Y3535" s="54" t="str">
        <f t="shared" si="403"/>
        <v/>
      </c>
    </row>
    <row r="3536" spans="17:25" x14ac:dyDescent="0.25">
      <c r="Q3536" s="47">
        <f t="shared" si="399"/>
        <v>2001</v>
      </c>
      <c r="R3536" s="48" t="str">
        <f t="shared" si="397"/>
        <v>20017</v>
      </c>
      <c r="S3536" s="49">
        <v>37098</v>
      </c>
      <c r="T3536" s="48">
        <v>2302.6999999999998</v>
      </c>
      <c r="U3536" s="50">
        <f t="shared" si="398"/>
        <v>2304.418709677419</v>
      </c>
      <c r="V3536" s="51">
        <f t="shared" si="400"/>
        <v>2300.1046849315071</v>
      </c>
      <c r="W3536" s="53">
        <f t="shared" si="401"/>
        <v>4.9531622030274391E-4</v>
      </c>
      <c r="X3536" s="53" t="str">
        <f t="shared" si="402"/>
        <v/>
      </c>
      <c r="Y3536" s="54" t="str">
        <f t="shared" si="403"/>
        <v/>
      </c>
    </row>
    <row r="3537" spans="17:25" x14ac:dyDescent="0.25">
      <c r="Q3537" s="47">
        <f t="shared" si="399"/>
        <v>2001</v>
      </c>
      <c r="R3537" s="48" t="str">
        <f t="shared" si="397"/>
        <v>20017</v>
      </c>
      <c r="S3537" s="49">
        <v>37099</v>
      </c>
      <c r="T3537" s="48">
        <v>2301.5300000000002</v>
      </c>
      <c r="U3537" s="50">
        <f t="shared" si="398"/>
        <v>2304.418709677419</v>
      </c>
      <c r="V3537" s="51">
        <f t="shared" si="400"/>
        <v>2300.1046849315071</v>
      </c>
      <c r="W3537" s="53">
        <f t="shared" si="401"/>
        <v>-5.0809918790972741E-4</v>
      </c>
      <c r="X3537" s="53" t="str">
        <f t="shared" si="402"/>
        <v/>
      </c>
      <c r="Y3537" s="54" t="str">
        <f t="shared" si="403"/>
        <v/>
      </c>
    </row>
    <row r="3538" spans="17:25" x14ac:dyDescent="0.25">
      <c r="Q3538" s="47">
        <f t="shared" si="399"/>
        <v>2001</v>
      </c>
      <c r="R3538" s="48" t="str">
        <f t="shared" si="397"/>
        <v>20017</v>
      </c>
      <c r="S3538" s="49">
        <v>37100</v>
      </c>
      <c r="T3538" s="48">
        <v>2301.6999999999998</v>
      </c>
      <c r="U3538" s="50">
        <f t="shared" si="398"/>
        <v>2304.418709677419</v>
      </c>
      <c r="V3538" s="51">
        <f t="shared" si="400"/>
        <v>2300.1046849315071</v>
      </c>
      <c r="W3538" s="53">
        <f t="shared" si="401"/>
        <v>7.3863907921856153E-5</v>
      </c>
      <c r="X3538" s="53" t="str">
        <f t="shared" si="402"/>
        <v/>
      </c>
      <c r="Y3538" s="54" t="str">
        <f t="shared" si="403"/>
        <v/>
      </c>
    </row>
    <row r="3539" spans="17:25" x14ac:dyDescent="0.25">
      <c r="Q3539" s="47">
        <f t="shared" si="399"/>
        <v>2001</v>
      </c>
      <c r="R3539" s="48" t="str">
        <f t="shared" si="397"/>
        <v>20017</v>
      </c>
      <c r="S3539" s="49">
        <v>37101</v>
      </c>
      <c r="T3539" s="48">
        <v>2301.6999999999998</v>
      </c>
      <c r="U3539" s="50">
        <f t="shared" si="398"/>
        <v>2304.418709677419</v>
      </c>
      <c r="V3539" s="51">
        <f t="shared" si="400"/>
        <v>2300.1046849315071</v>
      </c>
      <c r="W3539" s="53">
        <f t="shared" si="401"/>
        <v>0</v>
      </c>
      <c r="X3539" s="53" t="str">
        <f t="shared" si="402"/>
        <v/>
      </c>
      <c r="Y3539" s="54" t="str">
        <f t="shared" si="403"/>
        <v/>
      </c>
    </row>
    <row r="3540" spans="17:25" x14ac:dyDescent="0.25">
      <c r="Q3540" s="47">
        <f t="shared" si="399"/>
        <v>2001</v>
      </c>
      <c r="R3540" s="48" t="str">
        <f t="shared" si="397"/>
        <v>20017</v>
      </c>
      <c r="S3540" s="49">
        <v>37102</v>
      </c>
      <c r="T3540" s="48">
        <v>2301.6999999999998</v>
      </c>
      <c r="U3540" s="50">
        <f t="shared" si="398"/>
        <v>2304.418709677419</v>
      </c>
      <c r="V3540" s="51">
        <f t="shared" si="400"/>
        <v>2300.1046849315071</v>
      </c>
      <c r="W3540" s="53">
        <f t="shared" si="401"/>
        <v>0</v>
      </c>
      <c r="X3540" s="53" t="str">
        <f t="shared" si="402"/>
        <v/>
      </c>
      <c r="Y3540" s="54" t="str">
        <f t="shared" si="403"/>
        <v/>
      </c>
    </row>
    <row r="3541" spans="17:25" x14ac:dyDescent="0.25">
      <c r="Q3541" s="47">
        <f t="shared" si="399"/>
        <v>2001</v>
      </c>
      <c r="R3541" s="48" t="str">
        <f t="shared" si="397"/>
        <v>20017</v>
      </c>
      <c r="S3541" s="49">
        <v>37103</v>
      </c>
      <c r="T3541" s="48">
        <v>2298.27</v>
      </c>
      <c r="U3541" s="50">
        <f t="shared" si="398"/>
        <v>2304.418709677419</v>
      </c>
      <c r="V3541" s="51">
        <f t="shared" si="400"/>
        <v>2300.1046849315071</v>
      </c>
      <c r="W3541" s="53">
        <f t="shared" si="401"/>
        <v>-1.4902028935134259E-3</v>
      </c>
      <c r="X3541" s="53" t="str">
        <f t="shared" si="402"/>
        <v/>
      </c>
      <c r="Y3541" s="54" t="str">
        <f t="shared" si="403"/>
        <v/>
      </c>
    </row>
    <row r="3542" spans="17:25" x14ac:dyDescent="0.25">
      <c r="Q3542" s="47">
        <f t="shared" si="399"/>
        <v>2001</v>
      </c>
      <c r="R3542" s="48" t="str">
        <f t="shared" si="397"/>
        <v>20018</v>
      </c>
      <c r="S3542" s="49">
        <v>37104</v>
      </c>
      <c r="T3542" s="48">
        <v>2293.25</v>
      </c>
      <c r="U3542" s="50">
        <f t="shared" si="398"/>
        <v>2288.001935483871</v>
      </c>
      <c r="V3542" s="51">
        <f t="shared" si="400"/>
        <v>2300.1046849315071</v>
      </c>
      <c r="W3542" s="53">
        <f t="shared" si="401"/>
        <v>-2.1842516327498229E-3</v>
      </c>
      <c r="X3542" s="53">
        <f t="shared" si="402"/>
        <v>-7.124041357851163E-3</v>
      </c>
      <c r="Y3542" s="54" t="str">
        <f t="shared" si="403"/>
        <v/>
      </c>
    </row>
    <row r="3543" spans="17:25" x14ac:dyDescent="0.25">
      <c r="Q3543" s="47">
        <f t="shared" si="399"/>
        <v>2001</v>
      </c>
      <c r="R3543" s="48" t="str">
        <f t="shared" si="397"/>
        <v>20018</v>
      </c>
      <c r="S3543" s="49">
        <v>37105</v>
      </c>
      <c r="T3543" s="48">
        <v>2295.19</v>
      </c>
      <c r="U3543" s="50">
        <f t="shared" si="398"/>
        <v>2288.001935483871</v>
      </c>
      <c r="V3543" s="51">
        <f t="shared" si="400"/>
        <v>2300.1046849315071</v>
      </c>
      <c r="W3543" s="53">
        <f t="shared" si="401"/>
        <v>8.4596097241917967E-4</v>
      </c>
      <c r="X3543" s="53" t="str">
        <f t="shared" si="402"/>
        <v/>
      </c>
      <c r="Y3543" s="54" t="str">
        <f t="shared" si="403"/>
        <v/>
      </c>
    </row>
    <row r="3544" spans="17:25" x14ac:dyDescent="0.25">
      <c r="Q3544" s="47">
        <f t="shared" si="399"/>
        <v>2001</v>
      </c>
      <c r="R3544" s="48" t="str">
        <f t="shared" si="397"/>
        <v>20018</v>
      </c>
      <c r="S3544" s="49">
        <v>37106</v>
      </c>
      <c r="T3544" s="48">
        <v>2298.91</v>
      </c>
      <c r="U3544" s="50">
        <f t="shared" si="398"/>
        <v>2288.001935483871</v>
      </c>
      <c r="V3544" s="51">
        <f t="shared" si="400"/>
        <v>2300.1046849315071</v>
      </c>
      <c r="W3544" s="53">
        <f t="shared" si="401"/>
        <v>1.6207808503869714E-3</v>
      </c>
      <c r="X3544" s="53" t="str">
        <f t="shared" si="402"/>
        <v/>
      </c>
      <c r="Y3544" s="54" t="str">
        <f t="shared" si="403"/>
        <v/>
      </c>
    </row>
    <row r="3545" spans="17:25" x14ac:dyDescent="0.25">
      <c r="Q3545" s="47">
        <f t="shared" si="399"/>
        <v>2001</v>
      </c>
      <c r="R3545" s="48" t="str">
        <f t="shared" si="397"/>
        <v>20018</v>
      </c>
      <c r="S3545" s="49">
        <v>37107</v>
      </c>
      <c r="T3545" s="48">
        <v>2295.7199999999998</v>
      </c>
      <c r="U3545" s="50">
        <f t="shared" si="398"/>
        <v>2288.001935483871</v>
      </c>
      <c r="V3545" s="51">
        <f t="shared" si="400"/>
        <v>2300.1046849315071</v>
      </c>
      <c r="W3545" s="53">
        <f t="shared" si="401"/>
        <v>-1.3876141301747413E-3</v>
      </c>
      <c r="X3545" s="53" t="str">
        <f t="shared" si="402"/>
        <v/>
      </c>
      <c r="Y3545" s="54" t="str">
        <f t="shared" si="403"/>
        <v/>
      </c>
    </row>
    <row r="3546" spans="17:25" x14ac:dyDescent="0.25">
      <c r="Q3546" s="47">
        <f t="shared" si="399"/>
        <v>2001</v>
      </c>
      <c r="R3546" s="48" t="str">
        <f t="shared" si="397"/>
        <v>20018</v>
      </c>
      <c r="S3546" s="49">
        <v>37108</v>
      </c>
      <c r="T3546" s="48">
        <v>2295.7199999999998</v>
      </c>
      <c r="U3546" s="50">
        <f t="shared" si="398"/>
        <v>2288.001935483871</v>
      </c>
      <c r="V3546" s="51">
        <f t="shared" si="400"/>
        <v>2300.1046849315071</v>
      </c>
      <c r="W3546" s="53">
        <f t="shared" si="401"/>
        <v>0</v>
      </c>
      <c r="X3546" s="53" t="str">
        <f t="shared" si="402"/>
        <v/>
      </c>
      <c r="Y3546" s="54" t="str">
        <f t="shared" si="403"/>
        <v/>
      </c>
    </row>
    <row r="3547" spans="17:25" x14ac:dyDescent="0.25">
      <c r="Q3547" s="47">
        <f t="shared" si="399"/>
        <v>2001</v>
      </c>
      <c r="R3547" s="48" t="str">
        <f t="shared" si="397"/>
        <v>20018</v>
      </c>
      <c r="S3547" s="49">
        <v>37109</v>
      </c>
      <c r="T3547" s="48">
        <v>2295.7199999999998</v>
      </c>
      <c r="U3547" s="50">
        <f t="shared" si="398"/>
        <v>2288.001935483871</v>
      </c>
      <c r="V3547" s="51">
        <f t="shared" si="400"/>
        <v>2300.1046849315071</v>
      </c>
      <c r="W3547" s="53">
        <f t="shared" si="401"/>
        <v>0</v>
      </c>
      <c r="X3547" s="53" t="str">
        <f t="shared" si="402"/>
        <v/>
      </c>
      <c r="Y3547" s="54" t="str">
        <f t="shared" si="403"/>
        <v/>
      </c>
    </row>
    <row r="3548" spans="17:25" x14ac:dyDescent="0.25">
      <c r="Q3548" s="47">
        <f t="shared" si="399"/>
        <v>2001</v>
      </c>
      <c r="R3548" s="48" t="str">
        <f t="shared" si="397"/>
        <v>20018</v>
      </c>
      <c r="S3548" s="49">
        <v>37110</v>
      </c>
      <c r="T3548" s="48">
        <v>2291.46</v>
      </c>
      <c r="U3548" s="50">
        <f t="shared" si="398"/>
        <v>2288.001935483871</v>
      </c>
      <c r="V3548" s="51">
        <f t="shared" si="400"/>
        <v>2300.1046849315071</v>
      </c>
      <c r="W3548" s="53">
        <f t="shared" si="401"/>
        <v>-1.8556269928386993E-3</v>
      </c>
      <c r="X3548" s="53" t="str">
        <f t="shared" si="402"/>
        <v/>
      </c>
      <c r="Y3548" s="54" t="str">
        <f t="shared" si="403"/>
        <v/>
      </c>
    </row>
    <row r="3549" spans="17:25" x14ac:dyDescent="0.25">
      <c r="Q3549" s="47">
        <f t="shared" si="399"/>
        <v>2001</v>
      </c>
      <c r="R3549" s="48" t="str">
        <f t="shared" si="397"/>
        <v>20018</v>
      </c>
      <c r="S3549" s="49">
        <v>37111</v>
      </c>
      <c r="T3549" s="48">
        <v>2291.46</v>
      </c>
      <c r="U3549" s="50">
        <f t="shared" si="398"/>
        <v>2288.001935483871</v>
      </c>
      <c r="V3549" s="51">
        <f t="shared" si="400"/>
        <v>2300.1046849315071</v>
      </c>
      <c r="W3549" s="53">
        <f t="shared" si="401"/>
        <v>0</v>
      </c>
      <c r="X3549" s="53" t="str">
        <f t="shared" si="402"/>
        <v/>
      </c>
      <c r="Y3549" s="54" t="str">
        <f t="shared" si="403"/>
        <v/>
      </c>
    </row>
    <row r="3550" spans="17:25" x14ac:dyDescent="0.25">
      <c r="Q3550" s="47">
        <f t="shared" si="399"/>
        <v>2001</v>
      </c>
      <c r="R3550" s="48" t="str">
        <f t="shared" si="397"/>
        <v>20018</v>
      </c>
      <c r="S3550" s="49">
        <v>37112</v>
      </c>
      <c r="T3550" s="48">
        <v>2295.0500000000002</v>
      </c>
      <c r="U3550" s="50">
        <f t="shared" si="398"/>
        <v>2288.001935483871</v>
      </c>
      <c r="V3550" s="51">
        <f t="shared" si="400"/>
        <v>2300.1046849315071</v>
      </c>
      <c r="W3550" s="53">
        <f t="shared" si="401"/>
        <v>1.566686741204304E-3</v>
      </c>
      <c r="X3550" s="53" t="str">
        <f t="shared" si="402"/>
        <v/>
      </c>
      <c r="Y3550" s="54" t="str">
        <f t="shared" si="403"/>
        <v/>
      </c>
    </row>
    <row r="3551" spans="17:25" x14ac:dyDescent="0.25">
      <c r="Q3551" s="47">
        <f t="shared" si="399"/>
        <v>2001</v>
      </c>
      <c r="R3551" s="48" t="str">
        <f t="shared" si="397"/>
        <v>20018</v>
      </c>
      <c r="S3551" s="49">
        <v>37113</v>
      </c>
      <c r="T3551" s="48">
        <v>2291.5</v>
      </c>
      <c r="U3551" s="50">
        <f t="shared" si="398"/>
        <v>2288.001935483871</v>
      </c>
      <c r="V3551" s="51">
        <f t="shared" si="400"/>
        <v>2300.1046849315071</v>
      </c>
      <c r="W3551" s="53">
        <f t="shared" si="401"/>
        <v>-1.5468072591011683E-3</v>
      </c>
      <c r="X3551" s="53" t="str">
        <f t="shared" si="402"/>
        <v/>
      </c>
      <c r="Y3551" s="54" t="str">
        <f t="shared" si="403"/>
        <v/>
      </c>
    </row>
    <row r="3552" spans="17:25" x14ac:dyDescent="0.25">
      <c r="Q3552" s="47">
        <f t="shared" si="399"/>
        <v>2001</v>
      </c>
      <c r="R3552" s="48" t="str">
        <f t="shared" si="397"/>
        <v>20018</v>
      </c>
      <c r="S3552" s="49">
        <v>37114</v>
      </c>
      <c r="T3552" s="48">
        <v>2288.0300000000002</v>
      </c>
      <c r="U3552" s="50">
        <f t="shared" si="398"/>
        <v>2288.001935483871</v>
      </c>
      <c r="V3552" s="51">
        <f t="shared" si="400"/>
        <v>2300.1046849315071</v>
      </c>
      <c r="W3552" s="53">
        <f t="shared" si="401"/>
        <v>-1.5142919485052753E-3</v>
      </c>
      <c r="X3552" s="53" t="str">
        <f t="shared" si="402"/>
        <v/>
      </c>
      <c r="Y3552" s="54" t="str">
        <f t="shared" si="403"/>
        <v/>
      </c>
    </row>
    <row r="3553" spans="17:25" x14ac:dyDescent="0.25">
      <c r="Q3553" s="47">
        <f t="shared" si="399"/>
        <v>2001</v>
      </c>
      <c r="R3553" s="48" t="str">
        <f t="shared" si="397"/>
        <v>20018</v>
      </c>
      <c r="S3553" s="49">
        <v>37115</v>
      </c>
      <c r="T3553" s="48">
        <v>2288.0300000000002</v>
      </c>
      <c r="U3553" s="50">
        <f t="shared" si="398"/>
        <v>2288.001935483871</v>
      </c>
      <c r="V3553" s="51">
        <f t="shared" si="400"/>
        <v>2300.1046849315071</v>
      </c>
      <c r="W3553" s="53">
        <f t="shared" si="401"/>
        <v>0</v>
      </c>
      <c r="X3553" s="53" t="str">
        <f t="shared" si="402"/>
        <v/>
      </c>
      <c r="Y3553" s="54" t="str">
        <f t="shared" si="403"/>
        <v/>
      </c>
    </row>
    <row r="3554" spans="17:25" x14ac:dyDescent="0.25">
      <c r="Q3554" s="47">
        <f t="shared" si="399"/>
        <v>2001</v>
      </c>
      <c r="R3554" s="48" t="str">
        <f t="shared" si="397"/>
        <v>20018</v>
      </c>
      <c r="S3554" s="49">
        <v>37116</v>
      </c>
      <c r="T3554" s="48">
        <v>2288.0300000000002</v>
      </c>
      <c r="U3554" s="50">
        <f t="shared" si="398"/>
        <v>2288.001935483871</v>
      </c>
      <c r="V3554" s="51">
        <f t="shared" si="400"/>
        <v>2300.1046849315071</v>
      </c>
      <c r="W3554" s="53">
        <f t="shared" si="401"/>
        <v>0</v>
      </c>
      <c r="X3554" s="53" t="str">
        <f t="shared" si="402"/>
        <v/>
      </c>
      <c r="Y3554" s="54" t="str">
        <f t="shared" si="403"/>
        <v/>
      </c>
    </row>
    <row r="3555" spans="17:25" x14ac:dyDescent="0.25">
      <c r="Q3555" s="47">
        <f t="shared" si="399"/>
        <v>2001</v>
      </c>
      <c r="R3555" s="48" t="str">
        <f t="shared" si="397"/>
        <v>20018</v>
      </c>
      <c r="S3555" s="49">
        <v>37117</v>
      </c>
      <c r="T3555" s="48">
        <v>2284.9</v>
      </c>
      <c r="U3555" s="50">
        <f t="shared" si="398"/>
        <v>2288.001935483871</v>
      </c>
      <c r="V3555" s="51">
        <f t="shared" si="400"/>
        <v>2300.1046849315071</v>
      </c>
      <c r="W3555" s="53">
        <f t="shared" si="401"/>
        <v>-1.3679890560875929E-3</v>
      </c>
      <c r="X3555" s="53" t="str">
        <f t="shared" si="402"/>
        <v/>
      </c>
      <c r="Y3555" s="54" t="str">
        <f t="shared" si="403"/>
        <v/>
      </c>
    </row>
    <row r="3556" spans="17:25" x14ac:dyDescent="0.25">
      <c r="Q3556" s="47">
        <f t="shared" si="399"/>
        <v>2001</v>
      </c>
      <c r="R3556" s="48" t="str">
        <f t="shared" si="397"/>
        <v>20018</v>
      </c>
      <c r="S3556" s="49">
        <v>37118</v>
      </c>
      <c r="T3556" s="48">
        <v>2284.98</v>
      </c>
      <c r="U3556" s="50">
        <f t="shared" si="398"/>
        <v>2288.001935483871</v>
      </c>
      <c r="V3556" s="51">
        <f t="shared" si="400"/>
        <v>2300.1046849315071</v>
      </c>
      <c r="W3556" s="53">
        <f t="shared" si="401"/>
        <v>3.501247319359635E-5</v>
      </c>
      <c r="X3556" s="53" t="str">
        <f t="shared" si="402"/>
        <v/>
      </c>
      <c r="Y3556" s="54" t="str">
        <f t="shared" si="403"/>
        <v/>
      </c>
    </row>
    <row r="3557" spans="17:25" x14ac:dyDescent="0.25">
      <c r="Q3557" s="47">
        <f t="shared" si="399"/>
        <v>2001</v>
      </c>
      <c r="R3557" s="48" t="str">
        <f t="shared" si="397"/>
        <v>20018</v>
      </c>
      <c r="S3557" s="49">
        <v>37119</v>
      </c>
      <c r="T3557" s="48">
        <v>2291.41</v>
      </c>
      <c r="U3557" s="50">
        <f t="shared" si="398"/>
        <v>2288.001935483871</v>
      </c>
      <c r="V3557" s="51">
        <f t="shared" si="400"/>
        <v>2300.1046849315071</v>
      </c>
      <c r="W3557" s="53">
        <f t="shared" si="401"/>
        <v>2.8140290068183749E-3</v>
      </c>
      <c r="X3557" s="53" t="str">
        <f t="shared" si="402"/>
        <v/>
      </c>
      <c r="Y3557" s="54" t="str">
        <f t="shared" si="403"/>
        <v/>
      </c>
    </row>
    <row r="3558" spans="17:25" x14ac:dyDescent="0.25">
      <c r="Q3558" s="47">
        <f t="shared" si="399"/>
        <v>2001</v>
      </c>
      <c r="R3558" s="48" t="str">
        <f t="shared" si="397"/>
        <v>20018</v>
      </c>
      <c r="S3558" s="49">
        <v>37120</v>
      </c>
      <c r="T3558" s="48">
        <v>2288.1799999999998</v>
      </c>
      <c r="U3558" s="50">
        <f t="shared" si="398"/>
        <v>2288.001935483871</v>
      </c>
      <c r="V3558" s="51">
        <f t="shared" si="400"/>
        <v>2300.1046849315071</v>
      </c>
      <c r="W3558" s="53">
        <f t="shared" si="401"/>
        <v>-1.4096124220458472E-3</v>
      </c>
      <c r="X3558" s="53" t="str">
        <f t="shared" si="402"/>
        <v/>
      </c>
      <c r="Y3558" s="54" t="str">
        <f t="shared" si="403"/>
        <v/>
      </c>
    </row>
    <row r="3559" spans="17:25" x14ac:dyDescent="0.25">
      <c r="Q3559" s="47">
        <f t="shared" si="399"/>
        <v>2001</v>
      </c>
      <c r="R3559" s="48" t="str">
        <f t="shared" si="397"/>
        <v>20018</v>
      </c>
      <c r="S3559" s="49">
        <v>37121</v>
      </c>
      <c r="T3559" s="48">
        <v>2285.06</v>
      </c>
      <c r="U3559" s="50">
        <f t="shared" si="398"/>
        <v>2288.001935483871</v>
      </c>
      <c r="V3559" s="51">
        <f t="shared" si="400"/>
        <v>2300.1046849315071</v>
      </c>
      <c r="W3559" s="53">
        <f t="shared" si="401"/>
        <v>-1.3635290929908672E-3</v>
      </c>
      <c r="X3559" s="53" t="str">
        <f t="shared" si="402"/>
        <v/>
      </c>
      <c r="Y3559" s="54" t="str">
        <f t="shared" si="403"/>
        <v/>
      </c>
    </row>
    <row r="3560" spans="17:25" x14ac:dyDescent="0.25">
      <c r="Q3560" s="47">
        <f t="shared" si="399"/>
        <v>2001</v>
      </c>
      <c r="R3560" s="48" t="str">
        <f t="shared" si="397"/>
        <v>20018</v>
      </c>
      <c r="S3560" s="49">
        <v>37122</v>
      </c>
      <c r="T3560" s="48">
        <v>2285.06</v>
      </c>
      <c r="U3560" s="50">
        <f t="shared" si="398"/>
        <v>2288.001935483871</v>
      </c>
      <c r="V3560" s="51">
        <f t="shared" si="400"/>
        <v>2300.1046849315071</v>
      </c>
      <c r="W3560" s="53">
        <f t="shared" si="401"/>
        <v>0</v>
      </c>
      <c r="X3560" s="53" t="str">
        <f t="shared" si="402"/>
        <v/>
      </c>
      <c r="Y3560" s="54" t="str">
        <f t="shared" si="403"/>
        <v/>
      </c>
    </row>
    <row r="3561" spans="17:25" x14ac:dyDescent="0.25">
      <c r="Q3561" s="47">
        <f t="shared" si="399"/>
        <v>2001</v>
      </c>
      <c r="R3561" s="48" t="str">
        <f t="shared" si="397"/>
        <v>20018</v>
      </c>
      <c r="S3561" s="49">
        <v>37123</v>
      </c>
      <c r="T3561" s="48">
        <v>2285.06</v>
      </c>
      <c r="U3561" s="50">
        <f t="shared" si="398"/>
        <v>2288.001935483871</v>
      </c>
      <c r="V3561" s="51">
        <f t="shared" si="400"/>
        <v>2300.1046849315071</v>
      </c>
      <c r="W3561" s="53">
        <f t="shared" si="401"/>
        <v>0</v>
      </c>
      <c r="X3561" s="53" t="str">
        <f t="shared" si="402"/>
        <v/>
      </c>
      <c r="Y3561" s="54" t="str">
        <f t="shared" si="403"/>
        <v/>
      </c>
    </row>
    <row r="3562" spans="17:25" x14ac:dyDescent="0.25">
      <c r="Q3562" s="47">
        <f t="shared" si="399"/>
        <v>2001</v>
      </c>
      <c r="R3562" s="48" t="str">
        <f t="shared" si="397"/>
        <v>20018</v>
      </c>
      <c r="S3562" s="49">
        <v>37124</v>
      </c>
      <c r="T3562" s="48">
        <v>2285.06</v>
      </c>
      <c r="U3562" s="50">
        <f t="shared" si="398"/>
        <v>2288.001935483871</v>
      </c>
      <c r="V3562" s="51">
        <f t="shared" si="400"/>
        <v>2300.1046849315071</v>
      </c>
      <c r="W3562" s="53">
        <f t="shared" si="401"/>
        <v>0</v>
      </c>
      <c r="X3562" s="53" t="str">
        <f t="shared" si="402"/>
        <v/>
      </c>
      <c r="Y3562" s="54" t="str">
        <f t="shared" si="403"/>
        <v/>
      </c>
    </row>
    <row r="3563" spans="17:25" x14ac:dyDescent="0.25">
      <c r="Q3563" s="47">
        <f t="shared" si="399"/>
        <v>2001</v>
      </c>
      <c r="R3563" s="48" t="str">
        <f t="shared" si="397"/>
        <v>20018</v>
      </c>
      <c r="S3563" s="49">
        <v>37125</v>
      </c>
      <c r="T3563" s="48">
        <v>2283.86</v>
      </c>
      <c r="U3563" s="50">
        <f t="shared" si="398"/>
        <v>2288.001935483871</v>
      </c>
      <c r="V3563" s="51">
        <f t="shared" si="400"/>
        <v>2300.1046849315071</v>
      </c>
      <c r="W3563" s="53">
        <f t="shared" si="401"/>
        <v>-5.2515032428024355E-4</v>
      </c>
      <c r="X3563" s="53" t="str">
        <f t="shared" si="402"/>
        <v/>
      </c>
      <c r="Y3563" s="54" t="str">
        <f t="shared" si="403"/>
        <v/>
      </c>
    </row>
    <row r="3564" spans="17:25" x14ac:dyDescent="0.25">
      <c r="Q3564" s="47">
        <f t="shared" si="399"/>
        <v>2001</v>
      </c>
      <c r="R3564" s="48" t="str">
        <f t="shared" si="397"/>
        <v>20018</v>
      </c>
      <c r="S3564" s="49">
        <v>37126</v>
      </c>
      <c r="T3564" s="48">
        <v>2279.25</v>
      </c>
      <c r="U3564" s="50">
        <f t="shared" si="398"/>
        <v>2288.001935483871</v>
      </c>
      <c r="V3564" s="51">
        <f t="shared" si="400"/>
        <v>2300.1046849315071</v>
      </c>
      <c r="W3564" s="53">
        <f t="shared" si="401"/>
        <v>-2.0185125182805574E-3</v>
      </c>
      <c r="X3564" s="53" t="str">
        <f t="shared" si="402"/>
        <v/>
      </c>
      <c r="Y3564" s="54" t="str">
        <f t="shared" si="403"/>
        <v/>
      </c>
    </row>
    <row r="3565" spans="17:25" x14ac:dyDescent="0.25">
      <c r="Q3565" s="47">
        <f t="shared" si="399"/>
        <v>2001</v>
      </c>
      <c r="R3565" s="48" t="str">
        <f t="shared" si="397"/>
        <v>20018</v>
      </c>
      <c r="S3565" s="49">
        <v>37127</v>
      </c>
      <c r="T3565" s="48">
        <v>2275.0700000000002</v>
      </c>
      <c r="U3565" s="50">
        <f t="shared" si="398"/>
        <v>2288.001935483871</v>
      </c>
      <c r="V3565" s="51">
        <f t="shared" si="400"/>
        <v>2300.1046849315071</v>
      </c>
      <c r="W3565" s="53">
        <f t="shared" si="401"/>
        <v>-1.8339366019523018E-3</v>
      </c>
      <c r="X3565" s="53" t="str">
        <f t="shared" si="402"/>
        <v/>
      </c>
      <c r="Y3565" s="54" t="str">
        <f t="shared" si="403"/>
        <v/>
      </c>
    </row>
    <row r="3566" spans="17:25" x14ac:dyDescent="0.25">
      <c r="Q3566" s="47">
        <f t="shared" si="399"/>
        <v>2001</v>
      </c>
      <c r="R3566" s="48" t="str">
        <f t="shared" si="397"/>
        <v>20018</v>
      </c>
      <c r="S3566" s="49">
        <v>37128</v>
      </c>
      <c r="T3566" s="48">
        <v>2273.5</v>
      </c>
      <c r="U3566" s="50">
        <f t="shared" si="398"/>
        <v>2288.001935483871</v>
      </c>
      <c r="V3566" s="51">
        <f t="shared" si="400"/>
        <v>2300.1046849315071</v>
      </c>
      <c r="W3566" s="53">
        <f t="shared" si="401"/>
        <v>-6.9008865661279728E-4</v>
      </c>
      <c r="X3566" s="53" t="str">
        <f t="shared" si="402"/>
        <v/>
      </c>
      <c r="Y3566" s="54" t="str">
        <f t="shared" si="403"/>
        <v/>
      </c>
    </row>
    <row r="3567" spans="17:25" x14ac:dyDescent="0.25">
      <c r="Q3567" s="47">
        <f t="shared" si="399"/>
        <v>2001</v>
      </c>
      <c r="R3567" s="48" t="str">
        <f t="shared" si="397"/>
        <v>20018</v>
      </c>
      <c r="S3567" s="49">
        <v>37129</v>
      </c>
      <c r="T3567" s="48">
        <v>2273.5</v>
      </c>
      <c r="U3567" s="50">
        <f t="shared" si="398"/>
        <v>2288.001935483871</v>
      </c>
      <c r="V3567" s="51">
        <f t="shared" si="400"/>
        <v>2300.1046849315071</v>
      </c>
      <c r="W3567" s="53">
        <f t="shared" si="401"/>
        <v>0</v>
      </c>
      <c r="X3567" s="53" t="str">
        <f t="shared" si="402"/>
        <v/>
      </c>
      <c r="Y3567" s="54" t="str">
        <f t="shared" si="403"/>
        <v/>
      </c>
    </row>
    <row r="3568" spans="17:25" x14ac:dyDescent="0.25">
      <c r="Q3568" s="47">
        <f t="shared" si="399"/>
        <v>2001</v>
      </c>
      <c r="R3568" s="48" t="str">
        <f t="shared" si="397"/>
        <v>20018</v>
      </c>
      <c r="S3568" s="49">
        <v>37130</v>
      </c>
      <c r="T3568" s="48">
        <v>2273.5</v>
      </c>
      <c r="U3568" s="50">
        <f t="shared" si="398"/>
        <v>2288.001935483871</v>
      </c>
      <c r="V3568" s="51">
        <f t="shared" si="400"/>
        <v>2300.1046849315071</v>
      </c>
      <c r="W3568" s="53">
        <f t="shared" si="401"/>
        <v>0</v>
      </c>
      <c r="X3568" s="53" t="str">
        <f t="shared" si="402"/>
        <v/>
      </c>
      <c r="Y3568" s="54" t="str">
        <f t="shared" si="403"/>
        <v/>
      </c>
    </row>
    <row r="3569" spans="17:25" x14ac:dyDescent="0.25">
      <c r="Q3569" s="47">
        <f t="shared" si="399"/>
        <v>2001</v>
      </c>
      <c r="R3569" s="48" t="str">
        <f t="shared" si="397"/>
        <v>20018</v>
      </c>
      <c r="S3569" s="49">
        <v>37131</v>
      </c>
      <c r="T3569" s="48">
        <v>2282.56</v>
      </c>
      <c r="U3569" s="50">
        <f t="shared" si="398"/>
        <v>2288.001935483871</v>
      </c>
      <c r="V3569" s="51">
        <f t="shared" si="400"/>
        <v>2300.1046849315071</v>
      </c>
      <c r="W3569" s="53">
        <f t="shared" si="401"/>
        <v>3.9850450846712349E-3</v>
      </c>
      <c r="X3569" s="53" t="str">
        <f t="shared" si="402"/>
        <v/>
      </c>
      <c r="Y3569" s="54" t="str">
        <f t="shared" si="403"/>
        <v/>
      </c>
    </row>
    <row r="3570" spans="17:25" x14ac:dyDescent="0.25">
      <c r="Q3570" s="47">
        <f t="shared" si="399"/>
        <v>2001</v>
      </c>
      <c r="R3570" s="48" t="str">
        <f t="shared" si="397"/>
        <v>20018</v>
      </c>
      <c r="S3570" s="49">
        <v>37132</v>
      </c>
      <c r="T3570" s="48">
        <v>2290.5700000000002</v>
      </c>
      <c r="U3570" s="50">
        <f t="shared" si="398"/>
        <v>2288.001935483871</v>
      </c>
      <c r="V3570" s="51">
        <f t="shared" si="400"/>
        <v>2300.1046849315071</v>
      </c>
      <c r="W3570" s="53">
        <f t="shared" si="401"/>
        <v>3.5092177204543162E-3</v>
      </c>
      <c r="X3570" s="53" t="str">
        <f t="shared" si="402"/>
        <v/>
      </c>
      <c r="Y3570" s="54" t="str">
        <f t="shared" si="403"/>
        <v/>
      </c>
    </row>
    <row r="3571" spans="17:25" x14ac:dyDescent="0.25">
      <c r="Q3571" s="47">
        <f t="shared" si="399"/>
        <v>2001</v>
      </c>
      <c r="R3571" s="48" t="str">
        <f t="shared" si="397"/>
        <v>20018</v>
      </c>
      <c r="S3571" s="49">
        <v>37133</v>
      </c>
      <c r="T3571" s="48">
        <v>2297.2399999999998</v>
      </c>
      <c r="U3571" s="50">
        <f t="shared" si="398"/>
        <v>2288.001935483871</v>
      </c>
      <c r="V3571" s="51">
        <f t="shared" si="400"/>
        <v>2300.1046849315071</v>
      </c>
      <c r="W3571" s="53">
        <f t="shared" si="401"/>
        <v>2.9119389496936599E-3</v>
      </c>
      <c r="X3571" s="53" t="str">
        <f t="shared" si="402"/>
        <v/>
      </c>
      <c r="Y3571" s="54" t="str">
        <f t="shared" si="403"/>
        <v/>
      </c>
    </row>
    <row r="3572" spans="17:25" x14ac:dyDescent="0.25">
      <c r="Q3572" s="47">
        <f t="shared" si="399"/>
        <v>2001</v>
      </c>
      <c r="R3572" s="48" t="str">
        <f t="shared" si="397"/>
        <v>20018</v>
      </c>
      <c r="S3572" s="49">
        <v>37134</v>
      </c>
      <c r="T3572" s="48">
        <v>2301.23</v>
      </c>
      <c r="U3572" s="50">
        <f t="shared" si="398"/>
        <v>2288.001935483871</v>
      </c>
      <c r="V3572" s="51">
        <f t="shared" si="400"/>
        <v>2300.1046849315071</v>
      </c>
      <c r="W3572" s="53">
        <f t="shared" si="401"/>
        <v>1.7368668489143868E-3</v>
      </c>
      <c r="X3572" s="53" t="str">
        <f t="shared" si="402"/>
        <v/>
      </c>
      <c r="Y3572" s="54" t="str">
        <f t="shared" si="403"/>
        <v/>
      </c>
    </row>
    <row r="3573" spans="17:25" x14ac:dyDescent="0.25">
      <c r="Q3573" s="47">
        <f t="shared" si="399"/>
        <v>2001</v>
      </c>
      <c r="R3573" s="48" t="str">
        <f t="shared" si="397"/>
        <v>20019</v>
      </c>
      <c r="S3573" s="49">
        <v>37135</v>
      </c>
      <c r="T3573" s="48">
        <v>2296.85</v>
      </c>
      <c r="U3573" s="50">
        <f t="shared" si="398"/>
        <v>2327.7383333333332</v>
      </c>
      <c r="V3573" s="51">
        <f t="shared" si="400"/>
        <v>2300.1046849315071</v>
      </c>
      <c r="W3573" s="53">
        <f t="shared" si="401"/>
        <v>-1.9033299583266494E-3</v>
      </c>
      <c r="X3573" s="53">
        <f t="shared" si="402"/>
        <v>1.7367292060904038E-2</v>
      </c>
      <c r="Y3573" s="54" t="str">
        <f t="shared" si="403"/>
        <v/>
      </c>
    </row>
    <row r="3574" spans="17:25" x14ac:dyDescent="0.25">
      <c r="Q3574" s="47">
        <f t="shared" si="399"/>
        <v>2001</v>
      </c>
      <c r="R3574" s="48" t="str">
        <f t="shared" si="397"/>
        <v>20019</v>
      </c>
      <c r="S3574" s="49">
        <v>37136</v>
      </c>
      <c r="T3574" s="48">
        <v>2296.85</v>
      </c>
      <c r="U3574" s="50">
        <f t="shared" si="398"/>
        <v>2327.7383333333332</v>
      </c>
      <c r="V3574" s="51">
        <f t="shared" si="400"/>
        <v>2300.1046849315071</v>
      </c>
      <c r="W3574" s="53">
        <f t="shared" si="401"/>
        <v>0</v>
      </c>
      <c r="X3574" s="53" t="str">
        <f t="shared" si="402"/>
        <v/>
      </c>
      <c r="Y3574" s="54" t="str">
        <f t="shared" si="403"/>
        <v/>
      </c>
    </row>
    <row r="3575" spans="17:25" x14ac:dyDescent="0.25">
      <c r="Q3575" s="47">
        <f t="shared" si="399"/>
        <v>2001</v>
      </c>
      <c r="R3575" s="48" t="str">
        <f t="shared" si="397"/>
        <v>20019</v>
      </c>
      <c r="S3575" s="49">
        <v>37137</v>
      </c>
      <c r="T3575" s="48">
        <v>2296.85</v>
      </c>
      <c r="U3575" s="50">
        <f t="shared" si="398"/>
        <v>2327.7383333333332</v>
      </c>
      <c r="V3575" s="51">
        <f t="shared" si="400"/>
        <v>2300.1046849315071</v>
      </c>
      <c r="W3575" s="53">
        <f t="shared" si="401"/>
        <v>0</v>
      </c>
      <c r="X3575" s="53" t="str">
        <f t="shared" si="402"/>
        <v/>
      </c>
      <c r="Y3575" s="54" t="str">
        <f t="shared" si="403"/>
        <v/>
      </c>
    </row>
    <row r="3576" spans="17:25" x14ac:dyDescent="0.25">
      <c r="Q3576" s="47">
        <f t="shared" si="399"/>
        <v>2001</v>
      </c>
      <c r="R3576" s="48" t="str">
        <f t="shared" si="397"/>
        <v>20019</v>
      </c>
      <c r="S3576" s="49">
        <v>37138</v>
      </c>
      <c r="T3576" s="48">
        <v>2305.15</v>
      </c>
      <c r="U3576" s="50">
        <f t="shared" si="398"/>
        <v>2327.7383333333332</v>
      </c>
      <c r="V3576" s="51">
        <f t="shared" si="400"/>
        <v>2300.1046849315071</v>
      </c>
      <c r="W3576" s="53">
        <f t="shared" si="401"/>
        <v>3.613644774364877E-3</v>
      </c>
      <c r="X3576" s="53" t="str">
        <f t="shared" si="402"/>
        <v/>
      </c>
      <c r="Y3576" s="54" t="str">
        <f t="shared" si="403"/>
        <v/>
      </c>
    </row>
    <row r="3577" spans="17:25" x14ac:dyDescent="0.25">
      <c r="Q3577" s="47">
        <f t="shared" si="399"/>
        <v>2001</v>
      </c>
      <c r="R3577" s="48" t="str">
        <f t="shared" si="397"/>
        <v>20019</v>
      </c>
      <c r="S3577" s="49">
        <v>37139</v>
      </c>
      <c r="T3577" s="48">
        <v>2305.2800000000002</v>
      </c>
      <c r="U3577" s="50">
        <f t="shared" si="398"/>
        <v>2327.7383333333332</v>
      </c>
      <c r="V3577" s="51">
        <f t="shared" si="400"/>
        <v>2300.1046849315071</v>
      </c>
      <c r="W3577" s="53">
        <f t="shared" si="401"/>
        <v>5.6395462334490887E-5</v>
      </c>
      <c r="X3577" s="53" t="str">
        <f t="shared" si="402"/>
        <v/>
      </c>
      <c r="Y3577" s="54" t="str">
        <f t="shared" si="403"/>
        <v/>
      </c>
    </row>
    <row r="3578" spans="17:25" x14ac:dyDescent="0.25">
      <c r="Q3578" s="47">
        <f t="shared" si="399"/>
        <v>2001</v>
      </c>
      <c r="R3578" s="48" t="str">
        <f t="shared" si="397"/>
        <v>20019</v>
      </c>
      <c r="S3578" s="49">
        <v>37140</v>
      </c>
      <c r="T3578" s="48">
        <v>2312.87</v>
      </c>
      <c r="U3578" s="50">
        <f t="shared" si="398"/>
        <v>2327.7383333333332</v>
      </c>
      <c r="V3578" s="51">
        <f t="shared" si="400"/>
        <v>2300.1046849315071</v>
      </c>
      <c r="W3578" s="53">
        <f t="shared" si="401"/>
        <v>3.292441699055848E-3</v>
      </c>
      <c r="X3578" s="53" t="str">
        <f t="shared" si="402"/>
        <v/>
      </c>
      <c r="Y3578" s="54" t="str">
        <f t="shared" si="403"/>
        <v/>
      </c>
    </row>
    <row r="3579" spans="17:25" x14ac:dyDescent="0.25">
      <c r="Q3579" s="47">
        <f t="shared" si="399"/>
        <v>2001</v>
      </c>
      <c r="R3579" s="48" t="str">
        <f t="shared" si="397"/>
        <v>20019</v>
      </c>
      <c r="S3579" s="49">
        <v>37141</v>
      </c>
      <c r="T3579" s="48">
        <v>2317.02</v>
      </c>
      <c r="U3579" s="50">
        <f t="shared" si="398"/>
        <v>2327.7383333333332</v>
      </c>
      <c r="V3579" s="51">
        <f t="shared" si="400"/>
        <v>2300.1046849315071</v>
      </c>
      <c r="W3579" s="53">
        <f t="shared" si="401"/>
        <v>1.7943075053936663E-3</v>
      </c>
      <c r="X3579" s="53" t="str">
        <f t="shared" si="402"/>
        <v/>
      </c>
      <c r="Y3579" s="54" t="str">
        <f t="shared" si="403"/>
        <v/>
      </c>
    </row>
    <row r="3580" spans="17:25" x14ac:dyDescent="0.25">
      <c r="Q3580" s="47">
        <f t="shared" si="399"/>
        <v>2001</v>
      </c>
      <c r="R3580" s="48" t="str">
        <f t="shared" si="397"/>
        <v>20019</v>
      </c>
      <c r="S3580" s="49">
        <v>37142</v>
      </c>
      <c r="T3580" s="48">
        <v>2320.09</v>
      </c>
      <c r="U3580" s="50">
        <f t="shared" si="398"/>
        <v>2327.7383333333332</v>
      </c>
      <c r="V3580" s="51">
        <f t="shared" si="400"/>
        <v>2300.1046849315071</v>
      </c>
      <c r="W3580" s="53">
        <f t="shared" si="401"/>
        <v>1.3249777731743073E-3</v>
      </c>
      <c r="X3580" s="53" t="str">
        <f t="shared" si="402"/>
        <v/>
      </c>
      <c r="Y3580" s="54" t="str">
        <f t="shared" si="403"/>
        <v/>
      </c>
    </row>
    <row r="3581" spans="17:25" x14ac:dyDescent="0.25">
      <c r="Q3581" s="47">
        <f t="shared" si="399"/>
        <v>2001</v>
      </c>
      <c r="R3581" s="48" t="str">
        <f t="shared" si="397"/>
        <v>20019</v>
      </c>
      <c r="S3581" s="49">
        <v>37143</v>
      </c>
      <c r="T3581" s="48">
        <v>2320.09</v>
      </c>
      <c r="U3581" s="50">
        <f t="shared" si="398"/>
        <v>2327.7383333333332</v>
      </c>
      <c r="V3581" s="51">
        <f t="shared" si="400"/>
        <v>2300.1046849315071</v>
      </c>
      <c r="W3581" s="53">
        <f t="shared" si="401"/>
        <v>0</v>
      </c>
      <c r="X3581" s="53" t="str">
        <f t="shared" si="402"/>
        <v/>
      </c>
      <c r="Y3581" s="54" t="str">
        <f t="shared" si="403"/>
        <v/>
      </c>
    </row>
    <row r="3582" spans="17:25" x14ac:dyDescent="0.25">
      <c r="Q3582" s="47">
        <f t="shared" si="399"/>
        <v>2001</v>
      </c>
      <c r="R3582" s="48" t="str">
        <f t="shared" si="397"/>
        <v>20019</v>
      </c>
      <c r="S3582" s="49">
        <v>37144</v>
      </c>
      <c r="T3582" s="48">
        <v>2320.09</v>
      </c>
      <c r="U3582" s="50">
        <f t="shared" si="398"/>
        <v>2327.7383333333332</v>
      </c>
      <c r="V3582" s="51">
        <f t="shared" si="400"/>
        <v>2300.1046849315071</v>
      </c>
      <c r="W3582" s="53">
        <f t="shared" si="401"/>
        <v>0</v>
      </c>
      <c r="X3582" s="53" t="str">
        <f t="shared" si="402"/>
        <v/>
      </c>
      <c r="Y3582" s="54" t="str">
        <f t="shared" si="403"/>
        <v/>
      </c>
    </row>
    <row r="3583" spans="17:25" x14ac:dyDescent="0.25">
      <c r="Q3583" s="47">
        <f t="shared" si="399"/>
        <v>2001</v>
      </c>
      <c r="R3583" s="48" t="str">
        <f t="shared" si="397"/>
        <v>20019</v>
      </c>
      <c r="S3583" s="49">
        <v>37145</v>
      </c>
      <c r="T3583" s="48">
        <v>2324.7800000000002</v>
      </c>
      <c r="U3583" s="50">
        <f t="shared" si="398"/>
        <v>2327.7383333333332</v>
      </c>
      <c r="V3583" s="51">
        <f t="shared" si="400"/>
        <v>2300.1046849315071</v>
      </c>
      <c r="W3583" s="53">
        <f t="shared" si="401"/>
        <v>2.021473304914867E-3</v>
      </c>
      <c r="X3583" s="53" t="str">
        <f t="shared" si="402"/>
        <v/>
      </c>
      <c r="Y3583" s="54" t="str">
        <f t="shared" si="403"/>
        <v/>
      </c>
    </row>
    <row r="3584" spans="17:25" x14ac:dyDescent="0.25">
      <c r="Q3584" s="47">
        <f t="shared" si="399"/>
        <v>2001</v>
      </c>
      <c r="R3584" s="48" t="str">
        <f t="shared" si="397"/>
        <v>20019</v>
      </c>
      <c r="S3584" s="49">
        <v>37146</v>
      </c>
      <c r="T3584" s="48">
        <v>2341.2800000000002</v>
      </c>
      <c r="U3584" s="50">
        <f t="shared" si="398"/>
        <v>2327.7383333333332</v>
      </c>
      <c r="V3584" s="51">
        <f t="shared" si="400"/>
        <v>2300.1046849315071</v>
      </c>
      <c r="W3584" s="53">
        <f t="shared" si="401"/>
        <v>7.0974457798156365E-3</v>
      </c>
      <c r="X3584" s="53" t="str">
        <f t="shared" si="402"/>
        <v/>
      </c>
      <c r="Y3584" s="54" t="str">
        <f t="shared" si="403"/>
        <v/>
      </c>
    </row>
    <row r="3585" spans="17:25" x14ac:dyDescent="0.25">
      <c r="Q3585" s="47">
        <f t="shared" si="399"/>
        <v>2001</v>
      </c>
      <c r="R3585" s="48" t="str">
        <f t="shared" si="397"/>
        <v>20019</v>
      </c>
      <c r="S3585" s="49">
        <v>37147</v>
      </c>
      <c r="T3585" s="48">
        <v>2341.14</v>
      </c>
      <c r="U3585" s="50">
        <f t="shared" si="398"/>
        <v>2327.7383333333332</v>
      </c>
      <c r="V3585" s="51">
        <f t="shared" si="400"/>
        <v>2300.1046849315071</v>
      </c>
      <c r="W3585" s="53">
        <f t="shared" si="401"/>
        <v>-5.979635071429179E-5</v>
      </c>
      <c r="X3585" s="53" t="str">
        <f t="shared" si="402"/>
        <v/>
      </c>
      <c r="Y3585" s="54" t="str">
        <f t="shared" si="403"/>
        <v/>
      </c>
    </row>
    <row r="3586" spans="17:25" x14ac:dyDescent="0.25">
      <c r="Q3586" s="47">
        <f t="shared" si="399"/>
        <v>2001</v>
      </c>
      <c r="R3586" s="48" t="str">
        <f t="shared" si="397"/>
        <v>20019</v>
      </c>
      <c r="S3586" s="49">
        <v>37148</v>
      </c>
      <c r="T3586" s="48">
        <v>2337.25</v>
      </c>
      <c r="U3586" s="50">
        <f t="shared" si="398"/>
        <v>2327.7383333333332</v>
      </c>
      <c r="V3586" s="51">
        <f t="shared" si="400"/>
        <v>2300.1046849315071</v>
      </c>
      <c r="W3586" s="53">
        <f t="shared" si="401"/>
        <v>-1.6615836729114708E-3</v>
      </c>
      <c r="X3586" s="53" t="str">
        <f t="shared" si="402"/>
        <v/>
      </c>
      <c r="Y3586" s="54" t="str">
        <f t="shared" si="403"/>
        <v/>
      </c>
    </row>
    <row r="3587" spans="17:25" x14ac:dyDescent="0.25">
      <c r="Q3587" s="47">
        <f t="shared" si="399"/>
        <v>2001</v>
      </c>
      <c r="R3587" s="48" t="str">
        <f t="shared" si="397"/>
        <v>20019</v>
      </c>
      <c r="S3587" s="49">
        <v>37149</v>
      </c>
      <c r="T3587" s="48">
        <v>2342.44</v>
      </c>
      <c r="U3587" s="50">
        <f t="shared" si="398"/>
        <v>2327.7383333333332</v>
      </c>
      <c r="V3587" s="51">
        <f t="shared" si="400"/>
        <v>2300.1046849315071</v>
      </c>
      <c r="W3587" s="53">
        <f t="shared" si="401"/>
        <v>2.2205583484864455E-3</v>
      </c>
      <c r="X3587" s="53" t="str">
        <f t="shared" si="402"/>
        <v/>
      </c>
      <c r="Y3587" s="54" t="str">
        <f t="shared" si="403"/>
        <v/>
      </c>
    </row>
    <row r="3588" spans="17:25" x14ac:dyDescent="0.25">
      <c r="Q3588" s="47">
        <f t="shared" si="399"/>
        <v>2001</v>
      </c>
      <c r="R3588" s="48" t="str">
        <f t="shared" si="397"/>
        <v>20019</v>
      </c>
      <c r="S3588" s="49">
        <v>37150</v>
      </c>
      <c r="T3588" s="48">
        <v>2342.44</v>
      </c>
      <c r="U3588" s="50">
        <f t="shared" si="398"/>
        <v>2327.7383333333332</v>
      </c>
      <c r="V3588" s="51">
        <f t="shared" si="400"/>
        <v>2300.1046849315071</v>
      </c>
      <c r="W3588" s="53">
        <f t="shared" si="401"/>
        <v>0</v>
      </c>
      <c r="X3588" s="53" t="str">
        <f t="shared" si="402"/>
        <v/>
      </c>
      <c r="Y3588" s="54" t="str">
        <f t="shared" si="403"/>
        <v/>
      </c>
    </row>
    <row r="3589" spans="17:25" x14ac:dyDescent="0.25">
      <c r="Q3589" s="47">
        <f t="shared" si="399"/>
        <v>2001</v>
      </c>
      <c r="R3589" s="48" t="str">
        <f t="shared" si="397"/>
        <v>20019</v>
      </c>
      <c r="S3589" s="49">
        <v>37151</v>
      </c>
      <c r="T3589" s="48">
        <v>2342.44</v>
      </c>
      <c r="U3589" s="50">
        <f t="shared" si="398"/>
        <v>2327.7383333333332</v>
      </c>
      <c r="V3589" s="51">
        <f t="shared" si="400"/>
        <v>2300.1046849315071</v>
      </c>
      <c r="W3589" s="53">
        <f t="shared" si="401"/>
        <v>0</v>
      </c>
      <c r="X3589" s="53" t="str">
        <f t="shared" si="402"/>
        <v/>
      </c>
      <c r="Y3589" s="54" t="str">
        <f t="shared" si="403"/>
        <v/>
      </c>
    </row>
    <row r="3590" spans="17:25" x14ac:dyDescent="0.25">
      <c r="Q3590" s="47">
        <f t="shared" si="399"/>
        <v>2001</v>
      </c>
      <c r="R3590" s="48" t="str">
        <f t="shared" si="397"/>
        <v>20019</v>
      </c>
      <c r="S3590" s="49">
        <v>37152</v>
      </c>
      <c r="T3590" s="48">
        <v>2342.1799999999998</v>
      </c>
      <c r="U3590" s="50">
        <f t="shared" si="398"/>
        <v>2327.7383333333332</v>
      </c>
      <c r="V3590" s="51">
        <f t="shared" si="400"/>
        <v>2300.1046849315071</v>
      </c>
      <c r="W3590" s="53">
        <f t="shared" si="401"/>
        <v>-1.1099537234682266E-4</v>
      </c>
      <c r="X3590" s="53" t="str">
        <f t="shared" si="402"/>
        <v/>
      </c>
      <c r="Y3590" s="54" t="str">
        <f t="shared" si="403"/>
        <v/>
      </c>
    </row>
    <row r="3591" spans="17:25" x14ac:dyDescent="0.25">
      <c r="Q3591" s="47">
        <f t="shared" si="399"/>
        <v>2001</v>
      </c>
      <c r="R3591" s="48" t="str">
        <f t="shared" ref="R3591:R3654" si="404">+YEAR(S3591)&amp;MONTH(S3591)</f>
        <v>20019</v>
      </c>
      <c r="S3591" s="49">
        <v>37153</v>
      </c>
      <c r="T3591" s="48">
        <v>2338.39</v>
      </c>
      <c r="U3591" s="50">
        <f t="shared" ref="U3591:U3654" si="405">+AVERAGEIF($R$3:$R$12000,R3591,$T$3:$T$12000)</f>
        <v>2327.7383333333332</v>
      </c>
      <c r="V3591" s="51">
        <f t="shared" si="400"/>
        <v>2300.1046849315071</v>
      </c>
      <c r="W3591" s="53">
        <f t="shared" si="401"/>
        <v>-1.6181506118231326E-3</v>
      </c>
      <c r="X3591" s="53" t="str">
        <f t="shared" si="402"/>
        <v/>
      </c>
      <c r="Y3591" s="54" t="str">
        <f t="shared" si="403"/>
        <v/>
      </c>
    </row>
    <row r="3592" spans="17:25" x14ac:dyDescent="0.25">
      <c r="Q3592" s="47">
        <f t="shared" ref="Q3592:Q3655" si="406">+YEAR(S3592)</f>
        <v>2001</v>
      </c>
      <c r="R3592" s="48" t="str">
        <f t="shared" si="404"/>
        <v>20019</v>
      </c>
      <c r="S3592" s="49">
        <v>37154</v>
      </c>
      <c r="T3592" s="48">
        <v>2342.04</v>
      </c>
      <c r="U3592" s="50">
        <f t="shared" si="405"/>
        <v>2327.7383333333332</v>
      </c>
      <c r="V3592" s="51">
        <f t="shared" ref="V3592:V3655" si="407">+AVERAGEIF($Q$3:$Q$12000,Q3592,$T$3:$T$12000)</f>
        <v>2300.1046849315071</v>
      </c>
      <c r="W3592" s="53">
        <f t="shared" si="401"/>
        <v>1.5609030144672076E-3</v>
      </c>
      <c r="X3592" s="53" t="str">
        <f t="shared" si="402"/>
        <v/>
      </c>
      <c r="Y3592" s="54" t="str">
        <f t="shared" si="403"/>
        <v/>
      </c>
    </row>
    <row r="3593" spans="17:25" x14ac:dyDescent="0.25">
      <c r="Q3593" s="47">
        <f t="shared" si="406"/>
        <v>2001</v>
      </c>
      <c r="R3593" s="48" t="str">
        <f t="shared" si="404"/>
        <v>20019</v>
      </c>
      <c r="S3593" s="49">
        <v>37155</v>
      </c>
      <c r="T3593" s="48">
        <v>2341.6799999999998</v>
      </c>
      <c r="U3593" s="50">
        <f t="shared" si="405"/>
        <v>2327.7383333333332</v>
      </c>
      <c r="V3593" s="51">
        <f t="shared" si="407"/>
        <v>2300.1046849315071</v>
      </c>
      <c r="W3593" s="53">
        <f t="shared" ref="W3593:W3656" si="408">+T3593/T3592-1</f>
        <v>-1.5371214838355574E-4</v>
      </c>
      <c r="X3593" s="53" t="str">
        <f t="shared" ref="X3593:X3656" si="409">IF(U3593/U3592-1=0,"",U3593/U3592-1)</f>
        <v/>
      </c>
      <c r="Y3593" s="54" t="str">
        <f t="shared" ref="Y3593:Y3656" si="410">+IF(V3593=V3592,"",V3593/V3592-1)</f>
        <v/>
      </c>
    </row>
    <row r="3594" spans="17:25" x14ac:dyDescent="0.25">
      <c r="Q3594" s="47">
        <f t="shared" si="406"/>
        <v>2001</v>
      </c>
      <c r="R3594" s="48" t="str">
        <f t="shared" si="404"/>
        <v>20019</v>
      </c>
      <c r="S3594" s="49">
        <v>37156</v>
      </c>
      <c r="T3594" s="48">
        <v>2342.1799999999998</v>
      </c>
      <c r="U3594" s="50">
        <f t="shared" si="405"/>
        <v>2327.7383333333332</v>
      </c>
      <c r="V3594" s="51">
        <f t="shared" si="407"/>
        <v>2300.1046849315071</v>
      </c>
      <c r="W3594" s="53">
        <f t="shared" si="408"/>
        <v>2.1352191588941416E-4</v>
      </c>
      <c r="X3594" s="53" t="str">
        <f t="shared" si="409"/>
        <v/>
      </c>
      <c r="Y3594" s="54" t="str">
        <f t="shared" si="410"/>
        <v/>
      </c>
    </row>
    <row r="3595" spans="17:25" x14ac:dyDescent="0.25">
      <c r="Q3595" s="47">
        <f t="shared" si="406"/>
        <v>2001</v>
      </c>
      <c r="R3595" s="48" t="str">
        <f t="shared" si="404"/>
        <v>20019</v>
      </c>
      <c r="S3595" s="49">
        <v>37157</v>
      </c>
      <c r="T3595" s="48">
        <v>2342.1799999999998</v>
      </c>
      <c r="U3595" s="50">
        <f t="shared" si="405"/>
        <v>2327.7383333333332</v>
      </c>
      <c r="V3595" s="51">
        <f t="shared" si="407"/>
        <v>2300.1046849315071</v>
      </c>
      <c r="W3595" s="53">
        <f t="shared" si="408"/>
        <v>0</v>
      </c>
      <c r="X3595" s="53" t="str">
        <f t="shared" si="409"/>
        <v/>
      </c>
      <c r="Y3595" s="54" t="str">
        <f t="shared" si="410"/>
        <v/>
      </c>
    </row>
    <row r="3596" spans="17:25" x14ac:dyDescent="0.25">
      <c r="Q3596" s="47">
        <f t="shared" si="406"/>
        <v>2001</v>
      </c>
      <c r="R3596" s="48" t="str">
        <f t="shared" si="404"/>
        <v>20019</v>
      </c>
      <c r="S3596" s="49">
        <v>37158</v>
      </c>
      <c r="T3596" s="48">
        <v>2342.1799999999998</v>
      </c>
      <c r="U3596" s="50">
        <f t="shared" si="405"/>
        <v>2327.7383333333332</v>
      </c>
      <c r="V3596" s="51">
        <f t="shared" si="407"/>
        <v>2300.1046849315071</v>
      </c>
      <c r="W3596" s="53">
        <f t="shared" si="408"/>
        <v>0</v>
      </c>
      <c r="X3596" s="53" t="str">
        <f t="shared" si="409"/>
        <v/>
      </c>
      <c r="Y3596" s="54" t="str">
        <f t="shared" si="410"/>
        <v/>
      </c>
    </row>
    <row r="3597" spans="17:25" x14ac:dyDescent="0.25">
      <c r="Q3597" s="47">
        <f t="shared" si="406"/>
        <v>2001</v>
      </c>
      <c r="R3597" s="48" t="str">
        <f t="shared" si="404"/>
        <v>20019</v>
      </c>
      <c r="S3597" s="49">
        <v>37159</v>
      </c>
      <c r="T3597" s="48">
        <v>2329.6999999999998</v>
      </c>
      <c r="U3597" s="50">
        <f t="shared" si="405"/>
        <v>2327.7383333333332</v>
      </c>
      <c r="V3597" s="51">
        <f t="shared" si="407"/>
        <v>2300.1046849315071</v>
      </c>
      <c r="W3597" s="53">
        <f t="shared" si="408"/>
        <v>-5.3283692969797736E-3</v>
      </c>
      <c r="X3597" s="53" t="str">
        <f t="shared" si="409"/>
        <v/>
      </c>
      <c r="Y3597" s="54" t="str">
        <f t="shared" si="410"/>
        <v/>
      </c>
    </row>
    <row r="3598" spans="17:25" x14ac:dyDescent="0.25">
      <c r="Q3598" s="47">
        <f t="shared" si="406"/>
        <v>2001</v>
      </c>
      <c r="R3598" s="48" t="str">
        <f t="shared" si="404"/>
        <v>20019</v>
      </c>
      <c r="S3598" s="49">
        <v>37160</v>
      </c>
      <c r="T3598" s="48">
        <v>2327.09</v>
      </c>
      <c r="U3598" s="50">
        <f t="shared" si="405"/>
        <v>2327.7383333333332</v>
      </c>
      <c r="V3598" s="51">
        <f t="shared" si="407"/>
        <v>2300.1046849315071</v>
      </c>
      <c r="W3598" s="53">
        <f t="shared" si="408"/>
        <v>-1.1203159205046553E-3</v>
      </c>
      <c r="X3598" s="53" t="str">
        <f t="shared" si="409"/>
        <v/>
      </c>
      <c r="Y3598" s="54" t="str">
        <f t="shared" si="410"/>
        <v/>
      </c>
    </row>
    <row r="3599" spans="17:25" x14ac:dyDescent="0.25">
      <c r="Q3599" s="47">
        <f t="shared" si="406"/>
        <v>2001</v>
      </c>
      <c r="R3599" s="48" t="str">
        <f t="shared" si="404"/>
        <v>20019</v>
      </c>
      <c r="S3599" s="49">
        <v>37161</v>
      </c>
      <c r="T3599" s="48">
        <v>2328.4899999999998</v>
      </c>
      <c r="U3599" s="50">
        <f t="shared" si="405"/>
        <v>2327.7383333333332</v>
      </c>
      <c r="V3599" s="51">
        <f t="shared" si="407"/>
        <v>2300.1046849315071</v>
      </c>
      <c r="W3599" s="53">
        <f t="shared" si="408"/>
        <v>6.0160973576417476E-4</v>
      </c>
      <c r="X3599" s="53" t="str">
        <f t="shared" si="409"/>
        <v/>
      </c>
      <c r="Y3599" s="54" t="str">
        <f t="shared" si="410"/>
        <v/>
      </c>
    </row>
    <row r="3600" spans="17:25" x14ac:dyDescent="0.25">
      <c r="Q3600" s="47">
        <f t="shared" si="406"/>
        <v>2001</v>
      </c>
      <c r="R3600" s="48" t="str">
        <f t="shared" si="404"/>
        <v>20019</v>
      </c>
      <c r="S3600" s="49">
        <v>37162</v>
      </c>
      <c r="T3600" s="48">
        <v>2328.75</v>
      </c>
      <c r="U3600" s="50">
        <f t="shared" si="405"/>
        <v>2327.7383333333332</v>
      </c>
      <c r="V3600" s="51">
        <f t="shared" si="407"/>
        <v>2300.1046849315071</v>
      </c>
      <c r="W3600" s="53">
        <f t="shared" si="408"/>
        <v>1.1166034640486266E-4</v>
      </c>
      <c r="X3600" s="53" t="str">
        <f t="shared" si="409"/>
        <v/>
      </c>
      <c r="Y3600" s="54" t="str">
        <f t="shared" si="410"/>
        <v/>
      </c>
    </row>
    <row r="3601" spans="17:25" x14ac:dyDescent="0.25">
      <c r="Q3601" s="47">
        <f t="shared" si="406"/>
        <v>2001</v>
      </c>
      <c r="R3601" s="48" t="str">
        <f t="shared" si="404"/>
        <v>20019</v>
      </c>
      <c r="S3601" s="49">
        <v>37163</v>
      </c>
      <c r="T3601" s="48">
        <v>2332.19</v>
      </c>
      <c r="U3601" s="50">
        <f t="shared" si="405"/>
        <v>2327.7383333333332</v>
      </c>
      <c r="V3601" s="51">
        <f t="shared" si="407"/>
        <v>2300.1046849315071</v>
      </c>
      <c r="W3601" s="53">
        <f t="shared" si="408"/>
        <v>1.4771873322598772E-3</v>
      </c>
      <c r="X3601" s="53" t="str">
        <f t="shared" si="409"/>
        <v/>
      </c>
      <c r="Y3601" s="54" t="str">
        <f t="shared" si="410"/>
        <v/>
      </c>
    </row>
    <row r="3602" spans="17:25" x14ac:dyDescent="0.25">
      <c r="Q3602" s="47">
        <f t="shared" si="406"/>
        <v>2001</v>
      </c>
      <c r="R3602" s="48" t="str">
        <f t="shared" si="404"/>
        <v>20019</v>
      </c>
      <c r="S3602" s="49">
        <v>37164</v>
      </c>
      <c r="T3602" s="48">
        <v>2332.19</v>
      </c>
      <c r="U3602" s="50">
        <f t="shared" si="405"/>
        <v>2327.7383333333332</v>
      </c>
      <c r="V3602" s="51">
        <f t="shared" si="407"/>
        <v>2300.1046849315071</v>
      </c>
      <c r="W3602" s="53">
        <f t="shared" si="408"/>
        <v>0</v>
      </c>
      <c r="X3602" s="53" t="str">
        <f t="shared" si="409"/>
        <v/>
      </c>
      <c r="Y3602" s="54" t="str">
        <f t="shared" si="410"/>
        <v/>
      </c>
    </row>
    <row r="3603" spans="17:25" x14ac:dyDescent="0.25">
      <c r="Q3603" s="47">
        <f t="shared" si="406"/>
        <v>2001</v>
      </c>
      <c r="R3603" s="48" t="str">
        <f t="shared" si="404"/>
        <v>200110</v>
      </c>
      <c r="S3603" s="49">
        <v>37165</v>
      </c>
      <c r="T3603" s="48">
        <v>2332.19</v>
      </c>
      <c r="U3603" s="50">
        <f t="shared" si="405"/>
        <v>2320.0048387096772</v>
      </c>
      <c r="V3603" s="51">
        <f t="shared" si="407"/>
        <v>2300.1046849315071</v>
      </c>
      <c r="W3603" s="53">
        <f t="shared" si="408"/>
        <v>0</v>
      </c>
      <c r="X3603" s="53">
        <f t="shared" si="409"/>
        <v>-3.3223212905471033E-3</v>
      </c>
      <c r="Y3603" s="54" t="str">
        <f t="shared" si="410"/>
        <v/>
      </c>
    </row>
    <row r="3604" spans="17:25" x14ac:dyDescent="0.25">
      <c r="Q3604" s="47">
        <f t="shared" si="406"/>
        <v>2001</v>
      </c>
      <c r="R3604" s="48" t="str">
        <f t="shared" si="404"/>
        <v>200110</v>
      </c>
      <c r="S3604" s="49">
        <v>37166</v>
      </c>
      <c r="T3604" s="48">
        <v>2338.4499999999998</v>
      </c>
      <c r="U3604" s="50">
        <f t="shared" si="405"/>
        <v>2320.0048387096772</v>
      </c>
      <c r="V3604" s="51">
        <f t="shared" si="407"/>
        <v>2300.1046849315071</v>
      </c>
      <c r="W3604" s="53">
        <f t="shared" si="408"/>
        <v>2.6841723873267664E-3</v>
      </c>
      <c r="X3604" s="53" t="str">
        <f t="shared" si="409"/>
        <v/>
      </c>
      <c r="Y3604" s="54" t="str">
        <f t="shared" si="410"/>
        <v/>
      </c>
    </row>
    <row r="3605" spans="17:25" x14ac:dyDescent="0.25">
      <c r="Q3605" s="47">
        <f t="shared" si="406"/>
        <v>2001</v>
      </c>
      <c r="R3605" s="48" t="str">
        <f t="shared" si="404"/>
        <v>200110</v>
      </c>
      <c r="S3605" s="49">
        <v>37167</v>
      </c>
      <c r="T3605" s="48">
        <v>2334.2399999999998</v>
      </c>
      <c r="U3605" s="50">
        <f t="shared" si="405"/>
        <v>2320.0048387096772</v>
      </c>
      <c r="V3605" s="51">
        <f t="shared" si="407"/>
        <v>2300.1046849315071</v>
      </c>
      <c r="W3605" s="53">
        <f t="shared" si="408"/>
        <v>-1.8003378306142848E-3</v>
      </c>
      <c r="X3605" s="53" t="str">
        <f t="shared" si="409"/>
        <v/>
      </c>
      <c r="Y3605" s="54" t="str">
        <f t="shared" si="410"/>
        <v/>
      </c>
    </row>
    <row r="3606" spans="17:25" x14ac:dyDescent="0.25">
      <c r="Q3606" s="47">
        <f t="shared" si="406"/>
        <v>2001</v>
      </c>
      <c r="R3606" s="48" t="str">
        <f t="shared" si="404"/>
        <v>200110</v>
      </c>
      <c r="S3606" s="49">
        <v>37168</v>
      </c>
      <c r="T3606" s="48">
        <v>2336.1799999999998</v>
      </c>
      <c r="U3606" s="50">
        <f t="shared" si="405"/>
        <v>2320.0048387096772</v>
      </c>
      <c r="V3606" s="51">
        <f t="shared" si="407"/>
        <v>2300.1046849315071</v>
      </c>
      <c r="W3606" s="53">
        <f t="shared" si="408"/>
        <v>8.3110562752763961E-4</v>
      </c>
      <c r="X3606" s="53" t="str">
        <f t="shared" si="409"/>
        <v/>
      </c>
      <c r="Y3606" s="54" t="str">
        <f t="shared" si="410"/>
        <v/>
      </c>
    </row>
    <row r="3607" spans="17:25" x14ac:dyDescent="0.25">
      <c r="Q3607" s="47">
        <f t="shared" si="406"/>
        <v>2001</v>
      </c>
      <c r="R3607" s="48" t="str">
        <f t="shared" si="404"/>
        <v>200110</v>
      </c>
      <c r="S3607" s="49">
        <v>37169</v>
      </c>
      <c r="T3607" s="48">
        <v>2336.2800000000002</v>
      </c>
      <c r="U3607" s="50">
        <f t="shared" si="405"/>
        <v>2320.0048387096772</v>
      </c>
      <c r="V3607" s="51">
        <f t="shared" si="407"/>
        <v>2300.1046849315071</v>
      </c>
      <c r="W3607" s="53">
        <f t="shared" si="408"/>
        <v>4.2804920853845019E-5</v>
      </c>
      <c r="X3607" s="53" t="str">
        <f t="shared" si="409"/>
        <v/>
      </c>
      <c r="Y3607" s="54" t="str">
        <f t="shared" si="410"/>
        <v/>
      </c>
    </row>
    <row r="3608" spans="17:25" x14ac:dyDescent="0.25">
      <c r="Q3608" s="47">
        <f t="shared" si="406"/>
        <v>2001</v>
      </c>
      <c r="R3608" s="48" t="str">
        <f t="shared" si="404"/>
        <v>200110</v>
      </c>
      <c r="S3608" s="49">
        <v>37170</v>
      </c>
      <c r="T3608" s="48">
        <v>2331.0300000000002</v>
      </c>
      <c r="U3608" s="50">
        <f t="shared" si="405"/>
        <v>2320.0048387096772</v>
      </c>
      <c r="V3608" s="51">
        <f t="shared" si="407"/>
        <v>2300.1046849315071</v>
      </c>
      <c r="W3608" s="53">
        <f t="shared" si="408"/>
        <v>-2.2471621552211385E-3</v>
      </c>
      <c r="X3608" s="53" t="str">
        <f t="shared" si="409"/>
        <v/>
      </c>
      <c r="Y3608" s="54" t="str">
        <f t="shared" si="410"/>
        <v/>
      </c>
    </row>
    <row r="3609" spans="17:25" x14ac:dyDescent="0.25">
      <c r="Q3609" s="47">
        <f t="shared" si="406"/>
        <v>2001</v>
      </c>
      <c r="R3609" s="48" t="str">
        <f t="shared" si="404"/>
        <v>200110</v>
      </c>
      <c r="S3609" s="49">
        <v>37171</v>
      </c>
      <c r="T3609" s="48">
        <v>2331.0300000000002</v>
      </c>
      <c r="U3609" s="50">
        <f t="shared" si="405"/>
        <v>2320.0048387096772</v>
      </c>
      <c r="V3609" s="51">
        <f t="shared" si="407"/>
        <v>2300.1046849315071</v>
      </c>
      <c r="W3609" s="53">
        <f t="shared" si="408"/>
        <v>0</v>
      </c>
      <c r="X3609" s="53" t="str">
        <f t="shared" si="409"/>
        <v/>
      </c>
      <c r="Y3609" s="54" t="str">
        <f t="shared" si="410"/>
        <v/>
      </c>
    </row>
    <row r="3610" spans="17:25" x14ac:dyDescent="0.25">
      <c r="Q3610" s="47">
        <f t="shared" si="406"/>
        <v>2001</v>
      </c>
      <c r="R3610" s="48" t="str">
        <f t="shared" si="404"/>
        <v>200110</v>
      </c>
      <c r="S3610" s="49">
        <v>37172</v>
      </c>
      <c r="T3610" s="48">
        <v>2331.0300000000002</v>
      </c>
      <c r="U3610" s="50">
        <f t="shared" si="405"/>
        <v>2320.0048387096772</v>
      </c>
      <c r="V3610" s="51">
        <f t="shared" si="407"/>
        <v>2300.1046849315071</v>
      </c>
      <c r="W3610" s="53">
        <f t="shared" si="408"/>
        <v>0</v>
      </c>
      <c r="X3610" s="53" t="str">
        <f t="shared" si="409"/>
        <v/>
      </c>
      <c r="Y3610" s="54" t="str">
        <f t="shared" si="410"/>
        <v/>
      </c>
    </row>
    <row r="3611" spans="17:25" x14ac:dyDescent="0.25">
      <c r="Q3611" s="47">
        <f t="shared" si="406"/>
        <v>2001</v>
      </c>
      <c r="R3611" s="48" t="str">
        <f t="shared" si="404"/>
        <v>200110</v>
      </c>
      <c r="S3611" s="49">
        <v>37173</v>
      </c>
      <c r="T3611" s="48">
        <v>2331.02</v>
      </c>
      <c r="U3611" s="50">
        <f t="shared" si="405"/>
        <v>2320.0048387096772</v>
      </c>
      <c r="V3611" s="51">
        <f t="shared" si="407"/>
        <v>2300.1046849315071</v>
      </c>
      <c r="W3611" s="53">
        <f t="shared" si="408"/>
        <v>-4.2899490784176209E-6</v>
      </c>
      <c r="X3611" s="53" t="str">
        <f t="shared" si="409"/>
        <v/>
      </c>
      <c r="Y3611" s="54" t="str">
        <f t="shared" si="410"/>
        <v/>
      </c>
    </row>
    <row r="3612" spans="17:25" x14ac:dyDescent="0.25">
      <c r="Q3612" s="47">
        <f t="shared" si="406"/>
        <v>2001</v>
      </c>
      <c r="R3612" s="48" t="str">
        <f t="shared" si="404"/>
        <v>200110</v>
      </c>
      <c r="S3612" s="49">
        <v>37174</v>
      </c>
      <c r="T3612" s="48">
        <v>2328.91</v>
      </c>
      <c r="U3612" s="50">
        <f t="shared" si="405"/>
        <v>2320.0048387096772</v>
      </c>
      <c r="V3612" s="51">
        <f t="shared" si="407"/>
        <v>2300.1046849315071</v>
      </c>
      <c r="W3612" s="53">
        <f t="shared" si="408"/>
        <v>-9.0518313871190692E-4</v>
      </c>
      <c r="X3612" s="53" t="str">
        <f t="shared" si="409"/>
        <v/>
      </c>
      <c r="Y3612" s="54" t="str">
        <f t="shared" si="410"/>
        <v/>
      </c>
    </row>
    <row r="3613" spans="17:25" x14ac:dyDescent="0.25">
      <c r="Q3613" s="47">
        <f t="shared" si="406"/>
        <v>2001</v>
      </c>
      <c r="R3613" s="48" t="str">
        <f t="shared" si="404"/>
        <v>200110</v>
      </c>
      <c r="S3613" s="49">
        <v>37175</v>
      </c>
      <c r="T3613" s="48">
        <v>2320.41</v>
      </c>
      <c r="U3613" s="50">
        <f t="shared" si="405"/>
        <v>2320.0048387096772</v>
      </c>
      <c r="V3613" s="51">
        <f t="shared" si="407"/>
        <v>2300.1046849315071</v>
      </c>
      <c r="W3613" s="53">
        <f t="shared" si="408"/>
        <v>-3.6497760755030972E-3</v>
      </c>
      <c r="X3613" s="53" t="str">
        <f t="shared" si="409"/>
        <v/>
      </c>
      <c r="Y3613" s="54" t="str">
        <f t="shared" si="410"/>
        <v/>
      </c>
    </row>
    <row r="3614" spans="17:25" x14ac:dyDescent="0.25">
      <c r="Q3614" s="47">
        <f t="shared" si="406"/>
        <v>2001</v>
      </c>
      <c r="R3614" s="48" t="str">
        <f t="shared" si="404"/>
        <v>200110</v>
      </c>
      <c r="S3614" s="49">
        <v>37176</v>
      </c>
      <c r="T3614" s="48">
        <v>2312.33</v>
      </c>
      <c r="U3614" s="50">
        <f t="shared" si="405"/>
        <v>2320.0048387096772</v>
      </c>
      <c r="V3614" s="51">
        <f t="shared" si="407"/>
        <v>2300.1046849315071</v>
      </c>
      <c r="W3614" s="53">
        <f t="shared" si="408"/>
        <v>-3.4821432419270826E-3</v>
      </c>
      <c r="X3614" s="53" t="str">
        <f t="shared" si="409"/>
        <v/>
      </c>
      <c r="Y3614" s="54" t="str">
        <f t="shared" si="410"/>
        <v/>
      </c>
    </row>
    <row r="3615" spans="17:25" x14ac:dyDescent="0.25">
      <c r="Q3615" s="47">
        <f t="shared" si="406"/>
        <v>2001</v>
      </c>
      <c r="R3615" s="48" t="str">
        <f t="shared" si="404"/>
        <v>200110</v>
      </c>
      <c r="S3615" s="49">
        <v>37177</v>
      </c>
      <c r="T3615" s="48">
        <v>2314.7399999999998</v>
      </c>
      <c r="U3615" s="50">
        <f t="shared" si="405"/>
        <v>2320.0048387096772</v>
      </c>
      <c r="V3615" s="51">
        <f t="shared" si="407"/>
        <v>2300.1046849315071</v>
      </c>
      <c r="W3615" s="53">
        <f t="shared" si="408"/>
        <v>1.0422387807969002E-3</v>
      </c>
      <c r="X3615" s="53" t="str">
        <f t="shared" si="409"/>
        <v/>
      </c>
      <c r="Y3615" s="54" t="str">
        <f t="shared" si="410"/>
        <v/>
      </c>
    </row>
    <row r="3616" spans="17:25" x14ac:dyDescent="0.25">
      <c r="Q3616" s="47">
        <f t="shared" si="406"/>
        <v>2001</v>
      </c>
      <c r="R3616" s="48" t="str">
        <f t="shared" si="404"/>
        <v>200110</v>
      </c>
      <c r="S3616" s="49">
        <v>37178</v>
      </c>
      <c r="T3616" s="48">
        <v>2314.7399999999998</v>
      </c>
      <c r="U3616" s="50">
        <f t="shared" si="405"/>
        <v>2320.0048387096772</v>
      </c>
      <c r="V3616" s="51">
        <f t="shared" si="407"/>
        <v>2300.1046849315071</v>
      </c>
      <c r="W3616" s="53">
        <f t="shared" si="408"/>
        <v>0</v>
      </c>
      <c r="X3616" s="53" t="str">
        <f t="shared" si="409"/>
        <v/>
      </c>
      <c r="Y3616" s="54" t="str">
        <f t="shared" si="410"/>
        <v/>
      </c>
    </row>
    <row r="3617" spans="17:25" x14ac:dyDescent="0.25">
      <c r="Q3617" s="47">
        <f t="shared" si="406"/>
        <v>2001</v>
      </c>
      <c r="R3617" s="48" t="str">
        <f t="shared" si="404"/>
        <v>200110</v>
      </c>
      <c r="S3617" s="49">
        <v>37179</v>
      </c>
      <c r="T3617" s="48">
        <v>2314.7399999999998</v>
      </c>
      <c r="U3617" s="50">
        <f t="shared" si="405"/>
        <v>2320.0048387096772</v>
      </c>
      <c r="V3617" s="51">
        <f t="shared" si="407"/>
        <v>2300.1046849315071</v>
      </c>
      <c r="W3617" s="53">
        <f t="shared" si="408"/>
        <v>0</v>
      </c>
      <c r="X3617" s="53" t="str">
        <f t="shared" si="409"/>
        <v/>
      </c>
      <c r="Y3617" s="54" t="str">
        <f t="shared" si="410"/>
        <v/>
      </c>
    </row>
    <row r="3618" spans="17:25" x14ac:dyDescent="0.25">
      <c r="Q3618" s="47">
        <f t="shared" si="406"/>
        <v>2001</v>
      </c>
      <c r="R3618" s="48" t="str">
        <f t="shared" si="404"/>
        <v>200110</v>
      </c>
      <c r="S3618" s="49">
        <v>37180</v>
      </c>
      <c r="T3618" s="48">
        <v>2314.7399999999998</v>
      </c>
      <c r="U3618" s="50">
        <f t="shared" si="405"/>
        <v>2320.0048387096772</v>
      </c>
      <c r="V3618" s="51">
        <f t="shared" si="407"/>
        <v>2300.1046849315071</v>
      </c>
      <c r="W3618" s="53">
        <f t="shared" si="408"/>
        <v>0</v>
      </c>
      <c r="X3618" s="53" t="str">
        <f t="shared" si="409"/>
        <v/>
      </c>
      <c r="Y3618" s="54" t="str">
        <f t="shared" si="410"/>
        <v/>
      </c>
    </row>
    <row r="3619" spans="17:25" x14ac:dyDescent="0.25">
      <c r="Q3619" s="47">
        <f t="shared" si="406"/>
        <v>2001</v>
      </c>
      <c r="R3619" s="48" t="str">
        <f t="shared" si="404"/>
        <v>200110</v>
      </c>
      <c r="S3619" s="49">
        <v>37181</v>
      </c>
      <c r="T3619" s="48">
        <v>2303.3000000000002</v>
      </c>
      <c r="U3619" s="50">
        <f t="shared" si="405"/>
        <v>2320.0048387096772</v>
      </c>
      <c r="V3619" s="51">
        <f t="shared" si="407"/>
        <v>2300.1046849315071</v>
      </c>
      <c r="W3619" s="53">
        <f t="shared" si="408"/>
        <v>-4.9422397331879697E-3</v>
      </c>
      <c r="X3619" s="53" t="str">
        <f t="shared" si="409"/>
        <v/>
      </c>
      <c r="Y3619" s="54" t="str">
        <f t="shared" si="410"/>
        <v/>
      </c>
    </row>
    <row r="3620" spans="17:25" x14ac:dyDescent="0.25">
      <c r="Q3620" s="47">
        <f t="shared" si="406"/>
        <v>2001</v>
      </c>
      <c r="R3620" s="48" t="str">
        <f t="shared" si="404"/>
        <v>200110</v>
      </c>
      <c r="S3620" s="49">
        <v>37182</v>
      </c>
      <c r="T3620" s="48">
        <v>2300.0100000000002</v>
      </c>
      <c r="U3620" s="50">
        <f t="shared" si="405"/>
        <v>2320.0048387096772</v>
      </c>
      <c r="V3620" s="51">
        <f t="shared" si="407"/>
        <v>2300.1046849315071</v>
      </c>
      <c r="W3620" s="53">
        <f t="shared" si="408"/>
        <v>-1.4283853601354535E-3</v>
      </c>
      <c r="X3620" s="53" t="str">
        <f t="shared" si="409"/>
        <v/>
      </c>
      <c r="Y3620" s="54" t="str">
        <f t="shared" si="410"/>
        <v/>
      </c>
    </row>
    <row r="3621" spans="17:25" x14ac:dyDescent="0.25">
      <c r="Q3621" s="47">
        <f t="shared" si="406"/>
        <v>2001</v>
      </c>
      <c r="R3621" s="48" t="str">
        <f t="shared" si="404"/>
        <v>200110</v>
      </c>
      <c r="S3621" s="49">
        <v>37183</v>
      </c>
      <c r="T3621" s="48">
        <v>2313.2399999999998</v>
      </c>
      <c r="U3621" s="50">
        <f t="shared" si="405"/>
        <v>2320.0048387096772</v>
      </c>
      <c r="V3621" s="51">
        <f t="shared" si="407"/>
        <v>2300.1046849315071</v>
      </c>
      <c r="W3621" s="53">
        <f t="shared" si="408"/>
        <v>5.7521489037002382E-3</v>
      </c>
      <c r="X3621" s="53" t="str">
        <f t="shared" si="409"/>
        <v/>
      </c>
      <c r="Y3621" s="54" t="str">
        <f t="shared" si="410"/>
        <v/>
      </c>
    </row>
    <row r="3622" spans="17:25" x14ac:dyDescent="0.25">
      <c r="Q3622" s="47">
        <f t="shared" si="406"/>
        <v>2001</v>
      </c>
      <c r="R3622" s="48" t="str">
        <f t="shared" si="404"/>
        <v>200110</v>
      </c>
      <c r="S3622" s="49">
        <v>37184</v>
      </c>
      <c r="T3622" s="48">
        <v>2315.2600000000002</v>
      </c>
      <c r="U3622" s="50">
        <f t="shared" si="405"/>
        <v>2320.0048387096772</v>
      </c>
      <c r="V3622" s="51">
        <f t="shared" si="407"/>
        <v>2300.1046849315071</v>
      </c>
      <c r="W3622" s="53">
        <f t="shared" si="408"/>
        <v>8.7323407860862012E-4</v>
      </c>
      <c r="X3622" s="53" t="str">
        <f t="shared" si="409"/>
        <v/>
      </c>
      <c r="Y3622" s="54" t="str">
        <f t="shared" si="410"/>
        <v/>
      </c>
    </row>
    <row r="3623" spans="17:25" x14ac:dyDescent="0.25">
      <c r="Q3623" s="47">
        <f t="shared" si="406"/>
        <v>2001</v>
      </c>
      <c r="R3623" s="48" t="str">
        <f t="shared" si="404"/>
        <v>200110</v>
      </c>
      <c r="S3623" s="49">
        <v>37185</v>
      </c>
      <c r="T3623" s="48">
        <v>2315.2600000000002</v>
      </c>
      <c r="U3623" s="50">
        <f t="shared" si="405"/>
        <v>2320.0048387096772</v>
      </c>
      <c r="V3623" s="51">
        <f t="shared" si="407"/>
        <v>2300.1046849315071</v>
      </c>
      <c r="W3623" s="53">
        <f t="shared" si="408"/>
        <v>0</v>
      </c>
      <c r="X3623" s="53" t="str">
        <f t="shared" si="409"/>
        <v/>
      </c>
      <c r="Y3623" s="54" t="str">
        <f t="shared" si="410"/>
        <v/>
      </c>
    </row>
    <row r="3624" spans="17:25" x14ac:dyDescent="0.25">
      <c r="Q3624" s="47">
        <f t="shared" si="406"/>
        <v>2001</v>
      </c>
      <c r="R3624" s="48" t="str">
        <f t="shared" si="404"/>
        <v>200110</v>
      </c>
      <c r="S3624" s="49">
        <v>37186</v>
      </c>
      <c r="T3624" s="48">
        <v>2315.2600000000002</v>
      </c>
      <c r="U3624" s="50">
        <f t="shared" si="405"/>
        <v>2320.0048387096772</v>
      </c>
      <c r="V3624" s="51">
        <f t="shared" si="407"/>
        <v>2300.1046849315071</v>
      </c>
      <c r="W3624" s="53">
        <f t="shared" si="408"/>
        <v>0</v>
      </c>
      <c r="X3624" s="53" t="str">
        <f t="shared" si="409"/>
        <v/>
      </c>
      <c r="Y3624" s="54" t="str">
        <f t="shared" si="410"/>
        <v/>
      </c>
    </row>
    <row r="3625" spans="17:25" x14ac:dyDescent="0.25">
      <c r="Q3625" s="47">
        <f t="shared" si="406"/>
        <v>2001</v>
      </c>
      <c r="R3625" s="48" t="str">
        <f t="shared" si="404"/>
        <v>200110</v>
      </c>
      <c r="S3625" s="49">
        <v>37187</v>
      </c>
      <c r="T3625" s="48">
        <v>2318.4699999999998</v>
      </c>
      <c r="U3625" s="50">
        <f t="shared" si="405"/>
        <v>2320.0048387096772</v>
      </c>
      <c r="V3625" s="51">
        <f t="shared" si="407"/>
        <v>2300.1046849315071</v>
      </c>
      <c r="W3625" s="53">
        <f t="shared" si="408"/>
        <v>1.3864533572900406E-3</v>
      </c>
      <c r="X3625" s="53" t="str">
        <f t="shared" si="409"/>
        <v/>
      </c>
      <c r="Y3625" s="54" t="str">
        <f t="shared" si="410"/>
        <v/>
      </c>
    </row>
    <row r="3626" spans="17:25" x14ac:dyDescent="0.25">
      <c r="Q3626" s="47">
        <f t="shared" si="406"/>
        <v>2001</v>
      </c>
      <c r="R3626" s="48" t="str">
        <f t="shared" si="404"/>
        <v>200110</v>
      </c>
      <c r="S3626" s="49">
        <v>37188</v>
      </c>
      <c r="T3626" s="48">
        <v>2316.14</v>
      </c>
      <c r="U3626" s="50">
        <f t="shared" si="405"/>
        <v>2320.0048387096772</v>
      </c>
      <c r="V3626" s="51">
        <f t="shared" si="407"/>
        <v>2300.1046849315071</v>
      </c>
      <c r="W3626" s="53">
        <f t="shared" si="408"/>
        <v>-1.0049731072646617E-3</v>
      </c>
      <c r="X3626" s="53" t="str">
        <f t="shared" si="409"/>
        <v/>
      </c>
      <c r="Y3626" s="54" t="str">
        <f t="shared" si="410"/>
        <v/>
      </c>
    </row>
    <row r="3627" spans="17:25" x14ac:dyDescent="0.25">
      <c r="Q3627" s="47">
        <f t="shared" si="406"/>
        <v>2001</v>
      </c>
      <c r="R3627" s="48" t="str">
        <f t="shared" si="404"/>
        <v>200110</v>
      </c>
      <c r="S3627" s="49">
        <v>37189</v>
      </c>
      <c r="T3627" s="48">
        <v>2319.5300000000002</v>
      </c>
      <c r="U3627" s="50">
        <f t="shared" si="405"/>
        <v>2320.0048387096772</v>
      </c>
      <c r="V3627" s="51">
        <f t="shared" si="407"/>
        <v>2300.1046849315071</v>
      </c>
      <c r="W3627" s="53">
        <f t="shared" si="408"/>
        <v>1.4636420941740447E-3</v>
      </c>
      <c r="X3627" s="53" t="str">
        <f t="shared" si="409"/>
        <v/>
      </c>
      <c r="Y3627" s="54" t="str">
        <f t="shared" si="410"/>
        <v/>
      </c>
    </row>
    <row r="3628" spans="17:25" x14ac:dyDescent="0.25">
      <c r="Q3628" s="47">
        <f t="shared" si="406"/>
        <v>2001</v>
      </c>
      <c r="R3628" s="48" t="str">
        <f t="shared" si="404"/>
        <v>200110</v>
      </c>
      <c r="S3628" s="49">
        <v>37190</v>
      </c>
      <c r="T3628" s="48">
        <v>2316.6799999999998</v>
      </c>
      <c r="U3628" s="50">
        <f t="shared" si="405"/>
        <v>2320.0048387096772</v>
      </c>
      <c r="V3628" s="51">
        <f t="shared" si="407"/>
        <v>2300.1046849315071</v>
      </c>
      <c r="W3628" s="53">
        <f t="shared" si="408"/>
        <v>-1.2286971929659218E-3</v>
      </c>
      <c r="X3628" s="53" t="str">
        <f t="shared" si="409"/>
        <v/>
      </c>
      <c r="Y3628" s="54" t="str">
        <f t="shared" si="410"/>
        <v/>
      </c>
    </row>
    <row r="3629" spans="17:25" x14ac:dyDescent="0.25">
      <c r="Q3629" s="47">
        <f t="shared" si="406"/>
        <v>2001</v>
      </c>
      <c r="R3629" s="48" t="str">
        <f t="shared" si="404"/>
        <v>200110</v>
      </c>
      <c r="S3629" s="49">
        <v>37191</v>
      </c>
      <c r="T3629" s="48">
        <v>2314.5</v>
      </c>
      <c r="U3629" s="50">
        <f t="shared" si="405"/>
        <v>2320.0048387096772</v>
      </c>
      <c r="V3629" s="51">
        <f t="shared" si="407"/>
        <v>2300.1046849315071</v>
      </c>
      <c r="W3629" s="53">
        <f t="shared" si="408"/>
        <v>-9.4100177840694688E-4</v>
      </c>
      <c r="X3629" s="53" t="str">
        <f t="shared" si="409"/>
        <v/>
      </c>
      <c r="Y3629" s="54" t="str">
        <f t="shared" si="410"/>
        <v/>
      </c>
    </row>
    <row r="3630" spans="17:25" x14ac:dyDescent="0.25">
      <c r="Q3630" s="47">
        <f t="shared" si="406"/>
        <v>2001</v>
      </c>
      <c r="R3630" s="48" t="str">
        <f t="shared" si="404"/>
        <v>200110</v>
      </c>
      <c r="S3630" s="49">
        <v>37192</v>
      </c>
      <c r="T3630" s="48">
        <v>2314.5</v>
      </c>
      <c r="U3630" s="50">
        <f t="shared" si="405"/>
        <v>2320.0048387096772</v>
      </c>
      <c r="V3630" s="51">
        <f t="shared" si="407"/>
        <v>2300.1046849315071</v>
      </c>
      <c r="W3630" s="53">
        <f t="shared" si="408"/>
        <v>0</v>
      </c>
      <c r="X3630" s="53" t="str">
        <f t="shared" si="409"/>
        <v/>
      </c>
      <c r="Y3630" s="54" t="str">
        <f t="shared" si="410"/>
        <v/>
      </c>
    </row>
    <row r="3631" spans="17:25" x14ac:dyDescent="0.25">
      <c r="Q3631" s="47">
        <f t="shared" si="406"/>
        <v>2001</v>
      </c>
      <c r="R3631" s="48" t="str">
        <f t="shared" si="404"/>
        <v>200110</v>
      </c>
      <c r="S3631" s="49">
        <v>37193</v>
      </c>
      <c r="T3631" s="48">
        <v>2314.5</v>
      </c>
      <c r="U3631" s="50">
        <f t="shared" si="405"/>
        <v>2320.0048387096772</v>
      </c>
      <c r="V3631" s="51">
        <f t="shared" si="407"/>
        <v>2300.1046849315071</v>
      </c>
      <c r="W3631" s="53">
        <f t="shared" si="408"/>
        <v>0</v>
      </c>
      <c r="X3631" s="53" t="str">
        <f t="shared" si="409"/>
        <v/>
      </c>
      <c r="Y3631" s="54" t="str">
        <f t="shared" si="410"/>
        <v/>
      </c>
    </row>
    <row r="3632" spans="17:25" x14ac:dyDescent="0.25">
      <c r="Q3632" s="47">
        <f t="shared" si="406"/>
        <v>2001</v>
      </c>
      <c r="R3632" s="48" t="str">
        <f t="shared" si="404"/>
        <v>200110</v>
      </c>
      <c r="S3632" s="49">
        <v>37194</v>
      </c>
      <c r="T3632" s="48">
        <v>2311.42</v>
      </c>
      <c r="U3632" s="50">
        <f t="shared" si="405"/>
        <v>2320.0048387096772</v>
      </c>
      <c r="V3632" s="51">
        <f t="shared" si="407"/>
        <v>2300.1046849315071</v>
      </c>
      <c r="W3632" s="53">
        <f t="shared" si="408"/>
        <v>-1.3307409807733483E-3</v>
      </c>
      <c r="X3632" s="53" t="str">
        <f t="shared" si="409"/>
        <v/>
      </c>
      <c r="Y3632" s="54" t="str">
        <f t="shared" si="410"/>
        <v/>
      </c>
    </row>
    <row r="3633" spans="17:25" x14ac:dyDescent="0.25">
      <c r="Q3633" s="47">
        <f t="shared" si="406"/>
        <v>2001</v>
      </c>
      <c r="R3633" s="48" t="str">
        <f t="shared" si="404"/>
        <v>200110</v>
      </c>
      <c r="S3633" s="49">
        <v>37195</v>
      </c>
      <c r="T3633" s="48">
        <v>2310.02</v>
      </c>
      <c r="U3633" s="50">
        <f t="shared" si="405"/>
        <v>2320.0048387096772</v>
      </c>
      <c r="V3633" s="51">
        <f t="shared" si="407"/>
        <v>2300.1046849315071</v>
      </c>
      <c r="W3633" s="53">
        <f t="shared" si="408"/>
        <v>-6.0568827820128845E-4</v>
      </c>
      <c r="X3633" s="53" t="str">
        <f t="shared" si="409"/>
        <v/>
      </c>
      <c r="Y3633" s="54" t="str">
        <f t="shared" si="410"/>
        <v/>
      </c>
    </row>
    <row r="3634" spans="17:25" x14ac:dyDescent="0.25">
      <c r="Q3634" s="47">
        <f t="shared" si="406"/>
        <v>2001</v>
      </c>
      <c r="R3634" s="48" t="str">
        <f t="shared" si="404"/>
        <v>200111</v>
      </c>
      <c r="S3634" s="49">
        <v>37196</v>
      </c>
      <c r="T3634" s="48">
        <v>2309.12</v>
      </c>
      <c r="U3634" s="50">
        <f t="shared" si="405"/>
        <v>2310.3363333333336</v>
      </c>
      <c r="V3634" s="51">
        <f t="shared" si="407"/>
        <v>2300.1046849315071</v>
      </c>
      <c r="W3634" s="53">
        <f t="shared" si="408"/>
        <v>-3.8960701638945938E-4</v>
      </c>
      <c r="X3634" s="53">
        <f t="shared" si="409"/>
        <v>-4.1674505220949953E-3</v>
      </c>
      <c r="Y3634" s="54" t="str">
        <f t="shared" si="410"/>
        <v/>
      </c>
    </row>
    <row r="3635" spans="17:25" x14ac:dyDescent="0.25">
      <c r="Q3635" s="47">
        <f t="shared" si="406"/>
        <v>2001</v>
      </c>
      <c r="R3635" s="48" t="str">
        <f t="shared" si="404"/>
        <v>200111</v>
      </c>
      <c r="S3635" s="49">
        <v>37197</v>
      </c>
      <c r="T3635" s="48">
        <v>2309.89</v>
      </c>
      <c r="U3635" s="50">
        <f t="shared" si="405"/>
        <v>2310.3363333333336</v>
      </c>
      <c r="V3635" s="51">
        <f t="shared" si="407"/>
        <v>2300.1046849315071</v>
      </c>
      <c r="W3635" s="53">
        <f t="shared" si="408"/>
        <v>3.334603658535773E-4</v>
      </c>
      <c r="X3635" s="53" t="str">
        <f t="shared" si="409"/>
        <v/>
      </c>
      <c r="Y3635" s="54" t="str">
        <f t="shared" si="410"/>
        <v/>
      </c>
    </row>
    <row r="3636" spans="17:25" x14ac:dyDescent="0.25">
      <c r="Q3636" s="47">
        <f t="shared" si="406"/>
        <v>2001</v>
      </c>
      <c r="R3636" s="48" t="str">
        <f t="shared" si="404"/>
        <v>200111</v>
      </c>
      <c r="S3636" s="49">
        <v>37198</v>
      </c>
      <c r="T3636" s="48">
        <v>2309.42</v>
      </c>
      <c r="U3636" s="50">
        <f t="shared" si="405"/>
        <v>2310.3363333333336</v>
      </c>
      <c r="V3636" s="51">
        <f t="shared" si="407"/>
        <v>2300.1046849315071</v>
      </c>
      <c r="W3636" s="53">
        <f t="shared" si="408"/>
        <v>-2.0347289264843749E-4</v>
      </c>
      <c r="X3636" s="53" t="str">
        <f t="shared" si="409"/>
        <v/>
      </c>
      <c r="Y3636" s="54" t="str">
        <f t="shared" si="410"/>
        <v/>
      </c>
    </row>
    <row r="3637" spans="17:25" x14ac:dyDescent="0.25">
      <c r="Q3637" s="47">
        <f t="shared" si="406"/>
        <v>2001</v>
      </c>
      <c r="R3637" s="48" t="str">
        <f t="shared" si="404"/>
        <v>200111</v>
      </c>
      <c r="S3637" s="49">
        <v>37199</v>
      </c>
      <c r="T3637" s="48">
        <v>2309.42</v>
      </c>
      <c r="U3637" s="50">
        <f t="shared" si="405"/>
        <v>2310.3363333333336</v>
      </c>
      <c r="V3637" s="51">
        <f t="shared" si="407"/>
        <v>2300.1046849315071</v>
      </c>
      <c r="W3637" s="53">
        <f t="shared" si="408"/>
        <v>0</v>
      </c>
      <c r="X3637" s="53" t="str">
        <f t="shared" si="409"/>
        <v/>
      </c>
      <c r="Y3637" s="54" t="str">
        <f t="shared" si="410"/>
        <v/>
      </c>
    </row>
    <row r="3638" spans="17:25" x14ac:dyDescent="0.25">
      <c r="Q3638" s="47">
        <f t="shared" si="406"/>
        <v>2001</v>
      </c>
      <c r="R3638" s="48" t="str">
        <f t="shared" si="404"/>
        <v>200111</v>
      </c>
      <c r="S3638" s="49">
        <v>37200</v>
      </c>
      <c r="T3638" s="48">
        <v>2309.42</v>
      </c>
      <c r="U3638" s="50">
        <f t="shared" si="405"/>
        <v>2310.3363333333336</v>
      </c>
      <c r="V3638" s="51">
        <f t="shared" si="407"/>
        <v>2300.1046849315071</v>
      </c>
      <c r="W3638" s="53">
        <f t="shared" si="408"/>
        <v>0</v>
      </c>
      <c r="X3638" s="53" t="str">
        <f t="shared" si="409"/>
        <v/>
      </c>
      <c r="Y3638" s="54" t="str">
        <f t="shared" si="410"/>
        <v/>
      </c>
    </row>
    <row r="3639" spans="17:25" x14ac:dyDescent="0.25">
      <c r="Q3639" s="47">
        <f t="shared" si="406"/>
        <v>2001</v>
      </c>
      <c r="R3639" s="48" t="str">
        <f t="shared" si="404"/>
        <v>200111</v>
      </c>
      <c r="S3639" s="49">
        <v>37201</v>
      </c>
      <c r="T3639" s="48">
        <v>2309.42</v>
      </c>
      <c r="U3639" s="50">
        <f t="shared" si="405"/>
        <v>2310.3363333333336</v>
      </c>
      <c r="V3639" s="51">
        <f t="shared" si="407"/>
        <v>2300.1046849315071</v>
      </c>
      <c r="W3639" s="53">
        <f t="shared" si="408"/>
        <v>0</v>
      </c>
      <c r="X3639" s="53" t="str">
        <f t="shared" si="409"/>
        <v/>
      </c>
      <c r="Y3639" s="54" t="str">
        <f t="shared" si="410"/>
        <v/>
      </c>
    </row>
    <row r="3640" spans="17:25" x14ac:dyDescent="0.25">
      <c r="Q3640" s="47">
        <f t="shared" si="406"/>
        <v>2001</v>
      </c>
      <c r="R3640" s="48" t="str">
        <f t="shared" si="404"/>
        <v>200111</v>
      </c>
      <c r="S3640" s="49">
        <v>37202</v>
      </c>
      <c r="T3640" s="48">
        <v>2309.2199999999998</v>
      </c>
      <c r="U3640" s="50">
        <f t="shared" si="405"/>
        <v>2310.3363333333336</v>
      </c>
      <c r="V3640" s="51">
        <f t="shared" si="407"/>
        <v>2300.1046849315071</v>
      </c>
      <c r="W3640" s="53">
        <f t="shared" si="408"/>
        <v>-8.660183076281136E-5</v>
      </c>
      <c r="X3640" s="53" t="str">
        <f t="shared" si="409"/>
        <v/>
      </c>
      <c r="Y3640" s="54" t="str">
        <f t="shared" si="410"/>
        <v/>
      </c>
    </row>
    <row r="3641" spans="17:25" x14ac:dyDescent="0.25">
      <c r="Q3641" s="47">
        <f t="shared" si="406"/>
        <v>2001</v>
      </c>
      <c r="R3641" s="48" t="str">
        <f t="shared" si="404"/>
        <v>200111</v>
      </c>
      <c r="S3641" s="49">
        <v>37203</v>
      </c>
      <c r="T3641" s="48">
        <v>2306.5700000000002</v>
      </c>
      <c r="U3641" s="50">
        <f t="shared" si="405"/>
        <v>2310.3363333333336</v>
      </c>
      <c r="V3641" s="51">
        <f t="shared" si="407"/>
        <v>2300.1046849315071</v>
      </c>
      <c r="W3641" s="53">
        <f t="shared" si="408"/>
        <v>-1.1475736395837322E-3</v>
      </c>
      <c r="X3641" s="53" t="str">
        <f t="shared" si="409"/>
        <v/>
      </c>
      <c r="Y3641" s="54" t="str">
        <f t="shared" si="410"/>
        <v/>
      </c>
    </row>
    <row r="3642" spans="17:25" x14ac:dyDescent="0.25">
      <c r="Q3642" s="47">
        <f t="shared" si="406"/>
        <v>2001</v>
      </c>
      <c r="R3642" s="48" t="str">
        <f t="shared" si="404"/>
        <v>200111</v>
      </c>
      <c r="S3642" s="49">
        <v>37204</v>
      </c>
      <c r="T3642" s="48">
        <v>2307.2399999999998</v>
      </c>
      <c r="U3642" s="50">
        <f t="shared" si="405"/>
        <v>2310.3363333333336</v>
      </c>
      <c r="V3642" s="51">
        <f t="shared" si="407"/>
        <v>2300.1046849315071</v>
      </c>
      <c r="W3642" s="53">
        <f t="shared" si="408"/>
        <v>2.904746008141057E-4</v>
      </c>
      <c r="X3642" s="53" t="str">
        <f t="shared" si="409"/>
        <v/>
      </c>
      <c r="Y3642" s="54" t="str">
        <f t="shared" si="410"/>
        <v/>
      </c>
    </row>
    <row r="3643" spans="17:25" x14ac:dyDescent="0.25">
      <c r="Q3643" s="47">
        <f t="shared" si="406"/>
        <v>2001</v>
      </c>
      <c r="R3643" s="48" t="str">
        <f t="shared" si="404"/>
        <v>200111</v>
      </c>
      <c r="S3643" s="49">
        <v>37205</v>
      </c>
      <c r="T3643" s="48">
        <v>2303.6799999999998</v>
      </c>
      <c r="U3643" s="50">
        <f t="shared" si="405"/>
        <v>2310.3363333333336</v>
      </c>
      <c r="V3643" s="51">
        <f t="shared" si="407"/>
        <v>2300.1046849315071</v>
      </c>
      <c r="W3643" s="53">
        <f t="shared" si="408"/>
        <v>-1.5429690886079594E-3</v>
      </c>
      <c r="X3643" s="53" t="str">
        <f t="shared" si="409"/>
        <v/>
      </c>
      <c r="Y3643" s="54" t="str">
        <f t="shared" si="410"/>
        <v/>
      </c>
    </row>
    <row r="3644" spans="17:25" x14ac:dyDescent="0.25">
      <c r="Q3644" s="47">
        <f t="shared" si="406"/>
        <v>2001</v>
      </c>
      <c r="R3644" s="48" t="str">
        <f t="shared" si="404"/>
        <v>200111</v>
      </c>
      <c r="S3644" s="49">
        <v>37206</v>
      </c>
      <c r="T3644" s="48">
        <v>2303.6799999999998</v>
      </c>
      <c r="U3644" s="50">
        <f t="shared" si="405"/>
        <v>2310.3363333333336</v>
      </c>
      <c r="V3644" s="51">
        <f t="shared" si="407"/>
        <v>2300.1046849315071</v>
      </c>
      <c r="W3644" s="53">
        <f t="shared" si="408"/>
        <v>0</v>
      </c>
      <c r="X3644" s="53" t="str">
        <f t="shared" si="409"/>
        <v/>
      </c>
      <c r="Y3644" s="54" t="str">
        <f t="shared" si="410"/>
        <v/>
      </c>
    </row>
    <row r="3645" spans="17:25" x14ac:dyDescent="0.25">
      <c r="Q3645" s="47">
        <f t="shared" si="406"/>
        <v>2001</v>
      </c>
      <c r="R3645" s="48" t="str">
        <f t="shared" si="404"/>
        <v>200111</v>
      </c>
      <c r="S3645" s="49">
        <v>37207</v>
      </c>
      <c r="T3645" s="48">
        <v>2303.6799999999998</v>
      </c>
      <c r="U3645" s="50">
        <f t="shared" si="405"/>
        <v>2310.3363333333336</v>
      </c>
      <c r="V3645" s="51">
        <f t="shared" si="407"/>
        <v>2300.1046849315071</v>
      </c>
      <c r="W3645" s="53">
        <f t="shared" si="408"/>
        <v>0</v>
      </c>
      <c r="X3645" s="53" t="str">
        <f t="shared" si="409"/>
        <v/>
      </c>
      <c r="Y3645" s="54" t="str">
        <f t="shared" si="410"/>
        <v/>
      </c>
    </row>
    <row r="3646" spans="17:25" x14ac:dyDescent="0.25">
      <c r="Q3646" s="47">
        <f t="shared" si="406"/>
        <v>2001</v>
      </c>
      <c r="R3646" s="48" t="str">
        <f t="shared" si="404"/>
        <v>200111</v>
      </c>
      <c r="S3646" s="49">
        <v>37208</v>
      </c>
      <c r="T3646" s="48">
        <v>2303.6799999999998</v>
      </c>
      <c r="U3646" s="50">
        <f t="shared" si="405"/>
        <v>2310.3363333333336</v>
      </c>
      <c r="V3646" s="51">
        <f t="shared" si="407"/>
        <v>2300.1046849315071</v>
      </c>
      <c r="W3646" s="53">
        <f t="shared" si="408"/>
        <v>0</v>
      </c>
      <c r="X3646" s="53" t="str">
        <f t="shared" si="409"/>
        <v/>
      </c>
      <c r="Y3646" s="54" t="str">
        <f t="shared" si="410"/>
        <v/>
      </c>
    </row>
    <row r="3647" spans="17:25" x14ac:dyDescent="0.25">
      <c r="Q3647" s="47">
        <f t="shared" si="406"/>
        <v>2001</v>
      </c>
      <c r="R3647" s="48" t="str">
        <f t="shared" si="404"/>
        <v>200111</v>
      </c>
      <c r="S3647" s="49">
        <v>37209</v>
      </c>
      <c r="T3647" s="48">
        <v>2300.69</v>
      </c>
      <c r="U3647" s="50">
        <f t="shared" si="405"/>
        <v>2310.3363333333336</v>
      </c>
      <c r="V3647" s="51">
        <f t="shared" si="407"/>
        <v>2300.1046849315071</v>
      </c>
      <c r="W3647" s="53">
        <f t="shared" si="408"/>
        <v>-1.2979233226836362E-3</v>
      </c>
      <c r="X3647" s="53" t="str">
        <f t="shared" si="409"/>
        <v/>
      </c>
      <c r="Y3647" s="54" t="str">
        <f t="shared" si="410"/>
        <v/>
      </c>
    </row>
    <row r="3648" spans="17:25" x14ac:dyDescent="0.25">
      <c r="Q3648" s="47">
        <f t="shared" si="406"/>
        <v>2001</v>
      </c>
      <c r="R3648" s="48" t="str">
        <f t="shared" si="404"/>
        <v>200111</v>
      </c>
      <c r="S3648" s="49">
        <v>37210</v>
      </c>
      <c r="T3648" s="48">
        <v>2302.81</v>
      </c>
      <c r="U3648" s="50">
        <f t="shared" si="405"/>
        <v>2310.3363333333336</v>
      </c>
      <c r="V3648" s="51">
        <f t="shared" si="407"/>
        <v>2300.1046849315071</v>
      </c>
      <c r="W3648" s="53">
        <f t="shared" si="408"/>
        <v>9.2146269162718397E-4</v>
      </c>
      <c r="X3648" s="53" t="str">
        <f t="shared" si="409"/>
        <v/>
      </c>
      <c r="Y3648" s="54" t="str">
        <f t="shared" si="410"/>
        <v/>
      </c>
    </row>
    <row r="3649" spans="17:25" x14ac:dyDescent="0.25">
      <c r="Q3649" s="47">
        <f t="shared" si="406"/>
        <v>2001</v>
      </c>
      <c r="R3649" s="48" t="str">
        <f t="shared" si="404"/>
        <v>200111</v>
      </c>
      <c r="S3649" s="49">
        <v>37211</v>
      </c>
      <c r="T3649" s="48">
        <v>2311.5700000000002</v>
      </c>
      <c r="U3649" s="50">
        <f t="shared" si="405"/>
        <v>2310.3363333333336</v>
      </c>
      <c r="V3649" s="51">
        <f t="shared" si="407"/>
        <v>2300.1046849315071</v>
      </c>
      <c r="W3649" s="53">
        <f t="shared" si="408"/>
        <v>3.8040480977590274E-3</v>
      </c>
      <c r="X3649" s="53" t="str">
        <f t="shared" si="409"/>
        <v/>
      </c>
      <c r="Y3649" s="54" t="str">
        <f t="shared" si="410"/>
        <v/>
      </c>
    </row>
    <row r="3650" spans="17:25" x14ac:dyDescent="0.25">
      <c r="Q3650" s="47">
        <f t="shared" si="406"/>
        <v>2001</v>
      </c>
      <c r="R3650" s="48" t="str">
        <f t="shared" si="404"/>
        <v>200111</v>
      </c>
      <c r="S3650" s="49">
        <v>37212</v>
      </c>
      <c r="T3650" s="48">
        <v>2314.33</v>
      </c>
      <c r="U3650" s="50">
        <f t="shared" si="405"/>
        <v>2310.3363333333336</v>
      </c>
      <c r="V3650" s="51">
        <f t="shared" si="407"/>
        <v>2300.1046849315071</v>
      </c>
      <c r="W3650" s="53">
        <f t="shared" si="408"/>
        <v>1.1939936925984274E-3</v>
      </c>
      <c r="X3650" s="53" t="str">
        <f t="shared" si="409"/>
        <v/>
      </c>
      <c r="Y3650" s="54" t="str">
        <f t="shared" si="410"/>
        <v/>
      </c>
    </row>
    <row r="3651" spans="17:25" x14ac:dyDescent="0.25">
      <c r="Q3651" s="47">
        <f t="shared" si="406"/>
        <v>2001</v>
      </c>
      <c r="R3651" s="48" t="str">
        <f t="shared" si="404"/>
        <v>200111</v>
      </c>
      <c r="S3651" s="49">
        <v>37213</v>
      </c>
      <c r="T3651" s="48">
        <v>2314.33</v>
      </c>
      <c r="U3651" s="50">
        <f t="shared" si="405"/>
        <v>2310.3363333333336</v>
      </c>
      <c r="V3651" s="51">
        <f t="shared" si="407"/>
        <v>2300.1046849315071</v>
      </c>
      <c r="W3651" s="53">
        <f t="shared" si="408"/>
        <v>0</v>
      </c>
      <c r="X3651" s="53" t="str">
        <f t="shared" si="409"/>
        <v/>
      </c>
      <c r="Y3651" s="54" t="str">
        <f t="shared" si="410"/>
        <v/>
      </c>
    </row>
    <row r="3652" spans="17:25" x14ac:dyDescent="0.25">
      <c r="Q3652" s="47">
        <f t="shared" si="406"/>
        <v>2001</v>
      </c>
      <c r="R3652" s="48" t="str">
        <f t="shared" si="404"/>
        <v>200111</v>
      </c>
      <c r="S3652" s="49">
        <v>37214</v>
      </c>
      <c r="T3652" s="48">
        <v>2314.33</v>
      </c>
      <c r="U3652" s="50">
        <f t="shared" si="405"/>
        <v>2310.3363333333336</v>
      </c>
      <c r="V3652" s="51">
        <f t="shared" si="407"/>
        <v>2300.1046849315071</v>
      </c>
      <c r="W3652" s="53">
        <f t="shared" si="408"/>
        <v>0</v>
      </c>
      <c r="X3652" s="53" t="str">
        <f t="shared" si="409"/>
        <v/>
      </c>
      <c r="Y3652" s="54" t="str">
        <f t="shared" si="410"/>
        <v/>
      </c>
    </row>
    <row r="3653" spans="17:25" x14ac:dyDescent="0.25">
      <c r="Q3653" s="47">
        <f t="shared" si="406"/>
        <v>2001</v>
      </c>
      <c r="R3653" s="48" t="str">
        <f t="shared" si="404"/>
        <v>200111</v>
      </c>
      <c r="S3653" s="49">
        <v>37215</v>
      </c>
      <c r="T3653" s="48">
        <v>2310.9</v>
      </c>
      <c r="U3653" s="50">
        <f t="shared" si="405"/>
        <v>2310.3363333333336</v>
      </c>
      <c r="V3653" s="51">
        <f t="shared" si="407"/>
        <v>2300.1046849315071</v>
      </c>
      <c r="W3653" s="53">
        <f t="shared" si="408"/>
        <v>-1.4820704048255084E-3</v>
      </c>
      <c r="X3653" s="53" t="str">
        <f t="shared" si="409"/>
        <v/>
      </c>
      <c r="Y3653" s="54" t="str">
        <f t="shared" si="410"/>
        <v/>
      </c>
    </row>
    <row r="3654" spans="17:25" x14ac:dyDescent="0.25">
      <c r="Q3654" s="47">
        <f t="shared" si="406"/>
        <v>2001</v>
      </c>
      <c r="R3654" s="48" t="str">
        <f t="shared" si="404"/>
        <v>200111</v>
      </c>
      <c r="S3654" s="49">
        <v>37216</v>
      </c>
      <c r="T3654" s="48">
        <v>2314.86</v>
      </c>
      <c r="U3654" s="50">
        <f t="shared" si="405"/>
        <v>2310.3363333333336</v>
      </c>
      <c r="V3654" s="51">
        <f t="shared" si="407"/>
        <v>2300.1046849315071</v>
      </c>
      <c r="W3654" s="53">
        <f t="shared" si="408"/>
        <v>1.7136180708814397E-3</v>
      </c>
      <c r="X3654" s="53" t="str">
        <f t="shared" si="409"/>
        <v/>
      </c>
      <c r="Y3654" s="54" t="str">
        <f t="shared" si="410"/>
        <v/>
      </c>
    </row>
    <row r="3655" spans="17:25" x14ac:dyDescent="0.25">
      <c r="Q3655" s="47">
        <f t="shared" si="406"/>
        <v>2001</v>
      </c>
      <c r="R3655" s="48" t="str">
        <f t="shared" ref="R3655:R3718" si="411">+YEAR(S3655)&amp;MONTH(S3655)</f>
        <v>200111</v>
      </c>
      <c r="S3655" s="49">
        <v>37217</v>
      </c>
      <c r="T3655" s="48">
        <v>2319.34</v>
      </c>
      <c r="U3655" s="50">
        <f t="shared" ref="U3655:U3718" si="412">+AVERAGEIF($R$3:$R$12000,R3655,$T$3:$T$12000)</f>
        <v>2310.3363333333336</v>
      </c>
      <c r="V3655" s="51">
        <f t="shared" si="407"/>
        <v>2300.1046849315071</v>
      </c>
      <c r="W3655" s="53">
        <f t="shared" si="408"/>
        <v>1.9353222225102495E-3</v>
      </c>
      <c r="X3655" s="53" t="str">
        <f t="shared" si="409"/>
        <v/>
      </c>
      <c r="Y3655" s="54" t="str">
        <f t="shared" si="410"/>
        <v/>
      </c>
    </row>
    <row r="3656" spans="17:25" x14ac:dyDescent="0.25">
      <c r="Q3656" s="47">
        <f t="shared" ref="Q3656:Q3719" si="413">+YEAR(S3656)</f>
        <v>2001</v>
      </c>
      <c r="R3656" s="48" t="str">
        <f t="shared" si="411"/>
        <v>200111</v>
      </c>
      <c r="S3656" s="49">
        <v>37218</v>
      </c>
      <c r="T3656" s="48">
        <v>2317.5700000000002</v>
      </c>
      <c r="U3656" s="50">
        <f t="shared" si="412"/>
        <v>2310.3363333333336</v>
      </c>
      <c r="V3656" s="51">
        <f t="shared" ref="V3656:V3719" si="414">+AVERAGEIF($Q$3:$Q$12000,Q3656,$T$3:$T$12000)</f>
        <v>2300.1046849315071</v>
      </c>
      <c r="W3656" s="53">
        <f t="shared" si="408"/>
        <v>-7.6314813696998218E-4</v>
      </c>
      <c r="X3656" s="53" t="str">
        <f t="shared" si="409"/>
        <v/>
      </c>
      <c r="Y3656" s="54" t="str">
        <f t="shared" si="410"/>
        <v/>
      </c>
    </row>
    <row r="3657" spans="17:25" x14ac:dyDescent="0.25">
      <c r="Q3657" s="47">
        <f t="shared" si="413"/>
        <v>2001</v>
      </c>
      <c r="R3657" s="48" t="str">
        <f t="shared" si="411"/>
        <v>200111</v>
      </c>
      <c r="S3657" s="49">
        <v>37219</v>
      </c>
      <c r="T3657" s="48">
        <v>2316.4</v>
      </c>
      <c r="U3657" s="50">
        <f t="shared" si="412"/>
        <v>2310.3363333333336</v>
      </c>
      <c r="V3657" s="51">
        <f t="shared" si="414"/>
        <v>2300.1046849315071</v>
      </c>
      <c r="W3657" s="53">
        <f t="shared" ref="W3657:W3720" si="415">+T3657/T3656-1</f>
        <v>-5.0483912028553846E-4</v>
      </c>
      <c r="X3657" s="53" t="str">
        <f t="shared" ref="X3657:X3720" si="416">IF(U3657/U3656-1=0,"",U3657/U3656-1)</f>
        <v/>
      </c>
      <c r="Y3657" s="54" t="str">
        <f t="shared" ref="Y3657:Y3720" si="417">+IF(V3657=V3656,"",V3657/V3656-1)</f>
        <v/>
      </c>
    </row>
    <row r="3658" spans="17:25" x14ac:dyDescent="0.25">
      <c r="Q3658" s="47">
        <f t="shared" si="413"/>
        <v>2001</v>
      </c>
      <c r="R3658" s="48" t="str">
        <f t="shared" si="411"/>
        <v>200111</v>
      </c>
      <c r="S3658" s="49">
        <v>37220</v>
      </c>
      <c r="T3658" s="48">
        <v>2316.4</v>
      </c>
      <c r="U3658" s="50">
        <f t="shared" si="412"/>
        <v>2310.3363333333336</v>
      </c>
      <c r="V3658" s="51">
        <f t="shared" si="414"/>
        <v>2300.1046849315071</v>
      </c>
      <c r="W3658" s="53">
        <f t="shared" si="415"/>
        <v>0</v>
      </c>
      <c r="X3658" s="53" t="str">
        <f t="shared" si="416"/>
        <v/>
      </c>
      <c r="Y3658" s="54" t="str">
        <f t="shared" si="417"/>
        <v/>
      </c>
    </row>
    <row r="3659" spans="17:25" x14ac:dyDescent="0.25">
      <c r="Q3659" s="47">
        <f t="shared" si="413"/>
        <v>2001</v>
      </c>
      <c r="R3659" s="48" t="str">
        <f t="shared" si="411"/>
        <v>200111</v>
      </c>
      <c r="S3659" s="49">
        <v>37221</v>
      </c>
      <c r="T3659" s="48">
        <v>2316.4</v>
      </c>
      <c r="U3659" s="50">
        <f t="shared" si="412"/>
        <v>2310.3363333333336</v>
      </c>
      <c r="V3659" s="51">
        <f t="shared" si="414"/>
        <v>2300.1046849315071</v>
      </c>
      <c r="W3659" s="53">
        <f t="shared" si="415"/>
        <v>0</v>
      </c>
      <c r="X3659" s="53" t="str">
        <f t="shared" si="416"/>
        <v/>
      </c>
      <c r="Y3659" s="54" t="str">
        <f t="shared" si="417"/>
        <v/>
      </c>
    </row>
    <row r="3660" spans="17:25" x14ac:dyDescent="0.25">
      <c r="Q3660" s="47">
        <f t="shared" si="413"/>
        <v>2001</v>
      </c>
      <c r="R3660" s="48" t="str">
        <f t="shared" si="411"/>
        <v>200111</v>
      </c>
      <c r="S3660" s="49">
        <v>37222</v>
      </c>
      <c r="T3660" s="48">
        <v>2313.2600000000002</v>
      </c>
      <c r="U3660" s="50">
        <f t="shared" si="412"/>
        <v>2310.3363333333336</v>
      </c>
      <c r="V3660" s="51">
        <f t="shared" si="414"/>
        <v>2300.1046849315071</v>
      </c>
      <c r="W3660" s="53">
        <f t="shared" si="415"/>
        <v>-1.3555517181833565E-3</v>
      </c>
      <c r="X3660" s="53" t="str">
        <f t="shared" si="416"/>
        <v/>
      </c>
      <c r="Y3660" s="54" t="str">
        <f t="shared" si="417"/>
        <v/>
      </c>
    </row>
    <row r="3661" spans="17:25" x14ac:dyDescent="0.25">
      <c r="Q3661" s="47">
        <f t="shared" si="413"/>
        <v>2001</v>
      </c>
      <c r="R3661" s="48" t="str">
        <f t="shared" si="411"/>
        <v>200111</v>
      </c>
      <c r="S3661" s="49">
        <v>37223</v>
      </c>
      <c r="T3661" s="48">
        <v>2312.9</v>
      </c>
      <c r="U3661" s="50">
        <f t="shared" si="412"/>
        <v>2310.3363333333336</v>
      </c>
      <c r="V3661" s="51">
        <f t="shared" si="414"/>
        <v>2300.1046849315071</v>
      </c>
      <c r="W3661" s="53">
        <f t="shared" si="415"/>
        <v>-1.5562452988426845E-4</v>
      </c>
      <c r="X3661" s="53" t="str">
        <f t="shared" si="416"/>
        <v/>
      </c>
      <c r="Y3661" s="54" t="str">
        <f t="shared" si="417"/>
        <v/>
      </c>
    </row>
    <row r="3662" spans="17:25" x14ac:dyDescent="0.25">
      <c r="Q3662" s="47">
        <f t="shared" si="413"/>
        <v>2001</v>
      </c>
      <c r="R3662" s="48" t="str">
        <f t="shared" si="411"/>
        <v>200111</v>
      </c>
      <c r="S3662" s="49">
        <v>37224</v>
      </c>
      <c r="T3662" s="48">
        <v>2310.9699999999998</v>
      </c>
      <c r="U3662" s="50">
        <f t="shared" si="412"/>
        <v>2310.3363333333336</v>
      </c>
      <c r="V3662" s="51">
        <f t="shared" si="414"/>
        <v>2300.1046849315071</v>
      </c>
      <c r="W3662" s="53">
        <f t="shared" si="415"/>
        <v>-8.3445025725292776E-4</v>
      </c>
      <c r="X3662" s="53" t="str">
        <f t="shared" si="416"/>
        <v/>
      </c>
      <c r="Y3662" s="54" t="str">
        <f t="shared" si="417"/>
        <v/>
      </c>
    </row>
    <row r="3663" spans="17:25" x14ac:dyDescent="0.25">
      <c r="Q3663" s="47">
        <f t="shared" si="413"/>
        <v>2001</v>
      </c>
      <c r="R3663" s="48" t="str">
        <f t="shared" si="411"/>
        <v>200111</v>
      </c>
      <c r="S3663" s="49">
        <v>37225</v>
      </c>
      <c r="T3663" s="48">
        <v>2308.59</v>
      </c>
      <c r="U3663" s="50">
        <f t="shared" si="412"/>
        <v>2310.3363333333336</v>
      </c>
      <c r="V3663" s="51">
        <f t="shared" si="414"/>
        <v>2300.1046849315071</v>
      </c>
      <c r="W3663" s="53">
        <f t="shared" si="415"/>
        <v>-1.0298705738281955E-3</v>
      </c>
      <c r="X3663" s="53" t="str">
        <f t="shared" si="416"/>
        <v/>
      </c>
      <c r="Y3663" s="54" t="str">
        <f t="shared" si="417"/>
        <v/>
      </c>
    </row>
    <row r="3664" spans="17:25" x14ac:dyDescent="0.25">
      <c r="Q3664" s="47">
        <f t="shared" si="413"/>
        <v>2001</v>
      </c>
      <c r="R3664" s="48" t="str">
        <f t="shared" si="411"/>
        <v>200112</v>
      </c>
      <c r="S3664" s="49">
        <v>37226</v>
      </c>
      <c r="T3664" s="48">
        <v>2303.35</v>
      </c>
      <c r="U3664" s="50">
        <f t="shared" si="412"/>
        <v>2306.1303225806446</v>
      </c>
      <c r="V3664" s="51">
        <f t="shared" si="414"/>
        <v>2300.1046849315071</v>
      </c>
      <c r="W3664" s="53">
        <f t="shared" si="415"/>
        <v>-2.2697837207993343E-3</v>
      </c>
      <c r="X3664" s="53">
        <f t="shared" si="416"/>
        <v>-1.820518810185856E-3</v>
      </c>
      <c r="Y3664" s="54" t="str">
        <f t="shared" si="417"/>
        <v/>
      </c>
    </row>
    <row r="3665" spans="17:25" x14ac:dyDescent="0.25">
      <c r="Q3665" s="47">
        <f t="shared" si="413"/>
        <v>2001</v>
      </c>
      <c r="R3665" s="48" t="str">
        <f t="shared" si="411"/>
        <v>200112</v>
      </c>
      <c r="S3665" s="49">
        <v>37227</v>
      </c>
      <c r="T3665" s="48">
        <v>2303.35</v>
      </c>
      <c r="U3665" s="50">
        <f t="shared" si="412"/>
        <v>2306.1303225806446</v>
      </c>
      <c r="V3665" s="51">
        <f t="shared" si="414"/>
        <v>2300.1046849315071</v>
      </c>
      <c r="W3665" s="53">
        <f t="shared" si="415"/>
        <v>0</v>
      </c>
      <c r="X3665" s="53" t="str">
        <f t="shared" si="416"/>
        <v/>
      </c>
      <c r="Y3665" s="54" t="str">
        <f t="shared" si="417"/>
        <v/>
      </c>
    </row>
    <row r="3666" spans="17:25" x14ac:dyDescent="0.25">
      <c r="Q3666" s="47">
        <f t="shared" si="413"/>
        <v>2001</v>
      </c>
      <c r="R3666" s="48" t="str">
        <f t="shared" si="411"/>
        <v>200112</v>
      </c>
      <c r="S3666" s="49">
        <v>37228</v>
      </c>
      <c r="T3666" s="48">
        <v>2303.35</v>
      </c>
      <c r="U3666" s="50">
        <f t="shared" si="412"/>
        <v>2306.1303225806446</v>
      </c>
      <c r="V3666" s="51">
        <f t="shared" si="414"/>
        <v>2300.1046849315071</v>
      </c>
      <c r="W3666" s="53">
        <f t="shared" si="415"/>
        <v>0</v>
      </c>
      <c r="X3666" s="53" t="str">
        <f t="shared" si="416"/>
        <v/>
      </c>
      <c r="Y3666" s="54" t="str">
        <f t="shared" si="417"/>
        <v/>
      </c>
    </row>
    <row r="3667" spans="17:25" x14ac:dyDescent="0.25">
      <c r="Q3667" s="47">
        <f t="shared" si="413"/>
        <v>2001</v>
      </c>
      <c r="R3667" s="48" t="str">
        <f t="shared" si="411"/>
        <v>200112</v>
      </c>
      <c r="S3667" s="49">
        <v>37229</v>
      </c>
      <c r="T3667" s="48">
        <v>2304.13</v>
      </c>
      <c r="U3667" s="50">
        <f t="shared" si="412"/>
        <v>2306.1303225806446</v>
      </c>
      <c r="V3667" s="51">
        <f t="shared" si="414"/>
        <v>2300.1046849315071</v>
      </c>
      <c r="W3667" s="53">
        <f t="shared" si="415"/>
        <v>3.3863720233573424E-4</v>
      </c>
      <c r="X3667" s="53" t="str">
        <f t="shared" si="416"/>
        <v/>
      </c>
      <c r="Y3667" s="54" t="str">
        <f t="shared" si="417"/>
        <v/>
      </c>
    </row>
    <row r="3668" spans="17:25" x14ac:dyDescent="0.25">
      <c r="Q3668" s="47">
        <f t="shared" si="413"/>
        <v>2001</v>
      </c>
      <c r="R3668" s="48" t="str">
        <f t="shared" si="411"/>
        <v>200112</v>
      </c>
      <c r="S3668" s="49">
        <v>37230</v>
      </c>
      <c r="T3668" s="48">
        <v>2314.7600000000002</v>
      </c>
      <c r="U3668" s="50">
        <f t="shared" si="412"/>
        <v>2306.1303225806446</v>
      </c>
      <c r="V3668" s="51">
        <f t="shared" si="414"/>
        <v>2300.1046849315071</v>
      </c>
      <c r="W3668" s="53">
        <f t="shared" si="415"/>
        <v>4.6134549699887728E-3</v>
      </c>
      <c r="X3668" s="53" t="str">
        <f t="shared" si="416"/>
        <v/>
      </c>
      <c r="Y3668" s="54" t="str">
        <f t="shared" si="417"/>
        <v/>
      </c>
    </row>
    <row r="3669" spans="17:25" x14ac:dyDescent="0.25">
      <c r="Q3669" s="47">
        <f t="shared" si="413"/>
        <v>2001</v>
      </c>
      <c r="R3669" s="48" t="str">
        <f t="shared" si="411"/>
        <v>200112</v>
      </c>
      <c r="S3669" s="49">
        <v>37231</v>
      </c>
      <c r="T3669" s="48">
        <v>2315.36</v>
      </c>
      <c r="U3669" s="50">
        <f t="shared" si="412"/>
        <v>2306.1303225806446</v>
      </c>
      <c r="V3669" s="51">
        <f t="shared" si="414"/>
        <v>2300.1046849315071</v>
      </c>
      <c r="W3669" s="53">
        <f t="shared" si="415"/>
        <v>2.592061380013444E-4</v>
      </c>
      <c r="X3669" s="53" t="str">
        <f t="shared" si="416"/>
        <v/>
      </c>
      <c r="Y3669" s="54" t="str">
        <f t="shared" si="417"/>
        <v/>
      </c>
    </row>
    <row r="3670" spans="17:25" x14ac:dyDescent="0.25">
      <c r="Q3670" s="47">
        <f t="shared" si="413"/>
        <v>2001</v>
      </c>
      <c r="R3670" s="48" t="str">
        <f t="shared" si="411"/>
        <v>200112</v>
      </c>
      <c r="S3670" s="49">
        <v>37232</v>
      </c>
      <c r="T3670" s="48">
        <v>2314.89</v>
      </c>
      <c r="U3670" s="50">
        <f t="shared" si="412"/>
        <v>2306.1303225806446</v>
      </c>
      <c r="V3670" s="51">
        <f t="shared" si="414"/>
        <v>2300.1046849315071</v>
      </c>
      <c r="W3670" s="53">
        <f t="shared" si="415"/>
        <v>-2.0299219127917212E-4</v>
      </c>
      <c r="X3670" s="53" t="str">
        <f t="shared" si="416"/>
        <v/>
      </c>
      <c r="Y3670" s="54" t="str">
        <f t="shared" si="417"/>
        <v/>
      </c>
    </row>
    <row r="3671" spans="17:25" x14ac:dyDescent="0.25">
      <c r="Q3671" s="47">
        <f t="shared" si="413"/>
        <v>2001</v>
      </c>
      <c r="R3671" s="48" t="str">
        <f t="shared" si="411"/>
        <v>200112</v>
      </c>
      <c r="S3671" s="49">
        <v>37233</v>
      </c>
      <c r="T3671" s="48">
        <v>2310.9</v>
      </c>
      <c r="U3671" s="50">
        <f t="shared" si="412"/>
        <v>2306.1303225806446</v>
      </c>
      <c r="V3671" s="51">
        <f t="shared" si="414"/>
        <v>2300.1046849315071</v>
      </c>
      <c r="W3671" s="53">
        <f t="shared" si="415"/>
        <v>-1.7236240166917938E-3</v>
      </c>
      <c r="X3671" s="53" t="str">
        <f t="shared" si="416"/>
        <v/>
      </c>
      <c r="Y3671" s="54" t="str">
        <f t="shared" si="417"/>
        <v/>
      </c>
    </row>
    <row r="3672" spans="17:25" x14ac:dyDescent="0.25">
      <c r="Q3672" s="47">
        <f t="shared" si="413"/>
        <v>2001</v>
      </c>
      <c r="R3672" s="48" t="str">
        <f t="shared" si="411"/>
        <v>200112</v>
      </c>
      <c r="S3672" s="49">
        <v>37234</v>
      </c>
      <c r="T3672" s="48">
        <v>2310.9</v>
      </c>
      <c r="U3672" s="50">
        <f t="shared" si="412"/>
        <v>2306.1303225806446</v>
      </c>
      <c r="V3672" s="51">
        <f t="shared" si="414"/>
        <v>2300.1046849315071</v>
      </c>
      <c r="W3672" s="53">
        <f t="shared" si="415"/>
        <v>0</v>
      </c>
      <c r="X3672" s="53" t="str">
        <f t="shared" si="416"/>
        <v/>
      </c>
      <c r="Y3672" s="54" t="str">
        <f t="shared" si="417"/>
        <v/>
      </c>
    </row>
    <row r="3673" spans="17:25" x14ac:dyDescent="0.25">
      <c r="Q3673" s="47">
        <f t="shared" si="413"/>
        <v>2001</v>
      </c>
      <c r="R3673" s="48" t="str">
        <f t="shared" si="411"/>
        <v>200112</v>
      </c>
      <c r="S3673" s="49">
        <v>37235</v>
      </c>
      <c r="T3673" s="48">
        <v>2310.9</v>
      </c>
      <c r="U3673" s="50">
        <f t="shared" si="412"/>
        <v>2306.1303225806446</v>
      </c>
      <c r="V3673" s="51">
        <f t="shared" si="414"/>
        <v>2300.1046849315071</v>
      </c>
      <c r="W3673" s="53">
        <f t="shared" si="415"/>
        <v>0</v>
      </c>
      <c r="X3673" s="53" t="str">
        <f t="shared" si="416"/>
        <v/>
      </c>
      <c r="Y3673" s="54" t="str">
        <f t="shared" si="417"/>
        <v/>
      </c>
    </row>
    <row r="3674" spans="17:25" x14ac:dyDescent="0.25">
      <c r="Q3674" s="47">
        <f t="shared" si="413"/>
        <v>2001</v>
      </c>
      <c r="R3674" s="48" t="str">
        <f t="shared" si="411"/>
        <v>200112</v>
      </c>
      <c r="S3674" s="49">
        <v>37236</v>
      </c>
      <c r="T3674" s="48">
        <v>2308.41</v>
      </c>
      <c r="U3674" s="50">
        <f t="shared" si="412"/>
        <v>2306.1303225806446</v>
      </c>
      <c r="V3674" s="51">
        <f t="shared" si="414"/>
        <v>2300.1046849315071</v>
      </c>
      <c r="W3674" s="53">
        <f t="shared" si="415"/>
        <v>-1.0775022718422234E-3</v>
      </c>
      <c r="X3674" s="53" t="str">
        <f t="shared" si="416"/>
        <v/>
      </c>
      <c r="Y3674" s="54" t="str">
        <f t="shared" si="417"/>
        <v/>
      </c>
    </row>
    <row r="3675" spans="17:25" x14ac:dyDescent="0.25">
      <c r="Q3675" s="47">
        <f t="shared" si="413"/>
        <v>2001</v>
      </c>
      <c r="R3675" s="48" t="str">
        <f t="shared" si="411"/>
        <v>200112</v>
      </c>
      <c r="S3675" s="49">
        <v>37237</v>
      </c>
      <c r="T3675" s="48">
        <v>2306.56</v>
      </c>
      <c r="U3675" s="50">
        <f t="shared" si="412"/>
        <v>2306.1303225806446</v>
      </c>
      <c r="V3675" s="51">
        <f t="shared" si="414"/>
        <v>2300.1046849315071</v>
      </c>
      <c r="W3675" s="53">
        <f t="shared" si="415"/>
        <v>-8.014174258471618E-4</v>
      </c>
      <c r="X3675" s="53" t="str">
        <f t="shared" si="416"/>
        <v/>
      </c>
      <c r="Y3675" s="54" t="str">
        <f t="shared" si="417"/>
        <v/>
      </c>
    </row>
    <row r="3676" spans="17:25" x14ac:dyDescent="0.25">
      <c r="Q3676" s="47">
        <f t="shared" si="413"/>
        <v>2001</v>
      </c>
      <c r="R3676" s="48" t="str">
        <f t="shared" si="411"/>
        <v>200112</v>
      </c>
      <c r="S3676" s="49">
        <v>37238</v>
      </c>
      <c r="T3676" s="48">
        <v>2307.12</v>
      </c>
      <c r="U3676" s="50">
        <f t="shared" si="412"/>
        <v>2306.1303225806446</v>
      </c>
      <c r="V3676" s="51">
        <f t="shared" si="414"/>
        <v>2300.1046849315071</v>
      </c>
      <c r="W3676" s="53">
        <f t="shared" si="415"/>
        <v>2.4278579356273866E-4</v>
      </c>
      <c r="X3676" s="53" t="str">
        <f t="shared" si="416"/>
        <v/>
      </c>
      <c r="Y3676" s="54" t="str">
        <f t="shared" si="417"/>
        <v/>
      </c>
    </row>
    <row r="3677" spans="17:25" x14ac:dyDescent="0.25">
      <c r="Q3677" s="47">
        <f t="shared" si="413"/>
        <v>2001</v>
      </c>
      <c r="R3677" s="48" t="str">
        <f t="shared" si="411"/>
        <v>200112</v>
      </c>
      <c r="S3677" s="49">
        <v>37239</v>
      </c>
      <c r="T3677" s="48">
        <v>2312</v>
      </c>
      <c r="U3677" s="50">
        <f t="shared" si="412"/>
        <v>2306.1303225806446</v>
      </c>
      <c r="V3677" s="51">
        <f t="shared" si="414"/>
        <v>2300.1046849315071</v>
      </c>
      <c r="W3677" s="53">
        <f t="shared" si="415"/>
        <v>2.1151912340928725E-3</v>
      </c>
      <c r="X3677" s="53" t="str">
        <f t="shared" si="416"/>
        <v/>
      </c>
      <c r="Y3677" s="54" t="str">
        <f t="shared" si="417"/>
        <v/>
      </c>
    </row>
    <row r="3678" spans="17:25" x14ac:dyDescent="0.25">
      <c r="Q3678" s="47">
        <f t="shared" si="413"/>
        <v>2001</v>
      </c>
      <c r="R3678" s="48" t="str">
        <f t="shared" si="411"/>
        <v>200112</v>
      </c>
      <c r="S3678" s="49">
        <v>37240</v>
      </c>
      <c r="T3678" s="48">
        <v>2318.67</v>
      </c>
      <c r="U3678" s="50">
        <f t="shared" si="412"/>
        <v>2306.1303225806446</v>
      </c>
      <c r="V3678" s="51">
        <f t="shared" si="414"/>
        <v>2300.1046849315071</v>
      </c>
      <c r="W3678" s="53">
        <f t="shared" si="415"/>
        <v>2.8849480968857755E-3</v>
      </c>
      <c r="X3678" s="53" t="str">
        <f t="shared" si="416"/>
        <v/>
      </c>
      <c r="Y3678" s="54" t="str">
        <f t="shared" si="417"/>
        <v/>
      </c>
    </row>
    <row r="3679" spans="17:25" x14ac:dyDescent="0.25">
      <c r="Q3679" s="47">
        <f t="shared" si="413"/>
        <v>2001</v>
      </c>
      <c r="R3679" s="48" t="str">
        <f t="shared" si="411"/>
        <v>200112</v>
      </c>
      <c r="S3679" s="49">
        <v>37241</v>
      </c>
      <c r="T3679" s="48">
        <v>2318.67</v>
      </c>
      <c r="U3679" s="50">
        <f t="shared" si="412"/>
        <v>2306.1303225806446</v>
      </c>
      <c r="V3679" s="51">
        <f t="shared" si="414"/>
        <v>2300.1046849315071</v>
      </c>
      <c r="W3679" s="53">
        <f t="shared" si="415"/>
        <v>0</v>
      </c>
      <c r="X3679" s="53" t="str">
        <f t="shared" si="416"/>
        <v/>
      </c>
      <c r="Y3679" s="54" t="str">
        <f t="shared" si="417"/>
        <v/>
      </c>
    </row>
    <row r="3680" spans="17:25" x14ac:dyDescent="0.25">
      <c r="Q3680" s="47">
        <f t="shared" si="413"/>
        <v>2001</v>
      </c>
      <c r="R3680" s="48" t="str">
        <f t="shared" si="411"/>
        <v>200112</v>
      </c>
      <c r="S3680" s="49">
        <v>37242</v>
      </c>
      <c r="T3680" s="48">
        <v>2318.67</v>
      </c>
      <c r="U3680" s="50">
        <f t="shared" si="412"/>
        <v>2306.1303225806446</v>
      </c>
      <c r="V3680" s="51">
        <f t="shared" si="414"/>
        <v>2300.1046849315071</v>
      </c>
      <c r="W3680" s="53">
        <f t="shared" si="415"/>
        <v>0</v>
      </c>
      <c r="X3680" s="53" t="str">
        <f t="shared" si="416"/>
        <v/>
      </c>
      <c r="Y3680" s="54" t="str">
        <f t="shared" si="417"/>
        <v/>
      </c>
    </row>
    <row r="3681" spans="17:25" x14ac:dyDescent="0.25">
      <c r="Q3681" s="47">
        <f t="shared" si="413"/>
        <v>2001</v>
      </c>
      <c r="R3681" s="48" t="str">
        <f t="shared" si="411"/>
        <v>200112</v>
      </c>
      <c r="S3681" s="49">
        <v>37243</v>
      </c>
      <c r="T3681" s="48">
        <v>2310.58</v>
      </c>
      <c r="U3681" s="50">
        <f t="shared" si="412"/>
        <v>2306.1303225806446</v>
      </c>
      <c r="V3681" s="51">
        <f t="shared" si="414"/>
        <v>2300.1046849315071</v>
      </c>
      <c r="W3681" s="53">
        <f t="shared" si="415"/>
        <v>-3.4890691646505267E-3</v>
      </c>
      <c r="X3681" s="53" t="str">
        <f t="shared" si="416"/>
        <v/>
      </c>
      <c r="Y3681" s="54" t="str">
        <f t="shared" si="417"/>
        <v/>
      </c>
    </row>
    <row r="3682" spans="17:25" x14ac:dyDescent="0.25">
      <c r="Q3682" s="47">
        <f t="shared" si="413"/>
        <v>2001</v>
      </c>
      <c r="R3682" s="48" t="str">
        <f t="shared" si="411"/>
        <v>200112</v>
      </c>
      <c r="S3682" s="49">
        <v>37244</v>
      </c>
      <c r="T3682" s="48">
        <v>2306.8200000000002</v>
      </c>
      <c r="U3682" s="50">
        <f t="shared" si="412"/>
        <v>2306.1303225806446</v>
      </c>
      <c r="V3682" s="51">
        <f t="shared" si="414"/>
        <v>2300.1046849315071</v>
      </c>
      <c r="W3682" s="53">
        <f t="shared" si="415"/>
        <v>-1.6272970423009125E-3</v>
      </c>
      <c r="X3682" s="53" t="str">
        <f t="shared" si="416"/>
        <v/>
      </c>
      <c r="Y3682" s="54" t="str">
        <f t="shared" si="417"/>
        <v/>
      </c>
    </row>
    <row r="3683" spans="17:25" x14ac:dyDescent="0.25">
      <c r="Q3683" s="47">
        <f t="shared" si="413"/>
        <v>2001</v>
      </c>
      <c r="R3683" s="48" t="str">
        <f t="shared" si="411"/>
        <v>200112</v>
      </c>
      <c r="S3683" s="49">
        <v>37245</v>
      </c>
      <c r="T3683" s="48">
        <v>2307.1</v>
      </c>
      <c r="U3683" s="50">
        <f t="shared" si="412"/>
        <v>2306.1303225806446</v>
      </c>
      <c r="V3683" s="51">
        <f t="shared" si="414"/>
        <v>2300.1046849315071</v>
      </c>
      <c r="W3683" s="53">
        <f t="shared" si="415"/>
        <v>1.2137921467636481E-4</v>
      </c>
      <c r="X3683" s="53" t="str">
        <f t="shared" si="416"/>
        <v/>
      </c>
      <c r="Y3683" s="54" t="str">
        <f t="shared" si="417"/>
        <v/>
      </c>
    </row>
    <row r="3684" spans="17:25" x14ac:dyDescent="0.25">
      <c r="Q3684" s="47">
        <f t="shared" si="413"/>
        <v>2001</v>
      </c>
      <c r="R3684" s="48" t="str">
        <f t="shared" si="411"/>
        <v>200112</v>
      </c>
      <c r="S3684" s="49">
        <v>37246</v>
      </c>
      <c r="T3684" s="48">
        <v>2306.88</v>
      </c>
      <c r="U3684" s="50">
        <f t="shared" si="412"/>
        <v>2306.1303225806446</v>
      </c>
      <c r="V3684" s="51">
        <f t="shared" si="414"/>
        <v>2300.1046849315071</v>
      </c>
      <c r="W3684" s="53">
        <f t="shared" si="415"/>
        <v>-9.5357808504115127E-5</v>
      </c>
      <c r="X3684" s="53" t="str">
        <f t="shared" si="416"/>
        <v/>
      </c>
      <c r="Y3684" s="54" t="str">
        <f t="shared" si="417"/>
        <v/>
      </c>
    </row>
    <row r="3685" spans="17:25" x14ac:dyDescent="0.25">
      <c r="Q3685" s="47">
        <f t="shared" si="413"/>
        <v>2001</v>
      </c>
      <c r="R3685" s="48" t="str">
        <f t="shared" si="411"/>
        <v>200112</v>
      </c>
      <c r="S3685" s="49">
        <v>37247</v>
      </c>
      <c r="T3685" s="48">
        <v>2303.15</v>
      </c>
      <c r="U3685" s="50">
        <f t="shared" si="412"/>
        <v>2306.1303225806446</v>
      </c>
      <c r="V3685" s="51">
        <f t="shared" si="414"/>
        <v>2300.1046849315071</v>
      </c>
      <c r="W3685" s="53">
        <f t="shared" si="415"/>
        <v>-1.6169024830073875E-3</v>
      </c>
      <c r="X3685" s="53" t="str">
        <f t="shared" si="416"/>
        <v/>
      </c>
      <c r="Y3685" s="54" t="str">
        <f t="shared" si="417"/>
        <v/>
      </c>
    </row>
    <row r="3686" spans="17:25" x14ac:dyDescent="0.25">
      <c r="Q3686" s="47">
        <f t="shared" si="413"/>
        <v>2001</v>
      </c>
      <c r="R3686" s="48" t="str">
        <f t="shared" si="411"/>
        <v>200112</v>
      </c>
      <c r="S3686" s="49">
        <v>37248</v>
      </c>
      <c r="T3686" s="48">
        <v>2303.15</v>
      </c>
      <c r="U3686" s="50">
        <f t="shared" si="412"/>
        <v>2306.1303225806446</v>
      </c>
      <c r="V3686" s="51">
        <f t="shared" si="414"/>
        <v>2300.1046849315071</v>
      </c>
      <c r="W3686" s="53">
        <f t="shared" si="415"/>
        <v>0</v>
      </c>
      <c r="X3686" s="53" t="str">
        <f t="shared" si="416"/>
        <v/>
      </c>
      <c r="Y3686" s="54" t="str">
        <f t="shared" si="417"/>
        <v/>
      </c>
    </row>
    <row r="3687" spans="17:25" x14ac:dyDescent="0.25">
      <c r="Q3687" s="47">
        <f t="shared" si="413"/>
        <v>2001</v>
      </c>
      <c r="R3687" s="48" t="str">
        <f t="shared" si="411"/>
        <v>200112</v>
      </c>
      <c r="S3687" s="49">
        <v>37249</v>
      </c>
      <c r="T3687" s="48">
        <v>2303.15</v>
      </c>
      <c r="U3687" s="50">
        <f t="shared" si="412"/>
        <v>2306.1303225806446</v>
      </c>
      <c r="V3687" s="51">
        <f t="shared" si="414"/>
        <v>2300.1046849315071</v>
      </c>
      <c r="W3687" s="53">
        <f t="shared" si="415"/>
        <v>0</v>
      </c>
      <c r="X3687" s="53" t="str">
        <f t="shared" si="416"/>
        <v/>
      </c>
      <c r="Y3687" s="54" t="str">
        <f t="shared" si="417"/>
        <v/>
      </c>
    </row>
    <row r="3688" spans="17:25" x14ac:dyDescent="0.25">
      <c r="Q3688" s="47">
        <f t="shared" si="413"/>
        <v>2001</v>
      </c>
      <c r="R3688" s="48" t="str">
        <f t="shared" si="411"/>
        <v>200112</v>
      </c>
      <c r="S3688" s="49">
        <v>37250</v>
      </c>
      <c r="T3688" s="48">
        <v>2297.59</v>
      </c>
      <c r="U3688" s="50">
        <f t="shared" si="412"/>
        <v>2306.1303225806446</v>
      </c>
      <c r="V3688" s="51">
        <f t="shared" si="414"/>
        <v>2300.1046849315071</v>
      </c>
      <c r="W3688" s="53">
        <f t="shared" si="415"/>
        <v>-2.4140850574213557E-3</v>
      </c>
      <c r="X3688" s="53" t="str">
        <f t="shared" si="416"/>
        <v/>
      </c>
      <c r="Y3688" s="54" t="str">
        <f t="shared" si="417"/>
        <v/>
      </c>
    </row>
    <row r="3689" spans="17:25" x14ac:dyDescent="0.25">
      <c r="Q3689" s="47">
        <f t="shared" si="413"/>
        <v>2001</v>
      </c>
      <c r="R3689" s="48" t="str">
        <f t="shared" si="411"/>
        <v>200112</v>
      </c>
      <c r="S3689" s="49">
        <v>37251</v>
      </c>
      <c r="T3689" s="48">
        <v>2297.59</v>
      </c>
      <c r="U3689" s="50">
        <f t="shared" si="412"/>
        <v>2306.1303225806446</v>
      </c>
      <c r="V3689" s="51">
        <f t="shared" si="414"/>
        <v>2300.1046849315071</v>
      </c>
      <c r="W3689" s="53">
        <f t="shared" si="415"/>
        <v>0</v>
      </c>
      <c r="X3689" s="53" t="str">
        <f t="shared" si="416"/>
        <v/>
      </c>
      <c r="Y3689" s="54" t="str">
        <f t="shared" si="417"/>
        <v/>
      </c>
    </row>
    <row r="3690" spans="17:25" x14ac:dyDescent="0.25">
      <c r="Q3690" s="47">
        <f t="shared" si="413"/>
        <v>2001</v>
      </c>
      <c r="R3690" s="48" t="str">
        <f t="shared" si="411"/>
        <v>200112</v>
      </c>
      <c r="S3690" s="49">
        <v>37252</v>
      </c>
      <c r="T3690" s="48">
        <v>2297.17</v>
      </c>
      <c r="U3690" s="50">
        <f t="shared" si="412"/>
        <v>2306.1303225806446</v>
      </c>
      <c r="V3690" s="51">
        <f t="shared" si="414"/>
        <v>2300.1046849315071</v>
      </c>
      <c r="W3690" s="53">
        <f t="shared" si="415"/>
        <v>-1.8280023851080518E-4</v>
      </c>
      <c r="X3690" s="53" t="str">
        <f t="shared" si="416"/>
        <v/>
      </c>
      <c r="Y3690" s="54" t="str">
        <f t="shared" si="417"/>
        <v/>
      </c>
    </row>
    <row r="3691" spans="17:25" x14ac:dyDescent="0.25">
      <c r="Q3691" s="47">
        <f t="shared" si="413"/>
        <v>2001</v>
      </c>
      <c r="R3691" s="48" t="str">
        <f t="shared" si="411"/>
        <v>200112</v>
      </c>
      <c r="S3691" s="49">
        <v>37253</v>
      </c>
      <c r="T3691" s="48">
        <v>2301.33</v>
      </c>
      <c r="U3691" s="50">
        <f t="shared" si="412"/>
        <v>2306.1303225806446</v>
      </c>
      <c r="V3691" s="51">
        <f t="shared" si="414"/>
        <v>2300.1046849315071</v>
      </c>
      <c r="W3691" s="53">
        <f t="shared" si="415"/>
        <v>1.8109238758994284E-3</v>
      </c>
      <c r="X3691" s="53" t="str">
        <f t="shared" si="416"/>
        <v/>
      </c>
      <c r="Y3691" s="54" t="str">
        <f t="shared" si="417"/>
        <v/>
      </c>
    </row>
    <row r="3692" spans="17:25" x14ac:dyDescent="0.25">
      <c r="Q3692" s="47">
        <f t="shared" si="413"/>
        <v>2001</v>
      </c>
      <c r="R3692" s="48" t="str">
        <f t="shared" si="411"/>
        <v>200112</v>
      </c>
      <c r="S3692" s="49">
        <v>37254</v>
      </c>
      <c r="T3692" s="48">
        <v>2291.1799999999998</v>
      </c>
      <c r="U3692" s="50">
        <f t="shared" si="412"/>
        <v>2306.1303225806446</v>
      </c>
      <c r="V3692" s="51">
        <f t="shared" si="414"/>
        <v>2300.1046849315071</v>
      </c>
      <c r="W3692" s="53">
        <f t="shared" si="415"/>
        <v>-4.4104930627072436E-3</v>
      </c>
      <c r="X3692" s="53" t="str">
        <f t="shared" si="416"/>
        <v/>
      </c>
      <c r="Y3692" s="54" t="str">
        <f t="shared" si="417"/>
        <v/>
      </c>
    </row>
    <row r="3693" spans="17:25" x14ac:dyDescent="0.25">
      <c r="Q3693" s="47">
        <f t="shared" si="413"/>
        <v>2001</v>
      </c>
      <c r="R3693" s="48" t="str">
        <f t="shared" si="411"/>
        <v>200112</v>
      </c>
      <c r="S3693" s="49">
        <v>37255</v>
      </c>
      <c r="T3693" s="48">
        <v>2291.1799999999998</v>
      </c>
      <c r="U3693" s="50">
        <f t="shared" si="412"/>
        <v>2306.1303225806446</v>
      </c>
      <c r="V3693" s="51">
        <f t="shared" si="414"/>
        <v>2300.1046849315071</v>
      </c>
      <c r="W3693" s="53">
        <f t="shared" si="415"/>
        <v>0</v>
      </c>
      <c r="X3693" s="53" t="str">
        <f t="shared" si="416"/>
        <v/>
      </c>
      <c r="Y3693" s="54" t="str">
        <f t="shared" si="417"/>
        <v/>
      </c>
    </row>
    <row r="3694" spans="17:25" x14ac:dyDescent="0.25">
      <c r="Q3694" s="47">
        <f t="shared" si="413"/>
        <v>2001</v>
      </c>
      <c r="R3694" s="48" t="str">
        <f t="shared" si="411"/>
        <v>200112</v>
      </c>
      <c r="S3694" s="49">
        <v>37256</v>
      </c>
      <c r="T3694" s="48">
        <v>2291.1799999999998</v>
      </c>
      <c r="U3694" s="50">
        <f t="shared" si="412"/>
        <v>2306.1303225806446</v>
      </c>
      <c r="V3694" s="51">
        <f t="shared" si="414"/>
        <v>2300.1046849315071</v>
      </c>
      <c r="W3694" s="53">
        <f t="shared" si="415"/>
        <v>0</v>
      </c>
      <c r="X3694" s="53" t="str">
        <f t="shared" si="416"/>
        <v/>
      </c>
      <c r="Y3694" s="54" t="str">
        <f t="shared" si="417"/>
        <v/>
      </c>
    </row>
    <row r="3695" spans="17:25" x14ac:dyDescent="0.25">
      <c r="Q3695" s="47">
        <f t="shared" si="413"/>
        <v>2002</v>
      </c>
      <c r="R3695" s="48" t="str">
        <f t="shared" si="411"/>
        <v>20021</v>
      </c>
      <c r="S3695" s="49">
        <v>37257</v>
      </c>
      <c r="T3695" s="48">
        <v>2291.1799999999998</v>
      </c>
      <c r="U3695" s="50">
        <f t="shared" si="412"/>
        <v>2276.9667741935491</v>
      </c>
      <c r="V3695" s="51">
        <f t="shared" si="414"/>
        <v>2506.5472328767123</v>
      </c>
      <c r="W3695" s="53">
        <f t="shared" si="415"/>
        <v>0</v>
      </c>
      <c r="X3695" s="53">
        <f t="shared" si="416"/>
        <v>-1.2646097274528922E-2</v>
      </c>
      <c r="Y3695" s="54">
        <f t="shared" si="417"/>
        <v>8.9753544391981688E-2</v>
      </c>
    </row>
    <row r="3696" spans="17:25" x14ac:dyDescent="0.25">
      <c r="Q3696" s="47">
        <f t="shared" si="413"/>
        <v>2002</v>
      </c>
      <c r="R3696" s="48" t="str">
        <f t="shared" si="411"/>
        <v>20021</v>
      </c>
      <c r="S3696" s="49">
        <v>37258</v>
      </c>
      <c r="T3696" s="48">
        <v>2291.1799999999998</v>
      </c>
      <c r="U3696" s="50">
        <f t="shared" si="412"/>
        <v>2276.9667741935491</v>
      </c>
      <c r="V3696" s="51">
        <f t="shared" si="414"/>
        <v>2506.5472328767123</v>
      </c>
      <c r="W3696" s="53">
        <f t="shared" si="415"/>
        <v>0</v>
      </c>
      <c r="X3696" s="53" t="str">
        <f t="shared" si="416"/>
        <v/>
      </c>
      <c r="Y3696" s="54" t="str">
        <f t="shared" si="417"/>
        <v/>
      </c>
    </row>
    <row r="3697" spans="17:25" x14ac:dyDescent="0.25">
      <c r="Q3697" s="47">
        <f t="shared" si="413"/>
        <v>2002</v>
      </c>
      <c r="R3697" s="48" t="str">
        <f t="shared" si="411"/>
        <v>20021</v>
      </c>
      <c r="S3697" s="49">
        <v>37259</v>
      </c>
      <c r="T3697" s="48">
        <v>2289.42</v>
      </c>
      <c r="U3697" s="50">
        <f t="shared" si="412"/>
        <v>2276.9667741935491</v>
      </c>
      <c r="V3697" s="51">
        <f t="shared" si="414"/>
        <v>2506.5472328767123</v>
      </c>
      <c r="W3697" s="53">
        <f t="shared" si="415"/>
        <v>-7.6816312991545566E-4</v>
      </c>
      <c r="X3697" s="53" t="str">
        <f t="shared" si="416"/>
        <v/>
      </c>
      <c r="Y3697" s="54" t="str">
        <f t="shared" si="417"/>
        <v/>
      </c>
    </row>
    <row r="3698" spans="17:25" x14ac:dyDescent="0.25">
      <c r="Q3698" s="47">
        <f t="shared" si="413"/>
        <v>2002</v>
      </c>
      <c r="R3698" s="48" t="str">
        <f t="shared" si="411"/>
        <v>20021</v>
      </c>
      <c r="S3698" s="49">
        <v>37260</v>
      </c>
      <c r="T3698" s="48">
        <v>2289.91</v>
      </c>
      <c r="U3698" s="50">
        <f t="shared" si="412"/>
        <v>2276.9667741935491</v>
      </c>
      <c r="V3698" s="51">
        <f t="shared" si="414"/>
        <v>2506.5472328767123</v>
      </c>
      <c r="W3698" s="53">
        <f t="shared" si="415"/>
        <v>2.140280070934697E-4</v>
      </c>
      <c r="X3698" s="53" t="str">
        <f t="shared" si="416"/>
        <v/>
      </c>
      <c r="Y3698" s="54" t="str">
        <f t="shared" si="417"/>
        <v/>
      </c>
    </row>
    <row r="3699" spans="17:25" x14ac:dyDescent="0.25">
      <c r="Q3699" s="47">
        <f t="shared" si="413"/>
        <v>2002</v>
      </c>
      <c r="R3699" s="48" t="str">
        <f t="shared" si="411"/>
        <v>20021</v>
      </c>
      <c r="S3699" s="49">
        <v>37261</v>
      </c>
      <c r="T3699" s="48">
        <v>2295.59</v>
      </c>
      <c r="U3699" s="50">
        <f t="shared" si="412"/>
        <v>2276.9667741935491</v>
      </c>
      <c r="V3699" s="51">
        <f t="shared" si="414"/>
        <v>2506.5472328767123</v>
      </c>
      <c r="W3699" s="53">
        <f t="shared" si="415"/>
        <v>2.4804468297880966E-3</v>
      </c>
      <c r="X3699" s="53" t="str">
        <f t="shared" si="416"/>
        <v/>
      </c>
      <c r="Y3699" s="54" t="str">
        <f t="shared" si="417"/>
        <v/>
      </c>
    </row>
    <row r="3700" spans="17:25" x14ac:dyDescent="0.25">
      <c r="Q3700" s="47">
        <f t="shared" si="413"/>
        <v>2002</v>
      </c>
      <c r="R3700" s="48" t="str">
        <f t="shared" si="411"/>
        <v>20021</v>
      </c>
      <c r="S3700" s="49">
        <v>37262</v>
      </c>
      <c r="T3700" s="48">
        <v>2295.59</v>
      </c>
      <c r="U3700" s="50">
        <f t="shared" si="412"/>
        <v>2276.9667741935491</v>
      </c>
      <c r="V3700" s="51">
        <f t="shared" si="414"/>
        <v>2506.5472328767123</v>
      </c>
      <c r="W3700" s="53">
        <f t="shared" si="415"/>
        <v>0</v>
      </c>
      <c r="X3700" s="53" t="str">
        <f t="shared" si="416"/>
        <v/>
      </c>
      <c r="Y3700" s="54" t="str">
        <f t="shared" si="417"/>
        <v/>
      </c>
    </row>
    <row r="3701" spans="17:25" x14ac:dyDescent="0.25">
      <c r="Q3701" s="47">
        <f t="shared" si="413"/>
        <v>2002</v>
      </c>
      <c r="R3701" s="48" t="str">
        <f t="shared" si="411"/>
        <v>20021</v>
      </c>
      <c r="S3701" s="49">
        <v>37263</v>
      </c>
      <c r="T3701" s="48">
        <v>2295.59</v>
      </c>
      <c r="U3701" s="50">
        <f t="shared" si="412"/>
        <v>2276.9667741935491</v>
      </c>
      <c r="V3701" s="51">
        <f t="shared" si="414"/>
        <v>2506.5472328767123</v>
      </c>
      <c r="W3701" s="53">
        <f t="shared" si="415"/>
        <v>0</v>
      </c>
      <c r="X3701" s="53" t="str">
        <f t="shared" si="416"/>
        <v/>
      </c>
      <c r="Y3701" s="54" t="str">
        <f t="shared" si="417"/>
        <v/>
      </c>
    </row>
    <row r="3702" spans="17:25" x14ac:dyDescent="0.25">
      <c r="Q3702" s="47">
        <f t="shared" si="413"/>
        <v>2002</v>
      </c>
      <c r="R3702" s="48" t="str">
        <f t="shared" si="411"/>
        <v>20021</v>
      </c>
      <c r="S3702" s="49">
        <v>37264</v>
      </c>
      <c r="T3702" s="48">
        <v>2295.59</v>
      </c>
      <c r="U3702" s="50">
        <f t="shared" si="412"/>
        <v>2276.9667741935491</v>
      </c>
      <c r="V3702" s="51">
        <f t="shared" si="414"/>
        <v>2506.5472328767123</v>
      </c>
      <c r="W3702" s="53">
        <f t="shared" si="415"/>
        <v>0</v>
      </c>
      <c r="X3702" s="53" t="str">
        <f t="shared" si="416"/>
        <v/>
      </c>
      <c r="Y3702" s="54" t="str">
        <f t="shared" si="417"/>
        <v/>
      </c>
    </row>
    <row r="3703" spans="17:25" x14ac:dyDescent="0.25">
      <c r="Q3703" s="47">
        <f t="shared" si="413"/>
        <v>2002</v>
      </c>
      <c r="R3703" s="48" t="str">
        <f t="shared" si="411"/>
        <v>20021</v>
      </c>
      <c r="S3703" s="49">
        <v>37265</v>
      </c>
      <c r="T3703" s="48">
        <v>2306.31</v>
      </c>
      <c r="U3703" s="50">
        <f t="shared" si="412"/>
        <v>2276.9667741935491</v>
      </c>
      <c r="V3703" s="51">
        <f t="shared" si="414"/>
        <v>2506.5472328767123</v>
      </c>
      <c r="W3703" s="53">
        <f t="shared" si="415"/>
        <v>4.6698234440818442E-3</v>
      </c>
      <c r="X3703" s="53" t="str">
        <f t="shared" si="416"/>
        <v/>
      </c>
      <c r="Y3703" s="54" t="str">
        <f t="shared" si="417"/>
        <v/>
      </c>
    </row>
    <row r="3704" spans="17:25" x14ac:dyDescent="0.25">
      <c r="Q3704" s="47">
        <f t="shared" si="413"/>
        <v>2002</v>
      </c>
      <c r="R3704" s="48" t="str">
        <f t="shared" si="411"/>
        <v>20021</v>
      </c>
      <c r="S3704" s="49">
        <v>37266</v>
      </c>
      <c r="T3704" s="48">
        <v>2306.35</v>
      </c>
      <c r="U3704" s="50">
        <f t="shared" si="412"/>
        <v>2276.9667741935491</v>
      </c>
      <c r="V3704" s="51">
        <f t="shared" si="414"/>
        <v>2506.5472328767123</v>
      </c>
      <c r="W3704" s="53">
        <f t="shared" si="415"/>
        <v>1.7343722222840086E-5</v>
      </c>
      <c r="X3704" s="53" t="str">
        <f t="shared" si="416"/>
        <v/>
      </c>
      <c r="Y3704" s="54" t="str">
        <f t="shared" si="417"/>
        <v/>
      </c>
    </row>
    <row r="3705" spans="17:25" x14ac:dyDescent="0.25">
      <c r="Q3705" s="47">
        <f t="shared" si="413"/>
        <v>2002</v>
      </c>
      <c r="R3705" s="48" t="str">
        <f t="shared" si="411"/>
        <v>20021</v>
      </c>
      <c r="S3705" s="49">
        <v>37267</v>
      </c>
      <c r="T3705" s="48">
        <v>2311.5700000000002</v>
      </c>
      <c r="U3705" s="50">
        <f t="shared" si="412"/>
        <v>2276.9667741935491</v>
      </c>
      <c r="V3705" s="51">
        <f t="shared" si="414"/>
        <v>2506.5472328767123</v>
      </c>
      <c r="W3705" s="53">
        <f t="shared" si="415"/>
        <v>2.2633164957617247E-3</v>
      </c>
      <c r="X3705" s="53" t="str">
        <f t="shared" si="416"/>
        <v/>
      </c>
      <c r="Y3705" s="54" t="str">
        <f t="shared" si="417"/>
        <v/>
      </c>
    </row>
    <row r="3706" spans="17:25" x14ac:dyDescent="0.25">
      <c r="Q3706" s="47">
        <f t="shared" si="413"/>
        <v>2002</v>
      </c>
      <c r="R3706" s="48" t="str">
        <f t="shared" si="411"/>
        <v>20021</v>
      </c>
      <c r="S3706" s="49">
        <v>37268</v>
      </c>
      <c r="T3706" s="48">
        <v>2304.54</v>
      </c>
      <c r="U3706" s="50">
        <f t="shared" si="412"/>
        <v>2276.9667741935491</v>
      </c>
      <c r="V3706" s="51">
        <f t="shared" si="414"/>
        <v>2506.5472328767123</v>
      </c>
      <c r="W3706" s="53">
        <f t="shared" si="415"/>
        <v>-3.0412230648434457E-3</v>
      </c>
      <c r="X3706" s="53" t="str">
        <f t="shared" si="416"/>
        <v/>
      </c>
      <c r="Y3706" s="54" t="str">
        <f t="shared" si="417"/>
        <v/>
      </c>
    </row>
    <row r="3707" spans="17:25" x14ac:dyDescent="0.25">
      <c r="Q3707" s="47">
        <f t="shared" si="413"/>
        <v>2002</v>
      </c>
      <c r="R3707" s="48" t="str">
        <f t="shared" si="411"/>
        <v>20021</v>
      </c>
      <c r="S3707" s="49">
        <v>37269</v>
      </c>
      <c r="T3707" s="48">
        <v>2304.54</v>
      </c>
      <c r="U3707" s="50">
        <f t="shared" si="412"/>
        <v>2276.9667741935491</v>
      </c>
      <c r="V3707" s="51">
        <f t="shared" si="414"/>
        <v>2506.5472328767123</v>
      </c>
      <c r="W3707" s="53">
        <f t="shared" si="415"/>
        <v>0</v>
      </c>
      <c r="X3707" s="53" t="str">
        <f t="shared" si="416"/>
        <v/>
      </c>
      <c r="Y3707" s="54" t="str">
        <f t="shared" si="417"/>
        <v/>
      </c>
    </row>
    <row r="3708" spans="17:25" x14ac:dyDescent="0.25">
      <c r="Q3708" s="47">
        <f t="shared" si="413"/>
        <v>2002</v>
      </c>
      <c r="R3708" s="48" t="str">
        <f t="shared" si="411"/>
        <v>20021</v>
      </c>
      <c r="S3708" s="49">
        <v>37270</v>
      </c>
      <c r="T3708" s="48">
        <v>2304.54</v>
      </c>
      <c r="U3708" s="50">
        <f t="shared" si="412"/>
        <v>2276.9667741935491</v>
      </c>
      <c r="V3708" s="51">
        <f t="shared" si="414"/>
        <v>2506.5472328767123</v>
      </c>
      <c r="W3708" s="53">
        <f t="shared" si="415"/>
        <v>0</v>
      </c>
      <c r="X3708" s="53" t="str">
        <f t="shared" si="416"/>
        <v/>
      </c>
      <c r="Y3708" s="54" t="str">
        <f t="shared" si="417"/>
        <v/>
      </c>
    </row>
    <row r="3709" spans="17:25" x14ac:dyDescent="0.25">
      <c r="Q3709" s="47">
        <f t="shared" si="413"/>
        <v>2002</v>
      </c>
      <c r="R3709" s="48" t="str">
        <f t="shared" si="411"/>
        <v>20021</v>
      </c>
      <c r="S3709" s="49">
        <v>37271</v>
      </c>
      <c r="T3709" s="48">
        <v>2297.31</v>
      </c>
      <c r="U3709" s="50">
        <f t="shared" si="412"/>
        <v>2276.9667741935491</v>
      </c>
      <c r="V3709" s="51">
        <f t="shared" si="414"/>
        <v>2506.5472328767123</v>
      </c>
      <c r="W3709" s="53">
        <f t="shared" si="415"/>
        <v>-3.1372855320367377E-3</v>
      </c>
      <c r="X3709" s="53" t="str">
        <f t="shared" si="416"/>
        <v/>
      </c>
      <c r="Y3709" s="54" t="str">
        <f t="shared" si="417"/>
        <v/>
      </c>
    </row>
    <row r="3710" spans="17:25" x14ac:dyDescent="0.25">
      <c r="Q3710" s="47">
        <f t="shared" si="413"/>
        <v>2002</v>
      </c>
      <c r="R3710" s="48" t="str">
        <f t="shared" si="411"/>
        <v>20021</v>
      </c>
      <c r="S3710" s="49">
        <v>37272</v>
      </c>
      <c r="T3710" s="48">
        <v>2280.73</v>
      </c>
      <c r="U3710" s="50">
        <f t="shared" si="412"/>
        <v>2276.9667741935491</v>
      </c>
      <c r="V3710" s="51">
        <f t="shared" si="414"/>
        <v>2506.5472328767123</v>
      </c>
      <c r="W3710" s="53">
        <f t="shared" si="415"/>
        <v>-7.217136564068416E-3</v>
      </c>
      <c r="X3710" s="53" t="str">
        <f t="shared" si="416"/>
        <v/>
      </c>
      <c r="Y3710" s="54" t="str">
        <f t="shared" si="417"/>
        <v/>
      </c>
    </row>
    <row r="3711" spans="17:25" x14ac:dyDescent="0.25">
      <c r="Q3711" s="47">
        <f t="shared" si="413"/>
        <v>2002</v>
      </c>
      <c r="R3711" s="48" t="str">
        <f t="shared" si="411"/>
        <v>20021</v>
      </c>
      <c r="S3711" s="49">
        <v>37273</v>
      </c>
      <c r="T3711" s="48">
        <v>2265.66</v>
      </c>
      <c r="U3711" s="50">
        <f t="shared" si="412"/>
        <v>2276.9667741935491</v>
      </c>
      <c r="V3711" s="51">
        <f t="shared" si="414"/>
        <v>2506.5472328767123</v>
      </c>
      <c r="W3711" s="53">
        <f t="shared" si="415"/>
        <v>-6.607533552853817E-3</v>
      </c>
      <c r="X3711" s="53" t="str">
        <f t="shared" si="416"/>
        <v/>
      </c>
      <c r="Y3711" s="54" t="str">
        <f t="shared" si="417"/>
        <v/>
      </c>
    </row>
    <row r="3712" spans="17:25" x14ac:dyDescent="0.25">
      <c r="Q3712" s="47">
        <f t="shared" si="413"/>
        <v>2002</v>
      </c>
      <c r="R3712" s="48" t="str">
        <f t="shared" si="411"/>
        <v>20021</v>
      </c>
      <c r="S3712" s="49">
        <v>37274</v>
      </c>
      <c r="T3712" s="48">
        <v>2265.0100000000002</v>
      </c>
      <c r="U3712" s="50">
        <f t="shared" si="412"/>
        <v>2276.9667741935491</v>
      </c>
      <c r="V3712" s="51">
        <f t="shared" si="414"/>
        <v>2506.5472328767123</v>
      </c>
      <c r="W3712" s="53">
        <f t="shared" si="415"/>
        <v>-2.8689211973531581E-4</v>
      </c>
      <c r="X3712" s="53" t="str">
        <f t="shared" si="416"/>
        <v/>
      </c>
      <c r="Y3712" s="54" t="str">
        <f t="shared" si="417"/>
        <v/>
      </c>
    </row>
    <row r="3713" spans="17:25" x14ac:dyDescent="0.25">
      <c r="Q3713" s="47">
        <f t="shared" si="413"/>
        <v>2002</v>
      </c>
      <c r="R3713" s="48" t="str">
        <f t="shared" si="411"/>
        <v>20021</v>
      </c>
      <c r="S3713" s="49">
        <v>37275</v>
      </c>
      <c r="T3713" s="48">
        <v>2269.7600000000002</v>
      </c>
      <c r="U3713" s="50">
        <f t="shared" si="412"/>
        <v>2276.9667741935491</v>
      </c>
      <c r="V3713" s="51">
        <f t="shared" si="414"/>
        <v>2506.5472328767123</v>
      </c>
      <c r="W3713" s="53">
        <f t="shared" si="415"/>
        <v>2.0971209840132676E-3</v>
      </c>
      <c r="X3713" s="53" t="str">
        <f t="shared" si="416"/>
        <v/>
      </c>
      <c r="Y3713" s="54" t="str">
        <f t="shared" si="417"/>
        <v/>
      </c>
    </row>
    <row r="3714" spans="17:25" x14ac:dyDescent="0.25">
      <c r="Q3714" s="47">
        <f t="shared" si="413"/>
        <v>2002</v>
      </c>
      <c r="R3714" s="48" t="str">
        <f t="shared" si="411"/>
        <v>20021</v>
      </c>
      <c r="S3714" s="49">
        <v>37276</v>
      </c>
      <c r="T3714" s="48">
        <v>2269.7600000000002</v>
      </c>
      <c r="U3714" s="50">
        <f t="shared" si="412"/>
        <v>2276.9667741935491</v>
      </c>
      <c r="V3714" s="51">
        <f t="shared" si="414"/>
        <v>2506.5472328767123</v>
      </c>
      <c r="W3714" s="53">
        <f t="shared" si="415"/>
        <v>0</v>
      </c>
      <c r="X3714" s="53" t="str">
        <f t="shared" si="416"/>
        <v/>
      </c>
      <c r="Y3714" s="54" t="str">
        <f t="shared" si="417"/>
        <v/>
      </c>
    </row>
    <row r="3715" spans="17:25" x14ac:dyDescent="0.25">
      <c r="Q3715" s="47">
        <f t="shared" si="413"/>
        <v>2002</v>
      </c>
      <c r="R3715" s="48" t="str">
        <f t="shared" si="411"/>
        <v>20021</v>
      </c>
      <c r="S3715" s="49">
        <v>37277</v>
      </c>
      <c r="T3715" s="48">
        <v>2269.7600000000002</v>
      </c>
      <c r="U3715" s="50">
        <f t="shared" si="412"/>
        <v>2276.9667741935491</v>
      </c>
      <c r="V3715" s="51">
        <f t="shared" si="414"/>
        <v>2506.5472328767123</v>
      </c>
      <c r="W3715" s="53">
        <f t="shared" si="415"/>
        <v>0</v>
      </c>
      <c r="X3715" s="53" t="str">
        <f t="shared" si="416"/>
        <v/>
      </c>
      <c r="Y3715" s="54" t="str">
        <f t="shared" si="417"/>
        <v/>
      </c>
    </row>
    <row r="3716" spans="17:25" x14ac:dyDescent="0.25">
      <c r="Q3716" s="47">
        <f t="shared" si="413"/>
        <v>2002</v>
      </c>
      <c r="R3716" s="48" t="str">
        <f t="shared" si="411"/>
        <v>20021</v>
      </c>
      <c r="S3716" s="49">
        <v>37278</v>
      </c>
      <c r="T3716" s="48">
        <v>2259.2399999999998</v>
      </c>
      <c r="U3716" s="50">
        <f t="shared" si="412"/>
        <v>2276.9667741935491</v>
      </c>
      <c r="V3716" s="51">
        <f t="shared" si="414"/>
        <v>2506.5472328767123</v>
      </c>
      <c r="W3716" s="53">
        <f t="shared" si="415"/>
        <v>-4.6348512618076265E-3</v>
      </c>
      <c r="X3716" s="53" t="str">
        <f t="shared" si="416"/>
        <v/>
      </c>
      <c r="Y3716" s="54" t="str">
        <f t="shared" si="417"/>
        <v/>
      </c>
    </row>
    <row r="3717" spans="17:25" x14ac:dyDescent="0.25">
      <c r="Q3717" s="47">
        <f t="shared" si="413"/>
        <v>2002</v>
      </c>
      <c r="R3717" s="48" t="str">
        <f t="shared" si="411"/>
        <v>20021</v>
      </c>
      <c r="S3717" s="49">
        <v>37279</v>
      </c>
      <c r="T3717" s="48">
        <v>2247.29</v>
      </c>
      <c r="U3717" s="50">
        <f t="shared" si="412"/>
        <v>2276.9667741935491</v>
      </c>
      <c r="V3717" s="51">
        <f t="shared" si="414"/>
        <v>2506.5472328767123</v>
      </c>
      <c r="W3717" s="53">
        <f t="shared" si="415"/>
        <v>-5.2893893521714919E-3</v>
      </c>
      <c r="X3717" s="53" t="str">
        <f t="shared" si="416"/>
        <v/>
      </c>
      <c r="Y3717" s="54" t="str">
        <f t="shared" si="417"/>
        <v/>
      </c>
    </row>
    <row r="3718" spans="17:25" x14ac:dyDescent="0.25">
      <c r="Q3718" s="47">
        <f t="shared" si="413"/>
        <v>2002</v>
      </c>
      <c r="R3718" s="48" t="str">
        <f t="shared" si="411"/>
        <v>20021</v>
      </c>
      <c r="S3718" s="49">
        <v>37280</v>
      </c>
      <c r="T3718" s="48">
        <v>2239.92</v>
      </c>
      <c r="U3718" s="50">
        <f t="shared" si="412"/>
        <v>2276.9667741935491</v>
      </c>
      <c r="V3718" s="51">
        <f t="shared" si="414"/>
        <v>2506.5472328767123</v>
      </c>
      <c r="W3718" s="53">
        <f t="shared" si="415"/>
        <v>-3.2795055377810023E-3</v>
      </c>
      <c r="X3718" s="53" t="str">
        <f t="shared" si="416"/>
        <v/>
      </c>
      <c r="Y3718" s="54" t="str">
        <f t="shared" si="417"/>
        <v/>
      </c>
    </row>
    <row r="3719" spans="17:25" x14ac:dyDescent="0.25">
      <c r="Q3719" s="47">
        <f t="shared" si="413"/>
        <v>2002</v>
      </c>
      <c r="R3719" s="48" t="str">
        <f t="shared" ref="R3719:R3782" si="418">+YEAR(S3719)&amp;MONTH(S3719)</f>
        <v>20021</v>
      </c>
      <c r="S3719" s="49">
        <v>37281</v>
      </c>
      <c r="T3719" s="48">
        <v>2231.98</v>
      </c>
      <c r="U3719" s="50">
        <f t="shared" ref="U3719:U3782" si="419">+AVERAGEIF($R$3:$R$12000,R3719,$T$3:$T$12000)</f>
        <v>2276.9667741935491</v>
      </c>
      <c r="V3719" s="51">
        <f t="shared" si="414"/>
        <v>2506.5472328767123</v>
      </c>
      <c r="W3719" s="53">
        <f t="shared" si="415"/>
        <v>-3.5447694560519771E-3</v>
      </c>
      <c r="X3719" s="53" t="str">
        <f t="shared" si="416"/>
        <v/>
      </c>
      <c r="Y3719" s="54" t="str">
        <f t="shared" si="417"/>
        <v/>
      </c>
    </row>
    <row r="3720" spans="17:25" x14ac:dyDescent="0.25">
      <c r="Q3720" s="47">
        <f t="shared" ref="Q3720:Q3783" si="420">+YEAR(S3720)</f>
        <v>2002</v>
      </c>
      <c r="R3720" s="48" t="str">
        <f t="shared" si="418"/>
        <v>20021</v>
      </c>
      <c r="S3720" s="49">
        <v>37282</v>
      </c>
      <c r="T3720" s="48">
        <v>2242.67</v>
      </c>
      <c r="U3720" s="50">
        <f t="shared" si="419"/>
        <v>2276.9667741935491</v>
      </c>
      <c r="V3720" s="51">
        <f t="shared" ref="V3720:V3783" si="421">+AVERAGEIF($Q$3:$Q$12000,Q3720,$T$3:$T$12000)</f>
        <v>2506.5472328767123</v>
      </c>
      <c r="W3720" s="53">
        <f t="shared" si="415"/>
        <v>4.7894694396903859E-3</v>
      </c>
      <c r="X3720" s="53" t="str">
        <f t="shared" si="416"/>
        <v/>
      </c>
      <c r="Y3720" s="54" t="str">
        <f t="shared" si="417"/>
        <v/>
      </c>
    </row>
    <row r="3721" spans="17:25" x14ac:dyDescent="0.25">
      <c r="Q3721" s="47">
        <f t="shared" si="420"/>
        <v>2002</v>
      </c>
      <c r="R3721" s="48" t="str">
        <f t="shared" si="418"/>
        <v>20021</v>
      </c>
      <c r="S3721" s="49">
        <v>37283</v>
      </c>
      <c r="T3721" s="48">
        <v>2242.67</v>
      </c>
      <c r="U3721" s="50">
        <f t="shared" si="419"/>
        <v>2276.9667741935491</v>
      </c>
      <c r="V3721" s="51">
        <f t="shared" si="421"/>
        <v>2506.5472328767123</v>
      </c>
      <c r="W3721" s="53">
        <f t="shared" ref="W3721:W3784" si="422">+T3721/T3720-1</f>
        <v>0</v>
      </c>
      <c r="X3721" s="53" t="str">
        <f t="shared" ref="X3721:X3784" si="423">IF(U3721/U3720-1=0,"",U3721/U3720-1)</f>
        <v/>
      </c>
      <c r="Y3721" s="54" t="str">
        <f t="shared" ref="Y3721:Y3784" si="424">+IF(V3721=V3720,"",V3721/V3720-1)</f>
        <v/>
      </c>
    </row>
    <row r="3722" spans="17:25" x14ac:dyDescent="0.25">
      <c r="Q3722" s="47">
        <f t="shared" si="420"/>
        <v>2002</v>
      </c>
      <c r="R3722" s="48" t="str">
        <f t="shared" si="418"/>
        <v>20021</v>
      </c>
      <c r="S3722" s="49">
        <v>37284</v>
      </c>
      <c r="T3722" s="48">
        <v>2242.67</v>
      </c>
      <c r="U3722" s="50">
        <f t="shared" si="419"/>
        <v>2276.9667741935491</v>
      </c>
      <c r="V3722" s="51">
        <f t="shared" si="421"/>
        <v>2506.5472328767123</v>
      </c>
      <c r="W3722" s="53">
        <f t="shared" si="422"/>
        <v>0</v>
      </c>
      <c r="X3722" s="53" t="str">
        <f t="shared" si="423"/>
        <v/>
      </c>
      <c r="Y3722" s="54" t="str">
        <f t="shared" si="424"/>
        <v/>
      </c>
    </row>
    <row r="3723" spans="17:25" x14ac:dyDescent="0.25">
      <c r="Q3723" s="47">
        <f t="shared" si="420"/>
        <v>2002</v>
      </c>
      <c r="R3723" s="48" t="str">
        <f t="shared" si="418"/>
        <v>20021</v>
      </c>
      <c r="S3723" s="49">
        <v>37285</v>
      </c>
      <c r="T3723" s="48">
        <v>2252.37</v>
      </c>
      <c r="U3723" s="50">
        <f t="shared" si="419"/>
        <v>2276.9667741935491</v>
      </c>
      <c r="V3723" s="51">
        <f t="shared" si="421"/>
        <v>2506.5472328767123</v>
      </c>
      <c r="W3723" s="53">
        <f t="shared" si="422"/>
        <v>4.3252016569534923E-3</v>
      </c>
      <c r="X3723" s="53" t="str">
        <f t="shared" si="423"/>
        <v/>
      </c>
      <c r="Y3723" s="54" t="str">
        <f t="shared" si="424"/>
        <v/>
      </c>
    </row>
    <row r="3724" spans="17:25" x14ac:dyDescent="0.25">
      <c r="Q3724" s="47">
        <f t="shared" si="420"/>
        <v>2002</v>
      </c>
      <c r="R3724" s="48" t="str">
        <f t="shared" si="418"/>
        <v>20021</v>
      </c>
      <c r="S3724" s="49">
        <v>37286</v>
      </c>
      <c r="T3724" s="48">
        <v>2262.4499999999998</v>
      </c>
      <c r="U3724" s="50">
        <f t="shared" si="419"/>
        <v>2276.9667741935491</v>
      </c>
      <c r="V3724" s="51">
        <f t="shared" si="421"/>
        <v>2506.5472328767123</v>
      </c>
      <c r="W3724" s="53">
        <f t="shared" si="422"/>
        <v>4.4752860320462773E-3</v>
      </c>
      <c r="X3724" s="53" t="str">
        <f t="shared" si="423"/>
        <v/>
      </c>
      <c r="Y3724" s="54" t="str">
        <f t="shared" si="424"/>
        <v/>
      </c>
    </row>
    <row r="3725" spans="17:25" x14ac:dyDescent="0.25">
      <c r="Q3725" s="47">
        <f t="shared" si="420"/>
        <v>2002</v>
      </c>
      <c r="R3725" s="48" t="str">
        <f t="shared" si="418"/>
        <v>20021</v>
      </c>
      <c r="S3725" s="49">
        <v>37287</v>
      </c>
      <c r="T3725" s="48">
        <v>2264.8200000000002</v>
      </c>
      <c r="U3725" s="50">
        <f t="shared" si="419"/>
        <v>2276.9667741935491</v>
      </c>
      <c r="V3725" s="51">
        <f t="shared" si="421"/>
        <v>2506.5472328767123</v>
      </c>
      <c r="W3725" s="53">
        <f t="shared" si="422"/>
        <v>1.047536962142992E-3</v>
      </c>
      <c r="X3725" s="53" t="str">
        <f t="shared" si="423"/>
        <v/>
      </c>
      <c r="Y3725" s="54" t="str">
        <f t="shared" si="424"/>
        <v/>
      </c>
    </row>
    <row r="3726" spans="17:25" x14ac:dyDescent="0.25">
      <c r="Q3726" s="47">
        <f t="shared" si="420"/>
        <v>2002</v>
      </c>
      <c r="R3726" s="48" t="str">
        <f t="shared" si="418"/>
        <v>20022</v>
      </c>
      <c r="S3726" s="49">
        <v>37288</v>
      </c>
      <c r="T3726" s="48">
        <v>2265.9899999999998</v>
      </c>
      <c r="U3726" s="50">
        <f t="shared" si="419"/>
        <v>2285.9585714285718</v>
      </c>
      <c r="V3726" s="51">
        <f t="shared" si="421"/>
        <v>2506.5472328767123</v>
      </c>
      <c r="W3726" s="53">
        <f t="shared" si="422"/>
        <v>5.1659734548414882E-4</v>
      </c>
      <c r="X3726" s="53">
        <f t="shared" si="423"/>
        <v>3.9490243498205846E-3</v>
      </c>
      <c r="Y3726" s="54" t="str">
        <f t="shared" si="424"/>
        <v/>
      </c>
    </row>
    <row r="3727" spans="17:25" x14ac:dyDescent="0.25">
      <c r="Q3727" s="47">
        <f t="shared" si="420"/>
        <v>2002</v>
      </c>
      <c r="R3727" s="48" t="str">
        <f t="shared" si="418"/>
        <v>20022</v>
      </c>
      <c r="S3727" s="49">
        <v>37289</v>
      </c>
      <c r="T3727" s="48">
        <v>2267.33</v>
      </c>
      <c r="U3727" s="50">
        <f t="shared" si="419"/>
        <v>2285.9585714285718</v>
      </c>
      <c r="V3727" s="51">
        <f t="shared" si="421"/>
        <v>2506.5472328767123</v>
      </c>
      <c r="W3727" s="53">
        <f t="shared" si="422"/>
        <v>5.9135300685353442E-4</v>
      </c>
      <c r="X3727" s="53" t="str">
        <f t="shared" si="423"/>
        <v/>
      </c>
      <c r="Y3727" s="54" t="str">
        <f t="shared" si="424"/>
        <v/>
      </c>
    </row>
    <row r="3728" spans="17:25" x14ac:dyDescent="0.25">
      <c r="Q3728" s="47">
        <f t="shared" si="420"/>
        <v>2002</v>
      </c>
      <c r="R3728" s="48" t="str">
        <f t="shared" si="418"/>
        <v>20022</v>
      </c>
      <c r="S3728" s="49">
        <v>37290</v>
      </c>
      <c r="T3728" s="48">
        <v>2267.33</v>
      </c>
      <c r="U3728" s="50">
        <f t="shared" si="419"/>
        <v>2285.9585714285718</v>
      </c>
      <c r="V3728" s="51">
        <f t="shared" si="421"/>
        <v>2506.5472328767123</v>
      </c>
      <c r="W3728" s="53">
        <f t="shared" si="422"/>
        <v>0</v>
      </c>
      <c r="X3728" s="53" t="str">
        <f t="shared" si="423"/>
        <v/>
      </c>
      <c r="Y3728" s="54" t="str">
        <f t="shared" si="424"/>
        <v/>
      </c>
    </row>
    <row r="3729" spans="17:25" x14ac:dyDescent="0.25">
      <c r="Q3729" s="47">
        <f t="shared" si="420"/>
        <v>2002</v>
      </c>
      <c r="R3729" s="48" t="str">
        <f t="shared" si="418"/>
        <v>20022</v>
      </c>
      <c r="S3729" s="49">
        <v>37291</v>
      </c>
      <c r="T3729" s="48">
        <v>2267.33</v>
      </c>
      <c r="U3729" s="50">
        <f t="shared" si="419"/>
        <v>2285.9585714285718</v>
      </c>
      <c r="V3729" s="51">
        <f t="shared" si="421"/>
        <v>2506.5472328767123</v>
      </c>
      <c r="W3729" s="53">
        <f t="shared" si="422"/>
        <v>0</v>
      </c>
      <c r="X3729" s="53" t="str">
        <f t="shared" si="423"/>
        <v/>
      </c>
      <c r="Y3729" s="54" t="str">
        <f t="shared" si="424"/>
        <v/>
      </c>
    </row>
    <row r="3730" spans="17:25" x14ac:dyDescent="0.25">
      <c r="Q3730" s="47">
        <f t="shared" si="420"/>
        <v>2002</v>
      </c>
      <c r="R3730" s="48" t="str">
        <f t="shared" si="418"/>
        <v>20022</v>
      </c>
      <c r="S3730" s="49">
        <v>37292</v>
      </c>
      <c r="T3730" s="48">
        <v>2266.61</v>
      </c>
      <c r="U3730" s="50">
        <f t="shared" si="419"/>
        <v>2285.9585714285718</v>
      </c>
      <c r="V3730" s="51">
        <f t="shared" si="421"/>
        <v>2506.5472328767123</v>
      </c>
      <c r="W3730" s="53">
        <f t="shared" si="422"/>
        <v>-3.1755412754197465E-4</v>
      </c>
      <c r="X3730" s="53" t="str">
        <f t="shared" si="423"/>
        <v/>
      </c>
      <c r="Y3730" s="54" t="str">
        <f t="shared" si="424"/>
        <v/>
      </c>
    </row>
    <row r="3731" spans="17:25" x14ac:dyDescent="0.25">
      <c r="Q3731" s="47">
        <f t="shared" si="420"/>
        <v>2002</v>
      </c>
      <c r="R3731" s="48" t="str">
        <f t="shared" si="418"/>
        <v>20022</v>
      </c>
      <c r="S3731" s="49">
        <v>37293</v>
      </c>
      <c r="T3731" s="48">
        <v>2259.81</v>
      </c>
      <c r="U3731" s="50">
        <f t="shared" si="419"/>
        <v>2285.9585714285718</v>
      </c>
      <c r="V3731" s="51">
        <f t="shared" si="421"/>
        <v>2506.5472328767123</v>
      </c>
      <c r="W3731" s="53">
        <f t="shared" si="422"/>
        <v>-3.0000750018751576E-3</v>
      </c>
      <c r="X3731" s="53" t="str">
        <f t="shared" si="423"/>
        <v/>
      </c>
      <c r="Y3731" s="54" t="str">
        <f t="shared" si="424"/>
        <v/>
      </c>
    </row>
    <row r="3732" spans="17:25" x14ac:dyDescent="0.25">
      <c r="Q3732" s="47">
        <f t="shared" si="420"/>
        <v>2002</v>
      </c>
      <c r="R3732" s="48" t="str">
        <f t="shared" si="418"/>
        <v>20022</v>
      </c>
      <c r="S3732" s="49">
        <v>37294</v>
      </c>
      <c r="T3732" s="48">
        <v>2254.98</v>
      </c>
      <c r="U3732" s="50">
        <f t="shared" si="419"/>
        <v>2285.9585714285718</v>
      </c>
      <c r="V3732" s="51">
        <f t="shared" si="421"/>
        <v>2506.5472328767123</v>
      </c>
      <c r="W3732" s="53">
        <f t="shared" si="422"/>
        <v>-2.1373478301273119E-3</v>
      </c>
      <c r="X3732" s="53" t="str">
        <f t="shared" si="423"/>
        <v/>
      </c>
      <c r="Y3732" s="54" t="str">
        <f t="shared" si="424"/>
        <v/>
      </c>
    </row>
    <row r="3733" spans="17:25" x14ac:dyDescent="0.25">
      <c r="Q3733" s="47">
        <f t="shared" si="420"/>
        <v>2002</v>
      </c>
      <c r="R3733" s="48" t="str">
        <f t="shared" si="418"/>
        <v>20022</v>
      </c>
      <c r="S3733" s="49">
        <v>37295</v>
      </c>
      <c r="T3733" s="48">
        <v>2260.17</v>
      </c>
      <c r="U3733" s="50">
        <f t="shared" si="419"/>
        <v>2285.9585714285718</v>
      </c>
      <c r="V3733" s="51">
        <f t="shared" si="421"/>
        <v>2506.5472328767123</v>
      </c>
      <c r="W3733" s="53">
        <f t="shared" si="422"/>
        <v>2.3015725194901471E-3</v>
      </c>
      <c r="X3733" s="53" t="str">
        <f t="shared" si="423"/>
        <v/>
      </c>
      <c r="Y3733" s="54" t="str">
        <f t="shared" si="424"/>
        <v/>
      </c>
    </row>
    <row r="3734" spans="17:25" x14ac:dyDescent="0.25">
      <c r="Q3734" s="47">
        <f t="shared" si="420"/>
        <v>2002</v>
      </c>
      <c r="R3734" s="48" t="str">
        <f t="shared" si="418"/>
        <v>20022</v>
      </c>
      <c r="S3734" s="49">
        <v>37296</v>
      </c>
      <c r="T3734" s="48">
        <v>2272.7600000000002</v>
      </c>
      <c r="U3734" s="50">
        <f t="shared" si="419"/>
        <v>2285.9585714285718</v>
      </c>
      <c r="V3734" s="51">
        <f t="shared" si="421"/>
        <v>2506.5472328767123</v>
      </c>
      <c r="W3734" s="53">
        <f t="shared" si="422"/>
        <v>5.5703774494839653E-3</v>
      </c>
      <c r="X3734" s="53" t="str">
        <f t="shared" si="423"/>
        <v/>
      </c>
      <c r="Y3734" s="54" t="str">
        <f t="shared" si="424"/>
        <v/>
      </c>
    </row>
    <row r="3735" spans="17:25" x14ac:dyDescent="0.25">
      <c r="Q3735" s="47">
        <f t="shared" si="420"/>
        <v>2002</v>
      </c>
      <c r="R3735" s="48" t="str">
        <f t="shared" si="418"/>
        <v>20022</v>
      </c>
      <c r="S3735" s="49">
        <v>37297</v>
      </c>
      <c r="T3735" s="48">
        <v>2272.7600000000002</v>
      </c>
      <c r="U3735" s="50">
        <f t="shared" si="419"/>
        <v>2285.9585714285718</v>
      </c>
      <c r="V3735" s="51">
        <f t="shared" si="421"/>
        <v>2506.5472328767123</v>
      </c>
      <c r="W3735" s="53">
        <f t="shared" si="422"/>
        <v>0</v>
      </c>
      <c r="X3735" s="53" t="str">
        <f t="shared" si="423"/>
        <v/>
      </c>
      <c r="Y3735" s="54" t="str">
        <f t="shared" si="424"/>
        <v/>
      </c>
    </row>
    <row r="3736" spans="17:25" x14ac:dyDescent="0.25">
      <c r="Q3736" s="47">
        <f t="shared" si="420"/>
        <v>2002</v>
      </c>
      <c r="R3736" s="48" t="str">
        <f t="shared" si="418"/>
        <v>20022</v>
      </c>
      <c r="S3736" s="49">
        <v>37298</v>
      </c>
      <c r="T3736" s="48">
        <v>2272.7600000000002</v>
      </c>
      <c r="U3736" s="50">
        <f t="shared" si="419"/>
        <v>2285.9585714285718</v>
      </c>
      <c r="V3736" s="51">
        <f t="shared" si="421"/>
        <v>2506.5472328767123</v>
      </c>
      <c r="W3736" s="53">
        <f t="shared" si="422"/>
        <v>0</v>
      </c>
      <c r="X3736" s="53" t="str">
        <f t="shared" si="423"/>
        <v/>
      </c>
      <c r="Y3736" s="54" t="str">
        <f t="shared" si="424"/>
        <v/>
      </c>
    </row>
    <row r="3737" spans="17:25" x14ac:dyDescent="0.25">
      <c r="Q3737" s="47">
        <f t="shared" si="420"/>
        <v>2002</v>
      </c>
      <c r="R3737" s="48" t="str">
        <f t="shared" si="418"/>
        <v>20022</v>
      </c>
      <c r="S3737" s="49">
        <v>37299</v>
      </c>
      <c r="T3737" s="48">
        <v>2283.14</v>
      </c>
      <c r="U3737" s="50">
        <f t="shared" si="419"/>
        <v>2285.9585714285718</v>
      </c>
      <c r="V3737" s="51">
        <f t="shared" si="421"/>
        <v>2506.5472328767123</v>
      </c>
      <c r="W3737" s="53">
        <f t="shared" si="422"/>
        <v>4.567134233266934E-3</v>
      </c>
      <c r="X3737" s="53" t="str">
        <f t="shared" si="423"/>
        <v/>
      </c>
      <c r="Y3737" s="54" t="str">
        <f t="shared" si="424"/>
        <v/>
      </c>
    </row>
    <row r="3738" spans="17:25" x14ac:dyDescent="0.25">
      <c r="Q3738" s="47">
        <f t="shared" si="420"/>
        <v>2002</v>
      </c>
      <c r="R3738" s="48" t="str">
        <f t="shared" si="418"/>
        <v>20022</v>
      </c>
      <c r="S3738" s="49">
        <v>37300</v>
      </c>
      <c r="T3738" s="48">
        <v>2290.19</v>
      </c>
      <c r="U3738" s="50">
        <f t="shared" si="419"/>
        <v>2285.9585714285718</v>
      </c>
      <c r="V3738" s="51">
        <f t="shared" si="421"/>
        <v>2506.5472328767123</v>
      </c>
      <c r="W3738" s="53">
        <f t="shared" si="422"/>
        <v>3.0878526940967266E-3</v>
      </c>
      <c r="X3738" s="53" t="str">
        <f t="shared" si="423"/>
        <v/>
      </c>
      <c r="Y3738" s="54" t="str">
        <f t="shared" si="424"/>
        <v/>
      </c>
    </row>
    <row r="3739" spans="17:25" x14ac:dyDescent="0.25">
      <c r="Q3739" s="47">
        <f t="shared" si="420"/>
        <v>2002</v>
      </c>
      <c r="R3739" s="48" t="str">
        <f t="shared" si="418"/>
        <v>20022</v>
      </c>
      <c r="S3739" s="49">
        <v>37301</v>
      </c>
      <c r="T3739" s="48">
        <v>2309.27</v>
      </c>
      <c r="U3739" s="50">
        <f t="shared" si="419"/>
        <v>2285.9585714285718</v>
      </c>
      <c r="V3739" s="51">
        <f t="shared" si="421"/>
        <v>2506.5472328767123</v>
      </c>
      <c r="W3739" s="53">
        <f t="shared" si="422"/>
        <v>8.331186495443621E-3</v>
      </c>
      <c r="X3739" s="53" t="str">
        <f t="shared" si="423"/>
        <v/>
      </c>
      <c r="Y3739" s="54" t="str">
        <f t="shared" si="424"/>
        <v/>
      </c>
    </row>
    <row r="3740" spans="17:25" x14ac:dyDescent="0.25">
      <c r="Q3740" s="47">
        <f t="shared" si="420"/>
        <v>2002</v>
      </c>
      <c r="R3740" s="48" t="str">
        <f t="shared" si="418"/>
        <v>20022</v>
      </c>
      <c r="S3740" s="49">
        <v>37302</v>
      </c>
      <c r="T3740" s="48">
        <v>2312.0300000000002</v>
      </c>
      <c r="U3740" s="50">
        <f t="shared" si="419"/>
        <v>2285.9585714285718</v>
      </c>
      <c r="V3740" s="51">
        <f t="shared" si="421"/>
        <v>2506.5472328767123</v>
      </c>
      <c r="W3740" s="53">
        <f t="shared" si="422"/>
        <v>1.1951828932954545E-3</v>
      </c>
      <c r="X3740" s="53" t="str">
        <f t="shared" si="423"/>
        <v/>
      </c>
      <c r="Y3740" s="54" t="str">
        <f t="shared" si="424"/>
        <v/>
      </c>
    </row>
    <row r="3741" spans="17:25" x14ac:dyDescent="0.25">
      <c r="Q3741" s="47">
        <f t="shared" si="420"/>
        <v>2002</v>
      </c>
      <c r="R3741" s="48" t="str">
        <f t="shared" si="418"/>
        <v>20022</v>
      </c>
      <c r="S3741" s="49">
        <v>37303</v>
      </c>
      <c r="T3741" s="48">
        <v>2288.54</v>
      </c>
      <c r="U3741" s="50">
        <f t="shared" si="419"/>
        <v>2285.9585714285718</v>
      </c>
      <c r="V3741" s="51">
        <f t="shared" si="421"/>
        <v>2506.5472328767123</v>
      </c>
      <c r="W3741" s="53">
        <f t="shared" si="422"/>
        <v>-1.0159902769427798E-2</v>
      </c>
      <c r="X3741" s="53" t="str">
        <f t="shared" si="423"/>
        <v/>
      </c>
      <c r="Y3741" s="54" t="str">
        <f t="shared" si="424"/>
        <v/>
      </c>
    </row>
    <row r="3742" spans="17:25" x14ac:dyDescent="0.25">
      <c r="Q3742" s="47">
        <f t="shared" si="420"/>
        <v>2002</v>
      </c>
      <c r="R3742" s="48" t="str">
        <f t="shared" si="418"/>
        <v>20022</v>
      </c>
      <c r="S3742" s="49">
        <v>37304</v>
      </c>
      <c r="T3742" s="48">
        <v>2288.54</v>
      </c>
      <c r="U3742" s="50">
        <f t="shared" si="419"/>
        <v>2285.9585714285718</v>
      </c>
      <c r="V3742" s="51">
        <f t="shared" si="421"/>
        <v>2506.5472328767123</v>
      </c>
      <c r="W3742" s="53">
        <f t="shared" si="422"/>
        <v>0</v>
      </c>
      <c r="X3742" s="53" t="str">
        <f t="shared" si="423"/>
        <v/>
      </c>
      <c r="Y3742" s="54" t="str">
        <f t="shared" si="424"/>
        <v/>
      </c>
    </row>
    <row r="3743" spans="17:25" x14ac:dyDescent="0.25">
      <c r="Q3743" s="47">
        <f t="shared" si="420"/>
        <v>2002</v>
      </c>
      <c r="R3743" s="48" t="str">
        <f t="shared" si="418"/>
        <v>20022</v>
      </c>
      <c r="S3743" s="49">
        <v>37305</v>
      </c>
      <c r="T3743" s="48">
        <v>2288.54</v>
      </c>
      <c r="U3743" s="50">
        <f t="shared" si="419"/>
        <v>2285.9585714285718</v>
      </c>
      <c r="V3743" s="51">
        <f t="shared" si="421"/>
        <v>2506.5472328767123</v>
      </c>
      <c r="W3743" s="53">
        <f t="shared" si="422"/>
        <v>0</v>
      </c>
      <c r="X3743" s="53" t="str">
        <f t="shared" si="423"/>
        <v/>
      </c>
      <c r="Y3743" s="54" t="str">
        <f t="shared" si="424"/>
        <v/>
      </c>
    </row>
    <row r="3744" spans="17:25" x14ac:dyDescent="0.25">
      <c r="Q3744" s="47">
        <f t="shared" si="420"/>
        <v>2002</v>
      </c>
      <c r="R3744" s="48" t="str">
        <f t="shared" si="418"/>
        <v>20022</v>
      </c>
      <c r="S3744" s="49">
        <v>37306</v>
      </c>
      <c r="T3744" s="48">
        <v>2288.98</v>
      </c>
      <c r="U3744" s="50">
        <f t="shared" si="419"/>
        <v>2285.9585714285718</v>
      </c>
      <c r="V3744" s="51">
        <f t="shared" si="421"/>
        <v>2506.5472328767123</v>
      </c>
      <c r="W3744" s="53">
        <f t="shared" si="422"/>
        <v>1.9226231571223273E-4</v>
      </c>
      <c r="X3744" s="53" t="str">
        <f t="shared" si="423"/>
        <v/>
      </c>
      <c r="Y3744" s="54" t="str">
        <f t="shared" si="424"/>
        <v/>
      </c>
    </row>
    <row r="3745" spans="17:25" x14ac:dyDescent="0.25">
      <c r="Q3745" s="47">
        <f t="shared" si="420"/>
        <v>2002</v>
      </c>
      <c r="R3745" s="48" t="str">
        <f t="shared" si="418"/>
        <v>20022</v>
      </c>
      <c r="S3745" s="49">
        <v>37307</v>
      </c>
      <c r="T3745" s="48">
        <v>2280.98</v>
      </c>
      <c r="U3745" s="50">
        <f t="shared" si="419"/>
        <v>2285.9585714285718</v>
      </c>
      <c r="V3745" s="51">
        <f t="shared" si="421"/>
        <v>2506.5472328767123</v>
      </c>
      <c r="W3745" s="53">
        <f t="shared" si="422"/>
        <v>-3.4950065094496718E-3</v>
      </c>
      <c r="X3745" s="53" t="str">
        <f t="shared" si="423"/>
        <v/>
      </c>
      <c r="Y3745" s="54" t="str">
        <f t="shared" si="424"/>
        <v/>
      </c>
    </row>
    <row r="3746" spans="17:25" x14ac:dyDescent="0.25">
      <c r="Q3746" s="47">
        <f t="shared" si="420"/>
        <v>2002</v>
      </c>
      <c r="R3746" s="48" t="str">
        <f t="shared" si="418"/>
        <v>20022</v>
      </c>
      <c r="S3746" s="49">
        <v>37308</v>
      </c>
      <c r="T3746" s="48">
        <v>2282.94</v>
      </c>
      <c r="U3746" s="50">
        <f t="shared" si="419"/>
        <v>2285.9585714285718</v>
      </c>
      <c r="V3746" s="51">
        <f t="shared" si="421"/>
        <v>2506.5472328767123</v>
      </c>
      <c r="W3746" s="53">
        <f t="shared" si="422"/>
        <v>8.5927978325117671E-4</v>
      </c>
      <c r="X3746" s="53" t="str">
        <f t="shared" si="423"/>
        <v/>
      </c>
      <c r="Y3746" s="54" t="str">
        <f t="shared" si="424"/>
        <v/>
      </c>
    </row>
    <row r="3747" spans="17:25" x14ac:dyDescent="0.25">
      <c r="Q3747" s="47">
        <f t="shared" si="420"/>
        <v>2002</v>
      </c>
      <c r="R3747" s="48" t="str">
        <f t="shared" si="418"/>
        <v>20022</v>
      </c>
      <c r="S3747" s="49">
        <v>37309</v>
      </c>
      <c r="T3747" s="48">
        <v>2309.4499999999998</v>
      </c>
      <c r="U3747" s="50">
        <f t="shared" si="419"/>
        <v>2285.9585714285718</v>
      </c>
      <c r="V3747" s="51">
        <f t="shared" si="421"/>
        <v>2506.5472328767123</v>
      </c>
      <c r="W3747" s="53">
        <f t="shared" si="422"/>
        <v>1.1612219331213147E-2</v>
      </c>
      <c r="X3747" s="53" t="str">
        <f t="shared" si="423"/>
        <v/>
      </c>
      <c r="Y3747" s="54" t="str">
        <f t="shared" si="424"/>
        <v/>
      </c>
    </row>
    <row r="3748" spans="17:25" x14ac:dyDescent="0.25">
      <c r="Q3748" s="47">
        <f t="shared" si="420"/>
        <v>2002</v>
      </c>
      <c r="R3748" s="48" t="str">
        <f t="shared" si="418"/>
        <v>20022</v>
      </c>
      <c r="S3748" s="49">
        <v>37310</v>
      </c>
      <c r="T3748" s="48">
        <v>2307.75</v>
      </c>
      <c r="U3748" s="50">
        <f t="shared" si="419"/>
        <v>2285.9585714285718</v>
      </c>
      <c r="V3748" s="51">
        <f t="shared" si="421"/>
        <v>2506.5472328767123</v>
      </c>
      <c r="W3748" s="53">
        <f t="shared" si="422"/>
        <v>-7.3610599926376974E-4</v>
      </c>
      <c r="X3748" s="53" t="str">
        <f t="shared" si="423"/>
        <v/>
      </c>
      <c r="Y3748" s="54" t="str">
        <f t="shared" si="424"/>
        <v/>
      </c>
    </row>
    <row r="3749" spans="17:25" x14ac:dyDescent="0.25">
      <c r="Q3749" s="47">
        <f t="shared" si="420"/>
        <v>2002</v>
      </c>
      <c r="R3749" s="48" t="str">
        <f t="shared" si="418"/>
        <v>20022</v>
      </c>
      <c r="S3749" s="49">
        <v>37311</v>
      </c>
      <c r="T3749" s="48">
        <v>2307.75</v>
      </c>
      <c r="U3749" s="50">
        <f t="shared" si="419"/>
        <v>2285.9585714285718</v>
      </c>
      <c r="V3749" s="51">
        <f t="shared" si="421"/>
        <v>2506.5472328767123</v>
      </c>
      <c r="W3749" s="53">
        <f t="shared" si="422"/>
        <v>0</v>
      </c>
      <c r="X3749" s="53" t="str">
        <f t="shared" si="423"/>
        <v/>
      </c>
      <c r="Y3749" s="54" t="str">
        <f t="shared" si="424"/>
        <v/>
      </c>
    </row>
    <row r="3750" spans="17:25" x14ac:dyDescent="0.25">
      <c r="Q3750" s="47">
        <f t="shared" si="420"/>
        <v>2002</v>
      </c>
      <c r="R3750" s="48" t="str">
        <f t="shared" si="418"/>
        <v>20022</v>
      </c>
      <c r="S3750" s="49">
        <v>37312</v>
      </c>
      <c r="T3750" s="48">
        <v>2307.75</v>
      </c>
      <c r="U3750" s="50">
        <f t="shared" si="419"/>
        <v>2285.9585714285718</v>
      </c>
      <c r="V3750" s="51">
        <f t="shared" si="421"/>
        <v>2506.5472328767123</v>
      </c>
      <c r="W3750" s="53">
        <f t="shared" si="422"/>
        <v>0</v>
      </c>
      <c r="X3750" s="53" t="str">
        <f t="shared" si="423"/>
        <v/>
      </c>
      <c r="Y3750" s="54" t="str">
        <f t="shared" si="424"/>
        <v/>
      </c>
    </row>
    <row r="3751" spans="17:25" x14ac:dyDescent="0.25">
      <c r="Q3751" s="47">
        <f t="shared" si="420"/>
        <v>2002</v>
      </c>
      <c r="R3751" s="48" t="str">
        <f t="shared" si="418"/>
        <v>20022</v>
      </c>
      <c r="S3751" s="49">
        <v>37313</v>
      </c>
      <c r="T3751" s="48">
        <v>2310.21</v>
      </c>
      <c r="U3751" s="50">
        <f t="shared" si="419"/>
        <v>2285.9585714285718</v>
      </c>
      <c r="V3751" s="51">
        <f t="shared" si="421"/>
        <v>2506.5472328767123</v>
      </c>
      <c r="W3751" s="53">
        <f t="shared" si="422"/>
        <v>1.0659733506661606E-3</v>
      </c>
      <c r="X3751" s="53" t="str">
        <f t="shared" si="423"/>
        <v/>
      </c>
      <c r="Y3751" s="54" t="str">
        <f t="shared" si="424"/>
        <v/>
      </c>
    </row>
    <row r="3752" spans="17:25" x14ac:dyDescent="0.25">
      <c r="Q3752" s="47">
        <f t="shared" si="420"/>
        <v>2002</v>
      </c>
      <c r="R3752" s="48" t="str">
        <f t="shared" si="418"/>
        <v>20022</v>
      </c>
      <c r="S3752" s="49">
        <v>37314</v>
      </c>
      <c r="T3752" s="48">
        <v>2313.13</v>
      </c>
      <c r="U3752" s="50">
        <f t="shared" si="419"/>
        <v>2285.9585714285718</v>
      </c>
      <c r="V3752" s="51">
        <f t="shared" si="421"/>
        <v>2506.5472328767123</v>
      </c>
      <c r="W3752" s="53">
        <f t="shared" si="422"/>
        <v>1.2639543591275171E-3</v>
      </c>
      <c r="X3752" s="53" t="str">
        <f t="shared" si="423"/>
        <v/>
      </c>
      <c r="Y3752" s="54" t="str">
        <f t="shared" si="424"/>
        <v/>
      </c>
    </row>
    <row r="3753" spans="17:25" x14ac:dyDescent="0.25">
      <c r="Q3753" s="47">
        <f t="shared" si="420"/>
        <v>2002</v>
      </c>
      <c r="R3753" s="48" t="str">
        <f t="shared" si="418"/>
        <v>20022</v>
      </c>
      <c r="S3753" s="49">
        <v>37315</v>
      </c>
      <c r="T3753" s="48">
        <v>2309.8200000000002</v>
      </c>
      <c r="U3753" s="50">
        <f t="shared" si="419"/>
        <v>2285.9585714285718</v>
      </c>
      <c r="V3753" s="51">
        <f t="shared" si="421"/>
        <v>2506.5472328767123</v>
      </c>
      <c r="W3753" s="53">
        <f t="shared" si="422"/>
        <v>-1.4309615110261742E-3</v>
      </c>
      <c r="X3753" s="53" t="str">
        <f t="shared" si="423"/>
        <v/>
      </c>
      <c r="Y3753" s="54" t="str">
        <f t="shared" si="424"/>
        <v/>
      </c>
    </row>
    <row r="3754" spans="17:25" x14ac:dyDescent="0.25">
      <c r="Q3754" s="47">
        <f t="shared" si="420"/>
        <v>2002</v>
      </c>
      <c r="R3754" s="48" t="str">
        <f t="shared" si="418"/>
        <v>20023</v>
      </c>
      <c r="S3754" s="49">
        <v>37316</v>
      </c>
      <c r="T3754" s="48">
        <v>2306.4499999999998</v>
      </c>
      <c r="U3754" s="50">
        <f t="shared" si="419"/>
        <v>2280.2490322580647</v>
      </c>
      <c r="V3754" s="51">
        <f t="shared" si="421"/>
        <v>2506.5472328767123</v>
      </c>
      <c r="W3754" s="53">
        <f t="shared" si="422"/>
        <v>-1.458988146262663E-3</v>
      </c>
      <c r="X3754" s="53">
        <f t="shared" si="423"/>
        <v>-2.4976564500637233E-3</v>
      </c>
      <c r="Y3754" s="54" t="str">
        <f t="shared" si="424"/>
        <v/>
      </c>
    </row>
    <row r="3755" spans="17:25" x14ac:dyDescent="0.25">
      <c r="Q3755" s="47">
        <f t="shared" si="420"/>
        <v>2002</v>
      </c>
      <c r="R3755" s="48" t="str">
        <f t="shared" si="418"/>
        <v>20023</v>
      </c>
      <c r="S3755" s="49">
        <v>37317</v>
      </c>
      <c r="T3755" s="48">
        <v>2306.33</v>
      </c>
      <c r="U3755" s="50">
        <f t="shared" si="419"/>
        <v>2280.2490322580647</v>
      </c>
      <c r="V3755" s="51">
        <f t="shared" si="421"/>
        <v>2506.5472328767123</v>
      </c>
      <c r="W3755" s="53">
        <f t="shared" si="422"/>
        <v>-5.2028008411197924E-5</v>
      </c>
      <c r="X3755" s="53" t="str">
        <f t="shared" si="423"/>
        <v/>
      </c>
      <c r="Y3755" s="54" t="str">
        <f t="shared" si="424"/>
        <v/>
      </c>
    </row>
    <row r="3756" spans="17:25" x14ac:dyDescent="0.25">
      <c r="Q3756" s="47">
        <f t="shared" si="420"/>
        <v>2002</v>
      </c>
      <c r="R3756" s="48" t="str">
        <f t="shared" si="418"/>
        <v>20023</v>
      </c>
      <c r="S3756" s="49">
        <v>37318</v>
      </c>
      <c r="T3756" s="48">
        <v>2306.33</v>
      </c>
      <c r="U3756" s="50">
        <f t="shared" si="419"/>
        <v>2280.2490322580647</v>
      </c>
      <c r="V3756" s="51">
        <f t="shared" si="421"/>
        <v>2506.5472328767123</v>
      </c>
      <c r="W3756" s="53">
        <f t="shared" si="422"/>
        <v>0</v>
      </c>
      <c r="X3756" s="53" t="str">
        <f t="shared" si="423"/>
        <v/>
      </c>
      <c r="Y3756" s="54" t="str">
        <f t="shared" si="424"/>
        <v/>
      </c>
    </row>
    <row r="3757" spans="17:25" x14ac:dyDescent="0.25">
      <c r="Q3757" s="47">
        <f t="shared" si="420"/>
        <v>2002</v>
      </c>
      <c r="R3757" s="48" t="str">
        <f t="shared" si="418"/>
        <v>20023</v>
      </c>
      <c r="S3757" s="49">
        <v>37319</v>
      </c>
      <c r="T3757" s="48">
        <v>2306.33</v>
      </c>
      <c r="U3757" s="50">
        <f t="shared" si="419"/>
        <v>2280.2490322580647</v>
      </c>
      <c r="V3757" s="51">
        <f t="shared" si="421"/>
        <v>2506.5472328767123</v>
      </c>
      <c r="W3757" s="53">
        <f t="shared" si="422"/>
        <v>0</v>
      </c>
      <c r="X3757" s="53" t="str">
        <f t="shared" si="423"/>
        <v/>
      </c>
      <c r="Y3757" s="54" t="str">
        <f t="shared" si="424"/>
        <v/>
      </c>
    </row>
    <row r="3758" spans="17:25" x14ac:dyDescent="0.25">
      <c r="Q3758" s="47">
        <f t="shared" si="420"/>
        <v>2002</v>
      </c>
      <c r="R3758" s="48" t="str">
        <f t="shared" si="418"/>
        <v>20023</v>
      </c>
      <c r="S3758" s="49">
        <v>37320</v>
      </c>
      <c r="T3758" s="48">
        <v>2299.15</v>
      </c>
      <c r="U3758" s="50">
        <f t="shared" si="419"/>
        <v>2280.2490322580647</v>
      </c>
      <c r="V3758" s="51">
        <f t="shared" si="421"/>
        <v>2506.5472328767123</v>
      </c>
      <c r="W3758" s="53">
        <f t="shared" si="422"/>
        <v>-3.1131711420308017E-3</v>
      </c>
      <c r="X3758" s="53" t="str">
        <f t="shared" si="423"/>
        <v/>
      </c>
      <c r="Y3758" s="54" t="str">
        <f t="shared" si="424"/>
        <v/>
      </c>
    </row>
    <row r="3759" spans="17:25" x14ac:dyDescent="0.25">
      <c r="Q3759" s="47">
        <f t="shared" si="420"/>
        <v>2002</v>
      </c>
      <c r="R3759" s="48" t="str">
        <f t="shared" si="418"/>
        <v>20023</v>
      </c>
      <c r="S3759" s="49">
        <v>37321</v>
      </c>
      <c r="T3759" s="48">
        <v>2293.6</v>
      </c>
      <c r="U3759" s="50">
        <f t="shared" si="419"/>
        <v>2280.2490322580647</v>
      </c>
      <c r="V3759" s="51">
        <f t="shared" si="421"/>
        <v>2506.5472328767123</v>
      </c>
      <c r="W3759" s="53">
        <f t="shared" si="422"/>
        <v>-2.4139355848901145E-3</v>
      </c>
      <c r="X3759" s="53" t="str">
        <f t="shared" si="423"/>
        <v/>
      </c>
      <c r="Y3759" s="54" t="str">
        <f t="shared" si="424"/>
        <v/>
      </c>
    </row>
    <row r="3760" spans="17:25" x14ac:dyDescent="0.25">
      <c r="Q3760" s="47">
        <f t="shared" si="420"/>
        <v>2002</v>
      </c>
      <c r="R3760" s="48" t="str">
        <f t="shared" si="418"/>
        <v>20023</v>
      </c>
      <c r="S3760" s="49">
        <v>37322</v>
      </c>
      <c r="T3760" s="48">
        <v>2290</v>
      </c>
      <c r="U3760" s="50">
        <f t="shared" si="419"/>
        <v>2280.2490322580647</v>
      </c>
      <c r="V3760" s="51">
        <f t="shared" si="421"/>
        <v>2506.5472328767123</v>
      </c>
      <c r="W3760" s="53">
        <f t="shared" si="422"/>
        <v>-1.5695849319845578E-3</v>
      </c>
      <c r="X3760" s="53" t="str">
        <f t="shared" si="423"/>
        <v/>
      </c>
      <c r="Y3760" s="54" t="str">
        <f t="shared" si="424"/>
        <v/>
      </c>
    </row>
    <row r="3761" spans="17:25" x14ac:dyDescent="0.25">
      <c r="Q3761" s="47">
        <f t="shared" si="420"/>
        <v>2002</v>
      </c>
      <c r="R3761" s="48" t="str">
        <f t="shared" si="418"/>
        <v>20023</v>
      </c>
      <c r="S3761" s="49">
        <v>37323</v>
      </c>
      <c r="T3761" s="48">
        <v>2289.83</v>
      </c>
      <c r="U3761" s="50">
        <f t="shared" si="419"/>
        <v>2280.2490322580647</v>
      </c>
      <c r="V3761" s="51">
        <f t="shared" si="421"/>
        <v>2506.5472328767123</v>
      </c>
      <c r="W3761" s="53">
        <f t="shared" si="422"/>
        <v>-7.4235807860256742E-5</v>
      </c>
      <c r="X3761" s="53" t="str">
        <f t="shared" si="423"/>
        <v/>
      </c>
      <c r="Y3761" s="54" t="str">
        <f t="shared" si="424"/>
        <v/>
      </c>
    </row>
    <row r="3762" spans="17:25" x14ac:dyDescent="0.25">
      <c r="Q3762" s="47">
        <f t="shared" si="420"/>
        <v>2002</v>
      </c>
      <c r="R3762" s="48" t="str">
        <f t="shared" si="418"/>
        <v>20023</v>
      </c>
      <c r="S3762" s="49">
        <v>37324</v>
      </c>
      <c r="T3762" s="48">
        <v>2283.83</v>
      </c>
      <c r="U3762" s="50">
        <f t="shared" si="419"/>
        <v>2280.2490322580647</v>
      </c>
      <c r="V3762" s="51">
        <f t="shared" si="421"/>
        <v>2506.5472328767123</v>
      </c>
      <c r="W3762" s="53">
        <f t="shared" si="422"/>
        <v>-2.6202818549848628E-3</v>
      </c>
      <c r="X3762" s="53" t="str">
        <f t="shared" si="423"/>
        <v/>
      </c>
      <c r="Y3762" s="54" t="str">
        <f t="shared" si="424"/>
        <v/>
      </c>
    </row>
    <row r="3763" spans="17:25" x14ac:dyDescent="0.25">
      <c r="Q3763" s="47">
        <f t="shared" si="420"/>
        <v>2002</v>
      </c>
      <c r="R3763" s="48" t="str">
        <f t="shared" si="418"/>
        <v>20023</v>
      </c>
      <c r="S3763" s="49">
        <v>37325</v>
      </c>
      <c r="T3763" s="48">
        <v>2283.83</v>
      </c>
      <c r="U3763" s="50">
        <f t="shared" si="419"/>
        <v>2280.2490322580647</v>
      </c>
      <c r="V3763" s="51">
        <f t="shared" si="421"/>
        <v>2506.5472328767123</v>
      </c>
      <c r="W3763" s="53">
        <f t="shared" si="422"/>
        <v>0</v>
      </c>
      <c r="X3763" s="53" t="str">
        <f t="shared" si="423"/>
        <v/>
      </c>
      <c r="Y3763" s="54" t="str">
        <f t="shared" si="424"/>
        <v/>
      </c>
    </row>
    <row r="3764" spans="17:25" x14ac:dyDescent="0.25">
      <c r="Q3764" s="47">
        <f t="shared" si="420"/>
        <v>2002</v>
      </c>
      <c r="R3764" s="48" t="str">
        <f t="shared" si="418"/>
        <v>20023</v>
      </c>
      <c r="S3764" s="49">
        <v>37326</v>
      </c>
      <c r="T3764" s="48">
        <v>2283.83</v>
      </c>
      <c r="U3764" s="50">
        <f t="shared" si="419"/>
        <v>2280.2490322580647</v>
      </c>
      <c r="V3764" s="51">
        <f t="shared" si="421"/>
        <v>2506.5472328767123</v>
      </c>
      <c r="W3764" s="53">
        <f t="shared" si="422"/>
        <v>0</v>
      </c>
      <c r="X3764" s="53" t="str">
        <f t="shared" si="423"/>
        <v/>
      </c>
      <c r="Y3764" s="54" t="str">
        <f t="shared" si="424"/>
        <v/>
      </c>
    </row>
    <row r="3765" spans="17:25" x14ac:dyDescent="0.25">
      <c r="Q3765" s="47">
        <f t="shared" si="420"/>
        <v>2002</v>
      </c>
      <c r="R3765" s="48" t="str">
        <f t="shared" si="418"/>
        <v>20023</v>
      </c>
      <c r="S3765" s="49">
        <v>37327</v>
      </c>
      <c r="T3765" s="48">
        <v>2269.88</v>
      </c>
      <c r="U3765" s="50">
        <f t="shared" si="419"/>
        <v>2280.2490322580647</v>
      </c>
      <c r="V3765" s="51">
        <f t="shared" si="421"/>
        <v>2506.5472328767123</v>
      </c>
      <c r="W3765" s="53">
        <f t="shared" si="422"/>
        <v>-6.1081604147418256E-3</v>
      </c>
      <c r="X3765" s="53" t="str">
        <f t="shared" si="423"/>
        <v/>
      </c>
      <c r="Y3765" s="54" t="str">
        <f t="shared" si="424"/>
        <v/>
      </c>
    </row>
    <row r="3766" spans="17:25" x14ac:dyDescent="0.25">
      <c r="Q3766" s="47">
        <f t="shared" si="420"/>
        <v>2002</v>
      </c>
      <c r="R3766" s="48" t="str">
        <f t="shared" si="418"/>
        <v>20023</v>
      </c>
      <c r="S3766" s="49">
        <v>37328</v>
      </c>
      <c r="T3766" s="48">
        <v>2269.17</v>
      </c>
      <c r="U3766" s="50">
        <f t="shared" si="419"/>
        <v>2280.2490322580647</v>
      </c>
      <c r="V3766" s="51">
        <f t="shared" si="421"/>
        <v>2506.5472328767123</v>
      </c>
      <c r="W3766" s="53">
        <f t="shared" si="422"/>
        <v>-3.1279186564925343E-4</v>
      </c>
      <c r="X3766" s="53" t="str">
        <f t="shared" si="423"/>
        <v/>
      </c>
      <c r="Y3766" s="54" t="str">
        <f t="shared" si="424"/>
        <v/>
      </c>
    </row>
    <row r="3767" spans="17:25" x14ac:dyDescent="0.25">
      <c r="Q3767" s="47">
        <f t="shared" si="420"/>
        <v>2002</v>
      </c>
      <c r="R3767" s="48" t="str">
        <f t="shared" si="418"/>
        <v>20023</v>
      </c>
      <c r="S3767" s="49">
        <v>37329</v>
      </c>
      <c r="T3767" s="48">
        <v>2270.66</v>
      </c>
      <c r="U3767" s="50">
        <f t="shared" si="419"/>
        <v>2280.2490322580647</v>
      </c>
      <c r="V3767" s="51">
        <f t="shared" si="421"/>
        <v>2506.5472328767123</v>
      </c>
      <c r="W3767" s="53">
        <f t="shared" si="422"/>
        <v>6.5662775376007509E-4</v>
      </c>
      <c r="X3767" s="53" t="str">
        <f t="shared" si="423"/>
        <v/>
      </c>
      <c r="Y3767" s="54" t="str">
        <f t="shared" si="424"/>
        <v/>
      </c>
    </row>
    <row r="3768" spans="17:25" x14ac:dyDescent="0.25">
      <c r="Q3768" s="47">
        <f t="shared" si="420"/>
        <v>2002</v>
      </c>
      <c r="R3768" s="48" t="str">
        <f t="shared" si="418"/>
        <v>20023</v>
      </c>
      <c r="S3768" s="49">
        <v>37330</v>
      </c>
      <c r="T3768" s="48">
        <v>2272.27</v>
      </c>
      <c r="U3768" s="50">
        <f t="shared" si="419"/>
        <v>2280.2490322580647</v>
      </c>
      <c r="V3768" s="51">
        <f t="shared" si="421"/>
        <v>2506.5472328767123</v>
      </c>
      <c r="W3768" s="53">
        <f t="shared" si="422"/>
        <v>7.0904494728418754E-4</v>
      </c>
      <c r="X3768" s="53" t="str">
        <f t="shared" si="423"/>
        <v/>
      </c>
      <c r="Y3768" s="54" t="str">
        <f t="shared" si="424"/>
        <v/>
      </c>
    </row>
    <row r="3769" spans="17:25" x14ac:dyDescent="0.25">
      <c r="Q3769" s="47">
        <f t="shared" si="420"/>
        <v>2002</v>
      </c>
      <c r="R3769" s="48" t="str">
        <f t="shared" si="418"/>
        <v>20023</v>
      </c>
      <c r="S3769" s="49">
        <v>37331</v>
      </c>
      <c r="T3769" s="48">
        <v>2278.56</v>
      </c>
      <c r="U3769" s="50">
        <f t="shared" si="419"/>
        <v>2280.2490322580647</v>
      </c>
      <c r="V3769" s="51">
        <f t="shared" si="421"/>
        <v>2506.5472328767123</v>
      </c>
      <c r="W3769" s="53">
        <f t="shared" si="422"/>
        <v>2.7681569531790018E-3</v>
      </c>
      <c r="X3769" s="53" t="str">
        <f t="shared" si="423"/>
        <v/>
      </c>
      <c r="Y3769" s="54" t="str">
        <f t="shared" si="424"/>
        <v/>
      </c>
    </row>
    <row r="3770" spans="17:25" x14ac:dyDescent="0.25">
      <c r="Q3770" s="47">
        <f t="shared" si="420"/>
        <v>2002</v>
      </c>
      <c r="R3770" s="48" t="str">
        <f t="shared" si="418"/>
        <v>20023</v>
      </c>
      <c r="S3770" s="49">
        <v>37332</v>
      </c>
      <c r="T3770" s="48">
        <v>2278.56</v>
      </c>
      <c r="U3770" s="50">
        <f t="shared" si="419"/>
        <v>2280.2490322580647</v>
      </c>
      <c r="V3770" s="51">
        <f t="shared" si="421"/>
        <v>2506.5472328767123</v>
      </c>
      <c r="W3770" s="53">
        <f t="shared" si="422"/>
        <v>0</v>
      </c>
      <c r="X3770" s="53" t="str">
        <f t="shared" si="423"/>
        <v/>
      </c>
      <c r="Y3770" s="54" t="str">
        <f t="shared" si="424"/>
        <v/>
      </c>
    </row>
    <row r="3771" spans="17:25" x14ac:dyDescent="0.25">
      <c r="Q3771" s="47">
        <f t="shared" si="420"/>
        <v>2002</v>
      </c>
      <c r="R3771" s="48" t="str">
        <f t="shared" si="418"/>
        <v>20023</v>
      </c>
      <c r="S3771" s="49">
        <v>37333</v>
      </c>
      <c r="T3771" s="48">
        <v>2278.56</v>
      </c>
      <c r="U3771" s="50">
        <f t="shared" si="419"/>
        <v>2280.2490322580647</v>
      </c>
      <c r="V3771" s="51">
        <f t="shared" si="421"/>
        <v>2506.5472328767123</v>
      </c>
      <c r="W3771" s="53">
        <f t="shared" si="422"/>
        <v>0</v>
      </c>
      <c r="X3771" s="53" t="str">
        <f t="shared" si="423"/>
        <v/>
      </c>
      <c r="Y3771" s="54" t="str">
        <f t="shared" si="424"/>
        <v/>
      </c>
    </row>
    <row r="3772" spans="17:25" x14ac:dyDescent="0.25">
      <c r="Q3772" s="47">
        <f t="shared" si="420"/>
        <v>2002</v>
      </c>
      <c r="R3772" s="48" t="str">
        <f t="shared" si="418"/>
        <v>20023</v>
      </c>
      <c r="S3772" s="49">
        <v>37334</v>
      </c>
      <c r="T3772" s="48">
        <v>2282.25</v>
      </c>
      <c r="U3772" s="50">
        <f t="shared" si="419"/>
        <v>2280.2490322580647</v>
      </c>
      <c r="V3772" s="51">
        <f t="shared" si="421"/>
        <v>2506.5472328767123</v>
      </c>
      <c r="W3772" s="53">
        <f t="shared" si="422"/>
        <v>1.6194438592795901E-3</v>
      </c>
      <c r="X3772" s="53" t="str">
        <f t="shared" si="423"/>
        <v/>
      </c>
      <c r="Y3772" s="54" t="str">
        <f t="shared" si="424"/>
        <v/>
      </c>
    </row>
    <row r="3773" spans="17:25" x14ac:dyDescent="0.25">
      <c r="Q3773" s="47">
        <f t="shared" si="420"/>
        <v>2002</v>
      </c>
      <c r="R3773" s="48" t="str">
        <f t="shared" si="418"/>
        <v>20023</v>
      </c>
      <c r="S3773" s="49">
        <v>37335</v>
      </c>
      <c r="T3773" s="48">
        <v>2274.5300000000002</v>
      </c>
      <c r="U3773" s="50">
        <f t="shared" si="419"/>
        <v>2280.2490322580647</v>
      </c>
      <c r="V3773" s="51">
        <f t="shared" si="421"/>
        <v>2506.5472328767123</v>
      </c>
      <c r="W3773" s="53">
        <f t="shared" si="422"/>
        <v>-3.3826267937341337E-3</v>
      </c>
      <c r="X3773" s="53" t="str">
        <f t="shared" si="423"/>
        <v/>
      </c>
      <c r="Y3773" s="54" t="str">
        <f t="shared" si="424"/>
        <v/>
      </c>
    </row>
    <row r="3774" spans="17:25" x14ac:dyDescent="0.25">
      <c r="Q3774" s="47">
        <f t="shared" si="420"/>
        <v>2002</v>
      </c>
      <c r="R3774" s="48" t="str">
        <f t="shared" si="418"/>
        <v>20023</v>
      </c>
      <c r="S3774" s="49">
        <v>37336</v>
      </c>
      <c r="T3774" s="48">
        <v>2279.6</v>
      </c>
      <c r="U3774" s="50">
        <f t="shared" si="419"/>
        <v>2280.2490322580647</v>
      </c>
      <c r="V3774" s="51">
        <f t="shared" si="421"/>
        <v>2506.5472328767123</v>
      </c>
      <c r="W3774" s="53">
        <f t="shared" si="422"/>
        <v>2.2290319318714058E-3</v>
      </c>
      <c r="X3774" s="53" t="str">
        <f t="shared" si="423"/>
        <v/>
      </c>
      <c r="Y3774" s="54" t="str">
        <f t="shared" si="424"/>
        <v/>
      </c>
    </row>
    <row r="3775" spans="17:25" x14ac:dyDescent="0.25">
      <c r="Q3775" s="47">
        <f t="shared" si="420"/>
        <v>2002</v>
      </c>
      <c r="R3775" s="48" t="str">
        <f t="shared" si="418"/>
        <v>20023</v>
      </c>
      <c r="S3775" s="49">
        <v>37337</v>
      </c>
      <c r="T3775" s="48">
        <v>2280</v>
      </c>
      <c r="U3775" s="50">
        <f t="shared" si="419"/>
        <v>2280.2490322580647</v>
      </c>
      <c r="V3775" s="51">
        <f t="shared" si="421"/>
        <v>2506.5472328767123</v>
      </c>
      <c r="W3775" s="53">
        <f t="shared" si="422"/>
        <v>1.7546938059309625E-4</v>
      </c>
      <c r="X3775" s="53" t="str">
        <f t="shared" si="423"/>
        <v/>
      </c>
      <c r="Y3775" s="54" t="str">
        <f t="shared" si="424"/>
        <v/>
      </c>
    </row>
    <row r="3776" spans="17:25" x14ac:dyDescent="0.25">
      <c r="Q3776" s="47">
        <f t="shared" si="420"/>
        <v>2002</v>
      </c>
      <c r="R3776" s="48" t="str">
        <f t="shared" si="418"/>
        <v>20023</v>
      </c>
      <c r="S3776" s="49">
        <v>37338</v>
      </c>
      <c r="T3776" s="48">
        <v>2274.4699999999998</v>
      </c>
      <c r="U3776" s="50">
        <f t="shared" si="419"/>
        <v>2280.2490322580647</v>
      </c>
      <c r="V3776" s="51">
        <f t="shared" si="421"/>
        <v>2506.5472328767123</v>
      </c>
      <c r="W3776" s="53">
        <f t="shared" si="422"/>
        <v>-2.4254385964913583E-3</v>
      </c>
      <c r="X3776" s="53" t="str">
        <f t="shared" si="423"/>
        <v/>
      </c>
      <c r="Y3776" s="54" t="str">
        <f t="shared" si="424"/>
        <v/>
      </c>
    </row>
    <row r="3777" spans="17:25" x14ac:dyDescent="0.25">
      <c r="Q3777" s="47">
        <f t="shared" si="420"/>
        <v>2002</v>
      </c>
      <c r="R3777" s="48" t="str">
        <f t="shared" si="418"/>
        <v>20023</v>
      </c>
      <c r="S3777" s="49">
        <v>37339</v>
      </c>
      <c r="T3777" s="48">
        <v>2274.4699999999998</v>
      </c>
      <c r="U3777" s="50">
        <f t="shared" si="419"/>
        <v>2280.2490322580647</v>
      </c>
      <c r="V3777" s="51">
        <f t="shared" si="421"/>
        <v>2506.5472328767123</v>
      </c>
      <c r="W3777" s="53">
        <f t="shared" si="422"/>
        <v>0</v>
      </c>
      <c r="X3777" s="53" t="str">
        <f t="shared" si="423"/>
        <v/>
      </c>
      <c r="Y3777" s="54" t="str">
        <f t="shared" si="424"/>
        <v/>
      </c>
    </row>
    <row r="3778" spans="17:25" x14ac:dyDescent="0.25">
      <c r="Q3778" s="47">
        <f t="shared" si="420"/>
        <v>2002</v>
      </c>
      <c r="R3778" s="48" t="str">
        <f t="shared" si="418"/>
        <v>20023</v>
      </c>
      <c r="S3778" s="49">
        <v>37340</v>
      </c>
      <c r="T3778" s="48">
        <v>2274.4699999999998</v>
      </c>
      <c r="U3778" s="50">
        <f t="shared" si="419"/>
        <v>2280.2490322580647</v>
      </c>
      <c r="V3778" s="51">
        <f t="shared" si="421"/>
        <v>2506.5472328767123</v>
      </c>
      <c r="W3778" s="53">
        <f t="shared" si="422"/>
        <v>0</v>
      </c>
      <c r="X3778" s="53" t="str">
        <f t="shared" si="423"/>
        <v/>
      </c>
      <c r="Y3778" s="54" t="str">
        <f t="shared" si="424"/>
        <v/>
      </c>
    </row>
    <row r="3779" spans="17:25" x14ac:dyDescent="0.25">
      <c r="Q3779" s="47">
        <f t="shared" si="420"/>
        <v>2002</v>
      </c>
      <c r="R3779" s="48" t="str">
        <f t="shared" si="418"/>
        <v>20023</v>
      </c>
      <c r="S3779" s="49">
        <v>37341</v>
      </c>
      <c r="T3779" s="48">
        <v>2274.4699999999998</v>
      </c>
      <c r="U3779" s="50">
        <f t="shared" si="419"/>
        <v>2280.2490322580647</v>
      </c>
      <c r="V3779" s="51">
        <f t="shared" si="421"/>
        <v>2506.5472328767123</v>
      </c>
      <c r="W3779" s="53">
        <f t="shared" si="422"/>
        <v>0</v>
      </c>
      <c r="X3779" s="53" t="str">
        <f t="shared" si="423"/>
        <v/>
      </c>
      <c r="Y3779" s="54" t="str">
        <f t="shared" si="424"/>
        <v/>
      </c>
    </row>
    <row r="3780" spans="17:25" x14ac:dyDescent="0.25">
      <c r="Q3780" s="47">
        <f t="shared" si="420"/>
        <v>2002</v>
      </c>
      <c r="R3780" s="48" t="str">
        <f t="shared" si="418"/>
        <v>20023</v>
      </c>
      <c r="S3780" s="49">
        <v>37342</v>
      </c>
      <c r="T3780" s="48">
        <v>2261.37</v>
      </c>
      <c r="U3780" s="50">
        <f t="shared" si="419"/>
        <v>2280.2490322580647</v>
      </c>
      <c r="V3780" s="51">
        <f t="shared" si="421"/>
        <v>2506.5472328767123</v>
      </c>
      <c r="W3780" s="53">
        <f t="shared" si="422"/>
        <v>-5.7595835513327698E-3</v>
      </c>
      <c r="X3780" s="53" t="str">
        <f t="shared" si="423"/>
        <v/>
      </c>
      <c r="Y3780" s="54" t="str">
        <f t="shared" si="424"/>
        <v/>
      </c>
    </row>
    <row r="3781" spans="17:25" x14ac:dyDescent="0.25">
      <c r="Q3781" s="47">
        <f t="shared" si="420"/>
        <v>2002</v>
      </c>
      <c r="R3781" s="48" t="str">
        <f t="shared" si="418"/>
        <v>20023</v>
      </c>
      <c r="S3781" s="49">
        <v>37343</v>
      </c>
      <c r="T3781" s="48">
        <v>2261.23</v>
      </c>
      <c r="U3781" s="50">
        <f t="shared" si="419"/>
        <v>2280.2490322580647</v>
      </c>
      <c r="V3781" s="51">
        <f t="shared" si="421"/>
        <v>2506.5472328767123</v>
      </c>
      <c r="W3781" s="53">
        <f t="shared" si="422"/>
        <v>-6.1909373521351618E-5</v>
      </c>
      <c r="X3781" s="53" t="str">
        <f t="shared" si="423"/>
        <v/>
      </c>
      <c r="Y3781" s="54" t="str">
        <f t="shared" si="424"/>
        <v/>
      </c>
    </row>
    <row r="3782" spans="17:25" x14ac:dyDescent="0.25">
      <c r="Q3782" s="47">
        <f t="shared" si="420"/>
        <v>2002</v>
      </c>
      <c r="R3782" s="48" t="str">
        <f t="shared" si="418"/>
        <v>20023</v>
      </c>
      <c r="S3782" s="49">
        <v>37344</v>
      </c>
      <c r="T3782" s="48">
        <v>2261.23</v>
      </c>
      <c r="U3782" s="50">
        <f t="shared" si="419"/>
        <v>2280.2490322580647</v>
      </c>
      <c r="V3782" s="51">
        <f t="shared" si="421"/>
        <v>2506.5472328767123</v>
      </c>
      <c r="W3782" s="53">
        <f t="shared" si="422"/>
        <v>0</v>
      </c>
      <c r="X3782" s="53" t="str">
        <f t="shared" si="423"/>
        <v/>
      </c>
      <c r="Y3782" s="54" t="str">
        <f t="shared" si="424"/>
        <v/>
      </c>
    </row>
    <row r="3783" spans="17:25" x14ac:dyDescent="0.25">
      <c r="Q3783" s="47">
        <f t="shared" si="420"/>
        <v>2002</v>
      </c>
      <c r="R3783" s="48" t="str">
        <f t="shared" ref="R3783:R3846" si="425">+YEAR(S3783)&amp;MONTH(S3783)</f>
        <v>20023</v>
      </c>
      <c r="S3783" s="49">
        <v>37345</v>
      </c>
      <c r="T3783" s="48">
        <v>2261.23</v>
      </c>
      <c r="U3783" s="50">
        <f t="shared" ref="U3783:U3846" si="426">+AVERAGEIF($R$3:$R$12000,R3783,$T$3:$T$12000)</f>
        <v>2280.2490322580647</v>
      </c>
      <c r="V3783" s="51">
        <f t="shared" si="421"/>
        <v>2506.5472328767123</v>
      </c>
      <c r="W3783" s="53">
        <f t="shared" si="422"/>
        <v>0</v>
      </c>
      <c r="X3783" s="53" t="str">
        <f t="shared" si="423"/>
        <v/>
      </c>
      <c r="Y3783" s="54" t="str">
        <f t="shared" si="424"/>
        <v/>
      </c>
    </row>
    <row r="3784" spans="17:25" x14ac:dyDescent="0.25">
      <c r="Q3784" s="47">
        <f t="shared" ref="Q3784:Q3847" si="427">+YEAR(S3784)</f>
        <v>2002</v>
      </c>
      <c r="R3784" s="48" t="str">
        <f t="shared" si="425"/>
        <v>20023</v>
      </c>
      <c r="S3784" s="49">
        <v>37346</v>
      </c>
      <c r="T3784" s="48">
        <v>2261.23</v>
      </c>
      <c r="U3784" s="50">
        <f t="shared" si="426"/>
        <v>2280.2490322580647</v>
      </c>
      <c r="V3784" s="51">
        <f t="shared" ref="V3784:V3847" si="428">+AVERAGEIF($Q$3:$Q$12000,Q3784,$T$3:$T$12000)</f>
        <v>2506.5472328767123</v>
      </c>
      <c r="W3784" s="53">
        <f t="shared" si="422"/>
        <v>0</v>
      </c>
      <c r="X3784" s="53" t="str">
        <f t="shared" si="423"/>
        <v/>
      </c>
      <c r="Y3784" s="54" t="str">
        <f t="shared" si="424"/>
        <v/>
      </c>
    </row>
    <row r="3785" spans="17:25" x14ac:dyDescent="0.25">
      <c r="Q3785" s="47">
        <f t="shared" si="427"/>
        <v>2002</v>
      </c>
      <c r="R3785" s="48" t="str">
        <f t="shared" si="425"/>
        <v>20024</v>
      </c>
      <c r="S3785" s="49">
        <v>37347</v>
      </c>
      <c r="T3785" s="48">
        <v>2261.23</v>
      </c>
      <c r="U3785" s="50">
        <f t="shared" si="426"/>
        <v>2263.5990000000002</v>
      </c>
      <c r="V3785" s="51">
        <f t="shared" si="428"/>
        <v>2506.5472328767123</v>
      </c>
      <c r="W3785" s="53">
        <f t="shared" ref="W3785:W3848" si="429">+T3785/T3784-1</f>
        <v>0</v>
      </c>
      <c r="X3785" s="53">
        <f t="shared" ref="X3785:X3848" si="430">IF(U3785/U3784-1=0,"",U3785/U3784-1)</f>
        <v>-7.3018481852293871E-3</v>
      </c>
      <c r="Y3785" s="54" t="str">
        <f t="shared" ref="Y3785:Y3848" si="431">+IF(V3785=V3784,"",V3785/V3784-1)</f>
        <v/>
      </c>
    </row>
    <row r="3786" spans="17:25" x14ac:dyDescent="0.25">
      <c r="Q3786" s="47">
        <f t="shared" si="427"/>
        <v>2002</v>
      </c>
      <c r="R3786" s="48" t="str">
        <f t="shared" si="425"/>
        <v>20024</v>
      </c>
      <c r="S3786" s="49">
        <v>37348</v>
      </c>
      <c r="T3786" s="48">
        <v>2264.5700000000002</v>
      </c>
      <c r="U3786" s="50">
        <f t="shared" si="426"/>
        <v>2263.5990000000002</v>
      </c>
      <c r="V3786" s="51">
        <f t="shared" si="428"/>
        <v>2506.5472328767123</v>
      </c>
      <c r="W3786" s="53">
        <f t="shared" si="429"/>
        <v>1.4770722129107128E-3</v>
      </c>
      <c r="X3786" s="53" t="str">
        <f t="shared" si="430"/>
        <v/>
      </c>
      <c r="Y3786" s="54" t="str">
        <f t="shared" si="431"/>
        <v/>
      </c>
    </row>
    <row r="3787" spans="17:25" x14ac:dyDescent="0.25">
      <c r="Q3787" s="47">
        <f t="shared" si="427"/>
        <v>2002</v>
      </c>
      <c r="R3787" s="48" t="str">
        <f t="shared" si="425"/>
        <v>20024</v>
      </c>
      <c r="S3787" s="49">
        <v>37349</v>
      </c>
      <c r="T3787" s="48">
        <v>2257.16</v>
      </c>
      <c r="U3787" s="50">
        <f t="shared" si="426"/>
        <v>2263.5990000000002</v>
      </c>
      <c r="V3787" s="51">
        <f t="shared" si="428"/>
        <v>2506.5472328767123</v>
      </c>
      <c r="W3787" s="53">
        <f t="shared" si="429"/>
        <v>-3.272144380611075E-3</v>
      </c>
      <c r="X3787" s="53" t="str">
        <f t="shared" si="430"/>
        <v/>
      </c>
      <c r="Y3787" s="54" t="str">
        <f t="shared" si="431"/>
        <v/>
      </c>
    </row>
    <row r="3788" spans="17:25" x14ac:dyDescent="0.25">
      <c r="Q3788" s="47">
        <f t="shared" si="427"/>
        <v>2002</v>
      </c>
      <c r="R3788" s="48" t="str">
        <f t="shared" si="425"/>
        <v>20024</v>
      </c>
      <c r="S3788" s="49">
        <v>37350</v>
      </c>
      <c r="T3788" s="48">
        <v>2267.9899999999998</v>
      </c>
      <c r="U3788" s="50">
        <f t="shared" si="426"/>
        <v>2263.5990000000002</v>
      </c>
      <c r="V3788" s="51">
        <f t="shared" si="428"/>
        <v>2506.5472328767123</v>
      </c>
      <c r="W3788" s="53">
        <f t="shared" si="429"/>
        <v>4.7980648248240332E-3</v>
      </c>
      <c r="X3788" s="53" t="str">
        <f t="shared" si="430"/>
        <v/>
      </c>
      <c r="Y3788" s="54" t="str">
        <f t="shared" si="431"/>
        <v/>
      </c>
    </row>
    <row r="3789" spans="17:25" x14ac:dyDescent="0.25">
      <c r="Q3789" s="47">
        <f t="shared" si="427"/>
        <v>2002</v>
      </c>
      <c r="R3789" s="48" t="str">
        <f t="shared" si="425"/>
        <v>20024</v>
      </c>
      <c r="S3789" s="49">
        <v>37351</v>
      </c>
      <c r="T3789" s="48">
        <v>2269.35</v>
      </c>
      <c r="U3789" s="50">
        <f t="shared" si="426"/>
        <v>2263.5990000000002</v>
      </c>
      <c r="V3789" s="51">
        <f t="shared" si="428"/>
        <v>2506.5472328767123</v>
      </c>
      <c r="W3789" s="53">
        <f t="shared" si="429"/>
        <v>5.9964991027294801E-4</v>
      </c>
      <c r="X3789" s="53" t="str">
        <f t="shared" si="430"/>
        <v/>
      </c>
      <c r="Y3789" s="54" t="str">
        <f t="shared" si="431"/>
        <v/>
      </c>
    </row>
    <row r="3790" spans="17:25" x14ac:dyDescent="0.25">
      <c r="Q3790" s="47">
        <f t="shared" si="427"/>
        <v>2002</v>
      </c>
      <c r="R3790" s="48" t="str">
        <f t="shared" si="425"/>
        <v>20024</v>
      </c>
      <c r="S3790" s="49">
        <v>37352</v>
      </c>
      <c r="T3790" s="48">
        <v>2263.0300000000002</v>
      </c>
      <c r="U3790" s="50">
        <f t="shared" si="426"/>
        <v>2263.5990000000002</v>
      </c>
      <c r="V3790" s="51">
        <f t="shared" si="428"/>
        <v>2506.5472328767123</v>
      </c>
      <c r="W3790" s="53">
        <f t="shared" si="429"/>
        <v>-2.7849384184897019E-3</v>
      </c>
      <c r="X3790" s="53" t="str">
        <f t="shared" si="430"/>
        <v/>
      </c>
      <c r="Y3790" s="54" t="str">
        <f t="shared" si="431"/>
        <v/>
      </c>
    </row>
    <row r="3791" spans="17:25" x14ac:dyDescent="0.25">
      <c r="Q3791" s="47">
        <f t="shared" si="427"/>
        <v>2002</v>
      </c>
      <c r="R3791" s="48" t="str">
        <f t="shared" si="425"/>
        <v>20024</v>
      </c>
      <c r="S3791" s="49">
        <v>37353</v>
      </c>
      <c r="T3791" s="48">
        <v>2263.0300000000002</v>
      </c>
      <c r="U3791" s="50">
        <f t="shared" si="426"/>
        <v>2263.5990000000002</v>
      </c>
      <c r="V3791" s="51">
        <f t="shared" si="428"/>
        <v>2506.5472328767123</v>
      </c>
      <c r="W3791" s="53">
        <f t="shared" si="429"/>
        <v>0</v>
      </c>
      <c r="X3791" s="53" t="str">
        <f t="shared" si="430"/>
        <v/>
      </c>
      <c r="Y3791" s="54" t="str">
        <f t="shared" si="431"/>
        <v/>
      </c>
    </row>
    <row r="3792" spans="17:25" x14ac:dyDescent="0.25">
      <c r="Q3792" s="47">
        <f t="shared" si="427"/>
        <v>2002</v>
      </c>
      <c r="R3792" s="48" t="str">
        <f t="shared" si="425"/>
        <v>20024</v>
      </c>
      <c r="S3792" s="49">
        <v>37354</v>
      </c>
      <c r="T3792" s="48">
        <v>2263.0300000000002</v>
      </c>
      <c r="U3792" s="50">
        <f t="shared" si="426"/>
        <v>2263.5990000000002</v>
      </c>
      <c r="V3792" s="51">
        <f t="shared" si="428"/>
        <v>2506.5472328767123</v>
      </c>
      <c r="W3792" s="53">
        <f t="shared" si="429"/>
        <v>0</v>
      </c>
      <c r="X3792" s="53" t="str">
        <f t="shared" si="430"/>
        <v/>
      </c>
      <c r="Y3792" s="54" t="str">
        <f t="shared" si="431"/>
        <v/>
      </c>
    </row>
    <row r="3793" spans="17:25" x14ac:dyDescent="0.25">
      <c r="Q3793" s="47">
        <f t="shared" si="427"/>
        <v>2002</v>
      </c>
      <c r="R3793" s="48" t="str">
        <f t="shared" si="425"/>
        <v>20024</v>
      </c>
      <c r="S3793" s="49">
        <v>37355</v>
      </c>
      <c r="T3793" s="48">
        <v>2255.02</v>
      </c>
      <c r="U3793" s="50">
        <f t="shared" si="426"/>
        <v>2263.5990000000002</v>
      </c>
      <c r="V3793" s="51">
        <f t="shared" si="428"/>
        <v>2506.5472328767123</v>
      </c>
      <c r="W3793" s="53">
        <f t="shared" si="429"/>
        <v>-3.5395023486212152E-3</v>
      </c>
      <c r="X3793" s="53" t="str">
        <f t="shared" si="430"/>
        <v/>
      </c>
      <c r="Y3793" s="54" t="str">
        <f t="shared" si="431"/>
        <v/>
      </c>
    </row>
    <row r="3794" spans="17:25" x14ac:dyDescent="0.25">
      <c r="Q3794" s="47">
        <f t="shared" si="427"/>
        <v>2002</v>
      </c>
      <c r="R3794" s="48" t="str">
        <f t="shared" si="425"/>
        <v>20024</v>
      </c>
      <c r="S3794" s="49">
        <v>37356</v>
      </c>
      <c r="T3794" s="48">
        <v>2254.4499999999998</v>
      </c>
      <c r="U3794" s="50">
        <f t="shared" si="426"/>
        <v>2263.5990000000002</v>
      </c>
      <c r="V3794" s="51">
        <f t="shared" si="428"/>
        <v>2506.5472328767123</v>
      </c>
      <c r="W3794" s="53">
        <f t="shared" si="429"/>
        <v>-2.5276937676832478E-4</v>
      </c>
      <c r="X3794" s="53" t="str">
        <f t="shared" si="430"/>
        <v/>
      </c>
      <c r="Y3794" s="54" t="str">
        <f t="shared" si="431"/>
        <v/>
      </c>
    </row>
    <row r="3795" spans="17:25" x14ac:dyDescent="0.25">
      <c r="Q3795" s="47">
        <f t="shared" si="427"/>
        <v>2002</v>
      </c>
      <c r="R3795" s="48" t="str">
        <f t="shared" si="425"/>
        <v>20024</v>
      </c>
      <c r="S3795" s="49">
        <v>37357</v>
      </c>
      <c r="T3795" s="48">
        <v>2257.7800000000002</v>
      </c>
      <c r="U3795" s="50">
        <f t="shared" si="426"/>
        <v>2263.5990000000002</v>
      </c>
      <c r="V3795" s="51">
        <f t="shared" si="428"/>
        <v>2506.5472328767123</v>
      </c>
      <c r="W3795" s="53">
        <f t="shared" si="429"/>
        <v>1.4770786666371549E-3</v>
      </c>
      <c r="X3795" s="53" t="str">
        <f t="shared" si="430"/>
        <v/>
      </c>
      <c r="Y3795" s="54" t="str">
        <f t="shared" si="431"/>
        <v/>
      </c>
    </row>
    <row r="3796" spans="17:25" x14ac:dyDescent="0.25">
      <c r="Q3796" s="47">
        <f t="shared" si="427"/>
        <v>2002</v>
      </c>
      <c r="R3796" s="48" t="str">
        <f t="shared" si="425"/>
        <v>20024</v>
      </c>
      <c r="S3796" s="49">
        <v>37358</v>
      </c>
      <c r="T3796" s="48">
        <v>2261.66</v>
      </c>
      <c r="U3796" s="50">
        <f t="shared" si="426"/>
        <v>2263.5990000000002</v>
      </c>
      <c r="V3796" s="51">
        <f t="shared" si="428"/>
        <v>2506.5472328767123</v>
      </c>
      <c r="W3796" s="53">
        <f t="shared" si="429"/>
        <v>1.7185022455685761E-3</v>
      </c>
      <c r="X3796" s="53" t="str">
        <f t="shared" si="430"/>
        <v/>
      </c>
      <c r="Y3796" s="54" t="str">
        <f t="shared" si="431"/>
        <v/>
      </c>
    </row>
    <row r="3797" spans="17:25" x14ac:dyDescent="0.25">
      <c r="Q3797" s="47">
        <f t="shared" si="427"/>
        <v>2002</v>
      </c>
      <c r="R3797" s="48" t="str">
        <f t="shared" si="425"/>
        <v>20024</v>
      </c>
      <c r="S3797" s="49">
        <v>37359</v>
      </c>
      <c r="T3797" s="48">
        <v>2264.98</v>
      </c>
      <c r="U3797" s="50">
        <f t="shared" si="426"/>
        <v>2263.5990000000002</v>
      </c>
      <c r="V3797" s="51">
        <f t="shared" si="428"/>
        <v>2506.5472328767123</v>
      </c>
      <c r="W3797" s="53">
        <f t="shared" si="429"/>
        <v>1.4679483211446076E-3</v>
      </c>
      <c r="X3797" s="53" t="str">
        <f t="shared" si="430"/>
        <v/>
      </c>
      <c r="Y3797" s="54" t="str">
        <f t="shared" si="431"/>
        <v/>
      </c>
    </row>
    <row r="3798" spans="17:25" x14ac:dyDescent="0.25">
      <c r="Q3798" s="47">
        <f t="shared" si="427"/>
        <v>2002</v>
      </c>
      <c r="R3798" s="48" t="str">
        <f t="shared" si="425"/>
        <v>20024</v>
      </c>
      <c r="S3798" s="49">
        <v>37360</v>
      </c>
      <c r="T3798" s="48">
        <v>2264.98</v>
      </c>
      <c r="U3798" s="50">
        <f t="shared" si="426"/>
        <v>2263.5990000000002</v>
      </c>
      <c r="V3798" s="51">
        <f t="shared" si="428"/>
        <v>2506.5472328767123</v>
      </c>
      <c r="W3798" s="53">
        <f t="shared" si="429"/>
        <v>0</v>
      </c>
      <c r="X3798" s="53" t="str">
        <f t="shared" si="430"/>
        <v/>
      </c>
      <c r="Y3798" s="54" t="str">
        <f t="shared" si="431"/>
        <v/>
      </c>
    </row>
    <row r="3799" spans="17:25" x14ac:dyDescent="0.25">
      <c r="Q3799" s="47">
        <f t="shared" si="427"/>
        <v>2002</v>
      </c>
      <c r="R3799" s="48" t="str">
        <f t="shared" si="425"/>
        <v>20024</v>
      </c>
      <c r="S3799" s="49">
        <v>37361</v>
      </c>
      <c r="T3799" s="48">
        <v>2264.98</v>
      </c>
      <c r="U3799" s="50">
        <f t="shared" si="426"/>
        <v>2263.5990000000002</v>
      </c>
      <c r="V3799" s="51">
        <f t="shared" si="428"/>
        <v>2506.5472328767123</v>
      </c>
      <c r="W3799" s="53">
        <f t="shared" si="429"/>
        <v>0</v>
      </c>
      <c r="X3799" s="53" t="str">
        <f t="shared" si="430"/>
        <v/>
      </c>
      <c r="Y3799" s="54" t="str">
        <f t="shared" si="431"/>
        <v/>
      </c>
    </row>
    <row r="3800" spans="17:25" x14ac:dyDescent="0.25">
      <c r="Q3800" s="47">
        <f t="shared" si="427"/>
        <v>2002</v>
      </c>
      <c r="R3800" s="48" t="str">
        <f t="shared" si="425"/>
        <v>20024</v>
      </c>
      <c r="S3800" s="49">
        <v>37362</v>
      </c>
      <c r="T3800" s="48">
        <v>2266.92</v>
      </c>
      <c r="U3800" s="50">
        <f t="shared" si="426"/>
        <v>2263.5990000000002</v>
      </c>
      <c r="V3800" s="51">
        <f t="shared" si="428"/>
        <v>2506.5472328767123</v>
      </c>
      <c r="W3800" s="53">
        <f t="shared" si="429"/>
        <v>8.5651970436817493E-4</v>
      </c>
      <c r="X3800" s="53" t="str">
        <f t="shared" si="430"/>
        <v/>
      </c>
      <c r="Y3800" s="54" t="str">
        <f t="shared" si="431"/>
        <v/>
      </c>
    </row>
    <row r="3801" spans="17:25" x14ac:dyDescent="0.25">
      <c r="Q3801" s="47">
        <f t="shared" si="427"/>
        <v>2002</v>
      </c>
      <c r="R3801" s="48" t="str">
        <f t="shared" si="425"/>
        <v>20024</v>
      </c>
      <c r="S3801" s="49">
        <v>37363</v>
      </c>
      <c r="T3801" s="48">
        <v>2262.56</v>
      </c>
      <c r="U3801" s="50">
        <f t="shared" si="426"/>
        <v>2263.5990000000002</v>
      </c>
      <c r="V3801" s="51">
        <f t="shared" si="428"/>
        <v>2506.5472328767123</v>
      </c>
      <c r="W3801" s="53">
        <f t="shared" si="429"/>
        <v>-1.9233144530905744E-3</v>
      </c>
      <c r="X3801" s="53" t="str">
        <f t="shared" si="430"/>
        <v/>
      </c>
      <c r="Y3801" s="54" t="str">
        <f t="shared" si="431"/>
        <v/>
      </c>
    </row>
    <row r="3802" spans="17:25" x14ac:dyDescent="0.25">
      <c r="Q3802" s="47">
        <f t="shared" si="427"/>
        <v>2002</v>
      </c>
      <c r="R3802" s="48" t="str">
        <f t="shared" si="425"/>
        <v>20024</v>
      </c>
      <c r="S3802" s="49">
        <v>37364</v>
      </c>
      <c r="T3802" s="48">
        <v>2261.12</v>
      </c>
      <c r="U3802" s="50">
        <f t="shared" si="426"/>
        <v>2263.5990000000002</v>
      </c>
      <c r="V3802" s="51">
        <f t="shared" si="428"/>
        <v>2506.5472328767123</v>
      </c>
      <c r="W3802" s="53">
        <f t="shared" si="429"/>
        <v>-6.3644721023969897E-4</v>
      </c>
      <c r="X3802" s="53" t="str">
        <f t="shared" si="430"/>
        <v/>
      </c>
      <c r="Y3802" s="54" t="str">
        <f t="shared" si="431"/>
        <v/>
      </c>
    </row>
    <row r="3803" spans="17:25" x14ac:dyDescent="0.25">
      <c r="Q3803" s="47">
        <f t="shared" si="427"/>
        <v>2002</v>
      </c>
      <c r="R3803" s="48" t="str">
        <f t="shared" si="425"/>
        <v>20024</v>
      </c>
      <c r="S3803" s="49">
        <v>37365</v>
      </c>
      <c r="T3803" s="48">
        <v>2256.66</v>
      </c>
      <c r="U3803" s="50">
        <f t="shared" si="426"/>
        <v>2263.5990000000002</v>
      </c>
      <c r="V3803" s="51">
        <f t="shared" si="428"/>
        <v>2506.5472328767123</v>
      </c>
      <c r="W3803" s="53">
        <f t="shared" si="429"/>
        <v>-1.9724738182848034E-3</v>
      </c>
      <c r="X3803" s="53" t="str">
        <f t="shared" si="430"/>
        <v/>
      </c>
      <c r="Y3803" s="54" t="str">
        <f t="shared" si="431"/>
        <v/>
      </c>
    </row>
    <row r="3804" spans="17:25" x14ac:dyDescent="0.25">
      <c r="Q3804" s="47">
        <f t="shared" si="427"/>
        <v>2002</v>
      </c>
      <c r="R3804" s="48" t="str">
        <f t="shared" si="425"/>
        <v>20024</v>
      </c>
      <c r="S3804" s="49">
        <v>37366</v>
      </c>
      <c r="T3804" s="48">
        <v>2260.9</v>
      </c>
      <c r="U3804" s="50">
        <f t="shared" si="426"/>
        <v>2263.5990000000002</v>
      </c>
      <c r="V3804" s="51">
        <f t="shared" si="428"/>
        <v>2506.5472328767123</v>
      </c>
      <c r="W3804" s="53">
        <f t="shared" si="429"/>
        <v>1.878882950909766E-3</v>
      </c>
      <c r="X3804" s="53" t="str">
        <f t="shared" si="430"/>
        <v/>
      </c>
      <c r="Y3804" s="54" t="str">
        <f t="shared" si="431"/>
        <v/>
      </c>
    </row>
    <row r="3805" spans="17:25" x14ac:dyDescent="0.25">
      <c r="Q3805" s="47">
        <f t="shared" si="427"/>
        <v>2002</v>
      </c>
      <c r="R3805" s="48" t="str">
        <f t="shared" si="425"/>
        <v>20024</v>
      </c>
      <c r="S3805" s="49">
        <v>37367</v>
      </c>
      <c r="T3805" s="48">
        <v>2260.9</v>
      </c>
      <c r="U3805" s="50">
        <f t="shared" si="426"/>
        <v>2263.5990000000002</v>
      </c>
      <c r="V3805" s="51">
        <f t="shared" si="428"/>
        <v>2506.5472328767123</v>
      </c>
      <c r="W3805" s="53">
        <f t="shared" si="429"/>
        <v>0</v>
      </c>
      <c r="X3805" s="53" t="str">
        <f t="shared" si="430"/>
        <v/>
      </c>
      <c r="Y3805" s="54" t="str">
        <f t="shared" si="431"/>
        <v/>
      </c>
    </row>
    <row r="3806" spans="17:25" x14ac:dyDescent="0.25">
      <c r="Q3806" s="47">
        <f t="shared" si="427"/>
        <v>2002</v>
      </c>
      <c r="R3806" s="48" t="str">
        <f t="shared" si="425"/>
        <v>20024</v>
      </c>
      <c r="S3806" s="49">
        <v>37368</v>
      </c>
      <c r="T3806" s="48">
        <v>2260.9</v>
      </c>
      <c r="U3806" s="50">
        <f t="shared" si="426"/>
        <v>2263.5990000000002</v>
      </c>
      <c r="V3806" s="51">
        <f t="shared" si="428"/>
        <v>2506.5472328767123</v>
      </c>
      <c r="W3806" s="53">
        <f t="shared" si="429"/>
        <v>0</v>
      </c>
      <c r="X3806" s="53" t="str">
        <f t="shared" si="430"/>
        <v/>
      </c>
      <c r="Y3806" s="54" t="str">
        <f t="shared" si="431"/>
        <v/>
      </c>
    </row>
    <row r="3807" spans="17:25" x14ac:dyDescent="0.25">
      <c r="Q3807" s="47">
        <f t="shared" si="427"/>
        <v>2002</v>
      </c>
      <c r="R3807" s="48" t="str">
        <f t="shared" si="425"/>
        <v>20024</v>
      </c>
      <c r="S3807" s="49">
        <v>37369</v>
      </c>
      <c r="T3807" s="48">
        <v>2259.88</v>
      </c>
      <c r="U3807" s="50">
        <f t="shared" si="426"/>
        <v>2263.5990000000002</v>
      </c>
      <c r="V3807" s="51">
        <f t="shared" si="428"/>
        <v>2506.5472328767123</v>
      </c>
      <c r="W3807" s="53">
        <f t="shared" si="429"/>
        <v>-4.5114777301069608E-4</v>
      </c>
      <c r="X3807" s="53" t="str">
        <f t="shared" si="430"/>
        <v/>
      </c>
      <c r="Y3807" s="54" t="str">
        <f t="shared" si="431"/>
        <v/>
      </c>
    </row>
    <row r="3808" spans="17:25" x14ac:dyDescent="0.25">
      <c r="Q3808" s="47">
        <f t="shared" si="427"/>
        <v>2002</v>
      </c>
      <c r="R3808" s="48" t="str">
        <f t="shared" si="425"/>
        <v>20024</v>
      </c>
      <c r="S3808" s="49">
        <v>37370</v>
      </c>
      <c r="T3808" s="48">
        <v>2263.6799999999998</v>
      </c>
      <c r="U3808" s="50">
        <f t="shared" si="426"/>
        <v>2263.5990000000002</v>
      </c>
      <c r="V3808" s="51">
        <f t="shared" si="428"/>
        <v>2506.5472328767123</v>
      </c>
      <c r="W3808" s="53">
        <f t="shared" si="429"/>
        <v>1.681505212665968E-3</v>
      </c>
      <c r="X3808" s="53" t="str">
        <f t="shared" si="430"/>
        <v/>
      </c>
      <c r="Y3808" s="54" t="str">
        <f t="shared" si="431"/>
        <v/>
      </c>
    </row>
    <row r="3809" spans="17:25" x14ac:dyDescent="0.25">
      <c r="Q3809" s="47">
        <f t="shared" si="427"/>
        <v>2002</v>
      </c>
      <c r="R3809" s="48" t="str">
        <f t="shared" si="425"/>
        <v>20024</v>
      </c>
      <c r="S3809" s="49">
        <v>37371</v>
      </c>
      <c r="T3809" s="48">
        <v>2265.6999999999998</v>
      </c>
      <c r="U3809" s="50">
        <f t="shared" si="426"/>
        <v>2263.5990000000002</v>
      </c>
      <c r="V3809" s="51">
        <f t="shared" si="428"/>
        <v>2506.5472328767123</v>
      </c>
      <c r="W3809" s="53">
        <f t="shared" si="429"/>
        <v>8.9235227594008926E-4</v>
      </c>
      <c r="X3809" s="53" t="str">
        <f t="shared" si="430"/>
        <v/>
      </c>
      <c r="Y3809" s="54" t="str">
        <f t="shared" si="431"/>
        <v/>
      </c>
    </row>
    <row r="3810" spans="17:25" x14ac:dyDescent="0.25">
      <c r="Q3810" s="47">
        <f t="shared" si="427"/>
        <v>2002</v>
      </c>
      <c r="R3810" s="48" t="str">
        <f t="shared" si="425"/>
        <v>20024</v>
      </c>
      <c r="S3810" s="49">
        <v>37372</v>
      </c>
      <c r="T3810" s="48">
        <v>2267.4</v>
      </c>
      <c r="U3810" s="50">
        <f t="shared" si="426"/>
        <v>2263.5990000000002</v>
      </c>
      <c r="V3810" s="51">
        <f t="shared" si="428"/>
        <v>2506.5472328767123</v>
      </c>
      <c r="W3810" s="53">
        <f t="shared" si="429"/>
        <v>7.5031998940744415E-4</v>
      </c>
      <c r="X3810" s="53" t="str">
        <f t="shared" si="430"/>
        <v/>
      </c>
      <c r="Y3810" s="54" t="str">
        <f t="shared" si="431"/>
        <v/>
      </c>
    </row>
    <row r="3811" spans="17:25" x14ac:dyDescent="0.25">
      <c r="Q3811" s="47">
        <f t="shared" si="427"/>
        <v>2002</v>
      </c>
      <c r="R3811" s="48" t="str">
        <f t="shared" si="425"/>
        <v>20024</v>
      </c>
      <c r="S3811" s="49">
        <v>37373</v>
      </c>
      <c r="T3811" s="48">
        <v>2270.92</v>
      </c>
      <c r="U3811" s="50">
        <f t="shared" si="426"/>
        <v>2263.5990000000002</v>
      </c>
      <c r="V3811" s="51">
        <f t="shared" si="428"/>
        <v>2506.5472328767123</v>
      </c>
      <c r="W3811" s="53">
        <f t="shared" si="429"/>
        <v>1.5524389168211084E-3</v>
      </c>
      <c r="X3811" s="53" t="str">
        <f t="shared" si="430"/>
        <v/>
      </c>
      <c r="Y3811" s="54" t="str">
        <f t="shared" si="431"/>
        <v/>
      </c>
    </row>
    <row r="3812" spans="17:25" x14ac:dyDescent="0.25">
      <c r="Q3812" s="47">
        <f t="shared" si="427"/>
        <v>2002</v>
      </c>
      <c r="R3812" s="48" t="str">
        <f t="shared" si="425"/>
        <v>20024</v>
      </c>
      <c r="S3812" s="49">
        <v>37374</v>
      </c>
      <c r="T3812" s="48">
        <v>2270.92</v>
      </c>
      <c r="U3812" s="50">
        <f t="shared" si="426"/>
        <v>2263.5990000000002</v>
      </c>
      <c r="V3812" s="51">
        <f t="shared" si="428"/>
        <v>2506.5472328767123</v>
      </c>
      <c r="W3812" s="53">
        <f t="shared" si="429"/>
        <v>0</v>
      </c>
      <c r="X3812" s="53" t="str">
        <f t="shared" si="430"/>
        <v/>
      </c>
      <c r="Y3812" s="54" t="str">
        <f t="shared" si="431"/>
        <v/>
      </c>
    </row>
    <row r="3813" spans="17:25" x14ac:dyDescent="0.25">
      <c r="Q3813" s="47">
        <f t="shared" si="427"/>
        <v>2002</v>
      </c>
      <c r="R3813" s="48" t="str">
        <f t="shared" si="425"/>
        <v>20024</v>
      </c>
      <c r="S3813" s="49">
        <v>37375</v>
      </c>
      <c r="T3813" s="48">
        <v>2270.92</v>
      </c>
      <c r="U3813" s="50">
        <f t="shared" si="426"/>
        <v>2263.5990000000002</v>
      </c>
      <c r="V3813" s="51">
        <f t="shared" si="428"/>
        <v>2506.5472328767123</v>
      </c>
      <c r="W3813" s="53">
        <f t="shared" si="429"/>
        <v>0</v>
      </c>
      <c r="X3813" s="53" t="str">
        <f t="shared" si="430"/>
        <v/>
      </c>
      <c r="Y3813" s="54" t="str">
        <f t="shared" si="431"/>
        <v/>
      </c>
    </row>
    <row r="3814" spans="17:25" x14ac:dyDescent="0.25">
      <c r="Q3814" s="47">
        <f t="shared" si="427"/>
        <v>2002</v>
      </c>
      <c r="R3814" s="48" t="str">
        <f t="shared" si="425"/>
        <v>20024</v>
      </c>
      <c r="S3814" s="49">
        <v>37376</v>
      </c>
      <c r="T3814" s="48">
        <v>2275.35</v>
      </c>
      <c r="U3814" s="50">
        <f t="shared" si="426"/>
        <v>2263.5990000000002</v>
      </c>
      <c r="V3814" s="51">
        <f t="shared" si="428"/>
        <v>2506.5472328767123</v>
      </c>
      <c r="W3814" s="53">
        <f t="shared" si="429"/>
        <v>1.9507512373839742E-3</v>
      </c>
      <c r="X3814" s="53" t="str">
        <f t="shared" si="430"/>
        <v/>
      </c>
      <c r="Y3814" s="54" t="str">
        <f t="shared" si="431"/>
        <v/>
      </c>
    </row>
    <row r="3815" spans="17:25" x14ac:dyDescent="0.25">
      <c r="Q3815" s="47">
        <f t="shared" si="427"/>
        <v>2002</v>
      </c>
      <c r="R3815" s="48" t="str">
        <f t="shared" si="425"/>
        <v>20025</v>
      </c>
      <c r="S3815" s="49">
        <v>37377</v>
      </c>
      <c r="T3815" s="48">
        <v>2275.4299999999998</v>
      </c>
      <c r="U3815" s="50">
        <f t="shared" si="426"/>
        <v>2308.6022580645163</v>
      </c>
      <c r="V3815" s="51">
        <f t="shared" si="428"/>
        <v>2506.5472328767123</v>
      </c>
      <c r="W3815" s="53">
        <f t="shared" si="429"/>
        <v>3.5159426022390861E-5</v>
      </c>
      <c r="X3815" s="53">
        <f t="shared" si="430"/>
        <v>1.9881285538876803E-2</v>
      </c>
      <c r="Y3815" s="54" t="str">
        <f t="shared" si="431"/>
        <v/>
      </c>
    </row>
    <row r="3816" spans="17:25" x14ac:dyDescent="0.25">
      <c r="Q3816" s="47">
        <f t="shared" si="427"/>
        <v>2002</v>
      </c>
      <c r="R3816" s="48" t="str">
        <f t="shared" si="425"/>
        <v>20025</v>
      </c>
      <c r="S3816" s="49">
        <v>37378</v>
      </c>
      <c r="T3816" s="48">
        <v>2275.4299999999998</v>
      </c>
      <c r="U3816" s="50">
        <f t="shared" si="426"/>
        <v>2308.6022580645163</v>
      </c>
      <c r="V3816" s="51">
        <f t="shared" si="428"/>
        <v>2506.5472328767123</v>
      </c>
      <c r="W3816" s="53">
        <f t="shared" si="429"/>
        <v>0</v>
      </c>
      <c r="X3816" s="53" t="str">
        <f t="shared" si="430"/>
        <v/>
      </c>
      <c r="Y3816" s="54" t="str">
        <f t="shared" si="431"/>
        <v/>
      </c>
    </row>
    <row r="3817" spans="17:25" x14ac:dyDescent="0.25">
      <c r="Q3817" s="47">
        <f t="shared" si="427"/>
        <v>2002</v>
      </c>
      <c r="R3817" s="48" t="str">
        <f t="shared" si="425"/>
        <v>20025</v>
      </c>
      <c r="S3817" s="49">
        <v>37379</v>
      </c>
      <c r="T3817" s="48">
        <v>2279.56</v>
      </c>
      <c r="U3817" s="50">
        <f t="shared" si="426"/>
        <v>2308.6022580645163</v>
      </c>
      <c r="V3817" s="51">
        <f t="shared" si="428"/>
        <v>2506.5472328767123</v>
      </c>
      <c r="W3817" s="53">
        <f t="shared" si="429"/>
        <v>1.8150415525857166E-3</v>
      </c>
      <c r="X3817" s="53" t="str">
        <f t="shared" si="430"/>
        <v/>
      </c>
      <c r="Y3817" s="54" t="str">
        <f t="shared" si="431"/>
        <v/>
      </c>
    </row>
    <row r="3818" spans="17:25" x14ac:dyDescent="0.25">
      <c r="Q3818" s="47">
        <f t="shared" si="427"/>
        <v>2002</v>
      </c>
      <c r="R3818" s="48" t="str">
        <f t="shared" si="425"/>
        <v>20025</v>
      </c>
      <c r="S3818" s="49">
        <v>37380</v>
      </c>
      <c r="T3818" s="48">
        <v>2286.39</v>
      </c>
      <c r="U3818" s="50">
        <f t="shared" si="426"/>
        <v>2308.6022580645163</v>
      </c>
      <c r="V3818" s="51">
        <f t="shared" si="428"/>
        <v>2506.5472328767123</v>
      </c>
      <c r="W3818" s="53">
        <f t="shared" si="429"/>
        <v>2.9961922476267056E-3</v>
      </c>
      <c r="X3818" s="53" t="str">
        <f t="shared" si="430"/>
        <v/>
      </c>
      <c r="Y3818" s="54" t="str">
        <f t="shared" si="431"/>
        <v/>
      </c>
    </row>
    <row r="3819" spans="17:25" x14ac:dyDescent="0.25">
      <c r="Q3819" s="47">
        <f t="shared" si="427"/>
        <v>2002</v>
      </c>
      <c r="R3819" s="48" t="str">
        <f t="shared" si="425"/>
        <v>20025</v>
      </c>
      <c r="S3819" s="49">
        <v>37381</v>
      </c>
      <c r="T3819" s="48">
        <v>2286.39</v>
      </c>
      <c r="U3819" s="50">
        <f t="shared" si="426"/>
        <v>2308.6022580645163</v>
      </c>
      <c r="V3819" s="51">
        <f t="shared" si="428"/>
        <v>2506.5472328767123</v>
      </c>
      <c r="W3819" s="53">
        <f t="shared" si="429"/>
        <v>0</v>
      </c>
      <c r="X3819" s="53" t="str">
        <f t="shared" si="430"/>
        <v/>
      </c>
      <c r="Y3819" s="54" t="str">
        <f t="shared" si="431"/>
        <v/>
      </c>
    </row>
    <row r="3820" spans="17:25" x14ac:dyDescent="0.25">
      <c r="Q3820" s="47">
        <f t="shared" si="427"/>
        <v>2002</v>
      </c>
      <c r="R3820" s="48" t="str">
        <f t="shared" si="425"/>
        <v>20025</v>
      </c>
      <c r="S3820" s="49">
        <v>37382</v>
      </c>
      <c r="T3820" s="48">
        <v>2286.39</v>
      </c>
      <c r="U3820" s="50">
        <f t="shared" si="426"/>
        <v>2308.6022580645163</v>
      </c>
      <c r="V3820" s="51">
        <f t="shared" si="428"/>
        <v>2506.5472328767123</v>
      </c>
      <c r="W3820" s="53">
        <f t="shared" si="429"/>
        <v>0</v>
      </c>
      <c r="X3820" s="53" t="str">
        <f t="shared" si="430"/>
        <v/>
      </c>
      <c r="Y3820" s="54" t="str">
        <f t="shared" si="431"/>
        <v/>
      </c>
    </row>
    <row r="3821" spans="17:25" x14ac:dyDescent="0.25">
      <c r="Q3821" s="47">
        <f t="shared" si="427"/>
        <v>2002</v>
      </c>
      <c r="R3821" s="48" t="str">
        <f t="shared" si="425"/>
        <v>20025</v>
      </c>
      <c r="S3821" s="49">
        <v>37383</v>
      </c>
      <c r="T3821" s="48">
        <v>2285.64</v>
      </c>
      <c r="U3821" s="50">
        <f t="shared" si="426"/>
        <v>2308.6022580645163</v>
      </c>
      <c r="V3821" s="51">
        <f t="shared" si="428"/>
        <v>2506.5472328767123</v>
      </c>
      <c r="W3821" s="53">
        <f t="shared" si="429"/>
        <v>-3.2802802671461073E-4</v>
      </c>
      <c r="X3821" s="53" t="str">
        <f t="shared" si="430"/>
        <v/>
      </c>
      <c r="Y3821" s="54" t="str">
        <f t="shared" si="431"/>
        <v/>
      </c>
    </row>
    <row r="3822" spans="17:25" x14ac:dyDescent="0.25">
      <c r="Q3822" s="47">
        <f t="shared" si="427"/>
        <v>2002</v>
      </c>
      <c r="R3822" s="48" t="str">
        <f t="shared" si="425"/>
        <v>20025</v>
      </c>
      <c r="S3822" s="49">
        <v>37384</v>
      </c>
      <c r="T3822" s="48">
        <v>2286.6</v>
      </c>
      <c r="U3822" s="50">
        <f t="shared" si="426"/>
        <v>2308.6022580645163</v>
      </c>
      <c r="V3822" s="51">
        <f t="shared" si="428"/>
        <v>2506.5472328767123</v>
      </c>
      <c r="W3822" s="53">
        <f t="shared" si="429"/>
        <v>4.2001365044375127E-4</v>
      </c>
      <c r="X3822" s="53" t="str">
        <f t="shared" si="430"/>
        <v/>
      </c>
      <c r="Y3822" s="54" t="str">
        <f t="shared" si="431"/>
        <v/>
      </c>
    </row>
    <row r="3823" spans="17:25" x14ac:dyDescent="0.25">
      <c r="Q3823" s="47">
        <f t="shared" si="427"/>
        <v>2002</v>
      </c>
      <c r="R3823" s="48" t="str">
        <f t="shared" si="425"/>
        <v>20025</v>
      </c>
      <c r="S3823" s="49">
        <v>37385</v>
      </c>
      <c r="T3823" s="48">
        <v>2284.9299999999998</v>
      </c>
      <c r="U3823" s="50">
        <f t="shared" si="426"/>
        <v>2308.6022580645163</v>
      </c>
      <c r="V3823" s="51">
        <f t="shared" si="428"/>
        <v>2506.5472328767123</v>
      </c>
      <c r="W3823" s="53">
        <f t="shared" si="429"/>
        <v>-7.3034199247790088E-4</v>
      </c>
      <c r="X3823" s="53" t="str">
        <f t="shared" si="430"/>
        <v/>
      </c>
      <c r="Y3823" s="54" t="str">
        <f t="shared" si="431"/>
        <v/>
      </c>
    </row>
    <row r="3824" spans="17:25" x14ac:dyDescent="0.25">
      <c r="Q3824" s="47">
        <f t="shared" si="427"/>
        <v>2002</v>
      </c>
      <c r="R3824" s="48" t="str">
        <f t="shared" si="425"/>
        <v>20025</v>
      </c>
      <c r="S3824" s="49">
        <v>37386</v>
      </c>
      <c r="T3824" s="48">
        <v>2289.17</v>
      </c>
      <c r="U3824" s="50">
        <f t="shared" si="426"/>
        <v>2308.6022580645163</v>
      </c>
      <c r="V3824" s="51">
        <f t="shared" si="428"/>
        <v>2506.5472328767123</v>
      </c>
      <c r="W3824" s="53">
        <f t="shared" si="429"/>
        <v>1.8556367153481634E-3</v>
      </c>
      <c r="X3824" s="53" t="str">
        <f t="shared" si="430"/>
        <v/>
      </c>
      <c r="Y3824" s="54" t="str">
        <f t="shared" si="431"/>
        <v/>
      </c>
    </row>
    <row r="3825" spans="17:25" x14ac:dyDescent="0.25">
      <c r="Q3825" s="47">
        <f t="shared" si="427"/>
        <v>2002</v>
      </c>
      <c r="R3825" s="48" t="str">
        <f t="shared" si="425"/>
        <v>20025</v>
      </c>
      <c r="S3825" s="49">
        <v>37387</v>
      </c>
      <c r="T3825" s="48">
        <v>2292</v>
      </c>
      <c r="U3825" s="50">
        <f t="shared" si="426"/>
        <v>2308.6022580645163</v>
      </c>
      <c r="V3825" s="51">
        <f t="shared" si="428"/>
        <v>2506.5472328767123</v>
      </c>
      <c r="W3825" s="53">
        <f t="shared" si="429"/>
        <v>1.2362559355574287E-3</v>
      </c>
      <c r="X3825" s="53" t="str">
        <f t="shared" si="430"/>
        <v/>
      </c>
      <c r="Y3825" s="54" t="str">
        <f t="shared" si="431"/>
        <v/>
      </c>
    </row>
    <row r="3826" spans="17:25" x14ac:dyDescent="0.25">
      <c r="Q3826" s="47">
        <f t="shared" si="427"/>
        <v>2002</v>
      </c>
      <c r="R3826" s="48" t="str">
        <f t="shared" si="425"/>
        <v>20025</v>
      </c>
      <c r="S3826" s="49">
        <v>37388</v>
      </c>
      <c r="T3826" s="48">
        <v>2292</v>
      </c>
      <c r="U3826" s="50">
        <f t="shared" si="426"/>
        <v>2308.6022580645163</v>
      </c>
      <c r="V3826" s="51">
        <f t="shared" si="428"/>
        <v>2506.5472328767123</v>
      </c>
      <c r="W3826" s="53">
        <f t="shared" si="429"/>
        <v>0</v>
      </c>
      <c r="X3826" s="53" t="str">
        <f t="shared" si="430"/>
        <v/>
      </c>
      <c r="Y3826" s="54" t="str">
        <f t="shared" si="431"/>
        <v/>
      </c>
    </row>
    <row r="3827" spans="17:25" x14ac:dyDescent="0.25">
      <c r="Q3827" s="47">
        <f t="shared" si="427"/>
        <v>2002</v>
      </c>
      <c r="R3827" s="48" t="str">
        <f t="shared" si="425"/>
        <v>20025</v>
      </c>
      <c r="S3827" s="49">
        <v>37389</v>
      </c>
      <c r="T3827" s="48">
        <v>2292</v>
      </c>
      <c r="U3827" s="50">
        <f t="shared" si="426"/>
        <v>2308.6022580645163</v>
      </c>
      <c r="V3827" s="51">
        <f t="shared" si="428"/>
        <v>2506.5472328767123</v>
      </c>
      <c r="W3827" s="53">
        <f t="shared" si="429"/>
        <v>0</v>
      </c>
      <c r="X3827" s="53" t="str">
        <f t="shared" si="430"/>
        <v/>
      </c>
      <c r="Y3827" s="54" t="str">
        <f t="shared" si="431"/>
        <v/>
      </c>
    </row>
    <row r="3828" spans="17:25" x14ac:dyDescent="0.25">
      <c r="Q3828" s="47">
        <f t="shared" si="427"/>
        <v>2002</v>
      </c>
      <c r="R3828" s="48" t="str">
        <f t="shared" si="425"/>
        <v>20025</v>
      </c>
      <c r="S3828" s="49">
        <v>37390</v>
      </c>
      <c r="T3828" s="48">
        <v>2292</v>
      </c>
      <c r="U3828" s="50">
        <f t="shared" si="426"/>
        <v>2308.6022580645163</v>
      </c>
      <c r="V3828" s="51">
        <f t="shared" si="428"/>
        <v>2506.5472328767123</v>
      </c>
      <c r="W3828" s="53">
        <f t="shared" si="429"/>
        <v>0</v>
      </c>
      <c r="X3828" s="53" t="str">
        <f t="shared" si="430"/>
        <v/>
      </c>
      <c r="Y3828" s="54" t="str">
        <f t="shared" si="431"/>
        <v/>
      </c>
    </row>
    <row r="3829" spans="17:25" x14ac:dyDescent="0.25">
      <c r="Q3829" s="47">
        <f t="shared" si="427"/>
        <v>2002</v>
      </c>
      <c r="R3829" s="48" t="str">
        <f t="shared" si="425"/>
        <v>20025</v>
      </c>
      <c r="S3829" s="49">
        <v>37391</v>
      </c>
      <c r="T3829" s="48">
        <v>2293</v>
      </c>
      <c r="U3829" s="50">
        <f t="shared" si="426"/>
        <v>2308.6022580645163</v>
      </c>
      <c r="V3829" s="51">
        <f t="shared" si="428"/>
        <v>2506.5472328767123</v>
      </c>
      <c r="W3829" s="53">
        <f t="shared" si="429"/>
        <v>4.3630017452001013E-4</v>
      </c>
      <c r="X3829" s="53" t="str">
        <f t="shared" si="430"/>
        <v/>
      </c>
      <c r="Y3829" s="54" t="str">
        <f t="shared" si="431"/>
        <v/>
      </c>
    </row>
    <row r="3830" spans="17:25" x14ac:dyDescent="0.25">
      <c r="Q3830" s="47">
        <f t="shared" si="427"/>
        <v>2002</v>
      </c>
      <c r="R3830" s="48" t="str">
        <f t="shared" si="425"/>
        <v>20025</v>
      </c>
      <c r="S3830" s="49">
        <v>37392</v>
      </c>
      <c r="T3830" s="48">
        <v>2300.02</v>
      </c>
      <c r="U3830" s="50">
        <f t="shared" si="426"/>
        <v>2308.6022580645163</v>
      </c>
      <c r="V3830" s="51">
        <f t="shared" si="428"/>
        <v>2506.5472328767123</v>
      </c>
      <c r="W3830" s="53">
        <f t="shared" si="429"/>
        <v>3.0614914958568828E-3</v>
      </c>
      <c r="X3830" s="53" t="str">
        <f t="shared" si="430"/>
        <v/>
      </c>
      <c r="Y3830" s="54" t="str">
        <f t="shared" si="431"/>
        <v/>
      </c>
    </row>
    <row r="3831" spans="17:25" x14ac:dyDescent="0.25">
      <c r="Q3831" s="47">
        <f t="shared" si="427"/>
        <v>2002</v>
      </c>
      <c r="R3831" s="48" t="str">
        <f t="shared" si="425"/>
        <v>20025</v>
      </c>
      <c r="S3831" s="49">
        <v>37393</v>
      </c>
      <c r="T3831" s="48">
        <v>2314.21</v>
      </c>
      <c r="U3831" s="50">
        <f t="shared" si="426"/>
        <v>2308.6022580645163</v>
      </c>
      <c r="V3831" s="51">
        <f t="shared" si="428"/>
        <v>2506.5472328767123</v>
      </c>
      <c r="W3831" s="53">
        <f t="shared" si="429"/>
        <v>6.1695115694646585E-3</v>
      </c>
      <c r="X3831" s="53" t="str">
        <f t="shared" si="430"/>
        <v/>
      </c>
      <c r="Y3831" s="54" t="str">
        <f t="shared" si="431"/>
        <v/>
      </c>
    </row>
    <row r="3832" spans="17:25" x14ac:dyDescent="0.25">
      <c r="Q3832" s="47">
        <f t="shared" si="427"/>
        <v>2002</v>
      </c>
      <c r="R3832" s="48" t="str">
        <f t="shared" si="425"/>
        <v>20025</v>
      </c>
      <c r="S3832" s="49">
        <v>37394</v>
      </c>
      <c r="T3832" s="48">
        <v>2332.6799999999998</v>
      </c>
      <c r="U3832" s="50">
        <f t="shared" si="426"/>
        <v>2308.6022580645163</v>
      </c>
      <c r="V3832" s="51">
        <f t="shared" si="428"/>
        <v>2506.5472328767123</v>
      </c>
      <c r="W3832" s="53">
        <f t="shared" si="429"/>
        <v>7.9811253084205447E-3</v>
      </c>
      <c r="X3832" s="53" t="str">
        <f t="shared" si="430"/>
        <v/>
      </c>
      <c r="Y3832" s="54" t="str">
        <f t="shared" si="431"/>
        <v/>
      </c>
    </row>
    <row r="3833" spans="17:25" x14ac:dyDescent="0.25">
      <c r="Q3833" s="47">
        <f t="shared" si="427"/>
        <v>2002</v>
      </c>
      <c r="R3833" s="48" t="str">
        <f t="shared" si="425"/>
        <v>20025</v>
      </c>
      <c r="S3833" s="49">
        <v>37395</v>
      </c>
      <c r="T3833" s="48">
        <v>2332.6799999999998</v>
      </c>
      <c r="U3833" s="50">
        <f t="shared" si="426"/>
        <v>2308.6022580645163</v>
      </c>
      <c r="V3833" s="51">
        <f t="shared" si="428"/>
        <v>2506.5472328767123</v>
      </c>
      <c r="W3833" s="53">
        <f t="shared" si="429"/>
        <v>0</v>
      </c>
      <c r="X3833" s="53" t="str">
        <f t="shared" si="430"/>
        <v/>
      </c>
      <c r="Y3833" s="54" t="str">
        <f t="shared" si="431"/>
        <v/>
      </c>
    </row>
    <row r="3834" spans="17:25" x14ac:dyDescent="0.25">
      <c r="Q3834" s="47">
        <f t="shared" si="427"/>
        <v>2002</v>
      </c>
      <c r="R3834" s="48" t="str">
        <f t="shared" si="425"/>
        <v>20025</v>
      </c>
      <c r="S3834" s="49">
        <v>37396</v>
      </c>
      <c r="T3834" s="48">
        <v>2332.6799999999998</v>
      </c>
      <c r="U3834" s="50">
        <f t="shared" si="426"/>
        <v>2308.6022580645163</v>
      </c>
      <c r="V3834" s="51">
        <f t="shared" si="428"/>
        <v>2506.5472328767123</v>
      </c>
      <c r="W3834" s="53">
        <f t="shared" si="429"/>
        <v>0</v>
      </c>
      <c r="X3834" s="53" t="str">
        <f t="shared" si="430"/>
        <v/>
      </c>
      <c r="Y3834" s="54" t="str">
        <f t="shared" si="431"/>
        <v/>
      </c>
    </row>
    <row r="3835" spans="17:25" x14ac:dyDescent="0.25">
      <c r="Q3835" s="47">
        <f t="shared" si="427"/>
        <v>2002</v>
      </c>
      <c r="R3835" s="48" t="str">
        <f t="shared" si="425"/>
        <v>20025</v>
      </c>
      <c r="S3835" s="49">
        <v>37397</v>
      </c>
      <c r="T3835" s="48">
        <v>2350.1999999999998</v>
      </c>
      <c r="U3835" s="50">
        <f t="shared" si="426"/>
        <v>2308.6022580645163</v>
      </c>
      <c r="V3835" s="51">
        <f t="shared" si="428"/>
        <v>2506.5472328767123</v>
      </c>
      <c r="W3835" s="53">
        <f t="shared" si="429"/>
        <v>7.5106744174082696E-3</v>
      </c>
      <c r="X3835" s="53" t="str">
        <f t="shared" si="430"/>
        <v/>
      </c>
      <c r="Y3835" s="54" t="str">
        <f t="shared" si="431"/>
        <v/>
      </c>
    </row>
    <row r="3836" spans="17:25" x14ac:dyDescent="0.25">
      <c r="Q3836" s="47">
        <f t="shared" si="427"/>
        <v>2002</v>
      </c>
      <c r="R3836" s="48" t="str">
        <f t="shared" si="425"/>
        <v>20025</v>
      </c>
      <c r="S3836" s="49">
        <v>37398</v>
      </c>
      <c r="T3836" s="48">
        <v>2363.2800000000002</v>
      </c>
      <c r="U3836" s="50">
        <f t="shared" si="426"/>
        <v>2308.6022580645163</v>
      </c>
      <c r="V3836" s="51">
        <f t="shared" si="428"/>
        <v>2506.5472328767123</v>
      </c>
      <c r="W3836" s="53">
        <f t="shared" si="429"/>
        <v>5.5654837886138786E-3</v>
      </c>
      <c r="X3836" s="53" t="str">
        <f t="shared" si="430"/>
        <v/>
      </c>
      <c r="Y3836" s="54" t="str">
        <f t="shared" si="431"/>
        <v/>
      </c>
    </row>
    <row r="3837" spans="17:25" x14ac:dyDescent="0.25">
      <c r="Q3837" s="47">
        <f t="shared" si="427"/>
        <v>2002</v>
      </c>
      <c r="R3837" s="48" t="str">
        <f t="shared" si="425"/>
        <v>20025</v>
      </c>
      <c r="S3837" s="49">
        <v>37399</v>
      </c>
      <c r="T3837" s="48">
        <v>2349.8000000000002</v>
      </c>
      <c r="U3837" s="50">
        <f t="shared" si="426"/>
        <v>2308.6022580645163</v>
      </c>
      <c r="V3837" s="51">
        <f t="shared" si="428"/>
        <v>2506.5472328767123</v>
      </c>
      <c r="W3837" s="53">
        <f t="shared" si="429"/>
        <v>-5.7039369012559238E-3</v>
      </c>
      <c r="X3837" s="53" t="str">
        <f t="shared" si="430"/>
        <v/>
      </c>
      <c r="Y3837" s="54" t="str">
        <f t="shared" si="431"/>
        <v/>
      </c>
    </row>
    <row r="3838" spans="17:25" x14ac:dyDescent="0.25">
      <c r="Q3838" s="47">
        <f t="shared" si="427"/>
        <v>2002</v>
      </c>
      <c r="R3838" s="48" t="str">
        <f t="shared" si="425"/>
        <v>20025</v>
      </c>
      <c r="S3838" s="49">
        <v>37400</v>
      </c>
      <c r="T3838" s="48">
        <v>2338.5500000000002</v>
      </c>
      <c r="U3838" s="50">
        <f t="shared" si="426"/>
        <v>2308.6022580645163</v>
      </c>
      <c r="V3838" s="51">
        <f t="shared" si="428"/>
        <v>2506.5472328767123</v>
      </c>
      <c r="W3838" s="53">
        <f t="shared" si="429"/>
        <v>-4.7876415014044271E-3</v>
      </c>
      <c r="X3838" s="53" t="str">
        <f t="shared" si="430"/>
        <v/>
      </c>
      <c r="Y3838" s="54" t="str">
        <f t="shared" si="431"/>
        <v/>
      </c>
    </row>
    <row r="3839" spans="17:25" x14ac:dyDescent="0.25">
      <c r="Q3839" s="47">
        <f t="shared" si="427"/>
        <v>2002</v>
      </c>
      <c r="R3839" s="48" t="str">
        <f t="shared" si="425"/>
        <v>20025</v>
      </c>
      <c r="S3839" s="49">
        <v>37401</v>
      </c>
      <c r="T3839" s="48">
        <v>2331.0700000000002</v>
      </c>
      <c r="U3839" s="50">
        <f t="shared" si="426"/>
        <v>2308.6022580645163</v>
      </c>
      <c r="V3839" s="51">
        <f t="shared" si="428"/>
        <v>2506.5472328767123</v>
      </c>
      <c r="W3839" s="53">
        <f t="shared" si="429"/>
        <v>-3.1985632122468743E-3</v>
      </c>
      <c r="X3839" s="53" t="str">
        <f t="shared" si="430"/>
        <v/>
      </c>
      <c r="Y3839" s="54" t="str">
        <f t="shared" si="431"/>
        <v/>
      </c>
    </row>
    <row r="3840" spans="17:25" x14ac:dyDescent="0.25">
      <c r="Q3840" s="47">
        <f t="shared" si="427"/>
        <v>2002</v>
      </c>
      <c r="R3840" s="48" t="str">
        <f t="shared" si="425"/>
        <v>20025</v>
      </c>
      <c r="S3840" s="49">
        <v>37402</v>
      </c>
      <c r="T3840" s="48">
        <v>2331.0700000000002</v>
      </c>
      <c r="U3840" s="50">
        <f t="shared" si="426"/>
        <v>2308.6022580645163</v>
      </c>
      <c r="V3840" s="51">
        <f t="shared" si="428"/>
        <v>2506.5472328767123</v>
      </c>
      <c r="W3840" s="53">
        <f t="shared" si="429"/>
        <v>0</v>
      </c>
      <c r="X3840" s="53" t="str">
        <f t="shared" si="430"/>
        <v/>
      </c>
      <c r="Y3840" s="54" t="str">
        <f t="shared" si="431"/>
        <v/>
      </c>
    </row>
    <row r="3841" spans="17:25" x14ac:dyDescent="0.25">
      <c r="Q3841" s="47">
        <f t="shared" si="427"/>
        <v>2002</v>
      </c>
      <c r="R3841" s="48" t="str">
        <f t="shared" si="425"/>
        <v>20025</v>
      </c>
      <c r="S3841" s="49">
        <v>37403</v>
      </c>
      <c r="T3841" s="48">
        <v>2331.0700000000002</v>
      </c>
      <c r="U3841" s="50">
        <f t="shared" si="426"/>
        <v>2308.6022580645163</v>
      </c>
      <c r="V3841" s="51">
        <f t="shared" si="428"/>
        <v>2506.5472328767123</v>
      </c>
      <c r="W3841" s="53">
        <f t="shared" si="429"/>
        <v>0</v>
      </c>
      <c r="X3841" s="53" t="str">
        <f t="shared" si="430"/>
        <v/>
      </c>
      <c r="Y3841" s="54" t="str">
        <f t="shared" si="431"/>
        <v/>
      </c>
    </row>
    <row r="3842" spans="17:25" x14ac:dyDescent="0.25">
      <c r="Q3842" s="47">
        <f t="shared" si="427"/>
        <v>2002</v>
      </c>
      <c r="R3842" s="48" t="str">
        <f t="shared" si="425"/>
        <v>20025</v>
      </c>
      <c r="S3842" s="49">
        <v>37404</v>
      </c>
      <c r="T3842" s="48">
        <v>2309.85</v>
      </c>
      <c r="U3842" s="50">
        <f t="shared" si="426"/>
        <v>2308.6022580645163</v>
      </c>
      <c r="V3842" s="51">
        <f t="shared" si="428"/>
        <v>2506.5472328767123</v>
      </c>
      <c r="W3842" s="53">
        <f t="shared" si="429"/>
        <v>-9.1031157365503157E-3</v>
      </c>
      <c r="X3842" s="53" t="str">
        <f t="shared" si="430"/>
        <v/>
      </c>
      <c r="Y3842" s="54" t="str">
        <f t="shared" si="431"/>
        <v/>
      </c>
    </row>
    <row r="3843" spans="17:25" x14ac:dyDescent="0.25">
      <c r="Q3843" s="47">
        <f t="shared" si="427"/>
        <v>2002</v>
      </c>
      <c r="R3843" s="48" t="str">
        <f t="shared" si="425"/>
        <v>20025</v>
      </c>
      <c r="S3843" s="49">
        <v>37405</v>
      </c>
      <c r="T3843" s="48">
        <v>2314.3000000000002</v>
      </c>
      <c r="U3843" s="50">
        <f t="shared" si="426"/>
        <v>2308.6022580645163</v>
      </c>
      <c r="V3843" s="51">
        <f t="shared" si="428"/>
        <v>2506.5472328767123</v>
      </c>
      <c r="W3843" s="53">
        <f t="shared" si="429"/>
        <v>1.926532025889216E-3</v>
      </c>
      <c r="X3843" s="53" t="str">
        <f t="shared" si="430"/>
        <v/>
      </c>
      <c r="Y3843" s="54" t="str">
        <f t="shared" si="431"/>
        <v/>
      </c>
    </row>
    <row r="3844" spans="17:25" x14ac:dyDescent="0.25">
      <c r="Q3844" s="47">
        <f t="shared" si="427"/>
        <v>2002</v>
      </c>
      <c r="R3844" s="48" t="str">
        <f t="shared" si="425"/>
        <v>20025</v>
      </c>
      <c r="S3844" s="49">
        <v>37406</v>
      </c>
      <c r="T3844" s="48">
        <v>2317.12</v>
      </c>
      <c r="U3844" s="50">
        <f t="shared" si="426"/>
        <v>2308.6022580645163</v>
      </c>
      <c r="V3844" s="51">
        <f t="shared" si="428"/>
        <v>2506.5472328767123</v>
      </c>
      <c r="W3844" s="53">
        <f t="shared" si="429"/>
        <v>1.2185109968456675E-3</v>
      </c>
      <c r="X3844" s="53" t="str">
        <f t="shared" si="430"/>
        <v/>
      </c>
      <c r="Y3844" s="54" t="str">
        <f t="shared" si="431"/>
        <v/>
      </c>
    </row>
    <row r="3845" spans="17:25" x14ac:dyDescent="0.25">
      <c r="Q3845" s="47">
        <f t="shared" si="427"/>
        <v>2002</v>
      </c>
      <c r="R3845" s="48" t="str">
        <f t="shared" si="425"/>
        <v>20025</v>
      </c>
      <c r="S3845" s="49">
        <v>37407</v>
      </c>
      <c r="T3845" s="48">
        <v>2321.16</v>
      </c>
      <c r="U3845" s="50">
        <f t="shared" si="426"/>
        <v>2308.6022580645163</v>
      </c>
      <c r="V3845" s="51">
        <f t="shared" si="428"/>
        <v>2506.5472328767123</v>
      </c>
      <c r="W3845" s="53">
        <f t="shared" si="429"/>
        <v>1.7435437094324158E-3</v>
      </c>
      <c r="X3845" s="53" t="str">
        <f t="shared" si="430"/>
        <v/>
      </c>
      <c r="Y3845" s="54" t="str">
        <f t="shared" si="431"/>
        <v/>
      </c>
    </row>
    <row r="3846" spans="17:25" x14ac:dyDescent="0.25">
      <c r="Q3846" s="47">
        <f t="shared" si="427"/>
        <v>2002</v>
      </c>
      <c r="R3846" s="48" t="str">
        <f t="shared" si="425"/>
        <v>20026</v>
      </c>
      <c r="S3846" s="49">
        <v>37408</v>
      </c>
      <c r="T3846" s="48">
        <v>2321.6799999999998</v>
      </c>
      <c r="U3846" s="50">
        <f t="shared" si="426"/>
        <v>2361.1380000000008</v>
      </c>
      <c r="V3846" s="51">
        <f t="shared" si="428"/>
        <v>2506.5472328767123</v>
      </c>
      <c r="W3846" s="53">
        <f t="shared" si="429"/>
        <v>2.2402591807546557E-4</v>
      </c>
      <c r="X3846" s="53">
        <f t="shared" si="430"/>
        <v>2.2756515009012102E-2</v>
      </c>
      <c r="Y3846" s="54" t="str">
        <f t="shared" si="431"/>
        <v/>
      </c>
    </row>
    <row r="3847" spans="17:25" x14ac:dyDescent="0.25">
      <c r="Q3847" s="47">
        <f t="shared" si="427"/>
        <v>2002</v>
      </c>
      <c r="R3847" s="48" t="str">
        <f t="shared" ref="R3847:R3910" si="432">+YEAR(S3847)&amp;MONTH(S3847)</f>
        <v>20026</v>
      </c>
      <c r="S3847" s="49">
        <v>37409</v>
      </c>
      <c r="T3847" s="48">
        <v>2321.6799999999998</v>
      </c>
      <c r="U3847" s="50">
        <f t="shared" ref="U3847:U3910" si="433">+AVERAGEIF($R$3:$R$12000,R3847,$T$3:$T$12000)</f>
        <v>2361.1380000000008</v>
      </c>
      <c r="V3847" s="51">
        <f t="shared" si="428"/>
        <v>2506.5472328767123</v>
      </c>
      <c r="W3847" s="53">
        <f t="shared" si="429"/>
        <v>0</v>
      </c>
      <c r="X3847" s="53" t="str">
        <f t="shared" si="430"/>
        <v/>
      </c>
      <c r="Y3847" s="54" t="str">
        <f t="shared" si="431"/>
        <v/>
      </c>
    </row>
    <row r="3848" spans="17:25" x14ac:dyDescent="0.25">
      <c r="Q3848" s="47">
        <f t="shared" ref="Q3848:Q3911" si="434">+YEAR(S3848)</f>
        <v>2002</v>
      </c>
      <c r="R3848" s="48" t="str">
        <f t="shared" si="432"/>
        <v>20026</v>
      </c>
      <c r="S3848" s="49">
        <v>37410</v>
      </c>
      <c r="T3848" s="48">
        <v>2321.6799999999998</v>
      </c>
      <c r="U3848" s="50">
        <f t="shared" si="433"/>
        <v>2361.1380000000008</v>
      </c>
      <c r="V3848" s="51">
        <f t="shared" ref="V3848:V3911" si="435">+AVERAGEIF($Q$3:$Q$12000,Q3848,$T$3:$T$12000)</f>
        <v>2506.5472328767123</v>
      </c>
      <c r="W3848" s="53">
        <f t="shared" si="429"/>
        <v>0</v>
      </c>
      <c r="X3848" s="53" t="str">
        <f t="shared" si="430"/>
        <v/>
      </c>
      <c r="Y3848" s="54" t="str">
        <f t="shared" si="431"/>
        <v/>
      </c>
    </row>
    <row r="3849" spans="17:25" x14ac:dyDescent="0.25">
      <c r="Q3849" s="47">
        <f t="shared" si="434"/>
        <v>2002</v>
      </c>
      <c r="R3849" s="48" t="str">
        <f t="shared" si="432"/>
        <v>20026</v>
      </c>
      <c r="S3849" s="49">
        <v>37411</v>
      </c>
      <c r="T3849" s="48">
        <v>2321.6799999999998</v>
      </c>
      <c r="U3849" s="50">
        <f t="shared" si="433"/>
        <v>2361.1380000000008</v>
      </c>
      <c r="V3849" s="51">
        <f t="shared" si="435"/>
        <v>2506.5472328767123</v>
      </c>
      <c r="W3849" s="53">
        <f t="shared" ref="W3849:W3912" si="436">+T3849/T3848-1</f>
        <v>0</v>
      </c>
      <c r="X3849" s="53" t="str">
        <f t="shared" ref="X3849:X3912" si="437">IF(U3849/U3848-1=0,"",U3849/U3848-1)</f>
        <v/>
      </c>
      <c r="Y3849" s="54" t="str">
        <f t="shared" ref="Y3849:Y3912" si="438">+IF(V3849=V3848,"",V3849/V3848-1)</f>
        <v/>
      </c>
    </row>
    <row r="3850" spans="17:25" x14ac:dyDescent="0.25">
      <c r="Q3850" s="47">
        <f t="shared" si="434"/>
        <v>2002</v>
      </c>
      <c r="R3850" s="48" t="str">
        <f t="shared" si="432"/>
        <v>20026</v>
      </c>
      <c r="S3850" s="49">
        <v>37412</v>
      </c>
      <c r="T3850" s="48">
        <v>2324.54</v>
      </c>
      <c r="U3850" s="50">
        <f t="shared" si="433"/>
        <v>2361.1380000000008</v>
      </c>
      <c r="V3850" s="51">
        <f t="shared" si="435"/>
        <v>2506.5472328767123</v>
      </c>
      <c r="W3850" s="53">
        <f t="shared" si="436"/>
        <v>1.231866579373575E-3</v>
      </c>
      <c r="X3850" s="53" t="str">
        <f t="shared" si="437"/>
        <v/>
      </c>
      <c r="Y3850" s="54" t="str">
        <f t="shared" si="438"/>
        <v/>
      </c>
    </row>
    <row r="3851" spans="17:25" x14ac:dyDescent="0.25">
      <c r="Q3851" s="47">
        <f t="shared" si="434"/>
        <v>2002</v>
      </c>
      <c r="R3851" s="48" t="str">
        <f t="shared" si="432"/>
        <v>20026</v>
      </c>
      <c r="S3851" s="49">
        <v>37413</v>
      </c>
      <c r="T3851" s="48">
        <v>2331.69</v>
      </c>
      <c r="U3851" s="50">
        <f t="shared" si="433"/>
        <v>2361.1380000000008</v>
      </c>
      <c r="V3851" s="51">
        <f t="shared" si="435"/>
        <v>2506.5472328767123</v>
      </c>
      <c r="W3851" s="53">
        <f t="shared" si="436"/>
        <v>3.0758773778898352E-3</v>
      </c>
      <c r="X3851" s="53" t="str">
        <f t="shared" si="437"/>
        <v/>
      </c>
      <c r="Y3851" s="54" t="str">
        <f t="shared" si="438"/>
        <v/>
      </c>
    </row>
    <row r="3852" spans="17:25" x14ac:dyDescent="0.25">
      <c r="Q3852" s="47">
        <f t="shared" si="434"/>
        <v>2002</v>
      </c>
      <c r="R3852" s="48" t="str">
        <f t="shared" si="432"/>
        <v>20026</v>
      </c>
      <c r="S3852" s="49">
        <v>37414</v>
      </c>
      <c r="T3852" s="48">
        <v>2335.3000000000002</v>
      </c>
      <c r="U3852" s="50">
        <f t="shared" si="433"/>
        <v>2361.1380000000008</v>
      </c>
      <c r="V3852" s="51">
        <f t="shared" si="435"/>
        <v>2506.5472328767123</v>
      </c>
      <c r="W3852" s="53">
        <f t="shared" si="436"/>
        <v>1.5482332557072986E-3</v>
      </c>
      <c r="X3852" s="53" t="str">
        <f t="shared" si="437"/>
        <v/>
      </c>
      <c r="Y3852" s="54" t="str">
        <f t="shared" si="438"/>
        <v/>
      </c>
    </row>
    <row r="3853" spans="17:25" x14ac:dyDescent="0.25">
      <c r="Q3853" s="47">
        <f t="shared" si="434"/>
        <v>2002</v>
      </c>
      <c r="R3853" s="48" t="str">
        <f t="shared" si="432"/>
        <v>20026</v>
      </c>
      <c r="S3853" s="49">
        <v>37415</v>
      </c>
      <c r="T3853" s="48">
        <v>2336.11</v>
      </c>
      <c r="U3853" s="50">
        <f t="shared" si="433"/>
        <v>2361.1380000000008</v>
      </c>
      <c r="V3853" s="51">
        <f t="shared" si="435"/>
        <v>2506.5472328767123</v>
      </c>
      <c r="W3853" s="53">
        <f t="shared" si="436"/>
        <v>3.4685051171146064E-4</v>
      </c>
      <c r="X3853" s="53" t="str">
        <f t="shared" si="437"/>
        <v/>
      </c>
      <c r="Y3853" s="54" t="str">
        <f t="shared" si="438"/>
        <v/>
      </c>
    </row>
    <row r="3854" spans="17:25" x14ac:dyDescent="0.25">
      <c r="Q3854" s="47">
        <f t="shared" si="434"/>
        <v>2002</v>
      </c>
      <c r="R3854" s="48" t="str">
        <f t="shared" si="432"/>
        <v>20026</v>
      </c>
      <c r="S3854" s="49">
        <v>37416</v>
      </c>
      <c r="T3854" s="48">
        <v>2336.11</v>
      </c>
      <c r="U3854" s="50">
        <f t="shared" si="433"/>
        <v>2361.1380000000008</v>
      </c>
      <c r="V3854" s="51">
        <f t="shared" si="435"/>
        <v>2506.5472328767123</v>
      </c>
      <c r="W3854" s="53">
        <f t="shared" si="436"/>
        <v>0</v>
      </c>
      <c r="X3854" s="53" t="str">
        <f t="shared" si="437"/>
        <v/>
      </c>
      <c r="Y3854" s="54" t="str">
        <f t="shared" si="438"/>
        <v/>
      </c>
    </row>
    <row r="3855" spans="17:25" x14ac:dyDescent="0.25">
      <c r="Q3855" s="47">
        <f t="shared" si="434"/>
        <v>2002</v>
      </c>
      <c r="R3855" s="48" t="str">
        <f t="shared" si="432"/>
        <v>20026</v>
      </c>
      <c r="S3855" s="49">
        <v>37417</v>
      </c>
      <c r="T3855" s="48">
        <v>2336.11</v>
      </c>
      <c r="U3855" s="50">
        <f t="shared" si="433"/>
        <v>2361.1380000000008</v>
      </c>
      <c r="V3855" s="51">
        <f t="shared" si="435"/>
        <v>2506.5472328767123</v>
      </c>
      <c r="W3855" s="53">
        <f t="shared" si="436"/>
        <v>0</v>
      </c>
      <c r="X3855" s="53" t="str">
        <f t="shared" si="437"/>
        <v/>
      </c>
      <c r="Y3855" s="54" t="str">
        <f t="shared" si="438"/>
        <v/>
      </c>
    </row>
    <row r="3856" spans="17:25" x14ac:dyDescent="0.25">
      <c r="Q3856" s="47">
        <f t="shared" si="434"/>
        <v>2002</v>
      </c>
      <c r="R3856" s="48" t="str">
        <f t="shared" si="432"/>
        <v>20026</v>
      </c>
      <c r="S3856" s="49">
        <v>37418</v>
      </c>
      <c r="T3856" s="48">
        <v>2336.11</v>
      </c>
      <c r="U3856" s="50">
        <f t="shared" si="433"/>
        <v>2361.1380000000008</v>
      </c>
      <c r="V3856" s="51">
        <f t="shared" si="435"/>
        <v>2506.5472328767123</v>
      </c>
      <c r="W3856" s="53">
        <f t="shared" si="436"/>
        <v>0</v>
      </c>
      <c r="X3856" s="53" t="str">
        <f t="shared" si="437"/>
        <v/>
      </c>
      <c r="Y3856" s="54" t="str">
        <f t="shared" si="438"/>
        <v/>
      </c>
    </row>
    <row r="3857" spans="17:25" x14ac:dyDescent="0.25">
      <c r="Q3857" s="47">
        <f t="shared" si="434"/>
        <v>2002</v>
      </c>
      <c r="R3857" s="48" t="str">
        <f t="shared" si="432"/>
        <v>20026</v>
      </c>
      <c r="S3857" s="49">
        <v>37419</v>
      </c>
      <c r="T3857" s="48">
        <v>2340.36</v>
      </c>
      <c r="U3857" s="50">
        <f t="shared" si="433"/>
        <v>2361.1380000000008</v>
      </c>
      <c r="V3857" s="51">
        <f t="shared" si="435"/>
        <v>2506.5472328767123</v>
      </c>
      <c r="W3857" s="53">
        <f t="shared" si="436"/>
        <v>1.8192636476879187E-3</v>
      </c>
      <c r="X3857" s="53" t="str">
        <f t="shared" si="437"/>
        <v/>
      </c>
      <c r="Y3857" s="54" t="str">
        <f t="shared" si="438"/>
        <v/>
      </c>
    </row>
    <row r="3858" spans="17:25" x14ac:dyDescent="0.25">
      <c r="Q3858" s="47">
        <f t="shared" si="434"/>
        <v>2002</v>
      </c>
      <c r="R3858" s="48" t="str">
        <f t="shared" si="432"/>
        <v>20026</v>
      </c>
      <c r="S3858" s="49">
        <v>37420</v>
      </c>
      <c r="T3858" s="48">
        <v>2347.6799999999998</v>
      </c>
      <c r="U3858" s="50">
        <f t="shared" si="433"/>
        <v>2361.1380000000008</v>
      </c>
      <c r="V3858" s="51">
        <f t="shared" si="435"/>
        <v>2506.5472328767123</v>
      </c>
      <c r="W3858" s="53">
        <f t="shared" si="436"/>
        <v>3.1277239399065682E-3</v>
      </c>
      <c r="X3858" s="53" t="str">
        <f t="shared" si="437"/>
        <v/>
      </c>
      <c r="Y3858" s="54" t="str">
        <f t="shared" si="438"/>
        <v/>
      </c>
    </row>
    <row r="3859" spans="17:25" x14ac:dyDescent="0.25">
      <c r="Q3859" s="47">
        <f t="shared" si="434"/>
        <v>2002</v>
      </c>
      <c r="R3859" s="48" t="str">
        <f t="shared" si="432"/>
        <v>20026</v>
      </c>
      <c r="S3859" s="49">
        <v>37421</v>
      </c>
      <c r="T3859" s="48">
        <v>2357.14</v>
      </c>
      <c r="U3859" s="50">
        <f t="shared" si="433"/>
        <v>2361.1380000000008</v>
      </c>
      <c r="V3859" s="51">
        <f t="shared" si="435"/>
        <v>2506.5472328767123</v>
      </c>
      <c r="W3859" s="53">
        <f t="shared" si="436"/>
        <v>4.0295099843250526E-3</v>
      </c>
      <c r="X3859" s="53" t="str">
        <f t="shared" si="437"/>
        <v/>
      </c>
      <c r="Y3859" s="54" t="str">
        <f t="shared" si="438"/>
        <v/>
      </c>
    </row>
    <row r="3860" spans="17:25" x14ac:dyDescent="0.25">
      <c r="Q3860" s="47">
        <f t="shared" si="434"/>
        <v>2002</v>
      </c>
      <c r="R3860" s="48" t="str">
        <f t="shared" si="432"/>
        <v>20026</v>
      </c>
      <c r="S3860" s="49">
        <v>37422</v>
      </c>
      <c r="T3860" s="48">
        <v>2369.12</v>
      </c>
      <c r="U3860" s="50">
        <f t="shared" si="433"/>
        <v>2361.1380000000008</v>
      </c>
      <c r="V3860" s="51">
        <f t="shared" si="435"/>
        <v>2506.5472328767123</v>
      </c>
      <c r="W3860" s="53">
        <f t="shared" si="436"/>
        <v>5.082430402945981E-3</v>
      </c>
      <c r="X3860" s="53" t="str">
        <f t="shared" si="437"/>
        <v/>
      </c>
      <c r="Y3860" s="54" t="str">
        <f t="shared" si="438"/>
        <v/>
      </c>
    </row>
    <row r="3861" spans="17:25" x14ac:dyDescent="0.25">
      <c r="Q3861" s="47">
        <f t="shared" si="434"/>
        <v>2002</v>
      </c>
      <c r="R3861" s="48" t="str">
        <f t="shared" si="432"/>
        <v>20026</v>
      </c>
      <c r="S3861" s="49">
        <v>37423</v>
      </c>
      <c r="T3861" s="48">
        <v>2369.12</v>
      </c>
      <c r="U3861" s="50">
        <f t="shared" si="433"/>
        <v>2361.1380000000008</v>
      </c>
      <c r="V3861" s="51">
        <f t="shared" si="435"/>
        <v>2506.5472328767123</v>
      </c>
      <c r="W3861" s="53">
        <f t="shared" si="436"/>
        <v>0</v>
      </c>
      <c r="X3861" s="53" t="str">
        <f t="shared" si="437"/>
        <v/>
      </c>
      <c r="Y3861" s="54" t="str">
        <f t="shared" si="438"/>
        <v/>
      </c>
    </row>
    <row r="3862" spans="17:25" x14ac:dyDescent="0.25">
      <c r="Q3862" s="47">
        <f t="shared" si="434"/>
        <v>2002</v>
      </c>
      <c r="R3862" s="48" t="str">
        <f t="shared" si="432"/>
        <v>20026</v>
      </c>
      <c r="S3862" s="49">
        <v>37424</v>
      </c>
      <c r="T3862" s="48">
        <v>2369.12</v>
      </c>
      <c r="U3862" s="50">
        <f t="shared" si="433"/>
        <v>2361.1380000000008</v>
      </c>
      <c r="V3862" s="51">
        <f t="shared" si="435"/>
        <v>2506.5472328767123</v>
      </c>
      <c r="W3862" s="53">
        <f t="shared" si="436"/>
        <v>0</v>
      </c>
      <c r="X3862" s="53" t="str">
        <f t="shared" si="437"/>
        <v/>
      </c>
      <c r="Y3862" s="54" t="str">
        <f t="shared" si="438"/>
        <v/>
      </c>
    </row>
    <row r="3863" spans="17:25" x14ac:dyDescent="0.25">
      <c r="Q3863" s="47">
        <f t="shared" si="434"/>
        <v>2002</v>
      </c>
      <c r="R3863" s="48" t="str">
        <f t="shared" si="432"/>
        <v>20026</v>
      </c>
      <c r="S3863" s="49">
        <v>37425</v>
      </c>
      <c r="T3863" s="48">
        <v>2379.92</v>
      </c>
      <c r="U3863" s="50">
        <f t="shared" si="433"/>
        <v>2361.1380000000008</v>
      </c>
      <c r="V3863" s="51">
        <f t="shared" si="435"/>
        <v>2506.5472328767123</v>
      </c>
      <c r="W3863" s="53">
        <f t="shared" si="436"/>
        <v>4.5586546903493286E-3</v>
      </c>
      <c r="X3863" s="53" t="str">
        <f t="shared" si="437"/>
        <v/>
      </c>
      <c r="Y3863" s="54" t="str">
        <f t="shared" si="438"/>
        <v/>
      </c>
    </row>
    <row r="3864" spans="17:25" x14ac:dyDescent="0.25">
      <c r="Q3864" s="47">
        <f t="shared" si="434"/>
        <v>2002</v>
      </c>
      <c r="R3864" s="48" t="str">
        <f t="shared" si="432"/>
        <v>20026</v>
      </c>
      <c r="S3864" s="49">
        <v>37426</v>
      </c>
      <c r="T3864" s="48">
        <v>2383.31</v>
      </c>
      <c r="U3864" s="50">
        <f t="shared" si="433"/>
        <v>2361.1380000000008</v>
      </c>
      <c r="V3864" s="51">
        <f t="shared" si="435"/>
        <v>2506.5472328767123</v>
      </c>
      <c r="W3864" s="53">
        <f t="shared" si="436"/>
        <v>1.4244176274831322E-3</v>
      </c>
      <c r="X3864" s="53" t="str">
        <f t="shared" si="437"/>
        <v/>
      </c>
      <c r="Y3864" s="54" t="str">
        <f t="shared" si="438"/>
        <v/>
      </c>
    </row>
    <row r="3865" spans="17:25" x14ac:dyDescent="0.25">
      <c r="Q3865" s="47">
        <f t="shared" si="434"/>
        <v>2002</v>
      </c>
      <c r="R3865" s="48" t="str">
        <f t="shared" si="432"/>
        <v>20026</v>
      </c>
      <c r="S3865" s="49">
        <v>37427</v>
      </c>
      <c r="T3865" s="48">
        <v>2393.87</v>
      </c>
      <c r="U3865" s="50">
        <f t="shared" si="433"/>
        <v>2361.1380000000008</v>
      </c>
      <c r="V3865" s="51">
        <f t="shared" si="435"/>
        <v>2506.5472328767123</v>
      </c>
      <c r="W3865" s="53">
        <f t="shared" si="436"/>
        <v>4.4308126093541844E-3</v>
      </c>
      <c r="X3865" s="53" t="str">
        <f t="shared" si="437"/>
        <v/>
      </c>
      <c r="Y3865" s="54" t="str">
        <f t="shared" si="438"/>
        <v/>
      </c>
    </row>
    <row r="3866" spans="17:25" x14ac:dyDescent="0.25">
      <c r="Q3866" s="47">
        <f t="shared" si="434"/>
        <v>2002</v>
      </c>
      <c r="R3866" s="48" t="str">
        <f t="shared" si="432"/>
        <v>20026</v>
      </c>
      <c r="S3866" s="49">
        <v>37428</v>
      </c>
      <c r="T3866" s="48">
        <v>2391.65</v>
      </c>
      <c r="U3866" s="50">
        <f t="shared" si="433"/>
        <v>2361.1380000000008</v>
      </c>
      <c r="V3866" s="51">
        <f t="shared" si="435"/>
        <v>2506.5472328767123</v>
      </c>
      <c r="W3866" s="53">
        <f t="shared" si="436"/>
        <v>-9.2736865410392166E-4</v>
      </c>
      <c r="X3866" s="53" t="str">
        <f t="shared" si="437"/>
        <v/>
      </c>
      <c r="Y3866" s="54" t="str">
        <f t="shared" si="438"/>
        <v/>
      </c>
    </row>
    <row r="3867" spans="17:25" x14ac:dyDescent="0.25">
      <c r="Q3867" s="47">
        <f t="shared" si="434"/>
        <v>2002</v>
      </c>
      <c r="R3867" s="48" t="str">
        <f t="shared" si="432"/>
        <v>20026</v>
      </c>
      <c r="S3867" s="49">
        <v>37429</v>
      </c>
      <c r="T3867" s="48">
        <v>2384.2199999999998</v>
      </c>
      <c r="U3867" s="50">
        <f t="shared" si="433"/>
        <v>2361.1380000000008</v>
      </c>
      <c r="V3867" s="51">
        <f t="shared" si="435"/>
        <v>2506.5472328767123</v>
      </c>
      <c r="W3867" s="53">
        <f t="shared" si="436"/>
        <v>-3.1066418581315869E-3</v>
      </c>
      <c r="X3867" s="53" t="str">
        <f t="shared" si="437"/>
        <v/>
      </c>
      <c r="Y3867" s="54" t="str">
        <f t="shared" si="438"/>
        <v/>
      </c>
    </row>
    <row r="3868" spans="17:25" x14ac:dyDescent="0.25">
      <c r="Q3868" s="47">
        <f t="shared" si="434"/>
        <v>2002</v>
      </c>
      <c r="R3868" s="48" t="str">
        <f t="shared" si="432"/>
        <v>20026</v>
      </c>
      <c r="S3868" s="49">
        <v>37430</v>
      </c>
      <c r="T3868" s="48">
        <v>2384.2199999999998</v>
      </c>
      <c r="U3868" s="50">
        <f t="shared" si="433"/>
        <v>2361.1380000000008</v>
      </c>
      <c r="V3868" s="51">
        <f t="shared" si="435"/>
        <v>2506.5472328767123</v>
      </c>
      <c r="W3868" s="53">
        <f t="shared" si="436"/>
        <v>0</v>
      </c>
      <c r="X3868" s="53" t="str">
        <f t="shared" si="437"/>
        <v/>
      </c>
      <c r="Y3868" s="54" t="str">
        <f t="shared" si="438"/>
        <v/>
      </c>
    </row>
    <row r="3869" spans="17:25" x14ac:dyDescent="0.25">
      <c r="Q3869" s="47">
        <f t="shared" si="434"/>
        <v>2002</v>
      </c>
      <c r="R3869" s="48" t="str">
        <f t="shared" si="432"/>
        <v>20026</v>
      </c>
      <c r="S3869" s="49">
        <v>37431</v>
      </c>
      <c r="T3869" s="48">
        <v>2384.2199999999998</v>
      </c>
      <c r="U3869" s="50">
        <f t="shared" si="433"/>
        <v>2361.1380000000008</v>
      </c>
      <c r="V3869" s="51">
        <f t="shared" si="435"/>
        <v>2506.5472328767123</v>
      </c>
      <c r="W3869" s="53">
        <f t="shared" si="436"/>
        <v>0</v>
      </c>
      <c r="X3869" s="53" t="str">
        <f t="shared" si="437"/>
        <v/>
      </c>
      <c r="Y3869" s="54" t="str">
        <f t="shared" si="438"/>
        <v/>
      </c>
    </row>
    <row r="3870" spans="17:25" x14ac:dyDescent="0.25">
      <c r="Q3870" s="47">
        <f t="shared" si="434"/>
        <v>2002</v>
      </c>
      <c r="R3870" s="48" t="str">
        <f t="shared" si="432"/>
        <v>20026</v>
      </c>
      <c r="S3870" s="49">
        <v>37432</v>
      </c>
      <c r="T3870" s="48">
        <v>2383.41</v>
      </c>
      <c r="U3870" s="50">
        <f t="shared" si="433"/>
        <v>2361.1380000000008</v>
      </c>
      <c r="V3870" s="51">
        <f t="shared" si="435"/>
        <v>2506.5472328767123</v>
      </c>
      <c r="W3870" s="53">
        <f t="shared" si="436"/>
        <v>-3.397337494023267E-4</v>
      </c>
      <c r="X3870" s="53" t="str">
        <f t="shared" si="437"/>
        <v/>
      </c>
      <c r="Y3870" s="54" t="str">
        <f t="shared" si="438"/>
        <v/>
      </c>
    </row>
    <row r="3871" spans="17:25" x14ac:dyDescent="0.25">
      <c r="Q3871" s="47">
        <f t="shared" si="434"/>
        <v>2002</v>
      </c>
      <c r="R3871" s="48" t="str">
        <f t="shared" si="432"/>
        <v>20026</v>
      </c>
      <c r="S3871" s="49">
        <v>37433</v>
      </c>
      <c r="T3871" s="48">
        <v>2386.1799999999998</v>
      </c>
      <c r="U3871" s="50">
        <f t="shared" si="433"/>
        <v>2361.1380000000008</v>
      </c>
      <c r="V3871" s="51">
        <f t="shared" si="435"/>
        <v>2506.5472328767123</v>
      </c>
      <c r="W3871" s="53">
        <f t="shared" si="436"/>
        <v>1.1622003767710609E-3</v>
      </c>
      <c r="X3871" s="53" t="str">
        <f t="shared" si="437"/>
        <v/>
      </c>
      <c r="Y3871" s="54" t="str">
        <f t="shared" si="438"/>
        <v/>
      </c>
    </row>
    <row r="3872" spans="17:25" x14ac:dyDescent="0.25">
      <c r="Q3872" s="47">
        <f t="shared" si="434"/>
        <v>2002</v>
      </c>
      <c r="R3872" s="48" t="str">
        <f t="shared" si="432"/>
        <v>20026</v>
      </c>
      <c r="S3872" s="49">
        <v>37434</v>
      </c>
      <c r="T3872" s="48">
        <v>2392.13</v>
      </c>
      <c r="U3872" s="50">
        <f t="shared" si="433"/>
        <v>2361.1380000000008</v>
      </c>
      <c r="V3872" s="51">
        <f t="shared" si="435"/>
        <v>2506.5472328767123</v>
      </c>
      <c r="W3872" s="53">
        <f t="shared" si="436"/>
        <v>2.4935252160358523E-3</v>
      </c>
      <c r="X3872" s="53" t="str">
        <f t="shared" si="437"/>
        <v/>
      </c>
      <c r="Y3872" s="54" t="str">
        <f t="shared" si="438"/>
        <v/>
      </c>
    </row>
    <row r="3873" spans="17:25" x14ac:dyDescent="0.25">
      <c r="Q3873" s="47">
        <f t="shared" si="434"/>
        <v>2002</v>
      </c>
      <c r="R3873" s="48" t="str">
        <f t="shared" si="432"/>
        <v>20026</v>
      </c>
      <c r="S3873" s="49">
        <v>37435</v>
      </c>
      <c r="T3873" s="48">
        <v>2398.14</v>
      </c>
      <c r="U3873" s="50">
        <f t="shared" si="433"/>
        <v>2361.1380000000008</v>
      </c>
      <c r="V3873" s="51">
        <f t="shared" si="435"/>
        <v>2506.5472328767123</v>
      </c>
      <c r="W3873" s="53">
        <f t="shared" si="436"/>
        <v>2.5124052622558235E-3</v>
      </c>
      <c r="X3873" s="53" t="str">
        <f t="shared" si="437"/>
        <v/>
      </c>
      <c r="Y3873" s="54" t="str">
        <f t="shared" si="438"/>
        <v/>
      </c>
    </row>
    <row r="3874" spans="17:25" x14ac:dyDescent="0.25">
      <c r="Q3874" s="47">
        <f t="shared" si="434"/>
        <v>2002</v>
      </c>
      <c r="R3874" s="48" t="str">
        <f t="shared" si="432"/>
        <v>20026</v>
      </c>
      <c r="S3874" s="49">
        <v>37436</v>
      </c>
      <c r="T3874" s="48">
        <v>2398.8200000000002</v>
      </c>
      <c r="U3874" s="50">
        <f t="shared" si="433"/>
        <v>2361.1380000000008</v>
      </c>
      <c r="V3874" s="51">
        <f t="shared" si="435"/>
        <v>2506.5472328767123</v>
      </c>
      <c r="W3874" s="53">
        <f t="shared" si="436"/>
        <v>2.8355308697580739E-4</v>
      </c>
      <c r="X3874" s="53" t="str">
        <f t="shared" si="437"/>
        <v/>
      </c>
      <c r="Y3874" s="54" t="str">
        <f t="shared" si="438"/>
        <v/>
      </c>
    </row>
    <row r="3875" spans="17:25" x14ac:dyDescent="0.25">
      <c r="Q3875" s="47">
        <f t="shared" si="434"/>
        <v>2002</v>
      </c>
      <c r="R3875" s="48" t="str">
        <f t="shared" si="432"/>
        <v>20026</v>
      </c>
      <c r="S3875" s="49">
        <v>37437</v>
      </c>
      <c r="T3875" s="48">
        <v>2398.8200000000002</v>
      </c>
      <c r="U3875" s="50">
        <f t="shared" si="433"/>
        <v>2361.1380000000008</v>
      </c>
      <c r="V3875" s="51">
        <f t="shared" si="435"/>
        <v>2506.5472328767123</v>
      </c>
      <c r="W3875" s="53">
        <f t="shared" si="436"/>
        <v>0</v>
      </c>
      <c r="X3875" s="53" t="str">
        <f t="shared" si="437"/>
        <v/>
      </c>
      <c r="Y3875" s="54" t="str">
        <f t="shared" si="438"/>
        <v/>
      </c>
    </row>
    <row r="3876" spans="17:25" x14ac:dyDescent="0.25">
      <c r="Q3876" s="47">
        <f t="shared" si="434"/>
        <v>2002</v>
      </c>
      <c r="R3876" s="48" t="str">
        <f t="shared" si="432"/>
        <v>20027</v>
      </c>
      <c r="S3876" s="49">
        <v>37438</v>
      </c>
      <c r="T3876" s="48">
        <v>2398.8200000000002</v>
      </c>
      <c r="U3876" s="50">
        <f t="shared" si="433"/>
        <v>2506.2909677419352</v>
      </c>
      <c r="V3876" s="51">
        <f t="shared" si="435"/>
        <v>2506.5472328767123</v>
      </c>
      <c r="W3876" s="53">
        <f t="shared" si="436"/>
        <v>0</v>
      </c>
      <c r="X3876" s="53">
        <f t="shared" si="437"/>
        <v>6.1475850942187327E-2</v>
      </c>
      <c r="Y3876" s="54" t="str">
        <f t="shared" si="438"/>
        <v/>
      </c>
    </row>
    <row r="3877" spans="17:25" x14ac:dyDescent="0.25">
      <c r="Q3877" s="47">
        <f t="shared" si="434"/>
        <v>2002</v>
      </c>
      <c r="R3877" s="48" t="str">
        <f t="shared" si="432"/>
        <v>20027</v>
      </c>
      <c r="S3877" s="49">
        <v>37439</v>
      </c>
      <c r="T3877" s="48">
        <v>2398.8200000000002</v>
      </c>
      <c r="U3877" s="50">
        <f t="shared" si="433"/>
        <v>2506.2909677419352</v>
      </c>
      <c r="V3877" s="51">
        <f t="shared" si="435"/>
        <v>2506.5472328767123</v>
      </c>
      <c r="W3877" s="53">
        <f t="shared" si="436"/>
        <v>0</v>
      </c>
      <c r="X3877" s="53" t="str">
        <f t="shared" si="437"/>
        <v/>
      </c>
      <c r="Y3877" s="54" t="str">
        <f t="shared" si="438"/>
        <v/>
      </c>
    </row>
    <row r="3878" spans="17:25" x14ac:dyDescent="0.25">
      <c r="Q3878" s="47">
        <f t="shared" si="434"/>
        <v>2002</v>
      </c>
      <c r="R3878" s="48" t="str">
        <f t="shared" si="432"/>
        <v>20027</v>
      </c>
      <c r="S3878" s="49">
        <v>37440</v>
      </c>
      <c r="T3878" s="48">
        <v>2410.54</v>
      </c>
      <c r="U3878" s="50">
        <f t="shared" si="433"/>
        <v>2506.2909677419352</v>
      </c>
      <c r="V3878" s="51">
        <f t="shared" si="435"/>
        <v>2506.5472328767123</v>
      </c>
      <c r="W3878" s="53">
        <f t="shared" si="436"/>
        <v>4.8857354866140845E-3</v>
      </c>
      <c r="X3878" s="53" t="str">
        <f t="shared" si="437"/>
        <v/>
      </c>
      <c r="Y3878" s="54" t="str">
        <f t="shared" si="438"/>
        <v/>
      </c>
    </row>
    <row r="3879" spans="17:25" x14ac:dyDescent="0.25">
      <c r="Q3879" s="47">
        <f t="shared" si="434"/>
        <v>2002</v>
      </c>
      <c r="R3879" s="48" t="str">
        <f t="shared" si="432"/>
        <v>20027</v>
      </c>
      <c r="S3879" s="49">
        <v>37441</v>
      </c>
      <c r="T3879" s="48">
        <v>2425.42</v>
      </c>
      <c r="U3879" s="50">
        <f t="shared" si="433"/>
        <v>2506.2909677419352</v>
      </c>
      <c r="V3879" s="51">
        <f t="shared" si="435"/>
        <v>2506.5472328767123</v>
      </c>
      <c r="W3879" s="53">
        <f t="shared" si="436"/>
        <v>6.1728907215810036E-3</v>
      </c>
      <c r="X3879" s="53" t="str">
        <f t="shared" si="437"/>
        <v/>
      </c>
      <c r="Y3879" s="54" t="str">
        <f t="shared" si="438"/>
        <v/>
      </c>
    </row>
    <row r="3880" spans="17:25" x14ac:dyDescent="0.25">
      <c r="Q3880" s="47">
        <f t="shared" si="434"/>
        <v>2002</v>
      </c>
      <c r="R3880" s="48" t="str">
        <f t="shared" si="432"/>
        <v>20027</v>
      </c>
      <c r="S3880" s="49">
        <v>37442</v>
      </c>
      <c r="T3880" s="48">
        <v>2426.4</v>
      </c>
      <c r="U3880" s="50">
        <f t="shared" si="433"/>
        <v>2506.2909677419352</v>
      </c>
      <c r="V3880" s="51">
        <f t="shared" si="435"/>
        <v>2506.5472328767123</v>
      </c>
      <c r="W3880" s="53">
        <f t="shared" si="436"/>
        <v>4.0405373090024455E-4</v>
      </c>
      <c r="X3880" s="53" t="str">
        <f t="shared" si="437"/>
        <v/>
      </c>
      <c r="Y3880" s="54" t="str">
        <f t="shared" si="438"/>
        <v/>
      </c>
    </row>
    <row r="3881" spans="17:25" x14ac:dyDescent="0.25">
      <c r="Q3881" s="47">
        <f t="shared" si="434"/>
        <v>2002</v>
      </c>
      <c r="R3881" s="48" t="str">
        <f t="shared" si="432"/>
        <v>20027</v>
      </c>
      <c r="S3881" s="49">
        <v>37443</v>
      </c>
      <c r="T3881" s="48">
        <v>2434.3200000000002</v>
      </c>
      <c r="U3881" s="50">
        <f t="shared" si="433"/>
        <v>2506.2909677419352</v>
      </c>
      <c r="V3881" s="51">
        <f t="shared" si="435"/>
        <v>2506.5472328767123</v>
      </c>
      <c r="W3881" s="53">
        <f t="shared" si="436"/>
        <v>3.264094955489627E-3</v>
      </c>
      <c r="X3881" s="53" t="str">
        <f t="shared" si="437"/>
        <v/>
      </c>
      <c r="Y3881" s="54" t="str">
        <f t="shared" si="438"/>
        <v/>
      </c>
    </row>
    <row r="3882" spans="17:25" x14ac:dyDescent="0.25">
      <c r="Q3882" s="47">
        <f t="shared" si="434"/>
        <v>2002</v>
      </c>
      <c r="R3882" s="48" t="str">
        <f t="shared" si="432"/>
        <v>20027</v>
      </c>
      <c r="S3882" s="49">
        <v>37444</v>
      </c>
      <c r="T3882" s="48">
        <v>2434.3200000000002</v>
      </c>
      <c r="U3882" s="50">
        <f t="shared" si="433"/>
        <v>2506.2909677419352</v>
      </c>
      <c r="V3882" s="51">
        <f t="shared" si="435"/>
        <v>2506.5472328767123</v>
      </c>
      <c r="W3882" s="53">
        <f t="shared" si="436"/>
        <v>0</v>
      </c>
      <c r="X3882" s="53" t="str">
        <f t="shared" si="437"/>
        <v/>
      </c>
      <c r="Y3882" s="54" t="str">
        <f t="shared" si="438"/>
        <v/>
      </c>
    </row>
    <row r="3883" spans="17:25" x14ac:dyDescent="0.25">
      <c r="Q3883" s="47">
        <f t="shared" si="434"/>
        <v>2002</v>
      </c>
      <c r="R3883" s="48" t="str">
        <f t="shared" si="432"/>
        <v>20027</v>
      </c>
      <c r="S3883" s="49">
        <v>37445</v>
      </c>
      <c r="T3883" s="48">
        <v>2434.3200000000002</v>
      </c>
      <c r="U3883" s="50">
        <f t="shared" si="433"/>
        <v>2506.2909677419352</v>
      </c>
      <c r="V3883" s="51">
        <f t="shared" si="435"/>
        <v>2506.5472328767123</v>
      </c>
      <c r="W3883" s="53">
        <f t="shared" si="436"/>
        <v>0</v>
      </c>
      <c r="X3883" s="53" t="str">
        <f t="shared" si="437"/>
        <v/>
      </c>
      <c r="Y3883" s="54" t="str">
        <f t="shared" si="438"/>
        <v/>
      </c>
    </row>
    <row r="3884" spans="17:25" x14ac:dyDescent="0.25">
      <c r="Q3884" s="47">
        <f t="shared" si="434"/>
        <v>2002</v>
      </c>
      <c r="R3884" s="48" t="str">
        <f t="shared" si="432"/>
        <v>20027</v>
      </c>
      <c r="S3884" s="49">
        <v>37446</v>
      </c>
      <c r="T3884" s="48">
        <v>2457.39</v>
      </c>
      <c r="U3884" s="50">
        <f t="shared" si="433"/>
        <v>2506.2909677419352</v>
      </c>
      <c r="V3884" s="51">
        <f t="shared" si="435"/>
        <v>2506.5472328767123</v>
      </c>
      <c r="W3884" s="53">
        <f t="shared" si="436"/>
        <v>9.476979197476032E-3</v>
      </c>
      <c r="X3884" s="53" t="str">
        <f t="shared" si="437"/>
        <v/>
      </c>
      <c r="Y3884" s="54" t="str">
        <f t="shared" si="438"/>
        <v/>
      </c>
    </row>
    <row r="3885" spans="17:25" x14ac:dyDescent="0.25">
      <c r="Q3885" s="47">
        <f t="shared" si="434"/>
        <v>2002</v>
      </c>
      <c r="R3885" s="48" t="str">
        <f t="shared" si="432"/>
        <v>20027</v>
      </c>
      <c r="S3885" s="49">
        <v>37447</v>
      </c>
      <c r="T3885" s="48">
        <v>2462.1799999999998</v>
      </c>
      <c r="U3885" s="50">
        <f t="shared" si="433"/>
        <v>2506.2909677419352</v>
      </c>
      <c r="V3885" s="51">
        <f t="shared" si="435"/>
        <v>2506.5472328767123</v>
      </c>
      <c r="W3885" s="53">
        <f t="shared" si="436"/>
        <v>1.9492225491273274E-3</v>
      </c>
      <c r="X3885" s="53" t="str">
        <f t="shared" si="437"/>
        <v/>
      </c>
      <c r="Y3885" s="54" t="str">
        <f t="shared" si="438"/>
        <v/>
      </c>
    </row>
    <row r="3886" spans="17:25" x14ac:dyDescent="0.25">
      <c r="Q3886" s="47">
        <f t="shared" si="434"/>
        <v>2002</v>
      </c>
      <c r="R3886" s="48" t="str">
        <f t="shared" si="432"/>
        <v>20027</v>
      </c>
      <c r="S3886" s="49">
        <v>37448</v>
      </c>
      <c r="T3886" s="48">
        <v>2482.21</v>
      </c>
      <c r="U3886" s="50">
        <f t="shared" si="433"/>
        <v>2506.2909677419352</v>
      </c>
      <c r="V3886" s="51">
        <f t="shared" si="435"/>
        <v>2506.5472328767123</v>
      </c>
      <c r="W3886" s="53">
        <f t="shared" si="436"/>
        <v>8.1350672980855521E-3</v>
      </c>
      <c r="X3886" s="53" t="str">
        <f t="shared" si="437"/>
        <v/>
      </c>
      <c r="Y3886" s="54" t="str">
        <f t="shared" si="438"/>
        <v/>
      </c>
    </row>
    <row r="3887" spans="17:25" x14ac:dyDescent="0.25">
      <c r="Q3887" s="47">
        <f t="shared" si="434"/>
        <v>2002</v>
      </c>
      <c r="R3887" s="48" t="str">
        <f t="shared" si="432"/>
        <v>20027</v>
      </c>
      <c r="S3887" s="49">
        <v>37449</v>
      </c>
      <c r="T3887" s="48">
        <v>2506.84</v>
      </c>
      <c r="U3887" s="50">
        <f t="shared" si="433"/>
        <v>2506.2909677419352</v>
      </c>
      <c r="V3887" s="51">
        <f t="shared" si="435"/>
        <v>2506.5472328767123</v>
      </c>
      <c r="W3887" s="53">
        <f t="shared" si="436"/>
        <v>9.9226092876911753E-3</v>
      </c>
      <c r="X3887" s="53" t="str">
        <f t="shared" si="437"/>
        <v/>
      </c>
      <c r="Y3887" s="54" t="str">
        <f t="shared" si="438"/>
        <v/>
      </c>
    </row>
    <row r="3888" spans="17:25" x14ac:dyDescent="0.25">
      <c r="Q3888" s="47">
        <f t="shared" si="434"/>
        <v>2002</v>
      </c>
      <c r="R3888" s="48" t="str">
        <f t="shared" si="432"/>
        <v>20027</v>
      </c>
      <c r="S3888" s="49">
        <v>37450</v>
      </c>
      <c r="T3888" s="48">
        <v>2513.9899999999998</v>
      </c>
      <c r="U3888" s="50">
        <f t="shared" si="433"/>
        <v>2506.2909677419352</v>
      </c>
      <c r="V3888" s="51">
        <f t="shared" si="435"/>
        <v>2506.5472328767123</v>
      </c>
      <c r="W3888" s="53">
        <f t="shared" si="436"/>
        <v>2.8521963906749104E-3</v>
      </c>
      <c r="X3888" s="53" t="str">
        <f t="shared" si="437"/>
        <v/>
      </c>
      <c r="Y3888" s="54" t="str">
        <f t="shared" si="438"/>
        <v/>
      </c>
    </row>
    <row r="3889" spans="17:25" x14ac:dyDescent="0.25">
      <c r="Q3889" s="47">
        <f t="shared" si="434"/>
        <v>2002</v>
      </c>
      <c r="R3889" s="48" t="str">
        <f t="shared" si="432"/>
        <v>20027</v>
      </c>
      <c r="S3889" s="49">
        <v>37451</v>
      </c>
      <c r="T3889" s="48">
        <v>2513.9899999999998</v>
      </c>
      <c r="U3889" s="50">
        <f t="shared" si="433"/>
        <v>2506.2909677419352</v>
      </c>
      <c r="V3889" s="51">
        <f t="shared" si="435"/>
        <v>2506.5472328767123</v>
      </c>
      <c r="W3889" s="53">
        <f t="shared" si="436"/>
        <v>0</v>
      </c>
      <c r="X3889" s="53" t="str">
        <f t="shared" si="437"/>
        <v/>
      </c>
      <c r="Y3889" s="54" t="str">
        <f t="shared" si="438"/>
        <v/>
      </c>
    </row>
    <row r="3890" spans="17:25" x14ac:dyDescent="0.25">
      <c r="Q3890" s="47">
        <f t="shared" si="434"/>
        <v>2002</v>
      </c>
      <c r="R3890" s="48" t="str">
        <f t="shared" si="432"/>
        <v>20027</v>
      </c>
      <c r="S3890" s="49">
        <v>37452</v>
      </c>
      <c r="T3890" s="48">
        <v>2513.9899999999998</v>
      </c>
      <c r="U3890" s="50">
        <f t="shared" si="433"/>
        <v>2506.2909677419352</v>
      </c>
      <c r="V3890" s="51">
        <f t="shared" si="435"/>
        <v>2506.5472328767123</v>
      </c>
      <c r="W3890" s="53">
        <f t="shared" si="436"/>
        <v>0</v>
      </c>
      <c r="X3890" s="53" t="str">
        <f t="shared" si="437"/>
        <v/>
      </c>
      <c r="Y3890" s="54" t="str">
        <f t="shared" si="438"/>
        <v/>
      </c>
    </row>
    <row r="3891" spans="17:25" x14ac:dyDescent="0.25">
      <c r="Q3891" s="47">
        <f t="shared" si="434"/>
        <v>2002</v>
      </c>
      <c r="R3891" s="48" t="str">
        <f t="shared" si="432"/>
        <v>20027</v>
      </c>
      <c r="S3891" s="49">
        <v>37453</v>
      </c>
      <c r="T3891" s="48">
        <v>2507.21</v>
      </c>
      <c r="U3891" s="50">
        <f t="shared" si="433"/>
        <v>2506.2909677419352</v>
      </c>
      <c r="V3891" s="51">
        <f t="shared" si="435"/>
        <v>2506.5472328767123</v>
      </c>
      <c r="W3891" s="53">
        <f t="shared" si="436"/>
        <v>-2.6969081022596431E-3</v>
      </c>
      <c r="X3891" s="53" t="str">
        <f t="shared" si="437"/>
        <v/>
      </c>
      <c r="Y3891" s="54" t="str">
        <f t="shared" si="438"/>
        <v/>
      </c>
    </row>
    <row r="3892" spans="17:25" x14ac:dyDescent="0.25">
      <c r="Q3892" s="47">
        <f t="shared" si="434"/>
        <v>2002</v>
      </c>
      <c r="R3892" s="48" t="str">
        <f t="shared" si="432"/>
        <v>20027</v>
      </c>
      <c r="S3892" s="49">
        <v>37454</v>
      </c>
      <c r="T3892" s="48">
        <v>2499.92</v>
      </c>
      <c r="U3892" s="50">
        <f t="shared" si="433"/>
        <v>2506.2909677419352</v>
      </c>
      <c r="V3892" s="51">
        <f t="shared" si="435"/>
        <v>2506.5472328767123</v>
      </c>
      <c r="W3892" s="53">
        <f t="shared" si="436"/>
        <v>-2.9076144399551307E-3</v>
      </c>
      <c r="X3892" s="53" t="str">
        <f t="shared" si="437"/>
        <v/>
      </c>
      <c r="Y3892" s="54" t="str">
        <f t="shared" si="438"/>
        <v/>
      </c>
    </row>
    <row r="3893" spans="17:25" x14ac:dyDescent="0.25">
      <c r="Q3893" s="47">
        <f t="shared" si="434"/>
        <v>2002</v>
      </c>
      <c r="R3893" s="48" t="str">
        <f t="shared" si="432"/>
        <v>20027</v>
      </c>
      <c r="S3893" s="49">
        <v>37455</v>
      </c>
      <c r="T3893" s="48">
        <v>2524.7600000000002</v>
      </c>
      <c r="U3893" s="50">
        <f t="shared" si="433"/>
        <v>2506.2909677419352</v>
      </c>
      <c r="V3893" s="51">
        <f t="shared" si="435"/>
        <v>2506.5472328767123</v>
      </c>
      <c r="W3893" s="53">
        <f t="shared" si="436"/>
        <v>9.9363179621747566E-3</v>
      </c>
      <c r="X3893" s="53" t="str">
        <f t="shared" si="437"/>
        <v/>
      </c>
      <c r="Y3893" s="54" t="str">
        <f t="shared" si="438"/>
        <v/>
      </c>
    </row>
    <row r="3894" spans="17:25" x14ac:dyDescent="0.25">
      <c r="Q3894" s="47">
        <f t="shared" si="434"/>
        <v>2002</v>
      </c>
      <c r="R3894" s="48" t="str">
        <f t="shared" si="432"/>
        <v>20027</v>
      </c>
      <c r="S3894" s="49">
        <v>37456</v>
      </c>
      <c r="T3894" s="48">
        <v>2538.4699999999998</v>
      </c>
      <c r="U3894" s="50">
        <f t="shared" si="433"/>
        <v>2506.2909677419352</v>
      </c>
      <c r="V3894" s="51">
        <f t="shared" si="435"/>
        <v>2506.5472328767123</v>
      </c>
      <c r="W3894" s="53">
        <f t="shared" si="436"/>
        <v>5.4302191099351305E-3</v>
      </c>
      <c r="X3894" s="53" t="str">
        <f t="shared" si="437"/>
        <v/>
      </c>
      <c r="Y3894" s="54" t="str">
        <f t="shared" si="438"/>
        <v/>
      </c>
    </row>
    <row r="3895" spans="17:25" x14ac:dyDescent="0.25">
      <c r="Q3895" s="47">
        <f t="shared" si="434"/>
        <v>2002</v>
      </c>
      <c r="R3895" s="48" t="str">
        <f t="shared" si="432"/>
        <v>20027</v>
      </c>
      <c r="S3895" s="49">
        <v>37457</v>
      </c>
      <c r="T3895" s="48">
        <v>2529.5700000000002</v>
      </c>
      <c r="U3895" s="50">
        <f t="shared" si="433"/>
        <v>2506.2909677419352</v>
      </c>
      <c r="V3895" s="51">
        <f t="shared" si="435"/>
        <v>2506.5472328767123</v>
      </c>
      <c r="W3895" s="53">
        <f t="shared" si="436"/>
        <v>-3.5060489192307864E-3</v>
      </c>
      <c r="X3895" s="53" t="str">
        <f t="shared" si="437"/>
        <v/>
      </c>
      <c r="Y3895" s="54" t="str">
        <f t="shared" si="438"/>
        <v/>
      </c>
    </row>
    <row r="3896" spans="17:25" x14ac:dyDescent="0.25">
      <c r="Q3896" s="47">
        <f t="shared" si="434"/>
        <v>2002</v>
      </c>
      <c r="R3896" s="48" t="str">
        <f t="shared" si="432"/>
        <v>20027</v>
      </c>
      <c r="S3896" s="49">
        <v>37458</v>
      </c>
      <c r="T3896" s="48">
        <v>2529.5700000000002</v>
      </c>
      <c r="U3896" s="50">
        <f t="shared" si="433"/>
        <v>2506.2909677419352</v>
      </c>
      <c r="V3896" s="51">
        <f t="shared" si="435"/>
        <v>2506.5472328767123</v>
      </c>
      <c r="W3896" s="53">
        <f t="shared" si="436"/>
        <v>0</v>
      </c>
      <c r="X3896" s="53" t="str">
        <f t="shared" si="437"/>
        <v/>
      </c>
      <c r="Y3896" s="54" t="str">
        <f t="shared" si="438"/>
        <v/>
      </c>
    </row>
    <row r="3897" spans="17:25" x14ac:dyDescent="0.25">
      <c r="Q3897" s="47">
        <f t="shared" si="434"/>
        <v>2002</v>
      </c>
      <c r="R3897" s="48" t="str">
        <f t="shared" si="432"/>
        <v>20027</v>
      </c>
      <c r="S3897" s="49">
        <v>37459</v>
      </c>
      <c r="T3897" s="48">
        <v>2529.5700000000002</v>
      </c>
      <c r="U3897" s="50">
        <f t="shared" si="433"/>
        <v>2506.2909677419352</v>
      </c>
      <c r="V3897" s="51">
        <f t="shared" si="435"/>
        <v>2506.5472328767123</v>
      </c>
      <c r="W3897" s="53">
        <f t="shared" si="436"/>
        <v>0</v>
      </c>
      <c r="X3897" s="53" t="str">
        <f t="shared" si="437"/>
        <v/>
      </c>
      <c r="Y3897" s="54" t="str">
        <f t="shared" si="438"/>
        <v/>
      </c>
    </row>
    <row r="3898" spans="17:25" x14ac:dyDescent="0.25">
      <c r="Q3898" s="47">
        <f t="shared" si="434"/>
        <v>2002</v>
      </c>
      <c r="R3898" s="48" t="str">
        <f t="shared" si="432"/>
        <v>20027</v>
      </c>
      <c r="S3898" s="49">
        <v>37460</v>
      </c>
      <c r="T3898" s="48">
        <v>2517.42</v>
      </c>
      <c r="U3898" s="50">
        <f t="shared" si="433"/>
        <v>2506.2909677419352</v>
      </c>
      <c r="V3898" s="51">
        <f t="shared" si="435"/>
        <v>2506.5472328767123</v>
      </c>
      <c r="W3898" s="53">
        <f t="shared" si="436"/>
        <v>-4.8031878935945738E-3</v>
      </c>
      <c r="X3898" s="53" t="str">
        <f t="shared" si="437"/>
        <v/>
      </c>
      <c r="Y3898" s="54" t="str">
        <f t="shared" si="438"/>
        <v/>
      </c>
    </row>
    <row r="3899" spans="17:25" x14ac:dyDescent="0.25">
      <c r="Q3899" s="47">
        <f t="shared" si="434"/>
        <v>2002</v>
      </c>
      <c r="R3899" s="48" t="str">
        <f t="shared" si="432"/>
        <v>20027</v>
      </c>
      <c r="S3899" s="49">
        <v>37461</v>
      </c>
      <c r="T3899" s="48">
        <v>2539</v>
      </c>
      <c r="U3899" s="50">
        <f t="shared" si="433"/>
        <v>2506.2909677419352</v>
      </c>
      <c r="V3899" s="51">
        <f t="shared" si="435"/>
        <v>2506.5472328767123</v>
      </c>
      <c r="W3899" s="53">
        <f t="shared" si="436"/>
        <v>8.5722684335549637E-3</v>
      </c>
      <c r="X3899" s="53" t="str">
        <f t="shared" si="437"/>
        <v/>
      </c>
      <c r="Y3899" s="54" t="str">
        <f t="shared" si="438"/>
        <v/>
      </c>
    </row>
    <row r="3900" spans="17:25" x14ac:dyDescent="0.25">
      <c r="Q3900" s="47">
        <f t="shared" si="434"/>
        <v>2002</v>
      </c>
      <c r="R3900" s="48" t="str">
        <f t="shared" si="432"/>
        <v>20027</v>
      </c>
      <c r="S3900" s="49">
        <v>37462</v>
      </c>
      <c r="T3900" s="48">
        <v>2572.42</v>
      </c>
      <c r="U3900" s="50">
        <f t="shared" si="433"/>
        <v>2506.2909677419352</v>
      </c>
      <c r="V3900" s="51">
        <f t="shared" si="435"/>
        <v>2506.5472328767123</v>
      </c>
      <c r="W3900" s="53">
        <f t="shared" si="436"/>
        <v>1.3162662465537656E-2</v>
      </c>
      <c r="X3900" s="53" t="str">
        <f t="shared" si="437"/>
        <v/>
      </c>
      <c r="Y3900" s="54" t="str">
        <f t="shared" si="438"/>
        <v/>
      </c>
    </row>
    <row r="3901" spans="17:25" x14ac:dyDescent="0.25">
      <c r="Q3901" s="47">
        <f t="shared" si="434"/>
        <v>2002</v>
      </c>
      <c r="R3901" s="48" t="str">
        <f t="shared" si="432"/>
        <v>20027</v>
      </c>
      <c r="S3901" s="49">
        <v>37463</v>
      </c>
      <c r="T3901" s="48">
        <v>2580.15</v>
      </c>
      <c r="U3901" s="50">
        <f t="shared" si="433"/>
        <v>2506.2909677419352</v>
      </c>
      <c r="V3901" s="51">
        <f t="shared" si="435"/>
        <v>2506.5472328767123</v>
      </c>
      <c r="W3901" s="53">
        <f t="shared" si="436"/>
        <v>3.0049525349671313E-3</v>
      </c>
      <c r="X3901" s="53" t="str">
        <f t="shared" si="437"/>
        <v/>
      </c>
      <c r="Y3901" s="54" t="str">
        <f t="shared" si="438"/>
        <v/>
      </c>
    </row>
    <row r="3902" spans="17:25" x14ac:dyDescent="0.25">
      <c r="Q3902" s="47">
        <f t="shared" si="434"/>
        <v>2002</v>
      </c>
      <c r="R3902" s="48" t="str">
        <f t="shared" si="432"/>
        <v>20027</v>
      </c>
      <c r="S3902" s="49">
        <v>37464</v>
      </c>
      <c r="T3902" s="48">
        <v>2596.2600000000002</v>
      </c>
      <c r="U3902" s="50">
        <f t="shared" si="433"/>
        <v>2506.2909677419352</v>
      </c>
      <c r="V3902" s="51">
        <f t="shared" si="435"/>
        <v>2506.5472328767123</v>
      </c>
      <c r="W3902" s="53">
        <f t="shared" si="436"/>
        <v>6.2438230335446487E-3</v>
      </c>
      <c r="X3902" s="53" t="str">
        <f t="shared" si="437"/>
        <v/>
      </c>
      <c r="Y3902" s="54" t="str">
        <f t="shared" si="438"/>
        <v/>
      </c>
    </row>
    <row r="3903" spans="17:25" x14ac:dyDescent="0.25">
      <c r="Q3903" s="47">
        <f t="shared" si="434"/>
        <v>2002</v>
      </c>
      <c r="R3903" s="48" t="str">
        <f t="shared" si="432"/>
        <v>20027</v>
      </c>
      <c r="S3903" s="49">
        <v>37465</v>
      </c>
      <c r="T3903" s="48">
        <v>2596.2600000000002</v>
      </c>
      <c r="U3903" s="50">
        <f t="shared" si="433"/>
        <v>2506.2909677419352</v>
      </c>
      <c r="V3903" s="51">
        <f t="shared" si="435"/>
        <v>2506.5472328767123</v>
      </c>
      <c r="W3903" s="53">
        <f t="shared" si="436"/>
        <v>0</v>
      </c>
      <c r="X3903" s="53" t="str">
        <f t="shared" si="437"/>
        <v/>
      </c>
      <c r="Y3903" s="54" t="str">
        <f t="shared" si="438"/>
        <v/>
      </c>
    </row>
    <row r="3904" spans="17:25" x14ac:dyDescent="0.25">
      <c r="Q3904" s="47">
        <f t="shared" si="434"/>
        <v>2002</v>
      </c>
      <c r="R3904" s="48" t="str">
        <f t="shared" si="432"/>
        <v>20027</v>
      </c>
      <c r="S3904" s="49">
        <v>37466</v>
      </c>
      <c r="T3904" s="48">
        <v>2596.2600000000002</v>
      </c>
      <c r="U3904" s="50">
        <f t="shared" si="433"/>
        <v>2506.2909677419352</v>
      </c>
      <c r="V3904" s="51">
        <f t="shared" si="435"/>
        <v>2506.5472328767123</v>
      </c>
      <c r="W3904" s="53">
        <f t="shared" si="436"/>
        <v>0</v>
      </c>
      <c r="X3904" s="53" t="str">
        <f t="shared" si="437"/>
        <v/>
      </c>
      <c r="Y3904" s="54" t="str">
        <f t="shared" si="438"/>
        <v/>
      </c>
    </row>
    <row r="3905" spans="17:25" x14ac:dyDescent="0.25">
      <c r="Q3905" s="47">
        <f t="shared" si="434"/>
        <v>2002</v>
      </c>
      <c r="R3905" s="48" t="str">
        <f t="shared" si="432"/>
        <v>20027</v>
      </c>
      <c r="S3905" s="49">
        <v>37467</v>
      </c>
      <c r="T3905" s="48">
        <v>2599.5700000000002</v>
      </c>
      <c r="U3905" s="50">
        <f t="shared" si="433"/>
        <v>2506.2909677419352</v>
      </c>
      <c r="V3905" s="51">
        <f t="shared" si="435"/>
        <v>2506.5472328767123</v>
      </c>
      <c r="W3905" s="53">
        <f t="shared" si="436"/>
        <v>1.2749108332754666E-3</v>
      </c>
      <c r="X3905" s="53" t="str">
        <f t="shared" si="437"/>
        <v/>
      </c>
      <c r="Y3905" s="54" t="str">
        <f t="shared" si="438"/>
        <v/>
      </c>
    </row>
    <row r="3906" spans="17:25" x14ac:dyDescent="0.25">
      <c r="Q3906" s="47">
        <f t="shared" si="434"/>
        <v>2002</v>
      </c>
      <c r="R3906" s="48" t="str">
        <f t="shared" si="432"/>
        <v>20027</v>
      </c>
      <c r="S3906" s="49">
        <v>37468</v>
      </c>
      <c r="T3906" s="48">
        <v>2625.06</v>
      </c>
      <c r="U3906" s="50">
        <f t="shared" si="433"/>
        <v>2506.2909677419352</v>
      </c>
      <c r="V3906" s="51">
        <f t="shared" si="435"/>
        <v>2506.5472328767123</v>
      </c>
      <c r="W3906" s="53">
        <f t="shared" si="436"/>
        <v>9.8054678273713503E-3</v>
      </c>
      <c r="X3906" s="53" t="str">
        <f t="shared" si="437"/>
        <v/>
      </c>
      <c r="Y3906" s="54" t="str">
        <f t="shared" si="438"/>
        <v/>
      </c>
    </row>
    <row r="3907" spans="17:25" x14ac:dyDescent="0.25">
      <c r="Q3907" s="47">
        <f t="shared" si="434"/>
        <v>2002</v>
      </c>
      <c r="R3907" s="48" t="str">
        <f t="shared" si="432"/>
        <v>20028</v>
      </c>
      <c r="S3907" s="49">
        <v>37469</v>
      </c>
      <c r="T3907" s="48">
        <v>2636.3</v>
      </c>
      <c r="U3907" s="50">
        <f t="shared" si="433"/>
        <v>2645.7964516129032</v>
      </c>
      <c r="V3907" s="51">
        <f t="shared" si="435"/>
        <v>2506.5472328767123</v>
      </c>
      <c r="W3907" s="53">
        <f t="shared" si="436"/>
        <v>4.2818068920329466E-3</v>
      </c>
      <c r="X3907" s="53">
        <f t="shared" si="437"/>
        <v>5.5662126092508979E-2</v>
      </c>
      <c r="Y3907" s="54" t="str">
        <f t="shared" si="438"/>
        <v/>
      </c>
    </row>
    <row r="3908" spans="17:25" x14ac:dyDescent="0.25">
      <c r="Q3908" s="47">
        <f t="shared" si="434"/>
        <v>2002</v>
      </c>
      <c r="R3908" s="48" t="str">
        <f t="shared" si="432"/>
        <v>20028</v>
      </c>
      <c r="S3908" s="49">
        <v>37470</v>
      </c>
      <c r="T3908" s="48">
        <v>2640.35</v>
      </c>
      <c r="U3908" s="50">
        <f t="shared" si="433"/>
        <v>2645.7964516129032</v>
      </c>
      <c r="V3908" s="51">
        <f t="shared" si="435"/>
        <v>2506.5472328767123</v>
      </c>
      <c r="W3908" s="53">
        <f t="shared" si="436"/>
        <v>1.5362439783028758E-3</v>
      </c>
      <c r="X3908" s="53" t="str">
        <f t="shared" si="437"/>
        <v/>
      </c>
      <c r="Y3908" s="54" t="str">
        <f t="shared" si="438"/>
        <v/>
      </c>
    </row>
    <row r="3909" spans="17:25" x14ac:dyDescent="0.25">
      <c r="Q3909" s="47">
        <f t="shared" si="434"/>
        <v>2002</v>
      </c>
      <c r="R3909" s="48" t="str">
        <f t="shared" si="432"/>
        <v>20028</v>
      </c>
      <c r="S3909" s="49">
        <v>37471</v>
      </c>
      <c r="T3909" s="48">
        <v>2643.03</v>
      </c>
      <c r="U3909" s="50">
        <f t="shared" si="433"/>
        <v>2645.7964516129032</v>
      </c>
      <c r="V3909" s="51">
        <f t="shared" si="435"/>
        <v>2506.5472328767123</v>
      </c>
      <c r="W3909" s="53">
        <f t="shared" si="436"/>
        <v>1.0150169485108052E-3</v>
      </c>
      <c r="X3909" s="53" t="str">
        <f t="shared" si="437"/>
        <v/>
      </c>
      <c r="Y3909" s="54" t="str">
        <f t="shared" si="438"/>
        <v/>
      </c>
    </row>
    <row r="3910" spans="17:25" x14ac:dyDescent="0.25">
      <c r="Q3910" s="47">
        <f t="shared" si="434"/>
        <v>2002</v>
      </c>
      <c r="R3910" s="48" t="str">
        <f t="shared" si="432"/>
        <v>20028</v>
      </c>
      <c r="S3910" s="49">
        <v>37472</v>
      </c>
      <c r="T3910" s="48">
        <v>2643.03</v>
      </c>
      <c r="U3910" s="50">
        <f t="shared" si="433"/>
        <v>2645.7964516129032</v>
      </c>
      <c r="V3910" s="51">
        <f t="shared" si="435"/>
        <v>2506.5472328767123</v>
      </c>
      <c r="W3910" s="53">
        <f t="shared" si="436"/>
        <v>0</v>
      </c>
      <c r="X3910" s="53" t="str">
        <f t="shared" si="437"/>
        <v/>
      </c>
      <c r="Y3910" s="54" t="str">
        <f t="shared" si="438"/>
        <v/>
      </c>
    </row>
    <row r="3911" spans="17:25" x14ac:dyDescent="0.25">
      <c r="Q3911" s="47">
        <f t="shared" si="434"/>
        <v>2002</v>
      </c>
      <c r="R3911" s="48" t="str">
        <f t="shared" ref="R3911:R3974" si="439">+YEAR(S3911)&amp;MONTH(S3911)</f>
        <v>20028</v>
      </c>
      <c r="S3911" s="49">
        <v>37473</v>
      </c>
      <c r="T3911" s="48">
        <v>2643.03</v>
      </c>
      <c r="U3911" s="50">
        <f t="shared" ref="U3911:U3974" si="440">+AVERAGEIF($R$3:$R$12000,R3911,$T$3:$T$12000)</f>
        <v>2645.7964516129032</v>
      </c>
      <c r="V3911" s="51">
        <f t="shared" si="435"/>
        <v>2506.5472328767123</v>
      </c>
      <c r="W3911" s="53">
        <f t="shared" si="436"/>
        <v>0</v>
      </c>
      <c r="X3911" s="53" t="str">
        <f t="shared" si="437"/>
        <v/>
      </c>
      <c r="Y3911" s="54" t="str">
        <f t="shared" si="438"/>
        <v/>
      </c>
    </row>
    <row r="3912" spans="17:25" x14ac:dyDescent="0.25">
      <c r="Q3912" s="47">
        <f t="shared" ref="Q3912:Q3975" si="441">+YEAR(S3912)</f>
        <v>2002</v>
      </c>
      <c r="R3912" s="48" t="str">
        <f t="shared" si="439"/>
        <v>20028</v>
      </c>
      <c r="S3912" s="49">
        <v>37474</v>
      </c>
      <c r="T3912" s="48">
        <v>2663.81</v>
      </c>
      <c r="U3912" s="50">
        <f t="shared" si="440"/>
        <v>2645.7964516129032</v>
      </c>
      <c r="V3912" s="51">
        <f t="shared" ref="V3912:V3975" si="442">+AVERAGEIF($Q$3:$Q$12000,Q3912,$T$3:$T$12000)</f>
        <v>2506.5472328767123</v>
      </c>
      <c r="W3912" s="53">
        <f t="shared" si="436"/>
        <v>7.8621884730780689E-3</v>
      </c>
      <c r="X3912" s="53" t="str">
        <f t="shared" si="437"/>
        <v/>
      </c>
      <c r="Y3912" s="54" t="str">
        <f t="shared" si="438"/>
        <v/>
      </c>
    </row>
    <row r="3913" spans="17:25" x14ac:dyDescent="0.25">
      <c r="Q3913" s="47">
        <f t="shared" si="441"/>
        <v>2002</v>
      </c>
      <c r="R3913" s="48" t="str">
        <f t="shared" si="439"/>
        <v>20028</v>
      </c>
      <c r="S3913" s="49">
        <v>37475</v>
      </c>
      <c r="T3913" s="48">
        <v>2670.61</v>
      </c>
      <c r="U3913" s="50">
        <f t="shared" si="440"/>
        <v>2645.7964516129032</v>
      </c>
      <c r="V3913" s="51">
        <f t="shared" si="442"/>
        <v>2506.5472328767123</v>
      </c>
      <c r="W3913" s="53">
        <f t="shared" ref="W3913:W3976" si="443">+T3913/T3912-1</f>
        <v>2.5527346169584852E-3</v>
      </c>
      <c r="X3913" s="53" t="str">
        <f t="shared" ref="X3913:X3976" si="444">IF(U3913/U3912-1=0,"",U3913/U3912-1)</f>
        <v/>
      </c>
      <c r="Y3913" s="54" t="str">
        <f t="shared" ref="Y3913:Y3976" si="445">+IF(V3913=V3912,"",V3913/V3912-1)</f>
        <v/>
      </c>
    </row>
    <row r="3914" spans="17:25" x14ac:dyDescent="0.25">
      <c r="Q3914" s="47">
        <f t="shared" si="441"/>
        <v>2002</v>
      </c>
      <c r="R3914" s="48" t="str">
        <f t="shared" si="439"/>
        <v>20028</v>
      </c>
      <c r="S3914" s="49">
        <v>37476</v>
      </c>
      <c r="T3914" s="48">
        <v>2670.61</v>
      </c>
      <c r="U3914" s="50">
        <f t="shared" si="440"/>
        <v>2645.7964516129032</v>
      </c>
      <c r="V3914" s="51">
        <f t="shared" si="442"/>
        <v>2506.5472328767123</v>
      </c>
      <c r="W3914" s="53">
        <f t="shared" si="443"/>
        <v>0</v>
      </c>
      <c r="X3914" s="53" t="str">
        <f t="shared" si="444"/>
        <v/>
      </c>
      <c r="Y3914" s="54" t="str">
        <f t="shared" si="445"/>
        <v/>
      </c>
    </row>
    <row r="3915" spans="17:25" x14ac:dyDescent="0.25">
      <c r="Q3915" s="47">
        <f t="shared" si="441"/>
        <v>2002</v>
      </c>
      <c r="R3915" s="48" t="str">
        <f t="shared" si="439"/>
        <v>20028</v>
      </c>
      <c r="S3915" s="49">
        <v>37477</v>
      </c>
      <c r="T3915" s="48">
        <v>2649.32</v>
      </c>
      <c r="U3915" s="50">
        <f t="shared" si="440"/>
        <v>2645.7964516129032</v>
      </c>
      <c r="V3915" s="51">
        <f t="shared" si="442"/>
        <v>2506.5472328767123</v>
      </c>
      <c r="W3915" s="53">
        <f t="shared" si="443"/>
        <v>-7.9719614619880863E-3</v>
      </c>
      <c r="X3915" s="53" t="str">
        <f t="shared" si="444"/>
        <v/>
      </c>
      <c r="Y3915" s="54" t="str">
        <f t="shared" si="445"/>
        <v/>
      </c>
    </row>
    <row r="3916" spans="17:25" x14ac:dyDescent="0.25">
      <c r="Q3916" s="47">
        <f t="shared" si="441"/>
        <v>2002</v>
      </c>
      <c r="R3916" s="48" t="str">
        <f t="shared" si="439"/>
        <v>20028</v>
      </c>
      <c r="S3916" s="49">
        <v>37478</v>
      </c>
      <c r="T3916" s="48">
        <v>2568.8000000000002</v>
      </c>
      <c r="U3916" s="50">
        <f t="shared" si="440"/>
        <v>2645.7964516129032</v>
      </c>
      <c r="V3916" s="51">
        <f t="shared" si="442"/>
        <v>2506.5472328767123</v>
      </c>
      <c r="W3916" s="53">
        <f t="shared" si="443"/>
        <v>-3.039270454305254E-2</v>
      </c>
      <c r="X3916" s="53" t="str">
        <f t="shared" si="444"/>
        <v/>
      </c>
      <c r="Y3916" s="54" t="str">
        <f t="shared" si="445"/>
        <v/>
      </c>
    </row>
    <row r="3917" spans="17:25" x14ac:dyDescent="0.25">
      <c r="Q3917" s="47">
        <f t="shared" si="441"/>
        <v>2002</v>
      </c>
      <c r="R3917" s="48" t="str">
        <f t="shared" si="439"/>
        <v>20028</v>
      </c>
      <c r="S3917" s="49">
        <v>37479</v>
      </c>
      <c r="T3917" s="48">
        <v>2568.8000000000002</v>
      </c>
      <c r="U3917" s="50">
        <f t="shared" si="440"/>
        <v>2645.7964516129032</v>
      </c>
      <c r="V3917" s="51">
        <f t="shared" si="442"/>
        <v>2506.5472328767123</v>
      </c>
      <c r="W3917" s="53">
        <f t="shared" si="443"/>
        <v>0</v>
      </c>
      <c r="X3917" s="53" t="str">
        <f t="shared" si="444"/>
        <v/>
      </c>
      <c r="Y3917" s="54" t="str">
        <f t="shared" si="445"/>
        <v/>
      </c>
    </row>
    <row r="3918" spans="17:25" x14ac:dyDescent="0.25">
      <c r="Q3918" s="47">
        <f t="shared" si="441"/>
        <v>2002</v>
      </c>
      <c r="R3918" s="48" t="str">
        <f t="shared" si="439"/>
        <v>20028</v>
      </c>
      <c r="S3918" s="49">
        <v>37480</v>
      </c>
      <c r="T3918" s="48">
        <v>2568.8000000000002</v>
      </c>
      <c r="U3918" s="50">
        <f t="shared" si="440"/>
        <v>2645.7964516129032</v>
      </c>
      <c r="V3918" s="51">
        <f t="shared" si="442"/>
        <v>2506.5472328767123</v>
      </c>
      <c r="W3918" s="53">
        <f t="shared" si="443"/>
        <v>0</v>
      </c>
      <c r="X3918" s="53" t="str">
        <f t="shared" si="444"/>
        <v/>
      </c>
      <c r="Y3918" s="54" t="str">
        <f t="shared" si="445"/>
        <v/>
      </c>
    </row>
    <row r="3919" spans="17:25" x14ac:dyDescent="0.25">
      <c r="Q3919" s="47">
        <f t="shared" si="441"/>
        <v>2002</v>
      </c>
      <c r="R3919" s="48" t="str">
        <f t="shared" si="439"/>
        <v>20028</v>
      </c>
      <c r="S3919" s="49">
        <v>37481</v>
      </c>
      <c r="T3919" s="48">
        <v>2595.8000000000002</v>
      </c>
      <c r="U3919" s="50">
        <f t="shared" si="440"/>
        <v>2645.7964516129032</v>
      </c>
      <c r="V3919" s="51">
        <f t="shared" si="442"/>
        <v>2506.5472328767123</v>
      </c>
      <c r="W3919" s="53">
        <f t="shared" si="443"/>
        <v>1.0510744316412302E-2</v>
      </c>
      <c r="X3919" s="53" t="str">
        <f t="shared" si="444"/>
        <v/>
      </c>
      <c r="Y3919" s="54" t="str">
        <f t="shared" si="445"/>
        <v/>
      </c>
    </row>
    <row r="3920" spans="17:25" x14ac:dyDescent="0.25">
      <c r="Q3920" s="47">
        <f t="shared" si="441"/>
        <v>2002</v>
      </c>
      <c r="R3920" s="48" t="str">
        <f t="shared" si="439"/>
        <v>20028</v>
      </c>
      <c r="S3920" s="49">
        <v>37482</v>
      </c>
      <c r="T3920" s="48">
        <v>2657.98</v>
      </c>
      <c r="U3920" s="50">
        <f t="shared" si="440"/>
        <v>2645.7964516129032</v>
      </c>
      <c r="V3920" s="51">
        <f t="shared" si="442"/>
        <v>2506.5472328767123</v>
      </c>
      <c r="W3920" s="53">
        <f t="shared" si="443"/>
        <v>2.395407966715446E-2</v>
      </c>
      <c r="X3920" s="53" t="str">
        <f t="shared" si="444"/>
        <v/>
      </c>
      <c r="Y3920" s="54" t="str">
        <f t="shared" si="445"/>
        <v/>
      </c>
    </row>
    <row r="3921" spans="17:25" x14ac:dyDescent="0.25">
      <c r="Q3921" s="47">
        <f t="shared" si="441"/>
        <v>2002</v>
      </c>
      <c r="R3921" s="48" t="str">
        <f t="shared" si="439"/>
        <v>20028</v>
      </c>
      <c r="S3921" s="49">
        <v>37483</v>
      </c>
      <c r="T3921" s="48">
        <v>2635.87</v>
      </c>
      <c r="U3921" s="50">
        <f t="shared" si="440"/>
        <v>2645.7964516129032</v>
      </c>
      <c r="V3921" s="51">
        <f t="shared" si="442"/>
        <v>2506.5472328767123</v>
      </c>
      <c r="W3921" s="53">
        <f t="shared" si="443"/>
        <v>-8.3183470154026828E-3</v>
      </c>
      <c r="X3921" s="53" t="str">
        <f t="shared" si="444"/>
        <v/>
      </c>
      <c r="Y3921" s="54" t="str">
        <f t="shared" si="445"/>
        <v/>
      </c>
    </row>
    <row r="3922" spans="17:25" x14ac:dyDescent="0.25">
      <c r="Q3922" s="47">
        <f t="shared" si="441"/>
        <v>2002</v>
      </c>
      <c r="R3922" s="48" t="str">
        <f t="shared" si="439"/>
        <v>20028</v>
      </c>
      <c r="S3922" s="49">
        <v>37484</v>
      </c>
      <c r="T3922" s="48">
        <v>2648.77</v>
      </c>
      <c r="U3922" s="50">
        <f t="shared" si="440"/>
        <v>2645.7964516129032</v>
      </c>
      <c r="V3922" s="51">
        <f t="shared" si="442"/>
        <v>2506.5472328767123</v>
      </c>
      <c r="W3922" s="53">
        <f t="shared" si="443"/>
        <v>4.894019811295669E-3</v>
      </c>
      <c r="X3922" s="53" t="str">
        <f t="shared" si="444"/>
        <v/>
      </c>
      <c r="Y3922" s="54" t="str">
        <f t="shared" si="445"/>
        <v/>
      </c>
    </row>
    <row r="3923" spans="17:25" x14ac:dyDescent="0.25">
      <c r="Q3923" s="47">
        <f t="shared" si="441"/>
        <v>2002</v>
      </c>
      <c r="R3923" s="48" t="str">
        <f t="shared" si="439"/>
        <v>20028</v>
      </c>
      <c r="S3923" s="49">
        <v>37485</v>
      </c>
      <c r="T3923" s="48">
        <v>2663.61</v>
      </c>
      <c r="U3923" s="50">
        <f t="shared" si="440"/>
        <v>2645.7964516129032</v>
      </c>
      <c r="V3923" s="51">
        <f t="shared" si="442"/>
        <v>2506.5472328767123</v>
      </c>
      <c r="W3923" s="53">
        <f t="shared" si="443"/>
        <v>5.6026004522855555E-3</v>
      </c>
      <c r="X3923" s="53" t="str">
        <f t="shared" si="444"/>
        <v/>
      </c>
      <c r="Y3923" s="54" t="str">
        <f t="shared" si="445"/>
        <v/>
      </c>
    </row>
    <row r="3924" spans="17:25" x14ac:dyDescent="0.25">
      <c r="Q3924" s="47">
        <f t="shared" si="441"/>
        <v>2002</v>
      </c>
      <c r="R3924" s="48" t="str">
        <f t="shared" si="439"/>
        <v>20028</v>
      </c>
      <c r="S3924" s="49">
        <v>37486</v>
      </c>
      <c r="T3924" s="48">
        <v>2663.61</v>
      </c>
      <c r="U3924" s="50">
        <f t="shared" si="440"/>
        <v>2645.7964516129032</v>
      </c>
      <c r="V3924" s="51">
        <f t="shared" si="442"/>
        <v>2506.5472328767123</v>
      </c>
      <c r="W3924" s="53">
        <f t="shared" si="443"/>
        <v>0</v>
      </c>
      <c r="X3924" s="53" t="str">
        <f t="shared" si="444"/>
        <v/>
      </c>
      <c r="Y3924" s="54" t="str">
        <f t="shared" si="445"/>
        <v/>
      </c>
    </row>
    <row r="3925" spans="17:25" x14ac:dyDescent="0.25">
      <c r="Q3925" s="47">
        <f t="shared" si="441"/>
        <v>2002</v>
      </c>
      <c r="R3925" s="48" t="str">
        <f t="shared" si="439"/>
        <v>20028</v>
      </c>
      <c r="S3925" s="49">
        <v>37487</v>
      </c>
      <c r="T3925" s="48">
        <v>2663.61</v>
      </c>
      <c r="U3925" s="50">
        <f t="shared" si="440"/>
        <v>2645.7964516129032</v>
      </c>
      <c r="V3925" s="51">
        <f t="shared" si="442"/>
        <v>2506.5472328767123</v>
      </c>
      <c r="W3925" s="53">
        <f t="shared" si="443"/>
        <v>0</v>
      </c>
      <c r="X3925" s="53" t="str">
        <f t="shared" si="444"/>
        <v/>
      </c>
      <c r="Y3925" s="54" t="str">
        <f t="shared" si="445"/>
        <v/>
      </c>
    </row>
    <row r="3926" spans="17:25" x14ac:dyDescent="0.25">
      <c r="Q3926" s="47">
        <f t="shared" si="441"/>
        <v>2002</v>
      </c>
      <c r="R3926" s="48" t="str">
        <f t="shared" si="439"/>
        <v>20028</v>
      </c>
      <c r="S3926" s="49">
        <v>37488</v>
      </c>
      <c r="T3926" s="48">
        <v>2663.61</v>
      </c>
      <c r="U3926" s="50">
        <f t="shared" si="440"/>
        <v>2645.7964516129032</v>
      </c>
      <c r="V3926" s="51">
        <f t="shared" si="442"/>
        <v>2506.5472328767123</v>
      </c>
      <c r="W3926" s="53">
        <f t="shared" si="443"/>
        <v>0</v>
      </c>
      <c r="X3926" s="53" t="str">
        <f t="shared" si="444"/>
        <v/>
      </c>
      <c r="Y3926" s="54" t="str">
        <f t="shared" si="445"/>
        <v/>
      </c>
    </row>
    <row r="3927" spans="17:25" x14ac:dyDescent="0.25">
      <c r="Q3927" s="47">
        <f t="shared" si="441"/>
        <v>2002</v>
      </c>
      <c r="R3927" s="48" t="str">
        <f t="shared" si="439"/>
        <v>20028</v>
      </c>
      <c r="S3927" s="49">
        <v>37489</v>
      </c>
      <c r="T3927" s="48">
        <v>2620.91</v>
      </c>
      <c r="U3927" s="50">
        <f t="shared" si="440"/>
        <v>2645.7964516129032</v>
      </c>
      <c r="V3927" s="51">
        <f t="shared" si="442"/>
        <v>2506.5472328767123</v>
      </c>
      <c r="W3927" s="53">
        <f t="shared" si="443"/>
        <v>-1.6030875390916965E-2</v>
      </c>
      <c r="X3927" s="53" t="str">
        <f t="shared" si="444"/>
        <v/>
      </c>
      <c r="Y3927" s="54" t="str">
        <f t="shared" si="445"/>
        <v/>
      </c>
    </row>
    <row r="3928" spans="17:25" x14ac:dyDescent="0.25">
      <c r="Q3928" s="47">
        <f t="shared" si="441"/>
        <v>2002</v>
      </c>
      <c r="R3928" s="48" t="str">
        <f t="shared" si="439"/>
        <v>20028</v>
      </c>
      <c r="S3928" s="49">
        <v>37490</v>
      </c>
      <c r="T3928" s="48">
        <v>2626.17</v>
      </c>
      <c r="U3928" s="50">
        <f t="shared" si="440"/>
        <v>2645.7964516129032</v>
      </c>
      <c r="V3928" s="51">
        <f t="shared" si="442"/>
        <v>2506.5472328767123</v>
      </c>
      <c r="W3928" s="53">
        <f t="shared" si="443"/>
        <v>2.0069365220478641E-3</v>
      </c>
      <c r="X3928" s="53" t="str">
        <f t="shared" si="444"/>
        <v/>
      </c>
      <c r="Y3928" s="54" t="str">
        <f t="shared" si="445"/>
        <v/>
      </c>
    </row>
    <row r="3929" spans="17:25" x14ac:dyDescent="0.25">
      <c r="Q3929" s="47">
        <f t="shared" si="441"/>
        <v>2002</v>
      </c>
      <c r="R3929" s="48" t="str">
        <f t="shared" si="439"/>
        <v>20028</v>
      </c>
      <c r="S3929" s="49">
        <v>37491</v>
      </c>
      <c r="T3929" s="48">
        <v>2652.96</v>
      </c>
      <c r="U3929" s="50">
        <f t="shared" si="440"/>
        <v>2645.7964516129032</v>
      </c>
      <c r="V3929" s="51">
        <f t="shared" si="442"/>
        <v>2506.5472328767123</v>
      </c>
      <c r="W3929" s="53">
        <f t="shared" si="443"/>
        <v>1.0201167479637618E-2</v>
      </c>
      <c r="X3929" s="53" t="str">
        <f t="shared" si="444"/>
        <v/>
      </c>
      <c r="Y3929" s="54" t="str">
        <f t="shared" si="445"/>
        <v/>
      </c>
    </row>
    <row r="3930" spans="17:25" x14ac:dyDescent="0.25">
      <c r="Q3930" s="47">
        <f t="shared" si="441"/>
        <v>2002</v>
      </c>
      <c r="R3930" s="48" t="str">
        <f t="shared" si="439"/>
        <v>20028</v>
      </c>
      <c r="S3930" s="49">
        <v>37492</v>
      </c>
      <c r="T3930" s="48">
        <v>2643.37</v>
      </c>
      <c r="U3930" s="50">
        <f t="shared" si="440"/>
        <v>2645.7964516129032</v>
      </c>
      <c r="V3930" s="51">
        <f t="shared" si="442"/>
        <v>2506.5472328767123</v>
      </c>
      <c r="W3930" s="53">
        <f t="shared" si="443"/>
        <v>-3.6148302273687483E-3</v>
      </c>
      <c r="X3930" s="53" t="str">
        <f t="shared" si="444"/>
        <v/>
      </c>
      <c r="Y3930" s="54" t="str">
        <f t="shared" si="445"/>
        <v/>
      </c>
    </row>
    <row r="3931" spans="17:25" x14ac:dyDescent="0.25">
      <c r="Q3931" s="47">
        <f t="shared" si="441"/>
        <v>2002</v>
      </c>
      <c r="R3931" s="48" t="str">
        <f t="shared" si="439"/>
        <v>20028</v>
      </c>
      <c r="S3931" s="49">
        <v>37493</v>
      </c>
      <c r="T3931" s="48">
        <v>2643.37</v>
      </c>
      <c r="U3931" s="50">
        <f t="shared" si="440"/>
        <v>2645.7964516129032</v>
      </c>
      <c r="V3931" s="51">
        <f t="shared" si="442"/>
        <v>2506.5472328767123</v>
      </c>
      <c r="W3931" s="53">
        <f t="shared" si="443"/>
        <v>0</v>
      </c>
      <c r="X3931" s="53" t="str">
        <f t="shared" si="444"/>
        <v/>
      </c>
      <c r="Y3931" s="54" t="str">
        <f t="shared" si="445"/>
        <v/>
      </c>
    </row>
    <row r="3932" spans="17:25" x14ac:dyDescent="0.25">
      <c r="Q3932" s="47">
        <f t="shared" si="441"/>
        <v>2002</v>
      </c>
      <c r="R3932" s="48" t="str">
        <f t="shared" si="439"/>
        <v>20028</v>
      </c>
      <c r="S3932" s="49">
        <v>37494</v>
      </c>
      <c r="T3932" s="48">
        <v>2643.37</v>
      </c>
      <c r="U3932" s="50">
        <f t="shared" si="440"/>
        <v>2645.7964516129032</v>
      </c>
      <c r="V3932" s="51">
        <f t="shared" si="442"/>
        <v>2506.5472328767123</v>
      </c>
      <c r="W3932" s="53">
        <f t="shared" si="443"/>
        <v>0</v>
      </c>
      <c r="X3932" s="53" t="str">
        <f t="shared" si="444"/>
        <v/>
      </c>
      <c r="Y3932" s="54" t="str">
        <f t="shared" si="445"/>
        <v/>
      </c>
    </row>
    <row r="3933" spans="17:25" x14ac:dyDescent="0.25">
      <c r="Q3933" s="47">
        <f t="shared" si="441"/>
        <v>2002</v>
      </c>
      <c r="R3933" s="48" t="str">
        <f t="shared" si="439"/>
        <v>20028</v>
      </c>
      <c r="S3933" s="49">
        <v>37495</v>
      </c>
      <c r="T3933" s="48">
        <v>2653.29</v>
      </c>
      <c r="U3933" s="50">
        <f t="shared" si="440"/>
        <v>2645.7964516129032</v>
      </c>
      <c r="V3933" s="51">
        <f t="shared" si="442"/>
        <v>2506.5472328767123</v>
      </c>
      <c r="W3933" s="53">
        <f t="shared" si="443"/>
        <v>3.7527852703178599E-3</v>
      </c>
      <c r="X3933" s="53" t="str">
        <f t="shared" si="444"/>
        <v/>
      </c>
      <c r="Y3933" s="54" t="str">
        <f t="shared" si="445"/>
        <v/>
      </c>
    </row>
    <row r="3934" spans="17:25" x14ac:dyDescent="0.25">
      <c r="Q3934" s="47">
        <f t="shared" si="441"/>
        <v>2002</v>
      </c>
      <c r="R3934" s="48" t="str">
        <f t="shared" si="439"/>
        <v>20028</v>
      </c>
      <c r="S3934" s="49">
        <v>37496</v>
      </c>
      <c r="T3934" s="48">
        <v>2672.25</v>
      </c>
      <c r="U3934" s="50">
        <f t="shared" si="440"/>
        <v>2645.7964516129032</v>
      </c>
      <c r="V3934" s="51">
        <f t="shared" si="442"/>
        <v>2506.5472328767123</v>
      </c>
      <c r="W3934" s="53">
        <f t="shared" si="443"/>
        <v>7.1458453467205807E-3</v>
      </c>
      <c r="X3934" s="53" t="str">
        <f t="shared" si="444"/>
        <v/>
      </c>
      <c r="Y3934" s="54" t="str">
        <f t="shared" si="445"/>
        <v/>
      </c>
    </row>
    <row r="3935" spans="17:25" x14ac:dyDescent="0.25">
      <c r="Q3935" s="47">
        <f t="shared" si="441"/>
        <v>2002</v>
      </c>
      <c r="R3935" s="48" t="str">
        <f t="shared" si="439"/>
        <v>20028</v>
      </c>
      <c r="S3935" s="49">
        <v>37497</v>
      </c>
      <c r="T3935" s="48">
        <v>2688.64</v>
      </c>
      <c r="U3935" s="50">
        <f t="shared" si="440"/>
        <v>2645.7964516129032</v>
      </c>
      <c r="V3935" s="51">
        <f t="shared" si="442"/>
        <v>2506.5472328767123</v>
      </c>
      <c r="W3935" s="53">
        <f t="shared" si="443"/>
        <v>6.1334081766302173E-3</v>
      </c>
      <c r="X3935" s="53" t="str">
        <f t="shared" si="444"/>
        <v/>
      </c>
      <c r="Y3935" s="54" t="str">
        <f t="shared" si="445"/>
        <v/>
      </c>
    </row>
    <row r="3936" spans="17:25" x14ac:dyDescent="0.25">
      <c r="Q3936" s="47">
        <f t="shared" si="441"/>
        <v>2002</v>
      </c>
      <c r="R3936" s="48" t="str">
        <f t="shared" si="439"/>
        <v>20028</v>
      </c>
      <c r="S3936" s="49">
        <v>37498</v>
      </c>
      <c r="T3936" s="48">
        <v>2712.46</v>
      </c>
      <c r="U3936" s="50">
        <f t="shared" si="440"/>
        <v>2645.7964516129032</v>
      </c>
      <c r="V3936" s="51">
        <f t="shared" si="442"/>
        <v>2506.5472328767123</v>
      </c>
      <c r="W3936" s="53">
        <f t="shared" si="443"/>
        <v>8.8594977386338147E-3</v>
      </c>
      <c r="X3936" s="53" t="str">
        <f t="shared" si="444"/>
        <v/>
      </c>
      <c r="Y3936" s="54" t="str">
        <f t="shared" si="445"/>
        <v/>
      </c>
    </row>
    <row r="3937" spans="17:25" x14ac:dyDescent="0.25">
      <c r="Q3937" s="47">
        <f t="shared" si="441"/>
        <v>2002</v>
      </c>
      <c r="R3937" s="48" t="str">
        <f t="shared" si="439"/>
        <v>20028</v>
      </c>
      <c r="S3937" s="49">
        <v>37499</v>
      </c>
      <c r="T3937" s="48">
        <v>2703.55</v>
      </c>
      <c r="U3937" s="50">
        <f t="shared" si="440"/>
        <v>2645.7964516129032</v>
      </c>
      <c r="V3937" s="51">
        <f t="shared" si="442"/>
        <v>2506.5472328767123</v>
      </c>
      <c r="W3937" s="53">
        <f t="shared" si="443"/>
        <v>-3.2848410667806194E-3</v>
      </c>
      <c r="X3937" s="53" t="str">
        <f t="shared" si="444"/>
        <v/>
      </c>
      <c r="Y3937" s="54" t="str">
        <f t="shared" si="445"/>
        <v/>
      </c>
    </row>
    <row r="3938" spans="17:25" x14ac:dyDescent="0.25">
      <c r="Q3938" s="47">
        <f t="shared" si="441"/>
        <v>2002</v>
      </c>
      <c r="R3938" s="48" t="str">
        <f t="shared" si="439"/>
        <v>20029</v>
      </c>
      <c r="S3938" s="49">
        <v>37500</v>
      </c>
      <c r="T3938" s="48">
        <v>2703.55</v>
      </c>
      <c r="U3938" s="50">
        <f t="shared" si="440"/>
        <v>2755.7533333333345</v>
      </c>
      <c r="V3938" s="51">
        <f t="shared" si="442"/>
        <v>2506.5472328767123</v>
      </c>
      <c r="W3938" s="53">
        <f t="shared" si="443"/>
        <v>0</v>
      </c>
      <c r="X3938" s="53">
        <f t="shared" si="444"/>
        <v>4.1559085791879502E-2</v>
      </c>
      <c r="Y3938" s="54" t="str">
        <f t="shared" si="445"/>
        <v/>
      </c>
    </row>
    <row r="3939" spans="17:25" x14ac:dyDescent="0.25">
      <c r="Q3939" s="47">
        <f t="shared" si="441"/>
        <v>2002</v>
      </c>
      <c r="R3939" s="48" t="str">
        <f t="shared" si="439"/>
        <v>20029</v>
      </c>
      <c r="S3939" s="49">
        <v>37501</v>
      </c>
      <c r="T3939" s="48">
        <v>2703.55</v>
      </c>
      <c r="U3939" s="50">
        <f t="shared" si="440"/>
        <v>2755.7533333333345</v>
      </c>
      <c r="V3939" s="51">
        <f t="shared" si="442"/>
        <v>2506.5472328767123</v>
      </c>
      <c r="W3939" s="53">
        <f t="shared" si="443"/>
        <v>0</v>
      </c>
      <c r="X3939" s="53" t="str">
        <f t="shared" si="444"/>
        <v/>
      </c>
      <c r="Y3939" s="54" t="str">
        <f t="shared" si="445"/>
        <v/>
      </c>
    </row>
    <row r="3940" spans="17:25" x14ac:dyDescent="0.25">
      <c r="Q3940" s="47">
        <f t="shared" si="441"/>
        <v>2002</v>
      </c>
      <c r="R3940" s="48" t="str">
        <f t="shared" si="439"/>
        <v>20029</v>
      </c>
      <c r="S3940" s="49">
        <v>37502</v>
      </c>
      <c r="T3940" s="48">
        <v>2679.51</v>
      </c>
      <c r="U3940" s="50">
        <f t="shared" si="440"/>
        <v>2755.7533333333345</v>
      </c>
      <c r="V3940" s="51">
        <f t="shared" si="442"/>
        <v>2506.5472328767123</v>
      </c>
      <c r="W3940" s="53">
        <f t="shared" si="443"/>
        <v>-8.8920123541269547E-3</v>
      </c>
      <c r="X3940" s="53" t="str">
        <f t="shared" si="444"/>
        <v/>
      </c>
      <c r="Y3940" s="54" t="str">
        <f t="shared" si="445"/>
        <v/>
      </c>
    </row>
    <row r="3941" spans="17:25" x14ac:dyDescent="0.25">
      <c r="Q3941" s="47">
        <f t="shared" si="441"/>
        <v>2002</v>
      </c>
      <c r="R3941" s="48" t="str">
        <f t="shared" si="439"/>
        <v>20029</v>
      </c>
      <c r="S3941" s="49">
        <v>37503</v>
      </c>
      <c r="T3941" s="48">
        <v>2677.39</v>
      </c>
      <c r="U3941" s="50">
        <f t="shared" si="440"/>
        <v>2755.7533333333345</v>
      </c>
      <c r="V3941" s="51">
        <f t="shared" si="442"/>
        <v>2506.5472328767123</v>
      </c>
      <c r="W3941" s="53">
        <f t="shared" si="443"/>
        <v>-7.9118943388911678E-4</v>
      </c>
      <c r="X3941" s="53" t="str">
        <f t="shared" si="444"/>
        <v/>
      </c>
      <c r="Y3941" s="54" t="str">
        <f t="shared" si="445"/>
        <v/>
      </c>
    </row>
    <row r="3942" spans="17:25" x14ac:dyDescent="0.25">
      <c r="Q3942" s="47">
        <f t="shared" si="441"/>
        <v>2002</v>
      </c>
      <c r="R3942" s="48" t="str">
        <f t="shared" si="439"/>
        <v>20029</v>
      </c>
      <c r="S3942" s="49">
        <v>37504</v>
      </c>
      <c r="T3942" s="48">
        <v>2694.51</v>
      </c>
      <c r="U3942" s="50">
        <f t="shared" si="440"/>
        <v>2755.7533333333345</v>
      </c>
      <c r="V3942" s="51">
        <f t="shared" si="442"/>
        <v>2506.5472328767123</v>
      </c>
      <c r="W3942" s="53">
        <f t="shared" si="443"/>
        <v>6.3942869735078567E-3</v>
      </c>
      <c r="X3942" s="53" t="str">
        <f t="shared" si="444"/>
        <v/>
      </c>
      <c r="Y3942" s="54" t="str">
        <f t="shared" si="445"/>
        <v/>
      </c>
    </row>
    <row r="3943" spans="17:25" x14ac:dyDescent="0.25">
      <c r="Q3943" s="47">
        <f t="shared" si="441"/>
        <v>2002</v>
      </c>
      <c r="R3943" s="48" t="str">
        <f t="shared" si="439"/>
        <v>20029</v>
      </c>
      <c r="S3943" s="49">
        <v>37505</v>
      </c>
      <c r="T3943" s="48">
        <v>2714.77</v>
      </c>
      <c r="U3943" s="50">
        <f t="shared" si="440"/>
        <v>2755.7533333333345</v>
      </c>
      <c r="V3943" s="51">
        <f t="shared" si="442"/>
        <v>2506.5472328767123</v>
      </c>
      <c r="W3943" s="53">
        <f t="shared" si="443"/>
        <v>7.5189923214238341E-3</v>
      </c>
      <c r="X3943" s="53" t="str">
        <f t="shared" si="444"/>
        <v/>
      </c>
      <c r="Y3943" s="54" t="str">
        <f t="shared" si="445"/>
        <v/>
      </c>
    </row>
    <row r="3944" spans="17:25" x14ac:dyDescent="0.25">
      <c r="Q3944" s="47">
        <f t="shared" si="441"/>
        <v>2002</v>
      </c>
      <c r="R3944" s="48" t="str">
        <f t="shared" si="439"/>
        <v>20029</v>
      </c>
      <c r="S3944" s="49">
        <v>37506</v>
      </c>
      <c r="T3944" s="48">
        <v>2712.14</v>
      </c>
      <c r="U3944" s="50">
        <f t="shared" si="440"/>
        <v>2755.7533333333345</v>
      </c>
      <c r="V3944" s="51">
        <f t="shared" si="442"/>
        <v>2506.5472328767123</v>
      </c>
      <c r="W3944" s="53">
        <f t="shared" si="443"/>
        <v>-9.6877451865173825E-4</v>
      </c>
      <c r="X3944" s="53" t="str">
        <f t="shared" si="444"/>
        <v/>
      </c>
      <c r="Y3944" s="54" t="str">
        <f t="shared" si="445"/>
        <v/>
      </c>
    </row>
    <row r="3945" spans="17:25" x14ac:dyDescent="0.25">
      <c r="Q3945" s="47">
        <f t="shared" si="441"/>
        <v>2002</v>
      </c>
      <c r="R3945" s="48" t="str">
        <f t="shared" si="439"/>
        <v>20029</v>
      </c>
      <c r="S3945" s="49">
        <v>37507</v>
      </c>
      <c r="T3945" s="48">
        <v>2712.14</v>
      </c>
      <c r="U3945" s="50">
        <f t="shared" si="440"/>
        <v>2755.7533333333345</v>
      </c>
      <c r="V3945" s="51">
        <f t="shared" si="442"/>
        <v>2506.5472328767123</v>
      </c>
      <c r="W3945" s="53">
        <f t="shared" si="443"/>
        <v>0</v>
      </c>
      <c r="X3945" s="53" t="str">
        <f t="shared" si="444"/>
        <v/>
      </c>
      <c r="Y3945" s="54" t="str">
        <f t="shared" si="445"/>
        <v/>
      </c>
    </row>
    <row r="3946" spans="17:25" x14ac:dyDescent="0.25">
      <c r="Q3946" s="47">
        <f t="shared" si="441"/>
        <v>2002</v>
      </c>
      <c r="R3946" s="48" t="str">
        <f t="shared" si="439"/>
        <v>20029</v>
      </c>
      <c r="S3946" s="49">
        <v>37508</v>
      </c>
      <c r="T3946" s="48">
        <v>2712.14</v>
      </c>
      <c r="U3946" s="50">
        <f t="shared" si="440"/>
        <v>2755.7533333333345</v>
      </c>
      <c r="V3946" s="51">
        <f t="shared" si="442"/>
        <v>2506.5472328767123</v>
      </c>
      <c r="W3946" s="53">
        <f t="shared" si="443"/>
        <v>0</v>
      </c>
      <c r="X3946" s="53" t="str">
        <f t="shared" si="444"/>
        <v/>
      </c>
      <c r="Y3946" s="54" t="str">
        <f t="shared" si="445"/>
        <v/>
      </c>
    </row>
    <row r="3947" spans="17:25" x14ac:dyDescent="0.25">
      <c r="Q3947" s="47">
        <f t="shared" si="441"/>
        <v>2002</v>
      </c>
      <c r="R3947" s="48" t="str">
        <f t="shared" si="439"/>
        <v>20029</v>
      </c>
      <c r="S3947" s="49">
        <v>37509</v>
      </c>
      <c r="T3947" s="48">
        <v>2703.63</v>
      </c>
      <c r="U3947" s="50">
        <f t="shared" si="440"/>
        <v>2755.7533333333345</v>
      </c>
      <c r="V3947" s="51">
        <f t="shared" si="442"/>
        <v>2506.5472328767123</v>
      </c>
      <c r="W3947" s="53">
        <f t="shared" si="443"/>
        <v>-3.1377436268038572E-3</v>
      </c>
      <c r="X3947" s="53" t="str">
        <f t="shared" si="444"/>
        <v/>
      </c>
      <c r="Y3947" s="54" t="str">
        <f t="shared" si="445"/>
        <v/>
      </c>
    </row>
    <row r="3948" spans="17:25" x14ac:dyDescent="0.25">
      <c r="Q3948" s="47">
        <f t="shared" si="441"/>
        <v>2002</v>
      </c>
      <c r="R3948" s="48" t="str">
        <f t="shared" si="439"/>
        <v>20029</v>
      </c>
      <c r="S3948" s="49">
        <v>37510</v>
      </c>
      <c r="T3948" s="48">
        <v>2707.58</v>
      </c>
      <c r="U3948" s="50">
        <f t="shared" si="440"/>
        <v>2755.7533333333345</v>
      </c>
      <c r="V3948" s="51">
        <f t="shared" si="442"/>
        <v>2506.5472328767123</v>
      </c>
      <c r="W3948" s="53">
        <f t="shared" si="443"/>
        <v>1.4609987313352057E-3</v>
      </c>
      <c r="X3948" s="53" t="str">
        <f t="shared" si="444"/>
        <v/>
      </c>
      <c r="Y3948" s="54" t="str">
        <f t="shared" si="445"/>
        <v/>
      </c>
    </row>
    <row r="3949" spans="17:25" x14ac:dyDescent="0.25">
      <c r="Q3949" s="47">
        <f t="shared" si="441"/>
        <v>2002</v>
      </c>
      <c r="R3949" s="48" t="str">
        <f t="shared" si="439"/>
        <v>20029</v>
      </c>
      <c r="S3949" s="49">
        <v>37511</v>
      </c>
      <c r="T3949" s="48">
        <v>2718.85</v>
      </c>
      <c r="U3949" s="50">
        <f t="shared" si="440"/>
        <v>2755.7533333333345</v>
      </c>
      <c r="V3949" s="51">
        <f t="shared" si="442"/>
        <v>2506.5472328767123</v>
      </c>
      <c r="W3949" s="53">
        <f t="shared" si="443"/>
        <v>4.1623885536161698E-3</v>
      </c>
      <c r="X3949" s="53" t="str">
        <f t="shared" si="444"/>
        <v/>
      </c>
      <c r="Y3949" s="54" t="str">
        <f t="shared" si="445"/>
        <v/>
      </c>
    </row>
    <row r="3950" spans="17:25" x14ac:dyDescent="0.25">
      <c r="Q3950" s="47">
        <f t="shared" si="441"/>
        <v>2002</v>
      </c>
      <c r="R3950" s="48" t="str">
        <f t="shared" si="439"/>
        <v>20029</v>
      </c>
      <c r="S3950" s="49">
        <v>37512</v>
      </c>
      <c r="T3950" s="48">
        <v>2730.91</v>
      </c>
      <c r="U3950" s="50">
        <f t="shared" si="440"/>
        <v>2755.7533333333345</v>
      </c>
      <c r="V3950" s="51">
        <f t="shared" si="442"/>
        <v>2506.5472328767123</v>
      </c>
      <c r="W3950" s="53">
        <f t="shared" si="443"/>
        <v>4.4356989168214955E-3</v>
      </c>
      <c r="X3950" s="53" t="str">
        <f t="shared" si="444"/>
        <v/>
      </c>
      <c r="Y3950" s="54" t="str">
        <f t="shared" si="445"/>
        <v/>
      </c>
    </row>
    <row r="3951" spans="17:25" x14ac:dyDescent="0.25">
      <c r="Q3951" s="47">
        <f t="shared" si="441"/>
        <v>2002</v>
      </c>
      <c r="R3951" s="48" t="str">
        <f t="shared" si="439"/>
        <v>20029</v>
      </c>
      <c r="S3951" s="49">
        <v>37513</v>
      </c>
      <c r="T3951" s="48">
        <v>2741.29</v>
      </c>
      <c r="U3951" s="50">
        <f t="shared" si="440"/>
        <v>2755.7533333333345</v>
      </c>
      <c r="V3951" s="51">
        <f t="shared" si="442"/>
        <v>2506.5472328767123</v>
      </c>
      <c r="W3951" s="53">
        <f t="shared" si="443"/>
        <v>3.8009308252560103E-3</v>
      </c>
      <c r="X3951" s="53" t="str">
        <f t="shared" si="444"/>
        <v/>
      </c>
      <c r="Y3951" s="54" t="str">
        <f t="shared" si="445"/>
        <v/>
      </c>
    </row>
    <row r="3952" spans="17:25" x14ac:dyDescent="0.25">
      <c r="Q3952" s="47">
        <f t="shared" si="441"/>
        <v>2002</v>
      </c>
      <c r="R3952" s="48" t="str">
        <f t="shared" si="439"/>
        <v>20029</v>
      </c>
      <c r="S3952" s="49">
        <v>37514</v>
      </c>
      <c r="T3952" s="48">
        <v>2741.29</v>
      </c>
      <c r="U3952" s="50">
        <f t="shared" si="440"/>
        <v>2755.7533333333345</v>
      </c>
      <c r="V3952" s="51">
        <f t="shared" si="442"/>
        <v>2506.5472328767123</v>
      </c>
      <c r="W3952" s="53">
        <f t="shared" si="443"/>
        <v>0</v>
      </c>
      <c r="X3952" s="53" t="str">
        <f t="shared" si="444"/>
        <v/>
      </c>
      <c r="Y3952" s="54" t="str">
        <f t="shared" si="445"/>
        <v/>
      </c>
    </row>
    <row r="3953" spans="17:25" x14ac:dyDescent="0.25">
      <c r="Q3953" s="47">
        <f t="shared" si="441"/>
        <v>2002</v>
      </c>
      <c r="R3953" s="48" t="str">
        <f t="shared" si="439"/>
        <v>20029</v>
      </c>
      <c r="S3953" s="49">
        <v>37515</v>
      </c>
      <c r="T3953" s="48">
        <v>2741.29</v>
      </c>
      <c r="U3953" s="50">
        <f t="shared" si="440"/>
        <v>2755.7533333333345</v>
      </c>
      <c r="V3953" s="51">
        <f t="shared" si="442"/>
        <v>2506.5472328767123</v>
      </c>
      <c r="W3953" s="53">
        <f t="shared" si="443"/>
        <v>0</v>
      </c>
      <c r="X3953" s="53" t="str">
        <f t="shared" si="444"/>
        <v/>
      </c>
      <c r="Y3953" s="54" t="str">
        <f t="shared" si="445"/>
        <v/>
      </c>
    </row>
    <row r="3954" spans="17:25" x14ac:dyDescent="0.25">
      <c r="Q3954" s="47">
        <f t="shared" si="441"/>
        <v>2002</v>
      </c>
      <c r="R3954" s="48" t="str">
        <f t="shared" si="439"/>
        <v>20029</v>
      </c>
      <c r="S3954" s="49">
        <v>37516</v>
      </c>
      <c r="T3954" s="48">
        <v>2758.95</v>
      </c>
      <c r="U3954" s="50">
        <f t="shared" si="440"/>
        <v>2755.7533333333345</v>
      </c>
      <c r="V3954" s="51">
        <f t="shared" si="442"/>
        <v>2506.5472328767123</v>
      </c>
      <c r="W3954" s="53">
        <f t="shared" si="443"/>
        <v>6.4422224573101872E-3</v>
      </c>
      <c r="X3954" s="53" t="str">
        <f t="shared" si="444"/>
        <v/>
      </c>
      <c r="Y3954" s="54" t="str">
        <f t="shared" si="445"/>
        <v/>
      </c>
    </row>
    <row r="3955" spans="17:25" x14ac:dyDescent="0.25">
      <c r="Q3955" s="47">
        <f t="shared" si="441"/>
        <v>2002</v>
      </c>
      <c r="R3955" s="48" t="str">
        <f t="shared" si="439"/>
        <v>20029</v>
      </c>
      <c r="S3955" s="49">
        <v>37517</v>
      </c>
      <c r="T3955" s="48">
        <v>2783.44</v>
      </c>
      <c r="U3955" s="50">
        <f t="shared" si="440"/>
        <v>2755.7533333333345</v>
      </c>
      <c r="V3955" s="51">
        <f t="shared" si="442"/>
        <v>2506.5472328767123</v>
      </c>
      <c r="W3955" s="53">
        <f t="shared" si="443"/>
        <v>8.8765653600102468E-3</v>
      </c>
      <c r="X3955" s="53" t="str">
        <f t="shared" si="444"/>
        <v/>
      </c>
      <c r="Y3955" s="54" t="str">
        <f t="shared" si="445"/>
        <v/>
      </c>
    </row>
    <row r="3956" spans="17:25" x14ac:dyDescent="0.25">
      <c r="Q3956" s="47">
        <f t="shared" si="441"/>
        <v>2002</v>
      </c>
      <c r="R3956" s="48" t="str">
        <f t="shared" si="439"/>
        <v>20029</v>
      </c>
      <c r="S3956" s="49">
        <v>37518</v>
      </c>
      <c r="T3956" s="48">
        <v>2785.81</v>
      </c>
      <c r="U3956" s="50">
        <f t="shared" si="440"/>
        <v>2755.7533333333345</v>
      </c>
      <c r="V3956" s="51">
        <f t="shared" si="442"/>
        <v>2506.5472328767123</v>
      </c>
      <c r="W3956" s="53">
        <f t="shared" si="443"/>
        <v>8.514643750179296E-4</v>
      </c>
      <c r="X3956" s="53" t="str">
        <f t="shared" si="444"/>
        <v/>
      </c>
      <c r="Y3956" s="54" t="str">
        <f t="shared" si="445"/>
        <v/>
      </c>
    </row>
    <row r="3957" spans="17:25" x14ac:dyDescent="0.25">
      <c r="Q3957" s="47">
        <f t="shared" si="441"/>
        <v>2002</v>
      </c>
      <c r="R3957" s="48" t="str">
        <f t="shared" si="439"/>
        <v>20029</v>
      </c>
      <c r="S3957" s="49">
        <v>37519</v>
      </c>
      <c r="T3957" s="48">
        <v>2789.01</v>
      </c>
      <c r="U3957" s="50">
        <f t="shared" si="440"/>
        <v>2755.7533333333345</v>
      </c>
      <c r="V3957" s="51">
        <f t="shared" si="442"/>
        <v>2506.5472328767123</v>
      </c>
      <c r="W3957" s="53">
        <f t="shared" si="443"/>
        <v>1.1486784813035111E-3</v>
      </c>
      <c r="X3957" s="53" t="str">
        <f t="shared" si="444"/>
        <v/>
      </c>
      <c r="Y3957" s="54" t="str">
        <f t="shared" si="445"/>
        <v/>
      </c>
    </row>
    <row r="3958" spans="17:25" x14ac:dyDescent="0.25">
      <c r="Q3958" s="47">
        <f t="shared" si="441"/>
        <v>2002</v>
      </c>
      <c r="R3958" s="48" t="str">
        <f t="shared" si="439"/>
        <v>20029</v>
      </c>
      <c r="S3958" s="49">
        <v>37520</v>
      </c>
      <c r="T3958" s="48">
        <v>2815.05</v>
      </c>
      <c r="U3958" s="50">
        <f t="shared" si="440"/>
        <v>2755.7533333333345</v>
      </c>
      <c r="V3958" s="51">
        <f t="shared" si="442"/>
        <v>2506.5472328767123</v>
      </c>
      <c r="W3958" s="53">
        <f t="shared" si="443"/>
        <v>9.3366463368722563E-3</v>
      </c>
      <c r="X3958" s="53" t="str">
        <f t="shared" si="444"/>
        <v/>
      </c>
      <c r="Y3958" s="54" t="str">
        <f t="shared" si="445"/>
        <v/>
      </c>
    </row>
    <row r="3959" spans="17:25" x14ac:dyDescent="0.25">
      <c r="Q3959" s="47">
        <f t="shared" si="441"/>
        <v>2002</v>
      </c>
      <c r="R3959" s="48" t="str">
        <f t="shared" si="439"/>
        <v>20029</v>
      </c>
      <c r="S3959" s="49">
        <v>37521</v>
      </c>
      <c r="T3959" s="48">
        <v>2815.05</v>
      </c>
      <c r="U3959" s="50">
        <f t="shared" si="440"/>
        <v>2755.7533333333345</v>
      </c>
      <c r="V3959" s="51">
        <f t="shared" si="442"/>
        <v>2506.5472328767123</v>
      </c>
      <c r="W3959" s="53">
        <f t="shared" si="443"/>
        <v>0</v>
      </c>
      <c r="X3959" s="53" t="str">
        <f t="shared" si="444"/>
        <v/>
      </c>
      <c r="Y3959" s="54" t="str">
        <f t="shared" si="445"/>
        <v/>
      </c>
    </row>
    <row r="3960" spans="17:25" x14ac:dyDescent="0.25">
      <c r="Q3960" s="47">
        <f t="shared" si="441"/>
        <v>2002</v>
      </c>
      <c r="R3960" s="48" t="str">
        <f t="shared" si="439"/>
        <v>20029</v>
      </c>
      <c r="S3960" s="49">
        <v>37522</v>
      </c>
      <c r="T3960" s="48">
        <v>2815.05</v>
      </c>
      <c r="U3960" s="50">
        <f t="shared" si="440"/>
        <v>2755.7533333333345</v>
      </c>
      <c r="V3960" s="51">
        <f t="shared" si="442"/>
        <v>2506.5472328767123</v>
      </c>
      <c r="W3960" s="53">
        <f t="shared" si="443"/>
        <v>0</v>
      </c>
      <c r="X3960" s="53" t="str">
        <f t="shared" si="444"/>
        <v/>
      </c>
      <c r="Y3960" s="54" t="str">
        <f t="shared" si="445"/>
        <v/>
      </c>
    </row>
    <row r="3961" spans="17:25" x14ac:dyDescent="0.25">
      <c r="Q3961" s="47">
        <f t="shared" si="441"/>
        <v>2002</v>
      </c>
      <c r="R3961" s="48" t="str">
        <f t="shared" si="439"/>
        <v>20029</v>
      </c>
      <c r="S3961" s="49">
        <v>37523</v>
      </c>
      <c r="T3961" s="48">
        <v>2793.36</v>
      </c>
      <c r="U3961" s="50">
        <f t="shared" si="440"/>
        <v>2755.7533333333345</v>
      </c>
      <c r="V3961" s="51">
        <f t="shared" si="442"/>
        <v>2506.5472328767123</v>
      </c>
      <c r="W3961" s="53">
        <f t="shared" si="443"/>
        <v>-7.7050141205307066E-3</v>
      </c>
      <c r="X3961" s="53" t="str">
        <f t="shared" si="444"/>
        <v/>
      </c>
      <c r="Y3961" s="54" t="str">
        <f t="shared" si="445"/>
        <v/>
      </c>
    </row>
    <row r="3962" spans="17:25" x14ac:dyDescent="0.25">
      <c r="Q3962" s="47">
        <f t="shared" si="441"/>
        <v>2002</v>
      </c>
      <c r="R3962" s="48" t="str">
        <f t="shared" si="439"/>
        <v>20029</v>
      </c>
      <c r="S3962" s="49">
        <v>37524</v>
      </c>
      <c r="T3962" s="48">
        <v>2810.46</v>
      </c>
      <c r="U3962" s="50">
        <f t="shared" si="440"/>
        <v>2755.7533333333345</v>
      </c>
      <c r="V3962" s="51">
        <f t="shared" si="442"/>
        <v>2506.5472328767123</v>
      </c>
      <c r="W3962" s="53">
        <f t="shared" si="443"/>
        <v>6.1216599364206647E-3</v>
      </c>
      <c r="X3962" s="53" t="str">
        <f t="shared" si="444"/>
        <v/>
      </c>
      <c r="Y3962" s="54" t="str">
        <f t="shared" si="445"/>
        <v/>
      </c>
    </row>
    <row r="3963" spans="17:25" x14ac:dyDescent="0.25">
      <c r="Q3963" s="47">
        <f t="shared" si="441"/>
        <v>2002</v>
      </c>
      <c r="R3963" s="48" t="str">
        <f t="shared" si="439"/>
        <v>20029</v>
      </c>
      <c r="S3963" s="49">
        <v>37525</v>
      </c>
      <c r="T3963" s="48">
        <v>2802.32</v>
      </c>
      <c r="U3963" s="50">
        <f t="shared" si="440"/>
        <v>2755.7533333333345</v>
      </c>
      <c r="V3963" s="51">
        <f t="shared" si="442"/>
        <v>2506.5472328767123</v>
      </c>
      <c r="W3963" s="53">
        <f t="shared" si="443"/>
        <v>-2.8963230218540525E-3</v>
      </c>
      <c r="X3963" s="53" t="str">
        <f t="shared" si="444"/>
        <v/>
      </c>
      <c r="Y3963" s="54" t="str">
        <f t="shared" si="445"/>
        <v/>
      </c>
    </row>
    <row r="3964" spans="17:25" x14ac:dyDescent="0.25">
      <c r="Q3964" s="47">
        <f t="shared" si="441"/>
        <v>2002</v>
      </c>
      <c r="R3964" s="48" t="str">
        <f t="shared" si="439"/>
        <v>20029</v>
      </c>
      <c r="S3964" s="49">
        <v>37526</v>
      </c>
      <c r="T3964" s="48">
        <v>2825.32</v>
      </c>
      <c r="U3964" s="50">
        <f t="shared" si="440"/>
        <v>2755.7533333333345</v>
      </c>
      <c r="V3964" s="51">
        <f t="shared" si="442"/>
        <v>2506.5472328767123</v>
      </c>
      <c r="W3964" s="53">
        <f t="shared" si="443"/>
        <v>8.2074852265265896E-3</v>
      </c>
      <c r="X3964" s="53" t="str">
        <f t="shared" si="444"/>
        <v/>
      </c>
      <c r="Y3964" s="54" t="str">
        <f t="shared" si="445"/>
        <v/>
      </c>
    </row>
    <row r="3965" spans="17:25" x14ac:dyDescent="0.25">
      <c r="Q3965" s="47">
        <f t="shared" si="441"/>
        <v>2002</v>
      </c>
      <c r="R3965" s="48" t="str">
        <f t="shared" si="439"/>
        <v>20029</v>
      </c>
      <c r="S3965" s="49">
        <v>37527</v>
      </c>
      <c r="T3965" s="48">
        <v>2828.08</v>
      </c>
      <c r="U3965" s="50">
        <f t="shared" si="440"/>
        <v>2755.7533333333345</v>
      </c>
      <c r="V3965" s="51">
        <f t="shared" si="442"/>
        <v>2506.5472328767123</v>
      </c>
      <c r="W3965" s="53">
        <f t="shared" si="443"/>
        <v>9.7688049495259222E-4</v>
      </c>
      <c r="X3965" s="53" t="str">
        <f t="shared" si="444"/>
        <v/>
      </c>
      <c r="Y3965" s="54" t="str">
        <f t="shared" si="445"/>
        <v/>
      </c>
    </row>
    <row r="3966" spans="17:25" x14ac:dyDescent="0.25">
      <c r="Q3966" s="47">
        <f t="shared" si="441"/>
        <v>2002</v>
      </c>
      <c r="R3966" s="48" t="str">
        <f t="shared" si="439"/>
        <v>20029</v>
      </c>
      <c r="S3966" s="49">
        <v>37528</v>
      </c>
      <c r="T3966" s="48">
        <v>2828.08</v>
      </c>
      <c r="U3966" s="50">
        <f t="shared" si="440"/>
        <v>2755.7533333333345</v>
      </c>
      <c r="V3966" s="51">
        <f t="shared" si="442"/>
        <v>2506.5472328767123</v>
      </c>
      <c r="W3966" s="53">
        <f t="shared" si="443"/>
        <v>0</v>
      </c>
      <c r="X3966" s="53" t="str">
        <f t="shared" si="444"/>
        <v/>
      </c>
      <c r="Y3966" s="54" t="str">
        <f t="shared" si="445"/>
        <v/>
      </c>
    </row>
    <row r="3967" spans="17:25" x14ac:dyDescent="0.25">
      <c r="Q3967" s="47">
        <f t="shared" si="441"/>
        <v>2002</v>
      </c>
      <c r="R3967" s="48" t="str">
        <f t="shared" si="439"/>
        <v>20029</v>
      </c>
      <c r="S3967" s="49">
        <v>37529</v>
      </c>
      <c r="T3967" s="48">
        <v>2828.08</v>
      </c>
      <c r="U3967" s="50">
        <f t="shared" si="440"/>
        <v>2755.7533333333345</v>
      </c>
      <c r="V3967" s="51">
        <f t="shared" si="442"/>
        <v>2506.5472328767123</v>
      </c>
      <c r="W3967" s="53">
        <f t="shared" si="443"/>
        <v>0</v>
      </c>
      <c r="X3967" s="53" t="str">
        <f t="shared" si="444"/>
        <v/>
      </c>
      <c r="Y3967" s="54" t="str">
        <f t="shared" si="445"/>
        <v/>
      </c>
    </row>
    <row r="3968" spans="17:25" x14ac:dyDescent="0.25">
      <c r="Q3968" s="47">
        <f t="shared" si="441"/>
        <v>2002</v>
      </c>
      <c r="R3968" s="48" t="str">
        <f t="shared" si="439"/>
        <v>200210</v>
      </c>
      <c r="S3968" s="49">
        <v>37530</v>
      </c>
      <c r="T3968" s="48">
        <v>2850.65</v>
      </c>
      <c r="U3968" s="50">
        <f t="shared" si="440"/>
        <v>2830.1051612903234</v>
      </c>
      <c r="V3968" s="51">
        <f t="shared" si="442"/>
        <v>2506.5472328767123</v>
      </c>
      <c r="W3968" s="53">
        <f t="shared" si="443"/>
        <v>7.9806794715850948E-3</v>
      </c>
      <c r="X3968" s="53">
        <f t="shared" si="444"/>
        <v>2.6980581700704498E-2</v>
      </c>
      <c r="Y3968" s="54" t="str">
        <f t="shared" si="445"/>
        <v/>
      </c>
    </row>
    <row r="3969" spans="17:25" x14ac:dyDescent="0.25">
      <c r="Q3969" s="47">
        <f t="shared" si="441"/>
        <v>2002</v>
      </c>
      <c r="R3969" s="48" t="str">
        <f t="shared" si="439"/>
        <v>200210</v>
      </c>
      <c r="S3969" s="49">
        <v>37531</v>
      </c>
      <c r="T3969" s="48">
        <v>2885.48</v>
      </c>
      <c r="U3969" s="50">
        <f t="shared" si="440"/>
        <v>2830.1051612903234</v>
      </c>
      <c r="V3969" s="51">
        <f t="shared" si="442"/>
        <v>2506.5472328767123</v>
      </c>
      <c r="W3969" s="53">
        <f t="shared" si="443"/>
        <v>1.2218266009506484E-2</v>
      </c>
      <c r="X3969" s="53" t="str">
        <f t="shared" si="444"/>
        <v/>
      </c>
      <c r="Y3969" s="54" t="str">
        <f t="shared" si="445"/>
        <v/>
      </c>
    </row>
    <row r="3970" spans="17:25" x14ac:dyDescent="0.25">
      <c r="Q3970" s="47">
        <f t="shared" si="441"/>
        <v>2002</v>
      </c>
      <c r="R3970" s="48" t="str">
        <f t="shared" si="439"/>
        <v>200210</v>
      </c>
      <c r="S3970" s="49">
        <v>37532</v>
      </c>
      <c r="T3970" s="48">
        <v>2888.23</v>
      </c>
      <c r="U3970" s="50">
        <f t="shared" si="440"/>
        <v>2830.1051612903234</v>
      </c>
      <c r="V3970" s="51">
        <f t="shared" si="442"/>
        <v>2506.5472328767123</v>
      </c>
      <c r="W3970" s="53">
        <f t="shared" si="443"/>
        <v>9.5304767317738737E-4</v>
      </c>
      <c r="X3970" s="53" t="str">
        <f t="shared" si="444"/>
        <v/>
      </c>
      <c r="Y3970" s="54" t="str">
        <f t="shared" si="445"/>
        <v/>
      </c>
    </row>
    <row r="3971" spans="17:25" x14ac:dyDescent="0.25">
      <c r="Q3971" s="47">
        <f t="shared" si="441"/>
        <v>2002</v>
      </c>
      <c r="R3971" s="48" t="str">
        <f t="shared" si="439"/>
        <v>200210</v>
      </c>
      <c r="S3971" s="49">
        <v>37533</v>
      </c>
      <c r="T3971" s="48">
        <v>2881.78</v>
      </c>
      <c r="U3971" s="50">
        <f t="shared" si="440"/>
        <v>2830.1051612903234</v>
      </c>
      <c r="V3971" s="51">
        <f t="shared" si="442"/>
        <v>2506.5472328767123</v>
      </c>
      <c r="W3971" s="53">
        <f t="shared" si="443"/>
        <v>-2.2332016494530649E-3</v>
      </c>
      <c r="X3971" s="53" t="str">
        <f t="shared" si="444"/>
        <v/>
      </c>
      <c r="Y3971" s="54" t="str">
        <f t="shared" si="445"/>
        <v/>
      </c>
    </row>
    <row r="3972" spans="17:25" x14ac:dyDescent="0.25">
      <c r="Q3972" s="47">
        <f t="shared" si="441"/>
        <v>2002</v>
      </c>
      <c r="R3972" s="48" t="str">
        <f t="shared" si="439"/>
        <v>200210</v>
      </c>
      <c r="S3972" s="49">
        <v>37534</v>
      </c>
      <c r="T3972" s="48">
        <v>2876.4</v>
      </c>
      <c r="U3972" s="50">
        <f t="shared" si="440"/>
        <v>2830.1051612903234</v>
      </c>
      <c r="V3972" s="51">
        <f t="shared" si="442"/>
        <v>2506.5472328767123</v>
      </c>
      <c r="W3972" s="53">
        <f t="shared" si="443"/>
        <v>-1.866901706584212E-3</v>
      </c>
      <c r="X3972" s="53" t="str">
        <f t="shared" si="444"/>
        <v/>
      </c>
      <c r="Y3972" s="54" t="str">
        <f t="shared" si="445"/>
        <v/>
      </c>
    </row>
    <row r="3973" spans="17:25" x14ac:dyDescent="0.25">
      <c r="Q3973" s="47">
        <f t="shared" si="441"/>
        <v>2002</v>
      </c>
      <c r="R3973" s="48" t="str">
        <f t="shared" si="439"/>
        <v>200210</v>
      </c>
      <c r="S3973" s="49">
        <v>37535</v>
      </c>
      <c r="T3973" s="48">
        <v>2876.4</v>
      </c>
      <c r="U3973" s="50">
        <f t="shared" si="440"/>
        <v>2830.1051612903234</v>
      </c>
      <c r="V3973" s="51">
        <f t="shared" si="442"/>
        <v>2506.5472328767123</v>
      </c>
      <c r="W3973" s="53">
        <f t="shared" si="443"/>
        <v>0</v>
      </c>
      <c r="X3973" s="53" t="str">
        <f t="shared" si="444"/>
        <v/>
      </c>
      <c r="Y3973" s="54" t="str">
        <f t="shared" si="445"/>
        <v/>
      </c>
    </row>
    <row r="3974" spans="17:25" x14ac:dyDescent="0.25">
      <c r="Q3974" s="47">
        <f t="shared" si="441"/>
        <v>2002</v>
      </c>
      <c r="R3974" s="48" t="str">
        <f t="shared" si="439"/>
        <v>200210</v>
      </c>
      <c r="S3974" s="49">
        <v>37536</v>
      </c>
      <c r="T3974" s="48">
        <v>2876.4</v>
      </c>
      <c r="U3974" s="50">
        <f t="shared" si="440"/>
        <v>2830.1051612903234</v>
      </c>
      <c r="V3974" s="51">
        <f t="shared" si="442"/>
        <v>2506.5472328767123</v>
      </c>
      <c r="W3974" s="53">
        <f t="shared" si="443"/>
        <v>0</v>
      </c>
      <c r="X3974" s="53" t="str">
        <f t="shared" si="444"/>
        <v/>
      </c>
      <c r="Y3974" s="54" t="str">
        <f t="shared" si="445"/>
        <v/>
      </c>
    </row>
    <row r="3975" spans="17:25" x14ac:dyDescent="0.25">
      <c r="Q3975" s="47">
        <f t="shared" si="441"/>
        <v>2002</v>
      </c>
      <c r="R3975" s="48" t="str">
        <f t="shared" ref="R3975:R4038" si="446">+YEAR(S3975)&amp;MONTH(S3975)</f>
        <v>200210</v>
      </c>
      <c r="S3975" s="49">
        <v>37537</v>
      </c>
      <c r="T3975" s="48">
        <v>2869.73</v>
      </c>
      <c r="U3975" s="50">
        <f t="shared" ref="U3975:U4038" si="447">+AVERAGEIF($R$3:$R$12000,R3975,$T$3:$T$12000)</f>
        <v>2830.1051612903234</v>
      </c>
      <c r="V3975" s="51">
        <f t="shared" si="442"/>
        <v>2506.5472328767123</v>
      </c>
      <c r="W3975" s="53">
        <f t="shared" si="443"/>
        <v>-2.3188708107356737E-3</v>
      </c>
      <c r="X3975" s="53" t="str">
        <f t="shared" si="444"/>
        <v/>
      </c>
      <c r="Y3975" s="54" t="str">
        <f t="shared" si="445"/>
        <v/>
      </c>
    </row>
    <row r="3976" spans="17:25" x14ac:dyDescent="0.25">
      <c r="Q3976" s="47">
        <f t="shared" ref="Q3976:Q4039" si="448">+YEAR(S3976)</f>
        <v>2002</v>
      </c>
      <c r="R3976" s="48" t="str">
        <f t="shared" si="446"/>
        <v>200210</v>
      </c>
      <c r="S3976" s="49">
        <v>37538</v>
      </c>
      <c r="T3976" s="48">
        <v>2850.98</v>
      </c>
      <c r="U3976" s="50">
        <f t="shared" si="447"/>
        <v>2830.1051612903234</v>
      </c>
      <c r="V3976" s="51">
        <f t="shared" ref="V3976:V4039" si="449">+AVERAGEIF($Q$3:$Q$12000,Q3976,$T$3:$T$12000)</f>
        <v>2506.5472328767123</v>
      </c>
      <c r="W3976" s="53">
        <f t="shared" si="443"/>
        <v>-6.5337157154157222E-3</v>
      </c>
      <c r="X3976" s="53" t="str">
        <f t="shared" si="444"/>
        <v/>
      </c>
      <c r="Y3976" s="54" t="str">
        <f t="shared" si="445"/>
        <v/>
      </c>
    </row>
    <row r="3977" spans="17:25" x14ac:dyDescent="0.25">
      <c r="Q3977" s="47">
        <f t="shared" si="448"/>
        <v>2002</v>
      </c>
      <c r="R3977" s="48" t="str">
        <f t="shared" si="446"/>
        <v>200210</v>
      </c>
      <c r="S3977" s="49">
        <v>37539</v>
      </c>
      <c r="T3977" s="48">
        <v>2854.04</v>
      </c>
      <c r="U3977" s="50">
        <f t="shared" si="447"/>
        <v>2830.1051612903234</v>
      </c>
      <c r="V3977" s="51">
        <f t="shared" si="449"/>
        <v>2506.5472328767123</v>
      </c>
      <c r="W3977" s="53">
        <f t="shared" ref="W3977:W4040" si="450">+T3977/T3976-1</f>
        <v>1.0733151407587016E-3</v>
      </c>
      <c r="X3977" s="53" t="str">
        <f t="shared" ref="X3977:X4040" si="451">IF(U3977/U3976-1=0,"",U3977/U3976-1)</f>
        <v/>
      </c>
      <c r="Y3977" s="54" t="str">
        <f t="shared" ref="Y3977:Y4040" si="452">+IF(V3977=V3976,"",V3977/V3976-1)</f>
        <v/>
      </c>
    </row>
    <row r="3978" spans="17:25" x14ac:dyDescent="0.25">
      <c r="Q3978" s="47">
        <f t="shared" si="448"/>
        <v>2002</v>
      </c>
      <c r="R3978" s="48" t="str">
        <f t="shared" si="446"/>
        <v>200210</v>
      </c>
      <c r="S3978" s="49">
        <v>37540</v>
      </c>
      <c r="T3978" s="48">
        <v>2870.63</v>
      </c>
      <c r="U3978" s="50">
        <f t="shared" si="447"/>
        <v>2830.1051612903234</v>
      </c>
      <c r="V3978" s="51">
        <f t="shared" si="449"/>
        <v>2506.5472328767123</v>
      </c>
      <c r="W3978" s="53">
        <f t="shared" si="450"/>
        <v>5.8128127146082065E-3</v>
      </c>
      <c r="X3978" s="53" t="str">
        <f t="shared" si="451"/>
        <v/>
      </c>
      <c r="Y3978" s="54" t="str">
        <f t="shared" si="452"/>
        <v/>
      </c>
    </row>
    <row r="3979" spans="17:25" x14ac:dyDescent="0.25">
      <c r="Q3979" s="47">
        <f t="shared" si="448"/>
        <v>2002</v>
      </c>
      <c r="R3979" s="48" t="str">
        <f t="shared" si="446"/>
        <v>200210</v>
      </c>
      <c r="S3979" s="49">
        <v>37541</v>
      </c>
      <c r="T3979" s="48">
        <v>2861.16</v>
      </c>
      <c r="U3979" s="50">
        <f t="shared" si="447"/>
        <v>2830.1051612903234</v>
      </c>
      <c r="V3979" s="51">
        <f t="shared" si="449"/>
        <v>2506.5472328767123</v>
      </c>
      <c r="W3979" s="53">
        <f t="shared" si="450"/>
        <v>-3.298927413146302E-3</v>
      </c>
      <c r="X3979" s="53" t="str">
        <f t="shared" si="451"/>
        <v/>
      </c>
      <c r="Y3979" s="54" t="str">
        <f t="shared" si="452"/>
        <v/>
      </c>
    </row>
    <row r="3980" spans="17:25" x14ac:dyDescent="0.25">
      <c r="Q3980" s="47">
        <f t="shared" si="448"/>
        <v>2002</v>
      </c>
      <c r="R3980" s="48" t="str">
        <f t="shared" si="446"/>
        <v>200210</v>
      </c>
      <c r="S3980" s="49">
        <v>37542</v>
      </c>
      <c r="T3980" s="48">
        <v>2861.16</v>
      </c>
      <c r="U3980" s="50">
        <f t="shared" si="447"/>
        <v>2830.1051612903234</v>
      </c>
      <c r="V3980" s="51">
        <f t="shared" si="449"/>
        <v>2506.5472328767123</v>
      </c>
      <c r="W3980" s="53">
        <f t="shared" si="450"/>
        <v>0</v>
      </c>
      <c r="X3980" s="53" t="str">
        <f t="shared" si="451"/>
        <v/>
      </c>
      <c r="Y3980" s="54" t="str">
        <f t="shared" si="452"/>
        <v/>
      </c>
    </row>
    <row r="3981" spans="17:25" x14ac:dyDescent="0.25">
      <c r="Q3981" s="47">
        <f t="shared" si="448"/>
        <v>2002</v>
      </c>
      <c r="R3981" s="48" t="str">
        <f t="shared" si="446"/>
        <v>200210</v>
      </c>
      <c r="S3981" s="49">
        <v>37543</v>
      </c>
      <c r="T3981" s="48">
        <v>2861.16</v>
      </c>
      <c r="U3981" s="50">
        <f t="shared" si="447"/>
        <v>2830.1051612903234</v>
      </c>
      <c r="V3981" s="51">
        <f t="shared" si="449"/>
        <v>2506.5472328767123</v>
      </c>
      <c r="W3981" s="53">
        <f t="shared" si="450"/>
        <v>0</v>
      </c>
      <c r="X3981" s="53" t="str">
        <f t="shared" si="451"/>
        <v/>
      </c>
      <c r="Y3981" s="54" t="str">
        <f t="shared" si="452"/>
        <v/>
      </c>
    </row>
    <row r="3982" spans="17:25" x14ac:dyDescent="0.25">
      <c r="Q3982" s="47">
        <f t="shared" si="448"/>
        <v>2002</v>
      </c>
      <c r="R3982" s="48" t="str">
        <f t="shared" si="446"/>
        <v>200210</v>
      </c>
      <c r="S3982" s="49">
        <v>37544</v>
      </c>
      <c r="T3982" s="48">
        <v>2861.16</v>
      </c>
      <c r="U3982" s="50">
        <f t="shared" si="447"/>
        <v>2830.1051612903234</v>
      </c>
      <c r="V3982" s="51">
        <f t="shared" si="449"/>
        <v>2506.5472328767123</v>
      </c>
      <c r="W3982" s="53">
        <f t="shared" si="450"/>
        <v>0</v>
      </c>
      <c r="X3982" s="53" t="str">
        <f t="shared" si="451"/>
        <v/>
      </c>
      <c r="Y3982" s="54" t="str">
        <f t="shared" si="452"/>
        <v/>
      </c>
    </row>
    <row r="3983" spans="17:25" x14ac:dyDescent="0.25">
      <c r="Q3983" s="47">
        <f t="shared" si="448"/>
        <v>2002</v>
      </c>
      <c r="R3983" s="48" t="str">
        <f t="shared" si="446"/>
        <v>200210</v>
      </c>
      <c r="S3983" s="49">
        <v>37545</v>
      </c>
      <c r="T3983" s="48">
        <v>2852.99</v>
      </c>
      <c r="U3983" s="50">
        <f t="shared" si="447"/>
        <v>2830.1051612903234</v>
      </c>
      <c r="V3983" s="51">
        <f t="shared" si="449"/>
        <v>2506.5472328767123</v>
      </c>
      <c r="W3983" s="53">
        <f t="shared" si="450"/>
        <v>-2.8554851878259679E-3</v>
      </c>
      <c r="X3983" s="53" t="str">
        <f t="shared" si="451"/>
        <v/>
      </c>
      <c r="Y3983" s="54" t="str">
        <f t="shared" si="452"/>
        <v/>
      </c>
    </row>
    <row r="3984" spans="17:25" x14ac:dyDescent="0.25">
      <c r="Q3984" s="47">
        <f t="shared" si="448"/>
        <v>2002</v>
      </c>
      <c r="R3984" s="48" t="str">
        <f t="shared" si="446"/>
        <v>200210</v>
      </c>
      <c r="S3984" s="49">
        <v>37546</v>
      </c>
      <c r="T3984" s="48">
        <v>2857.13</v>
      </c>
      <c r="U3984" s="50">
        <f t="shared" si="447"/>
        <v>2830.1051612903234</v>
      </c>
      <c r="V3984" s="51">
        <f t="shared" si="449"/>
        <v>2506.5472328767123</v>
      </c>
      <c r="W3984" s="53">
        <f t="shared" si="450"/>
        <v>1.451109187203814E-3</v>
      </c>
      <c r="X3984" s="53" t="str">
        <f t="shared" si="451"/>
        <v/>
      </c>
      <c r="Y3984" s="54" t="str">
        <f t="shared" si="452"/>
        <v/>
      </c>
    </row>
    <row r="3985" spans="17:25" x14ac:dyDescent="0.25">
      <c r="Q3985" s="47">
        <f t="shared" si="448"/>
        <v>2002</v>
      </c>
      <c r="R3985" s="48" t="str">
        <f t="shared" si="446"/>
        <v>200210</v>
      </c>
      <c r="S3985" s="49">
        <v>37547</v>
      </c>
      <c r="T3985" s="48">
        <v>2853.9</v>
      </c>
      <c r="U3985" s="50">
        <f t="shared" si="447"/>
        <v>2830.1051612903234</v>
      </c>
      <c r="V3985" s="51">
        <f t="shared" si="449"/>
        <v>2506.5472328767123</v>
      </c>
      <c r="W3985" s="53">
        <f t="shared" si="450"/>
        <v>-1.1305050872728595E-3</v>
      </c>
      <c r="X3985" s="53" t="str">
        <f t="shared" si="451"/>
        <v/>
      </c>
      <c r="Y3985" s="54" t="str">
        <f t="shared" si="452"/>
        <v/>
      </c>
    </row>
    <row r="3986" spans="17:25" x14ac:dyDescent="0.25">
      <c r="Q3986" s="47">
        <f t="shared" si="448"/>
        <v>2002</v>
      </c>
      <c r="R3986" s="48" t="str">
        <f t="shared" si="446"/>
        <v>200210</v>
      </c>
      <c r="S3986" s="49">
        <v>37548</v>
      </c>
      <c r="T3986" s="48">
        <v>2836.34</v>
      </c>
      <c r="U3986" s="50">
        <f t="shared" si="447"/>
        <v>2830.1051612903234</v>
      </c>
      <c r="V3986" s="51">
        <f t="shared" si="449"/>
        <v>2506.5472328767123</v>
      </c>
      <c r="W3986" s="53">
        <f t="shared" si="450"/>
        <v>-6.152983636427356E-3</v>
      </c>
      <c r="X3986" s="53" t="str">
        <f t="shared" si="451"/>
        <v/>
      </c>
      <c r="Y3986" s="54" t="str">
        <f t="shared" si="452"/>
        <v/>
      </c>
    </row>
    <row r="3987" spans="17:25" x14ac:dyDescent="0.25">
      <c r="Q3987" s="47">
        <f t="shared" si="448"/>
        <v>2002</v>
      </c>
      <c r="R3987" s="48" t="str">
        <f t="shared" si="446"/>
        <v>200210</v>
      </c>
      <c r="S3987" s="49">
        <v>37549</v>
      </c>
      <c r="T3987" s="48">
        <v>2836.34</v>
      </c>
      <c r="U3987" s="50">
        <f t="shared" si="447"/>
        <v>2830.1051612903234</v>
      </c>
      <c r="V3987" s="51">
        <f t="shared" si="449"/>
        <v>2506.5472328767123</v>
      </c>
      <c r="W3987" s="53">
        <f t="shared" si="450"/>
        <v>0</v>
      </c>
      <c r="X3987" s="53" t="str">
        <f t="shared" si="451"/>
        <v/>
      </c>
      <c r="Y3987" s="54" t="str">
        <f t="shared" si="452"/>
        <v/>
      </c>
    </row>
    <row r="3988" spans="17:25" x14ac:dyDescent="0.25">
      <c r="Q3988" s="47">
        <f t="shared" si="448"/>
        <v>2002</v>
      </c>
      <c r="R3988" s="48" t="str">
        <f t="shared" si="446"/>
        <v>200210</v>
      </c>
      <c r="S3988" s="49">
        <v>37550</v>
      </c>
      <c r="T3988" s="48">
        <v>2836.34</v>
      </c>
      <c r="U3988" s="50">
        <f t="shared" si="447"/>
        <v>2830.1051612903234</v>
      </c>
      <c r="V3988" s="51">
        <f t="shared" si="449"/>
        <v>2506.5472328767123</v>
      </c>
      <c r="W3988" s="53">
        <f t="shared" si="450"/>
        <v>0</v>
      </c>
      <c r="X3988" s="53" t="str">
        <f t="shared" si="451"/>
        <v/>
      </c>
      <c r="Y3988" s="54" t="str">
        <f t="shared" si="452"/>
        <v/>
      </c>
    </row>
    <row r="3989" spans="17:25" x14ac:dyDescent="0.25">
      <c r="Q3989" s="47">
        <f t="shared" si="448"/>
        <v>2002</v>
      </c>
      <c r="R3989" s="48" t="str">
        <f t="shared" si="446"/>
        <v>200210</v>
      </c>
      <c r="S3989" s="49">
        <v>37551</v>
      </c>
      <c r="T3989" s="48">
        <v>2791.46</v>
      </c>
      <c r="U3989" s="50">
        <f t="shared" si="447"/>
        <v>2830.1051612903234</v>
      </c>
      <c r="V3989" s="51">
        <f t="shared" si="449"/>
        <v>2506.5472328767123</v>
      </c>
      <c r="W3989" s="53">
        <f t="shared" si="450"/>
        <v>-1.5823208783150133E-2</v>
      </c>
      <c r="X3989" s="53" t="str">
        <f t="shared" si="451"/>
        <v/>
      </c>
      <c r="Y3989" s="54" t="str">
        <f t="shared" si="452"/>
        <v/>
      </c>
    </row>
    <row r="3990" spans="17:25" x14ac:dyDescent="0.25">
      <c r="Q3990" s="47">
        <f t="shared" si="448"/>
        <v>2002</v>
      </c>
      <c r="R3990" s="48" t="str">
        <f t="shared" si="446"/>
        <v>200210</v>
      </c>
      <c r="S3990" s="49">
        <v>37552</v>
      </c>
      <c r="T3990" s="48">
        <v>2758.76</v>
      </c>
      <c r="U3990" s="50">
        <f t="shared" si="447"/>
        <v>2830.1051612903234</v>
      </c>
      <c r="V3990" s="51">
        <f t="shared" si="449"/>
        <v>2506.5472328767123</v>
      </c>
      <c r="W3990" s="53">
        <f t="shared" si="450"/>
        <v>-1.1714300043704662E-2</v>
      </c>
      <c r="X3990" s="53" t="str">
        <f t="shared" si="451"/>
        <v/>
      </c>
      <c r="Y3990" s="54" t="str">
        <f t="shared" si="452"/>
        <v/>
      </c>
    </row>
    <row r="3991" spans="17:25" x14ac:dyDescent="0.25">
      <c r="Q3991" s="47">
        <f t="shared" si="448"/>
        <v>2002</v>
      </c>
      <c r="R3991" s="48" t="str">
        <f t="shared" si="446"/>
        <v>200210</v>
      </c>
      <c r="S3991" s="49">
        <v>37553</v>
      </c>
      <c r="T3991" s="48">
        <v>2744.32</v>
      </c>
      <c r="U3991" s="50">
        <f t="shared" si="447"/>
        <v>2830.1051612903234</v>
      </c>
      <c r="V3991" s="51">
        <f t="shared" si="449"/>
        <v>2506.5472328767123</v>
      </c>
      <c r="W3991" s="53">
        <f t="shared" si="450"/>
        <v>-5.2342356710985971E-3</v>
      </c>
      <c r="X3991" s="53" t="str">
        <f t="shared" si="451"/>
        <v/>
      </c>
      <c r="Y3991" s="54" t="str">
        <f t="shared" si="452"/>
        <v/>
      </c>
    </row>
    <row r="3992" spans="17:25" x14ac:dyDescent="0.25">
      <c r="Q3992" s="47">
        <f t="shared" si="448"/>
        <v>2002</v>
      </c>
      <c r="R3992" s="48" t="str">
        <f t="shared" si="446"/>
        <v>200210</v>
      </c>
      <c r="S3992" s="49">
        <v>37554</v>
      </c>
      <c r="T3992" s="48">
        <v>2747.07</v>
      </c>
      <c r="U3992" s="50">
        <f t="shared" si="447"/>
        <v>2830.1051612903234</v>
      </c>
      <c r="V3992" s="51">
        <f t="shared" si="449"/>
        <v>2506.5472328767123</v>
      </c>
      <c r="W3992" s="53">
        <f t="shared" si="450"/>
        <v>1.0020697294776948E-3</v>
      </c>
      <c r="X3992" s="53" t="str">
        <f t="shared" si="451"/>
        <v/>
      </c>
      <c r="Y3992" s="54" t="str">
        <f t="shared" si="452"/>
        <v/>
      </c>
    </row>
    <row r="3993" spans="17:25" x14ac:dyDescent="0.25">
      <c r="Q3993" s="47">
        <f t="shared" si="448"/>
        <v>2002</v>
      </c>
      <c r="R3993" s="48" t="str">
        <f t="shared" si="446"/>
        <v>200210</v>
      </c>
      <c r="S3993" s="49">
        <v>37555</v>
      </c>
      <c r="T3993" s="48">
        <v>2755.69</v>
      </c>
      <c r="U3993" s="50">
        <f t="shared" si="447"/>
        <v>2830.1051612903234</v>
      </c>
      <c r="V3993" s="51">
        <f t="shared" si="449"/>
        <v>2506.5472328767123</v>
      </c>
      <c r="W3993" s="53">
        <f t="shared" si="450"/>
        <v>3.1378887323585403E-3</v>
      </c>
      <c r="X3993" s="53" t="str">
        <f t="shared" si="451"/>
        <v/>
      </c>
      <c r="Y3993" s="54" t="str">
        <f t="shared" si="452"/>
        <v/>
      </c>
    </row>
    <row r="3994" spans="17:25" x14ac:dyDescent="0.25">
      <c r="Q3994" s="47">
        <f t="shared" si="448"/>
        <v>2002</v>
      </c>
      <c r="R3994" s="48" t="str">
        <f t="shared" si="446"/>
        <v>200210</v>
      </c>
      <c r="S3994" s="49">
        <v>37556</v>
      </c>
      <c r="T3994" s="48">
        <v>2755.69</v>
      </c>
      <c r="U3994" s="50">
        <f t="shared" si="447"/>
        <v>2830.1051612903234</v>
      </c>
      <c r="V3994" s="51">
        <f t="shared" si="449"/>
        <v>2506.5472328767123</v>
      </c>
      <c r="W3994" s="53">
        <f t="shared" si="450"/>
        <v>0</v>
      </c>
      <c r="X3994" s="53" t="str">
        <f t="shared" si="451"/>
        <v/>
      </c>
      <c r="Y3994" s="54" t="str">
        <f t="shared" si="452"/>
        <v/>
      </c>
    </row>
    <row r="3995" spans="17:25" x14ac:dyDescent="0.25">
      <c r="Q3995" s="47">
        <f t="shared" si="448"/>
        <v>2002</v>
      </c>
      <c r="R3995" s="48" t="str">
        <f t="shared" si="446"/>
        <v>200210</v>
      </c>
      <c r="S3995" s="49">
        <v>37557</v>
      </c>
      <c r="T3995" s="48">
        <v>2755.69</v>
      </c>
      <c r="U3995" s="50">
        <f t="shared" si="447"/>
        <v>2830.1051612903234</v>
      </c>
      <c r="V3995" s="51">
        <f t="shared" si="449"/>
        <v>2506.5472328767123</v>
      </c>
      <c r="W3995" s="53">
        <f t="shared" si="450"/>
        <v>0</v>
      </c>
      <c r="X3995" s="53" t="str">
        <f t="shared" si="451"/>
        <v/>
      </c>
      <c r="Y3995" s="54" t="str">
        <f t="shared" si="452"/>
        <v/>
      </c>
    </row>
    <row r="3996" spans="17:25" x14ac:dyDescent="0.25">
      <c r="Q3996" s="47">
        <f t="shared" si="448"/>
        <v>2002</v>
      </c>
      <c r="R3996" s="48" t="str">
        <f t="shared" si="446"/>
        <v>200210</v>
      </c>
      <c r="S3996" s="49">
        <v>37558</v>
      </c>
      <c r="T3996" s="48">
        <v>2770.73</v>
      </c>
      <c r="U3996" s="50">
        <f t="shared" si="447"/>
        <v>2830.1051612903234</v>
      </c>
      <c r="V3996" s="51">
        <f t="shared" si="449"/>
        <v>2506.5472328767123</v>
      </c>
      <c r="W3996" s="53">
        <f t="shared" si="450"/>
        <v>5.4577982283929849E-3</v>
      </c>
      <c r="X3996" s="53" t="str">
        <f t="shared" si="451"/>
        <v/>
      </c>
      <c r="Y3996" s="54" t="str">
        <f t="shared" si="452"/>
        <v/>
      </c>
    </row>
    <row r="3997" spans="17:25" x14ac:dyDescent="0.25">
      <c r="Q3997" s="47">
        <f t="shared" si="448"/>
        <v>2002</v>
      </c>
      <c r="R3997" s="48" t="str">
        <f t="shared" si="446"/>
        <v>200210</v>
      </c>
      <c r="S3997" s="49">
        <v>37559</v>
      </c>
      <c r="T3997" s="48">
        <v>2781.72</v>
      </c>
      <c r="U3997" s="50">
        <f t="shared" si="447"/>
        <v>2830.1051612903234</v>
      </c>
      <c r="V3997" s="51">
        <f t="shared" si="449"/>
        <v>2506.5472328767123</v>
      </c>
      <c r="W3997" s="53">
        <f t="shared" si="450"/>
        <v>3.9664637117293733E-3</v>
      </c>
      <c r="X3997" s="53" t="str">
        <f t="shared" si="451"/>
        <v/>
      </c>
      <c r="Y3997" s="54" t="str">
        <f t="shared" si="452"/>
        <v/>
      </c>
    </row>
    <row r="3998" spans="17:25" x14ac:dyDescent="0.25">
      <c r="Q3998" s="47">
        <f t="shared" si="448"/>
        <v>2002</v>
      </c>
      <c r="R3998" s="48" t="str">
        <f t="shared" si="446"/>
        <v>200210</v>
      </c>
      <c r="S3998" s="49">
        <v>37560</v>
      </c>
      <c r="T3998" s="48">
        <v>2773.73</v>
      </c>
      <c r="U3998" s="50">
        <f t="shared" si="447"/>
        <v>2830.1051612903234</v>
      </c>
      <c r="V3998" s="51">
        <f t="shared" si="449"/>
        <v>2506.5472328767123</v>
      </c>
      <c r="W3998" s="53">
        <f t="shared" si="450"/>
        <v>-2.8723235983491024E-3</v>
      </c>
      <c r="X3998" s="53" t="str">
        <f t="shared" si="451"/>
        <v/>
      </c>
      <c r="Y3998" s="54" t="str">
        <f t="shared" si="452"/>
        <v/>
      </c>
    </row>
    <row r="3999" spans="17:25" x14ac:dyDescent="0.25">
      <c r="Q3999" s="47">
        <f t="shared" si="448"/>
        <v>2002</v>
      </c>
      <c r="R3999" s="48" t="str">
        <f t="shared" si="446"/>
        <v>200211</v>
      </c>
      <c r="S3999" s="49">
        <v>37561</v>
      </c>
      <c r="T3999" s="48">
        <v>2778.6</v>
      </c>
      <c r="U3999" s="50">
        <f t="shared" si="447"/>
        <v>2731.3323333333328</v>
      </c>
      <c r="V3999" s="51">
        <f t="shared" si="449"/>
        <v>2506.5472328767123</v>
      </c>
      <c r="W3999" s="53">
        <f t="shared" si="450"/>
        <v>1.755758491273518E-3</v>
      </c>
      <c r="X3999" s="53">
        <f t="shared" si="451"/>
        <v>-3.4900762455045031E-2</v>
      </c>
      <c r="Y3999" s="54" t="str">
        <f t="shared" si="452"/>
        <v/>
      </c>
    </row>
    <row r="4000" spans="17:25" x14ac:dyDescent="0.25">
      <c r="Q4000" s="47">
        <f t="shared" si="448"/>
        <v>2002</v>
      </c>
      <c r="R4000" s="48" t="str">
        <f t="shared" si="446"/>
        <v>200211</v>
      </c>
      <c r="S4000" s="49">
        <v>37562</v>
      </c>
      <c r="T4000" s="48">
        <v>2778.47</v>
      </c>
      <c r="U4000" s="50">
        <f t="shared" si="447"/>
        <v>2731.3323333333328</v>
      </c>
      <c r="V4000" s="51">
        <f t="shared" si="449"/>
        <v>2506.5472328767123</v>
      </c>
      <c r="W4000" s="53">
        <f t="shared" si="450"/>
        <v>-4.6786151299271772E-5</v>
      </c>
      <c r="X4000" s="53" t="str">
        <f t="shared" si="451"/>
        <v/>
      </c>
      <c r="Y4000" s="54" t="str">
        <f t="shared" si="452"/>
        <v/>
      </c>
    </row>
    <row r="4001" spans="17:25" x14ac:dyDescent="0.25">
      <c r="Q4001" s="47">
        <f t="shared" si="448"/>
        <v>2002</v>
      </c>
      <c r="R4001" s="48" t="str">
        <f t="shared" si="446"/>
        <v>200211</v>
      </c>
      <c r="S4001" s="49">
        <v>37563</v>
      </c>
      <c r="T4001" s="48">
        <v>2778.47</v>
      </c>
      <c r="U4001" s="50">
        <f t="shared" si="447"/>
        <v>2731.3323333333328</v>
      </c>
      <c r="V4001" s="51">
        <f t="shared" si="449"/>
        <v>2506.5472328767123</v>
      </c>
      <c r="W4001" s="53">
        <f t="shared" si="450"/>
        <v>0</v>
      </c>
      <c r="X4001" s="53" t="str">
        <f t="shared" si="451"/>
        <v/>
      </c>
      <c r="Y4001" s="54" t="str">
        <f t="shared" si="452"/>
        <v/>
      </c>
    </row>
    <row r="4002" spans="17:25" x14ac:dyDescent="0.25">
      <c r="Q4002" s="47">
        <f t="shared" si="448"/>
        <v>2002</v>
      </c>
      <c r="R4002" s="48" t="str">
        <f t="shared" si="446"/>
        <v>200211</v>
      </c>
      <c r="S4002" s="49">
        <v>37564</v>
      </c>
      <c r="T4002" s="48">
        <v>2778.47</v>
      </c>
      <c r="U4002" s="50">
        <f t="shared" si="447"/>
        <v>2731.3323333333328</v>
      </c>
      <c r="V4002" s="51">
        <f t="shared" si="449"/>
        <v>2506.5472328767123</v>
      </c>
      <c r="W4002" s="53">
        <f t="shared" si="450"/>
        <v>0</v>
      </c>
      <c r="X4002" s="53" t="str">
        <f t="shared" si="451"/>
        <v/>
      </c>
      <c r="Y4002" s="54" t="str">
        <f t="shared" si="452"/>
        <v/>
      </c>
    </row>
    <row r="4003" spans="17:25" x14ac:dyDescent="0.25">
      <c r="Q4003" s="47">
        <f t="shared" si="448"/>
        <v>2002</v>
      </c>
      <c r="R4003" s="48" t="str">
        <f t="shared" si="446"/>
        <v>200211</v>
      </c>
      <c r="S4003" s="49">
        <v>37565</v>
      </c>
      <c r="T4003" s="48">
        <v>2778.47</v>
      </c>
      <c r="U4003" s="50">
        <f t="shared" si="447"/>
        <v>2731.3323333333328</v>
      </c>
      <c r="V4003" s="51">
        <f t="shared" si="449"/>
        <v>2506.5472328767123</v>
      </c>
      <c r="W4003" s="53">
        <f t="shared" si="450"/>
        <v>0</v>
      </c>
      <c r="X4003" s="53" t="str">
        <f t="shared" si="451"/>
        <v/>
      </c>
      <c r="Y4003" s="54" t="str">
        <f t="shared" si="452"/>
        <v/>
      </c>
    </row>
    <row r="4004" spans="17:25" x14ac:dyDescent="0.25">
      <c r="Q4004" s="47">
        <f t="shared" si="448"/>
        <v>2002</v>
      </c>
      <c r="R4004" s="48" t="str">
        <f t="shared" si="446"/>
        <v>200211</v>
      </c>
      <c r="S4004" s="49">
        <v>37566</v>
      </c>
      <c r="T4004" s="48">
        <v>2774.58</v>
      </c>
      <c r="U4004" s="50">
        <f t="shared" si="447"/>
        <v>2731.3323333333328</v>
      </c>
      <c r="V4004" s="51">
        <f t="shared" si="449"/>
        <v>2506.5472328767123</v>
      </c>
      <c r="W4004" s="53">
        <f t="shared" si="450"/>
        <v>-1.4000511072640442E-3</v>
      </c>
      <c r="X4004" s="53" t="str">
        <f t="shared" si="451"/>
        <v/>
      </c>
      <c r="Y4004" s="54" t="str">
        <f t="shared" si="452"/>
        <v/>
      </c>
    </row>
    <row r="4005" spans="17:25" x14ac:dyDescent="0.25">
      <c r="Q4005" s="47">
        <f t="shared" si="448"/>
        <v>2002</v>
      </c>
      <c r="R4005" s="48" t="str">
        <f t="shared" si="446"/>
        <v>200211</v>
      </c>
      <c r="S4005" s="49">
        <v>37567</v>
      </c>
      <c r="T4005" s="48">
        <v>2761.99</v>
      </c>
      <c r="U4005" s="50">
        <f t="shared" si="447"/>
        <v>2731.3323333333328</v>
      </c>
      <c r="V4005" s="51">
        <f t="shared" si="449"/>
        <v>2506.5472328767123</v>
      </c>
      <c r="W4005" s="53">
        <f t="shared" si="450"/>
        <v>-4.5376237124178376E-3</v>
      </c>
      <c r="X4005" s="53" t="str">
        <f t="shared" si="451"/>
        <v/>
      </c>
      <c r="Y4005" s="54" t="str">
        <f t="shared" si="452"/>
        <v/>
      </c>
    </row>
    <row r="4006" spans="17:25" x14ac:dyDescent="0.25">
      <c r="Q4006" s="47">
        <f t="shared" si="448"/>
        <v>2002</v>
      </c>
      <c r="R4006" s="48" t="str">
        <f t="shared" si="446"/>
        <v>200211</v>
      </c>
      <c r="S4006" s="49">
        <v>37568</v>
      </c>
      <c r="T4006" s="48">
        <v>2743</v>
      </c>
      <c r="U4006" s="50">
        <f t="shared" si="447"/>
        <v>2731.3323333333328</v>
      </c>
      <c r="V4006" s="51">
        <f t="shared" si="449"/>
        <v>2506.5472328767123</v>
      </c>
      <c r="W4006" s="53">
        <f t="shared" si="450"/>
        <v>-6.8754774637126426E-3</v>
      </c>
      <c r="X4006" s="53" t="str">
        <f t="shared" si="451"/>
        <v/>
      </c>
      <c r="Y4006" s="54" t="str">
        <f t="shared" si="452"/>
        <v/>
      </c>
    </row>
    <row r="4007" spans="17:25" x14ac:dyDescent="0.25">
      <c r="Q4007" s="47">
        <f t="shared" si="448"/>
        <v>2002</v>
      </c>
      <c r="R4007" s="48" t="str">
        <f t="shared" si="446"/>
        <v>200211</v>
      </c>
      <c r="S4007" s="49">
        <v>37569</v>
      </c>
      <c r="T4007" s="48">
        <v>2743.92</v>
      </c>
      <c r="U4007" s="50">
        <f t="shared" si="447"/>
        <v>2731.3323333333328</v>
      </c>
      <c r="V4007" s="51">
        <f t="shared" si="449"/>
        <v>2506.5472328767123</v>
      </c>
      <c r="W4007" s="53">
        <f t="shared" si="450"/>
        <v>3.3539919795844142E-4</v>
      </c>
      <c r="X4007" s="53" t="str">
        <f t="shared" si="451"/>
        <v/>
      </c>
      <c r="Y4007" s="54" t="str">
        <f t="shared" si="452"/>
        <v/>
      </c>
    </row>
    <row r="4008" spans="17:25" x14ac:dyDescent="0.25">
      <c r="Q4008" s="47">
        <f t="shared" si="448"/>
        <v>2002</v>
      </c>
      <c r="R4008" s="48" t="str">
        <f t="shared" si="446"/>
        <v>200211</v>
      </c>
      <c r="S4008" s="49">
        <v>37570</v>
      </c>
      <c r="T4008" s="48">
        <v>2743.92</v>
      </c>
      <c r="U4008" s="50">
        <f t="shared" si="447"/>
        <v>2731.3323333333328</v>
      </c>
      <c r="V4008" s="51">
        <f t="shared" si="449"/>
        <v>2506.5472328767123</v>
      </c>
      <c r="W4008" s="53">
        <f t="shared" si="450"/>
        <v>0</v>
      </c>
      <c r="X4008" s="53" t="str">
        <f t="shared" si="451"/>
        <v/>
      </c>
      <c r="Y4008" s="54" t="str">
        <f t="shared" si="452"/>
        <v/>
      </c>
    </row>
    <row r="4009" spans="17:25" x14ac:dyDescent="0.25">
      <c r="Q4009" s="47">
        <f t="shared" si="448"/>
        <v>2002</v>
      </c>
      <c r="R4009" s="48" t="str">
        <f t="shared" si="446"/>
        <v>200211</v>
      </c>
      <c r="S4009" s="49">
        <v>37571</v>
      </c>
      <c r="T4009" s="48">
        <v>2743.92</v>
      </c>
      <c r="U4009" s="50">
        <f t="shared" si="447"/>
        <v>2731.3323333333328</v>
      </c>
      <c r="V4009" s="51">
        <f t="shared" si="449"/>
        <v>2506.5472328767123</v>
      </c>
      <c r="W4009" s="53">
        <f t="shared" si="450"/>
        <v>0</v>
      </c>
      <c r="X4009" s="53" t="str">
        <f t="shared" si="451"/>
        <v/>
      </c>
      <c r="Y4009" s="54" t="str">
        <f t="shared" si="452"/>
        <v/>
      </c>
    </row>
    <row r="4010" spans="17:25" x14ac:dyDescent="0.25">
      <c r="Q4010" s="47">
        <f t="shared" si="448"/>
        <v>2002</v>
      </c>
      <c r="R4010" s="48" t="str">
        <f t="shared" si="446"/>
        <v>200211</v>
      </c>
      <c r="S4010" s="49">
        <v>37572</v>
      </c>
      <c r="T4010" s="48">
        <v>2743.92</v>
      </c>
      <c r="U4010" s="50">
        <f t="shared" si="447"/>
        <v>2731.3323333333328</v>
      </c>
      <c r="V4010" s="51">
        <f t="shared" si="449"/>
        <v>2506.5472328767123</v>
      </c>
      <c r="W4010" s="53">
        <f t="shared" si="450"/>
        <v>0</v>
      </c>
      <c r="X4010" s="53" t="str">
        <f t="shared" si="451"/>
        <v/>
      </c>
      <c r="Y4010" s="54" t="str">
        <f t="shared" si="452"/>
        <v/>
      </c>
    </row>
    <row r="4011" spans="17:25" x14ac:dyDescent="0.25">
      <c r="Q4011" s="47">
        <f t="shared" si="448"/>
        <v>2002</v>
      </c>
      <c r="R4011" s="48" t="str">
        <f t="shared" si="446"/>
        <v>200211</v>
      </c>
      <c r="S4011" s="49">
        <v>37573</v>
      </c>
      <c r="T4011" s="48">
        <v>2727.05</v>
      </c>
      <c r="U4011" s="50">
        <f t="shared" si="447"/>
        <v>2731.3323333333328</v>
      </c>
      <c r="V4011" s="51">
        <f t="shared" si="449"/>
        <v>2506.5472328767123</v>
      </c>
      <c r="W4011" s="53">
        <f t="shared" si="450"/>
        <v>-6.1481384296917518E-3</v>
      </c>
      <c r="X4011" s="53" t="str">
        <f t="shared" si="451"/>
        <v/>
      </c>
      <c r="Y4011" s="54" t="str">
        <f t="shared" si="452"/>
        <v/>
      </c>
    </row>
    <row r="4012" spans="17:25" x14ac:dyDescent="0.25">
      <c r="Q4012" s="47">
        <f t="shared" si="448"/>
        <v>2002</v>
      </c>
      <c r="R4012" s="48" t="str">
        <f t="shared" si="446"/>
        <v>200211</v>
      </c>
      <c r="S4012" s="49">
        <v>37574</v>
      </c>
      <c r="T4012" s="48">
        <v>2717.89</v>
      </c>
      <c r="U4012" s="50">
        <f t="shared" si="447"/>
        <v>2731.3323333333328</v>
      </c>
      <c r="V4012" s="51">
        <f t="shared" si="449"/>
        <v>2506.5472328767123</v>
      </c>
      <c r="W4012" s="53">
        <f t="shared" si="450"/>
        <v>-3.3589409801801917E-3</v>
      </c>
      <c r="X4012" s="53" t="str">
        <f t="shared" si="451"/>
        <v/>
      </c>
      <c r="Y4012" s="54" t="str">
        <f t="shared" si="452"/>
        <v/>
      </c>
    </row>
    <row r="4013" spans="17:25" x14ac:dyDescent="0.25">
      <c r="Q4013" s="47">
        <f t="shared" si="448"/>
        <v>2002</v>
      </c>
      <c r="R4013" s="48" t="str">
        <f t="shared" si="446"/>
        <v>200211</v>
      </c>
      <c r="S4013" s="49">
        <v>37575</v>
      </c>
      <c r="T4013" s="48">
        <v>2724.04</v>
      </c>
      <c r="U4013" s="50">
        <f t="shared" si="447"/>
        <v>2731.3323333333328</v>
      </c>
      <c r="V4013" s="51">
        <f t="shared" si="449"/>
        <v>2506.5472328767123</v>
      </c>
      <c r="W4013" s="53">
        <f t="shared" si="450"/>
        <v>2.2627847337457485E-3</v>
      </c>
      <c r="X4013" s="53" t="str">
        <f t="shared" si="451"/>
        <v/>
      </c>
      <c r="Y4013" s="54" t="str">
        <f t="shared" si="452"/>
        <v/>
      </c>
    </row>
    <row r="4014" spans="17:25" x14ac:dyDescent="0.25">
      <c r="Q4014" s="47">
        <f t="shared" si="448"/>
        <v>2002</v>
      </c>
      <c r="R4014" s="48" t="str">
        <f t="shared" si="446"/>
        <v>200211</v>
      </c>
      <c r="S4014" s="49">
        <v>37576</v>
      </c>
      <c r="T4014" s="48">
        <v>2703.75</v>
      </c>
      <c r="U4014" s="50">
        <f t="shared" si="447"/>
        <v>2731.3323333333328</v>
      </c>
      <c r="V4014" s="51">
        <f t="shared" si="449"/>
        <v>2506.5472328767123</v>
      </c>
      <c r="W4014" s="53">
        <f t="shared" si="450"/>
        <v>-7.4484956168043848E-3</v>
      </c>
      <c r="X4014" s="53" t="str">
        <f t="shared" si="451"/>
        <v/>
      </c>
      <c r="Y4014" s="54" t="str">
        <f t="shared" si="452"/>
        <v/>
      </c>
    </row>
    <row r="4015" spans="17:25" x14ac:dyDescent="0.25">
      <c r="Q4015" s="47">
        <f t="shared" si="448"/>
        <v>2002</v>
      </c>
      <c r="R4015" s="48" t="str">
        <f t="shared" si="446"/>
        <v>200211</v>
      </c>
      <c r="S4015" s="49">
        <v>37577</v>
      </c>
      <c r="T4015" s="48">
        <v>2703.75</v>
      </c>
      <c r="U4015" s="50">
        <f t="shared" si="447"/>
        <v>2731.3323333333328</v>
      </c>
      <c r="V4015" s="51">
        <f t="shared" si="449"/>
        <v>2506.5472328767123</v>
      </c>
      <c r="W4015" s="53">
        <f t="shared" si="450"/>
        <v>0</v>
      </c>
      <c r="X4015" s="53" t="str">
        <f t="shared" si="451"/>
        <v/>
      </c>
      <c r="Y4015" s="54" t="str">
        <f t="shared" si="452"/>
        <v/>
      </c>
    </row>
    <row r="4016" spans="17:25" x14ac:dyDescent="0.25">
      <c r="Q4016" s="47">
        <f t="shared" si="448"/>
        <v>2002</v>
      </c>
      <c r="R4016" s="48" t="str">
        <f t="shared" si="446"/>
        <v>200211</v>
      </c>
      <c r="S4016" s="49">
        <v>37578</v>
      </c>
      <c r="T4016" s="48">
        <v>2703.75</v>
      </c>
      <c r="U4016" s="50">
        <f t="shared" si="447"/>
        <v>2731.3323333333328</v>
      </c>
      <c r="V4016" s="51">
        <f t="shared" si="449"/>
        <v>2506.5472328767123</v>
      </c>
      <c r="W4016" s="53">
        <f t="shared" si="450"/>
        <v>0</v>
      </c>
      <c r="X4016" s="53" t="str">
        <f t="shared" si="451"/>
        <v/>
      </c>
      <c r="Y4016" s="54" t="str">
        <f t="shared" si="452"/>
        <v/>
      </c>
    </row>
    <row r="4017" spans="17:25" x14ac:dyDescent="0.25">
      <c r="Q4017" s="47">
        <f t="shared" si="448"/>
        <v>2002</v>
      </c>
      <c r="R4017" s="48" t="str">
        <f t="shared" si="446"/>
        <v>200211</v>
      </c>
      <c r="S4017" s="49">
        <v>37579</v>
      </c>
      <c r="T4017" s="48">
        <v>2679.96</v>
      </c>
      <c r="U4017" s="50">
        <f t="shared" si="447"/>
        <v>2731.3323333333328</v>
      </c>
      <c r="V4017" s="51">
        <f t="shared" si="449"/>
        <v>2506.5472328767123</v>
      </c>
      <c r="W4017" s="53">
        <f t="shared" si="450"/>
        <v>-8.7988904299584059E-3</v>
      </c>
      <c r="X4017" s="53" t="str">
        <f t="shared" si="451"/>
        <v/>
      </c>
      <c r="Y4017" s="54" t="str">
        <f t="shared" si="452"/>
        <v/>
      </c>
    </row>
    <row r="4018" spans="17:25" x14ac:dyDescent="0.25">
      <c r="Q4018" s="47">
        <f t="shared" si="448"/>
        <v>2002</v>
      </c>
      <c r="R4018" s="48" t="str">
        <f t="shared" si="446"/>
        <v>200211</v>
      </c>
      <c r="S4018" s="49">
        <v>37580</v>
      </c>
      <c r="T4018" s="48">
        <v>2683.04</v>
      </c>
      <c r="U4018" s="50">
        <f t="shared" si="447"/>
        <v>2731.3323333333328</v>
      </c>
      <c r="V4018" s="51">
        <f t="shared" si="449"/>
        <v>2506.5472328767123</v>
      </c>
      <c r="W4018" s="53">
        <f t="shared" si="450"/>
        <v>1.149270884640119E-3</v>
      </c>
      <c r="X4018" s="53" t="str">
        <f t="shared" si="451"/>
        <v/>
      </c>
      <c r="Y4018" s="54" t="str">
        <f t="shared" si="452"/>
        <v/>
      </c>
    </row>
    <row r="4019" spans="17:25" x14ac:dyDescent="0.25">
      <c r="Q4019" s="47">
        <f t="shared" si="448"/>
        <v>2002</v>
      </c>
      <c r="R4019" s="48" t="str">
        <f t="shared" si="446"/>
        <v>200211</v>
      </c>
      <c r="S4019" s="49">
        <v>37581</v>
      </c>
      <c r="T4019" s="48">
        <v>2671.7</v>
      </c>
      <c r="U4019" s="50">
        <f t="shared" si="447"/>
        <v>2731.3323333333328</v>
      </c>
      <c r="V4019" s="51">
        <f t="shared" si="449"/>
        <v>2506.5472328767123</v>
      </c>
      <c r="W4019" s="53">
        <f t="shared" si="450"/>
        <v>-4.2265489892063801E-3</v>
      </c>
      <c r="X4019" s="53" t="str">
        <f t="shared" si="451"/>
        <v/>
      </c>
      <c r="Y4019" s="54" t="str">
        <f t="shared" si="452"/>
        <v/>
      </c>
    </row>
    <row r="4020" spans="17:25" x14ac:dyDescent="0.25">
      <c r="Q4020" s="47">
        <f t="shared" si="448"/>
        <v>2002</v>
      </c>
      <c r="R4020" s="48" t="str">
        <f t="shared" si="446"/>
        <v>200211</v>
      </c>
      <c r="S4020" s="49">
        <v>37582</v>
      </c>
      <c r="T4020" s="48">
        <v>2666.41</v>
      </c>
      <c r="U4020" s="50">
        <f t="shared" si="447"/>
        <v>2731.3323333333328</v>
      </c>
      <c r="V4020" s="51">
        <f t="shared" si="449"/>
        <v>2506.5472328767123</v>
      </c>
      <c r="W4020" s="53">
        <f t="shared" si="450"/>
        <v>-1.9800127259796962E-3</v>
      </c>
      <c r="X4020" s="53" t="str">
        <f t="shared" si="451"/>
        <v/>
      </c>
      <c r="Y4020" s="54" t="str">
        <f t="shared" si="452"/>
        <v/>
      </c>
    </row>
    <row r="4021" spans="17:25" x14ac:dyDescent="0.25">
      <c r="Q4021" s="47">
        <f t="shared" si="448"/>
        <v>2002</v>
      </c>
      <c r="R4021" s="48" t="str">
        <f t="shared" si="446"/>
        <v>200211</v>
      </c>
      <c r="S4021" s="49">
        <v>37583</v>
      </c>
      <c r="T4021" s="48">
        <v>2687.25</v>
      </c>
      <c r="U4021" s="50">
        <f t="shared" si="447"/>
        <v>2731.3323333333328</v>
      </c>
      <c r="V4021" s="51">
        <f t="shared" si="449"/>
        <v>2506.5472328767123</v>
      </c>
      <c r="W4021" s="53">
        <f t="shared" si="450"/>
        <v>7.8157522661557177E-3</v>
      </c>
      <c r="X4021" s="53" t="str">
        <f t="shared" si="451"/>
        <v/>
      </c>
      <c r="Y4021" s="54" t="str">
        <f t="shared" si="452"/>
        <v/>
      </c>
    </row>
    <row r="4022" spans="17:25" x14ac:dyDescent="0.25">
      <c r="Q4022" s="47">
        <f t="shared" si="448"/>
        <v>2002</v>
      </c>
      <c r="R4022" s="48" t="str">
        <f t="shared" si="446"/>
        <v>200211</v>
      </c>
      <c r="S4022" s="49">
        <v>37584</v>
      </c>
      <c r="T4022" s="48">
        <v>2687.25</v>
      </c>
      <c r="U4022" s="50">
        <f t="shared" si="447"/>
        <v>2731.3323333333328</v>
      </c>
      <c r="V4022" s="51">
        <f t="shared" si="449"/>
        <v>2506.5472328767123</v>
      </c>
      <c r="W4022" s="53">
        <f t="shared" si="450"/>
        <v>0</v>
      </c>
      <c r="X4022" s="53" t="str">
        <f t="shared" si="451"/>
        <v/>
      </c>
      <c r="Y4022" s="54" t="str">
        <f t="shared" si="452"/>
        <v/>
      </c>
    </row>
    <row r="4023" spans="17:25" x14ac:dyDescent="0.25">
      <c r="Q4023" s="47">
        <f t="shared" si="448"/>
        <v>2002</v>
      </c>
      <c r="R4023" s="48" t="str">
        <f t="shared" si="446"/>
        <v>200211</v>
      </c>
      <c r="S4023" s="49">
        <v>37585</v>
      </c>
      <c r="T4023" s="48">
        <v>2687.25</v>
      </c>
      <c r="U4023" s="50">
        <f t="shared" si="447"/>
        <v>2731.3323333333328</v>
      </c>
      <c r="V4023" s="51">
        <f t="shared" si="449"/>
        <v>2506.5472328767123</v>
      </c>
      <c r="W4023" s="53">
        <f t="shared" si="450"/>
        <v>0</v>
      </c>
      <c r="X4023" s="53" t="str">
        <f t="shared" si="451"/>
        <v/>
      </c>
      <c r="Y4023" s="54" t="str">
        <f t="shared" si="452"/>
        <v/>
      </c>
    </row>
    <row r="4024" spans="17:25" x14ac:dyDescent="0.25">
      <c r="Q4024" s="47">
        <f t="shared" si="448"/>
        <v>2002</v>
      </c>
      <c r="R4024" s="48" t="str">
        <f t="shared" si="446"/>
        <v>200211</v>
      </c>
      <c r="S4024" s="49">
        <v>37586</v>
      </c>
      <c r="T4024" s="48">
        <v>2716.95</v>
      </c>
      <c r="U4024" s="50">
        <f t="shared" si="447"/>
        <v>2731.3323333333328</v>
      </c>
      <c r="V4024" s="51">
        <f t="shared" si="449"/>
        <v>2506.5472328767123</v>
      </c>
      <c r="W4024" s="53">
        <f t="shared" si="450"/>
        <v>1.1052190901479131E-2</v>
      </c>
      <c r="X4024" s="53" t="str">
        <f t="shared" si="451"/>
        <v/>
      </c>
      <c r="Y4024" s="54" t="str">
        <f t="shared" si="452"/>
        <v/>
      </c>
    </row>
    <row r="4025" spans="17:25" x14ac:dyDescent="0.25">
      <c r="Q4025" s="47">
        <f t="shared" si="448"/>
        <v>2002</v>
      </c>
      <c r="R4025" s="48" t="str">
        <f t="shared" si="446"/>
        <v>200211</v>
      </c>
      <c r="S4025" s="49">
        <v>37587</v>
      </c>
      <c r="T4025" s="48">
        <v>2735.04</v>
      </c>
      <c r="U4025" s="50">
        <f t="shared" si="447"/>
        <v>2731.3323333333328</v>
      </c>
      <c r="V4025" s="51">
        <f t="shared" si="449"/>
        <v>2506.5472328767123</v>
      </c>
      <c r="W4025" s="53">
        <f t="shared" si="450"/>
        <v>6.6582012918898759E-3</v>
      </c>
      <c r="X4025" s="53" t="str">
        <f t="shared" si="451"/>
        <v/>
      </c>
      <c r="Y4025" s="54" t="str">
        <f t="shared" si="452"/>
        <v/>
      </c>
    </row>
    <row r="4026" spans="17:25" x14ac:dyDescent="0.25">
      <c r="Q4026" s="47">
        <f t="shared" si="448"/>
        <v>2002</v>
      </c>
      <c r="R4026" s="48" t="str">
        <f t="shared" si="446"/>
        <v>200211</v>
      </c>
      <c r="S4026" s="49">
        <v>37588</v>
      </c>
      <c r="T4026" s="48">
        <v>2754.67</v>
      </c>
      <c r="U4026" s="50">
        <f t="shared" si="447"/>
        <v>2731.3323333333328</v>
      </c>
      <c r="V4026" s="51">
        <f t="shared" si="449"/>
        <v>2506.5472328767123</v>
      </c>
      <c r="W4026" s="53">
        <f t="shared" si="450"/>
        <v>7.1772259272260275E-3</v>
      </c>
      <c r="X4026" s="53" t="str">
        <f t="shared" si="451"/>
        <v/>
      </c>
      <c r="Y4026" s="54" t="str">
        <f t="shared" si="452"/>
        <v/>
      </c>
    </row>
    <row r="4027" spans="17:25" x14ac:dyDescent="0.25">
      <c r="Q4027" s="47">
        <f t="shared" si="448"/>
        <v>2002</v>
      </c>
      <c r="R4027" s="48" t="str">
        <f t="shared" si="446"/>
        <v>200211</v>
      </c>
      <c r="S4027" s="49">
        <v>37589</v>
      </c>
      <c r="T4027" s="48">
        <v>2758.28</v>
      </c>
      <c r="U4027" s="50">
        <f t="shared" si="447"/>
        <v>2731.3323333333328</v>
      </c>
      <c r="V4027" s="51">
        <f t="shared" si="449"/>
        <v>2506.5472328767123</v>
      </c>
      <c r="W4027" s="53">
        <f t="shared" si="450"/>
        <v>1.310501802393782E-3</v>
      </c>
      <c r="X4027" s="53" t="str">
        <f t="shared" si="451"/>
        <v/>
      </c>
      <c r="Y4027" s="54" t="str">
        <f t="shared" si="452"/>
        <v/>
      </c>
    </row>
    <row r="4028" spans="17:25" x14ac:dyDescent="0.25">
      <c r="Q4028" s="47">
        <f t="shared" si="448"/>
        <v>2002</v>
      </c>
      <c r="R4028" s="48" t="str">
        <f t="shared" si="446"/>
        <v>200211</v>
      </c>
      <c r="S4028" s="49">
        <v>37590</v>
      </c>
      <c r="T4028" s="48">
        <v>2784.21</v>
      </c>
      <c r="U4028" s="50">
        <f t="shared" si="447"/>
        <v>2731.3323333333328</v>
      </c>
      <c r="V4028" s="51">
        <f t="shared" si="449"/>
        <v>2506.5472328767123</v>
      </c>
      <c r="W4028" s="53">
        <f t="shared" si="450"/>
        <v>9.4007859970706154E-3</v>
      </c>
      <c r="X4028" s="53" t="str">
        <f t="shared" si="451"/>
        <v/>
      </c>
      <c r="Y4028" s="54" t="str">
        <f t="shared" si="452"/>
        <v/>
      </c>
    </row>
    <row r="4029" spans="17:25" x14ac:dyDescent="0.25">
      <c r="Q4029" s="47">
        <f t="shared" si="448"/>
        <v>2002</v>
      </c>
      <c r="R4029" s="48" t="str">
        <f t="shared" si="446"/>
        <v>200212</v>
      </c>
      <c r="S4029" s="49">
        <v>37591</v>
      </c>
      <c r="T4029" s="48">
        <v>2784.21</v>
      </c>
      <c r="U4029" s="50">
        <f t="shared" si="447"/>
        <v>2814.1899999999996</v>
      </c>
      <c r="V4029" s="51">
        <f t="shared" si="449"/>
        <v>2506.5472328767123</v>
      </c>
      <c r="W4029" s="53">
        <f t="shared" si="450"/>
        <v>0</v>
      </c>
      <c r="X4029" s="53">
        <f t="shared" si="451"/>
        <v>3.0335988651204016E-2</v>
      </c>
      <c r="Y4029" s="54" t="str">
        <f t="shared" si="452"/>
        <v/>
      </c>
    </row>
    <row r="4030" spans="17:25" x14ac:dyDescent="0.25">
      <c r="Q4030" s="47">
        <f t="shared" si="448"/>
        <v>2002</v>
      </c>
      <c r="R4030" s="48" t="str">
        <f t="shared" si="446"/>
        <v>200212</v>
      </c>
      <c r="S4030" s="49">
        <v>37592</v>
      </c>
      <c r="T4030" s="48">
        <v>2784.21</v>
      </c>
      <c r="U4030" s="50">
        <f t="shared" si="447"/>
        <v>2814.1899999999996</v>
      </c>
      <c r="V4030" s="51">
        <f t="shared" si="449"/>
        <v>2506.5472328767123</v>
      </c>
      <c r="W4030" s="53">
        <f t="shared" si="450"/>
        <v>0</v>
      </c>
      <c r="X4030" s="53" t="str">
        <f t="shared" si="451"/>
        <v/>
      </c>
      <c r="Y4030" s="54" t="str">
        <f t="shared" si="452"/>
        <v/>
      </c>
    </row>
    <row r="4031" spans="17:25" x14ac:dyDescent="0.25">
      <c r="Q4031" s="47">
        <f t="shared" si="448"/>
        <v>2002</v>
      </c>
      <c r="R4031" s="48" t="str">
        <f t="shared" si="446"/>
        <v>200212</v>
      </c>
      <c r="S4031" s="49">
        <v>37593</v>
      </c>
      <c r="T4031" s="48">
        <v>2812.94</v>
      </c>
      <c r="U4031" s="50">
        <f t="shared" si="447"/>
        <v>2814.1899999999996</v>
      </c>
      <c r="V4031" s="51">
        <f t="shared" si="449"/>
        <v>2506.5472328767123</v>
      </c>
      <c r="W4031" s="53">
        <f t="shared" si="450"/>
        <v>1.0318905542326284E-2</v>
      </c>
      <c r="X4031" s="53" t="str">
        <f t="shared" si="451"/>
        <v/>
      </c>
      <c r="Y4031" s="54" t="str">
        <f t="shared" si="452"/>
        <v/>
      </c>
    </row>
    <row r="4032" spans="17:25" x14ac:dyDescent="0.25">
      <c r="Q4032" s="47">
        <f t="shared" si="448"/>
        <v>2002</v>
      </c>
      <c r="R4032" s="48" t="str">
        <f t="shared" si="446"/>
        <v>200212</v>
      </c>
      <c r="S4032" s="49">
        <v>37594</v>
      </c>
      <c r="T4032" s="48">
        <v>2826.1</v>
      </c>
      <c r="U4032" s="50">
        <f t="shared" si="447"/>
        <v>2814.1899999999996</v>
      </c>
      <c r="V4032" s="51">
        <f t="shared" si="449"/>
        <v>2506.5472328767123</v>
      </c>
      <c r="W4032" s="53">
        <f t="shared" si="450"/>
        <v>4.678379204675398E-3</v>
      </c>
      <c r="X4032" s="53" t="str">
        <f t="shared" si="451"/>
        <v/>
      </c>
      <c r="Y4032" s="54" t="str">
        <f t="shared" si="452"/>
        <v/>
      </c>
    </row>
    <row r="4033" spans="17:25" x14ac:dyDescent="0.25">
      <c r="Q4033" s="47">
        <f t="shared" si="448"/>
        <v>2002</v>
      </c>
      <c r="R4033" s="48" t="str">
        <f t="shared" si="446"/>
        <v>200212</v>
      </c>
      <c r="S4033" s="49">
        <v>37595</v>
      </c>
      <c r="T4033" s="48">
        <v>2806.63</v>
      </c>
      <c r="U4033" s="50">
        <f t="shared" si="447"/>
        <v>2814.1899999999996</v>
      </c>
      <c r="V4033" s="51">
        <f t="shared" si="449"/>
        <v>2506.5472328767123</v>
      </c>
      <c r="W4033" s="53">
        <f t="shared" si="450"/>
        <v>-6.8893528183715524E-3</v>
      </c>
      <c r="X4033" s="53" t="str">
        <f t="shared" si="451"/>
        <v/>
      </c>
      <c r="Y4033" s="54" t="str">
        <f t="shared" si="452"/>
        <v/>
      </c>
    </row>
    <row r="4034" spans="17:25" x14ac:dyDescent="0.25">
      <c r="Q4034" s="47">
        <f t="shared" si="448"/>
        <v>2002</v>
      </c>
      <c r="R4034" s="48" t="str">
        <f t="shared" si="446"/>
        <v>200212</v>
      </c>
      <c r="S4034" s="49">
        <v>37596</v>
      </c>
      <c r="T4034" s="48">
        <v>2788.72</v>
      </c>
      <c r="U4034" s="50">
        <f t="shared" si="447"/>
        <v>2814.1899999999996</v>
      </c>
      <c r="V4034" s="51">
        <f t="shared" si="449"/>
        <v>2506.5472328767123</v>
      </c>
      <c r="W4034" s="53">
        <f t="shared" si="450"/>
        <v>-6.3813185207883816E-3</v>
      </c>
      <c r="X4034" s="53" t="str">
        <f t="shared" si="451"/>
        <v/>
      </c>
      <c r="Y4034" s="54" t="str">
        <f t="shared" si="452"/>
        <v/>
      </c>
    </row>
    <row r="4035" spans="17:25" x14ac:dyDescent="0.25">
      <c r="Q4035" s="47">
        <f t="shared" si="448"/>
        <v>2002</v>
      </c>
      <c r="R4035" s="48" t="str">
        <f t="shared" si="446"/>
        <v>200212</v>
      </c>
      <c r="S4035" s="49">
        <v>37597</v>
      </c>
      <c r="T4035" s="48">
        <v>2782.4</v>
      </c>
      <c r="U4035" s="50">
        <f t="shared" si="447"/>
        <v>2814.1899999999996</v>
      </c>
      <c r="V4035" s="51">
        <f t="shared" si="449"/>
        <v>2506.5472328767123</v>
      </c>
      <c r="W4035" s="53">
        <f t="shared" si="450"/>
        <v>-2.2662726985855919E-3</v>
      </c>
      <c r="X4035" s="53" t="str">
        <f t="shared" si="451"/>
        <v/>
      </c>
      <c r="Y4035" s="54" t="str">
        <f t="shared" si="452"/>
        <v/>
      </c>
    </row>
    <row r="4036" spans="17:25" x14ac:dyDescent="0.25">
      <c r="Q4036" s="47">
        <f t="shared" si="448"/>
        <v>2002</v>
      </c>
      <c r="R4036" s="48" t="str">
        <f t="shared" si="446"/>
        <v>200212</v>
      </c>
      <c r="S4036" s="49">
        <v>37598</v>
      </c>
      <c r="T4036" s="48">
        <v>2782.4</v>
      </c>
      <c r="U4036" s="50">
        <f t="shared" si="447"/>
        <v>2814.1899999999996</v>
      </c>
      <c r="V4036" s="51">
        <f t="shared" si="449"/>
        <v>2506.5472328767123</v>
      </c>
      <c r="W4036" s="53">
        <f t="shared" si="450"/>
        <v>0</v>
      </c>
      <c r="X4036" s="53" t="str">
        <f t="shared" si="451"/>
        <v/>
      </c>
      <c r="Y4036" s="54" t="str">
        <f t="shared" si="452"/>
        <v/>
      </c>
    </row>
    <row r="4037" spans="17:25" x14ac:dyDescent="0.25">
      <c r="Q4037" s="47">
        <f t="shared" si="448"/>
        <v>2002</v>
      </c>
      <c r="R4037" s="48" t="str">
        <f t="shared" si="446"/>
        <v>200212</v>
      </c>
      <c r="S4037" s="49">
        <v>37599</v>
      </c>
      <c r="T4037" s="48">
        <v>2782.4</v>
      </c>
      <c r="U4037" s="50">
        <f t="shared" si="447"/>
        <v>2814.1899999999996</v>
      </c>
      <c r="V4037" s="51">
        <f t="shared" si="449"/>
        <v>2506.5472328767123</v>
      </c>
      <c r="W4037" s="53">
        <f t="shared" si="450"/>
        <v>0</v>
      </c>
      <c r="X4037" s="53" t="str">
        <f t="shared" si="451"/>
        <v/>
      </c>
      <c r="Y4037" s="54" t="str">
        <f t="shared" si="452"/>
        <v/>
      </c>
    </row>
    <row r="4038" spans="17:25" x14ac:dyDescent="0.25">
      <c r="Q4038" s="47">
        <f t="shared" si="448"/>
        <v>2002</v>
      </c>
      <c r="R4038" s="48" t="str">
        <f t="shared" si="446"/>
        <v>200212</v>
      </c>
      <c r="S4038" s="49">
        <v>37600</v>
      </c>
      <c r="T4038" s="48">
        <v>2815</v>
      </c>
      <c r="U4038" s="50">
        <f t="shared" si="447"/>
        <v>2814.1899999999996</v>
      </c>
      <c r="V4038" s="51">
        <f t="shared" si="449"/>
        <v>2506.5472328767123</v>
      </c>
      <c r="W4038" s="53">
        <f t="shared" si="450"/>
        <v>1.1716503737780215E-2</v>
      </c>
      <c r="X4038" s="53" t="str">
        <f t="shared" si="451"/>
        <v/>
      </c>
      <c r="Y4038" s="54" t="str">
        <f t="shared" si="452"/>
        <v/>
      </c>
    </row>
    <row r="4039" spans="17:25" x14ac:dyDescent="0.25">
      <c r="Q4039" s="47">
        <f t="shared" si="448"/>
        <v>2002</v>
      </c>
      <c r="R4039" s="48" t="str">
        <f t="shared" ref="R4039:R4102" si="453">+YEAR(S4039)&amp;MONTH(S4039)</f>
        <v>200212</v>
      </c>
      <c r="S4039" s="49">
        <v>37601</v>
      </c>
      <c r="T4039" s="48">
        <v>2816.42</v>
      </c>
      <c r="U4039" s="50">
        <f t="shared" ref="U4039:U4102" si="454">+AVERAGEIF($R$3:$R$12000,R4039,$T$3:$T$12000)</f>
        <v>2814.1899999999996</v>
      </c>
      <c r="V4039" s="51">
        <f t="shared" si="449"/>
        <v>2506.5472328767123</v>
      </c>
      <c r="W4039" s="53">
        <f t="shared" si="450"/>
        <v>5.0444049733577856E-4</v>
      </c>
      <c r="X4039" s="53" t="str">
        <f t="shared" si="451"/>
        <v/>
      </c>
      <c r="Y4039" s="54" t="str">
        <f t="shared" si="452"/>
        <v/>
      </c>
    </row>
    <row r="4040" spans="17:25" x14ac:dyDescent="0.25">
      <c r="Q4040" s="47">
        <f t="shared" ref="Q4040:Q4103" si="455">+YEAR(S4040)</f>
        <v>2002</v>
      </c>
      <c r="R4040" s="48" t="str">
        <f t="shared" si="453"/>
        <v>200212</v>
      </c>
      <c r="S4040" s="49">
        <v>37602</v>
      </c>
      <c r="T4040" s="48">
        <v>2801.01</v>
      </c>
      <c r="U4040" s="50">
        <f t="shared" si="454"/>
        <v>2814.1899999999996</v>
      </c>
      <c r="V4040" s="51">
        <f t="shared" ref="V4040:V4103" si="456">+AVERAGEIF($Q$3:$Q$12000,Q4040,$T$3:$T$12000)</f>
        <v>2506.5472328767123</v>
      </c>
      <c r="W4040" s="53">
        <f t="shared" si="450"/>
        <v>-5.4714850767996204E-3</v>
      </c>
      <c r="X4040" s="53" t="str">
        <f t="shared" si="451"/>
        <v/>
      </c>
      <c r="Y4040" s="54" t="str">
        <f t="shared" si="452"/>
        <v/>
      </c>
    </row>
    <row r="4041" spans="17:25" x14ac:dyDescent="0.25">
      <c r="Q4041" s="47">
        <f t="shared" si="455"/>
        <v>2002</v>
      </c>
      <c r="R4041" s="48" t="str">
        <f t="shared" si="453"/>
        <v>200212</v>
      </c>
      <c r="S4041" s="49">
        <v>37603</v>
      </c>
      <c r="T4041" s="48">
        <v>2793.16</v>
      </c>
      <c r="U4041" s="50">
        <f t="shared" si="454"/>
        <v>2814.1899999999996</v>
      </c>
      <c r="V4041" s="51">
        <f t="shared" si="456"/>
        <v>2506.5472328767123</v>
      </c>
      <c r="W4041" s="53">
        <f t="shared" ref="W4041:W4104" si="457">+T4041/T4040-1</f>
        <v>-2.8025605049608604E-3</v>
      </c>
      <c r="X4041" s="53" t="str">
        <f t="shared" ref="X4041:X4104" si="458">IF(U4041/U4040-1=0,"",U4041/U4040-1)</f>
        <v/>
      </c>
      <c r="Y4041" s="54" t="str">
        <f t="shared" ref="Y4041:Y4104" si="459">+IF(V4041=V4040,"",V4041/V4040-1)</f>
        <v/>
      </c>
    </row>
    <row r="4042" spans="17:25" x14ac:dyDescent="0.25">
      <c r="Q4042" s="47">
        <f t="shared" si="455"/>
        <v>2002</v>
      </c>
      <c r="R4042" s="48" t="str">
        <f t="shared" si="453"/>
        <v>200212</v>
      </c>
      <c r="S4042" s="49">
        <v>37604</v>
      </c>
      <c r="T4042" s="48">
        <v>2808.16</v>
      </c>
      <c r="U4042" s="50">
        <f t="shared" si="454"/>
        <v>2814.1899999999996</v>
      </c>
      <c r="V4042" s="51">
        <f t="shared" si="456"/>
        <v>2506.5472328767123</v>
      </c>
      <c r="W4042" s="53">
        <f t="shared" si="457"/>
        <v>5.3702616391471114E-3</v>
      </c>
      <c r="X4042" s="53" t="str">
        <f t="shared" si="458"/>
        <v/>
      </c>
      <c r="Y4042" s="54" t="str">
        <f t="shared" si="459"/>
        <v/>
      </c>
    </row>
    <row r="4043" spans="17:25" x14ac:dyDescent="0.25">
      <c r="Q4043" s="47">
        <f t="shared" si="455"/>
        <v>2002</v>
      </c>
      <c r="R4043" s="48" t="str">
        <f t="shared" si="453"/>
        <v>200212</v>
      </c>
      <c r="S4043" s="49">
        <v>37605</v>
      </c>
      <c r="T4043" s="48">
        <v>2808.16</v>
      </c>
      <c r="U4043" s="50">
        <f t="shared" si="454"/>
        <v>2814.1899999999996</v>
      </c>
      <c r="V4043" s="51">
        <f t="shared" si="456"/>
        <v>2506.5472328767123</v>
      </c>
      <c r="W4043" s="53">
        <f t="shared" si="457"/>
        <v>0</v>
      </c>
      <c r="X4043" s="53" t="str">
        <f t="shared" si="458"/>
        <v/>
      </c>
      <c r="Y4043" s="54" t="str">
        <f t="shared" si="459"/>
        <v/>
      </c>
    </row>
    <row r="4044" spans="17:25" x14ac:dyDescent="0.25">
      <c r="Q4044" s="47">
        <f t="shared" si="455"/>
        <v>2002</v>
      </c>
      <c r="R4044" s="48" t="str">
        <f t="shared" si="453"/>
        <v>200212</v>
      </c>
      <c r="S4044" s="49">
        <v>37606</v>
      </c>
      <c r="T4044" s="48">
        <v>2808.16</v>
      </c>
      <c r="U4044" s="50">
        <f t="shared" si="454"/>
        <v>2814.1899999999996</v>
      </c>
      <c r="V4044" s="51">
        <f t="shared" si="456"/>
        <v>2506.5472328767123</v>
      </c>
      <c r="W4044" s="53">
        <f t="shared" si="457"/>
        <v>0</v>
      </c>
      <c r="X4044" s="53" t="str">
        <f t="shared" si="458"/>
        <v/>
      </c>
      <c r="Y4044" s="54" t="str">
        <f t="shared" si="459"/>
        <v/>
      </c>
    </row>
    <row r="4045" spans="17:25" x14ac:dyDescent="0.25">
      <c r="Q4045" s="47">
        <f t="shared" si="455"/>
        <v>2002</v>
      </c>
      <c r="R4045" s="48" t="str">
        <f t="shared" si="453"/>
        <v>200212</v>
      </c>
      <c r="S4045" s="49">
        <v>37607</v>
      </c>
      <c r="T4045" s="48">
        <v>2807.61</v>
      </c>
      <c r="U4045" s="50">
        <f t="shared" si="454"/>
        <v>2814.1899999999996</v>
      </c>
      <c r="V4045" s="51">
        <f t="shared" si="456"/>
        <v>2506.5472328767123</v>
      </c>
      <c r="W4045" s="53">
        <f t="shared" si="457"/>
        <v>-1.9585778588104841E-4</v>
      </c>
      <c r="X4045" s="53" t="str">
        <f t="shared" si="458"/>
        <v/>
      </c>
      <c r="Y4045" s="54" t="str">
        <f t="shared" si="459"/>
        <v/>
      </c>
    </row>
    <row r="4046" spans="17:25" x14ac:dyDescent="0.25">
      <c r="Q4046" s="47">
        <f t="shared" si="455"/>
        <v>2002</v>
      </c>
      <c r="R4046" s="48" t="str">
        <f t="shared" si="453"/>
        <v>200212</v>
      </c>
      <c r="S4046" s="49">
        <v>37608</v>
      </c>
      <c r="T4046" s="48">
        <v>2805.55</v>
      </c>
      <c r="U4046" s="50">
        <f t="shared" si="454"/>
        <v>2814.1899999999996</v>
      </c>
      <c r="V4046" s="51">
        <f t="shared" si="456"/>
        <v>2506.5472328767123</v>
      </c>
      <c r="W4046" s="53">
        <f t="shared" si="457"/>
        <v>-7.3372013919315027E-4</v>
      </c>
      <c r="X4046" s="53" t="str">
        <f t="shared" si="458"/>
        <v/>
      </c>
      <c r="Y4046" s="54" t="str">
        <f t="shared" si="459"/>
        <v/>
      </c>
    </row>
    <row r="4047" spans="17:25" x14ac:dyDescent="0.25">
      <c r="Q4047" s="47">
        <f t="shared" si="455"/>
        <v>2002</v>
      </c>
      <c r="R4047" s="48" t="str">
        <f t="shared" si="453"/>
        <v>200212</v>
      </c>
      <c r="S4047" s="49">
        <v>37609</v>
      </c>
      <c r="T4047" s="48">
        <v>2818.81</v>
      </c>
      <c r="U4047" s="50">
        <f t="shared" si="454"/>
        <v>2814.1899999999996</v>
      </c>
      <c r="V4047" s="51">
        <f t="shared" si="456"/>
        <v>2506.5472328767123</v>
      </c>
      <c r="W4047" s="53">
        <f t="shared" si="457"/>
        <v>4.7263459927642248E-3</v>
      </c>
      <c r="X4047" s="53" t="str">
        <f t="shared" si="458"/>
        <v/>
      </c>
      <c r="Y4047" s="54" t="str">
        <f t="shared" si="459"/>
        <v/>
      </c>
    </row>
    <row r="4048" spans="17:25" x14ac:dyDescent="0.25">
      <c r="Q4048" s="47">
        <f t="shared" si="455"/>
        <v>2002</v>
      </c>
      <c r="R4048" s="48" t="str">
        <f t="shared" si="453"/>
        <v>200212</v>
      </c>
      <c r="S4048" s="49">
        <v>37610</v>
      </c>
      <c r="T4048" s="48">
        <v>2818.54</v>
      </c>
      <c r="U4048" s="50">
        <f t="shared" si="454"/>
        <v>2814.1899999999996</v>
      </c>
      <c r="V4048" s="51">
        <f t="shared" si="456"/>
        <v>2506.5472328767123</v>
      </c>
      <c r="W4048" s="53">
        <f t="shared" si="457"/>
        <v>-9.5785100804990364E-5</v>
      </c>
      <c r="X4048" s="53" t="str">
        <f t="shared" si="458"/>
        <v/>
      </c>
      <c r="Y4048" s="54" t="str">
        <f t="shared" si="459"/>
        <v/>
      </c>
    </row>
    <row r="4049" spans="17:25" x14ac:dyDescent="0.25">
      <c r="Q4049" s="47">
        <f t="shared" si="455"/>
        <v>2002</v>
      </c>
      <c r="R4049" s="48" t="str">
        <f t="shared" si="453"/>
        <v>200212</v>
      </c>
      <c r="S4049" s="49">
        <v>37611</v>
      </c>
      <c r="T4049" s="48">
        <v>2814.71</v>
      </c>
      <c r="U4049" s="50">
        <f t="shared" si="454"/>
        <v>2814.1899999999996</v>
      </c>
      <c r="V4049" s="51">
        <f t="shared" si="456"/>
        <v>2506.5472328767123</v>
      </c>
      <c r="W4049" s="53">
        <f t="shared" si="457"/>
        <v>-1.3588595513989166E-3</v>
      </c>
      <c r="X4049" s="53" t="str">
        <f t="shared" si="458"/>
        <v/>
      </c>
      <c r="Y4049" s="54" t="str">
        <f t="shared" si="459"/>
        <v/>
      </c>
    </row>
    <row r="4050" spans="17:25" x14ac:dyDescent="0.25">
      <c r="Q4050" s="47">
        <f t="shared" si="455"/>
        <v>2002</v>
      </c>
      <c r="R4050" s="48" t="str">
        <f t="shared" si="453"/>
        <v>200212</v>
      </c>
      <c r="S4050" s="49">
        <v>37612</v>
      </c>
      <c r="T4050" s="48">
        <v>2814.71</v>
      </c>
      <c r="U4050" s="50">
        <f t="shared" si="454"/>
        <v>2814.1899999999996</v>
      </c>
      <c r="V4050" s="51">
        <f t="shared" si="456"/>
        <v>2506.5472328767123</v>
      </c>
      <c r="W4050" s="53">
        <f t="shared" si="457"/>
        <v>0</v>
      </c>
      <c r="X4050" s="53" t="str">
        <f t="shared" si="458"/>
        <v/>
      </c>
      <c r="Y4050" s="54" t="str">
        <f t="shared" si="459"/>
        <v/>
      </c>
    </row>
    <row r="4051" spans="17:25" x14ac:dyDescent="0.25">
      <c r="Q4051" s="47">
        <f t="shared" si="455"/>
        <v>2002</v>
      </c>
      <c r="R4051" s="48" t="str">
        <f t="shared" si="453"/>
        <v>200212</v>
      </c>
      <c r="S4051" s="49">
        <v>37613</v>
      </c>
      <c r="T4051" s="48">
        <v>2814.71</v>
      </c>
      <c r="U4051" s="50">
        <f t="shared" si="454"/>
        <v>2814.1899999999996</v>
      </c>
      <c r="V4051" s="51">
        <f t="shared" si="456"/>
        <v>2506.5472328767123</v>
      </c>
      <c r="W4051" s="53">
        <f t="shared" si="457"/>
        <v>0</v>
      </c>
      <c r="X4051" s="53" t="str">
        <f t="shared" si="458"/>
        <v/>
      </c>
      <c r="Y4051" s="54" t="str">
        <f t="shared" si="459"/>
        <v/>
      </c>
    </row>
    <row r="4052" spans="17:25" x14ac:dyDescent="0.25">
      <c r="Q4052" s="47">
        <f t="shared" si="455"/>
        <v>2002</v>
      </c>
      <c r="R4052" s="48" t="str">
        <f t="shared" si="453"/>
        <v>200212</v>
      </c>
      <c r="S4052" s="49">
        <v>37614</v>
      </c>
      <c r="T4052" s="48">
        <v>2826.04</v>
      </c>
      <c r="U4052" s="50">
        <f t="shared" si="454"/>
        <v>2814.1899999999996</v>
      </c>
      <c r="V4052" s="51">
        <f t="shared" si="456"/>
        <v>2506.5472328767123</v>
      </c>
      <c r="W4052" s="53">
        <f t="shared" si="457"/>
        <v>4.0252814677177451E-3</v>
      </c>
      <c r="X4052" s="53" t="str">
        <f t="shared" si="458"/>
        <v/>
      </c>
      <c r="Y4052" s="54" t="str">
        <f t="shared" si="459"/>
        <v/>
      </c>
    </row>
    <row r="4053" spans="17:25" x14ac:dyDescent="0.25">
      <c r="Q4053" s="47">
        <f t="shared" si="455"/>
        <v>2002</v>
      </c>
      <c r="R4053" s="48" t="str">
        <f t="shared" si="453"/>
        <v>200212</v>
      </c>
      <c r="S4053" s="49">
        <v>37615</v>
      </c>
      <c r="T4053" s="48">
        <v>2823.95</v>
      </c>
      <c r="U4053" s="50">
        <f t="shared" si="454"/>
        <v>2814.1899999999996</v>
      </c>
      <c r="V4053" s="51">
        <f t="shared" si="456"/>
        <v>2506.5472328767123</v>
      </c>
      <c r="W4053" s="53">
        <f t="shared" si="457"/>
        <v>-7.3955074945863952E-4</v>
      </c>
      <c r="X4053" s="53" t="str">
        <f t="shared" si="458"/>
        <v/>
      </c>
      <c r="Y4053" s="54" t="str">
        <f t="shared" si="459"/>
        <v/>
      </c>
    </row>
    <row r="4054" spans="17:25" x14ac:dyDescent="0.25">
      <c r="Q4054" s="47">
        <f t="shared" si="455"/>
        <v>2002</v>
      </c>
      <c r="R4054" s="48" t="str">
        <f t="shared" si="453"/>
        <v>200212</v>
      </c>
      <c r="S4054" s="49">
        <v>37616</v>
      </c>
      <c r="T4054" s="48">
        <v>2823.95</v>
      </c>
      <c r="U4054" s="50">
        <f t="shared" si="454"/>
        <v>2814.1899999999996</v>
      </c>
      <c r="V4054" s="51">
        <f t="shared" si="456"/>
        <v>2506.5472328767123</v>
      </c>
      <c r="W4054" s="53">
        <f t="shared" si="457"/>
        <v>0</v>
      </c>
      <c r="X4054" s="53" t="str">
        <f t="shared" si="458"/>
        <v/>
      </c>
      <c r="Y4054" s="54" t="str">
        <f t="shared" si="459"/>
        <v/>
      </c>
    </row>
    <row r="4055" spans="17:25" x14ac:dyDescent="0.25">
      <c r="Q4055" s="47">
        <f t="shared" si="455"/>
        <v>2002</v>
      </c>
      <c r="R4055" s="48" t="str">
        <f t="shared" si="453"/>
        <v>200212</v>
      </c>
      <c r="S4055" s="49">
        <v>37617</v>
      </c>
      <c r="T4055" s="48">
        <v>2843.57</v>
      </c>
      <c r="U4055" s="50">
        <f t="shared" si="454"/>
        <v>2814.1899999999996</v>
      </c>
      <c r="V4055" s="51">
        <f t="shared" si="456"/>
        <v>2506.5472328767123</v>
      </c>
      <c r="W4055" s="53">
        <f t="shared" si="457"/>
        <v>6.9477150799412968E-3</v>
      </c>
      <c r="X4055" s="53" t="str">
        <f t="shared" si="458"/>
        <v/>
      </c>
      <c r="Y4055" s="54" t="str">
        <f t="shared" si="459"/>
        <v/>
      </c>
    </row>
    <row r="4056" spans="17:25" x14ac:dyDescent="0.25">
      <c r="Q4056" s="47">
        <f t="shared" si="455"/>
        <v>2002</v>
      </c>
      <c r="R4056" s="48" t="str">
        <f t="shared" si="453"/>
        <v>200212</v>
      </c>
      <c r="S4056" s="49">
        <v>37618</v>
      </c>
      <c r="T4056" s="48">
        <v>2854.29</v>
      </c>
      <c r="U4056" s="50">
        <f t="shared" si="454"/>
        <v>2814.1899999999996</v>
      </c>
      <c r="V4056" s="51">
        <f t="shared" si="456"/>
        <v>2506.5472328767123</v>
      </c>
      <c r="W4056" s="53">
        <f t="shared" si="457"/>
        <v>3.769908952478751E-3</v>
      </c>
      <c r="X4056" s="53" t="str">
        <f t="shared" si="458"/>
        <v/>
      </c>
      <c r="Y4056" s="54" t="str">
        <f t="shared" si="459"/>
        <v/>
      </c>
    </row>
    <row r="4057" spans="17:25" x14ac:dyDescent="0.25">
      <c r="Q4057" s="47">
        <f t="shared" si="455"/>
        <v>2002</v>
      </c>
      <c r="R4057" s="48" t="str">
        <f t="shared" si="453"/>
        <v>200212</v>
      </c>
      <c r="S4057" s="49">
        <v>37619</v>
      </c>
      <c r="T4057" s="48">
        <v>2854.29</v>
      </c>
      <c r="U4057" s="50">
        <f t="shared" si="454"/>
        <v>2814.1899999999996</v>
      </c>
      <c r="V4057" s="51">
        <f t="shared" si="456"/>
        <v>2506.5472328767123</v>
      </c>
      <c r="W4057" s="53">
        <f t="shared" si="457"/>
        <v>0</v>
      </c>
      <c r="X4057" s="53" t="str">
        <f t="shared" si="458"/>
        <v/>
      </c>
      <c r="Y4057" s="54" t="str">
        <f t="shared" si="459"/>
        <v/>
      </c>
    </row>
    <row r="4058" spans="17:25" x14ac:dyDescent="0.25">
      <c r="Q4058" s="47">
        <f t="shared" si="455"/>
        <v>2002</v>
      </c>
      <c r="R4058" s="48" t="str">
        <f t="shared" si="453"/>
        <v>200212</v>
      </c>
      <c r="S4058" s="49">
        <v>37620</v>
      </c>
      <c r="T4058" s="48">
        <v>2854.29</v>
      </c>
      <c r="U4058" s="50">
        <f t="shared" si="454"/>
        <v>2814.1899999999996</v>
      </c>
      <c r="V4058" s="51">
        <f t="shared" si="456"/>
        <v>2506.5472328767123</v>
      </c>
      <c r="W4058" s="53">
        <f t="shared" si="457"/>
        <v>0</v>
      </c>
      <c r="X4058" s="53" t="str">
        <f t="shared" si="458"/>
        <v/>
      </c>
      <c r="Y4058" s="54" t="str">
        <f t="shared" si="459"/>
        <v/>
      </c>
    </row>
    <row r="4059" spans="17:25" x14ac:dyDescent="0.25">
      <c r="Q4059" s="47">
        <f t="shared" si="455"/>
        <v>2002</v>
      </c>
      <c r="R4059" s="48" t="str">
        <f t="shared" si="453"/>
        <v>200212</v>
      </c>
      <c r="S4059" s="49">
        <v>37621</v>
      </c>
      <c r="T4059" s="48">
        <v>2864.79</v>
      </c>
      <c r="U4059" s="50">
        <f t="shared" si="454"/>
        <v>2814.1899999999996</v>
      </c>
      <c r="V4059" s="51">
        <f t="shared" si="456"/>
        <v>2506.5472328767123</v>
      </c>
      <c r="W4059" s="53">
        <f t="shared" si="457"/>
        <v>3.6786731551454732E-3</v>
      </c>
      <c r="X4059" s="53" t="str">
        <f t="shared" si="458"/>
        <v/>
      </c>
      <c r="Y4059" s="54" t="str">
        <f t="shared" si="459"/>
        <v/>
      </c>
    </row>
    <row r="4060" spans="17:25" x14ac:dyDescent="0.25">
      <c r="Q4060" s="47">
        <f t="shared" si="455"/>
        <v>2003</v>
      </c>
      <c r="R4060" s="48" t="str">
        <f t="shared" si="453"/>
        <v>20031</v>
      </c>
      <c r="S4060" s="49">
        <v>37622</v>
      </c>
      <c r="T4060" s="48">
        <v>2864.79</v>
      </c>
      <c r="U4060" s="50">
        <f t="shared" si="454"/>
        <v>2905.5048387096781</v>
      </c>
      <c r="V4060" s="51">
        <f t="shared" si="456"/>
        <v>2875.9078356164382</v>
      </c>
      <c r="W4060" s="53">
        <f t="shared" si="457"/>
        <v>0</v>
      </c>
      <c r="X4060" s="53">
        <f t="shared" si="458"/>
        <v>3.2448000564879509E-2</v>
      </c>
      <c r="Y4060" s="54">
        <f t="shared" si="459"/>
        <v>0.14735832538683846</v>
      </c>
    </row>
    <row r="4061" spans="17:25" x14ac:dyDescent="0.25">
      <c r="Q4061" s="47">
        <f t="shared" si="455"/>
        <v>2003</v>
      </c>
      <c r="R4061" s="48" t="str">
        <f t="shared" si="453"/>
        <v>20031</v>
      </c>
      <c r="S4061" s="49">
        <v>37623</v>
      </c>
      <c r="T4061" s="48">
        <v>2864.79</v>
      </c>
      <c r="U4061" s="50">
        <f t="shared" si="454"/>
        <v>2905.5048387096781</v>
      </c>
      <c r="V4061" s="51">
        <f t="shared" si="456"/>
        <v>2875.9078356164382</v>
      </c>
      <c r="W4061" s="53">
        <f t="shared" si="457"/>
        <v>0</v>
      </c>
      <c r="X4061" s="53" t="str">
        <f t="shared" si="458"/>
        <v/>
      </c>
      <c r="Y4061" s="54" t="str">
        <f t="shared" si="459"/>
        <v/>
      </c>
    </row>
    <row r="4062" spans="17:25" x14ac:dyDescent="0.25">
      <c r="Q4062" s="47">
        <f t="shared" si="455"/>
        <v>2003</v>
      </c>
      <c r="R4062" s="48" t="str">
        <f t="shared" si="453"/>
        <v>20031</v>
      </c>
      <c r="S4062" s="49">
        <v>37624</v>
      </c>
      <c r="T4062" s="48">
        <v>2844.82</v>
      </c>
      <c r="U4062" s="50">
        <f t="shared" si="454"/>
        <v>2905.5048387096781</v>
      </c>
      <c r="V4062" s="51">
        <f t="shared" si="456"/>
        <v>2875.9078356164382</v>
      </c>
      <c r="W4062" s="53">
        <f t="shared" si="457"/>
        <v>-6.9708425399417351E-3</v>
      </c>
      <c r="X4062" s="53" t="str">
        <f t="shared" si="458"/>
        <v/>
      </c>
      <c r="Y4062" s="54" t="str">
        <f t="shared" si="459"/>
        <v/>
      </c>
    </row>
    <row r="4063" spans="17:25" x14ac:dyDescent="0.25">
      <c r="Q4063" s="47">
        <f t="shared" si="455"/>
        <v>2003</v>
      </c>
      <c r="R4063" s="48" t="str">
        <f t="shared" si="453"/>
        <v>20031</v>
      </c>
      <c r="S4063" s="49">
        <v>37625</v>
      </c>
      <c r="T4063" s="48">
        <v>2841.56</v>
      </c>
      <c r="U4063" s="50">
        <f t="shared" si="454"/>
        <v>2905.5048387096781</v>
      </c>
      <c r="V4063" s="51">
        <f t="shared" si="456"/>
        <v>2875.9078356164382</v>
      </c>
      <c r="W4063" s="53">
        <f t="shared" si="457"/>
        <v>-1.1459424497860526E-3</v>
      </c>
      <c r="X4063" s="53" t="str">
        <f t="shared" si="458"/>
        <v/>
      </c>
      <c r="Y4063" s="54" t="str">
        <f t="shared" si="459"/>
        <v/>
      </c>
    </row>
    <row r="4064" spans="17:25" x14ac:dyDescent="0.25">
      <c r="Q4064" s="47">
        <f t="shared" si="455"/>
        <v>2003</v>
      </c>
      <c r="R4064" s="48" t="str">
        <f t="shared" si="453"/>
        <v>20031</v>
      </c>
      <c r="S4064" s="49">
        <v>37626</v>
      </c>
      <c r="T4064" s="48">
        <v>2841.56</v>
      </c>
      <c r="U4064" s="50">
        <f t="shared" si="454"/>
        <v>2905.5048387096781</v>
      </c>
      <c r="V4064" s="51">
        <f t="shared" si="456"/>
        <v>2875.9078356164382</v>
      </c>
      <c r="W4064" s="53">
        <f t="shared" si="457"/>
        <v>0</v>
      </c>
      <c r="X4064" s="53" t="str">
        <f t="shared" si="458"/>
        <v/>
      </c>
      <c r="Y4064" s="54" t="str">
        <f t="shared" si="459"/>
        <v/>
      </c>
    </row>
    <row r="4065" spans="17:25" x14ac:dyDescent="0.25">
      <c r="Q4065" s="47">
        <f t="shared" si="455"/>
        <v>2003</v>
      </c>
      <c r="R4065" s="48" t="str">
        <f t="shared" si="453"/>
        <v>20031</v>
      </c>
      <c r="S4065" s="49">
        <v>37627</v>
      </c>
      <c r="T4065" s="48">
        <v>2841.56</v>
      </c>
      <c r="U4065" s="50">
        <f t="shared" si="454"/>
        <v>2905.5048387096781</v>
      </c>
      <c r="V4065" s="51">
        <f t="shared" si="456"/>
        <v>2875.9078356164382</v>
      </c>
      <c r="W4065" s="53">
        <f t="shared" si="457"/>
        <v>0</v>
      </c>
      <c r="X4065" s="53" t="str">
        <f t="shared" si="458"/>
        <v/>
      </c>
      <c r="Y4065" s="54" t="str">
        <f t="shared" si="459"/>
        <v/>
      </c>
    </row>
    <row r="4066" spans="17:25" x14ac:dyDescent="0.25">
      <c r="Q4066" s="47">
        <f t="shared" si="455"/>
        <v>2003</v>
      </c>
      <c r="R4066" s="48" t="str">
        <f t="shared" si="453"/>
        <v>20031</v>
      </c>
      <c r="S4066" s="49">
        <v>37628</v>
      </c>
      <c r="T4066" s="48">
        <v>2841.56</v>
      </c>
      <c r="U4066" s="50">
        <f t="shared" si="454"/>
        <v>2905.5048387096781</v>
      </c>
      <c r="V4066" s="51">
        <f t="shared" si="456"/>
        <v>2875.9078356164382</v>
      </c>
      <c r="W4066" s="53">
        <f t="shared" si="457"/>
        <v>0</v>
      </c>
      <c r="X4066" s="53" t="str">
        <f t="shared" si="458"/>
        <v/>
      </c>
      <c r="Y4066" s="54" t="str">
        <f t="shared" si="459"/>
        <v/>
      </c>
    </row>
    <row r="4067" spans="17:25" x14ac:dyDescent="0.25">
      <c r="Q4067" s="47">
        <f t="shared" si="455"/>
        <v>2003</v>
      </c>
      <c r="R4067" s="48" t="str">
        <f t="shared" si="453"/>
        <v>20031</v>
      </c>
      <c r="S4067" s="49">
        <v>37629</v>
      </c>
      <c r="T4067" s="48">
        <v>2881.83</v>
      </c>
      <c r="U4067" s="50">
        <f t="shared" si="454"/>
        <v>2905.5048387096781</v>
      </c>
      <c r="V4067" s="51">
        <f t="shared" si="456"/>
        <v>2875.9078356164382</v>
      </c>
      <c r="W4067" s="53">
        <f t="shared" si="457"/>
        <v>1.4171792958797225E-2</v>
      </c>
      <c r="X4067" s="53" t="str">
        <f t="shared" si="458"/>
        <v/>
      </c>
      <c r="Y4067" s="54" t="str">
        <f t="shared" si="459"/>
        <v/>
      </c>
    </row>
    <row r="4068" spans="17:25" x14ac:dyDescent="0.25">
      <c r="Q4068" s="47">
        <f t="shared" si="455"/>
        <v>2003</v>
      </c>
      <c r="R4068" s="48" t="str">
        <f t="shared" si="453"/>
        <v>20031</v>
      </c>
      <c r="S4068" s="49">
        <v>37630</v>
      </c>
      <c r="T4068" s="48">
        <v>2902.92</v>
      </c>
      <c r="U4068" s="50">
        <f t="shared" si="454"/>
        <v>2905.5048387096781</v>
      </c>
      <c r="V4068" s="51">
        <f t="shared" si="456"/>
        <v>2875.9078356164382</v>
      </c>
      <c r="W4068" s="53">
        <f t="shared" si="457"/>
        <v>7.3182665181499296E-3</v>
      </c>
      <c r="X4068" s="53" t="str">
        <f t="shared" si="458"/>
        <v/>
      </c>
      <c r="Y4068" s="54" t="str">
        <f t="shared" si="459"/>
        <v/>
      </c>
    </row>
    <row r="4069" spans="17:25" x14ac:dyDescent="0.25">
      <c r="Q4069" s="47">
        <f t="shared" si="455"/>
        <v>2003</v>
      </c>
      <c r="R4069" s="48" t="str">
        <f t="shared" si="453"/>
        <v>20031</v>
      </c>
      <c r="S4069" s="49">
        <v>37631</v>
      </c>
      <c r="T4069" s="48">
        <v>2915.01</v>
      </c>
      <c r="U4069" s="50">
        <f t="shared" si="454"/>
        <v>2905.5048387096781</v>
      </c>
      <c r="V4069" s="51">
        <f t="shared" si="456"/>
        <v>2875.9078356164382</v>
      </c>
      <c r="W4069" s="53">
        <f t="shared" si="457"/>
        <v>4.1647720226531959E-3</v>
      </c>
      <c r="X4069" s="53" t="str">
        <f t="shared" si="458"/>
        <v/>
      </c>
      <c r="Y4069" s="54" t="str">
        <f t="shared" si="459"/>
        <v/>
      </c>
    </row>
    <row r="4070" spans="17:25" x14ac:dyDescent="0.25">
      <c r="Q4070" s="47">
        <f t="shared" si="455"/>
        <v>2003</v>
      </c>
      <c r="R4070" s="48" t="str">
        <f t="shared" si="453"/>
        <v>20031</v>
      </c>
      <c r="S4070" s="49">
        <v>37632</v>
      </c>
      <c r="T4070" s="48">
        <v>2905.77</v>
      </c>
      <c r="U4070" s="50">
        <f t="shared" si="454"/>
        <v>2905.5048387096781</v>
      </c>
      <c r="V4070" s="51">
        <f t="shared" si="456"/>
        <v>2875.9078356164382</v>
      </c>
      <c r="W4070" s="53">
        <f t="shared" si="457"/>
        <v>-3.1698004466538254E-3</v>
      </c>
      <c r="X4070" s="53" t="str">
        <f t="shared" si="458"/>
        <v/>
      </c>
      <c r="Y4070" s="54" t="str">
        <f t="shared" si="459"/>
        <v/>
      </c>
    </row>
    <row r="4071" spans="17:25" x14ac:dyDescent="0.25">
      <c r="Q4071" s="47">
        <f t="shared" si="455"/>
        <v>2003</v>
      </c>
      <c r="R4071" s="48" t="str">
        <f t="shared" si="453"/>
        <v>20031</v>
      </c>
      <c r="S4071" s="49">
        <v>37633</v>
      </c>
      <c r="T4071" s="48">
        <v>2905.77</v>
      </c>
      <c r="U4071" s="50">
        <f t="shared" si="454"/>
        <v>2905.5048387096781</v>
      </c>
      <c r="V4071" s="51">
        <f t="shared" si="456"/>
        <v>2875.9078356164382</v>
      </c>
      <c r="W4071" s="53">
        <f t="shared" si="457"/>
        <v>0</v>
      </c>
      <c r="X4071" s="53" t="str">
        <f t="shared" si="458"/>
        <v/>
      </c>
      <c r="Y4071" s="54" t="str">
        <f t="shared" si="459"/>
        <v/>
      </c>
    </row>
    <row r="4072" spans="17:25" x14ac:dyDescent="0.25">
      <c r="Q4072" s="47">
        <f t="shared" si="455"/>
        <v>2003</v>
      </c>
      <c r="R4072" s="48" t="str">
        <f t="shared" si="453"/>
        <v>20031</v>
      </c>
      <c r="S4072" s="49">
        <v>37634</v>
      </c>
      <c r="T4072" s="48">
        <v>2905.77</v>
      </c>
      <c r="U4072" s="50">
        <f t="shared" si="454"/>
        <v>2905.5048387096781</v>
      </c>
      <c r="V4072" s="51">
        <f t="shared" si="456"/>
        <v>2875.9078356164382</v>
      </c>
      <c r="W4072" s="53">
        <f t="shared" si="457"/>
        <v>0</v>
      </c>
      <c r="X4072" s="53" t="str">
        <f t="shared" si="458"/>
        <v/>
      </c>
      <c r="Y4072" s="54" t="str">
        <f t="shared" si="459"/>
        <v/>
      </c>
    </row>
    <row r="4073" spans="17:25" x14ac:dyDescent="0.25">
      <c r="Q4073" s="47">
        <f t="shared" si="455"/>
        <v>2003</v>
      </c>
      <c r="R4073" s="48" t="str">
        <f t="shared" si="453"/>
        <v>20031</v>
      </c>
      <c r="S4073" s="49">
        <v>37635</v>
      </c>
      <c r="T4073" s="48">
        <v>2906.49</v>
      </c>
      <c r="U4073" s="50">
        <f t="shared" si="454"/>
        <v>2905.5048387096781</v>
      </c>
      <c r="V4073" s="51">
        <f t="shared" si="456"/>
        <v>2875.9078356164382</v>
      </c>
      <c r="W4073" s="53">
        <f t="shared" si="457"/>
        <v>2.4778285962057112E-4</v>
      </c>
      <c r="X4073" s="53" t="str">
        <f t="shared" si="458"/>
        <v/>
      </c>
      <c r="Y4073" s="54" t="str">
        <f t="shared" si="459"/>
        <v/>
      </c>
    </row>
    <row r="4074" spans="17:25" x14ac:dyDescent="0.25">
      <c r="Q4074" s="47">
        <f t="shared" si="455"/>
        <v>2003</v>
      </c>
      <c r="R4074" s="48" t="str">
        <f t="shared" si="453"/>
        <v>20031</v>
      </c>
      <c r="S4074" s="49">
        <v>37636</v>
      </c>
      <c r="T4074" s="48">
        <v>2903.05</v>
      </c>
      <c r="U4074" s="50">
        <f t="shared" si="454"/>
        <v>2905.5048387096781</v>
      </c>
      <c r="V4074" s="51">
        <f t="shared" si="456"/>
        <v>2875.9078356164382</v>
      </c>
      <c r="W4074" s="53">
        <f t="shared" si="457"/>
        <v>-1.1835581749807256E-3</v>
      </c>
      <c r="X4074" s="53" t="str">
        <f t="shared" si="458"/>
        <v/>
      </c>
      <c r="Y4074" s="54" t="str">
        <f t="shared" si="459"/>
        <v/>
      </c>
    </row>
    <row r="4075" spans="17:25" x14ac:dyDescent="0.25">
      <c r="Q4075" s="47">
        <f t="shared" si="455"/>
        <v>2003</v>
      </c>
      <c r="R4075" s="48" t="str">
        <f t="shared" si="453"/>
        <v>20031</v>
      </c>
      <c r="S4075" s="49">
        <v>37637</v>
      </c>
      <c r="T4075" s="48">
        <v>2905.41</v>
      </c>
      <c r="U4075" s="50">
        <f t="shared" si="454"/>
        <v>2905.5048387096781</v>
      </c>
      <c r="V4075" s="51">
        <f t="shared" si="456"/>
        <v>2875.9078356164382</v>
      </c>
      <c r="W4075" s="53">
        <f t="shared" si="457"/>
        <v>8.1293811680804851E-4</v>
      </c>
      <c r="X4075" s="53" t="str">
        <f t="shared" si="458"/>
        <v/>
      </c>
      <c r="Y4075" s="54" t="str">
        <f t="shared" si="459"/>
        <v/>
      </c>
    </row>
    <row r="4076" spans="17:25" x14ac:dyDescent="0.25">
      <c r="Q4076" s="47">
        <f t="shared" si="455"/>
        <v>2003</v>
      </c>
      <c r="R4076" s="48" t="str">
        <f t="shared" si="453"/>
        <v>20031</v>
      </c>
      <c r="S4076" s="49">
        <v>37638</v>
      </c>
      <c r="T4076" s="48">
        <v>2928.19</v>
      </c>
      <c r="U4076" s="50">
        <f t="shared" si="454"/>
        <v>2905.5048387096781</v>
      </c>
      <c r="V4076" s="51">
        <f t="shared" si="456"/>
        <v>2875.9078356164382</v>
      </c>
      <c r="W4076" s="53">
        <f t="shared" si="457"/>
        <v>7.8405457405323897E-3</v>
      </c>
      <c r="X4076" s="53" t="str">
        <f t="shared" si="458"/>
        <v/>
      </c>
      <c r="Y4076" s="54" t="str">
        <f t="shared" si="459"/>
        <v/>
      </c>
    </row>
    <row r="4077" spans="17:25" x14ac:dyDescent="0.25">
      <c r="Q4077" s="47">
        <f t="shared" si="455"/>
        <v>2003</v>
      </c>
      <c r="R4077" s="48" t="str">
        <f t="shared" si="453"/>
        <v>20031</v>
      </c>
      <c r="S4077" s="49">
        <v>37639</v>
      </c>
      <c r="T4077" s="48">
        <v>2923.58</v>
      </c>
      <c r="U4077" s="50">
        <f t="shared" si="454"/>
        <v>2905.5048387096781</v>
      </c>
      <c r="V4077" s="51">
        <f t="shared" si="456"/>
        <v>2875.9078356164382</v>
      </c>
      <c r="W4077" s="53">
        <f t="shared" si="457"/>
        <v>-1.5743513911324891E-3</v>
      </c>
      <c r="X4077" s="53" t="str">
        <f t="shared" si="458"/>
        <v/>
      </c>
      <c r="Y4077" s="54" t="str">
        <f t="shared" si="459"/>
        <v/>
      </c>
    </row>
    <row r="4078" spans="17:25" x14ac:dyDescent="0.25">
      <c r="Q4078" s="47">
        <f t="shared" si="455"/>
        <v>2003</v>
      </c>
      <c r="R4078" s="48" t="str">
        <f t="shared" si="453"/>
        <v>20031</v>
      </c>
      <c r="S4078" s="49">
        <v>37640</v>
      </c>
      <c r="T4078" s="48">
        <v>2923.58</v>
      </c>
      <c r="U4078" s="50">
        <f t="shared" si="454"/>
        <v>2905.5048387096781</v>
      </c>
      <c r="V4078" s="51">
        <f t="shared" si="456"/>
        <v>2875.9078356164382</v>
      </c>
      <c r="W4078" s="53">
        <f t="shared" si="457"/>
        <v>0</v>
      </c>
      <c r="X4078" s="53" t="str">
        <f t="shared" si="458"/>
        <v/>
      </c>
      <c r="Y4078" s="54" t="str">
        <f t="shared" si="459"/>
        <v/>
      </c>
    </row>
    <row r="4079" spans="17:25" x14ac:dyDescent="0.25">
      <c r="Q4079" s="47">
        <f t="shared" si="455"/>
        <v>2003</v>
      </c>
      <c r="R4079" s="48" t="str">
        <f t="shared" si="453"/>
        <v>20031</v>
      </c>
      <c r="S4079" s="49">
        <v>37641</v>
      </c>
      <c r="T4079" s="48">
        <v>2923.58</v>
      </c>
      <c r="U4079" s="50">
        <f t="shared" si="454"/>
        <v>2905.5048387096781</v>
      </c>
      <c r="V4079" s="51">
        <f t="shared" si="456"/>
        <v>2875.9078356164382</v>
      </c>
      <c r="W4079" s="53">
        <f t="shared" si="457"/>
        <v>0</v>
      </c>
      <c r="X4079" s="53" t="str">
        <f t="shared" si="458"/>
        <v/>
      </c>
      <c r="Y4079" s="54" t="str">
        <f t="shared" si="459"/>
        <v/>
      </c>
    </row>
    <row r="4080" spans="17:25" x14ac:dyDescent="0.25">
      <c r="Q4080" s="47">
        <f t="shared" si="455"/>
        <v>2003</v>
      </c>
      <c r="R4080" s="48" t="str">
        <f t="shared" si="453"/>
        <v>20031</v>
      </c>
      <c r="S4080" s="49">
        <v>37642</v>
      </c>
      <c r="T4080" s="48">
        <v>2926.06</v>
      </c>
      <c r="U4080" s="50">
        <f t="shared" si="454"/>
        <v>2905.5048387096781</v>
      </c>
      <c r="V4080" s="51">
        <f t="shared" si="456"/>
        <v>2875.9078356164382</v>
      </c>
      <c r="W4080" s="53">
        <f t="shared" si="457"/>
        <v>8.4827506002915776E-4</v>
      </c>
      <c r="X4080" s="53" t="str">
        <f t="shared" si="458"/>
        <v/>
      </c>
      <c r="Y4080" s="54" t="str">
        <f t="shared" si="459"/>
        <v/>
      </c>
    </row>
    <row r="4081" spans="17:25" x14ac:dyDescent="0.25">
      <c r="Q4081" s="47">
        <f t="shared" si="455"/>
        <v>2003</v>
      </c>
      <c r="R4081" s="48" t="str">
        <f t="shared" si="453"/>
        <v>20031</v>
      </c>
      <c r="S4081" s="49">
        <v>37643</v>
      </c>
      <c r="T4081" s="48">
        <v>2933.81</v>
      </c>
      <c r="U4081" s="50">
        <f t="shared" si="454"/>
        <v>2905.5048387096781</v>
      </c>
      <c r="V4081" s="51">
        <f t="shared" si="456"/>
        <v>2875.9078356164382</v>
      </c>
      <c r="W4081" s="53">
        <f t="shared" si="457"/>
        <v>2.6486128104004081E-3</v>
      </c>
      <c r="X4081" s="53" t="str">
        <f t="shared" si="458"/>
        <v/>
      </c>
      <c r="Y4081" s="54" t="str">
        <f t="shared" si="459"/>
        <v/>
      </c>
    </row>
    <row r="4082" spans="17:25" x14ac:dyDescent="0.25">
      <c r="Q4082" s="47">
        <f t="shared" si="455"/>
        <v>2003</v>
      </c>
      <c r="R4082" s="48" t="str">
        <f t="shared" si="453"/>
        <v>20031</v>
      </c>
      <c r="S4082" s="49">
        <v>37644</v>
      </c>
      <c r="T4082" s="48">
        <v>2947.05</v>
      </c>
      <c r="U4082" s="50">
        <f t="shared" si="454"/>
        <v>2905.5048387096781</v>
      </c>
      <c r="V4082" s="51">
        <f t="shared" si="456"/>
        <v>2875.9078356164382</v>
      </c>
      <c r="W4082" s="53">
        <f t="shared" si="457"/>
        <v>4.5129030168962192E-3</v>
      </c>
      <c r="X4082" s="53" t="str">
        <f t="shared" si="458"/>
        <v/>
      </c>
      <c r="Y4082" s="54" t="str">
        <f t="shared" si="459"/>
        <v/>
      </c>
    </row>
    <row r="4083" spans="17:25" x14ac:dyDescent="0.25">
      <c r="Q4083" s="47">
        <f t="shared" si="455"/>
        <v>2003</v>
      </c>
      <c r="R4083" s="48" t="str">
        <f t="shared" si="453"/>
        <v>20031</v>
      </c>
      <c r="S4083" s="49">
        <v>37645</v>
      </c>
      <c r="T4083" s="48">
        <v>2926.88</v>
      </c>
      <c r="U4083" s="50">
        <f t="shared" si="454"/>
        <v>2905.5048387096781</v>
      </c>
      <c r="V4083" s="51">
        <f t="shared" si="456"/>
        <v>2875.9078356164382</v>
      </c>
      <c r="W4083" s="53">
        <f t="shared" si="457"/>
        <v>-6.8441322678610694E-3</v>
      </c>
      <c r="X4083" s="53" t="str">
        <f t="shared" si="458"/>
        <v/>
      </c>
      <c r="Y4083" s="54" t="str">
        <f t="shared" si="459"/>
        <v/>
      </c>
    </row>
    <row r="4084" spans="17:25" x14ac:dyDescent="0.25">
      <c r="Q4084" s="47">
        <f t="shared" si="455"/>
        <v>2003</v>
      </c>
      <c r="R4084" s="48" t="str">
        <f t="shared" si="453"/>
        <v>20031</v>
      </c>
      <c r="S4084" s="49">
        <v>37646</v>
      </c>
      <c r="T4084" s="48">
        <v>2924.73</v>
      </c>
      <c r="U4084" s="50">
        <f t="shared" si="454"/>
        <v>2905.5048387096781</v>
      </c>
      <c r="V4084" s="51">
        <f t="shared" si="456"/>
        <v>2875.9078356164382</v>
      </c>
      <c r="W4084" s="53">
        <f t="shared" si="457"/>
        <v>-7.3457060077630754E-4</v>
      </c>
      <c r="X4084" s="53" t="str">
        <f t="shared" si="458"/>
        <v/>
      </c>
      <c r="Y4084" s="54" t="str">
        <f t="shared" si="459"/>
        <v/>
      </c>
    </row>
    <row r="4085" spans="17:25" x14ac:dyDescent="0.25">
      <c r="Q4085" s="47">
        <f t="shared" si="455"/>
        <v>2003</v>
      </c>
      <c r="R4085" s="48" t="str">
        <f t="shared" si="453"/>
        <v>20031</v>
      </c>
      <c r="S4085" s="49">
        <v>37647</v>
      </c>
      <c r="T4085" s="48">
        <v>2924.73</v>
      </c>
      <c r="U4085" s="50">
        <f t="shared" si="454"/>
        <v>2905.5048387096781</v>
      </c>
      <c r="V4085" s="51">
        <f t="shared" si="456"/>
        <v>2875.9078356164382</v>
      </c>
      <c r="W4085" s="53">
        <f t="shared" si="457"/>
        <v>0</v>
      </c>
      <c r="X4085" s="53" t="str">
        <f t="shared" si="458"/>
        <v/>
      </c>
      <c r="Y4085" s="54" t="str">
        <f t="shared" si="459"/>
        <v/>
      </c>
    </row>
    <row r="4086" spans="17:25" x14ac:dyDescent="0.25">
      <c r="Q4086" s="47">
        <f t="shared" si="455"/>
        <v>2003</v>
      </c>
      <c r="R4086" s="48" t="str">
        <f t="shared" si="453"/>
        <v>20031</v>
      </c>
      <c r="S4086" s="49">
        <v>37648</v>
      </c>
      <c r="T4086" s="48">
        <v>2924.73</v>
      </c>
      <c r="U4086" s="50">
        <f t="shared" si="454"/>
        <v>2905.5048387096781</v>
      </c>
      <c r="V4086" s="51">
        <f t="shared" si="456"/>
        <v>2875.9078356164382</v>
      </c>
      <c r="W4086" s="53">
        <f t="shared" si="457"/>
        <v>0</v>
      </c>
      <c r="X4086" s="53" t="str">
        <f t="shared" si="458"/>
        <v/>
      </c>
      <c r="Y4086" s="54" t="str">
        <f t="shared" si="459"/>
        <v/>
      </c>
    </row>
    <row r="4087" spans="17:25" x14ac:dyDescent="0.25">
      <c r="Q4087" s="47">
        <f t="shared" si="455"/>
        <v>2003</v>
      </c>
      <c r="R4087" s="48" t="str">
        <f t="shared" si="453"/>
        <v>20031</v>
      </c>
      <c r="S4087" s="49">
        <v>37649</v>
      </c>
      <c r="T4087" s="48">
        <v>2948.3</v>
      </c>
      <c r="U4087" s="50">
        <f t="shared" si="454"/>
        <v>2905.5048387096781</v>
      </c>
      <c r="V4087" s="51">
        <f t="shared" si="456"/>
        <v>2875.9078356164382</v>
      </c>
      <c r="W4087" s="53">
        <f t="shared" si="457"/>
        <v>8.0588635532168329E-3</v>
      </c>
      <c r="X4087" s="53" t="str">
        <f t="shared" si="458"/>
        <v/>
      </c>
      <c r="Y4087" s="54" t="str">
        <f t="shared" si="459"/>
        <v/>
      </c>
    </row>
    <row r="4088" spans="17:25" x14ac:dyDescent="0.25">
      <c r="Q4088" s="47">
        <f t="shared" si="455"/>
        <v>2003</v>
      </c>
      <c r="R4088" s="48" t="str">
        <f t="shared" si="453"/>
        <v>20031</v>
      </c>
      <c r="S4088" s="49">
        <v>37650</v>
      </c>
      <c r="T4088" s="48">
        <v>2965.6</v>
      </c>
      <c r="U4088" s="50">
        <f t="shared" si="454"/>
        <v>2905.5048387096781</v>
      </c>
      <c r="V4088" s="51">
        <f t="shared" si="456"/>
        <v>2875.9078356164382</v>
      </c>
      <c r="W4088" s="53">
        <f t="shared" si="457"/>
        <v>5.8677882169384521E-3</v>
      </c>
      <c r="X4088" s="53" t="str">
        <f t="shared" si="458"/>
        <v/>
      </c>
      <c r="Y4088" s="54" t="str">
        <f t="shared" si="459"/>
        <v/>
      </c>
    </row>
    <row r="4089" spans="17:25" x14ac:dyDescent="0.25">
      <c r="Q4089" s="47">
        <f t="shared" si="455"/>
        <v>2003</v>
      </c>
      <c r="R4089" s="48" t="str">
        <f t="shared" si="453"/>
        <v>20031</v>
      </c>
      <c r="S4089" s="49">
        <v>37651</v>
      </c>
      <c r="T4089" s="48">
        <v>2950.71</v>
      </c>
      <c r="U4089" s="50">
        <f t="shared" si="454"/>
        <v>2905.5048387096781</v>
      </c>
      <c r="V4089" s="51">
        <f t="shared" si="456"/>
        <v>2875.9078356164382</v>
      </c>
      <c r="W4089" s="53">
        <f t="shared" si="457"/>
        <v>-5.0209063933098763E-3</v>
      </c>
      <c r="X4089" s="53" t="str">
        <f t="shared" si="458"/>
        <v/>
      </c>
      <c r="Y4089" s="54" t="str">
        <f t="shared" si="459"/>
        <v/>
      </c>
    </row>
    <row r="4090" spans="17:25" x14ac:dyDescent="0.25">
      <c r="Q4090" s="47">
        <f t="shared" si="455"/>
        <v>2003</v>
      </c>
      <c r="R4090" s="48" t="str">
        <f t="shared" si="453"/>
        <v>20031</v>
      </c>
      <c r="S4090" s="49">
        <v>37652</v>
      </c>
      <c r="T4090" s="48">
        <v>2926.46</v>
      </c>
      <c r="U4090" s="50">
        <f t="shared" si="454"/>
        <v>2905.5048387096781</v>
      </c>
      <c r="V4090" s="51">
        <f t="shared" si="456"/>
        <v>2875.9078356164382</v>
      </c>
      <c r="W4090" s="53">
        <f t="shared" si="457"/>
        <v>-8.2183610046395739E-3</v>
      </c>
      <c r="X4090" s="53" t="str">
        <f t="shared" si="458"/>
        <v/>
      </c>
      <c r="Y4090" s="54" t="str">
        <f t="shared" si="459"/>
        <v/>
      </c>
    </row>
    <row r="4091" spans="17:25" x14ac:dyDescent="0.25">
      <c r="Q4091" s="47">
        <f t="shared" si="455"/>
        <v>2003</v>
      </c>
      <c r="R4091" s="48" t="str">
        <f t="shared" si="453"/>
        <v>20032</v>
      </c>
      <c r="S4091" s="49">
        <v>37653</v>
      </c>
      <c r="T4091" s="48">
        <v>2940.26</v>
      </c>
      <c r="U4091" s="50">
        <f t="shared" si="454"/>
        <v>2950.5421428571431</v>
      </c>
      <c r="V4091" s="51">
        <f t="shared" si="456"/>
        <v>2875.9078356164382</v>
      </c>
      <c r="W4091" s="53">
        <f t="shared" si="457"/>
        <v>4.7155949508963513E-3</v>
      </c>
      <c r="X4091" s="53">
        <f t="shared" si="458"/>
        <v>1.5500681171629394E-2</v>
      </c>
      <c r="Y4091" s="54" t="str">
        <f t="shared" si="459"/>
        <v/>
      </c>
    </row>
    <row r="4092" spans="17:25" x14ac:dyDescent="0.25">
      <c r="Q4092" s="47">
        <f t="shared" si="455"/>
        <v>2003</v>
      </c>
      <c r="R4092" s="48" t="str">
        <f t="shared" si="453"/>
        <v>20032</v>
      </c>
      <c r="S4092" s="49">
        <v>37654</v>
      </c>
      <c r="T4092" s="48">
        <v>2940.26</v>
      </c>
      <c r="U4092" s="50">
        <f t="shared" si="454"/>
        <v>2950.5421428571431</v>
      </c>
      <c r="V4092" s="51">
        <f t="shared" si="456"/>
        <v>2875.9078356164382</v>
      </c>
      <c r="W4092" s="53">
        <f t="shared" si="457"/>
        <v>0</v>
      </c>
      <c r="X4092" s="53" t="str">
        <f t="shared" si="458"/>
        <v/>
      </c>
      <c r="Y4092" s="54" t="str">
        <f t="shared" si="459"/>
        <v/>
      </c>
    </row>
    <row r="4093" spans="17:25" x14ac:dyDescent="0.25">
      <c r="Q4093" s="47">
        <f t="shared" si="455"/>
        <v>2003</v>
      </c>
      <c r="R4093" s="48" t="str">
        <f t="shared" si="453"/>
        <v>20032</v>
      </c>
      <c r="S4093" s="49">
        <v>37655</v>
      </c>
      <c r="T4093" s="48">
        <v>2940.26</v>
      </c>
      <c r="U4093" s="50">
        <f t="shared" si="454"/>
        <v>2950.5421428571431</v>
      </c>
      <c r="V4093" s="51">
        <f t="shared" si="456"/>
        <v>2875.9078356164382</v>
      </c>
      <c r="W4093" s="53">
        <f t="shared" si="457"/>
        <v>0</v>
      </c>
      <c r="X4093" s="53" t="str">
        <f t="shared" si="458"/>
        <v/>
      </c>
      <c r="Y4093" s="54" t="str">
        <f t="shared" si="459"/>
        <v/>
      </c>
    </row>
    <row r="4094" spans="17:25" x14ac:dyDescent="0.25">
      <c r="Q4094" s="47">
        <f t="shared" si="455"/>
        <v>2003</v>
      </c>
      <c r="R4094" s="48" t="str">
        <f t="shared" si="453"/>
        <v>20032</v>
      </c>
      <c r="S4094" s="49">
        <v>37656</v>
      </c>
      <c r="T4094" s="48">
        <v>2957.4</v>
      </c>
      <c r="U4094" s="50">
        <f t="shared" si="454"/>
        <v>2950.5421428571431</v>
      </c>
      <c r="V4094" s="51">
        <f t="shared" si="456"/>
        <v>2875.9078356164382</v>
      </c>
      <c r="W4094" s="53">
        <f t="shared" si="457"/>
        <v>5.8294164461645259E-3</v>
      </c>
      <c r="X4094" s="53" t="str">
        <f t="shared" si="458"/>
        <v/>
      </c>
      <c r="Y4094" s="54" t="str">
        <f t="shared" si="459"/>
        <v/>
      </c>
    </row>
    <row r="4095" spans="17:25" x14ac:dyDescent="0.25">
      <c r="Q4095" s="47">
        <f t="shared" si="455"/>
        <v>2003</v>
      </c>
      <c r="R4095" s="48" t="str">
        <f t="shared" si="453"/>
        <v>20032</v>
      </c>
      <c r="S4095" s="49">
        <v>37657</v>
      </c>
      <c r="T4095" s="48">
        <v>2966.78</v>
      </c>
      <c r="U4095" s="50">
        <f t="shared" si="454"/>
        <v>2950.5421428571431</v>
      </c>
      <c r="V4095" s="51">
        <f t="shared" si="456"/>
        <v>2875.9078356164382</v>
      </c>
      <c r="W4095" s="53">
        <f t="shared" si="457"/>
        <v>3.1717048759045685E-3</v>
      </c>
      <c r="X4095" s="53" t="str">
        <f t="shared" si="458"/>
        <v/>
      </c>
      <c r="Y4095" s="54" t="str">
        <f t="shared" si="459"/>
        <v/>
      </c>
    </row>
    <row r="4096" spans="17:25" x14ac:dyDescent="0.25">
      <c r="Q4096" s="47">
        <f t="shared" si="455"/>
        <v>2003</v>
      </c>
      <c r="R4096" s="48" t="str">
        <f t="shared" si="453"/>
        <v>20032</v>
      </c>
      <c r="S4096" s="49">
        <v>37658</v>
      </c>
      <c r="T4096" s="48">
        <v>2961.29</v>
      </c>
      <c r="U4096" s="50">
        <f t="shared" si="454"/>
        <v>2950.5421428571431</v>
      </c>
      <c r="V4096" s="51">
        <f t="shared" si="456"/>
        <v>2875.9078356164382</v>
      </c>
      <c r="W4096" s="53">
        <f t="shared" si="457"/>
        <v>-1.850491104834262E-3</v>
      </c>
      <c r="X4096" s="53" t="str">
        <f t="shared" si="458"/>
        <v/>
      </c>
      <c r="Y4096" s="54" t="str">
        <f t="shared" si="459"/>
        <v/>
      </c>
    </row>
    <row r="4097" spans="17:25" x14ac:dyDescent="0.25">
      <c r="Q4097" s="47">
        <f t="shared" si="455"/>
        <v>2003</v>
      </c>
      <c r="R4097" s="48" t="str">
        <f t="shared" si="453"/>
        <v>20032</v>
      </c>
      <c r="S4097" s="49">
        <v>37659</v>
      </c>
      <c r="T4097" s="48">
        <v>2963.28</v>
      </c>
      <c r="U4097" s="50">
        <f t="shared" si="454"/>
        <v>2950.5421428571431</v>
      </c>
      <c r="V4097" s="51">
        <f t="shared" si="456"/>
        <v>2875.9078356164382</v>
      </c>
      <c r="W4097" s="53">
        <f t="shared" si="457"/>
        <v>6.7200443050174918E-4</v>
      </c>
      <c r="X4097" s="53" t="str">
        <f t="shared" si="458"/>
        <v/>
      </c>
      <c r="Y4097" s="54" t="str">
        <f t="shared" si="459"/>
        <v/>
      </c>
    </row>
    <row r="4098" spans="17:25" x14ac:dyDescent="0.25">
      <c r="Q4098" s="47">
        <f t="shared" si="455"/>
        <v>2003</v>
      </c>
      <c r="R4098" s="48" t="str">
        <f t="shared" si="453"/>
        <v>20032</v>
      </c>
      <c r="S4098" s="49">
        <v>37660</v>
      </c>
      <c r="T4098" s="48">
        <v>2954.03</v>
      </c>
      <c r="U4098" s="50">
        <f t="shared" si="454"/>
        <v>2950.5421428571431</v>
      </c>
      <c r="V4098" s="51">
        <f t="shared" si="456"/>
        <v>2875.9078356164382</v>
      </c>
      <c r="W4098" s="53">
        <f t="shared" si="457"/>
        <v>-3.1215409951135253E-3</v>
      </c>
      <c r="X4098" s="53" t="str">
        <f t="shared" si="458"/>
        <v/>
      </c>
      <c r="Y4098" s="54" t="str">
        <f t="shared" si="459"/>
        <v/>
      </c>
    </row>
    <row r="4099" spans="17:25" x14ac:dyDescent="0.25">
      <c r="Q4099" s="47">
        <f t="shared" si="455"/>
        <v>2003</v>
      </c>
      <c r="R4099" s="48" t="str">
        <f t="shared" si="453"/>
        <v>20032</v>
      </c>
      <c r="S4099" s="49">
        <v>37661</v>
      </c>
      <c r="T4099" s="48">
        <v>2954.03</v>
      </c>
      <c r="U4099" s="50">
        <f t="shared" si="454"/>
        <v>2950.5421428571431</v>
      </c>
      <c r="V4099" s="51">
        <f t="shared" si="456"/>
        <v>2875.9078356164382</v>
      </c>
      <c r="W4099" s="53">
        <f t="shared" si="457"/>
        <v>0</v>
      </c>
      <c r="X4099" s="53" t="str">
        <f t="shared" si="458"/>
        <v/>
      </c>
      <c r="Y4099" s="54" t="str">
        <f t="shared" si="459"/>
        <v/>
      </c>
    </row>
    <row r="4100" spans="17:25" x14ac:dyDescent="0.25">
      <c r="Q4100" s="47">
        <f t="shared" si="455"/>
        <v>2003</v>
      </c>
      <c r="R4100" s="48" t="str">
        <f t="shared" si="453"/>
        <v>20032</v>
      </c>
      <c r="S4100" s="49">
        <v>37662</v>
      </c>
      <c r="T4100" s="48">
        <v>2954.03</v>
      </c>
      <c r="U4100" s="50">
        <f t="shared" si="454"/>
        <v>2950.5421428571431</v>
      </c>
      <c r="V4100" s="51">
        <f t="shared" si="456"/>
        <v>2875.9078356164382</v>
      </c>
      <c r="W4100" s="53">
        <f t="shared" si="457"/>
        <v>0</v>
      </c>
      <c r="X4100" s="53" t="str">
        <f t="shared" si="458"/>
        <v/>
      </c>
      <c r="Y4100" s="54" t="str">
        <f t="shared" si="459"/>
        <v/>
      </c>
    </row>
    <row r="4101" spans="17:25" x14ac:dyDescent="0.25">
      <c r="Q4101" s="47">
        <f t="shared" si="455"/>
        <v>2003</v>
      </c>
      <c r="R4101" s="48" t="str">
        <f t="shared" si="453"/>
        <v>20032</v>
      </c>
      <c r="S4101" s="49">
        <v>37663</v>
      </c>
      <c r="T4101" s="48">
        <v>2968.88</v>
      </c>
      <c r="U4101" s="50">
        <f t="shared" si="454"/>
        <v>2950.5421428571431</v>
      </c>
      <c r="V4101" s="51">
        <f t="shared" si="456"/>
        <v>2875.9078356164382</v>
      </c>
      <c r="W4101" s="53">
        <f t="shared" si="457"/>
        <v>5.0270308696931387E-3</v>
      </c>
      <c r="X4101" s="53" t="str">
        <f t="shared" si="458"/>
        <v/>
      </c>
      <c r="Y4101" s="54" t="str">
        <f t="shared" si="459"/>
        <v/>
      </c>
    </row>
    <row r="4102" spans="17:25" x14ac:dyDescent="0.25">
      <c r="Q4102" s="47">
        <f t="shared" si="455"/>
        <v>2003</v>
      </c>
      <c r="R4102" s="48" t="str">
        <f t="shared" si="453"/>
        <v>20032</v>
      </c>
      <c r="S4102" s="49">
        <v>37664</v>
      </c>
      <c r="T4102" s="48">
        <v>2963.21</v>
      </c>
      <c r="U4102" s="50">
        <f t="shared" si="454"/>
        <v>2950.5421428571431</v>
      </c>
      <c r="V4102" s="51">
        <f t="shared" si="456"/>
        <v>2875.9078356164382</v>
      </c>
      <c r="W4102" s="53">
        <f t="shared" si="457"/>
        <v>-1.9098111072188839E-3</v>
      </c>
      <c r="X4102" s="53" t="str">
        <f t="shared" si="458"/>
        <v/>
      </c>
      <c r="Y4102" s="54" t="str">
        <f t="shared" si="459"/>
        <v/>
      </c>
    </row>
    <row r="4103" spans="17:25" x14ac:dyDescent="0.25">
      <c r="Q4103" s="47">
        <f t="shared" si="455"/>
        <v>2003</v>
      </c>
      <c r="R4103" s="48" t="str">
        <f t="shared" ref="R4103:R4166" si="460">+YEAR(S4103)&amp;MONTH(S4103)</f>
        <v>20032</v>
      </c>
      <c r="S4103" s="49">
        <v>37665</v>
      </c>
      <c r="T4103" s="48">
        <v>2960.77</v>
      </c>
      <c r="U4103" s="50">
        <f t="shared" ref="U4103:U4166" si="461">+AVERAGEIF($R$3:$R$12000,R4103,$T$3:$T$12000)</f>
        <v>2950.5421428571431</v>
      </c>
      <c r="V4103" s="51">
        <f t="shared" si="456"/>
        <v>2875.9078356164382</v>
      </c>
      <c r="W4103" s="53">
        <f t="shared" si="457"/>
        <v>-8.2343134641149618E-4</v>
      </c>
      <c r="X4103" s="53" t="str">
        <f t="shared" si="458"/>
        <v/>
      </c>
      <c r="Y4103" s="54" t="str">
        <f t="shared" si="459"/>
        <v/>
      </c>
    </row>
    <row r="4104" spans="17:25" x14ac:dyDescent="0.25">
      <c r="Q4104" s="47">
        <f t="shared" ref="Q4104:Q4167" si="462">+YEAR(S4104)</f>
        <v>2003</v>
      </c>
      <c r="R4104" s="48" t="str">
        <f t="shared" si="460"/>
        <v>20032</v>
      </c>
      <c r="S4104" s="49">
        <v>37666</v>
      </c>
      <c r="T4104" s="48">
        <v>2959.75</v>
      </c>
      <c r="U4104" s="50">
        <f t="shared" si="461"/>
        <v>2950.5421428571431</v>
      </c>
      <c r="V4104" s="51">
        <f t="shared" ref="V4104:V4167" si="463">+AVERAGEIF($Q$3:$Q$12000,Q4104,$T$3:$T$12000)</f>
        <v>2875.9078356164382</v>
      </c>
      <c r="W4104" s="53">
        <f t="shared" si="457"/>
        <v>-3.445049767458741E-4</v>
      </c>
      <c r="X4104" s="53" t="str">
        <f t="shared" si="458"/>
        <v/>
      </c>
      <c r="Y4104" s="54" t="str">
        <f t="shared" si="459"/>
        <v/>
      </c>
    </row>
    <row r="4105" spans="17:25" x14ac:dyDescent="0.25">
      <c r="Q4105" s="47">
        <f t="shared" si="462"/>
        <v>2003</v>
      </c>
      <c r="R4105" s="48" t="str">
        <f t="shared" si="460"/>
        <v>20032</v>
      </c>
      <c r="S4105" s="49">
        <v>37667</v>
      </c>
      <c r="T4105" s="48">
        <v>2954.76</v>
      </c>
      <c r="U4105" s="50">
        <f t="shared" si="461"/>
        <v>2950.5421428571431</v>
      </c>
      <c r="V4105" s="51">
        <f t="shared" si="463"/>
        <v>2875.9078356164382</v>
      </c>
      <c r="W4105" s="53">
        <f t="shared" ref="W4105:W4168" si="464">+T4105/T4104-1</f>
        <v>-1.6859532055071291E-3</v>
      </c>
      <c r="X4105" s="53" t="str">
        <f t="shared" ref="X4105:X4168" si="465">IF(U4105/U4104-1=0,"",U4105/U4104-1)</f>
        <v/>
      </c>
      <c r="Y4105" s="54" t="str">
        <f t="shared" ref="Y4105:Y4168" si="466">+IF(V4105=V4104,"",V4105/V4104-1)</f>
        <v/>
      </c>
    </row>
    <row r="4106" spans="17:25" x14ac:dyDescent="0.25">
      <c r="Q4106" s="47">
        <f t="shared" si="462"/>
        <v>2003</v>
      </c>
      <c r="R4106" s="48" t="str">
        <f t="shared" si="460"/>
        <v>20032</v>
      </c>
      <c r="S4106" s="49">
        <v>37668</v>
      </c>
      <c r="T4106" s="48">
        <v>2954.76</v>
      </c>
      <c r="U4106" s="50">
        <f t="shared" si="461"/>
        <v>2950.5421428571431</v>
      </c>
      <c r="V4106" s="51">
        <f t="shared" si="463"/>
        <v>2875.9078356164382</v>
      </c>
      <c r="W4106" s="53">
        <f t="shared" si="464"/>
        <v>0</v>
      </c>
      <c r="X4106" s="53" t="str">
        <f t="shared" si="465"/>
        <v/>
      </c>
      <c r="Y4106" s="54" t="str">
        <f t="shared" si="466"/>
        <v/>
      </c>
    </row>
    <row r="4107" spans="17:25" x14ac:dyDescent="0.25">
      <c r="Q4107" s="47">
        <f t="shared" si="462"/>
        <v>2003</v>
      </c>
      <c r="R4107" s="48" t="str">
        <f t="shared" si="460"/>
        <v>20032</v>
      </c>
      <c r="S4107" s="49">
        <v>37669</v>
      </c>
      <c r="T4107" s="48">
        <v>2954.76</v>
      </c>
      <c r="U4107" s="50">
        <f t="shared" si="461"/>
        <v>2950.5421428571431</v>
      </c>
      <c r="V4107" s="51">
        <f t="shared" si="463"/>
        <v>2875.9078356164382</v>
      </c>
      <c r="W4107" s="53">
        <f t="shared" si="464"/>
        <v>0</v>
      </c>
      <c r="X4107" s="53" t="str">
        <f t="shared" si="465"/>
        <v/>
      </c>
      <c r="Y4107" s="54" t="str">
        <f t="shared" si="466"/>
        <v/>
      </c>
    </row>
    <row r="4108" spans="17:25" x14ac:dyDescent="0.25">
      <c r="Q4108" s="47">
        <f t="shared" si="462"/>
        <v>2003</v>
      </c>
      <c r="R4108" s="48" t="str">
        <f t="shared" si="460"/>
        <v>20032</v>
      </c>
      <c r="S4108" s="49">
        <v>37670</v>
      </c>
      <c r="T4108" s="48">
        <v>2934.58</v>
      </c>
      <c r="U4108" s="50">
        <f t="shared" si="461"/>
        <v>2950.5421428571431</v>
      </c>
      <c r="V4108" s="51">
        <f t="shared" si="463"/>
        <v>2875.9078356164382</v>
      </c>
      <c r="W4108" s="53">
        <f t="shared" si="464"/>
        <v>-6.8296579079181186E-3</v>
      </c>
      <c r="X4108" s="53" t="str">
        <f t="shared" si="465"/>
        <v/>
      </c>
      <c r="Y4108" s="54" t="str">
        <f t="shared" si="466"/>
        <v/>
      </c>
    </row>
    <row r="4109" spans="17:25" x14ac:dyDescent="0.25">
      <c r="Q4109" s="47">
        <f t="shared" si="462"/>
        <v>2003</v>
      </c>
      <c r="R4109" s="48" t="str">
        <f t="shared" si="460"/>
        <v>20032</v>
      </c>
      <c r="S4109" s="49">
        <v>37671</v>
      </c>
      <c r="T4109" s="48">
        <v>2929.64</v>
      </c>
      <c r="U4109" s="50">
        <f t="shared" si="461"/>
        <v>2950.5421428571431</v>
      </c>
      <c r="V4109" s="51">
        <f t="shared" si="463"/>
        <v>2875.9078356164382</v>
      </c>
      <c r="W4109" s="53">
        <f t="shared" si="464"/>
        <v>-1.6833754745142482E-3</v>
      </c>
      <c r="X4109" s="53" t="str">
        <f t="shared" si="465"/>
        <v/>
      </c>
      <c r="Y4109" s="54" t="str">
        <f t="shared" si="466"/>
        <v/>
      </c>
    </row>
    <row r="4110" spans="17:25" x14ac:dyDescent="0.25">
      <c r="Q4110" s="47">
        <f t="shared" si="462"/>
        <v>2003</v>
      </c>
      <c r="R4110" s="48" t="str">
        <f t="shared" si="460"/>
        <v>20032</v>
      </c>
      <c r="S4110" s="49">
        <v>37672</v>
      </c>
      <c r="T4110" s="48">
        <v>2937.44</v>
      </c>
      <c r="U4110" s="50">
        <f t="shared" si="461"/>
        <v>2950.5421428571431</v>
      </c>
      <c r="V4110" s="51">
        <f t="shared" si="463"/>
        <v>2875.9078356164382</v>
      </c>
      <c r="W4110" s="53">
        <f t="shared" si="464"/>
        <v>2.662443167078532E-3</v>
      </c>
      <c r="X4110" s="53" t="str">
        <f t="shared" si="465"/>
        <v/>
      </c>
      <c r="Y4110" s="54" t="str">
        <f t="shared" si="466"/>
        <v/>
      </c>
    </row>
    <row r="4111" spans="17:25" x14ac:dyDescent="0.25">
      <c r="Q4111" s="47">
        <f t="shared" si="462"/>
        <v>2003</v>
      </c>
      <c r="R4111" s="48" t="str">
        <f t="shared" si="460"/>
        <v>20032</v>
      </c>
      <c r="S4111" s="49">
        <v>37673</v>
      </c>
      <c r="T4111" s="48">
        <v>2938.23</v>
      </c>
      <c r="U4111" s="50">
        <f t="shared" si="461"/>
        <v>2950.5421428571431</v>
      </c>
      <c r="V4111" s="51">
        <f t="shared" si="463"/>
        <v>2875.9078356164382</v>
      </c>
      <c r="W4111" s="53">
        <f t="shared" si="464"/>
        <v>2.6894166348934156E-4</v>
      </c>
      <c r="X4111" s="53" t="str">
        <f t="shared" si="465"/>
        <v/>
      </c>
      <c r="Y4111" s="54" t="str">
        <f t="shared" si="466"/>
        <v/>
      </c>
    </row>
    <row r="4112" spans="17:25" x14ac:dyDescent="0.25">
      <c r="Q4112" s="47">
        <f t="shared" si="462"/>
        <v>2003</v>
      </c>
      <c r="R4112" s="48" t="str">
        <f t="shared" si="460"/>
        <v>20032</v>
      </c>
      <c r="S4112" s="49">
        <v>37674</v>
      </c>
      <c r="T4112" s="48">
        <v>2939.92</v>
      </c>
      <c r="U4112" s="50">
        <f t="shared" si="461"/>
        <v>2950.5421428571431</v>
      </c>
      <c r="V4112" s="51">
        <f t="shared" si="463"/>
        <v>2875.9078356164382</v>
      </c>
      <c r="W4112" s="53">
        <f t="shared" si="464"/>
        <v>5.7517621152869403E-4</v>
      </c>
      <c r="X4112" s="53" t="str">
        <f t="shared" si="465"/>
        <v/>
      </c>
      <c r="Y4112" s="54" t="str">
        <f t="shared" si="466"/>
        <v/>
      </c>
    </row>
    <row r="4113" spans="17:25" x14ac:dyDescent="0.25">
      <c r="Q4113" s="47">
        <f t="shared" si="462"/>
        <v>2003</v>
      </c>
      <c r="R4113" s="48" t="str">
        <f t="shared" si="460"/>
        <v>20032</v>
      </c>
      <c r="S4113" s="49">
        <v>37675</v>
      </c>
      <c r="T4113" s="48">
        <v>2939.92</v>
      </c>
      <c r="U4113" s="50">
        <f t="shared" si="461"/>
        <v>2950.5421428571431</v>
      </c>
      <c r="V4113" s="51">
        <f t="shared" si="463"/>
        <v>2875.9078356164382</v>
      </c>
      <c r="W4113" s="53">
        <f t="shared" si="464"/>
        <v>0</v>
      </c>
      <c r="X4113" s="53" t="str">
        <f t="shared" si="465"/>
        <v/>
      </c>
      <c r="Y4113" s="54" t="str">
        <f t="shared" si="466"/>
        <v/>
      </c>
    </row>
    <row r="4114" spans="17:25" x14ac:dyDescent="0.25">
      <c r="Q4114" s="47">
        <f t="shared" si="462"/>
        <v>2003</v>
      </c>
      <c r="R4114" s="48" t="str">
        <f t="shared" si="460"/>
        <v>20032</v>
      </c>
      <c r="S4114" s="49">
        <v>37676</v>
      </c>
      <c r="T4114" s="48">
        <v>2939.92</v>
      </c>
      <c r="U4114" s="50">
        <f t="shared" si="461"/>
        <v>2950.5421428571431</v>
      </c>
      <c r="V4114" s="51">
        <f t="shared" si="463"/>
        <v>2875.9078356164382</v>
      </c>
      <c r="W4114" s="53">
        <f t="shared" si="464"/>
        <v>0</v>
      </c>
      <c r="X4114" s="53" t="str">
        <f t="shared" si="465"/>
        <v/>
      </c>
      <c r="Y4114" s="54" t="str">
        <f t="shared" si="466"/>
        <v/>
      </c>
    </row>
    <row r="4115" spans="17:25" x14ac:dyDescent="0.25">
      <c r="Q4115" s="47">
        <f t="shared" si="462"/>
        <v>2003</v>
      </c>
      <c r="R4115" s="48" t="str">
        <f t="shared" si="460"/>
        <v>20032</v>
      </c>
      <c r="S4115" s="49">
        <v>37677</v>
      </c>
      <c r="T4115" s="48">
        <v>2949.05</v>
      </c>
      <c r="U4115" s="50">
        <f t="shared" si="461"/>
        <v>2950.5421428571431</v>
      </c>
      <c r="V4115" s="51">
        <f t="shared" si="463"/>
        <v>2875.9078356164382</v>
      </c>
      <c r="W4115" s="53">
        <f t="shared" si="464"/>
        <v>3.1055266809980608E-3</v>
      </c>
      <c r="X4115" s="53" t="str">
        <f t="shared" si="465"/>
        <v/>
      </c>
      <c r="Y4115" s="54" t="str">
        <f t="shared" si="466"/>
        <v/>
      </c>
    </row>
    <row r="4116" spans="17:25" x14ac:dyDescent="0.25">
      <c r="Q4116" s="47">
        <f t="shared" si="462"/>
        <v>2003</v>
      </c>
      <c r="R4116" s="48" t="str">
        <f t="shared" si="460"/>
        <v>20032</v>
      </c>
      <c r="S4116" s="49">
        <v>37678</v>
      </c>
      <c r="T4116" s="48">
        <v>2951.81</v>
      </c>
      <c r="U4116" s="50">
        <f t="shared" si="461"/>
        <v>2950.5421428571431</v>
      </c>
      <c r="V4116" s="51">
        <f t="shared" si="463"/>
        <v>2875.9078356164382</v>
      </c>
      <c r="W4116" s="53">
        <f t="shared" si="464"/>
        <v>9.3589461012855146E-4</v>
      </c>
      <c r="X4116" s="53" t="str">
        <f t="shared" si="465"/>
        <v/>
      </c>
      <c r="Y4116" s="54" t="str">
        <f t="shared" si="466"/>
        <v/>
      </c>
    </row>
    <row r="4117" spans="17:25" x14ac:dyDescent="0.25">
      <c r="Q4117" s="47">
        <f t="shared" si="462"/>
        <v>2003</v>
      </c>
      <c r="R4117" s="48" t="str">
        <f t="shared" si="460"/>
        <v>20032</v>
      </c>
      <c r="S4117" s="49">
        <v>37679</v>
      </c>
      <c r="T4117" s="48">
        <v>2949.85</v>
      </c>
      <c r="U4117" s="50">
        <f t="shared" si="461"/>
        <v>2950.5421428571431</v>
      </c>
      <c r="V4117" s="51">
        <f t="shared" si="463"/>
        <v>2875.9078356164382</v>
      </c>
      <c r="W4117" s="53">
        <f t="shared" si="464"/>
        <v>-6.6399937665362341E-4</v>
      </c>
      <c r="X4117" s="53" t="str">
        <f t="shared" si="465"/>
        <v/>
      </c>
      <c r="Y4117" s="54" t="str">
        <f t="shared" si="466"/>
        <v/>
      </c>
    </row>
    <row r="4118" spans="17:25" x14ac:dyDescent="0.25">
      <c r="Q4118" s="47">
        <f t="shared" si="462"/>
        <v>2003</v>
      </c>
      <c r="R4118" s="48" t="str">
        <f t="shared" si="460"/>
        <v>20032</v>
      </c>
      <c r="S4118" s="49">
        <v>37680</v>
      </c>
      <c r="T4118" s="48">
        <v>2956.31</v>
      </c>
      <c r="U4118" s="50">
        <f t="shared" si="461"/>
        <v>2950.5421428571431</v>
      </c>
      <c r="V4118" s="51">
        <f t="shared" si="463"/>
        <v>2875.9078356164382</v>
      </c>
      <c r="W4118" s="53">
        <f t="shared" si="464"/>
        <v>2.1899418614506061E-3</v>
      </c>
      <c r="X4118" s="53" t="str">
        <f t="shared" si="465"/>
        <v/>
      </c>
      <c r="Y4118" s="54" t="str">
        <f t="shared" si="466"/>
        <v/>
      </c>
    </row>
    <row r="4119" spans="17:25" x14ac:dyDescent="0.25">
      <c r="Q4119" s="47">
        <f t="shared" si="462"/>
        <v>2003</v>
      </c>
      <c r="R4119" s="48" t="str">
        <f t="shared" si="460"/>
        <v>20033</v>
      </c>
      <c r="S4119" s="49">
        <v>37681</v>
      </c>
      <c r="T4119" s="48">
        <v>2957.87</v>
      </c>
      <c r="U4119" s="50">
        <f t="shared" si="461"/>
        <v>2958.6390322580642</v>
      </c>
      <c r="V4119" s="51">
        <f t="shared" si="463"/>
        <v>2875.9078356164382</v>
      </c>
      <c r="W4119" s="53">
        <f t="shared" si="464"/>
        <v>5.2768485037080204E-4</v>
      </c>
      <c r="X4119" s="53">
        <f t="shared" si="465"/>
        <v>2.7442039492717729E-3</v>
      </c>
      <c r="Y4119" s="54" t="str">
        <f t="shared" si="466"/>
        <v/>
      </c>
    </row>
    <row r="4120" spans="17:25" x14ac:dyDescent="0.25">
      <c r="Q4120" s="47">
        <f t="shared" si="462"/>
        <v>2003</v>
      </c>
      <c r="R4120" s="48" t="str">
        <f t="shared" si="460"/>
        <v>20033</v>
      </c>
      <c r="S4120" s="49">
        <v>37682</v>
      </c>
      <c r="T4120" s="48">
        <v>2957.87</v>
      </c>
      <c r="U4120" s="50">
        <f t="shared" si="461"/>
        <v>2958.6390322580642</v>
      </c>
      <c r="V4120" s="51">
        <f t="shared" si="463"/>
        <v>2875.9078356164382</v>
      </c>
      <c r="W4120" s="53">
        <f t="shared" si="464"/>
        <v>0</v>
      </c>
      <c r="X4120" s="53" t="str">
        <f t="shared" si="465"/>
        <v/>
      </c>
      <c r="Y4120" s="54" t="str">
        <f t="shared" si="466"/>
        <v/>
      </c>
    </row>
    <row r="4121" spans="17:25" x14ac:dyDescent="0.25">
      <c r="Q4121" s="47">
        <f t="shared" si="462"/>
        <v>2003</v>
      </c>
      <c r="R4121" s="48" t="str">
        <f t="shared" si="460"/>
        <v>20033</v>
      </c>
      <c r="S4121" s="49">
        <v>37683</v>
      </c>
      <c r="T4121" s="48">
        <v>2957.87</v>
      </c>
      <c r="U4121" s="50">
        <f t="shared" si="461"/>
        <v>2958.6390322580642</v>
      </c>
      <c r="V4121" s="51">
        <f t="shared" si="463"/>
        <v>2875.9078356164382</v>
      </c>
      <c r="W4121" s="53">
        <f t="shared" si="464"/>
        <v>0</v>
      </c>
      <c r="X4121" s="53" t="str">
        <f t="shared" si="465"/>
        <v/>
      </c>
      <c r="Y4121" s="54" t="str">
        <f t="shared" si="466"/>
        <v/>
      </c>
    </row>
    <row r="4122" spans="17:25" x14ac:dyDescent="0.25">
      <c r="Q4122" s="47">
        <f t="shared" si="462"/>
        <v>2003</v>
      </c>
      <c r="R4122" s="48" t="str">
        <f t="shared" si="460"/>
        <v>20033</v>
      </c>
      <c r="S4122" s="49">
        <v>37684</v>
      </c>
      <c r="T4122" s="48">
        <v>2959.97</v>
      </c>
      <c r="U4122" s="50">
        <f t="shared" si="461"/>
        <v>2958.6390322580642</v>
      </c>
      <c r="V4122" s="51">
        <f t="shared" si="463"/>
        <v>2875.9078356164382</v>
      </c>
      <c r="W4122" s="53">
        <f t="shared" si="464"/>
        <v>7.0997035028574906E-4</v>
      </c>
      <c r="X4122" s="53" t="str">
        <f t="shared" si="465"/>
        <v/>
      </c>
      <c r="Y4122" s="54" t="str">
        <f t="shared" si="466"/>
        <v/>
      </c>
    </row>
    <row r="4123" spans="17:25" x14ac:dyDescent="0.25">
      <c r="Q4123" s="47">
        <f t="shared" si="462"/>
        <v>2003</v>
      </c>
      <c r="R4123" s="48" t="str">
        <f t="shared" si="460"/>
        <v>20033</v>
      </c>
      <c r="S4123" s="49">
        <v>37685</v>
      </c>
      <c r="T4123" s="48">
        <v>2962.06</v>
      </c>
      <c r="U4123" s="50">
        <f t="shared" si="461"/>
        <v>2958.6390322580642</v>
      </c>
      <c r="V4123" s="51">
        <f t="shared" si="463"/>
        <v>2875.9078356164382</v>
      </c>
      <c r="W4123" s="53">
        <f t="shared" si="464"/>
        <v>7.0608823738083082E-4</v>
      </c>
      <c r="X4123" s="53" t="str">
        <f t="shared" si="465"/>
        <v/>
      </c>
      <c r="Y4123" s="54" t="str">
        <f t="shared" si="466"/>
        <v/>
      </c>
    </row>
    <row r="4124" spans="17:25" x14ac:dyDescent="0.25">
      <c r="Q4124" s="47">
        <f t="shared" si="462"/>
        <v>2003</v>
      </c>
      <c r="R4124" s="48" t="str">
        <f t="shared" si="460"/>
        <v>20033</v>
      </c>
      <c r="S4124" s="49">
        <v>37686</v>
      </c>
      <c r="T4124" s="48">
        <v>2960.77</v>
      </c>
      <c r="U4124" s="50">
        <f t="shared" si="461"/>
        <v>2958.6390322580642</v>
      </c>
      <c r="V4124" s="51">
        <f t="shared" si="463"/>
        <v>2875.9078356164382</v>
      </c>
      <c r="W4124" s="53">
        <f t="shared" si="464"/>
        <v>-4.3550772097800117E-4</v>
      </c>
      <c r="X4124" s="53" t="str">
        <f t="shared" si="465"/>
        <v/>
      </c>
      <c r="Y4124" s="54" t="str">
        <f t="shared" si="466"/>
        <v/>
      </c>
    </row>
    <row r="4125" spans="17:25" x14ac:dyDescent="0.25">
      <c r="Q4125" s="47">
        <f t="shared" si="462"/>
        <v>2003</v>
      </c>
      <c r="R4125" s="48" t="str">
        <f t="shared" si="460"/>
        <v>20033</v>
      </c>
      <c r="S4125" s="49">
        <v>37687</v>
      </c>
      <c r="T4125" s="48">
        <v>2960.11</v>
      </c>
      <c r="U4125" s="50">
        <f t="shared" si="461"/>
        <v>2958.6390322580642</v>
      </c>
      <c r="V4125" s="51">
        <f t="shared" si="463"/>
        <v>2875.9078356164382</v>
      </c>
      <c r="W4125" s="53">
        <f t="shared" si="464"/>
        <v>-2.2291498495319306E-4</v>
      </c>
      <c r="X4125" s="53" t="str">
        <f t="shared" si="465"/>
        <v/>
      </c>
      <c r="Y4125" s="54" t="str">
        <f t="shared" si="466"/>
        <v/>
      </c>
    </row>
    <row r="4126" spans="17:25" x14ac:dyDescent="0.25">
      <c r="Q4126" s="47">
        <f t="shared" si="462"/>
        <v>2003</v>
      </c>
      <c r="R4126" s="48" t="str">
        <f t="shared" si="460"/>
        <v>20033</v>
      </c>
      <c r="S4126" s="49">
        <v>37688</v>
      </c>
      <c r="T4126" s="48">
        <v>2959.75</v>
      </c>
      <c r="U4126" s="50">
        <f t="shared" si="461"/>
        <v>2958.6390322580642</v>
      </c>
      <c r="V4126" s="51">
        <f t="shared" si="463"/>
        <v>2875.9078356164382</v>
      </c>
      <c r="W4126" s="53">
        <f t="shared" si="464"/>
        <v>-1.2161710206715082E-4</v>
      </c>
      <c r="X4126" s="53" t="str">
        <f t="shared" si="465"/>
        <v/>
      </c>
      <c r="Y4126" s="54" t="str">
        <f t="shared" si="466"/>
        <v/>
      </c>
    </row>
    <row r="4127" spans="17:25" x14ac:dyDescent="0.25">
      <c r="Q4127" s="47">
        <f t="shared" si="462"/>
        <v>2003</v>
      </c>
      <c r="R4127" s="48" t="str">
        <f t="shared" si="460"/>
        <v>20033</v>
      </c>
      <c r="S4127" s="49">
        <v>37689</v>
      </c>
      <c r="T4127" s="48">
        <v>2959.75</v>
      </c>
      <c r="U4127" s="50">
        <f t="shared" si="461"/>
        <v>2958.6390322580642</v>
      </c>
      <c r="V4127" s="51">
        <f t="shared" si="463"/>
        <v>2875.9078356164382</v>
      </c>
      <c r="W4127" s="53">
        <f t="shared" si="464"/>
        <v>0</v>
      </c>
      <c r="X4127" s="53" t="str">
        <f t="shared" si="465"/>
        <v/>
      </c>
      <c r="Y4127" s="54" t="str">
        <f t="shared" si="466"/>
        <v/>
      </c>
    </row>
    <row r="4128" spans="17:25" x14ac:dyDescent="0.25">
      <c r="Q4128" s="47">
        <f t="shared" si="462"/>
        <v>2003</v>
      </c>
      <c r="R4128" s="48" t="str">
        <f t="shared" si="460"/>
        <v>20033</v>
      </c>
      <c r="S4128" s="49">
        <v>37690</v>
      </c>
      <c r="T4128" s="48">
        <v>2959.75</v>
      </c>
      <c r="U4128" s="50">
        <f t="shared" si="461"/>
        <v>2958.6390322580642</v>
      </c>
      <c r="V4128" s="51">
        <f t="shared" si="463"/>
        <v>2875.9078356164382</v>
      </c>
      <c r="W4128" s="53">
        <f t="shared" si="464"/>
        <v>0</v>
      </c>
      <c r="X4128" s="53" t="str">
        <f t="shared" si="465"/>
        <v/>
      </c>
      <c r="Y4128" s="54" t="str">
        <f t="shared" si="466"/>
        <v/>
      </c>
    </row>
    <row r="4129" spans="17:25" x14ac:dyDescent="0.25">
      <c r="Q4129" s="47">
        <f t="shared" si="462"/>
        <v>2003</v>
      </c>
      <c r="R4129" s="48" t="str">
        <f t="shared" si="460"/>
        <v>20033</v>
      </c>
      <c r="S4129" s="49">
        <v>37691</v>
      </c>
      <c r="T4129" s="48">
        <v>2961.93</v>
      </c>
      <c r="U4129" s="50">
        <f t="shared" si="461"/>
        <v>2958.6390322580642</v>
      </c>
      <c r="V4129" s="51">
        <f t="shared" si="463"/>
        <v>2875.9078356164382</v>
      </c>
      <c r="W4129" s="53">
        <f t="shared" si="464"/>
        <v>7.3654869499106823E-4</v>
      </c>
      <c r="X4129" s="53" t="str">
        <f t="shared" si="465"/>
        <v/>
      </c>
      <c r="Y4129" s="54" t="str">
        <f t="shared" si="466"/>
        <v/>
      </c>
    </row>
    <row r="4130" spans="17:25" x14ac:dyDescent="0.25">
      <c r="Q4130" s="47">
        <f t="shared" si="462"/>
        <v>2003</v>
      </c>
      <c r="R4130" s="48" t="str">
        <f t="shared" si="460"/>
        <v>20033</v>
      </c>
      <c r="S4130" s="49">
        <v>37692</v>
      </c>
      <c r="T4130" s="48">
        <v>2962.76</v>
      </c>
      <c r="U4130" s="50">
        <f t="shared" si="461"/>
        <v>2958.6390322580642</v>
      </c>
      <c r="V4130" s="51">
        <f t="shared" si="463"/>
        <v>2875.9078356164382</v>
      </c>
      <c r="W4130" s="53">
        <f t="shared" si="464"/>
        <v>2.8022269263638933E-4</v>
      </c>
      <c r="X4130" s="53" t="str">
        <f t="shared" si="465"/>
        <v/>
      </c>
      <c r="Y4130" s="54" t="str">
        <f t="shared" si="466"/>
        <v/>
      </c>
    </row>
    <row r="4131" spans="17:25" x14ac:dyDescent="0.25">
      <c r="Q4131" s="47">
        <f t="shared" si="462"/>
        <v>2003</v>
      </c>
      <c r="R4131" s="48" t="str">
        <f t="shared" si="460"/>
        <v>20033</v>
      </c>
      <c r="S4131" s="49">
        <v>37693</v>
      </c>
      <c r="T4131" s="48">
        <v>2961.99</v>
      </c>
      <c r="U4131" s="50">
        <f t="shared" si="461"/>
        <v>2958.6390322580642</v>
      </c>
      <c r="V4131" s="51">
        <f t="shared" si="463"/>
        <v>2875.9078356164382</v>
      </c>
      <c r="W4131" s="53">
        <f t="shared" si="464"/>
        <v>-2.5989280265714676E-4</v>
      </c>
      <c r="X4131" s="53" t="str">
        <f t="shared" si="465"/>
        <v/>
      </c>
      <c r="Y4131" s="54" t="str">
        <f t="shared" si="466"/>
        <v/>
      </c>
    </row>
    <row r="4132" spans="17:25" x14ac:dyDescent="0.25">
      <c r="Q4132" s="47">
        <f t="shared" si="462"/>
        <v>2003</v>
      </c>
      <c r="R4132" s="48" t="str">
        <f t="shared" si="460"/>
        <v>20033</v>
      </c>
      <c r="S4132" s="49">
        <v>37694</v>
      </c>
      <c r="T4132" s="48">
        <v>2959.39</v>
      </c>
      <c r="U4132" s="50">
        <f t="shared" si="461"/>
        <v>2958.6390322580642</v>
      </c>
      <c r="V4132" s="51">
        <f t="shared" si="463"/>
        <v>2875.9078356164382</v>
      </c>
      <c r="W4132" s="53">
        <f t="shared" si="464"/>
        <v>-8.7778824371453901E-4</v>
      </c>
      <c r="X4132" s="53" t="str">
        <f t="shared" si="465"/>
        <v/>
      </c>
      <c r="Y4132" s="54" t="str">
        <f t="shared" si="466"/>
        <v/>
      </c>
    </row>
    <row r="4133" spans="17:25" x14ac:dyDescent="0.25">
      <c r="Q4133" s="47">
        <f t="shared" si="462"/>
        <v>2003</v>
      </c>
      <c r="R4133" s="48" t="str">
        <f t="shared" si="460"/>
        <v>20033</v>
      </c>
      <c r="S4133" s="49">
        <v>37695</v>
      </c>
      <c r="T4133" s="48">
        <v>2958.86</v>
      </c>
      <c r="U4133" s="50">
        <f t="shared" si="461"/>
        <v>2958.6390322580642</v>
      </c>
      <c r="V4133" s="51">
        <f t="shared" si="463"/>
        <v>2875.9078356164382</v>
      </c>
      <c r="W4133" s="53">
        <f t="shared" si="464"/>
        <v>-1.7909096131285551E-4</v>
      </c>
      <c r="X4133" s="53" t="str">
        <f t="shared" si="465"/>
        <v/>
      </c>
      <c r="Y4133" s="54" t="str">
        <f t="shared" si="466"/>
        <v/>
      </c>
    </row>
    <row r="4134" spans="17:25" x14ac:dyDescent="0.25">
      <c r="Q4134" s="47">
        <f t="shared" si="462"/>
        <v>2003</v>
      </c>
      <c r="R4134" s="48" t="str">
        <f t="shared" si="460"/>
        <v>20033</v>
      </c>
      <c r="S4134" s="49">
        <v>37696</v>
      </c>
      <c r="T4134" s="48">
        <v>2958.86</v>
      </c>
      <c r="U4134" s="50">
        <f t="shared" si="461"/>
        <v>2958.6390322580642</v>
      </c>
      <c r="V4134" s="51">
        <f t="shared" si="463"/>
        <v>2875.9078356164382</v>
      </c>
      <c r="W4134" s="53">
        <f t="shared" si="464"/>
        <v>0</v>
      </c>
      <c r="X4134" s="53" t="str">
        <f t="shared" si="465"/>
        <v/>
      </c>
      <c r="Y4134" s="54" t="str">
        <f t="shared" si="466"/>
        <v/>
      </c>
    </row>
    <row r="4135" spans="17:25" x14ac:dyDescent="0.25">
      <c r="Q4135" s="47">
        <f t="shared" si="462"/>
        <v>2003</v>
      </c>
      <c r="R4135" s="48" t="str">
        <f t="shared" si="460"/>
        <v>20033</v>
      </c>
      <c r="S4135" s="49">
        <v>37697</v>
      </c>
      <c r="T4135" s="48">
        <v>2958.86</v>
      </c>
      <c r="U4135" s="50">
        <f t="shared" si="461"/>
        <v>2958.6390322580642</v>
      </c>
      <c r="V4135" s="51">
        <f t="shared" si="463"/>
        <v>2875.9078356164382</v>
      </c>
      <c r="W4135" s="53">
        <f t="shared" si="464"/>
        <v>0</v>
      </c>
      <c r="X4135" s="53" t="str">
        <f t="shared" si="465"/>
        <v/>
      </c>
      <c r="Y4135" s="54" t="str">
        <f t="shared" si="466"/>
        <v/>
      </c>
    </row>
    <row r="4136" spans="17:25" x14ac:dyDescent="0.25">
      <c r="Q4136" s="47">
        <f t="shared" si="462"/>
        <v>2003</v>
      </c>
      <c r="R4136" s="48" t="str">
        <f t="shared" si="460"/>
        <v>20033</v>
      </c>
      <c r="S4136" s="49">
        <v>37698</v>
      </c>
      <c r="T4136" s="48">
        <v>2956.47</v>
      </c>
      <c r="U4136" s="50">
        <f t="shared" si="461"/>
        <v>2958.6390322580642</v>
      </c>
      <c r="V4136" s="51">
        <f t="shared" si="463"/>
        <v>2875.9078356164382</v>
      </c>
      <c r="W4136" s="53">
        <f t="shared" si="464"/>
        <v>-8.0774352284340711E-4</v>
      </c>
      <c r="X4136" s="53" t="str">
        <f t="shared" si="465"/>
        <v/>
      </c>
      <c r="Y4136" s="54" t="str">
        <f t="shared" si="466"/>
        <v/>
      </c>
    </row>
    <row r="4137" spans="17:25" x14ac:dyDescent="0.25">
      <c r="Q4137" s="47">
        <f t="shared" si="462"/>
        <v>2003</v>
      </c>
      <c r="R4137" s="48" t="str">
        <f t="shared" si="460"/>
        <v>20033</v>
      </c>
      <c r="S4137" s="49">
        <v>37699</v>
      </c>
      <c r="T4137" s="48">
        <v>2955.84</v>
      </c>
      <c r="U4137" s="50">
        <f t="shared" si="461"/>
        <v>2958.6390322580642</v>
      </c>
      <c r="V4137" s="51">
        <f t="shared" si="463"/>
        <v>2875.9078356164382</v>
      </c>
      <c r="W4137" s="53">
        <f t="shared" si="464"/>
        <v>-2.1309196440333356E-4</v>
      </c>
      <c r="X4137" s="53" t="str">
        <f t="shared" si="465"/>
        <v/>
      </c>
      <c r="Y4137" s="54" t="str">
        <f t="shared" si="466"/>
        <v/>
      </c>
    </row>
    <row r="4138" spans="17:25" x14ac:dyDescent="0.25">
      <c r="Q4138" s="47">
        <f t="shared" si="462"/>
        <v>2003</v>
      </c>
      <c r="R4138" s="48" t="str">
        <f t="shared" si="460"/>
        <v>20033</v>
      </c>
      <c r="S4138" s="49">
        <v>37700</v>
      </c>
      <c r="T4138" s="48">
        <v>2955.64</v>
      </c>
      <c r="U4138" s="50">
        <f t="shared" si="461"/>
        <v>2958.6390322580642</v>
      </c>
      <c r="V4138" s="51">
        <f t="shared" si="463"/>
        <v>2875.9078356164382</v>
      </c>
      <c r="W4138" s="53">
        <f t="shared" si="464"/>
        <v>-6.7662661037193317E-5</v>
      </c>
      <c r="X4138" s="53" t="str">
        <f t="shared" si="465"/>
        <v/>
      </c>
      <c r="Y4138" s="54" t="str">
        <f t="shared" si="466"/>
        <v/>
      </c>
    </row>
    <row r="4139" spans="17:25" x14ac:dyDescent="0.25">
      <c r="Q4139" s="47">
        <f t="shared" si="462"/>
        <v>2003</v>
      </c>
      <c r="R4139" s="48" t="str">
        <f t="shared" si="460"/>
        <v>20033</v>
      </c>
      <c r="S4139" s="49">
        <v>37701</v>
      </c>
      <c r="T4139" s="48">
        <v>2954.62</v>
      </c>
      <c r="U4139" s="50">
        <f t="shared" si="461"/>
        <v>2958.6390322580642</v>
      </c>
      <c r="V4139" s="51">
        <f t="shared" si="463"/>
        <v>2875.9078356164382</v>
      </c>
      <c r="W4139" s="53">
        <f t="shared" si="464"/>
        <v>-3.4510292187139857E-4</v>
      </c>
      <c r="X4139" s="53" t="str">
        <f t="shared" si="465"/>
        <v/>
      </c>
      <c r="Y4139" s="54" t="str">
        <f t="shared" si="466"/>
        <v/>
      </c>
    </row>
    <row r="4140" spans="17:25" x14ac:dyDescent="0.25">
      <c r="Q4140" s="47">
        <f t="shared" si="462"/>
        <v>2003</v>
      </c>
      <c r="R4140" s="48" t="str">
        <f t="shared" si="460"/>
        <v>20033</v>
      </c>
      <c r="S4140" s="49">
        <v>37702</v>
      </c>
      <c r="T4140" s="48">
        <v>2956.06</v>
      </c>
      <c r="U4140" s="50">
        <f t="shared" si="461"/>
        <v>2958.6390322580642</v>
      </c>
      <c r="V4140" s="51">
        <f t="shared" si="463"/>
        <v>2875.9078356164382</v>
      </c>
      <c r="W4140" s="53">
        <f t="shared" si="464"/>
        <v>4.8737231860607189E-4</v>
      </c>
      <c r="X4140" s="53" t="str">
        <f t="shared" si="465"/>
        <v/>
      </c>
      <c r="Y4140" s="54" t="str">
        <f t="shared" si="466"/>
        <v/>
      </c>
    </row>
    <row r="4141" spans="17:25" x14ac:dyDescent="0.25">
      <c r="Q4141" s="47">
        <f t="shared" si="462"/>
        <v>2003</v>
      </c>
      <c r="R4141" s="48" t="str">
        <f t="shared" si="460"/>
        <v>20033</v>
      </c>
      <c r="S4141" s="49">
        <v>37703</v>
      </c>
      <c r="T4141" s="48">
        <v>2956.06</v>
      </c>
      <c r="U4141" s="50">
        <f t="shared" si="461"/>
        <v>2958.6390322580642</v>
      </c>
      <c r="V4141" s="51">
        <f t="shared" si="463"/>
        <v>2875.9078356164382</v>
      </c>
      <c r="W4141" s="53">
        <f t="shared" si="464"/>
        <v>0</v>
      </c>
      <c r="X4141" s="53" t="str">
        <f t="shared" si="465"/>
        <v/>
      </c>
      <c r="Y4141" s="54" t="str">
        <f t="shared" si="466"/>
        <v/>
      </c>
    </row>
    <row r="4142" spans="17:25" x14ac:dyDescent="0.25">
      <c r="Q4142" s="47">
        <f t="shared" si="462"/>
        <v>2003</v>
      </c>
      <c r="R4142" s="48" t="str">
        <f t="shared" si="460"/>
        <v>20033</v>
      </c>
      <c r="S4142" s="49">
        <v>37704</v>
      </c>
      <c r="T4142" s="48">
        <v>2956.06</v>
      </c>
      <c r="U4142" s="50">
        <f t="shared" si="461"/>
        <v>2958.6390322580642</v>
      </c>
      <c r="V4142" s="51">
        <f t="shared" si="463"/>
        <v>2875.9078356164382</v>
      </c>
      <c r="W4142" s="53">
        <f t="shared" si="464"/>
        <v>0</v>
      </c>
      <c r="X4142" s="53" t="str">
        <f t="shared" si="465"/>
        <v/>
      </c>
      <c r="Y4142" s="54" t="str">
        <f t="shared" si="466"/>
        <v/>
      </c>
    </row>
    <row r="4143" spans="17:25" x14ac:dyDescent="0.25">
      <c r="Q4143" s="47">
        <f t="shared" si="462"/>
        <v>2003</v>
      </c>
      <c r="R4143" s="48" t="str">
        <f t="shared" si="460"/>
        <v>20033</v>
      </c>
      <c r="S4143" s="49">
        <v>37705</v>
      </c>
      <c r="T4143" s="48">
        <v>2956.06</v>
      </c>
      <c r="U4143" s="50">
        <f t="shared" si="461"/>
        <v>2958.6390322580642</v>
      </c>
      <c r="V4143" s="51">
        <f t="shared" si="463"/>
        <v>2875.9078356164382</v>
      </c>
      <c r="W4143" s="53">
        <f t="shared" si="464"/>
        <v>0</v>
      </c>
      <c r="X4143" s="53" t="str">
        <f t="shared" si="465"/>
        <v/>
      </c>
      <c r="Y4143" s="54" t="str">
        <f t="shared" si="466"/>
        <v/>
      </c>
    </row>
    <row r="4144" spans="17:25" x14ac:dyDescent="0.25">
      <c r="Q4144" s="47">
        <f t="shared" si="462"/>
        <v>2003</v>
      </c>
      <c r="R4144" s="48" t="str">
        <f t="shared" si="460"/>
        <v>20033</v>
      </c>
      <c r="S4144" s="49">
        <v>37706</v>
      </c>
      <c r="T4144" s="48">
        <v>2959.26</v>
      </c>
      <c r="U4144" s="50">
        <f t="shared" si="461"/>
        <v>2958.6390322580642</v>
      </c>
      <c r="V4144" s="51">
        <f t="shared" si="463"/>
        <v>2875.9078356164382</v>
      </c>
      <c r="W4144" s="53">
        <f t="shared" si="464"/>
        <v>1.0825220056427387E-3</v>
      </c>
      <c r="X4144" s="53" t="str">
        <f t="shared" si="465"/>
        <v/>
      </c>
      <c r="Y4144" s="54" t="str">
        <f t="shared" si="466"/>
        <v/>
      </c>
    </row>
    <row r="4145" spans="17:25" x14ac:dyDescent="0.25">
      <c r="Q4145" s="47">
        <f t="shared" si="462"/>
        <v>2003</v>
      </c>
      <c r="R4145" s="48" t="str">
        <f t="shared" si="460"/>
        <v>20033</v>
      </c>
      <c r="S4145" s="49">
        <v>37707</v>
      </c>
      <c r="T4145" s="48">
        <v>2959.84</v>
      </c>
      <c r="U4145" s="50">
        <f t="shared" si="461"/>
        <v>2958.6390322580642</v>
      </c>
      <c r="V4145" s="51">
        <f t="shared" si="463"/>
        <v>2875.9078356164382</v>
      </c>
      <c r="W4145" s="53">
        <f t="shared" si="464"/>
        <v>1.9599494468214296E-4</v>
      </c>
      <c r="X4145" s="53" t="str">
        <f t="shared" si="465"/>
        <v/>
      </c>
      <c r="Y4145" s="54" t="str">
        <f t="shared" si="466"/>
        <v/>
      </c>
    </row>
    <row r="4146" spans="17:25" x14ac:dyDescent="0.25">
      <c r="Q4146" s="47">
        <f t="shared" si="462"/>
        <v>2003</v>
      </c>
      <c r="R4146" s="48" t="str">
        <f t="shared" si="460"/>
        <v>20033</v>
      </c>
      <c r="S4146" s="49">
        <v>37708</v>
      </c>
      <c r="T4146" s="48">
        <v>2958.73</v>
      </c>
      <c r="U4146" s="50">
        <f t="shared" si="461"/>
        <v>2958.6390322580642</v>
      </c>
      <c r="V4146" s="51">
        <f t="shared" si="463"/>
        <v>2875.9078356164382</v>
      </c>
      <c r="W4146" s="53">
        <f t="shared" si="464"/>
        <v>-3.7502027136604443E-4</v>
      </c>
      <c r="X4146" s="53" t="str">
        <f t="shared" si="465"/>
        <v/>
      </c>
      <c r="Y4146" s="54" t="str">
        <f t="shared" si="466"/>
        <v/>
      </c>
    </row>
    <row r="4147" spans="17:25" x14ac:dyDescent="0.25">
      <c r="Q4147" s="47">
        <f t="shared" si="462"/>
        <v>2003</v>
      </c>
      <c r="R4147" s="48" t="str">
        <f t="shared" si="460"/>
        <v>20033</v>
      </c>
      <c r="S4147" s="49">
        <v>37709</v>
      </c>
      <c r="T4147" s="48">
        <v>2958.25</v>
      </c>
      <c r="U4147" s="50">
        <f t="shared" si="461"/>
        <v>2958.6390322580642</v>
      </c>
      <c r="V4147" s="51">
        <f t="shared" si="463"/>
        <v>2875.9078356164382</v>
      </c>
      <c r="W4147" s="53">
        <f t="shared" si="464"/>
        <v>-1.6223176836005493E-4</v>
      </c>
      <c r="X4147" s="53" t="str">
        <f t="shared" si="465"/>
        <v/>
      </c>
      <c r="Y4147" s="54" t="str">
        <f t="shared" si="466"/>
        <v/>
      </c>
    </row>
    <row r="4148" spans="17:25" x14ac:dyDescent="0.25">
      <c r="Q4148" s="47">
        <f t="shared" si="462"/>
        <v>2003</v>
      </c>
      <c r="R4148" s="48" t="str">
        <f t="shared" si="460"/>
        <v>20033</v>
      </c>
      <c r="S4148" s="49">
        <v>37710</v>
      </c>
      <c r="T4148" s="48">
        <v>2958.25</v>
      </c>
      <c r="U4148" s="50">
        <f t="shared" si="461"/>
        <v>2958.6390322580642</v>
      </c>
      <c r="V4148" s="51">
        <f t="shared" si="463"/>
        <v>2875.9078356164382</v>
      </c>
      <c r="W4148" s="53">
        <f t="shared" si="464"/>
        <v>0</v>
      </c>
      <c r="X4148" s="53" t="str">
        <f t="shared" si="465"/>
        <v/>
      </c>
      <c r="Y4148" s="54" t="str">
        <f t="shared" si="466"/>
        <v/>
      </c>
    </row>
    <row r="4149" spans="17:25" x14ac:dyDescent="0.25">
      <c r="Q4149" s="47">
        <f t="shared" si="462"/>
        <v>2003</v>
      </c>
      <c r="R4149" s="48" t="str">
        <f t="shared" si="460"/>
        <v>20033</v>
      </c>
      <c r="S4149" s="49">
        <v>37711</v>
      </c>
      <c r="T4149" s="48">
        <v>2958.25</v>
      </c>
      <c r="U4149" s="50">
        <f t="shared" si="461"/>
        <v>2958.6390322580642</v>
      </c>
      <c r="V4149" s="51">
        <f t="shared" si="463"/>
        <v>2875.9078356164382</v>
      </c>
      <c r="W4149" s="53">
        <f t="shared" si="464"/>
        <v>0</v>
      </c>
      <c r="X4149" s="53" t="str">
        <f t="shared" si="465"/>
        <v/>
      </c>
      <c r="Y4149" s="54" t="str">
        <f t="shared" si="466"/>
        <v/>
      </c>
    </row>
    <row r="4150" spans="17:25" x14ac:dyDescent="0.25">
      <c r="Q4150" s="47">
        <f t="shared" si="462"/>
        <v>2003</v>
      </c>
      <c r="R4150" s="48" t="str">
        <f t="shared" si="460"/>
        <v>20034</v>
      </c>
      <c r="S4150" s="49">
        <v>37712</v>
      </c>
      <c r="T4150" s="48">
        <v>2958.15</v>
      </c>
      <c r="U4150" s="50">
        <f t="shared" si="461"/>
        <v>2925.6583333333342</v>
      </c>
      <c r="V4150" s="51">
        <f t="shared" si="463"/>
        <v>2875.9078356164382</v>
      </c>
      <c r="W4150" s="53">
        <f t="shared" si="464"/>
        <v>-3.380376912021088E-5</v>
      </c>
      <c r="X4150" s="53">
        <f t="shared" si="465"/>
        <v>-1.1147253370600851E-2</v>
      </c>
      <c r="Y4150" s="54" t="str">
        <f t="shared" si="466"/>
        <v/>
      </c>
    </row>
    <row r="4151" spans="17:25" x14ac:dyDescent="0.25">
      <c r="Q4151" s="47">
        <f t="shared" si="462"/>
        <v>2003</v>
      </c>
      <c r="R4151" s="48" t="str">
        <f t="shared" si="460"/>
        <v>20034</v>
      </c>
      <c r="S4151" s="49">
        <v>37713</v>
      </c>
      <c r="T4151" s="48">
        <v>2958.56</v>
      </c>
      <c r="U4151" s="50">
        <f t="shared" si="461"/>
        <v>2925.6583333333342</v>
      </c>
      <c r="V4151" s="51">
        <f t="shared" si="463"/>
        <v>2875.9078356164382</v>
      </c>
      <c r="W4151" s="53">
        <f t="shared" si="464"/>
        <v>1.386001386001201E-4</v>
      </c>
      <c r="X4151" s="53" t="str">
        <f t="shared" si="465"/>
        <v/>
      </c>
      <c r="Y4151" s="54" t="str">
        <f t="shared" si="466"/>
        <v/>
      </c>
    </row>
    <row r="4152" spans="17:25" x14ac:dyDescent="0.25">
      <c r="Q4152" s="47">
        <f t="shared" si="462"/>
        <v>2003</v>
      </c>
      <c r="R4152" s="48" t="str">
        <f t="shared" si="460"/>
        <v>20034</v>
      </c>
      <c r="S4152" s="49">
        <v>37714</v>
      </c>
      <c r="T4152" s="48">
        <v>2956.5</v>
      </c>
      <c r="U4152" s="50">
        <f t="shared" si="461"/>
        <v>2925.6583333333342</v>
      </c>
      <c r="V4152" s="51">
        <f t="shared" si="463"/>
        <v>2875.9078356164382</v>
      </c>
      <c r="W4152" s="53">
        <f t="shared" si="464"/>
        <v>-6.9628467903304347E-4</v>
      </c>
      <c r="X4152" s="53" t="str">
        <f t="shared" si="465"/>
        <v/>
      </c>
      <c r="Y4152" s="54" t="str">
        <f t="shared" si="466"/>
        <v/>
      </c>
    </row>
    <row r="4153" spans="17:25" x14ac:dyDescent="0.25">
      <c r="Q4153" s="47">
        <f t="shared" si="462"/>
        <v>2003</v>
      </c>
      <c r="R4153" s="48" t="str">
        <f t="shared" si="460"/>
        <v>20034</v>
      </c>
      <c r="S4153" s="49">
        <v>37715</v>
      </c>
      <c r="T4153" s="48">
        <v>2951.14</v>
      </c>
      <c r="U4153" s="50">
        <f t="shared" si="461"/>
        <v>2925.6583333333342</v>
      </c>
      <c r="V4153" s="51">
        <f t="shared" si="463"/>
        <v>2875.9078356164382</v>
      </c>
      <c r="W4153" s="53">
        <f t="shared" si="464"/>
        <v>-1.8129545070184605E-3</v>
      </c>
      <c r="X4153" s="53" t="str">
        <f t="shared" si="465"/>
        <v/>
      </c>
      <c r="Y4153" s="54" t="str">
        <f t="shared" si="466"/>
        <v/>
      </c>
    </row>
    <row r="4154" spans="17:25" x14ac:dyDescent="0.25">
      <c r="Q4154" s="47">
        <f t="shared" si="462"/>
        <v>2003</v>
      </c>
      <c r="R4154" s="48" t="str">
        <f t="shared" si="460"/>
        <v>20034</v>
      </c>
      <c r="S4154" s="49">
        <v>37716</v>
      </c>
      <c r="T4154" s="48">
        <v>2946.79</v>
      </c>
      <c r="U4154" s="50">
        <f t="shared" si="461"/>
        <v>2925.6583333333342</v>
      </c>
      <c r="V4154" s="51">
        <f t="shared" si="463"/>
        <v>2875.9078356164382</v>
      </c>
      <c r="W4154" s="53">
        <f t="shared" si="464"/>
        <v>-1.47400665505526E-3</v>
      </c>
      <c r="X4154" s="53" t="str">
        <f t="shared" si="465"/>
        <v/>
      </c>
      <c r="Y4154" s="54" t="str">
        <f t="shared" si="466"/>
        <v/>
      </c>
    </row>
    <row r="4155" spans="17:25" x14ac:dyDescent="0.25">
      <c r="Q4155" s="47">
        <f t="shared" si="462"/>
        <v>2003</v>
      </c>
      <c r="R4155" s="48" t="str">
        <f t="shared" si="460"/>
        <v>20034</v>
      </c>
      <c r="S4155" s="49">
        <v>37717</v>
      </c>
      <c r="T4155" s="48">
        <v>2946.79</v>
      </c>
      <c r="U4155" s="50">
        <f t="shared" si="461"/>
        <v>2925.6583333333342</v>
      </c>
      <c r="V4155" s="51">
        <f t="shared" si="463"/>
        <v>2875.9078356164382</v>
      </c>
      <c r="W4155" s="53">
        <f t="shared" si="464"/>
        <v>0</v>
      </c>
      <c r="X4155" s="53" t="str">
        <f t="shared" si="465"/>
        <v/>
      </c>
      <c r="Y4155" s="54" t="str">
        <f t="shared" si="466"/>
        <v/>
      </c>
    </row>
    <row r="4156" spans="17:25" x14ac:dyDescent="0.25">
      <c r="Q4156" s="47">
        <f t="shared" si="462"/>
        <v>2003</v>
      </c>
      <c r="R4156" s="48" t="str">
        <f t="shared" si="460"/>
        <v>20034</v>
      </c>
      <c r="S4156" s="49">
        <v>37718</v>
      </c>
      <c r="T4156" s="48">
        <v>2946.79</v>
      </c>
      <c r="U4156" s="50">
        <f t="shared" si="461"/>
        <v>2925.6583333333342</v>
      </c>
      <c r="V4156" s="51">
        <f t="shared" si="463"/>
        <v>2875.9078356164382</v>
      </c>
      <c r="W4156" s="53">
        <f t="shared" si="464"/>
        <v>0</v>
      </c>
      <c r="X4156" s="53" t="str">
        <f t="shared" si="465"/>
        <v/>
      </c>
      <c r="Y4156" s="54" t="str">
        <f t="shared" si="466"/>
        <v/>
      </c>
    </row>
    <row r="4157" spans="17:25" x14ac:dyDescent="0.25">
      <c r="Q4157" s="47">
        <f t="shared" si="462"/>
        <v>2003</v>
      </c>
      <c r="R4157" s="48" t="str">
        <f t="shared" si="460"/>
        <v>20034</v>
      </c>
      <c r="S4157" s="49">
        <v>37719</v>
      </c>
      <c r="T4157" s="48">
        <v>2942.41</v>
      </c>
      <c r="U4157" s="50">
        <f t="shared" si="461"/>
        <v>2925.6583333333342</v>
      </c>
      <c r="V4157" s="51">
        <f t="shared" si="463"/>
        <v>2875.9078356164382</v>
      </c>
      <c r="W4157" s="53">
        <f t="shared" si="464"/>
        <v>-1.4863631273351885E-3</v>
      </c>
      <c r="X4157" s="53" t="str">
        <f t="shared" si="465"/>
        <v/>
      </c>
      <c r="Y4157" s="54" t="str">
        <f t="shared" si="466"/>
        <v/>
      </c>
    </row>
    <row r="4158" spans="17:25" x14ac:dyDescent="0.25">
      <c r="Q4158" s="47">
        <f t="shared" si="462"/>
        <v>2003</v>
      </c>
      <c r="R4158" s="48" t="str">
        <f t="shared" si="460"/>
        <v>20034</v>
      </c>
      <c r="S4158" s="49">
        <v>37720</v>
      </c>
      <c r="T4158" s="48">
        <v>2938.32</v>
      </c>
      <c r="U4158" s="50">
        <f t="shared" si="461"/>
        <v>2925.6583333333342</v>
      </c>
      <c r="V4158" s="51">
        <f t="shared" si="463"/>
        <v>2875.9078356164382</v>
      </c>
      <c r="W4158" s="53">
        <f t="shared" si="464"/>
        <v>-1.3900170268588141E-3</v>
      </c>
      <c r="X4158" s="53" t="str">
        <f t="shared" si="465"/>
        <v/>
      </c>
      <c r="Y4158" s="54" t="str">
        <f t="shared" si="466"/>
        <v/>
      </c>
    </row>
    <row r="4159" spans="17:25" x14ac:dyDescent="0.25">
      <c r="Q4159" s="47">
        <f t="shared" si="462"/>
        <v>2003</v>
      </c>
      <c r="R4159" s="48" t="str">
        <f t="shared" si="460"/>
        <v>20034</v>
      </c>
      <c r="S4159" s="49">
        <v>37721</v>
      </c>
      <c r="T4159" s="48">
        <v>2920.4</v>
      </c>
      <c r="U4159" s="50">
        <f t="shared" si="461"/>
        <v>2925.6583333333342</v>
      </c>
      <c r="V4159" s="51">
        <f t="shared" si="463"/>
        <v>2875.9078356164382</v>
      </c>
      <c r="W4159" s="53">
        <f t="shared" si="464"/>
        <v>-6.0987230798551506E-3</v>
      </c>
      <c r="X4159" s="53" t="str">
        <f t="shared" si="465"/>
        <v/>
      </c>
      <c r="Y4159" s="54" t="str">
        <f t="shared" si="466"/>
        <v/>
      </c>
    </row>
    <row r="4160" spans="17:25" x14ac:dyDescent="0.25">
      <c r="Q4160" s="47">
        <f t="shared" si="462"/>
        <v>2003</v>
      </c>
      <c r="R4160" s="48" t="str">
        <f t="shared" si="460"/>
        <v>20034</v>
      </c>
      <c r="S4160" s="49">
        <v>37722</v>
      </c>
      <c r="T4160" s="48">
        <v>2911.74</v>
      </c>
      <c r="U4160" s="50">
        <f t="shared" si="461"/>
        <v>2925.6583333333342</v>
      </c>
      <c r="V4160" s="51">
        <f t="shared" si="463"/>
        <v>2875.9078356164382</v>
      </c>
      <c r="W4160" s="53">
        <f t="shared" si="464"/>
        <v>-2.9653472127106895E-3</v>
      </c>
      <c r="X4160" s="53" t="str">
        <f t="shared" si="465"/>
        <v/>
      </c>
      <c r="Y4160" s="54" t="str">
        <f t="shared" si="466"/>
        <v/>
      </c>
    </row>
    <row r="4161" spans="17:25" x14ac:dyDescent="0.25">
      <c r="Q4161" s="47">
        <f t="shared" si="462"/>
        <v>2003</v>
      </c>
      <c r="R4161" s="48" t="str">
        <f t="shared" si="460"/>
        <v>20034</v>
      </c>
      <c r="S4161" s="49">
        <v>37723</v>
      </c>
      <c r="T4161" s="48">
        <v>2923.07</v>
      </c>
      <c r="U4161" s="50">
        <f t="shared" si="461"/>
        <v>2925.6583333333342</v>
      </c>
      <c r="V4161" s="51">
        <f t="shared" si="463"/>
        <v>2875.9078356164382</v>
      </c>
      <c r="W4161" s="53">
        <f t="shared" si="464"/>
        <v>3.891144126879631E-3</v>
      </c>
      <c r="X4161" s="53" t="str">
        <f t="shared" si="465"/>
        <v/>
      </c>
      <c r="Y4161" s="54" t="str">
        <f t="shared" si="466"/>
        <v/>
      </c>
    </row>
    <row r="4162" spans="17:25" x14ac:dyDescent="0.25">
      <c r="Q4162" s="47">
        <f t="shared" si="462"/>
        <v>2003</v>
      </c>
      <c r="R4162" s="48" t="str">
        <f t="shared" si="460"/>
        <v>20034</v>
      </c>
      <c r="S4162" s="49">
        <v>37724</v>
      </c>
      <c r="T4162" s="48">
        <v>2923.07</v>
      </c>
      <c r="U4162" s="50">
        <f t="shared" si="461"/>
        <v>2925.6583333333342</v>
      </c>
      <c r="V4162" s="51">
        <f t="shared" si="463"/>
        <v>2875.9078356164382</v>
      </c>
      <c r="W4162" s="53">
        <f t="shared" si="464"/>
        <v>0</v>
      </c>
      <c r="X4162" s="53" t="str">
        <f t="shared" si="465"/>
        <v/>
      </c>
      <c r="Y4162" s="54" t="str">
        <f t="shared" si="466"/>
        <v/>
      </c>
    </row>
    <row r="4163" spans="17:25" x14ac:dyDescent="0.25">
      <c r="Q4163" s="47">
        <f t="shared" si="462"/>
        <v>2003</v>
      </c>
      <c r="R4163" s="48" t="str">
        <f t="shared" si="460"/>
        <v>20034</v>
      </c>
      <c r="S4163" s="49">
        <v>37725</v>
      </c>
      <c r="T4163" s="48">
        <v>2923.07</v>
      </c>
      <c r="U4163" s="50">
        <f t="shared" si="461"/>
        <v>2925.6583333333342</v>
      </c>
      <c r="V4163" s="51">
        <f t="shared" si="463"/>
        <v>2875.9078356164382</v>
      </c>
      <c r="W4163" s="53">
        <f t="shared" si="464"/>
        <v>0</v>
      </c>
      <c r="X4163" s="53" t="str">
        <f t="shared" si="465"/>
        <v/>
      </c>
      <c r="Y4163" s="54" t="str">
        <f t="shared" si="466"/>
        <v/>
      </c>
    </row>
    <row r="4164" spans="17:25" x14ac:dyDescent="0.25">
      <c r="Q4164" s="47">
        <f t="shared" si="462"/>
        <v>2003</v>
      </c>
      <c r="R4164" s="48" t="str">
        <f t="shared" si="460"/>
        <v>20034</v>
      </c>
      <c r="S4164" s="49">
        <v>37726</v>
      </c>
      <c r="T4164" s="48">
        <v>2931.69</v>
      </c>
      <c r="U4164" s="50">
        <f t="shared" si="461"/>
        <v>2925.6583333333342</v>
      </c>
      <c r="V4164" s="51">
        <f t="shared" si="463"/>
        <v>2875.9078356164382</v>
      </c>
      <c r="W4164" s="53">
        <f t="shared" si="464"/>
        <v>2.9489543527865258E-3</v>
      </c>
      <c r="X4164" s="53" t="str">
        <f t="shared" si="465"/>
        <v/>
      </c>
      <c r="Y4164" s="54" t="str">
        <f t="shared" si="466"/>
        <v/>
      </c>
    </row>
    <row r="4165" spans="17:25" x14ac:dyDescent="0.25">
      <c r="Q4165" s="47">
        <f t="shared" si="462"/>
        <v>2003</v>
      </c>
      <c r="R4165" s="48" t="str">
        <f t="shared" si="460"/>
        <v>20034</v>
      </c>
      <c r="S4165" s="49">
        <v>37727</v>
      </c>
      <c r="T4165" s="48">
        <v>2919.58</v>
      </c>
      <c r="U4165" s="50">
        <f t="shared" si="461"/>
        <v>2925.6583333333342</v>
      </c>
      <c r="V4165" s="51">
        <f t="shared" si="463"/>
        <v>2875.9078356164382</v>
      </c>
      <c r="W4165" s="53">
        <f t="shared" si="464"/>
        <v>-4.1307232347213008E-3</v>
      </c>
      <c r="X4165" s="53" t="str">
        <f t="shared" si="465"/>
        <v/>
      </c>
      <c r="Y4165" s="54" t="str">
        <f t="shared" si="466"/>
        <v/>
      </c>
    </row>
    <row r="4166" spans="17:25" x14ac:dyDescent="0.25">
      <c r="Q4166" s="47">
        <f t="shared" si="462"/>
        <v>2003</v>
      </c>
      <c r="R4166" s="48" t="str">
        <f t="shared" si="460"/>
        <v>20034</v>
      </c>
      <c r="S4166" s="49">
        <v>37728</v>
      </c>
      <c r="T4166" s="48">
        <v>2918.01</v>
      </c>
      <c r="U4166" s="50">
        <f t="shared" si="461"/>
        <v>2925.6583333333342</v>
      </c>
      <c r="V4166" s="51">
        <f t="shared" si="463"/>
        <v>2875.9078356164382</v>
      </c>
      <c r="W4166" s="53">
        <f t="shared" si="464"/>
        <v>-5.377485802751103E-4</v>
      </c>
      <c r="X4166" s="53" t="str">
        <f t="shared" si="465"/>
        <v/>
      </c>
      <c r="Y4166" s="54" t="str">
        <f t="shared" si="466"/>
        <v/>
      </c>
    </row>
    <row r="4167" spans="17:25" x14ac:dyDescent="0.25">
      <c r="Q4167" s="47">
        <f t="shared" si="462"/>
        <v>2003</v>
      </c>
      <c r="R4167" s="48" t="str">
        <f t="shared" ref="R4167:R4230" si="467">+YEAR(S4167)&amp;MONTH(S4167)</f>
        <v>20034</v>
      </c>
      <c r="S4167" s="49">
        <v>37729</v>
      </c>
      <c r="T4167" s="48">
        <v>2918.01</v>
      </c>
      <c r="U4167" s="50">
        <f t="shared" ref="U4167:U4230" si="468">+AVERAGEIF($R$3:$R$12000,R4167,$T$3:$T$12000)</f>
        <v>2925.6583333333342</v>
      </c>
      <c r="V4167" s="51">
        <f t="shared" si="463"/>
        <v>2875.9078356164382</v>
      </c>
      <c r="W4167" s="53">
        <f t="shared" si="464"/>
        <v>0</v>
      </c>
      <c r="X4167" s="53" t="str">
        <f t="shared" si="465"/>
        <v/>
      </c>
      <c r="Y4167" s="54" t="str">
        <f t="shared" si="466"/>
        <v/>
      </c>
    </row>
    <row r="4168" spans="17:25" x14ac:dyDescent="0.25">
      <c r="Q4168" s="47">
        <f t="shared" ref="Q4168:Q4231" si="469">+YEAR(S4168)</f>
        <v>2003</v>
      </c>
      <c r="R4168" s="48" t="str">
        <f t="shared" si="467"/>
        <v>20034</v>
      </c>
      <c r="S4168" s="49">
        <v>37730</v>
      </c>
      <c r="T4168" s="48">
        <v>2918.01</v>
      </c>
      <c r="U4168" s="50">
        <f t="shared" si="468"/>
        <v>2925.6583333333342</v>
      </c>
      <c r="V4168" s="51">
        <f t="shared" ref="V4168:V4231" si="470">+AVERAGEIF($Q$3:$Q$12000,Q4168,$T$3:$T$12000)</f>
        <v>2875.9078356164382</v>
      </c>
      <c r="W4168" s="53">
        <f t="shared" si="464"/>
        <v>0</v>
      </c>
      <c r="X4168" s="53" t="str">
        <f t="shared" si="465"/>
        <v/>
      </c>
      <c r="Y4168" s="54" t="str">
        <f t="shared" si="466"/>
        <v/>
      </c>
    </row>
    <row r="4169" spans="17:25" x14ac:dyDescent="0.25">
      <c r="Q4169" s="47">
        <f t="shared" si="469"/>
        <v>2003</v>
      </c>
      <c r="R4169" s="48" t="str">
        <f t="shared" si="467"/>
        <v>20034</v>
      </c>
      <c r="S4169" s="49">
        <v>37731</v>
      </c>
      <c r="T4169" s="48">
        <v>2918.01</v>
      </c>
      <c r="U4169" s="50">
        <f t="shared" si="468"/>
        <v>2925.6583333333342</v>
      </c>
      <c r="V4169" s="51">
        <f t="shared" si="470"/>
        <v>2875.9078356164382</v>
      </c>
      <c r="W4169" s="53">
        <f t="shared" ref="W4169:W4232" si="471">+T4169/T4168-1</f>
        <v>0</v>
      </c>
      <c r="X4169" s="53" t="str">
        <f t="shared" ref="X4169:X4232" si="472">IF(U4169/U4168-1=0,"",U4169/U4168-1)</f>
        <v/>
      </c>
      <c r="Y4169" s="54" t="str">
        <f t="shared" ref="Y4169:Y4232" si="473">+IF(V4169=V4168,"",V4169/V4168-1)</f>
        <v/>
      </c>
    </row>
    <row r="4170" spans="17:25" x14ac:dyDescent="0.25">
      <c r="Q4170" s="47">
        <f t="shared" si="469"/>
        <v>2003</v>
      </c>
      <c r="R4170" s="48" t="str">
        <f t="shared" si="467"/>
        <v>20034</v>
      </c>
      <c r="S4170" s="49">
        <v>37732</v>
      </c>
      <c r="T4170" s="48">
        <v>2918.01</v>
      </c>
      <c r="U4170" s="50">
        <f t="shared" si="468"/>
        <v>2925.6583333333342</v>
      </c>
      <c r="V4170" s="51">
        <f t="shared" si="470"/>
        <v>2875.9078356164382</v>
      </c>
      <c r="W4170" s="53">
        <f t="shared" si="471"/>
        <v>0</v>
      </c>
      <c r="X4170" s="53" t="str">
        <f t="shared" si="472"/>
        <v/>
      </c>
      <c r="Y4170" s="54" t="str">
        <f t="shared" si="473"/>
        <v/>
      </c>
    </row>
    <row r="4171" spans="17:25" x14ac:dyDescent="0.25">
      <c r="Q4171" s="47">
        <f t="shared" si="469"/>
        <v>2003</v>
      </c>
      <c r="R4171" s="48" t="str">
        <f t="shared" si="467"/>
        <v>20034</v>
      </c>
      <c r="S4171" s="49">
        <v>37733</v>
      </c>
      <c r="T4171" s="48">
        <v>2920.04</v>
      </c>
      <c r="U4171" s="50">
        <f t="shared" si="468"/>
        <v>2925.6583333333342</v>
      </c>
      <c r="V4171" s="51">
        <f t="shared" si="470"/>
        <v>2875.9078356164382</v>
      </c>
      <c r="W4171" s="53">
        <f t="shared" si="471"/>
        <v>6.9567958985738976E-4</v>
      </c>
      <c r="X4171" s="53" t="str">
        <f t="shared" si="472"/>
        <v/>
      </c>
      <c r="Y4171" s="54" t="str">
        <f t="shared" si="473"/>
        <v/>
      </c>
    </row>
    <row r="4172" spans="17:25" x14ac:dyDescent="0.25">
      <c r="Q4172" s="47">
        <f t="shared" si="469"/>
        <v>2003</v>
      </c>
      <c r="R4172" s="48" t="str">
        <f t="shared" si="467"/>
        <v>20034</v>
      </c>
      <c r="S4172" s="49">
        <v>37734</v>
      </c>
      <c r="T4172" s="48">
        <v>2916.03</v>
      </c>
      <c r="U4172" s="50">
        <f t="shared" si="468"/>
        <v>2925.6583333333342</v>
      </c>
      <c r="V4172" s="51">
        <f t="shared" si="470"/>
        <v>2875.9078356164382</v>
      </c>
      <c r="W4172" s="53">
        <f t="shared" si="471"/>
        <v>-1.3732688593306452E-3</v>
      </c>
      <c r="X4172" s="53" t="str">
        <f t="shared" si="472"/>
        <v/>
      </c>
      <c r="Y4172" s="54" t="str">
        <f t="shared" si="473"/>
        <v/>
      </c>
    </row>
    <row r="4173" spans="17:25" x14ac:dyDescent="0.25">
      <c r="Q4173" s="47">
        <f t="shared" si="469"/>
        <v>2003</v>
      </c>
      <c r="R4173" s="48" t="str">
        <f t="shared" si="467"/>
        <v>20034</v>
      </c>
      <c r="S4173" s="49">
        <v>37735</v>
      </c>
      <c r="T4173" s="48">
        <v>2911</v>
      </c>
      <c r="U4173" s="50">
        <f t="shared" si="468"/>
        <v>2925.6583333333342</v>
      </c>
      <c r="V4173" s="51">
        <f t="shared" si="470"/>
        <v>2875.9078356164382</v>
      </c>
      <c r="W4173" s="53">
        <f t="shared" si="471"/>
        <v>-1.7249479600690565E-3</v>
      </c>
      <c r="X4173" s="53" t="str">
        <f t="shared" si="472"/>
        <v/>
      </c>
      <c r="Y4173" s="54" t="str">
        <f t="shared" si="473"/>
        <v/>
      </c>
    </row>
    <row r="4174" spans="17:25" x14ac:dyDescent="0.25">
      <c r="Q4174" s="47">
        <f t="shared" si="469"/>
        <v>2003</v>
      </c>
      <c r="R4174" s="48" t="str">
        <f t="shared" si="467"/>
        <v>20034</v>
      </c>
      <c r="S4174" s="49">
        <v>37736</v>
      </c>
      <c r="T4174" s="48">
        <v>2908.25</v>
      </c>
      <c r="U4174" s="50">
        <f t="shared" si="468"/>
        <v>2925.6583333333342</v>
      </c>
      <c r="V4174" s="51">
        <f t="shared" si="470"/>
        <v>2875.9078356164382</v>
      </c>
      <c r="W4174" s="53">
        <f t="shared" si="471"/>
        <v>-9.4469254551698967E-4</v>
      </c>
      <c r="X4174" s="53" t="str">
        <f t="shared" si="472"/>
        <v/>
      </c>
      <c r="Y4174" s="54" t="str">
        <f t="shared" si="473"/>
        <v/>
      </c>
    </row>
    <row r="4175" spans="17:25" x14ac:dyDescent="0.25">
      <c r="Q4175" s="47">
        <f t="shared" si="469"/>
        <v>2003</v>
      </c>
      <c r="R4175" s="48" t="str">
        <f t="shared" si="467"/>
        <v>20034</v>
      </c>
      <c r="S4175" s="49">
        <v>37737</v>
      </c>
      <c r="T4175" s="48">
        <v>2912.83</v>
      </c>
      <c r="U4175" s="50">
        <f t="shared" si="468"/>
        <v>2925.6583333333342</v>
      </c>
      <c r="V4175" s="51">
        <f t="shared" si="470"/>
        <v>2875.9078356164382</v>
      </c>
      <c r="W4175" s="53">
        <f t="shared" si="471"/>
        <v>1.5748302243616674E-3</v>
      </c>
      <c r="X4175" s="53" t="str">
        <f t="shared" si="472"/>
        <v/>
      </c>
      <c r="Y4175" s="54" t="str">
        <f t="shared" si="473"/>
        <v/>
      </c>
    </row>
    <row r="4176" spans="17:25" x14ac:dyDescent="0.25">
      <c r="Q4176" s="47">
        <f t="shared" si="469"/>
        <v>2003</v>
      </c>
      <c r="R4176" s="48" t="str">
        <f t="shared" si="467"/>
        <v>20034</v>
      </c>
      <c r="S4176" s="49">
        <v>37738</v>
      </c>
      <c r="T4176" s="48">
        <v>2912.83</v>
      </c>
      <c r="U4176" s="50">
        <f t="shared" si="468"/>
        <v>2925.6583333333342</v>
      </c>
      <c r="V4176" s="51">
        <f t="shared" si="470"/>
        <v>2875.9078356164382</v>
      </c>
      <c r="W4176" s="53">
        <f t="shared" si="471"/>
        <v>0</v>
      </c>
      <c r="X4176" s="53" t="str">
        <f t="shared" si="472"/>
        <v/>
      </c>
      <c r="Y4176" s="54" t="str">
        <f t="shared" si="473"/>
        <v/>
      </c>
    </row>
    <row r="4177" spans="17:25" x14ac:dyDescent="0.25">
      <c r="Q4177" s="47">
        <f t="shared" si="469"/>
        <v>2003</v>
      </c>
      <c r="R4177" s="48" t="str">
        <f t="shared" si="467"/>
        <v>20034</v>
      </c>
      <c r="S4177" s="49">
        <v>37739</v>
      </c>
      <c r="T4177" s="48">
        <v>2912.83</v>
      </c>
      <c r="U4177" s="50">
        <f t="shared" si="468"/>
        <v>2925.6583333333342</v>
      </c>
      <c r="V4177" s="51">
        <f t="shared" si="470"/>
        <v>2875.9078356164382</v>
      </c>
      <c r="W4177" s="53">
        <f t="shared" si="471"/>
        <v>0</v>
      </c>
      <c r="X4177" s="53" t="str">
        <f t="shared" si="472"/>
        <v/>
      </c>
      <c r="Y4177" s="54" t="str">
        <f t="shared" si="473"/>
        <v/>
      </c>
    </row>
    <row r="4178" spans="17:25" x14ac:dyDescent="0.25">
      <c r="Q4178" s="47">
        <f t="shared" si="469"/>
        <v>2003</v>
      </c>
      <c r="R4178" s="48" t="str">
        <f t="shared" si="467"/>
        <v>20034</v>
      </c>
      <c r="S4178" s="49">
        <v>37740</v>
      </c>
      <c r="T4178" s="48">
        <v>2900</v>
      </c>
      <c r="U4178" s="50">
        <f t="shared" si="468"/>
        <v>2925.6583333333342</v>
      </c>
      <c r="V4178" s="51">
        <f t="shared" si="470"/>
        <v>2875.9078356164382</v>
      </c>
      <c r="W4178" s="53">
        <f t="shared" si="471"/>
        <v>-4.4046511468228688E-3</v>
      </c>
      <c r="X4178" s="53" t="str">
        <f t="shared" si="472"/>
        <v/>
      </c>
      <c r="Y4178" s="54" t="str">
        <f t="shared" si="473"/>
        <v/>
      </c>
    </row>
    <row r="4179" spans="17:25" x14ac:dyDescent="0.25">
      <c r="Q4179" s="47">
        <f t="shared" si="469"/>
        <v>2003</v>
      </c>
      <c r="R4179" s="48" t="str">
        <f t="shared" si="467"/>
        <v>20034</v>
      </c>
      <c r="S4179" s="49">
        <v>37741</v>
      </c>
      <c r="T4179" s="48">
        <v>2887.82</v>
      </c>
      <c r="U4179" s="50">
        <f t="shared" si="468"/>
        <v>2925.6583333333342</v>
      </c>
      <c r="V4179" s="51">
        <f t="shared" si="470"/>
        <v>2875.9078356164382</v>
      </c>
      <c r="W4179" s="53">
        <f t="shared" si="471"/>
        <v>-4.1999999999999815E-3</v>
      </c>
      <c r="X4179" s="53" t="str">
        <f t="shared" si="472"/>
        <v/>
      </c>
      <c r="Y4179" s="54" t="str">
        <f t="shared" si="473"/>
        <v/>
      </c>
    </row>
    <row r="4180" spans="17:25" x14ac:dyDescent="0.25">
      <c r="Q4180" s="47">
        <f t="shared" si="469"/>
        <v>2003</v>
      </c>
      <c r="R4180" s="48" t="str">
        <f t="shared" si="467"/>
        <v>20035</v>
      </c>
      <c r="S4180" s="49">
        <v>37742</v>
      </c>
      <c r="T4180" s="48">
        <v>2868.43</v>
      </c>
      <c r="U4180" s="50">
        <f t="shared" si="468"/>
        <v>2856.1654838709674</v>
      </c>
      <c r="V4180" s="51">
        <f t="shared" si="470"/>
        <v>2875.9078356164382</v>
      </c>
      <c r="W4180" s="53">
        <f t="shared" si="471"/>
        <v>-6.714407407664047E-3</v>
      </c>
      <c r="X4180" s="53">
        <f t="shared" si="472"/>
        <v>-2.3752893039697631E-2</v>
      </c>
      <c r="Y4180" s="54" t="str">
        <f t="shared" si="473"/>
        <v/>
      </c>
    </row>
    <row r="4181" spans="17:25" x14ac:dyDescent="0.25">
      <c r="Q4181" s="47">
        <f t="shared" si="469"/>
        <v>2003</v>
      </c>
      <c r="R4181" s="48" t="str">
        <f t="shared" si="467"/>
        <v>20035</v>
      </c>
      <c r="S4181" s="49">
        <v>37743</v>
      </c>
      <c r="T4181" s="48">
        <v>2868.43</v>
      </c>
      <c r="U4181" s="50">
        <f t="shared" si="468"/>
        <v>2856.1654838709674</v>
      </c>
      <c r="V4181" s="51">
        <f t="shared" si="470"/>
        <v>2875.9078356164382</v>
      </c>
      <c r="W4181" s="53">
        <f t="shared" si="471"/>
        <v>0</v>
      </c>
      <c r="X4181" s="53" t="str">
        <f t="shared" si="472"/>
        <v/>
      </c>
      <c r="Y4181" s="54" t="str">
        <f t="shared" si="473"/>
        <v/>
      </c>
    </row>
    <row r="4182" spans="17:25" x14ac:dyDescent="0.25">
      <c r="Q4182" s="47">
        <f t="shared" si="469"/>
        <v>2003</v>
      </c>
      <c r="R4182" s="48" t="str">
        <f t="shared" si="467"/>
        <v>20035</v>
      </c>
      <c r="S4182" s="49">
        <v>37744</v>
      </c>
      <c r="T4182" s="48">
        <v>2865.94</v>
      </c>
      <c r="U4182" s="50">
        <f t="shared" si="468"/>
        <v>2856.1654838709674</v>
      </c>
      <c r="V4182" s="51">
        <f t="shared" si="470"/>
        <v>2875.9078356164382</v>
      </c>
      <c r="W4182" s="53">
        <f t="shared" si="471"/>
        <v>-8.6807068675187615E-4</v>
      </c>
      <c r="X4182" s="53" t="str">
        <f t="shared" si="472"/>
        <v/>
      </c>
      <c r="Y4182" s="54" t="str">
        <f t="shared" si="473"/>
        <v/>
      </c>
    </row>
    <row r="4183" spans="17:25" x14ac:dyDescent="0.25">
      <c r="Q4183" s="47">
        <f t="shared" si="469"/>
        <v>2003</v>
      </c>
      <c r="R4183" s="48" t="str">
        <f t="shared" si="467"/>
        <v>20035</v>
      </c>
      <c r="S4183" s="49">
        <v>37745</v>
      </c>
      <c r="T4183" s="48">
        <v>2865.94</v>
      </c>
      <c r="U4183" s="50">
        <f t="shared" si="468"/>
        <v>2856.1654838709674</v>
      </c>
      <c r="V4183" s="51">
        <f t="shared" si="470"/>
        <v>2875.9078356164382</v>
      </c>
      <c r="W4183" s="53">
        <f t="shared" si="471"/>
        <v>0</v>
      </c>
      <c r="X4183" s="53" t="str">
        <f t="shared" si="472"/>
        <v/>
      </c>
      <c r="Y4183" s="54" t="str">
        <f t="shared" si="473"/>
        <v/>
      </c>
    </row>
    <row r="4184" spans="17:25" x14ac:dyDescent="0.25">
      <c r="Q4184" s="47">
        <f t="shared" si="469"/>
        <v>2003</v>
      </c>
      <c r="R4184" s="48" t="str">
        <f t="shared" si="467"/>
        <v>20035</v>
      </c>
      <c r="S4184" s="49">
        <v>37746</v>
      </c>
      <c r="T4184" s="48">
        <v>2865.94</v>
      </c>
      <c r="U4184" s="50">
        <f t="shared" si="468"/>
        <v>2856.1654838709674</v>
      </c>
      <c r="V4184" s="51">
        <f t="shared" si="470"/>
        <v>2875.9078356164382</v>
      </c>
      <c r="W4184" s="53">
        <f t="shared" si="471"/>
        <v>0</v>
      </c>
      <c r="X4184" s="53" t="str">
        <f t="shared" si="472"/>
        <v/>
      </c>
      <c r="Y4184" s="54" t="str">
        <f t="shared" si="473"/>
        <v/>
      </c>
    </row>
    <row r="4185" spans="17:25" x14ac:dyDescent="0.25">
      <c r="Q4185" s="47">
        <f t="shared" si="469"/>
        <v>2003</v>
      </c>
      <c r="R4185" s="48" t="str">
        <f t="shared" si="467"/>
        <v>20035</v>
      </c>
      <c r="S4185" s="49">
        <v>37747</v>
      </c>
      <c r="T4185" s="48">
        <v>2858.37</v>
      </c>
      <c r="U4185" s="50">
        <f t="shared" si="468"/>
        <v>2856.1654838709674</v>
      </c>
      <c r="V4185" s="51">
        <f t="shared" si="470"/>
        <v>2875.9078356164382</v>
      </c>
      <c r="W4185" s="53">
        <f t="shared" si="471"/>
        <v>-2.641367230297953E-3</v>
      </c>
      <c r="X4185" s="53" t="str">
        <f t="shared" si="472"/>
        <v/>
      </c>
      <c r="Y4185" s="54" t="str">
        <f t="shared" si="473"/>
        <v/>
      </c>
    </row>
    <row r="4186" spans="17:25" x14ac:dyDescent="0.25">
      <c r="Q4186" s="47">
        <f t="shared" si="469"/>
        <v>2003</v>
      </c>
      <c r="R4186" s="48" t="str">
        <f t="shared" si="467"/>
        <v>20035</v>
      </c>
      <c r="S4186" s="49">
        <v>37748</v>
      </c>
      <c r="T4186" s="48">
        <v>2856.98</v>
      </c>
      <c r="U4186" s="50">
        <f t="shared" si="468"/>
        <v>2856.1654838709674</v>
      </c>
      <c r="V4186" s="51">
        <f t="shared" si="470"/>
        <v>2875.9078356164382</v>
      </c>
      <c r="W4186" s="53">
        <f t="shared" si="471"/>
        <v>-4.8629113795617407E-4</v>
      </c>
      <c r="X4186" s="53" t="str">
        <f t="shared" si="472"/>
        <v/>
      </c>
      <c r="Y4186" s="54" t="str">
        <f t="shared" si="473"/>
        <v/>
      </c>
    </row>
    <row r="4187" spans="17:25" x14ac:dyDescent="0.25">
      <c r="Q4187" s="47">
        <f t="shared" si="469"/>
        <v>2003</v>
      </c>
      <c r="R4187" s="48" t="str">
        <f t="shared" si="467"/>
        <v>20035</v>
      </c>
      <c r="S4187" s="49">
        <v>37749</v>
      </c>
      <c r="T4187" s="48">
        <v>2866.06</v>
      </c>
      <c r="U4187" s="50">
        <f t="shared" si="468"/>
        <v>2856.1654838709674</v>
      </c>
      <c r="V4187" s="51">
        <f t="shared" si="470"/>
        <v>2875.9078356164382</v>
      </c>
      <c r="W4187" s="53">
        <f t="shared" si="471"/>
        <v>3.1781811563258433E-3</v>
      </c>
      <c r="X4187" s="53" t="str">
        <f t="shared" si="472"/>
        <v/>
      </c>
      <c r="Y4187" s="54" t="str">
        <f t="shared" si="473"/>
        <v/>
      </c>
    </row>
    <row r="4188" spans="17:25" x14ac:dyDescent="0.25">
      <c r="Q4188" s="47">
        <f t="shared" si="469"/>
        <v>2003</v>
      </c>
      <c r="R4188" s="48" t="str">
        <f t="shared" si="467"/>
        <v>20035</v>
      </c>
      <c r="S4188" s="49">
        <v>37750</v>
      </c>
      <c r="T4188" s="48">
        <v>2848.41</v>
      </c>
      <c r="U4188" s="50">
        <f t="shared" si="468"/>
        <v>2856.1654838709674</v>
      </c>
      <c r="V4188" s="51">
        <f t="shared" si="470"/>
        <v>2875.9078356164382</v>
      </c>
      <c r="W4188" s="53">
        <f t="shared" si="471"/>
        <v>-6.1582800080948186E-3</v>
      </c>
      <c r="X4188" s="53" t="str">
        <f t="shared" si="472"/>
        <v/>
      </c>
      <c r="Y4188" s="54" t="str">
        <f t="shared" si="473"/>
        <v/>
      </c>
    </row>
    <row r="4189" spans="17:25" x14ac:dyDescent="0.25">
      <c r="Q4189" s="47">
        <f t="shared" si="469"/>
        <v>2003</v>
      </c>
      <c r="R4189" s="48" t="str">
        <f t="shared" si="467"/>
        <v>20035</v>
      </c>
      <c r="S4189" s="49">
        <v>37751</v>
      </c>
      <c r="T4189" s="48">
        <v>2840.04</v>
      </c>
      <c r="U4189" s="50">
        <f t="shared" si="468"/>
        <v>2856.1654838709674</v>
      </c>
      <c r="V4189" s="51">
        <f t="shared" si="470"/>
        <v>2875.9078356164382</v>
      </c>
      <c r="W4189" s="53">
        <f t="shared" si="471"/>
        <v>-2.9384814686087557E-3</v>
      </c>
      <c r="X4189" s="53" t="str">
        <f t="shared" si="472"/>
        <v/>
      </c>
      <c r="Y4189" s="54" t="str">
        <f t="shared" si="473"/>
        <v/>
      </c>
    </row>
    <row r="4190" spans="17:25" x14ac:dyDescent="0.25">
      <c r="Q4190" s="47">
        <f t="shared" si="469"/>
        <v>2003</v>
      </c>
      <c r="R4190" s="48" t="str">
        <f t="shared" si="467"/>
        <v>20035</v>
      </c>
      <c r="S4190" s="49">
        <v>37752</v>
      </c>
      <c r="T4190" s="48">
        <v>2840.04</v>
      </c>
      <c r="U4190" s="50">
        <f t="shared" si="468"/>
        <v>2856.1654838709674</v>
      </c>
      <c r="V4190" s="51">
        <f t="shared" si="470"/>
        <v>2875.9078356164382</v>
      </c>
      <c r="W4190" s="53">
        <f t="shared" si="471"/>
        <v>0</v>
      </c>
      <c r="X4190" s="53" t="str">
        <f t="shared" si="472"/>
        <v/>
      </c>
      <c r="Y4190" s="54" t="str">
        <f t="shared" si="473"/>
        <v/>
      </c>
    </row>
    <row r="4191" spans="17:25" x14ac:dyDescent="0.25">
      <c r="Q4191" s="47">
        <f t="shared" si="469"/>
        <v>2003</v>
      </c>
      <c r="R4191" s="48" t="str">
        <f t="shared" si="467"/>
        <v>20035</v>
      </c>
      <c r="S4191" s="49">
        <v>37753</v>
      </c>
      <c r="T4191" s="48">
        <v>2840.04</v>
      </c>
      <c r="U4191" s="50">
        <f t="shared" si="468"/>
        <v>2856.1654838709674</v>
      </c>
      <c r="V4191" s="51">
        <f t="shared" si="470"/>
        <v>2875.9078356164382</v>
      </c>
      <c r="W4191" s="53">
        <f t="shared" si="471"/>
        <v>0</v>
      </c>
      <c r="X4191" s="53" t="str">
        <f t="shared" si="472"/>
        <v/>
      </c>
      <c r="Y4191" s="54" t="str">
        <f t="shared" si="473"/>
        <v/>
      </c>
    </row>
    <row r="4192" spans="17:25" x14ac:dyDescent="0.25">
      <c r="Q4192" s="47">
        <f t="shared" si="469"/>
        <v>2003</v>
      </c>
      <c r="R4192" s="48" t="str">
        <f t="shared" si="467"/>
        <v>20035</v>
      </c>
      <c r="S4192" s="49">
        <v>37754</v>
      </c>
      <c r="T4192" s="48">
        <v>2833.86</v>
      </c>
      <c r="U4192" s="50">
        <f t="shared" si="468"/>
        <v>2856.1654838709674</v>
      </c>
      <c r="V4192" s="51">
        <f t="shared" si="470"/>
        <v>2875.9078356164382</v>
      </c>
      <c r="W4192" s="53">
        <f t="shared" si="471"/>
        <v>-2.1760256897789265E-3</v>
      </c>
      <c r="X4192" s="53" t="str">
        <f t="shared" si="472"/>
        <v/>
      </c>
      <c r="Y4192" s="54" t="str">
        <f t="shared" si="473"/>
        <v/>
      </c>
    </row>
    <row r="4193" spans="17:25" x14ac:dyDescent="0.25">
      <c r="Q4193" s="47">
        <f t="shared" si="469"/>
        <v>2003</v>
      </c>
      <c r="R4193" s="48" t="str">
        <f t="shared" si="467"/>
        <v>20035</v>
      </c>
      <c r="S4193" s="49">
        <v>37755</v>
      </c>
      <c r="T4193" s="48">
        <v>2813.6</v>
      </c>
      <c r="U4193" s="50">
        <f t="shared" si="468"/>
        <v>2856.1654838709674</v>
      </c>
      <c r="V4193" s="51">
        <f t="shared" si="470"/>
        <v>2875.9078356164382</v>
      </c>
      <c r="W4193" s="53">
        <f t="shared" si="471"/>
        <v>-7.1492593141511129E-3</v>
      </c>
      <c r="X4193" s="53" t="str">
        <f t="shared" si="472"/>
        <v/>
      </c>
      <c r="Y4193" s="54" t="str">
        <f t="shared" si="473"/>
        <v/>
      </c>
    </row>
    <row r="4194" spans="17:25" x14ac:dyDescent="0.25">
      <c r="Q4194" s="47">
        <f t="shared" si="469"/>
        <v>2003</v>
      </c>
      <c r="R4194" s="48" t="str">
        <f t="shared" si="467"/>
        <v>20035</v>
      </c>
      <c r="S4194" s="49">
        <v>37756</v>
      </c>
      <c r="T4194" s="48">
        <v>2821.08</v>
      </c>
      <c r="U4194" s="50">
        <f t="shared" si="468"/>
        <v>2856.1654838709674</v>
      </c>
      <c r="V4194" s="51">
        <f t="shared" si="470"/>
        <v>2875.9078356164382</v>
      </c>
      <c r="W4194" s="53">
        <f t="shared" si="471"/>
        <v>2.6585157804948079E-3</v>
      </c>
      <c r="X4194" s="53" t="str">
        <f t="shared" si="472"/>
        <v/>
      </c>
      <c r="Y4194" s="54" t="str">
        <f t="shared" si="473"/>
        <v/>
      </c>
    </row>
    <row r="4195" spans="17:25" x14ac:dyDescent="0.25">
      <c r="Q4195" s="47">
        <f t="shared" si="469"/>
        <v>2003</v>
      </c>
      <c r="R4195" s="48" t="str">
        <f t="shared" si="467"/>
        <v>20035</v>
      </c>
      <c r="S4195" s="49">
        <v>37757</v>
      </c>
      <c r="T4195" s="48">
        <v>2827.99</v>
      </c>
      <c r="U4195" s="50">
        <f t="shared" si="468"/>
        <v>2856.1654838709674</v>
      </c>
      <c r="V4195" s="51">
        <f t="shared" si="470"/>
        <v>2875.9078356164382</v>
      </c>
      <c r="W4195" s="53">
        <f t="shared" si="471"/>
        <v>2.4494165355111175E-3</v>
      </c>
      <c r="X4195" s="53" t="str">
        <f t="shared" si="472"/>
        <v/>
      </c>
      <c r="Y4195" s="54" t="str">
        <f t="shared" si="473"/>
        <v/>
      </c>
    </row>
    <row r="4196" spans="17:25" x14ac:dyDescent="0.25">
      <c r="Q4196" s="47">
        <f t="shared" si="469"/>
        <v>2003</v>
      </c>
      <c r="R4196" s="48" t="str">
        <f t="shared" si="467"/>
        <v>20035</v>
      </c>
      <c r="S4196" s="49">
        <v>37758</v>
      </c>
      <c r="T4196" s="48">
        <v>2816.46</v>
      </c>
      <c r="U4196" s="50">
        <f t="shared" si="468"/>
        <v>2856.1654838709674</v>
      </c>
      <c r="V4196" s="51">
        <f t="shared" si="470"/>
        <v>2875.9078356164382</v>
      </c>
      <c r="W4196" s="53">
        <f t="shared" si="471"/>
        <v>-4.0771006969613222E-3</v>
      </c>
      <c r="X4196" s="53" t="str">
        <f t="shared" si="472"/>
        <v/>
      </c>
      <c r="Y4196" s="54" t="str">
        <f t="shared" si="473"/>
        <v/>
      </c>
    </row>
    <row r="4197" spans="17:25" x14ac:dyDescent="0.25">
      <c r="Q4197" s="47">
        <f t="shared" si="469"/>
        <v>2003</v>
      </c>
      <c r="R4197" s="48" t="str">
        <f t="shared" si="467"/>
        <v>20035</v>
      </c>
      <c r="S4197" s="49">
        <v>37759</v>
      </c>
      <c r="T4197" s="48">
        <v>2816.46</v>
      </c>
      <c r="U4197" s="50">
        <f t="shared" si="468"/>
        <v>2856.1654838709674</v>
      </c>
      <c r="V4197" s="51">
        <f t="shared" si="470"/>
        <v>2875.9078356164382</v>
      </c>
      <c r="W4197" s="53">
        <f t="shared" si="471"/>
        <v>0</v>
      </c>
      <c r="X4197" s="53" t="str">
        <f t="shared" si="472"/>
        <v/>
      </c>
      <c r="Y4197" s="54" t="str">
        <f t="shared" si="473"/>
        <v/>
      </c>
    </row>
    <row r="4198" spans="17:25" x14ac:dyDescent="0.25">
      <c r="Q4198" s="47">
        <f t="shared" si="469"/>
        <v>2003</v>
      </c>
      <c r="R4198" s="48" t="str">
        <f t="shared" si="467"/>
        <v>20035</v>
      </c>
      <c r="S4198" s="49">
        <v>37760</v>
      </c>
      <c r="T4198" s="48">
        <v>2816.46</v>
      </c>
      <c r="U4198" s="50">
        <f t="shared" si="468"/>
        <v>2856.1654838709674</v>
      </c>
      <c r="V4198" s="51">
        <f t="shared" si="470"/>
        <v>2875.9078356164382</v>
      </c>
      <c r="W4198" s="53">
        <f t="shared" si="471"/>
        <v>0</v>
      </c>
      <c r="X4198" s="53" t="str">
        <f t="shared" si="472"/>
        <v/>
      </c>
      <c r="Y4198" s="54" t="str">
        <f t="shared" si="473"/>
        <v/>
      </c>
    </row>
    <row r="4199" spans="17:25" x14ac:dyDescent="0.25">
      <c r="Q4199" s="47">
        <f t="shared" si="469"/>
        <v>2003</v>
      </c>
      <c r="R4199" s="48" t="str">
        <f t="shared" si="467"/>
        <v>20035</v>
      </c>
      <c r="S4199" s="49">
        <v>37761</v>
      </c>
      <c r="T4199" s="48">
        <v>2874.77</v>
      </c>
      <c r="U4199" s="50">
        <f t="shared" si="468"/>
        <v>2856.1654838709674</v>
      </c>
      <c r="V4199" s="51">
        <f t="shared" si="470"/>
        <v>2875.9078356164382</v>
      </c>
      <c r="W4199" s="53">
        <f t="shared" si="471"/>
        <v>2.0703294206201983E-2</v>
      </c>
      <c r="X4199" s="53" t="str">
        <f t="shared" si="472"/>
        <v/>
      </c>
      <c r="Y4199" s="54" t="str">
        <f t="shared" si="473"/>
        <v/>
      </c>
    </row>
    <row r="4200" spans="17:25" x14ac:dyDescent="0.25">
      <c r="Q4200" s="47">
        <f t="shared" si="469"/>
        <v>2003</v>
      </c>
      <c r="R4200" s="48" t="str">
        <f t="shared" si="467"/>
        <v>20035</v>
      </c>
      <c r="S4200" s="49">
        <v>37762</v>
      </c>
      <c r="T4200" s="48">
        <v>2909.83</v>
      </c>
      <c r="U4200" s="50">
        <f t="shared" si="468"/>
        <v>2856.1654838709674</v>
      </c>
      <c r="V4200" s="51">
        <f t="shared" si="470"/>
        <v>2875.9078356164382</v>
      </c>
      <c r="W4200" s="53">
        <f t="shared" si="471"/>
        <v>1.219575826935726E-2</v>
      </c>
      <c r="X4200" s="53" t="str">
        <f t="shared" si="472"/>
        <v/>
      </c>
      <c r="Y4200" s="54" t="str">
        <f t="shared" si="473"/>
        <v/>
      </c>
    </row>
    <row r="4201" spans="17:25" x14ac:dyDescent="0.25">
      <c r="Q4201" s="47">
        <f t="shared" si="469"/>
        <v>2003</v>
      </c>
      <c r="R4201" s="48" t="str">
        <f t="shared" si="467"/>
        <v>20035</v>
      </c>
      <c r="S4201" s="49">
        <v>37763</v>
      </c>
      <c r="T4201" s="48">
        <v>2912.46</v>
      </c>
      <c r="U4201" s="50">
        <f t="shared" si="468"/>
        <v>2856.1654838709674</v>
      </c>
      <c r="V4201" s="51">
        <f t="shared" si="470"/>
        <v>2875.9078356164382</v>
      </c>
      <c r="W4201" s="53">
        <f t="shared" si="471"/>
        <v>9.0383286996154055E-4</v>
      </c>
      <c r="X4201" s="53" t="str">
        <f t="shared" si="472"/>
        <v/>
      </c>
      <c r="Y4201" s="54" t="str">
        <f t="shared" si="473"/>
        <v/>
      </c>
    </row>
    <row r="4202" spans="17:25" x14ac:dyDescent="0.25">
      <c r="Q4202" s="47">
        <f t="shared" si="469"/>
        <v>2003</v>
      </c>
      <c r="R4202" s="48" t="str">
        <f t="shared" si="467"/>
        <v>20035</v>
      </c>
      <c r="S4202" s="49">
        <v>37764</v>
      </c>
      <c r="T4202" s="48">
        <v>2905.91</v>
      </c>
      <c r="U4202" s="50">
        <f t="shared" si="468"/>
        <v>2856.1654838709674</v>
      </c>
      <c r="V4202" s="51">
        <f t="shared" si="470"/>
        <v>2875.9078356164382</v>
      </c>
      <c r="W4202" s="53">
        <f t="shared" si="471"/>
        <v>-2.2489579256024239E-3</v>
      </c>
      <c r="X4202" s="53" t="str">
        <f t="shared" si="472"/>
        <v/>
      </c>
      <c r="Y4202" s="54" t="str">
        <f t="shared" si="473"/>
        <v/>
      </c>
    </row>
    <row r="4203" spans="17:25" x14ac:dyDescent="0.25">
      <c r="Q4203" s="47">
        <f t="shared" si="469"/>
        <v>2003</v>
      </c>
      <c r="R4203" s="48" t="str">
        <f t="shared" si="467"/>
        <v>20035</v>
      </c>
      <c r="S4203" s="49">
        <v>37765</v>
      </c>
      <c r="T4203" s="48">
        <v>2868.37</v>
      </c>
      <c r="U4203" s="50">
        <f t="shared" si="468"/>
        <v>2856.1654838709674</v>
      </c>
      <c r="V4203" s="51">
        <f t="shared" si="470"/>
        <v>2875.9078356164382</v>
      </c>
      <c r="W4203" s="53">
        <f t="shared" si="471"/>
        <v>-1.2918500572970282E-2</v>
      </c>
      <c r="X4203" s="53" t="str">
        <f t="shared" si="472"/>
        <v/>
      </c>
      <c r="Y4203" s="54" t="str">
        <f t="shared" si="473"/>
        <v/>
      </c>
    </row>
    <row r="4204" spans="17:25" x14ac:dyDescent="0.25">
      <c r="Q4204" s="47">
        <f t="shared" si="469"/>
        <v>2003</v>
      </c>
      <c r="R4204" s="48" t="str">
        <f t="shared" si="467"/>
        <v>20035</v>
      </c>
      <c r="S4204" s="49">
        <v>37766</v>
      </c>
      <c r="T4204" s="48">
        <v>2868.37</v>
      </c>
      <c r="U4204" s="50">
        <f t="shared" si="468"/>
        <v>2856.1654838709674</v>
      </c>
      <c r="V4204" s="51">
        <f t="shared" si="470"/>
        <v>2875.9078356164382</v>
      </c>
      <c r="W4204" s="53">
        <f t="shared" si="471"/>
        <v>0</v>
      </c>
      <c r="X4204" s="53" t="str">
        <f t="shared" si="472"/>
        <v/>
      </c>
      <c r="Y4204" s="54" t="str">
        <f t="shared" si="473"/>
        <v/>
      </c>
    </row>
    <row r="4205" spans="17:25" x14ac:dyDescent="0.25">
      <c r="Q4205" s="47">
        <f t="shared" si="469"/>
        <v>2003</v>
      </c>
      <c r="R4205" s="48" t="str">
        <f t="shared" si="467"/>
        <v>20035</v>
      </c>
      <c r="S4205" s="49">
        <v>37767</v>
      </c>
      <c r="T4205" s="48">
        <v>2868.37</v>
      </c>
      <c r="U4205" s="50">
        <f t="shared" si="468"/>
        <v>2856.1654838709674</v>
      </c>
      <c r="V4205" s="51">
        <f t="shared" si="470"/>
        <v>2875.9078356164382</v>
      </c>
      <c r="W4205" s="53">
        <f t="shared" si="471"/>
        <v>0</v>
      </c>
      <c r="X4205" s="53" t="str">
        <f t="shared" si="472"/>
        <v/>
      </c>
      <c r="Y4205" s="54" t="str">
        <f t="shared" si="473"/>
        <v/>
      </c>
    </row>
    <row r="4206" spans="17:25" x14ac:dyDescent="0.25">
      <c r="Q4206" s="47">
        <f t="shared" si="469"/>
        <v>2003</v>
      </c>
      <c r="R4206" s="48" t="str">
        <f t="shared" si="467"/>
        <v>20035</v>
      </c>
      <c r="S4206" s="49">
        <v>37768</v>
      </c>
      <c r="T4206" s="48">
        <v>2868.37</v>
      </c>
      <c r="U4206" s="50">
        <f t="shared" si="468"/>
        <v>2856.1654838709674</v>
      </c>
      <c r="V4206" s="51">
        <f t="shared" si="470"/>
        <v>2875.9078356164382</v>
      </c>
      <c r="W4206" s="53">
        <f t="shared" si="471"/>
        <v>0</v>
      </c>
      <c r="X4206" s="53" t="str">
        <f t="shared" si="472"/>
        <v/>
      </c>
      <c r="Y4206" s="54" t="str">
        <f t="shared" si="473"/>
        <v/>
      </c>
    </row>
    <row r="4207" spans="17:25" x14ac:dyDescent="0.25">
      <c r="Q4207" s="47">
        <f t="shared" si="469"/>
        <v>2003</v>
      </c>
      <c r="R4207" s="48" t="str">
        <f t="shared" si="467"/>
        <v>20035</v>
      </c>
      <c r="S4207" s="49">
        <v>37769</v>
      </c>
      <c r="T4207" s="48">
        <v>2850.03</v>
      </c>
      <c r="U4207" s="50">
        <f t="shared" si="468"/>
        <v>2856.1654838709674</v>
      </c>
      <c r="V4207" s="51">
        <f t="shared" si="470"/>
        <v>2875.9078356164382</v>
      </c>
      <c r="W4207" s="53">
        <f t="shared" si="471"/>
        <v>-6.3938752671376387E-3</v>
      </c>
      <c r="X4207" s="53" t="str">
        <f t="shared" si="472"/>
        <v/>
      </c>
      <c r="Y4207" s="54" t="str">
        <f t="shared" si="473"/>
        <v/>
      </c>
    </row>
    <row r="4208" spans="17:25" x14ac:dyDescent="0.25">
      <c r="Q4208" s="47">
        <f t="shared" si="469"/>
        <v>2003</v>
      </c>
      <c r="R4208" s="48" t="str">
        <f t="shared" si="467"/>
        <v>20035</v>
      </c>
      <c r="S4208" s="49">
        <v>37770</v>
      </c>
      <c r="T4208" s="48">
        <v>2874.91</v>
      </c>
      <c r="U4208" s="50">
        <f t="shared" si="468"/>
        <v>2856.1654838709674</v>
      </c>
      <c r="V4208" s="51">
        <f t="shared" si="470"/>
        <v>2875.9078356164382</v>
      </c>
      <c r="W4208" s="53">
        <f t="shared" si="471"/>
        <v>8.7297326694806276E-3</v>
      </c>
      <c r="X4208" s="53" t="str">
        <f t="shared" si="472"/>
        <v/>
      </c>
      <c r="Y4208" s="54" t="str">
        <f t="shared" si="473"/>
        <v/>
      </c>
    </row>
    <row r="4209" spans="17:25" x14ac:dyDescent="0.25">
      <c r="Q4209" s="47">
        <f t="shared" si="469"/>
        <v>2003</v>
      </c>
      <c r="R4209" s="48" t="str">
        <f t="shared" si="467"/>
        <v>20035</v>
      </c>
      <c r="S4209" s="49">
        <v>37771</v>
      </c>
      <c r="T4209" s="48">
        <v>2855.88</v>
      </c>
      <c r="U4209" s="50">
        <f t="shared" si="468"/>
        <v>2856.1654838709674</v>
      </c>
      <c r="V4209" s="51">
        <f t="shared" si="470"/>
        <v>2875.9078356164382</v>
      </c>
      <c r="W4209" s="53">
        <f t="shared" si="471"/>
        <v>-6.6193376488306033E-3</v>
      </c>
      <c r="X4209" s="53" t="str">
        <f t="shared" si="472"/>
        <v/>
      </c>
      <c r="Y4209" s="54" t="str">
        <f t="shared" si="473"/>
        <v/>
      </c>
    </row>
    <row r="4210" spans="17:25" x14ac:dyDescent="0.25">
      <c r="Q4210" s="47">
        <f t="shared" si="469"/>
        <v>2003</v>
      </c>
      <c r="R4210" s="48" t="str">
        <f t="shared" si="467"/>
        <v>20035</v>
      </c>
      <c r="S4210" s="49">
        <v>37772</v>
      </c>
      <c r="T4210" s="48">
        <v>2853.33</v>
      </c>
      <c r="U4210" s="50">
        <f t="shared" si="468"/>
        <v>2856.1654838709674</v>
      </c>
      <c r="V4210" s="51">
        <f t="shared" si="470"/>
        <v>2875.9078356164382</v>
      </c>
      <c r="W4210" s="53">
        <f t="shared" si="471"/>
        <v>-8.9289465943953594E-4</v>
      </c>
      <c r="X4210" s="53" t="str">
        <f t="shared" si="472"/>
        <v/>
      </c>
      <c r="Y4210" s="54" t="str">
        <f t="shared" si="473"/>
        <v/>
      </c>
    </row>
    <row r="4211" spans="17:25" x14ac:dyDescent="0.25">
      <c r="Q4211" s="47">
        <f t="shared" si="469"/>
        <v>2003</v>
      </c>
      <c r="R4211" s="48" t="str">
        <f t="shared" si="467"/>
        <v>20036</v>
      </c>
      <c r="S4211" s="49">
        <v>37773</v>
      </c>
      <c r="T4211" s="48">
        <v>2853.33</v>
      </c>
      <c r="U4211" s="50">
        <f t="shared" si="468"/>
        <v>2827.4133333333343</v>
      </c>
      <c r="V4211" s="51">
        <f t="shared" si="470"/>
        <v>2875.9078356164382</v>
      </c>
      <c r="W4211" s="53">
        <f t="shared" si="471"/>
        <v>0</v>
      </c>
      <c r="X4211" s="53">
        <f t="shared" si="472"/>
        <v>-1.0066696310140011E-2</v>
      </c>
      <c r="Y4211" s="54" t="str">
        <f t="shared" si="473"/>
        <v/>
      </c>
    </row>
    <row r="4212" spans="17:25" x14ac:dyDescent="0.25">
      <c r="Q4212" s="47">
        <f t="shared" si="469"/>
        <v>2003</v>
      </c>
      <c r="R4212" s="48" t="str">
        <f t="shared" si="467"/>
        <v>20036</v>
      </c>
      <c r="S4212" s="49">
        <v>37774</v>
      </c>
      <c r="T4212" s="48">
        <v>2853.33</v>
      </c>
      <c r="U4212" s="50">
        <f t="shared" si="468"/>
        <v>2827.4133333333343</v>
      </c>
      <c r="V4212" s="51">
        <f t="shared" si="470"/>
        <v>2875.9078356164382</v>
      </c>
      <c r="W4212" s="53">
        <f t="shared" si="471"/>
        <v>0</v>
      </c>
      <c r="X4212" s="53" t="str">
        <f t="shared" si="472"/>
        <v/>
      </c>
      <c r="Y4212" s="54" t="str">
        <f t="shared" si="473"/>
        <v/>
      </c>
    </row>
    <row r="4213" spans="17:25" x14ac:dyDescent="0.25">
      <c r="Q4213" s="47">
        <f t="shared" si="469"/>
        <v>2003</v>
      </c>
      <c r="R4213" s="48" t="str">
        <f t="shared" si="467"/>
        <v>20036</v>
      </c>
      <c r="S4213" s="49">
        <v>37775</v>
      </c>
      <c r="T4213" s="48">
        <v>2853.33</v>
      </c>
      <c r="U4213" s="50">
        <f t="shared" si="468"/>
        <v>2827.4133333333343</v>
      </c>
      <c r="V4213" s="51">
        <f t="shared" si="470"/>
        <v>2875.9078356164382</v>
      </c>
      <c r="W4213" s="53">
        <f t="shared" si="471"/>
        <v>0</v>
      </c>
      <c r="X4213" s="53" t="str">
        <f t="shared" si="472"/>
        <v/>
      </c>
      <c r="Y4213" s="54" t="str">
        <f t="shared" si="473"/>
        <v/>
      </c>
    </row>
    <row r="4214" spans="17:25" x14ac:dyDescent="0.25">
      <c r="Q4214" s="47">
        <f t="shared" si="469"/>
        <v>2003</v>
      </c>
      <c r="R4214" s="48" t="str">
        <f t="shared" si="467"/>
        <v>20036</v>
      </c>
      <c r="S4214" s="49">
        <v>37776</v>
      </c>
      <c r="T4214" s="48">
        <v>2846.16</v>
      </c>
      <c r="U4214" s="50">
        <f t="shared" si="468"/>
        <v>2827.4133333333343</v>
      </c>
      <c r="V4214" s="51">
        <f t="shared" si="470"/>
        <v>2875.9078356164382</v>
      </c>
      <c r="W4214" s="53">
        <f t="shared" si="471"/>
        <v>-2.5128534028661109E-3</v>
      </c>
      <c r="X4214" s="53" t="str">
        <f t="shared" si="472"/>
        <v/>
      </c>
      <c r="Y4214" s="54" t="str">
        <f t="shared" si="473"/>
        <v/>
      </c>
    </row>
    <row r="4215" spans="17:25" x14ac:dyDescent="0.25">
      <c r="Q4215" s="47">
        <f t="shared" si="469"/>
        <v>2003</v>
      </c>
      <c r="R4215" s="48" t="str">
        <f t="shared" si="467"/>
        <v>20036</v>
      </c>
      <c r="S4215" s="49">
        <v>37777</v>
      </c>
      <c r="T4215" s="48">
        <v>2849.71</v>
      </c>
      <c r="U4215" s="50">
        <f t="shared" si="468"/>
        <v>2827.4133333333343</v>
      </c>
      <c r="V4215" s="51">
        <f t="shared" si="470"/>
        <v>2875.9078356164382</v>
      </c>
      <c r="W4215" s="53">
        <f t="shared" si="471"/>
        <v>1.2472946004442598E-3</v>
      </c>
      <c r="X4215" s="53" t="str">
        <f t="shared" si="472"/>
        <v/>
      </c>
      <c r="Y4215" s="54" t="str">
        <f t="shared" si="473"/>
        <v/>
      </c>
    </row>
    <row r="4216" spans="17:25" x14ac:dyDescent="0.25">
      <c r="Q4216" s="47">
        <f t="shared" si="469"/>
        <v>2003</v>
      </c>
      <c r="R4216" s="48" t="str">
        <f t="shared" si="467"/>
        <v>20036</v>
      </c>
      <c r="S4216" s="49">
        <v>37778</v>
      </c>
      <c r="T4216" s="48">
        <v>2839.21</v>
      </c>
      <c r="U4216" s="50">
        <f t="shared" si="468"/>
        <v>2827.4133333333343</v>
      </c>
      <c r="V4216" s="51">
        <f t="shared" si="470"/>
        <v>2875.9078356164382</v>
      </c>
      <c r="W4216" s="53">
        <f t="shared" si="471"/>
        <v>-3.6845854490457075E-3</v>
      </c>
      <c r="X4216" s="53" t="str">
        <f t="shared" si="472"/>
        <v/>
      </c>
      <c r="Y4216" s="54" t="str">
        <f t="shared" si="473"/>
        <v/>
      </c>
    </row>
    <row r="4217" spans="17:25" x14ac:dyDescent="0.25">
      <c r="Q4217" s="47">
        <f t="shared" si="469"/>
        <v>2003</v>
      </c>
      <c r="R4217" s="48" t="str">
        <f t="shared" si="467"/>
        <v>20036</v>
      </c>
      <c r="S4217" s="49">
        <v>37779</v>
      </c>
      <c r="T4217" s="48">
        <v>2828.2</v>
      </c>
      <c r="U4217" s="50">
        <f t="shared" si="468"/>
        <v>2827.4133333333343</v>
      </c>
      <c r="V4217" s="51">
        <f t="shared" si="470"/>
        <v>2875.9078356164382</v>
      </c>
      <c r="W4217" s="53">
        <f t="shared" si="471"/>
        <v>-3.8778392581035881E-3</v>
      </c>
      <c r="X4217" s="53" t="str">
        <f t="shared" si="472"/>
        <v/>
      </c>
      <c r="Y4217" s="54" t="str">
        <f t="shared" si="473"/>
        <v/>
      </c>
    </row>
    <row r="4218" spans="17:25" x14ac:dyDescent="0.25">
      <c r="Q4218" s="47">
        <f t="shared" si="469"/>
        <v>2003</v>
      </c>
      <c r="R4218" s="48" t="str">
        <f t="shared" si="467"/>
        <v>20036</v>
      </c>
      <c r="S4218" s="49">
        <v>37780</v>
      </c>
      <c r="T4218" s="48">
        <v>2828.2</v>
      </c>
      <c r="U4218" s="50">
        <f t="shared" si="468"/>
        <v>2827.4133333333343</v>
      </c>
      <c r="V4218" s="51">
        <f t="shared" si="470"/>
        <v>2875.9078356164382</v>
      </c>
      <c r="W4218" s="53">
        <f t="shared" si="471"/>
        <v>0</v>
      </c>
      <c r="X4218" s="53" t="str">
        <f t="shared" si="472"/>
        <v/>
      </c>
      <c r="Y4218" s="54" t="str">
        <f t="shared" si="473"/>
        <v/>
      </c>
    </row>
    <row r="4219" spans="17:25" x14ac:dyDescent="0.25">
      <c r="Q4219" s="47">
        <f t="shared" si="469"/>
        <v>2003</v>
      </c>
      <c r="R4219" s="48" t="str">
        <f t="shared" si="467"/>
        <v>20036</v>
      </c>
      <c r="S4219" s="49">
        <v>37781</v>
      </c>
      <c r="T4219" s="48">
        <v>2828.2</v>
      </c>
      <c r="U4219" s="50">
        <f t="shared" si="468"/>
        <v>2827.4133333333343</v>
      </c>
      <c r="V4219" s="51">
        <f t="shared" si="470"/>
        <v>2875.9078356164382</v>
      </c>
      <c r="W4219" s="53">
        <f t="shared" si="471"/>
        <v>0</v>
      </c>
      <c r="X4219" s="53" t="str">
        <f t="shared" si="472"/>
        <v/>
      </c>
      <c r="Y4219" s="54" t="str">
        <f t="shared" si="473"/>
        <v/>
      </c>
    </row>
    <row r="4220" spans="17:25" x14ac:dyDescent="0.25">
      <c r="Q4220" s="47">
        <f t="shared" si="469"/>
        <v>2003</v>
      </c>
      <c r="R4220" s="48" t="str">
        <f t="shared" si="467"/>
        <v>20036</v>
      </c>
      <c r="S4220" s="49">
        <v>37782</v>
      </c>
      <c r="T4220" s="48">
        <v>2818.5</v>
      </c>
      <c r="U4220" s="50">
        <f t="shared" si="468"/>
        <v>2827.4133333333343</v>
      </c>
      <c r="V4220" s="51">
        <f t="shared" si="470"/>
        <v>2875.9078356164382</v>
      </c>
      <c r="W4220" s="53">
        <f t="shared" si="471"/>
        <v>-3.4297432996250876E-3</v>
      </c>
      <c r="X4220" s="53" t="str">
        <f t="shared" si="472"/>
        <v/>
      </c>
      <c r="Y4220" s="54" t="str">
        <f t="shared" si="473"/>
        <v/>
      </c>
    </row>
    <row r="4221" spans="17:25" x14ac:dyDescent="0.25">
      <c r="Q4221" s="47">
        <f t="shared" si="469"/>
        <v>2003</v>
      </c>
      <c r="R4221" s="48" t="str">
        <f t="shared" si="467"/>
        <v>20036</v>
      </c>
      <c r="S4221" s="49">
        <v>37783</v>
      </c>
      <c r="T4221" s="48">
        <v>2809.63</v>
      </c>
      <c r="U4221" s="50">
        <f t="shared" si="468"/>
        <v>2827.4133333333343</v>
      </c>
      <c r="V4221" s="51">
        <f t="shared" si="470"/>
        <v>2875.9078356164382</v>
      </c>
      <c r="W4221" s="53">
        <f t="shared" si="471"/>
        <v>-3.1470640411566109E-3</v>
      </c>
      <c r="X4221" s="53" t="str">
        <f t="shared" si="472"/>
        <v/>
      </c>
      <c r="Y4221" s="54" t="str">
        <f t="shared" si="473"/>
        <v/>
      </c>
    </row>
    <row r="4222" spans="17:25" x14ac:dyDescent="0.25">
      <c r="Q4222" s="47">
        <f t="shared" si="469"/>
        <v>2003</v>
      </c>
      <c r="R4222" s="48" t="str">
        <f t="shared" si="467"/>
        <v>20036</v>
      </c>
      <c r="S4222" s="49">
        <v>37784</v>
      </c>
      <c r="T4222" s="48">
        <v>2821.27</v>
      </c>
      <c r="U4222" s="50">
        <f t="shared" si="468"/>
        <v>2827.4133333333343</v>
      </c>
      <c r="V4222" s="51">
        <f t="shared" si="470"/>
        <v>2875.9078356164382</v>
      </c>
      <c r="W4222" s="53">
        <f t="shared" si="471"/>
        <v>4.1428942600982843E-3</v>
      </c>
      <c r="X4222" s="53" t="str">
        <f t="shared" si="472"/>
        <v/>
      </c>
      <c r="Y4222" s="54" t="str">
        <f t="shared" si="473"/>
        <v/>
      </c>
    </row>
    <row r="4223" spans="17:25" x14ac:dyDescent="0.25">
      <c r="Q4223" s="47">
        <f t="shared" si="469"/>
        <v>2003</v>
      </c>
      <c r="R4223" s="48" t="str">
        <f t="shared" si="467"/>
        <v>20036</v>
      </c>
      <c r="S4223" s="49">
        <v>37785</v>
      </c>
      <c r="T4223" s="48">
        <v>2832.2</v>
      </c>
      <c r="U4223" s="50">
        <f t="shared" si="468"/>
        <v>2827.4133333333343</v>
      </c>
      <c r="V4223" s="51">
        <f t="shared" si="470"/>
        <v>2875.9078356164382</v>
      </c>
      <c r="W4223" s="53">
        <f t="shared" si="471"/>
        <v>3.8741417872092399E-3</v>
      </c>
      <c r="X4223" s="53" t="str">
        <f t="shared" si="472"/>
        <v/>
      </c>
      <c r="Y4223" s="54" t="str">
        <f t="shared" si="473"/>
        <v/>
      </c>
    </row>
    <row r="4224" spans="17:25" x14ac:dyDescent="0.25">
      <c r="Q4224" s="47">
        <f t="shared" si="469"/>
        <v>2003</v>
      </c>
      <c r="R4224" s="48" t="str">
        <f t="shared" si="467"/>
        <v>20036</v>
      </c>
      <c r="S4224" s="49">
        <v>37786</v>
      </c>
      <c r="T4224" s="48">
        <v>2821.61</v>
      </c>
      <c r="U4224" s="50">
        <f t="shared" si="468"/>
        <v>2827.4133333333343</v>
      </c>
      <c r="V4224" s="51">
        <f t="shared" si="470"/>
        <v>2875.9078356164382</v>
      </c>
      <c r="W4224" s="53">
        <f t="shared" si="471"/>
        <v>-3.7391427159098045E-3</v>
      </c>
      <c r="X4224" s="53" t="str">
        <f t="shared" si="472"/>
        <v/>
      </c>
      <c r="Y4224" s="54" t="str">
        <f t="shared" si="473"/>
        <v/>
      </c>
    </row>
    <row r="4225" spans="17:25" x14ac:dyDescent="0.25">
      <c r="Q4225" s="47">
        <f t="shared" si="469"/>
        <v>2003</v>
      </c>
      <c r="R4225" s="48" t="str">
        <f t="shared" si="467"/>
        <v>20036</v>
      </c>
      <c r="S4225" s="49">
        <v>37787</v>
      </c>
      <c r="T4225" s="48">
        <v>2821.61</v>
      </c>
      <c r="U4225" s="50">
        <f t="shared" si="468"/>
        <v>2827.4133333333343</v>
      </c>
      <c r="V4225" s="51">
        <f t="shared" si="470"/>
        <v>2875.9078356164382</v>
      </c>
      <c r="W4225" s="53">
        <f t="shared" si="471"/>
        <v>0</v>
      </c>
      <c r="X4225" s="53" t="str">
        <f t="shared" si="472"/>
        <v/>
      </c>
      <c r="Y4225" s="54" t="str">
        <f t="shared" si="473"/>
        <v/>
      </c>
    </row>
    <row r="4226" spans="17:25" x14ac:dyDescent="0.25">
      <c r="Q4226" s="47">
        <f t="shared" si="469"/>
        <v>2003</v>
      </c>
      <c r="R4226" s="48" t="str">
        <f t="shared" si="467"/>
        <v>20036</v>
      </c>
      <c r="S4226" s="49">
        <v>37788</v>
      </c>
      <c r="T4226" s="48">
        <v>2821.61</v>
      </c>
      <c r="U4226" s="50">
        <f t="shared" si="468"/>
        <v>2827.4133333333343</v>
      </c>
      <c r="V4226" s="51">
        <f t="shared" si="470"/>
        <v>2875.9078356164382</v>
      </c>
      <c r="W4226" s="53">
        <f t="shared" si="471"/>
        <v>0</v>
      </c>
      <c r="X4226" s="53" t="str">
        <f t="shared" si="472"/>
        <v/>
      </c>
      <c r="Y4226" s="54" t="str">
        <f t="shared" si="473"/>
        <v/>
      </c>
    </row>
    <row r="4227" spans="17:25" x14ac:dyDescent="0.25">
      <c r="Q4227" s="47">
        <f t="shared" si="469"/>
        <v>2003</v>
      </c>
      <c r="R4227" s="48" t="str">
        <f t="shared" si="467"/>
        <v>20036</v>
      </c>
      <c r="S4227" s="49">
        <v>37789</v>
      </c>
      <c r="T4227" s="48">
        <v>2818.62</v>
      </c>
      <c r="U4227" s="50">
        <f t="shared" si="468"/>
        <v>2827.4133333333343</v>
      </c>
      <c r="V4227" s="51">
        <f t="shared" si="470"/>
        <v>2875.9078356164382</v>
      </c>
      <c r="W4227" s="53">
        <f t="shared" si="471"/>
        <v>-1.0596786940789693E-3</v>
      </c>
      <c r="X4227" s="53" t="str">
        <f t="shared" si="472"/>
        <v/>
      </c>
      <c r="Y4227" s="54" t="str">
        <f t="shared" si="473"/>
        <v/>
      </c>
    </row>
    <row r="4228" spans="17:25" x14ac:dyDescent="0.25">
      <c r="Q4228" s="47">
        <f t="shared" si="469"/>
        <v>2003</v>
      </c>
      <c r="R4228" s="48" t="str">
        <f t="shared" si="467"/>
        <v>20036</v>
      </c>
      <c r="S4228" s="49">
        <v>37790</v>
      </c>
      <c r="T4228" s="48">
        <v>2828.96</v>
      </c>
      <c r="U4228" s="50">
        <f t="shared" si="468"/>
        <v>2827.4133333333343</v>
      </c>
      <c r="V4228" s="51">
        <f t="shared" si="470"/>
        <v>2875.9078356164382</v>
      </c>
      <c r="W4228" s="53">
        <f t="shared" si="471"/>
        <v>3.6684618714122319E-3</v>
      </c>
      <c r="X4228" s="53" t="str">
        <f t="shared" si="472"/>
        <v/>
      </c>
      <c r="Y4228" s="54" t="str">
        <f t="shared" si="473"/>
        <v/>
      </c>
    </row>
    <row r="4229" spans="17:25" x14ac:dyDescent="0.25">
      <c r="Q4229" s="47">
        <f t="shared" si="469"/>
        <v>2003</v>
      </c>
      <c r="R4229" s="48" t="str">
        <f t="shared" si="467"/>
        <v>20036</v>
      </c>
      <c r="S4229" s="49">
        <v>37791</v>
      </c>
      <c r="T4229" s="48">
        <v>2829.42</v>
      </c>
      <c r="U4229" s="50">
        <f t="shared" si="468"/>
        <v>2827.4133333333343</v>
      </c>
      <c r="V4229" s="51">
        <f t="shared" si="470"/>
        <v>2875.9078356164382</v>
      </c>
      <c r="W4229" s="53">
        <f t="shared" si="471"/>
        <v>1.6260392511746602E-4</v>
      </c>
      <c r="X4229" s="53" t="str">
        <f t="shared" si="472"/>
        <v/>
      </c>
      <c r="Y4229" s="54" t="str">
        <f t="shared" si="473"/>
        <v/>
      </c>
    </row>
    <row r="4230" spans="17:25" x14ac:dyDescent="0.25">
      <c r="Q4230" s="47">
        <f t="shared" si="469"/>
        <v>2003</v>
      </c>
      <c r="R4230" s="48" t="str">
        <f t="shared" si="467"/>
        <v>20036</v>
      </c>
      <c r="S4230" s="49">
        <v>37792</v>
      </c>
      <c r="T4230" s="48">
        <v>2827.4</v>
      </c>
      <c r="U4230" s="50">
        <f t="shared" si="468"/>
        <v>2827.4133333333343</v>
      </c>
      <c r="V4230" s="51">
        <f t="shared" si="470"/>
        <v>2875.9078356164382</v>
      </c>
      <c r="W4230" s="53">
        <f t="shared" si="471"/>
        <v>-7.1392723597063501E-4</v>
      </c>
      <c r="X4230" s="53" t="str">
        <f t="shared" si="472"/>
        <v/>
      </c>
      <c r="Y4230" s="54" t="str">
        <f t="shared" si="473"/>
        <v/>
      </c>
    </row>
    <row r="4231" spans="17:25" x14ac:dyDescent="0.25">
      <c r="Q4231" s="47">
        <f t="shared" si="469"/>
        <v>2003</v>
      </c>
      <c r="R4231" s="48" t="str">
        <f t="shared" ref="R4231:R4294" si="474">+YEAR(S4231)&amp;MONTH(S4231)</f>
        <v>20036</v>
      </c>
      <c r="S4231" s="49">
        <v>37793</v>
      </c>
      <c r="T4231" s="48">
        <v>2826.36</v>
      </c>
      <c r="U4231" s="50">
        <f t="shared" ref="U4231:U4294" si="475">+AVERAGEIF($R$3:$R$12000,R4231,$T$3:$T$12000)</f>
        <v>2827.4133333333343</v>
      </c>
      <c r="V4231" s="51">
        <f t="shared" si="470"/>
        <v>2875.9078356164382</v>
      </c>
      <c r="W4231" s="53">
        <f t="shared" si="471"/>
        <v>-3.6782910094079746E-4</v>
      </c>
      <c r="X4231" s="53" t="str">
        <f t="shared" si="472"/>
        <v/>
      </c>
      <c r="Y4231" s="54" t="str">
        <f t="shared" si="473"/>
        <v/>
      </c>
    </row>
    <row r="4232" spans="17:25" x14ac:dyDescent="0.25">
      <c r="Q4232" s="47">
        <f t="shared" ref="Q4232:Q4295" si="476">+YEAR(S4232)</f>
        <v>2003</v>
      </c>
      <c r="R4232" s="48" t="str">
        <f t="shared" si="474"/>
        <v>20036</v>
      </c>
      <c r="S4232" s="49">
        <v>37794</v>
      </c>
      <c r="T4232" s="48">
        <v>2826.36</v>
      </c>
      <c r="U4232" s="50">
        <f t="shared" si="475"/>
        <v>2827.4133333333343</v>
      </c>
      <c r="V4232" s="51">
        <f t="shared" ref="V4232:V4295" si="477">+AVERAGEIF($Q$3:$Q$12000,Q4232,$T$3:$T$12000)</f>
        <v>2875.9078356164382</v>
      </c>
      <c r="W4232" s="53">
        <f t="shared" si="471"/>
        <v>0</v>
      </c>
      <c r="X4232" s="53" t="str">
        <f t="shared" si="472"/>
        <v/>
      </c>
      <c r="Y4232" s="54" t="str">
        <f t="shared" si="473"/>
        <v/>
      </c>
    </row>
    <row r="4233" spans="17:25" x14ac:dyDescent="0.25">
      <c r="Q4233" s="47">
        <f t="shared" si="476"/>
        <v>2003</v>
      </c>
      <c r="R4233" s="48" t="str">
        <f t="shared" si="474"/>
        <v>20036</v>
      </c>
      <c r="S4233" s="49">
        <v>37795</v>
      </c>
      <c r="T4233" s="48">
        <v>2826.36</v>
      </c>
      <c r="U4233" s="50">
        <f t="shared" si="475"/>
        <v>2827.4133333333343</v>
      </c>
      <c r="V4233" s="51">
        <f t="shared" si="477"/>
        <v>2875.9078356164382</v>
      </c>
      <c r="W4233" s="53">
        <f t="shared" ref="W4233:W4296" si="478">+T4233/T4232-1</f>
        <v>0</v>
      </c>
      <c r="X4233" s="53" t="str">
        <f t="shared" ref="X4233:X4296" si="479">IF(U4233/U4232-1=0,"",U4233/U4232-1)</f>
        <v/>
      </c>
      <c r="Y4233" s="54" t="str">
        <f t="shared" ref="Y4233:Y4296" si="480">+IF(V4233=V4232,"",V4233/V4232-1)</f>
        <v/>
      </c>
    </row>
    <row r="4234" spans="17:25" x14ac:dyDescent="0.25">
      <c r="Q4234" s="47">
        <f t="shared" si="476"/>
        <v>2003</v>
      </c>
      <c r="R4234" s="48" t="str">
        <f t="shared" si="474"/>
        <v>20036</v>
      </c>
      <c r="S4234" s="49">
        <v>37796</v>
      </c>
      <c r="T4234" s="48">
        <v>2826.36</v>
      </c>
      <c r="U4234" s="50">
        <f t="shared" si="475"/>
        <v>2827.4133333333343</v>
      </c>
      <c r="V4234" s="51">
        <f t="shared" si="477"/>
        <v>2875.9078356164382</v>
      </c>
      <c r="W4234" s="53">
        <f t="shared" si="478"/>
        <v>0</v>
      </c>
      <c r="X4234" s="53" t="str">
        <f t="shared" si="479"/>
        <v/>
      </c>
      <c r="Y4234" s="54" t="str">
        <f t="shared" si="480"/>
        <v/>
      </c>
    </row>
    <row r="4235" spans="17:25" x14ac:dyDescent="0.25">
      <c r="Q4235" s="47">
        <f t="shared" si="476"/>
        <v>2003</v>
      </c>
      <c r="R4235" s="48" t="str">
        <f t="shared" si="474"/>
        <v>20036</v>
      </c>
      <c r="S4235" s="49">
        <v>37797</v>
      </c>
      <c r="T4235" s="48">
        <v>2815.26</v>
      </c>
      <c r="U4235" s="50">
        <f t="shared" si="475"/>
        <v>2827.4133333333343</v>
      </c>
      <c r="V4235" s="51">
        <f t="shared" si="477"/>
        <v>2875.9078356164382</v>
      </c>
      <c r="W4235" s="53">
        <f t="shared" si="478"/>
        <v>-3.9273128688489534E-3</v>
      </c>
      <c r="X4235" s="53" t="str">
        <f t="shared" si="479"/>
        <v/>
      </c>
      <c r="Y4235" s="54" t="str">
        <f t="shared" si="480"/>
        <v/>
      </c>
    </row>
    <row r="4236" spans="17:25" x14ac:dyDescent="0.25">
      <c r="Q4236" s="47">
        <f t="shared" si="476"/>
        <v>2003</v>
      </c>
      <c r="R4236" s="48" t="str">
        <f t="shared" si="474"/>
        <v>20036</v>
      </c>
      <c r="S4236" s="49">
        <v>37798</v>
      </c>
      <c r="T4236" s="48">
        <v>2806.96</v>
      </c>
      <c r="U4236" s="50">
        <f t="shared" si="475"/>
        <v>2827.4133333333343</v>
      </c>
      <c r="V4236" s="51">
        <f t="shared" si="477"/>
        <v>2875.9078356164382</v>
      </c>
      <c r="W4236" s="53">
        <f t="shared" si="478"/>
        <v>-2.9482179265858388E-3</v>
      </c>
      <c r="X4236" s="53" t="str">
        <f t="shared" si="479"/>
        <v/>
      </c>
      <c r="Y4236" s="54" t="str">
        <f t="shared" si="480"/>
        <v/>
      </c>
    </row>
    <row r="4237" spans="17:25" x14ac:dyDescent="0.25">
      <c r="Q4237" s="47">
        <f t="shared" si="476"/>
        <v>2003</v>
      </c>
      <c r="R4237" s="48" t="str">
        <f t="shared" si="474"/>
        <v>20036</v>
      </c>
      <c r="S4237" s="49">
        <v>37799</v>
      </c>
      <c r="T4237" s="48">
        <v>2812.28</v>
      </c>
      <c r="U4237" s="50">
        <f t="shared" si="475"/>
        <v>2827.4133333333343</v>
      </c>
      <c r="V4237" s="51">
        <f t="shared" si="477"/>
        <v>2875.9078356164382</v>
      </c>
      <c r="W4237" s="53">
        <f t="shared" si="478"/>
        <v>1.8952888534216061E-3</v>
      </c>
      <c r="X4237" s="53" t="str">
        <f t="shared" si="479"/>
        <v/>
      </c>
      <c r="Y4237" s="54" t="str">
        <f t="shared" si="480"/>
        <v/>
      </c>
    </row>
    <row r="4238" spans="17:25" x14ac:dyDescent="0.25">
      <c r="Q4238" s="47">
        <f t="shared" si="476"/>
        <v>2003</v>
      </c>
      <c r="R4238" s="48" t="str">
        <f t="shared" si="474"/>
        <v>20036</v>
      </c>
      <c r="S4238" s="49">
        <v>37800</v>
      </c>
      <c r="T4238" s="48">
        <v>2817.32</v>
      </c>
      <c r="U4238" s="50">
        <f t="shared" si="475"/>
        <v>2827.4133333333343</v>
      </c>
      <c r="V4238" s="51">
        <f t="shared" si="477"/>
        <v>2875.9078356164382</v>
      </c>
      <c r="W4238" s="53">
        <f t="shared" si="478"/>
        <v>1.7921401851876961E-3</v>
      </c>
      <c r="X4238" s="53" t="str">
        <f t="shared" si="479"/>
        <v/>
      </c>
      <c r="Y4238" s="54" t="str">
        <f t="shared" si="480"/>
        <v/>
      </c>
    </row>
    <row r="4239" spans="17:25" x14ac:dyDescent="0.25">
      <c r="Q4239" s="47">
        <f t="shared" si="476"/>
        <v>2003</v>
      </c>
      <c r="R4239" s="48" t="str">
        <f t="shared" si="474"/>
        <v>20036</v>
      </c>
      <c r="S4239" s="49">
        <v>37801</v>
      </c>
      <c r="T4239" s="48">
        <v>2817.32</v>
      </c>
      <c r="U4239" s="50">
        <f t="shared" si="475"/>
        <v>2827.4133333333343</v>
      </c>
      <c r="V4239" s="51">
        <f t="shared" si="477"/>
        <v>2875.9078356164382</v>
      </c>
      <c r="W4239" s="53">
        <f t="shared" si="478"/>
        <v>0</v>
      </c>
      <c r="X4239" s="53" t="str">
        <f t="shared" si="479"/>
        <v/>
      </c>
      <c r="Y4239" s="54" t="str">
        <f t="shared" si="480"/>
        <v/>
      </c>
    </row>
    <row r="4240" spans="17:25" x14ac:dyDescent="0.25">
      <c r="Q4240" s="47">
        <f t="shared" si="476"/>
        <v>2003</v>
      </c>
      <c r="R4240" s="48" t="str">
        <f t="shared" si="474"/>
        <v>20036</v>
      </c>
      <c r="S4240" s="49">
        <v>37802</v>
      </c>
      <c r="T4240" s="48">
        <v>2817.32</v>
      </c>
      <c r="U4240" s="50">
        <f t="shared" si="475"/>
        <v>2827.4133333333343</v>
      </c>
      <c r="V4240" s="51">
        <f t="shared" si="477"/>
        <v>2875.9078356164382</v>
      </c>
      <c r="W4240" s="53">
        <f t="shared" si="478"/>
        <v>0</v>
      </c>
      <c r="X4240" s="53" t="str">
        <f t="shared" si="479"/>
        <v/>
      </c>
      <c r="Y4240" s="54" t="str">
        <f t="shared" si="480"/>
        <v/>
      </c>
    </row>
    <row r="4241" spans="17:25" x14ac:dyDescent="0.25">
      <c r="Q4241" s="47">
        <f t="shared" si="476"/>
        <v>2003</v>
      </c>
      <c r="R4241" s="48" t="str">
        <f t="shared" si="474"/>
        <v>20037</v>
      </c>
      <c r="S4241" s="49">
        <v>37803</v>
      </c>
      <c r="T4241" s="48">
        <v>2817.32</v>
      </c>
      <c r="U4241" s="50">
        <f t="shared" si="475"/>
        <v>2859.1996774193553</v>
      </c>
      <c r="V4241" s="51">
        <f t="shared" si="477"/>
        <v>2875.9078356164382</v>
      </c>
      <c r="W4241" s="53">
        <f t="shared" si="478"/>
        <v>0</v>
      </c>
      <c r="X4241" s="53">
        <f t="shared" si="479"/>
        <v>1.1242199260815822E-2</v>
      </c>
      <c r="Y4241" s="54" t="str">
        <f t="shared" si="480"/>
        <v/>
      </c>
    </row>
    <row r="4242" spans="17:25" x14ac:dyDescent="0.25">
      <c r="Q4242" s="47">
        <f t="shared" si="476"/>
        <v>2003</v>
      </c>
      <c r="R4242" s="48" t="str">
        <f t="shared" si="474"/>
        <v>20037</v>
      </c>
      <c r="S4242" s="49">
        <v>37804</v>
      </c>
      <c r="T4242" s="48">
        <v>2817.63</v>
      </c>
      <c r="U4242" s="50">
        <f t="shared" si="475"/>
        <v>2859.1996774193553</v>
      </c>
      <c r="V4242" s="51">
        <f t="shared" si="477"/>
        <v>2875.9078356164382</v>
      </c>
      <c r="W4242" s="53">
        <f t="shared" si="478"/>
        <v>1.1003364899964119E-4</v>
      </c>
      <c r="X4242" s="53" t="str">
        <f t="shared" si="479"/>
        <v/>
      </c>
      <c r="Y4242" s="54" t="str">
        <f t="shared" si="480"/>
        <v/>
      </c>
    </row>
    <row r="4243" spans="17:25" x14ac:dyDescent="0.25">
      <c r="Q4243" s="47">
        <f t="shared" si="476"/>
        <v>2003</v>
      </c>
      <c r="R4243" s="48" t="str">
        <f t="shared" si="474"/>
        <v>20037</v>
      </c>
      <c r="S4243" s="49">
        <v>37805</v>
      </c>
      <c r="T4243" s="48">
        <v>2812.4</v>
      </c>
      <c r="U4243" s="50">
        <f t="shared" si="475"/>
        <v>2859.1996774193553</v>
      </c>
      <c r="V4243" s="51">
        <f t="shared" si="477"/>
        <v>2875.9078356164382</v>
      </c>
      <c r="W4243" s="53">
        <f t="shared" si="478"/>
        <v>-1.856169901654936E-3</v>
      </c>
      <c r="X4243" s="53" t="str">
        <f t="shared" si="479"/>
        <v/>
      </c>
      <c r="Y4243" s="54" t="str">
        <f t="shared" si="480"/>
        <v/>
      </c>
    </row>
    <row r="4244" spans="17:25" x14ac:dyDescent="0.25">
      <c r="Q4244" s="47">
        <f t="shared" si="476"/>
        <v>2003</v>
      </c>
      <c r="R4244" s="48" t="str">
        <f t="shared" si="474"/>
        <v>20037</v>
      </c>
      <c r="S4244" s="49">
        <v>37806</v>
      </c>
      <c r="T4244" s="48">
        <v>2815.14</v>
      </c>
      <c r="U4244" s="50">
        <f t="shared" si="475"/>
        <v>2859.1996774193553</v>
      </c>
      <c r="V4244" s="51">
        <f t="shared" si="477"/>
        <v>2875.9078356164382</v>
      </c>
      <c r="W4244" s="53">
        <f t="shared" si="478"/>
        <v>9.7425686246621623E-4</v>
      </c>
      <c r="X4244" s="53" t="str">
        <f t="shared" si="479"/>
        <v/>
      </c>
      <c r="Y4244" s="54" t="str">
        <f t="shared" si="480"/>
        <v/>
      </c>
    </row>
    <row r="4245" spans="17:25" x14ac:dyDescent="0.25">
      <c r="Q4245" s="47">
        <f t="shared" si="476"/>
        <v>2003</v>
      </c>
      <c r="R4245" s="48" t="str">
        <f t="shared" si="474"/>
        <v>20037</v>
      </c>
      <c r="S4245" s="49">
        <v>37807</v>
      </c>
      <c r="T4245" s="48">
        <v>2815.14</v>
      </c>
      <c r="U4245" s="50">
        <f t="shared" si="475"/>
        <v>2859.1996774193553</v>
      </c>
      <c r="V4245" s="51">
        <f t="shared" si="477"/>
        <v>2875.9078356164382</v>
      </c>
      <c r="W4245" s="53">
        <f t="shared" si="478"/>
        <v>0</v>
      </c>
      <c r="X4245" s="53" t="str">
        <f t="shared" si="479"/>
        <v/>
      </c>
      <c r="Y4245" s="54" t="str">
        <f t="shared" si="480"/>
        <v/>
      </c>
    </row>
    <row r="4246" spans="17:25" x14ac:dyDescent="0.25">
      <c r="Q4246" s="47">
        <f t="shared" si="476"/>
        <v>2003</v>
      </c>
      <c r="R4246" s="48" t="str">
        <f t="shared" si="474"/>
        <v>20037</v>
      </c>
      <c r="S4246" s="49">
        <v>37808</v>
      </c>
      <c r="T4246" s="48">
        <v>2815.14</v>
      </c>
      <c r="U4246" s="50">
        <f t="shared" si="475"/>
        <v>2859.1996774193553</v>
      </c>
      <c r="V4246" s="51">
        <f t="shared" si="477"/>
        <v>2875.9078356164382</v>
      </c>
      <c r="W4246" s="53">
        <f t="shared" si="478"/>
        <v>0</v>
      </c>
      <c r="X4246" s="53" t="str">
        <f t="shared" si="479"/>
        <v/>
      </c>
      <c r="Y4246" s="54" t="str">
        <f t="shared" si="480"/>
        <v/>
      </c>
    </row>
    <row r="4247" spans="17:25" x14ac:dyDescent="0.25">
      <c r="Q4247" s="47">
        <f t="shared" si="476"/>
        <v>2003</v>
      </c>
      <c r="R4247" s="48" t="str">
        <f t="shared" si="474"/>
        <v>20037</v>
      </c>
      <c r="S4247" s="49">
        <v>37809</v>
      </c>
      <c r="T4247" s="48">
        <v>2815.14</v>
      </c>
      <c r="U4247" s="50">
        <f t="shared" si="475"/>
        <v>2859.1996774193553</v>
      </c>
      <c r="V4247" s="51">
        <f t="shared" si="477"/>
        <v>2875.9078356164382</v>
      </c>
      <c r="W4247" s="53">
        <f t="shared" si="478"/>
        <v>0</v>
      </c>
      <c r="X4247" s="53" t="str">
        <f t="shared" si="479"/>
        <v/>
      </c>
      <c r="Y4247" s="54" t="str">
        <f t="shared" si="480"/>
        <v/>
      </c>
    </row>
    <row r="4248" spans="17:25" x14ac:dyDescent="0.25">
      <c r="Q4248" s="47">
        <f t="shared" si="476"/>
        <v>2003</v>
      </c>
      <c r="R4248" s="48" t="str">
        <f t="shared" si="474"/>
        <v>20037</v>
      </c>
      <c r="S4248" s="49">
        <v>37810</v>
      </c>
      <c r="T4248" s="48">
        <v>2820.85</v>
      </c>
      <c r="U4248" s="50">
        <f t="shared" si="475"/>
        <v>2859.1996774193553</v>
      </c>
      <c r="V4248" s="51">
        <f t="shared" si="477"/>
        <v>2875.9078356164382</v>
      </c>
      <c r="W4248" s="53">
        <f t="shared" si="478"/>
        <v>2.0283183074376598E-3</v>
      </c>
      <c r="X4248" s="53" t="str">
        <f t="shared" si="479"/>
        <v/>
      </c>
      <c r="Y4248" s="54" t="str">
        <f t="shared" si="480"/>
        <v/>
      </c>
    </row>
    <row r="4249" spans="17:25" x14ac:dyDescent="0.25">
      <c r="Q4249" s="47">
        <f t="shared" si="476"/>
        <v>2003</v>
      </c>
      <c r="R4249" s="48" t="str">
        <f t="shared" si="474"/>
        <v>20037</v>
      </c>
      <c r="S4249" s="49">
        <v>37811</v>
      </c>
      <c r="T4249" s="48">
        <v>2838.88</v>
      </c>
      <c r="U4249" s="50">
        <f t="shared" si="475"/>
        <v>2859.1996774193553</v>
      </c>
      <c r="V4249" s="51">
        <f t="shared" si="477"/>
        <v>2875.9078356164382</v>
      </c>
      <c r="W4249" s="53">
        <f t="shared" si="478"/>
        <v>6.3916904479146552E-3</v>
      </c>
      <c r="X4249" s="53" t="str">
        <f t="shared" si="479"/>
        <v/>
      </c>
      <c r="Y4249" s="54" t="str">
        <f t="shared" si="480"/>
        <v/>
      </c>
    </row>
    <row r="4250" spans="17:25" x14ac:dyDescent="0.25">
      <c r="Q4250" s="47">
        <f t="shared" si="476"/>
        <v>2003</v>
      </c>
      <c r="R4250" s="48" t="str">
        <f t="shared" si="474"/>
        <v>20037</v>
      </c>
      <c r="S4250" s="49">
        <v>37812</v>
      </c>
      <c r="T4250" s="48">
        <v>2846.89</v>
      </c>
      <c r="U4250" s="50">
        <f t="shared" si="475"/>
        <v>2859.1996774193553</v>
      </c>
      <c r="V4250" s="51">
        <f t="shared" si="477"/>
        <v>2875.9078356164382</v>
      </c>
      <c r="W4250" s="53">
        <f t="shared" si="478"/>
        <v>2.8215352533391691E-3</v>
      </c>
      <c r="X4250" s="53" t="str">
        <f t="shared" si="479"/>
        <v/>
      </c>
      <c r="Y4250" s="54" t="str">
        <f t="shared" si="480"/>
        <v/>
      </c>
    </row>
    <row r="4251" spans="17:25" x14ac:dyDescent="0.25">
      <c r="Q4251" s="47">
        <f t="shared" si="476"/>
        <v>2003</v>
      </c>
      <c r="R4251" s="48" t="str">
        <f t="shared" si="474"/>
        <v>20037</v>
      </c>
      <c r="S4251" s="49">
        <v>37813</v>
      </c>
      <c r="T4251" s="48">
        <v>2855.41</v>
      </c>
      <c r="U4251" s="50">
        <f t="shared" si="475"/>
        <v>2859.1996774193553</v>
      </c>
      <c r="V4251" s="51">
        <f t="shared" si="477"/>
        <v>2875.9078356164382</v>
      </c>
      <c r="W4251" s="53">
        <f t="shared" si="478"/>
        <v>2.9927394455002698E-3</v>
      </c>
      <c r="X4251" s="53" t="str">
        <f t="shared" si="479"/>
        <v/>
      </c>
      <c r="Y4251" s="54" t="str">
        <f t="shared" si="480"/>
        <v/>
      </c>
    </row>
    <row r="4252" spans="17:25" x14ac:dyDescent="0.25">
      <c r="Q4252" s="47">
        <f t="shared" si="476"/>
        <v>2003</v>
      </c>
      <c r="R4252" s="48" t="str">
        <f t="shared" si="474"/>
        <v>20037</v>
      </c>
      <c r="S4252" s="49">
        <v>37814</v>
      </c>
      <c r="T4252" s="48">
        <v>2856.96</v>
      </c>
      <c r="U4252" s="50">
        <f t="shared" si="475"/>
        <v>2859.1996774193553</v>
      </c>
      <c r="V4252" s="51">
        <f t="shared" si="477"/>
        <v>2875.9078356164382</v>
      </c>
      <c r="W4252" s="53">
        <f t="shared" si="478"/>
        <v>5.4282922592552296E-4</v>
      </c>
      <c r="X4252" s="53" t="str">
        <f t="shared" si="479"/>
        <v/>
      </c>
      <c r="Y4252" s="54" t="str">
        <f t="shared" si="480"/>
        <v/>
      </c>
    </row>
    <row r="4253" spans="17:25" x14ac:dyDescent="0.25">
      <c r="Q4253" s="47">
        <f t="shared" si="476"/>
        <v>2003</v>
      </c>
      <c r="R4253" s="48" t="str">
        <f t="shared" si="474"/>
        <v>20037</v>
      </c>
      <c r="S4253" s="49">
        <v>37815</v>
      </c>
      <c r="T4253" s="48">
        <v>2856.96</v>
      </c>
      <c r="U4253" s="50">
        <f t="shared" si="475"/>
        <v>2859.1996774193553</v>
      </c>
      <c r="V4253" s="51">
        <f t="shared" si="477"/>
        <v>2875.9078356164382</v>
      </c>
      <c r="W4253" s="53">
        <f t="shared" si="478"/>
        <v>0</v>
      </c>
      <c r="X4253" s="53" t="str">
        <f t="shared" si="479"/>
        <v/>
      </c>
      <c r="Y4253" s="54" t="str">
        <f t="shared" si="480"/>
        <v/>
      </c>
    </row>
    <row r="4254" spans="17:25" x14ac:dyDescent="0.25">
      <c r="Q4254" s="47">
        <f t="shared" si="476"/>
        <v>2003</v>
      </c>
      <c r="R4254" s="48" t="str">
        <f t="shared" si="474"/>
        <v>20037</v>
      </c>
      <c r="S4254" s="49">
        <v>37816</v>
      </c>
      <c r="T4254" s="48">
        <v>2856.96</v>
      </c>
      <c r="U4254" s="50">
        <f t="shared" si="475"/>
        <v>2859.1996774193553</v>
      </c>
      <c r="V4254" s="51">
        <f t="shared" si="477"/>
        <v>2875.9078356164382</v>
      </c>
      <c r="W4254" s="53">
        <f t="shared" si="478"/>
        <v>0</v>
      </c>
      <c r="X4254" s="53" t="str">
        <f t="shared" si="479"/>
        <v/>
      </c>
      <c r="Y4254" s="54" t="str">
        <f t="shared" si="480"/>
        <v/>
      </c>
    </row>
    <row r="4255" spans="17:25" x14ac:dyDescent="0.25">
      <c r="Q4255" s="47">
        <f t="shared" si="476"/>
        <v>2003</v>
      </c>
      <c r="R4255" s="48" t="str">
        <f t="shared" si="474"/>
        <v>20037</v>
      </c>
      <c r="S4255" s="49">
        <v>37817</v>
      </c>
      <c r="T4255" s="48">
        <v>2871.88</v>
      </c>
      <c r="U4255" s="50">
        <f t="shared" si="475"/>
        <v>2859.1996774193553</v>
      </c>
      <c r="V4255" s="51">
        <f t="shared" si="477"/>
        <v>2875.9078356164382</v>
      </c>
      <c r="W4255" s="53">
        <f t="shared" si="478"/>
        <v>5.2223342293906683E-3</v>
      </c>
      <c r="X4255" s="53" t="str">
        <f t="shared" si="479"/>
        <v/>
      </c>
      <c r="Y4255" s="54" t="str">
        <f t="shared" si="480"/>
        <v/>
      </c>
    </row>
    <row r="4256" spans="17:25" x14ac:dyDescent="0.25">
      <c r="Q4256" s="47">
        <f t="shared" si="476"/>
        <v>2003</v>
      </c>
      <c r="R4256" s="48" t="str">
        <f t="shared" si="474"/>
        <v>20037</v>
      </c>
      <c r="S4256" s="49">
        <v>37818</v>
      </c>
      <c r="T4256" s="48">
        <v>2879.37</v>
      </c>
      <c r="U4256" s="50">
        <f t="shared" si="475"/>
        <v>2859.1996774193553</v>
      </c>
      <c r="V4256" s="51">
        <f t="shared" si="477"/>
        <v>2875.9078356164382</v>
      </c>
      <c r="W4256" s="53">
        <f t="shared" si="478"/>
        <v>2.6080476900147698E-3</v>
      </c>
      <c r="X4256" s="53" t="str">
        <f t="shared" si="479"/>
        <v/>
      </c>
      <c r="Y4256" s="54" t="str">
        <f t="shared" si="480"/>
        <v/>
      </c>
    </row>
    <row r="4257" spans="17:25" x14ac:dyDescent="0.25">
      <c r="Q4257" s="47">
        <f t="shared" si="476"/>
        <v>2003</v>
      </c>
      <c r="R4257" s="48" t="str">
        <f t="shared" si="474"/>
        <v>20037</v>
      </c>
      <c r="S4257" s="49">
        <v>37819</v>
      </c>
      <c r="T4257" s="48">
        <v>2888.57</v>
      </c>
      <c r="U4257" s="50">
        <f t="shared" si="475"/>
        <v>2859.1996774193553</v>
      </c>
      <c r="V4257" s="51">
        <f t="shared" si="477"/>
        <v>2875.9078356164382</v>
      </c>
      <c r="W4257" s="53">
        <f t="shared" si="478"/>
        <v>3.1951433820593955E-3</v>
      </c>
      <c r="X4257" s="53" t="str">
        <f t="shared" si="479"/>
        <v/>
      </c>
      <c r="Y4257" s="54" t="str">
        <f t="shared" si="480"/>
        <v/>
      </c>
    </row>
    <row r="4258" spans="17:25" x14ac:dyDescent="0.25">
      <c r="Q4258" s="47">
        <f t="shared" si="476"/>
        <v>2003</v>
      </c>
      <c r="R4258" s="48" t="str">
        <f t="shared" si="474"/>
        <v>20037</v>
      </c>
      <c r="S4258" s="49">
        <v>37820</v>
      </c>
      <c r="T4258" s="48">
        <v>2883.9</v>
      </c>
      <c r="U4258" s="50">
        <f t="shared" si="475"/>
        <v>2859.1996774193553</v>
      </c>
      <c r="V4258" s="51">
        <f t="shared" si="477"/>
        <v>2875.9078356164382</v>
      </c>
      <c r="W4258" s="53">
        <f t="shared" si="478"/>
        <v>-1.6167169222141009E-3</v>
      </c>
      <c r="X4258" s="53" t="str">
        <f t="shared" si="479"/>
        <v/>
      </c>
      <c r="Y4258" s="54" t="str">
        <f t="shared" si="480"/>
        <v/>
      </c>
    </row>
    <row r="4259" spans="17:25" x14ac:dyDescent="0.25">
      <c r="Q4259" s="47">
        <f t="shared" si="476"/>
        <v>2003</v>
      </c>
      <c r="R4259" s="48" t="str">
        <f t="shared" si="474"/>
        <v>20037</v>
      </c>
      <c r="S4259" s="49">
        <v>37821</v>
      </c>
      <c r="T4259" s="48">
        <v>2880.69</v>
      </c>
      <c r="U4259" s="50">
        <f t="shared" si="475"/>
        <v>2859.1996774193553</v>
      </c>
      <c r="V4259" s="51">
        <f t="shared" si="477"/>
        <v>2875.9078356164382</v>
      </c>
      <c r="W4259" s="53">
        <f t="shared" si="478"/>
        <v>-1.1130760428585962E-3</v>
      </c>
      <c r="X4259" s="53" t="str">
        <f t="shared" si="479"/>
        <v/>
      </c>
      <c r="Y4259" s="54" t="str">
        <f t="shared" si="480"/>
        <v/>
      </c>
    </row>
    <row r="4260" spans="17:25" x14ac:dyDescent="0.25">
      <c r="Q4260" s="47">
        <f t="shared" si="476"/>
        <v>2003</v>
      </c>
      <c r="R4260" s="48" t="str">
        <f t="shared" si="474"/>
        <v>20037</v>
      </c>
      <c r="S4260" s="49">
        <v>37822</v>
      </c>
      <c r="T4260" s="48">
        <v>2880.69</v>
      </c>
      <c r="U4260" s="50">
        <f t="shared" si="475"/>
        <v>2859.1996774193553</v>
      </c>
      <c r="V4260" s="51">
        <f t="shared" si="477"/>
        <v>2875.9078356164382</v>
      </c>
      <c r="W4260" s="53">
        <f t="shared" si="478"/>
        <v>0</v>
      </c>
      <c r="X4260" s="53" t="str">
        <f t="shared" si="479"/>
        <v/>
      </c>
      <c r="Y4260" s="54" t="str">
        <f t="shared" si="480"/>
        <v/>
      </c>
    </row>
    <row r="4261" spans="17:25" x14ac:dyDescent="0.25">
      <c r="Q4261" s="47">
        <f t="shared" si="476"/>
        <v>2003</v>
      </c>
      <c r="R4261" s="48" t="str">
        <f t="shared" si="474"/>
        <v>20037</v>
      </c>
      <c r="S4261" s="49">
        <v>37823</v>
      </c>
      <c r="T4261" s="48">
        <v>2880.69</v>
      </c>
      <c r="U4261" s="50">
        <f t="shared" si="475"/>
        <v>2859.1996774193553</v>
      </c>
      <c r="V4261" s="51">
        <f t="shared" si="477"/>
        <v>2875.9078356164382</v>
      </c>
      <c r="W4261" s="53">
        <f t="shared" si="478"/>
        <v>0</v>
      </c>
      <c r="X4261" s="53" t="str">
        <f t="shared" si="479"/>
        <v/>
      </c>
      <c r="Y4261" s="54" t="str">
        <f t="shared" si="480"/>
        <v/>
      </c>
    </row>
    <row r="4262" spans="17:25" x14ac:dyDescent="0.25">
      <c r="Q4262" s="47">
        <f t="shared" si="476"/>
        <v>2003</v>
      </c>
      <c r="R4262" s="48" t="str">
        <f t="shared" si="474"/>
        <v>20037</v>
      </c>
      <c r="S4262" s="49">
        <v>37824</v>
      </c>
      <c r="T4262" s="48">
        <v>2878.33</v>
      </c>
      <c r="U4262" s="50">
        <f t="shared" si="475"/>
        <v>2859.1996774193553</v>
      </c>
      <c r="V4262" s="51">
        <f t="shared" si="477"/>
        <v>2875.9078356164382</v>
      </c>
      <c r="W4262" s="53">
        <f t="shared" si="478"/>
        <v>-8.1924816623801799E-4</v>
      </c>
      <c r="X4262" s="53" t="str">
        <f t="shared" si="479"/>
        <v/>
      </c>
      <c r="Y4262" s="54" t="str">
        <f t="shared" si="480"/>
        <v/>
      </c>
    </row>
    <row r="4263" spans="17:25" x14ac:dyDescent="0.25">
      <c r="Q4263" s="47">
        <f t="shared" si="476"/>
        <v>2003</v>
      </c>
      <c r="R4263" s="48" t="str">
        <f t="shared" si="474"/>
        <v>20037</v>
      </c>
      <c r="S4263" s="49">
        <v>37825</v>
      </c>
      <c r="T4263" s="48">
        <v>2878.56</v>
      </c>
      <c r="U4263" s="50">
        <f t="shared" si="475"/>
        <v>2859.1996774193553</v>
      </c>
      <c r="V4263" s="51">
        <f t="shared" si="477"/>
        <v>2875.9078356164382</v>
      </c>
      <c r="W4263" s="53">
        <f t="shared" si="478"/>
        <v>7.9907446331795029E-5</v>
      </c>
      <c r="X4263" s="53" t="str">
        <f t="shared" si="479"/>
        <v/>
      </c>
      <c r="Y4263" s="54" t="str">
        <f t="shared" si="480"/>
        <v/>
      </c>
    </row>
    <row r="4264" spans="17:25" x14ac:dyDescent="0.25">
      <c r="Q4264" s="47">
        <f t="shared" si="476"/>
        <v>2003</v>
      </c>
      <c r="R4264" s="48" t="str">
        <f t="shared" si="474"/>
        <v>20037</v>
      </c>
      <c r="S4264" s="49">
        <v>37826</v>
      </c>
      <c r="T4264" s="48">
        <v>2882.7</v>
      </c>
      <c r="U4264" s="50">
        <f t="shared" si="475"/>
        <v>2859.1996774193553</v>
      </c>
      <c r="V4264" s="51">
        <f t="shared" si="477"/>
        <v>2875.9078356164382</v>
      </c>
      <c r="W4264" s="53">
        <f t="shared" si="478"/>
        <v>1.4382191095547725E-3</v>
      </c>
      <c r="X4264" s="53" t="str">
        <f t="shared" si="479"/>
        <v/>
      </c>
      <c r="Y4264" s="54" t="str">
        <f t="shared" si="480"/>
        <v/>
      </c>
    </row>
    <row r="4265" spans="17:25" x14ac:dyDescent="0.25">
      <c r="Q4265" s="47">
        <f t="shared" si="476"/>
        <v>2003</v>
      </c>
      <c r="R4265" s="48" t="str">
        <f t="shared" si="474"/>
        <v>20037</v>
      </c>
      <c r="S4265" s="49">
        <v>37827</v>
      </c>
      <c r="T4265" s="48">
        <v>2887.31</v>
      </c>
      <c r="U4265" s="50">
        <f t="shared" si="475"/>
        <v>2859.1996774193553</v>
      </c>
      <c r="V4265" s="51">
        <f t="shared" si="477"/>
        <v>2875.9078356164382</v>
      </c>
      <c r="W4265" s="53">
        <f t="shared" si="478"/>
        <v>1.5991951989455799E-3</v>
      </c>
      <c r="X4265" s="53" t="str">
        <f t="shared" si="479"/>
        <v/>
      </c>
      <c r="Y4265" s="54" t="str">
        <f t="shared" si="480"/>
        <v/>
      </c>
    </row>
    <row r="4266" spans="17:25" x14ac:dyDescent="0.25">
      <c r="Q4266" s="47">
        <f t="shared" si="476"/>
        <v>2003</v>
      </c>
      <c r="R4266" s="48" t="str">
        <f t="shared" si="474"/>
        <v>20037</v>
      </c>
      <c r="S4266" s="49">
        <v>37828</v>
      </c>
      <c r="T4266" s="48">
        <v>2888.32</v>
      </c>
      <c r="U4266" s="50">
        <f t="shared" si="475"/>
        <v>2859.1996774193553</v>
      </c>
      <c r="V4266" s="51">
        <f t="shared" si="477"/>
        <v>2875.9078356164382</v>
      </c>
      <c r="W4266" s="53">
        <f t="shared" si="478"/>
        <v>3.498065673586126E-4</v>
      </c>
      <c r="X4266" s="53" t="str">
        <f t="shared" si="479"/>
        <v/>
      </c>
      <c r="Y4266" s="54" t="str">
        <f t="shared" si="480"/>
        <v/>
      </c>
    </row>
    <row r="4267" spans="17:25" x14ac:dyDescent="0.25">
      <c r="Q4267" s="47">
        <f t="shared" si="476"/>
        <v>2003</v>
      </c>
      <c r="R4267" s="48" t="str">
        <f t="shared" si="474"/>
        <v>20037</v>
      </c>
      <c r="S4267" s="49">
        <v>37829</v>
      </c>
      <c r="T4267" s="48">
        <v>2888.32</v>
      </c>
      <c r="U4267" s="50">
        <f t="shared" si="475"/>
        <v>2859.1996774193553</v>
      </c>
      <c r="V4267" s="51">
        <f t="shared" si="477"/>
        <v>2875.9078356164382</v>
      </c>
      <c r="W4267" s="53">
        <f t="shared" si="478"/>
        <v>0</v>
      </c>
      <c r="X4267" s="53" t="str">
        <f t="shared" si="479"/>
        <v/>
      </c>
      <c r="Y4267" s="54" t="str">
        <f t="shared" si="480"/>
        <v/>
      </c>
    </row>
    <row r="4268" spans="17:25" x14ac:dyDescent="0.25">
      <c r="Q4268" s="47">
        <f t="shared" si="476"/>
        <v>2003</v>
      </c>
      <c r="R4268" s="48" t="str">
        <f t="shared" si="474"/>
        <v>20037</v>
      </c>
      <c r="S4268" s="49">
        <v>37830</v>
      </c>
      <c r="T4268" s="48">
        <v>2888.32</v>
      </c>
      <c r="U4268" s="50">
        <f t="shared" si="475"/>
        <v>2859.1996774193553</v>
      </c>
      <c r="V4268" s="51">
        <f t="shared" si="477"/>
        <v>2875.9078356164382</v>
      </c>
      <c r="W4268" s="53">
        <f t="shared" si="478"/>
        <v>0</v>
      </c>
      <c r="X4268" s="53" t="str">
        <f t="shared" si="479"/>
        <v/>
      </c>
      <c r="Y4268" s="54" t="str">
        <f t="shared" si="480"/>
        <v/>
      </c>
    </row>
    <row r="4269" spans="17:25" x14ac:dyDescent="0.25">
      <c r="Q4269" s="47">
        <f t="shared" si="476"/>
        <v>2003</v>
      </c>
      <c r="R4269" s="48" t="str">
        <f t="shared" si="474"/>
        <v>20037</v>
      </c>
      <c r="S4269" s="49">
        <v>37831</v>
      </c>
      <c r="T4269" s="48">
        <v>2883.15</v>
      </c>
      <c r="U4269" s="50">
        <f t="shared" si="475"/>
        <v>2859.1996774193553</v>
      </c>
      <c r="V4269" s="51">
        <f t="shared" si="477"/>
        <v>2875.9078356164382</v>
      </c>
      <c r="W4269" s="53">
        <f t="shared" si="478"/>
        <v>-1.7899678705960431E-3</v>
      </c>
      <c r="X4269" s="53" t="str">
        <f t="shared" si="479"/>
        <v/>
      </c>
      <c r="Y4269" s="54" t="str">
        <f t="shared" si="480"/>
        <v/>
      </c>
    </row>
    <row r="4270" spans="17:25" x14ac:dyDescent="0.25">
      <c r="Q4270" s="47">
        <f t="shared" si="476"/>
        <v>2003</v>
      </c>
      <c r="R4270" s="48" t="str">
        <f t="shared" si="474"/>
        <v>20037</v>
      </c>
      <c r="S4270" s="49">
        <v>37832</v>
      </c>
      <c r="T4270" s="48">
        <v>2873.17</v>
      </c>
      <c r="U4270" s="50">
        <f t="shared" si="475"/>
        <v>2859.1996774193553</v>
      </c>
      <c r="V4270" s="51">
        <f t="shared" si="477"/>
        <v>2875.9078356164382</v>
      </c>
      <c r="W4270" s="53">
        <f t="shared" si="478"/>
        <v>-3.4614917711530691E-3</v>
      </c>
      <c r="X4270" s="53" t="str">
        <f t="shared" si="479"/>
        <v/>
      </c>
      <c r="Y4270" s="54" t="str">
        <f t="shared" si="480"/>
        <v/>
      </c>
    </row>
    <row r="4271" spans="17:25" x14ac:dyDescent="0.25">
      <c r="Q4271" s="47">
        <f t="shared" si="476"/>
        <v>2003</v>
      </c>
      <c r="R4271" s="48" t="str">
        <f t="shared" si="474"/>
        <v>20037</v>
      </c>
      <c r="S4271" s="49">
        <v>37833</v>
      </c>
      <c r="T4271" s="48">
        <v>2880.4</v>
      </c>
      <c r="U4271" s="50">
        <f t="shared" si="475"/>
        <v>2859.1996774193553</v>
      </c>
      <c r="V4271" s="51">
        <f t="shared" si="477"/>
        <v>2875.9078356164382</v>
      </c>
      <c r="W4271" s="53">
        <f t="shared" si="478"/>
        <v>2.5163843420332732E-3</v>
      </c>
      <c r="X4271" s="53" t="str">
        <f t="shared" si="479"/>
        <v/>
      </c>
      <c r="Y4271" s="54" t="str">
        <f t="shared" si="480"/>
        <v/>
      </c>
    </row>
    <row r="4272" spans="17:25" x14ac:dyDescent="0.25">
      <c r="Q4272" s="47">
        <f t="shared" si="476"/>
        <v>2003</v>
      </c>
      <c r="R4272" s="48" t="str">
        <f t="shared" si="474"/>
        <v>20038</v>
      </c>
      <c r="S4272" s="49">
        <v>37834</v>
      </c>
      <c r="T4272" s="48">
        <v>2879.6</v>
      </c>
      <c r="U4272" s="50">
        <f t="shared" si="475"/>
        <v>2865.2306451612899</v>
      </c>
      <c r="V4272" s="51">
        <f t="shared" si="477"/>
        <v>2875.9078356164382</v>
      </c>
      <c r="W4272" s="53">
        <f t="shared" si="478"/>
        <v>-2.7773920288853837E-4</v>
      </c>
      <c r="X4272" s="53">
        <f t="shared" si="479"/>
        <v>2.1093202372552966E-3</v>
      </c>
      <c r="Y4272" s="54" t="str">
        <f t="shared" si="480"/>
        <v/>
      </c>
    </row>
    <row r="4273" spans="17:25" x14ac:dyDescent="0.25">
      <c r="Q4273" s="47">
        <f t="shared" si="476"/>
        <v>2003</v>
      </c>
      <c r="R4273" s="48" t="str">
        <f t="shared" si="474"/>
        <v>20038</v>
      </c>
      <c r="S4273" s="49">
        <v>37835</v>
      </c>
      <c r="T4273" s="48">
        <v>2886.87</v>
      </c>
      <c r="U4273" s="50">
        <f t="shared" si="475"/>
        <v>2865.2306451612899</v>
      </c>
      <c r="V4273" s="51">
        <f t="shared" si="477"/>
        <v>2875.9078356164382</v>
      </c>
      <c r="W4273" s="53">
        <f t="shared" si="478"/>
        <v>2.5246562022502861E-3</v>
      </c>
      <c r="X4273" s="53" t="str">
        <f t="shared" si="479"/>
        <v/>
      </c>
      <c r="Y4273" s="54" t="str">
        <f t="shared" si="480"/>
        <v/>
      </c>
    </row>
    <row r="4274" spans="17:25" x14ac:dyDescent="0.25">
      <c r="Q4274" s="47">
        <f t="shared" si="476"/>
        <v>2003</v>
      </c>
      <c r="R4274" s="48" t="str">
        <f t="shared" si="474"/>
        <v>20038</v>
      </c>
      <c r="S4274" s="49">
        <v>37836</v>
      </c>
      <c r="T4274" s="48">
        <v>2886.87</v>
      </c>
      <c r="U4274" s="50">
        <f t="shared" si="475"/>
        <v>2865.2306451612899</v>
      </c>
      <c r="V4274" s="51">
        <f t="shared" si="477"/>
        <v>2875.9078356164382</v>
      </c>
      <c r="W4274" s="53">
        <f t="shared" si="478"/>
        <v>0</v>
      </c>
      <c r="X4274" s="53" t="str">
        <f t="shared" si="479"/>
        <v/>
      </c>
      <c r="Y4274" s="54" t="str">
        <f t="shared" si="480"/>
        <v/>
      </c>
    </row>
    <row r="4275" spans="17:25" x14ac:dyDescent="0.25">
      <c r="Q4275" s="47">
        <f t="shared" si="476"/>
        <v>2003</v>
      </c>
      <c r="R4275" s="48" t="str">
        <f t="shared" si="474"/>
        <v>20038</v>
      </c>
      <c r="S4275" s="49">
        <v>37837</v>
      </c>
      <c r="T4275" s="48">
        <v>2886.87</v>
      </c>
      <c r="U4275" s="50">
        <f t="shared" si="475"/>
        <v>2865.2306451612899</v>
      </c>
      <c r="V4275" s="51">
        <f t="shared" si="477"/>
        <v>2875.9078356164382</v>
      </c>
      <c r="W4275" s="53">
        <f t="shared" si="478"/>
        <v>0</v>
      </c>
      <c r="X4275" s="53" t="str">
        <f t="shared" si="479"/>
        <v/>
      </c>
      <c r="Y4275" s="54" t="str">
        <f t="shared" si="480"/>
        <v/>
      </c>
    </row>
    <row r="4276" spans="17:25" x14ac:dyDescent="0.25">
      <c r="Q4276" s="47">
        <f t="shared" si="476"/>
        <v>2003</v>
      </c>
      <c r="R4276" s="48" t="str">
        <f t="shared" si="474"/>
        <v>20038</v>
      </c>
      <c r="S4276" s="49">
        <v>37838</v>
      </c>
      <c r="T4276" s="48">
        <v>2894.58</v>
      </c>
      <c r="U4276" s="50">
        <f t="shared" si="475"/>
        <v>2865.2306451612899</v>
      </c>
      <c r="V4276" s="51">
        <f t="shared" si="477"/>
        <v>2875.9078356164382</v>
      </c>
      <c r="W4276" s="53">
        <f t="shared" si="478"/>
        <v>2.6707125710545565E-3</v>
      </c>
      <c r="X4276" s="53" t="str">
        <f t="shared" si="479"/>
        <v/>
      </c>
      <c r="Y4276" s="54" t="str">
        <f t="shared" si="480"/>
        <v/>
      </c>
    </row>
    <row r="4277" spans="17:25" x14ac:dyDescent="0.25">
      <c r="Q4277" s="47">
        <f t="shared" si="476"/>
        <v>2003</v>
      </c>
      <c r="R4277" s="48" t="str">
        <f t="shared" si="474"/>
        <v>20038</v>
      </c>
      <c r="S4277" s="49">
        <v>37839</v>
      </c>
      <c r="T4277" s="48">
        <v>2901.09</v>
      </c>
      <c r="U4277" s="50">
        <f t="shared" si="475"/>
        <v>2865.2306451612899</v>
      </c>
      <c r="V4277" s="51">
        <f t="shared" si="477"/>
        <v>2875.9078356164382</v>
      </c>
      <c r="W4277" s="53">
        <f t="shared" si="478"/>
        <v>2.2490309474949566E-3</v>
      </c>
      <c r="X4277" s="53" t="str">
        <f t="shared" si="479"/>
        <v/>
      </c>
      <c r="Y4277" s="54" t="str">
        <f t="shared" si="480"/>
        <v/>
      </c>
    </row>
    <row r="4278" spans="17:25" x14ac:dyDescent="0.25">
      <c r="Q4278" s="47">
        <f t="shared" si="476"/>
        <v>2003</v>
      </c>
      <c r="R4278" s="48" t="str">
        <f t="shared" si="474"/>
        <v>20038</v>
      </c>
      <c r="S4278" s="49">
        <v>37840</v>
      </c>
      <c r="T4278" s="48">
        <v>2887.05</v>
      </c>
      <c r="U4278" s="50">
        <f t="shared" si="475"/>
        <v>2865.2306451612899</v>
      </c>
      <c r="V4278" s="51">
        <f t="shared" si="477"/>
        <v>2875.9078356164382</v>
      </c>
      <c r="W4278" s="53">
        <f t="shared" si="478"/>
        <v>-4.8395603031963219E-3</v>
      </c>
      <c r="X4278" s="53" t="str">
        <f t="shared" si="479"/>
        <v/>
      </c>
      <c r="Y4278" s="54" t="str">
        <f t="shared" si="480"/>
        <v/>
      </c>
    </row>
    <row r="4279" spans="17:25" x14ac:dyDescent="0.25">
      <c r="Q4279" s="47">
        <f t="shared" si="476"/>
        <v>2003</v>
      </c>
      <c r="R4279" s="48" t="str">
        <f t="shared" si="474"/>
        <v>20038</v>
      </c>
      <c r="S4279" s="49">
        <v>37841</v>
      </c>
      <c r="T4279" s="48">
        <v>2887.05</v>
      </c>
      <c r="U4279" s="50">
        <f t="shared" si="475"/>
        <v>2865.2306451612899</v>
      </c>
      <c r="V4279" s="51">
        <f t="shared" si="477"/>
        <v>2875.9078356164382</v>
      </c>
      <c r="W4279" s="53">
        <f t="shared" si="478"/>
        <v>0</v>
      </c>
      <c r="X4279" s="53" t="str">
        <f t="shared" si="479"/>
        <v/>
      </c>
      <c r="Y4279" s="54" t="str">
        <f t="shared" si="480"/>
        <v/>
      </c>
    </row>
    <row r="4280" spans="17:25" x14ac:dyDescent="0.25">
      <c r="Q4280" s="47">
        <f t="shared" si="476"/>
        <v>2003</v>
      </c>
      <c r="R4280" s="48" t="str">
        <f t="shared" si="474"/>
        <v>20038</v>
      </c>
      <c r="S4280" s="49">
        <v>37842</v>
      </c>
      <c r="T4280" s="48">
        <v>2875.18</v>
      </c>
      <c r="U4280" s="50">
        <f t="shared" si="475"/>
        <v>2865.2306451612899</v>
      </c>
      <c r="V4280" s="51">
        <f t="shared" si="477"/>
        <v>2875.9078356164382</v>
      </c>
      <c r="W4280" s="53">
        <f t="shared" si="478"/>
        <v>-4.1114632583434396E-3</v>
      </c>
      <c r="X4280" s="53" t="str">
        <f t="shared" si="479"/>
        <v/>
      </c>
      <c r="Y4280" s="54" t="str">
        <f t="shared" si="480"/>
        <v/>
      </c>
    </row>
    <row r="4281" spans="17:25" x14ac:dyDescent="0.25">
      <c r="Q4281" s="47">
        <f t="shared" si="476"/>
        <v>2003</v>
      </c>
      <c r="R4281" s="48" t="str">
        <f t="shared" si="474"/>
        <v>20038</v>
      </c>
      <c r="S4281" s="49">
        <v>37843</v>
      </c>
      <c r="T4281" s="48">
        <v>2875.18</v>
      </c>
      <c r="U4281" s="50">
        <f t="shared" si="475"/>
        <v>2865.2306451612899</v>
      </c>
      <c r="V4281" s="51">
        <f t="shared" si="477"/>
        <v>2875.9078356164382</v>
      </c>
      <c r="W4281" s="53">
        <f t="shared" si="478"/>
        <v>0</v>
      </c>
      <c r="X4281" s="53" t="str">
        <f t="shared" si="479"/>
        <v/>
      </c>
      <c r="Y4281" s="54" t="str">
        <f t="shared" si="480"/>
        <v/>
      </c>
    </row>
    <row r="4282" spans="17:25" x14ac:dyDescent="0.25">
      <c r="Q4282" s="47">
        <f t="shared" si="476"/>
        <v>2003</v>
      </c>
      <c r="R4282" s="48" t="str">
        <f t="shared" si="474"/>
        <v>20038</v>
      </c>
      <c r="S4282" s="49">
        <v>37844</v>
      </c>
      <c r="T4282" s="48">
        <v>2875.18</v>
      </c>
      <c r="U4282" s="50">
        <f t="shared" si="475"/>
        <v>2865.2306451612899</v>
      </c>
      <c r="V4282" s="51">
        <f t="shared" si="477"/>
        <v>2875.9078356164382</v>
      </c>
      <c r="W4282" s="53">
        <f t="shared" si="478"/>
        <v>0</v>
      </c>
      <c r="X4282" s="53" t="str">
        <f t="shared" si="479"/>
        <v/>
      </c>
      <c r="Y4282" s="54" t="str">
        <f t="shared" si="480"/>
        <v/>
      </c>
    </row>
    <row r="4283" spans="17:25" x14ac:dyDescent="0.25">
      <c r="Q4283" s="47">
        <f t="shared" si="476"/>
        <v>2003</v>
      </c>
      <c r="R4283" s="48" t="str">
        <f t="shared" si="474"/>
        <v>20038</v>
      </c>
      <c r="S4283" s="49">
        <v>37845</v>
      </c>
      <c r="T4283" s="48">
        <v>2873.51</v>
      </c>
      <c r="U4283" s="50">
        <f t="shared" si="475"/>
        <v>2865.2306451612899</v>
      </c>
      <c r="V4283" s="51">
        <f t="shared" si="477"/>
        <v>2875.9078356164382</v>
      </c>
      <c r="W4283" s="53">
        <f t="shared" si="478"/>
        <v>-5.8083320000823502E-4</v>
      </c>
      <c r="X4283" s="53" t="str">
        <f t="shared" si="479"/>
        <v/>
      </c>
      <c r="Y4283" s="54" t="str">
        <f t="shared" si="480"/>
        <v/>
      </c>
    </row>
    <row r="4284" spans="17:25" x14ac:dyDescent="0.25">
      <c r="Q4284" s="47">
        <f t="shared" si="476"/>
        <v>2003</v>
      </c>
      <c r="R4284" s="48" t="str">
        <f t="shared" si="474"/>
        <v>20038</v>
      </c>
      <c r="S4284" s="49">
        <v>37846</v>
      </c>
      <c r="T4284" s="48">
        <v>2868.5</v>
      </c>
      <c r="U4284" s="50">
        <f t="shared" si="475"/>
        <v>2865.2306451612899</v>
      </c>
      <c r="V4284" s="51">
        <f t="shared" si="477"/>
        <v>2875.9078356164382</v>
      </c>
      <c r="W4284" s="53">
        <f t="shared" si="478"/>
        <v>-1.743512289847704E-3</v>
      </c>
      <c r="X4284" s="53" t="str">
        <f t="shared" si="479"/>
        <v/>
      </c>
      <c r="Y4284" s="54" t="str">
        <f t="shared" si="480"/>
        <v/>
      </c>
    </row>
    <row r="4285" spans="17:25" x14ac:dyDescent="0.25">
      <c r="Q4285" s="47">
        <f t="shared" si="476"/>
        <v>2003</v>
      </c>
      <c r="R4285" s="48" t="str">
        <f t="shared" si="474"/>
        <v>20038</v>
      </c>
      <c r="S4285" s="49">
        <v>37847</v>
      </c>
      <c r="T4285" s="48">
        <v>2870.67</v>
      </c>
      <c r="U4285" s="50">
        <f t="shared" si="475"/>
        <v>2865.2306451612899</v>
      </c>
      <c r="V4285" s="51">
        <f t="shared" si="477"/>
        <v>2875.9078356164382</v>
      </c>
      <c r="W4285" s="53">
        <f t="shared" si="478"/>
        <v>7.564929405612375E-4</v>
      </c>
      <c r="X4285" s="53" t="str">
        <f t="shared" si="479"/>
        <v/>
      </c>
      <c r="Y4285" s="54" t="str">
        <f t="shared" si="480"/>
        <v/>
      </c>
    </row>
    <row r="4286" spans="17:25" x14ac:dyDescent="0.25">
      <c r="Q4286" s="47">
        <f t="shared" si="476"/>
        <v>2003</v>
      </c>
      <c r="R4286" s="48" t="str">
        <f t="shared" si="474"/>
        <v>20038</v>
      </c>
      <c r="S4286" s="49">
        <v>37848</v>
      </c>
      <c r="T4286" s="48">
        <v>2864.81</v>
      </c>
      <c r="U4286" s="50">
        <f t="shared" si="475"/>
        <v>2865.2306451612899</v>
      </c>
      <c r="V4286" s="51">
        <f t="shared" si="477"/>
        <v>2875.9078356164382</v>
      </c>
      <c r="W4286" s="53">
        <f t="shared" si="478"/>
        <v>-2.0413352980315214E-3</v>
      </c>
      <c r="X4286" s="53" t="str">
        <f t="shared" si="479"/>
        <v/>
      </c>
      <c r="Y4286" s="54" t="str">
        <f t="shared" si="480"/>
        <v/>
      </c>
    </row>
    <row r="4287" spans="17:25" x14ac:dyDescent="0.25">
      <c r="Q4287" s="47">
        <f t="shared" si="476"/>
        <v>2003</v>
      </c>
      <c r="R4287" s="48" t="str">
        <f t="shared" si="474"/>
        <v>20038</v>
      </c>
      <c r="S4287" s="49">
        <v>37849</v>
      </c>
      <c r="T4287" s="48">
        <v>2861.34</v>
      </c>
      <c r="U4287" s="50">
        <f t="shared" si="475"/>
        <v>2865.2306451612899</v>
      </c>
      <c r="V4287" s="51">
        <f t="shared" si="477"/>
        <v>2875.9078356164382</v>
      </c>
      <c r="W4287" s="53">
        <f t="shared" si="478"/>
        <v>-1.2112496116670757E-3</v>
      </c>
      <c r="X4287" s="53" t="str">
        <f t="shared" si="479"/>
        <v/>
      </c>
      <c r="Y4287" s="54" t="str">
        <f t="shared" si="480"/>
        <v/>
      </c>
    </row>
    <row r="4288" spans="17:25" x14ac:dyDescent="0.25">
      <c r="Q4288" s="47">
        <f t="shared" si="476"/>
        <v>2003</v>
      </c>
      <c r="R4288" s="48" t="str">
        <f t="shared" si="474"/>
        <v>20038</v>
      </c>
      <c r="S4288" s="49">
        <v>37850</v>
      </c>
      <c r="T4288" s="48">
        <v>2861.34</v>
      </c>
      <c r="U4288" s="50">
        <f t="shared" si="475"/>
        <v>2865.2306451612899</v>
      </c>
      <c r="V4288" s="51">
        <f t="shared" si="477"/>
        <v>2875.9078356164382</v>
      </c>
      <c r="W4288" s="53">
        <f t="shared" si="478"/>
        <v>0</v>
      </c>
      <c r="X4288" s="53" t="str">
        <f t="shared" si="479"/>
        <v/>
      </c>
      <c r="Y4288" s="54" t="str">
        <f t="shared" si="480"/>
        <v/>
      </c>
    </row>
    <row r="4289" spans="17:25" x14ac:dyDescent="0.25">
      <c r="Q4289" s="47">
        <f t="shared" si="476"/>
        <v>2003</v>
      </c>
      <c r="R4289" s="48" t="str">
        <f t="shared" si="474"/>
        <v>20038</v>
      </c>
      <c r="S4289" s="49">
        <v>37851</v>
      </c>
      <c r="T4289" s="48">
        <v>2861.34</v>
      </c>
      <c r="U4289" s="50">
        <f t="shared" si="475"/>
        <v>2865.2306451612899</v>
      </c>
      <c r="V4289" s="51">
        <f t="shared" si="477"/>
        <v>2875.9078356164382</v>
      </c>
      <c r="W4289" s="53">
        <f t="shared" si="478"/>
        <v>0</v>
      </c>
      <c r="X4289" s="53" t="str">
        <f t="shared" si="479"/>
        <v/>
      </c>
      <c r="Y4289" s="54" t="str">
        <f t="shared" si="480"/>
        <v/>
      </c>
    </row>
    <row r="4290" spans="17:25" x14ac:dyDescent="0.25">
      <c r="Q4290" s="47">
        <f t="shared" si="476"/>
        <v>2003</v>
      </c>
      <c r="R4290" s="48" t="str">
        <f t="shared" si="474"/>
        <v>20038</v>
      </c>
      <c r="S4290" s="49">
        <v>37852</v>
      </c>
      <c r="T4290" s="48">
        <v>2861.34</v>
      </c>
      <c r="U4290" s="50">
        <f t="shared" si="475"/>
        <v>2865.2306451612899</v>
      </c>
      <c r="V4290" s="51">
        <f t="shared" si="477"/>
        <v>2875.9078356164382</v>
      </c>
      <c r="W4290" s="53">
        <f t="shared" si="478"/>
        <v>0</v>
      </c>
      <c r="X4290" s="53" t="str">
        <f t="shared" si="479"/>
        <v/>
      </c>
      <c r="Y4290" s="54" t="str">
        <f t="shared" si="480"/>
        <v/>
      </c>
    </row>
    <row r="4291" spans="17:25" x14ac:dyDescent="0.25">
      <c r="Q4291" s="47">
        <f t="shared" si="476"/>
        <v>2003</v>
      </c>
      <c r="R4291" s="48" t="str">
        <f t="shared" si="474"/>
        <v>20038</v>
      </c>
      <c r="S4291" s="49">
        <v>37853</v>
      </c>
      <c r="T4291" s="48">
        <v>2869.29</v>
      </c>
      <c r="U4291" s="50">
        <f t="shared" si="475"/>
        <v>2865.2306451612899</v>
      </c>
      <c r="V4291" s="51">
        <f t="shared" si="477"/>
        <v>2875.9078356164382</v>
      </c>
      <c r="W4291" s="53">
        <f t="shared" si="478"/>
        <v>2.7784185032186937E-3</v>
      </c>
      <c r="X4291" s="53" t="str">
        <f t="shared" si="479"/>
        <v/>
      </c>
      <c r="Y4291" s="54" t="str">
        <f t="shared" si="480"/>
        <v/>
      </c>
    </row>
    <row r="4292" spans="17:25" x14ac:dyDescent="0.25">
      <c r="Q4292" s="47">
        <f t="shared" si="476"/>
        <v>2003</v>
      </c>
      <c r="R4292" s="48" t="str">
        <f t="shared" si="474"/>
        <v>20038</v>
      </c>
      <c r="S4292" s="49">
        <v>37854</v>
      </c>
      <c r="T4292" s="48">
        <v>2861.63</v>
      </c>
      <c r="U4292" s="50">
        <f t="shared" si="475"/>
        <v>2865.2306451612899</v>
      </c>
      <c r="V4292" s="51">
        <f t="shared" si="477"/>
        <v>2875.9078356164382</v>
      </c>
      <c r="W4292" s="53">
        <f t="shared" si="478"/>
        <v>-2.6696499830968223E-3</v>
      </c>
      <c r="X4292" s="53" t="str">
        <f t="shared" si="479"/>
        <v/>
      </c>
      <c r="Y4292" s="54" t="str">
        <f t="shared" si="480"/>
        <v/>
      </c>
    </row>
    <row r="4293" spans="17:25" x14ac:dyDescent="0.25">
      <c r="Q4293" s="47">
        <f t="shared" si="476"/>
        <v>2003</v>
      </c>
      <c r="R4293" s="48" t="str">
        <f t="shared" si="474"/>
        <v>20038</v>
      </c>
      <c r="S4293" s="49">
        <v>37855</v>
      </c>
      <c r="T4293" s="48">
        <v>2853.56</v>
      </c>
      <c r="U4293" s="50">
        <f t="shared" si="475"/>
        <v>2865.2306451612899</v>
      </c>
      <c r="V4293" s="51">
        <f t="shared" si="477"/>
        <v>2875.9078356164382</v>
      </c>
      <c r="W4293" s="53">
        <f t="shared" si="478"/>
        <v>-2.8200710783714555E-3</v>
      </c>
      <c r="X4293" s="53" t="str">
        <f t="shared" si="479"/>
        <v/>
      </c>
      <c r="Y4293" s="54" t="str">
        <f t="shared" si="480"/>
        <v/>
      </c>
    </row>
    <row r="4294" spans="17:25" x14ac:dyDescent="0.25">
      <c r="Q4294" s="47">
        <f t="shared" si="476"/>
        <v>2003</v>
      </c>
      <c r="R4294" s="48" t="str">
        <f t="shared" si="474"/>
        <v>20038</v>
      </c>
      <c r="S4294" s="49">
        <v>37856</v>
      </c>
      <c r="T4294" s="48">
        <v>2841.25</v>
      </c>
      <c r="U4294" s="50">
        <f t="shared" si="475"/>
        <v>2865.2306451612899</v>
      </c>
      <c r="V4294" s="51">
        <f t="shared" si="477"/>
        <v>2875.9078356164382</v>
      </c>
      <c r="W4294" s="53">
        <f t="shared" si="478"/>
        <v>-4.3139096426919599E-3</v>
      </c>
      <c r="X4294" s="53" t="str">
        <f t="shared" si="479"/>
        <v/>
      </c>
      <c r="Y4294" s="54" t="str">
        <f t="shared" si="480"/>
        <v/>
      </c>
    </row>
    <row r="4295" spans="17:25" x14ac:dyDescent="0.25">
      <c r="Q4295" s="47">
        <f t="shared" si="476"/>
        <v>2003</v>
      </c>
      <c r="R4295" s="48" t="str">
        <f t="shared" ref="R4295:R4358" si="481">+YEAR(S4295)&amp;MONTH(S4295)</f>
        <v>20038</v>
      </c>
      <c r="S4295" s="49">
        <v>37857</v>
      </c>
      <c r="T4295" s="48">
        <v>2841.25</v>
      </c>
      <c r="U4295" s="50">
        <f t="shared" ref="U4295:U4358" si="482">+AVERAGEIF($R$3:$R$12000,R4295,$T$3:$T$12000)</f>
        <v>2865.2306451612899</v>
      </c>
      <c r="V4295" s="51">
        <f t="shared" si="477"/>
        <v>2875.9078356164382</v>
      </c>
      <c r="W4295" s="53">
        <f t="shared" si="478"/>
        <v>0</v>
      </c>
      <c r="X4295" s="53" t="str">
        <f t="shared" si="479"/>
        <v/>
      </c>
      <c r="Y4295" s="54" t="str">
        <f t="shared" si="480"/>
        <v/>
      </c>
    </row>
    <row r="4296" spans="17:25" x14ac:dyDescent="0.25">
      <c r="Q4296" s="47">
        <f t="shared" ref="Q4296:Q4359" si="483">+YEAR(S4296)</f>
        <v>2003</v>
      </c>
      <c r="R4296" s="48" t="str">
        <f t="shared" si="481"/>
        <v>20038</v>
      </c>
      <c r="S4296" s="49">
        <v>37858</v>
      </c>
      <c r="T4296" s="48">
        <v>2841.25</v>
      </c>
      <c r="U4296" s="50">
        <f t="shared" si="482"/>
        <v>2865.2306451612899</v>
      </c>
      <c r="V4296" s="51">
        <f t="shared" ref="V4296:V4359" si="484">+AVERAGEIF($Q$3:$Q$12000,Q4296,$T$3:$T$12000)</f>
        <v>2875.9078356164382</v>
      </c>
      <c r="W4296" s="53">
        <f t="shared" si="478"/>
        <v>0</v>
      </c>
      <c r="X4296" s="53" t="str">
        <f t="shared" si="479"/>
        <v/>
      </c>
      <c r="Y4296" s="54" t="str">
        <f t="shared" si="480"/>
        <v/>
      </c>
    </row>
    <row r="4297" spans="17:25" x14ac:dyDescent="0.25">
      <c r="Q4297" s="47">
        <f t="shared" si="483"/>
        <v>2003</v>
      </c>
      <c r="R4297" s="48" t="str">
        <f t="shared" si="481"/>
        <v>20038</v>
      </c>
      <c r="S4297" s="49">
        <v>37859</v>
      </c>
      <c r="T4297" s="48">
        <v>2843.66</v>
      </c>
      <c r="U4297" s="50">
        <f t="shared" si="482"/>
        <v>2865.2306451612899</v>
      </c>
      <c r="V4297" s="51">
        <f t="shared" si="484"/>
        <v>2875.9078356164382</v>
      </c>
      <c r="W4297" s="53">
        <f t="shared" ref="W4297:W4360" si="485">+T4297/T4296-1</f>
        <v>8.4821821381431128E-4</v>
      </c>
      <c r="X4297" s="53" t="str">
        <f t="shared" ref="X4297:X4360" si="486">IF(U4297/U4296-1=0,"",U4297/U4296-1)</f>
        <v/>
      </c>
      <c r="Y4297" s="54" t="str">
        <f t="shared" ref="Y4297:Y4360" si="487">+IF(V4297=V4296,"",V4297/V4296-1)</f>
        <v/>
      </c>
    </row>
    <row r="4298" spans="17:25" x14ac:dyDescent="0.25">
      <c r="Q4298" s="47">
        <f t="shared" si="483"/>
        <v>2003</v>
      </c>
      <c r="R4298" s="48" t="str">
        <f t="shared" si="481"/>
        <v>20038</v>
      </c>
      <c r="S4298" s="49">
        <v>37860</v>
      </c>
      <c r="T4298" s="48">
        <v>2848.86</v>
      </c>
      <c r="U4298" s="50">
        <f t="shared" si="482"/>
        <v>2865.2306451612899</v>
      </c>
      <c r="V4298" s="51">
        <f t="shared" si="484"/>
        <v>2875.9078356164382</v>
      </c>
      <c r="W4298" s="53">
        <f t="shared" si="485"/>
        <v>1.8286293016747113E-3</v>
      </c>
      <c r="X4298" s="53" t="str">
        <f t="shared" si="486"/>
        <v/>
      </c>
      <c r="Y4298" s="54" t="str">
        <f t="shared" si="487"/>
        <v/>
      </c>
    </row>
    <row r="4299" spans="17:25" x14ac:dyDescent="0.25">
      <c r="Q4299" s="47">
        <f t="shared" si="483"/>
        <v>2003</v>
      </c>
      <c r="R4299" s="48" t="str">
        <f t="shared" si="481"/>
        <v>20038</v>
      </c>
      <c r="S4299" s="49">
        <v>37861</v>
      </c>
      <c r="T4299" s="48">
        <v>2850.89</v>
      </c>
      <c r="U4299" s="50">
        <f t="shared" si="482"/>
        <v>2865.2306451612899</v>
      </c>
      <c r="V4299" s="51">
        <f t="shared" si="484"/>
        <v>2875.9078356164382</v>
      </c>
      <c r="W4299" s="53">
        <f t="shared" si="485"/>
        <v>7.1256572804556662E-4</v>
      </c>
      <c r="X4299" s="53" t="str">
        <f t="shared" si="486"/>
        <v/>
      </c>
      <c r="Y4299" s="54" t="str">
        <f t="shared" si="487"/>
        <v/>
      </c>
    </row>
    <row r="4300" spans="17:25" x14ac:dyDescent="0.25">
      <c r="Q4300" s="47">
        <f t="shared" si="483"/>
        <v>2003</v>
      </c>
      <c r="R4300" s="48" t="str">
        <f t="shared" si="481"/>
        <v>20038</v>
      </c>
      <c r="S4300" s="49">
        <v>37862</v>
      </c>
      <c r="T4300" s="48">
        <v>2846.26</v>
      </c>
      <c r="U4300" s="50">
        <f t="shared" si="482"/>
        <v>2865.2306451612899</v>
      </c>
      <c r="V4300" s="51">
        <f t="shared" si="484"/>
        <v>2875.9078356164382</v>
      </c>
      <c r="W4300" s="53">
        <f t="shared" si="485"/>
        <v>-1.6240542427100602E-3</v>
      </c>
      <c r="X4300" s="53" t="str">
        <f t="shared" si="486"/>
        <v/>
      </c>
      <c r="Y4300" s="54" t="str">
        <f t="shared" si="487"/>
        <v/>
      </c>
    </row>
    <row r="4301" spans="17:25" x14ac:dyDescent="0.25">
      <c r="Q4301" s="47">
        <f t="shared" si="483"/>
        <v>2003</v>
      </c>
      <c r="R4301" s="48" t="str">
        <f t="shared" si="481"/>
        <v>20038</v>
      </c>
      <c r="S4301" s="49">
        <v>37863</v>
      </c>
      <c r="T4301" s="48">
        <v>2832.94</v>
      </c>
      <c r="U4301" s="50">
        <f t="shared" si="482"/>
        <v>2865.2306451612899</v>
      </c>
      <c r="V4301" s="51">
        <f t="shared" si="484"/>
        <v>2875.9078356164382</v>
      </c>
      <c r="W4301" s="53">
        <f t="shared" si="485"/>
        <v>-4.6798254551587704E-3</v>
      </c>
      <c r="X4301" s="53" t="str">
        <f t="shared" si="486"/>
        <v/>
      </c>
      <c r="Y4301" s="54" t="str">
        <f t="shared" si="487"/>
        <v/>
      </c>
    </row>
    <row r="4302" spans="17:25" x14ac:dyDescent="0.25">
      <c r="Q4302" s="47">
        <f t="shared" si="483"/>
        <v>2003</v>
      </c>
      <c r="R4302" s="48" t="str">
        <f t="shared" si="481"/>
        <v>20038</v>
      </c>
      <c r="S4302" s="49">
        <v>37864</v>
      </c>
      <c r="T4302" s="48">
        <v>2832.94</v>
      </c>
      <c r="U4302" s="50">
        <f t="shared" si="482"/>
        <v>2865.2306451612899</v>
      </c>
      <c r="V4302" s="51">
        <f t="shared" si="484"/>
        <v>2875.9078356164382</v>
      </c>
      <c r="W4302" s="53">
        <f t="shared" si="485"/>
        <v>0</v>
      </c>
      <c r="X4302" s="53" t="str">
        <f t="shared" si="486"/>
        <v/>
      </c>
      <c r="Y4302" s="54" t="str">
        <f t="shared" si="487"/>
        <v/>
      </c>
    </row>
    <row r="4303" spans="17:25" x14ac:dyDescent="0.25">
      <c r="Q4303" s="47">
        <f t="shared" si="483"/>
        <v>2003</v>
      </c>
      <c r="R4303" s="48" t="str">
        <f t="shared" si="481"/>
        <v>20039</v>
      </c>
      <c r="S4303" s="49">
        <v>37865</v>
      </c>
      <c r="T4303" s="48">
        <v>2832.94</v>
      </c>
      <c r="U4303" s="50">
        <f t="shared" si="482"/>
        <v>2840.6753333333336</v>
      </c>
      <c r="V4303" s="51">
        <f t="shared" si="484"/>
        <v>2875.9078356164382</v>
      </c>
      <c r="W4303" s="53">
        <f t="shared" si="485"/>
        <v>0</v>
      </c>
      <c r="X4303" s="53">
        <f t="shared" si="486"/>
        <v>-8.5700995378590328E-3</v>
      </c>
      <c r="Y4303" s="54" t="str">
        <f t="shared" si="487"/>
        <v/>
      </c>
    </row>
    <row r="4304" spans="17:25" x14ac:dyDescent="0.25">
      <c r="Q4304" s="47">
        <f t="shared" si="483"/>
        <v>2003</v>
      </c>
      <c r="R4304" s="48" t="str">
        <f t="shared" si="481"/>
        <v>20039</v>
      </c>
      <c r="S4304" s="49">
        <v>37866</v>
      </c>
      <c r="T4304" s="48">
        <v>2832.94</v>
      </c>
      <c r="U4304" s="50">
        <f t="shared" si="482"/>
        <v>2840.6753333333336</v>
      </c>
      <c r="V4304" s="51">
        <f t="shared" si="484"/>
        <v>2875.9078356164382</v>
      </c>
      <c r="W4304" s="53">
        <f t="shared" si="485"/>
        <v>0</v>
      </c>
      <c r="X4304" s="53" t="str">
        <f t="shared" si="486"/>
        <v/>
      </c>
      <c r="Y4304" s="54" t="str">
        <f t="shared" si="487"/>
        <v/>
      </c>
    </row>
    <row r="4305" spans="17:25" x14ac:dyDescent="0.25">
      <c r="Q4305" s="47">
        <f t="shared" si="483"/>
        <v>2003</v>
      </c>
      <c r="R4305" s="48" t="str">
        <f t="shared" si="481"/>
        <v>20039</v>
      </c>
      <c r="S4305" s="49">
        <v>37867</v>
      </c>
      <c r="T4305" s="48">
        <v>2841.02</v>
      </c>
      <c r="U4305" s="50">
        <f t="shared" si="482"/>
        <v>2840.6753333333336</v>
      </c>
      <c r="V4305" s="51">
        <f t="shared" si="484"/>
        <v>2875.9078356164382</v>
      </c>
      <c r="W4305" s="53">
        <f t="shared" si="485"/>
        <v>2.8521606528906229E-3</v>
      </c>
      <c r="X4305" s="53" t="str">
        <f t="shared" si="486"/>
        <v/>
      </c>
      <c r="Y4305" s="54" t="str">
        <f t="shared" si="487"/>
        <v/>
      </c>
    </row>
    <row r="4306" spans="17:25" x14ac:dyDescent="0.25">
      <c r="Q4306" s="47">
        <f t="shared" si="483"/>
        <v>2003</v>
      </c>
      <c r="R4306" s="48" t="str">
        <f t="shared" si="481"/>
        <v>20039</v>
      </c>
      <c r="S4306" s="49">
        <v>37868</v>
      </c>
      <c r="T4306" s="48">
        <v>2826.46</v>
      </c>
      <c r="U4306" s="50">
        <f t="shared" si="482"/>
        <v>2840.6753333333336</v>
      </c>
      <c r="V4306" s="51">
        <f t="shared" si="484"/>
        <v>2875.9078356164382</v>
      </c>
      <c r="W4306" s="53">
        <f t="shared" si="485"/>
        <v>-5.1249199231261366E-3</v>
      </c>
      <c r="X4306" s="53" t="str">
        <f t="shared" si="486"/>
        <v/>
      </c>
      <c r="Y4306" s="54" t="str">
        <f t="shared" si="487"/>
        <v/>
      </c>
    </row>
    <row r="4307" spans="17:25" x14ac:dyDescent="0.25">
      <c r="Q4307" s="47">
        <f t="shared" si="483"/>
        <v>2003</v>
      </c>
      <c r="R4307" s="48" t="str">
        <f t="shared" si="481"/>
        <v>20039</v>
      </c>
      <c r="S4307" s="49">
        <v>37869</v>
      </c>
      <c r="T4307" s="48">
        <v>2816.74</v>
      </c>
      <c r="U4307" s="50">
        <f t="shared" si="482"/>
        <v>2840.6753333333336</v>
      </c>
      <c r="V4307" s="51">
        <f t="shared" si="484"/>
        <v>2875.9078356164382</v>
      </c>
      <c r="W4307" s="53">
        <f t="shared" si="485"/>
        <v>-3.4389306765354455E-3</v>
      </c>
      <c r="X4307" s="53" t="str">
        <f t="shared" si="486"/>
        <v/>
      </c>
      <c r="Y4307" s="54" t="str">
        <f t="shared" si="487"/>
        <v/>
      </c>
    </row>
    <row r="4308" spans="17:25" x14ac:dyDescent="0.25">
      <c r="Q4308" s="47">
        <f t="shared" si="483"/>
        <v>2003</v>
      </c>
      <c r="R4308" s="48" t="str">
        <f t="shared" si="481"/>
        <v>20039</v>
      </c>
      <c r="S4308" s="49">
        <v>37870</v>
      </c>
      <c r="T4308" s="48">
        <v>2820.46</v>
      </c>
      <c r="U4308" s="50">
        <f t="shared" si="482"/>
        <v>2840.6753333333336</v>
      </c>
      <c r="V4308" s="51">
        <f t="shared" si="484"/>
        <v>2875.9078356164382</v>
      </c>
      <c r="W4308" s="53">
        <f t="shared" si="485"/>
        <v>1.3206756747161652E-3</v>
      </c>
      <c r="X4308" s="53" t="str">
        <f t="shared" si="486"/>
        <v/>
      </c>
      <c r="Y4308" s="54" t="str">
        <f t="shared" si="487"/>
        <v/>
      </c>
    </row>
    <row r="4309" spans="17:25" x14ac:dyDescent="0.25">
      <c r="Q4309" s="47">
        <f t="shared" si="483"/>
        <v>2003</v>
      </c>
      <c r="R4309" s="48" t="str">
        <f t="shared" si="481"/>
        <v>20039</v>
      </c>
      <c r="S4309" s="49">
        <v>37871</v>
      </c>
      <c r="T4309" s="48">
        <v>2820.46</v>
      </c>
      <c r="U4309" s="50">
        <f t="shared" si="482"/>
        <v>2840.6753333333336</v>
      </c>
      <c r="V4309" s="51">
        <f t="shared" si="484"/>
        <v>2875.9078356164382</v>
      </c>
      <c r="W4309" s="53">
        <f t="shared" si="485"/>
        <v>0</v>
      </c>
      <c r="X4309" s="53" t="str">
        <f t="shared" si="486"/>
        <v/>
      </c>
      <c r="Y4309" s="54" t="str">
        <f t="shared" si="487"/>
        <v/>
      </c>
    </row>
    <row r="4310" spans="17:25" x14ac:dyDescent="0.25">
      <c r="Q4310" s="47">
        <f t="shared" si="483"/>
        <v>2003</v>
      </c>
      <c r="R4310" s="48" t="str">
        <f t="shared" si="481"/>
        <v>20039</v>
      </c>
      <c r="S4310" s="49">
        <v>37872</v>
      </c>
      <c r="T4310" s="48">
        <v>2820.46</v>
      </c>
      <c r="U4310" s="50">
        <f t="shared" si="482"/>
        <v>2840.6753333333336</v>
      </c>
      <c r="V4310" s="51">
        <f t="shared" si="484"/>
        <v>2875.9078356164382</v>
      </c>
      <c r="W4310" s="53">
        <f t="shared" si="485"/>
        <v>0</v>
      </c>
      <c r="X4310" s="53" t="str">
        <f t="shared" si="486"/>
        <v/>
      </c>
      <c r="Y4310" s="54" t="str">
        <f t="shared" si="487"/>
        <v/>
      </c>
    </row>
    <row r="4311" spans="17:25" x14ac:dyDescent="0.25">
      <c r="Q4311" s="47">
        <f t="shared" si="483"/>
        <v>2003</v>
      </c>
      <c r="R4311" s="48" t="str">
        <f t="shared" si="481"/>
        <v>20039</v>
      </c>
      <c r="S4311" s="49">
        <v>37873</v>
      </c>
      <c r="T4311" s="48">
        <v>2822.85</v>
      </c>
      <c r="U4311" s="50">
        <f t="shared" si="482"/>
        <v>2840.6753333333336</v>
      </c>
      <c r="V4311" s="51">
        <f t="shared" si="484"/>
        <v>2875.9078356164382</v>
      </c>
      <c r="W4311" s="53">
        <f t="shared" si="485"/>
        <v>8.4737950547064678E-4</v>
      </c>
      <c r="X4311" s="53" t="str">
        <f t="shared" si="486"/>
        <v/>
      </c>
      <c r="Y4311" s="54" t="str">
        <f t="shared" si="487"/>
        <v/>
      </c>
    </row>
    <row r="4312" spans="17:25" x14ac:dyDescent="0.25">
      <c r="Q4312" s="47">
        <f t="shared" si="483"/>
        <v>2003</v>
      </c>
      <c r="R4312" s="48" t="str">
        <f t="shared" si="481"/>
        <v>20039</v>
      </c>
      <c r="S4312" s="49">
        <v>37874</v>
      </c>
      <c r="T4312" s="48">
        <v>2820.2</v>
      </c>
      <c r="U4312" s="50">
        <f t="shared" si="482"/>
        <v>2840.6753333333336</v>
      </c>
      <c r="V4312" s="51">
        <f t="shared" si="484"/>
        <v>2875.9078356164382</v>
      </c>
      <c r="W4312" s="53">
        <f t="shared" si="485"/>
        <v>-9.3876755761024278E-4</v>
      </c>
      <c r="X4312" s="53" t="str">
        <f t="shared" si="486"/>
        <v/>
      </c>
      <c r="Y4312" s="54" t="str">
        <f t="shared" si="487"/>
        <v/>
      </c>
    </row>
    <row r="4313" spans="17:25" x14ac:dyDescent="0.25">
      <c r="Q4313" s="47">
        <f t="shared" si="483"/>
        <v>2003</v>
      </c>
      <c r="R4313" s="48" t="str">
        <f t="shared" si="481"/>
        <v>20039</v>
      </c>
      <c r="S4313" s="49">
        <v>37875</v>
      </c>
      <c r="T4313" s="48">
        <v>2825.28</v>
      </c>
      <c r="U4313" s="50">
        <f t="shared" si="482"/>
        <v>2840.6753333333336</v>
      </c>
      <c r="V4313" s="51">
        <f t="shared" si="484"/>
        <v>2875.9078356164382</v>
      </c>
      <c r="W4313" s="53">
        <f t="shared" si="485"/>
        <v>1.801290688603796E-3</v>
      </c>
      <c r="X4313" s="53" t="str">
        <f t="shared" si="486"/>
        <v/>
      </c>
      <c r="Y4313" s="54" t="str">
        <f t="shared" si="487"/>
        <v/>
      </c>
    </row>
    <row r="4314" spans="17:25" x14ac:dyDescent="0.25">
      <c r="Q4314" s="47">
        <f t="shared" si="483"/>
        <v>2003</v>
      </c>
      <c r="R4314" s="48" t="str">
        <f t="shared" si="481"/>
        <v>20039</v>
      </c>
      <c r="S4314" s="49">
        <v>37876</v>
      </c>
      <c r="T4314" s="48">
        <v>2829.82</v>
      </c>
      <c r="U4314" s="50">
        <f t="shared" si="482"/>
        <v>2840.6753333333336</v>
      </c>
      <c r="V4314" s="51">
        <f t="shared" si="484"/>
        <v>2875.9078356164382</v>
      </c>
      <c r="W4314" s="53">
        <f t="shared" si="485"/>
        <v>1.6069203760336048E-3</v>
      </c>
      <c r="X4314" s="53" t="str">
        <f t="shared" si="486"/>
        <v/>
      </c>
      <c r="Y4314" s="54" t="str">
        <f t="shared" si="487"/>
        <v/>
      </c>
    </row>
    <row r="4315" spans="17:25" x14ac:dyDescent="0.25">
      <c r="Q4315" s="47">
        <f t="shared" si="483"/>
        <v>2003</v>
      </c>
      <c r="R4315" s="48" t="str">
        <f t="shared" si="481"/>
        <v>20039</v>
      </c>
      <c r="S4315" s="49">
        <v>37877</v>
      </c>
      <c r="T4315" s="48">
        <v>2824.88</v>
      </c>
      <c r="U4315" s="50">
        <f t="shared" si="482"/>
        <v>2840.6753333333336</v>
      </c>
      <c r="V4315" s="51">
        <f t="shared" si="484"/>
        <v>2875.9078356164382</v>
      </c>
      <c r="W4315" s="53">
        <f t="shared" si="485"/>
        <v>-1.7456940724145387E-3</v>
      </c>
      <c r="X4315" s="53" t="str">
        <f t="shared" si="486"/>
        <v/>
      </c>
      <c r="Y4315" s="54" t="str">
        <f t="shared" si="487"/>
        <v/>
      </c>
    </row>
    <row r="4316" spans="17:25" x14ac:dyDescent="0.25">
      <c r="Q4316" s="47">
        <f t="shared" si="483"/>
        <v>2003</v>
      </c>
      <c r="R4316" s="48" t="str">
        <f t="shared" si="481"/>
        <v>20039</v>
      </c>
      <c r="S4316" s="49">
        <v>37878</v>
      </c>
      <c r="T4316" s="48">
        <v>2824.88</v>
      </c>
      <c r="U4316" s="50">
        <f t="shared" si="482"/>
        <v>2840.6753333333336</v>
      </c>
      <c r="V4316" s="51">
        <f t="shared" si="484"/>
        <v>2875.9078356164382</v>
      </c>
      <c r="W4316" s="53">
        <f t="shared" si="485"/>
        <v>0</v>
      </c>
      <c r="X4316" s="53" t="str">
        <f t="shared" si="486"/>
        <v/>
      </c>
      <c r="Y4316" s="54" t="str">
        <f t="shared" si="487"/>
        <v/>
      </c>
    </row>
    <row r="4317" spans="17:25" x14ac:dyDescent="0.25">
      <c r="Q4317" s="47">
        <f t="shared" si="483"/>
        <v>2003</v>
      </c>
      <c r="R4317" s="48" t="str">
        <f t="shared" si="481"/>
        <v>20039</v>
      </c>
      <c r="S4317" s="49">
        <v>37879</v>
      </c>
      <c r="T4317" s="48">
        <v>2824.88</v>
      </c>
      <c r="U4317" s="50">
        <f t="shared" si="482"/>
        <v>2840.6753333333336</v>
      </c>
      <c r="V4317" s="51">
        <f t="shared" si="484"/>
        <v>2875.9078356164382</v>
      </c>
      <c r="W4317" s="53">
        <f t="shared" si="485"/>
        <v>0</v>
      </c>
      <c r="X4317" s="53" t="str">
        <f t="shared" si="486"/>
        <v/>
      </c>
      <c r="Y4317" s="54" t="str">
        <f t="shared" si="487"/>
        <v/>
      </c>
    </row>
    <row r="4318" spans="17:25" x14ac:dyDescent="0.25">
      <c r="Q4318" s="47">
        <f t="shared" si="483"/>
        <v>2003</v>
      </c>
      <c r="R4318" s="48" t="str">
        <f t="shared" si="481"/>
        <v>20039</v>
      </c>
      <c r="S4318" s="49">
        <v>37880</v>
      </c>
      <c r="T4318" s="48">
        <v>2824.53</v>
      </c>
      <c r="U4318" s="50">
        <f t="shared" si="482"/>
        <v>2840.6753333333336</v>
      </c>
      <c r="V4318" s="51">
        <f t="shared" si="484"/>
        <v>2875.9078356164382</v>
      </c>
      <c r="W4318" s="53">
        <f t="shared" si="485"/>
        <v>-1.2389906827892094E-4</v>
      </c>
      <c r="X4318" s="53" t="str">
        <f t="shared" si="486"/>
        <v/>
      </c>
      <c r="Y4318" s="54" t="str">
        <f t="shared" si="487"/>
        <v/>
      </c>
    </row>
    <row r="4319" spans="17:25" x14ac:dyDescent="0.25">
      <c r="Q4319" s="47">
        <f t="shared" si="483"/>
        <v>2003</v>
      </c>
      <c r="R4319" s="48" t="str">
        <f t="shared" si="481"/>
        <v>20039</v>
      </c>
      <c r="S4319" s="49">
        <v>37881</v>
      </c>
      <c r="T4319" s="48">
        <v>2823.79</v>
      </c>
      <c r="U4319" s="50">
        <f t="shared" si="482"/>
        <v>2840.6753333333336</v>
      </c>
      <c r="V4319" s="51">
        <f t="shared" si="484"/>
        <v>2875.9078356164382</v>
      </c>
      <c r="W4319" s="53">
        <f t="shared" si="485"/>
        <v>-2.6199049045338985E-4</v>
      </c>
      <c r="X4319" s="53" t="str">
        <f t="shared" si="486"/>
        <v/>
      </c>
      <c r="Y4319" s="54" t="str">
        <f t="shared" si="487"/>
        <v/>
      </c>
    </row>
    <row r="4320" spans="17:25" x14ac:dyDescent="0.25">
      <c r="Q4320" s="47">
        <f t="shared" si="483"/>
        <v>2003</v>
      </c>
      <c r="R4320" s="48" t="str">
        <f t="shared" si="481"/>
        <v>20039</v>
      </c>
      <c r="S4320" s="49">
        <v>37882</v>
      </c>
      <c r="T4320" s="48">
        <v>2823.28</v>
      </c>
      <c r="U4320" s="50">
        <f t="shared" si="482"/>
        <v>2840.6753333333336</v>
      </c>
      <c r="V4320" s="51">
        <f t="shared" si="484"/>
        <v>2875.9078356164382</v>
      </c>
      <c r="W4320" s="53">
        <f t="shared" si="485"/>
        <v>-1.8060833135602472E-4</v>
      </c>
      <c r="X4320" s="53" t="str">
        <f t="shared" si="486"/>
        <v/>
      </c>
      <c r="Y4320" s="54" t="str">
        <f t="shared" si="487"/>
        <v/>
      </c>
    </row>
    <row r="4321" spans="17:25" x14ac:dyDescent="0.25">
      <c r="Q4321" s="47">
        <f t="shared" si="483"/>
        <v>2003</v>
      </c>
      <c r="R4321" s="48" t="str">
        <f t="shared" si="481"/>
        <v>20039</v>
      </c>
      <c r="S4321" s="49">
        <v>37883</v>
      </c>
      <c r="T4321" s="48">
        <v>2833.64</v>
      </c>
      <c r="U4321" s="50">
        <f t="shared" si="482"/>
        <v>2840.6753333333336</v>
      </c>
      <c r="V4321" s="51">
        <f t="shared" si="484"/>
        <v>2875.9078356164382</v>
      </c>
      <c r="W4321" s="53">
        <f t="shared" si="485"/>
        <v>3.6694908050209918E-3</v>
      </c>
      <c r="X4321" s="53" t="str">
        <f t="shared" si="486"/>
        <v/>
      </c>
      <c r="Y4321" s="54" t="str">
        <f t="shared" si="487"/>
        <v/>
      </c>
    </row>
    <row r="4322" spans="17:25" x14ac:dyDescent="0.25">
      <c r="Q4322" s="47">
        <f t="shared" si="483"/>
        <v>2003</v>
      </c>
      <c r="R4322" s="48" t="str">
        <f t="shared" si="481"/>
        <v>20039</v>
      </c>
      <c r="S4322" s="49">
        <v>37884</v>
      </c>
      <c r="T4322" s="48">
        <v>2844.64</v>
      </c>
      <c r="U4322" s="50">
        <f t="shared" si="482"/>
        <v>2840.6753333333336</v>
      </c>
      <c r="V4322" s="51">
        <f t="shared" si="484"/>
        <v>2875.9078356164382</v>
      </c>
      <c r="W4322" s="53">
        <f t="shared" si="485"/>
        <v>3.8819327790404756E-3</v>
      </c>
      <c r="X4322" s="53" t="str">
        <f t="shared" si="486"/>
        <v/>
      </c>
      <c r="Y4322" s="54" t="str">
        <f t="shared" si="487"/>
        <v/>
      </c>
    </row>
    <row r="4323" spans="17:25" x14ac:dyDescent="0.25">
      <c r="Q4323" s="47">
        <f t="shared" si="483"/>
        <v>2003</v>
      </c>
      <c r="R4323" s="48" t="str">
        <f t="shared" si="481"/>
        <v>20039</v>
      </c>
      <c r="S4323" s="49">
        <v>37885</v>
      </c>
      <c r="T4323" s="48">
        <v>2844.64</v>
      </c>
      <c r="U4323" s="50">
        <f t="shared" si="482"/>
        <v>2840.6753333333336</v>
      </c>
      <c r="V4323" s="51">
        <f t="shared" si="484"/>
        <v>2875.9078356164382</v>
      </c>
      <c r="W4323" s="53">
        <f t="shared" si="485"/>
        <v>0</v>
      </c>
      <c r="X4323" s="53" t="str">
        <f t="shared" si="486"/>
        <v/>
      </c>
      <c r="Y4323" s="54" t="str">
        <f t="shared" si="487"/>
        <v/>
      </c>
    </row>
    <row r="4324" spans="17:25" x14ac:dyDescent="0.25">
      <c r="Q4324" s="47">
        <f t="shared" si="483"/>
        <v>2003</v>
      </c>
      <c r="R4324" s="48" t="str">
        <f t="shared" si="481"/>
        <v>20039</v>
      </c>
      <c r="S4324" s="49">
        <v>37886</v>
      </c>
      <c r="T4324" s="48">
        <v>2844.64</v>
      </c>
      <c r="U4324" s="50">
        <f t="shared" si="482"/>
        <v>2840.6753333333336</v>
      </c>
      <c r="V4324" s="51">
        <f t="shared" si="484"/>
        <v>2875.9078356164382</v>
      </c>
      <c r="W4324" s="53">
        <f t="shared" si="485"/>
        <v>0</v>
      </c>
      <c r="X4324" s="53" t="str">
        <f t="shared" si="486"/>
        <v/>
      </c>
      <c r="Y4324" s="54" t="str">
        <f t="shared" si="487"/>
        <v/>
      </c>
    </row>
    <row r="4325" spans="17:25" x14ac:dyDescent="0.25">
      <c r="Q4325" s="47">
        <f t="shared" si="483"/>
        <v>2003</v>
      </c>
      <c r="R4325" s="48" t="str">
        <f t="shared" si="481"/>
        <v>20039</v>
      </c>
      <c r="S4325" s="49">
        <v>37887</v>
      </c>
      <c r="T4325" s="48">
        <v>2859.37</v>
      </c>
      <c r="U4325" s="50">
        <f t="shared" si="482"/>
        <v>2840.6753333333336</v>
      </c>
      <c r="V4325" s="51">
        <f t="shared" si="484"/>
        <v>2875.9078356164382</v>
      </c>
      <c r="W4325" s="53">
        <f t="shared" si="485"/>
        <v>5.1781596265256802E-3</v>
      </c>
      <c r="X4325" s="53" t="str">
        <f t="shared" si="486"/>
        <v/>
      </c>
      <c r="Y4325" s="54" t="str">
        <f t="shared" si="487"/>
        <v/>
      </c>
    </row>
    <row r="4326" spans="17:25" x14ac:dyDescent="0.25">
      <c r="Q4326" s="47">
        <f t="shared" si="483"/>
        <v>2003</v>
      </c>
      <c r="R4326" s="48" t="str">
        <f t="shared" si="481"/>
        <v>20039</v>
      </c>
      <c r="S4326" s="49">
        <v>37888</v>
      </c>
      <c r="T4326" s="48">
        <v>2866.42</v>
      </c>
      <c r="U4326" s="50">
        <f t="shared" si="482"/>
        <v>2840.6753333333336</v>
      </c>
      <c r="V4326" s="51">
        <f t="shared" si="484"/>
        <v>2875.9078356164382</v>
      </c>
      <c r="W4326" s="53">
        <f t="shared" si="485"/>
        <v>2.4655780818851891E-3</v>
      </c>
      <c r="X4326" s="53" t="str">
        <f t="shared" si="486"/>
        <v/>
      </c>
      <c r="Y4326" s="54" t="str">
        <f t="shared" si="487"/>
        <v/>
      </c>
    </row>
    <row r="4327" spans="17:25" x14ac:dyDescent="0.25">
      <c r="Q4327" s="47">
        <f t="shared" si="483"/>
        <v>2003</v>
      </c>
      <c r="R4327" s="48" t="str">
        <f t="shared" si="481"/>
        <v>20039</v>
      </c>
      <c r="S4327" s="49">
        <v>37889</v>
      </c>
      <c r="T4327" s="48">
        <v>2872.3</v>
      </c>
      <c r="U4327" s="50">
        <f t="shared" si="482"/>
        <v>2840.6753333333336</v>
      </c>
      <c r="V4327" s="51">
        <f t="shared" si="484"/>
        <v>2875.9078356164382</v>
      </c>
      <c r="W4327" s="53">
        <f t="shared" si="485"/>
        <v>2.0513393012886461E-3</v>
      </c>
      <c r="X4327" s="53" t="str">
        <f t="shared" si="486"/>
        <v/>
      </c>
      <c r="Y4327" s="54" t="str">
        <f t="shared" si="487"/>
        <v/>
      </c>
    </row>
    <row r="4328" spans="17:25" x14ac:dyDescent="0.25">
      <c r="Q4328" s="47">
        <f t="shared" si="483"/>
        <v>2003</v>
      </c>
      <c r="R4328" s="48" t="str">
        <f t="shared" si="481"/>
        <v>20039</v>
      </c>
      <c r="S4328" s="49">
        <v>37890</v>
      </c>
      <c r="T4328" s="48">
        <v>2871.39</v>
      </c>
      <c r="U4328" s="50">
        <f t="shared" si="482"/>
        <v>2840.6753333333336</v>
      </c>
      <c r="V4328" s="51">
        <f t="shared" si="484"/>
        <v>2875.9078356164382</v>
      </c>
      <c r="W4328" s="53">
        <f t="shared" si="485"/>
        <v>-3.1681927375282193E-4</v>
      </c>
      <c r="X4328" s="53" t="str">
        <f t="shared" si="486"/>
        <v/>
      </c>
      <c r="Y4328" s="54" t="str">
        <f t="shared" si="487"/>
        <v/>
      </c>
    </row>
    <row r="4329" spans="17:25" x14ac:dyDescent="0.25">
      <c r="Q4329" s="47">
        <f t="shared" si="483"/>
        <v>2003</v>
      </c>
      <c r="R4329" s="48" t="str">
        <f t="shared" si="481"/>
        <v>20039</v>
      </c>
      <c r="S4329" s="49">
        <v>37891</v>
      </c>
      <c r="T4329" s="48">
        <v>2879.32</v>
      </c>
      <c r="U4329" s="50">
        <f t="shared" si="482"/>
        <v>2840.6753333333336</v>
      </c>
      <c r="V4329" s="51">
        <f t="shared" si="484"/>
        <v>2875.9078356164382</v>
      </c>
      <c r="W4329" s="53">
        <f t="shared" si="485"/>
        <v>2.7617286401360186E-3</v>
      </c>
      <c r="X4329" s="53" t="str">
        <f t="shared" si="486"/>
        <v/>
      </c>
      <c r="Y4329" s="54" t="str">
        <f t="shared" si="487"/>
        <v/>
      </c>
    </row>
    <row r="4330" spans="17:25" x14ac:dyDescent="0.25">
      <c r="Q4330" s="47">
        <f t="shared" si="483"/>
        <v>2003</v>
      </c>
      <c r="R4330" s="48" t="str">
        <f t="shared" si="481"/>
        <v>20039</v>
      </c>
      <c r="S4330" s="49">
        <v>37892</v>
      </c>
      <c r="T4330" s="48">
        <v>2879.32</v>
      </c>
      <c r="U4330" s="50">
        <f t="shared" si="482"/>
        <v>2840.6753333333336</v>
      </c>
      <c r="V4330" s="51">
        <f t="shared" si="484"/>
        <v>2875.9078356164382</v>
      </c>
      <c r="W4330" s="53">
        <f t="shared" si="485"/>
        <v>0</v>
      </c>
      <c r="X4330" s="53" t="str">
        <f t="shared" si="486"/>
        <v/>
      </c>
      <c r="Y4330" s="54" t="str">
        <f t="shared" si="487"/>
        <v/>
      </c>
    </row>
    <row r="4331" spans="17:25" x14ac:dyDescent="0.25">
      <c r="Q4331" s="47">
        <f t="shared" si="483"/>
        <v>2003</v>
      </c>
      <c r="R4331" s="48" t="str">
        <f t="shared" si="481"/>
        <v>20039</v>
      </c>
      <c r="S4331" s="49">
        <v>37893</v>
      </c>
      <c r="T4331" s="48">
        <v>2879.32</v>
      </c>
      <c r="U4331" s="50">
        <f t="shared" si="482"/>
        <v>2840.6753333333336</v>
      </c>
      <c r="V4331" s="51">
        <f t="shared" si="484"/>
        <v>2875.9078356164382</v>
      </c>
      <c r="W4331" s="53">
        <f t="shared" si="485"/>
        <v>0</v>
      </c>
      <c r="X4331" s="53" t="str">
        <f t="shared" si="486"/>
        <v/>
      </c>
      <c r="Y4331" s="54" t="str">
        <f t="shared" si="487"/>
        <v/>
      </c>
    </row>
    <row r="4332" spans="17:25" x14ac:dyDescent="0.25">
      <c r="Q4332" s="47">
        <f t="shared" si="483"/>
        <v>2003</v>
      </c>
      <c r="R4332" s="48" t="str">
        <f t="shared" si="481"/>
        <v>20039</v>
      </c>
      <c r="S4332" s="49">
        <v>37894</v>
      </c>
      <c r="T4332" s="48">
        <v>2889.39</v>
      </c>
      <c r="U4332" s="50">
        <f t="shared" si="482"/>
        <v>2840.6753333333336</v>
      </c>
      <c r="V4332" s="51">
        <f t="shared" si="484"/>
        <v>2875.9078356164382</v>
      </c>
      <c r="W4332" s="53">
        <f t="shared" si="485"/>
        <v>3.4973535418083568E-3</v>
      </c>
      <c r="X4332" s="53" t="str">
        <f t="shared" si="486"/>
        <v/>
      </c>
      <c r="Y4332" s="54" t="str">
        <f t="shared" si="487"/>
        <v/>
      </c>
    </row>
    <row r="4333" spans="17:25" x14ac:dyDescent="0.25">
      <c r="Q4333" s="47">
        <f t="shared" si="483"/>
        <v>2003</v>
      </c>
      <c r="R4333" s="48" t="str">
        <f t="shared" si="481"/>
        <v>200310</v>
      </c>
      <c r="S4333" s="49">
        <v>37895</v>
      </c>
      <c r="T4333" s="48">
        <v>2888.21</v>
      </c>
      <c r="U4333" s="50">
        <f t="shared" si="482"/>
        <v>2873.9496774193549</v>
      </c>
      <c r="V4333" s="51">
        <f t="shared" si="484"/>
        <v>2875.9078356164382</v>
      </c>
      <c r="W4333" s="53">
        <f t="shared" si="485"/>
        <v>-4.0839069838261022E-4</v>
      </c>
      <c r="X4333" s="53">
        <f t="shared" si="486"/>
        <v>1.17135329390059E-2</v>
      </c>
      <c r="Y4333" s="54" t="str">
        <f t="shared" si="487"/>
        <v/>
      </c>
    </row>
    <row r="4334" spans="17:25" x14ac:dyDescent="0.25">
      <c r="Q4334" s="47">
        <f t="shared" si="483"/>
        <v>2003</v>
      </c>
      <c r="R4334" s="48" t="str">
        <f t="shared" si="481"/>
        <v>200310</v>
      </c>
      <c r="S4334" s="49">
        <v>37896</v>
      </c>
      <c r="T4334" s="48">
        <v>2907.41</v>
      </c>
      <c r="U4334" s="50">
        <f t="shared" si="482"/>
        <v>2873.9496774193549</v>
      </c>
      <c r="V4334" s="51">
        <f t="shared" si="484"/>
        <v>2875.9078356164382</v>
      </c>
      <c r="W4334" s="53">
        <f t="shared" si="485"/>
        <v>6.6477160594278217E-3</v>
      </c>
      <c r="X4334" s="53" t="str">
        <f t="shared" si="486"/>
        <v/>
      </c>
      <c r="Y4334" s="54" t="str">
        <f t="shared" si="487"/>
        <v/>
      </c>
    </row>
    <row r="4335" spans="17:25" x14ac:dyDescent="0.25">
      <c r="Q4335" s="47">
        <f t="shared" si="483"/>
        <v>2003</v>
      </c>
      <c r="R4335" s="48" t="str">
        <f t="shared" si="481"/>
        <v>200310</v>
      </c>
      <c r="S4335" s="49">
        <v>37897</v>
      </c>
      <c r="T4335" s="48">
        <v>2905.12</v>
      </c>
      <c r="U4335" s="50">
        <f t="shared" si="482"/>
        <v>2873.9496774193549</v>
      </c>
      <c r="V4335" s="51">
        <f t="shared" si="484"/>
        <v>2875.9078356164382</v>
      </c>
      <c r="W4335" s="53">
        <f t="shared" si="485"/>
        <v>-7.8764260974539813E-4</v>
      </c>
      <c r="X4335" s="53" t="str">
        <f t="shared" si="486"/>
        <v/>
      </c>
      <c r="Y4335" s="54" t="str">
        <f t="shared" si="487"/>
        <v/>
      </c>
    </row>
    <row r="4336" spans="17:25" x14ac:dyDescent="0.25">
      <c r="Q4336" s="47">
        <f t="shared" si="483"/>
        <v>2003</v>
      </c>
      <c r="R4336" s="48" t="str">
        <f t="shared" si="481"/>
        <v>200310</v>
      </c>
      <c r="S4336" s="49">
        <v>37898</v>
      </c>
      <c r="T4336" s="48">
        <v>2881.88</v>
      </c>
      <c r="U4336" s="50">
        <f t="shared" si="482"/>
        <v>2873.9496774193549</v>
      </c>
      <c r="V4336" s="51">
        <f t="shared" si="484"/>
        <v>2875.9078356164382</v>
      </c>
      <c r="W4336" s="53">
        <f t="shared" si="485"/>
        <v>-7.999669548934274E-3</v>
      </c>
      <c r="X4336" s="53" t="str">
        <f t="shared" si="486"/>
        <v/>
      </c>
      <c r="Y4336" s="54" t="str">
        <f t="shared" si="487"/>
        <v/>
      </c>
    </row>
    <row r="4337" spans="17:25" x14ac:dyDescent="0.25">
      <c r="Q4337" s="47">
        <f t="shared" si="483"/>
        <v>2003</v>
      </c>
      <c r="R4337" s="48" t="str">
        <f t="shared" si="481"/>
        <v>200310</v>
      </c>
      <c r="S4337" s="49">
        <v>37899</v>
      </c>
      <c r="T4337" s="48">
        <v>2881.88</v>
      </c>
      <c r="U4337" s="50">
        <f t="shared" si="482"/>
        <v>2873.9496774193549</v>
      </c>
      <c r="V4337" s="51">
        <f t="shared" si="484"/>
        <v>2875.9078356164382</v>
      </c>
      <c r="W4337" s="53">
        <f t="shared" si="485"/>
        <v>0</v>
      </c>
      <c r="X4337" s="53" t="str">
        <f t="shared" si="486"/>
        <v/>
      </c>
      <c r="Y4337" s="54" t="str">
        <f t="shared" si="487"/>
        <v/>
      </c>
    </row>
    <row r="4338" spans="17:25" x14ac:dyDescent="0.25">
      <c r="Q4338" s="47">
        <f t="shared" si="483"/>
        <v>2003</v>
      </c>
      <c r="R4338" s="48" t="str">
        <f t="shared" si="481"/>
        <v>200310</v>
      </c>
      <c r="S4338" s="49">
        <v>37900</v>
      </c>
      <c r="T4338" s="48">
        <v>2881.88</v>
      </c>
      <c r="U4338" s="50">
        <f t="shared" si="482"/>
        <v>2873.9496774193549</v>
      </c>
      <c r="V4338" s="51">
        <f t="shared" si="484"/>
        <v>2875.9078356164382</v>
      </c>
      <c r="W4338" s="53">
        <f t="shared" si="485"/>
        <v>0</v>
      </c>
      <c r="X4338" s="53" t="str">
        <f t="shared" si="486"/>
        <v/>
      </c>
      <c r="Y4338" s="54" t="str">
        <f t="shared" si="487"/>
        <v/>
      </c>
    </row>
    <row r="4339" spans="17:25" x14ac:dyDescent="0.25">
      <c r="Q4339" s="47">
        <f t="shared" si="483"/>
        <v>2003</v>
      </c>
      <c r="R4339" s="48" t="str">
        <f t="shared" si="481"/>
        <v>200310</v>
      </c>
      <c r="S4339" s="49">
        <v>37901</v>
      </c>
      <c r="T4339" s="48">
        <v>2872.7</v>
      </c>
      <c r="U4339" s="50">
        <f t="shared" si="482"/>
        <v>2873.9496774193549</v>
      </c>
      <c r="V4339" s="51">
        <f t="shared" si="484"/>
        <v>2875.9078356164382</v>
      </c>
      <c r="W4339" s="53">
        <f t="shared" si="485"/>
        <v>-3.1854206282011521E-3</v>
      </c>
      <c r="X4339" s="53" t="str">
        <f t="shared" si="486"/>
        <v/>
      </c>
      <c r="Y4339" s="54" t="str">
        <f t="shared" si="487"/>
        <v/>
      </c>
    </row>
    <row r="4340" spans="17:25" x14ac:dyDescent="0.25">
      <c r="Q4340" s="47">
        <f t="shared" si="483"/>
        <v>2003</v>
      </c>
      <c r="R4340" s="48" t="str">
        <f t="shared" si="481"/>
        <v>200310</v>
      </c>
      <c r="S4340" s="49">
        <v>37902</v>
      </c>
      <c r="T4340" s="48">
        <v>2868.91</v>
      </c>
      <c r="U4340" s="50">
        <f t="shared" si="482"/>
        <v>2873.9496774193549</v>
      </c>
      <c r="V4340" s="51">
        <f t="shared" si="484"/>
        <v>2875.9078356164382</v>
      </c>
      <c r="W4340" s="53">
        <f t="shared" si="485"/>
        <v>-1.3193163226232762E-3</v>
      </c>
      <c r="X4340" s="53" t="str">
        <f t="shared" si="486"/>
        <v/>
      </c>
      <c r="Y4340" s="54" t="str">
        <f t="shared" si="487"/>
        <v/>
      </c>
    </row>
    <row r="4341" spans="17:25" x14ac:dyDescent="0.25">
      <c r="Q4341" s="47">
        <f t="shared" si="483"/>
        <v>2003</v>
      </c>
      <c r="R4341" s="48" t="str">
        <f t="shared" si="481"/>
        <v>200310</v>
      </c>
      <c r="S4341" s="49">
        <v>37903</v>
      </c>
      <c r="T4341" s="48">
        <v>2887.59</v>
      </c>
      <c r="U4341" s="50">
        <f t="shared" si="482"/>
        <v>2873.9496774193549</v>
      </c>
      <c r="V4341" s="51">
        <f t="shared" si="484"/>
        <v>2875.9078356164382</v>
      </c>
      <c r="W4341" s="53">
        <f t="shared" si="485"/>
        <v>6.5111836899729436E-3</v>
      </c>
      <c r="X4341" s="53" t="str">
        <f t="shared" si="486"/>
        <v/>
      </c>
      <c r="Y4341" s="54" t="str">
        <f t="shared" si="487"/>
        <v/>
      </c>
    </row>
    <row r="4342" spans="17:25" x14ac:dyDescent="0.25">
      <c r="Q4342" s="47">
        <f t="shared" si="483"/>
        <v>2003</v>
      </c>
      <c r="R4342" s="48" t="str">
        <f t="shared" si="481"/>
        <v>200310</v>
      </c>
      <c r="S4342" s="49">
        <v>37904</v>
      </c>
      <c r="T4342" s="48">
        <v>2878.39</v>
      </c>
      <c r="U4342" s="50">
        <f t="shared" si="482"/>
        <v>2873.9496774193549</v>
      </c>
      <c r="V4342" s="51">
        <f t="shared" si="484"/>
        <v>2875.9078356164382</v>
      </c>
      <c r="W4342" s="53">
        <f t="shared" si="485"/>
        <v>-3.1860478807588244E-3</v>
      </c>
      <c r="X4342" s="53" t="str">
        <f t="shared" si="486"/>
        <v/>
      </c>
      <c r="Y4342" s="54" t="str">
        <f t="shared" si="487"/>
        <v/>
      </c>
    </row>
    <row r="4343" spans="17:25" x14ac:dyDescent="0.25">
      <c r="Q4343" s="47">
        <f t="shared" si="483"/>
        <v>2003</v>
      </c>
      <c r="R4343" s="48" t="str">
        <f t="shared" si="481"/>
        <v>200310</v>
      </c>
      <c r="S4343" s="49">
        <v>37905</v>
      </c>
      <c r="T4343" s="48">
        <v>2868.85</v>
      </c>
      <c r="U4343" s="50">
        <f t="shared" si="482"/>
        <v>2873.9496774193549</v>
      </c>
      <c r="V4343" s="51">
        <f t="shared" si="484"/>
        <v>2875.9078356164382</v>
      </c>
      <c r="W4343" s="53">
        <f t="shared" si="485"/>
        <v>-3.3143528152891344E-3</v>
      </c>
      <c r="X4343" s="53" t="str">
        <f t="shared" si="486"/>
        <v/>
      </c>
      <c r="Y4343" s="54" t="str">
        <f t="shared" si="487"/>
        <v/>
      </c>
    </row>
    <row r="4344" spans="17:25" x14ac:dyDescent="0.25">
      <c r="Q4344" s="47">
        <f t="shared" si="483"/>
        <v>2003</v>
      </c>
      <c r="R4344" s="48" t="str">
        <f t="shared" si="481"/>
        <v>200310</v>
      </c>
      <c r="S4344" s="49">
        <v>37906</v>
      </c>
      <c r="T4344" s="48">
        <v>2868.85</v>
      </c>
      <c r="U4344" s="50">
        <f t="shared" si="482"/>
        <v>2873.9496774193549</v>
      </c>
      <c r="V4344" s="51">
        <f t="shared" si="484"/>
        <v>2875.9078356164382</v>
      </c>
      <c r="W4344" s="53">
        <f t="shared" si="485"/>
        <v>0</v>
      </c>
      <c r="X4344" s="53" t="str">
        <f t="shared" si="486"/>
        <v/>
      </c>
      <c r="Y4344" s="54" t="str">
        <f t="shared" si="487"/>
        <v/>
      </c>
    </row>
    <row r="4345" spans="17:25" x14ac:dyDescent="0.25">
      <c r="Q4345" s="47">
        <f t="shared" si="483"/>
        <v>2003</v>
      </c>
      <c r="R4345" s="48" t="str">
        <f t="shared" si="481"/>
        <v>200310</v>
      </c>
      <c r="S4345" s="49">
        <v>37907</v>
      </c>
      <c r="T4345" s="48">
        <v>2868.85</v>
      </c>
      <c r="U4345" s="50">
        <f t="shared" si="482"/>
        <v>2873.9496774193549</v>
      </c>
      <c r="V4345" s="51">
        <f t="shared" si="484"/>
        <v>2875.9078356164382</v>
      </c>
      <c r="W4345" s="53">
        <f t="shared" si="485"/>
        <v>0</v>
      </c>
      <c r="X4345" s="53" t="str">
        <f t="shared" si="486"/>
        <v/>
      </c>
      <c r="Y4345" s="54" t="str">
        <f t="shared" si="487"/>
        <v/>
      </c>
    </row>
    <row r="4346" spans="17:25" x14ac:dyDescent="0.25">
      <c r="Q4346" s="47">
        <f t="shared" si="483"/>
        <v>2003</v>
      </c>
      <c r="R4346" s="48" t="str">
        <f t="shared" si="481"/>
        <v>200310</v>
      </c>
      <c r="S4346" s="49">
        <v>37908</v>
      </c>
      <c r="T4346" s="48">
        <v>2868.85</v>
      </c>
      <c r="U4346" s="50">
        <f t="shared" si="482"/>
        <v>2873.9496774193549</v>
      </c>
      <c r="V4346" s="51">
        <f t="shared" si="484"/>
        <v>2875.9078356164382</v>
      </c>
      <c r="W4346" s="53">
        <f t="shared" si="485"/>
        <v>0</v>
      </c>
      <c r="X4346" s="53" t="str">
        <f t="shared" si="486"/>
        <v/>
      </c>
      <c r="Y4346" s="54" t="str">
        <f t="shared" si="487"/>
        <v/>
      </c>
    </row>
    <row r="4347" spans="17:25" x14ac:dyDescent="0.25">
      <c r="Q4347" s="47">
        <f t="shared" si="483"/>
        <v>2003</v>
      </c>
      <c r="R4347" s="48" t="str">
        <f t="shared" si="481"/>
        <v>200310</v>
      </c>
      <c r="S4347" s="49">
        <v>37909</v>
      </c>
      <c r="T4347" s="48">
        <v>2865.32</v>
      </c>
      <c r="U4347" s="50">
        <f t="shared" si="482"/>
        <v>2873.9496774193549</v>
      </c>
      <c r="V4347" s="51">
        <f t="shared" si="484"/>
        <v>2875.9078356164382</v>
      </c>
      <c r="W4347" s="53">
        <f t="shared" si="485"/>
        <v>-1.2304581975355333E-3</v>
      </c>
      <c r="X4347" s="53" t="str">
        <f t="shared" si="486"/>
        <v/>
      </c>
      <c r="Y4347" s="54" t="str">
        <f t="shared" si="487"/>
        <v/>
      </c>
    </row>
    <row r="4348" spans="17:25" x14ac:dyDescent="0.25">
      <c r="Q4348" s="47">
        <f t="shared" si="483"/>
        <v>2003</v>
      </c>
      <c r="R4348" s="48" t="str">
        <f t="shared" si="481"/>
        <v>200310</v>
      </c>
      <c r="S4348" s="49">
        <v>37910</v>
      </c>
      <c r="T4348" s="48">
        <v>2873.7</v>
      </c>
      <c r="U4348" s="50">
        <f t="shared" si="482"/>
        <v>2873.9496774193549</v>
      </c>
      <c r="V4348" s="51">
        <f t="shared" si="484"/>
        <v>2875.9078356164382</v>
      </c>
      <c r="W4348" s="53">
        <f t="shared" si="485"/>
        <v>2.9246297097704765E-3</v>
      </c>
      <c r="X4348" s="53" t="str">
        <f t="shared" si="486"/>
        <v/>
      </c>
      <c r="Y4348" s="54" t="str">
        <f t="shared" si="487"/>
        <v/>
      </c>
    </row>
    <row r="4349" spans="17:25" x14ac:dyDescent="0.25">
      <c r="Q4349" s="47">
        <f t="shared" si="483"/>
        <v>2003</v>
      </c>
      <c r="R4349" s="48" t="str">
        <f t="shared" si="481"/>
        <v>200310</v>
      </c>
      <c r="S4349" s="49">
        <v>37911</v>
      </c>
      <c r="T4349" s="48">
        <v>2867.75</v>
      </c>
      <c r="U4349" s="50">
        <f t="shared" si="482"/>
        <v>2873.9496774193549</v>
      </c>
      <c r="V4349" s="51">
        <f t="shared" si="484"/>
        <v>2875.9078356164382</v>
      </c>
      <c r="W4349" s="53">
        <f t="shared" si="485"/>
        <v>-2.0705014441312342E-3</v>
      </c>
      <c r="X4349" s="53" t="str">
        <f t="shared" si="486"/>
        <v/>
      </c>
      <c r="Y4349" s="54" t="str">
        <f t="shared" si="487"/>
        <v/>
      </c>
    </row>
    <row r="4350" spans="17:25" x14ac:dyDescent="0.25">
      <c r="Q4350" s="47">
        <f t="shared" si="483"/>
        <v>2003</v>
      </c>
      <c r="R4350" s="48" t="str">
        <f t="shared" si="481"/>
        <v>200310</v>
      </c>
      <c r="S4350" s="49">
        <v>37912</v>
      </c>
      <c r="T4350" s="48">
        <v>2865.04</v>
      </c>
      <c r="U4350" s="50">
        <f t="shared" si="482"/>
        <v>2873.9496774193549</v>
      </c>
      <c r="V4350" s="51">
        <f t="shared" si="484"/>
        <v>2875.9078356164382</v>
      </c>
      <c r="W4350" s="53">
        <f t="shared" si="485"/>
        <v>-9.4499171824602435E-4</v>
      </c>
      <c r="X4350" s="53" t="str">
        <f t="shared" si="486"/>
        <v/>
      </c>
      <c r="Y4350" s="54" t="str">
        <f t="shared" si="487"/>
        <v/>
      </c>
    </row>
    <row r="4351" spans="17:25" x14ac:dyDescent="0.25">
      <c r="Q4351" s="47">
        <f t="shared" si="483"/>
        <v>2003</v>
      </c>
      <c r="R4351" s="48" t="str">
        <f t="shared" si="481"/>
        <v>200310</v>
      </c>
      <c r="S4351" s="49">
        <v>37913</v>
      </c>
      <c r="T4351" s="48">
        <v>2865.04</v>
      </c>
      <c r="U4351" s="50">
        <f t="shared" si="482"/>
        <v>2873.9496774193549</v>
      </c>
      <c r="V4351" s="51">
        <f t="shared" si="484"/>
        <v>2875.9078356164382</v>
      </c>
      <c r="W4351" s="53">
        <f t="shared" si="485"/>
        <v>0</v>
      </c>
      <c r="X4351" s="53" t="str">
        <f t="shared" si="486"/>
        <v/>
      </c>
      <c r="Y4351" s="54" t="str">
        <f t="shared" si="487"/>
        <v/>
      </c>
    </row>
    <row r="4352" spans="17:25" x14ac:dyDescent="0.25">
      <c r="Q4352" s="47">
        <f t="shared" si="483"/>
        <v>2003</v>
      </c>
      <c r="R4352" s="48" t="str">
        <f t="shared" si="481"/>
        <v>200310</v>
      </c>
      <c r="S4352" s="49">
        <v>37914</v>
      </c>
      <c r="T4352" s="48">
        <v>2865.04</v>
      </c>
      <c r="U4352" s="50">
        <f t="shared" si="482"/>
        <v>2873.9496774193549</v>
      </c>
      <c r="V4352" s="51">
        <f t="shared" si="484"/>
        <v>2875.9078356164382</v>
      </c>
      <c r="W4352" s="53">
        <f t="shared" si="485"/>
        <v>0</v>
      </c>
      <c r="X4352" s="53" t="str">
        <f t="shared" si="486"/>
        <v/>
      </c>
      <c r="Y4352" s="54" t="str">
        <f t="shared" si="487"/>
        <v/>
      </c>
    </row>
    <row r="4353" spans="17:25" x14ac:dyDescent="0.25">
      <c r="Q4353" s="47">
        <f t="shared" si="483"/>
        <v>2003</v>
      </c>
      <c r="R4353" s="48" t="str">
        <f t="shared" si="481"/>
        <v>200310</v>
      </c>
      <c r="S4353" s="49">
        <v>37915</v>
      </c>
      <c r="T4353" s="48">
        <v>2864.34</v>
      </c>
      <c r="U4353" s="50">
        <f t="shared" si="482"/>
        <v>2873.9496774193549</v>
      </c>
      <c r="V4353" s="51">
        <f t="shared" si="484"/>
        <v>2875.9078356164382</v>
      </c>
      <c r="W4353" s="53">
        <f t="shared" si="485"/>
        <v>-2.4432468656632178E-4</v>
      </c>
      <c r="X4353" s="53" t="str">
        <f t="shared" si="486"/>
        <v/>
      </c>
      <c r="Y4353" s="54" t="str">
        <f t="shared" si="487"/>
        <v/>
      </c>
    </row>
    <row r="4354" spans="17:25" x14ac:dyDescent="0.25">
      <c r="Q4354" s="47">
        <f t="shared" si="483"/>
        <v>2003</v>
      </c>
      <c r="R4354" s="48" t="str">
        <f t="shared" si="481"/>
        <v>200310</v>
      </c>
      <c r="S4354" s="49">
        <v>37916</v>
      </c>
      <c r="T4354" s="48">
        <v>2864.25</v>
      </c>
      <c r="U4354" s="50">
        <f t="shared" si="482"/>
        <v>2873.9496774193549</v>
      </c>
      <c r="V4354" s="51">
        <f t="shared" si="484"/>
        <v>2875.9078356164382</v>
      </c>
      <c r="W4354" s="53">
        <f t="shared" si="485"/>
        <v>-3.1420850876706652E-5</v>
      </c>
      <c r="X4354" s="53" t="str">
        <f t="shared" si="486"/>
        <v/>
      </c>
      <c r="Y4354" s="54" t="str">
        <f t="shared" si="487"/>
        <v/>
      </c>
    </row>
    <row r="4355" spans="17:25" x14ac:dyDescent="0.25">
      <c r="Q4355" s="47">
        <f t="shared" si="483"/>
        <v>2003</v>
      </c>
      <c r="R4355" s="48" t="str">
        <f t="shared" si="481"/>
        <v>200310</v>
      </c>
      <c r="S4355" s="49">
        <v>37917</v>
      </c>
      <c r="T4355" s="48">
        <v>2870.01</v>
      </c>
      <c r="U4355" s="50">
        <f t="shared" si="482"/>
        <v>2873.9496774193549</v>
      </c>
      <c r="V4355" s="51">
        <f t="shared" si="484"/>
        <v>2875.9078356164382</v>
      </c>
      <c r="W4355" s="53">
        <f t="shared" si="485"/>
        <v>2.0109976433622112E-3</v>
      </c>
      <c r="X4355" s="53" t="str">
        <f t="shared" si="486"/>
        <v/>
      </c>
      <c r="Y4355" s="54" t="str">
        <f t="shared" si="487"/>
        <v/>
      </c>
    </row>
    <row r="4356" spans="17:25" x14ac:dyDescent="0.25">
      <c r="Q4356" s="47">
        <f t="shared" si="483"/>
        <v>2003</v>
      </c>
      <c r="R4356" s="48" t="str">
        <f t="shared" si="481"/>
        <v>200310</v>
      </c>
      <c r="S4356" s="49">
        <v>37918</v>
      </c>
      <c r="T4356" s="48">
        <v>2872.55</v>
      </c>
      <c r="U4356" s="50">
        <f t="shared" si="482"/>
        <v>2873.9496774193549</v>
      </c>
      <c r="V4356" s="51">
        <f t="shared" si="484"/>
        <v>2875.9078356164382</v>
      </c>
      <c r="W4356" s="53">
        <f t="shared" si="485"/>
        <v>8.850143379290909E-4</v>
      </c>
      <c r="X4356" s="53" t="str">
        <f t="shared" si="486"/>
        <v/>
      </c>
      <c r="Y4356" s="54" t="str">
        <f t="shared" si="487"/>
        <v/>
      </c>
    </row>
    <row r="4357" spans="17:25" x14ac:dyDescent="0.25">
      <c r="Q4357" s="47">
        <f t="shared" si="483"/>
        <v>2003</v>
      </c>
      <c r="R4357" s="48" t="str">
        <f t="shared" si="481"/>
        <v>200310</v>
      </c>
      <c r="S4357" s="49">
        <v>37919</v>
      </c>
      <c r="T4357" s="48">
        <v>2857.88</v>
      </c>
      <c r="U4357" s="50">
        <f t="shared" si="482"/>
        <v>2873.9496774193549</v>
      </c>
      <c r="V4357" s="51">
        <f t="shared" si="484"/>
        <v>2875.9078356164382</v>
      </c>
      <c r="W4357" s="53">
        <f t="shared" si="485"/>
        <v>-5.1069607143479079E-3</v>
      </c>
      <c r="X4357" s="53" t="str">
        <f t="shared" si="486"/>
        <v/>
      </c>
      <c r="Y4357" s="54" t="str">
        <f t="shared" si="487"/>
        <v/>
      </c>
    </row>
    <row r="4358" spans="17:25" x14ac:dyDescent="0.25">
      <c r="Q4358" s="47">
        <f t="shared" si="483"/>
        <v>2003</v>
      </c>
      <c r="R4358" s="48" t="str">
        <f t="shared" si="481"/>
        <v>200310</v>
      </c>
      <c r="S4358" s="49">
        <v>37920</v>
      </c>
      <c r="T4358" s="48">
        <v>2857.88</v>
      </c>
      <c r="U4358" s="50">
        <f t="shared" si="482"/>
        <v>2873.9496774193549</v>
      </c>
      <c r="V4358" s="51">
        <f t="shared" si="484"/>
        <v>2875.9078356164382</v>
      </c>
      <c r="W4358" s="53">
        <f t="shared" si="485"/>
        <v>0</v>
      </c>
      <c r="X4358" s="53" t="str">
        <f t="shared" si="486"/>
        <v/>
      </c>
      <c r="Y4358" s="54" t="str">
        <f t="shared" si="487"/>
        <v/>
      </c>
    </row>
    <row r="4359" spans="17:25" x14ac:dyDescent="0.25">
      <c r="Q4359" s="47">
        <f t="shared" si="483"/>
        <v>2003</v>
      </c>
      <c r="R4359" s="48" t="str">
        <f t="shared" ref="R4359:R4422" si="488">+YEAR(S4359)&amp;MONTH(S4359)</f>
        <v>200310</v>
      </c>
      <c r="S4359" s="49">
        <v>37921</v>
      </c>
      <c r="T4359" s="48">
        <v>2857.88</v>
      </c>
      <c r="U4359" s="50">
        <f t="shared" ref="U4359:U4422" si="489">+AVERAGEIF($R$3:$R$12000,R4359,$T$3:$T$12000)</f>
        <v>2873.9496774193549</v>
      </c>
      <c r="V4359" s="51">
        <f t="shared" si="484"/>
        <v>2875.9078356164382</v>
      </c>
      <c r="W4359" s="53">
        <f t="shared" si="485"/>
        <v>0</v>
      </c>
      <c r="X4359" s="53" t="str">
        <f t="shared" si="486"/>
        <v/>
      </c>
      <c r="Y4359" s="54" t="str">
        <f t="shared" si="487"/>
        <v/>
      </c>
    </row>
    <row r="4360" spans="17:25" x14ac:dyDescent="0.25">
      <c r="Q4360" s="47">
        <f t="shared" ref="Q4360:Q4423" si="490">+YEAR(S4360)</f>
        <v>2003</v>
      </c>
      <c r="R4360" s="48" t="str">
        <f t="shared" si="488"/>
        <v>200310</v>
      </c>
      <c r="S4360" s="49">
        <v>37922</v>
      </c>
      <c r="T4360" s="48">
        <v>2882.77</v>
      </c>
      <c r="U4360" s="50">
        <f t="shared" si="489"/>
        <v>2873.9496774193549</v>
      </c>
      <c r="V4360" s="51">
        <f t="shared" ref="V4360:V4423" si="491">+AVERAGEIF($Q$3:$Q$12000,Q4360,$T$3:$T$12000)</f>
        <v>2875.9078356164382</v>
      </c>
      <c r="W4360" s="53">
        <f t="shared" si="485"/>
        <v>8.7092530127226286E-3</v>
      </c>
      <c r="X4360" s="53" t="str">
        <f t="shared" si="486"/>
        <v/>
      </c>
      <c r="Y4360" s="54" t="str">
        <f t="shared" si="487"/>
        <v/>
      </c>
    </row>
    <row r="4361" spans="17:25" x14ac:dyDescent="0.25">
      <c r="Q4361" s="47">
        <f t="shared" si="490"/>
        <v>2003</v>
      </c>
      <c r="R4361" s="48" t="str">
        <f t="shared" si="488"/>
        <v>200310</v>
      </c>
      <c r="S4361" s="49">
        <v>37923</v>
      </c>
      <c r="T4361" s="48">
        <v>2879.34</v>
      </c>
      <c r="U4361" s="50">
        <f t="shared" si="489"/>
        <v>2873.9496774193549</v>
      </c>
      <c r="V4361" s="51">
        <f t="shared" si="491"/>
        <v>2875.9078356164382</v>
      </c>
      <c r="W4361" s="53">
        <f t="shared" ref="W4361:W4424" si="492">+T4361/T4360-1</f>
        <v>-1.1898278391963002E-3</v>
      </c>
      <c r="X4361" s="53" t="str">
        <f t="shared" ref="X4361:X4424" si="493">IF(U4361/U4360-1=0,"",U4361/U4360-1)</f>
        <v/>
      </c>
      <c r="Y4361" s="54" t="str">
        <f t="shared" ref="Y4361:Y4424" si="494">+IF(V4361=V4360,"",V4361/V4360-1)</f>
        <v/>
      </c>
    </row>
    <row r="4362" spans="17:25" x14ac:dyDescent="0.25">
      <c r="Q4362" s="47">
        <f t="shared" si="490"/>
        <v>2003</v>
      </c>
      <c r="R4362" s="48" t="str">
        <f t="shared" si="488"/>
        <v>200310</v>
      </c>
      <c r="S4362" s="49">
        <v>37924</v>
      </c>
      <c r="T4362" s="48">
        <v>2870.11</v>
      </c>
      <c r="U4362" s="50">
        <f t="shared" si="489"/>
        <v>2873.9496774193549</v>
      </c>
      <c r="V4362" s="51">
        <f t="shared" si="491"/>
        <v>2875.9078356164382</v>
      </c>
      <c r="W4362" s="53">
        <f t="shared" si="492"/>
        <v>-3.2055957267984603E-3</v>
      </c>
      <c r="X4362" s="53" t="str">
        <f t="shared" si="493"/>
        <v/>
      </c>
      <c r="Y4362" s="54" t="str">
        <f t="shared" si="494"/>
        <v/>
      </c>
    </row>
    <row r="4363" spans="17:25" x14ac:dyDescent="0.25">
      <c r="Q4363" s="47">
        <f t="shared" si="490"/>
        <v>2003</v>
      </c>
      <c r="R4363" s="48" t="str">
        <f t="shared" si="488"/>
        <v>200310</v>
      </c>
      <c r="S4363" s="49">
        <v>37925</v>
      </c>
      <c r="T4363" s="48">
        <v>2884.17</v>
      </c>
      <c r="U4363" s="50">
        <f t="shared" si="489"/>
        <v>2873.9496774193549</v>
      </c>
      <c r="V4363" s="51">
        <f t="shared" si="491"/>
        <v>2875.9078356164382</v>
      </c>
      <c r="W4363" s="53">
        <f t="shared" si="492"/>
        <v>4.8987669462146055E-3</v>
      </c>
      <c r="X4363" s="53" t="str">
        <f t="shared" si="493"/>
        <v/>
      </c>
      <c r="Y4363" s="54" t="str">
        <f t="shared" si="494"/>
        <v/>
      </c>
    </row>
    <row r="4364" spans="17:25" x14ac:dyDescent="0.25">
      <c r="Q4364" s="47">
        <f t="shared" si="490"/>
        <v>2003</v>
      </c>
      <c r="R4364" s="48" t="str">
        <f t="shared" si="488"/>
        <v>200311</v>
      </c>
      <c r="S4364" s="49">
        <v>37926</v>
      </c>
      <c r="T4364" s="48">
        <v>2878.05</v>
      </c>
      <c r="U4364" s="50">
        <f t="shared" si="489"/>
        <v>2846.5413333333331</v>
      </c>
      <c r="V4364" s="51">
        <f t="shared" si="491"/>
        <v>2875.9078356164382</v>
      </c>
      <c r="W4364" s="53">
        <f t="shared" si="492"/>
        <v>-2.1219276256253528E-3</v>
      </c>
      <c r="X4364" s="53">
        <f t="shared" si="493"/>
        <v>-9.5368211563929828E-3</v>
      </c>
      <c r="Y4364" s="54" t="str">
        <f t="shared" si="494"/>
        <v/>
      </c>
    </row>
    <row r="4365" spans="17:25" x14ac:dyDescent="0.25">
      <c r="Q4365" s="47">
        <f t="shared" si="490"/>
        <v>2003</v>
      </c>
      <c r="R4365" s="48" t="str">
        <f t="shared" si="488"/>
        <v>200311</v>
      </c>
      <c r="S4365" s="49">
        <v>37927</v>
      </c>
      <c r="T4365" s="48">
        <v>2878.05</v>
      </c>
      <c r="U4365" s="50">
        <f t="shared" si="489"/>
        <v>2846.5413333333331</v>
      </c>
      <c r="V4365" s="51">
        <f t="shared" si="491"/>
        <v>2875.9078356164382</v>
      </c>
      <c r="W4365" s="53">
        <f t="shared" si="492"/>
        <v>0</v>
      </c>
      <c r="X4365" s="53" t="str">
        <f t="shared" si="493"/>
        <v/>
      </c>
      <c r="Y4365" s="54" t="str">
        <f t="shared" si="494"/>
        <v/>
      </c>
    </row>
    <row r="4366" spans="17:25" x14ac:dyDescent="0.25">
      <c r="Q4366" s="47">
        <f t="shared" si="490"/>
        <v>2003</v>
      </c>
      <c r="R4366" s="48" t="str">
        <f t="shared" si="488"/>
        <v>200311</v>
      </c>
      <c r="S4366" s="49">
        <v>37928</v>
      </c>
      <c r="T4366" s="48">
        <v>2878.05</v>
      </c>
      <c r="U4366" s="50">
        <f t="shared" si="489"/>
        <v>2846.5413333333331</v>
      </c>
      <c r="V4366" s="51">
        <f t="shared" si="491"/>
        <v>2875.9078356164382</v>
      </c>
      <c r="W4366" s="53">
        <f t="shared" si="492"/>
        <v>0</v>
      </c>
      <c r="X4366" s="53" t="str">
        <f t="shared" si="493"/>
        <v/>
      </c>
      <c r="Y4366" s="54" t="str">
        <f t="shared" si="494"/>
        <v/>
      </c>
    </row>
    <row r="4367" spans="17:25" x14ac:dyDescent="0.25">
      <c r="Q4367" s="47">
        <f t="shared" si="490"/>
        <v>2003</v>
      </c>
      <c r="R4367" s="48" t="str">
        <f t="shared" si="488"/>
        <v>200311</v>
      </c>
      <c r="S4367" s="49">
        <v>37929</v>
      </c>
      <c r="T4367" s="48">
        <v>2878.05</v>
      </c>
      <c r="U4367" s="50">
        <f t="shared" si="489"/>
        <v>2846.5413333333331</v>
      </c>
      <c r="V4367" s="51">
        <f t="shared" si="491"/>
        <v>2875.9078356164382</v>
      </c>
      <c r="W4367" s="53">
        <f t="shared" si="492"/>
        <v>0</v>
      </c>
      <c r="X4367" s="53" t="str">
        <f t="shared" si="493"/>
        <v/>
      </c>
      <c r="Y4367" s="54" t="str">
        <f t="shared" si="494"/>
        <v/>
      </c>
    </row>
    <row r="4368" spans="17:25" x14ac:dyDescent="0.25">
      <c r="Q4368" s="47">
        <f t="shared" si="490"/>
        <v>2003</v>
      </c>
      <c r="R4368" s="48" t="str">
        <f t="shared" si="488"/>
        <v>200311</v>
      </c>
      <c r="S4368" s="49">
        <v>37930</v>
      </c>
      <c r="T4368" s="48">
        <v>2869.46</v>
      </c>
      <c r="U4368" s="50">
        <f t="shared" si="489"/>
        <v>2846.5413333333331</v>
      </c>
      <c r="V4368" s="51">
        <f t="shared" si="491"/>
        <v>2875.9078356164382</v>
      </c>
      <c r="W4368" s="53">
        <f t="shared" si="492"/>
        <v>-2.9846597522629192E-3</v>
      </c>
      <c r="X4368" s="53" t="str">
        <f t="shared" si="493"/>
        <v/>
      </c>
      <c r="Y4368" s="54" t="str">
        <f t="shared" si="494"/>
        <v/>
      </c>
    </row>
    <row r="4369" spans="17:25" x14ac:dyDescent="0.25">
      <c r="Q4369" s="47">
        <f t="shared" si="490"/>
        <v>2003</v>
      </c>
      <c r="R4369" s="48" t="str">
        <f t="shared" si="488"/>
        <v>200311</v>
      </c>
      <c r="S4369" s="49">
        <v>37931</v>
      </c>
      <c r="T4369" s="48">
        <v>2856.34</v>
      </c>
      <c r="U4369" s="50">
        <f t="shared" si="489"/>
        <v>2846.5413333333331</v>
      </c>
      <c r="V4369" s="51">
        <f t="shared" si="491"/>
        <v>2875.9078356164382</v>
      </c>
      <c r="W4369" s="53">
        <f t="shared" si="492"/>
        <v>-4.57228886271277E-3</v>
      </c>
      <c r="X4369" s="53" t="str">
        <f t="shared" si="493"/>
        <v/>
      </c>
      <c r="Y4369" s="54" t="str">
        <f t="shared" si="494"/>
        <v/>
      </c>
    </row>
    <row r="4370" spans="17:25" x14ac:dyDescent="0.25">
      <c r="Q4370" s="47">
        <f t="shared" si="490"/>
        <v>2003</v>
      </c>
      <c r="R4370" s="48" t="str">
        <f t="shared" si="488"/>
        <v>200311</v>
      </c>
      <c r="S4370" s="49">
        <v>37932</v>
      </c>
      <c r="T4370" s="48">
        <v>2854.17</v>
      </c>
      <c r="U4370" s="50">
        <f t="shared" si="489"/>
        <v>2846.5413333333331</v>
      </c>
      <c r="V4370" s="51">
        <f t="shared" si="491"/>
        <v>2875.9078356164382</v>
      </c>
      <c r="W4370" s="53">
        <f t="shared" si="492"/>
        <v>-7.5971347948777801E-4</v>
      </c>
      <c r="X4370" s="53" t="str">
        <f t="shared" si="493"/>
        <v/>
      </c>
      <c r="Y4370" s="54" t="str">
        <f t="shared" si="494"/>
        <v/>
      </c>
    </row>
    <row r="4371" spans="17:25" x14ac:dyDescent="0.25">
      <c r="Q4371" s="47">
        <f t="shared" si="490"/>
        <v>2003</v>
      </c>
      <c r="R4371" s="48" t="str">
        <f t="shared" si="488"/>
        <v>200311</v>
      </c>
      <c r="S4371" s="49">
        <v>37933</v>
      </c>
      <c r="T4371" s="48">
        <v>2843.82</v>
      </c>
      <c r="U4371" s="50">
        <f t="shared" si="489"/>
        <v>2846.5413333333331</v>
      </c>
      <c r="V4371" s="51">
        <f t="shared" si="491"/>
        <v>2875.9078356164382</v>
      </c>
      <c r="W4371" s="53">
        <f t="shared" si="492"/>
        <v>-3.6262731371992096E-3</v>
      </c>
      <c r="X4371" s="53" t="str">
        <f t="shared" si="493"/>
        <v/>
      </c>
      <c r="Y4371" s="54" t="str">
        <f t="shared" si="494"/>
        <v/>
      </c>
    </row>
    <row r="4372" spans="17:25" x14ac:dyDescent="0.25">
      <c r="Q4372" s="47">
        <f t="shared" si="490"/>
        <v>2003</v>
      </c>
      <c r="R4372" s="48" t="str">
        <f t="shared" si="488"/>
        <v>200311</v>
      </c>
      <c r="S4372" s="49">
        <v>37934</v>
      </c>
      <c r="T4372" s="48">
        <v>2843.82</v>
      </c>
      <c r="U4372" s="50">
        <f t="shared" si="489"/>
        <v>2846.5413333333331</v>
      </c>
      <c r="V4372" s="51">
        <f t="shared" si="491"/>
        <v>2875.9078356164382</v>
      </c>
      <c r="W4372" s="53">
        <f t="shared" si="492"/>
        <v>0</v>
      </c>
      <c r="X4372" s="53" t="str">
        <f t="shared" si="493"/>
        <v/>
      </c>
      <c r="Y4372" s="54" t="str">
        <f t="shared" si="494"/>
        <v/>
      </c>
    </row>
    <row r="4373" spans="17:25" x14ac:dyDescent="0.25">
      <c r="Q4373" s="47">
        <f t="shared" si="490"/>
        <v>2003</v>
      </c>
      <c r="R4373" s="48" t="str">
        <f t="shared" si="488"/>
        <v>200311</v>
      </c>
      <c r="S4373" s="49">
        <v>37935</v>
      </c>
      <c r="T4373" s="48">
        <v>2843.82</v>
      </c>
      <c r="U4373" s="50">
        <f t="shared" si="489"/>
        <v>2846.5413333333331</v>
      </c>
      <c r="V4373" s="51">
        <f t="shared" si="491"/>
        <v>2875.9078356164382</v>
      </c>
      <c r="W4373" s="53">
        <f t="shared" si="492"/>
        <v>0</v>
      </c>
      <c r="X4373" s="53" t="str">
        <f t="shared" si="493"/>
        <v/>
      </c>
      <c r="Y4373" s="54" t="str">
        <f t="shared" si="494"/>
        <v/>
      </c>
    </row>
    <row r="4374" spans="17:25" x14ac:dyDescent="0.25">
      <c r="Q4374" s="47">
        <f t="shared" si="490"/>
        <v>2003</v>
      </c>
      <c r="R4374" s="48" t="str">
        <f t="shared" si="488"/>
        <v>200311</v>
      </c>
      <c r="S4374" s="49">
        <v>37936</v>
      </c>
      <c r="T4374" s="48">
        <v>2840.41</v>
      </c>
      <c r="U4374" s="50">
        <f t="shared" si="489"/>
        <v>2846.5413333333331</v>
      </c>
      <c r="V4374" s="51">
        <f t="shared" si="491"/>
        <v>2875.9078356164382</v>
      </c>
      <c r="W4374" s="53">
        <f t="shared" si="492"/>
        <v>-1.1990913630258726E-3</v>
      </c>
      <c r="X4374" s="53" t="str">
        <f t="shared" si="493"/>
        <v/>
      </c>
      <c r="Y4374" s="54" t="str">
        <f t="shared" si="494"/>
        <v/>
      </c>
    </row>
    <row r="4375" spans="17:25" x14ac:dyDescent="0.25">
      <c r="Q4375" s="47">
        <f t="shared" si="490"/>
        <v>2003</v>
      </c>
      <c r="R4375" s="48" t="str">
        <f t="shared" si="488"/>
        <v>200311</v>
      </c>
      <c r="S4375" s="49">
        <v>37937</v>
      </c>
      <c r="T4375" s="48">
        <v>2840.41</v>
      </c>
      <c r="U4375" s="50">
        <f t="shared" si="489"/>
        <v>2846.5413333333331</v>
      </c>
      <c r="V4375" s="51">
        <f t="shared" si="491"/>
        <v>2875.9078356164382</v>
      </c>
      <c r="W4375" s="53">
        <f t="shared" si="492"/>
        <v>0</v>
      </c>
      <c r="X4375" s="53" t="str">
        <f t="shared" si="493"/>
        <v/>
      </c>
      <c r="Y4375" s="54" t="str">
        <f t="shared" si="494"/>
        <v/>
      </c>
    </row>
    <row r="4376" spans="17:25" x14ac:dyDescent="0.25">
      <c r="Q4376" s="47">
        <f t="shared" si="490"/>
        <v>2003</v>
      </c>
      <c r="R4376" s="48" t="str">
        <f t="shared" si="488"/>
        <v>200311</v>
      </c>
      <c r="S4376" s="49">
        <v>37938</v>
      </c>
      <c r="T4376" s="48">
        <v>2845.69</v>
      </c>
      <c r="U4376" s="50">
        <f t="shared" si="489"/>
        <v>2846.5413333333331</v>
      </c>
      <c r="V4376" s="51">
        <f t="shared" si="491"/>
        <v>2875.9078356164382</v>
      </c>
      <c r="W4376" s="53">
        <f t="shared" si="492"/>
        <v>1.8588865691926415E-3</v>
      </c>
      <c r="X4376" s="53" t="str">
        <f t="shared" si="493"/>
        <v/>
      </c>
      <c r="Y4376" s="54" t="str">
        <f t="shared" si="494"/>
        <v/>
      </c>
    </row>
    <row r="4377" spans="17:25" x14ac:dyDescent="0.25">
      <c r="Q4377" s="47">
        <f t="shared" si="490"/>
        <v>2003</v>
      </c>
      <c r="R4377" s="48" t="str">
        <f t="shared" si="488"/>
        <v>200311</v>
      </c>
      <c r="S4377" s="49">
        <v>37939</v>
      </c>
      <c r="T4377" s="48">
        <v>2850.24</v>
      </c>
      <c r="U4377" s="50">
        <f t="shared" si="489"/>
        <v>2846.5413333333331</v>
      </c>
      <c r="V4377" s="51">
        <f t="shared" si="491"/>
        <v>2875.9078356164382</v>
      </c>
      <c r="W4377" s="53">
        <f t="shared" si="492"/>
        <v>1.5989092276389449E-3</v>
      </c>
      <c r="X4377" s="53" t="str">
        <f t="shared" si="493"/>
        <v/>
      </c>
      <c r="Y4377" s="54" t="str">
        <f t="shared" si="494"/>
        <v/>
      </c>
    </row>
    <row r="4378" spans="17:25" x14ac:dyDescent="0.25">
      <c r="Q4378" s="47">
        <f t="shared" si="490"/>
        <v>2003</v>
      </c>
      <c r="R4378" s="48" t="str">
        <f t="shared" si="488"/>
        <v>200311</v>
      </c>
      <c r="S4378" s="49">
        <v>37940</v>
      </c>
      <c r="T4378" s="48">
        <v>2842.53</v>
      </c>
      <c r="U4378" s="50">
        <f t="shared" si="489"/>
        <v>2846.5413333333331</v>
      </c>
      <c r="V4378" s="51">
        <f t="shared" si="491"/>
        <v>2875.9078356164382</v>
      </c>
      <c r="W4378" s="53">
        <f t="shared" si="492"/>
        <v>-2.7050353654427539E-3</v>
      </c>
      <c r="X4378" s="53" t="str">
        <f t="shared" si="493"/>
        <v/>
      </c>
      <c r="Y4378" s="54" t="str">
        <f t="shared" si="494"/>
        <v/>
      </c>
    </row>
    <row r="4379" spans="17:25" x14ac:dyDescent="0.25">
      <c r="Q4379" s="47">
        <f t="shared" si="490"/>
        <v>2003</v>
      </c>
      <c r="R4379" s="48" t="str">
        <f t="shared" si="488"/>
        <v>200311</v>
      </c>
      <c r="S4379" s="49">
        <v>37941</v>
      </c>
      <c r="T4379" s="48">
        <v>2842.53</v>
      </c>
      <c r="U4379" s="50">
        <f t="shared" si="489"/>
        <v>2846.5413333333331</v>
      </c>
      <c r="V4379" s="51">
        <f t="shared" si="491"/>
        <v>2875.9078356164382</v>
      </c>
      <c r="W4379" s="53">
        <f t="shared" si="492"/>
        <v>0</v>
      </c>
      <c r="X4379" s="53" t="str">
        <f t="shared" si="493"/>
        <v/>
      </c>
      <c r="Y4379" s="54" t="str">
        <f t="shared" si="494"/>
        <v/>
      </c>
    </row>
    <row r="4380" spans="17:25" x14ac:dyDescent="0.25">
      <c r="Q4380" s="47">
        <f t="shared" si="490"/>
        <v>2003</v>
      </c>
      <c r="R4380" s="48" t="str">
        <f t="shared" si="488"/>
        <v>200311</v>
      </c>
      <c r="S4380" s="49">
        <v>37942</v>
      </c>
      <c r="T4380" s="48">
        <v>2842.53</v>
      </c>
      <c r="U4380" s="50">
        <f t="shared" si="489"/>
        <v>2846.5413333333331</v>
      </c>
      <c r="V4380" s="51">
        <f t="shared" si="491"/>
        <v>2875.9078356164382</v>
      </c>
      <c r="W4380" s="53">
        <f t="shared" si="492"/>
        <v>0</v>
      </c>
      <c r="X4380" s="53" t="str">
        <f t="shared" si="493"/>
        <v/>
      </c>
      <c r="Y4380" s="54" t="str">
        <f t="shared" si="494"/>
        <v/>
      </c>
    </row>
    <row r="4381" spans="17:25" x14ac:dyDescent="0.25">
      <c r="Q4381" s="47">
        <f t="shared" si="490"/>
        <v>2003</v>
      </c>
      <c r="R4381" s="48" t="str">
        <f t="shared" si="488"/>
        <v>200311</v>
      </c>
      <c r="S4381" s="49">
        <v>37943</v>
      </c>
      <c r="T4381" s="48">
        <v>2842.53</v>
      </c>
      <c r="U4381" s="50">
        <f t="shared" si="489"/>
        <v>2846.5413333333331</v>
      </c>
      <c r="V4381" s="51">
        <f t="shared" si="491"/>
        <v>2875.9078356164382</v>
      </c>
      <c r="W4381" s="53">
        <f t="shared" si="492"/>
        <v>0</v>
      </c>
      <c r="X4381" s="53" t="str">
        <f t="shared" si="493"/>
        <v/>
      </c>
      <c r="Y4381" s="54" t="str">
        <f t="shared" si="494"/>
        <v/>
      </c>
    </row>
    <row r="4382" spans="17:25" x14ac:dyDescent="0.25">
      <c r="Q4382" s="47">
        <f t="shared" si="490"/>
        <v>2003</v>
      </c>
      <c r="R4382" s="48" t="str">
        <f t="shared" si="488"/>
        <v>200311</v>
      </c>
      <c r="S4382" s="49">
        <v>37944</v>
      </c>
      <c r="T4382" s="48">
        <v>2831.97</v>
      </c>
      <c r="U4382" s="50">
        <f t="shared" si="489"/>
        <v>2846.5413333333331</v>
      </c>
      <c r="V4382" s="51">
        <f t="shared" si="491"/>
        <v>2875.9078356164382</v>
      </c>
      <c r="W4382" s="53">
        <f t="shared" si="492"/>
        <v>-3.7150003693894318E-3</v>
      </c>
      <c r="X4382" s="53" t="str">
        <f t="shared" si="493"/>
        <v/>
      </c>
      <c r="Y4382" s="54" t="str">
        <f t="shared" si="494"/>
        <v/>
      </c>
    </row>
    <row r="4383" spans="17:25" x14ac:dyDescent="0.25">
      <c r="Q4383" s="47">
        <f t="shared" si="490"/>
        <v>2003</v>
      </c>
      <c r="R4383" s="48" t="str">
        <f t="shared" si="488"/>
        <v>200311</v>
      </c>
      <c r="S4383" s="49">
        <v>37945</v>
      </c>
      <c r="T4383" s="48">
        <v>2826.6</v>
      </c>
      <c r="U4383" s="50">
        <f t="shared" si="489"/>
        <v>2846.5413333333331</v>
      </c>
      <c r="V4383" s="51">
        <f t="shared" si="491"/>
        <v>2875.9078356164382</v>
      </c>
      <c r="W4383" s="53">
        <f t="shared" si="492"/>
        <v>-1.8962065276114659E-3</v>
      </c>
      <c r="X4383" s="53" t="str">
        <f t="shared" si="493"/>
        <v/>
      </c>
      <c r="Y4383" s="54" t="str">
        <f t="shared" si="494"/>
        <v/>
      </c>
    </row>
    <row r="4384" spans="17:25" x14ac:dyDescent="0.25">
      <c r="Q4384" s="47">
        <f t="shared" si="490"/>
        <v>2003</v>
      </c>
      <c r="R4384" s="48" t="str">
        <f t="shared" si="488"/>
        <v>200311</v>
      </c>
      <c r="S4384" s="49">
        <v>37946</v>
      </c>
      <c r="T4384" s="48">
        <v>2831.1</v>
      </c>
      <c r="U4384" s="50">
        <f t="shared" si="489"/>
        <v>2846.5413333333331</v>
      </c>
      <c r="V4384" s="51">
        <f t="shared" si="491"/>
        <v>2875.9078356164382</v>
      </c>
      <c r="W4384" s="53">
        <f t="shared" si="492"/>
        <v>1.592018679685836E-3</v>
      </c>
      <c r="X4384" s="53" t="str">
        <f t="shared" si="493"/>
        <v/>
      </c>
      <c r="Y4384" s="54" t="str">
        <f t="shared" si="494"/>
        <v/>
      </c>
    </row>
    <row r="4385" spans="17:25" x14ac:dyDescent="0.25">
      <c r="Q4385" s="47">
        <f t="shared" si="490"/>
        <v>2003</v>
      </c>
      <c r="R4385" s="48" t="str">
        <f t="shared" si="488"/>
        <v>200311</v>
      </c>
      <c r="S4385" s="49">
        <v>37947</v>
      </c>
      <c r="T4385" s="48">
        <v>2836.45</v>
      </c>
      <c r="U4385" s="50">
        <f t="shared" si="489"/>
        <v>2846.5413333333331</v>
      </c>
      <c r="V4385" s="51">
        <f t="shared" si="491"/>
        <v>2875.9078356164382</v>
      </c>
      <c r="W4385" s="53">
        <f t="shared" si="492"/>
        <v>1.8897248419342816E-3</v>
      </c>
      <c r="X4385" s="53" t="str">
        <f t="shared" si="493"/>
        <v/>
      </c>
      <c r="Y4385" s="54" t="str">
        <f t="shared" si="494"/>
        <v/>
      </c>
    </row>
    <row r="4386" spans="17:25" x14ac:dyDescent="0.25">
      <c r="Q4386" s="47">
        <f t="shared" si="490"/>
        <v>2003</v>
      </c>
      <c r="R4386" s="48" t="str">
        <f t="shared" si="488"/>
        <v>200311</v>
      </c>
      <c r="S4386" s="49">
        <v>37948</v>
      </c>
      <c r="T4386" s="48">
        <v>2836.45</v>
      </c>
      <c r="U4386" s="50">
        <f t="shared" si="489"/>
        <v>2846.5413333333331</v>
      </c>
      <c r="V4386" s="51">
        <f t="shared" si="491"/>
        <v>2875.9078356164382</v>
      </c>
      <c r="W4386" s="53">
        <f t="shared" si="492"/>
        <v>0</v>
      </c>
      <c r="X4386" s="53" t="str">
        <f t="shared" si="493"/>
        <v/>
      </c>
      <c r="Y4386" s="54" t="str">
        <f t="shared" si="494"/>
        <v/>
      </c>
    </row>
    <row r="4387" spans="17:25" x14ac:dyDescent="0.25">
      <c r="Q4387" s="47">
        <f t="shared" si="490"/>
        <v>2003</v>
      </c>
      <c r="R4387" s="48" t="str">
        <f t="shared" si="488"/>
        <v>200311</v>
      </c>
      <c r="S4387" s="49">
        <v>37949</v>
      </c>
      <c r="T4387" s="48">
        <v>2836.45</v>
      </c>
      <c r="U4387" s="50">
        <f t="shared" si="489"/>
        <v>2846.5413333333331</v>
      </c>
      <c r="V4387" s="51">
        <f t="shared" si="491"/>
        <v>2875.9078356164382</v>
      </c>
      <c r="W4387" s="53">
        <f t="shared" si="492"/>
        <v>0</v>
      </c>
      <c r="X4387" s="53" t="str">
        <f t="shared" si="493"/>
        <v/>
      </c>
      <c r="Y4387" s="54" t="str">
        <f t="shared" si="494"/>
        <v/>
      </c>
    </row>
    <row r="4388" spans="17:25" x14ac:dyDescent="0.25">
      <c r="Q4388" s="47">
        <f t="shared" si="490"/>
        <v>2003</v>
      </c>
      <c r="R4388" s="48" t="str">
        <f t="shared" si="488"/>
        <v>200311</v>
      </c>
      <c r="S4388" s="49">
        <v>37950</v>
      </c>
      <c r="T4388" s="48">
        <v>2838.02</v>
      </c>
      <c r="U4388" s="50">
        <f t="shared" si="489"/>
        <v>2846.5413333333331</v>
      </c>
      <c r="V4388" s="51">
        <f t="shared" si="491"/>
        <v>2875.9078356164382</v>
      </c>
      <c r="W4388" s="53">
        <f t="shared" si="492"/>
        <v>5.5350878739268694E-4</v>
      </c>
      <c r="X4388" s="53" t="str">
        <f t="shared" si="493"/>
        <v/>
      </c>
      <c r="Y4388" s="54" t="str">
        <f t="shared" si="494"/>
        <v/>
      </c>
    </row>
    <row r="4389" spans="17:25" x14ac:dyDescent="0.25">
      <c r="Q4389" s="47">
        <f t="shared" si="490"/>
        <v>2003</v>
      </c>
      <c r="R4389" s="48" t="str">
        <f t="shared" si="488"/>
        <v>200311</v>
      </c>
      <c r="S4389" s="49">
        <v>37951</v>
      </c>
      <c r="T4389" s="48">
        <v>2839.2</v>
      </c>
      <c r="U4389" s="50">
        <f t="shared" si="489"/>
        <v>2846.5413333333331</v>
      </c>
      <c r="V4389" s="51">
        <f t="shared" si="491"/>
        <v>2875.9078356164382</v>
      </c>
      <c r="W4389" s="53">
        <f t="shared" si="492"/>
        <v>4.1578283451126907E-4</v>
      </c>
      <c r="X4389" s="53" t="str">
        <f t="shared" si="493"/>
        <v/>
      </c>
      <c r="Y4389" s="54" t="str">
        <f t="shared" si="494"/>
        <v/>
      </c>
    </row>
    <row r="4390" spans="17:25" x14ac:dyDescent="0.25">
      <c r="Q4390" s="47">
        <f t="shared" si="490"/>
        <v>2003</v>
      </c>
      <c r="R4390" s="48" t="str">
        <f t="shared" si="488"/>
        <v>200311</v>
      </c>
      <c r="S4390" s="49">
        <v>37952</v>
      </c>
      <c r="T4390" s="48">
        <v>2838.7</v>
      </c>
      <c r="U4390" s="50">
        <f t="shared" si="489"/>
        <v>2846.5413333333331</v>
      </c>
      <c r="V4390" s="51">
        <f t="shared" si="491"/>
        <v>2875.9078356164382</v>
      </c>
      <c r="W4390" s="53">
        <f t="shared" si="492"/>
        <v>-1.7610594533667978E-4</v>
      </c>
      <c r="X4390" s="53" t="str">
        <f t="shared" si="493"/>
        <v/>
      </c>
      <c r="Y4390" s="54" t="str">
        <f t="shared" si="494"/>
        <v/>
      </c>
    </row>
    <row r="4391" spans="17:25" x14ac:dyDescent="0.25">
      <c r="Q4391" s="47">
        <f t="shared" si="490"/>
        <v>2003</v>
      </c>
      <c r="R4391" s="48" t="str">
        <f t="shared" si="488"/>
        <v>200311</v>
      </c>
      <c r="S4391" s="49">
        <v>37953</v>
      </c>
      <c r="T4391" s="48">
        <v>2838.7</v>
      </c>
      <c r="U4391" s="50">
        <f t="shared" si="489"/>
        <v>2846.5413333333331</v>
      </c>
      <c r="V4391" s="51">
        <f t="shared" si="491"/>
        <v>2875.9078356164382</v>
      </c>
      <c r="W4391" s="53">
        <f t="shared" si="492"/>
        <v>0</v>
      </c>
      <c r="X4391" s="53" t="str">
        <f t="shared" si="493"/>
        <v/>
      </c>
      <c r="Y4391" s="54" t="str">
        <f t="shared" si="494"/>
        <v/>
      </c>
    </row>
    <row r="4392" spans="17:25" x14ac:dyDescent="0.25">
      <c r="Q4392" s="47">
        <f t="shared" si="490"/>
        <v>2003</v>
      </c>
      <c r="R4392" s="48" t="str">
        <f t="shared" si="488"/>
        <v>200311</v>
      </c>
      <c r="S4392" s="49">
        <v>37954</v>
      </c>
      <c r="T4392" s="48">
        <v>2836.05</v>
      </c>
      <c r="U4392" s="50">
        <f t="shared" si="489"/>
        <v>2846.5413333333331</v>
      </c>
      <c r="V4392" s="51">
        <f t="shared" si="491"/>
        <v>2875.9078356164382</v>
      </c>
      <c r="W4392" s="53">
        <f t="shared" si="492"/>
        <v>-9.3352590974726812E-4</v>
      </c>
      <c r="X4392" s="53" t="str">
        <f t="shared" si="493"/>
        <v/>
      </c>
      <c r="Y4392" s="54" t="str">
        <f t="shared" si="494"/>
        <v/>
      </c>
    </row>
    <row r="4393" spans="17:25" x14ac:dyDescent="0.25">
      <c r="Q4393" s="47">
        <f t="shared" si="490"/>
        <v>2003</v>
      </c>
      <c r="R4393" s="48" t="str">
        <f t="shared" si="488"/>
        <v>200311</v>
      </c>
      <c r="S4393" s="49">
        <v>37955</v>
      </c>
      <c r="T4393" s="48">
        <v>2836.05</v>
      </c>
      <c r="U4393" s="50">
        <f t="shared" si="489"/>
        <v>2846.5413333333331</v>
      </c>
      <c r="V4393" s="51">
        <f t="shared" si="491"/>
        <v>2875.9078356164382</v>
      </c>
      <c r="W4393" s="53">
        <f t="shared" si="492"/>
        <v>0</v>
      </c>
      <c r="X4393" s="53" t="str">
        <f t="shared" si="493"/>
        <v/>
      </c>
      <c r="Y4393" s="54" t="str">
        <f t="shared" si="494"/>
        <v/>
      </c>
    </row>
    <row r="4394" spans="17:25" x14ac:dyDescent="0.25">
      <c r="Q4394" s="47">
        <f t="shared" si="490"/>
        <v>2003</v>
      </c>
      <c r="R4394" s="48" t="str">
        <f t="shared" si="488"/>
        <v>200312</v>
      </c>
      <c r="S4394" s="49">
        <v>37956</v>
      </c>
      <c r="T4394" s="48">
        <v>2836.05</v>
      </c>
      <c r="U4394" s="50">
        <f t="shared" si="489"/>
        <v>2806.5535483870972</v>
      </c>
      <c r="V4394" s="51">
        <f t="shared" si="491"/>
        <v>2875.9078356164382</v>
      </c>
      <c r="W4394" s="53">
        <f t="shared" si="492"/>
        <v>0</v>
      </c>
      <c r="X4394" s="53">
        <f t="shared" si="493"/>
        <v>-1.4047849745926544E-2</v>
      </c>
      <c r="Y4394" s="54" t="str">
        <f t="shared" si="494"/>
        <v/>
      </c>
    </row>
    <row r="4395" spans="17:25" x14ac:dyDescent="0.25">
      <c r="Q4395" s="47">
        <f t="shared" si="490"/>
        <v>2003</v>
      </c>
      <c r="R4395" s="48" t="str">
        <f t="shared" si="488"/>
        <v>200312</v>
      </c>
      <c r="S4395" s="49">
        <v>37957</v>
      </c>
      <c r="T4395" s="48">
        <v>2829.08</v>
      </c>
      <c r="U4395" s="50">
        <f t="shared" si="489"/>
        <v>2806.5535483870972</v>
      </c>
      <c r="V4395" s="51">
        <f t="shared" si="491"/>
        <v>2875.9078356164382</v>
      </c>
      <c r="W4395" s="53">
        <f t="shared" si="492"/>
        <v>-2.4576435535340613E-3</v>
      </c>
      <c r="X4395" s="53" t="str">
        <f t="shared" si="493"/>
        <v/>
      </c>
      <c r="Y4395" s="54" t="str">
        <f t="shared" si="494"/>
        <v/>
      </c>
    </row>
    <row r="4396" spans="17:25" x14ac:dyDescent="0.25">
      <c r="Q4396" s="47">
        <f t="shared" si="490"/>
        <v>2003</v>
      </c>
      <c r="R4396" s="48" t="str">
        <f t="shared" si="488"/>
        <v>200312</v>
      </c>
      <c r="S4396" s="49">
        <v>37958</v>
      </c>
      <c r="T4396" s="48">
        <v>2817.14</v>
      </c>
      <c r="U4396" s="50">
        <f t="shared" si="489"/>
        <v>2806.5535483870972</v>
      </c>
      <c r="V4396" s="51">
        <f t="shared" si="491"/>
        <v>2875.9078356164382</v>
      </c>
      <c r="W4396" s="53">
        <f t="shared" si="492"/>
        <v>-4.2204532922364146E-3</v>
      </c>
      <c r="X4396" s="53" t="str">
        <f t="shared" si="493"/>
        <v/>
      </c>
      <c r="Y4396" s="54" t="str">
        <f t="shared" si="494"/>
        <v/>
      </c>
    </row>
    <row r="4397" spans="17:25" x14ac:dyDescent="0.25">
      <c r="Q4397" s="47">
        <f t="shared" si="490"/>
        <v>2003</v>
      </c>
      <c r="R4397" s="48" t="str">
        <f t="shared" si="488"/>
        <v>200312</v>
      </c>
      <c r="S4397" s="49">
        <v>37959</v>
      </c>
      <c r="T4397" s="48">
        <v>2815.19</v>
      </c>
      <c r="U4397" s="50">
        <f t="shared" si="489"/>
        <v>2806.5535483870972</v>
      </c>
      <c r="V4397" s="51">
        <f t="shared" si="491"/>
        <v>2875.9078356164382</v>
      </c>
      <c r="W4397" s="53">
        <f t="shared" si="492"/>
        <v>-6.9219137139076015E-4</v>
      </c>
      <c r="X4397" s="53" t="str">
        <f t="shared" si="493"/>
        <v/>
      </c>
      <c r="Y4397" s="54" t="str">
        <f t="shared" si="494"/>
        <v/>
      </c>
    </row>
    <row r="4398" spans="17:25" x14ac:dyDescent="0.25">
      <c r="Q4398" s="47">
        <f t="shared" si="490"/>
        <v>2003</v>
      </c>
      <c r="R4398" s="48" t="str">
        <f t="shared" si="488"/>
        <v>200312</v>
      </c>
      <c r="S4398" s="49">
        <v>37960</v>
      </c>
      <c r="T4398" s="48">
        <v>2815.33</v>
      </c>
      <c r="U4398" s="50">
        <f t="shared" si="489"/>
        <v>2806.5535483870972</v>
      </c>
      <c r="V4398" s="51">
        <f t="shared" si="491"/>
        <v>2875.9078356164382</v>
      </c>
      <c r="W4398" s="53">
        <f t="shared" si="492"/>
        <v>4.9730213591114847E-5</v>
      </c>
      <c r="X4398" s="53" t="str">
        <f t="shared" si="493"/>
        <v/>
      </c>
      <c r="Y4398" s="54" t="str">
        <f t="shared" si="494"/>
        <v/>
      </c>
    </row>
    <row r="4399" spans="17:25" x14ac:dyDescent="0.25">
      <c r="Q4399" s="47">
        <f t="shared" si="490"/>
        <v>2003</v>
      </c>
      <c r="R4399" s="48" t="str">
        <f t="shared" si="488"/>
        <v>200312</v>
      </c>
      <c r="S4399" s="49">
        <v>37961</v>
      </c>
      <c r="T4399" s="48">
        <v>2808.42</v>
      </c>
      <c r="U4399" s="50">
        <f t="shared" si="489"/>
        <v>2806.5535483870972</v>
      </c>
      <c r="V4399" s="51">
        <f t="shared" si="491"/>
        <v>2875.9078356164382</v>
      </c>
      <c r="W4399" s="53">
        <f t="shared" si="492"/>
        <v>-2.4544191977493579E-3</v>
      </c>
      <c r="X4399" s="53" t="str">
        <f t="shared" si="493"/>
        <v/>
      </c>
      <c r="Y4399" s="54" t="str">
        <f t="shared" si="494"/>
        <v/>
      </c>
    </row>
    <row r="4400" spans="17:25" x14ac:dyDescent="0.25">
      <c r="Q4400" s="47">
        <f t="shared" si="490"/>
        <v>2003</v>
      </c>
      <c r="R4400" s="48" t="str">
        <f t="shared" si="488"/>
        <v>200312</v>
      </c>
      <c r="S4400" s="49">
        <v>37962</v>
      </c>
      <c r="T4400" s="48">
        <v>2808.42</v>
      </c>
      <c r="U4400" s="50">
        <f t="shared" si="489"/>
        <v>2806.5535483870972</v>
      </c>
      <c r="V4400" s="51">
        <f t="shared" si="491"/>
        <v>2875.9078356164382</v>
      </c>
      <c r="W4400" s="53">
        <f t="shared" si="492"/>
        <v>0</v>
      </c>
      <c r="X4400" s="53" t="str">
        <f t="shared" si="493"/>
        <v/>
      </c>
      <c r="Y4400" s="54" t="str">
        <f t="shared" si="494"/>
        <v/>
      </c>
    </row>
    <row r="4401" spans="17:25" x14ac:dyDescent="0.25">
      <c r="Q4401" s="47">
        <f t="shared" si="490"/>
        <v>2003</v>
      </c>
      <c r="R4401" s="48" t="str">
        <f t="shared" si="488"/>
        <v>200312</v>
      </c>
      <c r="S4401" s="49">
        <v>37963</v>
      </c>
      <c r="T4401" s="48">
        <v>2808.42</v>
      </c>
      <c r="U4401" s="50">
        <f t="shared" si="489"/>
        <v>2806.5535483870972</v>
      </c>
      <c r="V4401" s="51">
        <f t="shared" si="491"/>
        <v>2875.9078356164382</v>
      </c>
      <c r="W4401" s="53">
        <f t="shared" si="492"/>
        <v>0</v>
      </c>
      <c r="X4401" s="53" t="str">
        <f t="shared" si="493"/>
        <v/>
      </c>
      <c r="Y4401" s="54" t="str">
        <f t="shared" si="494"/>
        <v/>
      </c>
    </row>
    <row r="4402" spans="17:25" x14ac:dyDescent="0.25">
      <c r="Q4402" s="47">
        <f t="shared" si="490"/>
        <v>2003</v>
      </c>
      <c r="R4402" s="48" t="str">
        <f t="shared" si="488"/>
        <v>200312</v>
      </c>
      <c r="S4402" s="49">
        <v>37964</v>
      </c>
      <c r="T4402" s="48">
        <v>2808.42</v>
      </c>
      <c r="U4402" s="50">
        <f t="shared" si="489"/>
        <v>2806.5535483870972</v>
      </c>
      <c r="V4402" s="51">
        <f t="shared" si="491"/>
        <v>2875.9078356164382</v>
      </c>
      <c r="W4402" s="53">
        <f t="shared" si="492"/>
        <v>0</v>
      </c>
      <c r="X4402" s="53" t="str">
        <f t="shared" si="493"/>
        <v/>
      </c>
      <c r="Y4402" s="54" t="str">
        <f t="shared" si="494"/>
        <v/>
      </c>
    </row>
    <row r="4403" spans="17:25" x14ac:dyDescent="0.25">
      <c r="Q4403" s="47">
        <f t="shared" si="490"/>
        <v>2003</v>
      </c>
      <c r="R4403" s="48" t="str">
        <f t="shared" si="488"/>
        <v>200312</v>
      </c>
      <c r="S4403" s="49">
        <v>37965</v>
      </c>
      <c r="T4403" s="48">
        <v>2822.78</v>
      </c>
      <c r="U4403" s="50">
        <f t="shared" si="489"/>
        <v>2806.5535483870972</v>
      </c>
      <c r="V4403" s="51">
        <f t="shared" si="491"/>
        <v>2875.9078356164382</v>
      </c>
      <c r="W4403" s="53">
        <f t="shared" si="492"/>
        <v>5.1131953197884883E-3</v>
      </c>
      <c r="X4403" s="53" t="str">
        <f t="shared" si="493"/>
        <v/>
      </c>
      <c r="Y4403" s="54" t="str">
        <f t="shared" si="494"/>
        <v/>
      </c>
    </row>
    <row r="4404" spans="17:25" x14ac:dyDescent="0.25">
      <c r="Q4404" s="47">
        <f t="shared" si="490"/>
        <v>2003</v>
      </c>
      <c r="R4404" s="48" t="str">
        <f t="shared" si="488"/>
        <v>200312</v>
      </c>
      <c r="S4404" s="49">
        <v>37966</v>
      </c>
      <c r="T4404" s="48">
        <v>2815.45</v>
      </c>
      <c r="U4404" s="50">
        <f t="shared" si="489"/>
        <v>2806.5535483870972</v>
      </c>
      <c r="V4404" s="51">
        <f t="shared" si="491"/>
        <v>2875.9078356164382</v>
      </c>
      <c r="W4404" s="53">
        <f t="shared" si="492"/>
        <v>-2.5967308823218183E-3</v>
      </c>
      <c r="X4404" s="53" t="str">
        <f t="shared" si="493"/>
        <v/>
      </c>
      <c r="Y4404" s="54" t="str">
        <f t="shared" si="494"/>
        <v/>
      </c>
    </row>
    <row r="4405" spans="17:25" x14ac:dyDescent="0.25">
      <c r="Q4405" s="47">
        <f t="shared" si="490"/>
        <v>2003</v>
      </c>
      <c r="R4405" s="48" t="str">
        <f t="shared" si="488"/>
        <v>200312</v>
      </c>
      <c r="S4405" s="49">
        <v>37967</v>
      </c>
      <c r="T4405" s="48">
        <v>2808.31</v>
      </c>
      <c r="U4405" s="50">
        <f t="shared" si="489"/>
        <v>2806.5535483870972</v>
      </c>
      <c r="V4405" s="51">
        <f t="shared" si="491"/>
        <v>2875.9078356164382</v>
      </c>
      <c r="W4405" s="53">
        <f t="shared" si="492"/>
        <v>-2.5360066774404721E-3</v>
      </c>
      <c r="X4405" s="53" t="str">
        <f t="shared" si="493"/>
        <v/>
      </c>
      <c r="Y4405" s="54" t="str">
        <f t="shared" si="494"/>
        <v/>
      </c>
    </row>
    <row r="4406" spans="17:25" x14ac:dyDescent="0.25">
      <c r="Q4406" s="47">
        <f t="shared" si="490"/>
        <v>2003</v>
      </c>
      <c r="R4406" s="48" t="str">
        <f t="shared" si="488"/>
        <v>200312</v>
      </c>
      <c r="S4406" s="49">
        <v>37968</v>
      </c>
      <c r="T4406" s="48">
        <v>2812.81</v>
      </c>
      <c r="U4406" s="50">
        <f t="shared" si="489"/>
        <v>2806.5535483870972</v>
      </c>
      <c r="V4406" s="51">
        <f t="shared" si="491"/>
        <v>2875.9078356164382</v>
      </c>
      <c r="W4406" s="53">
        <f t="shared" si="492"/>
        <v>1.6023872008432694E-3</v>
      </c>
      <c r="X4406" s="53" t="str">
        <f t="shared" si="493"/>
        <v/>
      </c>
      <c r="Y4406" s="54" t="str">
        <f t="shared" si="494"/>
        <v/>
      </c>
    </row>
    <row r="4407" spans="17:25" x14ac:dyDescent="0.25">
      <c r="Q4407" s="47">
        <f t="shared" si="490"/>
        <v>2003</v>
      </c>
      <c r="R4407" s="48" t="str">
        <f t="shared" si="488"/>
        <v>200312</v>
      </c>
      <c r="S4407" s="49">
        <v>37969</v>
      </c>
      <c r="T4407" s="48">
        <v>2812.81</v>
      </c>
      <c r="U4407" s="50">
        <f t="shared" si="489"/>
        <v>2806.5535483870972</v>
      </c>
      <c r="V4407" s="51">
        <f t="shared" si="491"/>
        <v>2875.9078356164382</v>
      </c>
      <c r="W4407" s="53">
        <f t="shared" si="492"/>
        <v>0</v>
      </c>
      <c r="X4407" s="53" t="str">
        <f t="shared" si="493"/>
        <v/>
      </c>
      <c r="Y4407" s="54" t="str">
        <f t="shared" si="494"/>
        <v/>
      </c>
    </row>
    <row r="4408" spans="17:25" x14ac:dyDescent="0.25">
      <c r="Q4408" s="47">
        <f t="shared" si="490"/>
        <v>2003</v>
      </c>
      <c r="R4408" s="48" t="str">
        <f t="shared" si="488"/>
        <v>200312</v>
      </c>
      <c r="S4408" s="49">
        <v>37970</v>
      </c>
      <c r="T4408" s="48">
        <v>2812.81</v>
      </c>
      <c r="U4408" s="50">
        <f t="shared" si="489"/>
        <v>2806.5535483870972</v>
      </c>
      <c r="V4408" s="51">
        <f t="shared" si="491"/>
        <v>2875.9078356164382</v>
      </c>
      <c r="W4408" s="53">
        <f t="shared" si="492"/>
        <v>0</v>
      </c>
      <c r="X4408" s="53" t="str">
        <f t="shared" si="493"/>
        <v/>
      </c>
      <c r="Y4408" s="54" t="str">
        <f t="shared" si="494"/>
        <v/>
      </c>
    </row>
    <row r="4409" spans="17:25" x14ac:dyDescent="0.25">
      <c r="Q4409" s="47">
        <f t="shared" si="490"/>
        <v>2003</v>
      </c>
      <c r="R4409" s="48" t="str">
        <f t="shared" si="488"/>
        <v>200312</v>
      </c>
      <c r="S4409" s="49">
        <v>37971</v>
      </c>
      <c r="T4409" s="48">
        <v>2807.25</v>
      </c>
      <c r="U4409" s="50">
        <f t="shared" si="489"/>
        <v>2806.5535483870972</v>
      </c>
      <c r="V4409" s="51">
        <f t="shared" si="491"/>
        <v>2875.9078356164382</v>
      </c>
      <c r="W4409" s="53">
        <f t="shared" si="492"/>
        <v>-1.9766710158168888E-3</v>
      </c>
      <c r="X4409" s="53" t="str">
        <f t="shared" si="493"/>
        <v/>
      </c>
      <c r="Y4409" s="54" t="str">
        <f t="shared" si="494"/>
        <v/>
      </c>
    </row>
    <row r="4410" spans="17:25" x14ac:dyDescent="0.25">
      <c r="Q4410" s="47">
        <f t="shared" si="490"/>
        <v>2003</v>
      </c>
      <c r="R4410" s="48" t="str">
        <f t="shared" si="488"/>
        <v>200312</v>
      </c>
      <c r="S4410" s="49">
        <v>37972</v>
      </c>
      <c r="T4410" s="48">
        <v>2793.06</v>
      </c>
      <c r="U4410" s="50">
        <f t="shared" si="489"/>
        <v>2806.5535483870972</v>
      </c>
      <c r="V4410" s="51">
        <f t="shared" si="491"/>
        <v>2875.9078356164382</v>
      </c>
      <c r="W4410" s="53">
        <f t="shared" si="492"/>
        <v>-5.054768901950335E-3</v>
      </c>
      <c r="X4410" s="53" t="str">
        <f t="shared" si="493"/>
        <v/>
      </c>
      <c r="Y4410" s="54" t="str">
        <f t="shared" si="494"/>
        <v/>
      </c>
    </row>
    <row r="4411" spans="17:25" x14ac:dyDescent="0.25">
      <c r="Q4411" s="47">
        <f t="shared" si="490"/>
        <v>2003</v>
      </c>
      <c r="R4411" s="48" t="str">
        <f t="shared" si="488"/>
        <v>200312</v>
      </c>
      <c r="S4411" s="49">
        <v>37973</v>
      </c>
      <c r="T4411" s="48">
        <v>2795.21</v>
      </c>
      <c r="U4411" s="50">
        <f t="shared" si="489"/>
        <v>2806.5535483870972</v>
      </c>
      <c r="V4411" s="51">
        <f t="shared" si="491"/>
        <v>2875.9078356164382</v>
      </c>
      <c r="W4411" s="53">
        <f t="shared" si="492"/>
        <v>7.6976506054293736E-4</v>
      </c>
      <c r="X4411" s="53" t="str">
        <f t="shared" si="493"/>
        <v/>
      </c>
      <c r="Y4411" s="54" t="str">
        <f t="shared" si="494"/>
        <v/>
      </c>
    </row>
    <row r="4412" spans="17:25" x14ac:dyDescent="0.25">
      <c r="Q4412" s="47">
        <f t="shared" si="490"/>
        <v>2003</v>
      </c>
      <c r="R4412" s="48" t="str">
        <f t="shared" si="488"/>
        <v>200312</v>
      </c>
      <c r="S4412" s="49">
        <v>37974</v>
      </c>
      <c r="T4412" s="48">
        <v>2801.67</v>
      </c>
      <c r="U4412" s="50">
        <f t="shared" si="489"/>
        <v>2806.5535483870972</v>
      </c>
      <c r="V4412" s="51">
        <f t="shared" si="491"/>
        <v>2875.9078356164382</v>
      </c>
      <c r="W4412" s="53">
        <f t="shared" si="492"/>
        <v>2.3110964829118341E-3</v>
      </c>
      <c r="X4412" s="53" t="str">
        <f t="shared" si="493"/>
        <v/>
      </c>
      <c r="Y4412" s="54" t="str">
        <f t="shared" si="494"/>
        <v/>
      </c>
    </row>
    <row r="4413" spans="17:25" x14ac:dyDescent="0.25">
      <c r="Q4413" s="47">
        <f t="shared" si="490"/>
        <v>2003</v>
      </c>
      <c r="R4413" s="48" t="str">
        <f t="shared" si="488"/>
        <v>200312</v>
      </c>
      <c r="S4413" s="49">
        <v>37975</v>
      </c>
      <c r="T4413" s="48">
        <v>2806.89</v>
      </c>
      <c r="U4413" s="50">
        <f t="shared" si="489"/>
        <v>2806.5535483870972</v>
      </c>
      <c r="V4413" s="51">
        <f t="shared" si="491"/>
        <v>2875.9078356164382</v>
      </c>
      <c r="W4413" s="53">
        <f t="shared" si="492"/>
        <v>1.8631744638017977E-3</v>
      </c>
      <c r="X4413" s="53" t="str">
        <f t="shared" si="493"/>
        <v/>
      </c>
      <c r="Y4413" s="54" t="str">
        <f t="shared" si="494"/>
        <v/>
      </c>
    </row>
    <row r="4414" spans="17:25" x14ac:dyDescent="0.25">
      <c r="Q4414" s="47">
        <f t="shared" si="490"/>
        <v>2003</v>
      </c>
      <c r="R4414" s="48" t="str">
        <f t="shared" si="488"/>
        <v>200312</v>
      </c>
      <c r="S4414" s="49">
        <v>37976</v>
      </c>
      <c r="T4414" s="48">
        <v>2806.89</v>
      </c>
      <c r="U4414" s="50">
        <f t="shared" si="489"/>
        <v>2806.5535483870972</v>
      </c>
      <c r="V4414" s="51">
        <f t="shared" si="491"/>
        <v>2875.9078356164382</v>
      </c>
      <c r="W4414" s="53">
        <f t="shared" si="492"/>
        <v>0</v>
      </c>
      <c r="X4414" s="53" t="str">
        <f t="shared" si="493"/>
        <v/>
      </c>
      <c r="Y4414" s="54" t="str">
        <f t="shared" si="494"/>
        <v/>
      </c>
    </row>
    <row r="4415" spans="17:25" x14ac:dyDescent="0.25">
      <c r="Q4415" s="47">
        <f t="shared" si="490"/>
        <v>2003</v>
      </c>
      <c r="R4415" s="48" t="str">
        <f t="shared" si="488"/>
        <v>200312</v>
      </c>
      <c r="S4415" s="49">
        <v>37977</v>
      </c>
      <c r="T4415" s="48">
        <v>2806.89</v>
      </c>
      <c r="U4415" s="50">
        <f t="shared" si="489"/>
        <v>2806.5535483870972</v>
      </c>
      <c r="V4415" s="51">
        <f t="shared" si="491"/>
        <v>2875.9078356164382</v>
      </c>
      <c r="W4415" s="53">
        <f t="shared" si="492"/>
        <v>0</v>
      </c>
      <c r="X4415" s="53" t="str">
        <f t="shared" si="493"/>
        <v/>
      </c>
      <c r="Y4415" s="54" t="str">
        <f t="shared" si="494"/>
        <v/>
      </c>
    </row>
    <row r="4416" spans="17:25" x14ac:dyDescent="0.25">
      <c r="Q4416" s="47">
        <f t="shared" si="490"/>
        <v>2003</v>
      </c>
      <c r="R4416" s="48" t="str">
        <f t="shared" si="488"/>
        <v>200312</v>
      </c>
      <c r="S4416" s="49">
        <v>37978</v>
      </c>
      <c r="T4416" s="48">
        <v>2809.09</v>
      </c>
      <c r="U4416" s="50">
        <f t="shared" si="489"/>
        <v>2806.5535483870972</v>
      </c>
      <c r="V4416" s="51">
        <f t="shared" si="491"/>
        <v>2875.9078356164382</v>
      </c>
      <c r="W4416" s="53">
        <f t="shared" si="492"/>
        <v>7.8378561325886942E-4</v>
      </c>
      <c r="X4416" s="53" t="str">
        <f t="shared" si="493"/>
        <v/>
      </c>
      <c r="Y4416" s="54" t="str">
        <f t="shared" si="494"/>
        <v/>
      </c>
    </row>
    <row r="4417" spans="17:25" x14ac:dyDescent="0.25">
      <c r="Q4417" s="47">
        <f t="shared" si="490"/>
        <v>2003</v>
      </c>
      <c r="R4417" s="48" t="str">
        <f t="shared" si="488"/>
        <v>200312</v>
      </c>
      <c r="S4417" s="49">
        <v>37979</v>
      </c>
      <c r="T4417" s="48">
        <v>2806.33</v>
      </c>
      <c r="U4417" s="50">
        <f t="shared" si="489"/>
        <v>2806.5535483870972</v>
      </c>
      <c r="V4417" s="51">
        <f t="shared" si="491"/>
        <v>2875.9078356164382</v>
      </c>
      <c r="W4417" s="53">
        <f t="shared" si="492"/>
        <v>-9.8252458981384905E-4</v>
      </c>
      <c r="X4417" s="53" t="str">
        <f t="shared" si="493"/>
        <v/>
      </c>
      <c r="Y4417" s="54" t="str">
        <f t="shared" si="494"/>
        <v/>
      </c>
    </row>
    <row r="4418" spans="17:25" x14ac:dyDescent="0.25">
      <c r="Q4418" s="47">
        <f t="shared" si="490"/>
        <v>2003</v>
      </c>
      <c r="R4418" s="48" t="str">
        <f t="shared" si="488"/>
        <v>200312</v>
      </c>
      <c r="S4418" s="49">
        <v>37980</v>
      </c>
      <c r="T4418" s="48">
        <v>2796.89</v>
      </c>
      <c r="U4418" s="50">
        <f t="shared" si="489"/>
        <v>2806.5535483870972</v>
      </c>
      <c r="V4418" s="51">
        <f t="shared" si="491"/>
        <v>2875.9078356164382</v>
      </c>
      <c r="W4418" s="53">
        <f t="shared" si="492"/>
        <v>-3.3638239266230441E-3</v>
      </c>
      <c r="X4418" s="53" t="str">
        <f t="shared" si="493"/>
        <v/>
      </c>
      <c r="Y4418" s="54" t="str">
        <f t="shared" si="494"/>
        <v/>
      </c>
    </row>
    <row r="4419" spans="17:25" x14ac:dyDescent="0.25">
      <c r="Q4419" s="47">
        <f t="shared" si="490"/>
        <v>2003</v>
      </c>
      <c r="R4419" s="48" t="str">
        <f t="shared" si="488"/>
        <v>200312</v>
      </c>
      <c r="S4419" s="49">
        <v>37981</v>
      </c>
      <c r="T4419" s="48">
        <v>2796.89</v>
      </c>
      <c r="U4419" s="50">
        <f t="shared" si="489"/>
        <v>2806.5535483870972</v>
      </c>
      <c r="V4419" s="51">
        <f t="shared" si="491"/>
        <v>2875.9078356164382</v>
      </c>
      <c r="W4419" s="53">
        <f t="shared" si="492"/>
        <v>0</v>
      </c>
      <c r="X4419" s="53" t="str">
        <f t="shared" si="493"/>
        <v/>
      </c>
      <c r="Y4419" s="54" t="str">
        <f t="shared" si="494"/>
        <v/>
      </c>
    </row>
    <row r="4420" spans="17:25" x14ac:dyDescent="0.25">
      <c r="Q4420" s="47">
        <f t="shared" si="490"/>
        <v>2003</v>
      </c>
      <c r="R4420" s="48" t="str">
        <f t="shared" si="488"/>
        <v>200312</v>
      </c>
      <c r="S4420" s="49">
        <v>37982</v>
      </c>
      <c r="T4420" s="48">
        <v>2795.21</v>
      </c>
      <c r="U4420" s="50">
        <f t="shared" si="489"/>
        <v>2806.5535483870972</v>
      </c>
      <c r="V4420" s="51">
        <f t="shared" si="491"/>
        <v>2875.9078356164382</v>
      </c>
      <c r="W4420" s="53">
        <f t="shared" si="492"/>
        <v>-6.0066716960616162E-4</v>
      </c>
      <c r="X4420" s="53" t="str">
        <f t="shared" si="493"/>
        <v/>
      </c>
      <c r="Y4420" s="54" t="str">
        <f t="shared" si="494"/>
        <v/>
      </c>
    </row>
    <row r="4421" spans="17:25" x14ac:dyDescent="0.25">
      <c r="Q4421" s="47">
        <f t="shared" si="490"/>
        <v>2003</v>
      </c>
      <c r="R4421" s="48" t="str">
        <f t="shared" si="488"/>
        <v>200312</v>
      </c>
      <c r="S4421" s="49">
        <v>37983</v>
      </c>
      <c r="T4421" s="48">
        <v>2795.21</v>
      </c>
      <c r="U4421" s="50">
        <f t="shared" si="489"/>
        <v>2806.5535483870972</v>
      </c>
      <c r="V4421" s="51">
        <f t="shared" si="491"/>
        <v>2875.9078356164382</v>
      </c>
      <c r="W4421" s="53">
        <f t="shared" si="492"/>
        <v>0</v>
      </c>
      <c r="X4421" s="53" t="str">
        <f t="shared" si="493"/>
        <v/>
      </c>
      <c r="Y4421" s="54" t="str">
        <f t="shared" si="494"/>
        <v/>
      </c>
    </row>
    <row r="4422" spans="17:25" x14ac:dyDescent="0.25">
      <c r="Q4422" s="47">
        <f t="shared" si="490"/>
        <v>2003</v>
      </c>
      <c r="R4422" s="48" t="str">
        <f t="shared" si="488"/>
        <v>200312</v>
      </c>
      <c r="S4422" s="49">
        <v>37984</v>
      </c>
      <c r="T4422" s="48">
        <v>2795.21</v>
      </c>
      <c r="U4422" s="50">
        <f t="shared" si="489"/>
        <v>2806.5535483870972</v>
      </c>
      <c r="V4422" s="51">
        <f t="shared" si="491"/>
        <v>2875.9078356164382</v>
      </c>
      <c r="W4422" s="53">
        <f t="shared" si="492"/>
        <v>0</v>
      </c>
      <c r="X4422" s="53" t="str">
        <f t="shared" si="493"/>
        <v/>
      </c>
      <c r="Y4422" s="54" t="str">
        <f t="shared" si="494"/>
        <v/>
      </c>
    </row>
    <row r="4423" spans="17:25" x14ac:dyDescent="0.25">
      <c r="Q4423" s="47">
        <f t="shared" si="490"/>
        <v>2003</v>
      </c>
      <c r="R4423" s="48" t="str">
        <f t="shared" ref="R4423:R4486" si="495">+YEAR(S4423)&amp;MONTH(S4423)</f>
        <v>200312</v>
      </c>
      <c r="S4423" s="49">
        <v>37985</v>
      </c>
      <c r="T4423" s="48">
        <v>2780.82</v>
      </c>
      <c r="U4423" s="50">
        <f t="shared" ref="U4423:U4486" si="496">+AVERAGEIF($R$3:$R$12000,R4423,$T$3:$T$12000)</f>
        <v>2806.5535483870972</v>
      </c>
      <c r="V4423" s="51">
        <f t="shared" si="491"/>
        <v>2875.9078356164382</v>
      </c>
      <c r="W4423" s="53">
        <f t="shared" si="492"/>
        <v>-5.1480926298917984E-3</v>
      </c>
      <c r="X4423" s="53" t="str">
        <f t="shared" si="493"/>
        <v/>
      </c>
      <c r="Y4423" s="54" t="str">
        <f t="shared" si="494"/>
        <v/>
      </c>
    </row>
    <row r="4424" spans="17:25" x14ac:dyDescent="0.25">
      <c r="Q4424" s="47">
        <f t="shared" ref="Q4424:Q4487" si="497">+YEAR(S4424)</f>
        <v>2003</v>
      </c>
      <c r="R4424" s="48" t="str">
        <f t="shared" si="495"/>
        <v>200312</v>
      </c>
      <c r="S4424" s="49">
        <v>37986</v>
      </c>
      <c r="T4424" s="48">
        <v>2778.21</v>
      </c>
      <c r="U4424" s="50">
        <f t="shared" si="496"/>
        <v>2806.5535483870972</v>
      </c>
      <c r="V4424" s="51">
        <f t="shared" ref="V4424:V4487" si="498">+AVERAGEIF($Q$3:$Q$12000,Q4424,$T$3:$T$12000)</f>
        <v>2875.9078356164382</v>
      </c>
      <c r="W4424" s="53">
        <f t="shared" si="492"/>
        <v>-9.3857207586256486E-4</v>
      </c>
      <c r="X4424" s="53" t="str">
        <f t="shared" si="493"/>
        <v/>
      </c>
      <c r="Y4424" s="54" t="str">
        <f t="shared" si="494"/>
        <v/>
      </c>
    </row>
    <row r="4425" spans="17:25" x14ac:dyDescent="0.25">
      <c r="Q4425" s="47">
        <f t="shared" si="497"/>
        <v>2004</v>
      </c>
      <c r="R4425" s="48" t="str">
        <f t="shared" si="495"/>
        <v>20041</v>
      </c>
      <c r="S4425" s="49">
        <v>37987</v>
      </c>
      <c r="T4425" s="48">
        <v>2778.21</v>
      </c>
      <c r="U4425" s="50">
        <f t="shared" si="496"/>
        <v>2750.8167741935481</v>
      </c>
      <c r="V4425" s="51">
        <f t="shared" si="498"/>
        <v>2628.4739890710371</v>
      </c>
      <c r="W4425" s="53">
        <f t="shared" ref="W4425:W4488" si="499">+T4425/T4424-1</f>
        <v>0</v>
      </c>
      <c r="X4425" s="53">
        <f t="shared" ref="X4425:X4488" si="500">IF(U4425/U4424-1=0,"",U4425/U4424-1)</f>
        <v>-1.9859508551183902E-2</v>
      </c>
      <c r="Y4425" s="54">
        <f t="shared" ref="Y4425:Y4488" si="501">+IF(V4425=V4424,"",V4425/V4424-1)</f>
        <v>-8.6036778884593379E-2</v>
      </c>
    </row>
    <row r="4426" spans="17:25" x14ac:dyDescent="0.25">
      <c r="Q4426" s="47">
        <f t="shared" si="497"/>
        <v>2004</v>
      </c>
      <c r="R4426" s="48" t="str">
        <f t="shared" si="495"/>
        <v>20041</v>
      </c>
      <c r="S4426" s="49">
        <v>37988</v>
      </c>
      <c r="T4426" s="48">
        <v>2778.21</v>
      </c>
      <c r="U4426" s="50">
        <f t="shared" si="496"/>
        <v>2750.8167741935481</v>
      </c>
      <c r="V4426" s="51">
        <f t="shared" si="498"/>
        <v>2628.4739890710371</v>
      </c>
      <c r="W4426" s="53">
        <f t="shared" si="499"/>
        <v>0</v>
      </c>
      <c r="X4426" s="53" t="str">
        <f t="shared" si="500"/>
        <v/>
      </c>
      <c r="Y4426" s="54" t="str">
        <f t="shared" si="501"/>
        <v/>
      </c>
    </row>
    <row r="4427" spans="17:25" x14ac:dyDescent="0.25">
      <c r="Q4427" s="47">
        <f t="shared" si="497"/>
        <v>2004</v>
      </c>
      <c r="R4427" s="48" t="str">
        <f t="shared" si="495"/>
        <v>20041</v>
      </c>
      <c r="S4427" s="49">
        <v>37989</v>
      </c>
      <c r="T4427" s="48">
        <v>2777.96</v>
      </c>
      <c r="U4427" s="50">
        <f t="shared" si="496"/>
        <v>2750.8167741935481</v>
      </c>
      <c r="V4427" s="51">
        <f t="shared" si="498"/>
        <v>2628.4739890710371</v>
      </c>
      <c r="W4427" s="53">
        <f t="shared" si="499"/>
        <v>-8.9985998178665483E-5</v>
      </c>
      <c r="X4427" s="53" t="str">
        <f t="shared" si="500"/>
        <v/>
      </c>
      <c r="Y4427" s="54" t="str">
        <f t="shared" si="501"/>
        <v/>
      </c>
    </row>
    <row r="4428" spans="17:25" x14ac:dyDescent="0.25">
      <c r="Q4428" s="47">
        <f t="shared" si="497"/>
        <v>2004</v>
      </c>
      <c r="R4428" s="48" t="str">
        <f t="shared" si="495"/>
        <v>20041</v>
      </c>
      <c r="S4428" s="49">
        <v>37990</v>
      </c>
      <c r="T4428" s="48">
        <v>2777.96</v>
      </c>
      <c r="U4428" s="50">
        <f t="shared" si="496"/>
        <v>2750.8167741935481</v>
      </c>
      <c r="V4428" s="51">
        <f t="shared" si="498"/>
        <v>2628.4739890710371</v>
      </c>
      <c r="W4428" s="53">
        <f t="shared" si="499"/>
        <v>0</v>
      </c>
      <c r="X4428" s="53" t="str">
        <f t="shared" si="500"/>
        <v/>
      </c>
      <c r="Y4428" s="54" t="str">
        <f t="shared" si="501"/>
        <v/>
      </c>
    </row>
    <row r="4429" spans="17:25" x14ac:dyDescent="0.25">
      <c r="Q4429" s="47">
        <f t="shared" si="497"/>
        <v>2004</v>
      </c>
      <c r="R4429" s="48" t="str">
        <f t="shared" si="495"/>
        <v>20041</v>
      </c>
      <c r="S4429" s="49">
        <v>37991</v>
      </c>
      <c r="T4429" s="48">
        <v>2777.96</v>
      </c>
      <c r="U4429" s="50">
        <f t="shared" si="496"/>
        <v>2750.8167741935481</v>
      </c>
      <c r="V4429" s="51">
        <f t="shared" si="498"/>
        <v>2628.4739890710371</v>
      </c>
      <c r="W4429" s="53">
        <f t="shared" si="499"/>
        <v>0</v>
      </c>
      <c r="X4429" s="53" t="str">
        <f t="shared" si="500"/>
        <v/>
      </c>
      <c r="Y4429" s="54" t="str">
        <f t="shared" si="501"/>
        <v/>
      </c>
    </row>
    <row r="4430" spans="17:25" x14ac:dyDescent="0.25">
      <c r="Q4430" s="47">
        <f t="shared" si="497"/>
        <v>2004</v>
      </c>
      <c r="R4430" s="48" t="str">
        <f t="shared" si="495"/>
        <v>20041</v>
      </c>
      <c r="S4430" s="49">
        <v>37992</v>
      </c>
      <c r="T4430" s="48">
        <v>2778.92</v>
      </c>
      <c r="U4430" s="50">
        <f t="shared" si="496"/>
        <v>2750.8167741935481</v>
      </c>
      <c r="V4430" s="51">
        <f t="shared" si="498"/>
        <v>2628.4739890710371</v>
      </c>
      <c r="W4430" s="53">
        <f t="shared" si="499"/>
        <v>3.4557733012707814E-4</v>
      </c>
      <c r="X4430" s="53" t="str">
        <f t="shared" si="500"/>
        <v/>
      </c>
      <c r="Y4430" s="54" t="str">
        <f t="shared" si="501"/>
        <v/>
      </c>
    </row>
    <row r="4431" spans="17:25" x14ac:dyDescent="0.25">
      <c r="Q4431" s="47">
        <f t="shared" si="497"/>
        <v>2004</v>
      </c>
      <c r="R4431" s="48" t="str">
        <f t="shared" si="495"/>
        <v>20041</v>
      </c>
      <c r="S4431" s="49">
        <v>37993</v>
      </c>
      <c r="T4431" s="48">
        <v>2765.76</v>
      </c>
      <c r="U4431" s="50">
        <f t="shared" si="496"/>
        <v>2750.8167741935481</v>
      </c>
      <c r="V4431" s="51">
        <f t="shared" si="498"/>
        <v>2628.4739890710371</v>
      </c>
      <c r="W4431" s="53">
        <f t="shared" si="499"/>
        <v>-4.7356526996098491E-3</v>
      </c>
      <c r="X4431" s="53" t="str">
        <f t="shared" si="500"/>
        <v/>
      </c>
      <c r="Y4431" s="54" t="str">
        <f t="shared" si="501"/>
        <v/>
      </c>
    </row>
    <row r="4432" spans="17:25" x14ac:dyDescent="0.25">
      <c r="Q4432" s="47">
        <f t="shared" si="497"/>
        <v>2004</v>
      </c>
      <c r="R4432" s="48" t="str">
        <f t="shared" si="495"/>
        <v>20041</v>
      </c>
      <c r="S4432" s="49">
        <v>37994</v>
      </c>
      <c r="T4432" s="48">
        <v>2758.83</v>
      </c>
      <c r="U4432" s="50">
        <f t="shared" si="496"/>
        <v>2750.8167741935481</v>
      </c>
      <c r="V4432" s="51">
        <f t="shared" si="498"/>
        <v>2628.4739890710371</v>
      </c>
      <c r="W4432" s="53">
        <f t="shared" si="499"/>
        <v>-2.5056404026381207E-3</v>
      </c>
      <c r="X4432" s="53" t="str">
        <f t="shared" si="500"/>
        <v/>
      </c>
      <c r="Y4432" s="54" t="str">
        <f t="shared" si="501"/>
        <v/>
      </c>
    </row>
    <row r="4433" spans="17:25" x14ac:dyDescent="0.25">
      <c r="Q4433" s="47">
        <f t="shared" si="497"/>
        <v>2004</v>
      </c>
      <c r="R4433" s="48" t="str">
        <f t="shared" si="495"/>
        <v>20041</v>
      </c>
      <c r="S4433" s="49">
        <v>37995</v>
      </c>
      <c r="T4433" s="48">
        <v>2750.89</v>
      </c>
      <c r="U4433" s="50">
        <f t="shared" si="496"/>
        <v>2750.8167741935481</v>
      </c>
      <c r="V4433" s="51">
        <f t="shared" si="498"/>
        <v>2628.4739890710371</v>
      </c>
      <c r="W4433" s="53">
        <f t="shared" si="499"/>
        <v>-2.8780316293501862E-3</v>
      </c>
      <c r="X4433" s="53" t="str">
        <f t="shared" si="500"/>
        <v/>
      </c>
      <c r="Y4433" s="54" t="str">
        <f t="shared" si="501"/>
        <v/>
      </c>
    </row>
    <row r="4434" spans="17:25" x14ac:dyDescent="0.25">
      <c r="Q4434" s="47">
        <f t="shared" si="497"/>
        <v>2004</v>
      </c>
      <c r="R4434" s="48" t="str">
        <f t="shared" si="495"/>
        <v>20041</v>
      </c>
      <c r="S4434" s="49">
        <v>37996</v>
      </c>
      <c r="T4434" s="48">
        <v>2754.33</v>
      </c>
      <c r="U4434" s="50">
        <f t="shared" si="496"/>
        <v>2750.8167741935481</v>
      </c>
      <c r="V4434" s="51">
        <f t="shared" si="498"/>
        <v>2628.4739890710371</v>
      </c>
      <c r="W4434" s="53">
        <f t="shared" si="499"/>
        <v>1.2505043822181872E-3</v>
      </c>
      <c r="X4434" s="53" t="str">
        <f t="shared" si="500"/>
        <v/>
      </c>
      <c r="Y4434" s="54" t="str">
        <f t="shared" si="501"/>
        <v/>
      </c>
    </row>
    <row r="4435" spans="17:25" x14ac:dyDescent="0.25">
      <c r="Q4435" s="47">
        <f t="shared" si="497"/>
        <v>2004</v>
      </c>
      <c r="R4435" s="48" t="str">
        <f t="shared" si="495"/>
        <v>20041</v>
      </c>
      <c r="S4435" s="49">
        <v>37997</v>
      </c>
      <c r="T4435" s="48">
        <v>2754.33</v>
      </c>
      <c r="U4435" s="50">
        <f t="shared" si="496"/>
        <v>2750.8167741935481</v>
      </c>
      <c r="V4435" s="51">
        <f t="shared" si="498"/>
        <v>2628.4739890710371</v>
      </c>
      <c r="W4435" s="53">
        <f t="shared" si="499"/>
        <v>0</v>
      </c>
      <c r="X4435" s="53" t="str">
        <f t="shared" si="500"/>
        <v/>
      </c>
      <c r="Y4435" s="54" t="str">
        <f t="shared" si="501"/>
        <v/>
      </c>
    </row>
    <row r="4436" spans="17:25" x14ac:dyDescent="0.25">
      <c r="Q4436" s="47">
        <f t="shared" si="497"/>
        <v>2004</v>
      </c>
      <c r="R4436" s="48" t="str">
        <f t="shared" si="495"/>
        <v>20041</v>
      </c>
      <c r="S4436" s="49">
        <v>37998</v>
      </c>
      <c r="T4436" s="48">
        <v>2754.33</v>
      </c>
      <c r="U4436" s="50">
        <f t="shared" si="496"/>
        <v>2750.8167741935481</v>
      </c>
      <c r="V4436" s="51">
        <f t="shared" si="498"/>
        <v>2628.4739890710371</v>
      </c>
      <c r="W4436" s="53">
        <f t="shared" si="499"/>
        <v>0</v>
      </c>
      <c r="X4436" s="53" t="str">
        <f t="shared" si="500"/>
        <v/>
      </c>
      <c r="Y4436" s="54" t="str">
        <f t="shared" si="501"/>
        <v/>
      </c>
    </row>
    <row r="4437" spans="17:25" x14ac:dyDescent="0.25">
      <c r="Q4437" s="47">
        <f t="shared" si="497"/>
        <v>2004</v>
      </c>
      <c r="R4437" s="48" t="str">
        <f t="shared" si="495"/>
        <v>20041</v>
      </c>
      <c r="S4437" s="49">
        <v>37999</v>
      </c>
      <c r="T4437" s="48">
        <v>2754.33</v>
      </c>
      <c r="U4437" s="50">
        <f t="shared" si="496"/>
        <v>2750.8167741935481</v>
      </c>
      <c r="V4437" s="51">
        <f t="shared" si="498"/>
        <v>2628.4739890710371</v>
      </c>
      <c r="W4437" s="53">
        <f t="shared" si="499"/>
        <v>0</v>
      </c>
      <c r="X4437" s="53" t="str">
        <f t="shared" si="500"/>
        <v/>
      </c>
      <c r="Y4437" s="54" t="str">
        <f t="shared" si="501"/>
        <v/>
      </c>
    </row>
    <row r="4438" spans="17:25" x14ac:dyDescent="0.25">
      <c r="Q4438" s="47">
        <f t="shared" si="497"/>
        <v>2004</v>
      </c>
      <c r="R4438" s="48" t="str">
        <f t="shared" si="495"/>
        <v>20041</v>
      </c>
      <c r="S4438" s="49">
        <v>38000</v>
      </c>
      <c r="T4438" s="48">
        <v>2762.31</v>
      </c>
      <c r="U4438" s="50">
        <f t="shared" si="496"/>
        <v>2750.8167741935481</v>
      </c>
      <c r="V4438" s="51">
        <f t="shared" si="498"/>
        <v>2628.4739890710371</v>
      </c>
      <c r="W4438" s="53">
        <f t="shared" si="499"/>
        <v>2.897256320048891E-3</v>
      </c>
      <c r="X4438" s="53" t="str">
        <f t="shared" si="500"/>
        <v/>
      </c>
      <c r="Y4438" s="54" t="str">
        <f t="shared" si="501"/>
        <v/>
      </c>
    </row>
    <row r="4439" spans="17:25" x14ac:dyDescent="0.25">
      <c r="Q4439" s="47">
        <f t="shared" si="497"/>
        <v>2004</v>
      </c>
      <c r="R4439" s="48" t="str">
        <f t="shared" si="495"/>
        <v>20041</v>
      </c>
      <c r="S4439" s="49">
        <v>38001</v>
      </c>
      <c r="T4439" s="48">
        <v>2747.06</v>
      </c>
      <c r="U4439" s="50">
        <f t="shared" si="496"/>
        <v>2750.8167741935481</v>
      </c>
      <c r="V4439" s="51">
        <f t="shared" si="498"/>
        <v>2628.4739890710371</v>
      </c>
      <c r="W4439" s="53">
        <f t="shared" si="499"/>
        <v>-5.5207416980715962E-3</v>
      </c>
      <c r="X4439" s="53" t="str">
        <f t="shared" si="500"/>
        <v/>
      </c>
      <c r="Y4439" s="54" t="str">
        <f t="shared" si="501"/>
        <v/>
      </c>
    </row>
    <row r="4440" spans="17:25" x14ac:dyDescent="0.25">
      <c r="Q4440" s="47">
        <f t="shared" si="497"/>
        <v>2004</v>
      </c>
      <c r="R4440" s="48" t="str">
        <f t="shared" si="495"/>
        <v>20041</v>
      </c>
      <c r="S4440" s="49">
        <v>38002</v>
      </c>
      <c r="T4440" s="48">
        <v>2723.83</v>
      </c>
      <c r="U4440" s="50">
        <f t="shared" si="496"/>
        <v>2750.8167741935481</v>
      </c>
      <c r="V4440" s="51">
        <f t="shared" si="498"/>
        <v>2628.4739890710371</v>
      </c>
      <c r="W4440" s="53">
        <f t="shared" si="499"/>
        <v>-8.4563132949407871E-3</v>
      </c>
      <c r="X4440" s="53" t="str">
        <f t="shared" si="500"/>
        <v/>
      </c>
      <c r="Y4440" s="54" t="str">
        <f t="shared" si="501"/>
        <v/>
      </c>
    </row>
    <row r="4441" spans="17:25" x14ac:dyDescent="0.25">
      <c r="Q4441" s="47">
        <f t="shared" si="497"/>
        <v>2004</v>
      </c>
      <c r="R4441" s="48" t="str">
        <f t="shared" si="495"/>
        <v>20041</v>
      </c>
      <c r="S4441" s="49">
        <v>38003</v>
      </c>
      <c r="T4441" s="48">
        <v>2728.7</v>
      </c>
      <c r="U4441" s="50">
        <f t="shared" si="496"/>
        <v>2750.8167741935481</v>
      </c>
      <c r="V4441" s="51">
        <f t="shared" si="498"/>
        <v>2628.4739890710371</v>
      </c>
      <c r="W4441" s="53">
        <f t="shared" si="499"/>
        <v>1.7879236222524408E-3</v>
      </c>
      <c r="X4441" s="53" t="str">
        <f t="shared" si="500"/>
        <v/>
      </c>
      <c r="Y4441" s="54" t="str">
        <f t="shared" si="501"/>
        <v/>
      </c>
    </row>
    <row r="4442" spans="17:25" x14ac:dyDescent="0.25">
      <c r="Q4442" s="47">
        <f t="shared" si="497"/>
        <v>2004</v>
      </c>
      <c r="R4442" s="48" t="str">
        <f t="shared" si="495"/>
        <v>20041</v>
      </c>
      <c r="S4442" s="49">
        <v>38004</v>
      </c>
      <c r="T4442" s="48">
        <v>2728.7</v>
      </c>
      <c r="U4442" s="50">
        <f t="shared" si="496"/>
        <v>2750.8167741935481</v>
      </c>
      <c r="V4442" s="51">
        <f t="shared" si="498"/>
        <v>2628.4739890710371</v>
      </c>
      <c r="W4442" s="53">
        <f t="shared" si="499"/>
        <v>0</v>
      </c>
      <c r="X4442" s="53" t="str">
        <f t="shared" si="500"/>
        <v/>
      </c>
      <c r="Y4442" s="54" t="str">
        <f t="shared" si="501"/>
        <v/>
      </c>
    </row>
    <row r="4443" spans="17:25" x14ac:dyDescent="0.25">
      <c r="Q4443" s="47">
        <f t="shared" si="497"/>
        <v>2004</v>
      </c>
      <c r="R4443" s="48" t="str">
        <f t="shared" si="495"/>
        <v>20041</v>
      </c>
      <c r="S4443" s="49">
        <v>38005</v>
      </c>
      <c r="T4443" s="48">
        <v>2728.7</v>
      </c>
      <c r="U4443" s="50">
        <f t="shared" si="496"/>
        <v>2750.8167741935481</v>
      </c>
      <c r="V4443" s="51">
        <f t="shared" si="498"/>
        <v>2628.4739890710371</v>
      </c>
      <c r="W4443" s="53">
        <f t="shared" si="499"/>
        <v>0</v>
      </c>
      <c r="X4443" s="53" t="str">
        <f t="shared" si="500"/>
        <v/>
      </c>
      <c r="Y4443" s="54" t="str">
        <f t="shared" si="501"/>
        <v/>
      </c>
    </row>
    <row r="4444" spans="17:25" x14ac:dyDescent="0.25">
      <c r="Q4444" s="47">
        <f t="shared" si="497"/>
        <v>2004</v>
      </c>
      <c r="R4444" s="48" t="str">
        <f t="shared" si="495"/>
        <v>20041</v>
      </c>
      <c r="S4444" s="49">
        <v>38006</v>
      </c>
      <c r="T4444" s="48">
        <v>2728.7</v>
      </c>
      <c r="U4444" s="50">
        <f t="shared" si="496"/>
        <v>2750.8167741935481</v>
      </c>
      <c r="V4444" s="51">
        <f t="shared" si="498"/>
        <v>2628.4739890710371</v>
      </c>
      <c r="W4444" s="53">
        <f t="shared" si="499"/>
        <v>0</v>
      </c>
      <c r="X4444" s="53" t="str">
        <f t="shared" si="500"/>
        <v/>
      </c>
      <c r="Y4444" s="54" t="str">
        <f t="shared" si="501"/>
        <v/>
      </c>
    </row>
    <row r="4445" spans="17:25" x14ac:dyDescent="0.25">
      <c r="Q4445" s="47">
        <f t="shared" si="497"/>
        <v>2004</v>
      </c>
      <c r="R4445" s="48" t="str">
        <f t="shared" si="495"/>
        <v>20041</v>
      </c>
      <c r="S4445" s="49">
        <v>38007</v>
      </c>
      <c r="T4445" s="48">
        <v>2730.75</v>
      </c>
      <c r="U4445" s="50">
        <f t="shared" si="496"/>
        <v>2750.8167741935481</v>
      </c>
      <c r="V4445" s="51">
        <f t="shared" si="498"/>
        <v>2628.4739890710371</v>
      </c>
      <c r="W4445" s="53">
        <f t="shared" si="499"/>
        <v>7.512735002015436E-4</v>
      </c>
      <c r="X4445" s="53" t="str">
        <f t="shared" si="500"/>
        <v/>
      </c>
      <c r="Y4445" s="54" t="str">
        <f t="shared" si="501"/>
        <v/>
      </c>
    </row>
    <row r="4446" spans="17:25" x14ac:dyDescent="0.25">
      <c r="Q4446" s="47">
        <f t="shared" si="497"/>
        <v>2004</v>
      </c>
      <c r="R4446" s="48" t="str">
        <f t="shared" si="495"/>
        <v>20041</v>
      </c>
      <c r="S4446" s="49">
        <v>38008</v>
      </c>
      <c r="T4446" s="48">
        <v>2740.76</v>
      </c>
      <c r="U4446" s="50">
        <f t="shared" si="496"/>
        <v>2750.8167741935481</v>
      </c>
      <c r="V4446" s="51">
        <f t="shared" si="498"/>
        <v>2628.4739890710371</v>
      </c>
      <c r="W4446" s="53">
        <f t="shared" si="499"/>
        <v>3.6656596173212375E-3</v>
      </c>
      <c r="X4446" s="53" t="str">
        <f t="shared" si="500"/>
        <v/>
      </c>
      <c r="Y4446" s="54" t="str">
        <f t="shared" si="501"/>
        <v/>
      </c>
    </row>
    <row r="4447" spans="17:25" x14ac:dyDescent="0.25">
      <c r="Q4447" s="47">
        <f t="shared" si="497"/>
        <v>2004</v>
      </c>
      <c r="R4447" s="48" t="str">
        <f t="shared" si="495"/>
        <v>20041</v>
      </c>
      <c r="S4447" s="49">
        <v>38009</v>
      </c>
      <c r="T4447" s="48">
        <v>2742.88</v>
      </c>
      <c r="U4447" s="50">
        <f t="shared" si="496"/>
        <v>2750.8167741935481</v>
      </c>
      <c r="V4447" s="51">
        <f t="shared" si="498"/>
        <v>2628.4739890710371</v>
      </c>
      <c r="W4447" s="53">
        <f t="shared" si="499"/>
        <v>7.7350807805132149E-4</v>
      </c>
      <c r="X4447" s="53" t="str">
        <f t="shared" si="500"/>
        <v/>
      </c>
      <c r="Y4447" s="54" t="str">
        <f t="shared" si="501"/>
        <v/>
      </c>
    </row>
    <row r="4448" spans="17:25" x14ac:dyDescent="0.25">
      <c r="Q4448" s="47">
        <f t="shared" si="497"/>
        <v>2004</v>
      </c>
      <c r="R4448" s="48" t="str">
        <f t="shared" si="495"/>
        <v>20041</v>
      </c>
      <c r="S4448" s="49">
        <v>38010</v>
      </c>
      <c r="T4448" s="48">
        <v>2747.72</v>
      </c>
      <c r="U4448" s="50">
        <f t="shared" si="496"/>
        <v>2750.8167741935481</v>
      </c>
      <c r="V4448" s="51">
        <f t="shared" si="498"/>
        <v>2628.4739890710371</v>
      </c>
      <c r="W4448" s="53">
        <f t="shared" si="499"/>
        <v>1.7645686285947537E-3</v>
      </c>
      <c r="X4448" s="53" t="str">
        <f t="shared" si="500"/>
        <v/>
      </c>
      <c r="Y4448" s="54" t="str">
        <f t="shared" si="501"/>
        <v/>
      </c>
    </row>
    <row r="4449" spans="17:25" x14ac:dyDescent="0.25">
      <c r="Q4449" s="47">
        <f t="shared" si="497"/>
        <v>2004</v>
      </c>
      <c r="R4449" s="48" t="str">
        <f t="shared" si="495"/>
        <v>20041</v>
      </c>
      <c r="S4449" s="49">
        <v>38011</v>
      </c>
      <c r="T4449" s="48">
        <v>2747.72</v>
      </c>
      <c r="U4449" s="50">
        <f t="shared" si="496"/>
        <v>2750.8167741935481</v>
      </c>
      <c r="V4449" s="51">
        <f t="shared" si="498"/>
        <v>2628.4739890710371</v>
      </c>
      <c r="W4449" s="53">
        <f t="shared" si="499"/>
        <v>0</v>
      </c>
      <c r="X4449" s="53" t="str">
        <f t="shared" si="500"/>
        <v/>
      </c>
      <c r="Y4449" s="54" t="str">
        <f t="shared" si="501"/>
        <v/>
      </c>
    </row>
    <row r="4450" spans="17:25" x14ac:dyDescent="0.25">
      <c r="Q4450" s="47">
        <f t="shared" si="497"/>
        <v>2004</v>
      </c>
      <c r="R4450" s="48" t="str">
        <f t="shared" si="495"/>
        <v>20041</v>
      </c>
      <c r="S4450" s="49">
        <v>38012</v>
      </c>
      <c r="T4450" s="48">
        <v>2747.72</v>
      </c>
      <c r="U4450" s="50">
        <f t="shared" si="496"/>
        <v>2750.8167741935481</v>
      </c>
      <c r="V4450" s="51">
        <f t="shared" si="498"/>
        <v>2628.4739890710371</v>
      </c>
      <c r="W4450" s="53">
        <f t="shared" si="499"/>
        <v>0</v>
      </c>
      <c r="X4450" s="53" t="str">
        <f t="shared" si="500"/>
        <v/>
      </c>
      <c r="Y4450" s="54" t="str">
        <f t="shared" si="501"/>
        <v/>
      </c>
    </row>
    <row r="4451" spans="17:25" x14ac:dyDescent="0.25">
      <c r="Q4451" s="47">
        <f t="shared" si="497"/>
        <v>2004</v>
      </c>
      <c r="R4451" s="48" t="str">
        <f t="shared" si="495"/>
        <v>20041</v>
      </c>
      <c r="S4451" s="49">
        <v>38013</v>
      </c>
      <c r="T4451" s="48">
        <v>2766.89</v>
      </c>
      <c r="U4451" s="50">
        <f t="shared" si="496"/>
        <v>2750.8167741935481</v>
      </c>
      <c r="V4451" s="51">
        <f t="shared" si="498"/>
        <v>2628.4739890710371</v>
      </c>
      <c r="W4451" s="53">
        <f t="shared" si="499"/>
        <v>6.9766934039858786E-3</v>
      </c>
      <c r="X4451" s="53" t="str">
        <f t="shared" si="500"/>
        <v/>
      </c>
      <c r="Y4451" s="54" t="str">
        <f t="shared" si="501"/>
        <v/>
      </c>
    </row>
    <row r="4452" spans="17:25" x14ac:dyDescent="0.25">
      <c r="Q4452" s="47">
        <f t="shared" si="497"/>
        <v>2004</v>
      </c>
      <c r="R4452" s="48" t="str">
        <f t="shared" si="495"/>
        <v>20041</v>
      </c>
      <c r="S4452" s="49">
        <v>38014</v>
      </c>
      <c r="T4452" s="48">
        <v>2736.28</v>
      </c>
      <c r="U4452" s="50">
        <f t="shared" si="496"/>
        <v>2750.8167741935481</v>
      </c>
      <c r="V4452" s="51">
        <f t="shared" si="498"/>
        <v>2628.4739890710371</v>
      </c>
      <c r="W4452" s="53">
        <f t="shared" si="499"/>
        <v>-1.1062962387373476E-2</v>
      </c>
      <c r="X4452" s="53" t="str">
        <f t="shared" si="500"/>
        <v/>
      </c>
      <c r="Y4452" s="54" t="str">
        <f t="shared" si="501"/>
        <v/>
      </c>
    </row>
    <row r="4453" spans="17:25" x14ac:dyDescent="0.25">
      <c r="Q4453" s="47">
        <f t="shared" si="497"/>
        <v>2004</v>
      </c>
      <c r="R4453" s="48" t="str">
        <f t="shared" si="495"/>
        <v>20041</v>
      </c>
      <c r="S4453" s="49">
        <v>38015</v>
      </c>
      <c r="T4453" s="48">
        <v>2721.56</v>
      </c>
      <c r="U4453" s="50">
        <f t="shared" si="496"/>
        <v>2750.8167741935481</v>
      </c>
      <c r="V4453" s="51">
        <f t="shared" si="498"/>
        <v>2628.4739890710371</v>
      </c>
      <c r="W4453" s="53">
        <f t="shared" si="499"/>
        <v>-5.3795664186414571E-3</v>
      </c>
      <c r="X4453" s="53" t="str">
        <f t="shared" si="500"/>
        <v/>
      </c>
      <c r="Y4453" s="54" t="str">
        <f t="shared" si="501"/>
        <v/>
      </c>
    </row>
    <row r="4454" spans="17:25" x14ac:dyDescent="0.25">
      <c r="Q4454" s="47">
        <f t="shared" si="497"/>
        <v>2004</v>
      </c>
      <c r="R4454" s="48" t="str">
        <f t="shared" si="495"/>
        <v>20041</v>
      </c>
      <c r="S4454" s="49">
        <v>38016</v>
      </c>
      <c r="T4454" s="48">
        <v>2740.55</v>
      </c>
      <c r="U4454" s="50">
        <f t="shared" si="496"/>
        <v>2750.8167741935481</v>
      </c>
      <c r="V4454" s="51">
        <f t="shared" si="498"/>
        <v>2628.4739890710371</v>
      </c>
      <c r="W4454" s="53">
        <f t="shared" si="499"/>
        <v>6.977615779185653E-3</v>
      </c>
      <c r="X4454" s="53" t="str">
        <f t="shared" si="500"/>
        <v/>
      </c>
      <c r="Y4454" s="54" t="str">
        <f t="shared" si="501"/>
        <v/>
      </c>
    </row>
    <row r="4455" spans="17:25" x14ac:dyDescent="0.25">
      <c r="Q4455" s="47">
        <f t="shared" si="497"/>
        <v>2004</v>
      </c>
      <c r="R4455" s="48" t="str">
        <f t="shared" si="495"/>
        <v>20041</v>
      </c>
      <c r="S4455" s="49">
        <v>38017</v>
      </c>
      <c r="T4455" s="48">
        <v>2742.47</v>
      </c>
      <c r="U4455" s="50">
        <f t="shared" si="496"/>
        <v>2750.8167741935481</v>
      </c>
      <c r="V4455" s="51">
        <f t="shared" si="498"/>
        <v>2628.4739890710371</v>
      </c>
      <c r="W4455" s="53">
        <f t="shared" si="499"/>
        <v>7.0058929776850576E-4</v>
      </c>
      <c r="X4455" s="53" t="str">
        <f t="shared" si="500"/>
        <v/>
      </c>
      <c r="Y4455" s="54" t="str">
        <f t="shared" si="501"/>
        <v/>
      </c>
    </row>
    <row r="4456" spans="17:25" x14ac:dyDescent="0.25">
      <c r="Q4456" s="47">
        <f t="shared" si="497"/>
        <v>2004</v>
      </c>
      <c r="R4456" s="48" t="str">
        <f t="shared" si="495"/>
        <v>20042</v>
      </c>
      <c r="S4456" s="49">
        <v>38018</v>
      </c>
      <c r="T4456" s="48">
        <v>2742.47</v>
      </c>
      <c r="U4456" s="50">
        <f t="shared" si="496"/>
        <v>2718.2548275862068</v>
      </c>
      <c r="V4456" s="51">
        <f t="shared" si="498"/>
        <v>2628.4739890710371</v>
      </c>
      <c r="W4456" s="53">
        <f t="shared" si="499"/>
        <v>0</v>
      </c>
      <c r="X4456" s="53">
        <f t="shared" si="500"/>
        <v>-1.1837192107019723E-2</v>
      </c>
      <c r="Y4456" s="54" t="str">
        <f t="shared" si="501"/>
        <v/>
      </c>
    </row>
    <row r="4457" spans="17:25" x14ac:dyDescent="0.25">
      <c r="Q4457" s="47">
        <f t="shared" si="497"/>
        <v>2004</v>
      </c>
      <c r="R4457" s="48" t="str">
        <f t="shared" si="495"/>
        <v>20042</v>
      </c>
      <c r="S4457" s="49">
        <v>38019</v>
      </c>
      <c r="T4457" s="48">
        <v>2742.47</v>
      </c>
      <c r="U4457" s="50">
        <f t="shared" si="496"/>
        <v>2718.2548275862068</v>
      </c>
      <c r="V4457" s="51">
        <f t="shared" si="498"/>
        <v>2628.4739890710371</v>
      </c>
      <c r="W4457" s="53">
        <f t="shared" si="499"/>
        <v>0</v>
      </c>
      <c r="X4457" s="53" t="str">
        <f t="shared" si="500"/>
        <v/>
      </c>
      <c r="Y4457" s="54" t="str">
        <f t="shared" si="501"/>
        <v/>
      </c>
    </row>
    <row r="4458" spans="17:25" x14ac:dyDescent="0.25">
      <c r="Q4458" s="47">
        <f t="shared" si="497"/>
        <v>2004</v>
      </c>
      <c r="R4458" s="48" t="str">
        <f t="shared" si="495"/>
        <v>20042</v>
      </c>
      <c r="S4458" s="49">
        <v>38020</v>
      </c>
      <c r="T4458" s="48">
        <v>2738.15</v>
      </c>
      <c r="U4458" s="50">
        <f t="shared" si="496"/>
        <v>2718.2548275862068</v>
      </c>
      <c r="V4458" s="51">
        <f t="shared" si="498"/>
        <v>2628.4739890710371</v>
      </c>
      <c r="W4458" s="53">
        <f t="shared" si="499"/>
        <v>-1.5752223360692152E-3</v>
      </c>
      <c r="X4458" s="53" t="str">
        <f t="shared" si="500"/>
        <v/>
      </c>
      <c r="Y4458" s="54" t="str">
        <f t="shared" si="501"/>
        <v/>
      </c>
    </row>
    <row r="4459" spans="17:25" x14ac:dyDescent="0.25">
      <c r="Q4459" s="47">
        <f t="shared" si="497"/>
        <v>2004</v>
      </c>
      <c r="R4459" s="48" t="str">
        <f t="shared" si="495"/>
        <v>20042</v>
      </c>
      <c r="S4459" s="49">
        <v>38021</v>
      </c>
      <c r="T4459" s="48">
        <v>2747.28</v>
      </c>
      <c r="U4459" s="50">
        <f t="shared" si="496"/>
        <v>2718.2548275862068</v>
      </c>
      <c r="V4459" s="51">
        <f t="shared" si="498"/>
        <v>2628.4739890710371</v>
      </c>
      <c r="W4459" s="53">
        <f t="shared" si="499"/>
        <v>3.3343680952468979E-3</v>
      </c>
      <c r="X4459" s="53" t="str">
        <f t="shared" si="500"/>
        <v/>
      </c>
      <c r="Y4459" s="54" t="str">
        <f t="shared" si="501"/>
        <v/>
      </c>
    </row>
    <row r="4460" spans="17:25" x14ac:dyDescent="0.25">
      <c r="Q4460" s="47">
        <f t="shared" si="497"/>
        <v>2004</v>
      </c>
      <c r="R4460" s="48" t="str">
        <f t="shared" si="495"/>
        <v>20042</v>
      </c>
      <c r="S4460" s="49">
        <v>38022</v>
      </c>
      <c r="T4460" s="48">
        <v>2750.67</v>
      </c>
      <c r="U4460" s="50">
        <f t="shared" si="496"/>
        <v>2718.2548275862068</v>
      </c>
      <c r="V4460" s="51">
        <f t="shared" si="498"/>
        <v>2628.4739890710371</v>
      </c>
      <c r="W4460" s="53">
        <f t="shared" si="499"/>
        <v>1.2339477592382408E-3</v>
      </c>
      <c r="X4460" s="53" t="str">
        <f t="shared" si="500"/>
        <v/>
      </c>
      <c r="Y4460" s="54" t="str">
        <f t="shared" si="501"/>
        <v/>
      </c>
    </row>
    <row r="4461" spans="17:25" x14ac:dyDescent="0.25">
      <c r="Q4461" s="47">
        <f t="shared" si="497"/>
        <v>2004</v>
      </c>
      <c r="R4461" s="48" t="str">
        <f t="shared" si="495"/>
        <v>20042</v>
      </c>
      <c r="S4461" s="49">
        <v>38023</v>
      </c>
      <c r="T4461" s="48">
        <v>2748.9</v>
      </c>
      <c r="U4461" s="50">
        <f t="shared" si="496"/>
        <v>2718.2548275862068</v>
      </c>
      <c r="V4461" s="51">
        <f t="shared" si="498"/>
        <v>2628.4739890710371</v>
      </c>
      <c r="W4461" s="53">
        <f t="shared" si="499"/>
        <v>-6.434795886093303E-4</v>
      </c>
      <c r="X4461" s="53" t="str">
        <f t="shared" si="500"/>
        <v/>
      </c>
      <c r="Y4461" s="54" t="str">
        <f t="shared" si="501"/>
        <v/>
      </c>
    </row>
    <row r="4462" spans="17:25" x14ac:dyDescent="0.25">
      <c r="Q4462" s="47">
        <f t="shared" si="497"/>
        <v>2004</v>
      </c>
      <c r="R4462" s="48" t="str">
        <f t="shared" si="495"/>
        <v>20042</v>
      </c>
      <c r="S4462" s="49">
        <v>38024</v>
      </c>
      <c r="T4462" s="48">
        <v>2757.14</v>
      </c>
      <c r="U4462" s="50">
        <f t="shared" si="496"/>
        <v>2718.2548275862068</v>
      </c>
      <c r="V4462" s="51">
        <f t="shared" si="498"/>
        <v>2628.4739890710371</v>
      </c>
      <c r="W4462" s="53">
        <f t="shared" si="499"/>
        <v>2.9975626614280326E-3</v>
      </c>
      <c r="X4462" s="53" t="str">
        <f t="shared" si="500"/>
        <v/>
      </c>
      <c r="Y4462" s="54" t="str">
        <f t="shared" si="501"/>
        <v/>
      </c>
    </row>
    <row r="4463" spans="17:25" x14ac:dyDescent="0.25">
      <c r="Q4463" s="47">
        <f t="shared" si="497"/>
        <v>2004</v>
      </c>
      <c r="R4463" s="48" t="str">
        <f t="shared" si="495"/>
        <v>20042</v>
      </c>
      <c r="S4463" s="49">
        <v>38025</v>
      </c>
      <c r="T4463" s="48">
        <v>2757.14</v>
      </c>
      <c r="U4463" s="50">
        <f t="shared" si="496"/>
        <v>2718.2548275862068</v>
      </c>
      <c r="V4463" s="51">
        <f t="shared" si="498"/>
        <v>2628.4739890710371</v>
      </c>
      <c r="W4463" s="53">
        <f t="shared" si="499"/>
        <v>0</v>
      </c>
      <c r="X4463" s="53" t="str">
        <f t="shared" si="500"/>
        <v/>
      </c>
      <c r="Y4463" s="54" t="str">
        <f t="shared" si="501"/>
        <v/>
      </c>
    </row>
    <row r="4464" spans="17:25" x14ac:dyDescent="0.25">
      <c r="Q4464" s="47">
        <f t="shared" si="497"/>
        <v>2004</v>
      </c>
      <c r="R4464" s="48" t="str">
        <f t="shared" si="495"/>
        <v>20042</v>
      </c>
      <c r="S4464" s="49">
        <v>38026</v>
      </c>
      <c r="T4464" s="48">
        <v>2757.14</v>
      </c>
      <c r="U4464" s="50">
        <f t="shared" si="496"/>
        <v>2718.2548275862068</v>
      </c>
      <c r="V4464" s="51">
        <f t="shared" si="498"/>
        <v>2628.4739890710371</v>
      </c>
      <c r="W4464" s="53">
        <f t="shared" si="499"/>
        <v>0</v>
      </c>
      <c r="X4464" s="53" t="str">
        <f t="shared" si="500"/>
        <v/>
      </c>
      <c r="Y4464" s="54" t="str">
        <f t="shared" si="501"/>
        <v/>
      </c>
    </row>
    <row r="4465" spans="17:25" x14ac:dyDescent="0.25">
      <c r="Q4465" s="47">
        <f t="shared" si="497"/>
        <v>2004</v>
      </c>
      <c r="R4465" s="48" t="str">
        <f t="shared" si="495"/>
        <v>20042</v>
      </c>
      <c r="S4465" s="49">
        <v>38027</v>
      </c>
      <c r="T4465" s="48">
        <v>2741.17</v>
      </c>
      <c r="U4465" s="50">
        <f t="shared" si="496"/>
        <v>2718.2548275862068</v>
      </c>
      <c r="V4465" s="51">
        <f t="shared" si="498"/>
        <v>2628.4739890710371</v>
      </c>
      <c r="W4465" s="53">
        <f t="shared" si="499"/>
        <v>-5.7922339815895674E-3</v>
      </c>
      <c r="X4465" s="53" t="str">
        <f t="shared" si="500"/>
        <v/>
      </c>
      <c r="Y4465" s="54" t="str">
        <f t="shared" si="501"/>
        <v/>
      </c>
    </row>
    <row r="4466" spans="17:25" x14ac:dyDescent="0.25">
      <c r="Q4466" s="47">
        <f t="shared" si="497"/>
        <v>2004</v>
      </c>
      <c r="R4466" s="48" t="str">
        <f t="shared" si="495"/>
        <v>20042</v>
      </c>
      <c r="S4466" s="49">
        <v>38028</v>
      </c>
      <c r="T4466" s="48">
        <v>2735.5</v>
      </c>
      <c r="U4466" s="50">
        <f t="shared" si="496"/>
        <v>2718.2548275862068</v>
      </c>
      <c r="V4466" s="51">
        <f t="shared" si="498"/>
        <v>2628.4739890710371</v>
      </c>
      <c r="W4466" s="53">
        <f t="shared" si="499"/>
        <v>-2.0684598182527658E-3</v>
      </c>
      <c r="X4466" s="53" t="str">
        <f t="shared" si="500"/>
        <v/>
      </c>
      <c r="Y4466" s="54" t="str">
        <f t="shared" si="501"/>
        <v/>
      </c>
    </row>
    <row r="4467" spans="17:25" x14ac:dyDescent="0.25">
      <c r="Q4467" s="47">
        <f t="shared" si="497"/>
        <v>2004</v>
      </c>
      <c r="R4467" s="48" t="str">
        <f t="shared" si="495"/>
        <v>20042</v>
      </c>
      <c r="S4467" s="49">
        <v>38029</v>
      </c>
      <c r="T4467" s="48">
        <v>2736.94</v>
      </c>
      <c r="U4467" s="50">
        <f t="shared" si="496"/>
        <v>2718.2548275862068</v>
      </c>
      <c r="V4467" s="51">
        <f t="shared" si="498"/>
        <v>2628.4739890710371</v>
      </c>
      <c r="W4467" s="53">
        <f t="shared" si="499"/>
        <v>5.264119904953013E-4</v>
      </c>
      <c r="X4467" s="53" t="str">
        <f t="shared" si="500"/>
        <v/>
      </c>
      <c r="Y4467" s="54" t="str">
        <f t="shared" si="501"/>
        <v/>
      </c>
    </row>
    <row r="4468" spans="17:25" x14ac:dyDescent="0.25">
      <c r="Q4468" s="47">
        <f t="shared" si="497"/>
        <v>2004</v>
      </c>
      <c r="R4468" s="48" t="str">
        <f t="shared" si="495"/>
        <v>20042</v>
      </c>
      <c r="S4468" s="49">
        <v>38030</v>
      </c>
      <c r="T4468" s="48">
        <v>2736.42</v>
      </c>
      <c r="U4468" s="50">
        <f t="shared" si="496"/>
        <v>2718.2548275862068</v>
      </c>
      <c r="V4468" s="51">
        <f t="shared" si="498"/>
        <v>2628.4739890710371</v>
      </c>
      <c r="W4468" s="53">
        <f t="shared" si="499"/>
        <v>-1.899932040891894E-4</v>
      </c>
      <c r="X4468" s="53" t="str">
        <f t="shared" si="500"/>
        <v/>
      </c>
      <c r="Y4468" s="54" t="str">
        <f t="shared" si="501"/>
        <v/>
      </c>
    </row>
    <row r="4469" spans="17:25" x14ac:dyDescent="0.25">
      <c r="Q4469" s="47">
        <f t="shared" si="497"/>
        <v>2004</v>
      </c>
      <c r="R4469" s="48" t="str">
        <f t="shared" si="495"/>
        <v>20042</v>
      </c>
      <c r="S4469" s="49">
        <v>38031</v>
      </c>
      <c r="T4469" s="48">
        <v>2724.36</v>
      </c>
      <c r="U4469" s="50">
        <f t="shared" si="496"/>
        <v>2718.2548275862068</v>
      </c>
      <c r="V4469" s="51">
        <f t="shared" si="498"/>
        <v>2628.4739890710371</v>
      </c>
      <c r="W4469" s="53">
        <f t="shared" si="499"/>
        <v>-4.4072181901900764E-3</v>
      </c>
      <c r="X4469" s="53" t="str">
        <f t="shared" si="500"/>
        <v/>
      </c>
      <c r="Y4469" s="54" t="str">
        <f t="shared" si="501"/>
        <v/>
      </c>
    </row>
    <row r="4470" spans="17:25" x14ac:dyDescent="0.25">
      <c r="Q4470" s="47">
        <f t="shared" si="497"/>
        <v>2004</v>
      </c>
      <c r="R4470" s="48" t="str">
        <f t="shared" si="495"/>
        <v>20042</v>
      </c>
      <c r="S4470" s="49">
        <v>38032</v>
      </c>
      <c r="T4470" s="48">
        <v>2724.36</v>
      </c>
      <c r="U4470" s="50">
        <f t="shared" si="496"/>
        <v>2718.2548275862068</v>
      </c>
      <c r="V4470" s="51">
        <f t="shared" si="498"/>
        <v>2628.4739890710371</v>
      </c>
      <c r="W4470" s="53">
        <f t="shared" si="499"/>
        <v>0</v>
      </c>
      <c r="X4470" s="53" t="str">
        <f t="shared" si="500"/>
        <v/>
      </c>
      <c r="Y4470" s="54" t="str">
        <f t="shared" si="501"/>
        <v/>
      </c>
    </row>
    <row r="4471" spans="17:25" x14ac:dyDescent="0.25">
      <c r="Q4471" s="47">
        <f t="shared" si="497"/>
        <v>2004</v>
      </c>
      <c r="R4471" s="48" t="str">
        <f t="shared" si="495"/>
        <v>20042</v>
      </c>
      <c r="S4471" s="49">
        <v>38033</v>
      </c>
      <c r="T4471" s="48">
        <v>2724.36</v>
      </c>
      <c r="U4471" s="50">
        <f t="shared" si="496"/>
        <v>2718.2548275862068</v>
      </c>
      <c r="V4471" s="51">
        <f t="shared" si="498"/>
        <v>2628.4739890710371</v>
      </c>
      <c r="W4471" s="53">
        <f t="shared" si="499"/>
        <v>0</v>
      </c>
      <c r="X4471" s="53" t="str">
        <f t="shared" si="500"/>
        <v/>
      </c>
      <c r="Y4471" s="54" t="str">
        <f t="shared" si="501"/>
        <v/>
      </c>
    </row>
    <row r="4472" spans="17:25" x14ac:dyDescent="0.25">
      <c r="Q4472" s="47">
        <f t="shared" si="497"/>
        <v>2004</v>
      </c>
      <c r="R4472" s="48" t="str">
        <f t="shared" si="495"/>
        <v>20042</v>
      </c>
      <c r="S4472" s="49">
        <v>38034</v>
      </c>
      <c r="T4472" s="48">
        <v>2724.36</v>
      </c>
      <c r="U4472" s="50">
        <f t="shared" si="496"/>
        <v>2718.2548275862068</v>
      </c>
      <c r="V4472" s="51">
        <f t="shared" si="498"/>
        <v>2628.4739890710371</v>
      </c>
      <c r="W4472" s="53">
        <f t="shared" si="499"/>
        <v>0</v>
      </c>
      <c r="X4472" s="53" t="str">
        <f t="shared" si="500"/>
        <v/>
      </c>
      <c r="Y4472" s="54" t="str">
        <f t="shared" si="501"/>
        <v/>
      </c>
    </row>
    <row r="4473" spans="17:25" x14ac:dyDescent="0.25">
      <c r="Q4473" s="47">
        <f t="shared" si="497"/>
        <v>2004</v>
      </c>
      <c r="R4473" s="48" t="str">
        <f t="shared" si="495"/>
        <v>20042</v>
      </c>
      <c r="S4473" s="49">
        <v>38035</v>
      </c>
      <c r="T4473" s="48">
        <v>2715.2</v>
      </c>
      <c r="U4473" s="50">
        <f t="shared" si="496"/>
        <v>2718.2548275862068</v>
      </c>
      <c r="V4473" s="51">
        <f t="shared" si="498"/>
        <v>2628.4739890710371</v>
      </c>
      <c r="W4473" s="53">
        <f t="shared" si="499"/>
        <v>-3.3622575577384461E-3</v>
      </c>
      <c r="X4473" s="53" t="str">
        <f t="shared" si="500"/>
        <v/>
      </c>
      <c r="Y4473" s="54" t="str">
        <f t="shared" si="501"/>
        <v/>
      </c>
    </row>
    <row r="4474" spans="17:25" x14ac:dyDescent="0.25">
      <c r="Q4474" s="47">
        <f t="shared" si="497"/>
        <v>2004</v>
      </c>
      <c r="R4474" s="48" t="str">
        <f t="shared" si="495"/>
        <v>20042</v>
      </c>
      <c r="S4474" s="49">
        <v>38036</v>
      </c>
      <c r="T4474" s="48">
        <v>2697.66</v>
      </c>
      <c r="U4474" s="50">
        <f t="shared" si="496"/>
        <v>2718.2548275862068</v>
      </c>
      <c r="V4474" s="51">
        <f t="shared" si="498"/>
        <v>2628.4739890710371</v>
      </c>
      <c r="W4474" s="53">
        <f t="shared" si="499"/>
        <v>-6.4599292869770286E-3</v>
      </c>
      <c r="X4474" s="53" t="str">
        <f t="shared" si="500"/>
        <v/>
      </c>
      <c r="Y4474" s="54" t="str">
        <f t="shared" si="501"/>
        <v/>
      </c>
    </row>
    <row r="4475" spans="17:25" x14ac:dyDescent="0.25">
      <c r="Q4475" s="47">
        <f t="shared" si="497"/>
        <v>2004</v>
      </c>
      <c r="R4475" s="48" t="str">
        <f t="shared" si="495"/>
        <v>20042</v>
      </c>
      <c r="S4475" s="49">
        <v>38037</v>
      </c>
      <c r="T4475" s="48">
        <v>2693.84</v>
      </c>
      <c r="U4475" s="50">
        <f t="shared" si="496"/>
        <v>2718.2548275862068</v>
      </c>
      <c r="V4475" s="51">
        <f t="shared" si="498"/>
        <v>2628.4739890710371</v>
      </c>
      <c r="W4475" s="53">
        <f t="shared" si="499"/>
        <v>-1.4160420512591143E-3</v>
      </c>
      <c r="X4475" s="53" t="str">
        <f t="shared" si="500"/>
        <v/>
      </c>
      <c r="Y4475" s="54" t="str">
        <f t="shared" si="501"/>
        <v/>
      </c>
    </row>
    <row r="4476" spans="17:25" x14ac:dyDescent="0.25">
      <c r="Q4476" s="47">
        <f t="shared" si="497"/>
        <v>2004</v>
      </c>
      <c r="R4476" s="48" t="str">
        <f t="shared" si="495"/>
        <v>20042</v>
      </c>
      <c r="S4476" s="49">
        <v>38038</v>
      </c>
      <c r="T4476" s="48">
        <v>2700.19</v>
      </c>
      <c r="U4476" s="50">
        <f t="shared" si="496"/>
        <v>2718.2548275862068</v>
      </c>
      <c r="V4476" s="51">
        <f t="shared" si="498"/>
        <v>2628.4739890710371</v>
      </c>
      <c r="W4476" s="53">
        <f t="shared" si="499"/>
        <v>2.3572298280520876E-3</v>
      </c>
      <c r="X4476" s="53" t="str">
        <f t="shared" si="500"/>
        <v/>
      </c>
      <c r="Y4476" s="54" t="str">
        <f t="shared" si="501"/>
        <v/>
      </c>
    </row>
    <row r="4477" spans="17:25" x14ac:dyDescent="0.25">
      <c r="Q4477" s="47">
        <f t="shared" si="497"/>
        <v>2004</v>
      </c>
      <c r="R4477" s="48" t="str">
        <f t="shared" si="495"/>
        <v>20042</v>
      </c>
      <c r="S4477" s="49">
        <v>38039</v>
      </c>
      <c r="T4477" s="48">
        <v>2700.19</v>
      </c>
      <c r="U4477" s="50">
        <f t="shared" si="496"/>
        <v>2718.2548275862068</v>
      </c>
      <c r="V4477" s="51">
        <f t="shared" si="498"/>
        <v>2628.4739890710371</v>
      </c>
      <c r="W4477" s="53">
        <f t="shared" si="499"/>
        <v>0</v>
      </c>
      <c r="X4477" s="53" t="str">
        <f t="shared" si="500"/>
        <v/>
      </c>
      <c r="Y4477" s="54" t="str">
        <f t="shared" si="501"/>
        <v/>
      </c>
    </row>
    <row r="4478" spans="17:25" x14ac:dyDescent="0.25">
      <c r="Q4478" s="47">
        <f t="shared" si="497"/>
        <v>2004</v>
      </c>
      <c r="R4478" s="48" t="str">
        <f t="shared" si="495"/>
        <v>20042</v>
      </c>
      <c r="S4478" s="49">
        <v>38040</v>
      </c>
      <c r="T4478" s="48">
        <v>2700.19</v>
      </c>
      <c r="U4478" s="50">
        <f t="shared" si="496"/>
        <v>2718.2548275862068</v>
      </c>
      <c r="V4478" s="51">
        <f t="shared" si="498"/>
        <v>2628.4739890710371</v>
      </c>
      <c r="W4478" s="53">
        <f t="shared" si="499"/>
        <v>0</v>
      </c>
      <c r="X4478" s="53" t="str">
        <f t="shared" si="500"/>
        <v/>
      </c>
      <c r="Y4478" s="54" t="str">
        <f t="shared" si="501"/>
        <v/>
      </c>
    </row>
    <row r="4479" spans="17:25" x14ac:dyDescent="0.25">
      <c r="Q4479" s="47">
        <f t="shared" si="497"/>
        <v>2004</v>
      </c>
      <c r="R4479" s="48" t="str">
        <f t="shared" si="495"/>
        <v>20042</v>
      </c>
      <c r="S4479" s="49">
        <v>38041</v>
      </c>
      <c r="T4479" s="48">
        <v>2665.83</v>
      </c>
      <c r="U4479" s="50">
        <f t="shared" si="496"/>
        <v>2718.2548275862068</v>
      </c>
      <c r="V4479" s="51">
        <f t="shared" si="498"/>
        <v>2628.4739890710371</v>
      </c>
      <c r="W4479" s="53">
        <f t="shared" si="499"/>
        <v>-1.272503046081952E-2</v>
      </c>
      <c r="X4479" s="53" t="str">
        <f t="shared" si="500"/>
        <v/>
      </c>
      <c r="Y4479" s="54" t="str">
        <f t="shared" si="501"/>
        <v/>
      </c>
    </row>
    <row r="4480" spans="17:25" x14ac:dyDescent="0.25">
      <c r="Q4480" s="47">
        <f t="shared" si="497"/>
        <v>2004</v>
      </c>
      <c r="R4480" s="48" t="str">
        <f t="shared" si="495"/>
        <v>20042</v>
      </c>
      <c r="S4480" s="49">
        <v>38042</v>
      </c>
      <c r="T4480" s="48">
        <v>2651.94</v>
      </c>
      <c r="U4480" s="50">
        <f t="shared" si="496"/>
        <v>2718.2548275862068</v>
      </c>
      <c r="V4480" s="51">
        <f t="shared" si="498"/>
        <v>2628.4739890710371</v>
      </c>
      <c r="W4480" s="53">
        <f t="shared" si="499"/>
        <v>-5.2103847582178897E-3</v>
      </c>
      <c r="X4480" s="53" t="str">
        <f t="shared" si="500"/>
        <v/>
      </c>
      <c r="Y4480" s="54" t="str">
        <f t="shared" si="501"/>
        <v/>
      </c>
    </row>
    <row r="4481" spans="17:25" x14ac:dyDescent="0.25">
      <c r="Q4481" s="47">
        <f t="shared" si="497"/>
        <v>2004</v>
      </c>
      <c r="R4481" s="48" t="str">
        <f t="shared" si="495"/>
        <v>20042</v>
      </c>
      <c r="S4481" s="49">
        <v>38043</v>
      </c>
      <c r="T4481" s="48">
        <v>2664.3</v>
      </c>
      <c r="U4481" s="50">
        <f t="shared" si="496"/>
        <v>2718.2548275862068</v>
      </c>
      <c r="V4481" s="51">
        <f t="shared" si="498"/>
        <v>2628.4739890710371</v>
      </c>
      <c r="W4481" s="53">
        <f t="shared" si="499"/>
        <v>4.6607389307451452E-3</v>
      </c>
      <c r="X4481" s="53" t="str">
        <f t="shared" si="500"/>
        <v/>
      </c>
      <c r="Y4481" s="54" t="str">
        <f t="shared" si="501"/>
        <v/>
      </c>
    </row>
    <row r="4482" spans="17:25" x14ac:dyDescent="0.25">
      <c r="Q4482" s="47">
        <f t="shared" si="497"/>
        <v>2004</v>
      </c>
      <c r="R4482" s="48" t="str">
        <f t="shared" si="495"/>
        <v>20042</v>
      </c>
      <c r="S4482" s="49">
        <v>38044</v>
      </c>
      <c r="T4482" s="48">
        <v>2686.54</v>
      </c>
      <c r="U4482" s="50">
        <f t="shared" si="496"/>
        <v>2718.2548275862068</v>
      </c>
      <c r="V4482" s="51">
        <f t="shared" si="498"/>
        <v>2628.4739890710371</v>
      </c>
      <c r="W4482" s="53">
        <f t="shared" si="499"/>
        <v>8.347408324888228E-3</v>
      </c>
      <c r="X4482" s="53" t="str">
        <f t="shared" si="500"/>
        <v/>
      </c>
      <c r="Y4482" s="54" t="str">
        <f t="shared" si="501"/>
        <v/>
      </c>
    </row>
    <row r="4483" spans="17:25" x14ac:dyDescent="0.25">
      <c r="Q4483" s="47">
        <f t="shared" si="497"/>
        <v>2004</v>
      </c>
      <c r="R4483" s="48" t="str">
        <f t="shared" si="495"/>
        <v>20042</v>
      </c>
      <c r="S4483" s="49">
        <v>38045</v>
      </c>
      <c r="T4483" s="48">
        <v>2682.34</v>
      </c>
      <c r="U4483" s="50">
        <f t="shared" si="496"/>
        <v>2718.2548275862068</v>
      </c>
      <c r="V4483" s="51">
        <f t="shared" si="498"/>
        <v>2628.4739890710371</v>
      </c>
      <c r="W4483" s="53">
        <f t="shared" si="499"/>
        <v>-1.5633491405301347E-3</v>
      </c>
      <c r="X4483" s="53" t="str">
        <f t="shared" si="500"/>
        <v/>
      </c>
      <c r="Y4483" s="54" t="str">
        <f t="shared" si="501"/>
        <v/>
      </c>
    </row>
    <row r="4484" spans="17:25" x14ac:dyDescent="0.25">
      <c r="Q4484" s="47">
        <f t="shared" si="497"/>
        <v>2004</v>
      </c>
      <c r="R4484" s="48" t="str">
        <f t="shared" si="495"/>
        <v>20042</v>
      </c>
      <c r="S4484" s="49">
        <v>38046</v>
      </c>
      <c r="T4484" s="48">
        <v>2682.34</v>
      </c>
      <c r="U4484" s="50">
        <f t="shared" si="496"/>
        <v>2718.2548275862068</v>
      </c>
      <c r="V4484" s="51">
        <f t="shared" si="498"/>
        <v>2628.4739890710371</v>
      </c>
      <c r="W4484" s="53">
        <f t="shared" si="499"/>
        <v>0</v>
      </c>
      <c r="X4484" s="53" t="str">
        <f t="shared" si="500"/>
        <v/>
      </c>
      <c r="Y4484" s="54" t="str">
        <f t="shared" si="501"/>
        <v/>
      </c>
    </row>
    <row r="4485" spans="17:25" x14ac:dyDescent="0.25">
      <c r="Q4485" s="47">
        <f t="shared" si="497"/>
        <v>2004</v>
      </c>
      <c r="R4485" s="48" t="str">
        <f t="shared" si="495"/>
        <v>20043</v>
      </c>
      <c r="S4485" s="49">
        <v>38047</v>
      </c>
      <c r="T4485" s="48">
        <v>2682.34</v>
      </c>
      <c r="U4485" s="50">
        <f t="shared" si="496"/>
        <v>2670.9241935483865</v>
      </c>
      <c r="V4485" s="51">
        <f t="shared" si="498"/>
        <v>2628.4739890710371</v>
      </c>
      <c r="W4485" s="53">
        <f t="shared" si="499"/>
        <v>0</v>
      </c>
      <c r="X4485" s="53">
        <f t="shared" si="500"/>
        <v>-1.7412140156060962E-2</v>
      </c>
      <c r="Y4485" s="54" t="str">
        <f t="shared" si="501"/>
        <v/>
      </c>
    </row>
    <row r="4486" spans="17:25" x14ac:dyDescent="0.25">
      <c r="Q4486" s="47">
        <f t="shared" si="497"/>
        <v>2004</v>
      </c>
      <c r="R4486" s="48" t="str">
        <f t="shared" si="495"/>
        <v>20043</v>
      </c>
      <c r="S4486" s="49">
        <v>38048</v>
      </c>
      <c r="T4486" s="48">
        <v>2662.81</v>
      </c>
      <c r="U4486" s="50">
        <f t="shared" si="496"/>
        <v>2670.9241935483865</v>
      </c>
      <c r="V4486" s="51">
        <f t="shared" si="498"/>
        <v>2628.4739890710371</v>
      </c>
      <c r="W4486" s="53">
        <f t="shared" si="499"/>
        <v>-7.2809561800518674E-3</v>
      </c>
      <c r="X4486" s="53" t="str">
        <f t="shared" si="500"/>
        <v/>
      </c>
      <c r="Y4486" s="54" t="str">
        <f t="shared" si="501"/>
        <v/>
      </c>
    </row>
    <row r="4487" spans="17:25" x14ac:dyDescent="0.25">
      <c r="Q4487" s="47">
        <f t="shared" si="497"/>
        <v>2004</v>
      </c>
      <c r="R4487" s="48" t="str">
        <f t="shared" ref="R4487:R4550" si="502">+YEAR(S4487)&amp;MONTH(S4487)</f>
        <v>20043</v>
      </c>
      <c r="S4487" s="49">
        <v>38049</v>
      </c>
      <c r="T4487" s="48">
        <v>2660.42</v>
      </c>
      <c r="U4487" s="50">
        <f t="shared" ref="U4487:U4550" si="503">+AVERAGEIF($R$3:$R$12000,R4487,$T$3:$T$12000)</f>
        <v>2670.9241935483865</v>
      </c>
      <c r="V4487" s="51">
        <f t="shared" si="498"/>
        <v>2628.4739890710371</v>
      </c>
      <c r="W4487" s="53">
        <f t="shared" si="499"/>
        <v>-8.9754807890907173E-4</v>
      </c>
      <c r="X4487" s="53" t="str">
        <f t="shared" si="500"/>
        <v/>
      </c>
      <c r="Y4487" s="54" t="str">
        <f t="shared" si="501"/>
        <v/>
      </c>
    </row>
    <row r="4488" spans="17:25" x14ac:dyDescent="0.25">
      <c r="Q4488" s="47">
        <f t="shared" ref="Q4488:Q4551" si="504">+YEAR(S4488)</f>
        <v>2004</v>
      </c>
      <c r="R4488" s="48" t="str">
        <f t="shared" si="502"/>
        <v>20043</v>
      </c>
      <c r="S4488" s="49">
        <v>38050</v>
      </c>
      <c r="T4488" s="48">
        <v>2670.97</v>
      </c>
      <c r="U4488" s="50">
        <f t="shared" si="503"/>
        <v>2670.9241935483865</v>
      </c>
      <c r="V4488" s="51">
        <f t="shared" ref="V4488:V4551" si="505">+AVERAGEIF($Q$3:$Q$12000,Q4488,$T$3:$T$12000)</f>
        <v>2628.4739890710371</v>
      </c>
      <c r="W4488" s="53">
        <f t="shared" si="499"/>
        <v>3.9655392757533825E-3</v>
      </c>
      <c r="X4488" s="53" t="str">
        <f t="shared" si="500"/>
        <v/>
      </c>
      <c r="Y4488" s="54" t="str">
        <f t="shared" si="501"/>
        <v/>
      </c>
    </row>
    <row r="4489" spans="17:25" x14ac:dyDescent="0.25">
      <c r="Q4489" s="47">
        <f t="shared" si="504"/>
        <v>2004</v>
      </c>
      <c r="R4489" s="48" t="str">
        <f t="shared" si="502"/>
        <v>20043</v>
      </c>
      <c r="S4489" s="49">
        <v>38051</v>
      </c>
      <c r="T4489" s="48">
        <v>2676.41</v>
      </c>
      <c r="U4489" s="50">
        <f t="shared" si="503"/>
        <v>2670.9241935483865</v>
      </c>
      <c r="V4489" s="51">
        <f t="shared" si="505"/>
        <v>2628.4739890710371</v>
      </c>
      <c r="W4489" s="53">
        <f t="shared" ref="W4489:W4552" si="506">+T4489/T4488-1</f>
        <v>2.0367132539864663E-3</v>
      </c>
      <c r="X4489" s="53" t="str">
        <f t="shared" ref="X4489:X4552" si="507">IF(U4489/U4488-1=0,"",U4489/U4488-1)</f>
        <v/>
      </c>
      <c r="Y4489" s="54" t="str">
        <f t="shared" ref="Y4489:Y4552" si="508">+IF(V4489=V4488,"",V4489/V4488-1)</f>
        <v/>
      </c>
    </row>
    <row r="4490" spans="17:25" x14ac:dyDescent="0.25">
      <c r="Q4490" s="47">
        <f t="shared" si="504"/>
        <v>2004</v>
      </c>
      <c r="R4490" s="48" t="str">
        <f t="shared" si="502"/>
        <v>20043</v>
      </c>
      <c r="S4490" s="49">
        <v>38052</v>
      </c>
      <c r="T4490" s="48">
        <v>2673.29</v>
      </c>
      <c r="U4490" s="50">
        <f t="shared" si="503"/>
        <v>2670.9241935483865</v>
      </c>
      <c r="V4490" s="51">
        <f t="shared" si="505"/>
        <v>2628.4739890710371</v>
      </c>
      <c r="W4490" s="53">
        <f t="shared" si="506"/>
        <v>-1.1657406750086308E-3</v>
      </c>
      <c r="X4490" s="53" t="str">
        <f t="shared" si="507"/>
        <v/>
      </c>
      <c r="Y4490" s="54" t="str">
        <f t="shared" si="508"/>
        <v/>
      </c>
    </row>
    <row r="4491" spans="17:25" x14ac:dyDescent="0.25">
      <c r="Q4491" s="47">
        <f t="shared" si="504"/>
        <v>2004</v>
      </c>
      <c r="R4491" s="48" t="str">
        <f t="shared" si="502"/>
        <v>20043</v>
      </c>
      <c r="S4491" s="49">
        <v>38053</v>
      </c>
      <c r="T4491" s="48">
        <v>2673.29</v>
      </c>
      <c r="U4491" s="50">
        <f t="shared" si="503"/>
        <v>2670.9241935483865</v>
      </c>
      <c r="V4491" s="51">
        <f t="shared" si="505"/>
        <v>2628.4739890710371</v>
      </c>
      <c r="W4491" s="53">
        <f t="shared" si="506"/>
        <v>0</v>
      </c>
      <c r="X4491" s="53" t="str">
        <f t="shared" si="507"/>
        <v/>
      </c>
      <c r="Y4491" s="54" t="str">
        <f t="shared" si="508"/>
        <v/>
      </c>
    </row>
    <row r="4492" spans="17:25" x14ac:dyDescent="0.25">
      <c r="Q4492" s="47">
        <f t="shared" si="504"/>
        <v>2004</v>
      </c>
      <c r="R4492" s="48" t="str">
        <f t="shared" si="502"/>
        <v>20043</v>
      </c>
      <c r="S4492" s="49">
        <v>38054</v>
      </c>
      <c r="T4492" s="48">
        <v>2673.29</v>
      </c>
      <c r="U4492" s="50">
        <f t="shared" si="503"/>
        <v>2670.9241935483865</v>
      </c>
      <c r="V4492" s="51">
        <f t="shared" si="505"/>
        <v>2628.4739890710371</v>
      </c>
      <c r="W4492" s="53">
        <f t="shared" si="506"/>
        <v>0</v>
      </c>
      <c r="X4492" s="53" t="str">
        <f t="shared" si="507"/>
        <v/>
      </c>
      <c r="Y4492" s="54" t="str">
        <f t="shared" si="508"/>
        <v/>
      </c>
    </row>
    <row r="4493" spans="17:25" x14ac:dyDescent="0.25">
      <c r="Q4493" s="47">
        <f t="shared" si="504"/>
        <v>2004</v>
      </c>
      <c r="R4493" s="48" t="str">
        <f t="shared" si="502"/>
        <v>20043</v>
      </c>
      <c r="S4493" s="49">
        <v>38055</v>
      </c>
      <c r="T4493" s="48">
        <v>2675.65</v>
      </c>
      <c r="U4493" s="50">
        <f t="shared" si="503"/>
        <v>2670.9241935483865</v>
      </c>
      <c r="V4493" s="51">
        <f t="shared" si="505"/>
        <v>2628.4739890710371</v>
      </c>
      <c r="W4493" s="53">
        <f t="shared" si="506"/>
        <v>8.8280732730083855E-4</v>
      </c>
      <c r="X4493" s="53" t="str">
        <f t="shared" si="507"/>
        <v/>
      </c>
      <c r="Y4493" s="54" t="str">
        <f t="shared" si="508"/>
        <v/>
      </c>
    </row>
    <row r="4494" spans="17:25" x14ac:dyDescent="0.25">
      <c r="Q4494" s="47">
        <f t="shared" si="504"/>
        <v>2004</v>
      </c>
      <c r="R4494" s="48" t="str">
        <f t="shared" si="502"/>
        <v>20043</v>
      </c>
      <c r="S4494" s="49">
        <v>38056</v>
      </c>
      <c r="T4494" s="48">
        <v>2679.22</v>
      </c>
      <c r="U4494" s="50">
        <f t="shared" si="503"/>
        <v>2670.9241935483865</v>
      </c>
      <c r="V4494" s="51">
        <f t="shared" si="505"/>
        <v>2628.4739890710371</v>
      </c>
      <c r="W4494" s="53">
        <f t="shared" si="506"/>
        <v>1.3342552277015862E-3</v>
      </c>
      <c r="X4494" s="53" t="str">
        <f t="shared" si="507"/>
        <v/>
      </c>
      <c r="Y4494" s="54" t="str">
        <f t="shared" si="508"/>
        <v/>
      </c>
    </row>
    <row r="4495" spans="17:25" x14ac:dyDescent="0.25">
      <c r="Q4495" s="47">
        <f t="shared" si="504"/>
        <v>2004</v>
      </c>
      <c r="R4495" s="48" t="str">
        <f t="shared" si="502"/>
        <v>20043</v>
      </c>
      <c r="S4495" s="49">
        <v>38057</v>
      </c>
      <c r="T4495" s="48">
        <v>2685.17</v>
      </c>
      <c r="U4495" s="50">
        <f t="shared" si="503"/>
        <v>2670.9241935483865</v>
      </c>
      <c r="V4495" s="51">
        <f t="shared" si="505"/>
        <v>2628.4739890710371</v>
      </c>
      <c r="W4495" s="53">
        <f t="shared" si="506"/>
        <v>2.2207956046911281E-3</v>
      </c>
      <c r="X4495" s="53" t="str">
        <f t="shared" si="507"/>
        <v/>
      </c>
      <c r="Y4495" s="54" t="str">
        <f t="shared" si="508"/>
        <v/>
      </c>
    </row>
    <row r="4496" spans="17:25" x14ac:dyDescent="0.25">
      <c r="Q4496" s="47">
        <f t="shared" si="504"/>
        <v>2004</v>
      </c>
      <c r="R4496" s="48" t="str">
        <f t="shared" si="502"/>
        <v>20043</v>
      </c>
      <c r="S4496" s="49">
        <v>38058</v>
      </c>
      <c r="T4496" s="48">
        <v>2683.08</v>
      </c>
      <c r="U4496" s="50">
        <f t="shared" si="503"/>
        <v>2670.9241935483865</v>
      </c>
      <c r="V4496" s="51">
        <f t="shared" si="505"/>
        <v>2628.4739890710371</v>
      </c>
      <c r="W4496" s="53">
        <f t="shared" si="506"/>
        <v>-7.7834922928532446E-4</v>
      </c>
      <c r="X4496" s="53" t="str">
        <f t="shared" si="507"/>
        <v/>
      </c>
      <c r="Y4496" s="54" t="str">
        <f t="shared" si="508"/>
        <v/>
      </c>
    </row>
    <row r="4497" spans="17:25" x14ac:dyDescent="0.25">
      <c r="Q4497" s="47">
        <f t="shared" si="504"/>
        <v>2004</v>
      </c>
      <c r="R4497" s="48" t="str">
        <f t="shared" si="502"/>
        <v>20043</v>
      </c>
      <c r="S4497" s="49">
        <v>38059</v>
      </c>
      <c r="T4497" s="48">
        <v>2669.48</v>
      </c>
      <c r="U4497" s="50">
        <f t="shared" si="503"/>
        <v>2670.9241935483865</v>
      </c>
      <c r="V4497" s="51">
        <f t="shared" si="505"/>
        <v>2628.4739890710371</v>
      </c>
      <c r="W4497" s="53">
        <f t="shared" si="506"/>
        <v>-5.0688015266037167E-3</v>
      </c>
      <c r="X4497" s="53" t="str">
        <f t="shared" si="507"/>
        <v/>
      </c>
      <c r="Y4497" s="54" t="str">
        <f t="shared" si="508"/>
        <v/>
      </c>
    </row>
    <row r="4498" spans="17:25" x14ac:dyDescent="0.25">
      <c r="Q4498" s="47">
        <f t="shared" si="504"/>
        <v>2004</v>
      </c>
      <c r="R4498" s="48" t="str">
        <f t="shared" si="502"/>
        <v>20043</v>
      </c>
      <c r="S4498" s="49">
        <v>38060</v>
      </c>
      <c r="T4498" s="48">
        <v>2669.48</v>
      </c>
      <c r="U4498" s="50">
        <f t="shared" si="503"/>
        <v>2670.9241935483865</v>
      </c>
      <c r="V4498" s="51">
        <f t="shared" si="505"/>
        <v>2628.4739890710371</v>
      </c>
      <c r="W4498" s="53">
        <f t="shared" si="506"/>
        <v>0</v>
      </c>
      <c r="X4498" s="53" t="str">
        <f t="shared" si="507"/>
        <v/>
      </c>
      <c r="Y4498" s="54" t="str">
        <f t="shared" si="508"/>
        <v/>
      </c>
    </row>
    <row r="4499" spans="17:25" x14ac:dyDescent="0.25">
      <c r="Q4499" s="47">
        <f t="shared" si="504"/>
        <v>2004</v>
      </c>
      <c r="R4499" s="48" t="str">
        <f t="shared" si="502"/>
        <v>20043</v>
      </c>
      <c r="S4499" s="49">
        <v>38061</v>
      </c>
      <c r="T4499" s="48">
        <v>2669.48</v>
      </c>
      <c r="U4499" s="50">
        <f t="shared" si="503"/>
        <v>2670.9241935483865</v>
      </c>
      <c r="V4499" s="51">
        <f t="shared" si="505"/>
        <v>2628.4739890710371</v>
      </c>
      <c r="W4499" s="53">
        <f t="shared" si="506"/>
        <v>0</v>
      </c>
      <c r="X4499" s="53" t="str">
        <f t="shared" si="507"/>
        <v/>
      </c>
      <c r="Y4499" s="54" t="str">
        <f t="shared" si="508"/>
        <v/>
      </c>
    </row>
    <row r="4500" spans="17:25" x14ac:dyDescent="0.25">
      <c r="Q4500" s="47">
        <f t="shared" si="504"/>
        <v>2004</v>
      </c>
      <c r="R4500" s="48" t="str">
        <f t="shared" si="502"/>
        <v>20043</v>
      </c>
      <c r="S4500" s="49">
        <v>38062</v>
      </c>
      <c r="T4500" s="48">
        <v>2661.45</v>
      </c>
      <c r="U4500" s="50">
        <f t="shared" si="503"/>
        <v>2670.9241935483865</v>
      </c>
      <c r="V4500" s="51">
        <f t="shared" si="505"/>
        <v>2628.4739890710371</v>
      </c>
      <c r="W4500" s="53">
        <f t="shared" si="506"/>
        <v>-3.0080764793144477E-3</v>
      </c>
      <c r="X4500" s="53" t="str">
        <f t="shared" si="507"/>
        <v/>
      </c>
      <c r="Y4500" s="54" t="str">
        <f t="shared" si="508"/>
        <v/>
      </c>
    </row>
    <row r="4501" spans="17:25" x14ac:dyDescent="0.25">
      <c r="Q4501" s="47">
        <f t="shared" si="504"/>
        <v>2004</v>
      </c>
      <c r="R4501" s="48" t="str">
        <f t="shared" si="502"/>
        <v>20043</v>
      </c>
      <c r="S4501" s="49">
        <v>38063</v>
      </c>
      <c r="T4501" s="48">
        <v>2648.97</v>
      </c>
      <c r="U4501" s="50">
        <f t="shared" si="503"/>
        <v>2670.9241935483865</v>
      </c>
      <c r="V4501" s="51">
        <f t="shared" si="505"/>
        <v>2628.4739890710371</v>
      </c>
      <c r="W4501" s="53">
        <f t="shared" si="506"/>
        <v>-4.6891731950629012E-3</v>
      </c>
      <c r="X4501" s="53" t="str">
        <f t="shared" si="507"/>
        <v/>
      </c>
      <c r="Y4501" s="54" t="str">
        <f t="shared" si="508"/>
        <v/>
      </c>
    </row>
    <row r="4502" spans="17:25" x14ac:dyDescent="0.25">
      <c r="Q4502" s="47">
        <f t="shared" si="504"/>
        <v>2004</v>
      </c>
      <c r="R4502" s="48" t="str">
        <f t="shared" si="502"/>
        <v>20043</v>
      </c>
      <c r="S4502" s="49">
        <v>38064</v>
      </c>
      <c r="T4502" s="48">
        <v>2650.21</v>
      </c>
      <c r="U4502" s="50">
        <f t="shared" si="503"/>
        <v>2670.9241935483865</v>
      </c>
      <c r="V4502" s="51">
        <f t="shared" si="505"/>
        <v>2628.4739890710371</v>
      </c>
      <c r="W4502" s="53">
        <f t="shared" si="506"/>
        <v>4.6810647157213836E-4</v>
      </c>
      <c r="X4502" s="53" t="str">
        <f t="shared" si="507"/>
        <v/>
      </c>
      <c r="Y4502" s="54" t="str">
        <f t="shared" si="508"/>
        <v/>
      </c>
    </row>
    <row r="4503" spans="17:25" x14ac:dyDescent="0.25">
      <c r="Q4503" s="47">
        <f t="shared" si="504"/>
        <v>2004</v>
      </c>
      <c r="R4503" s="48" t="str">
        <f t="shared" si="502"/>
        <v>20043</v>
      </c>
      <c r="S4503" s="49">
        <v>38065</v>
      </c>
      <c r="T4503" s="48">
        <v>2669.07</v>
      </c>
      <c r="U4503" s="50">
        <f t="shared" si="503"/>
        <v>2670.9241935483865</v>
      </c>
      <c r="V4503" s="51">
        <f t="shared" si="505"/>
        <v>2628.4739890710371</v>
      </c>
      <c r="W4503" s="53">
        <f t="shared" si="506"/>
        <v>7.1164171895812256E-3</v>
      </c>
      <c r="X4503" s="53" t="str">
        <f t="shared" si="507"/>
        <v/>
      </c>
      <c r="Y4503" s="54" t="str">
        <f t="shared" si="508"/>
        <v/>
      </c>
    </row>
    <row r="4504" spans="17:25" x14ac:dyDescent="0.25">
      <c r="Q4504" s="47">
        <f t="shared" si="504"/>
        <v>2004</v>
      </c>
      <c r="R4504" s="48" t="str">
        <f t="shared" si="502"/>
        <v>20043</v>
      </c>
      <c r="S4504" s="49">
        <v>38066</v>
      </c>
      <c r="T4504" s="48">
        <v>2669.39</v>
      </c>
      <c r="U4504" s="50">
        <f t="shared" si="503"/>
        <v>2670.9241935483865</v>
      </c>
      <c r="V4504" s="51">
        <f t="shared" si="505"/>
        <v>2628.4739890710371</v>
      </c>
      <c r="W4504" s="53">
        <f t="shared" si="506"/>
        <v>1.1989194738237785E-4</v>
      </c>
      <c r="X4504" s="53" t="str">
        <f t="shared" si="507"/>
        <v/>
      </c>
      <c r="Y4504" s="54" t="str">
        <f t="shared" si="508"/>
        <v/>
      </c>
    </row>
    <row r="4505" spans="17:25" x14ac:dyDescent="0.25">
      <c r="Q4505" s="47">
        <f t="shared" si="504"/>
        <v>2004</v>
      </c>
      <c r="R4505" s="48" t="str">
        <f t="shared" si="502"/>
        <v>20043</v>
      </c>
      <c r="S4505" s="49">
        <v>38067</v>
      </c>
      <c r="T4505" s="48">
        <v>2669.39</v>
      </c>
      <c r="U4505" s="50">
        <f t="shared" si="503"/>
        <v>2670.9241935483865</v>
      </c>
      <c r="V4505" s="51">
        <f t="shared" si="505"/>
        <v>2628.4739890710371</v>
      </c>
      <c r="W4505" s="53">
        <f t="shared" si="506"/>
        <v>0</v>
      </c>
      <c r="X4505" s="53" t="str">
        <f t="shared" si="507"/>
        <v/>
      </c>
      <c r="Y4505" s="54" t="str">
        <f t="shared" si="508"/>
        <v/>
      </c>
    </row>
    <row r="4506" spans="17:25" x14ac:dyDescent="0.25">
      <c r="Q4506" s="47">
        <f t="shared" si="504"/>
        <v>2004</v>
      </c>
      <c r="R4506" s="48" t="str">
        <f t="shared" si="502"/>
        <v>20043</v>
      </c>
      <c r="S4506" s="49">
        <v>38068</v>
      </c>
      <c r="T4506" s="48">
        <v>2669.39</v>
      </c>
      <c r="U4506" s="50">
        <f t="shared" si="503"/>
        <v>2670.9241935483865</v>
      </c>
      <c r="V4506" s="51">
        <f t="shared" si="505"/>
        <v>2628.4739890710371</v>
      </c>
      <c r="W4506" s="53">
        <f t="shared" si="506"/>
        <v>0</v>
      </c>
      <c r="X4506" s="53" t="str">
        <f t="shared" si="507"/>
        <v/>
      </c>
      <c r="Y4506" s="54" t="str">
        <f t="shared" si="508"/>
        <v/>
      </c>
    </row>
    <row r="4507" spans="17:25" x14ac:dyDescent="0.25">
      <c r="Q4507" s="47">
        <f t="shared" si="504"/>
        <v>2004</v>
      </c>
      <c r="R4507" s="48" t="str">
        <f t="shared" si="502"/>
        <v>20043</v>
      </c>
      <c r="S4507" s="49">
        <v>38069</v>
      </c>
      <c r="T4507" s="48">
        <v>2669.39</v>
      </c>
      <c r="U4507" s="50">
        <f t="shared" si="503"/>
        <v>2670.9241935483865</v>
      </c>
      <c r="V4507" s="51">
        <f t="shared" si="505"/>
        <v>2628.4739890710371</v>
      </c>
      <c r="W4507" s="53">
        <f t="shared" si="506"/>
        <v>0</v>
      </c>
      <c r="X4507" s="53" t="str">
        <f t="shared" si="507"/>
        <v/>
      </c>
      <c r="Y4507" s="54" t="str">
        <f t="shared" si="508"/>
        <v/>
      </c>
    </row>
    <row r="4508" spans="17:25" x14ac:dyDescent="0.25">
      <c r="Q4508" s="47">
        <f t="shared" si="504"/>
        <v>2004</v>
      </c>
      <c r="R4508" s="48" t="str">
        <f t="shared" si="502"/>
        <v>20043</v>
      </c>
      <c r="S4508" s="49">
        <v>38070</v>
      </c>
      <c r="T4508" s="48">
        <v>2664.5</v>
      </c>
      <c r="U4508" s="50">
        <f t="shared" si="503"/>
        <v>2670.9241935483865</v>
      </c>
      <c r="V4508" s="51">
        <f t="shared" si="505"/>
        <v>2628.4739890710371</v>
      </c>
      <c r="W4508" s="53">
        <f t="shared" si="506"/>
        <v>-1.8318791933736867E-3</v>
      </c>
      <c r="X4508" s="53" t="str">
        <f t="shared" si="507"/>
        <v/>
      </c>
      <c r="Y4508" s="54" t="str">
        <f t="shared" si="508"/>
        <v/>
      </c>
    </row>
    <row r="4509" spans="17:25" x14ac:dyDescent="0.25">
      <c r="Q4509" s="47">
        <f t="shared" si="504"/>
        <v>2004</v>
      </c>
      <c r="R4509" s="48" t="str">
        <f t="shared" si="502"/>
        <v>20043</v>
      </c>
      <c r="S4509" s="49">
        <v>38071</v>
      </c>
      <c r="T4509" s="48">
        <v>2667.05</v>
      </c>
      <c r="U4509" s="50">
        <f t="shared" si="503"/>
        <v>2670.9241935483865</v>
      </c>
      <c r="V4509" s="51">
        <f t="shared" si="505"/>
        <v>2628.4739890710371</v>
      </c>
      <c r="W4509" s="53">
        <f t="shared" si="506"/>
        <v>9.5702758491289508E-4</v>
      </c>
      <c r="X4509" s="53" t="str">
        <f t="shared" si="507"/>
        <v/>
      </c>
      <c r="Y4509" s="54" t="str">
        <f t="shared" si="508"/>
        <v/>
      </c>
    </row>
    <row r="4510" spans="17:25" x14ac:dyDescent="0.25">
      <c r="Q4510" s="47">
        <f t="shared" si="504"/>
        <v>2004</v>
      </c>
      <c r="R4510" s="48" t="str">
        <f t="shared" si="502"/>
        <v>20043</v>
      </c>
      <c r="S4510" s="49">
        <v>38072</v>
      </c>
      <c r="T4510" s="48">
        <v>2679.33</v>
      </c>
      <c r="U4510" s="50">
        <f t="shared" si="503"/>
        <v>2670.9241935483865</v>
      </c>
      <c r="V4510" s="51">
        <f t="shared" si="505"/>
        <v>2628.4739890710371</v>
      </c>
      <c r="W4510" s="53">
        <f t="shared" si="506"/>
        <v>4.6043381263942695E-3</v>
      </c>
      <c r="X4510" s="53" t="str">
        <f t="shared" si="507"/>
        <v/>
      </c>
      <c r="Y4510" s="54" t="str">
        <f t="shared" si="508"/>
        <v/>
      </c>
    </row>
    <row r="4511" spans="17:25" x14ac:dyDescent="0.25">
      <c r="Q4511" s="47">
        <f t="shared" si="504"/>
        <v>2004</v>
      </c>
      <c r="R4511" s="48" t="str">
        <f t="shared" si="502"/>
        <v>20043</v>
      </c>
      <c r="S4511" s="49">
        <v>38073</v>
      </c>
      <c r="T4511" s="48">
        <v>2673.68</v>
      </c>
      <c r="U4511" s="50">
        <f t="shared" si="503"/>
        <v>2670.9241935483865</v>
      </c>
      <c r="V4511" s="51">
        <f t="shared" si="505"/>
        <v>2628.4739890710371</v>
      </c>
      <c r="W4511" s="53">
        <f t="shared" si="506"/>
        <v>-2.1087361392587711E-3</v>
      </c>
      <c r="X4511" s="53" t="str">
        <f t="shared" si="507"/>
        <v/>
      </c>
      <c r="Y4511" s="54" t="str">
        <f t="shared" si="508"/>
        <v/>
      </c>
    </row>
    <row r="4512" spans="17:25" x14ac:dyDescent="0.25">
      <c r="Q4512" s="47">
        <f t="shared" si="504"/>
        <v>2004</v>
      </c>
      <c r="R4512" s="48" t="str">
        <f t="shared" si="502"/>
        <v>20043</v>
      </c>
      <c r="S4512" s="49">
        <v>38074</v>
      </c>
      <c r="T4512" s="48">
        <v>2673.68</v>
      </c>
      <c r="U4512" s="50">
        <f t="shared" si="503"/>
        <v>2670.9241935483865</v>
      </c>
      <c r="V4512" s="51">
        <f t="shared" si="505"/>
        <v>2628.4739890710371</v>
      </c>
      <c r="W4512" s="53">
        <f t="shared" si="506"/>
        <v>0</v>
      </c>
      <c r="X4512" s="53" t="str">
        <f t="shared" si="507"/>
        <v/>
      </c>
      <c r="Y4512" s="54" t="str">
        <f t="shared" si="508"/>
        <v/>
      </c>
    </row>
    <row r="4513" spans="17:25" x14ac:dyDescent="0.25">
      <c r="Q4513" s="47">
        <f t="shared" si="504"/>
        <v>2004</v>
      </c>
      <c r="R4513" s="48" t="str">
        <f t="shared" si="502"/>
        <v>20043</v>
      </c>
      <c r="S4513" s="49">
        <v>38075</v>
      </c>
      <c r="T4513" s="48">
        <v>2673.68</v>
      </c>
      <c r="U4513" s="50">
        <f t="shared" si="503"/>
        <v>2670.9241935483865</v>
      </c>
      <c r="V4513" s="51">
        <f t="shared" si="505"/>
        <v>2628.4739890710371</v>
      </c>
      <c r="W4513" s="53">
        <f t="shared" si="506"/>
        <v>0</v>
      </c>
      <c r="X4513" s="53" t="str">
        <f t="shared" si="507"/>
        <v/>
      </c>
      <c r="Y4513" s="54" t="str">
        <f t="shared" si="508"/>
        <v/>
      </c>
    </row>
    <row r="4514" spans="17:25" x14ac:dyDescent="0.25">
      <c r="Q4514" s="47">
        <f t="shared" si="504"/>
        <v>2004</v>
      </c>
      <c r="R4514" s="48" t="str">
        <f t="shared" si="502"/>
        <v>20043</v>
      </c>
      <c r="S4514" s="49">
        <v>38076</v>
      </c>
      <c r="T4514" s="48">
        <v>2676.93</v>
      </c>
      <c r="U4514" s="50">
        <f t="shared" si="503"/>
        <v>2670.9241935483865</v>
      </c>
      <c r="V4514" s="51">
        <f t="shared" si="505"/>
        <v>2628.4739890710371</v>
      </c>
      <c r="W4514" s="53">
        <f t="shared" si="506"/>
        <v>1.2155530953592564E-3</v>
      </c>
      <c r="X4514" s="53" t="str">
        <f t="shared" si="507"/>
        <v/>
      </c>
      <c r="Y4514" s="54" t="str">
        <f t="shared" si="508"/>
        <v/>
      </c>
    </row>
    <row r="4515" spans="17:25" x14ac:dyDescent="0.25">
      <c r="Q4515" s="47">
        <f t="shared" si="504"/>
        <v>2004</v>
      </c>
      <c r="R4515" s="48" t="str">
        <f t="shared" si="502"/>
        <v>20043</v>
      </c>
      <c r="S4515" s="49">
        <v>38077</v>
      </c>
      <c r="T4515" s="48">
        <v>2678.16</v>
      </c>
      <c r="U4515" s="50">
        <f t="shared" si="503"/>
        <v>2670.9241935483865</v>
      </c>
      <c r="V4515" s="51">
        <f t="shared" si="505"/>
        <v>2628.4739890710371</v>
      </c>
      <c r="W4515" s="53">
        <f t="shared" si="506"/>
        <v>4.59481570306286E-4</v>
      </c>
      <c r="X4515" s="53" t="str">
        <f t="shared" si="507"/>
        <v/>
      </c>
      <c r="Y4515" s="54" t="str">
        <f t="shared" si="508"/>
        <v/>
      </c>
    </row>
    <row r="4516" spans="17:25" x14ac:dyDescent="0.25">
      <c r="Q4516" s="47">
        <f t="shared" si="504"/>
        <v>2004</v>
      </c>
      <c r="R4516" s="48" t="str">
        <f t="shared" si="502"/>
        <v>20044</v>
      </c>
      <c r="S4516" s="49">
        <v>38078</v>
      </c>
      <c r="T4516" s="48">
        <v>2682.09</v>
      </c>
      <c r="U4516" s="50">
        <f t="shared" si="503"/>
        <v>2641.5686666666679</v>
      </c>
      <c r="V4516" s="51">
        <f t="shared" si="505"/>
        <v>2628.4739890710371</v>
      </c>
      <c r="W4516" s="53">
        <f t="shared" si="506"/>
        <v>1.4674253965409889E-3</v>
      </c>
      <c r="X4516" s="53">
        <f t="shared" si="507"/>
        <v>-1.0990775010622511E-2</v>
      </c>
      <c r="Y4516" s="54" t="str">
        <f t="shared" si="508"/>
        <v/>
      </c>
    </row>
    <row r="4517" spans="17:25" x14ac:dyDescent="0.25">
      <c r="Q4517" s="47">
        <f t="shared" si="504"/>
        <v>2004</v>
      </c>
      <c r="R4517" s="48" t="str">
        <f t="shared" si="502"/>
        <v>20044</v>
      </c>
      <c r="S4517" s="49">
        <v>38079</v>
      </c>
      <c r="T4517" s="48">
        <v>2671.01</v>
      </c>
      <c r="U4517" s="50">
        <f t="shared" si="503"/>
        <v>2641.5686666666679</v>
      </c>
      <c r="V4517" s="51">
        <f t="shared" si="505"/>
        <v>2628.4739890710371</v>
      </c>
      <c r="W4517" s="53">
        <f t="shared" si="506"/>
        <v>-4.131106711557031E-3</v>
      </c>
      <c r="X4517" s="53" t="str">
        <f t="shared" si="507"/>
        <v/>
      </c>
      <c r="Y4517" s="54" t="str">
        <f t="shared" si="508"/>
        <v/>
      </c>
    </row>
    <row r="4518" spans="17:25" x14ac:dyDescent="0.25">
      <c r="Q4518" s="47">
        <f t="shared" si="504"/>
        <v>2004</v>
      </c>
      <c r="R4518" s="48" t="str">
        <f t="shared" si="502"/>
        <v>20044</v>
      </c>
      <c r="S4518" s="49">
        <v>38080</v>
      </c>
      <c r="T4518" s="48">
        <v>2666.55</v>
      </c>
      <c r="U4518" s="50">
        <f t="shared" si="503"/>
        <v>2641.5686666666679</v>
      </c>
      <c r="V4518" s="51">
        <f t="shared" si="505"/>
        <v>2628.4739890710371</v>
      </c>
      <c r="W4518" s="53">
        <f t="shared" si="506"/>
        <v>-1.6697803452626614E-3</v>
      </c>
      <c r="X4518" s="53" t="str">
        <f t="shared" si="507"/>
        <v/>
      </c>
      <c r="Y4518" s="54" t="str">
        <f t="shared" si="508"/>
        <v/>
      </c>
    </row>
    <row r="4519" spans="17:25" x14ac:dyDescent="0.25">
      <c r="Q4519" s="47">
        <f t="shared" si="504"/>
        <v>2004</v>
      </c>
      <c r="R4519" s="48" t="str">
        <f t="shared" si="502"/>
        <v>20044</v>
      </c>
      <c r="S4519" s="49">
        <v>38081</v>
      </c>
      <c r="T4519" s="48">
        <v>2666.55</v>
      </c>
      <c r="U4519" s="50">
        <f t="shared" si="503"/>
        <v>2641.5686666666679</v>
      </c>
      <c r="V4519" s="51">
        <f t="shared" si="505"/>
        <v>2628.4739890710371</v>
      </c>
      <c r="W4519" s="53">
        <f t="shared" si="506"/>
        <v>0</v>
      </c>
      <c r="X4519" s="53" t="str">
        <f t="shared" si="507"/>
        <v/>
      </c>
      <c r="Y4519" s="54" t="str">
        <f t="shared" si="508"/>
        <v/>
      </c>
    </row>
    <row r="4520" spans="17:25" x14ac:dyDescent="0.25">
      <c r="Q4520" s="47">
        <f t="shared" si="504"/>
        <v>2004</v>
      </c>
      <c r="R4520" s="48" t="str">
        <f t="shared" si="502"/>
        <v>20044</v>
      </c>
      <c r="S4520" s="49">
        <v>38082</v>
      </c>
      <c r="T4520" s="48">
        <v>2666.55</v>
      </c>
      <c r="U4520" s="50">
        <f t="shared" si="503"/>
        <v>2641.5686666666679</v>
      </c>
      <c r="V4520" s="51">
        <f t="shared" si="505"/>
        <v>2628.4739890710371</v>
      </c>
      <c r="W4520" s="53">
        <f t="shared" si="506"/>
        <v>0</v>
      </c>
      <c r="X4520" s="53" t="str">
        <f t="shared" si="507"/>
        <v/>
      </c>
      <c r="Y4520" s="54" t="str">
        <f t="shared" si="508"/>
        <v/>
      </c>
    </row>
    <row r="4521" spans="17:25" x14ac:dyDescent="0.25">
      <c r="Q4521" s="47">
        <f t="shared" si="504"/>
        <v>2004</v>
      </c>
      <c r="R4521" s="48" t="str">
        <f t="shared" si="502"/>
        <v>20044</v>
      </c>
      <c r="S4521" s="49">
        <v>38083</v>
      </c>
      <c r="T4521" s="48">
        <v>2667.06</v>
      </c>
      <c r="U4521" s="50">
        <f t="shared" si="503"/>
        <v>2641.5686666666679</v>
      </c>
      <c r="V4521" s="51">
        <f t="shared" si="505"/>
        <v>2628.4739890710371</v>
      </c>
      <c r="W4521" s="53">
        <f t="shared" si="506"/>
        <v>1.9125836755340409E-4</v>
      </c>
      <c r="X4521" s="53" t="str">
        <f t="shared" si="507"/>
        <v/>
      </c>
      <c r="Y4521" s="54" t="str">
        <f t="shared" si="508"/>
        <v/>
      </c>
    </row>
    <row r="4522" spans="17:25" x14ac:dyDescent="0.25">
      <c r="Q4522" s="47">
        <f t="shared" si="504"/>
        <v>2004</v>
      </c>
      <c r="R4522" s="48" t="str">
        <f t="shared" si="502"/>
        <v>20044</v>
      </c>
      <c r="S4522" s="49">
        <v>38084</v>
      </c>
      <c r="T4522" s="48">
        <v>2663.05</v>
      </c>
      <c r="U4522" s="50">
        <f t="shared" si="503"/>
        <v>2641.5686666666679</v>
      </c>
      <c r="V4522" s="51">
        <f t="shared" si="505"/>
        <v>2628.4739890710371</v>
      </c>
      <c r="W4522" s="53">
        <f t="shared" si="506"/>
        <v>-1.5035282295859931E-3</v>
      </c>
      <c r="X4522" s="53" t="str">
        <f t="shared" si="507"/>
        <v/>
      </c>
      <c r="Y4522" s="54" t="str">
        <f t="shared" si="508"/>
        <v/>
      </c>
    </row>
    <row r="4523" spans="17:25" x14ac:dyDescent="0.25">
      <c r="Q4523" s="47">
        <f t="shared" si="504"/>
        <v>2004</v>
      </c>
      <c r="R4523" s="48" t="str">
        <f t="shared" si="502"/>
        <v>20044</v>
      </c>
      <c r="S4523" s="49">
        <v>38085</v>
      </c>
      <c r="T4523" s="48">
        <v>2659.05</v>
      </c>
      <c r="U4523" s="50">
        <f t="shared" si="503"/>
        <v>2641.5686666666679</v>
      </c>
      <c r="V4523" s="51">
        <f t="shared" si="505"/>
        <v>2628.4739890710371</v>
      </c>
      <c r="W4523" s="53">
        <f t="shared" si="506"/>
        <v>-1.5020371378682285E-3</v>
      </c>
      <c r="X4523" s="53" t="str">
        <f t="shared" si="507"/>
        <v/>
      </c>
      <c r="Y4523" s="54" t="str">
        <f t="shared" si="508"/>
        <v/>
      </c>
    </row>
    <row r="4524" spans="17:25" x14ac:dyDescent="0.25">
      <c r="Q4524" s="47">
        <f t="shared" si="504"/>
        <v>2004</v>
      </c>
      <c r="R4524" s="48" t="str">
        <f t="shared" si="502"/>
        <v>20044</v>
      </c>
      <c r="S4524" s="49">
        <v>38086</v>
      </c>
      <c r="T4524" s="48">
        <v>2659.05</v>
      </c>
      <c r="U4524" s="50">
        <f t="shared" si="503"/>
        <v>2641.5686666666679</v>
      </c>
      <c r="V4524" s="51">
        <f t="shared" si="505"/>
        <v>2628.4739890710371</v>
      </c>
      <c r="W4524" s="53">
        <f t="shared" si="506"/>
        <v>0</v>
      </c>
      <c r="X4524" s="53" t="str">
        <f t="shared" si="507"/>
        <v/>
      </c>
      <c r="Y4524" s="54" t="str">
        <f t="shared" si="508"/>
        <v/>
      </c>
    </row>
    <row r="4525" spans="17:25" x14ac:dyDescent="0.25">
      <c r="Q4525" s="47">
        <f t="shared" si="504"/>
        <v>2004</v>
      </c>
      <c r="R4525" s="48" t="str">
        <f t="shared" si="502"/>
        <v>20044</v>
      </c>
      <c r="S4525" s="49">
        <v>38087</v>
      </c>
      <c r="T4525" s="48">
        <v>2659.05</v>
      </c>
      <c r="U4525" s="50">
        <f t="shared" si="503"/>
        <v>2641.5686666666679</v>
      </c>
      <c r="V4525" s="51">
        <f t="shared" si="505"/>
        <v>2628.4739890710371</v>
      </c>
      <c r="W4525" s="53">
        <f t="shared" si="506"/>
        <v>0</v>
      </c>
      <c r="X4525" s="53" t="str">
        <f t="shared" si="507"/>
        <v/>
      </c>
      <c r="Y4525" s="54" t="str">
        <f t="shared" si="508"/>
        <v/>
      </c>
    </row>
    <row r="4526" spans="17:25" x14ac:dyDescent="0.25">
      <c r="Q4526" s="47">
        <f t="shared" si="504"/>
        <v>2004</v>
      </c>
      <c r="R4526" s="48" t="str">
        <f t="shared" si="502"/>
        <v>20044</v>
      </c>
      <c r="S4526" s="49">
        <v>38088</v>
      </c>
      <c r="T4526" s="48">
        <v>2659.05</v>
      </c>
      <c r="U4526" s="50">
        <f t="shared" si="503"/>
        <v>2641.5686666666679</v>
      </c>
      <c r="V4526" s="51">
        <f t="shared" si="505"/>
        <v>2628.4739890710371</v>
      </c>
      <c r="W4526" s="53">
        <f t="shared" si="506"/>
        <v>0</v>
      </c>
      <c r="X4526" s="53" t="str">
        <f t="shared" si="507"/>
        <v/>
      </c>
      <c r="Y4526" s="54" t="str">
        <f t="shared" si="508"/>
        <v/>
      </c>
    </row>
    <row r="4527" spans="17:25" x14ac:dyDescent="0.25">
      <c r="Q4527" s="47">
        <f t="shared" si="504"/>
        <v>2004</v>
      </c>
      <c r="R4527" s="48" t="str">
        <f t="shared" si="502"/>
        <v>20044</v>
      </c>
      <c r="S4527" s="49">
        <v>38089</v>
      </c>
      <c r="T4527" s="48">
        <v>2659.05</v>
      </c>
      <c r="U4527" s="50">
        <f t="shared" si="503"/>
        <v>2641.5686666666679</v>
      </c>
      <c r="V4527" s="51">
        <f t="shared" si="505"/>
        <v>2628.4739890710371</v>
      </c>
      <c r="W4527" s="53">
        <f t="shared" si="506"/>
        <v>0</v>
      </c>
      <c r="X4527" s="53" t="str">
        <f t="shared" si="507"/>
        <v/>
      </c>
      <c r="Y4527" s="54" t="str">
        <f t="shared" si="508"/>
        <v/>
      </c>
    </row>
    <row r="4528" spans="17:25" x14ac:dyDescent="0.25">
      <c r="Q4528" s="47">
        <f t="shared" si="504"/>
        <v>2004</v>
      </c>
      <c r="R4528" s="48" t="str">
        <f t="shared" si="502"/>
        <v>20044</v>
      </c>
      <c r="S4528" s="49">
        <v>38090</v>
      </c>
      <c r="T4528" s="48">
        <v>2648.8</v>
      </c>
      <c r="U4528" s="50">
        <f t="shared" si="503"/>
        <v>2641.5686666666679</v>
      </c>
      <c r="V4528" s="51">
        <f t="shared" si="505"/>
        <v>2628.4739890710371</v>
      </c>
      <c r="W4528" s="53">
        <f t="shared" si="506"/>
        <v>-3.8547601587033409E-3</v>
      </c>
      <c r="X4528" s="53" t="str">
        <f t="shared" si="507"/>
        <v/>
      </c>
      <c r="Y4528" s="54" t="str">
        <f t="shared" si="508"/>
        <v/>
      </c>
    </row>
    <row r="4529" spans="17:25" x14ac:dyDescent="0.25">
      <c r="Q4529" s="47">
        <f t="shared" si="504"/>
        <v>2004</v>
      </c>
      <c r="R4529" s="48" t="str">
        <f t="shared" si="502"/>
        <v>20044</v>
      </c>
      <c r="S4529" s="49">
        <v>38091</v>
      </c>
      <c r="T4529" s="48">
        <v>2642.55</v>
      </c>
      <c r="U4529" s="50">
        <f t="shared" si="503"/>
        <v>2641.5686666666679</v>
      </c>
      <c r="V4529" s="51">
        <f t="shared" si="505"/>
        <v>2628.4739890710371</v>
      </c>
      <c r="W4529" s="53">
        <f t="shared" si="506"/>
        <v>-2.3595590456055859E-3</v>
      </c>
      <c r="X4529" s="53" t="str">
        <f t="shared" si="507"/>
        <v/>
      </c>
      <c r="Y4529" s="54" t="str">
        <f t="shared" si="508"/>
        <v/>
      </c>
    </row>
    <row r="4530" spans="17:25" x14ac:dyDescent="0.25">
      <c r="Q4530" s="47">
        <f t="shared" si="504"/>
        <v>2004</v>
      </c>
      <c r="R4530" s="48" t="str">
        <f t="shared" si="502"/>
        <v>20044</v>
      </c>
      <c r="S4530" s="49">
        <v>38092</v>
      </c>
      <c r="T4530" s="48">
        <v>2631.72</v>
      </c>
      <c r="U4530" s="50">
        <f t="shared" si="503"/>
        <v>2641.5686666666679</v>
      </c>
      <c r="V4530" s="51">
        <f t="shared" si="505"/>
        <v>2628.4739890710371</v>
      </c>
      <c r="W4530" s="53">
        <f t="shared" si="506"/>
        <v>-4.0983141283988944E-3</v>
      </c>
      <c r="X4530" s="53" t="str">
        <f t="shared" si="507"/>
        <v/>
      </c>
      <c r="Y4530" s="54" t="str">
        <f t="shared" si="508"/>
        <v/>
      </c>
    </row>
    <row r="4531" spans="17:25" x14ac:dyDescent="0.25">
      <c r="Q4531" s="47">
        <f t="shared" si="504"/>
        <v>2004</v>
      </c>
      <c r="R4531" s="48" t="str">
        <f t="shared" si="502"/>
        <v>20044</v>
      </c>
      <c r="S4531" s="49">
        <v>38093</v>
      </c>
      <c r="T4531" s="48">
        <v>2619.59</v>
      </c>
      <c r="U4531" s="50">
        <f t="shared" si="503"/>
        <v>2641.5686666666679</v>
      </c>
      <c r="V4531" s="51">
        <f t="shared" si="505"/>
        <v>2628.4739890710371</v>
      </c>
      <c r="W4531" s="53">
        <f t="shared" si="506"/>
        <v>-4.6091529494017847E-3</v>
      </c>
      <c r="X4531" s="53" t="str">
        <f t="shared" si="507"/>
        <v/>
      </c>
      <c r="Y4531" s="54" t="str">
        <f t="shared" si="508"/>
        <v/>
      </c>
    </row>
    <row r="4532" spans="17:25" x14ac:dyDescent="0.25">
      <c r="Q4532" s="47">
        <f t="shared" si="504"/>
        <v>2004</v>
      </c>
      <c r="R4532" s="48" t="str">
        <f t="shared" si="502"/>
        <v>20044</v>
      </c>
      <c r="S4532" s="49">
        <v>38094</v>
      </c>
      <c r="T4532" s="48">
        <v>2620.19</v>
      </c>
      <c r="U4532" s="50">
        <f t="shared" si="503"/>
        <v>2641.5686666666679</v>
      </c>
      <c r="V4532" s="51">
        <f t="shared" si="505"/>
        <v>2628.4739890710371</v>
      </c>
      <c r="W4532" s="53">
        <f t="shared" si="506"/>
        <v>2.2904347626906407E-4</v>
      </c>
      <c r="X4532" s="53" t="str">
        <f t="shared" si="507"/>
        <v/>
      </c>
      <c r="Y4532" s="54" t="str">
        <f t="shared" si="508"/>
        <v/>
      </c>
    </row>
    <row r="4533" spans="17:25" x14ac:dyDescent="0.25">
      <c r="Q4533" s="47">
        <f t="shared" si="504"/>
        <v>2004</v>
      </c>
      <c r="R4533" s="48" t="str">
        <f t="shared" si="502"/>
        <v>20044</v>
      </c>
      <c r="S4533" s="49">
        <v>38095</v>
      </c>
      <c r="T4533" s="48">
        <v>2620.19</v>
      </c>
      <c r="U4533" s="50">
        <f t="shared" si="503"/>
        <v>2641.5686666666679</v>
      </c>
      <c r="V4533" s="51">
        <f t="shared" si="505"/>
        <v>2628.4739890710371</v>
      </c>
      <c r="W4533" s="53">
        <f t="shared" si="506"/>
        <v>0</v>
      </c>
      <c r="X4533" s="53" t="str">
        <f t="shared" si="507"/>
        <v/>
      </c>
      <c r="Y4533" s="54" t="str">
        <f t="shared" si="508"/>
        <v/>
      </c>
    </row>
    <row r="4534" spans="17:25" x14ac:dyDescent="0.25">
      <c r="Q4534" s="47">
        <f t="shared" si="504"/>
        <v>2004</v>
      </c>
      <c r="R4534" s="48" t="str">
        <f t="shared" si="502"/>
        <v>20044</v>
      </c>
      <c r="S4534" s="49">
        <v>38096</v>
      </c>
      <c r="T4534" s="48">
        <v>2620.19</v>
      </c>
      <c r="U4534" s="50">
        <f t="shared" si="503"/>
        <v>2641.5686666666679</v>
      </c>
      <c r="V4534" s="51">
        <f t="shared" si="505"/>
        <v>2628.4739890710371</v>
      </c>
      <c r="W4534" s="53">
        <f t="shared" si="506"/>
        <v>0</v>
      </c>
      <c r="X4534" s="53" t="str">
        <f t="shared" si="507"/>
        <v/>
      </c>
      <c r="Y4534" s="54" t="str">
        <f t="shared" si="508"/>
        <v/>
      </c>
    </row>
    <row r="4535" spans="17:25" x14ac:dyDescent="0.25">
      <c r="Q4535" s="47">
        <f t="shared" si="504"/>
        <v>2004</v>
      </c>
      <c r="R4535" s="48" t="str">
        <f t="shared" si="502"/>
        <v>20044</v>
      </c>
      <c r="S4535" s="49">
        <v>38097</v>
      </c>
      <c r="T4535" s="48">
        <v>2612.3000000000002</v>
      </c>
      <c r="U4535" s="50">
        <f t="shared" si="503"/>
        <v>2641.5686666666679</v>
      </c>
      <c r="V4535" s="51">
        <f t="shared" si="505"/>
        <v>2628.4739890710371</v>
      </c>
      <c r="W4535" s="53">
        <f t="shared" si="506"/>
        <v>-3.011232009892395E-3</v>
      </c>
      <c r="X4535" s="53" t="str">
        <f t="shared" si="507"/>
        <v/>
      </c>
      <c r="Y4535" s="54" t="str">
        <f t="shared" si="508"/>
        <v/>
      </c>
    </row>
    <row r="4536" spans="17:25" x14ac:dyDescent="0.25">
      <c r="Q4536" s="47">
        <f t="shared" si="504"/>
        <v>2004</v>
      </c>
      <c r="R4536" s="48" t="str">
        <f t="shared" si="502"/>
        <v>20044</v>
      </c>
      <c r="S4536" s="49">
        <v>38098</v>
      </c>
      <c r="T4536" s="48">
        <v>2620.94</v>
      </c>
      <c r="U4536" s="50">
        <f t="shared" si="503"/>
        <v>2641.5686666666679</v>
      </c>
      <c r="V4536" s="51">
        <f t="shared" si="505"/>
        <v>2628.4739890710371</v>
      </c>
      <c r="W4536" s="53">
        <f t="shared" si="506"/>
        <v>3.3074302338933492E-3</v>
      </c>
      <c r="X4536" s="53" t="str">
        <f t="shared" si="507"/>
        <v/>
      </c>
      <c r="Y4536" s="54" t="str">
        <f t="shared" si="508"/>
        <v/>
      </c>
    </row>
    <row r="4537" spans="17:25" x14ac:dyDescent="0.25">
      <c r="Q4537" s="47">
        <f t="shared" si="504"/>
        <v>2004</v>
      </c>
      <c r="R4537" s="48" t="str">
        <f t="shared" si="502"/>
        <v>20044</v>
      </c>
      <c r="S4537" s="49">
        <v>38099</v>
      </c>
      <c r="T4537" s="48">
        <v>2628.19</v>
      </c>
      <c r="U4537" s="50">
        <f t="shared" si="503"/>
        <v>2641.5686666666679</v>
      </c>
      <c r="V4537" s="51">
        <f t="shared" si="505"/>
        <v>2628.4739890710371</v>
      </c>
      <c r="W4537" s="53">
        <f t="shared" si="506"/>
        <v>2.7661831251382107E-3</v>
      </c>
      <c r="X4537" s="53" t="str">
        <f t="shared" si="507"/>
        <v/>
      </c>
      <c r="Y4537" s="54" t="str">
        <f t="shared" si="508"/>
        <v/>
      </c>
    </row>
    <row r="4538" spans="17:25" x14ac:dyDescent="0.25">
      <c r="Q4538" s="47">
        <f t="shared" si="504"/>
        <v>2004</v>
      </c>
      <c r="R4538" s="48" t="str">
        <f t="shared" si="502"/>
        <v>20044</v>
      </c>
      <c r="S4538" s="49">
        <v>38100</v>
      </c>
      <c r="T4538" s="48">
        <v>2618.21</v>
      </c>
      <c r="U4538" s="50">
        <f t="shared" si="503"/>
        <v>2641.5686666666679</v>
      </c>
      <c r="V4538" s="51">
        <f t="shared" si="505"/>
        <v>2628.4739890710371</v>
      </c>
      <c r="W4538" s="53">
        <f t="shared" si="506"/>
        <v>-3.797290150255539E-3</v>
      </c>
      <c r="X4538" s="53" t="str">
        <f t="shared" si="507"/>
        <v/>
      </c>
      <c r="Y4538" s="54" t="str">
        <f t="shared" si="508"/>
        <v/>
      </c>
    </row>
    <row r="4539" spans="17:25" x14ac:dyDescent="0.25">
      <c r="Q4539" s="47">
        <f t="shared" si="504"/>
        <v>2004</v>
      </c>
      <c r="R4539" s="48" t="str">
        <f t="shared" si="502"/>
        <v>20044</v>
      </c>
      <c r="S4539" s="49">
        <v>38101</v>
      </c>
      <c r="T4539" s="48">
        <v>2622.74</v>
      </c>
      <c r="U4539" s="50">
        <f t="shared" si="503"/>
        <v>2641.5686666666679</v>
      </c>
      <c r="V4539" s="51">
        <f t="shared" si="505"/>
        <v>2628.4739890710371</v>
      </c>
      <c r="W4539" s="53">
        <f t="shared" si="506"/>
        <v>1.7301897097634633E-3</v>
      </c>
      <c r="X4539" s="53" t="str">
        <f t="shared" si="507"/>
        <v/>
      </c>
      <c r="Y4539" s="54" t="str">
        <f t="shared" si="508"/>
        <v/>
      </c>
    </row>
    <row r="4540" spans="17:25" x14ac:dyDescent="0.25">
      <c r="Q4540" s="47">
        <f t="shared" si="504"/>
        <v>2004</v>
      </c>
      <c r="R4540" s="48" t="str">
        <f t="shared" si="502"/>
        <v>20044</v>
      </c>
      <c r="S4540" s="49">
        <v>38102</v>
      </c>
      <c r="T4540" s="48">
        <v>2622.74</v>
      </c>
      <c r="U4540" s="50">
        <f t="shared" si="503"/>
        <v>2641.5686666666679</v>
      </c>
      <c r="V4540" s="51">
        <f t="shared" si="505"/>
        <v>2628.4739890710371</v>
      </c>
      <c r="W4540" s="53">
        <f t="shared" si="506"/>
        <v>0</v>
      </c>
      <c r="X4540" s="53" t="str">
        <f t="shared" si="507"/>
        <v/>
      </c>
      <c r="Y4540" s="54" t="str">
        <f t="shared" si="508"/>
        <v/>
      </c>
    </row>
    <row r="4541" spans="17:25" x14ac:dyDescent="0.25">
      <c r="Q4541" s="47">
        <f t="shared" si="504"/>
        <v>2004</v>
      </c>
      <c r="R4541" s="48" t="str">
        <f t="shared" si="502"/>
        <v>20044</v>
      </c>
      <c r="S4541" s="49">
        <v>38103</v>
      </c>
      <c r="T4541" s="48">
        <v>2622.74</v>
      </c>
      <c r="U4541" s="50">
        <f t="shared" si="503"/>
        <v>2641.5686666666679</v>
      </c>
      <c r="V4541" s="51">
        <f t="shared" si="505"/>
        <v>2628.4739890710371</v>
      </c>
      <c r="W4541" s="53">
        <f t="shared" si="506"/>
        <v>0</v>
      </c>
      <c r="X4541" s="53" t="str">
        <f t="shared" si="507"/>
        <v/>
      </c>
      <c r="Y4541" s="54" t="str">
        <f t="shared" si="508"/>
        <v/>
      </c>
    </row>
    <row r="4542" spans="17:25" x14ac:dyDescent="0.25">
      <c r="Q4542" s="47">
        <f t="shared" si="504"/>
        <v>2004</v>
      </c>
      <c r="R4542" s="48" t="str">
        <f t="shared" si="502"/>
        <v>20044</v>
      </c>
      <c r="S4542" s="49">
        <v>38104</v>
      </c>
      <c r="T4542" s="48">
        <v>2613.94</v>
      </c>
      <c r="U4542" s="50">
        <f t="shared" si="503"/>
        <v>2641.5686666666679</v>
      </c>
      <c r="V4542" s="51">
        <f t="shared" si="505"/>
        <v>2628.4739890710371</v>
      </c>
      <c r="W4542" s="53">
        <f t="shared" si="506"/>
        <v>-3.3552696798003767E-3</v>
      </c>
      <c r="X4542" s="53" t="str">
        <f t="shared" si="507"/>
        <v/>
      </c>
      <c r="Y4542" s="54" t="str">
        <f t="shared" si="508"/>
        <v/>
      </c>
    </row>
    <row r="4543" spans="17:25" x14ac:dyDescent="0.25">
      <c r="Q4543" s="47">
        <f t="shared" si="504"/>
        <v>2004</v>
      </c>
      <c r="R4543" s="48" t="str">
        <f t="shared" si="502"/>
        <v>20044</v>
      </c>
      <c r="S4543" s="49">
        <v>38105</v>
      </c>
      <c r="T4543" s="48">
        <v>2620.9699999999998</v>
      </c>
      <c r="U4543" s="50">
        <f t="shared" si="503"/>
        <v>2641.5686666666679</v>
      </c>
      <c r="V4543" s="51">
        <f t="shared" si="505"/>
        <v>2628.4739890710371</v>
      </c>
      <c r="W4543" s="53">
        <f t="shared" si="506"/>
        <v>2.6894266892123486E-3</v>
      </c>
      <c r="X4543" s="53" t="str">
        <f t="shared" si="507"/>
        <v/>
      </c>
      <c r="Y4543" s="54" t="str">
        <f t="shared" si="508"/>
        <v/>
      </c>
    </row>
    <row r="4544" spans="17:25" x14ac:dyDescent="0.25">
      <c r="Q4544" s="47">
        <f t="shared" si="504"/>
        <v>2004</v>
      </c>
      <c r="R4544" s="48" t="str">
        <f t="shared" si="502"/>
        <v>20044</v>
      </c>
      <c r="S4544" s="49">
        <v>38106</v>
      </c>
      <c r="T4544" s="48">
        <v>2635.96</v>
      </c>
      <c r="U4544" s="50">
        <f t="shared" si="503"/>
        <v>2641.5686666666679</v>
      </c>
      <c r="V4544" s="51">
        <f t="shared" si="505"/>
        <v>2628.4739890710371</v>
      </c>
      <c r="W4544" s="53">
        <f t="shared" si="506"/>
        <v>5.7192566111021748E-3</v>
      </c>
      <c r="X4544" s="53" t="str">
        <f t="shared" si="507"/>
        <v/>
      </c>
      <c r="Y4544" s="54" t="str">
        <f t="shared" si="508"/>
        <v/>
      </c>
    </row>
    <row r="4545" spans="17:25" x14ac:dyDescent="0.25">
      <c r="Q4545" s="47">
        <f t="shared" si="504"/>
        <v>2004</v>
      </c>
      <c r="R4545" s="48" t="str">
        <f t="shared" si="502"/>
        <v>20044</v>
      </c>
      <c r="S4545" s="49">
        <v>38107</v>
      </c>
      <c r="T4545" s="48">
        <v>2646.99</v>
      </c>
      <c r="U4545" s="50">
        <f t="shared" si="503"/>
        <v>2641.5686666666679</v>
      </c>
      <c r="V4545" s="51">
        <f t="shared" si="505"/>
        <v>2628.4739890710371</v>
      </c>
      <c r="W4545" s="53">
        <f t="shared" si="506"/>
        <v>4.1844337546850241E-3</v>
      </c>
      <c r="X4545" s="53" t="str">
        <f t="shared" si="507"/>
        <v/>
      </c>
      <c r="Y4545" s="54" t="str">
        <f t="shared" si="508"/>
        <v/>
      </c>
    </row>
    <row r="4546" spans="17:25" x14ac:dyDescent="0.25">
      <c r="Q4546" s="47">
        <f t="shared" si="504"/>
        <v>2004</v>
      </c>
      <c r="R4546" s="48" t="str">
        <f t="shared" si="502"/>
        <v>20045</v>
      </c>
      <c r="S4546" s="49">
        <v>38108</v>
      </c>
      <c r="T4546" s="48">
        <v>2655.18</v>
      </c>
      <c r="U4546" s="50">
        <f t="shared" si="503"/>
        <v>2719.518064516129</v>
      </c>
      <c r="V4546" s="51">
        <f t="shared" si="505"/>
        <v>2628.4739890710371</v>
      </c>
      <c r="W4546" s="53">
        <f t="shared" si="506"/>
        <v>3.0940804460917182E-3</v>
      </c>
      <c r="X4546" s="53">
        <f t="shared" si="507"/>
        <v>2.9508753201491933E-2</v>
      </c>
      <c r="Y4546" s="54" t="str">
        <f t="shared" si="508"/>
        <v/>
      </c>
    </row>
    <row r="4547" spans="17:25" x14ac:dyDescent="0.25">
      <c r="Q4547" s="47">
        <f t="shared" si="504"/>
        <v>2004</v>
      </c>
      <c r="R4547" s="48" t="str">
        <f t="shared" si="502"/>
        <v>20045</v>
      </c>
      <c r="S4547" s="49">
        <v>38109</v>
      </c>
      <c r="T4547" s="48">
        <v>2655.18</v>
      </c>
      <c r="U4547" s="50">
        <f t="shared" si="503"/>
        <v>2719.518064516129</v>
      </c>
      <c r="V4547" s="51">
        <f t="shared" si="505"/>
        <v>2628.4739890710371</v>
      </c>
      <c r="W4547" s="53">
        <f t="shared" si="506"/>
        <v>0</v>
      </c>
      <c r="X4547" s="53" t="str">
        <f t="shared" si="507"/>
        <v/>
      </c>
      <c r="Y4547" s="54" t="str">
        <f t="shared" si="508"/>
        <v/>
      </c>
    </row>
    <row r="4548" spans="17:25" x14ac:dyDescent="0.25">
      <c r="Q4548" s="47">
        <f t="shared" si="504"/>
        <v>2004</v>
      </c>
      <c r="R4548" s="48" t="str">
        <f t="shared" si="502"/>
        <v>20045</v>
      </c>
      <c r="S4548" s="49">
        <v>38110</v>
      </c>
      <c r="T4548" s="48">
        <v>2655.18</v>
      </c>
      <c r="U4548" s="50">
        <f t="shared" si="503"/>
        <v>2719.518064516129</v>
      </c>
      <c r="V4548" s="51">
        <f t="shared" si="505"/>
        <v>2628.4739890710371</v>
      </c>
      <c r="W4548" s="53">
        <f t="shared" si="506"/>
        <v>0</v>
      </c>
      <c r="X4548" s="53" t="str">
        <f t="shared" si="507"/>
        <v/>
      </c>
      <c r="Y4548" s="54" t="str">
        <f t="shared" si="508"/>
        <v/>
      </c>
    </row>
    <row r="4549" spans="17:25" x14ac:dyDescent="0.25">
      <c r="Q4549" s="47">
        <f t="shared" si="504"/>
        <v>2004</v>
      </c>
      <c r="R4549" s="48" t="str">
        <f t="shared" si="502"/>
        <v>20045</v>
      </c>
      <c r="S4549" s="49">
        <v>38111</v>
      </c>
      <c r="T4549" s="48">
        <v>2670.92</v>
      </c>
      <c r="U4549" s="50">
        <f t="shared" si="503"/>
        <v>2719.518064516129</v>
      </c>
      <c r="V4549" s="51">
        <f t="shared" si="505"/>
        <v>2628.4739890710371</v>
      </c>
      <c r="W4549" s="53">
        <f t="shared" si="506"/>
        <v>5.928035010809074E-3</v>
      </c>
      <c r="X4549" s="53" t="str">
        <f t="shared" si="507"/>
        <v/>
      </c>
      <c r="Y4549" s="54" t="str">
        <f t="shared" si="508"/>
        <v/>
      </c>
    </row>
    <row r="4550" spans="17:25" x14ac:dyDescent="0.25">
      <c r="Q4550" s="47">
        <f t="shared" si="504"/>
        <v>2004</v>
      </c>
      <c r="R4550" s="48" t="str">
        <f t="shared" si="502"/>
        <v>20045</v>
      </c>
      <c r="S4550" s="49">
        <v>38112</v>
      </c>
      <c r="T4550" s="48">
        <v>2664.79</v>
      </c>
      <c r="U4550" s="50">
        <f t="shared" si="503"/>
        <v>2719.518064516129</v>
      </c>
      <c r="V4550" s="51">
        <f t="shared" si="505"/>
        <v>2628.4739890710371</v>
      </c>
      <c r="W4550" s="53">
        <f t="shared" si="506"/>
        <v>-2.2950893325146549E-3</v>
      </c>
      <c r="X4550" s="53" t="str">
        <f t="shared" si="507"/>
        <v/>
      </c>
      <c r="Y4550" s="54" t="str">
        <f t="shared" si="508"/>
        <v/>
      </c>
    </row>
    <row r="4551" spans="17:25" x14ac:dyDescent="0.25">
      <c r="Q4551" s="47">
        <f t="shared" si="504"/>
        <v>2004</v>
      </c>
      <c r="R4551" s="48" t="str">
        <f t="shared" ref="R4551:R4614" si="509">+YEAR(S4551)&amp;MONTH(S4551)</f>
        <v>20045</v>
      </c>
      <c r="S4551" s="49">
        <v>38113</v>
      </c>
      <c r="T4551" s="48">
        <v>2658.43</v>
      </c>
      <c r="U4551" s="50">
        <f t="shared" ref="U4551:U4614" si="510">+AVERAGEIF($R$3:$R$12000,R4551,$T$3:$T$12000)</f>
        <v>2719.518064516129</v>
      </c>
      <c r="V4551" s="51">
        <f t="shared" si="505"/>
        <v>2628.4739890710371</v>
      </c>
      <c r="W4551" s="53">
        <f t="shared" si="506"/>
        <v>-2.3866796257866474E-3</v>
      </c>
      <c r="X4551" s="53" t="str">
        <f t="shared" si="507"/>
        <v/>
      </c>
      <c r="Y4551" s="54" t="str">
        <f t="shared" si="508"/>
        <v/>
      </c>
    </row>
    <row r="4552" spans="17:25" x14ac:dyDescent="0.25">
      <c r="Q4552" s="47">
        <f t="shared" ref="Q4552:Q4615" si="511">+YEAR(S4552)</f>
        <v>2004</v>
      </c>
      <c r="R4552" s="48" t="str">
        <f t="shared" si="509"/>
        <v>20045</v>
      </c>
      <c r="S4552" s="49">
        <v>38114</v>
      </c>
      <c r="T4552" s="48">
        <v>2690.68</v>
      </c>
      <c r="U4552" s="50">
        <f t="shared" si="510"/>
        <v>2719.518064516129</v>
      </c>
      <c r="V4552" s="51">
        <f t="shared" ref="V4552:V4615" si="512">+AVERAGEIF($Q$3:$Q$12000,Q4552,$T$3:$T$12000)</f>
        <v>2628.4739890710371</v>
      </c>
      <c r="W4552" s="53">
        <f t="shared" si="506"/>
        <v>1.2131220306722312E-2</v>
      </c>
      <c r="X4552" s="53" t="str">
        <f t="shared" si="507"/>
        <v/>
      </c>
      <c r="Y4552" s="54" t="str">
        <f t="shared" si="508"/>
        <v/>
      </c>
    </row>
    <row r="4553" spans="17:25" x14ac:dyDescent="0.25">
      <c r="Q4553" s="47">
        <f t="shared" si="511"/>
        <v>2004</v>
      </c>
      <c r="R4553" s="48" t="str">
        <f t="shared" si="509"/>
        <v>20045</v>
      </c>
      <c r="S4553" s="49">
        <v>38115</v>
      </c>
      <c r="T4553" s="48">
        <v>2708.02</v>
      </c>
      <c r="U4553" s="50">
        <f t="shared" si="510"/>
        <v>2719.518064516129</v>
      </c>
      <c r="V4553" s="51">
        <f t="shared" si="512"/>
        <v>2628.4739890710371</v>
      </c>
      <c r="W4553" s="53">
        <f t="shared" ref="W4553:W4616" si="513">+T4553/T4552-1</f>
        <v>6.4444675695363163E-3</v>
      </c>
      <c r="X4553" s="53" t="str">
        <f t="shared" ref="X4553:X4616" si="514">IF(U4553/U4552-1=0,"",U4553/U4552-1)</f>
        <v/>
      </c>
      <c r="Y4553" s="54" t="str">
        <f t="shared" ref="Y4553:Y4616" si="515">+IF(V4553=V4552,"",V4553/V4552-1)</f>
        <v/>
      </c>
    </row>
    <row r="4554" spans="17:25" x14ac:dyDescent="0.25">
      <c r="Q4554" s="47">
        <f t="shared" si="511"/>
        <v>2004</v>
      </c>
      <c r="R4554" s="48" t="str">
        <f t="shared" si="509"/>
        <v>20045</v>
      </c>
      <c r="S4554" s="49">
        <v>38116</v>
      </c>
      <c r="T4554" s="48">
        <v>2708.02</v>
      </c>
      <c r="U4554" s="50">
        <f t="shared" si="510"/>
        <v>2719.518064516129</v>
      </c>
      <c r="V4554" s="51">
        <f t="shared" si="512"/>
        <v>2628.4739890710371</v>
      </c>
      <c r="W4554" s="53">
        <f t="shared" si="513"/>
        <v>0</v>
      </c>
      <c r="X4554" s="53" t="str">
        <f t="shared" si="514"/>
        <v/>
      </c>
      <c r="Y4554" s="54" t="str">
        <f t="shared" si="515"/>
        <v/>
      </c>
    </row>
    <row r="4555" spans="17:25" x14ac:dyDescent="0.25">
      <c r="Q4555" s="47">
        <f t="shared" si="511"/>
        <v>2004</v>
      </c>
      <c r="R4555" s="48" t="str">
        <f t="shared" si="509"/>
        <v>20045</v>
      </c>
      <c r="S4555" s="49">
        <v>38117</v>
      </c>
      <c r="T4555" s="48">
        <v>2708.02</v>
      </c>
      <c r="U4555" s="50">
        <f t="shared" si="510"/>
        <v>2719.518064516129</v>
      </c>
      <c r="V4555" s="51">
        <f t="shared" si="512"/>
        <v>2628.4739890710371</v>
      </c>
      <c r="W4555" s="53">
        <f t="shared" si="513"/>
        <v>0</v>
      </c>
      <c r="X4555" s="53" t="str">
        <f t="shared" si="514"/>
        <v/>
      </c>
      <c r="Y4555" s="54" t="str">
        <f t="shared" si="515"/>
        <v/>
      </c>
    </row>
    <row r="4556" spans="17:25" x14ac:dyDescent="0.25">
      <c r="Q4556" s="47">
        <f t="shared" si="511"/>
        <v>2004</v>
      </c>
      <c r="R4556" s="48" t="str">
        <f t="shared" si="509"/>
        <v>20045</v>
      </c>
      <c r="S4556" s="49">
        <v>38118</v>
      </c>
      <c r="T4556" s="48">
        <v>2731.79</v>
      </c>
      <c r="U4556" s="50">
        <f t="shared" si="510"/>
        <v>2719.518064516129</v>
      </c>
      <c r="V4556" s="51">
        <f t="shared" si="512"/>
        <v>2628.4739890710371</v>
      </c>
      <c r="W4556" s="53">
        <f t="shared" si="513"/>
        <v>8.7776308889890853E-3</v>
      </c>
      <c r="X4556" s="53" t="str">
        <f t="shared" si="514"/>
        <v/>
      </c>
      <c r="Y4556" s="54" t="str">
        <f t="shared" si="515"/>
        <v/>
      </c>
    </row>
    <row r="4557" spans="17:25" x14ac:dyDescent="0.25">
      <c r="Q4557" s="47">
        <f t="shared" si="511"/>
        <v>2004</v>
      </c>
      <c r="R4557" s="48" t="str">
        <f t="shared" si="509"/>
        <v>20045</v>
      </c>
      <c r="S4557" s="49">
        <v>38119</v>
      </c>
      <c r="T4557" s="48">
        <v>2729.54</v>
      </c>
      <c r="U4557" s="50">
        <f t="shared" si="510"/>
        <v>2719.518064516129</v>
      </c>
      <c r="V4557" s="51">
        <f t="shared" si="512"/>
        <v>2628.4739890710371</v>
      </c>
      <c r="W4557" s="53">
        <f t="shared" si="513"/>
        <v>-8.2363578459543341E-4</v>
      </c>
      <c r="X4557" s="53" t="str">
        <f t="shared" si="514"/>
        <v/>
      </c>
      <c r="Y4557" s="54" t="str">
        <f t="shared" si="515"/>
        <v/>
      </c>
    </row>
    <row r="4558" spans="17:25" x14ac:dyDescent="0.25">
      <c r="Q4558" s="47">
        <f t="shared" si="511"/>
        <v>2004</v>
      </c>
      <c r="R4558" s="48" t="str">
        <f t="shared" si="509"/>
        <v>20045</v>
      </c>
      <c r="S4558" s="49">
        <v>38120</v>
      </c>
      <c r="T4558" s="48">
        <v>2729.01</v>
      </c>
      <c r="U4558" s="50">
        <f t="shared" si="510"/>
        <v>2719.518064516129</v>
      </c>
      <c r="V4558" s="51">
        <f t="shared" si="512"/>
        <v>2628.4739890710371</v>
      </c>
      <c r="W4558" s="53">
        <f t="shared" si="513"/>
        <v>-1.9417191175064019E-4</v>
      </c>
      <c r="X4558" s="53" t="str">
        <f t="shared" si="514"/>
        <v/>
      </c>
      <c r="Y4558" s="54" t="str">
        <f t="shared" si="515"/>
        <v/>
      </c>
    </row>
    <row r="4559" spans="17:25" x14ac:dyDescent="0.25">
      <c r="Q4559" s="47">
        <f t="shared" si="511"/>
        <v>2004</v>
      </c>
      <c r="R4559" s="48" t="str">
        <f t="shared" si="509"/>
        <v>20045</v>
      </c>
      <c r="S4559" s="49">
        <v>38121</v>
      </c>
      <c r="T4559" s="48">
        <v>2741.66</v>
      </c>
      <c r="U4559" s="50">
        <f t="shared" si="510"/>
        <v>2719.518064516129</v>
      </c>
      <c r="V4559" s="51">
        <f t="shared" si="512"/>
        <v>2628.4739890710371</v>
      </c>
      <c r="W4559" s="53">
        <f t="shared" si="513"/>
        <v>4.6353805958936345E-3</v>
      </c>
      <c r="X4559" s="53" t="str">
        <f t="shared" si="514"/>
        <v/>
      </c>
      <c r="Y4559" s="54" t="str">
        <f t="shared" si="515"/>
        <v/>
      </c>
    </row>
    <row r="4560" spans="17:25" x14ac:dyDescent="0.25">
      <c r="Q4560" s="47">
        <f t="shared" si="511"/>
        <v>2004</v>
      </c>
      <c r="R4560" s="48" t="str">
        <f t="shared" si="509"/>
        <v>20045</v>
      </c>
      <c r="S4560" s="49">
        <v>38122</v>
      </c>
      <c r="T4560" s="48">
        <v>2719.89</v>
      </c>
      <c r="U4560" s="50">
        <f t="shared" si="510"/>
        <v>2719.518064516129</v>
      </c>
      <c r="V4560" s="51">
        <f t="shared" si="512"/>
        <v>2628.4739890710371</v>
      </c>
      <c r="W4560" s="53">
        <f t="shared" si="513"/>
        <v>-7.9404448399874594E-3</v>
      </c>
      <c r="X4560" s="53" t="str">
        <f t="shared" si="514"/>
        <v/>
      </c>
      <c r="Y4560" s="54" t="str">
        <f t="shared" si="515"/>
        <v/>
      </c>
    </row>
    <row r="4561" spans="17:25" x14ac:dyDescent="0.25">
      <c r="Q4561" s="47">
        <f t="shared" si="511"/>
        <v>2004</v>
      </c>
      <c r="R4561" s="48" t="str">
        <f t="shared" si="509"/>
        <v>20045</v>
      </c>
      <c r="S4561" s="49">
        <v>38123</v>
      </c>
      <c r="T4561" s="48">
        <v>2719.89</v>
      </c>
      <c r="U4561" s="50">
        <f t="shared" si="510"/>
        <v>2719.518064516129</v>
      </c>
      <c r="V4561" s="51">
        <f t="shared" si="512"/>
        <v>2628.4739890710371</v>
      </c>
      <c r="W4561" s="53">
        <f t="shared" si="513"/>
        <v>0</v>
      </c>
      <c r="X4561" s="53" t="str">
        <f t="shared" si="514"/>
        <v/>
      </c>
      <c r="Y4561" s="54" t="str">
        <f t="shared" si="515"/>
        <v/>
      </c>
    </row>
    <row r="4562" spans="17:25" x14ac:dyDescent="0.25">
      <c r="Q4562" s="47">
        <f t="shared" si="511"/>
        <v>2004</v>
      </c>
      <c r="R4562" s="48" t="str">
        <f t="shared" si="509"/>
        <v>20045</v>
      </c>
      <c r="S4562" s="49">
        <v>38124</v>
      </c>
      <c r="T4562" s="48">
        <v>2719.89</v>
      </c>
      <c r="U4562" s="50">
        <f t="shared" si="510"/>
        <v>2719.518064516129</v>
      </c>
      <c r="V4562" s="51">
        <f t="shared" si="512"/>
        <v>2628.4739890710371</v>
      </c>
      <c r="W4562" s="53">
        <f t="shared" si="513"/>
        <v>0</v>
      </c>
      <c r="X4562" s="53" t="str">
        <f t="shared" si="514"/>
        <v/>
      </c>
      <c r="Y4562" s="54" t="str">
        <f t="shared" si="515"/>
        <v/>
      </c>
    </row>
    <row r="4563" spans="17:25" x14ac:dyDescent="0.25">
      <c r="Q4563" s="47">
        <f t="shared" si="511"/>
        <v>2004</v>
      </c>
      <c r="R4563" s="48" t="str">
        <f t="shared" si="509"/>
        <v>20045</v>
      </c>
      <c r="S4563" s="49">
        <v>38125</v>
      </c>
      <c r="T4563" s="48">
        <v>2713.3</v>
      </c>
      <c r="U4563" s="50">
        <f t="shared" si="510"/>
        <v>2719.518064516129</v>
      </c>
      <c r="V4563" s="51">
        <f t="shared" si="512"/>
        <v>2628.4739890710371</v>
      </c>
      <c r="W4563" s="53">
        <f t="shared" si="513"/>
        <v>-2.4228921022539929E-3</v>
      </c>
      <c r="X4563" s="53" t="str">
        <f t="shared" si="514"/>
        <v/>
      </c>
      <c r="Y4563" s="54" t="str">
        <f t="shared" si="515"/>
        <v/>
      </c>
    </row>
    <row r="4564" spans="17:25" x14ac:dyDescent="0.25">
      <c r="Q4564" s="47">
        <f t="shared" si="511"/>
        <v>2004</v>
      </c>
      <c r="R4564" s="48" t="str">
        <f t="shared" si="509"/>
        <v>20045</v>
      </c>
      <c r="S4564" s="49">
        <v>38126</v>
      </c>
      <c r="T4564" s="48">
        <v>2725.45</v>
      </c>
      <c r="U4564" s="50">
        <f t="shared" si="510"/>
        <v>2719.518064516129</v>
      </c>
      <c r="V4564" s="51">
        <f t="shared" si="512"/>
        <v>2628.4739890710371</v>
      </c>
      <c r="W4564" s="53">
        <f t="shared" si="513"/>
        <v>4.4779419894591665E-3</v>
      </c>
      <c r="X4564" s="53" t="str">
        <f t="shared" si="514"/>
        <v/>
      </c>
      <c r="Y4564" s="54" t="str">
        <f t="shared" si="515"/>
        <v/>
      </c>
    </row>
    <row r="4565" spans="17:25" x14ac:dyDescent="0.25">
      <c r="Q4565" s="47">
        <f t="shared" si="511"/>
        <v>2004</v>
      </c>
      <c r="R4565" s="48" t="str">
        <f t="shared" si="509"/>
        <v>20045</v>
      </c>
      <c r="S4565" s="49">
        <v>38127</v>
      </c>
      <c r="T4565" s="48">
        <v>2737.55</v>
      </c>
      <c r="U4565" s="50">
        <f t="shared" si="510"/>
        <v>2719.518064516129</v>
      </c>
      <c r="V4565" s="51">
        <f t="shared" si="512"/>
        <v>2628.4739890710371</v>
      </c>
      <c r="W4565" s="53">
        <f t="shared" si="513"/>
        <v>4.439633821937905E-3</v>
      </c>
      <c r="X4565" s="53" t="str">
        <f t="shared" si="514"/>
        <v/>
      </c>
      <c r="Y4565" s="54" t="str">
        <f t="shared" si="515"/>
        <v/>
      </c>
    </row>
    <row r="4566" spans="17:25" x14ac:dyDescent="0.25">
      <c r="Q4566" s="47">
        <f t="shared" si="511"/>
        <v>2004</v>
      </c>
      <c r="R4566" s="48" t="str">
        <f t="shared" si="509"/>
        <v>20045</v>
      </c>
      <c r="S4566" s="49">
        <v>38128</v>
      </c>
      <c r="T4566" s="48">
        <v>2759.79</v>
      </c>
      <c r="U4566" s="50">
        <f t="shared" si="510"/>
        <v>2719.518064516129</v>
      </c>
      <c r="V4566" s="51">
        <f t="shared" si="512"/>
        <v>2628.4739890710371</v>
      </c>
      <c r="W4566" s="53">
        <f t="shared" si="513"/>
        <v>8.1240525287209486E-3</v>
      </c>
      <c r="X4566" s="53" t="str">
        <f t="shared" si="514"/>
        <v/>
      </c>
      <c r="Y4566" s="54" t="str">
        <f t="shared" si="515"/>
        <v/>
      </c>
    </row>
    <row r="4567" spans="17:25" x14ac:dyDescent="0.25">
      <c r="Q4567" s="47">
        <f t="shared" si="511"/>
        <v>2004</v>
      </c>
      <c r="R4567" s="48" t="str">
        <f t="shared" si="509"/>
        <v>20045</v>
      </c>
      <c r="S4567" s="49">
        <v>38129</v>
      </c>
      <c r="T4567" s="48">
        <v>2766.83</v>
      </c>
      <c r="U4567" s="50">
        <f t="shared" si="510"/>
        <v>2719.518064516129</v>
      </c>
      <c r="V4567" s="51">
        <f t="shared" si="512"/>
        <v>2628.4739890710371</v>
      </c>
      <c r="W4567" s="53">
        <f t="shared" si="513"/>
        <v>2.5509187293235591E-3</v>
      </c>
      <c r="X4567" s="53" t="str">
        <f t="shared" si="514"/>
        <v/>
      </c>
      <c r="Y4567" s="54" t="str">
        <f t="shared" si="515"/>
        <v/>
      </c>
    </row>
    <row r="4568" spans="17:25" x14ac:dyDescent="0.25">
      <c r="Q4568" s="47">
        <f t="shared" si="511"/>
        <v>2004</v>
      </c>
      <c r="R4568" s="48" t="str">
        <f t="shared" si="509"/>
        <v>20045</v>
      </c>
      <c r="S4568" s="49">
        <v>38130</v>
      </c>
      <c r="T4568" s="48">
        <v>2766.83</v>
      </c>
      <c r="U4568" s="50">
        <f t="shared" si="510"/>
        <v>2719.518064516129</v>
      </c>
      <c r="V4568" s="51">
        <f t="shared" si="512"/>
        <v>2628.4739890710371</v>
      </c>
      <c r="W4568" s="53">
        <f t="shared" si="513"/>
        <v>0</v>
      </c>
      <c r="X4568" s="53" t="str">
        <f t="shared" si="514"/>
        <v/>
      </c>
      <c r="Y4568" s="54" t="str">
        <f t="shared" si="515"/>
        <v/>
      </c>
    </row>
    <row r="4569" spans="17:25" x14ac:dyDescent="0.25">
      <c r="Q4569" s="47">
        <f t="shared" si="511"/>
        <v>2004</v>
      </c>
      <c r="R4569" s="48" t="str">
        <f t="shared" si="509"/>
        <v>20045</v>
      </c>
      <c r="S4569" s="49">
        <v>38131</v>
      </c>
      <c r="T4569" s="48">
        <v>2766.83</v>
      </c>
      <c r="U4569" s="50">
        <f t="shared" si="510"/>
        <v>2719.518064516129</v>
      </c>
      <c r="V4569" s="51">
        <f t="shared" si="512"/>
        <v>2628.4739890710371</v>
      </c>
      <c r="W4569" s="53">
        <f t="shared" si="513"/>
        <v>0</v>
      </c>
      <c r="X4569" s="53" t="str">
        <f t="shared" si="514"/>
        <v/>
      </c>
      <c r="Y4569" s="54" t="str">
        <f t="shared" si="515"/>
        <v/>
      </c>
    </row>
    <row r="4570" spans="17:25" x14ac:dyDescent="0.25">
      <c r="Q4570" s="47">
        <f t="shared" si="511"/>
        <v>2004</v>
      </c>
      <c r="R4570" s="48" t="str">
        <f t="shared" si="509"/>
        <v>20045</v>
      </c>
      <c r="S4570" s="49">
        <v>38132</v>
      </c>
      <c r="T4570" s="48">
        <v>2766.83</v>
      </c>
      <c r="U4570" s="50">
        <f t="shared" si="510"/>
        <v>2719.518064516129</v>
      </c>
      <c r="V4570" s="51">
        <f t="shared" si="512"/>
        <v>2628.4739890710371</v>
      </c>
      <c r="W4570" s="53">
        <f t="shared" si="513"/>
        <v>0</v>
      </c>
      <c r="X4570" s="53" t="str">
        <f t="shared" si="514"/>
        <v/>
      </c>
      <c r="Y4570" s="54" t="str">
        <f t="shared" si="515"/>
        <v/>
      </c>
    </row>
    <row r="4571" spans="17:25" x14ac:dyDescent="0.25">
      <c r="Q4571" s="47">
        <f t="shared" si="511"/>
        <v>2004</v>
      </c>
      <c r="R4571" s="48" t="str">
        <f t="shared" si="509"/>
        <v>20045</v>
      </c>
      <c r="S4571" s="49">
        <v>38133</v>
      </c>
      <c r="T4571" s="48">
        <v>2760.06</v>
      </c>
      <c r="U4571" s="50">
        <f t="shared" si="510"/>
        <v>2719.518064516129</v>
      </c>
      <c r="V4571" s="51">
        <f t="shared" si="512"/>
        <v>2628.4739890710371</v>
      </c>
      <c r="W4571" s="53">
        <f t="shared" si="513"/>
        <v>-2.4468434996006705E-3</v>
      </c>
      <c r="X4571" s="53" t="str">
        <f t="shared" si="514"/>
        <v/>
      </c>
      <c r="Y4571" s="54" t="str">
        <f t="shared" si="515"/>
        <v/>
      </c>
    </row>
    <row r="4572" spans="17:25" x14ac:dyDescent="0.25">
      <c r="Q4572" s="47">
        <f t="shared" si="511"/>
        <v>2004</v>
      </c>
      <c r="R4572" s="48" t="str">
        <f t="shared" si="509"/>
        <v>20045</v>
      </c>
      <c r="S4572" s="49">
        <v>38134</v>
      </c>
      <c r="T4572" s="48">
        <v>2754.83</v>
      </c>
      <c r="U4572" s="50">
        <f t="shared" si="510"/>
        <v>2719.518064516129</v>
      </c>
      <c r="V4572" s="51">
        <f t="shared" si="512"/>
        <v>2628.4739890710371</v>
      </c>
      <c r="W4572" s="53">
        <f t="shared" si="513"/>
        <v>-1.8948863430505725E-3</v>
      </c>
      <c r="X4572" s="53" t="str">
        <f t="shared" si="514"/>
        <v/>
      </c>
      <c r="Y4572" s="54" t="str">
        <f t="shared" si="515"/>
        <v/>
      </c>
    </row>
    <row r="4573" spans="17:25" x14ac:dyDescent="0.25">
      <c r="Q4573" s="47">
        <f t="shared" si="511"/>
        <v>2004</v>
      </c>
      <c r="R4573" s="48" t="str">
        <f t="shared" si="509"/>
        <v>20045</v>
      </c>
      <c r="S4573" s="49">
        <v>38135</v>
      </c>
      <c r="T4573" s="48">
        <v>2745.91</v>
      </c>
      <c r="U4573" s="50">
        <f t="shared" si="510"/>
        <v>2719.518064516129</v>
      </c>
      <c r="V4573" s="51">
        <f t="shared" si="512"/>
        <v>2628.4739890710371</v>
      </c>
      <c r="W4573" s="53">
        <f t="shared" si="513"/>
        <v>-3.237949347146718E-3</v>
      </c>
      <c r="X4573" s="53" t="str">
        <f t="shared" si="514"/>
        <v/>
      </c>
      <c r="Y4573" s="54" t="str">
        <f t="shared" si="515"/>
        <v/>
      </c>
    </row>
    <row r="4574" spans="17:25" x14ac:dyDescent="0.25">
      <c r="Q4574" s="47">
        <f t="shared" si="511"/>
        <v>2004</v>
      </c>
      <c r="R4574" s="48" t="str">
        <f t="shared" si="509"/>
        <v>20045</v>
      </c>
      <c r="S4574" s="49">
        <v>38136</v>
      </c>
      <c r="T4574" s="48">
        <v>2724.92</v>
      </c>
      <c r="U4574" s="50">
        <f t="shared" si="510"/>
        <v>2719.518064516129</v>
      </c>
      <c r="V4574" s="51">
        <f t="shared" si="512"/>
        <v>2628.4739890710371</v>
      </c>
      <c r="W4574" s="53">
        <f t="shared" si="513"/>
        <v>-7.6440961284236497E-3</v>
      </c>
      <c r="X4574" s="53" t="str">
        <f t="shared" si="514"/>
        <v/>
      </c>
      <c r="Y4574" s="54" t="str">
        <f t="shared" si="515"/>
        <v/>
      </c>
    </row>
    <row r="4575" spans="17:25" x14ac:dyDescent="0.25">
      <c r="Q4575" s="47">
        <f t="shared" si="511"/>
        <v>2004</v>
      </c>
      <c r="R4575" s="48" t="str">
        <f t="shared" si="509"/>
        <v>20045</v>
      </c>
      <c r="S4575" s="49">
        <v>38137</v>
      </c>
      <c r="T4575" s="48">
        <v>2724.92</v>
      </c>
      <c r="U4575" s="50">
        <f t="shared" si="510"/>
        <v>2719.518064516129</v>
      </c>
      <c r="V4575" s="51">
        <f t="shared" si="512"/>
        <v>2628.4739890710371</v>
      </c>
      <c r="W4575" s="53">
        <f t="shared" si="513"/>
        <v>0</v>
      </c>
      <c r="X4575" s="53" t="str">
        <f t="shared" si="514"/>
        <v/>
      </c>
      <c r="Y4575" s="54" t="str">
        <f t="shared" si="515"/>
        <v/>
      </c>
    </row>
    <row r="4576" spans="17:25" x14ac:dyDescent="0.25">
      <c r="Q4576" s="47">
        <f t="shared" si="511"/>
        <v>2004</v>
      </c>
      <c r="R4576" s="48" t="str">
        <f t="shared" si="509"/>
        <v>20045</v>
      </c>
      <c r="S4576" s="49">
        <v>38138</v>
      </c>
      <c r="T4576" s="48">
        <v>2724.92</v>
      </c>
      <c r="U4576" s="50">
        <f t="shared" si="510"/>
        <v>2719.518064516129</v>
      </c>
      <c r="V4576" s="51">
        <f t="shared" si="512"/>
        <v>2628.4739890710371</v>
      </c>
      <c r="W4576" s="53">
        <f t="shared" si="513"/>
        <v>0</v>
      </c>
      <c r="X4576" s="53" t="str">
        <f t="shared" si="514"/>
        <v/>
      </c>
      <c r="Y4576" s="54" t="str">
        <f t="shared" si="515"/>
        <v/>
      </c>
    </row>
    <row r="4577" spans="17:25" x14ac:dyDescent="0.25">
      <c r="Q4577" s="47">
        <f t="shared" si="511"/>
        <v>2004</v>
      </c>
      <c r="R4577" s="48" t="str">
        <f t="shared" si="509"/>
        <v>20046</v>
      </c>
      <c r="S4577" s="49">
        <v>38139</v>
      </c>
      <c r="T4577" s="48">
        <v>2724.92</v>
      </c>
      <c r="U4577" s="50">
        <f t="shared" si="510"/>
        <v>2716.4603333333339</v>
      </c>
      <c r="V4577" s="51">
        <f t="shared" si="512"/>
        <v>2628.4739890710371</v>
      </c>
      <c r="W4577" s="53">
        <f t="shared" si="513"/>
        <v>0</v>
      </c>
      <c r="X4577" s="53">
        <f t="shared" si="514"/>
        <v>-1.124365093467139E-3</v>
      </c>
      <c r="Y4577" s="54" t="str">
        <f t="shared" si="515"/>
        <v/>
      </c>
    </row>
    <row r="4578" spans="17:25" x14ac:dyDescent="0.25">
      <c r="Q4578" s="47">
        <f t="shared" si="511"/>
        <v>2004</v>
      </c>
      <c r="R4578" s="48" t="str">
        <f t="shared" si="509"/>
        <v>20046</v>
      </c>
      <c r="S4578" s="49">
        <v>38140</v>
      </c>
      <c r="T4578" s="48">
        <v>2736.39</v>
      </c>
      <c r="U4578" s="50">
        <f t="shared" si="510"/>
        <v>2716.4603333333339</v>
      </c>
      <c r="V4578" s="51">
        <f t="shared" si="512"/>
        <v>2628.4739890710371</v>
      </c>
      <c r="W4578" s="53">
        <f t="shared" si="513"/>
        <v>4.2092978876442366E-3</v>
      </c>
      <c r="X4578" s="53" t="str">
        <f t="shared" si="514"/>
        <v/>
      </c>
      <c r="Y4578" s="54" t="str">
        <f t="shared" si="515"/>
        <v/>
      </c>
    </row>
    <row r="4579" spans="17:25" x14ac:dyDescent="0.25">
      <c r="Q4579" s="47">
        <f t="shared" si="511"/>
        <v>2004</v>
      </c>
      <c r="R4579" s="48" t="str">
        <f t="shared" si="509"/>
        <v>20046</v>
      </c>
      <c r="S4579" s="49">
        <v>38141</v>
      </c>
      <c r="T4579" s="48">
        <v>2727.68</v>
      </c>
      <c r="U4579" s="50">
        <f t="shared" si="510"/>
        <v>2716.4603333333339</v>
      </c>
      <c r="V4579" s="51">
        <f t="shared" si="512"/>
        <v>2628.4739890710371</v>
      </c>
      <c r="W4579" s="53">
        <f t="shared" si="513"/>
        <v>-3.183025811379192E-3</v>
      </c>
      <c r="X4579" s="53" t="str">
        <f t="shared" si="514"/>
        <v/>
      </c>
      <c r="Y4579" s="54" t="str">
        <f t="shared" si="515"/>
        <v/>
      </c>
    </row>
    <row r="4580" spans="17:25" x14ac:dyDescent="0.25">
      <c r="Q4580" s="47">
        <f t="shared" si="511"/>
        <v>2004</v>
      </c>
      <c r="R4580" s="48" t="str">
        <f t="shared" si="509"/>
        <v>20046</v>
      </c>
      <c r="S4580" s="49">
        <v>38142</v>
      </c>
      <c r="T4580" s="48">
        <v>2722.69</v>
      </c>
      <c r="U4580" s="50">
        <f t="shared" si="510"/>
        <v>2716.4603333333339</v>
      </c>
      <c r="V4580" s="51">
        <f t="shared" si="512"/>
        <v>2628.4739890710371</v>
      </c>
      <c r="W4580" s="53">
        <f t="shared" si="513"/>
        <v>-1.8293934772406484E-3</v>
      </c>
      <c r="X4580" s="53" t="str">
        <f t="shared" si="514"/>
        <v/>
      </c>
      <c r="Y4580" s="54" t="str">
        <f t="shared" si="515"/>
        <v/>
      </c>
    </row>
    <row r="4581" spans="17:25" x14ac:dyDescent="0.25">
      <c r="Q4581" s="47">
        <f t="shared" si="511"/>
        <v>2004</v>
      </c>
      <c r="R4581" s="48" t="str">
        <f t="shared" si="509"/>
        <v>20046</v>
      </c>
      <c r="S4581" s="49">
        <v>38143</v>
      </c>
      <c r="T4581" s="48">
        <v>2715.37</v>
      </c>
      <c r="U4581" s="50">
        <f t="shared" si="510"/>
        <v>2716.4603333333339</v>
      </c>
      <c r="V4581" s="51">
        <f t="shared" si="512"/>
        <v>2628.4739890710371</v>
      </c>
      <c r="W4581" s="53">
        <f t="shared" si="513"/>
        <v>-2.6885176057502846E-3</v>
      </c>
      <c r="X4581" s="53" t="str">
        <f t="shared" si="514"/>
        <v/>
      </c>
      <c r="Y4581" s="54" t="str">
        <f t="shared" si="515"/>
        <v/>
      </c>
    </row>
    <row r="4582" spans="17:25" x14ac:dyDescent="0.25">
      <c r="Q4582" s="47">
        <f t="shared" si="511"/>
        <v>2004</v>
      </c>
      <c r="R4582" s="48" t="str">
        <f t="shared" si="509"/>
        <v>20046</v>
      </c>
      <c r="S4582" s="49">
        <v>38144</v>
      </c>
      <c r="T4582" s="48">
        <v>2715.37</v>
      </c>
      <c r="U4582" s="50">
        <f t="shared" si="510"/>
        <v>2716.4603333333339</v>
      </c>
      <c r="V4582" s="51">
        <f t="shared" si="512"/>
        <v>2628.4739890710371</v>
      </c>
      <c r="W4582" s="53">
        <f t="shared" si="513"/>
        <v>0</v>
      </c>
      <c r="X4582" s="53" t="str">
        <f t="shared" si="514"/>
        <v/>
      </c>
      <c r="Y4582" s="54" t="str">
        <f t="shared" si="515"/>
        <v/>
      </c>
    </row>
    <row r="4583" spans="17:25" x14ac:dyDescent="0.25">
      <c r="Q4583" s="47">
        <f t="shared" si="511"/>
        <v>2004</v>
      </c>
      <c r="R4583" s="48" t="str">
        <f t="shared" si="509"/>
        <v>20046</v>
      </c>
      <c r="S4583" s="49">
        <v>38145</v>
      </c>
      <c r="T4583" s="48">
        <v>2715.37</v>
      </c>
      <c r="U4583" s="50">
        <f t="shared" si="510"/>
        <v>2716.4603333333339</v>
      </c>
      <c r="V4583" s="51">
        <f t="shared" si="512"/>
        <v>2628.4739890710371</v>
      </c>
      <c r="W4583" s="53">
        <f t="shared" si="513"/>
        <v>0</v>
      </c>
      <c r="X4583" s="53" t="str">
        <f t="shared" si="514"/>
        <v/>
      </c>
      <c r="Y4583" s="54" t="str">
        <f t="shared" si="515"/>
        <v/>
      </c>
    </row>
    <row r="4584" spans="17:25" x14ac:dyDescent="0.25">
      <c r="Q4584" s="47">
        <f t="shared" si="511"/>
        <v>2004</v>
      </c>
      <c r="R4584" s="48" t="str">
        <f t="shared" si="509"/>
        <v>20046</v>
      </c>
      <c r="S4584" s="49">
        <v>38146</v>
      </c>
      <c r="T4584" s="48">
        <v>2707.33</v>
      </c>
      <c r="U4584" s="50">
        <f t="shared" si="510"/>
        <v>2716.4603333333339</v>
      </c>
      <c r="V4584" s="51">
        <f t="shared" si="512"/>
        <v>2628.4739890710371</v>
      </c>
      <c r="W4584" s="53">
        <f t="shared" si="513"/>
        <v>-2.9609224525570799E-3</v>
      </c>
      <c r="X4584" s="53" t="str">
        <f t="shared" si="514"/>
        <v/>
      </c>
      <c r="Y4584" s="54" t="str">
        <f t="shared" si="515"/>
        <v/>
      </c>
    </row>
    <row r="4585" spans="17:25" x14ac:dyDescent="0.25">
      <c r="Q4585" s="47">
        <f t="shared" si="511"/>
        <v>2004</v>
      </c>
      <c r="R4585" s="48" t="str">
        <f t="shared" si="509"/>
        <v>20046</v>
      </c>
      <c r="S4585" s="49">
        <v>38147</v>
      </c>
      <c r="T4585" s="48">
        <v>2705.97</v>
      </c>
      <c r="U4585" s="50">
        <f t="shared" si="510"/>
        <v>2716.4603333333339</v>
      </c>
      <c r="V4585" s="51">
        <f t="shared" si="512"/>
        <v>2628.4739890710371</v>
      </c>
      <c r="W4585" s="53">
        <f t="shared" si="513"/>
        <v>-5.0233994378234836E-4</v>
      </c>
      <c r="X4585" s="53" t="str">
        <f t="shared" si="514"/>
        <v/>
      </c>
      <c r="Y4585" s="54" t="str">
        <f t="shared" si="515"/>
        <v/>
      </c>
    </row>
    <row r="4586" spans="17:25" x14ac:dyDescent="0.25">
      <c r="Q4586" s="47">
        <f t="shared" si="511"/>
        <v>2004</v>
      </c>
      <c r="R4586" s="48" t="str">
        <f t="shared" si="509"/>
        <v>20046</v>
      </c>
      <c r="S4586" s="49">
        <v>38148</v>
      </c>
      <c r="T4586" s="48">
        <v>2719.34</v>
      </c>
      <c r="U4586" s="50">
        <f t="shared" si="510"/>
        <v>2716.4603333333339</v>
      </c>
      <c r="V4586" s="51">
        <f t="shared" si="512"/>
        <v>2628.4739890710371</v>
      </c>
      <c r="W4586" s="53">
        <f t="shared" si="513"/>
        <v>4.9409269134543798E-3</v>
      </c>
      <c r="X4586" s="53" t="str">
        <f t="shared" si="514"/>
        <v/>
      </c>
      <c r="Y4586" s="54" t="str">
        <f t="shared" si="515"/>
        <v/>
      </c>
    </row>
    <row r="4587" spans="17:25" x14ac:dyDescent="0.25">
      <c r="Q4587" s="47">
        <f t="shared" si="511"/>
        <v>2004</v>
      </c>
      <c r="R4587" s="48" t="str">
        <f t="shared" si="509"/>
        <v>20046</v>
      </c>
      <c r="S4587" s="49">
        <v>38149</v>
      </c>
      <c r="T4587" s="48">
        <v>2732.4</v>
      </c>
      <c r="U4587" s="50">
        <f t="shared" si="510"/>
        <v>2716.4603333333339</v>
      </c>
      <c r="V4587" s="51">
        <f t="shared" si="512"/>
        <v>2628.4739890710371</v>
      </c>
      <c r="W4587" s="53">
        <f t="shared" si="513"/>
        <v>4.8026359337192126E-3</v>
      </c>
      <c r="X4587" s="53" t="str">
        <f t="shared" si="514"/>
        <v/>
      </c>
      <c r="Y4587" s="54" t="str">
        <f t="shared" si="515"/>
        <v/>
      </c>
    </row>
    <row r="4588" spans="17:25" x14ac:dyDescent="0.25">
      <c r="Q4588" s="47">
        <f t="shared" si="511"/>
        <v>2004</v>
      </c>
      <c r="R4588" s="48" t="str">
        <f t="shared" si="509"/>
        <v>20046</v>
      </c>
      <c r="S4588" s="49">
        <v>38150</v>
      </c>
      <c r="T4588" s="48">
        <v>2734.94</v>
      </c>
      <c r="U4588" s="50">
        <f t="shared" si="510"/>
        <v>2716.4603333333339</v>
      </c>
      <c r="V4588" s="51">
        <f t="shared" si="512"/>
        <v>2628.4739890710371</v>
      </c>
      <c r="W4588" s="53">
        <f t="shared" si="513"/>
        <v>9.2958571219448061E-4</v>
      </c>
      <c r="X4588" s="53" t="str">
        <f t="shared" si="514"/>
        <v/>
      </c>
      <c r="Y4588" s="54" t="str">
        <f t="shared" si="515"/>
        <v/>
      </c>
    </row>
    <row r="4589" spans="17:25" x14ac:dyDescent="0.25">
      <c r="Q4589" s="47">
        <f t="shared" si="511"/>
        <v>2004</v>
      </c>
      <c r="R4589" s="48" t="str">
        <f t="shared" si="509"/>
        <v>20046</v>
      </c>
      <c r="S4589" s="49">
        <v>38151</v>
      </c>
      <c r="T4589" s="48">
        <v>2734.94</v>
      </c>
      <c r="U4589" s="50">
        <f t="shared" si="510"/>
        <v>2716.4603333333339</v>
      </c>
      <c r="V4589" s="51">
        <f t="shared" si="512"/>
        <v>2628.4739890710371</v>
      </c>
      <c r="W4589" s="53">
        <f t="shared" si="513"/>
        <v>0</v>
      </c>
      <c r="X4589" s="53" t="str">
        <f t="shared" si="514"/>
        <v/>
      </c>
      <c r="Y4589" s="54" t="str">
        <f t="shared" si="515"/>
        <v/>
      </c>
    </row>
    <row r="4590" spans="17:25" x14ac:dyDescent="0.25">
      <c r="Q4590" s="47">
        <f t="shared" si="511"/>
        <v>2004</v>
      </c>
      <c r="R4590" s="48" t="str">
        <f t="shared" si="509"/>
        <v>20046</v>
      </c>
      <c r="S4590" s="49">
        <v>38152</v>
      </c>
      <c r="T4590" s="48">
        <v>2734.94</v>
      </c>
      <c r="U4590" s="50">
        <f t="shared" si="510"/>
        <v>2716.4603333333339</v>
      </c>
      <c r="V4590" s="51">
        <f t="shared" si="512"/>
        <v>2628.4739890710371</v>
      </c>
      <c r="W4590" s="53">
        <f t="shared" si="513"/>
        <v>0</v>
      </c>
      <c r="X4590" s="53" t="str">
        <f t="shared" si="514"/>
        <v/>
      </c>
      <c r="Y4590" s="54" t="str">
        <f t="shared" si="515"/>
        <v/>
      </c>
    </row>
    <row r="4591" spans="17:25" x14ac:dyDescent="0.25">
      <c r="Q4591" s="47">
        <f t="shared" si="511"/>
        <v>2004</v>
      </c>
      <c r="R4591" s="48" t="str">
        <f t="shared" si="509"/>
        <v>20046</v>
      </c>
      <c r="S4591" s="49">
        <v>38153</v>
      </c>
      <c r="T4591" s="48">
        <v>2734.94</v>
      </c>
      <c r="U4591" s="50">
        <f t="shared" si="510"/>
        <v>2716.4603333333339</v>
      </c>
      <c r="V4591" s="51">
        <f t="shared" si="512"/>
        <v>2628.4739890710371</v>
      </c>
      <c r="W4591" s="53">
        <f t="shared" si="513"/>
        <v>0</v>
      </c>
      <c r="X4591" s="53" t="str">
        <f t="shared" si="514"/>
        <v/>
      </c>
      <c r="Y4591" s="54" t="str">
        <f t="shared" si="515"/>
        <v/>
      </c>
    </row>
    <row r="4592" spans="17:25" x14ac:dyDescent="0.25">
      <c r="Q4592" s="47">
        <f t="shared" si="511"/>
        <v>2004</v>
      </c>
      <c r="R4592" s="48" t="str">
        <f t="shared" si="509"/>
        <v>20046</v>
      </c>
      <c r="S4592" s="49">
        <v>38154</v>
      </c>
      <c r="T4592" s="48">
        <v>2735.05</v>
      </c>
      <c r="U4592" s="50">
        <f t="shared" si="510"/>
        <v>2716.4603333333339</v>
      </c>
      <c r="V4592" s="51">
        <f t="shared" si="512"/>
        <v>2628.4739890710371</v>
      </c>
      <c r="W4592" s="53">
        <f t="shared" si="513"/>
        <v>4.0220260773660144E-5</v>
      </c>
      <c r="X4592" s="53" t="str">
        <f t="shared" si="514"/>
        <v/>
      </c>
      <c r="Y4592" s="54" t="str">
        <f t="shared" si="515"/>
        <v/>
      </c>
    </row>
    <row r="4593" spans="17:25" x14ac:dyDescent="0.25">
      <c r="Q4593" s="47">
        <f t="shared" si="511"/>
        <v>2004</v>
      </c>
      <c r="R4593" s="48" t="str">
        <f t="shared" si="509"/>
        <v>20046</v>
      </c>
      <c r="S4593" s="49">
        <v>38155</v>
      </c>
      <c r="T4593" s="48">
        <v>2725.87</v>
      </c>
      <c r="U4593" s="50">
        <f t="shared" si="510"/>
        <v>2716.4603333333339</v>
      </c>
      <c r="V4593" s="51">
        <f t="shared" si="512"/>
        <v>2628.4739890710371</v>
      </c>
      <c r="W4593" s="53">
        <f t="shared" si="513"/>
        <v>-3.3564285844867037E-3</v>
      </c>
      <c r="X4593" s="53" t="str">
        <f t="shared" si="514"/>
        <v/>
      </c>
      <c r="Y4593" s="54" t="str">
        <f t="shared" si="515"/>
        <v/>
      </c>
    </row>
    <row r="4594" spans="17:25" x14ac:dyDescent="0.25">
      <c r="Q4594" s="47">
        <f t="shared" si="511"/>
        <v>2004</v>
      </c>
      <c r="R4594" s="48" t="str">
        <f t="shared" si="509"/>
        <v>20046</v>
      </c>
      <c r="S4594" s="49">
        <v>38156</v>
      </c>
      <c r="T4594" s="48">
        <v>2713.07</v>
      </c>
      <c r="U4594" s="50">
        <f t="shared" si="510"/>
        <v>2716.4603333333339</v>
      </c>
      <c r="V4594" s="51">
        <f t="shared" si="512"/>
        <v>2628.4739890710371</v>
      </c>
      <c r="W4594" s="53">
        <f t="shared" si="513"/>
        <v>-4.6957485133185539E-3</v>
      </c>
      <c r="X4594" s="53" t="str">
        <f t="shared" si="514"/>
        <v/>
      </c>
      <c r="Y4594" s="54" t="str">
        <f t="shared" si="515"/>
        <v/>
      </c>
    </row>
    <row r="4595" spans="17:25" x14ac:dyDescent="0.25">
      <c r="Q4595" s="47">
        <f t="shared" si="511"/>
        <v>2004</v>
      </c>
      <c r="R4595" s="48" t="str">
        <f t="shared" si="509"/>
        <v>20046</v>
      </c>
      <c r="S4595" s="49">
        <v>38157</v>
      </c>
      <c r="T4595" s="48">
        <v>2710.99</v>
      </c>
      <c r="U4595" s="50">
        <f t="shared" si="510"/>
        <v>2716.4603333333339</v>
      </c>
      <c r="V4595" s="51">
        <f t="shared" si="512"/>
        <v>2628.4739890710371</v>
      </c>
      <c r="W4595" s="53">
        <f t="shared" si="513"/>
        <v>-7.6665917208196266E-4</v>
      </c>
      <c r="X4595" s="53" t="str">
        <f t="shared" si="514"/>
        <v/>
      </c>
      <c r="Y4595" s="54" t="str">
        <f t="shared" si="515"/>
        <v/>
      </c>
    </row>
    <row r="4596" spans="17:25" x14ac:dyDescent="0.25">
      <c r="Q4596" s="47">
        <f t="shared" si="511"/>
        <v>2004</v>
      </c>
      <c r="R4596" s="48" t="str">
        <f t="shared" si="509"/>
        <v>20046</v>
      </c>
      <c r="S4596" s="49">
        <v>38158</v>
      </c>
      <c r="T4596" s="48">
        <v>2710.99</v>
      </c>
      <c r="U4596" s="50">
        <f t="shared" si="510"/>
        <v>2716.4603333333339</v>
      </c>
      <c r="V4596" s="51">
        <f t="shared" si="512"/>
        <v>2628.4739890710371</v>
      </c>
      <c r="W4596" s="53">
        <f t="shared" si="513"/>
        <v>0</v>
      </c>
      <c r="X4596" s="53" t="str">
        <f t="shared" si="514"/>
        <v/>
      </c>
      <c r="Y4596" s="54" t="str">
        <f t="shared" si="515"/>
        <v/>
      </c>
    </row>
    <row r="4597" spans="17:25" x14ac:dyDescent="0.25">
      <c r="Q4597" s="47">
        <f t="shared" si="511"/>
        <v>2004</v>
      </c>
      <c r="R4597" s="48" t="str">
        <f t="shared" si="509"/>
        <v>20046</v>
      </c>
      <c r="S4597" s="49">
        <v>38159</v>
      </c>
      <c r="T4597" s="48">
        <v>2710.99</v>
      </c>
      <c r="U4597" s="50">
        <f t="shared" si="510"/>
        <v>2716.4603333333339</v>
      </c>
      <c r="V4597" s="51">
        <f t="shared" si="512"/>
        <v>2628.4739890710371</v>
      </c>
      <c r="W4597" s="53">
        <f t="shared" si="513"/>
        <v>0</v>
      </c>
      <c r="X4597" s="53" t="str">
        <f t="shared" si="514"/>
        <v/>
      </c>
      <c r="Y4597" s="54" t="str">
        <f t="shared" si="515"/>
        <v/>
      </c>
    </row>
    <row r="4598" spans="17:25" x14ac:dyDescent="0.25">
      <c r="Q4598" s="47">
        <f t="shared" si="511"/>
        <v>2004</v>
      </c>
      <c r="R4598" s="48" t="str">
        <f t="shared" si="509"/>
        <v>20046</v>
      </c>
      <c r="S4598" s="49">
        <v>38160</v>
      </c>
      <c r="T4598" s="48">
        <v>2710.99</v>
      </c>
      <c r="U4598" s="50">
        <f t="shared" si="510"/>
        <v>2716.4603333333339</v>
      </c>
      <c r="V4598" s="51">
        <f t="shared" si="512"/>
        <v>2628.4739890710371</v>
      </c>
      <c r="W4598" s="53">
        <f t="shared" si="513"/>
        <v>0</v>
      </c>
      <c r="X4598" s="53" t="str">
        <f t="shared" si="514"/>
        <v/>
      </c>
      <c r="Y4598" s="54" t="str">
        <f t="shared" si="515"/>
        <v/>
      </c>
    </row>
    <row r="4599" spans="17:25" x14ac:dyDescent="0.25">
      <c r="Q4599" s="47">
        <f t="shared" si="511"/>
        <v>2004</v>
      </c>
      <c r="R4599" s="48" t="str">
        <f t="shared" si="509"/>
        <v>20046</v>
      </c>
      <c r="S4599" s="49">
        <v>38161</v>
      </c>
      <c r="T4599" s="48">
        <v>2709.3</v>
      </c>
      <c r="U4599" s="50">
        <f t="shared" si="510"/>
        <v>2716.4603333333339</v>
      </c>
      <c r="V4599" s="51">
        <f t="shared" si="512"/>
        <v>2628.4739890710371</v>
      </c>
      <c r="W4599" s="53">
        <f t="shared" si="513"/>
        <v>-6.2338850383059086E-4</v>
      </c>
      <c r="X4599" s="53" t="str">
        <f t="shared" si="514"/>
        <v/>
      </c>
      <c r="Y4599" s="54" t="str">
        <f t="shared" si="515"/>
        <v/>
      </c>
    </row>
    <row r="4600" spans="17:25" x14ac:dyDescent="0.25">
      <c r="Q4600" s="47">
        <f t="shared" si="511"/>
        <v>2004</v>
      </c>
      <c r="R4600" s="48" t="str">
        <f t="shared" si="509"/>
        <v>20046</v>
      </c>
      <c r="S4600" s="49">
        <v>38162</v>
      </c>
      <c r="T4600" s="48">
        <v>2715.53</v>
      </c>
      <c r="U4600" s="50">
        <f t="shared" si="510"/>
        <v>2716.4603333333339</v>
      </c>
      <c r="V4600" s="51">
        <f t="shared" si="512"/>
        <v>2628.4739890710371</v>
      </c>
      <c r="W4600" s="53">
        <f t="shared" si="513"/>
        <v>2.2994869523493833E-3</v>
      </c>
      <c r="X4600" s="53" t="str">
        <f t="shared" si="514"/>
        <v/>
      </c>
      <c r="Y4600" s="54" t="str">
        <f t="shared" si="515"/>
        <v/>
      </c>
    </row>
    <row r="4601" spans="17:25" x14ac:dyDescent="0.25">
      <c r="Q4601" s="47">
        <f t="shared" si="511"/>
        <v>2004</v>
      </c>
      <c r="R4601" s="48" t="str">
        <f t="shared" si="509"/>
        <v>20046</v>
      </c>
      <c r="S4601" s="49">
        <v>38163</v>
      </c>
      <c r="T4601" s="48">
        <v>2702.6</v>
      </c>
      <c r="U4601" s="50">
        <f t="shared" si="510"/>
        <v>2716.4603333333339</v>
      </c>
      <c r="V4601" s="51">
        <f t="shared" si="512"/>
        <v>2628.4739890710371</v>
      </c>
      <c r="W4601" s="53">
        <f t="shared" si="513"/>
        <v>-4.7615014380251175E-3</v>
      </c>
      <c r="X4601" s="53" t="str">
        <f t="shared" si="514"/>
        <v/>
      </c>
      <c r="Y4601" s="54" t="str">
        <f t="shared" si="515"/>
        <v/>
      </c>
    </row>
    <row r="4602" spans="17:25" x14ac:dyDescent="0.25">
      <c r="Q4602" s="47">
        <f t="shared" si="511"/>
        <v>2004</v>
      </c>
      <c r="R4602" s="48" t="str">
        <f t="shared" si="509"/>
        <v>20046</v>
      </c>
      <c r="S4602" s="49">
        <v>38164</v>
      </c>
      <c r="T4602" s="48">
        <v>2697.08</v>
      </c>
      <c r="U4602" s="50">
        <f t="shared" si="510"/>
        <v>2716.4603333333339</v>
      </c>
      <c r="V4602" s="51">
        <f t="shared" si="512"/>
        <v>2628.4739890710371</v>
      </c>
      <c r="W4602" s="53">
        <f t="shared" si="513"/>
        <v>-2.0424776141493295E-3</v>
      </c>
      <c r="X4602" s="53" t="str">
        <f t="shared" si="514"/>
        <v/>
      </c>
      <c r="Y4602" s="54" t="str">
        <f t="shared" si="515"/>
        <v/>
      </c>
    </row>
    <row r="4603" spans="17:25" x14ac:dyDescent="0.25">
      <c r="Q4603" s="47">
        <f t="shared" si="511"/>
        <v>2004</v>
      </c>
      <c r="R4603" s="48" t="str">
        <f t="shared" si="509"/>
        <v>20046</v>
      </c>
      <c r="S4603" s="49">
        <v>38165</v>
      </c>
      <c r="T4603" s="48">
        <v>2697.08</v>
      </c>
      <c r="U4603" s="50">
        <f t="shared" si="510"/>
        <v>2716.4603333333339</v>
      </c>
      <c r="V4603" s="51">
        <f t="shared" si="512"/>
        <v>2628.4739890710371</v>
      </c>
      <c r="W4603" s="53">
        <f t="shared" si="513"/>
        <v>0</v>
      </c>
      <c r="X4603" s="53" t="str">
        <f t="shared" si="514"/>
        <v/>
      </c>
      <c r="Y4603" s="54" t="str">
        <f t="shared" si="515"/>
        <v/>
      </c>
    </row>
    <row r="4604" spans="17:25" x14ac:dyDescent="0.25">
      <c r="Q4604" s="47">
        <f t="shared" si="511"/>
        <v>2004</v>
      </c>
      <c r="R4604" s="48" t="str">
        <f t="shared" si="509"/>
        <v>20046</v>
      </c>
      <c r="S4604" s="49">
        <v>38166</v>
      </c>
      <c r="T4604" s="48">
        <v>2697.08</v>
      </c>
      <c r="U4604" s="50">
        <f t="shared" si="510"/>
        <v>2716.4603333333339</v>
      </c>
      <c r="V4604" s="51">
        <f t="shared" si="512"/>
        <v>2628.4739890710371</v>
      </c>
      <c r="W4604" s="53">
        <f t="shared" si="513"/>
        <v>0</v>
      </c>
      <c r="X4604" s="53" t="str">
        <f t="shared" si="514"/>
        <v/>
      </c>
      <c r="Y4604" s="54" t="str">
        <f t="shared" si="515"/>
        <v/>
      </c>
    </row>
    <row r="4605" spans="17:25" x14ac:dyDescent="0.25">
      <c r="Q4605" s="47">
        <f t="shared" si="511"/>
        <v>2004</v>
      </c>
      <c r="R4605" s="48" t="str">
        <f t="shared" si="509"/>
        <v>20046</v>
      </c>
      <c r="S4605" s="49">
        <v>38167</v>
      </c>
      <c r="T4605" s="48">
        <v>2695.02</v>
      </c>
      <c r="U4605" s="50">
        <f t="shared" si="510"/>
        <v>2716.4603333333339</v>
      </c>
      <c r="V4605" s="51">
        <f t="shared" si="512"/>
        <v>2628.4739890710371</v>
      </c>
      <c r="W4605" s="53">
        <f t="shared" si="513"/>
        <v>-7.6378898660767192E-4</v>
      </c>
      <c r="X4605" s="53" t="str">
        <f t="shared" si="514"/>
        <v/>
      </c>
      <c r="Y4605" s="54" t="str">
        <f t="shared" si="515"/>
        <v/>
      </c>
    </row>
    <row r="4606" spans="17:25" x14ac:dyDescent="0.25">
      <c r="Q4606" s="47">
        <f t="shared" si="511"/>
        <v>2004</v>
      </c>
      <c r="R4606" s="48" t="str">
        <f t="shared" si="509"/>
        <v>20046</v>
      </c>
      <c r="S4606" s="49">
        <v>38168</v>
      </c>
      <c r="T4606" s="48">
        <v>2699.58</v>
      </c>
      <c r="U4606" s="50">
        <f t="shared" si="510"/>
        <v>2716.4603333333339</v>
      </c>
      <c r="V4606" s="51">
        <f t="shared" si="512"/>
        <v>2628.4739890710371</v>
      </c>
      <c r="W4606" s="53">
        <f t="shared" si="513"/>
        <v>1.6920097067925077E-3</v>
      </c>
      <c r="X4606" s="53" t="str">
        <f t="shared" si="514"/>
        <v/>
      </c>
      <c r="Y4606" s="54" t="str">
        <f t="shared" si="515"/>
        <v/>
      </c>
    </row>
    <row r="4607" spans="17:25" x14ac:dyDescent="0.25">
      <c r="Q4607" s="47">
        <f t="shared" si="511"/>
        <v>2004</v>
      </c>
      <c r="R4607" s="48" t="str">
        <f t="shared" si="509"/>
        <v>20047</v>
      </c>
      <c r="S4607" s="49">
        <v>38169</v>
      </c>
      <c r="T4607" s="48">
        <v>2694.09</v>
      </c>
      <c r="U4607" s="50">
        <f t="shared" si="510"/>
        <v>2651.1306451612913</v>
      </c>
      <c r="V4607" s="51">
        <f t="shared" si="512"/>
        <v>2628.4739890710371</v>
      </c>
      <c r="W4607" s="53">
        <f t="shared" si="513"/>
        <v>-2.0336496788389002E-3</v>
      </c>
      <c r="X4607" s="53">
        <f t="shared" si="514"/>
        <v>-2.4049564563999093E-2</v>
      </c>
      <c r="Y4607" s="54" t="str">
        <f t="shared" si="515"/>
        <v/>
      </c>
    </row>
    <row r="4608" spans="17:25" x14ac:dyDescent="0.25">
      <c r="Q4608" s="47">
        <f t="shared" si="511"/>
        <v>2004</v>
      </c>
      <c r="R4608" s="48" t="str">
        <f t="shared" si="509"/>
        <v>20047</v>
      </c>
      <c r="S4608" s="49">
        <v>38170</v>
      </c>
      <c r="T4608" s="48">
        <v>2682.25</v>
      </c>
      <c r="U4608" s="50">
        <f t="shared" si="510"/>
        <v>2651.1306451612913</v>
      </c>
      <c r="V4608" s="51">
        <f t="shared" si="512"/>
        <v>2628.4739890710371</v>
      </c>
      <c r="W4608" s="53">
        <f t="shared" si="513"/>
        <v>-4.3948049248541121E-3</v>
      </c>
      <c r="X4608" s="53" t="str">
        <f t="shared" si="514"/>
        <v/>
      </c>
      <c r="Y4608" s="54" t="str">
        <f t="shared" si="515"/>
        <v/>
      </c>
    </row>
    <row r="4609" spans="17:25" x14ac:dyDescent="0.25">
      <c r="Q4609" s="47">
        <f t="shared" si="511"/>
        <v>2004</v>
      </c>
      <c r="R4609" s="48" t="str">
        <f t="shared" si="509"/>
        <v>20047</v>
      </c>
      <c r="S4609" s="49">
        <v>38171</v>
      </c>
      <c r="T4609" s="48">
        <v>2674.1</v>
      </c>
      <c r="U4609" s="50">
        <f t="shared" si="510"/>
        <v>2651.1306451612913</v>
      </c>
      <c r="V4609" s="51">
        <f t="shared" si="512"/>
        <v>2628.4739890710371</v>
      </c>
      <c r="W4609" s="53">
        <f t="shared" si="513"/>
        <v>-3.0384938018455099E-3</v>
      </c>
      <c r="X4609" s="53" t="str">
        <f t="shared" si="514"/>
        <v/>
      </c>
      <c r="Y4609" s="54" t="str">
        <f t="shared" si="515"/>
        <v/>
      </c>
    </row>
    <row r="4610" spans="17:25" x14ac:dyDescent="0.25">
      <c r="Q4610" s="47">
        <f t="shared" si="511"/>
        <v>2004</v>
      </c>
      <c r="R4610" s="48" t="str">
        <f t="shared" si="509"/>
        <v>20047</v>
      </c>
      <c r="S4610" s="49">
        <v>38172</v>
      </c>
      <c r="T4610" s="48">
        <v>2674.1</v>
      </c>
      <c r="U4610" s="50">
        <f t="shared" si="510"/>
        <v>2651.1306451612913</v>
      </c>
      <c r="V4610" s="51">
        <f t="shared" si="512"/>
        <v>2628.4739890710371</v>
      </c>
      <c r="W4610" s="53">
        <f t="shared" si="513"/>
        <v>0</v>
      </c>
      <c r="X4610" s="53" t="str">
        <f t="shared" si="514"/>
        <v/>
      </c>
      <c r="Y4610" s="54" t="str">
        <f t="shared" si="515"/>
        <v/>
      </c>
    </row>
    <row r="4611" spans="17:25" x14ac:dyDescent="0.25">
      <c r="Q4611" s="47">
        <f t="shared" si="511"/>
        <v>2004</v>
      </c>
      <c r="R4611" s="48" t="str">
        <f t="shared" si="509"/>
        <v>20047</v>
      </c>
      <c r="S4611" s="49">
        <v>38173</v>
      </c>
      <c r="T4611" s="48">
        <v>2674.1</v>
      </c>
      <c r="U4611" s="50">
        <f t="shared" si="510"/>
        <v>2651.1306451612913</v>
      </c>
      <c r="V4611" s="51">
        <f t="shared" si="512"/>
        <v>2628.4739890710371</v>
      </c>
      <c r="W4611" s="53">
        <f t="shared" si="513"/>
        <v>0</v>
      </c>
      <c r="X4611" s="53" t="str">
        <f t="shared" si="514"/>
        <v/>
      </c>
      <c r="Y4611" s="54" t="str">
        <f t="shared" si="515"/>
        <v/>
      </c>
    </row>
    <row r="4612" spans="17:25" x14ac:dyDescent="0.25">
      <c r="Q4612" s="47">
        <f t="shared" si="511"/>
        <v>2004</v>
      </c>
      <c r="R4612" s="48" t="str">
        <f t="shared" si="509"/>
        <v>20047</v>
      </c>
      <c r="S4612" s="49">
        <v>38174</v>
      </c>
      <c r="T4612" s="48">
        <v>2674.1</v>
      </c>
      <c r="U4612" s="50">
        <f t="shared" si="510"/>
        <v>2651.1306451612913</v>
      </c>
      <c r="V4612" s="51">
        <f t="shared" si="512"/>
        <v>2628.4739890710371</v>
      </c>
      <c r="W4612" s="53">
        <f t="shared" si="513"/>
        <v>0</v>
      </c>
      <c r="X4612" s="53" t="str">
        <f t="shared" si="514"/>
        <v/>
      </c>
      <c r="Y4612" s="54" t="str">
        <f t="shared" si="515"/>
        <v/>
      </c>
    </row>
    <row r="4613" spans="17:25" x14ac:dyDescent="0.25">
      <c r="Q4613" s="47">
        <f t="shared" si="511"/>
        <v>2004</v>
      </c>
      <c r="R4613" s="48" t="str">
        <f t="shared" si="509"/>
        <v>20047</v>
      </c>
      <c r="S4613" s="49">
        <v>38175</v>
      </c>
      <c r="T4613" s="48">
        <v>2672.95</v>
      </c>
      <c r="U4613" s="50">
        <f t="shared" si="510"/>
        <v>2651.1306451612913</v>
      </c>
      <c r="V4613" s="51">
        <f t="shared" si="512"/>
        <v>2628.4739890710371</v>
      </c>
      <c r="W4613" s="53">
        <f t="shared" si="513"/>
        <v>-4.3005123219030938E-4</v>
      </c>
      <c r="X4613" s="53" t="str">
        <f t="shared" si="514"/>
        <v/>
      </c>
      <c r="Y4613" s="54" t="str">
        <f t="shared" si="515"/>
        <v/>
      </c>
    </row>
    <row r="4614" spans="17:25" x14ac:dyDescent="0.25">
      <c r="Q4614" s="47">
        <f t="shared" si="511"/>
        <v>2004</v>
      </c>
      <c r="R4614" s="48" t="str">
        <f t="shared" si="509"/>
        <v>20047</v>
      </c>
      <c r="S4614" s="49">
        <v>38176</v>
      </c>
      <c r="T4614" s="48">
        <v>2675.05</v>
      </c>
      <c r="U4614" s="50">
        <f t="shared" si="510"/>
        <v>2651.1306451612913</v>
      </c>
      <c r="V4614" s="51">
        <f t="shared" si="512"/>
        <v>2628.4739890710371</v>
      </c>
      <c r="W4614" s="53">
        <f t="shared" si="513"/>
        <v>7.8564881497977801E-4</v>
      </c>
      <c r="X4614" s="53" t="str">
        <f t="shared" si="514"/>
        <v/>
      </c>
      <c r="Y4614" s="54" t="str">
        <f t="shared" si="515"/>
        <v/>
      </c>
    </row>
    <row r="4615" spans="17:25" x14ac:dyDescent="0.25">
      <c r="Q4615" s="47">
        <f t="shared" si="511"/>
        <v>2004</v>
      </c>
      <c r="R4615" s="48" t="str">
        <f t="shared" ref="R4615:R4678" si="516">+YEAR(S4615)&amp;MONTH(S4615)</f>
        <v>20047</v>
      </c>
      <c r="S4615" s="49">
        <v>38177</v>
      </c>
      <c r="T4615" s="48">
        <v>2677.42</v>
      </c>
      <c r="U4615" s="50">
        <f t="shared" ref="U4615:U4678" si="517">+AVERAGEIF($R$3:$R$12000,R4615,$T$3:$T$12000)</f>
        <v>2651.1306451612913</v>
      </c>
      <c r="V4615" s="51">
        <f t="shared" si="512"/>
        <v>2628.4739890710371</v>
      </c>
      <c r="W4615" s="53">
        <f t="shared" si="513"/>
        <v>8.8596474832236538E-4</v>
      </c>
      <c r="X4615" s="53" t="str">
        <f t="shared" si="514"/>
        <v/>
      </c>
      <c r="Y4615" s="54" t="str">
        <f t="shared" si="515"/>
        <v/>
      </c>
    </row>
    <row r="4616" spans="17:25" x14ac:dyDescent="0.25">
      <c r="Q4616" s="47">
        <f t="shared" ref="Q4616:Q4679" si="518">+YEAR(S4616)</f>
        <v>2004</v>
      </c>
      <c r="R4616" s="48" t="str">
        <f t="shared" si="516"/>
        <v>20047</v>
      </c>
      <c r="S4616" s="49">
        <v>38178</v>
      </c>
      <c r="T4616" s="48">
        <v>2668.83</v>
      </c>
      <c r="U4616" s="50">
        <f t="shared" si="517"/>
        <v>2651.1306451612913</v>
      </c>
      <c r="V4616" s="51">
        <f t="shared" ref="V4616:V4679" si="519">+AVERAGEIF($Q$3:$Q$12000,Q4616,$T$3:$T$12000)</f>
        <v>2628.4739890710371</v>
      </c>
      <c r="W4616" s="53">
        <f t="shared" si="513"/>
        <v>-3.2083124799248131E-3</v>
      </c>
      <c r="X4616" s="53" t="str">
        <f t="shared" si="514"/>
        <v/>
      </c>
      <c r="Y4616" s="54" t="str">
        <f t="shared" si="515"/>
        <v/>
      </c>
    </row>
    <row r="4617" spans="17:25" x14ac:dyDescent="0.25">
      <c r="Q4617" s="47">
        <f t="shared" si="518"/>
        <v>2004</v>
      </c>
      <c r="R4617" s="48" t="str">
        <f t="shared" si="516"/>
        <v>20047</v>
      </c>
      <c r="S4617" s="49">
        <v>38179</v>
      </c>
      <c r="T4617" s="48">
        <v>2668.83</v>
      </c>
      <c r="U4617" s="50">
        <f t="shared" si="517"/>
        <v>2651.1306451612913</v>
      </c>
      <c r="V4617" s="51">
        <f t="shared" si="519"/>
        <v>2628.4739890710371</v>
      </c>
      <c r="W4617" s="53">
        <f t="shared" ref="W4617:W4680" si="520">+T4617/T4616-1</f>
        <v>0</v>
      </c>
      <c r="X4617" s="53" t="str">
        <f t="shared" ref="X4617:X4680" si="521">IF(U4617/U4616-1=0,"",U4617/U4616-1)</f>
        <v/>
      </c>
      <c r="Y4617" s="54" t="str">
        <f t="shared" ref="Y4617:Y4680" si="522">+IF(V4617=V4616,"",V4617/V4616-1)</f>
        <v/>
      </c>
    </row>
    <row r="4618" spans="17:25" x14ac:dyDescent="0.25">
      <c r="Q4618" s="47">
        <f t="shared" si="518"/>
        <v>2004</v>
      </c>
      <c r="R4618" s="48" t="str">
        <f t="shared" si="516"/>
        <v>20047</v>
      </c>
      <c r="S4618" s="49">
        <v>38180</v>
      </c>
      <c r="T4618" s="48">
        <v>2668.83</v>
      </c>
      <c r="U4618" s="50">
        <f t="shared" si="517"/>
        <v>2651.1306451612913</v>
      </c>
      <c r="V4618" s="51">
        <f t="shared" si="519"/>
        <v>2628.4739890710371</v>
      </c>
      <c r="W4618" s="53">
        <f t="shared" si="520"/>
        <v>0</v>
      </c>
      <c r="X4618" s="53" t="str">
        <f t="shared" si="521"/>
        <v/>
      </c>
      <c r="Y4618" s="54" t="str">
        <f t="shared" si="522"/>
        <v/>
      </c>
    </row>
    <row r="4619" spans="17:25" x14ac:dyDescent="0.25">
      <c r="Q4619" s="47">
        <f t="shared" si="518"/>
        <v>2004</v>
      </c>
      <c r="R4619" s="48" t="str">
        <f t="shared" si="516"/>
        <v>20047</v>
      </c>
      <c r="S4619" s="49">
        <v>38181</v>
      </c>
      <c r="T4619" s="48">
        <v>2670.01</v>
      </c>
      <c r="U4619" s="50">
        <f t="shared" si="517"/>
        <v>2651.1306451612913</v>
      </c>
      <c r="V4619" s="51">
        <f t="shared" si="519"/>
        <v>2628.4739890710371</v>
      </c>
      <c r="W4619" s="53">
        <f t="shared" si="520"/>
        <v>4.421413128601337E-4</v>
      </c>
      <c r="X4619" s="53" t="str">
        <f t="shared" si="521"/>
        <v/>
      </c>
      <c r="Y4619" s="54" t="str">
        <f t="shared" si="522"/>
        <v/>
      </c>
    </row>
    <row r="4620" spans="17:25" x14ac:dyDescent="0.25">
      <c r="Q4620" s="47">
        <f t="shared" si="518"/>
        <v>2004</v>
      </c>
      <c r="R4620" s="48" t="str">
        <f t="shared" si="516"/>
        <v>20047</v>
      </c>
      <c r="S4620" s="49">
        <v>38182</v>
      </c>
      <c r="T4620" s="48">
        <v>2674.41</v>
      </c>
      <c r="U4620" s="50">
        <f t="shared" si="517"/>
        <v>2651.1306451612913</v>
      </c>
      <c r="V4620" s="51">
        <f t="shared" si="519"/>
        <v>2628.4739890710371</v>
      </c>
      <c r="W4620" s="53">
        <f t="shared" si="520"/>
        <v>1.6479339028692142E-3</v>
      </c>
      <c r="X4620" s="53" t="str">
        <f t="shared" si="521"/>
        <v/>
      </c>
      <c r="Y4620" s="54" t="str">
        <f t="shared" si="522"/>
        <v/>
      </c>
    </row>
    <row r="4621" spans="17:25" x14ac:dyDescent="0.25">
      <c r="Q4621" s="47">
        <f t="shared" si="518"/>
        <v>2004</v>
      </c>
      <c r="R4621" s="48" t="str">
        <f t="shared" si="516"/>
        <v>20047</v>
      </c>
      <c r="S4621" s="49">
        <v>38183</v>
      </c>
      <c r="T4621" s="48">
        <v>2662.19</v>
      </c>
      <c r="U4621" s="50">
        <f t="shared" si="517"/>
        <v>2651.1306451612913</v>
      </c>
      <c r="V4621" s="51">
        <f t="shared" si="519"/>
        <v>2628.4739890710371</v>
      </c>
      <c r="W4621" s="53">
        <f t="shared" si="520"/>
        <v>-4.569232092311859E-3</v>
      </c>
      <c r="X4621" s="53" t="str">
        <f t="shared" si="521"/>
        <v/>
      </c>
      <c r="Y4621" s="54" t="str">
        <f t="shared" si="522"/>
        <v/>
      </c>
    </row>
    <row r="4622" spans="17:25" x14ac:dyDescent="0.25">
      <c r="Q4622" s="47">
        <f t="shared" si="518"/>
        <v>2004</v>
      </c>
      <c r="R4622" s="48" t="str">
        <f t="shared" si="516"/>
        <v>20047</v>
      </c>
      <c r="S4622" s="49">
        <v>38184</v>
      </c>
      <c r="T4622" s="48">
        <v>2642.78</v>
      </c>
      <c r="U4622" s="50">
        <f t="shared" si="517"/>
        <v>2651.1306451612913</v>
      </c>
      <c r="V4622" s="51">
        <f t="shared" si="519"/>
        <v>2628.4739890710371</v>
      </c>
      <c r="W4622" s="53">
        <f t="shared" si="520"/>
        <v>-7.2909897490411879E-3</v>
      </c>
      <c r="X4622" s="53" t="str">
        <f t="shared" si="521"/>
        <v/>
      </c>
      <c r="Y4622" s="54" t="str">
        <f t="shared" si="522"/>
        <v/>
      </c>
    </row>
    <row r="4623" spans="17:25" x14ac:dyDescent="0.25">
      <c r="Q4623" s="47">
        <f t="shared" si="518"/>
        <v>2004</v>
      </c>
      <c r="R4623" s="48" t="str">
        <f t="shared" si="516"/>
        <v>20047</v>
      </c>
      <c r="S4623" s="49">
        <v>38185</v>
      </c>
      <c r="T4623" s="48">
        <v>2628.3</v>
      </c>
      <c r="U4623" s="50">
        <f t="shared" si="517"/>
        <v>2651.1306451612913</v>
      </c>
      <c r="V4623" s="51">
        <f t="shared" si="519"/>
        <v>2628.4739890710371</v>
      </c>
      <c r="W4623" s="53">
        <f t="shared" si="520"/>
        <v>-5.4790788487880659E-3</v>
      </c>
      <c r="X4623" s="53" t="str">
        <f t="shared" si="521"/>
        <v/>
      </c>
      <c r="Y4623" s="54" t="str">
        <f t="shared" si="522"/>
        <v/>
      </c>
    </row>
    <row r="4624" spans="17:25" x14ac:dyDescent="0.25">
      <c r="Q4624" s="47">
        <f t="shared" si="518"/>
        <v>2004</v>
      </c>
      <c r="R4624" s="48" t="str">
        <f t="shared" si="516"/>
        <v>20047</v>
      </c>
      <c r="S4624" s="49">
        <v>38186</v>
      </c>
      <c r="T4624" s="48">
        <v>2628.3</v>
      </c>
      <c r="U4624" s="50">
        <f t="shared" si="517"/>
        <v>2651.1306451612913</v>
      </c>
      <c r="V4624" s="51">
        <f t="shared" si="519"/>
        <v>2628.4739890710371</v>
      </c>
      <c r="W4624" s="53">
        <f t="shared" si="520"/>
        <v>0</v>
      </c>
      <c r="X4624" s="53" t="str">
        <f t="shared" si="521"/>
        <v/>
      </c>
      <c r="Y4624" s="54" t="str">
        <f t="shared" si="522"/>
        <v/>
      </c>
    </row>
    <row r="4625" spans="17:25" x14ac:dyDescent="0.25">
      <c r="Q4625" s="47">
        <f t="shared" si="518"/>
        <v>2004</v>
      </c>
      <c r="R4625" s="48" t="str">
        <f t="shared" si="516"/>
        <v>20047</v>
      </c>
      <c r="S4625" s="49">
        <v>38187</v>
      </c>
      <c r="T4625" s="48">
        <v>2628.3</v>
      </c>
      <c r="U4625" s="50">
        <f t="shared" si="517"/>
        <v>2651.1306451612913</v>
      </c>
      <c r="V4625" s="51">
        <f t="shared" si="519"/>
        <v>2628.4739890710371</v>
      </c>
      <c r="W4625" s="53">
        <f t="shared" si="520"/>
        <v>0</v>
      </c>
      <c r="X4625" s="53" t="str">
        <f t="shared" si="521"/>
        <v/>
      </c>
      <c r="Y4625" s="54" t="str">
        <f t="shared" si="522"/>
        <v/>
      </c>
    </row>
    <row r="4626" spans="17:25" x14ac:dyDescent="0.25">
      <c r="Q4626" s="47">
        <f t="shared" si="518"/>
        <v>2004</v>
      </c>
      <c r="R4626" s="48" t="str">
        <f t="shared" si="516"/>
        <v>20047</v>
      </c>
      <c r="S4626" s="49">
        <v>38188</v>
      </c>
      <c r="T4626" s="48">
        <v>2632.64</v>
      </c>
      <c r="U4626" s="50">
        <f t="shared" si="517"/>
        <v>2651.1306451612913</v>
      </c>
      <c r="V4626" s="51">
        <f t="shared" si="519"/>
        <v>2628.4739890710371</v>
      </c>
      <c r="W4626" s="53">
        <f t="shared" si="520"/>
        <v>1.6512574668035018E-3</v>
      </c>
      <c r="X4626" s="53" t="str">
        <f t="shared" si="521"/>
        <v/>
      </c>
      <c r="Y4626" s="54" t="str">
        <f t="shared" si="522"/>
        <v/>
      </c>
    </row>
    <row r="4627" spans="17:25" x14ac:dyDescent="0.25">
      <c r="Q4627" s="47">
        <f t="shared" si="518"/>
        <v>2004</v>
      </c>
      <c r="R4627" s="48" t="str">
        <f t="shared" si="516"/>
        <v>20047</v>
      </c>
      <c r="S4627" s="49">
        <v>38189</v>
      </c>
      <c r="T4627" s="48">
        <v>2632.64</v>
      </c>
      <c r="U4627" s="50">
        <f t="shared" si="517"/>
        <v>2651.1306451612913</v>
      </c>
      <c r="V4627" s="51">
        <f t="shared" si="519"/>
        <v>2628.4739890710371</v>
      </c>
      <c r="W4627" s="53">
        <f t="shared" si="520"/>
        <v>0</v>
      </c>
      <c r="X4627" s="53" t="str">
        <f t="shared" si="521"/>
        <v/>
      </c>
      <c r="Y4627" s="54" t="str">
        <f t="shared" si="522"/>
        <v/>
      </c>
    </row>
    <row r="4628" spans="17:25" x14ac:dyDescent="0.25">
      <c r="Q4628" s="47">
        <f t="shared" si="518"/>
        <v>2004</v>
      </c>
      <c r="R4628" s="48" t="str">
        <f t="shared" si="516"/>
        <v>20047</v>
      </c>
      <c r="S4628" s="49">
        <v>38190</v>
      </c>
      <c r="T4628" s="48">
        <v>2633.14</v>
      </c>
      <c r="U4628" s="50">
        <f t="shared" si="517"/>
        <v>2651.1306451612913</v>
      </c>
      <c r="V4628" s="51">
        <f t="shared" si="519"/>
        <v>2628.4739890710371</v>
      </c>
      <c r="W4628" s="53">
        <f t="shared" si="520"/>
        <v>1.8992342287593722E-4</v>
      </c>
      <c r="X4628" s="53" t="str">
        <f t="shared" si="521"/>
        <v/>
      </c>
      <c r="Y4628" s="54" t="str">
        <f t="shared" si="522"/>
        <v/>
      </c>
    </row>
    <row r="4629" spans="17:25" x14ac:dyDescent="0.25">
      <c r="Q4629" s="47">
        <f t="shared" si="518"/>
        <v>2004</v>
      </c>
      <c r="R4629" s="48" t="str">
        <f t="shared" si="516"/>
        <v>20047</v>
      </c>
      <c r="S4629" s="49">
        <v>38191</v>
      </c>
      <c r="T4629" s="48">
        <v>2619.84</v>
      </c>
      <c r="U4629" s="50">
        <f t="shared" si="517"/>
        <v>2651.1306451612913</v>
      </c>
      <c r="V4629" s="51">
        <f t="shared" si="519"/>
        <v>2628.4739890710371</v>
      </c>
      <c r="W4629" s="53">
        <f t="shared" si="520"/>
        <v>-5.0510037445785638E-3</v>
      </c>
      <c r="X4629" s="53" t="str">
        <f t="shared" si="521"/>
        <v/>
      </c>
      <c r="Y4629" s="54" t="str">
        <f t="shared" si="522"/>
        <v/>
      </c>
    </row>
    <row r="4630" spans="17:25" x14ac:dyDescent="0.25">
      <c r="Q4630" s="47">
        <f t="shared" si="518"/>
        <v>2004</v>
      </c>
      <c r="R4630" s="48" t="str">
        <f t="shared" si="516"/>
        <v>20047</v>
      </c>
      <c r="S4630" s="49">
        <v>38192</v>
      </c>
      <c r="T4630" s="48">
        <v>2628.46</v>
      </c>
      <c r="U4630" s="50">
        <f t="shared" si="517"/>
        <v>2651.1306451612913</v>
      </c>
      <c r="V4630" s="51">
        <f t="shared" si="519"/>
        <v>2628.4739890710371</v>
      </c>
      <c r="W4630" s="53">
        <f t="shared" si="520"/>
        <v>3.2902772688407911E-3</v>
      </c>
      <c r="X4630" s="53" t="str">
        <f t="shared" si="521"/>
        <v/>
      </c>
      <c r="Y4630" s="54" t="str">
        <f t="shared" si="522"/>
        <v/>
      </c>
    </row>
    <row r="4631" spans="17:25" x14ac:dyDescent="0.25">
      <c r="Q4631" s="47">
        <f t="shared" si="518"/>
        <v>2004</v>
      </c>
      <c r="R4631" s="48" t="str">
        <f t="shared" si="516"/>
        <v>20047</v>
      </c>
      <c r="S4631" s="49">
        <v>38193</v>
      </c>
      <c r="T4631" s="48">
        <v>2628.46</v>
      </c>
      <c r="U4631" s="50">
        <f t="shared" si="517"/>
        <v>2651.1306451612913</v>
      </c>
      <c r="V4631" s="51">
        <f t="shared" si="519"/>
        <v>2628.4739890710371</v>
      </c>
      <c r="W4631" s="53">
        <f t="shared" si="520"/>
        <v>0</v>
      </c>
      <c r="X4631" s="53" t="str">
        <f t="shared" si="521"/>
        <v/>
      </c>
      <c r="Y4631" s="54" t="str">
        <f t="shared" si="522"/>
        <v/>
      </c>
    </row>
    <row r="4632" spans="17:25" x14ac:dyDescent="0.25">
      <c r="Q4632" s="47">
        <f t="shared" si="518"/>
        <v>2004</v>
      </c>
      <c r="R4632" s="48" t="str">
        <f t="shared" si="516"/>
        <v>20047</v>
      </c>
      <c r="S4632" s="49">
        <v>38194</v>
      </c>
      <c r="T4632" s="48">
        <v>2628.46</v>
      </c>
      <c r="U4632" s="50">
        <f t="shared" si="517"/>
        <v>2651.1306451612913</v>
      </c>
      <c r="V4632" s="51">
        <f t="shared" si="519"/>
        <v>2628.4739890710371</v>
      </c>
      <c r="W4632" s="53">
        <f t="shared" si="520"/>
        <v>0</v>
      </c>
      <c r="X4632" s="53" t="str">
        <f t="shared" si="521"/>
        <v/>
      </c>
      <c r="Y4632" s="54" t="str">
        <f t="shared" si="522"/>
        <v/>
      </c>
    </row>
    <row r="4633" spans="17:25" x14ac:dyDescent="0.25">
      <c r="Q4633" s="47">
        <f t="shared" si="518"/>
        <v>2004</v>
      </c>
      <c r="R4633" s="48" t="str">
        <f t="shared" si="516"/>
        <v>20047</v>
      </c>
      <c r="S4633" s="49">
        <v>38195</v>
      </c>
      <c r="T4633" s="48">
        <v>2636.32</v>
      </c>
      <c r="U4633" s="50">
        <f t="shared" si="517"/>
        <v>2651.1306451612913</v>
      </c>
      <c r="V4633" s="51">
        <f t="shared" si="519"/>
        <v>2628.4739890710371</v>
      </c>
      <c r="W4633" s="53">
        <f t="shared" si="520"/>
        <v>2.9903441558936095E-3</v>
      </c>
      <c r="X4633" s="53" t="str">
        <f t="shared" si="521"/>
        <v/>
      </c>
      <c r="Y4633" s="54" t="str">
        <f t="shared" si="522"/>
        <v/>
      </c>
    </row>
    <row r="4634" spans="17:25" x14ac:dyDescent="0.25">
      <c r="Q4634" s="47">
        <f t="shared" si="518"/>
        <v>2004</v>
      </c>
      <c r="R4634" s="48" t="str">
        <f t="shared" si="516"/>
        <v>20047</v>
      </c>
      <c r="S4634" s="49">
        <v>38196</v>
      </c>
      <c r="T4634" s="48">
        <v>2639.72</v>
      </c>
      <c r="U4634" s="50">
        <f t="shared" si="517"/>
        <v>2651.1306451612913</v>
      </c>
      <c r="V4634" s="51">
        <f t="shared" si="519"/>
        <v>2628.4739890710371</v>
      </c>
      <c r="W4634" s="53">
        <f t="shared" si="520"/>
        <v>1.2896765187835335E-3</v>
      </c>
      <c r="X4634" s="53" t="str">
        <f t="shared" si="521"/>
        <v/>
      </c>
      <c r="Y4634" s="54" t="str">
        <f t="shared" si="522"/>
        <v/>
      </c>
    </row>
    <row r="4635" spans="17:25" x14ac:dyDescent="0.25">
      <c r="Q4635" s="47">
        <f t="shared" si="518"/>
        <v>2004</v>
      </c>
      <c r="R4635" s="48" t="str">
        <f t="shared" si="516"/>
        <v>20047</v>
      </c>
      <c r="S4635" s="49">
        <v>38197</v>
      </c>
      <c r="T4635" s="48">
        <v>2634.44</v>
      </c>
      <c r="U4635" s="50">
        <f t="shared" si="517"/>
        <v>2651.1306451612913</v>
      </c>
      <c r="V4635" s="51">
        <f t="shared" si="519"/>
        <v>2628.4739890710371</v>
      </c>
      <c r="W4635" s="53">
        <f t="shared" si="520"/>
        <v>-2.0002121437121545E-3</v>
      </c>
      <c r="X4635" s="53" t="str">
        <f t="shared" si="521"/>
        <v/>
      </c>
      <c r="Y4635" s="54" t="str">
        <f t="shared" si="522"/>
        <v/>
      </c>
    </row>
    <row r="4636" spans="17:25" x14ac:dyDescent="0.25">
      <c r="Q4636" s="47">
        <f t="shared" si="518"/>
        <v>2004</v>
      </c>
      <c r="R4636" s="48" t="str">
        <f t="shared" si="516"/>
        <v>20047</v>
      </c>
      <c r="S4636" s="49">
        <v>38198</v>
      </c>
      <c r="T4636" s="48">
        <v>2619.5500000000002</v>
      </c>
      <c r="U4636" s="50">
        <f t="shared" si="517"/>
        <v>2651.1306451612913</v>
      </c>
      <c r="V4636" s="51">
        <f t="shared" si="519"/>
        <v>2628.4739890710371</v>
      </c>
      <c r="W4636" s="53">
        <f t="shared" si="520"/>
        <v>-5.652055085710761E-3</v>
      </c>
      <c r="X4636" s="53" t="str">
        <f t="shared" si="521"/>
        <v/>
      </c>
      <c r="Y4636" s="54" t="str">
        <f t="shared" si="522"/>
        <v/>
      </c>
    </row>
    <row r="4637" spans="17:25" x14ac:dyDescent="0.25">
      <c r="Q4637" s="47">
        <f t="shared" si="518"/>
        <v>2004</v>
      </c>
      <c r="R4637" s="48" t="str">
        <f t="shared" si="516"/>
        <v>20047</v>
      </c>
      <c r="S4637" s="49">
        <v>38199</v>
      </c>
      <c r="T4637" s="48">
        <v>2612.44</v>
      </c>
      <c r="U4637" s="50">
        <f t="shared" si="517"/>
        <v>2651.1306451612913</v>
      </c>
      <c r="V4637" s="51">
        <f t="shared" si="519"/>
        <v>2628.4739890710371</v>
      </c>
      <c r="W4637" s="53">
        <f t="shared" si="520"/>
        <v>-2.7142066385448249E-3</v>
      </c>
      <c r="X4637" s="53" t="str">
        <f t="shared" si="521"/>
        <v/>
      </c>
      <c r="Y4637" s="54" t="str">
        <f t="shared" si="522"/>
        <v/>
      </c>
    </row>
    <row r="4638" spans="17:25" x14ac:dyDescent="0.25">
      <c r="Q4638" s="47">
        <f t="shared" si="518"/>
        <v>2004</v>
      </c>
      <c r="R4638" s="48" t="str">
        <f t="shared" si="516"/>
        <v>20048</v>
      </c>
      <c r="S4638" s="49">
        <v>38200</v>
      </c>
      <c r="T4638" s="48">
        <v>2612.44</v>
      </c>
      <c r="U4638" s="50">
        <f t="shared" si="517"/>
        <v>2599.3706451612902</v>
      </c>
      <c r="V4638" s="51">
        <f t="shared" si="519"/>
        <v>2628.4739890710371</v>
      </c>
      <c r="W4638" s="53">
        <f t="shared" si="520"/>
        <v>0</v>
      </c>
      <c r="X4638" s="53">
        <f t="shared" si="521"/>
        <v>-1.9523745498725598E-2</v>
      </c>
      <c r="Y4638" s="54" t="str">
        <f t="shared" si="522"/>
        <v/>
      </c>
    </row>
    <row r="4639" spans="17:25" x14ac:dyDescent="0.25">
      <c r="Q4639" s="47">
        <f t="shared" si="518"/>
        <v>2004</v>
      </c>
      <c r="R4639" s="48" t="str">
        <f t="shared" si="516"/>
        <v>20048</v>
      </c>
      <c r="S4639" s="49">
        <v>38201</v>
      </c>
      <c r="T4639" s="48">
        <v>2612.44</v>
      </c>
      <c r="U4639" s="50">
        <f t="shared" si="517"/>
        <v>2599.3706451612902</v>
      </c>
      <c r="V4639" s="51">
        <f t="shared" si="519"/>
        <v>2628.4739890710371</v>
      </c>
      <c r="W4639" s="53">
        <f t="shared" si="520"/>
        <v>0</v>
      </c>
      <c r="X4639" s="53" t="str">
        <f t="shared" si="521"/>
        <v/>
      </c>
      <c r="Y4639" s="54" t="str">
        <f t="shared" si="522"/>
        <v/>
      </c>
    </row>
    <row r="4640" spans="17:25" x14ac:dyDescent="0.25">
      <c r="Q4640" s="47">
        <f t="shared" si="518"/>
        <v>2004</v>
      </c>
      <c r="R4640" s="48" t="str">
        <f t="shared" si="516"/>
        <v>20048</v>
      </c>
      <c r="S4640" s="49">
        <v>38202</v>
      </c>
      <c r="T4640" s="48">
        <v>2613.58</v>
      </c>
      <c r="U4640" s="50">
        <f t="shared" si="517"/>
        <v>2599.3706451612902</v>
      </c>
      <c r="V4640" s="51">
        <f t="shared" si="519"/>
        <v>2628.4739890710371</v>
      </c>
      <c r="W4640" s="53">
        <f t="shared" si="520"/>
        <v>4.3637365834237052E-4</v>
      </c>
      <c r="X4640" s="53" t="str">
        <f t="shared" si="521"/>
        <v/>
      </c>
      <c r="Y4640" s="54" t="str">
        <f t="shared" si="522"/>
        <v/>
      </c>
    </row>
    <row r="4641" spans="17:25" x14ac:dyDescent="0.25">
      <c r="Q4641" s="47">
        <f t="shared" si="518"/>
        <v>2004</v>
      </c>
      <c r="R4641" s="48" t="str">
        <f t="shared" si="516"/>
        <v>20048</v>
      </c>
      <c r="S4641" s="49">
        <v>38203</v>
      </c>
      <c r="T4641" s="48">
        <v>2605.85</v>
      </c>
      <c r="U4641" s="50">
        <f t="shared" si="517"/>
        <v>2599.3706451612902</v>
      </c>
      <c r="V4641" s="51">
        <f t="shared" si="519"/>
        <v>2628.4739890710371</v>
      </c>
      <c r="W4641" s="53">
        <f t="shared" si="520"/>
        <v>-2.9576289993036298E-3</v>
      </c>
      <c r="X4641" s="53" t="str">
        <f t="shared" si="521"/>
        <v/>
      </c>
      <c r="Y4641" s="54" t="str">
        <f t="shared" si="522"/>
        <v/>
      </c>
    </row>
    <row r="4642" spans="17:25" x14ac:dyDescent="0.25">
      <c r="Q4642" s="47">
        <f t="shared" si="518"/>
        <v>2004</v>
      </c>
      <c r="R4642" s="48" t="str">
        <f t="shared" si="516"/>
        <v>20048</v>
      </c>
      <c r="S4642" s="49">
        <v>38204</v>
      </c>
      <c r="T4642" s="48">
        <v>2609.39</v>
      </c>
      <c r="U4642" s="50">
        <f t="shared" si="517"/>
        <v>2599.3706451612902</v>
      </c>
      <c r="V4642" s="51">
        <f t="shared" si="519"/>
        <v>2628.4739890710371</v>
      </c>
      <c r="W4642" s="53">
        <f t="shared" si="520"/>
        <v>1.3584818773144658E-3</v>
      </c>
      <c r="X4642" s="53" t="str">
        <f t="shared" si="521"/>
        <v/>
      </c>
      <c r="Y4642" s="54" t="str">
        <f t="shared" si="522"/>
        <v/>
      </c>
    </row>
    <row r="4643" spans="17:25" x14ac:dyDescent="0.25">
      <c r="Q4643" s="47">
        <f t="shared" si="518"/>
        <v>2004</v>
      </c>
      <c r="R4643" s="48" t="str">
        <f t="shared" si="516"/>
        <v>20048</v>
      </c>
      <c r="S4643" s="49">
        <v>38205</v>
      </c>
      <c r="T4643" s="48">
        <v>2609.61</v>
      </c>
      <c r="U4643" s="50">
        <f t="shared" si="517"/>
        <v>2599.3706451612902</v>
      </c>
      <c r="V4643" s="51">
        <f t="shared" si="519"/>
        <v>2628.4739890710371</v>
      </c>
      <c r="W4643" s="53">
        <f t="shared" si="520"/>
        <v>8.4310892584094077E-5</v>
      </c>
      <c r="X4643" s="53" t="str">
        <f t="shared" si="521"/>
        <v/>
      </c>
      <c r="Y4643" s="54" t="str">
        <f t="shared" si="522"/>
        <v/>
      </c>
    </row>
    <row r="4644" spans="17:25" x14ac:dyDescent="0.25">
      <c r="Q4644" s="47">
        <f t="shared" si="518"/>
        <v>2004</v>
      </c>
      <c r="R4644" s="48" t="str">
        <f t="shared" si="516"/>
        <v>20048</v>
      </c>
      <c r="S4644" s="49">
        <v>38206</v>
      </c>
      <c r="T4644" s="48">
        <v>2602.91</v>
      </c>
      <c r="U4644" s="50">
        <f t="shared" si="517"/>
        <v>2599.3706451612902</v>
      </c>
      <c r="V4644" s="51">
        <f t="shared" si="519"/>
        <v>2628.4739890710371</v>
      </c>
      <c r="W4644" s="53">
        <f t="shared" si="520"/>
        <v>-2.5674334479099947E-3</v>
      </c>
      <c r="X4644" s="53" t="str">
        <f t="shared" si="521"/>
        <v/>
      </c>
      <c r="Y4644" s="54" t="str">
        <f t="shared" si="522"/>
        <v/>
      </c>
    </row>
    <row r="4645" spans="17:25" x14ac:dyDescent="0.25">
      <c r="Q4645" s="47">
        <f t="shared" si="518"/>
        <v>2004</v>
      </c>
      <c r="R4645" s="48" t="str">
        <f t="shared" si="516"/>
        <v>20048</v>
      </c>
      <c r="S4645" s="49">
        <v>38207</v>
      </c>
      <c r="T4645" s="48">
        <v>2602.91</v>
      </c>
      <c r="U4645" s="50">
        <f t="shared" si="517"/>
        <v>2599.3706451612902</v>
      </c>
      <c r="V4645" s="51">
        <f t="shared" si="519"/>
        <v>2628.4739890710371</v>
      </c>
      <c r="W4645" s="53">
        <f t="shared" si="520"/>
        <v>0</v>
      </c>
      <c r="X4645" s="53" t="str">
        <f t="shared" si="521"/>
        <v/>
      </c>
      <c r="Y4645" s="54" t="str">
        <f t="shared" si="522"/>
        <v/>
      </c>
    </row>
    <row r="4646" spans="17:25" x14ac:dyDescent="0.25">
      <c r="Q4646" s="47">
        <f t="shared" si="518"/>
        <v>2004</v>
      </c>
      <c r="R4646" s="48" t="str">
        <f t="shared" si="516"/>
        <v>20048</v>
      </c>
      <c r="S4646" s="49">
        <v>38208</v>
      </c>
      <c r="T4646" s="48">
        <v>2602.91</v>
      </c>
      <c r="U4646" s="50">
        <f t="shared" si="517"/>
        <v>2599.3706451612902</v>
      </c>
      <c r="V4646" s="51">
        <f t="shared" si="519"/>
        <v>2628.4739890710371</v>
      </c>
      <c r="W4646" s="53">
        <f t="shared" si="520"/>
        <v>0</v>
      </c>
      <c r="X4646" s="53" t="str">
        <f t="shared" si="521"/>
        <v/>
      </c>
      <c r="Y4646" s="54" t="str">
        <f t="shared" si="522"/>
        <v/>
      </c>
    </row>
    <row r="4647" spans="17:25" x14ac:dyDescent="0.25">
      <c r="Q4647" s="47">
        <f t="shared" si="518"/>
        <v>2004</v>
      </c>
      <c r="R4647" s="48" t="str">
        <f t="shared" si="516"/>
        <v>20048</v>
      </c>
      <c r="S4647" s="49">
        <v>38209</v>
      </c>
      <c r="T4647" s="48">
        <v>2597.71</v>
      </c>
      <c r="U4647" s="50">
        <f t="shared" si="517"/>
        <v>2599.3706451612902</v>
      </c>
      <c r="V4647" s="51">
        <f t="shared" si="519"/>
        <v>2628.4739890710371</v>
      </c>
      <c r="W4647" s="53">
        <f t="shared" si="520"/>
        <v>-1.9977640410155928E-3</v>
      </c>
      <c r="X4647" s="53" t="str">
        <f t="shared" si="521"/>
        <v/>
      </c>
      <c r="Y4647" s="54" t="str">
        <f t="shared" si="522"/>
        <v/>
      </c>
    </row>
    <row r="4648" spans="17:25" x14ac:dyDescent="0.25">
      <c r="Q4648" s="47">
        <f t="shared" si="518"/>
        <v>2004</v>
      </c>
      <c r="R4648" s="48" t="str">
        <f t="shared" si="516"/>
        <v>20048</v>
      </c>
      <c r="S4648" s="49">
        <v>38210</v>
      </c>
      <c r="T4648" s="48">
        <v>2598.98</v>
      </c>
      <c r="U4648" s="50">
        <f t="shared" si="517"/>
        <v>2599.3706451612902</v>
      </c>
      <c r="V4648" s="51">
        <f t="shared" si="519"/>
        <v>2628.4739890710371</v>
      </c>
      <c r="W4648" s="53">
        <f t="shared" si="520"/>
        <v>4.8889213961533784E-4</v>
      </c>
      <c r="X4648" s="53" t="str">
        <f t="shared" si="521"/>
        <v/>
      </c>
      <c r="Y4648" s="54" t="str">
        <f t="shared" si="522"/>
        <v/>
      </c>
    </row>
    <row r="4649" spans="17:25" x14ac:dyDescent="0.25">
      <c r="Q4649" s="47">
        <f t="shared" si="518"/>
        <v>2004</v>
      </c>
      <c r="R4649" s="48" t="str">
        <f t="shared" si="516"/>
        <v>20048</v>
      </c>
      <c r="S4649" s="49">
        <v>38211</v>
      </c>
      <c r="T4649" s="48">
        <v>2606.9299999999998</v>
      </c>
      <c r="U4649" s="50">
        <f t="shared" si="517"/>
        <v>2599.3706451612902</v>
      </c>
      <c r="V4649" s="51">
        <f t="shared" si="519"/>
        <v>2628.4739890710371</v>
      </c>
      <c r="W4649" s="53">
        <f t="shared" si="520"/>
        <v>3.0588923346850372E-3</v>
      </c>
      <c r="X4649" s="53" t="str">
        <f t="shared" si="521"/>
        <v/>
      </c>
      <c r="Y4649" s="54" t="str">
        <f t="shared" si="522"/>
        <v/>
      </c>
    </row>
    <row r="4650" spans="17:25" x14ac:dyDescent="0.25">
      <c r="Q4650" s="47">
        <f t="shared" si="518"/>
        <v>2004</v>
      </c>
      <c r="R4650" s="48" t="str">
        <f t="shared" si="516"/>
        <v>20048</v>
      </c>
      <c r="S4650" s="49">
        <v>38212</v>
      </c>
      <c r="T4650" s="48">
        <v>2614.9699999999998</v>
      </c>
      <c r="U4650" s="50">
        <f t="shared" si="517"/>
        <v>2599.3706451612902</v>
      </c>
      <c r="V4650" s="51">
        <f t="shared" si="519"/>
        <v>2628.4739890710371</v>
      </c>
      <c r="W4650" s="53">
        <f t="shared" si="520"/>
        <v>3.0840874131641272E-3</v>
      </c>
      <c r="X4650" s="53" t="str">
        <f t="shared" si="521"/>
        <v/>
      </c>
      <c r="Y4650" s="54" t="str">
        <f t="shared" si="522"/>
        <v/>
      </c>
    </row>
    <row r="4651" spans="17:25" x14ac:dyDescent="0.25">
      <c r="Q4651" s="47">
        <f t="shared" si="518"/>
        <v>2004</v>
      </c>
      <c r="R4651" s="48" t="str">
        <f t="shared" si="516"/>
        <v>20048</v>
      </c>
      <c r="S4651" s="49">
        <v>38213</v>
      </c>
      <c r="T4651" s="48">
        <v>2609.92</v>
      </c>
      <c r="U4651" s="50">
        <f t="shared" si="517"/>
        <v>2599.3706451612902</v>
      </c>
      <c r="V4651" s="51">
        <f t="shared" si="519"/>
        <v>2628.4739890710371</v>
      </c>
      <c r="W4651" s="53">
        <f t="shared" si="520"/>
        <v>-1.9311885031184639E-3</v>
      </c>
      <c r="X4651" s="53" t="str">
        <f t="shared" si="521"/>
        <v/>
      </c>
      <c r="Y4651" s="54" t="str">
        <f t="shared" si="522"/>
        <v/>
      </c>
    </row>
    <row r="4652" spans="17:25" x14ac:dyDescent="0.25">
      <c r="Q4652" s="47">
        <f t="shared" si="518"/>
        <v>2004</v>
      </c>
      <c r="R4652" s="48" t="str">
        <f t="shared" si="516"/>
        <v>20048</v>
      </c>
      <c r="S4652" s="49">
        <v>38214</v>
      </c>
      <c r="T4652" s="48">
        <v>2609.92</v>
      </c>
      <c r="U4652" s="50">
        <f t="shared" si="517"/>
        <v>2599.3706451612902</v>
      </c>
      <c r="V4652" s="51">
        <f t="shared" si="519"/>
        <v>2628.4739890710371</v>
      </c>
      <c r="W4652" s="53">
        <f t="shared" si="520"/>
        <v>0</v>
      </c>
      <c r="X4652" s="53" t="str">
        <f t="shared" si="521"/>
        <v/>
      </c>
      <c r="Y4652" s="54" t="str">
        <f t="shared" si="522"/>
        <v/>
      </c>
    </row>
    <row r="4653" spans="17:25" x14ac:dyDescent="0.25">
      <c r="Q4653" s="47">
        <f t="shared" si="518"/>
        <v>2004</v>
      </c>
      <c r="R4653" s="48" t="str">
        <f t="shared" si="516"/>
        <v>20048</v>
      </c>
      <c r="S4653" s="49">
        <v>38215</v>
      </c>
      <c r="T4653" s="48">
        <v>2609.92</v>
      </c>
      <c r="U4653" s="50">
        <f t="shared" si="517"/>
        <v>2599.3706451612902</v>
      </c>
      <c r="V4653" s="51">
        <f t="shared" si="519"/>
        <v>2628.4739890710371</v>
      </c>
      <c r="W4653" s="53">
        <f t="shared" si="520"/>
        <v>0</v>
      </c>
      <c r="X4653" s="53" t="str">
        <f t="shared" si="521"/>
        <v/>
      </c>
      <c r="Y4653" s="54" t="str">
        <f t="shared" si="522"/>
        <v/>
      </c>
    </row>
    <row r="4654" spans="17:25" x14ac:dyDescent="0.25">
      <c r="Q4654" s="47">
        <f t="shared" si="518"/>
        <v>2004</v>
      </c>
      <c r="R4654" s="48" t="str">
        <f t="shared" si="516"/>
        <v>20048</v>
      </c>
      <c r="S4654" s="49">
        <v>38216</v>
      </c>
      <c r="T4654" s="48">
        <v>2609.92</v>
      </c>
      <c r="U4654" s="50">
        <f t="shared" si="517"/>
        <v>2599.3706451612902</v>
      </c>
      <c r="V4654" s="51">
        <f t="shared" si="519"/>
        <v>2628.4739890710371</v>
      </c>
      <c r="W4654" s="53">
        <f t="shared" si="520"/>
        <v>0</v>
      </c>
      <c r="X4654" s="53" t="str">
        <f t="shared" si="521"/>
        <v/>
      </c>
      <c r="Y4654" s="54" t="str">
        <f t="shared" si="522"/>
        <v/>
      </c>
    </row>
    <row r="4655" spans="17:25" x14ac:dyDescent="0.25">
      <c r="Q4655" s="47">
        <f t="shared" si="518"/>
        <v>2004</v>
      </c>
      <c r="R4655" s="48" t="str">
        <f t="shared" si="516"/>
        <v>20048</v>
      </c>
      <c r="S4655" s="49">
        <v>38217</v>
      </c>
      <c r="T4655" s="48">
        <v>2608.88</v>
      </c>
      <c r="U4655" s="50">
        <f t="shared" si="517"/>
        <v>2599.3706451612902</v>
      </c>
      <c r="V4655" s="51">
        <f t="shared" si="519"/>
        <v>2628.4739890710371</v>
      </c>
      <c r="W4655" s="53">
        <f t="shared" si="520"/>
        <v>-3.9847964688566329E-4</v>
      </c>
      <c r="X4655" s="53" t="str">
        <f t="shared" si="521"/>
        <v/>
      </c>
      <c r="Y4655" s="54" t="str">
        <f t="shared" si="522"/>
        <v/>
      </c>
    </row>
    <row r="4656" spans="17:25" x14ac:dyDescent="0.25">
      <c r="Q4656" s="47">
        <f t="shared" si="518"/>
        <v>2004</v>
      </c>
      <c r="R4656" s="48" t="str">
        <f t="shared" si="516"/>
        <v>20048</v>
      </c>
      <c r="S4656" s="49">
        <v>38218</v>
      </c>
      <c r="T4656" s="48">
        <v>2609.88</v>
      </c>
      <c r="U4656" s="50">
        <f t="shared" si="517"/>
        <v>2599.3706451612902</v>
      </c>
      <c r="V4656" s="51">
        <f t="shared" si="519"/>
        <v>2628.4739890710371</v>
      </c>
      <c r="W4656" s="53">
        <f t="shared" si="520"/>
        <v>3.8330624635851684E-4</v>
      </c>
      <c r="X4656" s="53" t="str">
        <f t="shared" si="521"/>
        <v/>
      </c>
      <c r="Y4656" s="54" t="str">
        <f t="shared" si="522"/>
        <v/>
      </c>
    </row>
    <row r="4657" spans="17:25" x14ac:dyDescent="0.25">
      <c r="Q4657" s="47">
        <f t="shared" si="518"/>
        <v>2004</v>
      </c>
      <c r="R4657" s="48" t="str">
        <f t="shared" si="516"/>
        <v>20048</v>
      </c>
      <c r="S4657" s="49">
        <v>38219</v>
      </c>
      <c r="T4657" s="48">
        <v>2607.62</v>
      </c>
      <c r="U4657" s="50">
        <f t="shared" si="517"/>
        <v>2599.3706451612902</v>
      </c>
      <c r="V4657" s="51">
        <f t="shared" si="519"/>
        <v>2628.4739890710371</v>
      </c>
      <c r="W4657" s="53">
        <f t="shared" si="520"/>
        <v>-8.6594019648422726E-4</v>
      </c>
      <c r="X4657" s="53" t="str">
        <f t="shared" si="521"/>
        <v/>
      </c>
      <c r="Y4657" s="54" t="str">
        <f t="shared" si="522"/>
        <v/>
      </c>
    </row>
    <row r="4658" spans="17:25" x14ac:dyDescent="0.25">
      <c r="Q4658" s="47">
        <f t="shared" si="518"/>
        <v>2004</v>
      </c>
      <c r="R4658" s="48" t="str">
        <f t="shared" si="516"/>
        <v>20048</v>
      </c>
      <c r="S4658" s="49">
        <v>38220</v>
      </c>
      <c r="T4658" s="48">
        <v>2606.5700000000002</v>
      </c>
      <c r="U4658" s="50">
        <f t="shared" si="517"/>
        <v>2599.3706451612902</v>
      </c>
      <c r="V4658" s="51">
        <f t="shared" si="519"/>
        <v>2628.4739890710371</v>
      </c>
      <c r="W4658" s="53">
        <f t="shared" si="520"/>
        <v>-4.0266603262739675E-4</v>
      </c>
      <c r="X4658" s="53" t="str">
        <f t="shared" si="521"/>
        <v/>
      </c>
      <c r="Y4658" s="54" t="str">
        <f t="shared" si="522"/>
        <v/>
      </c>
    </row>
    <row r="4659" spans="17:25" x14ac:dyDescent="0.25">
      <c r="Q4659" s="47">
        <f t="shared" si="518"/>
        <v>2004</v>
      </c>
      <c r="R4659" s="48" t="str">
        <f t="shared" si="516"/>
        <v>20048</v>
      </c>
      <c r="S4659" s="49">
        <v>38221</v>
      </c>
      <c r="T4659" s="48">
        <v>2606.5700000000002</v>
      </c>
      <c r="U4659" s="50">
        <f t="shared" si="517"/>
        <v>2599.3706451612902</v>
      </c>
      <c r="V4659" s="51">
        <f t="shared" si="519"/>
        <v>2628.4739890710371</v>
      </c>
      <c r="W4659" s="53">
        <f t="shared" si="520"/>
        <v>0</v>
      </c>
      <c r="X4659" s="53" t="str">
        <f t="shared" si="521"/>
        <v/>
      </c>
      <c r="Y4659" s="54" t="str">
        <f t="shared" si="522"/>
        <v/>
      </c>
    </row>
    <row r="4660" spans="17:25" x14ac:dyDescent="0.25">
      <c r="Q4660" s="47">
        <f t="shared" si="518"/>
        <v>2004</v>
      </c>
      <c r="R4660" s="48" t="str">
        <f t="shared" si="516"/>
        <v>20048</v>
      </c>
      <c r="S4660" s="49">
        <v>38222</v>
      </c>
      <c r="T4660" s="48">
        <v>2606.5700000000002</v>
      </c>
      <c r="U4660" s="50">
        <f t="shared" si="517"/>
        <v>2599.3706451612902</v>
      </c>
      <c r="V4660" s="51">
        <f t="shared" si="519"/>
        <v>2628.4739890710371</v>
      </c>
      <c r="W4660" s="53">
        <f t="shared" si="520"/>
        <v>0</v>
      </c>
      <c r="X4660" s="53" t="str">
        <f t="shared" si="521"/>
        <v/>
      </c>
      <c r="Y4660" s="54" t="str">
        <f t="shared" si="522"/>
        <v/>
      </c>
    </row>
    <row r="4661" spans="17:25" x14ac:dyDescent="0.25">
      <c r="Q4661" s="47">
        <f t="shared" si="518"/>
        <v>2004</v>
      </c>
      <c r="R4661" s="48" t="str">
        <f t="shared" si="516"/>
        <v>20048</v>
      </c>
      <c r="S4661" s="49">
        <v>38223</v>
      </c>
      <c r="T4661" s="48">
        <v>2595.75</v>
      </c>
      <c r="U4661" s="50">
        <f t="shared" si="517"/>
        <v>2599.3706451612902</v>
      </c>
      <c r="V4661" s="51">
        <f t="shared" si="519"/>
        <v>2628.4739890710371</v>
      </c>
      <c r="W4661" s="53">
        <f t="shared" si="520"/>
        <v>-4.1510490798252198E-3</v>
      </c>
      <c r="X4661" s="53" t="str">
        <f t="shared" si="521"/>
        <v/>
      </c>
      <c r="Y4661" s="54" t="str">
        <f t="shared" si="522"/>
        <v/>
      </c>
    </row>
    <row r="4662" spans="17:25" x14ac:dyDescent="0.25">
      <c r="Q4662" s="47">
        <f t="shared" si="518"/>
        <v>2004</v>
      </c>
      <c r="R4662" s="48" t="str">
        <f t="shared" si="516"/>
        <v>20048</v>
      </c>
      <c r="S4662" s="49">
        <v>38224</v>
      </c>
      <c r="T4662" s="48">
        <v>2589.25</v>
      </c>
      <c r="U4662" s="50">
        <f t="shared" si="517"/>
        <v>2599.3706451612902</v>
      </c>
      <c r="V4662" s="51">
        <f t="shared" si="519"/>
        <v>2628.4739890710371</v>
      </c>
      <c r="W4662" s="53">
        <f t="shared" si="520"/>
        <v>-2.5040932293171059E-3</v>
      </c>
      <c r="X4662" s="53" t="str">
        <f t="shared" si="521"/>
        <v/>
      </c>
      <c r="Y4662" s="54" t="str">
        <f t="shared" si="522"/>
        <v/>
      </c>
    </row>
    <row r="4663" spans="17:25" x14ac:dyDescent="0.25">
      <c r="Q4663" s="47">
        <f t="shared" si="518"/>
        <v>2004</v>
      </c>
      <c r="R4663" s="48" t="str">
        <f t="shared" si="516"/>
        <v>20048</v>
      </c>
      <c r="S4663" s="49">
        <v>38225</v>
      </c>
      <c r="T4663" s="48">
        <v>2575.5100000000002</v>
      </c>
      <c r="U4663" s="50">
        <f t="shared" si="517"/>
        <v>2599.3706451612902</v>
      </c>
      <c r="V4663" s="51">
        <f t="shared" si="519"/>
        <v>2628.4739890710371</v>
      </c>
      <c r="W4663" s="53">
        <f t="shared" si="520"/>
        <v>-5.3065559524958505E-3</v>
      </c>
      <c r="X4663" s="53" t="str">
        <f t="shared" si="521"/>
        <v/>
      </c>
      <c r="Y4663" s="54" t="str">
        <f t="shared" si="522"/>
        <v/>
      </c>
    </row>
    <row r="4664" spans="17:25" x14ac:dyDescent="0.25">
      <c r="Q4664" s="47">
        <f t="shared" si="518"/>
        <v>2004</v>
      </c>
      <c r="R4664" s="48" t="str">
        <f t="shared" si="516"/>
        <v>20048</v>
      </c>
      <c r="S4664" s="49">
        <v>38226</v>
      </c>
      <c r="T4664" s="48">
        <v>2568.6799999999998</v>
      </c>
      <c r="U4664" s="50">
        <f t="shared" si="517"/>
        <v>2599.3706451612902</v>
      </c>
      <c r="V4664" s="51">
        <f t="shared" si="519"/>
        <v>2628.4739890710371</v>
      </c>
      <c r="W4664" s="53">
        <f t="shared" si="520"/>
        <v>-2.6519019533997046E-3</v>
      </c>
      <c r="X4664" s="53" t="str">
        <f t="shared" si="521"/>
        <v/>
      </c>
      <c r="Y4664" s="54" t="str">
        <f t="shared" si="522"/>
        <v/>
      </c>
    </row>
    <row r="4665" spans="17:25" x14ac:dyDescent="0.25">
      <c r="Q4665" s="47">
        <f t="shared" si="518"/>
        <v>2004</v>
      </c>
      <c r="R4665" s="48" t="str">
        <f t="shared" si="516"/>
        <v>20048</v>
      </c>
      <c r="S4665" s="49">
        <v>38227</v>
      </c>
      <c r="T4665" s="48">
        <v>2574.4899999999998</v>
      </c>
      <c r="U4665" s="50">
        <f t="shared" si="517"/>
        <v>2599.3706451612902</v>
      </c>
      <c r="V4665" s="51">
        <f t="shared" si="519"/>
        <v>2628.4739890710371</v>
      </c>
      <c r="W4665" s="53">
        <f t="shared" si="520"/>
        <v>2.2618621237366909E-3</v>
      </c>
      <c r="X4665" s="53" t="str">
        <f t="shared" si="521"/>
        <v/>
      </c>
      <c r="Y4665" s="54" t="str">
        <f t="shared" si="522"/>
        <v/>
      </c>
    </row>
    <row r="4666" spans="17:25" x14ac:dyDescent="0.25">
      <c r="Q4666" s="47">
        <f t="shared" si="518"/>
        <v>2004</v>
      </c>
      <c r="R4666" s="48" t="str">
        <f t="shared" si="516"/>
        <v>20048</v>
      </c>
      <c r="S4666" s="49">
        <v>38228</v>
      </c>
      <c r="T4666" s="48">
        <v>2574.4899999999998</v>
      </c>
      <c r="U4666" s="50">
        <f t="shared" si="517"/>
        <v>2599.3706451612902</v>
      </c>
      <c r="V4666" s="51">
        <f t="shared" si="519"/>
        <v>2628.4739890710371</v>
      </c>
      <c r="W4666" s="53">
        <f t="shared" si="520"/>
        <v>0</v>
      </c>
      <c r="X4666" s="53" t="str">
        <f t="shared" si="521"/>
        <v/>
      </c>
      <c r="Y4666" s="54" t="str">
        <f t="shared" si="522"/>
        <v/>
      </c>
    </row>
    <row r="4667" spans="17:25" x14ac:dyDescent="0.25">
      <c r="Q4667" s="47">
        <f t="shared" si="518"/>
        <v>2004</v>
      </c>
      <c r="R4667" s="48" t="str">
        <f t="shared" si="516"/>
        <v>20048</v>
      </c>
      <c r="S4667" s="49">
        <v>38229</v>
      </c>
      <c r="T4667" s="48">
        <v>2574.4899999999998</v>
      </c>
      <c r="U4667" s="50">
        <f t="shared" si="517"/>
        <v>2599.3706451612902</v>
      </c>
      <c r="V4667" s="51">
        <f t="shared" si="519"/>
        <v>2628.4739890710371</v>
      </c>
      <c r="W4667" s="53">
        <f t="shared" si="520"/>
        <v>0</v>
      </c>
      <c r="X4667" s="53" t="str">
        <f t="shared" si="521"/>
        <v/>
      </c>
      <c r="Y4667" s="54" t="str">
        <f t="shared" si="522"/>
        <v/>
      </c>
    </row>
    <row r="4668" spans="17:25" x14ac:dyDescent="0.25">
      <c r="Q4668" s="47">
        <f t="shared" si="518"/>
        <v>2004</v>
      </c>
      <c r="R4668" s="48" t="str">
        <f t="shared" si="516"/>
        <v>20048</v>
      </c>
      <c r="S4668" s="49">
        <v>38230</v>
      </c>
      <c r="T4668" s="48">
        <v>2551.4299999999998</v>
      </c>
      <c r="U4668" s="50">
        <f t="shared" si="517"/>
        <v>2599.3706451612902</v>
      </c>
      <c r="V4668" s="51">
        <f t="shared" si="519"/>
        <v>2628.4739890710371</v>
      </c>
      <c r="W4668" s="53">
        <f t="shared" si="520"/>
        <v>-8.9571138361383973E-3</v>
      </c>
      <c r="X4668" s="53" t="str">
        <f t="shared" si="521"/>
        <v/>
      </c>
      <c r="Y4668" s="54" t="str">
        <f t="shared" si="522"/>
        <v/>
      </c>
    </row>
    <row r="4669" spans="17:25" x14ac:dyDescent="0.25">
      <c r="Q4669" s="47">
        <f t="shared" si="518"/>
        <v>2004</v>
      </c>
      <c r="R4669" s="48" t="str">
        <f t="shared" si="516"/>
        <v>20049</v>
      </c>
      <c r="S4669" s="49">
        <v>38231</v>
      </c>
      <c r="T4669" s="48">
        <v>2536.5100000000002</v>
      </c>
      <c r="U4669" s="50">
        <f t="shared" si="517"/>
        <v>2553.4156666666668</v>
      </c>
      <c r="V4669" s="51">
        <f t="shared" si="519"/>
        <v>2628.4739890710371</v>
      </c>
      <c r="W4669" s="53">
        <f t="shared" si="520"/>
        <v>-5.8477010931123896E-3</v>
      </c>
      <c r="X4669" s="53">
        <f t="shared" si="521"/>
        <v>-1.7679271165183086E-2</v>
      </c>
      <c r="Y4669" s="54" t="str">
        <f t="shared" si="522"/>
        <v/>
      </c>
    </row>
    <row r="4670" spans="17:25" x14ac:dyDescent="0.25">
      <c r="Q4670" s="47">
        <f t="shared" si="518"/>
        <v>2004</v>
      </c>
      <c r="R4670" s="48" t="str">
        <f t="shared" si="516"/>
        <v>20049</v>
      </c>
      <c r="S4670" s="49">
        <v>38232</v>
      </c>
      <c r="T4670" s="48">
        <v>2538.59</v>
      </c>
      <c r="U4670" s="50">
        <f t="shared" si="517"/>
        <v>2553.4156666666668</v>
      </c>
      <c r="V4670" s="51">
        <f t="shared" si="519"/>
        <v>2628.4739890710371</v>
      </c>
      <c r="W4670" s="53">
        <f t="shared" si="520"/>
        <v>8.2002436418537883E-4</v>
      </c>
      <c r="X4670" s="53" t="str">
        <f t="shared" si="521"/>
        <v/>
      </c>
      <c r="Y4670" s="54" t="str">
        <f t="shared" si="522"/>
        <v/>
      </c>
    </row>
    <row r="4671" spans="17:25" x14ac:dyDescent="0.25">
      <c r="Q4671" s="47">
        <f t="shared" si="518"/>
        <v>2004</v>
      </c>
      <c r="R4671" s="48" t="str">
        <f t="shared" si="516"/>
        <v>20049</v>
      </c>
      <c r="S4671" s="49">
        <v>38233</v>
      </c>
      <c r="T4671" s="48">
        <v>2552.7800000000002</v>
      </c>
      <c r="U4671" s="50">
        <f t="shared" si="517"/>
        <v>2553.4156666666668</v>
      </c>
      <c r="V4671" s="51">
        <f t="shared" si="519"/>
        <v>2628.4739890710371</v>
      </c>
      <c r="W4671" s="53">
        <f t="shared" si="520"/>
        <v>5.5897171264362999E-3</v>
      </c>
      <c r="X4671" s="53" t="str">
        <f t="shared" si="521"/>
        <v/>
      </c>
      <c r="Y4671" s="54" t="str">
        <f t="shared" si="522"/>
        <v/>
      </c>
    </row>
    <row r="4672" spans="17:25" x14ac:dyDescent="0.25">
      <c r="Q4672" s="47">
        <f t="shared" si="518"/>
        <v>2004</v>
      </c>
      <c r="R4672" s="48" t="str">
        <f t="shared" si="516"/>
        <v>20049</v>
      </c>
      <c r="S4672" s="49">
        <v>38234</v>
      </c>
      <c r="T4672" s="48">
        <v>2564.89</v>
      </c>
      <c r="U4672" s="50">
        <f t="shared" si="517"/>
        <v>2553.4156666666668</v>
      </c>
      <c r="V4672" s="51">
        <f t="shared" si="519"/>
        <v>2628.4739890710371</v>
      </c>
      <c r="W4672" s="53">
        <f t="shared" si="520"/>
        <v>4.7438478834838094E-3</v>
      </c>
      <c r="X4672" s="53" t="str">
        <f t="shared" si="521"/>
        <v/>
      </c>
      <c r="Y4672" s="54" t="str">
        <f t="shared" si="522"/>
        <v/>
      </c>
    </row>
    <row r="4673" spans="17:25" x14ac:dyDescent="0.25">
      <c r="Q4673" s="47">
        <f t="shared" si="518"/>
        <v>2004</v>
      </c>
      <c r="R4673" s="48" t="str">
        <f t="shared" si="516"/>
        <v>20049</v>
      </c>
      <c r="S4673" s="49">
        <v>38235</v>
      </c>
      <c r="T4673" s="48">
        <v>2564.89</v>
      </c>
      <c r="U4673" s="50">
        <f t="shared" si="517"/>
        <v>2553.4156666666668</v>
      </c>
      <c r="V4673" s="51">
        <f t="shared" si="519"/>
        <v>2628.4739890710371</v>
      </c>
      <c r="W4673" s="53">
        <f t="shared" si="520"/>
        <v>0</v>
      </c>
      <c r="X4673" s="53" t="str">
        <f t="shared" si="521"/>
        <v/>
      </c>
      <c r="Y4673" s="54" t="str">
        <f t="shared" si="522"/>
        <v/>
      </c>
    </row>
    <row r="4674" spans="17:25" x14ac:dyDescent="0.25">
      <c r="Q4674" s="47">
        <f t="shared" si="518"/>
        <v>2004</v>
      </c>
      <c r="R4674" s="48" t="str">
        <f t="shared" si="516"/>
        <v>20049</v>
      </c>
      <c r="S4674" s="49">
        <v>38236</v>
      </c>
      <c r="T4674" s="48">
        <v>2564.89</v>
      </c>
      <c r="U4674" s="50">
        <f t="shared" si="517"/>
        <v>2553.4156666666668</v>
      </c>
      <c r="V4674" s="51">
        <f t="shared" si="519"/>
        <v>2628.4739890710371</v>
      </c>
      <c r="W4674" s="53">
        <f t="shared" si="520"/>
        <v>0</v>
      </c>
      <c r="X4674" s="53" t="str">
        <f t="shared" si="521"/>
        <v/>
      </c>
      <c r="Y4674" s="54" t="str">
        <f t="shared" si="522"/>
        <v/>
      </c>
    </row>
    <row r="4675" spans="17:25" x14ac:dyDescent="0.25">
      <c r="Q4675" s="47">
        <f t="shared" si="518"/>
        <v>2004</v>
      </c>
      <c r="R4675" s="48" t="str">
        <f t="shared" si="516"/>
        <v>20049</v>
      </c>
      <c r="S4675" s="49">
        <v>38237</v>
      </c>
      <c r="T4675" s="48">
        <v>2564.89</v>
      </c>
      <c r="U4675" s="50">
        <f t="shared" si="517"/>
        <v>2553.4156666666668</v>
      </c>
      <c r="V4675" s="51">
        <f t="shared" si="519"/>
        <v>2628.4739890710371</v>
      </c>
      <c r="W4675" s="53">
        <f t="shared" si="520"/>
        <v>0</v>
      </c>
      <c r="X4675" s="53" t="str">
        <f t="shared" si="521"/>
        <v/>
      </c>
      <c r="Y4675" s="54" t="str">
        <f t="shared" si="522"/>
        <v/>
      </c>
    </row>
    <row r="4676" spans="17:25" x14ac:dyDescent="0.25">
      <c r="Q4676" s="47">
        <f t="shared" si="518"/>
        <v>2004</v>
      </c>
      <c r="R4676" s="48" t="str">
        <f t="shared" si="516"/>
        <v>20049</v>
      </c>
      <c r="S4676" s="49">
        <v>38238</v>
      </c>
      <c r="T4676" s="48">
        <v>2552.7399999999998</v>
      </c>
      <c r="U4676" s="50">
        <f t="shared" si="517"/>
        <v>2553.4156666666668</v>
      </c>
      <c r="V4676" s="51">
        <f t="shared" si="519"/>
        <v>2628.4739890710371</v>
      </c>
      <c r="W4676" s="53">
        <f t="shared" si="520"/>
        <v>-4.737045253402683E-3</v>
      </c>
      <c r="X4676" s="53" t="str">
        <f t="shared" si="521"/>
        <v/>
      </c>
      <c r="Y4676" s="54" t="str">
        <f t="shared" si="522"/>
        <v/>
      </c>
    </row>
    <row r="4677" spans="17:25" x14ac:dyDescent="0.25">
      <c r="Q4677" s="47">
        <f t="shared" si="518"/>
        <v>2004</v>
      </c>
      <c r="R4677" s="48" t="str">
        <f t="shared" si="516"/>
        <v>20049</v>
      </c>
      <c r="S4677" s="49">
        <v>38239</v>
      </c>
      <c r="T4677" s="48">
        <v>2536</v>
      </c>
      <c r="U4677" s="50">
        <f t="shared" si="517"/>
        <v>2553.4156666666668</v>
      </c>
      <c r="V4677" s="51">
        <f t="shared" si="519"/>
        <v>2628.4739890710371</v>
      </c>
      <c r="W4677" s="53">
        <f t="shared" si="520"/>
        <v>-6.5576596128080755E-3</v>
      </c>
      <c r="X4677" s="53" t="str">
        <f t="shared" si="521"/>
        <v/>
      </c>
      <c r="Y4677" s="54" t="str">
        <f t="shared" si="522"/>
        <v/>
      </c>
    </row>
    <row r="4678" spans="17:25" x14ac:dyDescent="0.25">
      <c r="Q4678" s="47">
        <f t="shared" si="518"/>
        <v>2004</v>
      </c>
      <c r="R4678" s="48" t="str">
        <f t="shared" si="516"/>
        <v>20049</v>
      </c>
      <c r="S4678" s="49">
        <v>38240</v>
      </c>
      <c r="T4678" s="48">
        <v>2523.08</v>
      </c>
      <c r="U4678" s="50">
        <f t="shared" si="517"/>
        <v>2553.4156666666668</v>
      </c>
      <c r="V4678" s="51">
        <f t="shared" si="519"/>
        <v>2628.4739890710371</v>
      </c>
      <c r="W4678" s="53">
        <f t="shared" si="520"/>
        <v>-5.0946372239747406E-3</v>
      </c>
      <c r="X4678" s="53" t="str">
        <f t="shared" si="521"/>
        <v/>
      </c>
      <c r="Y4678" s="54" t="str">
        <f t="shared" si="522"/>
        <v/>
      </c>
    </row>
    <row r="4679" spans="17:25" x14ac:dyDescent="0.25">
      <c r="Q4679" s="47">
        <f t="shared" si="518"/>
        <v>2004</v>
      </c>
      <c r="R4679" s="48" t="str">
        <f t="shared" ref="R4679:R4742" si="523">+YEAR(S4679)&amp;MONTH(S4679)</f>
        <v>20049</v>
      </c>
      <c r="S4679" s="49">
        <v>38241</v>
      </c>
      <c r="T4679" s="48">
        <v>2535.29</v>
      </c>
      <c r="U4679" s="50">
        <f t="shared" ref="U4679:U4742" si="524">+AVERAGEIF($R$3:$R$12000,R4679,$T$3:$T$12000)</f>
        <v>2553.4156666666668</v>
      </c>
      <c r="V4679" s="51">
        <f t="shared" si="519"/>
        <v>2628.4739890710371</v>
      </c>
      <c r="W4679" s="53">
        <f t="shared" si="520"/>
        <v>4.8393233666788049E-3</v>
      </c>
      <c r="X4679" s="53" t="str">
        <f t="shared" si="521"/>
        <v/>
      </c>
      <c r="Y4679" s="54" t="str">
        <f t="shared" si="522"/>
        <v/>
      </c>
    </row>
    <row r="4680" spans="17:25" x14ac:dyDescent="0.25">
      <c r="Q4680" s="47">
        <f t="shared" ref="Q4680:Q4743" si="525">+YEAR(S4680)</f>
        <v>2004</v>
      </c>
      <c r="R4680" s="48" t="str">
        <f t="shared" si="523"/>
        <v>20049</v>
      </c>
      <c r="S4680" s="49">
        <v>38242</v>
      </c>
      <c r="T4680" s="48">
        <v>2535.29</v>
      </c>
      <c r="U4680" s="50">
        <f t="shared" si="524"/>
        <v>2553.4156666666668</v>
      </c>
      <c r="V4680" s="51">
        <f t="shared" ref="V4680:V4743" si="526">+AVERAGEIF($Q$3:$Q$12000,Q4680,$T$3:$T$12000)</f>
        <v>2628.4739890710371</v>
      </c>
      <c r="W4680" s="53">
        <f t="shared" si="520"/>
        <v>0</v>
      </c>
      <c r="X4680" s="53" t="str">
        <f t="shared" si="521"/>
        <v/>
      </c>
      <c r="Y4680" s="54" t="str">
        <f t="shared" si="522"/>
        <v/>
      </c>
    </row>
    <row r="4681" spans="17:25" x14ac:dyDescent="0.25">
      <c r="Q4681" s="47">
        <f t="shared" si="525"/>
        <v>2004</v>
      </c>
      <c r="R4681" s="48" t="str">
        <f t="shared" si="523"/>
        <v>20049</v>
      </c>
      <c r="S4681" s="49">
        <v>38243</v>
      </c>
      <c r="T4681" s="48">
        <v>2535.29</v>
      </c>
      <c r="U4681" s="50">
        <f t="shared" si="524"/>
        <v>2553.4156666666668</v>
      </c>
      <c r="V4681" s="51">
        <f t="shared" si="526"/>
        <v>2628.4739890710371</v>
      </c>
      <c r="W4681" s="53">
        <f t="shared" ref="W4681:W4744" si="527">+T4681/T4680-1</f>
        <v>0</v>
      </c>
      <c r="X4681" s="53" t="str">
        <f t="shared" ref="X4681:X4744" si="528">IF(U4681/U4680-1=0,"",U4681/U4680-1)</f>
        <v/>
      </c>
      <c r="Y4681" s="54" t="str">
        <f t="shared" ref="Y4681:Y4744" si="529">+IF(V4681=V4680,"",V4681/V4680-1)</f>
        <v/>
      </c>
    </row>
    <row r="4682" spans="17:25" x14ac:dyDescent="0.25">
      <c r="Q4682" s="47">
        <f t="shared" si="525"/>
        <v>2004</v>
      </c>
      <c r="R4682" s="48" t="str">
        <f t="shared" si="523"/>
        <v>20049</v>
      </c>
      <c r="S4682" s="49">
        <v>38244</v>
      </c>
      <c r="T4682" s="48">
        <v>2525.12</v>
      </c>
      <c r="U4682" s="50">
        <f t="shared" si="524"/>
        <v>2553.4156666666668</v>
      </c>
      <c r="V4682" s="51">
        <f t="shared" si="526"/>
        <v>2628.4739890710371</v>
      </c>
      <c r="W4682" s="53">
        <f t="shared" si="527"/>
        <v>-4.0113754245076905E-3</v>
      </c>
      <c r="X4682" s="53" t="str">
        <f t="shared" si="528"/>
        <v/>
      </c>
      <c r="Y4682" s="54" t="str">
        <f t="shared" si="529"/>
        <v/>
      </c>
    </row>
    <row r="4683" spans="17:25" x14ac:dyDescent="0.25">
      <c r="Q4683" s="47">
        <f t="shared" si="525"/>
        <v>2004</v>
      </c>
      <c r="R4683" s="48" t="str">
        <f t="shared" si="523"/>
        <v>20049</v>
      </c>
      <c r="S4683" s="49">
        <v>38245</v>
      </c>
      <c r="T4683" s="48">
        <v>2521.77</v>
      </c>
      <c r="U4683" s="50">
        <f t="shared" si="524"/>
        <v>2553.4156666666668</v>
      </c>
      <c r="V4683" s="51">
        <f t="shared" si="526"/>
        <v>2628.4739890710371</v>
      </c>
      <c r="W4683" s="53">
        <f t="shared" si="527"/>
        <v>-1.3266696236218234E-3</v>
      </c>
      <c r="X4683" s="53" t="str">
        <f t="shared" si="528"/>
        <v/>
      </c>
      <c r="Y4683" s="54" t="str">
        <f t="shared" si="529"/>
        <v/>
      </c>
    </row>
    <row r="4684" spans="17:25" x14ac:dyDescent="0.25">
      <c r="Q4684" s="47">
        <f t="shared" si="525"/>
        <v>2004</v>
      </c>
      <c r="R4684" s="48" t="str">
        <f t="shared" si="523"/>
        <v>20049</v>
      </c>
      <c r="S4684" s="49">
        <v>38246</v>
      </c>
      <c r="T4684" s="48">
        <v>2536.4</v>
      </c>
      <c r="U4684" s="50">
        <f t="shared" si="524"/>
        <v>2553.4156666666668</v>
      </c>
      <c r="V4684" s="51">
        <f t="shared" si="526"/>
        <v>2628.4739890710371</v>
      </c>
      <c r="W4684" s="53">
        <f t="shared" si="527"/>
        <v>5.8014807060120521E-3</v>
      </c>
      <c r="X4684" s="53" t="str">
        <f t="shared" si="528"/>
        <v/>
      </c>
      <c r="Y4684" s="54" t="str">
        <f t="shared" si="529"/>
        <v/>
      </c>
    </row>
    <row r="4685" spans="17:25" x14ac:dyDescent="0.25">
      <c r="Q4685" s="47">
        <f t="shared" si="525"/>
        <v>2004</v>
      </c>
      <c r="R4685" s="48" t="str">
        <f t="shared" si="523"/>
        <v>20049</v>
      </c>
      <c r="S4685" s="49">
        <v>38247</v>
      </c>
      <c r="T4685" s="48">
        <v>2522.5700000000002</v>
      </c>
      <c r="U4685" s="50">
        <f t="shared" si="524"/>
        <v>2553.4156666666668</v>
      </c>
      <c r="V4685" s="51">
        <f t="shared" si="526"/>
        <v>2628.4739890710371</v>
      </c>
      <c r="W4685" s="53">
        <f t="shared" si="527"/>
        <v>-5.4526099984228971E-3</v>
      </c>
      <c r="X4685" s="53" t="str">
        <f t="shared" si="528"/>
        <v/>
      </c>
      <c r="Y4685" s="54" t="str">
        <f t="shared" si="529"/>
        <v/>
      </c>
    </row>
    <row r="4686" spans="17:25" x14ac:dyDescent="0.25">
      <c r="Q4686" s="47">
        <f t="shared" si="525"/>
        <v>2004</v>
      </c>
      <c r="R4686" s="48" t="str">
        <f t="shared" si="523"/>
        <v>20049</v>
      </c>
      <c r="S4686" s="49">
        <v>38248</v>
      </c>
      <c r="T4686" s="48">
        <v>2518.3000000000002</v>
      </c>
      <c r="U4686" s="50">
        <f t="shared" si="524"/>
        <v>2553.4156666666668</v>
      </c>
      <c r="V4686" s="51">
        <f t="shared" si="526"/>
        <v>2628.4739890710371</v>
      </c>
      <c r="W4686" s="53">
        <f t="shared" si="527"/>
        <v>-1.6927181406264369E-3</v>
      </c>
      <c r="X4686" s="53" t="str">
        <f t="shared" si="528"/>
        <v/>
      </c>
      <c r="Y4686" s="54" t="str">
        <f t="shared" si="529"/>
        <v/>
      </c>
    </row>
    <row r="4687" spans="17:25" x14ac:dyDescent="0.25">
      <c r="Q4687" s="47">
        <f t="shared" si="525"/>
        <v>2004</v>
      </c>
      <c r="R4687" s="48" t="str">
        <f t="shared" si="523"/>
        <v>20049</v>
      </c>
      <c r="S4687" s="49">
        <v>38249</v>
      </c>
      <c r="T4687" s="48">
        <v>2518.3000000000002</v>
      </c>
      <c r="U4687" s="50">
        <f t="shared" si="524"/>
        <v>2553.4156666666668</v>
      </c>
      <c r="V4687" s="51">
        <f t="shared" si="526"/>
        <v>2628.4739890710371</v>
      </c>
      <c r="W4687" s="53">
        <f t="shared" si="527"/>
        <v>0</v>
      </c>
      <c r="X4687" s="53" t="str">
        <f t="shared" si="528"/>
        <v/>
      </c>
      <c r="Y4687" s="54" t="str">
        <f t="shared" si="529"/>
        <v/>
      </c>
    </row>
    <row r="4688" spans="17:25" x14ac:dyDescent="0.25">
      <c r="Q4688" s="47">
        <f t="shared" si="525"/>
        <v>2004</v>
      </c>
      <c r="R4688" s="48" t="str">
        <f t="shared" si="523"/>
        <v>20049</v>
      </c>
      <c r="S4688" s="49">
        <v>38250</v>
      </c>
      <c r="T4688" s="48">
        <v>2518.3000000000002</v>
      </c>
      <c r="U4688" s="50">
        <f t="shared" si="524"/>
        <v>2553.4156666666668</v>
      </c>
      <c r="V4688" s="51">
        <f t="shared" si="526"/>
        <v>2628.4739890710371</v>
      </c>
      <c r="W4688" s="53">
        <f t="shared" si="527"/>
        <v>0</v>
      </c>
      <c r="X4688" s="53" t="str">
        <f t="shared" si="528"/>
        <v/>
      </c>
      <c r="Y4688" s="54" t="str">
        <f t="shared" si="529"/>
        <v/>
      </c>
    </row>
    <row r="4689" spans="17:25" x14ac:dyDescent="0.25">
      <c r="Q4689" s="47">
        <f t="shared" si="525"/>
        <v>2004</v>
      </c>
      <c r="R4689" s="48" t="str">
        <f t="shared" si="523"/>
        <v>20049</v>
      </c>
      <c r="S4689" s="49">
        <v>38251</v>
      </c>
      <c r="T4689" s="48">
        <v>2548.1999999999998</v>
      </c>
      <c r="U4689" s="50">
        <f t="shared" si="524"/>
        <v>2553.4156666666668</v>
      </c>
      <c r="V4689" s="51">
        <f t="shared" si="526"/>
        <v>2628.4739890710371</v>
      </c>
      <c r="W4689" s="53">
        <f t="shared" si="527"/>
        <v>1.1873088988603175E-2</v>
      </c>
      <c r="X4689" s="53" t="str">
        <f t="shared" si="528"/>
        <v/>
      </c>
      <c r="Y4689" s="54" t="str">
        <f t="shared" si="529"/>
        <v/>
      </c>
    </row>
    <row r="4690" spans="17:25" x14ac:dyDescent="0.25">
      <c r="Q4690" s="47">
        <f t="shared" si="525"/>
        <v>2004</v>
      </c>
      <c r="R4690" s="48" t="str">
        <f t="shared" si="523"/>
        <v>20049</v>
      </c>
      <c r="S4690" s="49">
        <v>38252</v>
      </c>
      <c r="T4690" s="48">
        <v>2561.1999999999998</v>
      </c>
      <c r="U4690" s="50">
        <f t="shared" si="524"/>
        <v>2553.4156666666668</v>
      </c>
      <c r="V4690" s="51">
        <f t="shared" si="526"/>
        <v>2628.4739890710371</v>
      </c>
      <c r="W4690" s="53">
        <f t="shared" si="527"/>
        <v>5.1016403735970606E-3</v>
      </c>
      <c r="X4690" s="53" t="str">
        <f t="shared" si="528"/>
        <v/>
      </c>
      <c r="Y4690" s="54" t="str">
        <f t="shared" si="529"/>
        <v/>
      </c>
    </row>
    <row r="4691" spans="17:25" x14ac:dyDescent="0.25">
      <c r="Q4691" s="47">
        <f t="shared" si="525"/>
        <v>2004</v>
      </c>
      <c r="R4691" s="48" t="str">
        <f t="shared" si="523"/>
        <v>20049</v>
      </c>
      <c r="S4691" s="49">
        <v>38253</v>
      </c>
      <c r="T4691" s="48">
        <v>2560.66</v>
      </c>
      <c r="U4691" s="50">
        <f t="shared" si="524"/>
        <v>2553.4156666666668</v>
      </c>
      <c r="V4691" s="51">
        <f t="shared" si="526"/>
        <v>2628.4739890710371</v>
      </c>
      <c r="W4691" s="53">
        <f t="shared" si="527"/>
        <v>-2.108386693737696E-4</v>
      </c>
      <c r="X4691" s="53" t="str">
        <f t="shared" si="528"/>
        <v/>
      </c>
      <c r="Y4691" s="54" t="str">
        <f t="shared" si="529"/>
        <v/>
      </c>
    </row>
    <row r="4692" spans="17:25" x14ac:dyDescent="0.25">
      <c r="Q4692" s="47">
        <f t="shared" si="525"/>
        <v>2004</v>
      </c>
      <c r="R4692" s="48" t="str">
        <f t="shared" si="523"/>
        <v>20049</v>
      </c>
      <c r="S4692" s="49">
        <v>38254</v>
      </c>
      <c r="T4692" s="48">
        <v>2567.83</v>
      </c>
      <c r="U4692" s="50">
        <f t="shared" si="524"/>
        <v>2553.4156666666668</v>
      </c>
      <c r="V4692" s="51">
        <f t="shared" si="526"/>
        <v>2628.4739890710371</v>
      </c>
      <c r="W4692" s="53">
        <f t="shared" si="527"/>
        <v>2.8000593596964052E-3</v>
      </c>
      <c r="X4692" s="53" t="str">
        <f t="shared" si="528"/>
        <v/>
      </c>
      <c r="Y4692" s="54" t="str">
        <f t="shared" si="529"/>
        <v/>
      </c>
    </row>
    <row r="4693" spans="17:25" x14ac:dyDescent="0.25">
      <c r="Q4693" s="47">
        <f t="shared" si="525"/>
        <v>2004</v>
      </c>
      <c r="R4693" s="48" t="str">
        <f t="shared" si="523"/>
        <v>20049</v>
      </c>
      <c r="S4693" s="49">
        <v>38255</v>
      </c>
      <c r="T4693" s="48">
        <v>2602.1999999999998</v>
      </c>
      <c r="U4693" s="50">
        <f t="shared" si="524"/>
        <v>2553.4156666666668</v>
      </c>
      <c r="V4693" s="51">
        <f t="shared" si="526"/>
        <v>2628.4739890710371</v>
      </c>
      <c r="W4693" s="53">
        <f t="shared" si="527"/>
        <v>1.338484245452376E-2</v>
      </c>
      <c r="X4693" s="53" t="str">
        <f t="shared" si="528"/>
        <v/>
      </c>
      <c r="Y4693" s="54" t="str">
        <f t="shared" si="529"/>
        <v/>
      </c>
    </row>
    <row r="4694" spans="17:25" x14ac:dyDescent="0.25">
      <c r="Q4694" s="47">
        <f t="shared" si="525"/>
        <v>2004</v>
      </c>
      <c r="R4694" s="48" t="str">
        <f t="shared" si="523"/>
        <v>20049</v>
      </c>
      <c r="S4694" s="49">
        <v>38256</v>
      </c>
      <c r="T4694" s="48">
        <v>2602.1999999999998</v>
      </c>
      <c r="U4694" s="50">
        <f t="shared" si="524"/>
        <v>2553.4156666666668</v>
      </c>
      <c r="V4694" s="51">
        <f t="shared" si="526"/>
        <v>2628.4739890710371</v>
      </c>
      <c r="W4694" s="53">
        <f t="shared" si="527"/>
        <v>0</v>
      </c>
      <c r="X4694" s="53" t="str">
        <f t="shared" si="528"/>
        <v/>
      </c>
      <c r="Y4694" s="54" t="str">
        <f t="shared" si="529"/>
        <v/>
      </c>
    </row>
    <row r="4695" spans="17:25" x14ac:dyDescent="0.25">
      <c r="Q4695" s="47">
        <f t="shared" si="525"/>
        <v>2004</v>
      </c>
      <c r="R4695" s="48" t="str">
        <f t="shared" si="523"/>
        <v>20049</v>
      </c>
      <c r="S4695" s="49">
        <v>38257</v>
      </c>
      <c r="T4695" s="48">
        <v>2602.1999999999998</v>
      </c>
      <c r="U4695" s="50">
        <f t="shared" si="524"/>
        <v>2553.4156666666668</v>
      </c>
      <c r="V4695" s="51">
        <f t="shared" si="526"/>
        <v>2628.4739890710371</v>
      </c>
      <c r="W4695" s="53">
        <f t="shared" si="527"/>
        <v>0</v>
      </c>
      <c r="X4695" s="53" t="str">
        <f t="shared" si="528"/>
        <v/>
      </c>
      <c r="Y4695" s="54" t="str">
        <f t="shared" si="529"/>
        <v/>
      </c>
    </row>
    <row r="4696" spans="17:25" x14ac:dyDescent="0.25">
      <c r="Q4696" s="47">
        <f t="shared" si="525"/>
        <v>2004</v>
      </c>
      <c r="R4696" s="48" t="str">
        <f t="shared" si="523"/>
        <v>20049</v>
      </c>
      <c r="S4696" s="49">
        <v>38258</v>
      </c>
      <c r="T4696" s="48">
        <v>2600.64</v>
      </c>
      <c r="U4696" s="50">
        <f t="shared" si="524"/>
        <v>2553.4156666666668</v>
      </c>
      <c r="V4696" s="51">
        <f t="shared" si="526"/>
        <v>2628.4739890710371</v>
      </c>
      <c r="W4696" s="53">
        <f t="shared" si="527"/>
        <v>-5.9949273691484173E-4</v>
      </c>
      <c r="X4696" s="53" t="str">
        <f t="shared" si="528"/>
        <v/>
      </c>
      <c r="Y4696" s="54" t="str">
        <f t="shared" si="529"/>
        <v/>
      </c>
    </row>
    <row r="4697" spans="17:25" x14ac:dyDescent="0.25">
      <c r="Q4697" s="47">
        <f t="shared" si="525"/>
        <v>2004</v>
      </c>
      <c r="R4697" s="48" t="str">
        <f t="shared" si="523"/>
        <v>20049</v>
      </c>
      <c r="S4697" s="49">
        <v>38259</v>
      </c>
      <c r="T4697" s="48">
        <v>2596.2800000000002</v>
      </c>
      <c r="U4697" s="50">
        <f t="shared" si="524"/>
        <v>2553.4156666666668</v>
      </c>
      <c r="V4697" s="51">
        <f t="shared" si="526"/>
        <v>2628.4739890710371</v>
      </c>
      <c r="W4697" s="53">
        <f t="shared" si="527"/>
        <v>-1.6765103974405449E-3</v>
      </c>
      <c r="X4697" s="53" t="str">
        <f t="shared" si="528"/>
        <v/>
      </c>
      <c r="Y4697" s="54" t="str">
        <f t="shared" si="529"/>
        <v/>
      </c>
    </row>
    <row r="4698" spans="17:25" x14ac:dyDescent="0.25">
      <c r="Q4698" s="47">
        <f t="shared" si="525"/>
        <v>2004</v>
      </c>
      <c r="R4698" s="48" t="str">
        <f t="shared" si="523"/>
        <v>20049</v>
      </c>
      <c r="S4698" s="49">
        <v>38260</v>
      </c>
      <c r="T4698" s="48">
        <v>2595.17</v>
      </c>
      <c r="U4698" s="50">
        <f t="shared" si="524"/>
        <v>2553.4156666666668</v>
      </c>
      <c r="V4698" s="51">
        <f t="shared" si="526"/>
        <v>2628.4739890710371</v>
      </c>
      <c r="W4698" s="53">
        <f t="shared" si="527"/>
        <v>-4.2753478053214611E-4</v>
      </c>
      <c r="X4698" s="53" t="str">
        <f t="shared" si="528"/>
        <v/>
      </c>
      <c r="Y4698" s="54" t="str">
        <f t="shared" si="529"/>
        <v/>
      </c>
    </row>
    <row r="4699" spans="17:25" x14ac:dyDescent="0.25">
      <c r="Q4699" s="47">
        <f t="shared" si="525"/>
        <v>2004</v>
      </c>
      <c r="R4699" s="48" t="str">
        <f t="shared" si="523"/>
        <v>200410</v>
      </c>
      <c r="S4699" s="49">
        <v>38261</v>
      </c>
      <c r="T4699" s="48">
        <v>2608.3000000000002</v>
      </c>
      <c r="U4699" s="50">
        <f t="shared" si="524"/>
        <v>2580.2351612903217</v>
      </c>
      <c r="V4699" s="51">
        <f t="shared" si="526"/>
        <v>2628.4739890710371</v>
      </c>
      <c r="W4699" s="53">
        <f t="shared" si="527"/>
        <v>5.0593988062439532E-3</v>
      </c>
      <c r="X4699" s="53">
        <f t="shared" si="528"/>
        <v>1.0503379835006044E-2</v>
      </c>
      <c r="Y4699" s="54" t="str">
        <f t="shared" si="529"/>
        <v/>
      </c>
    </row>
    <row r="4700" spans="17:25" x14ac:dyDescent="0.25">
      <c r="Q4700" s="47">
        <f t="shared" si="525"/>
        <v>2004</v>
      </c>
      <c r="R4700" s="48" t="str">
        <f t="shared" si="523"/>
        <v>200410</v>
      </c>
      <c r="S4700" s="49">
        <v>38262</v>
      </c>
      <c r="T4700" s="48">
        <v>2630.81</v>
      </c>
      <c r="U4700" s="50">
        <f t="shared" si="524"/>
        <v>2580.2351612903217</v>
      </c>
      <c r="V4700" s="51">
        <f t="shared" si="526"/>
        <v>2628.4739890710371</v>
      </c>
      <c r="W4700" s="53">
        <f t="shared" si="527"/>
        <v>8.6301422382393245E-3</v>
      </c>
      <c r="X4700" s="53" t="str">
        <f t="shared" si="528"/>
        <v/>
      </c>
      <c r="Y4700" s="54" t="str">
        <f t="shared" si="529"/>
        <v/>
      </c>
    </row>
    <row r="4701" spans="17:25" x14ac:dyDescent="0.25">
      <c r="Q4701" s="47">
        <f t="shared" si="525"/>
        <v>2004</v>
      </c>
      <c r="R4701" s="48" t="str">
        <f t="shared" si="523"/>
        <v>200410</v>
      </c>
      <c r="S4701" s="49">
        <v>38263</v>
      </c>
      <c r="T4701" s="48">
        <v>2630.81</v>
      </c>
      <c r="U4701" s="50">
        <f t="shared" si="524"/>
        <v>2580.2351612903217</v>
      </c>
      <c r="V4701" s="51">
        <f t="shared" si="526"/>
        <v>2628.4739890710371</v>
      </c>
      <c r="W4701" s="53">
        <f t="shared" si="527"/>
        <v>0</v>
      </c>
      <c r="X4701" s="53" t="str">
        <f t="shared" si="528"/>
        <v/>
      </c>
      <c r="Y4701" s="54" t="str">
        <f t="shared" si="529"/>
        <v/>
      </c>
    </row>
    <row r="4702" spans="17:25" x14ac:dyDescent="0.25">
      <c r="Q4702" s="47">
        <f t="shared" si="525"/>
        <v>2004</v>
      </c>
      <c r="R4702" s="48" t="str">
        <f t="shared" si="523"/>
        <v>200410</v>
      </c>
      <c r="S4702" s="49">
        <v>38264</v>
      </c>
      <c r="T4702" s="48">
        <v>2630.81</v>
      </c>
      <c r="U4702" s="50">
        <f t="shared" si="524"/>
        <v>2580.2351612903217</v>
      </c>
      <c r="V4702" s="51">
        <f t="shared" si="526"/>
        <v>2628.4739890710371</v>
      </c>
      <c r="W4702" s="53">
        <f t="shared" si="527"/>
        <v>0</v>
      </c>
      <c r="X4702" s="53" t="str">
        <f t="shared" si="528"/>
        <v/>
      </c>
      <c r="Y4702" s="54" t="str">
        <f t="shared" si="529"/>
        <v/>
      </c>
    </row>
    <row r="4703" spans="17:25" x14ac:dyDescent="0.25">
      <c r="Q4703" s="47">
        <f t="shared" si="525"/>
        <v>2004</v>
      </c>
      <c r="R4703" s="48" t="str">
        <f t="shared" si="523"/>
        <v>200410</v>
      </c>
      <c r="S4703" s="49">
        <v>38265</v>
      </c>
      <c r="T4703" s="48">
        <v>2629.65</v>
      </c>
      <c r="U4703" s="50">
        <f t="shared" si="524"/>
        <v>2580.2351612903217</v>
      </c>
      <c r="V4703" s="51">
        <f t="shared" si="526"/>
        <v>2628.4739890710371</v>
      </c>
      <c r="W4703" s="53">
        <f t="shared" si="527"/>
        <v>-4.4092883940682892E-4</v>
      </c>
      <c r="X4703" s="53" t="str">
        <f t="shared" si="528"/>
        <v/>
      </c>
      <c r="Y4703" s="54" t="str">
        <f t="shared" si="529"/>
        <v/>
      </c>
    </row>
    <row r="4704" spans="17:25" x14ac:dyDescent="0.25">
      <c r="Q4704" s="47">
        <f t="shared" si="525"/>
        <v>2004</v>
      </c>
      <c r="R4704" s="48" t="str">
        <f t="shared" si="523"/>
        <v>200410</v>
      </c>
      <c r="S4704" s="49">
        <v>38266</v>
      </c>
      <c r="T4704" s="48">
        <v>2608.36</v>
      </c>
      <c r="U4704" s="50">
        <f t="shared" si="524"/>
        <v>2580.2351612903217</v>
      </c>
      <c r="V4704" s="51">
        <f t="shared" si="526"/>
        <v>2628.4739890710371</v>
      </c>
      <c r="W4704" s="53">
        <f t="shared" si="527"/>
        <v>-8.0961344665639867E-3</v>
      </c>
      <c r="X4704" s="53" t="str">
        <f t="shared" si="528"/>
        <v/>
      </c>
      <c r="Y4704" s="54" t="str">
        <f t="shared" si="529"/>
        <v/>
      </c>
    </row>
    <row r="4705" spans="17:25" x14ac:dyDescent="0.25">
      <c r="Q4705" s="47">
        <f t="shared" si="525"/>
        <v>2004</v>
      </c>
      <c r="R4705" s="48" t="str">
        <f t="shared" si="523"/>
        <v>200410</v>
      </c>
      <c r="S4705" s="49">
        <v>38267</v>
      </c>
      <c r="T4705" s="48">
        <v>2603.34</v>
      </c>
      <c r="U4705" s="50">
        <f t="shared" si="524"/>
        <v>2580.2351612903217</v>
      </c>
      <c r="V4705" s="51">
        <f t="shared" si="526"/>
        <v>2628.4739890710371</v>
      </c>
      <c r="W4705" s="53">
        <f t="shared" si="527"/>
        <v>-1.9245809627504995E-3</v>
      </c>
      <c r="X4705" s="53" t="str">
        <f t="shared" si="528"/>
        <v/>
      </c>
      <c r="Y4705" s="54" t="str">
        <f t="shared" si="529"/>
        <v/>
      </c>
    </row>
    <row r="4706" spans="17:25" x14ac:dyDescent="0.25">
      <c r="Q4706" s="47">
        <f t="shared" si="525"/>
        <v>2004</v>
      </c>
      <c r="R4706" s="48" t="str">
        <f t="shared" si="523"/>
        <v>200410</v>
      </c>
      <c r="S4706" s="49">
        <v>38268</v>
      </c>
      <c r="T4706" s="48">
        <v>2601.6999999999998</v>
      </c>
      <c r="U4706" s="50">
        <f t="shared" si="524"/>
        <v>2580.2351612903217</v>
      </c>
      <c r="V4706" s="51">
        <f t="shared" si="526"/>
        <v>2628.4739890710371</v>
      </c>
      <c r="W4706" s="53">
        <f t="shared" si="527"/>
        <v>-6.2995997449444285E-4</v>
      </c>
      <c r="X4706" s="53" t="str">
        <f t="shared" si="528"/>
        <v/>
      </c>
      <c r="Y4706" s="54" t="str">
        <f t="shared" si="529"/>
        <v/>
      </c>
    </row>
    <row r="4707" spans="17:25" x14ac:dyDescent="0.25">
      <c r="Q4707" s="47">
        <f t="shared" si="525"/>
        <v>2004</v>
      </c>
      <c r="R4707" s="48" t="str">
        <f t="shared" si="523"/>
        <v>200410</v>
      </c>
      <c r="S4707" s="49">
        <v>38269</v>
      </c>
      <c r="T4707" s="48">
        <v>2583.7399999999998</v>
      </c>
      <c r="U4707" s="50">
        <f t="shared" si="524"/>
        <v>2580.2351612903217</v>
      </c>
      <c r="V4707" s="51">
        <f t="shared" si="526"/>
        <v>2628.4739890710371</v>
      </c>
      <c r="W4707" s="53">
        <f t="shared" si="527"/>
        <v>-6.9031786908559933E-3</v>
      </c>
      <c r="X4707" s="53" t="str">
        <f t="shared" si="528"/>
        <v/>
      </c>
      <c r="Y4707" s="54" t="str">
        <f t="shared" si="529"/>
        <v/>
      </c>
    </row>
    <row r="4708" spans="17:25" x14ac:dyDescent="0.25">
      <c r="Q4708" s="47">
        <f t="shared" si="525"/>
        <v>2004</v>
      </c>
      <c r="R4708" s="48" t="str">
        <f t="shared" si="523"/>
        <v>200410</v>
      </c>
      <c r="S4708" s="49">
        <v>38270</v>
      </c>
      <c r="T4708" s="48">
        <v>2583.7399999999998</v>
      </c>
      <c r="U4708" s="50">
        <f t="shared" si="524"/>
        <v>2580.2351612903217</v>
      </c>
      <c r="V4708" s="51">
        <f t="shared" si="526"/>
        <v>2628.4739890710371</v>
      </c>
      <c r="W4708" s="53">
        <f t="shared" si="527"/>
        <v>0</v>
      </c>
      <c r="X4708" s="53" t="str">
        <f t="shared" si="528"/>
        <v/>
      </c>
      <c r="Y4708" s="54" t="str">
        <f t="shared" si="529"/>
        <v/>
      </c>
    </row>
    <row r="4709" spans="17:25" x14ac:dyDescent="0.25">
      <c r="Q4709" s="47">
        <f t="shared" si="525"/>
        <v>2004</v>
      </c>
      <c r="R4709" s="48" t="str">
        <f t="shared" si="523"/>
        <v>200410</v>
      </c>
      <c r="S4709" s="49">
        <v>38271</v>
      </c>
      <c r="T4709" s="48">
        <v>2583.7399999999998</v>
      </c>
      <c r="U4709" s="50">
        <f t="shared" si="524"/>
        <v>2580.2351612903217</v>
      </c>
      <c r="V4709" s="51">
        <f t="shared" si="526"/>
        <v>2628.4739890710371</v>
      </c>
      <c r="W4709" s="53">
        <f t="shared" si="527"/>
        <v>0</v>
      </c>
      <c r="X4709" s="53" t="str">
        <f t="shared" si="528"/>
        <v/>
      </c>
      <c r="Y4709" s="54" t="str">
        <f t="shared" si="529"/>
        <v/>
      </c>
    </row>
    <row r="4710" spans="17:25" x14ac:dyDescent="0.25">
      <c r="Q4710" s="47">
        <f t="shared" si="525"/>
        <v>2004</v>
      </c>
      <c r="R4710" s="48" t="str">
        <f t="shared" si="523"/>
        <v>200410</v>
      </c>
      <c r="S4710" s="49">
        <v>38272</v>
      </c>
      <c r="T4710" s="48">
        <v>2583.7399999999998</v>
      </c>
      <c r="U4710" s="50">
        <f t="shared" si="524"/>
        <v>2580.2351612903217</v>
      </c>
      <c r="V4710" s="51">
        <f t="shared" si="526"/>
        <v>2628.4739890710371</v>
      </c>
      <c r="W4710" s="53">
        <f t="shared" si="527"/>
        <v>0</v>
      </c>
      <c r="X4710" s="53" t="str">
        <f t="shared" si="528"/>
        <v/>
      </c>
      <c r="Y4710" s="54" t="str">
        <f t="shared" si="529"/>
        <v/>
      </c>
    </row>
    <row r="4711" spans="17:25" x14ac:dyDescent="0.25">
      <c r="Q4711" s="47">
        <f t="shared" si="525"/>
        <v>2004</v>
      </c>
      <c r="R4711" s="48" t="str">
        <f t="shared" si="523"/>
        <v>200410</v>
      </c>
      <c r="S4711" s="49">
        <v>38273</v>
      </c>
      <c r="T4711" s="48">
        <v>2558.04</v>
      </c>
      <c r="U4711" s="50">
        <f t="shared" si="524"/>
        <v>2580.2351612903217</v>
      </c>
      <c r="V4711" s="51">
        <f t="shared" si="526"/>
        <v>2628.4739890710371</v>
      </c>
      <c r="W4711" s="53">
        <f t="shared" si="527"/>
        <v>-9.9468212745863482E-3</v>
      </c>
      <c r="X4711" s="53" t="str">
        <f t="shared" si="528"/>
        <v/>
      </c>
      <c r="Y4711" s="54" t="str">
        <f t="shared" si="529"/>
        <v/>
      </c>
    </row>
    <row r="4712" spans="17:25" x14ac:dyDescent="0.25">
      <c r="Q4712" s="47">
        <f t="shared" si="525"/>
        <v>2004</v>
      </c>
      <c r="R4712" s="48" t="str">
        <f t="shared" si="523"/>
        <v>200410</v>
      </c>
      <c r="S4712" s="49">
        <v>38274</v>
      </c>
      <c r="T4712" s="48">
        <v>2553.0700000000002</v>
      </c>
      <c r="U4712" s="50">
        <f t="shared" si="524"/>
        <v>2580.2351612903217</v>
      </c>
      <c r="V4712" s="51">
        <f t="shared" si="526"/>
        <v>2628.4739890710371</v>
      </c>
      <c r="W4712" s="53">
        <f t="shared" si="527"/>
        <v>-1.9428937780487932E-3</v>
      </c>
      <c r="X4712" s="53" t="str">
        <f t="shared" si="528"/>
        <v/>
      </c>
      <c r="Y4712" s="54" t="str">
        <f t="shared" si="529"/>
        <v/>
      </c>
    </row>
    <row r="4713" spans="17:25" x14ac:dyDescent="0.25">
      <c r="Q4713" s="47">
        <f t="shared" si="525"/>
        <v>2004</v>
      </c>
      <c r="R4713" s="48" t="str">
        <f t="shared" si="523"/>
        <v>200410</v>
      </c>
      <c r="S4713" s="49">
        <v>38275</v>
      </c>
      <c r="T4713" s="48">
        <v>2549.1</v>
      </c>
      <c r="U4713" s="50">
        <f t="shared" si="524"/>
        <v>2580.2351612903217</v>
      </c>
      <c r="V4713" s="51">
        <f t="shared" si="526"/>
        <v>2628.4739890710371</v>
      </c>
      <c r="W4713" s="53">
        <f t="shared" si="527"/>
        <v>-1.5549906583055551E-3</v>
      </c>
      <c r="X4713" s="53" t="str">
        <f t="shared" si="528"/>
        <v/>
      </c>
      <c r="Y4713" s="54" t="str">
        <f t="shared" si="529"/>
        <v/>
      </c>
    </row>
    <row r="4714" spans="17:25" x14ac:dyDescent="0.25">
      <c r="Q4714" s="47">
        <f t="shared" si="525"/>
        <v>2004</v>
      </c>
      <c r="R4714" s="48" t="str">
        <f t="shared" si="523"/>
        <v>200410</v>
      </c>
      <c r="S4714" s="49">
        <v>38276</v>
      </c>
      <c r="T4714" s="48">
        <v>2562.56</v>
      </c>
      <c r="U4714" s="50">
        <f t="shared" si="524"/>
        <v>2580.2351612903217</v>
      </c>
      <c r="V4714" s="51">
        <f t="shared" si="526"/>
        <v>2628.4739890710371</v>
      </c>
      <c r="W4714" s="53">
        <f t="shared" si="527"/>
        <v>5.2802950060806264E-3</v>
      </c>
      <c r="X4714" s="53" t="str">
        <f t="shared" si="528"/>
        <v/>
      </c>
      <c r="Y4714" s="54" t="str">
        <f t="shared" si="529"/>
        <v/>
      </c>
    </row>
    <row r="4715" spans="17:25" x14ac:dyDescent="0.25">
      <c r="Q4715" s="47">
        <f t="shared" si="525"/>
        <v>2004</v>
      </c>
      <c r="R4715" s="48" t="str">
        <f t="shared" si="523"/>
        <v>200410</v>
      </c>
      <c r="S4715" s="49">
        <v>38277</v>
      </c>
      <c r="T4715" s="48">
        <v>2562.56</v>
      </c>
      <c r="U4715" s="50">
        <f t="shared" si="524"/>
        <v>2580.2351612903217</v>
      </c>
      <c r="V4715" s="51">
        <f t="shared" si="526"/>
        <v>2628.4739890710371</v>
      </c>
      <c r="W4715" s="53">
        <f t="shared" si="527"/>
        <v>0</v>
      </c>
      <c r="X4715" s="53" t="str">
        <f t="shared" si="528"/>
        <v/>
      </c>
      <c r="Y4715" s="54" t="str">
        <f t="shared" si="529"/>
        <v/>
      </c>
    </row>
    <row r="4716" spans="17:25" x14ac:dyDescent="0.25">
      <c r="Q4716" s="47">
        <f t="shared" si="525"/>
        <v>2004</v>
      </c>
      <c r="R4716" s="48" t="str">
        <f t="shared" si="523"/>
        <v>200410</v>
      </c>
      <c r="S4716" s="49">
        <v>38278</v>
      </c>
      <c r="T4716" s="48">
        <v>2562.56</v>
      </c>
      <c r="U4716" s="50">
        <f t="shared" si="524"/>
        <v>2580.2351612903217</v>
      </c>
      <c r="V4716" s="51">
        <f t="shared" si="526"/>
        <v>2628.4739890710371</v>
      </c>
      <c r="W4716" s="53">
        <f t="shared" si="527"/>
        <v>0</v>
      </c>
      <c r="X4716" s="53" t="str">
        <f t="shared" si="528"/>
        <v/>
      </c>
      <c r="Y4716" s="54" t="str">
        <f t="shared" si="529"/>
        <v/>
      </c>
    </row>
    <row r="4717" spans="17:25" x14ac:dyDescent="0.25">
      <c r="Q4717" s="47">
        <f t="shared" si="525"/>
        <v>2004</v>
      </c>
      <c r="R4717" s="48" t="str">
        <f t="shared" si="523"/>
        <v>200410</v>
      </c>
      <c r="S4717" s="49">
        <v>38279</v>
      </c>
      <c r="T4717" s="48">
        <v>2562.56</v>
      </c>
      <c r="U4717" s="50">
        <f t="shared" si="524"/>
        <v>2580.2351612903217</v>
      </c>
      <c r="V4717" s="51">
        <f t="shared" si="526"/>
        <v>2628.4739890710371</v>
      </c>
      <c r="W4717" s="53">
        <f t="shared" si="527"/>
        <v>0</v>
      </c>
      <c r="X4717" s="53" t="str">
        <f t="shared" si="528"/>
        <v/>
      </c>
      <c r="Y4717" s="54" t="str">
        <f t="shared" si="529"/>
        <v/>
      </c>
    </row>
    <row r="4718" spans="17:25" x14ac:dyDescent="0.25">
      <c r="Q4718" s="47">
        <f t="shared" si="525"/>
        <v>2004</v>
      </c>
      <c r="R4718" s="48" t="str">
        <f t="shared" si="523"/>
        <v>200410</v>
      </c>
      <c r="S4718" s="49">
        <v>38280</v>
      </c>
      <c r="T4718" s="48">
        <v>2556.1799999999998</v>
      </c>
      <c r="U4718" s="50">
        <f t="shared" si="524"/>
        <v>2580.2351612903217</v>
      </c>
      <c r="V4718" s="51">
        <f t="shared" si="526"/>
        <v>2628.4739890710371</v>
      </c>
      <c r="W4718" s="53">
        <f t="shared" si="527"/>
        <v>-2.4896978021978766E-3</v>
      </c>
      <c r="X4718" s="53" t="str">
        <f t="shared" si="528"/>
        <v/>
      </c>
      <c r="Y4718" s="54" t="str">
        <f t="shared" si="529"/>
        <v/>
      </c>
    </row>
    <row r="4719" spans="17:25" x14ac:dyDescent="0.25">
      <c r="Q4719" s="47">
        <f t="shared" si="525"/>
        <v>2004</v>
      </c>
      <c r="R4719" s="48" t="str">
        <f t="shared" si="523"/>
        <v>200410</v>
      </c>
      <c r="S4719" s="49">
        <v>38281</v>
      </c>
      <c r="T4719" s="48">
        <v>2561.33</v>
      </c>
      <c r="U4719" s="50">
        <f t="shared" si="524"/>
        <v>2580.2351612903217</v>
      </c>
      <c r="V4719" s="51">
        <f t="shared" si="526"/>
        <v>2628.4739890710371</v>
      </c>
      <c r="W4719" s="53">
        <f t="shared" si="527"/>
        <v>2.0147250976065845E-3</v>
      </c>
      <c r="X4719" s="53" t="str">
        <f t="shared" si="528"/>
        <v/>
      </c>
      <c r="Y4719" s="54" t="str">
        <f t="shared" si="529"/>
        <v/>
      </c>
    </row>
    <row r="4720" spans="17:25" x14ac:dyDescent="0.25">
      <c r="Q4720" s="47">
        <f t="shared" si="525"/>
        <v>2004</v>
      </c>
      <c r="R4720" s="48" t="str">
        <f t="shared" si="523"/>
        <v>200410</v>
      </c>
      <c r="S4720" s="49">
        <v>38282</v>
      </c>
      <c r="T4720" s="48">
        <v>2555.2600000000002</v>
      </c>
      <c r="U4720" s="50">
        <f t="shared" si="524"/>
        <v>2580.2351612903217</v>
      </c>
      <c r="V4720" s="51">
        <f t="shared" si="526"/>
        <v>2628.4739890710371</v>
      </c>
      <c r="W4720" s="53">
        <f t="shared" si="527"/>
        <v>-2.3698625323561595E-3</v>
      </c>
      <c r="X4720" s="53" t="str">
        <f t="shared" si="528"/>
        <v/>
      </c>
      <c r="Y4720" s="54" t="str">
        <f t="shared" si="529"/>
        <v/>
      </c>
    </row>
    <row r="4721" spans="17:25" x14ac:dyDescent="0.25">
      <c r="Q4721" s="47">
        <f t="shared" si="525"/>
        <v>2004</v>
      </c>
      <c r="R4721" s="48" t="str">
        <f t="shared" si="523"/>
        <v>200410</v>
      </c>
      <c r="S4721" s="49">
        <v>38283</v>
      </c>
      <c r="T4721" s="48">
        <v>2553.02</v>
      </c>
      <c r="U4721" s="50">
        <f t="shared" si="524"/>
        <v>2580.2351612903217</v>
      </c>
      <c r="V4721" s="51">
        <f t="shared" si="526"/>
        <v>2628.4739890710371</v>
      </c>
      <c r="W4721" s="53">
        <f t="shared" si="527"/>
        <v>-8.76623122500364E-4</v>
      </c>
      <c r="X4721" s="53" t="str">
        <f t="shared" si="528"/>
        <v/>
      </c>
      <c r="Y4721" s="54" t="str">
        <f t="shared" si="529"/>
        <v/>
      </c>
    </row>
    <row r="4722" spans="17:25" x14ac:dyDescent="0.25">
      <c r="Q4722" s="47">
        <f t="shared" si="525"/>
        <v>2004</v>
      </c>
      <c r="R4722" s="48" t="str">
        <f t="shared" si="523"/>
        <v>200410</v>
      </c>
      <c r="S4722" s="49">
        <v>38284</v>
      </c>
      <c r="T4722" s="48">
        <v>2553.02</v>
      </c>
      <c r="U4722" s="50">
        <f t="shared" si="524"/>
        <v>2580.2351612903217</v>
      </c>
      <c r="V4722" s="51">
        <f t="shared" si="526"/>
        <v>2628.4739890710371</v>
      </c>
      <c r="W4722" s="53">
        <f t="shared" si="527"/>
        <v>0</v>
      </c>
      <c r="X4722" s="53" t="str">
        <f t="shared" si="528"/>
        <v/>
      </c>
      <c r="Y4722" s="54" t="str">
        <f t="shared" si="529"/>
        <v/>
      </c>
    </row>
    <row r="4723" spans="17:25" x14ac:dyDescent="0.25">
      <c r="Q4723" s="47">
        <f t="shared" si="525"/>
        <v>2004</v>
      </c>
      <c r="R4723" s="48" t="str">
        <f t="shared" si="523"/>
        <v>200410</v>
      </c>
      <c r="S4723" s="49">
        <v>38285</v>
      </c>
      <c r="T4723" s="48">
        <v>2553.02</v>
      </c>
      <c r="U4723" s="50">
        <f t="shared" si="524"/>
        <v>2580.2351612903217</v>
      </c>
      <c r="V4723" s="51">
        <f t="shared" si="526"/>
        <v>2628.4739890710371</v>
      </c>
      <c r="W4723" s="53">
        <f t="shared" si="527"/>
        <v>0</v>
      </c>
      <c r="X4723" s="53" t="str">
        <f t="shared" si="528"/>
        <v/>
      </c>
      <c r="Y4723" s="54" t="str">
        <f t="shared" si="529"/>
        <v/>
      </c>
    </row>
    <row r="4724" spans="17:25" x14ac:dyDescent="0.25">
      <c r="Q4724" s="47">
        <f t="shared" si="525"/>
        <v>2004</v>
      </c>
      <c r="R4724" s="48" t="str">
        <f t="shared" si="523"/>
        <v>200410</v>
      </c>
      <c r="S4724" s="49">
        <v>38286</v>
      </c>
      <c r="T4724" s="48">
        <v>2568.11</v>
      </c>
      <c r="U4724" s="50">
        <f t="shared" si="524"/>
        <v>2580.2351612903217</v>
      </c>
      <c r="V4724" s="51">
        <f t="shared" si="526"/>
        <v>2628.4739890710371</v>
      </c>
      <c r="W4724" s="53">
        <f t="shared" si="527"/>
        <v>5.9106469984568921E-3</v>
      </c>
      <c r="X4724" s="53" t="str">
        <f t="shared" si="528"/>
        <v/>
      </c>
      <c r="Y4724" s="54" t="str">
        <f t="shared" si="529"/>
        <v/>
      </c>
    </row>
    <row r="4725" spans="17:25" x14ac:dyDescent="0.25">
      <c r="Q4725" s="47">
        <f t="shared" si="525"/>
        <v>2004</v>
      </c>
      <c r="R4725" s="48" t="str">
        <f t="shared" si="523"/>
        <v>200410</v>
      </c>
      <c r="S4725" s="49">
        <v>38287</v>
      </c>
      <c r="T4725" s="48">
        <v>2582.39</v>
      </c>
      <c r="U4725" s="50">
        <f t="shared" si="524"/>
        <v>2580.2351612903217</v>
      </c>
      <c r="V4725" s="51">
        <f t="shared" si="526"/>
        <v>2628.4739890710371</v>
      </c>
      <c r="W4725" s="53">
        <f t="shared" si="527"/>
        <v>5.560509479733966E-3</v>
      </c>
      <c r="X4725" s="53" t="str">
        <f t="shared" si="528"/>
        <v/>
      </c>
      <c r="Y4725" s="54" t="str">
        <f t="shared" si="529"/>
        <v/>
      </c>
    </row>
    <row r="4726" spans="17:25" x14ac:dyDescent="0.25">
      <c r="Q4726" s="47">
        <f t="shared" si="525"/>
        <v>2004</v>
      </c>
      <c r="R4726" s="48" t="str">
        <f t="shared" si="523"/>
        <v>200410</v>
      </c>
      <c r="S4726" s="49">
        <v>38288</v>
      </c>
      <c r="T4726" s="48">
        <v>2579.59</v>
      </c>
      <c r="U4726" s="50">
        <f t="shared" si="524"/>
        <v>2580.2351612903217</v>
      </c>
      <c r="V4726" s="51">
        <f t="shared" si="526"/>
        <v>2628.4739890710371</v>
      </c>
      <c r="W4726" s="53">
        <f t="shared" si="527"/>
        <v>-1.0842669000421523E-3</v>
      </c>
      <c r="X4726" s="53" t="str">
        <f t="shared" si="528"/>
        <v/>
      </c>
      <c r="Y4726" s="54" t="str">
        <f t="shared" si="529"/>
        <v/>
      </c>
    </row>
    <row r="4727" spans="17:25" x14ac:dyDescent="0.25">
      <c r="Q4727" s="47">
        <f t="shared" si="525"/>
        <v>2004</v>
      </c>
      <c r="R4727" s="48" t="str">
        <f t="shared" si="523"/>
        <v>200410</v>
      </c>
      <c r="S4727" s="49">
        <v>38289</v>
      </c>
      <c r="T4727" s="48">
        <v>2585.8000000000002</v>
      </c>
      <c r="U4727" s="50">
        <f t="shared" si="524"/>
        <v>2580.2351612903217</v>
      </c>
      <c r="V4727" s="51">
        <f t="shared" si="526"/>
        <v>2628.4739890710371</v>
      </c>
      <c r="W4727" s="53">
        <f t="shared" si="527"/>
        <v>2.4073593090374601E-3</v>
      </c>
      <c r="X4727" s="53" t="str">
        <f t="shared" si="528"/>
        <v/>
      </c>
      <c r="Y4727" s="54" t="str">
        <f t="shared" si="529"/>
        <v/>
      </c>
    </row>
    <row r="4728" spans="17:25" x14ac:dyDescent="0.25">
      <c r="Q4728" s="47">
        <f t="shared" si="525"/>
        <v>2004</v>
      </c>
      <c r="R4728" s="48" t="str">
        <f t="shared" si="523"/>
        <v>200410</v>
      </c>
      <c r="S4728" s="49">
        <v>38290</v>
      </c>
      <c r="T4728" s="48">
        <v>2575.19</v>
      </c>
      <c r="U4728" s="50">
        <f t="shared" si="524"/>
        <v>2580.2351612903217</v>
      </c>
      <c r="V4728" s="51">
        <f t="shared" si="526"/>
        <v>2628.4739890710371</v>
      </c>
      <c r="W4728" s="53">
        <f t="shared" si="527"/>
        <v>-4.1031789001469976E-3</v>
      </c>
      <c r="X4728" s="53" t="str">
        <f t="shared" si="528"/>
        <v/>
      </c>
      <c r="Y4728" s="54" t="str">
        <f t="shared" si="529"/>
        <v/>
      </c>
    </row>
    <row r="4729" spans="17:25" x14ac:dyDescent="0.25">
      <c r="Q4729" s="47">
        <f t="shared" si="525"/>
        <v>2004</v>
      </c>
      <c r="R4729" s="48" t="str">
        <f t="shared" si="523"/>
        <v>200410</v>
      </c>
      <c r="S4729" s="49">
        <v>38291</v>
      </c>
      <c r="T4729" s="48">
        <v>2575.19</v>
      </c>
      <c r="U4729" s="50">
        <f t="shared" si="524"/>
        <v>2580.2351612903217</v>
      </c>
      <c r="V4729" s="51">
        <f t="shared" si="526"/>
        <v>2628.4739890710371</v>
      </c>
      <c r="W4729" s="53">
        <f t="shared" si="527"/>
        <v>0</v>
      </c>
      <c r="X4729" s="53" t="str">
        <f t="shared" si="528"/>
        <v/>
      </c>
      <c r="Y4729" s="54" t="str">
        <f t="shared" si="529"/>
        <v/>
      </c>
    </row>
    <row r="4730" spans="17:25" x14ac:dyDescent="0.25">
      <c r="Q4730" s="47">
        <f t="shared" si="525"/>
        <v>2004</v>
      </c>
      <c r="R4730" s="48" t="str">
        <f t="shared" si="523"/>
        <v>200411</v>
      </c>
      <c r="S4730" s="49">
        <v>38292</v>
      </c>
      <c r="T4730" s="48">
        <v>2575.19</v>
      </c>
      <c r="U4730" s="50">
        <f t="shared" si="524"/>
        <v>2530.1643333333341</v>
      </c>
      <c r="V4730" s="51">
        <f t="shared" si="526"/>
        <v>2628.4739890710371</v>
      </c>
      <c r="W4730" s="53">
        <f t="shared" si="527"/>
        <v>0</v>
      </c>
      <c r="X4730" s="53">
        <f t="shared" si="528"/>
        <v>-1.9405528886734635E-2</v>
      </c>
      <c r="Y4730" s="54" t="str">
        <f t="shared" si="529"/>
        <v/>
      </c>
    </row>
    <row r="4731" spans="17:25" x14ac:dyDescent="0.25">
      <c r="Q4731" s="47">
        <f t="shared" si="525"/>
        <v>2004</v>
      </c>
      <c r="R4731" s="48" t="str">
        <f t="shared" si="523"/>
        <v>200411</v>
      </c>
      <c r="S4731" s="49">
        <v>38293</v>
      </c>
      <c r="T4731" s="48">
        <v>2575.19</v>
      </c>
      <c r="U4731" s="50">
        <f t="shared" si="524"/>
        <v>2530.1643333333341</v>
      </c>
      <c r="V4731" s="51">
        <f t="shared" si="526"/>
        <v>2628.4739890710371</v>
      </c>
      <c r="W4731" s="53">
        <f t="shared" si="527"/>
        <v>0</v>
      </c>
      <c r="X4731" s="53" t="str">
        <f t="shared" si="528"/>
        <v/>
      </c>
      <c r="Y4731" s="54" t="str">
        <f t="shared" si="529"/>
        <v/>
      </c>
    </row>
    <row r="4732" spans="17:25" x14ac:dyDescent="0.25">
      <c r="Q4732" s="47">
        <f t="shared" si="525"/>
        <v>2004</v>
      </c>
      <c r="R4732" s="48" t="str">
        <f t="shared" si="523"/>
        <v>200411</v>
      </c>
      <c r="S4732" s="49">
        <v>38294</v>
      </c>
      <c r="T4732" s="48">
        <v>2568.08</v>
      </c>
      <c r="U4732" s="50">
        <f t="shared" si="524"/>
        <v>2530.1643333333341</v>
      </c>
      <c r="V4732" s="51">
        <f t="shared" si="526"/>
        <v>2628.4739890710371</v>
      </c>
      <c r="W4732" s="53">
        <f t="shared" si="527"/>
        <v>-2.7609613271254441E-3</v>
      </c>
      <c r="X4732" s="53" t="str">
        <f t="shared" si="528"/>
        <v/>
      </c>
      <c r="Y4732" s="54" t="str">
        <f t="shared" si="529"/>
        <v/>
      </c>
    </row>
    <row r="4733" spans="17:25" x14ac:dyDescent="0.25">
      <c r="Q4733" s="47">
        <f t="shared" si="525"/>
        <v>2004</v>
      </c>
      <c r="R4733" s="48" t="str">
        <f t="shared" si="523"/>
        <v>200411</v>
      </c>
      <c r="S4733" s="49">
        <v>38295</v>
      </c>
      <c r="T4733" s="48">
        <v>2561.2800000000002</v>
      </c>
      <c r="U4733" s="50">
        <f t="shared" si="524"/>
        <v>2530.1643333333341</v>
      </c>
      <c r="V4733" s="51">
        <f t="shared" si="526"/>
        <v>2628.4739890710371</v>
      </c>
      <c r="W4733" s="53">
        <f t="shared" si="527"/>
        <v>-2.6478925890157656E-3</v>
      </c>
      <c r="X4733" s="53" t="str">
        <f t="shared" si="528"/>
        <v/>
      </c>
      <c r="Y4733" s="54" t="str">
        <f t="shared" si="529"/>
        <v/>
      </c>
    </row>
    <row r="4734" spans="17:25" x14ac:dyDescent="0.25">
      <c r="Q4734" s="47">
        <f t="shared" si="525"/>
        <v>2004</v>
      </c>
      <c r="R4734" s="48" t="str">
        <f t="shared" si="523"/>
        <v>200411</v>
      </c>
      <c r="S4734" s="49">
        <v>38296</v>
      </c>
      <c r="T4734" s="48">
        <v>2550.37</v>
      </c>
      <c r="U4734" s="50">
        <f t="shared" si="524"/>
        <v>2530.1643333333341</v>
      </c>
      <c r="V4734" s="51">
        <f t="shared" si="526"/>
        <v>2628.4739890710371</v>
      </c>
      <c r="W4734" s="53">
        <f t="shared" si="527"/>
        <v>-4.2595889555223643E-3</v>
      </c>
      <c r="X4734" s="53" t="str">
        <f t="shared" si="528"/>
        <v/>
      </c>
      <c r="Y4734" s="54" t="str">
        <f t="shared" si="529"/>
        <v/>
      </c>
    </row>
    <row r="4735" spans="17:25" x14ac:dyDescent="0.25">
      <c r="Q4735" s="47">
        <f t="shared" si="525"/>
        <v>2004</v>
      </c>
      <c r="R4735" s="48" t="str">
        <f t="shared" si="523"/>
        <v>200411</v>
      </c>
      <c r="S4735" s="49">
        <v>38297</v>
      </c>
      <c r="T4735" s="48">
        <v>2547.79</v>
      </c>
      <c r="U4735" s="50">
        <f t="shared" si="524"/>
        <v>2530.1643333333341</v>
      </c>
      <c r="V4735" s="51">
        <f t="shared" si="526"/>
        <v>2628.4739890710371</v>
      </c>
      <c r="W4735" s="53">
        <f t="shared" si="527"/>
        <v>-1.0116179221053567E-3</v>
      </c>
      <c r="X4735" s="53" t="str">
        <f t="shared" si="528"/>
        <v/>
      </c>
      <c r="Y4735" s="54" t="str">
        <f t="shared" si="529"/>
        <v/>
      </c>
    </row>
    <row r="4736" spans="17:25" x14ac:dyDescent="0.25">
      <c r="Q4736" s="47">
        <f t="shared" si="525"/>
        <v>2004</v>
      </c>
      <c r="R4736" s="48" t="str">
        <f t="shared" si="523"/>
        <v>200411</v>
      </c>
      <c r="S4736" s="49">
        <v>38298</v>
      </c>
      <c r="T4736" s="48">
        <v>2547.79</v>
      </c>
      <c r="U4736" s="50">
        <f t="shared" si="524"/>
        <v>2530.1643333333341</v>
      </c>
      <c r="V4736" s="51">
        <f t="shared" si="526"/>
        <v>2628.4739890710371</v>
      </c>
      <c r="W4736" s="53">
        <f t="shared" si="527"/>
        <v>0</v>
      </c>
      <c r="X4736" s="53" t="str">
        <f t="shared" si="528"/>
        <v/>
      </c>
      <c r="Y4736" s="54" t="str">
        <f t="shared" si="529"/>
        <v/>
      </c>
    </row>
    <row r="4737" spans="17:25" x14ac:dyDescent="0.25">
      <c r="Q4737" s="47">
        <f t="shared" si="525"/>
        <v>2004</v>
      </c>
      <c r="R4737" s="48" t="str">
        <f t="shared" si="523"/>
        <v>200411</v>
      </c>
      <c r="S4737" s="49">
        <v>38299</v>
      </c>
      <c r="T4737" s="48">
        <v>2547.79</v>
      </c>
      <c r="U4737" s="50">
        <f t="shared" si="524"/>
        <v>2530.1643333333341</v>
      </c>
      <c r="V4737" s="51">
        <f t="shared" si="526"/>
        <v>2628.4739890710371</v>
      </c>
      <c r="W4737" s="53">
        <f t="shared" si="527"/>
        <v>0</v>
      </c>
      <c r="X4737" s="53" t="str">
        <f t="shared" si="528"/>
        <v/>
      </c>
      <c r="Y4737" s="54" t="str">
        <f t="shared" si="529"/>
        <v/>
      </c>
    </row>
    <row r="4738" spans="17:25" x14ac:dyDescent="0.25">
      <c r="Q4738" s="47">
        <f t="shared" si="525"/>
        <v>2004</v>
      </c>
      <c r="R4738" s="48" t="str">
        <f t="shared" si="523"/>
        <v>200411</v>
      </c>
      <c r="S4738" s="49">
        <v>38300</v>
      </c>
      <c r="T4738" s="48">
        <v>2544.65</v>
      </c>
      <c r="U4738" s="50">
        <f t="shared" si="524"/>
        <v>2530.1643333333341</v>
      </c>
      <c r="V4738" s="51">
        <f t="shared" si="526"/>
        <v>2628.4739890710371</v>
      </c>
      <c r="W4738" s="53">
        <f t="shared" si="527"/>
        <v>-1.232440664261869E-3</v>
      </c>
      <c r="X4738" s="53" t="str">
        <f t="shared" si="528"/>
        <v/>
      </c>
      <c r="Y4738" s="54" t="str">
        <f t="shared" si="529"/>
        <v/>
      </c>
    </row>
    <row r="4739" spans="17:25" x14ac:dyDescent="0.25">
      <c r="Q4739" s="47">
        <f t="shared" si="525"/>
        <v>2004</v>
      </c>
      <c r="R4739" s="48" t="str">
        <f t="shared" si="523"/>
        <v>200411</v>
      </c>
      <c r="S4739" s="49">
        <v>38301</v>
      </c>
      <c r="T4739" s="48">
        <v>2542.1999999999998</v>
      </c>
      <c r="U4739" s="50">
        <f t="shared" si="524"/>
        <v>2530.1643333333341</v>
      </c>
      <c r="V4739" s="51">
        <f t="shared" si="526"/>
        <v>2628.4739890710371</v>
      </c>
      <c r="W4739" s="53">
        <f t="shared" si="527"/>
        <v>-9.6280431493533936E-4</v>
      </c>
      <c r="X4739" s="53" t="str">
        <f t="shared" si="528"/>
        <v/>
      </c>
      <c r="Y4739" s="54" t="str">
        <f t="shared" si="529"/>
        <v/>
      </c>
    </row>
    <row r="4740" spans="17:25" x14ac:dyDescent="0.25">
      <c r="Q4740" s="47">
        <f t="shared" si="525"/>
        <v>2004</v>
      </c>
      <c r="R4740" s="48" t="str">
        <f t="shared" si="523"/>
        <v>200411</v>
      </c>
      <c r="S4740" s="49">
        <v>38302</v>
      </c>
      <c r="T4740" s="48">
        <v>2540.4699999999998</v>
      </c>
      <c r="U4740" s="50">
        <f t="shared" si="524"/>
        <v>2530.1643333333341</v>
      </c>
      <c r="V4740" s="51">
        <f t="shared" si="526"/>
        <v>2628.4739890710371</v>
      </c>
      <c r="W4740" s="53">
        <f t="shared" si="527"/>
        <v>-6.8051294154669595E-4</v>
      </c>
      <c r="X4740" s="53" t="str">
        <f t="shared" si="528"/>
        <v/>
      </c>
      <c r="Y4740" s="54" t="str">
        <f t="shared" si="529"/>
        <v/>
      </c>
    </row>
    <row r="4741" spans="17:25" x14ac:dyDescent="0.25">
      <c r="Q4741" s="47">
        <f t="shared" si="525"/>
        <v>2004</v>
      </c>
      <c r="R4741" s="48" t="str">
        <f t="shared" si="523"/>
        <v>200411</v>
      </c>
      <c r="S4741" s="49">
        <v>38303</v>
      </c>
      <c r="T4741" s="48">
        <v>2540.4699999999998</v>
      </c>
      <c r="U4741" s="50">
        <f t="shared" si="524"/>
        <v>2530.1643333333341</v>
      </c>
      <c r="V4741" s="51">
        <f t="shared" si="526"/>
        <v>2628.4739890710371</v>
      </c>
      <c r="W4741" s="53">
        <f t="shared" si="527"/>
        <v>0</v>
      </c>
      <c r="X4741" s="53" t="str">
        <f t="shared" si="528"/>
        <v/>
      </c>
      <c r="Y4741" s="54" t="str">
        <f t="shared" si="529"/>
        <v/>
      </c>
    </row>
    <row r="4742" spans="17:25" x14ac:dyDescent="0.25">
      <c r="Q4742" s="47">
        <f t="shared" si="525"/>
        <v>2004</v>
      </c>
      <c r="R4742" s="48" t="str">
        <f t="shared" si="523"/>
        <v>200411</v>
      </c>
      <c r="S4742" s="49">
        <v>38304</v>
      </c>
      <c r="T4742" s="48">
        <v>2541.98</v>
      </c>
      <c r="U4742" s="50">
        <f t="shared" si="524"/>
        <v>2530.1643333333341</v>
      </c>
      <c r="V4742" s="51">
        <f t="shared" si="526"/>
        <v>2628.4739890710371</v>
      </c>
      <c r="W4742" s="53">
        <f t="shared" si="527"/>
        <v>5.9437820560770405E-4</v>
      </c>
      <c r="X4742" s="53" t="str">
        <f t="shared" si="528"/>
        <v/>
      </c>
      <c r="Y4742" s="54" t="str">
        <f t="shared" si="529"/>
        <v/>
      </c>
    </row>
    <row r="4743" spans="17:25" x14ac:dyDescent="0.25">
      <c r="Q4743" s="47">
        <f t="shared" si="525"/>
        <v>2004</v>
      </c>
      <c r="R4743" s="48" t="str">
        <f t="shared" ref="R4743:R4806" si="530">+YEAR(S4743)&amp;MONTH(S4743)</f>
        <v>200411</v>
      </c>
      <c r="S4743" s="49">
        <v>38305</v>
      </c>
      <c r="T4743" s="48">
        <v>2541.98</v>
      </c>
      <c r="U4743" s="50">
        <f t="shared" ref="U4743:U4806" si="531">+AVERAGEIF($R$3:$R$12000,R4743,$T$3:$T$12000)</f>
        <v>2530.1643333333341</v>
      </c>
      <c r="V4743" s="51">
        <f t="shared" si="526"/>
        <v>2628.4739890710371</v>
      </c>
      <c r="W4743" s="53">
        <f t="shared" si="527"/>
        <v>0</v>
      </c>
      <c r="X4743" s="53" t="str">
        <f t="shared" si="528"/>
        <v/>
      </c>
      <c r="Y4743" s="54" t="str">
        <f t="shared" si="529"/>
        <v/>
      </c>
    </row>
    <row r="4744" spans="17:25" x14ac:dyDescent="0.25">
      <c r="Q4744" s="47">
        <f t="shared" ref="Q4744:Q4807" si="532">+YEAR(S4744)</f>
        <v>2004</v>
      </c>
      <c r="R4744" s="48" t="str">
        <f t="shared" si="530"/>
        <v>200411</v>
      </c>
      <c r="S4744" s="49">
        <v>38306</v>
      </c>
      <c r="T4744" s="48">
        <v>2541.98</v>
      </c>
      <c r="U4744" s="50">
        <f t="shared" si="531"/>
        <v>2530.1643333333341</v>
      </c>
      <c r="V4744" s="51">
        <f t="shared" ref="V4744:V4807" si="533">+AVERAGEIF($Q$3:$Q$12000,Q4744,$T$3:$T$12000)</f>
        <v>2628.4739890710371</v>
      </c>
      <c r="W4744" s="53">
        <f t="shared" si="527"/>
        <v>0</v>
      </c>
      <c r="X4744" s="53" t="str">
        <f t="shared" si="528"/>
        <v/>
      </c>
      <c r="Y4744" s="54" t="str">
        <f t="shared" si="529"/>
        <v/>
      </c>
    </row>
    <row r="4745" spans="17:25" x14ac:dyDescent="0.25">
      <c r="Q4745" s="47">
        <f t="shared" si="532"/>
        <v>2004</v>
      </c>
      <c r="R4745" s="48" t="str">
        <f t="shared" si="530"/>
        <v>200411</v>
      </c>
      <c r="S4745" s="49">
        <v>38307</v>
      </c>
      <c r="T4745" s="48">
        <v>2541.98</v>
      </c>
      <c r="U4745" s="50">
        <f t="shared" si="531"/>
        <v>2530.1643333333341</v>
      </c>
      <c r="V4745" s="51">
        <f t="shared" si="533"/>
        <v>2628.4739890710371</v>
      </c>
      <c r="W4745" s="53">
        <f t="shared" ref="W4745:W4808" si="534">+T4745/T4744-1</f>
        <v>0</v>
      </c>
      <c r="X4745" s="53" t="str">
        <f t="shared" ref="X4745:X4808" si="535">IF(U4745/U4744-1=0,"",U4745/U4744-1)</f>
        <v/>
      </c>
      <c r="Y4745" s="54" t="str">
        <f t="shared" ref="Y4745:Y4808" si="536">+IF(V4745=V4744,"",V4745/V4744-1)</f>
        <v/>
      </c>
    </row>
    <row r="4746" spans="17:25" x14ac:dyDescent="0.25">
      <c r="Q4746" s="47">
        <f t="shared" si="532"/>
        <v>2004</v>
      </c>
      <c r="R4746" s="48" t="str">
        <f t="shared" si="530"/>
        <v>200411</v>
      </c>
      <c r="S4746" s="49">
        <v>38308</v>
      </c>
      <c r="T4746" s="48">
        <v>2535.89</v>
      </c>
      <c r="U4746" s="50">
        <f t="shared" si="531"/>
        <v>2530.1643333333341</v>
      </c>
      <c r="V4746" s="51">
        <f t="shared" si="533"/>
        <v>2628.4739890710371</v>
      </c>
      <c r="W4746" s="53">
        <f t="shared" si="534"/>
        <v>-2.3957702263590619E-3</v>
      </c>
      <c r="X4746" s="53" t="str">
        <f t="shared" si="535"/>
        <v/>
      </c>
      <c r="Y4746" s="54" t="str">
        <f t="shared" si="536"/>
        <v/>
      </c>
    </row>
    <row r="4747" spans="17:25" x14ac:dyDescent="0.25">
      <c r="Q4747" s="47">
        <f t="shared" si="532"/>
        <v>2004</v>
      </c>
      <c r="R4747" s="48" t="str">
        <f t="shared" si="530"/>
        <v>200411</v>
      </c>
      <c r="S4747" s="49">
        <v>38309</v>
      </c>
      <c r="T4747" s="48">
        <v>2523.41</v>
      </c>
      <c r="U4747" s="50">
        <f t="shared" si="531"/>
        <v>2530.1643333333341</v>
      </c>
      <c r="V4747" s="51">
        <f t="shared" si="533"/>
        <v>2628.4739890710371</v>
      </c>
      <c r="W4747" s="53">
        <f t="shared" si="534"/>
        <v>-4.921349112146034E-3</v>
      </c>
      <c r="X4747" s="53" t="str">
        <f t="shared" si="535"/>
        <v/>
      </c>
      <c r="Y4747" s="54" t="str">
        <f t="shared" si="536"/>
        <v/>
      </c>
    </row>
    <row r="4748" spans="17:25" x14ac:dyDescent="0.25">
      <c r="Q4748" s="47">
        <f t="shared" si="532"/>
        <v>2004</v>
      </c>
      <c r="R4748" s="48" t="str">
        <f t="shared" si="530"/>
        <v>200411</v>
      </c>
      <c r="S4748" s="49">
        <v>38310</v>
      </c>
      <c r="T4748" s="48">
        <v>2515.3200000000002</v>
      </c>
      <c r="U4748" s="50">
        <f t="shared" si="531"/>
        <v>2530.1643333333341</v>
      </c>
      <c r="V4748" s="51">
        <f t="shared" si="533"/>
        <v>2628.4739890710371</v>
      </c>
      <c r="W4748" s="53">
        <f t="shared" si="534"/>
        <v>-3.2059792106711171E-3</v>
      </c>
      <c r="X4748" s="53" t="str">
        <f t="shared" si="535"/>
        <v/>
      </c>
      <c r="Y4748" s="54" t="str">
        <f t="shared" si="536"/>
        <v/>
      </c>
    </row>
    <row r="4749" spans="17:25" x14ac:dyDescent="0.25">
      <c r="Q4749" s="47">
        <f t="shared" si="532"/>
        <v>2004</v>
      </c>
      <c r="R4749" s="48" t="str">
        <f t="shared" si="530"/>
        <v>200411</v>
      </c>
      <c r="S4749" s="49">
        <v>38311</v>
      </c>
      <c r="T4749" s="48">
        <v>2517.86</v>
      </c>
      <c r="U4749" s="50">
        <f t="shared" si="531"/>
        <v>2530.1643333333341</v>
      </c>
      <c r="V4749" s="51">
        <f t="shared" si="533"/>
        <v>2628.4739890710371</v>
      </c>
      <c r="W4749" s="53">
        <f t="shared" si="534"/>
        <v>1.0098118728432137E-3</v>
      </c>
      <c r="X4749" s="53" t="str">
        <f t="shared" si="535"/>
        <v/>
      </c>
      <c r="Y4749" s="54" t="str">
        <f t="shared" si="536"/>
        <v/>
      </c>
    </row>
    <row r="4750" spans="17:25" x14ac:dyDescent="0.25">
      <c r="Q4750" s="47">
        <f t="shared" si="532"/>
        <v>2004</v>
      </c>
      <c r="R4750" s="48" t="str">
        <f t="shared" si="530"/>
        <v>200411</v>
      </c>
      <c r="S4750" s="49">
        <v>38312</v>
      </c>
      <c r="T4750" s="48">
        <v>2517.86</v>
      </c>
      <c r="U4750" s="50">
        <f t="shared" si="531"/>
        <v>2530.1643333333341</v>
      </c>
      <c r="V4750" s="51">
        <f t="shared" si="533"/>
        <v>2628.4739890710371</v>
      </c>
      <c r="W4750" s="53">
        <f t="shared" si="534"/>
        <v>0</v>
      </c>
      <c r="X4750" s="53" t="str">
        <f t="shared" si="535"/>
        <v/>
      </c>
      <c r="Y4750" s="54" t="str">
        <f t="shared" si="536"/>
        <v/>
      </c>
    </row>
    <row r="4751" spans="17:25" x14ac:dyDescent="0.25">
      <c r="Q4751" s="47">
        <f t="shared" si="532"/>
        <v>2004</v>
      </c>
      <c r="R4751" s="48" t="str">
        <f t="shared" si="530"/>
        <v>200411</v>
      </c>
      <c r="S4751" s="49">
        <v>38313</v>
      </c>
      <c r="T4751" s="48">
        <v>2517.86</v>
      </c>
      <c r="U4751" s="50">
        <f t="shared" si="531"/>
        <v>2530.1643333333341</v>
      </c>
      <c r="V4751" s="51">
        <f t="shared" si="533"/>
        <v>2628.4739890710371</v>
      </c>
      <c r="W4751" s="53">
        <f t="shared" si="534"/>
        <v>0</v>
      </c>
      <c r="X4751" s="53" t="str">
        <f t="shared" si="535"/>
        <v/>
      </c>
      <c r="Y4751" s="54" t="str">
        <f t="shared" si="536"/>
        <v/>
      </c>
    </row>
    <row r="4752" spans="17:25" x14ac:dyDescent="0.25">
      <c r="Q4752" s="47">
        <f t="shared" si="532"/>
        <v>2004</v>
      </c>
      <c r="R4752" s="48" t="str">
        <f t="shared" si="530"/>
        <v>200411</v>
      </c>
      <c r="S4752" s="49">
        <v>38314</v>
      </c>
      <c r="T4752" s="48">
        <v>2521.81</v>
      </c>
      <c r="U4752" s="50">
        <f t="shared" si="531"/>
        <v>2530.1643333333341</v>
      </c>
      <c r="V4752" s="51">
        <f t="shared" si="533"/>
        <v>2628.4739890710371</v>
      </c>
      <c r="W4752" s="53">
        <f t="shared" si="534"/>
        <v>1.5687925460510233E-3</v>
      </c>
      <c r="X4752" s="53" t="str">
        <f t="shared" si="535"/>
        <v/>
      </c>
      <c r="Y4752" s="54" t="str">
        <f t="shared" si="536"/>
        <v/>
      </c>
    </row>
    <row r="4753" spans="17:25" x14ac:dyDescent="0.25">
      <c r="Q4753" s="47">
        <f t="shared" si="532"/>
        <v>2004</v>
      </c>
      <c r="R4753" s="48" t="str">
        <f t="shared" si="530"/>
        <v>200411</v>
      </c>
      <c r="S4753" s="49">
        <v>38315</v>
      </c>
      <c r="T4753" s="48">
        <v>2509.79</v>
      </c>
      <c r="U4753" s="50">
        <f t="shared" si="531"/>
        <v>2530.1643333333341</v>
      </c>
      <c r="V4753" s="51">
        <f t="shared" si="533"/>
        <v>2628.4739890710371</v>
      </c>
      <c r="W4753" s="53">
        <f t="shared" si="534"/>
        <v>-4.7664177713626632E-3</v>
      </c>
      <c r="X4753" s="53" t="str">
        <f t="shared" si="535"/>
        <v/>
      </c>
      <c r="Y4753" s="54" t="str">
        <f t="shared" si="536"/>
        <v/>
      </c>
    </row>
    <row r="4754" spans="17:25" x14ac:dyDescent="0.25">
      <c r="Q4754" s="47">
        <f t="shared" si="532"/>
        <v>2004</v>
      </c>
      <c r="R4754" s="48" t="str">
        <f t="shared" si="530"/>
        <v>200411</v>
      </c>
      <c r="S4754" s="49">
        <v>38316</v>
      </c>
      <c r="T4754" s="48">
        <v>2501.88</v>
      </c>
      <c r="U4754" s="50">
        <f t="shared" si="531"/>
        <v>2530.1643333333341</v>
      </c>
      <c r="V4754" s="51">
        <f t="shared" si="533"/>
        <v>2628.4739890710371</v>
      </c>
      <c r="W4754" s="53">
        <f t="shared" si="534"/>
        <v>-3.1516581068534721E-3</v>
      </c>
      <c r="X4754" s="53" t="str">
        <f t="shared" si="535"/>
        <v/>
      </c>
      <c r="Y4754" s="54" t="str">
        <f t="shared" si="536"/>
        <v/>
      </c>
    </row>
    <row r="4755" spans="17:25" x14ac:dyDescent="0.25">
      <c r="Q4755" s="47">
        <f t="shared" si="532"/>
        <v>2004</v>
      </c>
      <c r="R4755" s="48" t="str">
        <f t="shared" si="530"/>
        <v>200411</v>
      </c>
      <c r="S4755" s="49">
        <v>38317</v>
      </c>
      <c r="T4755" s="48">
        <v>2501.88</v>
      </c>
      <c r="U4755" s="50">
        <f t="shared" si="531"/>
        <v>2530.1643333333341</v>
      </c>
      <c r="V4755" s="51">
        <f t="shared" si="533"/>
        <v>2628.4739890710371</v>
      </c>
      <c r="W4755" s="53">
        <f t="shared" si="534"/>
        <v>0</v>
      </c>
      <c r="X4755" s="53" t="str">
        <f t="shared" si="535"/>
        <v/>
      </c>
      <c r="Y4755" s="54" t="str">
        <f t="shared" si="536"/>
        <v/>
      </c>
    </row>
    <row r="4756" spans="17:25" x14ac:dyDescent="0.25">
      <c r="Q4756" s="47">
        <f t="shared" si="532"/>
        <v>2004</v>
      </c>
      <c r="R4756" s="48" t="str">
        <f t="shared" si="530"/>
        <v>200411</v>
      </c>
      <c r="S4756" s="49">
        <v>38318</v>
      </c>
      <c r="T4756" s="48">
        <v>2484.36</v>
      </c>
      <c r="U4756" s="50">
        <f t="shared" si="531"/>
        <v>2530.1643333333341</v>
      </c>
      <c r="V4756" s="51">
        <f t="shared" si="533"/>
        <v>2628.4739890710371</v>
      </c>
      <c r="W4756" s="53">
        <f t="shared" si="534"/>
        <v>-7.0027339440740244E-3</v>
      </c>
      <c r="X4756" s="53" t="str">
        <f t="shared" si="535"/>
        <v/>
      </c>
      <c r="Y4756" s="54" t="str">
        <f t="shared" si="536"/>
        <v/>
      </c>
    </row>
    <row r="4757" spans="17:25" x14ac:dyDescent="0.25">
      <c r="Q4757" s="47">
        <f t="shared" si="532"/>
        <v>2004</v>
      </c>
      <c r="R4757" s="48" t="str">
        <f t="shared" si="530"/>
        <v>200411</v>
      </c>
      <c r="S4757" s="49">
        <v>38319</v>
      </c>
      <c r="T4757" s="48">
        <v>2484.36</v>
      </c>
      <c r="U4757" s="50">
        <f t="shared" si="531"/>
        <v>2530.1643333333341</v>
      </c>
      <c r="V4757" s="51">
        <f t="shared" si="533"/>
        <v>2628.4739890710371</v>
      </c>
      <c r="W4757" s="53">
        <f t="shared" si="534"/>
        <v>0</v>
      </c>
      <c r="X4757" s="53" t="str">
        <f t="shared" si="535"/>
        <v/>
      </c>
      <c r="Y4757" s="54" t="str">
        <f t="shared" si="536"/>
        <v/>
      </c>
    </row>
    <row r="4758" spans="17:25" x14ac:dyDescent="0.25">
      <c r="Q4758" s="47">
        <f t="shared" si="532"/>
        <v>2004</v>
      </c>
      <c r="R4758" s="48" t="str">
        <f t="shared" si="530"/>
        <v>200411</v>
      </c>
      <c r="S4758" s="49">
        <v>38320</v>
      </c>
      <c r="T4758" s="48">
        <v>2484.36</v>
      </c>
      <c r="U4758" s="50">
        <f t="shared" si="531"/>
        <v>2530.1643333333341</v>
      </c>
      <c r="V4758" s="51">
        <f t="shared" si="533"/>
        <v>2628.4739890710371</v>
      </c>
      <c r="W4758" s="53">
        <f t="shared" si="534"/>
        <v>0</v>
      </c>
      <c r="X4758" s="53" t="str">
        <f t="shared" si="535"/>
        <v/>
      </c>
      <c r="Y4758" s="54" t="str">
        <f t="shared" si="536"/>
        <v/>
      </c>
    </row>
    <row r="4759" spans="17:25" x14ac:dyDescent="0.25">
      <c r="Q4759" s="47">
        <f t="shared" si="532"/>
        <v>2004</v>
      </c>
      <c r="R4759" s="48" t="str">
        <f t="shared" si="530"/>
        <v>200411</v>
      </c>
      <c r="S4759" s="49">
        <v>38321</v>
      </c>
      <c r="T4759" s="48">
        <v>2479.1</v>
      </c>
      <c r="U4759" s="50">
        <f t="shared" si="531"/>
        <v>2530.1643333333341</v>
      </c>
      <c r="V4759" s="51">
        <f t="shared" si="533"/>
        <v>2628.4739890710371</v>
      </c>
      <c r="W4759" s="53">
        <f t="shared" si="534"/>
        <v>-2.1172454877715907E-3</v>
      </c>
      <c r="X4759" s="53" t="str">
        <f t="shared" si="535"/>
        <v/>
      </c>
      <c r="Y4759" s="54" t="str">
        <f t="shared" si="536"/>
        <v/>
      </c>
    </row>
    <row r="4760" spans="17:25" x14ac:dyDescent="0.25">
      <c r="Q4760" s="47">
        <f t="shared" si="532"/>
        <v>2004</v>
      </c>
      <c r="R4760" s="48" t="str">
        <f t="shared" si="530"/>
        <v>200412</v>
      </c>
      <c r="S4760" s="49">
        <v>38322</v>
      </c>
      <c r="T4760" s="48">
        <v>2479.1799999999998</v>
      </c>
      <c r="U4760" s="50">
        <f t="shared" si="531"/>
        <v>2413.2890322580643</v>
      </c>
      <c r="V4760" s="51">
        <f t="shared" si="533"/>
        <v>2628.4739890710371</v>
      </c>
      <c r="W4760" s="53">
        <f t="shared" si="534"/>
        <v>3.2269775321669414E-5</v>
      </c>
      <c r="X4760" s="53">
        <f t="shared" si="535"/>
        <v>-4.6192770775996927E-2</v>
      </c>
      <c r="Y4760" s="54" t="str">
        <f t="shared" si="536"/>
        <v/>
      </c>
    </row>
    <row r="4761" spans="17:25" x14ac:dyDescent="0.25">
      <c r="Q4761" s="47">
        <f t="shared" si="532"/>
        <v>2004</v>
      </c>
      <c r="R4761" s="48" t="str">
        <f t="shared" si="530"/>
        <v>200412</v>
      </c>
      <c r="S4761" s="49">
        <v>38323</v>
      </c>
      <c r="T4761" s="48">
        <v>2472.12</v>
      </c>
      <c r="U4761" s="50">
        <f t="shared" si="531"/>
        <v>2413.2890322580643</v>
      </c>
      <c r="V4761" s="51">
        <f t="shared" si="533"/>
        <v>2628.4739890710371</v>
      </c>
      <c r="W4761" s="53">
        <f t="shared" si="534"/>
        <v>-2.8477157769907224E-3</v>
      </c>
      <c r="X4761" s="53" t="str">
        <f t="shared" si="535"/>
        <v/>
      </c>
      <c r="Y4761" s="54" t="str">
        <f t="shared" si="536"/>
        <v/>
      </c>
    </row>
    <row r="4762" spans="17:25" x14ac:dyDescent="0.25">
      <c r="Q4762" s="47">
        <f t="shared" si="532"/>
        <v>2004</v>
      </c>
      <c r="R4762" s="48" t="str">
        <f t="shared" si="530"/>
        <v>200412</v>
      </c>
      <c r="S4762" s="49">
        <v>38324</v>
      </c>
      <c r="T4762" s="48">
        <v>2481.9299999999998</v>
      </c>
      <c r="U4762" s="50">
        <f t="shared" si="531"/>
        <v>2413.2890322580643</v>
      </c>
      <c r="V4762" s="51">
        <f t="shared" si="533"/>
        <v>2628.4739890710371</v>
      </c>
      <c r="W4762" s="53">
        <f t="shared" si="534"/>
        <v>3.9682539682539542E-3</v>
      </c>
      <c r="X4762" s="53" t="str">
        <f t="shared" si="535"/>
        <v/>
      </c>
      <c r="Y4762" s="54" t="str">
        <f t="shared" si="536"/>
        <v/>
      </c>
    </row>
    <row r="4763" spans="17:25" x14ac:dyDescent="0.25">
      <c r="Q4763" s="47">
        <f t="shared" si="532"/>
        <v>2004</v>
      </c>
      <c r="R4763" s="48" t="str">
        <f t="shared" si="530"/>
        <v>200412</v>
      </c>
      <c r="S4763" s="49">
        <v>38325</v>
      </c>
      <c r="T4763" s="48">
        <v>2475.23</v>
      </c>
      <c r="U4763" s="50">
        <f t="shared" si="531"/>
        <v>2413.2890322580643</v>
      </c>
      <c r="V4763" s="51">
        <f t="shared" si="533"/>
        <v>2628.4739890710371</v>
      </c>
      <c r="W4763" s="53">
        <f t="shared" si="534"/>
        <v>-2.6995120732654643E-3</v>
      </c>
      <c r="X4763" s="53" t="str">
        <f t="shared" si="535"/>
        <v/>
      </c>
      <c r="Y4763" s="54" t="str">
        <f t="shared" si="536"/>
        <v/>
      </c>
    </row>
    <row r="4764" spans="17:25" x14ac:dyDescent="0.25">
      <c r="Q4764" s="47">
        <f t="shared" si="532"/>
        <v>2004</v>
      </c>
      <c r="R4764" s="48" t="str">
        <f t="shared" si="530"/>
        <v>200412</v>
      </c>
      <c r="S4764" s="49">
        <v>38326</v>
      </c>
      <c r="T4764" s="48">
        <v>2475.23</v>
      </c>
      <c r="U4764" s="50">
        <f t="shared" si="531"/>
        <v>2413.2890322580643</v>
      </c>
      <c r="V4764" s="51">
        <f t="shared" si="533"/>
        <v>2628.4739890710371</v>
      </c>
      <c r="W4764" s="53">
        <f t="shared" si="534"/>
        <v>0</v>
      </c>
      <c r="X4764" s="53" t="str">
        <f t="shared" si="535"/>
        <v/>
      </c>
      <c r="Y4764" s="54" t="str">
        <f t="shared" si="536"/>
        <v/>
      </c>
    </row>
    <row r="4765" spans="17:25" x14ac:dyDescent="0.25">
      <c r="Q4765" s="47">
        <f t="shared" si="532"/>
        <v>2004</v>
      </c>
      <c r="R4765" s="48" t="str">
        <f t="shared" si="530"/>
        <v>200412</v>
      </c>
      <c r="S4765" s="49">
        <v>38327</v>
      </c>
      <c r="T4765" s="48">
        <v>2475.23</v>
      </c>
      <c r="U4765" s="50">
        <f t="shared" si="531"/>
        <v>2413.2890322580643</v>
      </c>
      <c r="V4765" s="51">
        <f t="shared" si="533"/>
        <v>2628.4739890710371</v>
      </c>
      <c r="W4765" s="53">
        <f t="shared" si="534"/>
        <v>0</v>
      </c>
      <c r="X4765" s="53" t="str">
        <f t="shared" si="535"/>
        <v/>
      </c>
      <c r="Y4765" s="54" t="str">
        <f t="shared" si="536"/>
        <v/>
      </c>
    </row>
    <row r="4766" spans="17:25" x14ac:dyDescent="0.25">
      <c r="Q4766" s="47">
        <f t="shared" si="532"/>
        <v>2004</v>
      </c>
      <c r="R4766" s="48" t="str">
        <f t="shared" si="530"/>
        <v>200412</v>
      </c>
      <c r="S4766" s="49">
        <v>38328</v>
      </c>
      <c r="T4766" s="48">
        <v>2466.71</v>
      </c>
      <c r="U4766" s="50">
        <f t="shared" si="531"/>
        <v>2413.2890322580643</v>
      </c>
      <c r="V4766" s="51">
        <f t="shared" si="533"/>
        <v>2628.4739890710371</v>
      </c>
      <c r="W4766" s="53">
        <f t="shared" si="534"/>
        <v>-3.4421043700989529E-3</v>
      </c>
      <c r="X4766" s="53" t="str">
        <f t="shared" si="535"/>
        <v/>
      </c>
      <c r="Y4766" s="54" t="str">
        <f t="shared" si="536"/>
        <v/>
      </c>
    </row>
    <row r="4767" spans="17:25" x14ac:dyDescent="0.25">
      <c r="Q4767" s="47">
        <f t="shared" si="532"/>
        <v>2004</v>
      </c>
      <c r="R4767" s="48" t="str">
        <f t="shared" si="530"/>
        <v>200412</v>
      </c>
      <c r="S4767" s="49">
        <v>38329</v>
      </c>
      <c r="T4767" s="48">
        <v>2455.12</v>
      </c>
      <c r="U4767" s="50">
        <f t="shared" si="531"/>
        <v>2413.2890322580643</v>
      </c>
      <c r="V4767" s="51">
        <f t="shared" si="533"/>
        <v>2628.4739890710371</v>
      </c>
      <c r="W4767" s="53">
        <f t="shared" si="534"/>
        <v>-4.6985661062711737E-3</v>
      </c>
      <c r="X4767" s="53" t="str">
        <f t="shared" si="535"/>
        <v/>
      </c>
      <c r="Y4767" s="54" t="str">
        <f t="shared" si="536"/>
        <v/>
      </c>
    </row>
    <row r="4768" spans="17:25" x14ac:dyDescent="0.25">
      <c r="Q4768" s="47">
        <f t="shared" si="532"/>
        <v>2004</v>
      </c>
      <c r="R4768" s="48" t="str">
        <f t="shared" si="530"/>
        <v>200412</v>
      </c>
      <c r="S4768" s="49">
        <v>38330</v>
      </c>
      <c r="T4768" s="48">
        <v>2455.12</v>
      </c>
      <c r="U4768" s="50">
        <f t="shared" si="531"/>
        <v>2413.2890322580643</v>
      </c>
      <c r="V4768" s="51">
        <f t="shared" si="533"/>
        <v>2628.4739890710371</v>
      </c>
      <c r="W4768" s="53">
        <f t="shared" si="534"/>
        <v>0</v>
      </c>
      <c r="X4768" s="53" t="str">
        <f t="shared" si="535"/>
        <v/>
      </c>
      <c r="Y4768" s="54" t="str">
        <f t="shared" si="536"/>
        <v/>
      </c>
    </row>
    <row r="4769" spans="17:25" x14ac:dyDescent="0.25">
      <c r="Q4769" s="47">
        <f t="shared" si="532"/>
        <v>2004</v>
      </c>
      <c r="R4769" s="48" t="str">
        <f t="shared" si="530"/>
        <v>200412</v>
      </c>
      <c r="S4769" s="49">
        <v>38331</v>
      </c>
      <c r="T4769" s="48">
        <v>2464.19</v>
      </c>
      <c r="U4769" s="50">
        <f t="shared" si="531"/>
        <v>2413.2890322580643</v>
      </c>
      <c r="V4769" s="51">
        <f t="shared" si="533"/>
        <v>2628.4739890710371</v>
      </c>
      <c r="W4769" s="53">
        <f t="shared" si="534"/>
        <v>3.6943204405488483E-3</v>
      </c>
      <c r="X4769" s="53" t="str">
        <f t="shared" si="535"/>
        <v/>
      </c>
      <c r="Y4769" s="54" t="str">
        <f t="shared" si="536"/>
        <v/>
      </c>
    </row>
    <row r="4770" spans="17:25" x14ac:dyDescent="0.25">
      <c r="Q4770" s="47">
        <f t="shared" si="532"/>
        <v>2004</v>
      </c>
      <c r="R4770" s="48" t="str">
        <f t="shared" si="530"/>
        <v>200412</v>
      </c>
      <c r="S4770" s="49">
        <v>38332</v>
      </c>
      <c r="T4770" s="48">
        <v>2440.7199999999998</v>
      </c>
      <c r="U4770" s="50">
        <f t="shared" si="531"/>
        <v>2413.2890322580643</v>
      </c>
      <c r="V4770" s="51">
        <f t="shared" si="533"/>
        <v>2628.4739890710371</v>
      </c>
      <c r="W4770" s="53">
        <f t="shared" si="534"/>
        <v>-9.5244279053158243E-3</v>
      </c>
      <c r="X4770" s="53" t="str">
        <f t="shared" si="535"/>
        <v/>
      </c>
      <c r="Y4770" s="54" t="str">
        <f t="shared" si="536"/>
        <v/>
      </c>
    </row>
    <row r="4771" spans="17:25" x14ac:dyDescent="0.25">
      <c r="Q4771" s="47">
        <f t="shared" si="532"/>
        <v>2004</v>
      </c>
      <c r="R4771" s="48" t="str">
        <f t="shared" si="530"/>
        <v>200412</v>
      </c>
      <c r="S4771" s="49">
        <v>38333</v>
      </c>
      <c r="T4771" s="48">
        <v>2440.7199999999998</v>
      </c>
      <c r="U4771" s="50">
        <f t="shared" si="531"/>
        <v>2413.2890322580643</v>
      </c>
      <c r="V4771" s="51">
        <f t="shared" si="533"/>
        <v>2628.4739890710371</v>
      </c>
      <c r="W4771" s="53">
        <f t="shared" si="534"/>
        <v>0</v>
      </c>
      <c r="X4771" s="53" t="str">
        <f t="shared" si="535"/>
        <v/>
      </c>
      <c r="Y4771" s="54" t="str">
        <f t="shared" si="536"/>
        <v/>
      </c>
    </row>
    <row r="4772" spans="17:25" x14ac:dyDescent="0.25">
      <c r="Q4772" s="47">
        <f t="shared" si="532"/>
        <v>2004</v>
      </c>
      <c r="R4772" s="48" t="str">
        <f t="shared" si="530"/>
        <v>200412</v>
      </c>
      <c r="S4772" s="49">
        <v>38334</v>
      </c>
      <c r="T4772" s="48">
        <v>2440.7199999999998</v>
      </c>
      <c r="U4772" s="50">
        <f t="shared" si="531"/>
        <v>2413.2890322580643</v>
      </c>
      <c r="V4772" s="51">
        <f t="shared" si="533"/>
        <v>2628.4739890710371</v>
      </c>
      <c r="W4772" s="53">
        <f t="shared" si="534"/>
        <v>0</v>
      </c>
      <c r="X4772" s="53" t="str">
        <f t="shared" si="535"/>
        <v/>
      </c>
      <c r="Y4772" s="54" t="str">
        <f t="shared" si="536"/>
        <v/>
      </c>
    </row>
    <row r="4773" spans="17:25" x14ac:dyDescent="0.25">
      <c r="Q4773" s="47">
        <f t="shared" si="532"/>
        <v>2004</v>
      </c>
      <c r="R4773" s="48" t="str">
        <f t="shared" si="530"/>
        <v>200412</v>
      </c>
      <c r="S4773" s="49">
        <v>38335</v>
      </c>
      <c r="T4773" s="48">
        <v>2416.29</v>
      </c>
      <c r="U4773" s="50">
        <f t="shared" si="531"/>
        <v>2413.2890322580643</v>
      </c>
      <c r="V4773" s="51">
        <f t="shared" si="533"/>
        <v>2628.4739890710371</v>
      </c>
      <c r="W4773" s="53">
        <f t="shared" si="534"/>
        <v>-1.0009341505785141E-2</v>
      </c>
      <c r="X4773" s="53" t="str">
        <f t="shared" si="535"/>
        <v/>
      </c>
      <c r="Y4773" s="54" t="str">
        <f t="shared" si="536"/>
        <v/>
      </c>
    </row>
    <row r="4774" spans="17:25" x14ac:dyDescent="0.25">
      <c r="Q4774" s="47">
        <f t="shared" si="532"/>
        <v>2004</v>
      </c>
      <c r="R4774" s="48" t="str">
        <f t="shared" si="530"/>
        <v>200412</v>
      </c>
      <c r="S4774" s="49">
        <v>38336</v>
      </c>
      <c r="T4774" s="48">
        <v>2385.1</v>
      </c>
      <c r="U4774" s="50">
        <f t="shared" si="531"/>
        <v>2413.2890322580643</v>
      </c>
      <c r="V4774" s="51">
        <f t="shared" si="533"/>
        <v>2628.4739890710371</v>
      </c>
      <c r="W4774" s="53">
        <f t="shared" si="534"/>
        <v>-1.2908218798240334E-2</v>
      </c>
      <c r="X4774" s="53" t="str">
        <f t="shared" si="535"/>
        <v/>
      </c>
      <c r="Y4774" s="54" t="str">
        <f t="shared" si="536"/>
        <v/>
      </c>
    </row>
    <row r="4775" spans="17:25" x14ac:dyDescent="0.25">
      <c r="Q4775" s="47">
        <f t="shared" si="532"/>
        <v>2004</v>
      </c>
      <c r="R4775" s="48" t="str">
        <f t="shared" si="530"/>
        <v>200412</v>
      </c>
      <c r="S4775" s="49">
        <v>38337</v>
      </c>
      <c r="T4775" s="48">
        <v>2376.37</v>
      </c>
      <c r="U4775" s="50">
        <f t="shared" si="531"/>
        <v>2413.2890322580643</v>
      </c>
      <c r="V4775" s="51">
        <f t="shared" si="533"/>
        <v>2628.4739890710371</v>
      </c>
      <c r="W4775" s="53">
        <f t="shared" si="534"/>
        <v>-3.6602238899836603E-3</v>
      </c>
      <c r="X4775" s="53" t="str">
        <f t="shared" si="535"/>
        <v/>
      </c>
      <c r="Y4775" s="54" t="str">
        <f t="shared" si="536"/>
        <v/>
      </c>
    </row>
    <row r="4776" spans="17:25" x14ac:dyDescent="0.25">
      <c r="Q4776" s="47">
        <f t="shared" si="532"/>
        <v>2004</v>
      </c>
      <c r="R4776" s="48" t="str">
        <f t="shared" si="530"/>
        <v>200412</v>
      </c>
      <c r="S4776" s="49">
        <v>38338</v>
      </c>
      <c r="T4776" s="48">
        <v>2365.75</v>
      </c>
      <c r="U4776" s="50">
        <f t="shared" si="531"/>
        <v>2413.2890322580643</v>
      </c>
      <c r="V4776" s="51">
        <f t="shared" si="533"/>
        <v>2628.4739890710371</v>
      </c>
      <c r="W4776" s="53">
        <f t="shared" si="534"/>
        <v>-4.4690010394003998E-3</v>
      </c>
      <c r="X4776" s="53" t="str">
        <f t="shared" si="535"/>
        <v/>
      </c>
      <c r="Y4776" s="54" t="str">
        <f t="shared" si="536"/>
        <v/>
      </c>
    </row>
    <row r="4777" spans="17:25" x14ac:dyDescent="0.25">
      <c r="Q4777" s="47">
        <f t="shared" si="532"/>
        <v>2004</v>
      </c>
      <c r="R4777" s="48" t="str">
        <f t="shared" si="530"/>
        <v>200412</v>
      </c>
      <c r="S4777" s="49">
        <v>38339</v>
      </c>
      <c r="T4777" s="48">
        <v>2361.46</v>
      </c>
      <c r="U4777" s="50">
        <f t="shared" si="531"/>
        <v>2413.2890322580643</v>
      </c>
      <c r="V4777" s="51">
        <f t="shared" si="533"/>
        <v>2628.4739890710371</v>
      </c>
      <c r="W4777" s="53">
        <f t="shared" si="534"/>
        <v>-1.8133784212194248E-3</v>
      </c>
      <c r="X4777" s="53" t="str">
        <f t="shared" si="535"/>
        <v/>
      </c>
      <c r="Y4777" s="54" t="str">
        <f t="shared" si="536"/>
        <v/>
      </c>
    </row>
    <row r="4778" spans="17:25" x14ac:dyDescent="0.25">
      <c r="Q4778" s="47">
        <f t="shared" si="532"/>
        <v>2004</v>
      </c>
      <c r="R4778" s="48" t="str">
        <f t="shared" si="530"/>
        <v>200412</v>
      </c>
      <c r="S4778" s="49">
        <v>38340</v>
      </c>
      <c r="T4778" s="48">
        <v>2361.46</v>
      </c>
      <c r="U4778" s="50">
        <f t="shared" si="531"/>
        <v>2413.2890322580643</v>
      </c>
      <c r="V4778" s="51">
        <f t="shared" si="533"/>
        <v>2628.4739890710371</v>
      </c>
      <c r="W4778" s="53">
        <f t="shared" si="534"/>
        <v>0</v>
      </c>
      <c r="X4778" s="53" t="str">
        <f t="shared" si="535"/>
        <v/>
      </c>
      <c r="Y4778" s="54" t="str">
        <f t="shared" si="536"/>
        <v/>
      </c>
    </row>
    <row r="4779" spans="17:25" x14ac:dyDescent="0.25">
      <c r="Q4779" s="47">
        <f t="shared" si="532"/>
        <v>2004</v>
      </c>
      <c r="R4779" s="48" t="str">
        <f t="shared" si="530"/>
        <v>200412</v>
      </c>
      <c r="S4779" s="49">
        <v>38341</v>
      </c>
      <c r="T4779" s="48">
        <v>2361.46</v>
      </c>
      <c r="U4779" s="50">
        <f t="shared" si="531"/>
        <v>2413.2890322580643</v>
      </c>
      <c r="V4779" s="51">
        <f t="shared" si="533"/>
        <v>2628.4739890710371</v>
      </c>
      <c r="W4779" s="53">
        <f t="shared" si="534"/>
        <v>0</v>
      </c>
      <c r="X4779" s="53" t="str">
        <f t="shared" si="535"/>
        <v/>
      </c>
      <c r="Y4779" s="54" t="str">
        <f t="shared" si="536"/>
        <v/>
      </c>
    </row>
    <row r="4780" spans="17:25" x14ac:dyDescent="0.25">
      <c r="Q4780" s="47">
        <f t="shared" si="532"/>
        <v>2004</v>
      </c>
      <c r="R4780" s="48" t="str">
        <f t="shared" si="530"/>
        <v>200412</v>
      </c>
      <c r="S4780" s="49">
        <v>38342</v>
      </c>
      <c r="T4780" s="48">
        <v>2329.79</v>
      </c>
      <c r="U4780" s="50">
        <f t="shared" si="531"/>
        <v>2413.2890322580643</v>
      </c>
      <c r="V4780" s="51">
        <f t="shared" si="533"/>
        <v>2628.4739890710371</v>
      </c>
      <c r="W4780" s="53">
        <f t="shared" si="534"/>
        <v>-1.3411194769337609E-2</v>
      </c>
      <c r="X4780" s="53" t="str">
        <f t="shared" si="535"/>
        <v/>
      </c>
      <c r="Y4780" s="54" t="str">
        <f t="shared" si="536"/>
        <v/>
      </c>
    </row>
    <row r="4781" spans="17:25" x14ac:dyDescent="0.25">
      <c r="Q4781" s="47">
        <f t="shared" si="532"/>
        <v>2004</v>
      </c>
      <c r="R4781" s="48" t="str">
        <f t="shared" si="530"/>
        <v>200412</v>
      </c>
      <c r="S4781" s="49">
        <v>38343</v>
      </c>
      <c r="T4781" s="48">
        <v>2316.12</v>
      </c>
      <c r="U4781" s="50">
        <f t="shared" si="531"/>
        <v>2413.2890322580643</v>
      </c>
      <c r="V4781" s="51">
        <f t="shared" si="533"/>
        <v>2628.4739890710371</v>
      </c>
      <c r="W4781" s="53">
        <f t="shared" si="534"/>
        <v>-5.8674816185150247E-3</v>
      </c>
      <c r="X4781" s="53" t="str">
        <f t="shared" si="535"/>
        <v/>
      </c>
      <c r="Y4781" s="54" t="str">
        <f t="shared" si="536"/>
        <v/>
      </c>
    </row>
    <row r="4782" spans="17:25" x14ac:dyDescent="0.25">
      <c r="Q4782" s="47">
        <f t="shared" si="532"/>
        <v>2004</v>
      </c>
      <c r="R4782" s="48" t="str">
        <f t="shared" si="530"/>
        <v>200412</v>
      </c>
      <c r="S4782" s="49">
        <v>38344</v>
      </c>
      <c r="T4782" s="48">
        <v>2381.0300000000002</v>
      </c>
      <c r="U4782" s="50">
        <f t="shared" si="531"/>
        <v>2413.2890322580643</v>
      </c>
      <c r="V4782" s="51">
        <f t="shared" si="533"/>
        <v>2628.4739890710371</v>
      </c>
      <c r="W4782" s="53">
        <f t="shared" si="534"/>
        <v>2.802531820458376E-2</v>
      </c>
      <c r="X4782" s="53" t="str">
        <f t="shared" si="535"/>
        <v/>
      </c>
      <c r="Y4782" s="54" t="str">
        <f t="shared" si="536"/>
        <v/>
      </c>
    </row>
    <row r="4783" spans="17:25" x14ac:dyDescent="0.25">
      <c r="Q4783" s="47">
        <f t="shared" si="532"/>
        <v>2004</v>
      </c>
      <c r="R4783" s="48" t="str">
        <f t="shared" si="530"/>
        <v>200412</v>
      </c>
      <c r="S4783" s="49">
        <v>38345</v>
      </c>
      <c r="T4783" s="48">
        <v>2404.4</v>
      </c>
      <c r="U4783" s="50">
        <f t="shared" si="531"/>
        <v>2413.2890322580643</v>
      </c>
      <c r="V4783" s="51">
        <f t="shared" si="533"/>
        <v>2628.4739890710371</v>
      </c>
      <c r="W4783" s="53">
        <f t="shared" si="534"/>
        <v>9.8150800283909323E-3</v>
      </c>
      <c r="X4783" s="53" t="str">
        <f t="shared" si="535"/>
        <v/>
      </c>
      <c r="Y4783" s="54" t="str">
        <f t="shared" si="536"/>
        <v/>
      </c>
    </row>
    <row r="4784" spans="17:25" x14ac:dyDescent="0.25">
      <c r="Q4784" s="47">
        <f t="shared" si="532"/>
        <v>2004</v>
      </c>
      <c r="R4784" s="48" t="str">
        <f t="shared" si="530"/>
        <v>200412</v>
      </c>
      <c r="S4784" s="49">
        <v>38346</v>
      </c>
      <c r="T4784" s="48">
        <v>2375.9899999999998</v>
      </c>
      <c r="U4784" s="50">
        <f t="shared" si="531"/>
        <v>2413.2890322580643</v>
      </c>
      <c r="V4784" s="51">
        <f t="shared" si="533"/>
        <v>2628.4739890710371</v>
      </c>
      <c r="W4784" s="53">
        <f t="shared" si="534"/>
        <v>-1.1815837631009907E-2</v>
      </c>
      <c r="X4784" s="53" t="str">
        <f t="shared" si="535"/>
        <v/>
      </c>
      <c r="Y4784" s="54" t="str">
        <f t="shared" si="536"/>
        <v/>
      </c>
    </row>
    <row r="4785" spans="17:25" x14ac:dyDescent="0.25">
      <c r="Q4785" s="47">
        <f t="shared" si="532"/>
        <v>2004</v>
      </c>
      <c r="R4785" s="48" t="str">
        <f t="shared" si="530"/>
        <v>200412</v>
      </c>
      <c r="S4785" s="49">
        <v>38347</v>
      </c>
      <c r="T4785" s="48">
        <v>2375.9899999999998</v>
      </c>
      <c r="U4785" s="50">
        <f t="shared" si="531"/>
        <v>2413.2890322580643</v>
      </c>
      <c r="V4785" s="51">
        <f t="shared" si="533"/>
        <v>2628.4739890710371</v>
      </c>
      <c r="W4785" s="53">
        <f t="shared" si="534"/>
        <v>0</v>
      </c>
      <c r="X4785" s="53" t="str">
        <f t="shared" si="535"/>
        <v/>
      </c>
      <c r="Y4785" s="54" t="str">
        <f t="shared" si="536"/>
        <v/>
      </c>
    </row>
    <row r="4786" spans="17:25" x14ac:dyDescent="0.25">
      <c r="Q4786" s="47">
        <f t="shared" si="532"/>
        <v>2004</v>
      </c>
      <c r="R4786" s="48" t="str">
        <f t="shared" si="530"/>
        <v>200412</v>
      </c>
      <c r="S4786" s="49">
        <v>38348</v>
      </c>
      <c r="T4786" s="48">
        <v>2375.9899999999998</v>
      </c>
      <c r="U4786" s="50">
        <f t="shared" si="531"/>
        <v>2413.2890322580643</v>
      </c>
      <c r="V4786" s="51">
        <f t="shared" si="533"/>
        <v>2628.4739890710371</v>
      </c>
      <c r="W4786" s="53">
        <f t="shared" si="534"/>
        <v>0</v>
      </c>
      <c r="X4786" s="53" t="str">
        <f t="shared" si="535"/>
        <v/>
      </c>
      <c r="Y4786" s="54" t="str">
        <f t="shared" si="536"/>
        <v/>
      </c>
    </row>
    <row r="4787" spans="17:25" x14ac:dyDescent="0.25">
      <c r="Q4787" s="47">
        <f t="shared" si="532"/>
        <v>2004</v>
      </c>
      <c r="R4787" s="48" t="str">
        <f t="shared" si="530"/>
        <v>200412</v>
      </c>
      <c r="S4787" s="49">
        <v>38349</v>
      </c>
      <c r="T4787" s="48">
        <v>2385.3200000000002</v>
      </c>
      <c r="U4787" s="50">
        <f t="shared" si="531"/>
        <v>2413.2890322580643</v>
      </c>
      <c r="V4787" s="51">
        <f t="shared" si="533"/>
        <v>2628.4739890710371</v>
      </c>
      <c r="W4787" s="53">
        <f t="shared" si="534"/>
        <v>3.9267842036374567E-3</v>
      </c>
      <c r="X4787" s="53" t="str">
        <f t="shared" si="535"/>
        <v/>
      </c>
      <c r="Y4787" s="54" t="str">
        <f t="shared" si="536"/>
        <v/>
      </c>
    </row>
    <row r="4788" spans="17:25" x14ac:dyDescent="0.25">
      <c r="Q4788" s="47">
        <f t="shared" si="532"/>
        <v>2004</v>
      </c>
      <c r="R4788" s="48" t="str">
        <f t="shared" si="530"/>
        <v>200412</v>
      </c>
      <c r="S4788" s="49">
        <v>38350</v>
      </c>
      <c r="T4788" s="48">
        <v>2415.37</v>
      </c>
      <c r="U4788" s="50">
        <f t="shared" si="531"/>
        <v>2413.2890322580643</v>
      </c>
      <c r="V4788" s="51">
        <f t="shared" si="533"/>
        <v>2628.4739890710371</v>
      </c>
      <c r="W4788" s="53">
        <f t="shared" si="534"/>
        <v>1.2597890429795422E-2</v>
      </c>
      <c r="X4788" s="53" t="str">
        <f t="shared" si="535"/>
        <v/>
      </c>
      <c r="Y4788" s="54" t="str">
        <f t="shared" si="536"/>
        <v/>
      </c>
    </row>
    <row r="4789" spans="17:25" x14ac:dyDescent="0.25">
      <c r="Q4789" s="47">
        <f t="shared" si="532"/>
        <v>2004</v>
      </c>
      <c r="R4789" s="48" t="str">
        <f t="shared" si="530"/>
        <v>200412</v>
      </c>
      <c r="S4789" s="49">
        <v>38351</v>
      </c>
      <c r="T4789" s="48">
        <v>2412.1</v>
      </c>
      <c r="U4789" s="50">
        <f t="shared" si="531"/>
        <v>2413.2890322580643</v>
      </c>
      <c r="V4789" s="51">
        <f t="shared" si="533"/>
        <v>2628.4739890710371</v>
      </c>
      <c r="W4789" s="53">
        <f t="shared" si="534"/>
        <v>-1.3538298480150202E-3</v>
      </c>
      <c r="X4789" s="53" t="str">
        <f t="shared" si="535"/>
        <v/>
      </c>
      <c r="Y4789" s="54" t="str">
        <f t="shared" si="536"/>
        <v/>
      </c>
    </row>
    <row r="4790" spans="17:25" x14ac:dyDescent="0.25">
      <c r="Q4790" s="47">
        <f t="shared" si="532"/>
        <v>2004</v>
      </c>
      <c r="R4790" s="48" t="str">
        <f t="shared" si="530"/>
        <v>200412</v>
      </c>
      <c r="S4790" s="49">
        <v>38352</v>
      </c>
      <c r="T4790" s="48">
        <v>2389.75</v>
      </c>
      <c r="U4790" s="50">
        <f t="shared" si="531"/>
        <v>2413.2890322580643</v>
      </c>
      <c r="V4790" s="51">
        <f t="shared" si="533"/>
        <v>2628.4739890710371</v>
      </c>
      <c r="W4790" s="53">
        <f t="shared" si="534"/>
        <v>-9.2657850006218068E-3</v>
      </c>
      <c r="X4790" s="53" t="str">
        <f t="shared" si="535"/>
        <v/>
      </c>
      <c r="Y4790" s="54" t="str">
        <f t="shared" si="536"/>
        <v/>
      </c>
    </row>
    <row r="4791" spans="17:25" x14ac:dyDescent="0.25">
      <c r="Q4791" s="47">
        <f t="shared" si="532"/>
        <v>2005</v>
      </c>
      <c r="R4791" s="48" t="str">
        <f t="shared" si="530"/>
        <v>20051</v>
      </c>
      <c r="S4791" s="49">
        <v>38353</v>
      </c>
      <c r="T4791" s="48">
        <v>2389.75</v>
      </c>
      <c r="U4791" s="50">
        <f t="shared" si="531"/>
        <v>2364.5177419354841</v>
      </c>
      <c r="V4791" s="51">
        <f t="shared" si="533"/>
        <v>2321.4947671232826</v>
      </c>
      <c r="W4791" s="53">
        <f t="shared" si="534"/>
        <v>0</v>
      </c>
      <c r="X4791" s="53">
        <f t="shared" si="535"/>
        <v>-2.0209469181130757E-2</v>
      </c>
      <c r="Y4791" s="54">
        <f t="shared" si="536"/>
        <v>-0.1167899028958046</v>
      </c>
    </row>
    <row r="4792" spans="17:25" x14ac:dyDescent="0.25">
      <c r="Q4792" s="47">
        <f t="shared" si="532"/>
        <v>2005</v>
      </c>
      <c r="R4792" s="48" t="str">
        <f t="shared" si="530"/>
        <v>20051</v>
      </c>
      <c r="S4792" s="49">
        <v>38354</v>
      </c>
      <c r="T4792" s="48">
        <v>2389.75</v>
      </c>
      <c r="U4792" s="50">
        <f t="shared" si="531"/>
        <v>2364.5177419354841</v>
      </c>
      <c r="V4792" s="51">
        <f t="shared" si="533"/>
        <v>2321.4947671232826</v>
      </c>
      <c r="W4792" s="53">
        <f t="shared" si="534"/>
        <v>0</v>
      </c>
      <c r="X4792" s="53" t="str">
        <f t="shared" si="535"/>
        <v/>
      </c>
      <c r="Y4792" s="54" t="str">
        <f t="shared" si="536"/>
        <v/>
      </c>
    </row>
    <row r="4793" spans="17:25" x14ac:dyDescent="0.25">
      <c r="Q4793" s="47">
        <f t="shared" si="532"/>
        <v>2005</v>
      </c>
      <c r="R4793" s="48" t="str">
        <f t="shared" si="530"/>
        <v>20051</v>
      </c>
      <c r="S4793" s="49">
        <v>38355</v>
      </c>
      <c r="T4793" s="48">
        <v>2389.75</v>
      </c>
      <c r="U4793" s="50">
        <f t="shared" si="531"/>
        <v>2364.5177419354841</v>
      </c>
      <c r="V4793" s="51">
        <f t="shared" si="533"/>
        <v>2321.4947671232826</v>
      </c>
      <c r="W4793" s="53">
        <f t="shared" si="534"/>
        <v>0</v>
      </c>
      <c r="X4793" s="53" t="str">
        <f t="shared" si="535"/>
        <v/>
      </c>
      <c r="Y4793" s="54" t="str">
        <f t="shared" si="536"/>
        <v/>
      </c>
    </row>
    <row r="4794" spans="17:25" x14ac:dyDescent="0.25">
      <c r="Q4794" s="47">
        <f t="shared" si="532"/>
        <v>2005</v>
      </c>
      <c r="R4794" s="48" t="str">
        <f t="shared" si="530"/>
        <v>20051</v>
      </c>
      <c r="S4794" s="49">
        <v>38356</v>
      </c>
      <c r="T4794" s="48">
        <v>2338.84</v>
      </c>
      <c r="U4794" s="50">
        <f t="shared" si="531"/>
        <v>2364.5177419354841</v>
      </c>
      <c r="V4794" s="51">
        <f t="shared" si="533"/>
        <v>2321.4947671232826</v>
      </c>
      <c r="W4794" s="53">
        <f t="shared" si="534"/>
        <v>-2.1303483627994502E-2</v>
      </c>
      <c r="X4794" s="53" t="str">
        <f t="shared" si="535"/>
        <v/>
      </c>
      <c r="Y4794" s="54" t="str">
        <f t="shared" si="536"/>
        <v/>
      </c>
    </row>
    <row r="4795" spans="17:25" x14ac:dyDescent="0.25">
      <c r="Q4795" s="47">
        <f t="shared" si="532"/>
        <v>2005</v>
      </c>
      <c r="R4795" s="48" t="str">
        <f t="shared" si="530"/>
        <v>20051</v>
      </c>
      <c r="S4795" s="49">
        <v>38357</v>
      </c>
      <c r="T4795" s="48">
        <v>2315.4499999999998</v>
      </c>
      <c r="U4795" s="50">
        <f t="shared" si="531"/>
        <v>2364.5177419354841</v>
      </c>
      <c r="V4795" s="51">
        <f t="shared" si="533"/>
        <v>2321.4947671232826</v>
      </c>
      <c r="W4795" s="53">
        <f t="shared" si="534"/>
        <v>-1.0000684099810253E-2</v>
      </c>
      <c r="X4795" s="53" t="str">
        <f t="shared" si="535"/>
        <v/>
      </c>
      <c r="Y4795" s="54" t="str">
        <f t="shared" si="536"/>
        <v/>
      </c>
    </row>
    <row r="4796" spans="17:25" x14ac:dyDescent="0.25">
      <c r="Q4796" s="47">
        <f t="shared" si="532"/>
        <v>2005</v>
      </c>
      <c r="R4796" s="48" t="str">
        <f t="shared" si="530"/>
        <v>20051</v>
      </c>
      <c r="S4796" s="49">
        <v>38358</v>
      </c>
      <c r="T4796" s="48">
        <v>2344.4499999999998</v>
      </c>
      <c r="U4796" s="50">
        <f t="shared" si="531"/>
        <v>2364.5177419354841</v>
      </c>
      <c r="V4796" s="51">
        <f t="shared" si="533"/>
        <v>2321.4947671232826</v>
      </c>
      <c r="W4796" s="53">
        <f t="shared" si="534"/>
        <v>1.2524563259841415E-2</v>
      </c>
      <c r="X4796" s="53" t="str">
        <f t="shared" si="535"/>
        <v/>
      </c>
      <c r="Y4796" s="54" t="str">
        <f t="shared" si="536"/>
        <v/>
      </c>
    </row>
    <row r="4797" spans="17:25" x14ac:dyDescent="0.25">
      <c r="Q4797" s="47">
        <f t="shared" si="532"/>
        <v>2005</v>
      </c>
      <c r="R4797" s="48" t="str">
        <f t="shared" si="530"/>
        <v>20051</v>
      </c>
      <c r="S4797" s="49">
        <v>38359</v>
      </c>
      <c r="T4797" s="48">
        <v>2386.67</v>
      </c>
      <c r="U4797" s="50">
        <f t="shared" si="531"/>
        <v>2364.5177419354841</v>
      </c>
      <c r="V4797" s="51">
        <f t="shared" si="533"/>
        <v>2321.4947671232826</v>
      </c>
      <c r="W4797" s="53">
        <f t="shared" si="534"/>
        <v>1.8008488131544764E-2</v>
      </c>
      <c r="X4797" s="53" t="str">
        <f t="shared" si="535"/>
        <v/>
      </c>
      <c r="Y4797" s="54" t="str">
        <f t="shared" si="536"/>
        <v/>
      </c>
    </row>
    <row r="4798" spans="17:25" x14ac:dyDescent="0.25">
      <c r="Q4798" s="47">
        <f t="shared" si="532"/>
        <v>2005</v>
      </c>
      <c r="R4798" s="48" t="str">
        <f t="shared" si="530"/>
        <v>20051</v>
      </c>
      <c r="S4798" s="49">
        <v>38360</v>
      </c>
      <c r="T4798" s="48">
        <v>2358.54</v>
      </c>
      <c r="U4798" s="50">
        <f t="shared" si="531"/>
        <v>2364.5177419354841</v>
      </c>
      <c r="V4798" s="51">
        <f t="shared" si="533"/>
        <v>2321.4947671232826</v>
      </c>
      <c r="W4798" s="53">
        <f t="shared" si="534"/>
        <v>-1.1786296387854223E-2</v>
      </c>
      <c r="X4798" s="53" t="str">
        <f t="shared" si="535"/>
        <v/>
      </c>
      <c r="Y4798" s="54" t="str">
        <f t="shared" si="536"/>
        <v/>
      </c>
    </row>
    <row r="4799" spans="17:25" x14ac:dyDescent="0.25">
      <c r="Q4799" s="47">
        <f t="shared" si="532"/>
        <v>2005</v>
      </c>
      <c r="R4799" s="48" t="str">
        <f t="shared" si="530"/>
        <v>20051</v>
      </c>
      <c r="S4799" s="49">
        <v>38361</v>
      </c>
      <c r="T4799" s="48">
        <v>2358.54</v>
      </c>
      <c r="U4799" s="50">
        <f t="shared" si="531"/>
        <v>2364.5177419354841</v>
      </c>
      <c r="V4799" s="51">
        <f t="shared" si="533"/>
        <v>2321.4947671232826</v>
      </c>
      <c r="W4799" s="53">
        <f t="shared" si="534"/>
        <v>0</v>
      </c>
      <c r="X4799" s="53" t="str">
        <f t="shared" si="535"/>
        <v/>
      </c>
      <c r="Y4799" s="54" t="str">
        <f t="shared" si="536"/>
        <v/>
      </c>
    </row>
    <row r="4800" spans="17:25" x14ac:dyDescent="0.25">
      <c r="Q4800" s="47">
        <f t="shared" si="532"/>
        <v>2005</v>
      </c>
      <c r="R4800" s="48" t="str">
        <f t="shared" si="530"/>
        <v>20051</v>
      </c>
      <c r="S4800" s="49">
        <v>38362</v>
      </c>
      <c r="T4800" s="48">
        <v>2358.54</v>
      </c>
      <c r="U4800" s="50">
        <f t="shared" si="531"/>
        <v>2364.5177419354841</v>
      </c>
      <c r="V4800" s="51">
        <f t="shared" si="533"/>
        <v>2321.4947671232826</v>
      </c>
      <c r="W4800" s="53">
        <f t="shared" si="534"/>
        <v>0</v>
      </c>
      <c r="X4800" s="53" t="str">
        <f t="shared" si="535"/>
        <v/>
      </c>
      <c r="Y4800" s="54" t="str">
        <f t="shared" si="536"/>
        <v/>
      </c>
    </row>
    <row r="4801" spans="17:25" x14ac:dyDescent="0.25">
      <c r="Q4801" s="47">
        <f t="shared" si="532"/>
        <v>2005</v>
      </c>
      <c r="R4801" s="48" t="str">
        <f t="shared" si="530"/>
        <v>20051</v>
      </c>
      <c r="S4801" s="49">
        <v>38363</v>
      </c>
      <c r="T4801" s="48">
        <v>2358.54</v>
      </c>
      <c r="U4801" s="50">
        <f t="shared" si="531"/>
        <v>2364.5177419354841</v>
      </c>
      <c r="V4801" s="51">
        <f t="shared" si="533"/>
        <v>2321.4947671232826</v>
      </c>
      <c r="W4801" s="53">
        <f t="shared" si="534"/>
        <v>0</v>
      </c>
      <c r="X4801" s="53" t="str">
        <f t="shared" si="535"/>
        <v/>
      </c>
      <c r="Y4801" s="54" t="str">
        <f t="shared" si="536"/>
        <v/>
      </c>
    </row>
    <row r="4802" spans="17:25" x14ac:dyDescent="0.25">
      <c r="Q4802" s="47">
        <f t="shared" si="532"/>
        <v>2005</v>
      </c>
      <c r="R4802" s="48" t="str">
        <f t="shared" si="530"/>
        <v>20051</v>
      </c>
      <c r="S4802" s="49">
        <v>38364</v>
      </c>
      <c r="T4802" s="48">
        <v>2380.96</v>
      </c>
      <c r="U4802" s="50">
        <f t="shared" si="531"/>
        <v>2364.5177419354841</v>
      </c>
      <c r="V4802" s="51">
        <f t="shared" si="533"/>
        <v>2321.4947671232826</v>
      </c>
      <c r="W4802" s="53">
        <f t="shared" si="534"/>
        <v>9.5058807567394155E-3</v>
      </c>
      <c r="X4802" s="53" t="str">
        <f t="shared" si="535"/>
        <v/>
      </c>
      <c r="Y4802" s="54" t="str">
        <f t="shared" si="536"/>
        <v/>
      </c>
    </row>
    <row r="4803" spans="17:25" x14ac:dyDescent="0.25">
      <c r="Q4803" s="47">
        <f t="shared" si="532"/>
        <v>2005</v>
      </c>
      <c r="R4803" s="48" t="str">
        <f t="shared" si="530"/>
        <v>20051</v>
      </c>
      <c r="S4803" s="49">
        <v>38365</v>
      </c>
      <c r="T4803" s="48">
        <v>2358.64</v>
      </c>
      <c r="U4803" s="50">
        <f t="shared" si="531"/>
        <v>2364.5177419354841</v>
      </c>
      <c r="V4803" s="51">
        <f t="shared" si="533"/>
        <v>2321.4947671232826</v>
      </c>
      <c r="W4803" s="53">
        <f t="shared" si="534"/>
        <v>-9.3743700020160192E-3</v>
      </c>
      <c r="X4803" s="53" t="str">
        <f t="shared" si="535"/>
        <v/>
      </c>
      <c r="Y4803" s="54" t="str">
        <f t="shared" si="536"/>
        <v/>
      </c>
    </row>
    <row r="4804" spans="17:25" x14ac:dyDescent="0.25">
      <c r="Q4804" s="47">
        <f t="shared" si="532"/>
        <v>2005</v>
      </c>
      <c r="R4804" s="48" t="str">
        <f t="shared" si="530"/>
        <v>20051</v>
      </c>
      <c r="S4804" s="49">
        <v>38366</v>
      </c>
      <c r="T4804" s="48">
        <v>2340.42</v>
      </c>
      <c r="U4804" s="50">
        <f t="shared" si="531"/>
        <v>2364.5177419354841</v>
      </c>
      <c r="V4804" s="51">
        <f t="shared" si="533"/>
        <v>2321.4947671232826</v>
      </c>
      <c r="W4804" s="53">
        <f t="shared" si="534"/>
        <v>-7.7247905572701558E-3</v>
      </c>
      <c r="X4804" s="53" t="str">
        <f t="shared" si="535"/>
        <v/>
      </c>
      <c r="Y4804" s="54" t="str">
        <f t="shared" si="536"/>
        <v/>
      </c>
    </row>
    <row r="4805" spans="17:25" x14ac:dyDescent="0.25">
      <c r="Q4805" s="47">
        <f t="shared" si="532"/>
        <v>2005</v>
      </c>
      <c r="R4805" s="48" t="str">
        <f t="shared" si="530"/>
        <v>20051</v>
      </c>
      <c r="S4805" s="49">
        <v>38367</v>
      </c>
      <c r="T4805" s="48">
        <v>2351.23</v>
      </c>
      <c r="U4805" s="50">
        <f t="shared" si="531"/>
        <v>2364.5177419354841</v>
      </c>
      <c r="V4805" s="51">
        <f t="shared" si="533"/>
        <v>2321.4947671232826</v>
      </c>
      <c r="W4805" s="53">
        <f t="shared" si="534"/>
        <v>4.6188290990505365E-3</v>
      </c>
      <c r="X4805" s="53" t="str">
        <f t="shared" si="535"/>
        <v/>
      </c>
      <c r="Y4805" s="54" t="str">
        <f t="shared" si="536"/>
        <v/>
      </c>
    </row>
    <row r="4806" spans="17:25" x14ac:dyDescent="0.25">
      <c r="Q4806" s="47">
        <f t="shared" si="532"/>
        <v>2005</v>
      </c>
      <c r="R4806" s="48" t="str">
        <f t="shared" si="530"/>
        <v>20051</v>
      </c>
      <c r="S4806" s="49">
        <v>38368</v>
      </c>
      <c r="T4806" s="48">
        <v>2351.23</v>
      </c>
      <c r="U4806" s="50">
        <f t="shared" si="531"/>
        <v>2364.5177419354841</v>
      </c>
      <c r="V4806" s="51">
        <f t="shared" si="533"/>
        <v>2321.4947671232826</v>
      </c>
      <c r="W4806" s="53">
        <f t="shared" si="534"/>
        <v>0</v>
      </c>
      <c r="X4806" s="53" t="str">
        <f t="shared" si="535"/>
        <v/>
      </c>
      <c r="Y4806" s="54" t="str">
        <f t="shared" si="536"/>
        <v/>
      </c>
    </row>
    <row r="4807" spans="17:25" x14ac:dyDescent="0.25">
      <c r="Q4807" s="47">
        <f t="shared" si="532"/>
        <v>2005</v>
      </c>
      <c r="R4807" s="48" t="str">
        <f t="shared" ref="R4807:R4870" si="537">+YEAR(S4807)&amp;MONTH(S4807)</f>
        <v>20051</v>
      </c>
      <c r="S4807" s="49">
        <v>38369</v>
      </c>
      <c r="T4807" s="48">
        <v>2351.23</v>
      </c>
      <c r="U4807" s="50">
        <f t="shared" ref="U4807:U4870" si="538">+AVERAGEIF($R$3:$R$12000,R4807,$T$3:$T$12000)</f>
        <v>2364.5177419354841</v>
      </c>
      <c r="V4807" s="51">
        <f t="shared" si="533"/>
        <v>2321.4947671232826</v>
      </c>
      <c r="W4807" s="53">
        <f t="shared" si="534"/>
        <v>0</v>
      </c>
      <c r="X4807" s="53" t="str">
        <f t="shared" si="535"/>
        <v/>
      </c>
      <c r="Y4807" s="54" t="str">
        <f t="shared" si="536"/>
        <v/>
      </c>
    </row>
    <row r="4808" spans="17:25" x14ac:dyDescent="0.25">
      <c r="Q4808" s="47">
        <f t="shared" ref="Q4808:Q4871" si="539">+YEAR(S4808)</f>
        <v>2005</v>
      </c>
      <c r="R4808" s="48" t="str">
        <f t="shared" si="537"/>
        <v>20051</v>
      </c>
      <c r="S4808" s="49">
        <v>38370</v>
      </c>
      <c r="T4808" s="48">
        <v>2351.23</v>
      </c>
      <c r="U4808" s="50">
        <f t="shared" si="538"/>
        <v>2364.5177419354841</v>
      </c>
      <c r="V4808" s="51">
        <f t="shared" ref="V4808:V4871" si="540">+AVERAGEIF($Q$3:$Q$12000,Q4808,$T$3:$T$12000)</f>
        <v>2321.4947671232826</v>
      </c>
      <c r="W4808" s="53">
        <f t="shared" si="534"/>
        <v>0</v>
      </c>
      <c r="X4808" s="53" t="str">
        <f t="shared" si="535"/>
        <v/>
      </c>
      <c r="Y4808" s="54" t="str">
        <f t="shared" si="536"/>
        <v/>
      </c>
    </row>
    <row r="4809" spans="17:25" x14ac:dyDescent="0.25">
      <c r="Q4809" s="47">
        <f t="shared" si="539"/>
        <v>2005</v>
      </c>
      <c r="R4809" s="48" t="str">
        <f t="shared" si="537"/>
        <v>20051</v>
      </c>
      <c r="S4809" s="49">
        <v>38371</v>
      </c>
      <c r="T4809" s="48">
        <v>2371.77</v>
      </c>
      <c r="U4809" s="50">
        <f t="shared" si="538"/>
        <v>2364.5177419354841</v>
      </c>
      <c r="V4809" s="51">
        <f t="shared" si="540"/>
        <v>2321.4947671232826</v>
      </c>
      <c r="W4809" s="53">
        <f t="shared" ref="W4809:W4872" si="541">+T4809/T4808-1</f>
        <v>8.7358531492027769E-3</v>
      </c>
      <c r="X4809" s="53" t="str">
        <f t="shared" ref="X4809:X4872" si="542">IF(U4809/U4808-1=0,"",U4809/U4808-1)</f>
        <v/>
      </c>
      <c r="Y4809" s="54" t="str">
        <f t="shared" ref="Y4809:Y4872" si="543">+IF(V4809=V4808,"",V4809/V4808-1)</f>
        <v/>
      </c>
    </row>
    <row r="4810" spans="17:25" x14ac:dyDescent="0.25">
      <c r="Q4810" s="47">
        <f t="shared" si="539"/>
        <v>2005</v>
      </c>
      <c r="R4810" s="48" t="str">
        <f t="shared" si="537"/>
        <v>20051</v>
      </c>
      <c r="S4810" s="49">
        <v>38372</v>
      </c>
      <c r="T4810" s="48">
        <v>2363.69</v>
      </c>
      <c r="U4810" s="50">
        <f t="shared" si="538"/>
        <v>2364.5177419354841</v>
      </c>
      <c r="V4810" s="51">
        <f t="shared" si="540"/>
        <v>2321.4947671232826</v>
      </c>
      <c r="W4810" s="53">
        <f t="shared" si="541"/>
        <v>-3.4067384274191204E-3</v>
      </c>
      <c r="X4810" s="53" t="str">
        <f t="shared" si="542"/>
        <v/>
      </c>
      <c r="Y4810" s="54" t="str">
        <f t="shared" si="543"/>
        <v/>
      </c>
    </row>
    <row r="4811" spans="17:25" x14ac:dyDescent="0.25">
      <c r="Q4811" s="47">
        <f t="shared" si="539"/>
        <v>2005</v>
      </c>
      <c r="R4811" s="48" t="str">
        <f t="shared" si="537"/>
        <v>20051</v>
      </c>
      <c r="S4811" s="49">
        <v>38373</v>
      </c>
      <c r="T4811" s="48">
        <v>2381.54</v>
      </c>
      <c r="U4811" s="50">
        <f t="shared" si="538"/>
        <v>2364.5177419354841</v>
      </c>
      <c r="V4811" s="51">
        <f t="shared" si="540"/>
        <v>2321.4947671232826</v>
      </c>
      <c r="W4811" s="53">
        <f t="shared" si="541"/>
        <v>7.5517517102496878E-3</v>
      </c>
      <c r="X4811" s="53" t="str">
        <f t="shared" si="542"/>
        <v/>
      </c>
      <c r="Y4811" s="54" t="str">
        <f t="shared" si="543"/>
        <v/>
      </c>
    </row>
    <row r="4812" spans="17:25" x14ac:dyDescent="0.25">
      <c r="Q4812" s="47">
        <f t="shared" si="539"/>
        <v>2005</v>
      </c>
      <c r="R4812" s="48" t="str">
        <f t="shared" si="537"/>
        <v>20051</v>
      </c>
      <c r="S4812" s="49">
        <v>38374</v>
      </c>
      <c r="T4812" s="48">
        <v>2373.86</v>
      </c>
      <c r="U4812" s="50">
        <f t="shared" si="538"/>
        <v>2364.5177419354841</v>
      </c>
      <c r="V4812" s="51">
        <f t="shared" si="540"/>
        <v>2321.4947671232826</v>
      </c>
      <c r="W4812" s="53">
        <f t="shared" si="541"/>
        <v>-3.2248041183434717E-3</v>
      </c>
      <c r="X4812" s="53" t="str">
        <f t="shared" si="542"/>
        <v/>
      </c>
      <c r="Y4812" s="54" t="str">
        <f t="shared" si="543"/>
        <v/>
      </c>
    </row>
    <row r="4813" spans="17:25" x14ac:dyDescent="0.25">
      <c r="Q4813" s="47">
        <f t="shared" si="539"/>
        <v>2005</v>
      </c>
      <c r="R4813" s="48" t="str">
        <f t="shared" si="537"/>
        <v>20051</v>
      </c>
      <c r="S4813" s="49">
        <v>38375</v>
      </c>
      <c r="T4813" s="48">
        <v>2373.86</v>
      </c>
      <c r="U4813" s="50">
        <f t="shared" si="538"/>
        <v>2364.5177419354841</v>
      </c>
      <c r="V4813" s="51">
        <f t="shared" si="540"/>
        <v>2321.4947671232826</v>
      </c>
      <c r="W4813" s="53">
        <f t="shared" si="541"/>
        <v>0</v>
      </c>
      <c r="X4813" s="53" t="str">
        <f t="shared" si="542"/>
        <v/>
      </c>
      <c r="Y4813" s="54" t="str">
        <f t="shared" si="543"/>
        <v/>
      </c>
    </row>
    <row r="4814" spans="17:25" x14ac:dyDescent="0.25">
      <c r="Q4814" s="47">
        <f t="shared" si="539"/>
        <v>2005</v>
      </c>
      <c r="R4814" s="48" t="str">
        <f t="shared" si="537"/>
        <v>20051</v>
      </c>
      <c r="S4814" s="49">
        <v>38376</v>
      </c>
      <c r="T4814" s="48">
        <v>2373.86</v>
      </c>
      <c r="U4814" s="50">
        <f t="shared" si="538"/>
        <v>2364.5177419354841</v>
      </c>
      <c r="V4814" s="51">
        <f t="shared" si="540"/>
        <v>2321.4947671232826</v>
      </c>
      <c r="W4814" s="53">
        <f t="shared" si="541"/>
        <v>0</v>
      </c>
      <c r="X4814" s="53" t="str">
        <f t="shared" si="542"/>
        <v/>
      </c>
      <c r="Y4814" s="54" t="str">
        <f t="shared" si="543"/>
        <v/>
      </c>
    </row>
    <row r="4815" spans="17:25" x14ac:dyDescent="0.25">
      <c r="Q4815" s="47">
        <f t="shared" si="539"/>
        <v>2005</v>
      </c>
      <c r="R4815" s="48" t="str">
        <f t="shared" si="537"/>
        <v>20051</v>
      </c>
      <c r="S4815" s="49">
        <v>38377</v>
      </c>
      <c r="T4815" s="48">
        <v>2370.77</v>
      </c>
      <c r="U4815" s="50">
        <f t="shared" si="538"/>
        <v>2364.5177419354841</v>
      </c>
      <c r="V4815" s="51">
        <f t="shared" si="540"/>
        <v>2321.4947671232826</v>
      </c>
      <c r="W4815" s="53">
        <f t="shared" si="541"/>
        <v>-1.3016774367486939E-3</v>
      </c>
      <c r="X4815" s="53" t="str">
        <f t="shared" si="542"/>
        <v/>
      </c>
      <c r="Y4815" s="54" t="str">
        <f t="shared" si="543"/>
        <v/>
      </c>
    </row>
    <row r="4816" spans="17:25" x14ac:dyDescent="0.25">
      <c r="Q4816" s="47">
        <f t="shared" si="539"/>
        <v>2005</v>
      </c>
      <c r="R4816" s="48" t="str">
        <f t="shared" si="537"/>
        <v>20051</v>
      </c>
      <c r="S4816" s="49">
        <v>38378</v>
      </c>
      <c r="T4816" s="48">
        <v>2370.08</v>
      </c>
      <c r="U4816" s="50">
        <f t="shared" si="538"/>
        <v>2364.5177419354841</v>
      </c>
      <c r="V4816" s="51">
        <f t="shared" si="540"/>
        <v>2321.4947671232826</v>
      </c>
      <c r="W4816" s="53">
        <f t="shared" si="541"/>
        <v>-2.9104468168572595E-4</v>
      </c>
      <c r="X4816" s="53" t="str">
        <f t="shared" si="542"/>
        <v/>
      </c>
      <c r="Y4816" s="54" t="str">
        <f t="shared" si="543"/>
        <v/>
      </c>
    </row>
    <row r="4817" spans="17:25" x14ac:dyDescent="0.25">
      <c r="Q4817" s="47">
        <f t="shared" si="539"/>
        <v>2005</v>
      </c>
      <c r="R4817" s="48" t="str">
        <f t="shared" si="537"/>
        <v>20051</v>
      </c>
      <c r="S4817" s="49">
        <v>38379</v>
      </c>
      <c r="T4817" s="48">
        <v>2370.9499999999998</v>
      </c>
      <c r="U4817" s="50">
        <f t="shared" si="538"/>
        <v>2364.5177419354841</v>
      </c>
      <c r="V4817" s="51">
        <f t="shared" si="540"/>
        <v>2321.4947671232826</v>
      </c>
      <c r="W4817" s="53">
        <f t="shared" si="541"/>
        <v>3.6707621683662595E-4</v>
      </c>
      <c r="X4817" s="53" t="str">
        <f t="shared" si="542"/>
        <v/>
      </c>
      <c r="Y4817" s="54" t="str">
        <f t="shared" si="543"/>
        <v/>
      </c>
    </row>
    <row r="4818" spans="17:25" x14ac:dyDescent="0.25">
      <c r="Q4818" s="47">
        <f t="shared" si="539"/>
        <v>2005</v>
      </c>
      <c r="R4818" s="48" t="str">
        <f t="shared" si="537"/>
        <v>20051</v>
      </c>
      <c r="S4818" s="49">
        <v>38380</v>
      </c>
      <c r="T4818" s="48">
        <v>2372.63</v>
      </c>
      <c r="U4818" s="50">
        <f t="shared" si="538"/>
        <v>2364.5177419354841</v>
      </c>
      <c r="V4818" s="51">
        <f t="shared" si="540"/>
        <v>2321.4947671232826</v>
      </c>
      <c r="W4818" s="53">
        <f t="shared" si="541"/>
        <v>7.085767308463442E-4</v>
      </c>
      <c r="X4818" s="53" t="str">
        <f t="shared" si="542"/>
        <v/>
      </c>
      <c r="Y4818" s="54" t="str">
        <f t="shared" si="543"/>
        <v/>
      </c>
    </row>
    <row r="4819" spans="17:25" x14ac:dyDescent="0.25">
      <c r="Q4819" s="47">
        <f t="shared" si="539"/>
        <v>2005</v>
      </c>
      <c r="R4819" s="48" t="str">
        <f t="shared" si="537"/>
        <v>20051</v>
      </c>
      <c r="S4819" s="49">
        <v>38381</v>
      </c>
      <c r="T4819" s="48">
        <v>2367.7600000000002</v>
      </c>
      <c r="U4819" s="50">
        <f t="shared" si="538"/>
        <v>2364.5177419354841</v>
      </c>
      <c r="V4819" s="51">
        <f t="shared" si="540"/>
        <v>2321.4947671232826</v>
      </c>
      <c r="W4819" s="53">
        <f t="shared" si="541"/>
        <v>-2.0525745691489794E-3</v>
      </c>
      <c r="X4819" s="53" t="str">
        <f t="shared" si="542"/>
        <v/>
      </c>
      <c r="Y4819" s="54" t="str">
        <f t="shared" si="543"/>
        <v/>
      </c>
    </row>
    <row r="4820" spans="17:25" x14ac:dyDescent="0.25">
      <c r="Q4820" s="47">
        <f t="shared" si="539"/>
        <v>2005</v>
      </c>
      <c r="R4820" s="48" t="str">
        <f t="shared" si="537"/>
        <v>20051</v>
      </c>
      <c r="S4820" s="49">
        <v>38382</v>
      </c>
      <c r="T4820" s="48">
        <v>2367.7600000000002</v>
      </c>
      <c r="U4820" s="50">
        <f t="shared" si="538"/>
        <v>2364.5177419354841</v>
      </c>
      <c r="V4820" s="51">
        <f t="shared" si="540"/>
        <v>2321.4947671232826</v>
      </c>
      <c r="W4820" s="53">
        <f t="shared" si="541"/>
        <v>0</v>
      </c>
      <c r="X4820" s="53" t="str">
        <f t="shared" si="542"/>
        <v/>
      </c>
      <c r="Y4820" s="54" t="str">
        <f t="shared" si="543"/>
        <v/>
      </c>
    </row>
    <row r="4821" spans="17:25" x14ac:dyDescent="0.25">
      <c r="Q4821" s="47">
        <f t="shared" si="539"/>
        <v>2005</v>
      </c>
      <c r="R4821" s="48" t="str">
        <f t="shared" si="537"/>
        <v>20051</v>
      </c>
      <c r="S4821" s="49">
        <v>38383</v>
      </c>
      <c r="T4821" s="48">
        <v>2367.7600000000002</v>
      </c>
      <c r="U4821" s="50">
        <f t="shared" si="538"/>
        <v>2364.5177419354841</v>
      </c>
      <c r="V4821" s="51">
        <f t="shared" si="540"/>
        <v>2321.4947671232826</v>
      </c>
      <c r="W4821" s="53">
        <f t="shared" si="541"/>
        <v>0</v>
      </c>
      <c r="X4821" s="53" t="str">
        <f t="shared" si="542"/>
        <v/>
      </c>
      <c r="Y4821" s="54" t="str">
        <f t="shared" si="543"/>
        <v/>
      </c>
    </row>
    <row r="4822" spans="17:25" x14ac:dyDescent="0.25">
      <c r="Q4822" s="47">
        <f t="shared" si="539"/>
        <v>2005</v>
      </c>
      <c r="R4822" s="48" t="str">
        <f t="shared" si="537"/>
        <v>20052</v>
      </c>
      <c r="S4822" s="49">
        <v>38384</v>
      </c>
      <c r="T4822" s="48">
        <v>2363.75</v>
      </c>
      <c r="U4822" s="50">
        <f t="shared" si="538"/>
        <v>2339.6228571428569</v>
      </c>
      <c r="V4822" s="51">
        <f t="shared" si="540"/>
        <v>2321.4947671232826</v>
      </c>
      <c r="W4822" s="53">
        <f t="shared" si="541"/>
        <v>-1.6935838091699518E-3</v>
      </c>
      <c r="X4822" s="53">
        <f t="shared" si="542"/>
        <v>-1.0528525268010624E-2</v>
      </c>
      <c r="Y4822" s="54" t="str">
        <f t="shared" si="543"/>
        <v/>
      </c>
    </row>
    <row r="4823" spans="17:25" x14ac:dyDescent="0.25">
      <c r="Q4823" s="47">
        <f t="shared" si="539"/>
        <v>2005</v>
      </c>
      <c r="R4823" s="48" t="str">
        <f t="shared" si="537"/>
        <v>20052</v>
      </c>
      <c r="S4823" s="49">
        <v>38385</v>
      </c>
      <c r="T4823" s="48">
        <v>2358.16</v>
      </c>
      <c r="U4823" s="50">
        <f t="shared" si="538"/>
        <v>2339.6228571428569</v>
      </c>
      <c r="V4823" s="51">
        <f t="shared" si="540"/>
        <v>2321.4947671232826</v>
      </c>
      <c r="W4823" s="53">
        <f t="shared" si="541"/>
        <v>-2.3648863035431456E-3</v>
      </c>
      <c r="X4823" s="53" t="str">
        <f t="shared" si="542"/>
        <v/>
      </c>
      <c r="Y4823" s="54" t="str">
        <f t="shared" si="543"/>
        <v/>
      </c>
    </row>
    <row r="4824" spans="17:25" x14ac:dyDescent="0.25">
      <c r="Q4824" s="47">
        <f t="shared" si="539"/>
        <v>2005</v>
      </c>
      <c r="R4824" s="48" t="str">
        <f t="shared" si="537"/>
        <v>20052</v>
      </c>
      <c r="S4824" s="49">
        <v>38386</v>
      </c>
      <c r="T4824" s="48">
        <v>2364.13</v>
      </c>
      <c r="U4824" s="50">
        <f t="shared" si="538"/>
        <v>2339.6228571428569</v>
      </c>
      <c r="V4824" s="51">
        <f t="shared" si="540"/>
        <v>2321.4947671232826</v>
      </c>
      <c r="W4824" s="53">
        <f t="shared" si="541"/>
        <v>2.5316348339383676E-3</v>
      </c>
      <c r="X4824" s="53" t="str">
        <f t="shared" si="542"/>
        <v/>
      </c>
      <c r="Y4824" s="54" t="str">
        <f t="shared" si="543"/>
        <v/>
      </c>
    </row>
    <row r="4825" spans="17:25" x14ac:dyDescent="0.25">
      <c r="Q4825" s="47">
        <f t="shared" si="539"/>
        <v>2005</v>
      </c>
      <c r="R4825" s="48" t="str">
        <f t="shared" si="537"/>
        <v>20052</v>
      </c>
      <c r="S4825" s="49">
        <v>38387</v>
      </c>
      <c r="T4825" s="48">
        <v>2365.08</v>
      </c>
      <c r="U4825" s="50">
        <f t="shared" si="538"/>
        <v>2339.6228571428569</v>
      </c>
      <c r="V4825" s="51">
        <f t="shared" si="540"/>
        <v>2321.4947671232826</v>
      </c>
      <c r="W4825" s="53">
        <f t="shared" si="541"/>
        <v>4.0183915436120543E-4</v>
      </c>
      <c r="X4825" s="53" t="str">
        <f t="shared" si="542"/>
        <v/>
      </c>
      <c r="Y4825" s="54" t="str">
        <f t="shared" si="543"/>
        <v/>
      </c>
    </row>
    <row r="4826" spans="17:25" x14ac:dyDescent="0.25">
      <c r="Q4826" s="47">
        <f t="shared" si="539"/>
        <v>2005</v>
      </c>
      <c r="R4826" s="48" t="str">
        <f t="shared" si="537"/>
        <v>20052</v>
      </c>
      <c r="S4826" s="49">
        <v>38388</v>
      </c>
      <c r="T4826" s="48">
        <v>2361.92</v>
      </c>
      <c r="U4826" s="50">
        <f t="shared" si="538"/>
        <v>2339.6228571428569</v>
      </c>
      <c r="V4826" s="51">
        <f t="shared" si="540"/>
        <v>2321.4947671232826</v>
      </c>
      <c r="W4826" s="53">
        <f t="shared" si="541"/>
        <v>-1.3361070238637751E-3</v>
      </c>
      <c r="X4826" s="53" t="str">
        <f t="shared" si="542"/>
        <v/>
      </c>
      <c r="Y4826" s="54" t="str">
        <f t="shared" si="543"/>
        <v/>
      </c>
    </row>
    <row r="4827" spans="17:25" x14ac:dyDescent="0.25">
      <c r="Q4827" s="47">
        <f t="shared" si="539"/>
        <v>2005</v>
      </c>
      <c r="R4827" s="48" t="str">
        <f t="shared" si="537"/>
        <v>20052</v>
      </c>
      <c r="S4827" s="49">
        <v>38389</v>
      </c>
      <c r="T4827" s="48">
        <v>2361.92</v>
      </c>
      <c r="U4827" s="50">
        <f t="shared" si="538"/>
        <v>2339.6228571428569</v>
      </c>
      <c r="V4827" s="51">
        <f t="shared" si="540"/>
        <v>2321.4947671232826</v>
      </c>
      <c r="W4827" s="53">
        <f t="shared" si="541"/>
        <v>0</v>
      </c>
      <c r="X4827" s="53" t="str">
        <f t="shared" si="542"/>
        <v/>
      </c>
      <c r="Y4827" s="54" t="str">
        <f t="shared" si="543"/>
        <v/>
      </c>
    </row>
    <row r="4828" spans="17:25" x14ac:dyDescent="0.25">
      <c r="Q4828" s="47">
        <f t="shared" si="539"/>
        <v>2005</v>
      </c>
      <c r="R4828" s="48" t="str">
        <f t="shared" si="537"/>
        <v>20052</v>
      </c>
      <c r="S4828" s="49">
        <v>38390</v>
      </c>
      <c r="T4828" s="48">
        <v>2361.92</v>
      </c>
      <c r="U4828" s="50">
        <f t="shared" si="538"/>
        <v>2339.6228571428569</v>
      </c>
      <c r="V4828" s="51">
        <f t="shared" si="540"/>
        <v>2321.4947671232826</v>
      </c>
      <c r="W4828" s="53">
        <f t="shared" si="541"/>
        <v>0</v>
      </c>
      <c r="X4828" s="53" t="str">
        <f t="shared" si="542"/>
        <v/>
      </c>
      <c r="Y4828" s="54" t="str">
        <f t="shared" si="543"/>
        <v/>
      </c>
    </row>
    <row r="4829" spans="17:25" x14ac:dyDescent="0.25">
      <c r="Q4829" s="47">
        <f t="shared" si="539"/>
        <v>2005</v>
      </c>
      <c r="R4829" s="48" t="str">
        <f t="shared" si="537"/>
        <v>20052</v>
      </c>
      <c r="S4829" s="49">
        <v>38391</v>
      </c>
      <c r="T4829" s="48">
        <v>2365.79</v>
      </c>
      <c r="U4829" s="50">
        <f t="shared" si="538"/>
        <v>2339.6228571428569</v>
      </c>
      <c r="V4829" s="51">
        <f t="shared" si="540"/>
        <v>2321.4947671232826</v>
      </c>
      <c r="W4829" s="53">
        <f t="shared" si="541"/>
        <v>1.6384974935645946E-3</v>
      </c>
      <c r="X4829" s="53" t="str">
        <f t="shared" si="542"/>
        <v/>
      </c>
      <c r="Y4829" s="54" t="str">
        <f t="shared" si="543"/>
        <v/>
      </c>
    </row>
    <row r="4830" spans="17:25" x14ac:dyDescent="0.25">
      <c r="Q4830" s="47">
        <f t="shared" si="539"/>
        <v>2005</v>
      </c>
      <c r="R4830" s="48" t="str">
        <f t="shared" si="537"/>
        <v>20052</v>
      </c>
      <c r="S4830" s="49">
        <v>38392</v>
      </c>
      <c r="T4830" s="48">
        <v>2364.16</v>
      </c>
      <c r="U4830" s="50">
        <f t="shared" si="538"/>
        <v>2339.6228571428569</v>
      </c>
      <c r="V4830" s="51">
        <f t="shared" si="540"/>
        <v>2321.4947671232826</v>
      </c>
      <c r="W4830" s="53">
        <f t="shared" si="541"/>
        <v>-6.8898761090385729E-4</v>
      </c>
      <c r="X4830" s="53" t="str">
        <f t="shared" si="542"/>
        <v/>
      </c>
      <c r="Y4830" s="54" t="str">
        <f t="shared" si="543"/>
        <v/>
      </c>
    </row>
    <row r="4831" spans="17:25" x14ac:dyDescent="0.25">
      <c r="Q4831" s="47">
        <f t="shared" si="539"/>
        <v>2005</v>
      </c>
      <c r="R4831" s="48" t="str">
        <f t="shared" si="537"/>
        <v>20052</v>
      </c>
      <c r="S4831" s="49">
        <v>38393</v>
      </c>
      <c r="T4831" s="48">
        <v>2358.61</v>
      </c>
      <c r="U4831" s="50">
        <f t="shared" si="538"/>
        <v>2339.6228571428569</v>
      </c>
      <c r="V4831" s="51">
        <f t="shared" si="540"/>
        <v>2321.4947671232826</v>
      </c>
      <c r="W4831" s="53">
        <f t="shared" si="541"/>
        <v>-2.3475568489441656E-3</v>
      </c>
      <c r="X4831" s="53" t="str">
        <f t="shared" si="542"/>
        <v/>
      </c>
      <c r="Y4831" s="54" t="str">
        <f t="shared" si="543"/>
        <v/>
      </c>
    </row>
    <row r="4832" spans="17:25" x14ac:dyDescent="0.25">
      <c r="Q4832" s="47">
        <f t="shared" si="539"/>
        <v>2005</v>
      </c>
      <c r="R4832" s="48" t="str">
        <f t="shared" si="537"/>
        <v>20052</v>
      </c>
      <c r="S4832" s="49">
        <v>38394</v>
      </c>
      <c r="T4832" s="48">
        <v>2344.94</v>
      </c>
      <c r="U4832" s="50">
        <f t="shared" si="538"/>
        <v>2339.6228571428569</v>
      </c>
      <c r="V4832" s="51">
        <f t="shared" si="540"/>
        <v>2321.4947671232826</v>
      </c>
      <c r="W4832" s="53">
        <f t="shared" si="541"/>
        <v>-5.7957865013715804E-3</v>
      </c>
      <c r="X4832" s="53" t="str">
        <f t="shared" si="542"/>
        <v/>
      </c>
      <c r="Y4832" s="54" t="str">
        <f t="shared" si="543"/>
        <v/>
      </c>
    </row>
    <row r="4833" spans="17:25" x14ac:dyDescent="0.25">
      <c r="Q4833" s="47">
        <f t="shared" si="539"/>
        <v>2005</v>
      </c>
      <c r="R4833" s="48" t="str">
        <f t="shared" si="537"/>
        <v>20052</v>
      </c>
      <c r="S4833" s="49">
        <v>38395</v>
      </c>
      <c r="T4833" s="48">
        <v>2346.04</v>
      </c>
      <c r="U4833" s="50">
        <f t="shared" si="538"/>
        <v>2339.6228571428569</v>
      </c>
      <c r="V4833" s="51">
        <f t="shared" si="540"/>
        <v>2321.4947671232826</v>
      </c>
      <c r="W4833" s="53">
        <f t="shared" si="541"/>
        <v>4.6909515808502E-4</v>
      </c>
      <c r="X4833" s="53" t="str">
        <f t="shared" si="542"/>
        <v/>
      </c>
      <c r="Y4833" s="54" t="str">
        <f t="shared" si="543"/>
        <v/>
      </c>
    </row>
    <row r="4834" spans="17:25" x14ac:dyDescent="0.25">
      <c r="Q4834" s="47">
        <f t="shared" si="539"/>
        <v>2005</v>
      </c>
      <c r="R4834" s="48" t="str">
        <f t="shared" si="537"/>
        <v>20052</v>
      </c>
      <c r="S4834" s="49">
        <v>38396</v>
      </c>
      <c r="T4834" s="48">
        <v>2346.04</v>
      </c>
      <c r="U4834" s="50">
        <f t="shared" si="538"/>
        <v>2339.6228571428569</v>
      </c>
      <c r="V4834" s="51">
        <f t="shared" si="540"/>
        <v>2321.4947671232826</v>
      </c>
      <c r="W4834" s="53">
        <f t="shared" si="541"/>
        <v>0</v>
      </c>
      <c r="X4834" s="53" t="str">
        <f t="shared" si="542"/>
        <v/>
      </c>
      <c r="Y4834" s="54" t="str">
        <f t="shared" si="543"/>
        <v/>
      </c>
    </row>
    <row r="4835" spans="17:25" x14ac:dyDescent="0.25">
      <c r="Q4835" s="47">
        <f t="shared" si="539"/>
        <v>2005</v>
      </c>
      <c r="R4835" s="48" t="str">
        <f t="shared" si="537"/>
        <v>20052</v>
      </c>
      <c r="S4835" s="49">
        <v>38397</v>
      </c>
      <c r="T4835" s="48">
        <v>2346.04</v>
      </c>
      <c r="U4835" s="50">
        <f t="shared" si="538"/>
        <v>2339.6228571428569</v>
      </c>
      <c r="V4835" s="51">
        <f t="shared" si="540"/>
        <v>2321.4947671232826</v>
      </c>
      <c r="W4835" s="53">
        <f t="shared" si="541"/>
        <v>0</v>
      </c>
      <c r="X4835" s="53" t="str">
        <f t="shared" si="542"/>
        <v/>
      </c>
      <c r="Y4835" s="54" t="str">
        <f t="shared" si="543"/>
        <v/>
      </c>
    </row>
    <row r="4836" spans="17:25" x14ac:dyDescent="0.25">
      <c r="Q4836" s="47">
        <f t="shared" si="539"/>
        <v>2005</v>
      </c>
      <c r="R4836" s="48" t="str">
        <f t="shared" si="537"/>
        <v>20052</v>
      </c>
      <c r="S4836" s="49">
        <v>38398</v>
      </c>
      <c r="T4836" s="48">
        <v>2338.27</v>
      </c>
      <c r="U4836" s="50">
        <f t="shared" si="538"/>
        <v>2339.6228571428569</v>
      </c>
      <c r="V4836" s="51">
        <f t="shared" si="540"/>
        <v>2321.4947671232826</v>
      </c>
      <c r="W4836" s="53">
        <f t="shared" si="541"/>
        <v>-3.3119639903838038E-3</v>
      </c>
      <c r="X4836" s="53" t="str">
        <f t="shared" si="542"/>
        <v/>
      </c>
      <c r="Y4836" s="54" t="str">
        <f t="shared" si="543"/>
        <v/>
      </c>
    </row>
    <row r="4837" spans="17:25" x14ac:dyDescent="0.25">
      <c r="Q4837" s="47">
        <f t="shared" si="539"/>
        <v>2005</v>
      </c>
      <c r="R4837" s="48" t="str">
        <f t="shared" si="537"/>
        <v>20052</v>
      </c>
      <c r="S4837" s="49">
        <v>38399</v>
      </c>
      <c r="T4837" s="48">
        <v>2330.62</v>
      </c>
      <c r="U4837" s="50">
        <f t="shared" si="538"/>
        <v>2339.6228571428569</v>
      </c>
      <c r="V4837" s="51">
        <f t="shared" si="540"/>
        <v>2321.4947671232826</v>
      </c>
      <c r="W4837" s="53">
        <f t="shared" si="541"/>
        <v>-3.2716495528746226E-3</v>
      </c>
      <c r="X4837" s="53" t="str">
        <f t="shared" si="542"/>
        <v/>
      </c>
      <c r="Y4837" s="54" t="str">
        <f t="shared" si="543"/>
        <v/>
      </c>
    </row>
    <row r="4838" spans="17:25" x14ac:dyDescent="0.25">
      <c r="Q4838" s="47">
        <f t="shared" si="539"/>
        <v>2005</v>
      </c>
      <c r="R4838" s="48" t="str">
        <f t="shared" si="537"/>
        <v>20052</v>
      </c>
      <c r="S4838" s="49">
        <v>38400</v>
      </c>
      <c r="T4838" s="48">
        <v>2331.6999999999998</v>
      </c>
      <c r="U4838" s="50">
        <f t="shared" si="538"/>
        <v>2339.6228571428569</v>
      </c>
      <c r="V4838" s="51">
        <f t="shared" si="540"/>
        <v>2321.4947671232826</v>
      </c>
      <c r="W4838" s="53">
        <f t="shared" si="541"/>
        <v>4.6339600621281285E-4</v>
      </c>
      <c r="X4838" s="53" t="str">
        <f t="shared" si="542"/>
        <v/>
      </c>
      <c r="Y4838" s="54" t="str">
        <f t="shared" si="543"/>
        <v/>
      </c>
    </row>
    <row r="4839" spans="17:25" x14ac:dyDescent="0.25">
      <c r="Q4839" s="47">
        <f t="shared" si="539"/>
        <v>2005</v>
      </c>
      <c r="R4839" s="48" t="str">
        <f t="shared" si="537"/>
        <v>20052</v>
      </c>
      <c r="S4839" s="49">
        <v>38401</v>
      </c>
      <c r="T4839" s="48">
        <v>2327.4499999999998</v>
      </c>
      <c r="U4839" s="50">
        <f t="shared" si="538"/>
        <v>2339.6228571428569</v>
      </c>
      <c r="V4839" s="51">
        <f t="shared" si="540"/>
        <v>2321.4947671232826</v>
      </c>
      <c r="W4839" s="53">
        <f t="shared" si="541"/>
        <v>-1.8227044645537926E-3</v>
      </c>
      <c r="X4839" s="53" t="str">
        <f t="shared" si="542"/>
        <v/>
      </c>
      <c r="Y4839" s="54" t="str">
        <f t="shared" si="543"/>
        <v/>
      </c>
    </row>
    <row r="4840" spans="17:25" x14ac:dyDescent="0.25">
      <c r="Q4840" s="47">
        <f t="shared" si="539"/>
        <v>2005</v>
      </c>
      <c r="R4840" s="48" t="str">
        <f t="shared" si="537"/>
        <v>20052</v>
      </c>
      <c r="S4840" s="49">
        <v>38402</v>
      </c>
      <c r="T4840" s="48">
        <v>2318.12</v>
      </c>
      <c r="U4840" s="50">
        <f t="shared" si="538"/>
        <v>2339.6228571428569</v>
      </c>
      <c r="V4840" s="51">
        <f t="shared" si="540"/>
        <v>2321.4947671232826</v>
      </c>
      <c r="W4840" s="53">
        <f t="shared" si="541"/>
        <v>-4.0086790264022287E-3</v>
      </c>
      <c r="X4840" s="53" t="str">
        <f t="shared" si="542"/>
        <v/>
      </c>
      <c r="Y4840" s="54" t="str">
        <f t="shared" si="543"/>
        <v/>
      </c>
    </row>
    <row r="4841" spans="17:25" x14ac:dyDescent="0.25">
      <c r="Q4841" s="47">
        <f t="shared" si="539"/>
        <v>2005</v>
      </c>
      <c r="R4841" s="48" t="str">
        <f t="shared" si="537"/>
        <v>20052</v>
      </c>
      <c r="S4841" s="49">
        <v>38403</v>
      </c>
      <c r="T4841" s="48">
        <v>2318.12</v>
      </c>
      <c r="U4841" s="50">
        <f t="shared" si="538"/>
        <v>2339.6228571428569</v>
      </c>
      <c r="V4841" s="51">
        <f t="shared" si="540"/>
        <v>2321.4947671232826</v>
      </c>
      <c r="W4841" s="53">
        <f t="shared" si="541"/>
        <v>0</v>
      </c>
      <c r="X4841" s="53" t="str">
        <f t="shared" si="542"/>
        <v/>
      </c>
      <c r="Y4841" s="54" t="str">
        <f t="shared" si="543"/>
        <v/>
      </c>
    </row>
    <row r="4842" spans="17:25" x14ac:dyDescent="0.25">
      <c r="Q4842" s="47">
        <f t="shared" si="539"/>
        <v>2005</v>
      </c>
      <c r="R4842" s="48" t="str">
        <f t="shared" si="537"/>
        <v>20052</v>
      </c>
      <c r="S4842" s="49">
        <v>38404</v>
      </c>
      <c r="T4842" s="48">
        <v>2318.12</v>
      </c>
      <c r="U4842" s="50">
        <f t="shared" si="538"/>
        <v>2339.6228571428569</v>
      </c>
      <c r="V4842" s="51">
        <f t="shared" si="540"/>
        <v>2321.4947671232826</v>
      </c>
      <c r="W4842" s="53">
        <f t="shared" si="541"/>
        <v>0</v>
      </c>
      <c r="X4842" s="53" t="str">
        <f t="shared" si="542"/>
        <v/>
      </c>
      <c r="Y4842" s="54" t="str">
        <f t="shared" si="543"/>
        <v/>
      </c>
    </row>
    <row r="4843" spans="17:25" x14ac:dyDescent="0.25">
      <c r="Q4843" s="47">
        <f t="shared" si="539"/>
        <v>2005</v>
      </c>
      <c r="R4843" s="48" t="str">
        <f t="shared" si="537"/>
        <v>20052</v>
      </c>
      <c r="S4843" s="49">
        <v>38405</v>
      </c>
      <c r="T4843" s="48">
        <v>2318.12</v>
      </c>
      <c r="U4843" s="50">
        <f t="shared" si="538"/>
        <v>2339.6228571428569</v>
      </c>
      <c r="V4843" s="51">
        <f t="shared" si="540"/>
        <v>2321.4947671232826</v>
      </c>
      <c r="W4843" s="53">
        <f t="shared" si="541"/>
        <v>0</v>
      </c>
      <c r="X4843" s="53" t="str">
        <f t="shared" si="542"/>
        <v/>
      </c>
      <c r="Y4843" s="54" t="str">
        <f t="shared" si="543"/>
        <v/>
      </c>
    </row>
    <row r="4844" spans="17:25" x14ac:dyDescent="0.25">
      <c r="Q4844" s="47">
        <f t="shared" si="539"/>
        <v>2005</v>
      </c>
      <c r="R4844" s="48" t="str">
        <f t="shared" si="537"/>
        <v>20052</v>
      </c>
      <c r="S4844" s="49">
        <v>38406</v>
      </c>
      <c r="T4844" s="48">
        <v>2311.83</v>
      </c>
      <c r="U4844" s="50">
        <f t="shared" si="538"/>
        <v>2339.6228571428569</v>
      </c>
      <c r="V4844" s="51">
        <f t="shared" si="540"/>
        <v>2321.4947671232826</v>
      </c>
      <c r="W4844" s="53">
        <f t="shared" si="541"/>
        <v>-2.7134056908184601E-3</v>
      </c>
      <c r="X4844" s="53" t="str">
        <f t="shared" si="542"/>
        <v/>
      </c>
      <c r="Y4844" s="54" t="str">
        <f t="shared" si="543"/>
        <v/>
      </c>
    </row>
    <row r="4845" spans="17:25" x14ac:dyDescent="0.25">
      <c r="Q4845" s="47">
        <f t="shared" si="539"/>
        <v>2005</v>
      </c>
      <c r="R4845" s="48" t="str">
        <f t="shared" si="537"/>
        <v>20052</v>
      </c>
      <c r="S4845" s="49">
        <v>38407</v>
      </c>
      <c r="T4845" s="48">
        <v>2308.58</v>
      </c>
      <c r="U4845" s="50">
        <f t="shared" si="538"/>
        <v>2339.6228571428569</v>
      </c>
      <c r="V4845" s="51">
        <f t="shared" si="540"/>
        <v>2321.4947671232826</v>
      </c>
      <c r="W4845" s="53">
        <f t="shared" si="541"/>
        <v>-1.4058127111422625E-3</v>
      </c>
      <c r="X4845" s="53" t="str">
        <f t="shared" si="542"/>
        <v/>
      </c>
      <c r="Y4845" s="54" t="str">
        <f t="shared" si="543"/>
        <v/>
      </c>
    </row>
    <row r="4846" spans="17:25" x14ac:dyDescent="0.25">
      <c r="Q4846" s="47">
        <f t="shared" si="539"/>
        <v>2005</v>
      </c>
      <c r="R4846" s="48" t="str">
        <f t="shared" si="537"/>
        <v>20052</v>
      </c>
      <c r="S4846" s="49">
        <v>38408</v>
      </c>
      <c r="T4846" s="48">
        <v>2308.6999999999998</v>
      </c>
      <c r="U4846" s="50">
        <f t="shared" si="538"/>
        <v>2339.6228571428569</v>
      </c>
      <c r="V4846" s="51">
        <f t="shared" si="540"/>
        <v>2321.4947671232826</v>
      </c>
      <c r="W4846" s="53">
        <f t="shared" si="541"/>
        <v>5.1980005024709897E-5</v>
      </c>
      <c r="X4846" s="53" t="str">
        <f t="shared" si="542"/>
        <v/>
      </c>
      <c r="Y4846" s="54" t="str">
        <f t="shared" si="543"/>
        <v/>
      </c>
    </row>
    <row r="4847" spans="17:25" x14ac:dyDescent="0.25">
      <c r="Q4847" s="47">
        <f t="shared" si="539"/>
        <v>2005</v>
      </c>
      <c r="R4847" s="48" t="str">
        <f t="shared" si="537"/>
        <v>20052</v>
      </c>
      <c r="S4847" s="49">
        <v>38409</v>
      </c>
      <c r="T4847" s="48">
        <v>2323.77</v>
      </c>
      <c r="U4847" s="50">
        <f t="shared" si="538"/>
        <v>2339.6228571428569</v>
      </c>
      <c r="V4847" s="51">
        <f t="shared" si="540"/>
        <v>2321.4947671232826</v>
      </c>
      <c r="W4847" s="53">
        <f t="shared" si="541"/>
        <v>6.5274829990904504E-3</v>
      </c>
      <c r="X4847" s="53" t="str">
        <f t="shared" si="542"/>
        <v/>
      </c>
      <c r="Y4847" s="54" t="str">
        <f t="shared" si="543"/>
        <v/>
      </c>
    </row>
    <row r="4848" spans="17:25" x14ac:dyDescent="0.25">
      <c r="Q4848" s="47">
        <f t="shared" si="539"/>
        <v>2005</v>
      </c>
      <c r="R4848" s="48" t="str">
        <f t="shared" si="537"/>
        <v>20052</v>
      </c>
      <c r="S4848" s="49">
        <v>38410</v>
      </c>
      <c r="T4848" s="48">
        <v>2323.77</v>
      </c>
      <c r="U4848" s="50">
        <f t="shared" si="538"/>
        <v>2339.6228571428569</v>
      </c>
      <c r="V4848" s="51">
        <f t="shared" si="540"/>
        <v>2321.4947671232826</v>
      </c>
      <c r="W4848" s="53">
        <f t="shared" si="541"/>
        <v>0</v>
      </c>
      <c r="X4848" s="53" t="str">
        <f t="shared" si="542"/>
        <v/>
      </c>
      <c r="Y4848" s="54" t="str">
        <f t="shared" si="543"/>
        <v/>
      </c>
    </row>
    <row r="4849" spans="17:25" x14ac:dyDescent="0.25">
      <c r="Q4849" s="47">
        <f t="shared" si="539"/>
        <v>2005</v>
      </c>
      <c r="R4849" s="48" t="str">
        <f t="shared" si="537"/>
        <v>20052</v>
      </c>
      <c r="S4849" s="49">
        <v>38411</v>
      </c>
      <c r="T4849" s="48">
        <v>2323.77</v>
      </c>
      <c r="U4849" s="50">
        <f t="shared" si="538"/>
        <v>2339.6228571428569</v>
      </c>
      <c r="V4849" s="51">
        <f t="shared" si="540"/>
        <v>2321.4947671232826</v>
      </c>
      <c r="W4849" s="53">
        <f t="shared" si="541"/>
        <v>0</v>
      </c>
      <c r="X4849" s="53" t="str">
        <f t="shared" si="542"/>
        <v/>
      </c>
      <c r="Y4849" s="54" t="str">
        <f t="shared" si="543"/>
        <v/>
      </c>
    </row>
    <row r="4850" spans="17:25" x14ac:dyDescent="0.25">
      <c r="Q4850" s="47">
        <f t="shared" si="539"/>
        <v>2005</v>
      </c>
      <c r="R4850" s="48" t="str">
        <f t="shared" si="537"/>
        <v>20053</v>
      </c>
      <c r="S4850" s="49">
        <v>38412</v>
      </c>
      <c r="T4850" s="48">
        <v>2327.98</v>
      </c>
      <c r="U4850" s="50">
        <f t="shared" si="538"/>
        <v>2356.8074193548391</v>
      </c>
      <c r="V4850" s="51">
        <f t="shared" si="540"/>
        <v>2321.4947671232826</v>
      </c>
      <c r="W4850" s="53">
        <f t="shared" si="541"/>
        <v>1.8117111418083365E-3</v>
      </c>
      <c r="X4850" s="53">
        <f t="shared" si="542"/>
        <v>7.3450138168713597E-3</v>
      </c>
      <c r="Y4850" s="54" t="str">
        <f t="shared" si="543"/>
        <v/>
      </c>
    </row>
    <row r="4851" spans="17:25" x14ac:dyDescent="0.25">
      <c r="Q4851" s="47">
        <f t="shared" si="539"/>
        <v>2005</v>
      </c>
      <c r="R4851" s="48" t="str">
        <f t="shared" si="537"/>
        <v>20053</v>
      </c>
      <c r="S4851" s="49">
        <v>38413</v>
      </c>
      <c r="T4851" s="48">
        <v>2329.67</v>
      </c>
      <c r="U4851" s="50">
        <f t="shared" si="538"/>
        <v>2356.8074193548391</v>
      </c>
      <c r="V4851" s="51">
        <f t="shared" si="540"/>
        <v>2321.4947671232826</v>
      </c>
      <c r="W4851" s="53">
        <f t="shared" si="541"/>
        <v>7.2595125387686643E-4</v>
      </c>
      <c r="X4851" s="53" t="str">
        <f t="shared" si="542"/>
        <v/>
      </c>
      <c r="Y4851" s="54" t="str">
        <f t="shared" si="543"/>
        <v/>
      </c>
    </row>
    <row r="4852" spans="17:25" x14ac:dyDescent="0.25">
      <c r="Q4852" s="47">
        <f t="shared" si="539"/>
        <v>2005</v>
      </c>
      <c r="R4852" s="48" t="str">
        <f t="shared" si="537"/>
        <v>20053</v>
      </c>
      <c r="S4852" s="49">
        <v>38414</v>
      </c>
      <c r="T4852" s="48">
        <v>2333.65</v>
      </c>
      <c r="U4852" s="50">
        <f t="shared" si="538"/>
        <v>2356.8074193548391</v>
      </c>
      <c r="V4852" s="51">
        <f t="shared" si="540"/>
        <v>2321.4947671232826</v>
      </c>
      <c r="W4852" s="53">
        <f t="shared" si="541"/>
        <v>1.7083964681692265E-3</v>
      </c>
      <c r="X4852" s="53" t="str">
        <f t="shared" si="542"/>
        <v/>
      </c>
      <c r="Y4852" s="54" t="str">
        <f t="shared" si="543"/>
        <v/>
      </c>
    </row>
    <row r="4853" spans="17:25" x14ac:dyDescent="0.25">
      <c r="Q4853" s="47">
        <f t="shared" si="539"/>
        <v>2005</v>
      </c>
      <c r="R4853" s="48" t="str">
        <f t="shared" si="537"/>
        <v>20053</v>
      </c>
      <c r="S4853" s="49">
        <v>38415</v>
      </c>
      <c r="T4853" s="48">
        <v>2333.6999999999998</v>
      </c>
      <c r="U4853" s="50">
        <f t="shared" si="538"/>
        <v>2356.8074193548391</v>
      </c>
      <c r="V4853" s="51">
        <f t="shared" si="540"/>
        <v>2321.4947671232826</v>
      </c>
      <c r="W4853" s="53">
        <f t="shared" si="541"/>
        <v>2.1425663659924155E-5</v>
      </c>
      <c r="X4853" s="53" t="str">
        <f t="shared" si="542"/>
        <v/>
      </c>
      <c r="Y4853" s="54" t="str">
        <f t="shared" si="543"/>
        <v/>
      </c>
    </row>
    <row r="4854" spans="17:25" x14ac:dyDescent="0.25">
      <c r="Q4854" s="47">
        <f t="shared" si="539"/>
        <v>2005</v>
      </c>
      <c r="R4854" s="48" t="str">
        <f t="shared" si="537"/>
        <v>20053</v>
      </c>
      <c r="S4854" s="49">
        <v>38416</v>
      </c>
      <c r="T4854" s="48">
        <v>2338.9299999999998</v>
      </c>
      <c r="U4854" s="50">
        <f t="shared" si="538"/>
        <v>2356.8074193548391</v>
      </c>
      <c r="V4854" s="51">
        <f t="shared" si="540"/>
        <v>2321.4947671232826</v>
      </c>
      <c r="W4854" s="53">
        <f t="shared" si="541"/>
        <v>2.2410764022795515E-3</v>
      </c>
      <c r="X4854" s="53" t="str">
        <f t="shared" si="542"/>
        <v/>
      </c>
      <c r="Y4854" s="54" t="str">
        <f t="shared" si="543"/>
        <v/>
      </c>
    </row>
    <row r="4855" spans="17:25" x14ac:dyDescent="0.25">
      <c r="Q4855" s="47">
        <f t="shared" si="539"/>
        <v>2005</v>
      </c>
      <c r="R4855" s="48" t="str">
        <f t="shared" si="537"/>
        <v>20053</v>
      </c>
      <c r="S4855" s="49">
        <v>38417</v>
      </c>
      <c r="T4855" s="48">
        <v>2338.9299999999998</v>
      </c>
      <c r="U4855" s="50">
        <f t="shared" si="538"/>
        <v>2356.8074193548391</v>
      </c>
      <c r="V4855" s="51">
        <f t="shared" si="540"/>
        <v>2321.4947671232826</v>
      </c>
      <c r="W4855" s="53">
        <f t="shared" si="541"/>
        <v>0</v>
      </c>
      <c r="X4855" s="53" t="str">
        <f t="shared" si="542"/>
        <v/>
      </c>
      <c r="Y4855" s="54" t="str">
        <f t="shared" si="543"/>
        <v/>
      </c>
    </row>
    <row r="4856" spans="17:25" x14ac:dyDescent="0.25">
      <c r="Q4856" s="47">
        <f t="shared" si="539"/>
        <v>2005</v>
      </c>
      <c r="R4856" s="48" t="str">
        <f t="shared" si="537"/>
        <v>20053</v>
      </c>
      <c r="S4856" s="49">
        <v>38418</v>
      </c>
      <c r="T4856" s="48">
        <v>2338.9299999999998</v>
      </c>
      <c r="U4856" s="50">
        <f t="shared" si="538"/>
        <v>2356.8074193548391</v>
      </c>
      <c r="V4856" s="51">
        <f t="shared" si="540"/>
        <v>2321.4947671232826</v>
      </c>
      <c r="W4856" s="53">
        <f t="shared" si="541"/>
        <v>0</v>
      </c>
      <c r="X4856" s="53" t="str">
        <f t="shared" si="542"/>
        <v/>
      </c>
      <c r="Y4856" s="54" t="str">
        <f t="shared" si="543"/>
        <v/>
      </c>
    </row>
    <row r="4857" spans="17:25" x14ac:dyDescent="0.25">
      <c r="Q4857" s="47">
        <f t="shared" si="539"/>
        <v>2005</v>
      </c>
      <c r="R4857" s="48" t="str">
        <f t="shared" si="537"/>
        <v>20053</v>
      </c>
      <c r="S4857" s="49">
        <v>38419</v>
      </c>
      <c r="T4857" s="48">
        <v>2324.89</v>
      </c>
      <c r="U4857" s="50">
        <f t="shared" si="538"/>
        <v>2356.8074193548391</v>
      </c>
      <c r="V4857" s="51">
        <f t="shared" si="540"/>
        <v>2321.4947671232826</v>
      </c>
      <c r="W4857" s="53">
        <f t="shared" si="541"/>
        <v>-6.0027448448649601E-3</v>
      </c>
      <c r="X4857" s="53" t="str">
        <f t="shared" si="542"/>
        <v/>
      </c>
      <c r="Y4857" s="54" t="str">
        <f t="shared" si="543"/>
        <v/>
      </c>
    </row>
    <row r="4858" spans="17:25" x14ac:dyDescent="0.25">
      <c r="Q4858" s="47">
        <f t="shared" si="539"/>
        <v>2005</v>
      </c>
      <c r="R4858" s="48" t="str">
        <f t="shared" si="537"/>
        <v>20053</v>
      </c>
      <c r="S4858" s="49">
        <v>38420</v>
      </c>
      <c r="T4858" s="48">
        <v>2325.69</v>
      </c>
      <c r="U4858" s="50">
        <f t="shared" si="538"/>
        <v>2356.8074193548391</v>
      </c>
      <c r="V4858" s="51">
        <f t="shared" si="540"/>
        <v>2321.4947671232826</v>
      </c>
      <c r="W4858" s="53">
        <f t="shared" si="541"/>
        <v>3.4410230161441291E-4</v>
      </c>
      <c r="X4858" s="53" t="str">
        <f t="shared" si="542"/>
        <v/>
      </c>
      <c r="Y4858" s="54" t="str">
        <f t="shared" si="543"/>
        <v/>
      </c>
    </row>
    <row r="4859" spans="17:25" x14ac:dyDescent="0.25">
      <c r="Q4859" s="47">
        <f t="shared" si="539"/>
        <v>2005</v>
      </c>
      <c r="R4859" s="48" t="str">
        <f t="shared" si="537"/>
        <v>20053</v>
      </c>
      <c r="S4859" s="49">
        <v>38421</v>
      </c>
      <c r="T4859" s="48">
        <v>2334.11</v>
      </c>
      <c r="U4859" s="50">
        <f t="shared" si="538"/>
        <v>2356.8074193548391</v>
      </c>
      <c r="V4859" s="51">
        <f t="shared" si="540"/>
        <v>2321.4947671232826</v>
      </c>
      <c r="W4859" s="53">
        <f t="shared" si="541"/>
        <v>3.6204309258758283E-3</v>
      </c>
      <c r="X4859" s="53" t="str">
        <f t="shared" si="542"/>
        <v/>
      </c>
      <c r="Y4859" s="54" t="str">
        <f t="shared" si="543"/>
        <v/>
      </c>
    </row>
    <row r="4860" spans="17:25" x14ac:dyDescent="0.25">
      <c r="Q4860" s="47">
        <f t="shared" si="539"/>
        <v>2005</v>
      </c>
      <c r="R4860" s="48" t="str">
        <f t="shared" si="537"/>
        <v>20053</v>
      </c>
      <c r="S4860" s="49">
        <v>38422</v>
      </c>
      <c r="T4860" s="48">
        <v>2340.34</v>
      </c>
      <c r="U4860" s="50">
        <f t="shared" si="538"/>
        <v>2356.8074193548391</v>
      </c>
      <c r="V4860" s="51">
        <f t="shared" si="540"/>
        <v>2321.4947671232826</v>
      </c>
      <c r="W4860" s="53">
        <f t="shared" si="541"/>
        <v>2.6691115671497734E-3</v>
      </c>
      <c r="X4860" s="53" t="str">
        <f t="shared" si="542"/>
        <v/>
      </c>
      <c r="Y4860" s="54" t="str">
        <f t="shared" si="543"/>
        <v/>
      </c>
    </row>
    <row r="4861" spans="17:25" x14ac:dyDescent="0.25">
      <c r="Q4861" s="47">
        <f t="shared" si="539"/>
        <v>2005</v>
      </c>
      <c r="R4861" s="48" t="str">
        <f t="shared" si="537"/>
        <v>20053</v>
      </c>
      <c r="S4861" s="49">
        <v>38423</v>
      </c>
      <c r="T4861" s="48">
        <v>2332.7199999999998</v>
      </c>
      <c r="U4861" s="50">
        <f t="shared" si="538"/>
        <v>2356.8074193548391</v>
      </c>
      <c r="V4861" s="51">
        <f t="shared" si="540"/>
        <v>2321.4947671232826</v>
      </c>
      <c r="W4861" s="53">
        <f t="shared" si="541"/>
        <v>-3.2559371715222829E-3</v>
      </c>
      <c r="X4861" s="53" t="str">
        <f t="shared" si="542"/>
        <v/>
      </c>
      <c r="Y4861" s="54" t="str">
        <f t="shared" si="543"/>
        <v/>
      </c>
    </row>
    <row r="4862" spans="17:25" x14ac:dyDescent="0.25">
      <c r="Q4862" s="47">
        <f t="shared" si="539"/>
        <v>2005</v>
      </c>
      <c r="R4862" s="48" t="str">
        <f t="shared" si="537"/>
        <v>20053</v>
      </c>
      <c r="S4862" s="49">
        <v>38424</v>
      </c>
      <c r="T4862" s="48">
        <v>2332.7199999999998</v>
      </c>
      <c r="U4862" s="50">
        <f t="shared" si="538"/>
        <v>2356.8074193548391</v>
      </c>
      <c r="V4862" s="51">
        <f t="shared" si="540"/>
        <v>2321.4947671232826</v>
      </c>
      <c r="W4862" s="53">
        <f t="shared" si="541"/>
        <v>0</v>
      </c>
      <c r="X4862" s="53" t="str">
        <f t="shared" si="542"/>
        <v/>
      </c>
      <c r="Y4862" s="54" t="str">
        <f t="shared" si="543"/>
        <v/>
      </c>
    </row>
    <row r="4863" spans="17:25" x14ac:dyDescent="0.25">
      <c r="Q4863" s="47">
        <f t="shared" si="539"/>
        <v>2005</v>
      </c>
      <c r="R4863" s="48" t="str">
        <f t="shared" si="537"/>
        <v>20053</v>
      </c>
      <c r="S4863" s="49">
        <v>38425</v>
      </c>
      <c r="T4863" s="48">
        <v>2332.7199999999998</v>
      </c>
      <c r="U4863" s="50">
        <f t="shared" si="538"/>
        <v>2356.8074193548391</v>
      </c>
      <c r="V4863" s="51">
        <f t="shared" si="540"/>
        <v>2321.4947671232826</v>
      </c>
      <c r="W4863" s="53">
        <f t="shared" si="541"/>
        <v>0</v>
      </c>
      <c r="X4863" s="53" t="str">
        <f t="shared" si="542"/>
        <v/>
      </c>
      <c r="Y4863" s="54" t="str">
        <f t="shared" si="543"/>
        <v/>
      </c>
    </row>
    <row r="4864" spans="17:25" x14ac:dyDescent="0.25">
      <c r="Q4864" s="47">
        <f t="shared" si="539"/>
        <v>2005</v>
      </c>
      <c r="R4864" s="48" t="str">
        <f t="shared" si="537"/>
        <v>20053</v>
      </c>
      <c r="S4864" s="49">
        <v>38426</v>
      </c>
      <c r="T4864" s="48">
        <v>2346.71</v>
      </c>
      <c r="U4864" s="50">
        <f t="shared" si="538"/>
        <v>2356.8074193548391</v>
      </c>
      <c r="V4864" s="51">
        <f t="shared" si="540"/>
        <v>2321.4947671232826</v>
      </c>
      <c r="W4864" s="53">
        <f t="shared" si="541"/>
        <v>5.9972907164169698E-3</v>
      </c>
      <c r="X4864" s="53" t="str">
        <f t="shared" si="542"/>
        <v/>
      </c>
      <c r="Y4864" s="54" t="str">
        <f t="shared" si="543"/>
        <v/>
      </c>
    </row>
    <row r="4865" spans="17:25" x14ac:dyDescent="0.25">
      <c r="Q4865" s="47">
        <f t="shared" si="539"/>
        <v>2005</v>
      </c>
      <c r="R4865" s="48" t="str">
        <f t="shared" si="537"/>
        <v>20053</v>
      </c>
      <c r="S4865" s="49">
        <v>38427</v>
      </c>
      <c r="T4865" s="48">
        <v>2362.36</v>
      </c>
      <c r="U4865" s="50">
        <f t="shared" si="538"/>
        <v>2356.8074193548391</v>
      </c>
      <c r="V4865" s="51">
        <f t="shared" si="540"/>
        <v>2321.4947671232826</v>
      </c>
      <c r="W4865" s="53">
        <f t="shared" si="541"/>
        <v>6.6689109434059368E-3</v>
      </c>
      <c r="X4865" s="53" t="str">
        <f t="shared" si="542"/>
        <v/>
      </c>
      <c r="Y4865" s="54" t="str">
        <f t="shared" si="543"/>
        <v/>
      </c>
    </row>
    <row r="4866" spans="17:25" x14ac:dyDescent="0.25">
      <c r="Q4866" s="47">
        <f t="shared" si="539"/>
        <v>2005</v>
      </c>
      <c r="R4866" s="48" t="str">
        <f t="shared" si="537"/>
        <v>20053</v>
      </c>
      <c r="S4866" s="49">
        <v>38428</v>
      </c>
      <c r="T4866" s="48">
        <v>2386.4699999999998</v>
      </c>
      <c r="U4866" s="50">
        <f t="shared" si="538"/>
        <v>2356.8074193548391</v>
      </c>
      <c r="V4866" s="51">
        <f t="shared" si="540"/>
        <v>2321.4947671232826</v>
      </c>
      <c r="W4866" s="53">
        <f t="shared" si="541"/>
        <v>1.0205895799116016E-2</v>
      </c>
      <c r="X4866" s="53" t="str">
        <f t="shared" si="542"/>
        <v/>
      </c>
      <c r="Y4866" s="54" t="str">
        <f t="shared" si="543"/>
        <v/>
      </c>
    </row>
    <row r="4867" spans="17:25" x14ac:dyDescent="0.25">
      <c r="Q4867" s="47">
        <f t="shared" si="539"/>
        <v>2005</v>
      </c>
      <c r="R4867" s="48" t="str">
        <f t="shared" si="537"/>
        <v>20053</v>
      </c>
      <c r="S4867" s="49">
        <v>38429</v>
      </c>
      <c r="T4867" s="48">
        <v>2374.46</v>
      </c>
      <c r="U4867" s="50">
        <f t="shared" si="538"/>
        <v>2356.8074193548391</v>
      </c>
      <c r="V4867" s="51">
        <f t="shared" si="540"/>
        <v>2321.4947671232826</v>
      </c>
      <c r="W4867" s="53">
        <f t="shared" si="541"/>
        <v>-5.0325375973717668E-3</v>
      </c>
      <c r="X4867" s="53" t="str">
        <f t="shared" si="542"/>
        <v/>
      </c>
      <c r="Y4867" s="54" t="str">
        <f t="shared" si="543"/>
        <v/>
      </c>
    </row>
    <row r="4868" spans="17:25" x14ac:dyDescent="0.25">
      <c r="Q4868" s="47">
        <f t="shared" si="539"/>
        <v>2005</v>
      </c>
      <c r="R4868" s="48" t="str">
        <f t="shared" si="537"/>
        <v>20053</v>
      </c>
      <c r="S4868" s="49">
        <v>38430</v>
      </c>
      <c r="T4868" s="48">
        <v>2371.4299999999998</v>
      </c>
      <c r="U4868" s="50">
        <f t="shared" si="538"/>
        <v>2356.8074193548391</v>
      </c>
      <c r="V4868" s="51">
        <f t="shared" si="540"/>
        <v>2321.4947671232826</v>
      </c>
      <c r="W4868" s="53">
        <f t="shared" si="541"/>
        <v>-1.2760796138912012E-3</v>
      </c>
      <c r="X4868" s="53" t="str">
        <f t="shared" si="542"/>
        <v/>
      </c>
      <c r="Y4868" s="54" t="str">
        <f t="shared" si="543"/>
        <v/>
      </c>
    </row>
    <row r="4869" spans="17:25" x14ac:dyDescent="0.25">
      <c r="Q4869" s="47">
        <f t="shared" si="539"/>
        <v>2005</v>
      </c>
      <c r="R4869" s="48" t="str">
        <f t="shared" si="537"/>
        <v>20053</v>
      </c>
      <c r="S4869" s="49">
        <v>38431</v>
      </c>
      <c r="T4869" s="48">
        <v>2371.4299999999998</v>
      </c>
      <c r="U4869" s="50">
        <f t="shared" si="538"/>
        <v>2356.8074193548391</v>
      </c>
      <c r="V4869" s="51">
        <f t="shared" si="540"/>
        <v>2321.4947671232826</v>
      </c>
      <c r="W4869" s="53">
        <f t="shared" si="541"/>
        <v>0</v>
      </c>
      <c r="X4869" s="53" t="str">
        <f t="shared" si="542"/>
        <v/>
      </c>
      <c r="Y4869" s="54" t="str">
        <f t="shared" si="543"/>
        <v/>
      </c>
    </row>
    <row r="4870" spans="17:25" x14ac:dyDescent="0.25">
      <c r="Q4870" s="47">
        <f t="shared" si="539"/>
        <v>2005</v>
      </c>
      <c r="R4870" s="48" t="str">
        <f t="shared" si="537"/>
        <v>20053</v>
      </c>
      <c r="S4870" s="49">
        <v>38432</v>
      </c>
      <c r="T4870" s="48">
        <v>2371.4299999999998</v>
      </c>
      <c r="U4870" s="50">
        <f t="shared" si="538"/>
        <v>2356.8074193548391</v>
      </c>
      <c r="V4870" s="51">
        <f t="shared" si="540"/>
        <v>2321.4947671232826</v>
      </c>
      <c r="W4870" s="53">
        <f t="shared" si="541"/>
        <v>0</v>
      </c>
      <c r="X4870" s="53" t="str">
        <f t="shared" si="542"/>
        <v/>
      </c>
      <c r="Y4870" s="54" t="str">
        <f t="shared" si="543"/>
        <v/>
      </c>
    </row>
    <row r="4871" spans="17:25" x14ac:dyDescent="0.25">
      <c r="Q4871" s="47">
        <f t="shared" si="539"/>
        <v>2005</v>
      </c>
      <c r="R4871" s="48" t="str">
        <f t="shared" ref="R4871:R4934" si="544">+YEAR(S4871)&amp;MONTH(S4871)</f>
        <v>20053</v>
      </c>
      <c r="S4871" s="49">
        <v>38433</v>
      </c>
      <c r="T4871" s="48">
        <v>2371.4299999999998</v>
      </c>
      <c r="U4871" s="50">
        <f t="shared" ref="U4871:U4934" si="545">+AVERAGEIF($R$3:$R$12000,R4871,$T$3:$T$12000)</f>
        <v>2356.8074193548391</v>
      </c>
      <c r="V4871" s="51">
        <f t="shared" si="540"/>
        <v>2321.4947671232826</v>
      </c>
      <c r="W4871" s="53">
        <f t="shared" si="541"/>
        <v>0</v>
      </c>
      <c r="X4871" s="53" t="str">
        <f t="shared" si="542"/>
        <v/>
      </c>
      <c r="Y4871" s="54" t="str">
        <f t="shared" si="543"/>
        <v/>
      </c>
    </row>
    <row r="4872" spans="17:25" x14ac:dyDescent="0.25">
      <c r="Q4872" s="47">
        <f t="shared" ref="Q4872:Q4935" si="546">+YEAR(S4872)</f>
        <v>2005</v>
      </c>
      <c r="R4872" s="48" t="str">
        <f t="shared" si="544"/>
        <v>20053</v>
      </c>
      <c r="S4872" s="49">
        <v>38434</v>
      </c>
      <c r="T4872" s="48">
        <v>2361.7800000000002</v>
      </c>
      <c r="U4872" s="50">
        <f t="shared" si="545"/>
        <v>2356.8074193548391</v>
      </c>
      <c r="V4872" s="51">
        <f t="shared" ref="V4872:V4935" si="547">+AVERAGEIF($Q$3:$Q$12000,Q4872,$T$3:$T$12000)</f>
        <v>2321.4947671232826</v>
      </c>
      <c r="W4872" s="53">
        <f t="shared" si="541"/>
        <v>-4.0692746570633043E-3</v>
      </c>
      <c r="X4872" s="53" t="str">
        <f t="shared" si="542"/>
        <v/>
      </c>
      <c r="Y4872" s="54" t="str">
        <f t="shared" si="543"/>
        <v/>
      </c>
    </row>
    <row r="4873" spans="17:25" x14ac:dyDescent="0.25">
      <c r="Q4873" s="47">
        <f t="shared" si="546"/>
        <v>2005</v>
      </c>
      <c r="R4873" s="48" t="str">
        <f t="shared" si="544"/>
        <v>20053</v>
      </c>
      <c r="S4873" s="49">
        <v>38435</v>
      </c>
      <c r="T4873" s="48">
        <v>2382.3000000000002</v>
      </c>
      <c r="U4873" s="50">
        <f t="shared" si="545"/>
        <v>2356.8074193548391</v>
      </c>
      <c r="V4873" s="51">
        <f t="shared" si="547"/>
        <v>2321.4947671232826</v>
      </c>
      <c r="W4873" s="53">
        <f t="shared" ref="W4873:W4936" si="548">+T4873/T4872-1</f>
        <v>8.6883621675177825E-3</v>
      </c>
      <c r="X4873" s="53" t="str">
        <f t="shared" ref="X4873:X4936" si="549">IF(U4873/U4872-1=0,"",U4873/U4872-1)</f>
        <v/>
      </c>
      <c r="Y4873" s="54" t="str">
        <f t="shared" ref="Y4873:Y4936" si="550">+IF(V4873=V4872,"",V4873/V4872-1)</f>
        <v/>
      </c>
    </row>
    <row r="4874" spans="17:25" x14ac:dyDescent="0.25">
      <c r="Q4874" s="47">
        <f t="shared" si="546"/>
        <v>2005</v>
      </c>
      <c r="R4874" s="48" t="str">
        <f t="shared" si="544"/>
        <v>20053</v>
      </c>
      <c r="S4874" s="49">
        <v>38436</v>
      </c>
      <c r="T4874" s="48">
        <v>2382.3000000000002</v>
      </c>
      <c r="U4874" s="50">
        <f t="shared" si="545"/>
        <v>2356.8074193548391</v>
      </c>
      <c r="V4874" s="51">
        <f t="shared" si="547"/>
        <v>2321.4947671232826</v>
      </c>
      <c r="W4874" s="53">
        <f t="shared" si="548"/>
        <v>0</v>
      </c>
      <c r="X4874" s="53" t="str">
        <f t="shared" si="549"/>
        <v/>
      </c>
      <c r="Y4874" s="54" t="str">
        <f t="shared" si="550"/>
        <v/>
      </c>
    </row>
    <row r="4875" spans="17:25" x14ac:dyDescent="0.25">
      <c r="Q4875" s="47">
        <f t="shared" si="546"/>
        <v>2005</v>
      </c>
      <c r="R4875" s="48" t="str">
        <f t="shared" si="544"/>
        <v>20053</v>
      </c>
      <c r="S4875" s="49">
        <v>38437</v>
      </c>
      <c r="T4875" s="48">
        <v>2382.3000000000002</v>
      </c>
      <c r="U4875" s="50">
        <f t="shared" si="545"/>
        <v>2356.8074193548391</v>
      </c>
      <c r="V4875" s="51">
        <f t="shared" si="547"/>
        <v>2321.4947671232826</v>
      </c>
      <c r="W4875" s="53">
        <f t="shared" si="548"/>
        <v>0</v>
      </c>
      <c r="X4875" s="53" t="str">
        <f t="shared" si="549"/>
        <v/>
      </c>
      <c r="Y4875" s="54" t="str">
        <f t="shared" si="550"/>
        <v/>
      </c>
    </row>
    <row r="4876" spans="17:25" x14ac:dyDescent="0.25">
      <c r="Q4876" s="47">
        <f t="shared" si="546"/>
        <v>2005</v>
      </c>
      <c r="R4876" s="48" t="str">
        <f t="shared" si="544"/>
        <v>20053</v>
      </c>
      <c r="S4876" s="49">
        <v>38438</v>
      </c>
      <c r="T4876" s="48">
        <v>2382.3000000000002</v>
      </c>
      <c r="U4876" s="50">
        <f t="shared" si="545"/>
        <v>2356.8074193548391</v>
      </c>
      <c r="V4876" s="51">
        <f t="shared" si="547"/>
        <v>2321.4947671232826</v>
      </c>
      <c r="W4876" s="53">
        <f t="shared" si="548"/>
        <v>0</v>
      </c>
      <c r="X4876" s="53" t="str">
        <f t="shared" si="549"/>
        <v/>
      </c>
      <c r="Y4876" s="54" t="str">
        <f t="shared" si="550"/>
        <v/>
      </c>
    </row>
    <row r="4877" spans="17:25" x14ac:dyDescent="0.25">
      <c r="Q4877" s="47">
        <f t="shared" si="546"/>
        <v>2005</v>
      </c>
      <c r="R4877" s="48" t="str">
        <f t="shared" si="544"/>
        <v>20053</v>
      </c>
      <c r="S4877" s="49">
        <v>38439</v>
      </c>
      <c r="T4877" s="48">
        <v>2382.3000000000002</v>
      </c>
      <c r="U4877" s="50">
        <f t="shared" si="545"/>
        <v>2356.8074193548391</v>
      </c>
      <c r="V4877" s="51">
        <f t="shared" si="547"/>
        <v>2321.4947671232826</v>
      </c>
      <c r="W4877" s="53">
        <f t="shared" si="548"/>
        <v>0</v>
      </c>
      <c r="X4877" s="53" t="str">
        <f t="shared" si="549"/>
        <v/>
      </c>
      <c r="Y4877" s="54" t="str">
        <f t="shared" si="550"/>
        <v/>
      </c>
    </row>
    <row r="4878" spans="17:25" x14ac:dyDescent="0.25">
      <c r="Q4878" s="47">
        <f t="shared" si="546"/>
        <v>2005</v>
      </c>
      <c r="R4878" s="48" t="str">
        <f t="shared" si="544"/>
        <v>20053</v>
      </c>
      <c r="S4878" s="49">
        <v>38440</v>
      </c>
      <c r="T4878" s="48">
        <v>2397.25</v>
      </c>
      <c r="U4878" s="50">
        <f t="shared" si="545"/>
        <v>2356.8074193548391</v>
      </c>
      <c r="V4878" s="51">
        <f t="shared" si="547"/>
        <v>2321.4947671232826</v>
      </c>
      <c r="W4878" s="53">
        <f t="shared" si="548"/>
        <v>6.2754480963773673E-3</v>
      </c>
      <c r="X4878" s="53" t="str">
        <f t="shared" si="549"/>
        <v/>
      </c>
      <c r="Y4878" s="54" t="str">
        <f t="shared" si="550"/>
        <v/>
      </c>
    </row>
    <row r="4879" spans="17:25" x14ac:dyDescent="0.25">
      <c r="Q4879" s="47">
        <f t="shared" si="546"/>
        <v>2005</v>
      </c>
      <c r="R4879" s="48" t="str">
        <f t="shared" si="544"/>
        <v>20053</v>
      </c>
      <c r="S4879" s="49">
        <v>38441</v>
      </c>
      <c r="T4879" s="48">
        <v>2393.3200000000002</v>
      </c>
      <c r="U4879" s="50">
        <f t="shared" si="545"/>
        <v>2356.8074193548391</v>
      </c>
      <c r="V4879" s="51">
        <f t="shared" si="547"/>
        <v>2321.4947671232826</v>
      </c>
      <c r="W4879" s="53">
        <f t="shared" si="548"/>
        <v>-1.6393784544790346E-3</v>
      </c>
      <c r="X4879" s="53" t="str">
        <f t="shared" si="549"/>
        <v/>
      </c>
      <c r="Y4879" s="54" t="str">
        <f t="shared" si="550"/>
        <v/>
      </c>
    </row>
    <row r="4880" spans="17:25" x14ac:dyDescent="0.25">
      <c r="Q4880" s="47">
        <f t="shared" si="546"/>
        <v>2005</v>
      </c>
      <c r="R4880" s="48" t="str">
        <f t="shared" si="544"/>
        <v>20053</v>
      </c>
      <c r="S4880" s="49">
        <v>38442</v>
      </c>
      <c r="T4880" s="48">
        <v>2376.48</v>
      </c>
      <c r="U4880" s="50">
        <f t="shared" si="545"/>
        <v>2356.8074193548391</v>
      </c>
      <c r="V4880" s="51">
        <f t="shared" si="547"/>
        <v>2321.4947671232826</v>
      </c>
      <c r="W4880" s="53">
        <f t="shared" si="548"/>
        <v>-7.0362508983337069E-3</v>
      </c>
      <c r="X4880" s="53" t="str">
        <f t="shared" si="549"/>
        <v/>
      </c>
      <c r="Y4880" s="54" t="str">
        <f t="shared" si="550"/>
        <v/>
      </c>
    </row>
    <row r="4881" spans="17:25" x14ac:dyDescent="0.25">
      <c r="Q4881" s="47">
        <f t="shared" si="546"/>
        <v>2005</v>
      </c>
      <c r="R4881" s="48" t="str">
        <f t="shared" si="544"/>
        <v>20054</v>
      </c>
      <c r="S4881" s="49">
        <v>38443</v>
      </c>
      <c r="T4881" s="48">
        <v>2363.23</v>
      </c>
      <c r="U4881" s="50">
        <f t="shared" si="545"/>
        <v>2351.0163333333335</v>
      </c>
      <c r="V4881" s="51">
        <f t="shared" si="547"/>
        <v>2321.4947671232826</v>
      </c>
      <c r="W4881" s="53">
        <f t="shared" si="548"/>
        <v>-5.5754729684238669E-3</v>
      </c>
      <c r="X4881" s="53">
        <f t="shared" si="549"/>
        <v>-2.4571740456803548E-3</v>
      </c>
      <c r="Y4881" s="54" t="str">
        <f t="shared" si="550"/>
        <v/>
      </c>
    </row>
    <row r="4882" spans="17:25" x14ac:dyDescent="0.25">
      <c r="Q4882" s="47">
        <f t="shared" si="546"/>
        <v>2005</v>
      </c>
      <c r="R4882" s="48" t="str">
        <f t="shared" si="544"/>
        <v>20054</v>
      </c>
      <c r="S4882" s="49">
        <v>38444</v>
      </c>
      <c r="T4882" s="48">
        <v>2365.98</v>
      </c>
      <c r="U4882" s="50">
        <f t="shared" si="545"/>
        <v>2351.0163333333335</v>
      </c>
      <c r="V4882" s="51">
        <f t="shared" si="547"/>
        <v>2321.4947671232826</v>
      </c>
      <c r="W4882" s="53">
        <f t="shared" si="548"/>
        <v>1.1636615987440369E-3</v>
      </c>
      <c r="X4882" s="53" t="str">
        <f t="shared" si="549"/>
        <v/>
      </c>
      <c r="Y4882" s="54" t="str">
        <f t="shared" si="550"/>
        <v/>
      </c>
    </row>
    <row r="4883" spans="17:25" x14ac:dyDescent="0.25">
      <c r="Q4883" s="47">
        <f t="shared" si="546"/>
        <v>2005</v>
      </c>
      <c r="R4883" s="48" t="str">
        <f t="shared" si="544"/>
        <v>20054</v>
      </c>
      <c r="S4883" s="49">
        <v>38445</v>
      </c>
      <c r="T4883" s="48">
        <v>2365.98</v>
      </c>
      <c r="U4883" s="50">
        <f t="shared" si="545"/>
        <v>2351.0163333333335</v>
      </c>
      <c r="V4883" s="51">
        <f t="shared" si="547"/>
        <v>2321.4947671232826</v>
      </c>
      <c r="W4883" s="53">
        <f t="shared" si="548"/>
        <v>0</v>
      </c>
      <c r="X4883" s="53" t="str">
        <f t="shared" si="549"/>
        <v/>
      </c>
      <c r="Y4883" s="54" t="str">
        <f t="shared" si="550"/>
        <v/>
      </c>
    </row>
    <row r="4884" spans="17:25" x14ac:dyDescent="0.25">
      <c r="Q4884" s="47">
        <f t="shared" si="546"/>
        <v>2005</v>
      </c>
      <c r="R4884" s="48" t="str">
        <f t="shared" si="544"/>
        <v>20054</v>
      </c>
      <c r="S4884" s="49">
        <v>38446</v>
      </c>
      <c r="T4884" s="48">
        <v>2365.98</v>
      </c>
      <c r="U4884" s="50">
        <f t="shared" si="545"/>
        <v>2351.0163333333335</v>
      </c>
      <c r="V4884" s="51">
        <f t="shared" si="547"/>
        <v>2321.4947671232826</v>
      </c>
      <c r="W4884" s="53">
        <f t="shared" si="548"/>
        <v>0</v>
      </c>
      <c r="X4884" s="53" t="str">
        <f t="shared" si="549"/>
        <v/>
      </c>
      <c r="Y4884" s="54" t="str">
        <f t="shared" si="550"/>
        <v/>
      </c>
    </row>
    <row r="4885" spans="17:25" x14ac:dyDescent="0.25">
      <c r="Q4885" s="47">
        <f t="shared" si="546"/>
        <v>2005</v>
      </c>
      <c r="R4885" s="48" t="str">
        <f t="shared" si="544"/>
        <v>20054</v>
      </c>
      <c r="S4885" s="49">
        <v>38447</v>
      </c>
      <c r="T4885" s="48">
        <v>2374.4699999999998</v>
      </c>
      <c r="U4885" s="50">
        <f t="shared" si="545"/>
        <v>2351.0163333333335</v>
      </c>
      <c r="V4885" s="51">
        <f t="shared" si="547"/>
        <v>2321.4947671232826</v>
      </c>
      <c r="W4885" s="53">
        <f t="shared" si="548"/>
        <v>3.5883650749370943E-3</v>
      </c>
      <c r="X4885" s="53" t="str">
        <f t="shared" si="549"/>
        <v/>
      </c>
      <c r="Y4885" s="54" t="str">
        <f t="shared" si="550"/>
        <v/>
      </c>
    </row>
    <row r="4886" spans="17:25" x14ac:dyDescent="0.25">
      <c r="Q4886" s="47">
        <f t="shared" si="546"/>
        <v>2005</v>
      </c>
      <c r="R4886" s="48" t="str">
        <f t="shared" si="544"/>
        <v>20054</v>
      </c>
      <c r="S4886" s="49">
        <v>38448</v>
      </c>
      <c r="T4886" s="48">
        <v>2369.67</v>
      </c>
      <c r="U4886" s="50">
        <f t="shared" si="545"/>
        <v>2351.0163333333335</v>
      </c>
      <c r="V4886" s="51">
        <f t="shared" si="547"/>
        <v>2321.4947671232826</v>
      </c>
      <c r="W4886" s="53">
        <f t="shared" si="548"/>
        <v>-2.021503746098996E-3</v>
      </c>
      <c r="X4886" s="53" t="str">
        <f t="shared" si="549"/>
        <v/>
      </c>
      <c r="Y4886" s="54" t="str">
        <f t="shared" si="550"/>
        <v/>
      </c>
    </row>
    <row r="4887" spans="17:25" x14ac:dyDescent="0.25">
      <c r="Q4887" s="47">
        <f t="shared" si="546"/>
        <v>2005</v>
      </c>
      <c r="R4887" s="48" t="str">
        <f t="shared" si="544"/>
        <v>20054</v>
      </c>
      <c r="S4887" s="49">
        <v>38449</v>
      </c>
      <c r="T4887" s="48">
        <v>2362.2800000000002</v>
      </c>
      <c r="U4887" s="50">
        <f t="shared" si="545"/>
        <v>2351.0163333333335</v>
      </c>
      <c r="V4887" s="51">
        <f t="shared" si="547"/>
        <v>2321.4947671232826</v>
      </c>
      <c r="W4887" s="53">
        <f t="shared" si="548"/>
        <v>-3.1185776922524333E-3</v>
      </c>
      <c r="X4887" s="53" t="str">
        <f t="shared" si="549"/>
        <v/>
      </c>
      <c r="Y4887" s="54" t="str">
        <f t="shared" si="550"/>
        <v/>
      </c>
    </row>
    <row r="4888" spans="17:25" x14ac:dyDescent="0.25">
      <c r="Q4888" s="47">
        <f t="shared" si="546"/>
        <v>2005</v>
      </c>
      <c r="R4888" s="48" t="str">
        <f t="shared" si="544"/>
        <v>20054</v>
      </c>
      <c r="S4888" s="49">
        <v>38450</v>
      </c>
      <c r="T4888" s="48">
        <v>2353.16</v>
      </c>
      <c r="U4888" s="50">
        <f t="shared" si="545"/>
        <v>2351.0163333333335</v>
      </c>
      <c r="V4888" s="51">
        <f t="shared" si="547"/>
        <v>2321.4947671232826</v>
      </c>
      <c r="W4888" s="53">
        <f t="shared" si="548"/>
        <v>-3.8606769730938906E-3</v>
      </c>
      <c r="X4888" s="53" t="str">
        <f t="shared" si="549"/>
        <v/>
      </c>
      <c r="Y4888" s="54" t="str">
        <f t="shared" si="550"/>
        <v/>
      </c>
    </row>
    <row r="4889" spans="17:25" x14ac:dyDescent="0.25">
      <c r="Q4889" s="47">
        <f t="shared" si="546"/>
        <v>2005</v>
      </c>
      <c r="R4889" s="48" t="str">
        <f t="shared" si="544"/>
        <v>20054</v>
      </c>
      <c r="S4889" s="49">
        <v>38451</v>
      </c>
      <c r="T4889" s="48">
        <v>2349.8000000000002</v>
      </c>
      <c r="U4889" s="50">
        <f t="shared" si="545"/>
        <v>2351.0163333333335</v>
      </c>
      <c r="V4889" s="51">
        <f t="shared" si="547"/>
        <v>2321.4947671232826</v>
      </c>
      <c r="W4889" s="53">
        <f t="shared" si="548"/>
        <v>-1.4278672083495314E-3</v>
      </c>
      <c r="X4889" s="53" t="str">
        <f t="shared" si="549"/>
        <v/>
      </c>
      <c r="Y4889" s="54" t="str">
        <f t="shared" si="550"/>
        <v/>
      </c>
    </row>
    <row r="4890" spans="17:25" x14ac:dyDescent="0.25">
      <c r="Q4890" s="47">
        <f t="shared" si="546"/>
        <v>2005</v>
      </c>
      <c r="R4890" s="48" t="str">
        <f t="shared" si="544"/>
        <v>20054</v>
      </c>
      <c r="S4890" s="49">
        <v>38452</v>
      </c>
      <c r="T4890" s="48">
        <v>2349.8000000000002</v>
      </c>
      <c r="U4890" s="50">
        <f t="shared" si="545"/>
        <v>2351.0163333333335</v>
      </c>
      <c r="V4890" s="51">
        <f t="shared" si="547"/>
        <v>2321.4947671232826</v>
      </c>
      <c r="W4890" s="53">
        <f t="shared" si="548"/>
        <v>0</v>
      </c>
      <c r="X4890" s="53" t="str">
        <f t="shared" si="549"/>
        <v/>
      </c>
      <c r="Y4890" s="54" t="str">
        <f t="shared" si="550"/>
        <v/>
      </c>
    </row>
    <row r="4891" spans="17:25" x14ac:dyDescent="0.25">
      <c r="Q4891" s="47">
        <f t="shared" si="546"/>
        <v>2005</v>
      </c>
      <c r="R4891" s="48" t="str">
        <f t="shared" si="544"/>
        <v>20054</v>
      </c>
      <c r="S4891" s="49">
        <v>38453</v>
      </c>
      <c r="T4891" s="48">
        <v>2349.8000000000002</v>
      </c>
      <c r="U4891" s="50">
        <f t="shared" si="545"/>
        <v>2351.0163333333335</v>
      </c>
      <c r="V4891" s="51">
        <f t="shared" si="547"/>
        <v>2321.4947671232826</v>
      </c>
      <c r="W4891" s="53">
        <f t="shared" si="548"/>
        <v>0</v>
      </c>
      <c r="X4891" s="53" t="str">
        <f t="shared" si="549"/>
        <v/>
      </c>
      <c r="Y4891" s="54" t="str">
        <f t="shared" si="550"/>
        <v/>
      </c>
    </row>
    <row r="4892" spans="17:25" x14ac:dyDescent="0.25">
      <c r="Q4892" s="47">
        <f t="shared" si="546"/>
        <v>2005</v>
      </c>
      <c r="R4892" s="48" t="str">
        <f t="shared" si="544"/>
        <v>20054</v>
      </c>
      <c r="S4892" s="49">
        <v>38454</v>
      </c>
      <c r="T4892" s="48">
        <v>2331.9499999999998</v>
      </c>
      <c r="U4892" s="50">
        <f t="shared" si="545"/>
        <v>2351.0163333333335</v>
      </c>
      <c r="V4892" s="51">
        <f t="shared" si="547"/>
        <v>2321.4947671232826</v>
      </c>
      <c r="W4892" s="53">
        <f t="shared" si="548"/>
        <v>-7.5963911822284347E-3</v>
      </c>
      <c r="X4892" s="53" t="str">
        <f t="shared" si="549"/>
        <v/>
      </c>
      <c r="Y4892" s="54" t="str">
        <f t="shared" si="550"/>
        <v/>
      </c>
    </row>
    <row r="4893" spans="17:25" x14ac:dyDescent="0.25">
      <c r="Q4893" s="47">
        <f t="shared" si="546"/>
        <v>2005</v>
      </c>
      <c r="R4893" s="48" t="str">
        <f t="shared" si="544"/>
        <v>20054</v>
      </c>
      <c r="S4893" s="49">
        <v>38455</v>
      </c>
      <c r="T4893" s="48">
        <v>2335.4</v>
      </c>
      <c r="U4893" s="50">
        <f t="shared" si="545"/>
        <v>2351.0163333333335</v>
      </c>
      <c r="V4893" s="51">
        <f t="shared" si="547"/>
        <v>2321.4947671232826</v>
      </c>
      <c r="W4893" s="53">
        <f t="shared" si="548"/>
        <v>1.4794485302001004E-3</v>
      </c>
      <c r="X4893" s="53" t="str">
        <f t="shared" si="549"/>
        <v/>
      </c>
      <c r="Y4893" s="54" t="str">
        <f t="shared" si="550"/>
        <v/>
      </c>
    </row>
    <row r="4894" spans="17:25" x14ac:dyDescent="0.25">
      <c r="Q4894" s="47">
        <f t="shared" si="546"/>
        <v>2005</v>
      </c>
      <c r="R4894" s="48" t="str">
        <f t="shared" si="544"/>
        <v>20054</v>
      </c>
      <c r="S4894" s="49">
        <v>38456</v>
      </c>
      <c r="T4894" s="48">
        <v>2328.7399999999998</v>
      </c>
      <c r="U4894" s="50">
        <f t="shared" si="545"/>
        <v>2351.0163333333335</v>
      </c>
      <c r="V4894" s="51">
        <f t="shared" si="547"/>
        <v>2321.4947671232826</v>
      </c>
      <c r="W4894" s="53">
        <f t="shared" si="548"/>
        <v>-2.851759869829662E-3</v>
      </c>
      <c r="X4894" s="53" t="str">
        <f t="shared" si="549"/>
        <v/>
      </c>
      <c r="Y4894" s="54" t="str">
        <f t="shared" si="550"/>
        <v/>
      </c>
    </row>
    <row r="4895" spans="17:25" x14ac:dyDescent="0.25">
      <c r="Q4895" s="47">
        <f t="shared" si="546"/>
        <v>2005</v>
      </c>
      <c r="R4895" s="48" t="str">
        <f t="shared" si="544"/>
        <v>20054</v>
      </c>
      <c r="S4895" s="49">
        <v>38457</v>
      </c>
      <c r="T4895" s="48">
        <v>2346.09</v>
      </c>
      <c r="U4895" s="50">
        <f t="shared" si="545"/>
        <v>2351.0163333333335</v>
      </c>
      <c r="V4895" s="51">
        <f t="shared" si="547"/>
        <v>2321.4947671232826</v>
      </c>
      <c r="W4895" s="53">
        <f t="shared" si="548"/>
        <v>7.450380892671804E-3</v>
      </c>
      <c r="X4895" s="53" t="str">
        <f t="shared" si="549"/>
        <v/>
      </c>
      <c r="Y4895" s="54" t="str">
        <f t="shared" si="550"/>
        <v/>
      </c>
    </row>
    <row r="4896" spans="17:25" x14ac:dyDescent="0.25">
      <c r="Q4896" s="47">
        <f t="shared" si="546"/>
        <v>2005</v>
      </c>
      <c r="R4896" s="48" t="str">
        <f t="shared" si="544"/>
        <v>20054</v>
      </c>
      <c r="S4896" s="49">
        <v>38458</v>
      </c>
      <c r="T4896" s="48">
        <v>2363.96</v>
      </c>
      <c r="U4896" s="50">
        <f t="shared" si="545"/>
        <v>2351.0163333333335</v>
      </c>
      <c r="V4896" s="51">
        <f t="shared" si="547"/>
        <v>2321.4947671232826</v>
      </c>
      <c r="W4896" s="53">
        <f t="shared" si="548"/>
        <v>7.6169285918272767E-3</v>
      </c>
      <c r="X4896" s="53" t="str">
        <f t="shared" si="549"/>
        <v/>
      </c>
      <c r="Y4896" s="54" t="str">
        <f t="shared" si="550"/>
        <v/>
      </c>
    </row>
    <row r="4897" spans="17:25" x14ac:dyDescent="0.25">
      <c r="Q4897" s="47">
        <f t="shared" si="546"/>
        <v>2005</v>
      </c>
      <c r="R4897" s="48" t="str">
        <f t="shared" si="544"/>
        <v>20054</v>
      </c>
      <c r="S4897" s="49">
        <v>38459</v>
      </c>
      <c r="T4897" s="48">
        <v>2363.96</v>
      </c>
      <c r="U4897" s="50">
        <f t="shared" si="545"/>
        <v>2351.0163333333335</v>
      </c>
      <c r="V4897" s="51">
        <f t="shared" si="547"/>
        <v>2321.4947671232826</v>
      </c>
      <c r="W4897" s="53">
        <f t="shared" si="548"/>
        <v>0</v>
      </c>
      <c r="X4897" s="53" t="str">
        <f t="shared" si="549"/>
        <v/>
      </c>
      <c r="Y4897" s="54" t="str">
        <f t="shared" si="550"/>
        <v/>
      </c>
    </row>
    <row r="4898" spans="17:25" x14ac:dyDescent="0.25">
      <c r="Q4898" s="47">
        <f t="shared" si="546"/>
        <v>2005</v>
      </c>
      <c r="R4898" s="48" t="str">
        <f t="shared" si="544"/>
        <v>20054</v>
      </c>
      <c r="S4898" s="49">
        <v>38460</v>
      </c>
      <c r="T4898" s="48">
        <v>2363.96</v>
      </c>
      <c r="U4898" s="50">
        <f t="shared" si="545"/>
        <v>2351.0163333333335</v>
      </c>
      <c r="V4898" s="51">
        <f t="shared" si="547"/>
        <v>2321.4947671232826</v>
      </c>
      <c r="W4898" s="53">
        <f t="shared" si="548"/>
        <v>0</v>
      </c>
      <c r="X4898" s="53" t="str">
        <f t="shared" si="549"/>
        <v/>
      </c>
      <c r="Y4898" s="54" t="str">
        <f t="shared" si="550"/>
        <v/>
      </c>
    </row>
    <row r="4899" spans="17:25" x14ac:dyDescent="0.25">
      <c r="Q4899" s="47">
        <f t="shared" si="546"/>
        <v>2005</v>
      </c>
      <c r="R4899" s="48" t="str">
        <f t="shared" si="544"/>
        <v>20054</v>
      </c>
      <c r="S4899" s="49">
        <v>38461</v>
      </c>
      <c r="T4899" s="48">
        <v>2363.3000000000002</v>
      </c>
      <c r="U4899" s="50">
        <f t="shared" si="545"/>
        <v>2351.0163333333335</v>
      </c>
      <c r="V4899" s="51">
        <f t="shared" si="547"/>
        <v>2321.4947671232826</v>
      </c>
      <c r="W4899" s="53">
        <f t="shared" si="548"/>
        <v>-2.791925413289098E-4</v>
      </c>
      <c r="X4899" s="53" t="str">
        <f t="shared" si="549"/>
        <v/>
      </c>
      <c r="Y4899" s="54" t="str">
        <f t="shared" si="550"/>
        <v/>
      </c>
    </row>
    <row r="4900" spans="17:25" x14ac:dyDescent="0.25">
      <c r="Q4900" s="47">
        <f t="shared" si="546"/>
        <v>2005</v>
      </c>
      <c r="R4900" s="48" t="str">
        <f t="shared" si="544"/>
        <v>20054</v>
      </c>
      <c r="S4900" s="49">
        <v>38462</v>
      </c>
      <c r="T4900" s="48">
        <v>2355.64</v>
      </c>
      <c r="U4900" s="50">
        <f t="shared" si="545"/>
        <v>2351.0163333333335</v>
      </c>
      <c r="V4900" s="51">
        <f t="shared" si="547"/>
        <v>2321.4947671232826</v>
      </c>
      <c r="W4900" s="53">
        <f t="shared" si="548"/>
        <v>-3.2412304827995619E-3</v>
      </c>
      <c r="X4900" s="53" t="str">
        <f t="shared" si="549"/>
        <v/>
      </c>
      <c r="Y4900" s="54" t="str">
        <f t="shared" si="550"/>
        <v/>
      </c>
    </row>
    <row r="4901" spans="17:25" x14ac:dyDescent="0.25">
      <c r="Q4901" s="47">
        <f t="shared" si="546"/>
        <v>2005</v>
      </c>
      <c r="R4901" s="48" t="str">
        <f t="shared" si="544"/>
        <v>20054</v>
      </c>
      <c r="S4901" s="49">
        <v>38463</v>
      </c>
      <c r="T4901" s="48">
        <v>2344.4499999999998</v>
      </c>
      <c r="U4901" s="50">
        <f t="shared" si="545"/>
        <v>2351.0163333333335</v>
      </c>
      <c r="V4901" s="51">
        <f t="shared" si="547"/>
        <v>2321.4947671232826</v>
      </c>
      <c r="W4901" s="53">
        <f t="shared" si="548"/>
        <v>-4.7503014042893366E-3</v>
      </c>
      <c r="X4901" s="53" t="str">
        <f t="shared" si="549"/>
        <v/>
      </c>
      <c r="Y4901" s="54" t="str">
        <f t="shared" si="550"/>
        <v/>
      </c>
    </row>
    <row r="4902" spans="17:25" x14ac:dyDescent="0.25">
      <c r="Q4902" s="47">
        <f t="shared" si="546"/>
        <v>2005</v>
      </c>
      <c r="R4902" s="48" t="str">
        <f t="shared" si="544"/>
        <v>20054</v>
      </c>
      <c r="S4902" s="49">
        <v>38464</v>
      </c>
      <c r="T4902" s="48">
        <v>2336.35</v>
      </c>
      <c r="U4902" s="50">
        <f t="shared" si="545"/>
        <v>2351.0163333333335</v>
      </c>
      <c r="V4902" s="51">
        <f t="shared" si="547"/>
        <v>2321.4947671232826</v>
      </c>
      <c r="W4902" s="53">
        <f t="shared" si="548"/>
        <v>-3.4549681161892831E-3</v>
      </c>
      <c r="X4902" s="53" t="str">
        <f t="shared" si="549"/>
        <v/>
      </c>
      <c r="Y4902" s="54" t="str">
        <f t="shared" si="550"/>
        <v/>
      </c>
    </row>
    <row r="4903" spans="17:25" x14ac:dyDescent="0.25">
      <c r="Q4903" s="47">
        <f t="shared" si="546"/>
        <v>2005</v>
      </c>
      <c r="R4903" s="48" t="str">
        <f t="shared" si="544"/>
        <v>20054</v>
      </c>
      <c r="S4903" s="49">
        <v>38465</v>
      </c>
      <c r="T4903" s="48">
        <v>2336.25</v>
      </c>
      <c r="U4903" s="50">
        <f t="shared" si="545"/>
        <v>2351.0163333333335</v>
      </c>
      <c r="V4903" s="51">
        <f t="shared" si="547"/>
        <v>2321.4947671232826</v>
      </c>
      <c r="W4903" s="53">
        <f t="shared" si="548"/>
        <v>-4.2801806236170137E-5</v>
      </c>
      <c r="X4903" s="53" t="str">
        <f t="shared" si="549"/>
        <v/>
      </c>
      <c r="Y4903" s="54" t="str">
        <f t="shared" si="550"/>
        <v/>
      </c>
    </row>
    <row r="4904" spans="17:25" x14ac:dyDescent="0.25">
      <c r="Q4904" s="47">
        <f t="shared" si="546"/>
        <v>2005</v>
      </c>
      <c r="R4904" s="48" t="str">
        <f t="shared" si="544"/>
        <v>20054</v>
      </c>
      <c r="S4904" s="49">
        <v>38466</v>
      </c>
      <c r="T4904" s="48">
        <v>2336.25</v>
      </c>
      <c r="U4904" s="50">
        <f t="shared" si="545"/>
        <v>2351.0163333333335</v>
      </c>
      <c r="V4904" s="51">
        <f t="shared" si="547"/>
        <v>2321.4947671232826</v>
      </c>
      <c r="W4904" s="53">
        <f t="shared" si="548"/>
        <v>0</v>
      </c>
      <c r="X4904" s="53" t="str">
        <f t="shared" si="549"/>
        <v/>
      </c>
      <c r="Y4904" s="54" t="str">
        <f t="shared" si="550"/>
        <v/>
      </c>
    </row>
    <row r="4905" spans="17:25" x14ac:dyDescent="0.25">
      <c r="Q4905" s="47">
        <f t="shared" si="546"/>
        <v>2005</v>
      </c>
      <c r="R4905" s="48" t="str">
        <f t="shared" si="544"/>
        <v>20054</v>
      </c>
      <c r="S4905" s="49">
        <v>38467</v>
      </c>
      <c r="T4905" s="48">
        <v>2336.25</v>
      </c>
      <c r="U4905" s="50">
        <f t="shared" si="545"/>
        <v>2351.0163333333335</v>
      </c>
      <c r="V4905" s="51">
        <f t="shared" si="547"/>
        <v>2321.4947671232826</v>
      </c>
      <c r="W4905" s="53">
        <f t="shared" si="548"/>
        <v>0</v>
      </c>
      <c r="X4905" s="53" t="str">
        <f t="shared" si="549"/>
        <v/>
      </c>
      <c r="Y4905" s="54" t="str">
        <f t="shared" si="550"/>
        <v/>
      </c>
    </row>
    <row r="4906" spans="17:25" x14ac:dyDescent="0.25">
      <c r="Q4906" s="47">
        <f t="shared" si="546"/>
        <v>2005</v>
      </c>
      <c r="R4906" s="48" t="str">
        <f t="shared" si="544"/>
        <v>20054</v>
      </c>
      <c r="S4906" s="49">
        <v>38468</v>
      </c>
      <c r="T4906" s="48">
        <v>2343.9699999999998</v>
      </c>
      <c r="U4906" s="50">
        <f t="shared" si="545"/>
        <v>2351.0163333333335</v>
      </c>
      <c r="V4906" s="51">
        <f t="shared" si="547"/>
        <v>2321.4947671232826</v>
      </c>
      <c r="W4906" s="53">
        <f t="shared" si="548"/>
        <v>3.3044408774745015E-3</v>
      </c>
      <c r="X4906" s="53" t="str">
        <f t="shared" si="549"/>
        <v/>
      </c>
      <c r="Y4906" s="54" t="str">
        <f t="shared" si="550"/>
        <v/>
      </c>
    </row>
    <row r="4907" spans="17:25" x14ac:dyDescent="0.25">
      <c r="Q4907" s="47">
        <f t="shared" si="546"/>
        <v>2005</v>
      </c>
      <c r="R4907" s="48" t="str">
        <f t="shared" si="544"/>
        <v>20054</v>
      </c>
      <c r="S4907" s="49">
        <v>38469</v>
      </c>
      <c r="T4907" s="48">
        <v>2342.56</v>
      </c>
      <c r="U4907" s="50">
        <f t="shared" si="545"/>
        <v>2351.0163333333335</v>
      </c>
      <c r="V4907" s="51">
        <f t="shared" si="547"/>
        <v>2321.4947671232826</v>
      </c>
      <c r="W4907" s="53">
        <f t="shared" si="548"/>
        <v>-6.0154353511343572E-4</v>
      </c>
      <c r="X4907" s="53" t="str">
        <f t="shared" si="549"/>
        <v/>
      </c>
      <c r="Y4907" s="54" t="str">
        <f t="shared" si="550"/>
        <v/>
      </c>
    </row>
    <row r="4908" spans="17:25" x14ac:dyDescent="0.25">
      <c r="Q4908" s="47">
        <f t="shared" si="546"/>
        <v>2005</v>
      </c>
      <c r="R4908" s="48" t="str">
        <f t="shared" si="544"/>
        <v>20054</v>
      </c>
      <c r="S4908" s="49">
        <v>38470</v>
      </c>
      <c r="T4908" s="48">
        <v>2338.0700000000002</v>
      </c>
      <c r="U4908" s="50">
        <f t="shared" si="545"/>
        <v>2351.0163333333335</v>
      </c>
      <c r="V4908" s="51">
        <f t="shared" si="547"/>
        <v>2321.4947671232826</v>
      </c>
      <c r="W4908" s="53">
        <f t="shared" si="548"/>
        <v>-1.9167065091181268E-3</v>
      </c>
      <c r="X4908" s="53" t="str">
        <f t="shared" si="549"/>
        <v/>
      </c>
      <c r="Y4908" s="54" t="str">
        <f t="shared" si="550"/>
        <v/>
      </c>
    </row>
    <row r="4909" spans="17:25" x14ac:dyDescent="0.25">
      <c r="Q4909" s="47">
        <f t="shared" si="546"/>
        <v>2005</v>
      </c>
      <c r="R4909" s="48" t="str">
        <f t="shared" si="544"/>
        <v>20054</v>
      </c>
      <c r="S4909" s="49">
        <v>38471</v>
      </c>
      <c r="T4909" s="48">
        <v>2344.87</v>
      </c>
      <c r="U4909" s="50">
        <f t="shared" si="545"/>
        <v>2351.0163333333335</v>
      </c>
      <c r="V4909" s="51">
        <f t="shared" si="547"/>
        <v>2321.4947671232826</v>
      </c>
      <c r="W4909" s="53">
        <f t="shared" si="548"/>
        <v>2.908381699435747E-3</v>
      </c>
      <c r="X4909" s="53" t="str">
        <f t="shared" si="549"/>
        <v/>
      </c>
      <c r="Y4909" s="54" t="str">
        <f t="shared" si="550"/>
        <v/>
      </c>
    </row>
    <row r="4910" spans="17:25" x14ac:dyDescent="0.25">
      <c r="Q4910" s="47">
        <f t="shared" si="546"/>
        <v>2005</v>
      </c>
      <c r="R4910" s="48" t="str">
        <f t="shared" si="544"/>
        <v>20054</v>
      </c>
      <c r="S4910" s="49">
        <v>38472</v>
      </c>
      <c r="T4910" s="48">
        <v>2348.3200000000002</v>
      </c>
      <c r="U4910" s="50">
        <f t="shared" si="545"/>
        <v>2351.0163333333335</v>
      </c>
      <c r="V4910" s="51">
        <f t="shared" si="547"/>
        <v>2321.4947671232826</v>
      </c>
      <c r="W4910" s="53">
        <f t="shared" si="548"/>
        <v>1.4712969162471445E-3</v>
      </c>
      <c r="X4910" s="53" t="str">
        <f t="shared" si="549"/>
        <v/>
      </c>
      <c r="Y4910" s="54" t="str">
        <f t="shared" si="550"/>
        <v/>
      </c>
    </row>
    <row r="4911" spans="17:25" x14ac:dyDescent="0.25">
      <c r="Q4911" s="47">
        <f t="shared" si="546"/>
        <v>2005</v>
      </c>
      <c r="R4911" s="48" t="str">
        <f t="shared" si="544"/>
        <v>20055</v>
      </c>
      <c r="S4911" s="49">
        <v>38473</v>
      </c>
      <c r="T4911" s="48">
        <v>2348.3200000000002</v>
      </c>
      <c r="U4911" s="50">
        <f t="shared" si="545"/>
        <v>2339.3454838709681</v>
      </c>
      <c r="V4911" s="51">
        <f t="shared" si="547"/>
        <v>2321.4947671232826</v>
      </c>
      <c r="W4911" s="53">
        <f t="shared" si="548"/>
        <v>0</v>
      </c>
      <c r="X4911" s="53">
        <f t="shared" si="549"/>
        <v>-4.9641720037810755E-3</v>
      </c>
      <c r="Y4911" s="54" t="str">
        <f t="shared" si="550"/>
        <v/>
      </c>
    </row>
    <row r="4912" spans="17:25" x14ac:dyDescent="0.25">
      <c r="Q4912" s="47">
        <f t="shared" si="546"/>
        <v>2005</v>
      </c>
      <c r="R4912" s="48" t="str">
        <f t="shared" si="544"/>
        <v>20055</v>
      </c>
      <c r="S4912" s="49">
        <v>38474</v>
      </c>
      <c r="T4912" s="48">
        <v>2348.3200000000002</v>
      </c>
      <c r="U4912" s="50">
        <f t="shared" si="545"/>
        <v>2339.3454838709681</v>
      </c>
      <c r="V4912" s="51">
        <f t="shared" si="547"/>
        <v>2321.4947671232826</v>
      </c>
      <c r="W4912" s="53">
        <f t="shared" si="548"/>
        <v>0</v>
      </c>
      <c r="X4912" s="53" t="str">
        <f t="shared" si="549"/>
        <v/>
      </c>
      <c r="Y4912" s="54" t="str">
        <f t="shared" si="550"/>
        <v/>
      </c>
    </row>
    <row r="4913" spans="17:25" x14ac:dyDescent="0.25">
      <c r="Q4913" s="47">
        <f t="shared" si="546"/>
        <v>2005</v>
      </c>
      <c r="R4913" s="48" t="str">
        <f t="shared" si="544"/>
        <v>20055</v>
      </c>
      <c r="S4913" s="49">
        <v>38475</v>
      </c>
      <c r="T4913" s="48">
        <v>2349.59</v>
      </c>
      <c r="U4913" s="50">
        <f t="shared" si="545"/>
        <v>2339.3454838709681</v>
      </c>
      <c r="V4913" s="51">
        <f t="shared" si="547"/>
        <v>2321.4947671232826</v>
      </c>
      <c r="W4913" s="53">
        <f t="shared" si="548"/>
        <v>5.4081215507251201E-4</v>
      </c>
      <c r="X4913" s="53" t="str">
        <f t="shared" si="549"/>
        <v/>
      </c>
      <c r="Y4913" s="54" t="str">
        <f t="shared" si="550"/>
        <v/>
      </c>
    </row>
    <row r="4914" spans="17:25" x14ac:dyDescent="0.25">
      <c r="Q4914" s="47">
        <f t="shared" si="546"/>
        <v>2005</v>
      </c>
      <c r="R4914" s="48" t="str">
        <f t="shared" si="544"/>
        <v>20055</v>
      </c>
      <c r="S4914" s="49">
        <v>38476</v>
      </c>
      <c r="T4914" s="48">
        <v>2345.4499999999998</v>
      </c>
      <c r="U4914" s="50">
        <f t="shared" si="545"/>
        <v>2339.3454838709681</v>
      </c>
      <c r="V4914" s="51">
        <f t="shared" si="547"/>
        <v>2321.4947671232826</v>
      </c>
      <c r="W4914" s="53">
        <f t="shared" si="548"/>
        <v>-1.7620095420904924E-3</v>
      </c>
      <c r="X4914" s="53" t="str">
        <f t="shared" si="549"/>
        <v/>
      </c>
      <c r="Y4914" s="54" t="str">
        <f t="shared" si="550"/>
        <v/>
      </c>
    </row>
    <row r="4915" spans="17:25" x14ac:dyDescent="0.25">
      <c r="Q4915" s="47">
        <f t="shared" si="546"/>
        <v>2005</v>
      </c>
      <c r="R4915" s="48" t="str">
        <f t="shared" si="544"/>
        <v>20055</v>
      </c>
      <c r="S4915" s="49">
        <v>38477</v>
      </c>
      <c r="T4915" s="48">
        <v>2337.08</v>
      </c>
      <c r="U4915" s="50">
        <f t="shared" si="545"/>
        <v>2339.3454838709681</v>
      </c>
      <c r="V4915" s="51">
        <f t="shared" si="547"/>
        <v>2321.4947671232826</v>
      </c>
      <c r="W4915" s="53">
        <f t="shared" si="548"/>
        <v>-3.5686115670766627E-3</v>
      </c>
      <c r="X4915" s="53" t="str">
        <f t="shared" si="549"/>
        <v/>
      </c>
      <c r="Y4915" s="54" t="str">
        <f t="shared" si="550"/>
        <v/>
      </c>
    </row>
    <row r="4916" spans="17:25" x14ac:dyDescent="0.25">
      <c r="Q4916" s="47">
        <f t="shared" si="546"/>
        <v>2005</v>
      </c>
      <c r="R4916" s="48" t="str">
        <f t="shared" si="544"/>
        <v>20055</v>
      </c>
      <c r="S4916" s="49">
        <v>38478</v>
      </c>
      <c r="T4916" s="48">
        <v>2338.44</v>
      </c>
      <c r="U4916" s="50">
        <f t="shared" si="545"/>
        <v>2339.3454838709681</v>
      </c>
      <c r="V4916" s="51">
        <f t="shared" si="547"/>
        <v>2321.4947671232826</v>
      </c>
      <c r="W4916" s="53">
        <f t="shared" si="548"/>
        <v>5.8192274119850396E-4</v>
      </c>
      <c r="X4916" s="53" t="str">
        <f t="shared" si="549"/>
        <v/>
      </c>
      <c r="Y4916" s="54" t="str">
        <f t="shared" si="550"/>
        <v/>
      </c>
    </row>
    <row r="4917" spans="17:25" x14ac:dyDescent="0.25">
      <c r="Q4917" s="47">
        <f t="shared" si="546"/>
        <v>2005</v>
      </c>
      <c r="R4917" s="48" t="str">
        <f t="shared" si="544"/>
        <v>20055</v>
      </c>
      <c r="S4917" s="49">
        <v>38479</v>
      </c>
      <c r="T4917" s="48">
        <v>2339.06</v>
      </c>
      <c r="U4917" s="50">
        <f t="shared" si="545"/>
        <v>2339.3454838709681</v>
      </c>
      <c r="V4917" s="51">
        <f t="shared" si="547"/>
        <v>2321.4947671232826</v>
      </c>
      <c r="W4917" s="53">
        <f t="shared" si="548"/>
        <v>2.6513402097116945E-4</v>
      </c>
      <c r="X4917" s="53" t="str">
        <f t="shared" si="549"/>
        <v/>
      </c>
      <c r="Y4917" s="54" t="str">
        <f t="shared" si="550"/>
        <v/>
      </c>
    </row>
    <row r="4918" spans="17:25" x14ac:dyDescent="0.25">
      <c r="Q4918" s="47">
        <f t="shared" si="546"/>
        <v>2005</v>
      </c>
      <c r="R4918" s="48" t="str">
        <f t="shared" si="544"/>
        <v>20055</v>
      </c>
      <c r="S4918" s="49">
        <v>38480</v>
      </c>
      <c r="T4918" s="48">
        <v>2339.06</v>
      </c>
      <c r="U4918" s="50">
        <f t="shared" si="545"/>
        <v>2339.3454838709681</v>
      </c>
      <c r="V4918" s="51">
        <f t="shared" si="547"/>
        <v>2321.4947671232826</v>
      </c>
      <c r="W4918" s="53">
        <f t="shared" si="548"/>
        <v>0</v>
      </c>
      <c r="X4918" s="53" t="str">
        <f t="shared" si="549"/>
        <v/>
      </c>
      <c r="Y4918" s="54" t="str">
        <f t="shared" si="550"/>
        <v/>
      </c>
    </row>
    <row r="4919" spans="17:25" x14ac:dyDescent="0.25">
      <c r="Q4919" s="47">
        <f t="shared" si="546"/>
        <v>2005</v>
      </c>
      <c r="R4919" s="48" t="str">
        <f t="shared" si="544"/>
        <v>20055</v>
      </c>
      <c r="S4919" s="49">
        <v>38481</v>
      </c>
      <c r="T4919" s="48">
        <v>2339.06</v>
      </c>
      <c r="U4919" s="50">
        <f t="shared" si="545"/>
        <v>2339.3454838709681</v>
      </c>
      <c r="V4919" s="51">
        <f t="shared" si="547"/>
        <v>2321.4947671232826</v>
      </c>
      <c r="W4919" s="53">
        <f t="shared" si="548"/>
        <v>0</v>
      </c>
      <c r="X4919" s="53" t="str">
        <f t="shared" si="549"/>
        <v/>
      </c>
      <c r="Y4919" s="54" t="str">
        <f t="shared" si="550"/>
        <v/>
      </c>
    </row>
    <row r="4920" spans="17:25" x14ac:dyDescent="0.25">
      <c r="Q4920" s="47">
        <f t="shared" si="546"/>
        <v>2005</v>
      </c>
      <c r="R4920" s="48" t="str">
        <f t="shared" si="544"/>
        <v>20055</v>
      </c>
      <c r="S4920" s="49">
        <v>38482</v>
      </c>
      <c r="T4920" s="48">
        <v>2339.06</v>
      </c>
      <c r="U4920" s="50">
        <f t="shared" si="545"/>
        <v>2339.3454838709681</v>
      </c>
      <c r="V4920" s="51">
        <f t="shared" si="547"/>
        <v>2321.4947671232826</v>
      </c>
      <c r="W4920" s="53">
        <f t="shared" si="548"/>
        <v>0</v>
      </c>
      <c r="X4920" s="53" t="str">
        <f t="shared" si="549"/>
        <v/>
      </c>
      <c r="Y4920" s="54" t="str">
        <f t="shared" si="550"/>
        <v/>
      </c>
    </row>
    <row r="4921" spans="17:25" x14ac:dyDescent="0.25">
      <c r="Q4921" s="47">
        <f t="shared" si="546"/>
        <v>2005</v>
      </c>
      <c r="R4921" s="48" t="str">
        <f t="shared" si="544"/>
        <v>20055</v>
      </c>
      <c r="S4921" s="49">
        <v>38483</v>
      </c>
      <c r="T4921" s="48">
        <v>2339.77</v>
      </c>
      <c r="U4921" s="50">
        <f t="shared" si="545"/>
        <v>2339.3454838709681</v>
      </c>
      <c r="V4921" s="51">
        <f t="shared" si="547"/>
        <v>2321.4947671232826</v>
      </c>
      <c r="W4921" s="53">
        <f t="shared" si="548"/>
        <v>3.0354073858740449E-4</v>
      </c>
      <c r="X4921" s="53" t="str">
        <f t="shared" si="549"/>
        <v/>
      </c>
      <c r="Y4921" s="54" t="str">
        <f t="shared" si="550"/>
        <v/>
      </c>
    </row>
    <row r="4922" spans="17:25" x14ac:dyDescent="0.25">
      <c r="Q4922" s="47">
        <f t="shared" si="546"/>
        <v>2005</v>
      </c>
      <c r="R4922" s="48" t="str">
        <f t="shared" si="544"/>
        <v>20055</v>
      </c>
      <c r="S4922" s="49">
        <v>38484</v>
      </c>
      <c r="T4922" s="48">
        <v>2340.9899999999998</v>
      </c>
      <c r="U4922" s="50">
        <f t="shared" si="545"/>
        <v>2339.3454838709681</v>
      </c>
      <c r="V4922" s="51">
        <f t="shared" si="547"/>
        <v>2321.4947671232826</v>
      </c>
      <c r="W4922" s="53">
        <f t="shared" si="548"/>
        <v>5.2141877193045971E-4</v>
      </c>
      <c r="X4922" s="53" t="str">
        <f t="shared" si="549"/>
        <v/>
      </c>
      <c r="Y4922" s="54" t="str">
        <f t="shared" si="550"/>
        <v/>
      </c>
    </row>
    <row r="4923" spans="17:25" x14ac:dyDescent="0.25">
      <c r="Q4923" s="47">
        <f t="shared" si="546"/>
        <v>2005</v>
      </c>
      <c r="R4923" s="48" t="str">
        <f t="shared" si="544"/>
        <v>20055</v>
      </c>
      <c r="S4923" s="49">
        <v>38485</v>
      </c>
      <c r="T4923" s="48">
        <v>2344</v>
      </c>
      <c r="U4923" s="50">
        <f t="shared" si="545"/>
        <v>2339.3454838709681</v>
      </c>
      <c r="V4923" s="51">
        <f t="shared" si="547"/>
        <v>2321.4947671232826</v>
      </c>
      <c r="W4923" s="53">
        <f t="shared" si="548"/>
        <v>1.2857808021393691E-3</v>
      </c>
      <c r="X4923" s="53" t="str">
        <f t="shared" si="549"/>
        <v/>
      </c>
      <c r="Y4923" s="54" t="str">
        <f t="shared" si="550"/>
        <v/>
      </c>
    </row>
    <row r="4924" spans="17:25" x14ac:dyDescent="0.25">
      <c r="Q4924" s="47">
        <f t="shared" si="546"/>
        <v>2005</v>
      </c>
      <c r="R4924" s="48" t="str">
        <f t="shared" si="544"/>
        <v>20055</v>
      </c>
      <c r="S4924" s="49">
        <v>38486</v>
      </c>
      <c r="T4924" s="48">
        <v>2348.69</v>
      </c>
      <c r="U4924" s="50">
        <f t="shared" si="545"/>
        <v>2339.3454838709681</v>
      </c>
      <c r="V4924" s="51">
        <f t="shared" si="547"/>
        <v>2321.4947671232826</v>
      </c>
      <c r="W4924" s="53">
        <f t="shared" si="548"/>
        <v>2.0008532423207992E-3</v>
      </c>
      <c r="X4924" s="53" t="str">
        <f t="shared" si="549"/>
        <v/>
      </c>
      <c r="Y4924" s="54" t="str">
        <f t="shared" si="550"/>
        <v/>
      </c>
    </row>
    <row r="4925" spans="17:25" x14ac:dyDescent="0.25">
      <c r="Q4925" s="47">
        <f t="shared" si="546"/>
        <v>2005</v>
      </c>
      <c r="R4925" s="48" t="str">
        <f t="shared" si="544"/>
        <v>20055</v>
      </c>
      <c r="S4925" s="49">
        <v>38487</v>
      </c>
      <c r="T4925" s="48">
        <v>2348.69</v>
      </c>
      <c r="U4925" s="50">
        <f t="shared" si="545"/>
        <v>2339.3454838709681</v>
      </c>
      <c r="V4925" s="51">
        <f t="shared" si="547"/>
        <v>2321.4947671232826</v>
      </c>
      <c r="W4925" s="53">
        <f t="shared" si="548"/>
        <v>0</v>
      </c>
      <c r="X4925" s="53" t="str">
        <f t="shared" si="549"/>
        <v/>
      </c>
      <c r="Y4925" s="54" t="str">
        <f t="shared" si="550"/>
        <v/>
      </c>
    </row>
    <row r="4926" spans="17:25" x14ac:dyDescent="0.25">
      <c r="Q4926" s="47">
        <f t="shared" si="546"/>
        <v>2005</v>
      </c>
      <c r="R4926" s="48" t="str">
        <f t="shared" si="544"/>
        <v>20055</v>
      </c>
      <c r="S4926" s="49">
        <v>38488</v>
      </c>
      <c r="T4926" s="48">
        <v>2348.69</v>
      </c>
      <c r="U4926" s="50">
        <f t="shared" si="545"/>
        <v>2339.3454838709681</v>
      </c>
      <c r="V4926" s="51">
        <f t="shared" si="547"/>
        <v>2321.4947671232826</v>
      </c>
      <c r="W4926" s="53">
        <f t="shared" si="548"/>
        <v>0</v>
      </c>
      <c r="X4926" s="53" t="str">
        <f t="shared" si="549"/>
        <v/>
      </c>
      <c r="Y4926" s="54" t="str">
        <f t="shared" si="550"/>
        <v/>
      </c>
    </row>
    <row r="4927" spans="17:25" x14ac:dyDescent="0.25">
      <c r="Q4927" s="47">
        <f t="shared" si="546"/>
        <v>2005</v>
      </c>
      <c r="R4927" s="48" t="str">
        <f t="shared" si="544"/>
        <v>20055</v>
      </c>
      <c r="S4927" s="49">
        <v>38489</v>
      </c>
      <c r="T4927" s="48">
        <v>2347.25</v>
      </c>
      <c r="U4927" s="50">
        <f t="shared" si="545"/>
        <v>2339.3454838709681</v>
      </c>
      <c r="V4927" s="51">
        <f t="shared" si="547"/>
        <v>2321.4947671232826</v>
      </c>
      <c r="W4927" s="53">
        <f t="shared" si="548"/>
        <v>-6.1310773239553473E-4</v>
      </c>
      <c r="X4927" s="53" t="str">
        <f t="shared" si="549"/>
        <v/>
      </c>
      <c r="Y4927" s="54" t="str">
        <f t="shared" si="550"/>
        <v/>
      </c>
    </row>
    <row r="4928" spans="17:25" x14ac:dyDescent="0.25">
      <c r="Q4928" s="47">
        <f t="shared" si="546"/>
        <v>2005</v>
      </c>
      <c r="R4928" s="48" t="str">
        <f t="shared" si="544"/>
        <v>20055</v>
      </c>
      <c r="S4928" s="49">
        <v>38490</v>
      </c>
      <c r="T4928" s="48">
        <v>2341.7199999999998</v>
      </c>
      <c r="U4928" s="50">
        <f t="shared" si="545"/>
        <v>2339.3454838709681</v>
      </c>
      <c r="V4928" s="51">
        <f t="shared" si="547"/>
        <v>2321.4947671232826</v>
      </c>
      <c r="W4928" s="53">
        <f t="shared" si="548"/>
        <v>-2.3559484503142825E-3</v>
      </c>
      <c r="X4928" s="53" t="str">
        <f t="shared" si="549"/>
        <v/>
      </c>
      <c r="Y4928" s="54" t="str">
        <f t="shared" si="550"/>
        <v/>
      </c>
    </row>
    <row r="4929" spans="17:25" x14ac:dyDescent="0.25">
      <c r="Q4929" s="47">
        <f t="shared" si="546"/>
        <v>2005</v>
      </c>
      <c r="R4929" s="48" t="str">
        <f t="shared" si="544"/>
        <v>20055</v>
      </c>
      <c r="S4929" s="49">
        <v>38491</v>
      </c>
      <c r="T4929" s="48">
        <v>2339.44</v>
      </c>
      <c r="U4929" s="50">
        <f t="shared" si="545"/>
        <v>2339.3454838709681</v>
      </c>
      <c r="V4929" s="51">
        <f t="shared" si="547"/>
        <v>2321.4947671232826</v>
      </c>
      <c r="W4929" s="53">
        <f t="shared" si="548"/>
        <v>-9.736433049211124E-4</v>
      </c>
      <c r="X4929" s="53" t="str">
        <f t="shared" si="549"/>
        <v/>
      </c>
      <c r="Y4929" s="54" t="str">
        <f t="shared" si="550"/>
        <v/>
      </c>
    </row>
    <row r="4930" spans="17:25" x14ac:dyDescent="0.25">
      <c r="Q4930" s="47">
        <f t="shared" si="546"/>
        <v>2005</v>
      </c>
      <c r="R4930" s="48" t="str">
        <f t="shared" si="544"/>
        <v>20055</v>
      </c>
      <c r="S4930" s="49">
        <v>38492</v>
      </c>
      <c r="T4930" s="48">
        <v>2336.9899999999998</v>
      </c>
      <c r="U4930" s="50">
        <f t="shared" si="545"/>
        <v>2339.3454838709681</v>
      </c>
      <c r="V4930" s="51">
        <f t="shared" si="547"/>
        <v>2321.4947671232826</v>
      </c>
      <c r="W4930" s="53">
        <f t="shared" si="548"/>
        <v>-1.0472591731355285E-3</v>
      </c>
      <c r="X4930" s="53" t="str">
        <f t="shared" si="549"/>
        <v/>
      </c>
      <c r="Y4930" s="54" t="str">
        <f t="shared" si="550"/>
        <v/>
      </c>
    </row>
    <row r="4931" spans="17:25" x14ac:dyDescent="0.25">
      <c r="Q4931" s="47">
        <f t="shared" si="546"/>
        <v>2005</v>
      </c>
      <c r="R4931" s="48" t="str">
        <f t="shared" si="544"/>
        <v>20055</v>
      </c>
      <c r="S4931" s="49">
        <v>38493</v>
      </c>
      <c r="T4931" s="48">
        <v>2337</v>
      </c>
      <c r="U4931" s="50">
        <f t="shared" si="545"/>
        <v>2339.3454838709681</v>
      </c>
      <c r="V4931" s="51">
        <f t="shared" si="547"/>
        <v>2321.4947671232826</v>
      </c>
      <c r="W4931" s="53">
        <f t="shared" si="548"/>
        <v>4.2790084682220453E-6</v>
      </c>
      <c r="X4931" s="53" t="str">
        <f t="shared" si="549"/>
        <v/>
      </c>
      <c r="Y4931" s="54" t="str">
        <f t="shared" si="550"/>
        <v/>
      </c>
    </row>
    <row r="4932" spans="17:25" x14ac:dyDescent="0.25">
      <c r="Q4932" s="47">
        <f t="shared" si="546"/>
        <v>2005</v>
      </c>
      <c r="R4932" s="48" t="str">
        <f t="shared" si="544"/>
        <v>20055</v>
      </c>
      <c r="S4932" s="49">
        <v>38494</v>
      </c>
      <c r="T4932" s="48">
        <v>2337</v>
      </c>
      <c r="U4932" s="50">
        <f t="shared" si="545"/>
        <v>2339.3454838709681</v>
      </c>
      <c r="V4932" s="51">
        <f t="shared" si="547"/>
        <v>2321.4947671232826</v>
      </c>
      <c r="W4932" s="53">
        <f t="shared" si="548"/>
        <v>0</v>
      </c>
      <c r="X4932" s="53" t="str">
        <f t="shared" si="549"/>
        <v/>
      </c>
      <c r="Y4932" s="54" t="str">
        <f t="shared" si="550"/>
        <v/>
      </c>
    </row>
    <row r="4933" spans="17:25" x14ac:dyDescent="0.25">
      <c r="Q4933" s="47">
        <f t="shared" si="546"/>
        <v>2005</v>
      </c>
      <c r="R4933" s="48" t="str">
        <f t="shared" si="544"/>
        <v>20055</v>
      </c>
      <c r="S4933" s="49">
        <v>38495</v>
      </c>
      <c r="T4933" s="48">
        <v>2337</v>
      </c>
      <c r="U4933" s="50">
        <f t="shared" si="545"/>
        <v>2339.3454838709681</v>
      </c>
      <c r="V4933" s="51">
        <f t="shared" si="547"/>
        <v>2321.4947671232826</v>
      </c>
      <c r="W4933" s="53">
        <f t="shared" si="548"/>
        <v>0</v>
      </c>
      <c r="X4933" s="53" t="str">
        <f t="shared" si="549"/>
        <v/>
      </c>
      <c r="Y4933" s="54" t="str">
        <f t="shared" si="550"/>
        <v/>
      </c>
    </row>
    <row r="4934" spans="17:25" x14ac:dyDescent="0.25">
      <c r="Q4934" s="47">
        <f t="shared" si="546"/>
        <v>2005</v>
      </c>
      <c r="R4934" s="48" t="str">
        <f t="shared" si="544"/>
        <v>20055</v>
      </c>
      <c r="S4934" s="49">
        <v>38496</v>
      </c>
      <c r="T4934" s="48">
        <v>2329.0500000000002</v>
      </c>
      <c r="U4934" s="50">
        <f t="shared" si="545"/>
        <v>2339.3454838709681</v>
      </c>
      <c r="V4934" s="51">
        <f t="shared" si="547"/>
        <v>2321.4947671232826</v>
      </c>
      <c r="W4934" s="53">
        <f t="shared" si="548"/>
        <v>-3.4017971758664167E-3</v>
      </c>
      <c r="X4934" s="53" t="str">
        <f t="shared" si="549"/>
        <v/>
      </c>
      <c r="Y4934" s="54" t="str">
        <f t="shared" si="550"/>
        <v/>
      </c>
    </row>
    <row r="4935" spans="17:25" x14ac:dyDescent="0.25">
      <c r="Q4935" s="47">
        <f t="shared" si="546"/>
        <v>2005</v>
      </c>
      <c r="R4935" s="48" t="str">
        <f t="shared" ref="R4935:R4998" si="551">+YEAR(S4935)&amp;MONTH(S4935)</f>
        <v>20055</v>
      </c>
      <c r="S4935" s="49">
        <v>38497</v>
      </c>
      <c r="T4935" s="48">
        <v>2328.69</v>
      </c>
      <c r="U4935" s="50">
        <f t="shared" ref="U4935:U4998" si="552">+AVERAGEIF($R$3:$R$12000,R4935,$T$3:$T$12000)</f>
        <v>2339.3454838709681</v>
      </c>
      <c r="V4935" s="51">
        <f t="shared" si="547"/>
        <v>2321.4947671232826</v>
      </c>
      <c r="W4935" s="53">
        <f t="shared" si="548"/>
        <v>-1.5456945965097724E-4</v>
      </c>
      <c r="X4935" s="53" t="str">
        <f t="shared" si="549"/>
        <v/>
      </c>
      <c r="Y4935" s="54" t="str">
        <f t="shared" si="550"/>
        <v/>
      </c>
    </row>
    <row r="4936" spans="17:25" x14ac:dyDescent="0.25">
      <c r="Q4936" s="47">
        <f t="shared" ref="Q4936:Q4999" si="553">+YEAR(S4936)</f>
        <v>2005</v>
      </c>
      <c r="R4936" s="48" t="str">
        <f t="shared" si="551"/>
        <v>20055</v>
      </c>
      <c r="S4936" s="49">
        <v>38498</v>
      </c>
      <c r="T4936" s="48">
        <v>2329.35</v>
      </c>
      <c r="U4936" s="50">
        <f t="shared" si="552"/>
        <v>2339.3454838709681</v>
      </c>
      <c r="V4936" s="51">
        <f t="shared" ref="V4936:V4999" si="554">+AVERAGEIF($Q$3:$Q$12000,Q4936,$T$3:$T$12000)</f>
        <v>2321.4947671232826</v>
      </c>
      <c r="W4936" s="53">
        <f t="shared" si="548"/>
        <v>2.8342115094748266E-4</v>
      </c>
      <c r="X4936" s="53" t="str">
        <f t="shared" si="549"/>
        <v/>
      </c>
      <c r="Y4936" s="54" t="str">
        <f t="shared" si="550"/>
        <v/>
      </c>
    </row>
    <row r="4937" spans="17:25" x14ac:dyDescent="0.25">
      <c r="Q4937" s="47">
        <f t="shared" si="553"/>
        <v>2005</v>
      </c>
      <c r="R4937" s="48" t="str">
        <f t="shared" si="551"/>
        <v>20055</v>
      </c>
      <c r="S4937" s="49">
        <v>38499</v>
      </c>
      <c r="T4937" s="48">
        <v>2330.79</v>
      </c>
      <c r="U4937" s="50">
        <f t="shared" si="552"/>
        <v>2339.3454838709681</v>
      </c>
      <c r="V4937" s="51">
        <f t="shared" si="554"/>
        <v>2321.4947671232826</v>
      </c>
      <c r="W4937" s="53">
        <f t="shared" ref="W4937:W5000" si="555">+T4937/T4936-1</f>
        <v>6.1819820980102413E-4</v>
      </c>
      <c r="X4937" s="53" t="str">
        <f t="shared" ref="X4937:X5000" si="556">IF(U4937/U4936-1=0,"",U4937/U4936-1)</f>
        <v/>
      </c>
      <c r="Y4937" s="54" t="str">
        <f t="shared" ref="Y4937:Y5000" si="557">+IF(V4937=V4936,"",V4937/V4936-1)</f>
        <v/>
      </c>
    </row>
    <row r="4938" spans="17:25" x14ac:dyDescent="0.25">
      <c r="Q4938" s="47">
        <f t="shared" si="553"/>
        <v>2005</v>
      </c>
      <c r="R4938" s="48" t="str">
        <f t="shared" si="551"/>
        <v>20055</v>
      </c>
      <c r="S4938" s="49">
        <v>38500</v>
      </c>
      <c r="T4938" s="48">
        <v>2332.79</v>
      </c>
      <c r="U4938" s="50">
        <f t="shared" si="552"/>
        <v>2339.3454838709681</v>
      </c>
      <c r="V4938" s="51">
        <f t="shared" si="554"/>
        <v>2321.4947671232826</v>
      </c>
      <c r="W4938" s="53">
        <f t="shared" si="555"/>
        <v>8.580781623397371E-4</v>
      </c>
      <c r="X4938" s="53" t="str">
        <f t="shared" si="556"/>
        <v/>
      </c>
      <c r="Y4938" s="54" t="str">
        <f t="shared" si="557"/>
        <v/>
      </c>
    </row>
    <row r="4939" spans="17:25" x14ac:dyDescent="0.25">
      <c r="Q4939" s="47">
        <f t="shared" si="553"/>
        <v>2005</v>
      </c>
      <c r="R4939" s="48" t="str">
        <f t="shared" si="551"/>
        <v>20055</v>
      </c>
      <c r="S4939" s="49">
        <v>38501</v>
      </c>
      <c r="T4939" s="48">
        <v>2332.79</v>
      </c>
      <c r="U4939" s="50">
        <f t="shared" si="552"/>
        <v>2339.3454838709681</v>
      </c>
      <c r="V4939" s="51">
        <f t="shared" si="554"/>
        <v>2321.4947671232826</v>
      </c>
      <c r="W4939" s="53">
        <f t="shared" si="555"/>
        <v>0</v>
      </c>
      <c r="X4939" s="53" t="str">
        <f t="shared" si="556"/>
        <v/>
      </c>
      <c r="Y4939" s="54" t="str">
        <f t="shared" si="557"/>
        <v/>
      </c>
    </row>
    <row r="4940" spans="17:25" x14ac:dyDescent="0.25">
      <c r="Q4940" s="47">
        <f t="shared" si="553"/>
        <v>2005</v>
      </c>
      <c r="R4940" s="48" t="str">
        <f t="shared" si="551"/>
        <v>20055</v>
      </c>
      <c r="S4940" s="49">
        <v>38502</v>
      </c>
      <c r="T4940" s="48">
        <v>2332.79</v>
      </c>
      <c r="U4940" s="50">
        <f t="shared" si="552"/>
        <v>2339.3454838709681</v>
      </c>
      <c r="V4940" s="51">
        <f t="shared" si="554"/>
        <v>2321.4947671232826</v>
      </c>
      <c r="W4940" s="53">
        <f t="shared" si="555"/>
        <v>0</v>
      </c>
      <c r="X4940" s="53" t="str">
        <f t="shared" si="556"/>
        <v/>
      </c>
      <c r="Y4940" s="54" t="str">
        <f t="shared" si="557"/>
        <v/>
      </c>
    </row>
    <row r="4941" spans="17:25" x14ac:dyDescent="0.25">
      <c r="Q4941" s="47">
        <f t="shared" si="553"/>
        <v>2005</v>
      </c>
      <c r="R4941" s="48" t="str">
        <f t="shared" si="551"/>
        <v>20055</v>
      </c>
      <c r="S4941" s="49">
        <v>38503</v>
      </c>
      <c r="T4941" s="48">
        <v>2332.79</v>
      </c>
      <c r="U4941" s="50">
        <f t="shared" si="552"/>
        <v>2339.3454838709681</v>
      </c>
      <c r="V4941" s="51">
        <f t="shared" si="554"/>
        <v>2321.4947671232826</v>
      </c>
      <c r="W4941" s="53">
        <f t="shared" si="555"/>
        <v>0</v>
      </c>
      <c r="X4941" s="53" t="str">
        <f t="shared" si="556"/>
        <v/>
      </c>
      <c r="Y4941" s="54" t="str">
        <f t="shared" si="557"/>
        <v/>
      </c>
    </row>
    <row r="4942" spans="17:25" x14ac:dyDescent="0.25">
      <c r="Q4942" s="47">
        <f t="shared" si="553"/>
        <v>2005</v>
      </c>
      <c r="R4942" s="48" t="str">
        <f t="shared" si="551"/>
        <v>20056</v>
      </c>
      <c r="S4942" s="49">
        <v>38504</v>
      </c>
      <c r="T4942" s="48">
        <v>2338.89</v>
      </c>
      <c r="U4942" s="50">
        <f t="shared" si="552"/>
        <v>2331.4443333333334</v>
      </c>
      <c r="V4942" s="51">
        <f t="shared" si="554"/>
        <v>2321.4947671232826</v>
      </c>
      <c r="W4942" s="53">
        <f t="shared" si="555"/>
        <v>2.6148946111737015E-3</v>
      </c>
      <c r="X4942" s="53">
        <f t="shared" si="556"/>
        <v>-3.3775047730703056E-3</v>
      </c>
      <c r="Y4942" s="54" t="str">
        <f t="shared" si="557"/>
        <v/>
      </c>
    </row>
    <row r="4943" spans="17:25" x14ac:dyDescent="0.25">
      <c r="Q4943" s="47">
        <f t="shared" si="553"/>
        <v>2005</v>
      </c>
      <c r="R4943" s="48" t="str">
        <f t="shared" si="551"/>
        <v>20056</v>
      </c>
      <c r="S4943" s="49">
        <v>38505</v>
      </c>
      <c r="T4943" s="48">
        <v>2339.67</v>
      </c>
      <c r="U4943" s="50">
        <f t="shared" si="552"/>
        <v>2331.4443333333334</v>
      </c>
      <c r="V4943" s="51">
        <f t="shared" si="554"/>
        <v>2321.4947671232826</v>
      </c>
      <c r="W4943" s="53">
        <f t="shared" si="555"/>
        <v>3.3349152803263671E-4</v>
      </c>
      <c r="X4943" s="53" t="str">
        <f t="shared" si="556"/>
        <v/>
      </c>
      <c r="Y4943" s="54" t="str">
        <f t="shared" si="557"/>
        <v/>
      </c>
    </row>
    <row r="4944" spans="17:25" x14ac:dyDescent="0.25">
      <c r="Q4944" s="47">
        <f t="shared" si="553"/>
        <v>2005</v>
      </c>
      <c r="R4944" s="48" t="str">
        <f t="shared" si="551"/>
        <v>20056</v>
      </c>
      <c r="S4944" s="49">
        <v>38506</v>
      </c>
      <c r="T4944" s="48">
        <v>2336.65</v>
      </c>
      <c r="U4944" s="50">
        <f t="shared" si="552"/>
        <v>2331.4443333333334</v>
      </c>
      <c r="V4944" s="51">
        <f t="shared" si="554"/>
        <v>2321.4947671232826</v>
      </c>
      <c r="W4944" s="53">
        <f t="shared" si="555"/>
        <v>-1.2907803237208748E-3</v>
      </c>
      <c r="X4944" s="53" t="str">
        <f t="shared" si="556"/>
        <v/>
      </c>
      <c r="Y4944" s="54" t="str">
        <f t="shared" si="557"/>
        <v/>
      </c>
    </row>
    <row r="4945" spans="17:25" x14ac:dyDescent="0.25">
      <c r="Q4945" s="47">
        <f t="shared" si="553"/>
        <v>2005</v>
      </c>
      <c r="R4945" s="48" t="str">
        <f t="shared" si="551"/>
        <v>20056</v>
      </c>
      <c r="S4945" s="49">
        <v>38507</v>
      </c>
      <c r="T4945" s="48">
        <v>2330.9299999999998</v>
      </c>
      <c r="U4945" s="50">
        <f t="shared" si="552"/>
        <v>2331.4443333333334</v>
      </c>
      <c r="V4945" s="51">
        <f t="shared" si="554"/>
        <v>2321.4947671232826</v>
      </c>
      <c r="W4945" s="53">
        <f t="shared" si="555"/>
        <v>-2.4479489867974547E-3</v>
      </c>
      <c r="X4945" s="53" t="str">
        <f t="shared" si="556"/>
        <v/>
      </c>
      <c r="Y4945" s="54" t="str">
        <f t="shared" si="557"/>
        <v/>
      </c>
    </row>
    <row r="4946" spans="17:25" x14ac:dyDescent="0.25">
      <c r="Q4946" s="47">
        <f t="shared" si="553"/>
        <v>2005</v>
      </c>
      <c r="R4946" s="48" t="str">
        <f t="shared" si="551"/>
        <v>20056</v>
      </c>
      <c r="S4946" s="49">
        <v>38508</v>
      </c>
      <c r="T4946" s="48">
        <v>2330.9299999999998</v>
      </c>
      <c r="U4946" s="50">
        <f t="shared" si="552"/>
        <v>2331.4443333333334</v>
      </c>
      <c r="V4946" s="51">
        <f t="shared" si="554"/>
        <v>2321.4947671232826</v>
      </c>
      <c r="W4946" s="53">
        <f t="shared" si="555"/>
        <v>0</v>
      </c>
      <c r="X4946" s="53" t="str">
        <f t="shared" si="556"/>
        <v/>
      </c>
      <c r="Y4946" s="54" t="str">
        <f t="shared" si="557"/>
        <v/>
      </c>
    </row>
    <row r="4947" spans="17:25" x14ac:dyDescent="0.25">
      <c r="Q4947" s="47">
        <f t="shared" si="553"/>
        <v>2005</v>
      </c>
      <c r="R4947" s="48" t="str">
        <f t="shared" si="551"/>
        <v>20056</v>
      </c>
      <c r="S4947" s="49">
        <v>38509</v>
      </c>
      <c r="T4947" s="48">
        <v>2330.9299999999998</v>
      </c>
      <c r="U4947" s="50">
        <f t="shared" si="552"/>
        <v>2331.4443333333334</v>
      </c>
      <c r="V4947" s="51">
        <f t="shared" si="554"/>
        <v>2321.4947671232826</v>
      </c>
      <c r="W4947" s="53">
        <f t="shared" si="555"/>
        <v>0</v>
      </c>
      <c r="X4947" s="53" t="str">
        <f t="shared" si="556"/>
        <v/>
      </c>
      <c r="Y4947" s="54" t="str">
        <f t="shared" si="557"/>
        <v/>
      </c>
    </row>
    <row r="4948" spans="17:25" x14ac:dyDescent="0.25">
      <c r="Q4948" s="47">
        <f t="shared" si="553"/>
        <v>2005</v>
      </c>
      <c r="R4948" s="48" t="str">
        <f t="shared" si="551"/>
        <v>20056</v>
      </c>
      <c r="S4948" s="49">
        <v>38510</v>
      </c>
      <c r="T4948" s="48">
        <v>2330.9299999999998</v>
      </c>
      <c r="U4948" s="50">
        <f t="shared" si="552"/>
        <v>2331.4443333333334</v>
      </c>
      <c r="V4948" s="51">
        <f t="shared" si="554"/>
        <v>2321.4947671232826</v>
      </c>
      <c r="W4948" s="53">
        <f t="shared" si="555"/>
        <v>0</v>
      </c>
      <c r="X4948" s="53" t="str">
        <f t="shared" si="556"/>
        <v/>
      </c>
      <c r="Y4948" s="54" t="str">
        <f t="shared" si="557"/>
        <v/>
      </c>
    </row>
    <row r="4949" spans="17:25" x14ac:dyDescent="0.25">
      <c r="Q4949" s="47">
        <f t="shared" si="553"/>
        <v>2005</v>
      </c>
      <c r="R4949" s="48" t="str">
        <f t="shared" si="551"/>
        <v>20056</v>
      </c>
      <c r="S4949" s="49">
        <v>38511</v>
      </c>
      <c r="T4949" s="48">
        <v>2331.38</v>
      </c>
      <c r="U4949" s="50">
        <f t="shared" si="552"/>
        <v>2331.4443333333334</v>
      </c>
      <c r="V4949" s="51">
        <f t="shared" si="554"/>
        <v>2321.4947671232826</v>
      </c>
      <c r="W4949" s="53">
        <f t="shared" si="555"/>
        <v>1.9305599052743538E-4</v>
      </c>
      <c r="X4949" s="53" t="str">
        <f t="shared" si="556"/>
        <v/>
      </c>
      <c r="Y4949" s="54" t="str">
        <f t="shared" si="557"/>
        <v/>
      </c>
    </row>
    <row r="4950" spans="17:25" x14ac:dyDescent="0.25">
      <c r="Q4950" s="47">
        <f t="shared" si="553"/>
        <v>2005</v>
      </c>
      <c r="R4950" s="48" t="str">
        <f t="shared" si="551"/>
        <v>20056</v>
      </c>
      <c r="S4950" s="49">
        <v>38512</v>
      </c>
      <c r="T4950" s="48">
        <v>2347.83</v>
      </c>
      <c r="U4950" s="50">
        <f t="shared" si="552"/>
        <v>2331.4443333333334</v>
      </c>
      <c r="V4950" s="51">
        <f t="shared" si="554"/>
        <v>2321.4947671232826</v>
      </c>
      <c r="W4950" s="53">
        <f t="shared" si="555"/>
        <v>7.0559068019797611E-3</v>
      </c>
      <c r="X4950" s="53" t="str">
        <f t="shared" si="556"/>
        <v/>
      </c>
      <c r="Y4950" s="54" t="str">
        <f t="shared" si="557"/>
        <v/>
      </c>
    </row>
    <row r="4951" spans="17:25" x14ac:dyDescent="0.25">
      <c r="Q4951" s="47">
        <f t="shared" si="553"/>
        <v>2005</v>
      </c>
      <c r="R4951" s="48" t="str">
        <f t="shared" si="551"/>
        <v>20056</v>
      </c>
      <c r="S4951" s="49">
        <v>38513</v>
      </c>
      <c r="T4951" s="48">
        <v>2361.41</v>
      </c>
      <c r="U4951" s="50">
        <f t="shared" si="552"/>
        <v>2331.4443333333334</v>
      </c>
      <c r="V4951" s="51">
        <f t="shared" si="554"/>
        <v>2321.4947671232826</v>
      </c>
      <c r="W4951" s="53">
        <f t="shared" si="555"/>
        <v>5.7840644339666181E-3</v>
      </c>
      <c r="X4951" s="53" t="str">
        <f t="shared" si="556"/>
        <v/>
      </c>
      <c r="Y4951" s="54" t="str">
        <f t="shared" si="557"/>
        <v/>
      </c>
    </row>
    <row r="4952" spans="17:25" x14ac:dyDescent="0.25">
      <c r="Q4952" s="47">
        <f t="shared" si="553"/>
        <v>2005</v>
      </c>
      <c r="R4952" s="48" t="str">
        <f t="shared" si="551"/>
        <v>20056</v>
      </c>
      <c r="S4952" s="49">
        <v>38514</v>
      </c>
      <c r="T4952" s="48">
        <v>2349.17</v>
      </c>
      <c r="U4952" s="50">
        <f t="shared" si="552"/>
        <v>2331.4443333333334</v>
      </c>
      <c r="V4952" s="51">
        <f t="shared" si="554"/>
        <v>2321.4947671232826</v>
      </c>
      <c r="W4952" s="53">
        <f t="shared" si="555"/>
        <v>-5.1833438496490247E-3</v>
      </c>
      <c r="X4952" s="53" t="str">
        <f t="shared" si="556"/>
        <v/>
      </c>
      <c r="Y4952" s="54" t="str">
        <f t="shared" si="557"/>
        <v/>
      </c>
    </row>
    <row r="4953" spans="17:25" x14ac:dyDescent="0.25">
      <c r="Q4953" s="47">
        <f t="shared" si="553"/>
        <v>2005</v>
      </c>
      <c r="R4953" s="48" t="str">
        <f t="shared" si="551"/>
        <v>20056</v>
      </c>
      <c r="S4953" s="49">
        <v>38515</v>
      </c>
      <c r="T4953" s="48">
        <v>2349.17</v>
      </c>
      <c r="U4953" s="50">
        <f t="shared" si="552"/>
        <v>2331.4443333333334</v>
      </c>
      <c r="V4953" s="51">
        <f t="shared" si="554"/>
        <v>2321.4947671232826</v>
      </c>
      <c r="W4953" s="53">
        <f t="shared" si="555"/>
        <v>0</v>
      </c>
      <c r="X4953" s="53" t="str">
        <f t="shared" si="556"/>
        <v/>
      </c>
      <c r="Y4953" s="54" t="str">
        <f t="shared" si="557"/>
        <v/>
      </c>
    </row>
    <row r="4954" spans="17:25" x14ac:dyDescent="0.25">
      <c r="Q4954" s="47">
        <f t="shared" si="553"/>
        <v>2005</v>
      </c>
      <c r="R4954" s="48" t="str">
        <f t="shared" si="551"/>
        <v>20056</v>
      </c>
      <c r="S4954" s="49">
        <v>38516</v>
      </c>
      <c r="T4954" s="48">
        <v>2349.17</v>
      </c>
      <c r="U4954" s="50">
        <f t="shared" si="552"/>
        <v>2331.4443333333334</v>
      </c>
      <c r="V4954" s="51">
        <f t="shared" si="554"/>
        <v>2321.4947671232826</v>
      </c>
      <c r="W4954" s="53">
        <f t="shared" si="555"/>
        <v>0</v>
      </c>
      <c r="X4954" s="53" t="str">
        <f t="shared" si="556"/>
        <v/>
      </c>
      <c r="Y4954" s="54" t="str">
        <f t="shared" si="557"/>
        <v/>
      </c>
    </row>
    <row r="4955" spans="17:25" x14ac:dyDescent="0.25">
      <c r="Q4955" s="47">
        <f t="shared" si="553"/>
        <v>2005</v>
      </c>
      <c r="R4955" s="48" t="str">
        <f t="shared" si="551"/>
        <v>20056</v>
      </c>
      <c r="S4955" s="49">
        <v>38517</v>
      </c>
      <c r="T4955" s="48">
        <v>2345.6</v>
      </c>
      <c r="U4955" s="50">
        <f t="shared" si="552"/>
        <v>2331.4443333333334</v>
      </c>
      <c r="V4955" s="51">
        <f t="shared" si="554"/>
        <v>2321.4947671232826</v>
      </c>
      <c r="W4955" s="53">
        <f t="shared" si="555"/>
        <v>-1.5196856762176303E-3</v>
      </c>
      <c r="X4955" s="53" t="str">
        <f t="shared" si="556"/>
        <v/>
      </c>
      <c r="Y4955" s="54" t="str">
        <f t="shared" si="557"/>
        <v/>
      </c>
    </row>
    <row r="4956" spans="17:25" x14ac:dyDescent="0.25">
      <c r="Q4956" s="47">
        <f t="shared" si="553"/>
        <v>2005</v>
      </c>
      <c r="R4956" s="48" t="str">
        <f t="shared" si="551"/>
        <v>20056</v>
      </c>
      <c r="S4956" s="49">
        <v>38518</v>
      </c>
      <c r="T4956" s="48">
        <v>2334.27</v>
      </c>
      <c r="U4956" s="50">
        <f t="shared" si="552"/>
        <v>2331.4443333333334</v>
      </c>
      <c r="V4956" s="51">
        <f t="shared" si="554"/>
        <v>2321.4947671232826</v>
      </c>
      <c r="W4956" s="53">
        <f t="shared" si="555"/>
        <v>-4.830320600272775E-3</v>
      </c>
      <c r="X4956" s="53" t="str">
        <f t="shared" si="556"/>
        <v/>
      </c>
      <c r="Y4956" s="54" t="str">
        <f t="shared" si="557"/>
        <v/>
      </c>
    </row>
    <row r="4957" spans="17:25" x14ac:dyDescent="0.25">
      <c r="Q4957" s="47">
        <f t="shared" si="553"/>
        <v>2005</v>
      </c>
      <c r="R4957" s="48" t="str">
        <f t="shared" si="551"/>
        <v>20056</v>
      </c>
      <c r="S4957" s="49">
        <v>38519</v>
      </c>
      <c r="T4957" s="48">
        <v>2330.33</v>
      </c>
      <c r="U4957" s="50">
        <f t="shared" si="552"/>
        <v>2331.4443333333334</v>
      </c>
      <c r="V4957" s="51">
        <f t="shared" si="554"/>
        <v>2321.4947671232826</v>
      </c>
      <c r="W4957" s="53">
        <f t="shared" si="555"/>
        <v>-1.6878938597506554E-3</v>
      </c>
      <c r="X4957" s="53" t="str">
        <f t="shared" si="556"/>
        <v/>
      </c>
      <c r="Y4957" s="54" t="str">
        <f t="shared" si="557"/>
        <v/>
      </c>
    </row>
    <row r="4958" spans="17:25" x14ac:dyDescent="0.25">
      <c r="Q4958" s="47">
        <f t="shared" si="553"/>
        <v>2005</v>
      </c>
      <c r="R4958" s="48" t="str">
        <f t="shared" si="551"/>
        <v>20056</v>
      </c>
      <c r="S4958" s="49">
        <v>38520</v>
      </c>
      <c r="T4958" s="48">
        <v>2326.4299999999998</v>
      </c>
      <c r="U4958" s="50">
        <f t="shared" si="552"/>
        <v>2331.4443333333334</v>
      </c>
      <c r="V4958" s="51">
        <f t="shared" si="554"/>
        <v>2321.4947671232826</v>
      </c>
      <c r="W4958" s="53">
        <f t="shared" si="555"/>
        <v>-1.6735827114614521E-3</v>
      </c>
      <c r="X4958" s="53" t="str">
        <f t="shared" si="556"/>
        <v/>
      </c>
      <c r="Y4958" s="54" t="str">
        <f t="shared" si="557"/>
        <v/>
      </c>
    </row>
    <row r="4959" spans="17:25" x14ac:dyDescent="0.25">
      <c r="Q4959" s="47">
        <f t="shared" si="553"/>
        <v>2005</v>
      </c>
      <c r="R4959" s="48" t="str">
        <f t="shared" si="551"/>
        <v>20056</v>
      </c>
      <c r="S4959" s="49">
        <v>38521</v>
      </c>
      <c r="T4959" s="48">
        <v>2322.0500000000002</v>
      </c>
      <c r="U4959" s="50">
        <f t="shared" si="552"/>
        <v>2331.4443333333334</v>
      </c>
      <c r="V4959" s="51">
        <f t="shared" si="554"/>
        <v>2321.4947671232826</v>
      </c>
      <c r="W4959" s="53">
        <f t="shared" si="555"/>
        <v>-1.882712998026892E-3</v>
      </c>
      <c r="X4959" s="53" t="str">
        <f t="shared" si="556"/>
        <v/>
      </c>
      <c r="Y4959" s="54" t="str">
        <f t="shared" si="557"/>
        <v/>
      </c>
    </row>
    <row r="4960" spans="17:25" x14ac:dyDescent="0.25">
      <c r="Q4960" s="47">
        <f t="shared" si="553"/>
        <v>2005</v>
      </c>
      <c r="R4960" s="48" t="str">
        <f t="shared" si="551"/>
        <v>20056</v>
      </c>
      <c r="S4960" s="49">
        <v>38522</v>
      </c>
      <c r="T4960" s="48">
        <v>2322.0500000000002</v>
      </c>
      <c r="U4960" s="50">
        <f t="shared" si="552"/>
        <v>2331.4443333333334</v>
      </c>
      <c r="V4960" s="51">
        <f t="shared" si="554"/>
        <v>2321.4947671232826</v>
      </c>
      <c r="W4960" s="53">
        <f t="shared" si="555"/>
        <v>0</v>
      </c>
      <c r="X4960" s="53" t="str">
        <f t="shared" si="556"/>
        <v/>
      </c>
      <c r="Y4960" s="54" t="str">
        <f t="shared" si="557"/>
        <v/>
      </c>
    </row>
    <row r="4961" spans="17:25" x14ac:dyDescent="0.25">
      <c r="Q4961" s="47">
        <f t="shared" si="553"/>
        <v>2005</v>
      </c>
      <c r="R4961" s="48" t="str">
        <f t="shared" si="551"/>
        <v>20056</v>
      </c>
      <c r="S4961" s="49">
        <v>38523</v>
      </c>
      <c r="T4961" s="48">
        <v>2322.0500000000002</v>
      </c>
      <c r="U4961" s="50">
        <f t="shared" si="552"/>
        <v>2331.4443333333334</v>
      </c>
      <c r="V4961" s="51">
        <f t="shared" si="554"/>
        <v>2321.4947671232826</v>
      </c>
      <c r="W4961" s="53">
        <f t="shared" si="555"/>
        <v>0</v>
      </c>
      <c r="X4961" s="53" t="str">
        <f t="shared" si="556"/>
        <v/>
      </c>
      <c r="Y4961" s="54" t="str">
        <f t="shared" si="557"/>
        <v/>
      </c>
    </row>
    <row r="4962" spans="17:25" x14ac:dyDescent="0.25">
      <c r="Q4962" s="47">
        <f t="shared" si="553"/>
        <v>2005</v>
      </c>
      <c r="R4962" s="48" t="str">
        <f t="shared" si="551"/>
        <v>20056</v>
      </c>
      <c r="S4962" s="49">
        <v>38524</v>
      </c>
      <c r="T4962" s="48">
        <v>2319.11</v>
      </c>
      <c r="U4962" s="50">
        <f t="shared" si="552"/>
        <v>2331.4443333333334</v>
      </c>
      <c r="V4962" s="51">
        <f t="shared" si="554"/>
        <v>2321.4947671232826</v>
      </c>
      <c r="W4962" s="53">
        <f t="shared" si="555"/>
        <v>-1.2661226071790654E-3</v>
      </c>
      <c r="X4962" s="53" t="str">
        <f t="shared" si="556"/>
        <v/>
      </c>
      <c r="Y4962" s="54" t="str">
        <f t="shared" si="557"/>
        <v/>
      </c>
    </row>
    <row r="4963" spans="17:25" x14ac:dyDescent="0.25">
      <c r="Q4963" s="47">
        <f t="shared" si="553"/>
        <v>2005</v>
      </c>
      <c r="R4963" s="48" t="str">
        <f t="shared" si="551"/>
        <v>20056</v>
      </c>
      <c r="S4963" s="49">
        <v>38525</v>
      </c>
      <c r="T4963" s="48">
        <v>2314.89</v>
      </c>
      <c r="U4963" s="50">
        <f t="shared" si="552"/>
        <v>2331.4443333333334</v>
      </c>
      <c r="V4963" s="51">
        <f t="shared" si="554"/>
        <v>2321.4947671232826</v>
      </c>
      <c r="W4963" s="53">
        <f t="shared" si="555"/>
        <v>-1.8196635778381376E-3</v>
      </c>
      <c r="X4963" s="53" t="str">
        <f t="shared" si="556"/>
        <v/>
      </c>
      <c r="Y4963" s="54" t="str">
        <f t="shared" si="557"/>
        <v/>
      </c>
    </row>
    <row r="4964" spans="17:25" x14ac:dyDescent="0.25">
      <c r="Q4964" s="47">
        <f t="shared" si="553"/>
        <v>2005</v>
      </c>
      <c r="R4964" s="48" t="str">
        <f t="shared" si="551"/>
        <v>20056</v>
      </c>
      <c r="S4964" s="49">
        <v>38526</v>
      </c>
      <c r="T4964" s="48">
        <v>2316.4499999999998</v>
      </c>
      <c r="U4964" s="50">
        <f t="shared" si="552"/>
        <v>2331.4443333333334</v>
      </c>
      <c r="V4964" s="51">
        <f t="shared" si="554"/>
        <v>2321.4947671232826</v>
      </c>
      <c r="W4964" s="53">
        <f t="shared" si="555"/>
        <v>6.7389811178930614E-4</v>
      </c>
      <c r="X4964" s="53" t="str">
        <f t="shared" si="556"/>
        <v/>
      </c>
      <c r="Y4964" s="54" t="str">
        <f t="shared" si="557"/>
        <v/>
      </c>
    </row>
    <row r="4965" spans="17:25" x14ac:dyDescent="0.25">
      <c r="Q4965" s="47">
        <f t="shared" si="553"/>
        <v>2005</v>
      </c>
      <c r="R4965" s="48" t="str">
        <f t="shared" si="551"/>
        <v>20056</v>
      </c>
      <c r="S4965" s="49">
        <v>38527</v>
      </c>
      <c r="T4965" s="48">
        <v>2319.27</v>
      </c>
      <c r="U4965" s="50">
        <f t="shared" si="552"/>
        <v>2331.4443333333334</v>
      </c>
      <c r="V4965" s="51">
        <f t="shared" si="554"/>
        <v>2321.4947671232826</v>
      </c>
      <c r="W4965" s="53">
        <f t="shared" si="555"/>
        <v>1.21738004273797E-3</v>
      </c>
      <c r="X4965" s="53" t="str">
        <f t="shared" si="556"/>
        <v/>
      </c>
      <c r="Y4965" s="54" t="str">
        <f t="shared" si="557"/>
        <v/>
      </c>
    </row>
    <row r="4966" spans="17:25" x14ac:dyDescent="0.25">
      <c r="Q4966" s="47">
        <f t="shared" si="553"/>
        <v>2005</v>
      </c>
      <c r="R4966" s="48" t="str">
        <f t="shared" si="551"/>
        <v>20056</v>
      </c>
      <c r="S4966" s="49">
        <v>38528</v>
      </c>
      <c r="T4966" s="48">
        <v>2320.29</v>
      </c>
      <c r="U4966" s="50">
        <f t="shared" si="552"/>
        <v>2331.4443333333334</v>
      </c>
      <c r="V4966" s="51">
        <f t="shared" si="554"/>
        <v>2321.4947671232826</v>
      </c>
      <c r="W4966" s="53">
        <f t="shared" si="555"/>
        <v>4.3979355573098289E-4</v>
      </c>
      <c r="X4966" s="53" t="str">
        <f t="shared" si="556"/>
        <v/>
      </c>
      <c r="Y4966" s="54" t="str">
        <f t="shared" si="557"/>
        <v/>
      </c>
    </row>
    <row r="4967" spans="17:25" x14ac:dyDescent="0.25">
      <c r="Q4967" s="47">
        <f t="shared" si="553"/>
        <v>2005</v>
      </c>
      <c r="R4967" s="48" t="str">
        <f t="shared" si="551"/>
        <v>20056</v>
      </c>
      <c r="S4967" s="49">
        <v>38529</v>
      </c>
      <c r="T4967" s="48">
        <v>2320.29</v>
      </c>
      <c r="U4967" s="50">
        <f t="shared" si="552"/>
        <v>2331.4443333333334</v>
      </c>
      <c r="V4967" s="51">
        <f t="shared" si="554"/>
        <v>2321.4947671232826</v>
      </c>
      <c r="W4967" s="53">
        <f t="shared" si="555"/>
        <v>0</v>
      </c>
      <c r="X4967" s="53" t="str">
        <f t="shared" si="556"/>
        <v/>
      </c>
      <c r="Y4967" s="54" t="str">
        <f t="shared" si="557"/>
        <v/>
      </c>
    </row>
    <row r="4968" spans="17:25" x14ac:dyDescent="0.25">
      <c r="Q4968" s="47">
        <f t="shared" si="553"/>
        <v>2005</v>
      </c>
      <c r="R4968" s="48" t="str">
        <f t="shared" si="551"/>
        <v>20056</v>
      </c>
      <c r="S4968" s="49">
        <v>38530</v>
      </c>
      <c r="T4968" s="48">
        <v>2320.29</v>
      </c>
      <c r="U4968" s="50">
        <f t="shared" si="552"/>
        <v>2331.4443333333334</v>
      </c>
      <c r="V4968" s="51">
        <f t="shared" si="554"/>
        <v>2321.4947671232826</v>
      </c>
      <c r="W4968" s="53">
        <f t="shared" si="555"/>
        <v>0</v>
      </c>
      <c r="X4968" s="53" t="str">
        <f t="shared" si="556"/>
        <v/>
      </c>
      <c r="Y4968" s="54" t="str">
        <f t="shared" si="557"/>
        <v/>
      </c>
    </row>
    <row r="4969" spans="17:25" x14ac:dyDescent="0.25">
      <c r="Q4969" s="47">
        <f t="shared" si="553"/>
        <v>2005</v>
      </c>
      <c r="R4969" s="48" t="str">
        <f t="shared" si="551"/>
        <v>20056</v>
      </c>
      <c r="S4969" s="49">
        <v>38531</v>
      </c>
      <c r="T4969" s="48">
        <v>2323.19</v>
      </c>
      <c r="U4969" s="50">
        <f t="shared" si="552"/>
        <v>2331.4443333333334</v>
      </c>
      <c r="V4969" s="51">
        <f t="shared" si="554"/>
        <v>2321.4947671232826</v>
      </c>
      <c r="W4969" s="53">
        <f t="shared" si="555"/>
        <v>1.2498437695287468E-3</v>
      </c>
      <c r="X4969" s="53" t="str">
        <f t="shared" si="556"/>
        <v/>
      </c>
      <c r="Y4969" s="54" t="str">
        <f t="shared" si="557"/>
        <v/>
      </c>
    </row>
    <row r="4970" spans="17:25" x14ac:dyDescent="0.25">
      <c r="Q4970" s="47">
        <f t="shared" si="553"/>
        <v>2005</v>
      </c>
      <c r="R4970" s="48" t="str">
        <f t="shared" si="551"/>
        <v>20056</v>
      </c>
      <c r="S4970" s="49">
        <v>38532</v>
      </c>
      <c r="T4970" s="48">
        <v>2327.9</v>
      </c>
      <c r="U4970" s="50">
        <f t="shared" si="552"/>
        <v>2331.4443333333334</v>
      </c>
      <c r="V4970" s="51">
        <f t="shared" si="554"/>
        <v>2321.4947671232826</v>
      </c>
      <c r="W4970" s="53">
        <f t="shared" si="555"/>
        <v>2.0273847597485073E-3</v>
      </c>
      <c r="X4970" s="53" t="str">
        <f t="shared" si="556"/>
        <v/>
      </c>
      <c r="Y4970" s="54" t="str">
        <f t="shared" si="557"/>
        <v/>
      </c>
    </row>
    <row r="4971" spans="17:25" x14ac:dyDescent="0.25">
      <c r="Q4971" s="47">
        <f t="shared" si="553"/>
        <v>2005</v>
      </c>
      <c r="R4971" s="48" t="str">
        <f t="shared" si="551"/>
        <v>20056</v>
      </c>
      <c r="S4971" s="49">
        <v>38533</v>
      </c>
      <c r="T4971" s="48">
        <v>2331.81</v>
      </c>
      <c r="U4971" s="50">
        <f t="shared" si="552"/>
        <v>2331.4443333333334</v>
      </c>
      <c r="V4971" s="51">
        <f t="shared" si="554"/>
        <v>2321.4947671232826</v>
      </c>
      <c r="W4971" s="53">
        <f t="shared" si="555"/>
        <v>1.6796254134627819E-3</v>
      </c>
      <c r="X4971" s="53" t="str">
        <f t="shared" si="556"/>
        <v/>
      </c>
      <c r="Y4971" s="54" t="str">
        <f t="shared" si="557"/>
        <v/>
      </c>
    </row>
    <row r="4972" spans="17:25" x14ac:dyDescent="0.25">
      <c r="Q4972" s="47">
        <f t="shared" si="553"/>
        <v>2005</v>
      </c>
      <c r="R4972" s="48" t="str">
        <f t="shared" si="551"/>
        <v>20057</v>
      </c>
      <c r="S4972" s="49">
        <v>38534</v>
      </c>
      <c r="T4972" s="48">
        <v>2324.2199999999998</v>
      </c>
      <c r="U4972" s="50">
        <f t="shared" si="552"/>
        <v>2322.7867741935488</v>
      </c>
      <c r="V4972" s="51">
        <f t="shared" si="554"/>
        <v>2321.4947671232826</v>
      </c>
      <c r="W4972" s="53">
        <f t="shared" si="555"/>
        <v>-3.2549821812241087E-3</v>
      </c>
      <c r="X4972" s="53">
        <f t="shared" si="556"/>
        <v>-3.7133887419077416E-3</v>
      </c>
      <c r="Y4972" s="54" t="str">
        <f t="shared" si="557"/>
        <v/>
      </c>
    </row>
    <row r="4973" spans="17:25" x14ac:dyDescent="0.25">
      <c r="Q4973" s="47">
        <f t="shared" si="553"/>
        <v>2005</v>
      </c>
      <c r="R4973" s="48" t="str">
        <f t="shared" si="551"/>
        <v>20057</v>
      </c>
      <c r="S4973" s="49">
        <v>38535</v>
      </c>
      <c r="T4973" s="48">
        <v>2324.69</v>
      </c>
      <c r="U4973" s="50">
        <f t="shared" si="552"/>
        <v>2322.7867741935488</v>
      </c>
      <c r="V4973" s="51">
        <f t="shared" si="554"/>
        <v>2321.4947671232826</v>
      </c>
      <c r="W4973" s="53">
        <f t="shared" si="555"/>
        <v>2.0221837863898529E-4</v>
      </c>
      <c r="X4973" s="53" t="str">
        <f t="shared" si="556"/>
        <v/>
      </c>
      <c r="Y4973" s="54" t="str">
        <f t="shared" si="557"/>
        <v/>
      </c>
    </row>
    <row r="4974" spans="17:25" x14ac:dyDescent="0.25">
      <c r="Q4974" s="47">
        <f t="shared" si="553"/>
        <v>2005</v>
      </c>
      <c r="R4974" s="48" t="str">
        <f t="shared" si="551"/>
        <v>20057</v>
      </c>
      <c r="S4974" s="49">
        <v>38536</v>
      </c>
      <c r="T4974" s="48">
        <v>2324.69</v>
      </c>
      <c r="U4974" s="50">
        <f t="shared" si="552"/>
        <v>2322.7867741935488</v>
      </c>
      <c r="V4974" s="51">
        <f t="shared" si="554"/>
        <v>2321.4947671232826</v>
      </c>
      <c r="W4974" s="53">
        <f t="shared" si="555"/>
        <v>0</v>
      </c>
      <c r="X4974" s="53" t="str">
        <f t="shared" si="556"/>
        <v/>
      </c>
      <c r="Y4974" s="54" t="str">
        <f t="shared" si="557"/>
        <v/>
      </c>
    </row>
    <row r="4975" spans="17:25" x14ac:dyDescent="0.25">
      <c r="Q4975" s="47">
        <f t="shared" si="553"/>
        <v>2005</v>
      </c>
      <c r="R4975" s="48" t="str">
        <f t="shared" si="551"/>
        <v>20057</v>
      </c>
      <c r="S4975" s="49">
        <v>38537</v>
      </c>
      <c r="T4975" s="48">
        <v>2324.69</v>
      </c>
      <c r="U4975" s="50">
        <f t="shared" si="552"/>
        <v>2322.7867741935488</v>
      </c>
      <c r="V4975" s="51">
        <f t="shared" si="554"/>
        <v>2321.4947671232826</v>
      </c>
      <c r="W4975" s="53">
        <f t="shared" si="555"/>
        <v>0</v>
      </c>
      <c r="X4975" s="53" t="str">
        <f t="shared" si="556"/>
        <v/>
      </c>
      <c r="Y4975" s="54" t="str">
        <f t="shared" si="557"/>
        <v/>
      </c>
    </row>
    <row r="4976" spans="17:25" x14ac:dyDescent="0.25">
      <c r="Q4976" s="47">
        <f t="shared" si="553"/>
        <v>2005</v>
      </c>
      <c r="R4976" s="48" t="str">
        <f t="shared" si="551"/>
        <v>20057</v>
      </c>
      <c r="S4976" s="49">
        <v>38538</v>
      </c>
      <c r="T4976" s="48">
        <v>2324.69</v>
      </c>
      <c r="U4976" s="50">
        <f t="shared" si="552"/>
        <v>2322.7867741935488</v>
      </c>
      <c r="V4976" s="51">
        <f t="shared" si="554"/>
        <v>2321.4947671232826</v>
      </c>
      <c r="W4976" s="53">
        <f t="shared" si="555"/>
        <v>0</v>
      </c>
      <c r="X4976" s="53" t="str">
        <f t="shared" si="556"/>
        <v/>
      </c>
      <c r="Y4976" s="54" t="str">
        <f t="shared" si="557"/>
        <v/>
      </c>
    </row>
    <row r="4977" spans="17:25" x14ac:dyDescent="0.25">
      <c r="Q4977" s="47">
        <f t="shared" si="553"/>
        <v>2005</v>
      </c>
      <c r="R4977" s="48" t="str">
        <f t="shared" si="551"/>
        <v>20057</v>
      </c>
      <c r="S4977" s="49">
        <v>38539</v>
      </c>
      <c r="T4977" s="48">
        <v>2338.17</v>
      </c>
      <c r="U4977" s="50">
        <f t="shared" si="552"/>
        <v>2322.7867741935488</v>
      </c>
      <c r="V4977" s="51">
        <f t="shared" si="554"/>
        <v>2321.4947671232826</v>
      </c>
      <c r="W4977" s="53">
        <f t="shared" si="555"/>
        <v>5.7986226120472217E-3</v>
      </c>
      <c r="X4977" s="53" t="str">
        <f t="shared" si="556"/>
        <v/>
      </c>
      <c r="Y4977" s="54" t="str">
        <f t="shared" si="557"/>
        <v/>
      </c>
    </row>
    <row r="4978" spans="17:25" x14ac:dyDescent="0.25">
      <c r="Q4978" s="47">
        <f t="shared" si="553"/>
        <v>2005</v>
      </c>
      <c r="R4978" s="48" t="str">
        <f t="shared" si="551"/>
        <v>20057</v>
      </c>
      <c r="S4978" s="49">
        <v>38540</v>
      </c>
      <c r="T4978" s="48">
        <v>2338.86</v>
      </c>
      <c r="U4978" s="50">
        <f t="shared" si="552"/>
        <v>2322.7867741935488</v>
      </c>
      <c r="V4978" s="51">
        <f t="shared" si="554"/>
        <v>2321.4947671232826</v>
      </c>
      <c r="W4978" s="53">
        <f t="shared" si="555"/>
        <v>2.951025802229168E-4</v>
      </c>
      <c r="X4978" s="53" t="str">
        <f t="shared" si="556"/>
        <v/>
      </c>
      <c r="Y4978" s="54" t="str">
        <f t="shared" si="557"/>
        <v/>
      </c>
    </row>
    <row r="4979" spans="17:25" x14ac:dyDescent="0.25">
      <c r="Q4979" s="47">
        <f t="shared" si="553"/>
        <v>2005</v>
      </c>
      <c r="R4979" s="48" t="str">
        <f t="shared" si="551"/>
        <v>20057</v>
      </c>
      <c r="S4979" s="49">
        <v>38541</v>
      </c>
      <c r="T4979" s="48">
        <v>2332.6999999999998</v>
      </c>
      <c r="U4979" s="50">
        <f t="shared" si="552"/>
        <v>2322.7867741935488</v>
      </c>
      <c r="V4979" s="51">
        <f t="shared" si="554"/>
        <v>2321.4947671232826</v>
      </c>
      <c r="W4979" s="53">
        <f t="shared" si="555"/>
        <v>-2.633761747176111E-3</v>
      </c>
      <c r="X4979" s="53" t="str">
        <f t="shared" si="556"/>
        <v/>
      </c>
      <c r="Y4979" s="54" t="str">
        <f t="shared" si="557"/>
        <v/>
      </c>
    </row>
    <row r="4980" spans="17:25" x14ac:dyDescent="0.25">
      <c r="Q4980" s="47">
        <f t="shared" si="553"/>
        <v>2005</v>
      </c>
      <c r="R4980" s="48" t="str">
        <f t="shared" si="551"/>
        <v>20057</v>
      </c>
      <c r="S4980" s="49">
        <v>38542</v>
      </c>
      <c r="T4980" s="48">
        <v>2330.7199999999998</v>
      </c>
      <c r="U4980" s="50">
        <f t="shared" si="552"/>
        <v>2322.7867741935488</v>
      </c>
      <c r="V4980" s="51">
        <f t="shared" si="554"/>
        <v>2321.4947671232826</v>
      </c>
      <c r="W4980" s="53">
        <f t="shared" si="555"/>
        <v>-8.4880181763624662E-4</v>
      </c>
      <c r="X4980" s="53" t="str">
        <f t="shared" si="556"/>
        <v/>
      </c>
      <c r="Y4980" s="54" t="str">
        <f t="shared" si="557"/>
        <v/>
      </c>
    </row>
    <row r="4981" spans="17:25" x14ac:dyDescent="0.25">
      <c r="Q4981" s="47">
        <f t="shared" si="553"/>
        <v>2005</v>
      </c>
      <c r="R4981" s="48" t="str">
        <f t="shared" si="551"/>
        <v>20057</v>
      </c>
      <c r="S4981" s="49">
        <v>38543</v>
      </c>
      <c r="T4981" s="48">
        <v>2330.7199999999998</v>
      </c>
      <c r="U4981" s="50">
        <f t="shared" si="552"/>
        <v>2322.7867741935488</v>
      </c>
      <c r="V4981" s="51">
        <f t="shared" si="554"/>
        <v>2321.4947671232826</v>
      </c>
      <c r="W4981" s="53">
        <f t="shared" si="555"/>
        <v>0</v>
      </c>
      <c r="X4981" s="53" t="str">
        <f t="shared" si="556"/>
        <v/>
      </c>
      <c r="Y4981" s="54" t="str">
        <f t="shared" si="557"/>
        <v/>
      </c>
    </row>
    <row r="4982" spans="17:25" x14ac:dyDescent="0.25">
      <c r="Q4982" s="47">
        <f t="shared" si="553"/>
        <v>2005</v>
      </c>
      <c r="R4982" s="48" t="str">
        <f t="shared" si="551"/>
        <v>20057</v>
      </c>
      <c r="S4982" s="49">
        <v>38544</v>
      </c>
      <c r="T4982" s="48">
        <v>2330.7199999999998</v>
      </c>
      <c r="U4982" s="50">
        <f t="shared" si="552"/>
        <v>2322.7867741935488</v>
      </c>
      <c r="V4982" s="51">
        <f t="shared" si="554"/>
        <v>2321.4947671232826</v>
      </c>
      <c r="W4982" s="53">
        <f t="shared" si="555"/>
        <v>0</v>
      </c>
      <c r="X4982" s="53" t="str">
        <f t="shared" si="556"/>
        <v/>
      </c>
      <c r="Y4982" s="54" t="str">
        <f t="shared" si="557"/>
        <v/>
      </c>
    </row>
    <row r="4983" spans="17:25" x14ac:dyDescent="0.25">
      <c r="Q4983" s="47">
        <f t="shared" si="553"/>
        <v>2005</v>
      </c>
      <c r="R4983" s="48" t="str">
        <f t="shared" si="551"/>
        <v>20057</v>
      </c>
      <c r="S4983" s="49">
        <v>38545</v>
      </c>
      <c r="T4983" s="48">
        <v>2324.37</v>
      </c>
      <c r="U4983" s="50">
        <f t="shared" si="552"/>
        <v>2322.7867741935488</v>
      </c>
      <c r="V4983" s="51">
        <f t="shared" si="554"/>
        <v>2321.4947671232826</v>
      </c>
      <c r="W4983" s="53">
        <f t="shared" si="555"/>
        <v>-2.7244799890162597E-3</v>
      </c>
      <c r="X4983" s="53" t="str">
        <f t="shared" si="556"/>
        <v/>
      </c>
      <c r="Y4983" s="54" t="str">
        <f t="shared" si="557"/>
        <v/>
      </c>
    </row>
    <row r="4984" spans="17:25" x14ac:dyDescent="0.25">
      <c r="Q4984" s="47">
        <f t="shared" si="553"/>
        <v>2005</v>
      </c>
      <c r="R4984" s="48" t="str">
        <f t="shared" si="551"/>
        <v>20057</v>
      </c>
      <c r="S4984" s="49">
        <v>38546</v>
      </c>
      <c r="T4984" s="48">
        <v>2323.08</v>
      </c>
      <c r="U4984" s="50">
        <f t="shared" si="552"/>
        <v>2322.7867741935488</v>
      </c>
      <c r="V4984" s="51">
        <f t="shared" si="554"/>
        <v>2321.4947671232826</v>
      </c>
      <c r="W4984" s="53">
        <f t="shared" si="555"/>
        <v>-5.5498909381890282E-4</v>
      </c>
      <c r="X4984" s="53" t="str">
        <f t="shared" si="556"/>
        <v/>
      </c>
      <c r="Y4984" s="54" t="str">
        <f t="shared" si="557"/>
        <v/>
      </c>
    </row>
    <row r="4985" spans="17:25" x14ac:dyDescent="0.25">
      <c r="Q4985" s="47">
        <f t="shared" si="553"/>
        <v>2005</v>
      </c>
      <c r="R4985" s="48" t="str">
        <f t="shared" si="551"/>
        <v>20057</v>
      </c>
      <c r="S4985" s="49">
        <v>38547</v>
      </c>
      <c r="T4985" s="48">
        <v>2326.09</v>
      </c>
      <c r="U4985" s="50">
        <f t="shared" si="552"/>
        <v>2322.7867741935488</v>
      </c>
      <c r="V4985" s="51">
        <f t="shared" si="554"/>
        <v>2321.4947671232826</v>
      </c>
      <c r="W4985" s="53">
        <f t="shared" si="555"/>
        <v>1.2956936480879033E-3</v>
      </c>
      <c r="X4985" s="53" t="str">
        <f t="shared" si="556"/>
        <v/>
      </c>
      <c r="Y4985" s="54" t="str">
        <f t="shared" si="557"/>
        <v/>
      </c>
    </row>
    <row r="4986" spans="17:25" x14ac:dyDescent="0.25">
      <c r="Q4986" s="47">
        <f t="shared" si="553"/>
        <v>2005</v>
      </c>
      <c r="R4986" s="48" t="str">
        <f t="shared" si="551"/>
        <v>20057</v>
      </c>
      <c r="S4986" s="49">
        <v>38548</v>
      </c>
      <c r="T4986" s="48">
        <v>2329.4</v>
      </c>
      <c r="U4986" s="50">
        <f t="shared" si="552"/>
        <v>2322.7867741935488</v>
      </c>
      <c r="V4986" s="51">
        <f t="shared" si="554"/>
        <v>2321.4947671232826</v>
      </c>
      <c r="W4986" s="53">
        <f t="shared" si="555"/>
        <v>1.4229887923511431E-3</v>
      </c>
      <c r="X4986" s="53" t="str">
        <f t="shared" si="556"/>
        <v/>
      </c>
      <c r="Y4986" s="54" t="str">
        <f t="shared" si="557"/>
        <v/>
      </c>
    </row>
    <row r="4987" spans="17:25" x14ac:dyDescent="0.25">
      <c r="Q4987" s="47">
        <f t="shared" si="553"/>
        <v>2005</v>
      </c>
      <c r="R4987" s="48" t="str">
        <f t="shared" si="551"/>
        <v>20057</v>
      </c>
      <c r="S4987" s="49">
        <v>38549</v>
      </c>
      <c r="T4987" s="48">
        <v>2332.0700000000002</v>
      </c>
      <c r="U4987" s="50">
        <f t="shared" si="552"/>
        <v>2322.7867741935488</v>
      </c>
      <c r="V4987" s="51">
        <f t="shared" si="554"/>
        <v>2321.4947671232826</v>
      </c>
      <c r="W4987" s="53">
        <f t="shared" si="555"/>
        <v>1.1462179101915382E-3</v>
      </c>
      <c r="X4987" s="53" t="str">
        <f t="shared" si="556"/>
        <v/>
      </c>
      <c r="Y4987" s="54" t="str">
        <f t="shared" si="557"/>
        <v/>
      </c>
    </row>
    <row r="4988" spans="17:25" x14ac:dyDescent="0.25">
      <c r="Q4988" s="47">
        <f t="shared" si="553"/>
        <v>2005</v>
      </c>
      <c r="R4988" s="48" t="str">
        <f t="shared" si="551"/>
        <v>20057</v>
      </c>
      <c r="S4988" s="49">
        <v>38550</v>
      </c>
      <c r="T4988" s="48">
        <v>2332.0700000000002</v>
      </c>
      <c r="U4988" s="50">
        <f t="shared" si="552"/>
        <v>2322.7867741935488</v>
      </c>
      <c r="V4988" s="51">
        <f t="shared" si="554"/>
        <v>2321.4947671232826</v>
      </c>
      <c r="W4988" s="53">
        <f t="shared" si="555"/>
        <v>0</v>
      </c>
      <c r="X4988" s="53" t="str">
        <f t="shared" si="556"/>
        <v/>
      </c>
      <c r="Y4988" s="54" t="str">
        <f t="shared" si="557"/>
        <v/>
      </c>
    </row>
    <row r="4989" spans="17:25" x14ac:dyDescent="0.25">
      <c r="Q4989" s="47">
        <f t="shared" si="553"/>
        <v>2005</v>
      </c>
      <c r="R4989" s="48" t="str">
        <f t="shared" si="551"/>
        <v>20057</v>
      </c>
      <c r="S4989" s="49">
        <v>38551</v>
      </c>
      <c r="T4989" s="48">
        <v>2332.0700000000002</v>
      </c>
      <c r="U4989" s="50">
        <f t="shared" si="552"/>
        <v>2322.7867741935488</v>
      </c>
      <c r="V4989" s="51">
        <f t="shared" si="554"/>
        <v>2321.4947671232826</v>
      </c>
      <c r="W4989" s="53">
        <f t="shared" si="555"/>
        <v>0</v>
      </c>
      <c r="X4989" s="53" t="str">
        <f t="shared" si="556"/>
        <v/>
      </c>
      <c r="Y4989" s="54" t="str">
        <f t="shared" si="557"/>
        <v/>
      </c>
    </row>
    <row r="4990" spans="17:25" x14ac:dyDescent="0.25">
      <c r="Q4990" s="47">
        <f t="shared" si="553"/>
        <v>2005</v>
      </c>
      <c r="R4990" s="48" t="str">
        <f t="shared" si="551"/>
        <v>20057</v>
      </c>
      <c r="S4990" s="49">
        <v>38552</v>
      </c>
      <c r="T4990" s="48">
        <v>2320.2600000000002</v>
      </c>
      <c r="U4990" s="50">
        <f t="shared" si="552"/>
        <v>2322.7867741935488</v>
      </c>
      <c r="V4990" s="51">
        <f t="shared" si="554"/>
        <v>2321.4947671232826</v>
      </c>
      <c r="W4990" s="53">
        <f t="shared" si="555"/>
        <v>-5.0641704580051128E-3</v>
      </c>
      <c r="X4990" s="53" t="str">
        <f t="shared" si="556"/>
        <v/>
      </c>
      <c r="Y4990" s="54" t="str">
        <f t="shared" si="557"/>
        <v/>
      </c>
    </row>
    <row r="4991" spans="17:25" x14ac:dyDescent="0.25">
      <c r="Q4991" s="47">
        <f t="shared" si="553"/>
        <v>2005</v>
      </c>
      <c r="R4991" s="48" t="str">
        <f t="shared" si="551"/>
        <v>20057</v>
      </c>
      <c r="S4991" s="49">
        <v>38553</v>
      </c>
      <c r="T4991" s="48">
        <v>2312.73</v>
      </c>
      <c r="U4991" s="50">
        <f t="shared" si="552"/>
        <v>2322.7867741935488</v>
      </c>
      <c r="V4991" s="51">
        <f t="shared" si="554"/>
        <v>2321.4947671232826</v>
      </c>
      <c r="W4991" s="53">
        <f t="shared" si="555"/>
        <v>-3.2453259548499425E-3</v>
      </c>
      <c r="X4991" s="53" t="str">
        <f t="shared" si="556"/>
        <v/>
      </c>
      <c r="Y4991" s="54" t="str">
        <f t="shared" si="557"/>
        <v/>
      </c>
    </row>
    <row r="4992" spans="17:25" x14ac:dyDescent="0.25">
      <c r="Q4992" s="47">
        <f t="shared" si="553"/>
        <v>2005</v>
      </c>
      <c r="R4992" s="48" t="str">
        <f t="shared" si="551"/>
        <v>20057</v>
      </c>
      <c r="S4992" s="49">
        <v>38554</v>
      </c>
      <c r="T4992" s="48">
        <v>2312.73</v>
      </c>
      <c r="U4992" s="50">
        <f t="shared" si="552"/>
        <v>2322.7867741935488</v>
      </c>
      <c r="V4992" s="51">
        <f t="shared" si="554"/>
        <v>2321.4947671232826</v>
      </c>
      <c r="W4992" s="53">
        <f t="shared" si="555"/>
        <v>0</v>
      </c>
      <c r="X4992" s="53" t="str">
        <f t="shared" si="556"/>
        <v/>
      </c>
      <c r="Y4992" s="54" t="str">
        <f t="shared" si="557"/>
        <v/>
      </c>
    </row>
    <row r="4993" spans="17:25" x14ac:dyDescent="0.25">
      <c r="Q4993" s="47">
        <f t="shared" si="553"/>
        <v>2005</v>
      </c>
      <c r="R4993" s="48" t="str">
        <f t="shared" si="551"/>
        <v>20057</v>
      </c>
      <c r="S4993" s="49">
        <v>38555</v>
      </c>
      <c r="T4993" s="48">
        <v>2312.8200000000002</v>
      </c>
      <c r="U4993" s="50">
        <f t="shared" si="552"/>
        <v>2322.7867741935488</v>
      </c>
      <c r="V4993" s="51">
        <f t="shared" si="554"/>
        <v>2321.4947671232826</v>
      </c>
      <c r="W4993" s="53">
        <f t="shared" si="555"/>
        <v>3.8915048449217338E-5</v>
      </c>
      <c r="X4993" s="53" t="str">
        <f t="shared" si="556"/>
        <v/>
      </c>
      <c r="Y4993" s="54" t="str">
        <f t="shared" si="557"/>
        <v/>
      </c>
    </row>
    <row r="4994" spans="17:25" x14ac:dyDescent="0.25">
      <c r="Q4994" s="47">
        <f t="shared" si="553"/>
        <v>2005</v>
      </c>
      <c r="R4994" s="48" t="str">
        <f t="shared" si="551"/>
        <v>20057</v>
      </c>
      <c r="S4994" s="49">
        <v>38556</v>
      </c>
      <c r="T4994" s="48">
        <v>2316.42</v>
      </c>
      <c r="U4994" s="50">
        <f t="shared" si="552"/>
        <v>2322.7867741935488</v>
      </c>
      <c r="V4994" s="51">
        <f t="shared" si="554"/>
        <v>2321.4947671232826</v>
      </c>
      <c r="W4994" s="53">
        <f t="shared" si="555"/>
        <v>1.55654136508665E-3</v>
      </c>
      <c r="X4994" s="53" t="str">
        <f t="shared" si="556"/>
        <v/>
      </c>
      <c r="Y4994" s="54" t="str">
        <f t="shared" si="557"/>
        <v/>
      </c>
    </row>
    <row r="4995" spans="17:25" x14ac:dyDescent="0.25">
      <c r="Q4995" s="47">
        <f t="shared" si="553"/>
        <v>2005</v>
      </c>
      <c r="R4995" s="48" t="str">
        <f t="shared" si="551"/>
        <v>20057</v>
      </c>
      <c r="S4995" s="49">
        <v>38557</v>
      </c>
      <c r="T4995" s="48">
        <v>2316.42</v>
      </c>
      <c r="U4995" s="50">
        <f t="shared" si="552"/>
        <v>2322.7867741935488</v>
      </c>
      <c r="V4995" s="51">
        <f t="shared" si="554"/>
        <v>2321.4947671232826</v>
      </c>
      <c r="W4995" s="53">
        <f t="shared" si="555"/>
        <v>0</v>
      </c>
      <c r="X4995" s="53" t="str">
        <f t="shared" si="556"/>
        <v/>
      </c>
      <c r="Y4995" s="54" t="str">
        <f t="shared" si="557"/>
        <v/>
      </c>
    </row>
    <row r="4996" spans="17:25" x14ac:dyDescent="0.25">
      <c r="Q4996" s="47">
        <f t="shared" si="553"/>
        <v>2005</v>
      </c>
      <c r="R4996" s="48" t="str">
        <f t="shared" si="551"/>
        <v>20057</v>
      </c>
      <c r="S4996" s="49">
        <v>38558</v>
      </c>
      <c r="T4996" s="48">
        <v>2316.42</v>
      </c>
      <c r="U4996" s="50">
        <f t="shared" si="552"/>
        <v>2322.7867741935488</v>
      </c>
      <c r="V4996" s="51">
        <f t="shared" si="554"/>
        <v>2321.4947671232826</v>
      </c>
      <c r="W4996" s="53">
        <f t="shared" si="555"/>
        <v>0</v>
      </c>
      <c r="X4996" s="53" t="str">
        <f t="shared" si="556"/>
        <v/>
      </c>
      <c r="Y4996" s="54" t="str">
        <f t="shared" si="557"/>
        <v/>
      </c>
    </row>
    <row r="4997" spans="17:25" x14ac:dyDescent="0.25">
      <c r="Q4997" s="47">
        <f t="shared" si="553"/>
        <v>2005</v>
      </c>
      <c r="R4997" s="48" t="str">
        <f t="shared" si="551"/>
        <v>20057</v>
      </c>
      <c r="S4997" s="49">
        <v>38559</v>
      </c>
      <c r="T4997" s="48">
        <v>2315.39</v>
      </c>
      <c r="U4997" s="50">
        <f t="shared" si="552"/>
        <v>2322.7867741935488</v>
      </c>
      <c r="V4997" s="51">
        <f t="shared" si="554"/>
        <v>2321.4947671232826</v>
      </c>
      <c r="W4997" s="53">
        <f t="shared" si="555"/>
        <v>-4.4465166075247087E-4</v>
      </c>
      <c r="X4997" s="53" t="str">
        <f t="shared" si="556"/>
        <v/>
      </c>
      <c r="Y4997" s="54" t="str">
        <f t="shared" si="557"/>
        <v/>
      </c>
    </row>
    <row r="4998" spans="17:25" x14ac:dyDescent="0.25">
      <c r="Q4998" s="47">
        <f t="shared" si="553"/>
        <v>2005</v>
      </c>
      <c r="R4998" s="48" t="str">
        <f t="shared" si="551"/>
        <v>20057</v>
      </c>
      <c r="S4998" s="49">
        <v>38560</v>
      </c>
      <c r="T4998" s="48">
        <v>2316.9299999999998</v>
      </c>
      <c r="U4998" s="50">
        <f t="shared" si="552"/>
        <v>2322.7867741935488</v>
      </c>
      <c r="V4998" s="51">
        <f t="shared" si="554"/>
        <v>2321.4947671232826</v>
      </c>
      <c r="W4998" s="53">
        <f t="shared" si="555"/>
        <v>6.6511473229136087E-4</v>
      </c>
      <c r="X4998" s="53" t="str">
        <f t="shared" si="556"/>
        <v/>
      </c>
      <c r="Y4998" s="54" t="str">
        <f t="shared" si="557"/>
        <v/>
      </c>
    </row>
    <row r="4999" spans="17:25" x14ac:dyDescent="0.25">
      <c r="Q4999" s="47">
        <f t="shared" si="553"/>
        <v>2005</v>
      </c>
      <c r="R4999" s="48" t="str">
        <f t="shared" ref="R4999:R5062" si="558">+YEAR(S4999)&amp;MONTH(S4999)</f>
        <v>20057</v>
      </c>
      <c r="S4999" s="49">
        <v>38561</v>
      </c>
      <c r="T4999" s="48">
        <v>2313.84</v>
      </c>
      <c r="U4999" s="50">
        <f t="shared" ref="U4999:U5062" si="559">+AVERAGEIF($R$3:$R$12000,R4999,$T$3:$T$12000)</f>
        <v>2322.7867741935488</v>
      </c>
      <c r="V4999" s="51">
        <f t="shared" si="554"/>
        <v>2321.4947671232826</v>
      </c>
      <c r="W4999" s="53">
        <f t="shared" si="555"/>
        <v>-1.3336613536013564E-3</v>
      </c>
      <c r="X4999" s="53" t="str">
        <f t="shared" si="556"/>
        <v/>
      </c>
      <c r="Y4999" s="54" t="str">
        <f t="shared" si="557"/>
        <v/>
      </c>
    </row>
    <row r="5000" spans="17:25" x14ac:dyDescent="0.25">
      <c r="Q5000" s="47">
        <f t="shared" ref="Q5000:Q5063" si="560">+YEAR(S5000)</f>
        <v>2005</v>
      </c>
      <c r="R5000" s="48" t="str">
        <f t="shared" si="558"/>
        <v>20057</v>
      </c>
      <c r="S5000" s="49">
        <v>38562</v>
      </c>
      <c r="T5000" s="48">
        <v>2311.4299999999998</v>
      </c>
      <c r="U5000" s="50">
        <f t="shared" si="559"/>
        <v>2322.7867741935488</v>
      </c>
      <c r="V5000" s="51">
        <f t="shared" ref="V5000:V5063" si="561">+AVERAGEIF($Q$3:$Q$12000,Q5000,$T$3:$T$12000)</f>
        <v>2321.4947671232826</v>
      </c>
      <c r="W5000" s="53">
        <f t="shared" si="555"/>
        <v>-1.0415586211667271E-3</v>
      </c>
      <c r="X5000" s="53" t="str">
        <f t="shared" si="556"/>
        <v/>
      </c>
      <c r="Y5000" s="54" t="str">
        <f t="shared" si="557"/>
        <v/>
      </c>
    </row>
    <row r="5001" spans="17:25" x14ac:dyDescent="0.25">
      <c r="Q5001" s="47">
        <f t="shared" si="560"/>
        <v>2005</v>
      </c>
      <c r="R5001" s="48" t="str">
        <f t="shared" si="558"/>
        <v>20057</v>
      </c>
      <c r="S5001" s="49">
        <v>38563</v>
      </c>
      <c r="T5001" s="48">
        <v>2308.4899999999998</v>
      </c>
      <c r="U5001" s="50">
        <f t="shared" si="559"/>
        <v>2322.7867741935488</v>
      </c>
      <c r="V5001" s="51">
        <f t="shared" si="561"/>
        <v>2321.4947671232826</v>
      </c>
      <c r="W5001" s="53">
        <f t="shared" ref="W5001:W5064" si="562">+T5001/T5000-1</f>
        <v>-1.2719398813721972E-3</v>
      </c>
      <c r="X5001" s="53" t="str">
        <f t="shared" ref="X5001:X5064" si="563">IF(U5001/U5000-1=0,"",U5001/U5000-1)</f>
        <v/>
      </c>
      <c r="Y5001" s="54" t="str">
        <f t="shared" ref="Y5001:Y5064" si="564">+IF(V5001=V5000,"",V5001/V5000-1)</f>
        <v/>
      </c>
    </row>
    <row r="5002" spans="17:25" x14ac:dyDescent="0.25">
      <c r="Q5002" s="47">
        <f t="shared" si="560"/>
        <v>2005</v>
      </c>
      <c r="R5002" s="48" t="str">
        <f t="shared" si="558"/>
        <v>20057</v>
      </c>
      <c r="S5002" s="49">
        <v>38564</v>
      </c>
      <c r="T5002" s="48">
        <v>2308.4899999999998</v>
      </c>
      <c r="U5002" s="50">
        <f t="shared" si="559"/>
        <v>2322.7867741935488</v>
      </c>
      <c r="V5002" s="51">
        <f t="shared" si="561"/>
        <v>2321.4947671232826</v>
      </c>
      <c r="W5002" s="53">
        <f t="shared" si="562"/>
        <v>0</v>
      </c>
      <c r="X5002" s="53" t="str">
        <f t="shared" si="563"/>
        <v/>
      </c>
      <c r="Y5002" s="54" t="str">
        <f t="shared" si="564"/>
        <v/>
      </c>
    </row>
    <row r="5003" spans="17:25" x14ac:dyDescent="0.25">
      <c r="Q5003" s="47">
        <f t="shared" si="560"/>
        <v>2005</v>
      </c>
      <c r="R5003" s="48" t="str">
        <f t="shared" si="558"/>
        <v>20058</v>
      </c>
      <c r="S5003" s="49">
        <v>38565</v>
      </c>
      <c r="T5003" s="48">
        <v>2308.4899999999998</v>
      </c>
      <c r="U5003" s="50">
        <f t="shared" si="559"/>
        <v>2306.7674193548387</v>
      </c>
      <c r="V5003" s="51">
        <f t="shared" si="561"/>
        <v>2321.4947671232826</v>
      </c>
      <c r="W5003" s="53">
        <f t="shared" si="562"/>
        <v>0</v>
      </c>
      <c r="X5003" s="53">
        <f t="shared" si="563"/>
        <v>-6.8966101480717468E-3</v>
      </c>
      <c r="Y5003" s="54" t="str">
        <f t="shared" si="564"/>
        <v/>
      </c>
    </row>
    <row r="5004" spans="17:25" x14ac:dyDescent="0.25">
      <c r="Q5004" s="47">
        <f t="shared" si="560"/>
        <v>2005</v>
      </c>
      <c r="R5004" s="48" t="str">
        <f t="shared" si="558"/>
        <v>20058</v>
      </c>
      <c r="S5004" s="49">
        <v>38566</v>
      </c>
      <c r="T5004" s="48">
        <v>2308.42</v>
      </c>
      <c r="U5004" s="50">
        <f t="shared" si="559"/>
        <v>2306.7674193548387</v>
      </c>
      <c r="V5004" s="51">
        <f t="shared" si="561"/>
        <v>2321.4947671232826</v>
      </c>
      <c r="W5004" s="53">
        <f t="shared" si="562"/>
        <v>-3.032285173409921E-5</v>
      </c>
      <c r="X5004" s="53" t="str">
        <f t="shared" si="563"/>
        <v/>
      </c>
      <c r="Y5004" s="54" t="str">
        <f t="shared" si="564"/>
        <v/>
      </c>
    </row>
    <row r="5005" spans="17:25" x14ac:dyDescent="0.25">
      <c r="Q5005" s="47">
        <f t="shared" si="560"/>
        <v>2005</v>
      </c>
      <c r="R5005" s="48" t="str">
        <f t="shared" si="558"/>
        <v>20058</v>
      </c>
      <c r="S5005" s="49">
        <v>38567</v>
      </c>
      <c r="T5005" s="48">
        <v>2305.9499999999998</v>
      </c>
      <c r="U5005" s="50">
        <f t="shared" si="559"/>
        <v>2306.7674193548387</v>
      </c>
      <c r="V5005" s="51">
        <f t="shared" si="561"/>
        <v>2321.4947671232826</v>
      </c>
      <c r="W5005" s="53">
        <f t="shared" si="562"/>
        <v>-1.0699959279508731E-3</v>
      </c>
      <c r="X5005" s="53" t="str">
        <f t="shared" si="563"/>
        <v/>
      </c>
      <c r="Y5005" s="54" t="str">
        <f t="shared" si="564"/>
        <v/>
      </c>
    </row>
    <row r="5006" spans="17:25" x14ac:dyDescent="0.25">
      <c r="Q5006" s="47">
        <f t="shared" si="560"/>
        <v>2005</v>
      </c>
      <c r="R5006" s="48" t="str">
        <f t="shared" si="558"/>
        <v>20058</v>
      </c>
      <c r="S5006" s="49">
        <v>38568</v>
      </c>
      <c r="T5006" s="48">
        <v>2306.5100000000002</v>
      </c>
      <c r="U5006" s="50">
        <f t="shared" si="559"/>
        <v>2306.7674193548387</v>
      </c>
      <c r="V5006" s="51">
        <f t="shared" si="561"/>
        <v>2321.4947671232826</v>
      </c>
      <c r="W5006" s="53">
        <f t="shared" si="562"/>
        <v>2.428500184308291E-4</v>
      </c>
      <c r="X5006" s="53" t="str">
        <f t="shared" si="563"/>
        <v/>
      </c>
      <c r="Y5006" s="54" t="str">
        <f t="shared" si="564"/>
        <v/>
      </c>
    </row>
    <row r="5007" spans="17:25" x14ac:dyDescent="0.25">
      <c r="Q5007" s="47">
        <f t="shared" si="560"/>
        <v>2005</v>
      </c>
      <c r="R5007" s="48" t="str">
        <f t="shared" si="558"/>
        <v>20058</v>
      </c>
      <c r="S5007" s="49">
        <v>38569</v>
      </c>
      <c r="T5007" s="48">
        <v>2307.4</v>
      </c>
      <c r="U5007" s="50">
        <f t="shared" si="559"/>
        <v>2306.7674193548387</v>
      </c>
      <c r="V5007" s="51">
        <f t="shared" si="561"/>
        <v>2321.4947671232826</v>
      </c>
      <c r="W5007" s="53">
        <f t="shared" si="562"/>
        <v>3.8586435783938278E-4</v>
      </c>
      <c r="X5007" s="53" t="str">
        <f t="shared" si="563"/>
        <v/>
      </c>
      <c r="Y5007" s="54" t="str">
        <f t="shared" si="564"/>
        <v/>
      </c>
    </row>
    <row r="5008" spans="17:25" x14ac:dyDescent="0.25">
      <c r="Q5008" s="47">
        <f t="shared" si="560"/>
        <v>2005</v>
      </c>
      <c r="R5008" s="48" t="str">
        <f t="shared" si="558"/>
        <v>20058</v>
      </c>
      <c r="S5008" s="49">
        <v>38570</v>
      </c>
      <c r="T5008" s="48">
        <v>2307.69</v>
      </c>
      <c r="U5008" s="50">
        <f t="shared" si="559"/>
        <v>2306.7674193548387</v>
      </c>
      <c r="V5008" s="51">
        <f t="shared" si="561"/>
        <v>2321.4947671232826</v>
      </c>
      <c r="W5008" s="53">
        <f t="shared" si="562"/>
        <v>1.2568258646084018E-4</v>
      </c>
      <c r="X5008" s="53" t="str">
        <f t="shared" si="563"/>
        <v/>
      </c>
      <c r="Y5008" s="54" t="str">
        <f t="shared" si="564"/>
        <v/>
      </c>
    </row>
    <row r="5009" spans="17:25" x14ac:dyDescent="0.25">
      <c r="Q5009" s="47">
        <f t="shared" si="560"/>
        <v>2005</v>
      </c>
      <c r="R5009" s="48" t="str">
        <f t="shared" si="558"/>
        <v>20058</v>
      </c>
      <c r="S5009" s="49">
        <v>38571</v>
      </c>
      <c r="T5009" s="48">
        <v>2307.69</v>
      </c>
      <c r="U5009" s="50">
        <f t="shared" si="559"/>
        <v>2306.7674193548387</v>
      </c>
      <c r="V5009" s="51">
        <f t="shared" si="561"/>
        <v>2321.4947671232826</v>
      </c>
      <c r="W5009" s="53">
        <f t="shared" si="562"/>
        <v>0</v>
      </c>
      <c r="X5009" s="53" t="str">
        <f t="shared" si="563"/>
        <v/>
      </c>
      <c r="Y5009" s="54" t="str">
        <f t="shared" si="564"/>
        <v/>
      </c>
    </row>
    <row r="5010" spans="17:25" x14ac:dyDescent="0.25">
      <c r="Q5010" s="47">
        <f t="shared" si="560"/>
        <v>2005</v>
      </c>
      <c r="R5010" s="48" t="str">
        <f t="shared" si="558"/>
        <v>20058</v>
      </c>
      <c r="S5010" s="49">
        <v>38572</v>
      </c>
      <c r="T5010" s="48">
        <v>2307.69</v>
      </c>
      <c r="U5010" s="50">
        <f t="shared" si="559"/>
        <v>2306.7674193548387</v>
      </c>
      <c r="V5010" s="51">
        <f t="shared" si="561"/>
        <v>2321.4947671232826</v>
      </c>
      <c r="W5010" s="53">
        <f t="shared" si="562"/>
        <v>0</v>
      </c>
      <c r="X5010" s="53" t="str">
        <f t="shared" si="563"/>
        <v/>
      </c>
      <c r="Y5010" s="54" t="str">
        <f t="shared" si="564"/>
        <v/>
      </c>
    </row>
    <row r="5011" spans="17:25" x14ac:dyDescent="0.25">
      <c r="Q5011" s="47">
        <f t="shared" si="560"/>
        <v>2005</v>
      </c>
      <c r="R5011" s="48" t="str">
        <f t="shared" si="558"/>
        <v>20058</v>
      </c>
      <c r="S5011" s="49">
        <v>38573</v>
      </c>
      <c r="T5011" s="48">
        <v>2308.3000000000002</v>
      </c>
      <c r="U5011" s="50">
        <f t="shared" si="559"/>
        <v>2306.7674193548387</v>
      </c>
      <c r="V5011" s="51">
        <f t="shared" si="561"/>
        <v>2321.4947671232826</v>
      </c>
      <c r="W5011" s="53">
        <f t="shared" si="562"/>
        <v>2.6433359766708797E-4</v>
      </c>
      <c r="X5011" s="53" t="str">
        <f t="shared" si="563"/>
        <v/>
      </c>
      <c r="Y5011" s="54" t="str">
        <f t="shared" si="564"/>
        <v/>
      </c>
    </row>
    <row r="5012" spans="17:25" x14ac:dyDescent="0.25">
      <c r="Q5012" s="47">
        <f t="shared" si="560"/>
        <v>2005</v>
      </c>
      <c r="R5012" s="48" t="str">
        <f t="shared" si="558"/>
        <v>20058</v>
      </c>
      <c r="S5012" s="49">
        <v>38574</v>
      </c>
      <c r="T5012" s="48">
        <v>2305.63</v>
      </c>
      <c r="U5012" s="50">
        <f t="shared" si="559"/>
        <v>2306.7674193548387</v>
      </c>
      <c r="V5012" s="51">
        <f t="shared" si="561"/>
        <v>2321.4947671232826</v>
      </c>
      <c r="W5012" s="53">
        <f t="shared" si="562"/>
        <v>-1.1566954035437949E-3</v>
      </c>
      <c r="X5012" s="53" t="str">
        <f t="shared" si="563"/>
        <v/>
      </c>
      <c r="Y5012" s="54" t="str">
        <f t="shared" si="564"/>
        <v/>
      </c>
    </row>
    <row r="5013" spans="17:25" x14ac:dyDescent="0.25">
      <c r="Q5013" s="47">
        <f t="shared" si="560"/>
        <v>2005</v>
      </c>
      <c r="R5013" s="48" t="str">
        <f t="shared" si="558"/>
        <v>20058</v>
      </c>
      <c r="S5013" s="49">
        <v>38575</v>
      </c>
      <c r="T5013" s="48">
        <v>2299.75</v>
      </c>
      <c r="U5013" s="50">
        <f t="shared" si="559"/>
        <v>2306.7674193548387</v>
      </c>
      <c r="V5013" s="51">
        <f t="shared" si="561"/>
        <v>2321.4947671232826</v>
      </c>
      <c r="W5013" s="53">
        <f t="shared" si="562"/>
        <v>-2.5502790994218483E-3</v>
      </c>
      <c r="X5013" s="53" t="str">
        <f t="shared" si="563"/>
        <v/>
      </c>
      <c r="Y5013" s="54" t="str">
        <f t="shared" si="564"/>
        <v/>
      </c>
    </row>
    <row r="5014" spans="17:25" x14ac:dyDescent="0.25">
      <c r="Q5014" s="47">
        <f t="shared" si="560"/>
        <v>2005</v>
      </c>
      <c r="R5014" s="48" t="str">
        <f t="shared" si="558"/>
        <v>20058</v>
      </c>
      <c r="S5014" s="49">
        <v>38576</v>
      </c>
      <c r="T5014" s="48">
        <v>2313.52</v>
      </c>
      <c r="U5014" s="50">
        <f t="shared" si="559"/>
        <v>2306.7674193548387</v>
      </c>
      <c r="V5014" s="51">
        <f t="shared" si="561"/>
        <v>2321.4947671232826</v>
      </c>
      <c r="W5014" s="53">
        <f t="shared" si="562"/>
        <v>5.9876073486249126E-3</v>
      </c>
      <c r="X5014" s="53" t="str">
        <f t="shared" si="563"/>
        <v/>
      </c>
      <c r="Y5014" s="54" t="str">
        <f t="shared" si="564"/>
        <v/>
      </c>
    </row>
    <row r="5015" spans="17:25" x14ac:dyDescent="0.25">
      <c r="Q5015" s="47">
        <f t="shared" si="560"/>
        <v>2005</v>
      </c>
      <c r="R5015" s="48" t="str">
        <f t="shared" si="558"/>
        <v>20058</v>
      </c>
      <c r="S5015" s="49">
        <v>38577</v>
      </c>
      <c r="T5015" s="48">
        <v>2308.38</v>
      </c>
      <c r="U5015" s="50">
        <f t="shared" si="559"/>
        <v>2306.7674193548387</v>
      </c>
      <c r="V5015" s="51">
        <f t="shared" si="561"/>
        <v>2321.4947671232826</v>
      </c>
      <c r="W5015" s="53">
        <f t="shared" si="562"/>
        <v>-2.2217227428333874E-3</v>
      </c>
      <c r="X5015" s="53" t="str">
        <f t="shared" si="563"/>
        <v/>
      </c>
      <c r="Y5015" s="54" t="str">
        <f t="shared" si="564"/>
        <v/>
      </c>
    </row>
    <row r="5016" spans="17:25" x14ac:dyDescent="0.25">
      <c r="Q5016" s="47">
        <f t="shared" si="560"/>
        <v>2005</v>
      </c>
      <c r="R5016" s="48" t="str">
        <f t="shared" si="558"/>
        <v>20058</v>
      </c>
      <c r="S5016" s="49">
        <v>38578</v>
      </c>
      <c r="T5016" s="48">
        <v>2308.38</v>
      </c>
      <c r="U5016" s="50">
        <f t="shared" si="559"/>
        <v>2306.7674193548387</v>
      </c>
      <c r="V5016" s="51">
        <f t="shared" si="561"/>
        <v>2321.4947671232826</v>
      </c>
      <c r="W5016" s="53">
        <f t="shared" si="562"/>
        <v>0</v>
      </c>
      <c r="X5016" s="53" t="str">
        <f t="shared" si="563"/>
        <v/>
      </c>
      <c r="Y5016" s="54" t="str">
        <f t="shared" si="564"/>
        <v/>
      </c>
    </row>
    <row r="5017" spans="17:25" x14ac:dyDescent="0.25">
      <c r="Q5017" s="47">
        <f t="shared" si="560"/>
        <v>2005</v>
      </c>
      <c r="R5017" s="48" t="str">
        <f t="shared" si="558"/>
        <v>20058</v>
      </c>
      <c r="S5017" s="49">
        <v>38579</v>
      </c>
      <c r="T5017" s="48">
        <v>2308.38</v>
      </c>
      <c r="U5017" s="50">
        <f t="shared" si="559"/>
        <v>2306.7674193548387</v>
      </c>
      <c r="V5017" s="51">
        <f t="shared" si="561"/>
        <v>2321.4947671232826</v>
      </c>
      <c r="W5017" s="53">
        <f t="shared" si="562"/>
        <v>0</v>
      </c>
      <c r="X5017" s="53" t="str">
        <f t="shared" si="563"/>
        <v/>
      </c>
      <c r="Y5017" s="54" t="str">
        <f t="shared" si="564"/>
        <v/>
      </c>
    </row>
    <row r="5018" spans="17:25" x14ac:dyDescent="0.25">
      <c r="Q5018" s="47">
        <f t="shared" si="560"/>
        <v>2005</v>
      </c>
      <c r="R5018" s="48" t="str">
        <f t="shared" si="558"/>
        <v>20058</v>
      </c>
      <c r="S5018" s="49">
        <v>38580</v>
      </c>
      <c r="T5018" s="48">
        <v>2308.38</v>
      </c>
      <c r="U5018" s="50">
        <f t="shared" si="559"/>
        <v>2306.7674193548387</v>
      </c>
      <c r="V5018" s="51">
        <f t="shared" si="561"/>
        <v>2321.4947671232826</v>
      </c>
      <c r="W5018" s="53">
        <f t="shared" si="562"/>
        <v>0</v>
      </c>
      <c r="X5018" s="53" t="str">
        <f t="shared" si="563"/>
        <v/>
      </c>
      <c r="Y5018" s="54" t="str">
        <f t="shared" si="564"/>
        <v/>
      </c>
    </row>
    <row r="5019" spans="17:25" x14ac:dyDescent="0.25">
      <c r="Q5019" s="47">
        <f t="shared" si="560"/>
        <v>2005</v>
      </c>
      <c r="R5019" s="48" t="str">
        <f t="shared" si="558"/>
        <v>20058</v>
      </c>
      <c r="S5019" s="49">
        <v>38581</v>
      </c>
      <c r="T5019" s="48">
        <v>2301.7399999999998</v>
      </c>
      <c r="U5019" s="50">
        <f t="shared" si="559"/>
        <v>2306.7674193548387</v>
      </c>
      <c r="V5019" s="51">
        <f t="shared" si="561"/>
        <v>2321.4947671232826</v>
      </c>
      <c r="W5019" s="53">
        <f t="shared" si="562"/>
        <v>-2.8764761434427744E-3</v>
      </c>
      <c r="X5019" s="53" t="str">
        <f t="shared" si="563"/>
        <v/>
      </c>
      <c r="Y5019" s="54" t="str">
        <f t="shared" si="564"/>
        <v/>
      </c>
    </row>
    <row r="5020" spans="17:25" x14ac:dyDescent="0.25">
      <c r="Q5020" s="47">
        <f t="shared" si="560"/>
        <v>2005</v>
      </c>
      <c r="R5020" s="48" t="str">
        <f t="shared" si="558"/>
        <v>20058</v>
      </c>
      <c r="S5020" s="49">
        <v>38582</v>
      </c>
      <c r="T5020" s="48">
        <v>2303.1999999999998</v>
      </c>
      <c r="U5020" s="50">
        <f t="shared" si="559"/>
        <v>2306.7674193548387</v>
      </c>
      <c r="V5020" s="51">
        <f t="shared" si="561"/>
        <v>2321.4947671232826</v>
      </c>
      <c r="W5020" s="53">
        <f t="shared" si="562"/>
        <v>6.3430274488007754E-4</v>
      </c>
      <c r="X5020" s="53" t="str">
        <f t="shared" si="563"/>
        <v/>
      </c>
      <c r="Y5020" s="54" t="str">
        <f t="shared" si="564"/>
        <v/>
      </c>
    </row>
    <row r="5021" spans="17:25" x14ac:dyDescent="0.25">
      <c r="Q5021" s="47">
        <f t="shared" si="560"/>
        <v>2005</v>
      </c>
      <c r="R5021" s="48" t="str">
        <f t="shared" si="558"/>
        <v>20058</v>
      </c>
      <c r="S5021" s="49">
        <v>38583</v>
      </c>
      <c r="T5021" s="48">
        <v>2307.4499999999998</v>
      </c>
      <c r="U5021" s="50">
        <f t="shared" si="559"/>
        <v>2306.7674193548387</v>
      </c>
      <c r="V5021" s="51">
        <f t="shared" si="561"/>
        <v>2321.4947671232826</v>
      </c>
      <c r="W5021" s="53">
        <f t="shared" si="562"/>
        <v>1.8452587704063106E-3</v>
      </c>
      <c r="X5021" s="53" t="str">
        <f t="shared" si="563"/>
        <v/>
      </c>
      <c r="Y5021" s="54" t="str">
        <f t="shared" si="564"/>
        <v/>
      </c>
    </row>
    <row r="5022" spans="17:25" x14ac:dyDescent="0.25">
      <c r="Q5022" s="47">
        <f t="shared" si="560"/>
        <v>2005</v>
      </c>
      <c r="R5022" s="48" t="str">
        <f t="shared" si="558"/>
        <v>20058</v>
      </c>
      <c r="S5022" s="49">
        <v>38584</v>
      </c>
      <c r="T5022" s="48">
        <v>2309.83</v>
      </c>
      <c r="U5022" s="50">
        <f t="shared" si="559"/>
        <v>2306.7674193548387</v>
      </c>
      <c r="V5022" s="51">
        <f t="shared" si="561"/>
        <v>2321.4947671232826</v>
      </c>
      <c r="W5022" s="53">
        <f t="shared" si="562"/>
        <v>1.0314416347050326E-3</v>
      </c>
      <c r="X5022" s="53" t="str">
        <f t="shared" si="563"/>
        <v/>
      </c>
      <c r="Y5022" s="54" t="str">
        <f t="shared" si="564"/>
        <v/>
      </c>
    </row>
    <row r="5023" spans="17:25" x14ac:dyDescent="0.25">
      <c r="Q5023" s="47">
        <f t="shared" si="560"/>
        <v>2005</v>
      </c>
      <c r="R5023" s="48" t="str">
        <f t="shared" si="558"/>
        <v>20058</v>
      </c>
      <c r="S5023" s="49">
        <v>38585</v>
      </c>
      <c r="T5023" s="48">
        <v>2309.83</v>
      </c>
      <c r="U5023" s="50">
        <f t="shared" si="559"/>
        <v>2306.7674193548387</v>
      </c>
      <c r="V5023" s="51">
        <f t="shared" si="561"/>
        <v>2321.4947671232826</v>
      </c>
      <c r="W5023" s="53">
        <f t="shared" si="562"/>
        <v>0</v>
      </c>
      <c r="X5023" s="53" t="str">
        <f t="shared" si="563"/>
        <v/>
      </c>
      <c r="Y5023" s="54" t="str">
        <f t="shared" si="564"/>
        <v/>
      </c>
    </row>
    <row r="5024" spans="17:25" x14ac:dyDescent="0.25">
      <c r="Q5024" s="47">
        <f t="shared" si="560"/>
        <v>2005</v>
      </c>
      <c r="R5024" s="48" t="str">
        <f t="shared" si="558"/>
        <v>20058</v>
      </c>
      <c r="S5024" s="49">
        <v>38586</v>
      </c>
      <c r="T5024" s="48">
        <v>2309.83</v>
      </c>
      <c r="U5024" s="50">
        <f t="shared" si="559"/>
        <v>2306.7674193548387</v>
      </c>
      <c r="V5024" s="51">
        <f t="shared" si="561"/>
        <v>2321.4947671232826</v>
      </c>
      <c r="W5024" s="53">
        <f t="shared" si="562"/>
        <v>0</v>
      </c>
      <c r="X5024" s="53" t="str">
        <f t="shared" si="563"/>
        <v/>
      </c>
      <c r="Y5024" s="54" t="str">
        <f t="shared" si="564"/>
        <v/>
      </c>
    </row>
    <row r="5025" spans="17:25" x14ac:dyDescent="0.25">
      <c r="Q5025" s="47">
        <f t="shared" si="560"/>
        <v>2005</v>
      </c>
      <c r="R5025" s="48" t="str">
        <f t="shared" si="558"/>
        <v>20058</v>
      </c>
      <c r="S5025" s="49">
        <v>38587</v>
      </c>
      <c r="T5025" s="48">
        <v>2304.2600000000002</v>
      </c>
      <c r="U5025" s="50">
        <f t="shared" si="559"/>
        <v>2306.7674193548387</v>
      </c>
      <c r="V5025" s="51">
        <f t="shared" si="561"/>
        <v>2321.4947671232826</v>
      </c>
      <c r="W5025" s="53">
        <f t="shared" si="562"/>
        <v>-2.4114328760124204E-3</v>
      </c>
      <c r="X5025" s="53" t="str">
        <f t="shared" si="563"/>
        <v/>
      </c>
      <c r="Y5025" s="54" t="str">
        <f t="shared" si="564"/>
        <v/>
      </c>
    </row>
    <row r="5026" spans="17:25" x14ac:dyDescent="0.25">
      <c r="Q5026" s="47">
        <f t="shared" si="560"/>
        <v>2005</v>
      </c>
      <c r="R5026" s="48" t="str">
        <f t="shared" si="558"/>
        <v>20058</v>
      </c>
      <c r="S5026" s="49">
        <v>38588</v>
      </c>
      <c r="T5026" s="48">
        <v>2302.59</v>
      </c>
      <c r="U5026" s="50">
        <f t="shared" si="559"/>
        <v>2306.7674193548387</v>
      </c>
      <c r="V5026" s="51">
        <f t="shared" si="561"/>
        <v>2321.4947671232826</v>
      </c>
      <c r="W5026" s="53">
        <f t="shared" si="562"/>
        <v>-7.2474460347360381E-4</v>
      </c>
      <c r="X5026" s="53" t="str">
        <f t="shared" si="563"/>
        <v/>
      </c>
      <c r="Y5026" s="54" t="str">
        <f t="shared" si="564"/>
        <v/>
      </c>
    </row>
    <row r="5027" spans="17:25" x14ac:dyDescent="0.25">
      <c r="Q5027" s="47">
        <f t="shared" si="560"/>
        <v>2005</v>
      </c>
      <c r="R5027" s="48" t="str">
        <f t="shared" si="558"/>
        <v>20058</v>
      </c>
      <c r="S5027" s="49">
        <v>38589</v>
      </c>
      <c r="T5027" s="48">
        <v>2305.0500000000002</v>
      </c>
      <c r="U5027" s="50">
        <f t="shared" si="559"/>
        <v>2306.7674193548387</v>
      </c>
      <c r="V5027" s="51">
        <f t="shared" si="561"/>
        <v>2321.4947671232826</v>
      </c>
      <c r="W5027" s="53">
        <f t="shared" si="562"/>
        <v>1.0683621487108663E-3</v>
      </c>
      <c r="X5027" s="53" t="str">
        <f t="shared" si="563"/>
        <v/>
      </c>
      <c r="Y5027" s="54" t="str">
        <f t="shared" si="564"/>
        <v/>
      </c>
    </row>
    <row r="5028" spans="17:25" x14ac:dyDescent="0.25">
      <c r="Q5028" s="47">
        <f t="shared" si="560"/>
        <v>2005</v>
      </c>
      <c r="R5028" s="48" t="str">
        <f t="shared" si="558"/>
        <v>20058</v>
      </c>
      <c r="S5028" s="49">
        <v>38590</v>
      </c>
      <c r="T5028" s="48">
        <v>2305.87</v>
      </c>
      <c r="U5028" s="50">
        <f t="shared" si="559"/>
        <v>2306.7674193548387</v>
      </c>
      <c r="V5028" s="51">
        <f t="shared" si="561"/>
        <v>2321.4947671232826</v>
      </c>
      <c r="W5028" s="53">
        <f t="shared" si="562"/>
        <v>3.5574065638477315E-4</v>
      </c>
      <c r="X5028" s="53" t="str">
        <f t="shared" si="563"/>
        <v/>
      </c>
      <c r="Y5028" s="54" t="str">
        <f t="shared" si="564"/>
        <v/>
      </c>
    </row>
    <row r="5029" spans="17:25" x14ac:dyDescent="0.25">
      <c r="Q5029" s="47">
        <f t="shared" si="560"/>
        <v>2005</v>
      </c>
      <c r="R5029" s="48" t="str">
        <f t="shared" si="558"/>
        <v>20058</v>
      </c>
      <c r="S5029" s="49">
        <v>38591</v>
      </c>
      <c r="T5029" s="48">
        <v>2306.71</v>
      </c>
      <c r="U5029" s="50">
        <f t="shared" si="559"/>
        <v>2306.7674193548387</v>
      </c>
      <c r="V5029" s="51">
        <f t="shared" si="561"/>
        <v>2321.4947671232826</v>
      </c>
      <c r="W5029" s="53">
        <f t="shared" si="562"/>
        <v>3.6428766582674577E-4</v>
      </c>
      <c r="X5029" s="53" t="str">
        <f t="shared" si="563"/>
        <v/>
      </c>
      <c r="Y5029" s="54" t="str">
        <f t="shared" si="564"/>
        <v/>
      </c>
    </row>
    <row r="5030" spans="17:25" x14ac:dyDescent="0.25">
      <c r="Q5030" s="47">
        <f t="shared" si="560"/>
        <v>2005</v>
      </c>
      <c r="R5030" s="48" t="str">
        <f t="shared" si="558"/>
        <v>20058</v>
      </c>
      <c r="S5030" s="49">
        <v>38592</v>
      </c>
      <c r="T5030" s="48">
        <v>2306.71</v>
      </c>
      <c r="U5030" s="50">
        <f t="shared" si="559"/>
        <v>2306.7674193548387</v>
      </c>
      <c r="V5030" s="51">
        <f t="shared" si="561"/>
        <v>2321.4947671232826</v>
      </c>
      <c r="W5030" s="53">
        <f t="shared" si="562"/>
        <v>0</v>
      </c>
      <c r="X5030" s="53" t="str">
        <f t="shared" si="563"/>
        <v/>
      </c>
      <c r="Y5030" s="54" t="str">
        <f t="shared" si="564"/>
        <v/>
      </c>
    </row>
    <row r="5031" spans="17:25" x14ac:dyDescent="0.25">
      <c r="Q5031" s="47">
        <f t="shared" si="560"/>
        <v>2005</v>
      </c>
      <c r="R5031" s="48" t="str">
        <f t="shared" si="558"/>
        <v>20058</v>
      </c>
      <c r="S5031" s="49">
        <v>38593</v>
      </c>
      <c r="T5031" s="48">
        <v>2306.71</v>
      </c>
      <c r="U5031" s="50">
        <f t="shared" si="559"/>
        <v>2306.7674193548387</v>
      </c>
      <c r="V5031" s="51">
        <f t="shared" si="561"/>
        <v>2321.4947671232826</v>
      </c>
      <c r="W5031" s="53">
        <f t="shared" si="562"/>
        <v>0</v>
      </c>
      <c r="X5031" s="53" t="str">
        <f t="shared" si="563"/>
        <v/>
      </c>
      <c r="Y5031" s="54" t="str">
        <f t="shared" si="564"/>
        <v/>
      </c>
    </row>
    <row r="5032" spans="17:25" x14ac:dyDescent="0.25">
      <c r="Q5032" s="47">
        <f t="shared" si="560"/>
        <v>2005</v>
      </c>
      <c r="R5032" s="48" t="str">
        <f t="shared" si="558"/>
        <v>20058</v>
      </c>
      <c r="S5032" s="49">
        <v>38594</v>
      </c>
      <c r="T5032" s="48">
        <v>2305.15</v>
      </c>
      <c r="U5032" s="50">
        <f t="shared" si="559"/>
        <v>2306.7674193548387</v>
      </c>
      <c r="V5032" s="51">
        <f t="shared" si="561"/>
        <v>2321.4947671232826</v>
      </c>
      <c r="W5032" s="53">
        <f t="shared" si="562"/>
        <v>-6.7628787320461736E-4</v>
      </c>
      <c r="X5032" s="53" t="str">
        <f t="shared" si="563"/>
        <v/>
      </c>
      <c r="Y5032" s="54" t="str">
        <f t="shared" si="564"/>
        <v/>
      </c>
    </row>
    <row r="5033" spans="17:25" x14ac:dyDescent="0.25">
      <c r="Q5033" s="47">
        <f t="shared" si="560"/>
        <v>2005</v>
      </c>
      <c r="R5033" s="48" t="str">
        <f t="shared" si="558"/>
        <v>20058</v>
      </c>
      <c r="S5033" s="49">
        <v>38595</v>
      </c>
      <c r="T5033" s="48">
        <v>2304.3000000000002</v>
      </c>
      <c r="U5033" s="50">
        <f t="shared" si="559"/>
        <v>2306.7674193548387</v>
      </c>
      <c r="V5033" s="51">
        <f t="shared" si="561"/>
        <v>2321.4947671232826</v>
      </c>
      <c r="W5033" s="53">
        <f t="shared" si="562"/>
        <v>-3.6873956141680875E-4</v>
      </c>
      <c r="X5033" s="53" t="str">
        <f t="shared" si="563"/>
        <v/>
      </c>
      <c r="Y5033" s="54" t="str">
        <f t="shared" si="564"/>
        <v/>
      </c>
    </row>
    <row r="5034" spans="17:25" x14ac:dyDescent="0.25">
      <c r="Q5034" s="47">
        <f t="shared" si="560"/>
        <v>2005</v>
      </c>
      <c r="R5034" s="48" t="str">
        <f t="shared" si="558"/>
        <v>20059</v>
      </c>
      <c r="S5034" s="49">
        <v>38596</v>
      </c>
      <c r="T5034" s="48">
        <v>2302.7800000000002</v>
      </c>
      <c r="U5034" s="50">
        <f t="shared" si="559"/>
        <v>2295.4746666666665</v>
      </c>
      <c r="V5034" s="51">
        <f t="shared" si="561"/>
        <v>2321.4947671232826</v>
      </c>
      <c r="W5034" s="53">
        <f t="shared" si="562"/>
        <v>-6.5963633207477557E-4</v>
      </c>
      <c r="X5034" s="53">
        <f t="shared" si="563"/>
        <v>-4.8954882028507951E-3</v>
      </c>
      <c r="Y5034" s="54" t="str">
        <f t="shared" si="564"/>
        <v/>
      </c>
    </row>
    <row r="5035" spans="17:25" x14ac:dyDescent="0.25">
      <c r="Q5035" s="47">
        <f t="shared" si="560"/>
        <v>2005</v>
      </c>
      <c r="R5035" s="48" t="str">
        <f t="shared" si="558"/>
        <v>20059</v>
      </c>
      <c r="S5035" s="49">
        <v>38597</v>
      </c>
      <c r="T5035" s="48">
        <v>2298.85</v>
      </c>
      <c r="U5035" s="50">
        <f t="shared" si="559"/>
        <v>2295.4746666666665</v>
      </c>
      <c r="V5035" s="51">
        <f t="shared" si="561"/>
        <v>2321.4947671232826</v>
      </c>
      <c r="W5035" s="53">
        <f t="shared" si="562"/>
        <v>-1.7066328524654173E-3</v>
      </c>
      <c r="X5035" s="53" t="str">
        <f t="shared" si="563"/>
        <v/>
      </c>
      <c r="Y5035" s="54" t="str">
        <f t="shared" si="564"/>
        <v/>
      </c>
    </row>
    <row r="5036" spans="17:25" x14ac:dyDescent="0.25">
      <c r="Q5036" s="47">
        <f t="shared" si="560"/>
        <v>2005</v>
      </c>
      <c r="R5036" s="48" t="str">
        <f t="shared" si="558"/>
        <v>20059</v>
      </c>
      <c r="S5036" s="49">
        <v>38598</v>
      </c>
      <c r="T5036" s="48">
        <v>2295.31</v>
      </c>
      <c r="U5036" s="50">
        <f t="shared" si="559"/>
        <v>2295.4746666666665</v>
      </c>
      <c r="V5036" s="51">
        <f t="shared" si="561"/>
        <v>2321.4947671232826</v>
      </c>
      <c r="W5036" s="53">
        <f t="shared" si="562"/>
        <v>-1.5399003849750903E-3</v>
      </c>
      <c r="X5036" s="53" t="str">
        <f t="shared" si="563"/>
        <v/>
      </c>
      <c r="Y5036" s="54" t="str">
        <f t="shared" si="564"/>
        <v/>
      </c>
    </row>
    <row r="5037" spans="17:25" x14ac:dyDescent="0.25">
      <c r="Q5037" s="47">
        <f t="shared" si="560"/>
        <v>2005</v>
      </c>
      <c r="R5037" s="48" t="str">
        <f t="shared" si="558"/>
        <v>20059</v>
      </c>
      <c r="S5037" s="49">
        <v>38599</v>
      </c>
      <c r="T5037" s="48">
        <v>2295.31</v>
      </c>
      <c r="U5037" s="50">
        <f t="shared" si="559"/>
        <v>2295.4746666666665</v>
      </c>
      <c r="V5037" s="51">
        <f t="shared" si="561"/>
        <v>2321.4947671232826</v>
      </c>
      <c r="W5037" s="53">
        <f t="shared" si="562"/>
        <v>0</v>
      </c>
      <c r="X5037" s="53" t="str">
        <f t="shared" si="563"/>
        <v/>
      </c>
      <c r="Y5037" s="54" t="str">
        <f t="shared" si="564"/>
        <v/>
      </c>
    </row>
    <row r="5038" spans="17:25" x14ac:dyDescent="0.25">
      <c r="Q5038" s="47">
        <f t="shared" si="560"/>
        <v>2005</v>
      </c>
      <c r="R5038" s="48" t="str">
        <f t="shared" si="558"/>
        <v>20059</v>
      </c>
      <c r="S5038" s="49">
        <v>38600</v>
      </c>
      <c r="T5038" s="48">
        <v>2295.31</v>
      </c>
      <c r="U5038" s="50">
        <f t="shared" si="559"/>
        <v>2295.4746666666665</v>
      </c>
      <c r="V5038" s="51">
        <f t="shared" si="561"/>
        <v>2321.4947671232826</v>
      </c>
      <c r="W5038" s="53">
        <f t="shared" si="562"/>
        <v>0</v>
      </c>
      <c r="X5038" s="53" t="str">
        <f t="shared" si="563"/>
        <v/>
      </c>
      <c r="Y5038" s="54" t="str">
        <f t="shared" si="564"/>
        <v/>
      </c>
    </row>
    <row r="5039" spans="17:25" x14ac:dyDescent="0.25">
      <c r="Q5039" s="47">
        <f t="shared" si="560"/>
        <v>2005</v>
      </c>
      <c r="R5039" s="48" t="str">
        <f t="shared" si="558"/>
        <v>20059</v>
      </c>
      <c r="S5039" s="49">
        <v>38601</v>
      </c>
      <c r="T5039" s="48">
        <v>2295.31</v>
      </c>
      <c r="U5039" s="50">
        <f t="shared" si="559"/>
        <v>2295.4746666666665</v>
      </c>
      <c r="V5039" s="51">
        <f t="shared" si="561"/>
        <v>2321.4947671232826</v>
      </c>
      <c r="W5039" s="53">
        <f t="shared" si="562"/>
        <v>0</v>
      </c>
      <c r="X5039" s="53" t="str">
        <f t="shared" si="563"/>
        <v/>
      </c>
      <c r="Y5039" s="54" t="str">
        <f t="shared" si="564"/>
        <v/>
      </c>
    </row>
    <row r="5040" spans="17:25" x14ac:dyDescent="0.25">
      <c r="Q5040" s="47">
        <f t="shared" si="560"/>
        <v>2005</v>
      </c>
      <c r="R5040" s="48" t="str">
        <f t="shared" si="558"/>
        <v>20059</v>
      </c>
      <c r="S5040" s="49">
        <v>38602</v>
      </c>
      <c r="T5040" s="48">
        <v>2286.61</v>
      </c>
      <c r="U5040" s="50">
        <f t="shared" si="559"/>
        <v>2295.4746666666665</v>
      </c>
      <c r="V5040" s="51">
        <f t="shared" si="561"/>
        <v>2321.4947671232826</v>
      </c>
      <c r="W5040" s="53">
        <f t="shared" si="562"/>
        <v>-3.79033768859105E-3</v>
      </c>
      <c r="X5040" s="53" t="str">
        <f t="shared" si="563"/>
        <v/>
      </c>
      <c r="Y5040" s="54" t="str">
        <f t="shared" si="564"/>
        <v/>
      </c>
    </row>
    <row r="5041" spans="17:25" x14ac:dyDescent="0.25">
      <c r="Q5041" s="47">
        <f t="shared" si="560"/>
        <v>2005</v>
      </c>
      <c r="R5041" s="48" t="str">
        <f t="shared" si="558"/>
        <v>20059</v>
      </c>
      <c r="S5041" s="49">
        <v>38603</v>
      </c>
      <c r="T5041" s="48">
        <v>2279.9499999999998</v>
      </c>
      <c r="U5041" s="50">
        <f t="shared" si="559"/>
        <v>2295.4746666666665</v>
      </c>
      <c r="V5041" s="51">
        <f t="shared" si="561"/>
        <v>2321.4947671232826</v>
      </c>
      <c r="W5041" s="53">
        <f t="shared" si="562"/>
        <v>-2.9126086214965596E-3</v>
      </c>
      <c r="X5041" s="53" t="str">
        <f t="shared" si="563"/>
        <v/>
      </c>
      <c r="Y5041" s="54" t="str">
        <f t="shared" si="564"/>
        <v/>
      </c>
    </row>
    <row r="5042" spans="17:25" x14ac:dyDescent="0.25">
      <c r="Q5042" s="47">
        <f t="shared" si="560"/>
        <v>2005</v>
      </c>
      <c r="R5042" s="48" t="str">
        <f t="shared" si="558"/>
        <v>20059</v>
      </c>
      <c r="S5042" s="49">
        <v>38604</v>
      </c>
      <c r="T5042" s="48">
        <v>2289.3000000000002</v>
      </c>
      <c r="U5042" s="50">
        <f t="shared" si="559"/>
        <v>2295.4746666666665</v>
      </c>
      <c r="V5042" s="51">
        <f t="shared" si="561"/>
        <v>2321.4947671232826</v>
      </c>
      <c r="W5042" s="53">
        <f t="shared" si="562"/>
        <v>4.1009671264722325E-3</v>
      </c>
      <c r="X5042" s="53" t="str">
        <f t="shared" si="563"/>
        <v/>
      </c>
      <c r="Y5042" s="54" t="str">
        <f t="shared" si="564"/>
        <v/>
      </c>
    </row>
    <row r="5043" spans="17:25" x14ac:dyDescent="0.25">
      <c r="Q5043" s="47">
        <f t="shared" si="560"/>
        <v>2005</v>
      </c>
      <c r="R5043" s="48" t="str">
        <f t="shared" si="558"/>
        <v>20059</v>
      </c>
      <c r="S5043" s="49">
        <v>38605</v>
      </c>
      <c r="T5043" s="48">
        <v>2305.09</v>
      </c>
      <c r="U5043" s="50">
        <f t="shared" si="559"/>
        <v>2295.4746666666665</v>
      </c>
      <c r="V5043" s="51">
        <f t="shared" si="561"/>
        <v>2321.4947671232826</v>
      </c>
      <c r="W5043" s="53">
        <f t="shared" si="562"/>
        <v>6.8973048530118763E-3</v>
      </c>
      <c r="X5043" s="53" t="str">
        <f t="shared" si="563"/>
        <v/>
      </c>
      <c r="Y5043" s="54" t="str">
        <f t="shared" si="564"/>
        <v/>
      </c>
    </row>
    <row r="5044" spans="17:25" x14ac:dyDescent="0.25">
      <c r="Q5044" s="47">
        <f t="shared" si="560"/>
        <v>2005</v>
      </c>
      <c r="R5044" s="48" t="str">
        <f t="shared" si="558"/>
        <v>20059</v>
      </c>
      <c r="S5044" s="49">
        <v>38606</v>
      </c>
      <c r="T5044" s="48">
        <v>2305.09</v>
      </c>
      <c r="U5044" s="50">
        <f t="shared" si="559"/>
        <v>2295.4746666666665</v>
      </c>
      <c r="V5044" s="51">
        <f t="shared" si="561"/>
        <v>2321.4947671232826</v>
      </c>
      <c r="W5044" s="53">
        <f t="shared" si="562"/>
        <v>0</v>
      </c>
      <c r="X5044" s="53" t="str">
        <f t="shared" si="563"/>
        <v/>
      </c>
      <c r="Y5044" s="54" t="str">
        <f t="shared" si="564"/>
        <v/>
      </c>
    </row>
    <row r="5045" spans="17:25" x14ac:dyDescent="0.25">
      <c r="Q5045" s="47">
        <f t="shared" si="560"/>
        <v>2005</v>
      </c>
      <c r="R5045" s="48" t="str">
        <f t="shared" si="558"/>
        <v>20059</v>
      </c>
      <c r="S5045" s="49">
        <v>38607</v>
      </c>
      <c r="T5045" s="48">
        <v>2305.09</v>
      </c>
      <c r="U5045" s="50">
        <f t="shared" si="559"/>
        <v>2295.4746666666665</v>
      </c>
      <c r="V5045" s="51">
        <f t="shared" si="561"/>
        <v>2321.4947671232826</v>
      </c>
      <c r="W5045" s="53">
        <f t="shared" si="562"/>
        <v>0</v>
      </c>
      <c r="X5045" s="53" t="str">
        <f t="shared" si="563"/>
        <v/>
      </c>
      <c r="Y5045" s="54" t="str">
        <f t="shared" si="564"/>
        <v/>
      </c>
    </row>
    <row r="5046" spans="17:25" x14ac:dyDescent="0.25">
      <c r="Q5046" s="47">
        <f t="shared" si="560"/>
        <v>2005</v>
      </c>
      <c r="R5046" s="48" t="str">
        <f t="shared" si="558"/>
        <v>20059</v>
      </c>
      <c r="S5046" s="49">
        <v>38608</v>
      </c>
      <c r="T5046" s="48">
        <v>2306.71</v>
      </c>
      <c r="U5046" s="50">
        <f t="shared" si="559"/>
        <v>2295.4746666666665</v>
      </c>
      <c r="V5046" s="51">
        <f t="shared" si="561"/>
        <v>2321.4947671232826</v>
      </c>
      <c r="W5046" s="53">
        <f t="shared" si="562"/>
        <v>7.0279251569349555E-4</v>
      </c>
      <c r="X5046" s="53" t="str">
        <f t="shared" si="563"/>
        <v/>
      </c>
      <c r="Y5046" s="54" t="str">
        <f t="shared" si="564"/>
        <v/>
      </c>
    </row>
    <row r="5047" spans="17:25" x14ac:dyDescent="0.25">
      <c r="Q5047" s="47">
        <f t="shared" si="560"/>
        <v>2005</v>
      </c>
      <c r="R5047" s="48" t="str">
        <f t="shared" si="558"/>
        <v>20059</v>
      </c>
      <c r="S5047" s="49">
        <v>38609</v>
      </c>
      <c r="T5047" s="48">
        <v>2295.02</v>
      </c>
      <c r="U5047" s="50">
        <f t="shared" si="559"/>
        <v>2295.4746666666665</v>
      </c>
      <c r="V5047" s="51">
        <f t="shared" si="561"/>
        <v>2321.4947671232826</v>
      </c>
      <c r="W5047" s="53">
        <f t="shared" si="562"/>
        <v>-5.0678238703608658E-3</v>
      </c>
      <c r="X5047" s="53" t="str">
        <f t="shared" si="563"/>
        <v/>
      </c>
      <c r="Y5047" s="54" t="str">
        <f t="shared" si="564"/>
        <v/>
      </c>
    </row>
    <row r="5048" spans="17:25" x14ac:dyDescent="0.25">
      <c r="Q5048" s="47">
        <f t="shared" si="560"/>
        <v>2005</v>
      </c>
      <c r="R5048" s="48" t="str">
        <f t="shared" si="558"/>
        <v>20059</v>
      </c>
      <c r="S5048" s="49">
        <v>38610</v>
      </c>
      <c r="T5048" s="48">
        <v>2290.02</v>
      </c>
      <c r="U5048" s="50">
        <f t="shared" si="559"/>
        <v>2295.4746666666665</v>
      </c>
      <c r="V5048" s="51">
        <f t="shared" si="561"/>
        <v>2321.4947671232826</v>
      </c>
      <c r="W5048" s="53">
        <f t="shared" si="562"/>
        <v>-2.178630251588265E-3</v>
      </c>
      <c r="X5048" s="53" t="str">
        <f t="shared" si="563"/>
        <v/>
      </c>
      <c r="Y5048" s="54" t="str">
        <f t="shared" si="564"/>
        <v/>
      </c>
    </row>
    <row r="5049" spans="17:25" x14ac:dyDescent="0.25">
      <c r="Q5049" s="47">
        <f t="shared" si="560"/>
        <v>2005</v>
      </c>
      <c r="R5049" s="48" t="str">
        <f t="shared" si="558"/>
        <v>20059</v>
      </c>
      <c r="S5049" s="49">
        <v>38611</v>
      </c>
      <c r="T5049" s="48">
        <v>2299.8200000000002</v>
      </c>
      <c r="U5049" s="50">
        <f t="shared" si="559"/>
        <v>2295.4746666666665</v>
      </c>
      <c r="V5049" s="51">
        <f t="shared" si="561"/>
        <v>2321.4947671232826</v>
      </c>
      <c r="W5049" s="53">
        <f t="shared" si="562"/>
        <v>4.2794386075231117E-3</v>
      </c>
      <c r="X5049" s="53" t="str">
        <f t="shared" si="563"/>
        <v/>
      </c>
      <c r="Y5049" s="54" t="str">
        <f t="shared" si="564"/>
        <v/>
      </c>
    </row>
    <row r="5050" spans="17:25" x14ac:dyDescent="0.25">
      <c r="Q5050" s="47">
        <f t="shared" si="560"/>
        <v>2005</v>
      </c>
      <c r="R5050" s="48" t="str">
        <f t="shared" si="558"/>
        <v>20059</v>
      </c>
      <c r="S5050" s="49">
        <v>38612</v>
      </c>
      <c r="T5050" s="48">
        <v>2301.9899999999998</v>
      </c>
      <c r="U5050" s="50">
        <f t="shared" si="559"/>
        <v>2295.4746666666665</v>
      </c>
      <c r="V5050" s="51">
        <f t="shared" si="561"/>
        <v>2321.4947671232826</v>
      </c>
      <c r="W5050" s="53">
        <f t="shared" si="562"/>
        <v>9.4355210407748302E-4</v>
      </c>
      <c r="X5050" s="53" t="str">
        <f t="shared" si="563"/>
        <v/>
      </c>
      <c r="Y5050" s="54" t="str">
        <f t="shared" si="564"/>
        <v/>
      </c>
    </row>
    <row r="5051" spans="17:25" x14ac:dyDescent="0.25">
      <c r="Q5051" s="47">
        <f t="shared" si="560"/>
        <v>2005</v>
      </c>
      <c r="R5051" s="48" t="str">
        <f t="shared" si="558"/>
        <v>20059</v>
      </c>
      <c r="S5051" s="49">
        <v>38613</v>
      </c>
      <c r="T5051" s="48">
        <v>2301.9899999999998</v>
      </c>
      <c r="U5051" s="50">
        <f t="shared" si="559"/>
        <v>2295.4746666666665</v>
      </c>
      <c r="V5051" s="51">
        <f t="shared" si="561"/>
        <v>2321.4947671232826</v>
      </c>
      <c r="W5051" s="53">
        <f t="shared" si="562"/>
        <v>0</v>
      </c>
      <c r="X5051" s="53" t="str">
        <f t="shared" si="563"/>
        <v/>
      </c>
      <c r="Y5051" s="54" t="str">
        <f t="shared" si="564"/>
        <v/>
      </c>
    </row>
    <row r="5052" spans="17:25" x14ac:dyDescent="0.25">
      <c r="Q5052" s="47">
        <f t="shared" si="560"/>
        <v>2005</v>
      </c>
      <c r="R5052" s="48" t="str">
        <f t="shared" si="558"/>
        <v>20059</v>
      </c>
      <c r="S5052" s="49">
        <v>38614</v>
      </c>
      <c r="T5052" s="48">
        <v>2301.9899999999998</v>
      </c>
      <c r="U5052" s="50">
        <f t="shared" si="559"/>
        <v>2295.4746666666665</v>
      </c>
      <c r="V5052" s="51">
        <f t="shared" si="561"/>
        <v>2321.4947671232826</v>
      </c>
      <c r="W5052" s="53">
        <f t="shared" si="562"/>
        <v>0</v>
      </c>
      <c r="X5052" s="53" t="str">
        <f t="shared" si="563"/>
        <v/>
      </c>
      <c r="Y5052" s="54" t="str">
        <f t="shared" si="564"/>
        <v/>
      </c>
    </row>
    <row r="5053" spans="17:25" x14ac:dyDescent="0.25">
      <c r="Q5053" s="47">
        <f t="shared" si="560"/>
        <v>2005</v>
      </c>
      <c r="R5053" s="48" t="str">
        <f t="shared" si="558"/>
        <v>20059</v>
      </c>
      <c r="S5053" s="49">
        <v>38615</v>
      </c>
      <c r="T5053" s="48">
        <v>2295.5700000000002</v>
      </c>
      <c r="U5053" s="50">
        <f t="shared" si="559"/>
        <v>2295.4746666666665</v>
      </c>
      <c r="V5053" s="51">
        <f t="shared" si="561"/>
        <v>2321.4947671232826</v>
      </c>
      <c r="W5053" s="53">
        <f t="shared" si="562"/>
        <v>-2.7888913505269564E-3</v>
      </c>
      <c r="X5053" s="53" t="str">
        <f t="shared" si="563"/>
        <v/>
      </c>
      <c r="Y5053" s="54" t="str">
        <f t="shared" si="564"/>
        <v/>
      </c>
    </row>
    <row r="5054" spans="17:25" x14ac:dyDescent="0.25">
      <c r="Q5054" s="47">
        <f t="shared" si="560"/>
        <v>2005</v>
      </c>
      <c r="R5054" s="48" t="str">
        <f t="shared" si="558"/>
        <v>20059</v>
      </c>
      <c r="S5054" s="49">
        <v>38616</v>
      </c>
      <c r="T5054" s="48">
        <v>2300.58</v>
      </c>
      <c r="U5054" s="50">
        <f t="shared" si="559"/>
        <v>2295.4746666666665</v>
      </c>
      <c r="V5054" s="51">
        <f t="shared" si="561"/>
        <v>2321.4947671232826</v>
      </c>
      <c r="W5054" s="53">
        <f t="shared" si="562"/>
        <v>2.1824644859445019E-3</v>
      </c>
      <c r="X5054" s="53" t="str">
        <f t="shared" si="563"/>
        <v/>
      </c>
      <c r="Y5054" s="54" t="str">
        <f t="shared" si="564"/>
        <v/>
      </c>
    </row>
    <row r="5055" spans="17:25" x14ac:dyDescent="0.25">
      <c r="Q5055" s="47">
        <f t="shared" si="560"/>
        <v>2005</v>
      </c>
      <c r="R5055" s="48" t="str">
        <f t="shared" si="558"/>
        <v>20059</v>
      </c>
      <c r="S5055" s="49">
        <v>38617</v>
      </c>
      <c r="T5055" s="48">
        <v>2291.0500000000002</v>
      </c>
      <c r="U5055" s="50">
        <f t="shared" si="559"/>
        <v>2295.4746666666665</v>
      </c>
      <c r="V5055" s="51">
        <f t="shared" si="561"/>
        <v>2321.4947671232826</v>
      </c>
      <c r="W5055" s="53">
        <f t="shared" si="562"/>
        <v>-4.1424336471671541E-3</v>
      </c>
      <c r="X5055" s="53" t="str">
        <f t="shared" si="563"/>
        <v/>
      </c>
      <c r="Y5055" s="54" t="str">
        <f t="shared" si="564"/>
        <v/>
      </c>
    </row>
    <row r="5056" spans="17:25" x14ac:dyDescent="0.25">
      <c r="Q5056" s="47">
        <f t="shared" si="560"/>
        <v>2005</v>
      </c>
      <c r="R5056" s="48" t="str">
        <f t="shared" si="558"/>
        <v>20059</v>
      </c>
      <c r="S5056" s="49">
        <v>38618</v>
      </c>
      <c r="T5056" s="48">
        <v>2292.59</v>
      </c>
      <c r="U5056" s="50">
        <f t="shared" si="559"/>
        <v>2295.4746666666665</v>
      </c>
      <c r="V5056" s="51">
        <f t="shared" si="561"/>
        <v>2321.4947671232826</v>
      </c>
      <c r="W5056" s="53">
        <f t="shared" si="562"/>
        <v>6.7218087776343971E-4</v>
      </c>
      <c r="X5056" s="53" t="str">
        <f t="shared" si="563"/>
        <v/>
      </c>
      <c r="Y5056" s="54" t="str">
        <f t="shared" si="564"/>
        <v/>
      </c>
    </row>
    <row r="5057" spans="17:25" x14ac:dyDescent="0.25">
      <c r="Q5057" s="47">
        <f t="shared" si="560"/>
        <v>2005</v>
      </c>
      <c r="R5057" s="48" t="str">
        <f t="shared" si="558"/>
        <v>20059</v>
      </c>
      <c r="S5057" s="49">
        <v>38619</v>
      </c>
      <c r="T5057" s="48">
        <v>2290.0300000000002</v>
      </c>
      <c r="U5057" s="50">
        <f t="shared" si="559"/>
        <v>2295.4746666666665</v>
      </c>
      <c r="V5057" s="51">
        <f t="shared" si="561"/>
        <v>2321.4947671232826</v>
      </c>
      <c r="W5057" s="53">
        <f t="shared" si="562"/>
        <v>-1.1166410042789954E-3</v>
      </c>
      <c r="X5057" s="53" t="str">
        <f t="shared" si="563"/>
        <v/>
      </c>
      <c r="Y5057" s="54" t="str">
        <f t="shared" si="564"/>
        <v/>
      </c>
    </row>
    <row r="5058" spans="17:25" x14ac:dyDescent="0.25">
      <c r="Q5058" s="47">
        <f t="shared" si="560"/>
        <v>2005</v>
      </c>
      <c r="R5058" s="48" t="str">
        <f t="shared" si="558"/>
        <v>20059</v>
      </c>
      <c r="S5058" s="49">
        <v>38620</v>
      </c>
      <c r="T5058" s="48">
        <v>2290.0300000000002</v>
      </c>
      <c r="U5058" s="50">
        <f t="shared" si="559"/>
        <v>2295.4746666666665</v>
      </c>
      <c r="V5058" s="51">
        <f t="shared" si="561"/>
        <v>2321.4947671232826</v>
      </c>
      <c r="W5058" s="53">
        <f t="shared" si="562"/>
        <v>0</v>
      </c>
      <c r="X5058" s="53" t="str">
        <f t="shared" si="563"/>
        <v/>
      </c>
      <c r="Y5058" s="54" t="str">
        <f t="shared" si="564"/>
        <v/>
      </c>
    </row>
    <row r="5059" spans="17:25" x14ac:dyDescent="0.25">
      <c r="Q5059" s="47">
        <f t="shared" si="560"/>
        <v>2005</v>
      </c>
      <c r="R5059" s="48" t="str">
        <f t="shared" si="558"/>
        <v>20059</v>
      </c>
      <c r="S5059" s="49">
        <v>38621</v>
      </c>
      <c r="T5059" s="48">
        <v>2290.0300000000002</v>
      </c>
      <c r="U5059" s="50">
        <f t="shared" si="559"/>
        <v>2295.4746666666665</v>
      </c>
      <c r="V5059" s="51">
        <f t="shared" si="561"/>
        <v>2321.4947671232826</v>
      </c>
      <c r="W5059" s="53">
        <f t="shared" si="562"/>
        <v>0</v>
      </c>
      <c r="X5059" s="53" t="str">
        <f t="shared" si="563"/>
        <v/>
      </c>
      <c r="Y5059" s="54" t="str">
        <f t="shared" si="564"/>
        <v/>
      </c>
    </row>
    <row r="5060" spans="17:25" x14ac:dyDescent="0.25">
      <c r="Q5060" s="47">
        <f t="shared" si="560"/>
        <v>2005</v>
      </c>
      <c r="R5060" s="48" t="str">
        <f t="shared" si="558"/>
        <v>20059</v>
      </c>
      <c r="S5060" s="49">
        <v>38622</v>
      </c>
      <c r="T5060" s="48">
        <v>2289.1799999999998</v>
      </c>
      <c r="U5060" s="50">
        <f t="shared" si="559"/>
        <v>2295.4746666666665</v>
      </c>
      <c r="V5060" s="51">
        <f t="shared" si="561"/>
        <v>2321.4947671232826</v>
      </c>
      <c r="W5060" s="53">
        <f t="shared" si="562"/>
        <v>-3.7117417675769371E-4</v>
      </c>
      <c r="X5060" s="53" t="str">
        <f t="shared" si="563"/>
        <v/>
      </c>
      <c r="Y5060" s="54" t="str">
        <f t="shared" si="564"/>
        <v/>
      </c>
    </row>
    <row r="5061" spans="17:25" x14ac:dyDescent="0.25">
      <c r="Q5061" s="47">
        <f t="shared" si="560"/>
        <v>2005</v>
      </c>
      <c r="R5061" s="48" t="str">
        <f t="shared" si="558"/>
        <v>20059</v>
      </c>
      <c r="S5061" s="49">
        <v>38623</v>
      </c>
      <c r="T5061" s="48">
        <v>2290.7399999999998</v>
      </c>
      <c r="U5061" s="50">
        <f t="shared" si="559"/>
        <v>2295.4746666666665</v>
      </c>
      <c r="V5061" s="51">
        <f t="shared" si="561"/>
        <v>2321.4947671232826</v>
      </c>
      <c r="W5061" s="53">
        <f t="shared" si="562"/>
        <v>6.8146672607660719E-4</v>
      </c>
      <c r="X5061" s="53" t="str">
        <f t="shared" si="563"/>
        <v/>
      </c>
      <c r="Y5061" s="54" t="str">
        <f t="shared" si="564"/>
        <v/>
      </c>
    </row>
    <row r="5062" spans="17:25" x14ac:dyDescent="0.25">
      <c r="Q5062" s="47">
        <f t="shared" si="560"/>
        <v>2005</v>
      </c>
      <c r="R5062" s="48" t="str">
        <f t="shared" si="558"/>
        <v>20059</v>
      </c>
      <c r="S5062" s="49">
        <v>38624</v>
      </c>
      <c r="T5062" s="48">
        <v>2293.29</v>
      </c>
      <c r="U5062" s="50">
        <f t="shared" si="559"/>
        <v>2295.4746666666665</v>
      </c>
      <c r="V5062" s="51">
        <f t="shared" si="561"/>
        <v>2321.4947671232826</v>
      </c>
      <c r="W5062" s="53">
        <f t="shared" si="562"/>
        <v>1.1131774011892137E-3</v>
      </c>
      <c r="X5062" s="53" t="str">
        <f t="shared" si="563"/>
        <v/>
      </c>
      <c r="Y5062" s="54" t="str">
        <f t="shared" si="564"/>
        <v/>
      </c>
    </row>
    <row r="5063" spans="17:25" x14ac:dyDescent="0.25">
      <c r="Q5063" s="47">
        <f t="shared" si="560"/>
        <v>2005</v>
      </c>
      <c r="R5063" s="48" t="str">
        <f t="shared" ref="R5063:R5126" si="565">+YEAR(S5063)&amp;MONTH(S5063)</f>
        <v>20059</v>
      </c>
      <c r="S5063" s="49">
        <v>38625</v>
      </c>
      <c r="T5063" s="48">
        <v>2289.61</v>
      </c>
      <c r="U5063" s="50">
        <f t="shared" ref="U5063:U5126" si="566">+AVERAGEIF($R$3:$R$12000,R5063,$T$3:$T$12000)</f>
        <v>2295.4746666666665</v>
      </c>
      <c r="V5063" s="51">
        <f t="shared" si="561"/>
        <v>2321.4947671232826</v>
      </c>
      <c r="W5063" s="53">
        <f t="shared" si="562"/>
        <v>-1.6046814838069912E-3</v>
      </c>
      <c r="X5063" s="53" t="str">
        <f t="shared" si="563"/>
        <v/>
      </c>
      <c r="Y5063" s="54" t="str">
        <f t="shared" si="564"/>
        <v/>
      </c>
    </row>
    <row r="5064" spans="17:25" x14ac:dyDescent="0.25">
      <c r="Q5064" s="47">
        <f t="shared" ref="Q5064:Q5127" si="567">+YEAR(S5064)</f>
        <v>2005</v>
      </c>
      <c r="R5064" s="48" t="str">
        <f t="shared" si="565"/>
        <v>200510</v>
      </c>
      <c r="S5064" s="49">
        <v>38626</v>
      </c>
      <c r="T5064" s="48">
        <v>2288.2199999999998</v>
      </c>
      <c r="U5064" s="50">
        <f t="shared" si="566"/>
        <v>2292.7200000000012</v>
      </c>
      <c r="V5064" s="51">
        <f t="shared" ref="V5064:V5127" si="568">+AVERAGEIF($Q$3:$Q$12000,Q5064,$T$3:$T$12000)</f>
        <v>2321.4947671232826</v>
      </c>
      <c r="W5064" s="53">
        <f t="shared" si="562"/>
        <v>-6.0709029048633401E-4</v>
      </c>
      <c r="X5064" s="53">
        <f t="shared" si="563"/>
        <v>-1.2000422860973803E-3</v>
      </c>
      <c r="Y5064" s="54" t="str">
        <f t="shared" si="564"/>
        <v/>
      </c>
    </row>
    <row r="5065" spans="17:25" x14ac:dyDescent="0.25">
      <c r="Q5065" s="47">
        <f t="shared" si="567"/>
        <v>2005</v>
      </c>
      <c r="R5065" s="48" t="str">
        <f t="shared" si="565"/>
        <v>200510</v>
      </c>
      <c r="S5065" s="49">
        <v>38627</v>
      </c>
      <c r="T5065" s="48">
        <v>2288.2199999999998</v>
      </c>
      <c r="U5065" s="50">
        <f t="shared" si="566"/>
        <v>2292.7200000000012</v>
      </c>
      <c r="V5065" s="51">
        <f t="shared" si="568"/>
        <v>2321.4947671232826</v>
      </c>
      <c r="W5065" s="53">
        <f t="shared" ref="W5065:W5128" si="569">+T5065/T5064-1</f>
        <v>0</v>
      </c>
      <c r="X5065" s="53" t="str">
        <f t="shared" ref="X5065:X5128" si="570">IF(U5065/U5064-1=0,"",U5065/U5064-1)</f>
        <v/>
      </c>
      <c r="Y5065" s="54" t="str">
        <f t="shared" ref="Y5065:Y5128" si="571">+IF(V5065=V5064,"",V5065/V5064-1)</f>
        <v/>
      </c>
    </row>
    <row r="5066" spans="17:25" x14ac:dyDescent="0.25">
      <c r="Q5066" s="47">
        <f t="shared" si="567"/>
        <v>2005</v>
      </c>
      <c r="R5066" s="48" t="str">
        <f t="shared" si="565"/>
        <v>200510</v>
      </c>
      <c r="S5066" s="49">
        <v>38628</v>
      </c>
      <c r="T5066" s="48">
        <v>2288.2199999999998</v>
      </c>
      <c r="U5066" s="50">
        <f t="shared" si="566"/>
        <v>2292.7200000000012</v>
      </c>
      <c r="V5066" s="51">
        <f t="shared" si="568"/>
        <v>2321.4947671232826</v>
      </c>
      <c r="W5066" s="53">
        <f t="shared" si="569"/>
        <v>0</v>
      </c>
      <c r="X5066" s="53" t="str">
        <f t="shared" si="570"/>
        <v/>
      </c>
      <c r="Y5066" s="54" t="str">
        <f t="shared" si="571"/>
        <v/>
      </c>
    </row>
    <row r="5067" spans="17:25" x14ac:dyDescent="0.25">
      <c r="Q5067" s="47">
        <f t="shared" si="567"/>
        <v>2005</v>
      </c>
      <c r="R5067" s="48" t="str">
        <f t="shared" si="565"/>
        <v>200510</v>
      </c>
      <c r="S5067" s="49">
        <v>38629</v>
      </c>
      <c r="T5067" s="48">
        <v>2289.13</v>
      </c>
      <c r="U5067" s="50">
        <f t="shared" si="566"/>
        <v>2292.7200000000012</v>
      </c>
      <c r="V5067" s="51">
        <f t="shared" si="568"/>
        <v>2321.4947671232826</v>
      </c>
      <c r="W5067" s="53">
        <f t="shared" si="569"/>
        <v>3.9768903339720829E-4</v>
      </c>
      <c r="X5067" s="53" t="str">
        <f t="shared" si="570"/>
        <v/>
      </c>
      <c r="Y5067" s="54" t="str">
        <f t="shared" si="571"/>
        <v/>
      </c>
    </row>
    <row r="5068" spans="17:25" x14ac:dyDescent="0.25">
      <c r="Q5068" s="47">
        <f t="shared" si="567"/>
        <v>2005</v>
      </c>
      <c r="R5068" s="48" t="str">
        <f t="shared" si="565"/>
        <v>200510</v>
      </c>
      <c r="S5068" s="49">
        <v>38630</v>
      </c>
      <c r="T5068" s="48">
        <v>2289.79</v>
      </c>
      <c r="U5068" s="50">
        <f t="shared" si="566"/>
        <v>2292.7200000000012</v>
      </c>
      <c r="V5068" s="51">
        <f t="shared" si="568"/>
        <v>2321.4947671232826</v>
      </c>
      <c r="W5068" s="53">
        <f t="shared" si="569"/>
        <v>2.8831914308047324E-4</v>
      </c>
      <c r="X5068" s="53" t="str">
        <f t="shared" si="570"/>
        <v/>
      </c>
      <c r="Y5068" s="54" t="str">
        <f t="shared" si="571"/>
        <v/>
      </c>
    </row>
    <row r="5069" spans="17:25" x14ac:dyDescent="0.25">
      <c r="Q5069" s="47">
        <f t="shared" si="567"/>
        <v>2005</v>
      </c>
      <c r="R5069" s="48" t="str">
        <f t="shared" si="565"/>
        <v>200510</v>
      </c>
      <c r="S5069" s="49">
        <v>38631</v>
      </c>
      <c r="T5069" s="48">
        <v>2294.12</v>
      </c>
      <c r="U5069" s="50">
        <f t="shared" si="566"/>
        <v>2292.7200000000012</v>
      </c>
      <c r="V5069" s="51">
        <f t="shared" si="568"/>
        <v>2321.4947671232826</v>
      </c>
      <c r="W5069" s="53">
        <f t="shared" si="569"/>
        <v>1.8910031050882736E-3</v>
      </c>
      <c r="X5069" s="53" t="str">
        <f t="shared" si="570"/>
        <v/>
      </c>
      <c r="Y5069" s="54" t="str">
        <f t="shared" si="571"/>
        <v/>
      </c>
    </row>
    <row r="5070" spans="17:25" x14ac:dyDescent="0.25">
      <c r="Q5070" s="47">
        <f t="shared" si="567"/>
        <v>2005</v>
      </c>
      <c r="R5070" s="48" t="str">
        <f t="shared" si="565"/>
        <v>200510</v>
      </c>
      <c r="S5070" s="49">
        <v>38632</v>
      </c>
      <c r="T5070" s="48">
        <v>2302.79</v>
      </c>
      <c r="U5070" s="50">
        <f t="shared" si="566"/>
        <v>2292.7200000000012</v>
      </c>
      <c r="V5070" s="51">
        <f t="shared" si="568"/>
        <v>2321.4947671232826</v>
      </c>
      <c r="W5070" s="53">
        <f t="shared" si="569"/>
        <v>3.7792268931007289E-3</v>
      </c>
      <c r="X5070" s="53" t="str">
        <f t="shared" si="570"/>
        <v/>
      </c>
      <c r="Y5070" s="54" t="str">
        <f t="shared" si="571"/>
        <v/>
      </c>
    </row>
    <row r="5071" spans="17:25" x14ac:dyDescent="0.25">
      <c r="Q5071" s="47">
        <f t="shared" si="567"/>
        <v>2005</v>
      </c>
      <c r="R5071" s="48" t="str">
        <f t="shared" si="565"/>
        <v>200510</v>
      </c>
      <c r="S5071" s="49">
        <v>38633</v>
      </c>
      <c r="T5071" s="48">
        <v>2303.0100000000002</v>
      </c>
      <c r="U5071" s="50">
        <f t="shared" si="566"/>
        <v>2292.7200000000012</v>
      </c>
      <c r="V5071" s="51">
        <f t="shared" si="568"/>
        <v>2321.4947671232826</v>
      </c>
      <c r="W5071" s="53">
        <f t="shared" si="569"/>
        <v>9.5536284246522385E-5</v>
      </c>
      <c r="X5071" s="53" t="str">
        <f t="shared" si="570"/>
        <v/>
      </c>
      <c r="Y5071" s="54" t="str">
        <f t="shared" si="571"/>
        <v/>
      </c>
    </row>
    <row r="5072" spans="17:25" x14ac:dyDescent="0.25">
      <c r="Q5072" s="47">
        <f t="shared" si="567"/>
        <v>2005</v>
      </c>
      <c r="R5072" s="48" t="str">
        <f t="shared" si="565"/>
        <v>200510</v>
      </c>
      <c r="S5072" s="49">
        <v>38634</v>
      </c>
      <c r="T5072" s="48">
        <v>2303.0100000000002</v>
      </c>
      <c r="U5072" s="50">
        <f t="shared" si="566"/>
        <v>2292.7200000000012</v>
      </c>
      <c r="V5072" s="51">
        <f t="shared" si="568"/>
        <v>2321.4947671232826</v>
      </c>
      <c r="W5072" s="53">
        <f t="shared" si="569"/>
        <v>0</v>
      </c>
      <c r="X5072" s="53" t="str">
        <f t="shared" si="570"/>
        <v/>
      </c>
      <c r="Y5072" s="54" t="str">
        <f t="shared" si="571"/>
        <v/>
      </c>
    </row>
    <row r="5073" spans="17:25" x14ac:dyDescent="0.25">
      <c r="Q5073" s="47">
        <f t="shared" si="567"/>
        <v>2005</v>
      </c>
      <c r="R5073" s="48" t="str">
        <f t="shared" si="565"/>
        <v>200510</v>
      </c>
      <c r="S5073" s="49">
        <v>38635</v>
      </c>
      <c r="T5073" s="48">
        <v>2303.0100000000002</v>
      </c>
      <c r="U5073" s="50">
        <f t="shared" si="566"/>
        <v>2292.7200000000012</v>
      </c>
      <c r="V5073" s="51">
        <f t="shared" si="568"/>
        <v>2321.4947671232826</v>
      </c>
      <c r="W5073" s="53">
        <f t="shared" si="569"/>
        <v>0</v>
      </c>
      <c r="X5073" s="53" t="str">
        <f t="shared" si="570"/>
        <v/>
      </c>
      <c r="Y5073" s="54" t="str">
        <f t="shared" si="571"/>
        <v/>
      </c>
    </row>
    <row r="5074" spans="17:25" x14ac:dyDescent="0.25">
      <c r="Q5074" s="47">
        <f t="shared" si="567"/>
        <v>2005</v>
      </c>
      <c r="R5074" s="48" t="str">
        <f t="shared" si="565"/>
        <v>200510</v>
      </c>
      <c r="S5074" s="49">
        <v>38636</v>
      </c>
      <c r="T5074" s="48">
        <v>2303.0100000000002</v>
      </c>
      <c r="U5074" s="50">
        <f t="shared" si="566"/>
        <v>2292.7200000000012</v>
      </c>
      <c r="V5074" s="51">
        <f t="shared" si="568"/>
        <v>2321.4947671232826</v>
      </c>
      <c r="W5074" s="53">
        <f t="shared" si="569"/>
        <v>0</v>
      </c>
      <c r="X5074" s="53" t="str">
        <f t="shared" si="570"/>
        <v/>
      </c>
      <c r="Y5074" s="54" t="str">
        <f t="shared" si="571"/>
        <v/>
      </c>
    </row>
    <row r="5075" spans="17:25" x14ac:dyDescent="0.25">
      <c r="Q5075" s="47">
        <f t="shared" si="567"/>
        <v>2005</v>
      </c>
      <c r="R5075" s="48" t="str">
        <f t="shared" si="565"/>
        <v>200510</v>
      </c>
      <c r="S5075" s="49">
        <v>38637</v>
      </c>
      <c r="T5075" s="48">
        <v>2299.94</v>
      </c>
      <c r="U5075" s="50">
        <f t="shared" si="566"/>
        <v>2292.7200000000012</v>
      </c>
      <c r="V5075" s="51">
        <f t="shared" si="568"/>
        <v>2321.4947671232826</v>
      </c>
      <c r="W5075" s="53">
        <f t="shared" si="569"/>
        <v>-1.3330380675724562E-3</v>
      </c>
      <c r="X5075" s="53" t="str">
        <f t="shared" si="570"/>
        <v/>
      </c>
      <c r="Y5075" s="54" t="str">
        <f t="shared" si="571"/>
        <v/>
      </c>
    </row>
    <row r="5076" spans="17:25" x14ac:dyDescent="0.25">
      <c r="Q5076" s="47">
        <f t="shared" si="567"/>
        <v>2005</v>
      </c>
      <c r="R5076" s="48" t="str">
        <f t="shared" si="565"/>
        <v>200510</v>
      </c>
      <c r="S5076" s="49">
        <v>38638</v>
      </c>
      <c r="T5076" s="48">
        <v>2299.4699999999998</v>
      </c>
      <c r="U5076" s="50">
        <f t="shared" si="566"/>
        <v>2292.7200000000012</v>
      </c>
      <c r="V5076" s="51">
        <f t="shared" si="568"/>
        <v>2321.4947671232826</v>
      </c>
      <c r="W5076" s="53">
        <f t="shared" si="569"/>
        <v>-2.0435315703903889E-4</v>
      </c>
      <c r="X5076" s="53" t="str">
        <f t="shared" si="570"/>
        <v/>
      </c>
      <c r="Y5076" s="54" t="str">
        <f t="shared" si="571"/>
        <v/>
      </c>
    </row>
    <row r="5077" spans="17:25" x14ac:dyDescent="0.25">
      <c r="Q5077" s="47">
        <f t="shared" si="567"/>
        <v>2005</v>
      </c>
      <c r="R5077" s="48" t="str">
        <f t="shared" si="565"/>
        <v>200510</v>
      </c>
      <c r="S5077" s="49">
        <v>38639</v>
      </c>
      <c r="T5077" s="48">
        <v>2298.9899999999998</v>
      </c>
      <c r="U5077" s="50">
        <f t="shared" si="566"/>
        <v>2292.7200000000012</v>
      </c>
      <c r="V5077" s="51">
        <f t="shared" si="568"/>
        <v>2321.4947671232826</v>
      </c>
      <c r="W5077" s="53">
        <f t="shared" si="569"/>
        <v>-2.0874375399548839E-4</v>
      </c>
      <c r="X5077" s="53" t="str">
        <f t="shared" si="570"/>
        <v/>
      </c>
      <c r="Y5077" s="54" t="str">
        <f t="shared" si="571"/>
        <v/>
      </c>
    </row>
    <row r="5078" spans="17:25" x14ac:dyDescent="0.25">
      <c r="Q5078" s="47">
        <f t="shared" si="567"/>
        <v>2005</v>
      </c>
      <c r="R5078" s="48" t="str">
        <f t="shared" si="565"/>
        <v>200510</v>
      </c>
      <c r="S5078" s="49">
        <v>38640</v>
      </c>
      <c r="T5078" s="48">
        <v>2294.75</v>
      </c>
      <c r="U5078" s="50">
        <f t="shared" si="566"/>
        <v>2292.7200000000012</v>
      </c>
      <c r="V5078" s="51">
        <f t="shared" si="568"/>
        <v>2321.4947671232826</v>
      </c>
      <c r="W5078" s="53">
        <f t="shared" si="569"/>
        <v>-1.8442881439240111E-3</v>
      </c>
      <c r="X5078" s="53" t="str">
        <f t="shared" si="570"/>
        <v/>
      </c>
      <c r="Y5078" s="54" t="str">
        <f t="shared" si="571"/>
        <v/>
      </c>
    </row>
    <row r="5079" spans="17:25" x14ac:dyDescent="0.25">
      <c r="Q5079" s="47">
        <f t="shared" si="567"/>
        <v>2005</v>
      </c>
      <c r="R5079" s="48" t="str">
        <f t="shared" si="565"/>
        <v>200510</v>
      </c>
      <c r="S5079" s="49">
        <v>38641</v>
      </c>
      <c r="T5079" s="48">
        <v>2294.75</v>
      </c>
      <c r="U5079" s="50">
        <f t="shared" si="566"/>
        <v>2292.7200000000012</v>
      </c>
      <c r="V5079" s="51">
        <f t="shared" si="568"/>
        <v>2321.4947671232826</v>
      </c>
      <c r="W5079" s="53">
        <f t="shared" si="569"/>
        <v>0</v>
      </c>
      <c r="X5079" s="53" t="str">
        <f t="shared" si="570"/>
        <v/>
      </c>
      <c r="Y5079" s="54" t="str">
        <f t="shared" si="571"/>
        <v/>
      </c>
    </row>
    <row r="5080" spans="17:25" x14ac:dyDescent="0.25">
      <c r="Q5080" s="47">
        <f t="shared" si="567"/>
        <v>2005</v>
      </c>
      <c r="R5080" s="48" t="str">
        <f t="shared" si="565"/>
        <v>200510</v>
      </c>
      <c r="S5080" s="49">
        <v>38642</v>
      </c>
      <c r="T5080" s="48">
        <v>2294.75</v>
      </c>
      <c r="U5080" s="50">
        <f t="shared" si="566"/>
        <v>2292.7200000000012</v>
      </c>
      <c r="V5080" s="51">
        <f t="shared" si="568"/>
        <v>2321.4947671232826</v>
      </c>
      <c r="W5080" s="53">
        <f t="shared" si="569"/>
        <v>0</v>
      </c>
      <c r="X5080" s="53" t="str">
        <f t="shared" si="570"/>
        <v/>
      </c>
      <c r="Y5080" s="54" t="str">
        <f t="shared" si="571"/>
        <v/>
      </c>
    </row>
    <row r="5081" spans="17:25" x14ac:dyDescent="0.25">
      <c r="Q5081" s="47">
        <f t="shared" si="567"/>
        <v>2005</v>
      </c>
      <c r="R5081" s="48" t="str">
        <f t="shared" si="565"/>
        <v>200510</v>
      </c>
      <c r="S5081" s="49">
        <v>38643</v>
      </c>
      <c r="T5081" s="48">
        <v>2294.75</v>
      </c>
      <c r="U5081" s="50">
        <f t="shared" si="566"/>
        <v>2292.7200000000012</v>
      </c>
      <c r="V5081" s="51">
        <f t="shared" si="568"/>
        <v>2321.4947671232826</v>
      </c>
      <c r="W5081" s="53">
        <f t="shared" si="569"/>
        <v>0</v>
      </c>
      <c r="X5081" s="53" t="str">
        <f t="shared" si="570"/>
        <v/>
      </c>
      <c r="Y5081" s="54" t="str">
        <f t="shared" si="571"/>
        <v/>
      </c>
    </row>
    <row r="5082" spans="17:25" x14ac:dyDescent="0.25">
      <c r="Q5082" s="47">
        <f t="shared" si="567"/>
        <v>2005</v>
      </c>
      <c r="R5082" s="48" t="str">
        <f t="shared" si="565"/>
        <v>200510</v>
      </c>
      <c r="S5082" s="49">
        <v>38644</v>
      </c>
      <c r="T5082" s="48">
        <v>2288.69</v>
      </c>
      <c r="U5082" s="50">
        <f t="shared" si="566"/>
        <v>2292.7200000000012</v>
      </c>
      <c r="V5082" s="51">
        <f t="shared" si="568"/>
        <v>2321.4947671232826</v>
      </c>
      <c r="W5082" s="53">
        <f t="shared" si="569"/>
        <v>-2.640810545811112E-3</v>
      </c>
      <c r="X5082" s="53" t="str">
        <f t="shared" si="570"/>
        <v/>
      </c>
      <c r="Y5082" s="54" t="str">
        <f t="shared" si="571"/>
        <v/>
      </c>
    </row>
    <row r="5083" spans="17:25" x14ac:dyDescent="0.25">
      <c r="Q5083" s="47">
        <f t="shared" si="567"/>
        <v>2005</v>
      </c>
      <c r="R5083" s="48" t="str">
        <f t="shared" si="565"/>
        <v>200510</v>
      </c>
      <c r="S5083" s="49">
        <v>38645</v>
      </c>
      <c r="T5083" s="48">
        <v>2283.96</v>
      </c>
      <c r="U5083" s="50">
        <f t="shared" si="566"/>
        <v>2292.7200000000012</v>
      </c>
      <c r="V5083" s="51">
        <f t="shared" si="568"/>
        <v>2321.4947671232826</v>
      </c>
      <c r="W5083" s="53">
        <f t="shared" si="569"/>
        <v>-2.0666844352009717E-3</v>
      </c>
      <c r="X5083" s="53" t="str">
        <f t="shared" si="570"/>
        <v/>
      </c>
      <c r="Y5083" s="54" t="str">
        <f t="shared" si="571"/>
        <v/>
      </c>
    </row>
    <row r="5084" spans="17:25" x14ac:dyDescent="0.25">
      <c r="Q5084" s="47">
        <f t="shared" si="567"/>
        <v>2005</v>
      </c>
      <c r="R5084" s="48" t="str">
        <f t="shared" si="565"/>
        <v>200510</v>
      </c>
      <c r="S5084" s="49">
        <v>38646</v>
      </c>
      <c r="T5084" s="48">
        <v>2289.15</v>
      </c>
      <c r="U5084" s="50">
        <f t="shared" si="566"/>
        <v>2292.7200000000012</v>
      </c>
      <c r="V5084" s="51">
        <f t="shared" si="568"/>
        <v>2321.4947671232826</v>
      </c>
      <c r="W5084" s="53">
        <f t="shared" si="569"/>
        <v>2.2723690432406851E-3</v>
      </c>
      <c r="X5084" s="53" t="str">
        <f t="shared" si="570"/>
        <v/>
      </c>
      <c r="Y5084" s="54" t="str">
        <f t="shared" si="571"/>
        <v/>
      </c>
    </row>
    <row r="5085" spans="17:25" x14ac:dyDescent="0.25">
      <c r="Q5085" s="47">
        <f t="shared" si="567"/>
        <v>2005</v>
      </c>
      <c r="R5085" s="48" t="str">
        <f t="shared" si="565"/>
        <v>200510</v>
      </c>
      <c r="S5085" s="49">
        <v>38647</v>
      </c>
      <c r="T5085" s="48">
        <v>2288.69</v>
      </c>
      <c r="U5085" s="50">
        <f t="shared" si="566"/>
        <v>2292.7200000000012</v>
      </c>
      <c r="V5085" s="51">
        <f t="shared" si="568"/>
        <v>2321.4947671232826</v>
      </c>
      <c r="W5085" s="53">
        <f t="shared" si="569"/>
        <v>-2.0094795011249555E-4</v>
      </c>
      <c r="X5085" s="53" t="str">
        <f t="shared" si="570"/>
        <v/>
      </c>
      <c r="Y5085" s="54" t="str">
        <f t="shared" si="571"/>
        <v/>
      </c>
    </row>
    <row r="5086" spans="17:25" x14ac:dyDescent="0.25">
      <c r="Q5086" s="47">
        <f t="shared" si="567"/>
        <v>2005</v>
      </c>
      <c r="R5086" s="48" t="str">
        <f t="shared" si="565"/>
        <v>200510</v>
      </c>
      <c r="S5086" s="49">
        <v>38648</v>
      </c>
      <c r="T5086" s="48">
        <v>2288.69</v>
      </c>
      <c r="U5086" s="50">
        <f t="shared" si="566"/>
        <v>2292.7200000000012</v>
      </c>
      <c r="V5086" s="51">
        <f t="shared" si="568"/>
        <v>2321.4947671232826</v>
      </c>
      <c r="W5086" s="53">
        <f t="shared" si="569"/>
        <v>0</v>
      </c>
      <c r="X5086" s="53" t="str">
        <f t="shared" si="570"/>
        <v/>
      </c>
      <c r="Y5086" s="54" t="str">
        <f t="shared" si="571"/>
        <v/>
      </c>
    </row>
    <row r="5087" spans="17:25" x14ac:dyDescent="0.25">
      <c r="Q5087" s="47">
        <f t="shared" si="567"/>
        <v>2005</v>
      </c>
      <c r="R5087" s="48" t="str">
        <f t="shared" si="565"/>
        <v>200510</v>
      </c>
      <c r="S5087" s="49">
        <v>38649</v>
      </c>
      <c r="T5087" s="48">
        <v>2288.69</v>
      </c>
      <c r="U5087" s="50">
        <f t="shared" si="566"/>
        <v>2292.7200000000012</v>
      </c>
      <c r="V5087" s="51">
        <f t="shared" si="568"/>
        <v>2321.4947671232826</v>
      </c>
      <c r="W5087" s="53">
        <f t="shared" si="569"/>
        <v>0</v>
      </c>
      <c r="X5087" s="53" t="str">
        <f t="shared" si="570"/>
        <v/>
      </c>
      <c r="Y5087" s="54" t="str">
        <f t="shared" si="571"/>
        <v/>
      </c>
    </row>
    <row r="5088" spans="17:25" x14ac:dyDescent="0.25">
      <c r="Q5088" s="47">
        <f t="shared" si="567"/>
        <v>2005</v>
      </c>
      <c r="R5088" s="48" t="str">
        <f t="shared" si="565"/>
        <v>200510</v>
      </c>
      <c r="S5088" s="49">
        <v>38650</v>
      </c>
      <c r="T5088" s="48">
        <v>2285.37</v>
      </c>
      <c r="U5088" s="50">
        <f t="shared" si="566"/>
        <v>2292.7200000000012</v>
      </c>
      <c r="V5088" s="51">
        <f t="shared" si="568"/>
        <v>2321.4947671232826</v>
      </c>
      <c r="W5088" s="53">
        <f t="shared" si="569"/>
        <v>-1.4506114851727814E-3</v>
      </c>
      <c r="X5088" s="53" t="str">
        <f t="shared" si="570"/>
        <v/>
      </c>
      <c r="Y5088" s="54" t="str">
        <f t="shared" si="571"/>
        <v/>
      </c>
    </row>
    <row r="5089" spans="17:25" x14ac:dyDescent="0.25">
      <c r="Q5089" s="47">
        <f t="shared" si="567"/>
        <v>2005</v>
      </c>
      <c r="R5089" s="48" t="str">
        <f t="shared" si="565"/>
        <v>200510</v>
      </c>
      <c r="S5089" s="49">
        <v>38651</v>
      </c>
      <c r="T5089" s="48">
        <v>2284.0500000000002</v>
      </c>
      <c r="U5089" s="50">
        <f t="shared" si="566"/>
        <v>2292.7200000000012</v>
      </c>
      <c r="V5089" s="51">
        <f t="shared" si="568"/>
        <v>2321.4947671232826</v>
      </c>
      <c r="W5089" s="53">
        <f t="shared" si="569"/>
        <v>-5.7758699904164601E-4</v>
      </c>
      <c r="X5089" s="53" t="str">
        <f t="shared" si="570"/>
        <v/>
      </c>
      <c r="Y5089" s="54" t="str">
        <f t="shared" si="571"/>
        <v/>
      </c>
    </row>
    <row r="5090" spans="17:25" x14ac:dyDescent="0.25">
      <c r="Q5090" s="47">
        <f t="shared" si="567"/>
        <v>2005</v>
      </c>
      <c r="R5090" s="48" t="str">
        <f t="shared" si="565"/>
        <v>200510</v>
      </c>
      <c r="S5090" s="49">
        <v>38652</v>
      </c>
      <c r="T5090" s="48">
        <v>2288.52</v>
      </c>
      <c r="U5090" s="50">
        <f t="shared" si="566"/>
        <v>2292.7200000000012</v>
      </c>
      <c r="V5090" s="51">
        <f t="shared" si="568"/>
        <v>2321.4947671232826</v>
      </c>
      <c r="W5090" s="53">
        <f t="shared" si="569"/>
        <v>1.9570499770145133E-3</v>
      </c>
      <c r="X5090" s="53" t="str">
        <f t="shared" si="570"/>
        <v/>
      </c>
      <c r="Y5090" s="54" t="str">
        <f t="shared" si="571"/>
        <v/>
      </c>
    </row>
    <row r="5091" spans="17:25" x14ac:dyDescent="0.25">
      <c r="Q5091" s="47">
        <f t="shared" si="567"/>
        <v>2005</v>
      </c>
      <c r="R5091" s="48" t="str">
        <f t="shared" si="565"/>
        <v>200510</v>
      </c>
      <c r="S5091" s="49">
        <v>38653</v>
      </c>
      <c r="T5091" s="48">
        <v>2289.87</v>
      </c>
      <c r="U5091" s="50">
        <f t="shared" si="566"/>
        <v>2292.7200000000012</v>
      </c>
      <c r="V5091" s="51">
        <f t="shared" si="568"/>
        <v>2321.4947671232826</v>
      </c>
      <c r="W5091" s="53">
        <f t="shared" si="569"/>
        <v>5.899008966492314E-4</v>
      </c>
      <c r="X5091" s="53" t="str">
        <f t="shared" si="570"/>
        <v/>
      </c>
      <c r="Y5091" s="54" t="str">
        <f t="shared" si="571"/>
        <v/>
      </c>
    </row>
    <row r="5092" spans="17:25" x14ac:dyDescent="0.25">
      <c r="Q5092" s="47">
        <f t="shared" si="567"/>
        <v>2005</v>
      </c>
      <c r="R5092" s="48" t="str">
        <f t="shared" si="565"/>
        <v>200510</v>
      </c>
      <c r="S5092" s="49">
        <v>38654</v>
      </c>
      <c r="T5092" s="48">
        <v>2289.5700000000002</v>
      </c>
      <c r="U5092" s="50">
        <f t="shared" si="566"/>
        <v>2292.7200000000012</v>
      </c>
      <c r="V5092" s="51">
        <f t="shared" si="568"/>
        <v>2321.4947671232826</v>
      </c>
      <c r="W5092" s="53">
        <f t="shared" si="569"/>
        <v>-1.3101180416341673E-4</v>
      </c>
      <c r="X5092" s="53" t="str">
        <f t="shared" si="570"/>
        <v/>
      </c>
      <c r="Y5092" s="54" t="str">
        <f t="shared" si="571"/>
        <v/>
      </c>
    </row>
    <row r="5093" spans="17:25" x14ac:dyDescent="0.25">
      <c r="Q5093" s="47">
        <f t="shared" si="567"/>
        <v>2005</v>
      </c>
      <c r="R5093" s="48" t="str">
        <f t="shared" si="565"/>
        <v>200510</v>
      </c>
      <c r="S5093" s="49">
        <v>38655</v>
      </c>
      <c r="T5093" s="48">
        <v>2289.5700000000002</v>
      </c>
      <c r="U5093" s="50">
        <f t="shared" si="566"/>
        <v>2292.7200000000012</v>
      </c>
      <c r="V5093" s="51">
        <f t="shared" si="568"/>
        <v>2321.4947671232826</v>
      </c>
      <c r="W5093" s="53">
        <f t="shared" si="569"/>
        <v>0</v>
      </c>
      <c r="X5093" s="53" t="str">
        <f t="shared" si="570"/>
        <v/>
      </c>
      <c r="Y5093" s="54" t="str">
        <f t="shared" si="571"/>
        <v/>
      </c>
    </row>
    <row r="5094" spans="17:25" x14ac:dyDescent="0.25">
      <c r="Q5094" s="47">
        <f t="shared" si="567"/>
        <v>2005</v>
      </c>
      <c r="R5094" s="48" t="str">
        <f t="shared" si="565"/>
        <v>200510</v>
      </c>
      <c r="S5094" s="49">
        <v>38656</v>
      </c>
      <c r="T5094" s="48">
        <v>2289.5700000000002</v>
      </c>
      <c r="U5094" s="50">
        <f t="shared" si="566"/>
        <v>2292.7200000000012</v>
      </c>
      <c r="V5094" s="51">
        <f t="shared" si="568"/>
        <v>2321.4947671232826</v>
      </c>
      <c r="W5094" s="53">
        <f t="shared" si="569"/>
        <v>0</v>
      </c>
      <c r="X5094" s="53" t="str">
        <f t="shared" si="570"/>
        <v/>
      </c>
      <c r="Y5094" s="54" t="str">
        <f t="shared" si="571"/>
        <v/>
      </c>
    </row>
    <row r="5095" spans="17:25" x14ac:dyDescent="0.25">
      <c r="Q5095" s="47">
        <f t="shared" si="567"/>
        <v>2005</v>
      </c>
      <c r="R5095" s="48" t="str">
        <f t="shared" si="565"/>
        <v>200511</v>
      </c>
      <c r="S5095" s="49">
        <v>38657</v>
      </c>
      <c r="T5095" s="48">
        <v>2287.5100000000002</v>
      </c>
      <c r="U5095" s="50">
        <f t="shared" si="566"/>
        <v>2279.7359999999999</v>
      </c>
      <c r="V5095" s="51">
        <f t="shared" si="568"/>
        <v>2321.4947671232826</v>
      </c>
      <c r="W5095" s="53">
        <f t="shared" si="569"/>
        <v>-8.9973226413686547E-4</v>
      </c>
      <c r="X5095" s="53">
        <f t="shared" si="570"/>
        <v>-5.6631424683351028E-3</v>
      </c>
      <c r="Y5095" s="54" t="str">
        <f t="shared" si="571"/>
        <v/>
      </c>
    </row>
    <row r="5096" spans="17:25" x14ac:dyDescent="0.25">
      <c r="Q5096" s="47">
        <f t="shared" si="567"/>
        <v>2005</v>
      </c>
      <c r="R5096" s="48" t="str">
        <f t="shared" si="565"/>
        <v>200511</v>
      </c>
      <c r="S5096" s="49">
        <v>38658</v>
      </c>
      <c r="T5096" s="48">
        <v>2285.83</v>
      </c>
      <c r="U5096" s="50">
        <f t="shared" si="566"/>
        <v>2279.7359999999999</v>
      </c>
      <c r="V5096" s="51">
        <f t="shared" si="568"/>
        <v>2321.4947671232826</v>
      </c>
      <c r="W5096" s="53">
        <f t="shared" si="569"/>
        <v>-7.3442301891590844E-4</v>
      </c>
      <c r="X5096" s="53" t="str">
        <f t="shared" si="570"/>
        <v/>
      </c>
      <c r="Y5096" s="54" t="str">
        <f t="shared" si="571"/>
        <v/>
      </c>
    </row>
    <row r="5097" spans="17:25" x14ac:dyDescent="0.25">
      <c r="Q5097" s="47">
        <f t="shared" si="567"/>
        <v>2005</v>
      </c>
      <c r="R5097" s="48" t="str">
        <f t="shared" si="565"/>
        <v>200511</v>
      </c>
      <c r="S5097" s="49">
        <v>38659</v>
      </c>
      <c r="T5097" s="48">
        <v>2285.2399999999998</v>
      </c>
      <c r="U5097" s="50">
        <f t="shared" si="566"/>
        <v>2279.7359999999999</v>
      </c>
      <c r="V5097" s="51">
        <f t="shared" si="568"/>
        <v>2321.4947671232826</v>
      </c>
      <c r="W5097" s="53">
        <f t="shared" si="569"/>
        <v>-2.5811193308344915E-4</v>
      </c>
      <c r="X5097" s="53" t="str">
        <f t="shared" si="570"/>
        <v/>
      </c>
      <c r="Y5097" s="54" t="str">
        <f t="shared" si="571"/>
        <v/>
      </c>
    </row>
    <row r="5098" spans="17:25" x14ac:dyDescent="0.25">
      <c r="Q5098" s="47">
        <f t="shared" si="567"/>
        <v>2005</v>
      </c>
      <c r="R5098" s="48" t="str">
        <f t="shared" si="565"/>
        <v>200511</v>
      </c>
      <c r="S5098" s="49">
        <v>38660</v>
      </c>
      <c r="T5098" s="48">
        <v>2283.7800000000002</v>
      </c>
      <c r="U5098" s="50">
        <f t="shared" si="566"/>
        <v>2279.7359999999999</v>
      </c>
      <c r="V5098" s="51">
        <f t="shared" si="568"/>
        <v>2321.4947671232826</v>
      </c>
      <c r="W5098" s="53">
        <f t="shared" si="569"/>
        <v>-6.3888256813271482E-4</v>
      </c>
      <c r="X5098" s="53" t="str">
        <f t="shared" si="570"/>
        <v/>
      </c>
      <c r="Y5098" s="54" t="str">
        <f t="shared" si="571"/>
        <v/>
      </c>
    </row>
    <row r="5099" spans="17:25" x14ac:dyDescent="0.25">
      <c r="Q5099" s="47">
        <f t="shared" si="567"/>
        <v>2005</v>
      </c>
      <c r="R5099" s="48" t="str">
        <f t="shared" si="565"/>
        <v>200511</v>
      </c>
      <c r="S5099" s="49">
        <v>38661</v>
      </c>
      <c r="T5099" s="48">
        <v>2282.7600000000002</v>
      </c>
      <c r="U5099" s="50">
        <f t="shared" si="566"/>
        <v>2279.7359999999999</v>
      </c>
      <c r="V5099" s="51">
        <f t="shared" si="568"/>
        <v>2321.4947671232826</v>
      </c>
      <c r="W5099" s="53">
        <f t="shared" si="569"/>
        <v>-4.4662795891026175E-4</v>
      </c>
      <c r="X5099" s="53" t="str">
        <f t="shared" si="570"/>
        <v/>
      </c>
      <c r="Y5099" s="54" t="str">
        <f t="shared" si="571"/>
        <v/>
      </c>
    </row>
    <row r="5100" spans="17:25" x14ac:dyDescent="0.25">
      <c r="Q5100" s="47">
        <f t="shared" si="567"/>
        <v>2005</v>
      </c>
      <c r="R5100" s="48" t="str">
        <f t="shared" si="565"/>
        <v>200511</v>
      </c>
      <c r="S5100" s="49">
        <v>38662</v>
      </c>
      <c r="T5100" s="48">
        <v>2282.7600000000002</v>
      </c>
      <c r="U5100" s="50">
        <f t="shared" si="566"/>
        <v>2279.7359999999999</v>
      </c>
      <c r="V5100" s="51">
        <f t="shared" si="568"/>
        <v>2321.4947671232826</v>
      </c>
      <c r="W5100" s="53">
        <f t="shared" si="569"/>
        <v>0</v>
      </c>
      <c r="X5100" s="53" t="str">
        <f t="shared" si="570"/>
        <v/>
      </c>
      <c r="Y5100" s="54" t="str">
        <f t="shared" si="571"/>
        <v/>
      </c>
    </row>
    <row r="5101" spans="17:25" x14ac:dyDescent="0.25">
      <c r="Q5101" s="47">
        <f t="shared" si="567"/>
        <v>2005</v>
      </c>
      <c r="R5101" s="48" t="str">
        <f t="shared" si="565"/>
        <v>200511</v>
      </c>
      <c r="S5101" s="49">
        <v>38663</v>
      </c>
      <c r="T5101" s="48">
        <v>2282.7600000000002</v>
      </c>
      <c r="U5101" s="50">
        <f t="shared" si="566"/>
        <v>2279.7359999999999</v>
      </c>
      <c r="V5101" s="51">
        <f t="shared" si="568"/>
        <v>2321.4947671232826</v>
      </c>
      <c r="W5101" s="53">
        <f t="shared" si="569"/>
        <v>0</v>
      </c>
      <c r="X5101" s="53" t="str">
        <f t="shared" si="570"/>
        <v/>
      </c>
      <c r="Y5101" s="54" t="str">
        <f t="shared" si="571"/>
        <v/>
      </c>
    </row>
    <row r="5102" spans="17:25" x14ac:dyDescent="0.25">
      <c r="Q5102" s="47">
        <f t="shared" si="567"/>
        <v>2005</v>
      </c>
      <c r="R5102" s="48" t="str">
        <f t="shared" si="565"/>
        <v>200511</v>
      </c>
      <c r="S5102" s="49">
        <v>38664</v>
      </c>
      <c r="T5102" s="48">
        <v>2282.7600000000002</v>
      </c>
      <c r="U5102" s="50">
        <f t="shared" si="566"/>
        <v>2279.7359999999999</v>
      </c>
      <c r="V5102" s="51">
        <f t="shared" si="568"/>
        <v>2321.4947671232826</v>
      </c>
      <c r="W5102" s="53">
        <f t="shared" si="569"/>
        <v>0</v>
      </c>
      <c r="X5102" s="53" t="str">
        <f t="shared" si="570"/>
        <v/>
      </c>
      <c r="Y5102" s="54" t="str">
        <f t="shared" si="571"/>
        <v/>
      </c>
    </row>
    <row r="5103" spans="17:25" x14ac:dyDescent="0.25">
      <c r="Q5103" s="47">
        <f t="shared" si="567"/>
        <v>2005</v>
      </c>
      <c r="R5103" s="48" t="str">
        <f t="shared" si="565"/>
        <v>200511</v>
      </c>
      <c r="S5103" s="49">
        <v>38665</v>
      </c>
      <c r="T5103" s="48">
        <v>2282.67</v>
      </c>
      <c r="U5103" s="50">
        <f t="shared" si="566"/>
        <v>2279.7359999999999</v>
      </c>
      <c r="V5103" s="51">
        <f t="shared" si="568"/>
        <v>2321.4947671232826</v>
      </c>
      <c r="W5103" s="53">
        <f t="shared" si="569"/>
        <v>-3.9425958050842702E-5</v>
      </c>
      <c r="X5103" s="53" t="str">
        <f t="shared" si="570"/>
        <v/>
      </c>
      <c r="Y5103" s="54" t="str">
        <f t="shared" si="571"/>
        <v/>
      </c>
    </row>
    <row r="5104" spans="17:25" x14ac:dyDescent="0.25">
      <c r="Q5104" s="47">
        <f t="shared" si="567"/>
        <v>2005</v>
      </c>
      <c r="R5104" s="48" t="str">
        <f t="shared" si="565"/>
        <v>200511</v>
      </c>
      <c r="S5104" s="49">
        <v>38666</v>
      </c>
      <c r="T5104" s="48">
        <v>2280.94</v>
      </c>
      <c r="U5104" s="50">
        <f t="shared" si="566"/>
        <v>2279.7359999999999</v>
      </c>
      <c r="V5104" s="51">
        <f t="shared" si="568"/>
        <v>2321.4947671232826</v>
      </c>
      <c r="W5104" s="53">
        <f t="shared" si="569"/>
        <v>-7.5788440729496198E-4</v>
      </c>
      <c r="X5104" s="53" t="str">
        <f t="shared" si="570"/>
        <v/>
      </c>
      <c r="Y5104" s="54" t="str">
        <f t="shared" si="571"/>
        <v/>
      </c>
    </row>
    <row r="5105" spans="17:25" x14ac:dyDescent="0.25">
      <c r="Q5105" s="47">
        <f t="shared" si="567"/>
        <v>2005</v>
      </c>
      <c r="R5105" s="48" t="str">
        <f t="shared" si="565"/>
        <v>200511</v>
      </c>
      <c r="S5105" s="49">
        <v>38667</v>
      </c>
      <c r="T5105" s="48">
        <v>2280.19</v>
      </c>
      <c r="U5105" s="50">
        <f t="shared" si="566"/>
        <v>2279.7359999999999</v>
      </c>
      <c r="V5105" s="51">
        <f t="shared" si="568"/>
        <v>2321.4947671232826</v>
      </c>
      <c r="W5105" s="53">
        <f t="shared" si="569"/>
        <v>-3.288118056590239E-4</v>
      </c>
      <c r="X5105" s="53" t="str">
        <f t="shared" si="570"/>
        <v/>
      </c>
      <c r="Y5105" s="54" t="str">
        <f t="shared" si="571"/>
        <v/>
      </c>
    </row>
    <row r="5106" spans="17:25" x14ac:dyDescent="0.25">
      <c r="Q5106" s="47">
        <f t="shared" si="567"/>
        <v>2005</v>
      </c>
      <c r="R5106" s="48" t="str">
        <f t="shared" si="565"/>
        <v>200511</v>
      </c>
      <c r="S5106" s="49">
        <v>38668</v>
      </c>
      <c r="T5106" s="48">
        <v>2280.19</v>
      </c>
      <c r="U5106" s="50">
        <f t="shared" si="566"/>
        <v>2279.7359999999999</v>
      </c>
      <c r="V5106" s="51">
        <f t="shared" si="568"/>
        <v>2321.4947671232826</v>
      </c>
      <c r="W5106" s="53">
        <f t="shared" si="569"/>
        <v>0</v>
      </c>
      <c r="X5106" s="53" t="str">
        <f t="shared" si="570"/>
        <v/>
      </c>
      <c r="Y5106" s="54" t="str">
        <f t="shared" si="571"/>
        <v/>
      </c>
    </row>
    <row r="5107" spans="17:25" x14ac:dyDescent="0.25">
      <c r="Q5107" s="47">
        <f t="shared" si="567"/>
        <v>2005</v>
      </c>
      <c r="R5107" s="48" t="str">
        <f t="shared" si="565"/>
        <v>200511</v>
      </c>
      <c r="S5107" s="49">
        <v>38669</v>
      </c>
      <c r="T5107" s="48">
        <v>2280.19</v>
      </c>
      <c r="U5107" s="50">
        <f t="shared" si="566"/>
        <v>2279.7359999999999</v>
      </c>
      <c r="V5107" s="51">
        <f t="shared" si="568"/>
        <v>2321.4947671232826</v>
      </c>
      <c r="W5107" s="53">
        <f t="shared" si="569"/>
        <v>0</v>
      </c>
      <c r="X5107" s="53" t="str">
        <f t="shared" si="570"/>
        <v/>
      </c>
      <c r="Y5107" s="54" t="str">
        <f t="shared" si="571"/>
        <v/>
      </c>
    </row>
    <row r="5108" spans="17:25" x14ac:dyDescent="0.25">
      <c r="Q5108" s="47">
        <f t="shared" si="567"/>
        <v>2005</v>
      </c>
      <c r="R5108" s="48" t="str">
        <f t="shared" si="565"/>
        <v>200511</v>
      </c>
      <c r="S5108" s="49">
        <v>38670</v>
      </c>
      <c r="T5108" s="48">
        <v>2280.19</v>
      </c>
      <c r="U5108" s="50">
        <f t="shared" si="566"/>
        <v>2279.7359999999999</v>
      </c>
      <c r="V5108" s="51">
        <f t="shared" si="568"/>
        <v>2321.4947671232826</v>
      </c>
      <c r="W5108" s="53">
        <f t="shared" si="569"/>
        <v>0</v>
      </c>
      <c r="X5108" s="53" t="str">
        <f t="shared" si="570"/>
        <v/>
      </c>
      <c r="Y5108" s="54" t="str">
        <f t="shared" si="571"/>
        <v/>
      </c>
    </row>
    <row r="5109" spans="17:25" x14ac:dyDescent="0.25">
      <c r="Q5109" s="47">
        <f t="shared" si="567"/>
        <v>2005</v>
      </c>
      <c r="R5109" s="48" t="str">
        <f t="shared" si="565"/>
        <v>200511</v>
      </c>
      <c r="S5109" s="49">
        <v>38671</v>
      </c>
      <c r="T5109" s="48">
        <v>2280.19</v>
      </c>
      <c r="U5109" s="50">
        <f t="shared" si="566"/>
        <v>2279.7359999999999</v>
      </c>
      <c r="V5109" s="51">
        <f t="shared" si="568"/>
        <v>2321.4947671232826</v>
      </c>
      <c r="W5109" s="53">
        <f t="shared" si="569"/>
        <v>0</v>
      </c>
      <c r="X5109" s="53" t="str">
        <f t="shared" si="570"/>
        <v/>
      </c>
      <c r="Y5109" s="54" t="str">
        <f t="shared" si="571"/>
        <v/>
      </c>
    </row>
    <row r="5110" spans="17:25" x14ac:dyDescent="0.25">
      <c r="Q5110" s="47">
        <f t="shared" si="567"/>
        <v>2005</v>
      </c>
      <c r="R5110" s="48" t="str">
        <f t="shared" si="565"/>
        <v>200511</v>
      </c>
      <c r="S5110" s="49">
        <v>38672</v>
      </c>
      <c r="T5110" s="48">
        <v>2280.4299999999998</v>
      </c>
      <c r="U5110" s="50">
        <f t="shared" si="566"/>
        <v>2279.7359999999999</v>
      </c>
      <c r="V5110" s="51">
        <f t="shared" si="568"/>
        <v>2321.4947671232826</v>
      </c>
      <c r="W5110" s="53">
        <f t="shared" si="569"/>
        <v>1.0525438669573006E-4</v>
      </c>
      <c r="X5110" s="53" t="str">
        <f t="shared" si="570"/>
        <v/>
      </c>
      <c r="Y5110" s="54" t="str">
        <f t="shared" si="571"/>
        <v/>
      </c>
    </row>
    <row r="5111" spans="17:25" x14ac:dyDescent="0.25">
      <c r="Q5111" s="47">
        <f t="shared" si="567"/>
        <v>2005</v>
      </c>
      <c r="R5111" s="48" t="str">
        <f t="shared" si="565"/>
        <v>200511</v>
      </c>
      <c r="S5111" s="49">
        <v>38673</v>
      </c>
      <c r="T5111" s="48">
        <v>2278.23</v>
      </c>
      <c r="U5111" s="50">
        <f t="shared" si="566"/>
        <v>2279.7359999999999</v>
      </c>
      <c r="V5111" s="51">
        <f t="shared" si="568"/>
        <v>2321.4947671232826</v>
      </c>
      <c r="W5111" s="53">
        <f t="shared" si="569"/>
        <v>-9.6473033594535185E-4</v>
      </c>
      <c r="X5111" s="53" t="str">
        <f t="shared" si="570"/>
        <v/>
      </c>
      <c r="Y5111" s="54" t="str">
        <f t="shared" si="571"/>
        <v/>
      </c>
    </row>
    <row r="5112" spans="17:25" x14ac:dyDescent="0.25">
      <c r="Q5112" s="47">
        <f t="shared" si="567"/>
        <v>2005</v>
      </c>
      <c r="R5112" s="48" t="str">
        <f t="shared" si="565"/>
        <v>200511</v>
      </c>
      <c r="S5112" s="49">
        <v>38674</v>
      </c>
      <c r="T5112" s="48">
        <v>2277.9899999999998</v>
      </c>
      <c r="U5112" s="50">
        <f t="shared" si="566"/>
        <v>2279.7359999999999</v>
      </c>
      <c r="V5112" s="51">
        <f t="shared" si="568"/>
        <v>2321.4947671232826</v>
      </c>
      <c r="W5112" s="53">
        <f t="shared" si="569"/>
        <v>-1.0534493883418428E-4</v>
      </c>
      <c r="X5112" s="53" t="str">
        <f t="shared" si="570"/>
        <v/>
      </c>
      <c r="Y5112" s="54" t="str">
        <f t="shared" si="571"/>
        <v/>
      </c>
    </row>
    <row r="5113" spans="17:25" x14ac:dyDescent="0.25">
      <c r="Q5113" s="47">
        <f t="shared" si="567"/>
        <v>2005</v>
      </c>
      <c r="R5113" s="48" t="str">
        <f t="shared" si="565"/>
        <v>200511</v>
      </c>
      <c r="S5113" s="49">
        <v>38675</v>
      </c>
      <c r="T5113" s="48">
        <v>2277.73</v>
      </c>
      <c r="U5113" s="50">
        <f t="shared" si="566"/>
        <v>2279.7359999999999</v>
      </c>
      <c r="V5113" s="51">
        <f t="shared" si="568"/>
        <v>2321.4947671232826</v>
      </c>
      <c r="W5113" s="53">
        <f t="shared" si="569"/>
        <v>-1.1413570735596679E-4</v>
      </c>
      <c r="X5113" s="53" t="str">
        <f t="shared" si="570"/>
        <v/>
      </c>
      <c r="Y5113" s="54" t="str">
        <f t="shared" si="571"/>
        <v/>
      </c>
    </row>
    <row r="5114" spans="17:25" x14ac:dyDescent="0.25">
      <c r="Q5114" s="47">
        <f t="shared" si="567"/>
        <v>2005</v>
      </c>
      <c r="R5114" s="48" t="str">
        <f t="shared" si="565"/>
        <v>200511</v>
      </c>
      <c r="S5114" s="49">
        <v>38676</v>
      </c>
      <c r="T5114" s="48">
        <v>2277.73</v>
      </c>
      <c r="U5114" s="50">
        <f t="shared" si="566"/>
        <v>2279.7359999999999</v>
      </c>
      <c r="V5114" s="51">
        <f t="shared" si="568"/>
        <v>2321.4947671232826</v>
      </c>
      <c r="W5114" s="53">
        <f t="shared" si="569"/>
        <v>0</v>
      </c>
      <c r="X5114" s="53" t="str">
        <f t="shared" si="570"/>
        <v/>
      </c>
      <c r="Y5114" s="54" t="str">
        <f t="shared" si="571"/>
        <v/>
      </c>
    </row>
    <row r="5115" spans="17:25" x14ac:dyDescent="0.25">
      <c r="Q5115" s="47">
        <f t="shared" si="567"/>
        <v>2005</v>
      </c>
      <c r="R5115" s="48" t="str">
        <f t="shared" si="565"/>
        <v>200511</v>
      </c>
      <c r="S5115" s="49">
        <v>38677</v>
      </c>
      <c r="T5115" s="48">
        <v>2277.73</v>
      </c>
      <c r="U5115" s="50">
        <f t="shared" si="566"/>
        <v>2279.7359999999999</v>
      </c>
      <c r="V5115" s="51">
        <f t="shared" si="568"/>
        <v>2321.4947671232826</v>
      </c>
      <c r="W5115" s="53">
        <f t="shared" si="569"/>
        <v>0</v>
      </c>
      <c r="X5115" s="53" t="str">
        <f t="shared" si="570"/>
        <v/>
      </c>
      <c r="Y5115" s="54" t="str">
        <f t="shared" si="571"/>
        <v/>
      </c>
    </row>
    <row r="5116" spans="17:25" x14ac:dyDescent="0.25">
      <c r="Q5116" s="47">
        <f t="shared" si="567"/>
        <v>2005</v>
      </c>
      <c r="R5116" s="48" t="str">
        <f t="shared" si="565"/>
        <v>200511</v>
      </c>
      <c r="S5116" s="49">
        <v>38678</v>
      </c>
      <c r="T5116" s="48">
        <v>2276.64</v>
      </c>
      <c r="U5116" s="50">
        <f t="shared" si="566"/>
        <v>2279.7359999999999</v>
      </c>
      <c r="V5116" s="51">
        <f t="shared" si="568"/>
        <v>2321.4947671232826</v>
      </c>
      <c r="W5116" s="53">
        <f t="shared" si="569"/>
        <v>-4.7854662317314833E-4</v>
      </c>
      <c r="X5116" s="53" t="str">
        <f t="shared" si="570"/>
        <v/>
      </c>
      <c r="Y5116" s="54" t="str">
        <f t="shared" si="571"/>
        <v/>
      </c>
    </row>
    <row r="5117" spans="17:25" x14ac:dyDescent="0.25">
      <c r="Q5117" s="47">
        <f t="shared" si="567"/>
        <v>2005</v>
      </c>
      <c r="R5117" s="48" t="str">
        <f t="shared" si="565"/>
        <v>200511</v>
      </c>
      <c r="S5117" s="49">
        <v>38679</v>
      </c>
      <c r="T5117" s="48">
        <v>2278.48</v>
      </c>
      <c r="U5117" s="50">
        <f t="shared" si="566"/>
        <v>2279.7359999999999</v>
      </c>
      <c r="V5117" s="51">
        <f t="shared" si="568"/>
        <v>2321.4947671232826</v>
      </c>
      <c r="W5117" s="53">
        <f t="shared" si="569"/>
        <v>8.0820858809471652E-4</v>
      </c>
      <c r="X5117" s="53" t="str">
        <f t="shared" si="570"/>
        <v/>
      </c>
      <c r="Y5117" s="54" t="str">
        <f t="shared" si="571"/>
        <v/>
      </c>
    </row>
    <row r="5118" spans="17:25" x14ac:dyDescent="0.25">
      <c r="Q5118" s="47">
        <f t="shared" si="567"/>
        <v>2005</v>
      </c>
      <c r="R5118" s="48" t="str">
        <f t="shared" si="565"/>
        <v>200511</v>
      </c>
      <c r="S5118" s="49">
        <v>38680</v>
      </c>
      <c r="T5118" s="48">
        <v>2277.92</v>
      </c>
      <c r="U5118" s="50">
        <f t="shared" si="566"/>
        <v>2279.7359999999999</v>
      </c>
      <c r="V5118" s="51">
        <f t="shared" si="568"/>
        <v>2321.4947671232826</v>
      </c>
      <c r="W5118" s="53">
        <f t="shared" si="569"/>
        <v>-2.4577788701241055E-4</v>
      </c>
      <c r="X5118" s="53" t="str">
        <f t="shared" si="570"/>
        <v/>
      </c>
      <c r="Y5118" s="54" t="str">
        <f t="shared" si="571"/>
        <v/>
      </c>
    </row>
    <row r="5119" spans="17:25" x14ac:dyDescent="0.25">
      <c r="Q5119" s="47">
        <f t="shared" si="567"/>
        <v>2005</v>
      </c>
      <c r="R5119" s="48" t="str">
        <f t="shared" si="565"/>
        <v>200511</v>
      </c>
      <c r="S5119" s="49">
        <v>38681</v>
      </c>
      <c r="T5119" s="48">
        <v>2277.92</v>
      </c>
      <c r="U5119" s="50">
        <f t="shared" si="566"/>
        <v>2279.7359999999999</v>
      </c>
      <c r="V5119" s="51">
        <f t="shared" si="568"/>
        <v>2321.4947671232826</v>
      </c>
      <c r="W5119" s="53">
        <f t="shared" si="569"/>
        <v>0</v>
      </c>
      <c r="X5119" s="53" t="str">
        <f t="shared" si="570"/>
        <v/>
      </c>
      <c r="Y5119" s="54" t="str">
        <f t="shared" si="571"/>
        <v/>
      </c>
    </row>
    <row r="5120" spans="17:25" x14ac:dyDescent="0.25">
      <c r="Q5120" s="47">
        <f t="shared" si="567"/>
        <v>2005</v>
      </c>
      <c r="R5120" s="48" t="str">
        <f t="shared" si="565"/>
        <v>200511</v>
      </c>
      <c r="S5120" s="49">
        <v>38682</v>
      </c>
      <c r="T5120" s="48">
        <v>2275.4</v>
      </c>
      <c r="U5120" s="50">
        <f t="shared" si="566"/>
        <v>2279.7359999999999</v>
      </c>
      <c r="V5120" s="51">
        <f t="shared" si="568"/>
        <v>2321.4947671232826</v>
      </c>
      <c r="W5120" s="53">
        <f t="shared" si="569"/>
        <v>-1.1062723888459747E-3</v>
      </c>
      <c r="X5120" s="53" t="str">
        <f t="shared" si="570"/>
        <v/>
      </c>
      <c r="Y5120" s="54" t="str">
        <f t="shared" si="571"/>
        <v/>
      </c>
    </row>
    <row r="5121" spans="17:25" x14ac:dyDescent="0.25">
      <c r="Q5121" s="47">
        <f t="shared" si="567"/>
        <v>2005</v>
      </c>
      <c r="R5121" s="48" t="str">
        <f t="shared" si="565"/>
        <v>200511</v>
      </c>
      <c r="S5121" s="49">
        <v>38683</v>
      </c>
      <c r="T5121" s="48">
        <v>2275.4</v>
      </c>
      <c r="U5121" s="50">
        <f t="shared" si="566"/>
        <v>2279.7359999999999</v>
      </c>
      <c r="V5121" s="51">
        <f t="shared" si="568"/>
        <v>2321.4947671232826</v>
      </c>
      <c r="W5121" s="53">
        <f t="shared" si="569"/>
        <v>0</v>
      </c>
      <c r="X5121" s="53" t="str">
        <f t="shared" si="570"/>
        <v/>
      </c>
      <c r="Y5121" s="54" t="str">
        <f t="shared" si="571"/>
        <v/>
      </c>
    </row>
    <row r="5122" spans="17:25" x14ac:dyDescent="0.25">
      <c r="Q5122" s="47">
        <f t="shared" si="567"/>
        <v>2005</v>
      </c>
      <c r="R5122" s="48" t="str">
        <f t="shared" si="565"/>
        <v>200511</v>
      </c>
      <c r="S5122" s="49">
        <v>38684</v>
      </c>
      <c r="T5122" s="48">
        <v>2275.4</v>
      </c>
      <c r="U5122" s="50">
        <f t="shared" si="566"/>
        <v>2279.7359999999999</v>
      </c>
      <c r="V5122" s="51">
        <f t="shared" si="568"/>
        <v>2321.4947671232826</v>
      </c>
      <c r="W5122" s="53">
        <f t="shared" si="569"/>
        <v>0</v>
      </c>
      <c r="X5122" s="53" t="str">
        <f t="shared" si="570"/>
        <v/>
      </c>
      <c r="Y5122" s="54" t="str">
        <f t="shared" si="571"/>
        <v/>
      </c>
    </row>
    <row r="5123" spans="17:25" x14ac:dyDescent="0.25">
      <c r="Q5123" s="47">
        <f t="shared" si="567"/>
        <v>2005</v>
      </c>
      <c r="R5123" s="48" t="str">
        <f t="shared" si="565"/>
        <v>200511</v>
      </c>
      <c r="S5123" s="49">
        <v>38685</v>
      </c>
      <c r="T5123" s="48">
        <v>2273.08</v>
      </c>
      <c r="U5123" s="50">
        <f t="shared" si="566"/>
        <v>2279.7359999999999</v>
      </c>
      <c r="V5123" s="51">
        <f t="shared" si="568"/>
        <v>2321.4947671232826</v>
      </c>
      <c r="W5123" s="53">
        <f t="shared" si="569"/>
        <v>-1.0196009492836611E-3</v>
      </c>
      <c r="X5123" s="53" t="str">
        <f t="shared" si="570"/>
        <v/>
      </c>
      <c r="Y5123" s="54" t="str">
        <f t="shared" si="571"/>
        <v/>
      </c>
    </row>
    <row r="5124" spans="17:25" x14ac:dyDescent="0.25">
      <c r="Q5124" s="47">
        <f t="shared" si="567"/>
        <v>2005</v>
      </c>
      <c r="R5124" s="48" t="str">
        <f t="shared" si="565"/>
        <v>200511</v>
      </c>
      <c r="S5124" s="49">
        <v>38686</v>
      </c>
      <c r="T5124" s="48">
        <v>2274.04</v>
      </c>
      <c r="U5124" s="50">
        <f t="shared" si="566"/>
        <v>2279.7359999999999</v>
      </c>
      <c r="V5124" s="51">
        <f t="shared" si="568"/>
        <v>2321.4947671232826</v>
      </c>
      <c r="W5124" s="53">
        <f t="shared" si="569"/>
        <v>4.2233445369288525E-4</v>
      </c>
      <c r="X5124" s="53" t="str">
        <f t="shared" si="570"/>
        <v/>
      </c>
      <c r="Y5124" s="54" t="str">
        <f t="shared" si="571"/>
        <v/>
      </c>
    </row>
    <row r="5125" spans="17:25" x14ac:dyDescent="0.25">
      <c r="Q5125" s="47">
        <f t="shared" si="567"/>
        <v>2005</v>
      </c>
      <c r="R5125" s="48" t="str">
        <f t="shared" si="565"/>
        <v>200512</v>
      </c>
      <c r="S5125" s="49">
        <v>38687</v>
      </c>
      <c r="T5125" s="48">
        <v>2274.71</v>
      </c>
      <c r="U5125" s="50">
        <f t="shared" si="566"/>
        <v>2278.5393548387096</v>
      </c>
      <c r="V5125" s="51">
        <f t="shared" si="568"/>
        <v>2321.4947671232826</v>
      </c>
      <c r="W5125" s="53">
        <f t="shared" si="569"/>
        <v>2.9462982181494013E-4</v>
      </c>
      <c r="X5125" s="53">
        <f t="shared" si="570"/>
        <v>-5.2490514747771666E-4</v>
      </c>
      <c r="Y5125" s="54" t="str">
        <f t="shared" si="571"/>
        <v/>
      </c>
    </row>
    <row r="5126" spans="17:25" x14ac:dyDescent="0.25">
      <c r="Q5126" s="47">
        <f t="shared" si="567"/>
        <v>2005</v>
      </c>
      <c r="R5126" s="48" t="str">
        <f t="shared" si="565"/>
        <v>200512</v>
      </c>
      <c r="S5126" s="49">
        <v>38688</v>
      </c>
      <c r="T5126" s="48">
        <v>2272.9499999999998</v>
      </c>
      <c r="U5126" s="50">
        <f t="shared" si="566"/>
        <v>2278.5393548387096</v>
      </c>
      <c r="V5126" s="51">
        <f t="shared" si="568"/>
        <v>2321.4947671232826</v>
      </c>
      <c r="W5126" s="53">
        <f t="shared" si="569"/>
        <v>-7.7372500230810104E-4</v>
      </c>
      <c r="X5126" s="53" t="str">
        <f t="shared" si="570"/>
        <v/>
      </c>
      <c r="Y5126" s="54" t="str">
        <f t="shared" si="571"/>
        <v/>
      </c>
    </row>
    <row r="5127" spans="17:25" x14ac:dyDescent="0.25">
      <c r="Q5127" s="47">
        <f t="shared" si="567"/>
        <v>2005</v>
      </c>
      <c r="R5127" s="48" t="str">
        <f t="shared" ref="R5127:R5190" si="572">+YEAR(S5127)&amp;MONTH(S5127)</f>
        <v>200512</v>
      </c>
      <c r="S5127" s="49">
        <v>38689</v>
      </c>
      <c r="T5127" s="48">
        <v>2274.39</v>
      </c>
      <c r="U5127" s="50">
        <f t="shared" ref="U5127:U5190" si="573">+AVERAGEIF($R$3:$R$12000,R5127,$T$3:$T$12000)</f>
        <v>2278.5393548387096</v>
      </c>
      <c r="V5127" s="51">
        <f t="shared" si="568"/>
        <v>2321.4947671232826</v>
      </c>
      <c r="W5127" s="53">
        <f t="shared" si="569"/>
        <v>6.335379132844654E-4</v>
      </c>
      <c r="X5127" s="53" t="str">
        <f t="shared" si="570"/>
        <v/>
      </c>
      <c r="Y5127" s="54" t="str">
        <f t="shared" si="571"/>
        <v/>
      </c>
    </row>
    <row r="5128" spans="17:25" x14ac:dyDescent="0.25">
      <c r="Q5128" s="47">
        <f t="shared" ref="Q5128:Q5191" si="574">+YEAR(S5128)</f>
        <v>2005</v>
      </c>
      <c r="R5128" s="48" t="str">
        <f t="shared" si="572"/>
        <v>200512</v>
      </c>
      <c r="S5128" s="49">
        <v>38690</v>
      </c>
      <c r="T5128" s="48">
        <v>2274.39</v>
      </c>
      <c r="U5128" s="50">
        <f t="shared" si="573"/>
        <v>2278.5393548387096</v>
      </c>
      <c r="V5128" s="51">
        <f t="shared" ref="V5128:V5191" si="575">+AVERAGEIF($Q$3:$Q$12000,Q5128,$T$3:$T$12000)</f>
        <v>2321.4947671232826</v>
      </c>
      <c r="W5128" s="53">
        <f t="shared" si="569"/>
        <v>0</v>
      </c>
      <c r="X5128" s="53" t="str">
        <f t="shared" si="570"/>
        <v/>
      </c>
      <c r="Y5128" s="54" t="str">
        <f t="shared" si="571"/>
        <v/>
      </c>
    </row>
    <row r="5129" spans="17:25" x14ac:dyDescent="0.25">
      <c r="Q5129" s="47">
        <f t="shared" si="574"/>
        <v>2005</v>
      </c>
      <c r="R5129" s="48" t="str">
        <f t="shared" si="572"/>
        <v>200512</v>
      </c>
      <c r="S5129" s="49">
        <v>38691</v>
      </c>
      <c r="T5129" s="48">
        <v>2274.39</v>
      </c>
      <c r="U5129" s="50">
        <f t="shared" si="573"/>
        <v>2278.5393548387096</v>
      </c>
      <c r="V5129" s="51">
        <f t="shared" si="575"/>
        <v>2321.4947671232826</v>
      </c>
      <c r="W5129" s="53">
        <f t="shared" ref="W5129:W5192" si="576">+T5129/T5128-1</f>
        <v>0</v>
      </c>
      <c r="X5129" s="53" t="str">
        <f t="shared" ref="X5129:X5192" si="577">IF(U5129/U5128-1=0,"",U5129/U5128-1)</f>
        <v/>
      </c>
      <c r="Y5129" s="54" t="str">
        <f t="shared" ref="Y5129:Y5192" si="578">+IF(V5129=V5128,"",V5129/V5128-1)</f>
        <v/>
      </c>
    </row>
    <row r="5130" spans="17:25" x14ac:dyDescent="0.25">
      <c r="Q5130" s="47">
        <f t="shared" si="574"/>
        <v>2005</v>
      </c>
      <c r="R5130" s="48" t="str">
        <f t="shared" si="572"/>
        <v>200512</v>
      </c>
      <c r="S5130" s="49">
        <v>38692</v>
      </c>
      <c r="T5130" s="48">
        <v>2274.1</v>
      </c>
      <c r="U5130" s="50">
        <f t="shared" si="573"/>
        <v>2278.5393548387096</v>
      </c>
      <c r="V5130" s="51">
        <f t="shared" si="575"/>
        <v>2321.4947671232826</v>
      </c>
      <c r="W5130" s="53">
        <f t="shared" si="576"/>
        <v>-1.2750671608652286E-4</v>
      </c>
      <c r="X5130" s="53" t="str">
        <f t="shared" si="577"/>
        <v/>
      </c>
      <c r="Y5130" s="54" t="str">
        <f t="shared" si="578"/>
        <v/>
      </c>
    </row>
    <row r="5131" spans="17:25" x14ac:dyDescent="0.25">
      <c r="Q5131" s="47">
        <f t="shared" si="574"/>
        <v>2005</v>
      </c>
      <c r="R5131" s="48" t="str">
        <f t="shared" si="572"/>
        <v>200512</v>
      </c>
      <c r="S5131" s="49">
        <v>38693</v>
      </c>
      <c r="T5131" s="48">
        <v>2274.19</v>
      </c>
      <c r="U5131" s="50">
        <f t="shared" si="573"/>
        <v>2278.5393548387096</v>
      </c>
      <c r="V5131" s="51">
        <f t="shared" si="575"/>
        <v>2321.4947671232826</v>
      </c>
      <c r="W5131" s="53">
        <f t="shared" si="576"/>
        <v>3.9576096038107522E-5</v>
      </c>
      <c r="X5131" s="53" t="str">
        <f t="shared" si="577"/>
        <v/>
      </c>
      <c r="Y5131" s="54" t="str">
        <f t="shared" si="578"/>
        <v/>
      </c>
    </row>
    <row r="5132" spans="17:25" x14ac:dyDescent="0.25">
      <c r="Q5132" s="47">
        <f t="shared" si="574"/>
        <v>2005</v>
      </c>
      <c r="R5132" s="48" t="str">
        <f t="shared" si="572"/>
        <v>200512</v>
      </c>
      <c r="S5132" s="49">
        <v>38694</v>
      </c>
      <c r="T5132" s="48">
        <v>2274.06</v>
      </c>
      <c r="U5132" s="50">
        <f t="shared" si="573"/>
        <v>2278.5393548387096</v>
      </c>
      <c r="V5132" s="51">
        <f t="shared" si="575"/>
        <v>2321.4947671232826</v>
      </c>
      <c r="W5132" s="53">
        <f t="shared" si="576"/>
        <v>-5.7163209758237521E-5</v>
      </c>
      <c r="X5132" s="53" t="str">
        <f t="shared" si="577"/>
        <v/>
      </c>
      <c r="Y5132" s="54" t="str">
        <f t="shared" si="578"/>
        <v/>
      </c>
    </row>
    <row r="5133" spans="17:25" x14ac:dyDescent="0.25">
      <c r="Q5133" s="47">
        <f t="shared" si="574"/>
        <v>2005</v>
      </c>
      <c r="R5133" s="48" t="str">
        <f t="shared" si="572"/>
        <v>200512</v>
      </c>
      <c r="S5133" s="49">
        <v>38695</v>
      </c>
      <c r="T5133" s="48">
        <v>2274.06</v>
      </c>
      <c r="U5133" s="50">
        <f t="shared" si="573"/>
        <v>2278.5393548387096</v>
      </c>
      <c r="V5133" s="51">
        <f t="shared" si="575"/>
        <v>2321.4947671232826</v>
      </c>
      <c r="W5133" s="53">
        <f t="shared" si="576"/>
        <v>0</v>
      </c>
      <c r="X5133" s="53" t="str">
        <f t="shared" si="577"/>
        <v/>
      </c>
      <c r="Y5133" s="54" t="str">
        <f t="shared" si="578"/>
        <v/>
      </c>
    </row>
    <row r="5134" spans="17:25" x14ac:dyDescent="0.25">
      <c r="Q5134" s="47">
        <f t="shared" si="574"/>
        <v>2005</v>
      </c>
      <c r="R5134" s="48" t="str">
        <f t="shared" si="572"/>
        <v>200512</v>
      </c>
      <c r="S5134" s="49">
        <v>38696</v>
      </c>
      <c r="T5134" s="48">
        <v>2275.09</v>
      </c>
      <c r="U5134" s="50">
        <f t="shared" si="573"/>
        <v>2278.5393548387096</v>
      </c>
      <c r="V5134" s="51">
        <f t="shared" si="575"/>
        <v>2321.4947671232826</v>
      </c>
      <c r="W5134" s="53">
        <f t="shared" si="576"/>
        <v>4.5293439926830104E-4</v>
      </c>
      <c r="X5134" s="53" t="str">
        <f t="shared" si="577"/>
        <v/>
      </c>
      <c r="Y5134" s="54" t="str">
        <f t="shared" si="578"/>
        <v/>
      </c>
    </row>
    <row r="5135" spans="17:25" x14ac:dyDescent="0.25">
      <c r="Q5135" s="47">
        <f t="shared" si="574"/>
        <v>2005</v>
      </c>
      <c r="R5135" s="48" t="str">
        <f t="shared" si="572"/>
        <v>200512</v>
      </c>
      <c r="S5135" s="49">
        <v>38697</v>
      </c>
      <c r="T5135" s="48">
        <v>2275.09</v>
      </c>
      <c r="U5135" s="50">
        <f t="shared" si="573"/>
        <v>2278.5393548387096</v>
      </c>
      <c r="V5135" s="51">
        <f t="shared" si="575"/>
        <v>2321.4947671232826</v>
      </c>
      <c r="W5135" s="53">
        <f t="shared" si="576"/>
        <v>0</v>
      </c>
      <c r="X5135" s="53" t="str">
        <f t="shared" si="577"/>
        <v/>
      </c>
      <c r="Y5135" s="54" t="str">
        <f t="shared" si="578"/>
        <v/>
      </c>
    </row>
    <row r="5136" spans="17:25" x14ac:dyDescent="0.25">
      <c r="Q5136" s="47">
        <f t="shared" si="574"/>
        <v>2005</v>
      </c>
      <c r="R5136" s="48" t="str">
        <f t="shared" si="572"/>
        <v>200512</v>
      </c>
      <c r="S5136" s="49">
        <v>38698</v>
      </c>
      <c r="T5136" s="48">
        <v>2275.09</v>
      </c>
      <c r="U5136" s="50">
        <f t="shared" si="573"/>
        <v>2278.5393548387096</v>
      </c>
      <c r="V5136" s="51">
        <f t="shared" si="575"/>
        <v>2321.4947671232826</v>
      </c>
      <c r="W5136" s="53">
        <f t="shared" si="576"/>
        <v>0</v>
      </c>
      <c r="X5136" s="53" t="str">
        <f t="shared" si="577"/>
        <v/>
      </c>
      <c r="Y5136" s="54" t="str">
        <f t="shared" si="578"/>
        <v/>
      </c>
    </row>
    <row r="5137" spans="17:25" x14ac:dyDescent="0.25">
      <c r="Q5137" s="47">
        <f t="shared" si="574"/>
        <v>2005</v>
      </c>
      <c r="R5137" s="48" t="str">
        <f t="shared" si="572"/>
        <v>200512</v>
      </c>
      <c r="S5137" s="49">
        <v>38699</v>
      </c>
      <c r="T5137" s="48">
        <v>2275.4699999999998</v>
      </c>
      <c r="U5137" s="50">
        <f t="shared" si="573"/>
        <v>2278.5393548387096</v>
      </c>
      <c r="V5137" s="51">
        <f t="shared" si="575"/>
        <v>2321.4947671232826</v>
      </c>
      <c r="W5137" s="53">
        <f t="shared" si="576"/>
        <v>1.6702635939669364E-4</v>
      </c>
      <c r="X5137" s="53" t="str">
        <f t="shared" si="577"/>
        <v/>
      </c>
      <c r="Y5137" s="54" t="str">
        <f t="shared" si="578"/>
        <v/>
      </c>
    </row>
    <row r="5138" spans="17:25" x14ac:dyDescent="0.25">
      <c r="Q5138" s="47">
        <f t="shared" si="574"/>
        <v>2005</v>
      </c>
      <c r="R5138" s="48" t="str">
        <f t="shared" si="572"/>
        <v>200512</v>
      </c>
      <c r="S5138" s="49">
        <v>38700</v>
      </c>
      <c r="T5138" s="48">
        <v>2275.33</v>
      </c>
      <c r="U5138" s="50">
        <f t="shared" si="573"/>
        <v>2278.5393548387096</v>
      </c>
      <c r="V5138" s="51">
        <f t="shared" si="575"/>
        <v>2321.4947671232826</v>
      </c>
      <c r="W5138" s="53">
        <f t="shared" si="576"/>
        <v>-6.1525750723934181E-5</v>
      </c>
      <c r="X5138" s="53" t="str">
        <f t="shared" si="577"/>
        <v/>
      </c>
      <c r="Y5138" s="54" t="str">
        <f t="shared" si="578"/>
        <v/>
      </c>
    </row>
    <row r="5139" spans="17:25" x14ac:dyDescent="0.25">
      <c r="Q5139" s="47">
        <f t="shared" si="574"/>
        <v>2005</v>
      </c>
      <c r="R5139" s="48" t="str">
        <f t="shared" si="572"/>
        <v>200512</v>
      </c>
      <c r="S5139" s="49">
        <v>38701</v>
      </c>
      <c r="T5139" s="48">
        <v>2275.4499999999998</v>
      </c>
      <c r="U5139" s="50">
        <f t="shared" si="573"/>
        <v>2278.5393548387096</v>
      </c>
      <c r="V5139" s="51">
        <f t="shared" si="575"/>
        <v>2321.4947671232826</v>
      </c>
      <c r="W5139" s="53">
        <f t="shared" si="576"/>
        <v>5.2739602607099201E-5</v>
      </c>
      <c r="X5139" s="53" t="str">
        <f t="shared" si="577"/>
        <v/>
      </c>
      <c r="Y5139" s="54" t="str">
        <f t="shared" si="578"/>
        <v/>
      </c>
    </row>
    <row r="5140" spans="17:25" x14ac:dyDescent="0.25">
      <c r="Q5140" s="47">
        <f t="shared" si="574"/>
        <v>2005</v>
      </c>
      <c r="R5140" s="48" t="str">
        <f t="shared" si="572"/>
        <v>200512</v>
      </c>
      <c r="S5140" s="49">
        <v>38702</v>
      </c>
      <c r="T5140" s="48">
        <v>2276.6999999999998</v>
      </c>
      <c r="U5140" s="50">
        <f t="shared" si="573"/>
        <v>2278.5393548387096</v>
      </c>
      <c r="V5140" s="51">
        <f t="shared" si="575"/>
        <v>2321.4947671232826</v>
      </c>
      <c r="W5140" s="53">
        <f t="shared" si="576"/>
        <v>5.4934188841770926E-4</v>
      </c>
      <c r="X5140" s="53" t="str">
        <f t="shared" si="577"/>
        <v/>
      </c>
      <c r="Y5140" s="54" t="str">
        <f t="shared" si="578"/>
        <v/>
      </c>
    </row>
    <row r="5141" spans="17:25" x14ac:dyDescent="0.25">
      <c r="Q5141" s="47">
        <f t="shared" si="574"/>
        <v>2005</v>
      </c>
      <c r="R5141" s="48" t="str">
        <f t="shared" si="572"/>
        <v>200512</v>
      </c>
      <c r="S5141" s="49">
        <v>38703</v>
      </c>
      <c r="T5141" s="48">
        <v>2277.85</v>
      </c>
      <c r="U5141" s="50">
        <f t="shared" si="573"/>
        <v>2278.5393548387096</v>
      </c>
      <c r="V5141" s="51">
        <f t="shared" si="575"/>
        <v>2321.4947671232826</v>
      </c>
      <c r="W5141" s="53">
        <f t="shared" si="576"/>
        <v>5.0511705538713869E-4</v>
      </c>
      <c r="X5141" s="53" t="str">
        <f t="shared" si="577"/>
        <v/>
      </c>
      <c r="Y5141" s="54" t="str">
        <f t="shared" si="578"/>
        <v/>
      </c>
    </row>
    <row r="5142" spans="17:25" x14ac:dyDescent="0.25">
      <c r="Q5142" s="47">
        <f t="shared" si="574"/>
        <v>2005</v>
      </c>
      <c r="R5142" s="48" t="str">
        <f t="shared" si="572"/>
        <v>200512</v>
      </c>
      <c r="S5142" s="49">
        <v>38704</v>
      </c>
      <c r="T5142" s="48">
        <v>2277.85</v>
      </c>
      <c r="U5142" s="50">
        <f t="shared" si="573"/>
        <v>2278.5393548387096</v>
      </c>
      <c r="V5142" s="51">
        <f t="shared" si="575"/>
        <v>2321.4947671232826</v>
      </c>
      <c r="W5142" s="53">
        <f t="shared" si="576"/>
        <v>0</v>
      </c>
      <c r="X5142" s="53" t="str">
        <f t="shared" si="577"/>
        <v/>
      </c>
      <c r="Y5142" s="54" t="str">
        <f t="shared" si="578"/>
        <v/>
      </c>
    </row>
    <row r="5143" spans="17:25" x14ac:dyDescent="0.25">
      <c r="Q5143" s="47">
        <f t="shared" si="574"/>
        <v>2005</v>
      </c>
      <c r="R5143" s="48" t="str">
        <f t="shared" si="572"/>
        <v>200512</v>
      </c>
      <c r="S5143" s="49">
        <v>38705</v>
      </c>
      <c r="T5143" s="48">
        <v>2277.85</v>
      </c>
      <c r="U5143" s="50">
        <f t="shared" si="573"/>
        <v>2278.5393548387096</v>
      </c>
      <c r="V5143" s="51">
        <f t="shared" si="575"/>
        <v>2321.4947671232826</v>
      </c>
      <c r="W5143" s="53">
        <f t="shared" si="576"/>
        <v>0</v>
      </c>
      <c r="X5143" s="53" t="str">
        <f t="shared" si="577"/>
        <v/>
      </c>
      <c r="Y5143" s="54" t="str">
        <f t="shared" si="578"/>
        <v/>
      </c>
    </row>
    <row r="5144" spans="17:25" x14ac:dyDescent="0.25">
      <c r="Q5144" s="47">
        <f t="shared" si="574"/>
        <v>2005</v>
      </c>
      <c r="R5144" s="48" t="str">
        <f t="shared" si="572"/>
        <v>200512</v>
      </c>
      <c r="S5144" s="49">
        <v>38706</v>
      </c>
      <c r="T5144" s="48">
        <v>2286.83</v>
      </c>
      <c r="U5144" s="50">
        <f t="shared" si="573"/>
        <v>2278.5393548387096</v>
      </c>
      <c r="V5144" s="51">
        <f t="shared" si="575"/>
        <v>2321.4947671232826</v>
      </c>
      <c r="W5144" s="53">
        <f t="shared" si="576"/>
        <v>3.9423140241894306E-3</v>
      </c>
      <c r="X5144" s="53" t="str">
        <f t="shared" si="577"/>
        <v/>
      </c>
      <c r="Y5144" s="54" t="str">
        <f t="shared" si="578"/>
        <v/>
      </c>
    </row>
    <row r="5145" spans="17:25" x14ac:dyDescent="0.25">
      <c r="Q5145" s="47">
        <f t="shared" si="574"/>
        <v>2005</v>
      </c>
      <c r="R5145" s="48" t="str">
        <f t="shared" si="572"/>
        <v>200512</v>
      </c>
      <c r="S5145" s="49">
        <v>38707</v>
      </c>
      <c r="T5145" s="48">
        <v>2286.46</v>
      </c>
      <c r="U5145" s="50">
        <f t="shared" si="573"/>
        <v>2278.5393548387096</v>
      </c>
      <c r="V5145" s="51">
        <f t="shared" si="575"/>
        <v>2321.4947671232826</v>
      </c>
      <c r="W5145" s="53">
        <f t="shared" si="576"/>
        <v>-1.6179602331611864E-4</v>
      </c>
      <c r="X5145" s="53" t="str">
        <f t="shared" si="577"/>
        <v/>
      </c>
      <c r="Y5145" s="54" t="str">
        <f t="shared" si="578"/>
        <v/>
      </c>
    </row>
    <row r="5146" spans="17:25" x14ac:dyDescent="0.25">
      <c r="Q5146" s="47">
        <f t="shared" si="574"/>
        <v>2005</v>
      </c>
      <c r="R5146" s="48" t="str">
        <f t="shared" si="572"/>
        <v>200512</v>
      </c>
      <c r="S5146" s="49">
        <v>38708</v>
      </c>
      <c r="T5146" s="48">
        <v>2285.61</v>
      </c>
      <c r="U5146" s="50">
        <f t="shared" si="573"/>
        <v>2278.5393548387096</v>
      </c>
      <c r="V5146" s="51">
        <f t="shared" si="575"/>
        <v>2321.4947671232826</v>
      </c>
      <c r="W5146" s="53">
        <f t="shared" si="576"/>
        <v>-3.7175371535036472E-4</v>
      </c>
      <c r="X5146" s="53" t="str">
        <f t="shared" si="577"/>
        <v/>
      </c>
      <c r="Y5146" s="54" t="str">
        <f t="shared" si="578"/>
        <v/>
      </c>
    </row>
    <row r="5147" spans="17:25" x14ac:dyDescent="0.25">
      <c r="Q5147" s="47">
        <f t="shared" si="574"/>
        <v>2005</v>
      </c>
      <c r="R5147" s="48" t="str">
        <f t="shared" si="572"/>
        <v>200512</v>
      </c>
      <c r="S5147" s="49">
        <v>38709</v>
      </c>
      <c r="T5147" s="48">
        <v>2283.4699999999998</v>
      </c>
      <c r="U5147" s="50">
        <f t="shared" si="573"/>
        <v>2278.5393548387096</v>
      </c>
      <c r="V5147" s="51">
        <f t="shared" si="575"/>
        <v>2321.4947671232826</v>
      </c>
      <c r="W5147" s="53">
        <f t="shared" si="576"/>
        <v>-9.3629271835538042E-4</v>
      </c>
      <c r="X5147" s="53" t="str">
        <f t="shared" si="577"/>
        <v/>
      </c>
      <c r="Y5147" s="54" t="str">
        <f t="shared" si="578"/>
        <v/>
      </c>
    </row>
    <row r="5148" spans="17:25" x14ac:dyDescent="0.25">
      <c r="Q5148" s="47">
        <f t="shared" si="574"/>
        <v>2005</v>
      </c>
      <c r="R5148" s="48" t="str">
        <f t="shared" si="572"/>
        <v>200512</v>
      </c>
      <c r="S5148" s="49">
        <v>38710</v>
      </c>
      <c r="T5148" s="48">
        <v>2282.36</v>
      </c>
      <c r="U5148" s="50">
        <f t="shared" si="573"/>
        <v>2278.5393548387096</v>
      </c>
      <c r="V5148" s="51">
        <f t="shared" si="575"/>
        <v>2321.4947671232826</v>
      </c>
      <c r="W5148" s="53">
        <f t="shared" si="576"/>
        <v>-4.8610229168755126E-4</v>
      </c>
      <c r="X5148" s="53" t="str">
        <f t="shared" si="577"/>
        <v/>
      </c>
      <c r="Y5148" s="54" t="str">
        <f t="shared" si="578"/>
        <v/>
      </c>
    </row>
    <row r="5149" spans="17:25" x14ac:dyDescent="0.25">
      <c r="Q5149" s="47">
        <f t="shared" si="574"/>
        <v>2005</v>
      </c>
      <c r="R5149" s="48" t="str">
        <f t="shared" si="572"/>
        <v>200512</v>
      </c>
      <c r="S5149" s="49">
        <v>38711</v>
      </c>
      <c r="T5149" s="48">
        <v>2282.36</v>
      </c>
      <c r="U5149" s="50">
        <f t="shared" si="573"/>
        <v>2278.5393548387096</v>
      </c>
      <c r="V5149" s="51">
        <f t="shared" si="575"/>
        <v>2321.4947671232826</v>
      </c>
      <c r="W5149" s="53">
        <f t="shared" si="576"/>
        <v>0</v>
      </c>
      <c r="X5149" s="53" t="str">
        <f t="shared" si="577"/>
        <v/>
      </c>
      <c r="Y5149" s="54" t="str">
        <f t="shared" si="578"/>
        <v/>
      </c>
    </row>
    <row r="5150" spans="17:25" x14ac:dyDescent="0.25">
      <c r="Q5150" s="47">
        <f t="shared" si="574"/>
        <v>2005</v>
      </c>
      <c r="R5150" s="48" t="str">
        <f t="shared" si="572"/>
        <v>200512</v>
      </c>
      <c r="S5150" s="49">
        <v>38712</v>
      </c>
      <c r="T5150" s="48">
        <v>2282.36</v>
      </c>
      <c r="U5150" s="50">
        <f t="shared" si="573"/>
        <v>2278.5393548387096</v>
      </c>
      <c r="V5150" s="51">
        <f t="shared" si="575"/>
        <v>2321.4947671232826</v>
      </c>
      <c r="W5150" s="53">
        <f t="shared" si="576"/>
        <v>0</v>
      </c>
      <c r="X5150" s="53" t="str">
        <f t="shared" si="577"/>
        <v/>
      </c>
      <c r="Y5150" s="54" t="str">
        <f t="shared" si="578"/>
        <v/>
      </c>
    </row>
    <row r="5151" spans="17:25" x14ac:dyDescent="0.25">
      <c r="Q5151" s="47">
        <f t="shared" si="574"/>
        <v>2005</v>
      </c>
      <c r="R5151" s="48" t="str">
        <f t="shared" si="572"/>
        <v>200512</v>
      </c>
      <c r="S5151" s="49">
        <v>38713</v>
      </c>
      <c r="T5151" s="48">
        <v>2282.36</v>
      </c>
      <c r="U5151" s="50">
        <f t="shared" si="573"/>
        <v>2278.5393548387096</v>
      </c>
      <c r="V5151" s="51">
        <f t="shared" si="575"/>
        <v>2321.4947671232826</v>
      </c>
      <c r="W5151" s="53">
        <f t="shared" si="576"/>
        <v>0</v>
      </c>
      <c r="X5151" s="53" t="str">
        <f t="shared" si="577"/>
        <v/>
      </c>
      <c r="Y5151" s="54" t="str">
        <f t="shared" si="578"/>
        <v/>
      </c>
    </row>
    <row r="5152" spans="17:25" x14ac:dyDescent="0.25">
      <c r="Q5152" s="47">
        <f t="shared" si="574"/>
        <v>2005</v>
      </c>
      <c r="R5152" s="48" t="str">
        <f t="shared" si="572"/>
        <v>200512</v>
      </c>
      <c r="S5152" s="49">
        <v>38714</v>
      </c>
      <c r="T5152" s="48">
        <v>2283.11</v>
      </c>
      <c r="U5152" s="50">
        <f t="shared" si="573"/>
        <v>2278.5393548387096</v>
      </c>
      <c r="V5152" s="51">
        <f t="shared" si="575"/>
        <v>2321.4947671232826</v>
      </c>
      <c r="W5152" s="53">
        <f t="shared" si="576"/>
        <v>3.2860723111172163E-4</v>
      </c>
      <c r="X5152" s="53" t="str">
        <f t="shared" si="577"/>
        <v/>
      </c>
      <c r="Y5152" s="54" t="str">
        <f t="shared" si="578"/>
        <v/>
      </c>
    </row>
    <row r="5153" spans="17:25" x14ac:dyDescent="0.25">
      <c r="Q5153" s="47">
        <f t="shared" si="574"/>
        <v>2005</v>
      </c>
      <c r="R5153" s="48" t="str">
        <f t="shared" si="572"/>
        <v>200512</v>
      </c>
      <c r="S5153" s="49">
        <v>38715</v>
      </c>
      <c r="T5153" s="48">
        <v>2282.35</v>
      </c>
      <c r="U5153" s="50">
        <f t="shared" si="573"/>
        <v>2278.5393548387096</v>
      </c>
      <c r="V5153" s="51">
        <f t="shared" si="575"/>
        <v>2321.4947671232826</v>
      </c>
      <c r="W5153" s="53">
        <f t="shared" si="576"/>
        <v>-3.3287927432323894E-4</v>
      </c>
      <c r="X5153" s="53" t="str">
        <f t="shared" si="577"/>
        <v/>
      </c>
      <c r="Y5153" s="54" t="str">
        <f t="shared" si="578"/>
        <v/>
      </c>
    </row>
    <row r="5154" spans="17:25" x14ac:dyDescent="0.25">
      <c r="Q5154" s="47">
        <f t="shared" si="574"/>
        <v>2005</v>
      </c>
      <c r="R5154" s="48" t="str">
        <f t="shared" si="572"/>
        <v>200512</v>
      </c>
      <c r="S5154" s="49">
        <v>38716</v>
      </c>
      <c r="T5154" s="48">
        <v>2284.2199999999998</v>
      </c>
      <c r="U5154" s="50">
        <f t="shared" si="573"/>
        <v>2278.5393548387096</v>
      </c>
      <c r="V5154" s="51">
        <f t="shared" si="575"/>
        <v>2321.4947671232826</v>
      </c>
      <c r="W5154" s="53">
        <f t="shared" si="576"/>
        <v>8.1933095274600021E-4</v>
      </c>
      <c r="X5154" s="53" t="str">
        <f t="shared" si="577"/>
        <v/>
      </c>
      <c r="Y5154" s="54" t="str">
        <f t="shared" si="578"/>
        <v/>
      </c>
    </row>
    <row r="5155" spans="17:25" x14ac:dyDescent="0.25">
      <c r="Q5155" s="47">
        <f t="shared" si="574"/>
        <v>2005</v>
      </c>
      <c r="R5155" s="48" t="str">
        <f t="shared" si="572"/>
        <v>200512</v>
      </c>
      <c r="S5155" s="49">
        <v>38717</v>
      </c>
      <c r="T5155" s="48">
        <v>2284.2199999999998</v>
      </c>
      <c r="U5155" s="50">
        <f t="shared" si="573"/>
        <v>2278.5393548387096</v>
      </c>
      <c r="V5155" s="51">
        <f t="shared" si="575"/>
        <v>2321.4947671232826</v>
      </c>
      <c r="W5155" s="53">
        <f t="shared" si="576"/>
        <v>0</v>
      </c>
      <c r="X5155" s="53" t="str">
        <f t="shared" si="577"/>
        <v/>
      </c>
      <c r="Y5155" s="54" t="str">
        <f t="shared" si="578"/>
        <v/>
      </c>
    </row>
    <row r="5156" spans="17:25" x14ac:dyDescent="0.25">
      <c r="Q5156" s="47">
        <f t="shared" si="574"/>
        <v>2006</v>
      </c>
      <c r="R5156" s="48" t="str">
        <f t="shared" si="572"/>
        <v>20061</v>
      </c>
      <c r="S5156" s="49">
        <v>38718</v>
      </c>
      <c r="T5156" s="48">
        <v>2284.2199999999998</v>
      </c>
      <c r="U5156" s="50">
        <f t="shared" si="573"/>
        <v>2273.7109677419357</v>
      </c>
      <c r="V5156" s="51">
        <f t="shared" si="575"/>
        <v>2358.9591232876755</v>
      </c>
      <c r="W5156" s="53">
        <f t="shared" si="576"/>
        <v>0</v>
      </c>
      <c r="X5156" s="53">
        <f t="shared" si="577"/>
        <v>-2.1190711876537538E-3</v>
      </c>
      <c r="Y5156" s="54">
        <f t="shared" si="578"/>
        <v>1.6138031709120648E-2</v>
      </c>
    </row>
    <row r="5157" spans="17:25" x14ac:dyDescent="0.25">
      <c r="Q5157" s="47">
        <f t="shared" si="574"/>
        <v>2006</v>
      </c>
      <c r="R5157" s="48" t="str">
        <f t="shared" si="572"/>
        <v>20061</v>
      </c>
      <c r="S5157" s="49">
        <v>38719</v>
      </c>
      <c r="T5157" s="48">
        <v>2284.2199999999998</v>
      </c>
      <c r="U5157" s="50">
        <f t="shared" si="573"/>
        <v>2273.7109677419357</v>
      </c>
      <c r="V5157" s="51">
        <f t="shared" si="575"/>
        <v>2358.9591232876755</v>
      </c>
      <c r="W5157" s="53">
        <f t="shared" si="576"/>
        <v>0</v>
      </c>
      <c r="X5157" s="53" t="str">
        <f t="shared" si="577"/>
        <v/>
      </c>
      <c r="Y5157" s="54" t="str">
        <f t="shared" si="578"/>
        <v/>
      </c>
    </row>
    <row r="5158" spans="17:25" x14ac:dyDescent="0.25">
      <c r="Q5158" s="47">
        <f t="shared" si="574"/>
        <v>2006</v>
      </c>
      <c r="R5158" s="48" t="str">
        <f t="shared" si="572"/>
        <v>20061</v>
      </c>
      <c r="S5158" s="49">
        <v>38720</v>
      </c>
      <c r="T5158" s="48">
        <v>2284.2199999999998</v>
      </c>
      <c r="U5158" s="50">
        <f t="shared" si="573"/>
        <v>2273.7109677419357</v>
      </c>
      <c r="V5158" s="51">
        <f t="shared" si="575"/>
        <v>2358.9591232876755</v>
      </c>
      <c r="W5158" s="53">
        <f t="shared" si="576"/>
        <v>0</v>
      </c>
      <c r="X5158" s="53" t="str">
        <f t="shared" si="577"/>
        <v/>
      </c>
      <c r="Y5158" s="54" t="str">
        <f t="shared" si="578"/>
        <v/>
      </c>
    </row>
    <row r="5159" spans="17:25" x14ac:dyDescent="0.25">
      <c r="Q5159" s="47">
        <f t="shared" si="574"/>
        <v>2006</v>
      </c>
      <c r="R5159" s="48" t="str">
        <f t="shared" si="572"/>
        <v>20061</v>
      </c>
      <c r="S5159" s="49">
        <v>38721</v>
      </c>
      <c r="T5159" s="48">
        <v>2282.27</v>
      </c>
      <c r="U5159" s="50">
        <f t="shared" si="573"/>
        <v>2273.7109677419357</v>
      </c>
      <c r="V5159" s="51">
        <f t="shared" si="575"/>
        <v>2358.9591232876755</v>
      </c>
      <c r="W5159" s="53">
        <f t="shared" si="576"/>
        <v>-8.5368309532352082E-4</v>
      </c>
      <c r="X5159" s="53" t="str">
        <f t="shared" si="577"/>
        <v/>
      </c>
      <c r="Y5159" s="54" t="str">
        <f t="shared" si="578"/>
        <v/>
      </c>
    </row>
    <row r="5160" spans="17:25" x14ac:dyDescent="0.25">
      <c r="Q5160" s="47">
        <f t="shared" si="574"/>
        <v>2006</v>
      </c>
      <c r="R5160" s="48" t="str">
        <f t="shared" si="572"/>
        <v>20061</v>
      </c>
      <c r="S5160" s="49">
        <v>38722</v>
      </c>
      <c r="T5160" s="48">
        <v>2282.13</v>
      </c>
      <c r="U5160" s="50">
        <f t="shared" si="573"/>
        <v>2273.7109677419357</v>
      </c>
      <c r="V5160" s="51">
        <f t="shared" si="575"/>
        <v>2358.9591232876755</v>
      </c>
      <c r="W5160" s="53">
        <f t="shared" si="576"/>
        <v>-6.1342435382250038E-5</v>
      </c>
      <c r="X5160" s="53" t="str">
        <f t="shared" si="577"/>
        <v/>
      </c>
      <c r="Y5160" s="54" t="str">
        <f t="shared" si="578"/>
        <v/>
      </c>
    </row>
    <row r="5161" spans="17:25" x14ac:dyDescent="0.25">
      <c r="Q5161" s="47">
        <f t="shared" si="574"/>
        <v>2006</v>
      </c>
      <c r="R5161" s="48" t="str">
        <f t="shared" si="572"/>
        <v>20061</v>
      </c>
      <c r="S5161" s="49">
        <v>38723</v>
      </c>
      <c r="T5161" s="48">
        <v>2279.9899999999998</v>
      </c>
      <c r="U5161" s="50">
        <f t="shared" si="573"/>
        <v>2273.7109677419357</v>
      </c>
      <c r="V5161" s="51">
        <f t="shared" si="575"/>
        <v>2358.9591232876755</v>
      </c>
      <c r="W5161" s="53">
        <f t="shared" si="576"/>
        <v>-9.3772046290108158E-4</v>
      </c>
      <c r="X5161" s="53" t="str">
        <f t="shared" si="577"/>
        <v/>
      </c>
      <c r="Y5161" s="54" t="str">
        <f t="shared" si="578"/>
        <v/>
      </c>
    </row>
    <row r="5162" spans="17:25" x14ac:dyDescent="0.25">
      <c r="Q5162" s="47">
        <f t="shared" si="574"/>
        <v>2006</v>
      </c>
      <c r="R5162" s="48" t="str">
        <f t="shared" si="572"/>
        <v>20061</v>
      </c>
      <c r="S5162" s="49">
        <v>38724</v>
      </c>
      <c r="T5162" s="48">
        <v>2278.4</v>
      </c>
      <c r="U5162" s="50">
        <f t="shared" si="573"/>
        <v>2273.7109677419357</v>
      </c>
      <c r="V5162" s="51">
        <f t="shared" si="575"/>
        <v>2358.9591232876755</v>
      </c>
      <c r="W5162" s="53">
        <f t="shared" si="576"/>
        <v>-6.9737147969928248E-4</v>
      </c>
      <c r="X5162" s="53" t="str">
        <f t="shared" si="577"/>
        <v/>
      </c>
      <c r="Y5162" s="54" t="str">
        <f t="shared" si="578"/>
        <v/>
      </c>
    </row>
    <row r="5163" spans="17:25" x14ac:dyDescent="0.25">
      <c r="Q5163" s="47">
        <f t="shared" si="574"/>
        <v>2006</v>
      </c>
      <c r="R5163" s="48" t="str">
        <f t="shared" si="572"/>
        <v>20061</v>
      </c>
      <c r="S5163" s="49">
        <v>38725</v>
      </c>
      <c r="T5163" s="48">
        <v>2278.4</v>
      </c>
      <c r="U5163" s="50">
        <f t="shared" si="573"/>
        <v>2273.7109677419357</v>
      </c>
      <c r="V5163" s="51">
        <f t="shared" si="575"/>
        <v>2358.9591232876755</v>
      </c>
      <c r="W5163" s="53">
        <f t="shared" si="576"/>
        <v>0</v>
      </c>
      <c r="X5163" s="53" t="str">
        <f t="shared" si="577"/>
        <v/>
      </c>
      <c r="Y5163" s="54" t="str">
        <f t="shared" si="578"/>
        <v/>
      </c>
    </row>
    <row r="5164" spans="17:25" x14ac:dyDescent="0.25">
      <c r="Q5164" s="47">
        <f t="shared" si="574"/>
        <v>2006</v>
      </c>
      <c r="R5164" s="48" t="str">
        <f t="shared" si="572"/>
        <v>20061</v>
      </c>
      <c r="S5164" s="49">
        <v>38726</v>
      </c>
      <c r="T5164" s="48">
        <v>2278.4</v>
      </c>
      <c r="U5164" s="50">
        <f t="shared" si="573"/>
        <v>2273.7109677419357</v>
      </c>
      <c r="V5164" s="51">
        <f t="shared" si="575"/>
        <v>2358.9591232876755</v>
      </c>
      <c r="W5164" s="53">
        <f t="shared" si="576"/>
        <v>0</v>
      </c>
      <c r="X5164" s="53" t="str">
        <f t="shared" si="577"/>
        <v/>
      </c>
      <c r="Y5164" s="54" t="str">
        <f t="shared" si="578"/>
        <v/>
      </c>
    </row>
    <row r="5165" spans="17:25" x14ac:dyDescent="0.25">
      <c r="Q5165" s="47">
        <f t="shared" si="574"/>
        <v>2006</v>
      </c>
      <c r="R5165" s="48" t="str">
        <f t="shared" si="572"/>
        <v>20061</v>
      </c>
      <c r="S5165" s="49">
        <v>38727</v>
      </c>
      <c r="T5165" s="48">
        <v>2278.4</v>
      </c>
      <c r="U5165" s="50">
        <f t="shared" si="573"/>
        <v>2273.7109677419357</v>
      </c>
      <c r="V5165" s="51">
        <f t="shared" si="575"/>
        <v>2358.9591232876755</v>
      </c>
      <c r="W5165" s="53">
        <f t="shared" si="576"/>
        <v>0</v>
      </c>
      <c r="X5165" s="53" t="str">
        <f t="shared" si="577"/>
        <v/>
      </c>
      <c r="Y5165" s="54" t="str">
        <f t="shared" si="578"/>
        <v/>
      </c>
    </row>
    <row r="5166" spans="17:25" x14ac:dyDescent="0.25">
      <c r="Q5166" s="47">
        <f t="shared" si="574"/>
        <v>2006</v>
      </c>
      <c r="R5166" s="48" t="str">
        <f t="shared" si="572"/>
        <v>20061</v>
      </c>
      <c r="S5166" s="49">
        <v>38728</v>
      </c>
      <c r="T5166" s="48">
        <v>2276.58</v>
      </c>
      <c r="U5166" s="50">
        <f t="shared" si="573"/>
        <v>2273.7109677419357</v>
      </c>
      <c r="V5166" s="51">
        <f t="shared" si="575"/>
        <v>2358.9591232876755</v>
      </c>
      <c r="W5166" s="53">
        <f t="shared" si="576"/>
        <v>-7.9880617977534651E-4</v>
      </c>
      <c r="X5166" s="53" t="str">
        <f t="shared" si="577"/>
        <v/>
      </c>
      <c r="Y5166" s="54" t="str">
        <f t="shared" si="578"/>
        <v/>
      </c>
    </row>
    <row r="5167" spans="17:25" x14ac:dyDescent="0.25">
      <c r="Q5167" s="47">
        <f t="shared" si="574"/>
        <v>2006</v>
      </c>
      <c r="R5167" s="48" t="str">
        <f t="shared" si="572"/>
        <v>20061</v>
      </c>
      <c r="S5167" s="49">
        <v>38729</v>
      </c>
      <c r="T5167" s="48">
        <v>2274.73</v>
      </c>
      <c r="U5167" s="50">
        <f t="shared" si="573"/>
        <v>2273.7109677419357</v>
      </c>
      <c r="V5167" s="51">
        <f t="shared" si="575"/>
        <v>2358.9591232876755</v>
      </c>
      <c r="W5167" s="53">
        <f t="shared" si="576"/>
        <v>-8.1262244243551773E-4</v>
      </c>
      <c r="X5167" s="53" t="str">
        <f t="shared" si="577"/>
        <v/>
      </c>
      <c r="Y5167" s="54" t="str">
        <f t="shared" si="578"/>
        <v/>
      </c>
    </row>
    <row r="5168" spans="17:25" x14ac:dyDescent="0.25">
      <c r="Q5168" s="47">
        <f t="shared" si="574"/>
        <v>2006</v>
      </c>
      <c r="R5168" s="48" t="str">
        <f t="shared" si="572"/>
        <v>20061</v>
      </c>
      <c r="S5168" s="49">
        <v>38730</v>
      </c>
      <c r="T5168" s="48">
        <v>2274.59</v>
      </c>
      <c r="U5168" s="50">
        <f t="shared" si="573"/>
        <v>2273.7109677419357</v>
      </c>
      <c r="V5168" s="51">
        <f t="shared" si="575"/>
        <v>2358.9591232876755</v>
      </c>
      <c r="W5168" s="53">
        <f t="shared" si="576"/>
        <v>-6.1545765871029445E-5</v>
      </c>
      <c r="X5168" s="53" t="str">
        <f t="shared" si="577"/>
        <v/>
      </c>
      <c r="Y5168" s="54" t="str">
        <f t="shared" si="578"/>
        <v/>
      </c>
    </row>
    <row r="5169" spans="17:25" x14ac:dyDescent="0.25">
      <c r="Q5169" s="47">
        <f t="shared" si="574"/>
        <v>2006</v>
      </c>
      <c r="R5169" s="48" t="str">
        <f t="shared" si="572"/>
        <v>20061</v>
      </c>
      <c r="S5169" s="49">
        <v>38731</v>
      </c>
      <c r="T5169" s="48">
        <v>2273.31</v>
      </c>
      <c r="U5169" s="50">
        <f t="shared" si="573"/>
        <v>2273.7109677419357</v>
      </c>
      <c r="V5169" s="51">
        <f t="shared" si="575"/>
        <v>2358.9591232876755</v>
      </c>
      <c r="W5169" s="53">
        <f t="shared" si="576"/>
        <v>-5.6273877929657878E-4</v>
      </c>
      <c r="X5169" s="53" t="str">
        <f t="shared" si="577"/>
        <v/>
      </c>
      <c r="Y5169" s="54" t="str">
        <f t="shared" si="578"/>
        <v/>
      </c>
    </row>
    <row r="5170" spans="17:25" x14ac:dyDescent="0.25">
      <c r="Q5170" s="47">
        <f t="shared" si="574"/>
        <v>2006</v>
      </c>
      <c r="R5170" s="48" t="str">
        <f t="shared" si="572"/>
        <v>20061</v>
      </c>
      <c r="S5170" s="49">
        <v>38732</v>
      </c>
      <c r="T5170" s="48">
        <v>2273.31</v>
      </c>
      <c r="U5170" s="50">
        <f t="shared" si="573"/>
        <v>2273.7109677419357</v>
      </c>
      <c r="V5170" s="51">
        <f t="shared" si="575"/>
        <v>2358.9591232876755</v>
      </c>
      <c r="W5170" s="53">
        <f t="shared" si="576"/>
        <v>0</v>
      </c>
      <c r="X5170" s="53" t="str">
        <f t="shared" si="577"/>
        <v/>
      </c>
      <c r="Y5170" s="54" t="str">
        <f t="shared" si="578"/>
        <v/>
      </c>
    </row>
    <row r="5171" spans="17:25" x14ac:dyDescent="0.25">
      <c r="Q5171" s="47">
        <f t="shared" si="574"/>
        <v>2006</v>
      </c>
      <c r="R5171" s="48" t="str">
        <f t="shared" si="572"/>
        <v>20061</v>
      </c>
      <c r="S5171" s="49">
        <v>38733</v>
      </c>
      <c r="T5171" s="48">
        <v>2273.31</v>
      </c>
      <c r="U5171" s="50">
        <f t="shared" si="573"/>
        <v>2273.7109677419357</v>
      </c>
      <c r="V5171" s="51">
        <f t="shared" si="575"/>
        <v>2358.9591232876755</v>
      </c>
      <c r="W5171" s="53">
        <f t="shared" si="576"/>
        <v>0</v>
      </c>
      <c r="X5171" s="53" t="str">
        <f t="shared" si="577"/>
        <v/>
      </c>
      <c r="Y5171" s="54" t="str">
        <f t="shared" si="578"/>
        <v/>
      </c>
    </row>
    <row r="5172" spans="17:25" x14ac:dyDescent="0.25">
      <c r="Q5172" s="47">
        <f t="shared" si="574"/>
        <v>2006</v>
      </c>
      <c r="R5172" s="48" t="str">
        <f t="shared" si="572"/>
        <v>20061</v>
      </c>
      <c r="S5172" s="49">
        <v>38734</v>
      </c>
      <c r="T5172" s="48">
        <v>2273.31</v>
      </c>
      <c r="U5172" s="50">
        <f t="shared" si="573"/>
        <v>2273.7109677419357</v>
      </c>
      <c r="V5172" s="51">
        <f t="shared" si="575"/>
        <v>2358.9591232876755</v>
      </c>
      <c r="W5172" s="53">
        <f t="shared" si="576"/>
        <v>0</v>
      </c>
      <c r="X5172" s="53" t="str">
        <f t="shared" si="577"/>
        <v/>
      </c>
      <c r="Y5172" s="54" t="str">
        <f t="shared" si="578"/>
        <v/>
      </c>
    </row>
    <row r="5173" spans="17:25" x14ac:dyDescent="0.25">
      <c r="Q5173" s="47">
        <f t="shared" si="574"/>
        <v>2006</v>
      </c>
      <c r="R5173" s="48" t="str">
        <f t="shared" si="572"/>
        <v>20061</v>
      </c>
      <c r="S5173" s="49">
        <v>38735</v>
      </c>
      <c r="T5173" s="48">
        <v>2270.88</v>
      </c>
      <c r="U5173" s="50">
        <f t="shared" si="573"/>
        <v>2273.7109677419357</v>
      </c>
      <c r="V5173" s="51">
        <f t="shared" si="575"/>
        <v>2358.9591232876755</v>
      </c>
      <c r="W5173" s="53">
        <f t="shared" si="576"/>
        <v>-1.0689259273921614E-3</v>
      </c>
      <c r="X5173" s="53" t="str">
        <f t="shared" si="577"/>
        <v/>
      </c>
      <c r="Y5173" s="54" t="str">
        <f t="shared" si="578"/>
        <v/>
      </c>
    </row>
    <row r="5174" spans="17:25" x14ac:dyDescent="0.25">
      <c r="Q5174" s="47">
        <f t="shared" si="574"/>
        <v>2006</v>
      </c>
      <c r="R5174" s="48" t="str">
        <f t="shared" si="572"/>
        <v>20061</v>
      </c>
      <c r="S5174" s="49">
        <v>38736</v>
      </c>
      <c r="T5174" s="48">
        <v>2271.5500000000002</v>
      </c>
      <c r="U5174" s="50">
        <f t="shared" si="573"/>
        <v>2273.7109677419357</v>
      </c>
      <c r="V5174" s="51">
        <f t="shared" si="575"/>
        <v>2358.9591232876755</v>
      </c>
      <c r="W5174" s="53">
        <f t="shared" si="576"/>
        <v>2.9503980835632326E-4</v>
      </c>
      <c r="X5174" s="53" t="str">
        <f t="shared" si="577"/>
        <v/>
      </c>
      <c r="Y5174" s="54" t="str">
        <f t="shared" si="578"/>
        <v/>
      </c>
    </row>
    <row r="5175" spans="17:25" x14ac:dyDescent="0.25">
      <c r="Q5175" s="47">
        <f t="shared" si="574"/>
        <v>2006</v>
      </c>
      <c r="R5175" s="48" t="str">
        <f t="shared" si="572"/>
        <v>20061</v>
      </c>
      <c r="S5175" s="49">
        <v>38737</v>
      </c>
      <c r="T5175" s="48">
        <v>2269.6999999999998</v>
      </c>
      <c r="U5175" s="50">
        <f t="shared" si="573"/>
        <v>2273.7109677419357</v>
      </c>
      <c r="V5175" s="51">
        <f t="shared" si="575"/>
        <v>2358.9591232876755</v>
      </c>
      <c r="W5175" s="53">
        <f t="shared" si="576"/>
        <v>-8.1442187052904735E-4</v>
      </c>
      <c r="X5175" s="53" t="str">
        <f t="shared" si="577"/>
        <v/>
      </c>
      <c r="Y5175" s="54" t="str">
        <f t="shared" si="578"/>
        <v/>
      </c>
    </row>
    <row r="5176" spans="17:25" x14ac:dyDescent="0.25">
      <c r="Q5176" s="47">
        <f t="shared" si="574"/>
        <v>2006</v>
      </c>
      <c r="R5176" s="48" t="str">
        <f t="shared" si="572"/>
        <v>20061</v>
      </c>
      <c r="S5176" s="49">
        <v>38738</v>
      </c>
      <c r="T5176" s="48">
        <v>2269.41</v>
      </c>
      <c r="U5176" s="50">
        <f t="shared" si="573"/>
        <v>2273.7109677419357</v>
      </c>
      <c r="V5176" s="51">
        <f t="shared" si="575"/>
        <v>2358.9591232876755</v>
      </c>
      <c r="W5176" s="53">
        <f t="shared" si="576"/>
        <v>-1.2777018989296174E-4</v>
      </c>
      <c r="X5176" s="53" t="str">
        <f t="shared" si="577"/>
        <v/>
      </c>
      <c r="Y5176" s="54" t="str">
        <f t="shared" si="578"/>
        <v/>
      </c>
    </row>
    <row r="5177" spans="17:25" x14ac:dyDescent="0.25">
      <c r="Q5177" s="47">
        <f t="shared" si="574"/>
        <v>2006</v>
      </c>
      <c r="R5177" s="48" t="str">
        <f t="shared" si="572"/>
        <v>20061</v>
      </c>
      <c r="S5177" s="49">
        <v>38739</v>
      </c>
      <c r="T5177" s="48">
        <v>2269.41</v>
      </c>
      <c r="U5177" s="50">
        <f t="shared" si="573"/>
        <v>2273.7109677419357</v>
      </c>
      <c r="V5177" s="51">
        <f t="shared" si="575"/>
        <v>2358.9591232876755</v>
      </c>
      <c r="W5177" s="53">
        <f t="shared" si="576"/>
        <v>0</v>
      </c>
      <c r="X5177" s="53" t="str">
        <f t="shared" si="577"/>
        <v/>
      </c>
      <c r="Y5177" s="54" t="str">
        <f t="shared" si="578"/>
        <v/>
      </c>
    </row>
    <row r="5178" spans="17:25" x14ac:dyDescent="0.25">
      <c r="Q5178" s="47">
        <f t="shared" si="574"/>
        <v>2006</v>
      </c>
      <c r="R5178" s="48" t="str">
        <f t="shared" si="572"/>
        <v>20061</v>
      </c>
      <c r="S5178" s="49">
        <v>38740</v>
      </c>
      <c r="T5178" s="48">
        <v>2269.41</v>
      </c>
      <c r="U5178" s="50">
        <f t="shared" si="573"/>
        <v>2273.7109677419357</v>
      </c>
      <c r="V5178" s="51">
        <f t="shared" si="575"/>
        <v>2358.9591232876755</v>
      </c>
      <c r="W5178" s="53">
        <f t="shared" si="576"/>
        <v>0</v>
      </c>
      <c r="X5178" s="53" t="str">
        <f t="shared" si="577"/>
        <v/>
      </c>
      <c r="Y5178" s="54" t="str">
        <f t="shared" si="578"/>
        <v/>
      </c>
    </row>
    <row r="5179" spans="17:25" x14ac:dyDescent="0.25">
      <c r="Q5179" s="47">
        <f t="shared" si="574"/>
        <v>2006</v>
      </c>
      <c r="R5179" s="48" t="str">
        <f t="shared" si="572"/>
        <v>20061</v>
      </c>
      <c r="S5179" s="49">
        <v>38741</v>
      </c>
      <c r="T5179" s="48">
        <v>2262.04</v>
      </c>
      <c r="U5179" s="50">
        <f t="shared" si="573"/>
        <v>2273.7109677419357</v>
      </c>
      <c r="V5179" s="51">
        <f t="shared" si="575"/>
        <v>2358.9591232876755</v>
      </c>
      <c r="W5179" s="53">
        <f t="shared" si="576"/>
        <v>-3.2475401095438672E-3</v>
      </c>
      <c r="X5179" s="53" t="str">
        <f t="shared" si="577"/>
        <v/>
      </c>
      <c r="Y5179" s="54" t="str">
        <f t="shared" si="578"/>
        <v/>
      </c>
    </row>
    <row r="5180" spans="17:25" x14ac:dyDescent="0.25">
      <c r="Q5180" s="47">
        <f t="shared" si="574"/>
        <v>2006</v>
      </c>
      <c r="R5180" s="48" t="str">
        <f t="shared" si="572"/>
        <v>20061</v>
      </c>
      <c r="S5180" s="49">
        <v>38742</v>
      </c>
      <c r="T5180" s="48">
        <v>2262.87</v>
      </c>
      <c r="U5180" s="50">
        <f t="shared" si="573"/>
        <v>2273.7109677419357</v>
      </c>
      <c r="V5180" s="51">
        <f t="shared" si="575"/>
        <v>2358.9591232876755</v>
      </c>
      <c r="W5180" s="53">
        <f t="shared" si="576"/>
        <v>3.6692543014260615E-4</v>
      </c>
      <c r="X5180" s="53" t="str">
        <f t="shared" si="577"/>
        <v/>
      </c>
      <c r="Y5180" s="54" t="str">
        <f t="shared" si="578"/>
        <v/>
      </c>
    </row>
    <row r="5181" spans="17:25" x14ac:dyDescent="0.25">
      <c r="Q5181" s="47">
        <f t="shared" si="574"/>
        <v>2006</v>
      </c>
      <c r="R5181" s="48" t="str">
        <f t="shared" si="572"/>
        <v>20061</v>
      </c>
      <c r="S5181" s="49">
        <v>38743</v>
      </c>
      <c r="T5181" s="48">
        <v>2273.5</v>
      </c>
      <c r="U5181" s="50">
        <f t="shared" si="573"/>
        <v>2273.7109677419357</v>
      </c>
      <c r="V5181" s="51">
        <f t="shared" si="575"/>
        <v>2358.9591232876755</v>
      </c>
      <c r="W5181" s="53">
        <f t="shared" si="576"/>
        <v>4.6975743193378161E-3</v>
      </c>
      <c r="X5181" s="53" t="str">
        <f t="shared" si="577"/>
        <v/>
      </c>
      <c r="Y5181" s="54" t="str">
        <f t="shared" si="578"/>
        <v/>
      </c>
    </row>
    <row r="5182" spans="17:25" x14ac:dyDescent="0.25">
      <c r="Q5182" s="47">
        <f t="shared" si="574"/>
        <v>2006</v>
      </c>
      <c r="R5182" s="48" t="str">
        <f t="shared" si="572"/>
        <v>20061</v>
      </c>
      <c r="S5182" s="49">
        <v>38744</v>
      </c>
      <c r="T5182" s="48">
        <v>2270.85</v>
      </c>
      <c r="U5182" s="50">
        <f t="shared" si="573"/>
        <v>2273.7109677419357</v>
      </c>
      <c r="V5182" s="51">
        <f t="shared" si="575"/>
        <v>2358.9591232876755</v>
      </c>
      <c r="W5182" s="53">
        <f t="shared" si="576"/>
        <v>-1.1656036947438331E-3</v>
      </c>
      <c r="X5182" s="53" t="str">
        <f t="shared" si="577"/>
        <v/>
      </c>
      <c r="Y5182" s="54" t="str">
        <f t="shared" si="578"/>
        <v/>
      </c>
    </row>
    <row r="5183" spans="17:25" x14ac:dyDescent="0.25">
      <c r="Q5183" s="47">
        <f t="shared" si="574"/>
        <v>2006</v>
      </c>
      <c r="R5183" s="48" t="str">
        <f t="shared" si="572"/>
        <v>20061</v>
      </c>
      <c r="S5183" s="49">
        <v>38745</v>
      </c>
      <c r="T5183" s="48">
        <v>2266.66</v>
      </c>
      <c r="U5183" s="50">
        <f t="shared" si="573"/>
        <v>2273.7109677419357</v>
      </c>
      <c r="V5183" s="51">
        <f t="shared" si="575"/>
        <v>2358.9591232876755</v>
      </c>
      <c r="W5183" s="53">
        <f t="shared" si="576"/>
        <v>-1.8451240724839391E-3</v>
      </c>
      <c r="X5183" s="53" t="str">
        <f t="shared" si="577"/>
        <v/>
      </c>
      <c r="Y5183" s="54" t="str">
        <f t="shared" si="578"/>
        <v/>
      </c>
    </row>
    <row r="5184" spans="17:25" x14ac:dyDescent="0.25">
      <c r="Q5184" s="47">
        <f t="shared" si="574"/>
        <v>2006</v>
      </c>
      <c r="R5184" s="48" t="str">
        <f t="shared" si="572"/>
        <v>20061</v>
      </c>
      <c r="S5184" s="49">
        <v>38746</v>
      </c>
      <c r="T5184" s="48">
        <v>2266.66</v>
      </c>
      <c r="U5184" s="50">
        <f t="shared" si="573"/>
        <v>2273.7109677419357</v>
      </c>
      <c r="V5184" s="51">
        <f t="shared" si="575"/>
        <v>2358.9591232876755</v>
      </c>
      <c r="W5184" s="53">
        <f t="shared" si="576"/>
        <v>0</v>
      </c>
      <c r="X5184" s="53" t="str">
        <f t="shared" si="577"/>
        <v/>
      </c>
      <c r="Y5184" s="54" t="str">
        <f t="shared" si="578"/>
        <v/>
      </c>
    </row>
    <row r="5185" spans="17:25" x14ac:dyDescent="0.25">
      <c r="Q5185" s="47">
        <f t="shared" si="574"/>
        <v>2006</v>
      </c>
      <c r="R5185" s="48" t="str">
        <f t="shared" si="572"/>
        <v>20061</v>
      </c>
      <c r="S5185" s="49">
        <v>38747</v>
      </c>
      <c r="T5185" s="48">
        <v>2266.66</v>
      </c>
      <c r="U5185" s="50">
        <f t="shared" si="573"/>
        <v>2273.7109677419357</v>
      </c>
      <c r="V5185" s="51">
        <f t="shared" si="575"/>
        <v>2358.9591232876755</v>
      </c>
      <c r="W5185" s="53">
        <f t="shared" si="576"/>
        <v>0</v>
      </c>
      <c r="X5185" s="53" t="str">
        <f t="shared" si="577"/>
        <v/>
      </c>
      <c r="Y5185" s="54" t="str">
        <f t="shared" si="578"/>
        <v/>
      </c>
    </row>
    <row r="5186" spans="17:25" x14ac:dyDescent="0.25">
      <c r="Q5186" s="47">
        <f t="shared" si="574"/>
        <v>2006</v>
      </c>
      <c r="R5186" s="48" t="str">
        <f t="shared" si="572"/>
        <v>20061</v>
      </c>
      <c r="S5186" s="49">
        <v>38748</v>
      </c>
      <c r="T5186" s="48">
        <v>2265.65</v>
      </c>
      <c r="U5186" s="50">
        <f t="shared" si="573"/>
        <v>2273.7109677419357</v>
      </c>
      <c r="V5186" s="51">
        <f t="shared" si="575"/>
        <v>2358.9591232876755</v>
      </c>
      <c r="W5186" s="53">
        <f t="shared" si="576"/>
        <v>-4.4558954585149912E-4</v>
      </c>
      <c r="X5186" s="53" t="str">
        <f t="shared" si="577"/>
        <v/>
      </c>
      <c r="Y5186" s="54" t="str">
        <f t="shared" si="578"/>
        <v/>
      </c>
    </row>
    <row r="5187" spans="17:25" x14ac:dyDescent="0.25">
      <c r="Q5187" s="47">
        <f t="shared" si="574"/>
        <v>2006</v>
      </c>
      <c r="R5187" s="48" t="str">
        <f t="shared" si="572"/>
        <v>20062</v>
      </c>
      <c r="S5187" s="49">
        <v>38749</v>
      </c>
      <c r="T5187" s="48">
        <v>2267.63</v>
      </c>
      <c r="U5187" s="50">
        <f t="shared" si="573"/>
        <v>2255.7714285714283</v>
      </c>
      <c r="V5187" s="51">
        <f t="shared" si="575"/>
        <v>2358.9591232876755</v>
      </c>
      <c r="W5187" s="53">
        <f t="shared" si="576"/>
        <v>8.7392139121234003E-4</v>
      </c>
      <c r="X5187" s="53">
        <f t="shared" si="577"/>
        <v>-7.8899822470942516E-3</v>
      </c>
      <c r="Y5187" s="54" t="str">
        <f t="shared" si="578"/>
        <v/>
      </c>
    </row>
    <row r="5188" spans="17:25" x14ac:dyDescent="0.25">
      <c r="Q5188" s="47">
        <f t="shared" si="574"/>
        <v>2006</v>
      </c>
      <c r="R5188" s="48" t="str">
        <f t="shared" si="572"/>
        <v>20062</v>
      </c>
      <c r="S5188" s="49">
        <v>38750</v>
      </c>
      <c r="T5188" s="48">
        <v>2267.39</v>
      </c>
      <c r="U5188" s="50">
        <f t="shared" si="573"/>
        <v>2255.7714285714283</v>
      </c>
      <c r="V5188" s="51">
        <f t="shared" si="575"/>
        <v>2358.9591232876755</v>
      </c>
      <c r="W5188" s="53">
        <f t="shared" si="576"/>
        <v>-1.0583737205815957E-4</v>
      </c>
      <c r="X5188" s="53" t="str">
        <f t="shared" si="577"/>
        <v/>
      </c>
      <c r="Y5188" s="54" t="str">
        <f t="shared" si="578"/>
        <v/>
      </c>
    </row>
    <row r="5189" spans="17:25" x14ac:dyDescent="0.25">
      <c r="Q5189" s="47">
        <f t="shared" si="574"/>
        <v>2006</v>
      </c>
      <c r="R5189" s="48" t="str">
        <f t="shared" si="572"/>
        <v>20062</v>
      </c>
      <c r="S5189" s="49">
        <v>38751</v>
      </c>
      <c r="T5189" s="48">
        <v>2266.0700000000002</v>
      </c>
      <c r="U5189" s="50">
        <f t="shared" si="573"/>
        <v>2255.7714285714283</v>
      </c>
      <c r="V5189" s="51">
        <f t="shared" si="575"/>
        <v>2358.9591232876755</v>
      </c>
      <c r="W5189" s="53">
        <f t="shared" si="576"/>
        <v>-5.8216716136161306E-4</v>
      </c>
      <c r="X5189" s="53" t="str">
        <f t="shared" si="577"/>
        <v/>
      </c>
      <c r="Y5189" s="54" t="str">
        <f t="shared" si="578"/>
        <v/>
      </c>
    </row>
    <row r="5190" spans="17:25" x14ac:dyDescent="0.25">
      <c r="Q5190" s="47">
        <f t="shared" si="574"/>
        <v>2006</v>
      </c>
      <c r="R5190" s="48" t="str">
        <f t="shared" si="572"/>
        <v>20062</v>
      </c>
      <c r="S5190" s="49">
        <v>38752</v>
      </c>
      <c r="T5190" s="48">
        <v>2265.2199999999998</v>
      </c>
      <c r="U5190" s="50">
        <f t="shared" si="573"/>
        <v>2255.7714285714283</v>
      </c>
      <c r="V5190" s="51">
        <f t="shared" si="575"/>
        <v>2358.9591232876755</v>
      </c>
      <c r="W5190" s="53">
        <f t="shared" si="576"/>
        <v>-3.750987392271421E-4</v>
      </c>
      <c r="X5190" s="53" t="str">
        <f t="shared" si="577"/>
        <v/>
      </c>
      <c r="Y5190" s="54" t="str">
        <f t="shared" si="578"/>
        <v/>
      </c>
    </row>
    <row r="5191" spans="17:25" x14ac:dyDescent="0.25">
      <c r="Q5191" s="47">
        <f t="shared" si="574"/>
        <v>2006</v>
      </c>
      <c r="R5191" s="48" t="str">
        <f t="shared" ref="R5191:R5254" si="579">+YEAR(S5191)&amp;MONTH(S5191)</f>
        <v>20062</v>
      </c>
      <c r="S5191" s="49">
        <v>38753</v>
      </c>
      <c r="T5191" s="48">
        <v>2265.2199999999998</v>
      </c>
      <c r="U5191" s="50">
        <f t="shared" ref="U5191:U5254" si="580">+AVERAGEIF($R$3:$R$12000,R5191,$T$3:$T$12000)</f>
        <v>2255.7714285714283</v>
      </c>
      <c r="V5191" s="51">
        <f t="shared" si="575"/>
        <v>2358.9591232876755</v>
      </c>
      <c r="W5191" s="53">
        <f t="shared" si="576"/>
        <v>0</v>
      </c>
      <c r="X5191" s="53" t="str">
        <f t="shared" si="577"/>
        <v/>
      </c>
      <c r="Y5191" s="54" t="str">
        <f t="shared" si="578"/>
        <v/>
      </c>
    </row>
    <row r="5192" spans="17:25" x14ac:dyDescent="0.25">
      <c r="Q5192" s="47">
        <f t="shared" ref="Q5192:Q5255" si="581">+YEAR(S5192)</f>
        <v>2006</v>
      </c>
      <c r="R5192" s="48" t="str">
        <f t="shared" si="579"/>
        <v>20062</v>
      </c>
      <c r="S5192" s="49">
        <v>38754</v>
      </c>
      <c r="T5192" s="48">
        <v>2265.2199999999998</v>
      </c>
      <c r="U5192" s="50">
        <f t="shared" si="580"/>
        <v>2255.7714285714283</v>
      </c>
      <c r="V5192" s="51">
        <f t="shared" ref="V5192:V5255" si="582">+AVERAGEIF($Q$3:$Q$12000,Q5192,$T$3:$T$12000)</f>
        <v>2358.9591232876755</v>
      </c>
      <c r="W5192" s="53">
        <f t="shared" si="576"/>
        <v>0</v>
      </c>
      <c r="X5192" s="53" t="str">
        <f t="shared" si="577"/>
        <v/>
      </c>
      <c r="Y5192" s="54" t="str">
        <f t="shared" si="578"/>
        <v/>
      </c>
    </row>
    <row r="5193" spans="17:25" x14ac:dyDescent="0.25">
      <c r="Q5193" s="47">
        <f t="shared" si="581"/>
        <v>2006</v>
      </c>
      <c r="R5193" s="48" t="str">
        <f t="shared" si="579"/>
        <v>20062</v>
      </c>
      <c r="S5193" s="49">
        <v>38755</v>
      </c>
      <c r="T5193" s="48">
        <v>2259.64</v>
      </c>
      <c r="U5193" s="50">
        <f t="shared" si="580"/>
        <v>2255.7714285714283</v>
      </c>
      <c r="V5193" s="51">
        <f t="shared" si="582"/>
        <v>2358.9591232876755</v>
      </c>
      <c r="W5193" s="53">
        <f t="shared" ref="W5193:W5256" si="583">+T5193/T5192-1</f>
        <v>-2.4633368944296796E-3</v>
      </c>
      <c r="X5193" s="53" t="str">
        <f t="shared" ref="X5193:X5256" si="584">IF(U5193/U5192-1=0,"",U5193/U5192-1)</f>
        <v/>
      </c>
      <c r="Y5193" s="54" t="str">
        <f t="shared" ref="Y5193:Y5256" si="585">+IF(V5193=V5192,"",V5193/V5192-1)</f>
        <v/>
      </c>
    </row>
    <row r="5194" spans="17:25" x14ac:dyDescent="0.25">
      <c r="Q5194" s="47">
        <f t="shared" si="581"/>
        <v>2006</v>
      </c>
      <c r="R5194" s="48" t="str">
        <f t="shared" si="579"/>
        <v>20062</v>
      </c>
      <c r="S5194" s="49">
        <v>38756</v>
      </c>
      <c r="T5194" s="48">
        <v>2256.5700000000002</v>
      </c>
      <c r="U5194" s="50">
        <f t="shared" si="580"/>
        <v>2255.7714285714283</v>
      </c>
      <c r="V5194" s="51">
        <f t="shared" si="582"/>
        <v>2358.9591232876755</v>
      </c>
      <c r="W5194" s="53">
        <f t="shared" si="583"/>
        <v>-1.3586234975481171E-3</v>
      </c>
      <c r="X5194" s="53" t="str">
        <f t="shared" si="584"/>
        <v/>
      </c>
      <c r="Y5194" s="54" t="str">
        <f t="shared" si="585"/>
        <v/>
      </c>
    </row>
    <row r="5195" spans="17:25" x14ac:dyDescent="0.25">
      <c r="Q5195" s="47">
        <f t="shared" si="581"/>
        <v>2006</v>
      </c>
      <c r="R5195" s="48" t="str">
        <f t="shared" si="579"/>
        <v>20062</v>
      </c>
      <c r="S5195" s="49">
        <v>38757</v>
      </c>
      <c r="T5195" s="48">
        <v>2259.0700000000002</v>
      </c>
      <c r="U5195" s="50">
        <f t="shared" si="580"/>
        <v>2255.7714285714283</v>
      </c>
      <c r="V5195" s="51">
        <f t="shared" si="582"/>
        <v>2358.9591232876755</v>
      </c>
      <c r="W5195" s="53">
        <f t="shared" si="583"/>
        <v>1.1078761128615611E-3</v>
      </c>
      <c r="X5195" s="53" t="str">
        <f t="shared" si="584"/>
        <v/>
      </c>
      <c r="Y5195" s="54" t="str">
        <f t="shared" si="585"/>
        <v/>
      </c>
    </row>
    <row r="5196" spans="17:25" x14ac:dyDescent="0.25">
      <c r="Q5196" s="47">
        <f t="shared" si="581"/>
        <v>2006</v>
      </c>
      <c r="R5196" s="48" t="str">
        <f t="shared" si="579"/>
        <v>20062</v>
      </c>
      <c r="S5196" s="49">
        <v>38758</v>
      </c>
      <c r="T5196" s="48">
        <v>2256.9499999999998</v>
      </c>
      <c r="U5196" s="50">
        <f t="shared" si="580"/>
        <v>2255.7714285714283</v>
      </c>
      <c r="V5196" s="51">
        <f t="shared" si="582"/>
        <v>2358.9591232876755</v>
      </c>
      <c r="W5196" s="53">
        <f t="shared" si="583"/>
        <v>-9.3843926925696319E-4</v>
      </c>
      <c r="X5196" s="53" t="str">
        <f t="shared" si="584"/>
        <v/>
      </c>
      <c r="Y5196" s="54" t="str">
        <f t="shared" si="585"/>
        <v/>
      </c>
    </row>
    <row r="5197" spans="17:25" x14ac:dyDescent="0.25">
      <c r="Q5197" s="47">
        <f t="shared" si="581"/>
        <v>2006</v>
      </c>
      <c r="R5197" s="48" t="str">
        <f t="shared" si="579"/>
        <v>20062</v>
      </c>
      <c r="S5197" s="49">
        <v>38759</v>
      </c>
      <c r="T5197" s="48">
        <v>2253.1</v>
      </c>
      <c r="U5197" s="50">
        <f t="shared" si="580"/>
        <v>2255.7714285714283</v>
      </c>
      <c r="V5197" s="51">
        <f t="shared" si="582"/>
        <v>2358.9591232876755</v>
      </c>
      <c r="W5197" s="53">
        <f t="shared" si="583"/>
        <v>-1.7058419548505732E-3</v>
      </c>
      <c r="X5197" s="53" t="str">
        <f t="shared" si="584"/>
        <v/>
      </c>
      <c r="Y5197" s="54" t="str">
        <f t="shared" si="585"/>
        <v/>
      </c>
    </row>
    <row r="5198" spans="17:25" x14ac:dyDescent="0.25">
      <c r="Q5198" s="47">
        <f t="shared" si="581"/>
        <v>2006</v>
      </c>
      <c r="R5198" s="48" t="str">
        <f t="shared" si="579"/>
        <v>20062</v>
      </c>
      <c r="S5198" s="49">
        <v>38760</v>
      </c>
      <c r="T5198" s="48">
        <v>2253.1</v>
      </c>
      <c r="U5198" s="50">
        <f t="shared" si="580"/>
        <v>2255.7714285714283</v>
      </c>
      <c r="V5198" s="51">
        <f t="shared" si="582"/>
        <v>2358.9591232876755</v>
      </c>
      <c r="W5198" s="53">
        <f t="shared" si="583"/>
        <v>0</v>
      </c>
      <c r="X5198" s="53" t="str">
        <f t="shared" si="584"/>
        <v/>
      </c>
      <c r="Y5198" s="54" t="str">
        <f t="shared" si="585"/>
        <v/>
      </c>
    </row>
    <row r="5199" spans="17:25" x14ac:dyDescent="0.25">
      <c r="Q5199" s="47">
        <f t="shared" si="581"/>
        <v>2006</v>
      </c>
      <c r="R5199" s="48" t="str">
        <f t="shared" si="579"/>
        <v>20062</v>
      </c>
      <c r="S5199" s="49">
        <v>38761</v>
      </c>
      <c r="T5199" s="48">
        <v>2253.1</v>
      </c>
      <c r="U5199" s="50">
        <f t="shared" si="580"/>
        <v>2255.7714285714283</v>
      </c>
      <c r="V5199" s="51">
        <f t="shared" si="582"/>
        <v>2358.9591232876755</v>
      </c>
      <c r="W5199" s="53">
        <f t="shared" si="583"/>
        <v>0</v>
      </c>
      <c r="X5199" s="53" t="str">
        <f t="shared" si="584"/>
        <v/>
      </c>
      <c r="Y5199" s="54" t="str">
        <f t="shared" si="585"/>
        <v/>
      </c>
    </row>
    <row r="5200" spans="17:25" x14ac:dyDescent="0.25">
      <c r="Q5200" s="47">
        <f t="shared" si="581"/>
        <v>2006</v>
      </c>
      <c r="R5200" s="48" t="str">
        <f t="shared" si="579"/>
        <v>20062</v>
      </c>
      <c r="S5200" s="49">
        <v>38762</v>
      </c>
      <c r="T5200" s="48">
        <v>2254.0300000000002</v>
      </c>
      <c r="U5200" s="50">
        <f t="shared" si="580"/>
        <v>2255.7714285714283</v>
      </c>
      <c r="V5200" s="51">
        <f t="shared" si="582"/>
        <v>2358.9591232876755</v>
      </c>
      <c r="W5200" s="53">
        <f t="shared" si="583"/>
        <v>4.1276463539130503E-4</v>
      </c>
      <c r="X5200" s="53" t="str">
        <f t="shared" si="584"/>
        <v/>
      </c>
      <c r="Y5200" s="54" t="str">
        <f t="shared" si="585"/>
        <v/>
      </c>
    </row>
    <row r="5201" spans="17:25" x14ac:dyDescent="0.25">
      <c r="Q5201" s="47">
        <f t="shared" si="581"/>
        <v>2006</v>
      </c>
      <c r="R5201" s="48" t="str">
        <f t="shared" si="579"/>
        <v>20062</v>
      </c>
      <c r="S5201" s="49">
        <v>38763</v>
      </c>
      <c r="T5201" s="48">
        <v>2254.98</v>
      </c>
      <c r="U5201" s="50">
        <f t="shared" si="580"/>
        <v>2255.7714285714283</v>
      </c>
      <c r="V5201" s="51">
        <f t="shared" si="582"/>
        <v>2358.9591232876755</v>
      </c>
      <c r="W5201" s="53">
        <f t="shared" si="583"/>
        <v>4.2146732740899751E-4</v>
      </c>
      <c r="X5201" s="53" t="str">
        <f t="shared" si="584"/>
        <v/>
      </c>
      <c r="Y5201" s="54" t="str">
        <f t="shared" si="585"/>
        <v/>
      </c>
    </row>
    <row r="5202" spans="17:25" x14ac:dyDescent="0.25">
      <c r="Q5202" s="47">
        <f t="shared" si="581"/>
        <v>2006</v>
      </c>
      <c r="R5202" s="48" t="str">
        <f t="shared" si="579"/>
        <v>20062</v>
      </c>
      <c r="S5202" s="49">
        <v>38764</v>
      </c>
      <c r="T5202" s="48">
        <v>2253.6799999999998</v>
      </c>
      <c r="U5202" s="50">
        <f t="shared" si="580"/>
        <v>2255.7714285714283</v>
      </c>
      <c r="V5202" s="51">
        <f t="shared" si="582"/>
        <v>2358.9591232876755</v>
      </c>
      <c r="W5202" s="53">
        <f t="shared" si="583"/>
        <v>-5.765017871556255E-4</v>
      </c>
      <c r="X5202" s="53" t="str">
        <f t="shared" si="584"/>
        <v/>
      </c>
      <c r="Y5202" s="54" t="str">
        <f t="shared" si="585"/>
        <v/>
      </c>
    </row>
    <row r="5203" spans="17:25" x14ac:dyDescent="0.25">
      <c r="Q5203" s="47">
        <f t="shared" si="581"/>
        <v>2006</v>
      </c>
      <c r="R5203" s="48" t="str">
        <f t="shared" si="579"/>
        <v>20062</v>
      </c>
      <c r="S5203" s="49">
        <v>38765</v>
      </c>
      <c r="T5203" s="48">
        <v>2254.11</v>
      </c>
      <c r="U5203" s="50">
        <f t="shared" si="580"/>
        <v>2255.7714285714283</v>
      </c>
      <c r="V5203" s="51">
        <f t="shared" si="582"/>
        <v>2358.9591232876755</v>
      </c>
      <c r="W5203" s="53">
        <f t="shared" si="583"/>
        <v>1.9079904866714514E-4</v>
      </c>
      <c r="X5203" s="53" t="str">
        <f t="shared" si="584"/>
        <v/>
      </c>
      <c r="Y5203" s="54" t="str">
        <f t="shared" si="585"/>
        <v/>
      </c>
    </row>
    <row r="5204" spans="17:25" x14ac:dyDescent="0.25">
      <c r="Q5204" s="47">
        <f t="shared" si="581"/>
        <v>2006</v>
      </c>
      <c r="R5204" s="48" t="str">
        <f t="shared" si="579"/>
        <v>20062</v>
      </c>
      <c r="S5204" s="49">
        <v>38766</v>
      </c>
      <c r="T5204" s="48">
        <v>2253.89</v>
      </c>
      <c r="U5204" s="50">
        <f t="shared" si="580"/>
        <v>2255.7714285714283</v>
      </c>
      <c r="V5204" s="51">
        <f t="shared" si="582"/>
        <v>2358.9591232876755</v>
      </c>
      <c r="W5204" s="53">
        <f t="shared" si="583"/>
        <v>-9.759949603183049E-5</v>
      </c>
      <c r="X5204" s="53" t="str">
        <f t="shared" si="584"/>
        <v/>
      </c>
      <c r="Y5204" s="54" t="str">
        <f t="shared" si="585"/>
        <v/>
      </c>
    </row>
    <row r="5205" spans="17:25" x14ac:dyDescent="0.25">
      <c r="Q5205" s="47">
        <f t="shared" si="581"/>
        <v>2006</v>
      </c>
      <c r="R5205" s="48" t="str">
        <f t="shared" si="579"/>
        <v>20062</v>
      </c>
      <c r="S5205" s="49">
        <v>38767</v>
      </c>
      <c r="T5205" s="48">
        <v>2253.89</v>
      </c>
      <c r="U5205" s="50">
        <f t="shared" si="580"/>
        <v>2255.7714285714283</v>
      </c>
      <c r="V5205" s="51">
        <f t="shared" si="582"/>
        <v>2358.9591232876755</v>
      </c>
      <c r="W5205" s="53">
        <f t="shared" si="583"/>
        <v>0</v>
      </c>
      <c r="X5205" s="53" t="str">
        <f t="shared" si="584"/>
        <v/>
      </c>
      <c r="Y5205" s="54" t="str">
        <f t="shared" si="585"/>
        <v/>
      </c>
    </row>
    <row r="5206" spans="17:25" x14ac:dyDescent="0.25">
      <c r="Q5206" s="47">
        <f t="shared" si="581"/>
        <v>2006</v>
      </c>
      <c r="R5206" s="48" t="str">
        <f t="shared" si="579"/>
        <v>20062</v>
      </c>
      <c r="S5206" s="49">
        <v>38768</v>
      </c>
      <c r="T5206" s="48">
        <v>2253.89</v>
      </c>
      <c r="U5206" s="50">
        <f t="shared" si="580"/>
        <v>2255.7714285714283</v>
      </c>
      <c r="V5206" s="51">
        <f t="shared" si="582"/>
        <v>2358.9591232876755</v>
      </c>
      <c r="W5206" s="53">
        <f t="shared" si="583"/>
        <v>0</v>
      </c>
      <c r="X5206" s="53" t="str">
        <f t="shared" si="584"/>
        <v/>
      </c>
      <c r="Y5206" s="54" t="str">
        <f t="shared" si="585"/>
        <v/>
      </c>
    </row>
    <row r="5207" spans="17:25" x14ac:dyDescent="0.25">
      <c r="Q5207" s="47">
        <f t="shared" si="581"/>
        <v>2006</v>
      </c>
      <c r="R5207" s="48" t="str">
        <f t="shared" si="579"/>
        <v>20062</v>
      </c>
      <c r="S5207" s="49">
        <v>38769</v>
      </c>
      <c r="T5207" s="48">
        <v>2253.89</v>
      </c>
      <c r="U5207" s="50">
        <f t="shared" si="580"/>
        <v>2255.7714285714283</v>
      </c>
      <c r="V5207" s="51">
        <f t="shared" si="582"/>
        <v>2358.9591232876755</v>
      </c>
      <c r="W5207" s="53">
        <f t="shared" si="583"/>
        <v>0</v>
      </c>
      <c r="X5207" s="53" t="str">
        <f t="shared" si="584"/>
        <v/>
      </c>
      <c r="Y5207" s="54" t="str">
        <f t="shared" si="585"/>
        <v/>
      </c>
    </row>
    <row r="5208" spans="17:25" x14ac:dyDescent="0.25">
      <c r="Q5208" s="47">
        <f t="shared" si="581"/>
        <v>2006</v>
      </c>
      <c r="R5208" s="48" t="str">
        <f t="shared" si="579"/>
        <v>20062</v>
      </c>
      <c r="S5208" s="49">
        <v>38770</v>
      </c>
      <c r="T5208" s="48">
        <v>2253.42</v>
      </c>
      <c r="U5208" s="50">
        <f t="shared" si="580"/>
        <v>2255.7714285714283</v>
      </c>
      <c r="V5208" s="51">
        <f t="shared" si="582"/>
        <v>2358.9591232876755</v>
      </c>
      <c r="W5208" s="53">
        <f t="shared" si="583"/>
        <v>-2.0852836651297224E-4</v>
      </c>
      <c r="X5208" s="53" t="str">
        <f t="shared" si="584"/>
        <v/>
      </c>
      <c r="Y5208" s="54" t="str">
        <f t="shared" si="585"/>
        <v/>
      </c>
    </row>
    <row r="5209" spans="17:25" x14ac:dyDescent="0.25">
      <c r="Q5209" s="47">
        <f t="shared" si="581"/>
        <v>2006</v>
      </c>
      <c r="R5209" s="48" t="str">
        <f t="shared" si="579"/>
        <v>20062</v>
      </c>
      <c r="S5209" s="49">
        <v>38771</v>
      </c>
      <c r="T5209" s="48">
        <v>2251.7800000000002</v>
      </c>
      <c r="U5209" s="50">
        <f t="shared" si="580"/>
        <v>2255.7714285714283</v>
      </c>
      <c r="V5209" s="51">
        <f t="shared" si="582"/>
        <v>2358.9591232876755</v>
      </c>
      <c r="W5209" s="53">
        <f t="shared" si="583"/>
        <v>-7.2778265924677843E-4</v>
      </c>
      <c r="X5209" s="53" t="str">
        <f t="shared" si="584"/>
        <v/>
      </c>
      <c r="Y5209" s="54" t="str">
        <f t="shared" si="585"/>
        <v/>
      </c>
    </row>
    <row r="5210" spans="17:25" x14ac:dyDescent="0.25">
      <c r="Q5210" s="47">
        <f t="shared" si="581"/>
        <v>2006</v>
      </c>
      <c r="R5210" s="48" t="str">
        <f t="shared" si="579"/>
        <v>20062</v>
      </c>
      <c r="S5210" s="49">
        <v>38772</v>
      </c>
      <c r="T5210" s="48">
        <v>2249.9</v>
      </c>
      <c r="U5210" s="50">
        <f t="shared" si="580"/>
        <v>2255.7714285714283</v>
      </c>
      <c r="V5210" s="51">
        <f t="shared" si="582"/>
        <v>2358.9591232876755</v>
      </c>
      <c r="W5210" s="53">
        <f t="shared" si="583"/>
        <v>-8.348950607963701E-4</v>
      </c>
      <c r="X5210" s="53" t="str">
        <f t="shared" si="584"/>
        <v/>
      </c>
      <c r="Y5210" s="54" t="str">
        <f t="shared" si="585"/>
        <v/>
      </c>
    </row>
    <row r="5211" spans="17:25" x14ac:dyDescent="0.25">
      <c r="Q5211" s="47">
        <f t="shared" si="581"/>
        <v>2006</v>
      </c>
      <c r="R5211" s="48" t="str">
        <f t="shared" si="579"/>
        <v>20062</v>
      </c>
      <c r="S5211" s="49">
        <v>38773</v>
      </c>
      <c r="T5211" s="48">
        <v>2246.1799999999998</v>
      </c>
      <c r="U5211" s="50">
        <f t="shared" si="580"/>
        <v>2255.7714285714283</v>
      </c>
      <c r="V5211" s="51">
        <f t="shared" si="582"/>
        <v>2358.9591232876755</v>
      </c>
      <c r="W5211" s="53">
        <f t="shared" si="583"/>
        <v>-1.6534068180809047E-3</v>
      </c>
      <c r="X5211" s="53" t="str">
        <f t="shared" si="584"/>
        <v/>
      </c>
      <c r="Y5211" s="54" t="str">
        <f t="shared" si="585"/>
        <v/>
      </c>
    </row>
    <row r="5212" spans="17:25" x14ac:dyDescent="0.25">
      <c r="Q5212" s="47">
        <f t="shared" si="581"/>
        <v>2006</v>
      </c>
      <c r="R5212" s="48" t="str">
        <f t="shared" si="579"/>
        <v>20062</v>
      </c>
      <c r="S5212" s="49">
        <v>38774</v>
      </c>
      <c r="T5212" s="48">
        <v>2246.1799999999998</v>
      </c>
      <c r="U5212" s="50">
        <f t="shared" si="580"/>
        <v>2255.7714285714283</v>
      </c>
      <c r="V5212" s="51">
        <f t="shared" si="582"/>
        <v>2358.9591232876755</v>
      </c>
      <c r="W5212" s="53">
        <f t="shared" si="583"/>
        <v>0</v>
      </c>
      <c r="X5212" s="53" t="str">
        <f t="shared" si="584"/>
        <v/>
      </c>
      <c r="Y5212" s="54" t="str">
        <f t="shared" si="585"/>
        <v/>
      </c>
    </row>
    <row r="5213" spans="17:25" x14ac:dyDescent="0.25">
      <c r="Q5213" s="47">
        <f t="shared" si="581"/>
        <v>2006</v>
      </c>
      <c r="R5213" s="48" t="str">
        <f t="shared" si="579"/>
        <v>20062</v>
      </c>
      <c r="S5213" s="49">
        <v>38775</v>
      </c>
      <c r="T5213" s="48">
        <v>2246.1799999999998</v>
      </c>
      <c r="U5213" s="50">
        <f t="shared" si="580"/>
        <v>2255.7714285714283</v>
      </c>
      <c r="V5213" s="51">
        <f t="shared" si="582"/>
        <v>2358.9591232876755</v>
      </c>
      <c r="W5213" s="53">
        <f t="shared" si="583"/>
        <v>0</v>
      </c>
      <c r="X5213" s="53" t="str">
        <f t="shared" si="584"/>
        <v/>
      </c>
      <c r="Y5213" s="54" t="str">
        <f t="shared" si="585"/>
        <v/>
      </c>
    </row>
    <row r="5214" spans="17:25" x14ac:dyDescent="0.25">
      <c r="Q5214" s="47">
        <f t="shared" si="581"/>
        <v>2006</v>
      </c>
      <c r="R5214" s="48" t="str">
        <f t="shared" si="579"/>
        <v>20062</v>
      </c>
      <c r="S5214" s="49">
        <v>38776</v>
      </c>
      <c r="T5214" s="48">
        <v>2247.3200000000002</v>
      </c>
      <c r="U5214" s="50">
        <f t="shared" si="580"/>
        <v>2255.7714285714283</v>
      </c>
      <c r="V5214" s="51">
        <f t="shared" si="582"/>
        <v>2358.9591232876755</v>
      </c>
      <c r="W5214" s="53">
        <f t="shared" si="583"/>
        <v>5.0752833699885258E-4</v>
      </c>
      <c r="X5214" s="53" t="str">
        <f t="shared" si="584"/>
        <v/>
      </c>
      <c r="Y5214" s="54" t="str">
        <f t="shared" si="585"/>
        <v/>
      </c>
    </row>
    <row r="5215" spans="17:25" x14ac:dyDescent="0.25">
      <c r="Q5215" s="47">
        <f t="shared" si="581"/>
        <v>2006</v>
      </c>
      <c r="R5215" s="48" t="str">
        <f t="shared" si="579"/>
        <v>20063</v>
      </c>
      <c r="S5215" s="49">
        <v>38777</v>
      </c>
      <c r="T5215" s="48">
        <v>2245.71</v>
      </c>
      <c r="U5215" s="50">
        <f t="shared" si="580"/>
        <v>2261.918709677419</v>
      </c>
      <c r="V5215" s="51">
        <f t="shared" si="582"/>
        <v>2358.9591232876755</v>
      </c>
      <c r="W5215" s="53">
        <f t="shared" si="583"/>
        <v>-7.1640887813040344E-4</v>
      </c>
      <c r="X5215" s="53">
        <f t="shared" si="584"/>
        <v>2.7251347490839795E-3</v>
      </c>
      <c r="Y5215" s="54" t="str">
        <f t="shared" si="585"/>
        <v/>
      </c>
    </row>
    <row r="5216" spans="17:25" x14ac:dyDescent="0.25">
      <c r="Q5216" s="47">
        <f t="shared" si="581"/>
        <v>2006</v>
      </c>
      <c r="R5216" s="48" t="str">
        <f t="shared" si="579"/>
        <v>20063</v>
      </c>
      <c r="S5216" s="49">
        <v>38778</v>
      </c>
      <c r="T5216" s="48">
        <v>2247.48</v>
      </c>
      <c r="U5216" s="50">
        <f t="shared" si="580"/>
        <v>2261.918709677419</v>
      </c>
      <c r="V5216" s="51">
        <f t="shared" si="582"/>
        <v>2358.9591232876755</v>
      </c>
      <c r="W5216" s="53">
        <f t="shared" si="583"/>
        <v>7.8816944307136261E-4</v>
      </c>
      <c r="X5216" s="53" t="str">
        <f t="shared" si="584"/>
        <v/>
      </c>
      <c r="Y5216" s="54" t="str">
        <f t="shared" si="585"/>
        <v/>
      </c>
    </row>
    <row r="5217" spans="17:25" x14ac:dyDescent="0.25">
      <c r="Q5217" s="47">
        <f t="shared" si="581"/>
        <v>2006</v>
      </c>
      <c r="R5217" s="48" t="str">
        <f t="shared" si="579"/>
        <v>20063</v>
      </c>
      <c r="S5217" s="49">
        <v>38779</v>
      </c>
      <c r="T5217" s="48">
        <v>2251.4499999999998</v>
      </c>
      <c r="U5217" s="50">
        <f t="shared" si="580"/>
        <v>2261.918709677419</v>
      </c>
      <c r="V5217" s="51">
        <f t="shared" si="582"/>
        <v>2358.9591232876755</v>
      </c>
      <c r="W5217" s="53">
        <f t="shared" si="583"/>
        <v>1.7664228380229741E-3</v>
      </c>
      <c r="X5217" s="53" t="str">
        <f t="shared" si="584"/>
        <v/>
      </c>
      <c r="Y5217" s="54" t="str">
        <f t="shared" si="585"/>
        <v/>
      </c>
    </row>
    <row r="5218" spans="17:25" x14ac:dyDescent="0.25">
      <c r="Q5218" s="47">
        <f t="shared" si="581"/>
        <v>2006</v>
      </c>
      <c r="R5218" s="48" t="str">
        <f t="shared" si="579"/>
        <v>20063</v>
      </c>
      <c r="S5218" s="49">
        <v>38780</v>
      </c>
      <c r="T5218" s="48">
        <v>2256.17</v>
      </c>
      <c r="U5218" s="50">
        <f t="shared" si="580"/>
        <v>2261.918709677419</v>
      </c>
      <c r="V5218" s="51">
        <f t="shared" si="582"/>
        <v>2358.9591232876755</v>
      </c>
      <c r="W5218" s="53">
        <f t="shared" si="583"/>
        <v>2.0964267472074471E-3</v>
      </c>
      <c r="X5218" s="53" t="str">
        <f t="shared" si="584"/>
        <v/>
      </c>
      <c r="Y5218" s="54" t="str">
        <f t="shared" si="585"/>
        <v/>
      </c>
    </row>
    <row r="5219" spans="17:25" x14ac:dyDescent="0.25">
      <c r="Q5219" s="47">
        <f t="shared" si="581"/>
        <v>2006</v>
      </c>
      <c r="R5219" s="48" t="str">
        <f t="shared" si="579"/>
        <v>20063</v>
      </c>
      <c r="S5219" s="49">
        <v>38781</v>
      </c>
      <c r="T5219" s="48">
        <v>2256.17</v>
      </c>
      <c r="U5219" s="50">
        <f t="shared" si="580"/>
        <v>2261.918709677419</v>
      </c>
      <c r="V5219" s="51">
        <f t="shared" si="582"/>
        <v>2358.9591232876755</v>
      </c>
      <c r="W5219" s="53">
        <f t="shared" si="583"/>
        <v>0</v>
      </c>
      <c r="X5219" s="53" t="str">
        <f t="shared" si="584"/>
        <v/>
      </c>
      <c r="Y5219" s="54" t="str">
        <f t="shared" si="585"/>
        <v/>
      </c>
    </row>
    <row r="5220" spans="17:25" x14ac:dyDescent="0.25">
      <c r="Q5220" s="47">
        <f t="shared" si="581"/>
        <v>2006</v>
      </c>
      <c r="R5220" s="48" t="str">
        <f t="shared" si="579"/>
        <v>20063</v>
      </c>
      <c r="S5220" s="49">
        <v>38782</v>
      </c>
      <c r="T5220" s="48">
        <v>2256.17</v>
      </c>
      <c r="U5220" s="50">
        <f t="shared" si="580"/>
        <v>2261.918709677419</v>
      </c>
      <c r="V5220" s="51">
        <f t="shared" si="582"/>
        <v>2358.9591232876755</v>
      </c>
      <c r="W5220" s="53">
        <f t="shared" si="583"/>
        <v>0</v>
      </c>
      <c r="X5220" s="53" t="str">
        <f t="shared" si="584"/>
        <v/>
      </c>
      <c r="Y5220" s="54" t="str">
        <f t="shared" si="585"/>
        <v/>
      </c>
    </row>
    <row r="5221" spans="17:25" x14ac:dyDescent="0.25">
      <c r="Q5221" s="47">
        <f t="shared" si="581"/>
        <v>2006</v>
      </c>
      <c r="R5221" s="48" t="str">
        <f t="shared" si="579"/>
        <v>20063</v>
      </c>
      <c r="S5221" s="49">
        <v>38783</v>
      </c>
      <c r="T5221" s="48">
        <v>2259.12</v>
      </c>
      <c r="U5221" s="50">
        <f t="shared" si="580"/>
        <v>2261.918709677419</v>
      </c>
      <c r="V5221" s="51">
        <f t="shared" si="582"/>
        <v>2358.9591232876755</v>
      </c>
      <c r="W5221" s="53">
        <f t="shared" si="583"/>
        <v>1.3075255853947088E-3</v>
      </c>
      <c r="X5221" s="53" t="str">
        <f t="shared" si="584"/>
        <v/>
      </c>
      <c r="Y5221" s="54" t="str">
        <f t="shared" si="585"/>
        <v/>
      </c>
    </row>
    <row r="5222" spans="17:25" x14ac:dyDescent="0.25">
      <c r="Q5222" s="47">
        <f t="shared" si="581"/>
        <v>2006</v>
      </c>
      <c r="R5222" s="48" t="str">
        <f t="shared" si="579"/>
        <v>20063</v>
      </c>
      <c r="S5222" s="49">
        <v>38784</v>
      </c>
      <c r="T5222" s="48">
        <v>2258.11</v>
      </c>
      <c r="U5222" s="50">
        <f t="shared" si="580"/>
        <v>2261.918709677419</v>
      </c>
      <c r="V5222" s="51">
        <f t="shared" si="582"/>
        <v>2358.9591232876755</v>
      </c>
      <c r="W5222" s="53">
        <f t="shared" si="583"/>
        <v>-4.4707673784472046E-4</v>
      </c>
      <c r="X5222" s="53" t="str">
        <f t="shared" si="584"/>
        <v/>
      </c>
      <c r="Y5222" s="54" t="str">
        <f t="shared" si="585"/>
        <v/>
      </c>
    </row>
    <row r="5223" spans="17:25" x14ac:dyDescent="0.25">
      <c r="Q5223" s="47">
        <f t="shared" si="581"/>
        <v>2006</v>
      </c>
      <c r="R5223" s="48" t="str">
        <f t="shared" si="579"/>
        <v>20063</v>
      </c>
      <c r="S5223" s="49">
        <v>38785</v>
      </c>
      <c r="T5223" s="48">
        <v>2254.5500000000002</v>
      </c>
      <c r="U5223" s="50">
        <f t="shared" si="580"/>
        <v>2261.918709677419</v>
      </c>
      <c r="V5223" s="51">
        <f t="shared" si="582"/>
        <v>2358.9591232876755</v>
      </c>
      <c r="W5223" s="53">
        <f t="shared" si="583"/>
        <v>-1.5765396725579972E-3</v>
      </c>
      <c r="X5223" s="53" t="str">
        <f t="shared" si="584"/>
        <v/>
      </c>
      <c r="Y5223" s="54" t="str">
        <f t="shared" si="585"/>
        <v/>
      </c>
    </row>
    <row r="5224" spans="17:25" x14ac:dyDescent="0.25">
      <c r="Q5224" s="47">
        <f t="shared" si="581"/>
        <v>2006</v>
      </c>
      <c r="R5224" s="48" t="str">
        <f t="shared" si="579"/>
        <v>20063</v>
      </c>
      <c r="S5224" s="49">
        <v>38786</v>
      </c>
      <c r="T5224" s="48">
        <v>2257.67</v>
      </c>
      <c r="U5224" s="50">
        <f t="shared" si="580"/>
        <v>2261.918709677419</v>
      </c>
      <c r="V5224" s="51">
        <f t="shared" si="582"/>
        <v>2358.9591232876755</v>
      </c>
      <c r="W5224" s="53">
        <f t="shared" si="583"/>
        <v>1.3838681776849882E-3</v>
      </c>
      <c r="X5224" s="53" t="str">
        <f t="shared" si="584"/>
        <v/>
      </c>
      <c r="Y5224" s="54" t="str">
        <f t="shared" si="585"/>
        <v/>
      </c>
    </row>
    <row r="5225" spans="17:25" x14ac:dyDescent="0.25">
      <c r="Q5225" s="47">
        <f t="shared" si="581"/>
        <v>2006</v>
      </c>
      <c r="R5225" s="48" t="str">
        <f t="shared" si="579"/>
        <v>20063</v>
      </c>
      <c r="S5225" s="49">
        <v>38787</v>
      </c>
      <c r="T5225" s="48">
        <v>2265.15</v>
      </c>
      <c r="U5225" s="50">
        <f t="shared" si="580"/>
        <v>2261.918709677419</v>
      </c>
      <c r="V5225" s="51">
        <f t="shared" si="582"/>
        <v>2358.9591232876755</v>
      </c>
      <c r="W5225" s="53">
        <f t="shared" si="583"/>
        <v>3.3131502832566273E-3</v>
      </c>
      <c r="X5225" s="53" t="str">
        <f t="shared" si="584"/>
        <v/>
      </c>
      <c r="Y5225" s="54" t="str">
        <f t="shared" si="585"/>
        <v/>
      </c>
    </row>
    <row r="5226" spans="17:25" x14ac:dyDescent="0.25">
      <c r="Q5226" s="47">
        <f t="shared" si="581"/>
        <v>2006</v>
      </c>
      <c r="R5226" s="48" t="str">
        <f t="shared" si="579"/>
        <v>20063</v>
      </c>
      <c r="S5226" s="49">
        <v>38788</v>
      </c>
      <c r="T5226" s="48">
        <v>2265.15</v>
      </c>
      <c r="U5226" s="50">
        <f t="shared" si="580"/>
        <v>2261.918709677419</v>
      </c>
      <c r="V5226" s="51">
        <f t="shared" si="582"/>
        <v>2358.9591232876755</v>
      </c>
      <c r="W5226" s="53">
        <f t="shared" si="583"/>
        <v>0</v>
      </c>
      <c r="X5226" s="53" t="str">
        <f t="shared" si="584"/>
        <v/>
      </c>
      <c r="Y5226" s="54" t="str">
        <f t="shared" si="585"/>
        <v/>
      </c>
    </row>
    <row r="5227" spans="17:25" x14ac:dyDescent="0.25">
      <c r="Q5227" s="47">
        <f t="shared" si="581"/>
        <v>2006</v>
      </c>
      <c r="R5227" s="48" t="str">
        <f t="shared" si="579"/>
        <v>20063</v>
      </c>
      <c r="S5227" s="49">
        <v>38789</v>
      </c>
      <c r="T5227" s="48">
        <v>2265.15</v>
      </c>
      <c r="U5227" s="50">
        <f t="shared" si="580"/>
        <v>2261.918709677419</v>
      </c>
      <c r="V5227" s="51">
        <f t="shared" si="582"/>
        <v>2358.9591232876755</v>
      </c>
      <c r="W5227" s="53">
        <f t="shared" si="583"/>
        <v>0</v>
      </c>
      <c r="X5227" s="53" t="str">
        <f t="shared" si="584"/>
        <v/>
      </c>
      <c r="Y5227" s="54" t="str">
        <f t="shared" si="585"/>
        <v/>
      </c>
    </row>
    <row r="5228" spans="17:25" x14ac:dyDescent="0.25">
      <c r="Q5228" s="47">
        <f t="shared" si="581"/>
        <v>2006</v>
      </c>
      <c r="R5228" s="48" t="str">
        <f t="shared" si="579"/>
        <v>20063</v>
      </c>
      <c r="S5228" s="49">
        <v>38790</v>
      </c>
      <c r="T5228" s="48">
        <v>2263.46</v>
      </c>
      <c r="U5228" s="50">
        <f t="shared" si="580"/>
        <v>2261.918709677419</v>
      </c>
      <c r="V5228" s="51">
        <f t="shared" si="582"/>
        <v>2358.9591232876755</v>
      </c>
      <c r="W5228" s="53">
        <f t="shared" si="583"/>
        <v>-7.4608745557691591E-4</v>
      </c>
      <c r="X5228" s="53" t="str">
        <f t="shared" si="584"/>
        <v/>
      </c>
      <c r="Y5228" s="54" t="str">
        <f t="shared" si="585"/>
        <v/>
      </c>
    </row>
    <row r="5229" spans="17:25" x14ac:dyDescent="0.25">
      <c r="Q5229" s="47">
        <f t="shared" si="581"/>
        <v>2006</v>
      </c>
      <c r="R5229" s="48" t="str">
        <f t="shared" si="579"/>
        <v>20063</v>
      </c>
      <c r="S5229" s="49">
        <v>38791</v>
      </c>
      <c r="T5229" s="48">
        <v>2262.41</v>
      </c>
      <c r="U5229" s="50">
        <f t="shared" si="580"/>
        <v>2261.918709677419</v>
      </c>
      <c r="V5229" s="51">
        <f t="shared" si="582"/>
        <v>2358.9591232876755</v>
      </c>
      <c r="W5229" s="53">
        <f t="shared" si="583"/>
        <v>-4.6389156424242461E-4</v>
      </c>
      <c r="X5229" s="53" t="str">
        <f t="shared" si="584"/>
        <v/>
      </c>
      <c r="Y5229" s="54" t="str">
        <f t="shared" si="585"/>
        <v/>
      </c>
    </row>
    <row r="5230" spans="17:25" x14ac:dyDescent="0.25">
      <c r="Q5230" s="47">
        <f t="shared" si="581"/>
        <v>2006</v>
      </c>
      <c r="R5230" s="48" t="str">
        <f t="shared" si="579"/>
        <v>20063</v>
      </c>
      <c r="S5230" s="49">
        <v>38792</v>
      </c>
      <c r="T5230" s="48">
        <v>2259.5300000000002</v>
      </c>
      <c r="U5230" s="50">
        <f t="shared" si="580"/>
        <v>2261.918709677419</v>
      </c>
      <c r="V5230" s="51">
        <f t="shared" si="582"/>
        <v>2358.9591232876755</v>
      </c>
      <c r="W5230" s="53">
        <f t="shared" si="583"/>
        <v>-1.2729788146267351E-3</v>
      </c>
      <c r="X5230" s="53" t="str">
        <f t="shared" si="584"/>
        <v/>
      </c>
      <c r="Y5230" s="54" t="str">
        <f t="shared" si="585"/>
        <v/>
      </c>
    </row>
    <row r="5231" spans="17:25" x14ac:dyDescent="0.25">
      <c r="Q5231" s="47">
        <f t="shared" si="581"/>
        <v>2006</v>
      </c>
      <c r="R5231" s="48" t="str">
        <f t="shared" si="579"/>
        <v>20063</v>
      </c>
      <c r="S5231" s="49">
        <v>38793</v>
      </c>
      <c r="T5231" s="48">
        <v>2258.0100000000002</v>
      </c>
      <c r="U5231" s="50">
        <f t="shared" si="580"/>
        <v>2261.918709677419</v>
      </c>
      <c r="V5231" s="51">
        <f t="shared" si="582"/>
        <v>2358.9591232876755</v>
      </c>
      <c r="W5231" s="53">
        <f t="shared" si="583"/>
        <v>-6.7270627077309353E-4</v>
      </c>
      <c r="X5231" s="53" t="str">
        <f t="shared" si="584"/>
        <v/>
      </c>
      <c r="Y5231" s="54" t="str">
        <f t="shared" si="585"/>
        <v/>
      </c>
    </row>
    <row r="5232" spans="17:25" x14ac:dyDescent="0.25">
      <c r="Q5232" s="47">
        <f t="shared" si="581"/>
        <v>2006</v>
      </c>
      <c r="R5232" s="48" t="str">
        <f t="shared" si="579"/>
        <v>20063</v>
      </c>
      <c r="S5232" s="49">
        <v>38794</v>
      </c>
      <c r="T5232" s="48">
        <v>2257.0100000000002</v>
      </c>
      <c r="U5232" s="50">
        <f t="shared" si="580"/>
        <v>2261.918709677419</v>
      </c>
      <c r="V5232" s="51">
        <f t="shared" si="582"/>
        <v>2358.9591232876755</v>
      </c>
      <c r="W5232" s="53">
        <f t="shared" si="583"/>
        <v>-4.4286783495206539E-4</v>
      </c>
      <c r="X5232" s="53" t="str">
        <f t="shared" si="584"/>
        <v/>
      </c>
      <c r="Y5232" s="54" t="str">
        <f t="shared" si="585"/>
        <v/>
      </c>
    </row>
    <row r="5233" spans="17:25" x14ac:dyDescent="0.25">
      <c r="Q5233" s="47">
        <f t="shared" si="581"/>
        <v>2006</v>
      </c>
      <c r="R5233" s="48" t="str">
        <f t="shared" si="579"/>
        <v>20063</v>
      </c>
      <c r="S5233" s="49">
        <v>38795</v>
      </c>
      <c r="T5233" s="48">
        <v>2257.0100000000002</v>
      </c>
      <c r="U5233" s="50">
        <f t="shared" si="580"/>
        <v>2261.918709677419</v>
      </c>
      <c r="V5233" s="51">
        <f t="shared" si="582"/>
        <v>2358.9591232876755</v>
      </c>
      <c r="W5233" s="53">
        <f t="shared" si="583"/>
        <v>0</v>
      </c>
      <c r="X5233" s="53" t="str">
        <f t="shared" si="584"/>
        <v/>
      </c>
      <c r="Y5233" s="54" t="str">
        <f t="shared" si="585"/>
        <v/>
      </c>
    </row>
    <row r="5234" spans="17:25" x14ac:dyDescent="0.25">
      <c r="Q5234" s="47">
        <f t="shared" si="581"/>
        <v>2006</v>
      </c>
      <c r="R5234" s="48" t="str">
        <f t="shared" si="579"/>
        <v>20063</v>
      </c>
      <c r="S5234" s="49">
        <v>38796</v>
      </c>
      <c r="T5234" s="48">
        <v>2257.0100000000002</v>
      </c>
      <c r="U5234" s="50">
        <f t="shared" si="580"/>
        <v>2261.918709677419</v>
      </c>
      <c r="V5234" s="51">
        <f t="shared" si="582"/>
        <v>2358.9591232876755</v>
      </c>
      <c r="W5234" s="53">
        <f t="shared" si="583"/>
        <v>0</v>
      </c>
      <c r="X5234" s="53" t="str">
        <f t="shared" si="584"/>
        <v/>
      </c>
      <c r="Y5234" s="54" t="str">
        <f t="shared" si="585"/>
        <v/>
      </c>
    </row>
    <row r="5235" spans="17:25" x14ac:dyDescent="0.25">
      <c r="Q5235" s="47">
        <f t="shared" si="581"/>
        <v>2006</v>
      </c>
      <c r="R5235" s="48" t="str">
        <f t="shared" si="579"/>
        <v>20063</v>
      </c>
      <c r="S5235" s="49">
        <v>38797</v>
      </c>
      <c r="T5235" s="48">
        <v>2257.0100000000002</v>
      </c>
      <c r="U5235" s="50">
        <f t="shared" si="580"/>
        <v>2261.918709677419</v>
      </c>
      <c r="V5235" s="51">
        <f t="shared" si="582"/>
        <v>2358.9591232876755</v>
      </c>
      <c r="W5235" s="53">
        <f t="shared" si="583"/>
        <v>0</v>
      </c>
      <c r="X5235" s="53" t="str">
        <f t="shared" si="584"/>
        <v/>
      </c>
      <c r="Y5235" s="54" t="str">
        <f t="shared" si="585"/>
        <v/>
      </c>
    </row>
    <row r="5236" spans="17:25" x14ac:dyDescent="0.25">
      <c r="Q5236" s="47">
        <f t="shared" si="581"/>
        <v>2006</v>
      </c>
      <c r="R5236" s="48" t="str">
        <f t="shared" si="579"/>
        <v>20063</v>
      </c>
      <c r="S5236" s="49">
        <v>38798</v>
      </c>
      <c r="T5236" s="48">
        <v>2259.19</v>
      </c>
      <c r="U5236" s="50">
        <f t="shared" si="580"/>
        <v>2261.918709677419</v>
      </c>
      <c r="V5236" s="51">
        <f t="shared" si="582"/>
        <v>2358.9591232876755</v>
      </c>
      <c r="W5236" s="53">
        <f t="shared" si="583"/>
        <v>9.6587963721916914E-4</v>
      </c>
      <c r="X5236" s="53" t="str">
        <f t="shared" si="584"/>
        <v/>
      </c>
      <c r="Y5236" s="54" t="str">
        <f t="shared" si="585"/>
        <v/>
      </c>
    </row>
    <row r="5237" spans="17:25" x14ac:dyDescent="0.25">
      <c r="Q5237" s="47">
        <f t="shared" si="581"/>
        <v>2006</v>
      </c>
      <c r="R5237" s="48" t="str">
        <f t="shared" si="579"/>
        <v>20063</v>
      </c>
      <c r="S5237" s="49">
        <v>38799</v>
      </c>
      <c r="T5237" s="48">
        <v>2263.31</v>
      </c>
      <c r="U5237" s="50">
        <f t="shared" si="580"/>
        <v>2261.918709677419</v>
      </c>
      <c r="V5237" s="51">
        <f t="shared" si="582"/>
        <v>2358.9591232876755</v>
      </c>
      <c r="W5237" s="53">
        <f t="shared" si="583"/>
        <v>1.823662463095177E-3</v>
      </c>
      <c r="X5237" s="53" t="str">
        <f t="shared" si="584"/>
        <v/>
      </c>
      <c r="Y5237" s="54" t="str">
        <f t="shared" si="585"/>
        <v/>
      </c>
    </row>
    <row r="5238" spans="17:25" x14ac:dyDescent="0.25">
      <c r="Q5238" s="47">
        <f t="shared" si="581"/>
        <v>2006</v>
      </c>
      <c r="R5238" s="48" t="str">
        <f t="shared" si="579"/>
        <v>20063</v>
      </c>
      <c r="S5238" s="49">
        <v>38800</v>
      </c>
      <c r="T5238" s="48">
        <v>2265.4899999999998</v>
      </c>
      <c r="U5238" s="50">
        <f t="shared" si="580"/>
        <v>2261.918709677419</v>
      </c>
      <c r="V5238" s="51">
        <f t="shared" si="582"/>
        <v>2358.9591232876755</v>
      </c>
      <c r="W5238" s="53">
        <f t="shared" si="583"/>
        <v>9.6319107855302732E-4</v>
      </c>
      <c r="X5238" s="53" t="str">
        <f t="shared" si="584"/>
        <v/>
      </c>
      <c r="Y5238" s="54" t="str">
        <f t="shared" si="585"/>
        <v/>
      </c>
    </row>
    <row r="5239" spans="17:25" x14ac:dyDescent="0.25">
      <c r="Q5239" s="47">
        <f t="shared" si="581"/>
        <v>2006</v>
      </c>
      <c r="R5239" s="48" t="str">
        <f t="shared" si="579"/>
        <v>20063</v>
      </c>
      <c r="S5239" s="49">
        <v>38801</v>
      </c>
      <c r="T5239" s="48">
        <v>2266.9499999999998</v>
      </c>
      <c r="U5239" s="50">
        <f t="shared" si="580"/>
        <v>2261.918709677419</v>
      </c>
      <c r="V5239" s="51">
        <f t="shared" si="582"/>
        <v>2358.9591232876755</v>
      </c>
      <c r="W5239" s="53">
        <f t="shared" si="583"/>
        <v>6.4445219356512595E-4</v>
      </c>
      <c r="X5239" s="53" t="str">
        <f t="shared" si="584"/>
        <v/>
      </c>
      <c r="Y5239" s="54" t="str">
        <f t="shared" si="585"/>
        <v/>
      </c>
    </row>
    <row r="5240" spans="17:25" x14ac:dyDescent="0.25">
      <c r="Q5240" s="47">
        <f t="shared" si="581"/>
        <v>2006</v>
      </c>
      <c r="R5240" s="48" t="str">
        <f t="shared" si="579"/>
        <v>20063</v>
      </c>
      <c r="S5240" s="49">
        <v>38802</v>
      </c>
      <c r="T5240" s="48">
        <v>2266.9499999999998</v>
      </c>
      <c r="U5240" s="50">
        <f t="shared" si="580"/>
        <v>2261.918709677419</v>
      </c>
      <c r="V5240" s="51">
        <f t="shared" si="582"/>
        <v>2358.9591232876755</v>
      </c>
      <c r="W5240" s="53">
        <f t="shared" si="583"/>
        <v>0</v>
      </c>
      <c r="X5240" s="53" t="str">
        <f t="shared" si="584"/>
        <v/>
      </c>
      <c r="Y5240" s="54" t="str">
        <f t="shared" si="585"/>
        <v/>
      </c>
    </row>
    <row r="5241" spans="17:25" x14ac:dyDescent="0.25">
      <c r="Q5241" s="47">
        <f t="shared" si="581"/>
        <v>2006</v>
      </c>
      <c r="R5241" s="48" t="str">
        <f t="shared" si="579"/>
        <v>20063</v>
      </c>
      <c r="S5241" s="49">
        <v>38803</v>
      </c>
      <c r="T5241" s="48">
        <v>2266.9499999999998</v>
      </c>
      <c r="U5241" s="50">
        <f t="shared" si="580"/>
        <v>2261.918709677419</v>
      </c>
      <c r="V5241" s="51">
        <f t="shared" si="582"/>
        <v>2358.9591232876755</v>
      </c>
      <c r="W5241" s="53">
        <f t="shared" si="583"/>
        <v>0</v>
      </c>
      <c r="X5241" s="53" t="str">
        <f t="shared" si="584"/>
        <v/>
      </c>
      <c r="Y5241" s="54" t="str">
        <f t="shared" si="585"/>
        <v/>
      </c>
    </row>
    <row r="5242" spans="17:25" x14ac:dyDescent="0.25">
      <c r="Q5242" s="47">
        <f t="shared" si="581"/>
        <v>2006</v>
      </c>
      <c r="R5242" s="48" t="str">
        <f t="shared" si="579"/>
        <v>20063</v>
      </c>
      <c r="S5242" s="49">
        <v>38804</v>
      </c>
      <c r="T5242" s="48">
        <v>2268.35</v>
      </c>
      <c r="U5242" s="50">
        <f t="shared" si="580"/>
        <v>2261.918709677419</v>
      </c>
      <c r="V5242" s="51">
        <f t="shared" si="582"/>
        <v>2358.9591232876755</v>
      </c>
      <c r="W5242" s="53">
        <f t="shared" si="583"/>
        <v>6.1756986259076108E-4</v>
      </c>
      <c r="X5242" s="53" t="str">
        <f t="shared" si="584"/>
        <v/>
      </c>
      <c r="Y5242" s="54" t="str">
        <f t="shared" si="585"/>
        <v/>
      </c>
    </row>
    <row r="5243" spans="17:25" x14ac:dyDescent="0.25">
      <c r="Q5243" s="47">
        <f t="shared" si="581"/>
        <v>2006</v>
      </c>
      <c r="R5243" s="48" t="str">
        <f t="shared" si="579"/>
        <v>20063</v>
      </c>
      <c r="S5243" s="49">
        <v>38805</v>
      </c>
      <c r="T5243" s="48">
        <v>2276.08</v>
      </c>
      <c r="U5243" s="50">
        <f t="shared" si="580"/>
        <v>2261.918709677419</v>
      </c>
      <c r="V5243" s="51">
        <f t="shared" si="582"/>
        <v>2358.9591232876755</v>
      </c>
      <c r="W5243" s="53">
        <f t="shared" si="583"/>
        <v>3.4077633522164863E-3</v>
      </c>
      <c r="X5243" s="53" t="str">
        <f t="shared" si="584"/>
        <v/>
      </c>
      <c r="Y5243" s="54" t="str">
        <f t="shared" si="585"/>
        <v/>
      </c>
    </row>
    <row r="5244" spans="17:25" x14ac:dyDescent="0.25">
      <c r="Q5244" s="47">
        <f t="shared" si="581"/>
        <v>2006</v>
      </c>
      <c r="R5244" s="48" t="str">
        <f t="shared" si="579"/>
        <v>20063</v>
      </c>
      <c r="S5244" s="49">
        <v>38806</v>
      </c>
      <c r="T5244" s="48">
        <v>2286.73</v>
      </c>
      <c r="U5244" s="50">
        <f t="shared" si="580"/>
        <v>2261.918709677419</v>
      </c>
      <c r="V5244" s="51">
        <f t="shared" si="582"/>
        <v>2358.9591232876755</v>
      </c>
      <c r="W5244" s="53">
        <f t="shared" si="583"/>
        <v>4.6790973955221915E-3</v>
      </c>
      <c r="X5244" s="53" t="str">
        <f t="shared" si="584"/>
        <v/>
      </c>
      <c r="Y5244" s="54" t="str">
        <f t="shared" si="585"/>
        <v/>
      </c>
    </row>
    <row r="5245" spans="17:25" x14ac:dyDescent="0.25">
      <c r="Q5245" s="47">
        <f t="shared" si="581"/>
        <v>2006</v>
      </c>
      <c r="R5245" s="48" t="str">
        <f t="shared" si="579"/>
        <v>20063</v>
      </c>
      <c r="S5245" s="49">
        <v>38807</v>
      </c>
      <c r="T5245" s="48">
        <v>2289.98</v>
      </c>
      <c r="U5245" s="50">
        <f t="shared" si="580"/>
        <v>2261.918709677419</v>
      </c>
      <c r="V5245" s="51">
        <f t="shared" si="582"/>
        <v>2358.9591232876755</v>
      </c>
      <c r="W5245" s="53">
        <f t="shared" si="583"/>
        <v>1.4212434349485381E-3</v>
      </c>
      <c r="X5245" s="53" t="str">
        <f t="shared" si="584"/>
        <v/>
      </c>
      <c r="Y5245" s="54" t="str">
        <f t="shared" si="585"/>
        <v/>
      </c>
    </row>
    <row r="5246" spans="17:25" x14ac:dyDescent="0.25">
      <c r="Q5246" s="47">
        <f t="shared" si="581"/>
        <v>2006</v>
      </c>
      <c r="R5246" s="48" t="str">
        <f t="shared" si="579"/>
        <v>20064</v>
      </c>
      <c r="S5246" s="49">
        <v>38808</v>
      </c>
      <c r="T5246" s="48">
        <v>2293.38</v>
      </c>
      <c r="U5246" s="50">
        <f t="shared" si="580"/>
        <v>2335.1376666666665</v>
      </c>
      <c r="V5246" s="51">
        <f t="shared" si="582"/>
        <v>2358.9591232876755</v>
      </c>
      <c r="W5246" s="53">
        <f t="shared" si="583"/>
        <v>1.4847291242718885E-3</v>
      </c>
      <c r="X5246" s="53">
        <f t="shared" si="584"/>
        <v>3.2370286640269974E-2</v>
      </c>
      <c r="Y5246" s="54" t="str">
        <f t="shared" si="585"/>
        <v/>
      </c>
    </row>
    <row r="5247" spans="17:25" x14ac:dyDescent="0.25">
      <c r="Q5247" s="47">
        <f t="shared" si="581"/>
        <v>2006</v>
      </c>
      <c r="R5247" s="48" t="str">
        <f t="shared" si="579"/>
        <v>20064</v>
      </c>
      <c r="S5247" s="49">
        <v>38809</v>
      </c>
      <c r="T5247" s="48">
        <v>2293.38</v>
      </c>
      <c r="U5247" s="50">
        <f t="shared" si="580"/>
        <v>2335.1376666666665</v>
      </c>
      <c r="V5247" s="51">
        <f t="shared" si="582"/>
        <v>2358.9591232876755</v>
      </c>
      <c r="W5247" s="53">
        <f t="shared" si="583"/>
        <v>0</v>
      </c>
      <c r="X5247" s="53" t="str">
        <f t="shared" si="584"/>
        <v/>
      </c>
      <c r="Y5247" s="54" t="str">
        <f t="shared" si="585"/>
        <v/>
      </c>
    </row>
    <row r="5248" spans="17:25" x14ac:dyDescent="0.25">
      <c r="Q5248" s="47">
        <f t="shared" si="581"/>
        <v>2006</v>
      </c>
      <c r="R5248" s="48" t="str">
        <f t="shared" si="579"/>
        <v>20064</v>
      </c>
      <c r="S5248" s="49">
        <v>38810</v>
      </c>
      <c r="T5248" s="48">
        <v>2293.38</v>
      </c>
      <c r="U5248" s="50">
        <f t="shared" si="580"/>
        <v>2335.1376666666665</v>
      </c>
      <c r="V5248" s="51">
        <f t="shared" si="582"/>
        <v>2358.9591232876755</v>
      </c>
      <c r="W5248" s="53">
        <f t="shared" si="583"/>
        <v>0</v>
      </c>
      <c r="X5248" s="53" t="str">
        <f t="shared" si="584"/>
        <v/>
      </c>
      <c r="Y5248" s="54" t="str">
        <f t="shared" si="585"/>
        <v/>
      </c>
    </row>
    <row r="5249" spans="17:25" x14ac:dyDescent="0.25">
      <c r="Q5249" s="47">
        <f t="shared" si="581"/>
        <v>2006</v>
      </c>
      <c r="R5249" s="48" t="str">
        <f t="shared" si="579"/>
        <v>20064</v>
      </c>
      <c r="S5249" s="49">
        <v>38811</v>
      </c>
      <c r="T5249" s="48">
        <v>2296.1799999999998</v>
      </c>
      <c r="U5249" s="50">
        <f t="shared" si="580"/>
        <v>2335.1376666666665</v>
      </c>
      <c r="V5249" s="51">
        <f t="shared" si="582"/>
        <v>2358.9591232876755</v>
      </c>
      <c r="W5249" s="53">
        <f t="shared" si="583"/>
        <v>1.2209053885530174E-3</v>
      </c>
      <c r="X5249" s="53" t="str">
        <f t="shared" si="584"/>
        <v/>
      </c>
      <c r="Y5249" s="54" t="str">
        <f t="shared" si="585"/>
        <v/>
      </c>
    </row>
    <row r="5250" spans="17:25" x14ac:dyDescent="0.25">
      <c r="Q5250" s="47">
        <f t="shared" si="581"/>
        <v>2006</v>
      </c>
      <c r="R5250" s="48" t="str">
        <f t="shared" si="579"/>
        <v>20064</v>
      </c>
      <c r="S5250" s="49">
        <v>38812</v>
      </c>
      <c r="T5250" s="48">
        <v>2288.67</v>
      </c>
      <c r="U5250" s="50">
        <f t="shared" si="580"/>
        <v>2335.1376666666665</v>
      </c>
      <c r="V5250" s="51">
        <f t="shared" si="582"/>
        <v>2358.9591232876755</v>
      </c>
      <c r="W5250" s="53">
        <f t="shared" si="583"/>
        <v>-3.2706495135397251E-3</v>
      </c>
      <c r="X5250" s="53" t="str">
        <f t="shared" si="584"/>
        <v/>
      </c>
      <c r="Y5250" s="54" t="str">
        <f t="shared" si="585"/>
        <v/>
      </c>
    </row>
    <row r="5251" spans="17:25" x14ac:dyDescent="0.25">
      <c r="Q5251" s="47">
        <f t="shared" si="581"/>
        <v>2006</v>
      </c>
      <c r="R5251" s="48" t="str">
        <f t="shared" si="579"/>
        <v>20064</v>
      </c>
      <c r="S5251" s="49">
        <v>38813</v>
      </c>
      <c r="T5251" s="48">
        <v>2294.9899999999998</v>
      </c>
      <c r="U5251" s="50">
        <f t="shared" si="580"/>
        <v>2335.1376666666665</v>
      </c>
      <c r="V5251" s="51">
        <f t="shared" si="582"/>
        <v>2358.9591232876755</v>
      </c>
      <c r="W5251" s="53">
        <f t="shared" si="583"/>
        <v>2.76142912695998E-3</v>
      </c>
      <c r="X5251" s="53" t="str">
        <f t="shared" si="584"/>
        <v/>
      </c>
      <c r="Y5251" s="54" t="str">
        <f t="shared" si="585"/>
        <v/>
      </c>
    </row>
    <row r="5252" spans="17:25" x14ac:dyDescent="0.25">
      <c r="Q5252" s="47">
        <f t="shared" si="581"/>
        <v>2006</v>
      </c>
      <c r="R5252" s="48" t="str">
        <f t="shared" si="579"/>
        <v>20064</v>
      </c>
      <c r="S5252" s="49">
        <v>38814</v>
      </c>
      <c r="T5252" s="48">
        <v>2313.0500000000002</v>
      </c>
      <c r="U5252" s="50">
        <f t="shared" si="580"/>
        <v>2335.1376666666665</v>
      </c>
      <c r="V5252" s="51">
        <f t="shared" si="582"/>
        <v>2358.9591232876755</v>
      </c>
      <c r="W5252" s="53">
        <f t="shared" si="583"/>
        <v>7.8693153347075828E-3</v>
      </c>
      <c r="X5252" s="53" t="str">
        <f t="shared" si="584"/>
        <v/>
      </c>
      <c r="Y5252" s="54" t="str">
        <f t="shared" si="585"/>
        <v/>
      </c>
    </row>
    <row r="5253" spans="17:25" x14ac:dyDescent="0.25">
      <c r="Q5253" s="47">
        <f t="shared" si="581"/>
        <v>2006</v>
      </c>
      <c r="R5253" s="48" t="str">
        <f t="shared" si="579"/>
        <v>20064</v>
      </c>
      <c r="S5253" s="49">
        <v>38815</v>
      </c>
      <c r="T5253" s="48">
        <v>2342.35</v>
      </c>
      <c r="U5253" s="50">
        <f t="shared" si="580"/>
        <v>2335.1376666666665</v>
      </c>
      <c r="V5253" s="51">
        <f t="shared" si="582"/>
        <v>2358.9591232876755</v>
      </c>
      <c r="W5253" s="53">
        <f t="shared" si="583"/>
        <v>1.2667257517130937E-2</v>
      </c>
      <c r="X5253" s="53" t="str">
        <f t="shared" si="584"/>
        <v/>
      </c>
      <c r="Y5253" s="54" t="str">
        <f t="shared" si="585"/>
        <v/>
      </c>
    </row>
    <row r="5254" spans="17:25" x14ac:dyDescent="0.25">
      <c r="Q5254" s="47">
        <f t="shared" si="581"/>
        <v>2006</v>
      </c>
      <c r="R5254" s="48" t="str">
        <f t="shared" si="579"/>
        <v>20064</v>
      </c>
      <c r="S5254" s="49">
        <v>38816</v>
      </c>
      <c r="T5254" s="48">
        <v>2342.35</v>
      </c>
      <c r="U5254" s="50">
        <f t="shared" si="580"/>
        <v>2335.1376666666665</v>
      </c>
      <c r="V5254" s="51">
        <f t="shared" si="582"/>
        <v>2358.9591232876755</v>
      </c>
      <c r="W5254" s="53">
        <f t="shared" si="583"/>
        <v>0</v>
      </c>
      <c r="X5254" s="53" t="str">
        <f t="shared" si="584"/>
        <v/>
      </c>
      <c r="Y5254" s="54" t="str">
        <f t="shared" si="585"/>
        <v/>
      </c>
    </row>
    <row r="5255" spans="17:25" x14ac:dyDescent="0.25">
      <c r="Q5255" s="47">
        <f t="shared" si="581"/>
        <v>2006</v>
      </c>
      <c r="R5255" s="48" t="str">
        <f t="shared" ref="R5255:R5318" si="586">+YEAR(S5255)&amp;MONTH(S5255)</f>
        <v>20064</v>
      </c>
      <c r="S5255" s="49">
        <v>38817</v>
      </c>
      <c r="T5255" s="48">
        <v>2342.35</v>
      </c>
      <c r="U5255" s="50">
        <f t="shared" ref="U5255:U5318" si="587">+AVERAGEIF($R$3:$R$12000,R5255,$T$3:$T$12000)</f>
        <v>2335.1376666666665</v>
      </c>
      <c r="V5255" s="51">
        <f t="shared" si="582"/>
        <v>2358.9591232876755</v>
      </c>
      <c r="W5255" s="53">
        <f t="shared" si="583"/>
        <v>0</v>
      </c>
      <c r="X5255" s="53" t="str">
        <f t="shared" si="584"/>
        <v/>
      </c>
      <c r="Y5255" s="54" t="str">
        <f t="shared" si="585"/>
        <v/>
      </c>
    </row>
    <row r="5256" spans="17:25" x14ac:dyDescent="0.25">
      <c r="Q5256" s="47">
        <f t="shared" ref="Q5256:Q5319" si="588">+YEAR(S5256)</f>
        <v>2006</v>
      </c>
      <c r="R5256" s="48" t="str">
        <f t="shared" si="586"/>
        <v>20064</v>
      </c>
      <c r="S5256" s="49">
        <v>38818</v>
      </c>
      <c r="T5256" s="48">
        <v>2352.58</v>
      </c>
      <c r="U5256" s="50">
        <f t="shared" si="587"/>
        <v>2335.1376666666665</v>
      </c>
      <c r="V5256" s="51">
        <f t="shared" ref="V5256:V5319" si="589">+AVERAGEIF($Q$3:$Q$12000,Q5256,$T$3:$T$12000)</f>
        <v>2358.9591232876755</v>
      </c>
      <c r="W5256" s="53">
        <f t="shared" si="583"/>
        <v>4.3674087988558874E-3</v>
      </c>
      <c r="X5256" s="53" t="str">
        <f t="shared" si="584"/>
        <v/>
      </c>
      <c r="Y5256" s="54" t="str">
        <f t="shared" si="585"/>
        <v/>
      </c>
    </row>
    <row r="5257" spans="17:25" x14ac:dyDescent="0.25">
      <c r="Q5257" s="47">
        <f t="shared" si="588"/>
        <v>2006</v>
      </c>
      <c r="R5257" s="48" t="str">
        <f t="shared" si="586"/>
        <v>20064</v>
      </c>
      <c r="S5257" s="49">
        <v>38819</v>
      </c>
      <c r="T5257" s="48">
        <v>2336.2600000000002</v>
      </c>
      <c r="U5257" s="50">
        <f t="shared" si="587"/>
        <v>2335.1376666666665</v>
      </c>
      <c r="V5257" s="51">
        <f t="shared" si="589"/>
        <v>2358.9591232876755</v>
      </c>
      <c r="W5257" s="53">
        <f t="shared" ref="W5257:W5320" si="590">+T5257/T5256-1</f>
        <v>-6.9370648394527779E-3</v>
      </c>
      <c r="X5257" s="53" t="str">
        <f t="shared" ref="X5257:X5320" si="591">IF(U5257/U5256-1=0,"",U5257/U5256-1)</f>
        <v/>
      </c>
      <c r="Y5257" s="54" t="str">
        <f t="shared" ref="Y5257:Y5320" si="592">+IF(V5257=V5256,"",V5257/V5256-1)</f>
        <v/>
      </c>
    </row>
    <row r="5258" spans="17:25" x14ac:dyDescent="0.25">
      <c r="Q5258" s="47">
        <f t="shared" si="588"/>
        <v>2006</v>
      </c>
      <c r="R5258" s="48" t="str">
        <f t="shared" si="586"/>
        <v>20064</v>
      </c>
      <c r="S5258" s="49">
        <v>38820</v>
      </c>
      <c r="T5258" s="48">
        <v>2335.16</v>
      </c>
      <c r="U5258" s="50">
        <f t="shared" si="587"/>
        <v>2335.1376666666665</v>
      </c>
      <c r="V5258" s="51">
        <f t="shared" si="589"/>
        <v>2358.9591232876755</v>
      </c>
      <c r="W5258" s="53">
        <f t="shared" si="590"/>
        <v>-4.7083800604397208E-4</v>
      </c>
      <c r="X5258" s="53" t="str">
        <f t="shared" si="591"/>
        <v/>
      </c>
      <c r="Y5258" s="54" t="str">
        <f t="shared" si="592"/>
        <v/>
      </c>
    </row>
    <row r="5259" spans="17:25" x14ac:dyDescent="0.25">
      <c r="Q5259" s="47">
        <f t="shared" si="588"/>
        <v>2006</v>
      </c>
      <c r="R5259" s="48" t="str">
        <f t="shared" si="586"/>
        <v>20064</v>
      </c>
      <c r="S5259" s="49">
        <v>38821</v>
      </c>
      <c r="T5259" s="48">
        <v>2335.16</v>
      </c>
      <c r="U5259" s="50">
        <f t="shared" si="587"/>
        <v>2335.1376666666665</v>
      </c>
      <c r="V5259" s="51">
        <f t="shared" si="589"/>
        <v>2358.9591232876755</v>
      </c>
      <c r="W5259" s="53">
        <f t="shared" si="590"/>
        <v>0</v>
      </c>
      <c r="X5259" s="53" t="str">
        <f t="shared" si="591"/>
        <v/>
      </c>
      <c r="Y5259" s="54" t="str">
        <f t="shared" si="592"/>
        <v/>
      </c>
    </row>
    <row r="5260" spans="17:25" x14ac:dyDescent="0.25">
      <c r="Q5260" s="47">
        <f t="shared" si="588"/>
        <v>2006</v>
      </c>
      <c r="R5260" s="48" t="str">
        <f t="shared" si="586"/>
        <v>20064</v>
      </c>
      <c r="S5260" s="49">
        <v>38822</v>
      </c>
      <c r="T5260" s="48">
        <v>2335.16</v>
      </c>
      <c r="U5260" s="50">
        <f t="shared" si="587"/>
        <v>2335.1376666666665</v>
      </c>
      <c r="V5260" s="51">
        <f t="shared" si="589"/>
        <v>2358.9591232876755</v>
      </c>
      <c r="W5260" s="53">
        <f t="shared" si="590"/>
        <v>0</v>
      </c>
      <c r="X5260" s="53" t="str">
        <f t="shared" si="591"/>
        <v/>
      </c>
      <c r="Y5260" s="54" t="str">
        <f t="shared" si="592"/>
        <v/>
      </c>
    </row>
    <row r="5261" spans="17:25" x14ac:dyDescent="0.25">
      <c r="Q5261" s="47">
        <f t="shared" si="588"/>
        <v>2006</v>
      </c>
      <c r="R5261" s="48" t="str">
        <f t="shared" si="586"/>
        <v>20064</v>
      </c>
      <c r="S5261" s="49">
        <v>38823</v>
      </c>
      <c r="T5261" s="48">
        <v>2335.16</v>
      </c>
      <c r="U5261" s="50">
        <f t="shared" si="587"/>
        <v>2335.1376666666665</v>
      </c>
      <c r="V5261" s="51">
        <f t="shared" si="589"/>
        <v>2358.9591232876755</v>
      </c>
      <c r="W5261" s="53">
        <f t="shared" si="590"/>
        <v>0</v>
      </c>
      <c r="X5261" s="53" t="str">
        <f t="shared" si="591"/>
        <v/>
      </c>
      <c r="Y5261" s="54" t="str">
        <f t="shared" si="592"/>
        <v/>
      </c>
    </row>
    <row r="5262" spans="17:25" x14ac:dyDescent="0.25">
      <c r="Q5262" s="47">
        <f t="shared" si="588"/>
        <v>2006</v>
      </c>
      <c r="R5262" s="48" t="str">
        <f t="shared" si="586"/>
        <v>20064</v>
      </c>
      <c r="S5262" s="49">
        <v>38824</v>
      </c>
      <c r="T5262" s="48">
        <v>2335.16</v>
      </c>
      <c r="U5262" s="50">
        <f t="shared" si="587"/>
        <v>2335.1376666666665</v>
      </c>
      <c r="V5262" s="51">
        <f t="shared" si="589"/>
        <v>2358.9591232876755</v>
      </c>
      <c r="W5262" s="53">
        <f t="shared" si="590"/>
        <v>0</v>
      </c>
      <c r="X5262" s="53" t="str">
        <f t="shared" si="591"/>
        <v/>
      </c>
      <c r="Y5262" s="54" t="str">
        <f t="shared" si="592"/>
        <v/>
      </c>
    </row>
    <row r="5263" spans="17:25" x14ac:dyDescent="0.25">
      <c r="Q5263" s="47">
        <f t="shared" si="588"/>
        <v>2006</v>
      </c>
      <c r="R5263" s="48" t="str">
        <f t="shared" si="586"/>
        <v>20064</v>
      </c>
      <c r="S5263" s="49">
        <v>38825</v>
      </c>
      <c r="T5263" s="48">
        <v>2366.15</v>
      </c>
      <c r="U5263" s="50">
        <f t="shared" si="587"/>
        <v>2335.1376666666665</v>
      </c>
      <c r="V5263" s="51">
        <f t="shared" si="589"/>
        <v>2358.9591232876755</v>
      </c>
      <c r="W5263" s="53">
        <f t="shared" si="590"/>
        <v>1.3271039243563765E-2</v>
      </c>
      <c r="X5263" s="53" t="str">
        <f t="shared" si="591"/>
        <v/>
      </c>
      <c r="Y5263" s="54" t="str">
        <f t="shared" si="592"/>
        <v/>
      </c>
    </row>
    <row r="5264" spans="17:25" x14ac:dyDescent="0.25">
      <c r="Q5264" s="47">
        <f t="shared" si="588"/>
        <v>2006</v>
      </c>
      <c r="R5264" s="48" t="str">
        <f t="shared" si="586"/>
        <v>20064</v>
      </c>
      <c r="S5264" s="49">
        <v>38826</v>
      </c>
      <c r="T5264" s="48">
        <v>2349.0300000000002</v>
      </c>
      <c r="U5264" s="50">
        <f t="shared" si="587"/>
        <v>2335.1376666666665</v>
      </c>
      <c r="V5264" s="51">
        <f t="shared" si="589"/>
        <v>2358.9591232876755</v>
      </c>
      <c r="W5264" s="53">
        <f t="shared" si="590"/>
        <v>-7.2353823722079991E-3</v>
      </c>
      <c r="X5264" s="53" t="str">
        <f t="shared" si="591"/>
        <v/>
      </c>
      <c r="Y5264" s="54" t="str">
        <f t="shared" si="592"/>
        <v/>
      </c>
    </row>
    <row r="5265" spans="17:25" x14ac:dyDescent="0.25">
      <c r="Q5265" s="47">
        <f t="shared" si="588"/>
        <v>2006</v>
      </c>
      <c r="R5265" s="48" t="str">
        <f t="shared" si="586"/>
        <v>20064</v>
      </c>
      <c r="S5265" s="49">
        <v>38827</v>
      </c>
      <c r="T5265" s="48">
        <v>2344.73</v>
      </c>
      <c r="U5265" s="50">
        <f t="shared" si="587"/>
        <v>2335.1376666666665</v>
      </c>
      <c r="V5265" s="51">
        <f t="shared" si="589"/>
        <v>2358.9591232876755</v>
      </c>
      <c r="W5265" s="53">
        <f t="shared" si="590"/>
        <v>-1.8305428198023277E-3</v>
      </c>
      <c r="X5265" s="53" t="str">
        <f t="shared" si="591"/>
        <v/>
      </c>
      <c r="Y5265" s="54" t="str">
        <f t="shared" si="592"/>
        <v/>
      </c>
    </row>
    <row r="5266" spans="17:25" x14ac:dyDescent="0.25">
      <c r="Q5266" s="47">
        <f t="shared" si="588"/>
        <v>2006</v>
      </c>
      <c r="R5266" s="48" t="str">
        <f t="shared" si="586"/>
        <v>20064</v>
      </c>
      <c r="S5266" s="49">
        <v>38828</v>
      </c>
      <c r="T5266" s="48">
        <v>2336.1</v>
      </c>
      <c r="U5266" s="50">
        <f t="shared" si="587"/>
        <v>2335.1376666666665</v>
      </c>
      <c r="V5266" s="51">
        <f t="shared" si="589"/>
        <v>2358.9591232876755</v>
      </c>
      <c r="W5266" s="53">
        <f t="shared" si="590"/>
        <v>-3.6805943541474706E-3</v>
      </c>
      <c r="X5266" s="53" t="str">
        <f t="shared" si="591"/>
        <v/>
      </c>
      <c r="Y5266" s="54" t="str">
        <f t="shared" si="592"/>
        <v/>
      </c>
    </row>
    <row r="5267" spans="17:25" x14ac:dyDescent="0.25">
      <c r="Q5267" s="47">
        <f t="shared" si="588"/>
        <v>2006</v>
      </c>
      <c r="R5267" s="48" t="str">
        <f t="shared" si="586"/>
        <v>20064</v>
      </c>
      <c r="S5267" s="49">
        <v>38829</v>
      </c>
      <c r="T5267" s="48">
        <v>2337.42</v>
      </c>
      <c r="U5267" s="50">
        <f t="shared" si="587"/>
        <v>2335.1376666666665</v>
      </c>
      <c r="V5267" s="51">
        <f t="shared" si="589"/>
        <v>2358.9591232876755</v>
      </c>
      <c r="W5267" s="53">
        <f t="shared" si="590"/>
        <v>5.6504430461035149E-4</v>
      </c>
      <c r="X5267" s="53" t="str">
        <f t="shared" si="591"/>
        <v/>
      </c>
      <c r="Y5267" s="54" t="str">
        <f t="shared" si="592"/>
        <v/>
      </c>
    </row>
    <row r="5268" spans="17:25" x14ac:dyDescent="0.25">
      <c r="Q5268" s="47">
        <f t="shared" si="588"/>
        <v>2006</v>
      </c>
      <c r="R5268" s="48" t="str">
        <f t="shared" si="586"/>
        <v>20064</v>
      </c>
      <c r="S5268" s="49">
        <v>38830</v>
      </c>
      <c r="T5268" s="48">
        <v>2337.42</v>
      </c>
      <c r="U5268" s="50">
        <f t="shared" si="587"/>
        <v>2335.1376666666665</v>
      </c>
      <c r="V5268" s="51">
        <f t="shared" si="589"/>
        <v>2358.9591232876755</v>
      </c>
      <c r="W5268" s="53">
        <f t="shared" si="590"/>
        <v>0</v>
      </c>
      <c r="X5268" s="53" t="str">
        <f t="shared" si="591"/>
        <v/>
      </c>
      <c r="Y5268" s="54" t="str">
        <f t="shared" si="592"/>
        <v/>
      </c>
    </row>
    <row r="5269" spans="17:25" x14ac:dyDescent="0.25">
      <c r="Q5269" s="47">
        <f t="shared" si="588"/>
        <v>2006</v>
      </c>
      <c r="R5269" s="48" t="str">
        <f t="shared" si="586"/>
        <v>20064</v>
      </c>
      <c r="S5269" s="49">
        <v>38831</v>
      </c>
      <c r="T5269" s="48">
        <v>2337.42</v>
      </c>
      <c r="U5269" s="50">
        <f t="shared" si="587"/>
        <v>2335.1376666666665</v>
      </c>
      <c r="V5269" s="51">
        <f t="shared" si="589"/>
        <v>2358.9591232876755</v>
      </c>
      <c r="W5269" s="53">
        <f t="shared" si="590"/>
        <v>0</v>
      </c>
      <c r="X5269" s="53" t="str">
        <f t="shared" si="591"/>
        <v/>
      </c>
      <c r="Y5269" s="54" t="str">
        <f t="shared" si="592"/>
        <v/>
      </c>
    </row>
    <row r="5270" spans="17:25" x14ac:dyDescent="0.25">
      <c r="Q5270" s="47">
        <f t="shared" si="588"/>
        <v>2006</v>
      </c>
      <c r="R5270" s="48" t="str">
        <f t="shared" si="586"/>
        <v>20064</v>
      </c>
      <c r="S5270" s="49">
        <v>38832</v>
      </c>
      <c r="T5270" s="48">
        <v>2332.9899999999998</v>
      </c>
      <c r="U5270" s="50">
        <f t="shared" si="587"/>
        <v>2335.1376666666665</v>
      </c>
      <c r="V5270" s="51">
        <f t="shared" si="589"/>
        <v>2358.9591232876755</v>
      </c>
      <c r="W5270" s="53">
        <f t="shared" si="590"/>
        <v>-1.8952520300161702E-3</v>
      </c>
      <c r="X5270" s="53" t="str">
        <f t="shared" si="591"/>
        <v/>
      </c>
      <c r="Y5270" s="54" t="str">
        <f t="shared" si="592"/>
        <v/>
      </c>
    </row>
    <row r="5271" spans="17:25" x14ac:dyDescent="0.25">
      <c r="Q5271" s="47">
        <f t="shared" si="588"/>
        <v>2006</v>
      </c>
      <c r="R5271" s="48" t="str">
        <f t="shared" si="586"/>
        <v>20064</v>
      </c>
      <c r="S5271" s="49">
        <v>38833</v>
      </c>
      <c r="T5271" s="48">
        <v>2348.4899999999998</v>
      </c>
      <c r="U5271" s="50">
        <f t="shared" si="587"/>
        <v>2335.1376666666665</v>
      </c>
      <c r="V5271" s="51">
        <f t="shared" si="589"/>
        <v>2358.9591232876755</v>
      </c>
      <c r="W5271" s="53">
        <f t="shared" si="590"/>
        <v>6.64383473568253E-3</v>
      </c>
      <c r="X5271" s="53" t="str">
        <f t="shared" si="591"/>
        <v/>
      </c>
      <c r="Y5271" s="54" t="str">
        <f t="shared" si="592"/>
        <v/>
      </c>
    </row>
    <row r="5272" spans="17:25" x14ac:dyDescent="0.25">
      <c r="Q5272" s="47">
        <f t="shared" si="588"/>
        <v>2006</v>
      </c>
      <c r="R5272" s="48" t="str">
        <f t="shared" si="586"/>
        <v>20064</v>
      </c>
      <c r="S5272" s="49">
        <v>38834</v>
      </c>
      <c r="T5272" s="48">
        <v>2373.94</v>
      </c>
      <c r="U5272" s="50">
        <f t="shared" si="587"/>
        <v>2335.1376666666665</v>
      </c>
      <c r="V5272" s="51">
        <f t="shared" si="589"/>
        <v>2358.9591232876755</v>
      </c>
      <c r="W5272" s="53">
        <f t="shared" si="590"/>
        <v>1.0836750422612118E-2</v>
      </c>
      <c r="X5272" s="53" t="str">
        <f t="shared" si="591"/>
        <v/>
      </c>
      <c r="Y5272" s="54" t="str">
        <f t="shared" si="592"/>
        <v/>
      </c>
    </row>
    <row r="5273" spans="17:25" x14ac:dyDescent="0.25">
      <c r="Q5273" s="47">
        <f t="shared" si="588"/>
        <v>2006</v>
      </c>
      <c r="R5273" s="48" t="str">
        <f t="shared" si="586"/>
        <v>20064</v>
      </c>
      <c r="S5273" s="49">
        <v>38835</v>
      </c>
      <c r="T5273" s="48">
        <v>2375.66</v>
      </c>
      <c r="U5273" s="50">
        <f t="shared" si="587"/>
        <v>2335.1376666666665</v>
      </c>
      <c r="V5273" s="51">
        <f t="shared" si="589"/>
        <v>2358.9591232876755</v>
      </c>
      <c r="W5273" s="53">
        <f t="shared" si="590"/>
        <v>7.2453389723414752E-4</v>
      </c>
      <c r="X5273" s="53" t="str">
        <f t="shared" si="591"/>
        <v/>
      </c>
      <c r="Y5273" s="54" t="str">
        <f t="shared" si="592"/>
        <v/>
      </c>
    </row>
    <row r="5274" spans="17:25" x14ac:dyDescent="0.25">
      <c r="Q5274" s="47">
        <f t="shared" si="588"/>
        <v>2006</v>
      </c>
      <c r="R5274" s="48" t="str">
        <f t="shared" si="586"/>
        <v>20064</v>
      </c>
      <c r="S5274" s="49">
        <v>38836</v>
      </c>
      <c r="T5274" s="48">
        <v>2375.0300000000002</v>
      </c>
      <c r="U5274" s="50">
        <f t="shared" si="587"/>
        <v>2335.1376666666665</v>
      </c>
      <c r="V5274" s="51">
        <f t="shared" si="589"/>
        <v>2358.9591232876755</v>
      </c>
      <c r="W5274" s="53">
        <f t="shared" si="590"/>
        <v>-2.6518946313847103E-4</v>
      </c>
      <c r="X5274" s="53" t="str">
        <f t="shared" si="591"/>
        <v/>
      </c>
      <c r="Y5274" s="54" t="str">
        <f t="shared" si="592"/>
        <v/>
      </c>
    </row>
    <row r="5275" spans="17:25" x14ac:dyDescent="0.25">
      <c r="Q5275" s="47">
        <f t="shared" si="588"/>
        <v>2006</v>
      </c>
      <c r="R5275" s="48" t="str">
        <f t="shared" si="586"/>
        <v>20064</v>
      </c>
      <c r="S5275" s="49">
        <v>38837</v>
      </c>
      <c r="T5275" s="48">
        <v>2375.0300000000002</v>
      </c>
      <c r="U5275" s="50">
        <f t="shared" si="587"/>
        <v>2335.1376666666665</v>
      </c>
      <c r="V5275" s="51">
        <f t="shared" si="589"/>
        <v>2358.9591232876755</v>
      </c>
      <c r="W5275" s="53">
        <f t="shared" si="590"/>
        <v>0</v>
      </c>
      <c r="X5275" s="53" t="str">
        <f t="shared" si="591"/>
        <v/>
      </c>
      <c r="Y5275" s="54" t="str">
        <f t="shared" si="592"/>
        <v/>
      </c>
    </row>
    <row r="5276" spans="17:25" x14ac:dyDescent="0.25">
      <c r="Q5276" s="47">
        <f t="shared" si="588"/>
        <v>2006</v>
      </c>
      <c r="R5276" s="48" t="str">
        <f t="shared" si="586"/>
        <v>20065</v>
      </c>
      <c r="S5276" s="49">
        <v>38838</v>
      </c>
      <c r="T5276" s="48">
        <v>2375.0300000000002</v>
      </c>
      <c r="U5276" s="50">
        <f t="shared" si="587"/>
        <v>2418.6493548387098</v>
      </c>
      <c r="V5276" s="51">
        <f t="shared" si="589"/>
        <v>2358.9591232876755</v>
      </c>
      <c r="W5276" s="53">
        <f t="shared" si="590"/>
        <v>0</v>
      </c>
      <c r="X5276" s="53">
        <f t="shared" si="591"/>
        <v>3.5763068432386413E-2</v>
      </c>
      <c r="Y5276" s="54" t="str">
        <f t="shared" si="592"/>
        <v/>
      </c>
    </row>
    <row r="5277" spans="17:25" x14ac:dyDescent="0.25">
      <c r="Q5277" s="47">
        <f t="shared" si="588"/>
        <v>2006</v>
      </c>
      <c r="R5277" s="48" t="str">
        <f t="shared" si="586"/>
        <v>20065</v>
      </c>
      <c r="S5277" s="49">
        <v>38839</v>
      </c>
      <c r="T5277" s="48">
        <v>2375.0300000000002</v>
      </c>
      <c r="U5277" s="50">
        <f t="shared" si="587"/>
        <v>2418.6493548387098</v>
      </c>
      <c r="V5277" s="51">
        <f t="shared" si="589"/>
        <v>2358.9591232876755</v>
      </c>
      <c r="W5277" s="53">
        <f t="shared" si="590"/>
        <v>0</v>
      </c>
      <c r="X5277" s="53" t="str">
        <f t="shared" si="591"/>
        <v/>
      </c>
      <c r="Y5277" s="54" t="str">
        <f t="shared" si="592"/>
        <v/>
      </c>
    </row>
    <row r="5278" spans="17:25" x14ac:dyDescent="0.25">
      <c r="Q5278" s="47">
        <f t="shared" si="588"/>
        <v>2006</v>
      </c>
      <c r="R5278" s="48" t="str">
        <f t="shared" si="586"/>
        <v>20065</v>
      </c>
      <c r="S5278" s="49">
        <v>38840</v>
      </c>
      <c r="T5278" s="48">
        <v>2380.31</v>
      </c>
      <c r="U5278" s="50">
        <f t="shared" si="587"/>
        <v>2418.6493548387098</v>
      </c>
      <c r="V5278" s="51">
        <f t="shared" si="589"/>
        <v>2358.9591232876755</v>
      </c>
      <c r="W5278" s="53">
        <f t="shared" si="590"/>
        <v>2.2231298130970245E-3</v>
      </c>
      <c r="X5278" s="53" t="str">
        <f t="shared" si="591"/>
        <v/>
      </c>
      <c r="Y5278" s="54" t="str">
        <f t="shared" si="592"/>
        <v/>
      </c>
    </row>
    <row r="5279" spans="17:25" x14ac:dyDescent="0.25">
      <c r="Q5279" s="47">
        <f t="shared" si="588"/>
        <v>2006</v>
      </c>
      <c r="R5279" s="48" t="str">
        <f t="shared" si="586"/>
        <v>20065</v>
      </c>
      <c r="S5279" s="49">
        <v>38841</v>
      </c>
      <c r="T5279" s="48">
        <v>2377.59</v>
      </c>
      <c r="U5279" s="50">
        <f t="shared" si="587"/>
        <v>2418.6493548387098</v>
      </c>
      <c r="V5279" s="51">
        <f t="shared" si="589"/>
        <v>2358.9591232876755</v>
      </c>
      <c r="W5279" s="53">
        <f t="shared" si="590"/>
        <v>-1.142708302700024E-3</v>
      </c>
      <c r="X5279" s="53" t="str">
        <f t="shared" si="591"/>
        <v/>
      </c>
      <c r="Y5279" s="54" t="str">
        <f t="shared" si="592"/>
        <v/>
      </c>
    </row>
    <row r="5280" spans="17:25" x14ac:dyDescent="0.25">
      <c r="Q5280" s="47">
        <f t="shared" si="588"/>
        <v>2006</v>
      </c>
      <c r="R5280" s="48" t="str">
        <f t="shared" si="586"/>
        <v>20065</v>
      </c>
      <c r="S5280" s="49">
        <v>38842</v>
      </c>
      <c r="T5280" s="48">
        <v>2381.36</v>
      </c>
      <c r="U5280" s="50">
        <f t="shared" si="587"/>
        <v>2418.6493548387098</v>
      </c>
      <c r="V5280" s="51">
        <f t="shared" si="589"/>
        <v>2358.9591232876755</v>
      </c>
      <c r="W5280" s="53">
        <f t="shared" si="590"/>
        <v>1.5856392397344266E-3</v>
      </c>
      <c r="X5280" s="53" t="str">
        <f t="shared" si="591"/>
        <v/>
      </c>
      <c r="Y5280" s="54" t="str">
        <f t="shared" si="592"/>
        <v/>
      </c>
    </row>
    <row r="5281" spans="17:25" x14ac:dyDescent="0.25">
      <c r="Q5281" s="47">
        <f t="shared" si="588"/>
        <v>2006</v>
      </c>
      <c r="R5281" s="48" t="str">
        <f t="shared" si="586"/>
        <v>20065</v>
      </c>
      <c r="S5281" s="49">
        <v>38843</v>
      </c>
      <c r="T5281" s="48">
        <v>2370.63</v>
      </c>
      <c r="U5281" s="50">
        <f t="shared" si="587"/>
        <v>2418.6493548387098</v>
      </c>
      <c r="V5281" s="51">
        <f t="shared" si="589"/>
        <v>2358.9591232876755</v>
      </c>
      <c r="W5281" s="53">
        <f t="shared" si="590"/>
        <v>-4.5058286021433247E-3</v>
      </c>
      <c r="X5281" s="53" t="str">
        <f t="shared" si="591"/>
        <v/>
      </c>
      <c r="Y5281" s="54" t="str">
        <f t="shared" si="592"/>
        <v/>
      </c>
    </row>
    <row r="5282" spans="17:25" x14ac:dyDescent="0.25">
      <c r="Q5282" s="47">
        <f t="shared" si="588"/>
        <v>2006</v>
      </c>
      <c r="R5282" s="48" t="str">
        <f t="shared" si="586"/>
        <v>20065</v>
      </c>
      <c r="S5282" s="49">
        <v>38844</v>
      </c>
      <c r="T5282" s="48">
        <v>2370.63</v>
      </c>
      <c r="U5282" s="50">
        <f t="shared" si="587"/>
        <v>2418.6493548387098</v>
      </c>
      <c r="V5282" s="51">
        <f t="shared" si="589"/>
        <v>2358.9591232876755</v>
      </c>
      <c r="W5282" s="53">
        <f t="shared" si="590"/>
        <v>0</v>
      </c>
      <c r="X5282" s="53" t="str">
        <f t="shared" si="591"/>
        <v/>
      </c>
      <c r="Y5282" s="54" t="str">
        <f t="shared" si="592"/>
        <v/>
      </c>
    </row>
    <row r="5283" spans="17:25" x14ac:dyDescent="0.25">
      <c r="Q5283" s="47">
        <f t="shared" si="588"/>
        <v>2006</v>
      </c>
      <c r="R5283" s="48" t="str">
        <f t="shared" si="586"/>
        <v>20065</v>
      </c>
      <c r="S5283" s="49">
        <v>38845</v>
      </c>
      <c r="T5283" s="48">
        <v>2370.63</v>
      </c>
      <c r="U5283" s="50">
        <f t="shared" si="587"/>
        <v>2418.6493548387098</v>
      </c>
      <c r="V5283" s="51">
        <f t="shared" si="589"/>
        <v>2358.9591232876755</v>
      </c>
      <c r="W5283" s="53">
        <f t="shared" si="590"/>
        <v>0</v>
      </c>
      <c r="X5283" s="53" t="str">
        <f t="shared" si="591"/>
        <v/>
      </c>
      <c r="Y5283" s="54" t="str">
        <f t="shared" si="592"/>
        <v/>
      </c>
    </row>
    <row r="5284" spans="17:25" x14ac:dyDescent="0.25">
      <c r="Q5284" s="47">
        <f t="shared" si="588"/>
        <v>2006</v>
      </c>
      <c r="R5284" s="48" t="str">
        <f t="shared" si="586"/>
        <v>20065</v>
      </c>
      <c r="S5284" s="49">
        <v>38846</v>
      </c>
      <c r="T5284" s="48">
        <v>2351.06</v>
      </c>
      <c r="U5284" s="50">
        <f t="shared" si="587"/>
        <v>2418.6493548387098</v>
      </c>
      <c r="V5284" s="51">
        <f t="shared" si="589"/>
        <v>2358.9591232876755</v>
      </c>
      <c r="W5284" s="53">
        <f t="shared" si="590"/>
        <v>-8.2551895487698035E-3</v>
      </c>
      <c r="X5284" s="53" t="str">
        <f t="shared" si="591"/>
        <v/>
      </c>
      <c r="Y5284" s="54" t="str">
        <f t="shared" si="592"/>
        <v/>
      </c>
    </row>
    <row r="5285" spans="17:25" x14ac:dyDescent="0.25">
      <c r="Q5285" s="47">
        <f t="shared" si="588"/>
        <v>2006</v>
      </c>
      <c r="R5285" s="48" t="str">
        <f t="shared" si="586"/>
        <v>20065</v>
      </c>
      <c r="S5285" s="49">
        <v>38847</v>
      </c>
      <c r="T5285" s="48">
        <v>2338.7600000000002</v>
      </c>
      <c r="U5285" s="50">
        <f t="shared" si="587"/>
        <v>2418.6493548387098</v>
      </c>
      <c r="V5285" s="51">
        <f t="shared" si="589"/>
        <v>2358.9591232876755</v>
      </c>
      <c r="W5285" s="53">
        <f t="shared" si="590"/>
        <v>-5.2316827303428015E-3</v>
      </c>
      <c r="X5285" s="53" t="str">
        <f t="shared" si="591"/>
        <v/>
      </c>
      <c r="Y5285" s="54" t="str">
        <f t="shared" si="592"/>
        <v/>
      </c>
    </row>
    <row r="5286" spans="17:25" x14ac:dyDescent="0.25">
      <c r="Q5286" s="47">
        <f t="shared" si="588"/>
        <v>2006</v>
      </c>
      <c r="R5286" s="48" t="str">
        <f t="shared" si="586"/>
        <v>20065</v>
      </c>
      <c r="S5286" s="49">
        <v>38848</v>
      </c>
      <c r="T5286" s="48">
        <v>2329.35</v>
      </c>
      <c r="U5286" s="50">
        <f t="shared" si="587"/>
        <v>2418.6493548387098</v>
      </c>
      <c r="V5286" s="51">
        <f t="shared" si="589"/>
        <v>2358.9591232876755</v>
      </c>
      <c r="W5286" s="53">
        <f t="shared" si="590"/>
        <v>-4.0234996322838779E-3</v>
      </c>
      <c r="X5286" s="53" t="str">
        <f t="shared" si="591"/>
        <v/>
      </c>
      <c r="Y5286" s="54" t="str">
        <f t="shared" si="592"/>
        <v/>
      </c>
    </row>
    <row r="5287" spans="17:25" x14ac:dyDescent="0.25">
      <c r="Q5287" s="47">
        <f t="shared" si="588"/>
        <v>2006</v>
      </c>
      <c r="R5287" s="48" t="str">
        <f t="shared" si="586"/>
        <v>20065</v>
      </c>
      <c r="S5287" s="49">
        <v>38849</v>
      </c>
      <c r="T5287" s="48">
        <v>2346.06</v>
      </c>
      <c r="U5287" s="50">
        <f t="shared" si="587"/>
        <v>2418.6493548387098</v>
      </c>
      <c r="V5287" s="51">
        <f t="shared" si="589"/>
        <v>2358.9591232876755</v>
      </c>
      <c r="W5287" s="53">
        <f t="shared" si="590"/>
        <v>7.1736750595658982E-3</v>
      </c>
      <c r="X5287" s="53" t="str">
        <f t="shared" si="591"/>
        <v/>
      </c>
      <c r="Y5287" s="54" t="str">
        <f t="shared" si="592"/>
        <v/>
      </c>
    </row>
    <row r="5288" spans="17:25" x14ac:dyDescent="0.25">
      <c r="Q5288" s="47">
        <f t="shared" si="588"/>
        <v>2006</v>
      </c>
      <c r="R5288" s="48" t="str">
        <f t="shared" si="586"/>
        <v>20065</v>
      </c>
      <c r="S5288" s="49">
        <v>38850</v>
      </c>
      <c r="T5288" s="48">
        <v>2375.86</v>
      </c>
      <c r="U5288" s="50">
        <f t="shared" si="587"/>
        <v>2418.6493548387098</v>
      </c>
      <c r="V5288" s="51">
        <f t="shared" si="589"/>
        <v>2358.9591232876755</v>
      </c>
      <c r="W5288" s="53">
        <f t="shared" si="590"/>
        <v>1.2702147430159627E-2</v>
      </c>
      <c r="X5288" s="53" t="str">
        <f t="shared" si="591"/>
        <v/>
      </c>
      <c r="Y5288" s="54" t="str">
        <f t="shared" si="592"/>
        <v/>
      </c>
    </row>
    <row r="5289" spans="17:25" x14ac:dyDescent="0.25">
      <c r="Q5289" s="47">
        <f t="shared" si="588"/>
        <v>2006</v>
      </c>
      <c r="R5289" s="48" t="str">
        <f t="shared" si="586"/>
        <v>20065</v>
      </c>
      <c r="S5289" s="49">
        <v>38851</v>
      </c>
      <c r="T5289" s="48">
        <v>2375.86</v>
      </c>
      <c r="U5289" s="50">
        <f t="shared" si="587"/>
        <v>2418.6493548387098</v>
      </c>
      <c r="V5289" s="51">
        <f t="shared" si="589"/>
        <v>2358.9591232876755</v>
      </c>
      <c r="W5289" s="53">
        <f t="shared" si="590"/>
        <v>0</v>
      </c>
      <c r="X5289" s="53" t="str">
        <f t="shared" si="591"/>
        <v/>
      </c>
      <c r="Y5289" s="54" t="str">
        <f t="shared" si="592"/>
        <v/>
      </c>
    </row>
    <row r="5290" spans="17:25" x14ac:dyDescent="0.25">
      <c r="Q5290" s="47">
        <f t="shared" si="588"/>
        <v>2006</v>
      </c>
      <c r="R5290" s="48" t="str">
        <f t="shared" si="586"/>
        <v>20065</v>
      </c>
      <c r="S5290" s="49">
        <v>38852</v>
      </c>
      <c r="T5290" s="48">
        <v>2375.86</v>
      </c>
      <c r="U5290" s="50">
        <f t="shared" si="587"/>
        <v>2418.6493548387098</v>
      </c>
      <c r="V5290" s="51">
        <f t="shared" si="589"/>
        <v>2358.9591232876755</v>
      </c>
      <c r="W5290" s="53">
        <f t="shared" si="590"/>
        <v>0</v>
      </c>
      <c r="X5290" s="53" t="str">
        <f t="shared" si="591"/>
        <v/>
      </c>
      <c r="Y5290" s="54" t="str">
        <f t="shared" si="592"/>
        <v/>
      </c>
    </row>
    <row r="5291" spans="17:25" x14ac:dyDescent="0.25">
      <c r="Q5291" s="47">
        <f t="shared" si="588"/>
        <v>2006</v>
      </c>
      <c r="R5291" s="48" t="str">
        <f t="shared" si="586"/>
        <v>20065</v>
      </c>
      <c r="S5291" s="49">
        <v>38853</v>
      </c>
      <c r="T5291" s="48">
        <v>2424.27</v>
      </c>
      <c r="U5291" s="50">
        <f t="shared" si="587"/>
        <v>2418.6493548387098</v>
      </c>
      <c r="V5291" s="51">
        <f t="shared" si="589"/>
        <v>2358.9591232876755</v>
      </c>
      <c r="W5291" s="53">
        <f t="shared" si="590"/>
        <v>2.0375779717660025E-2</v>
      </c>
      <c r="X5291" s="53" t="str">
        <f t="shared" si="591"/>
        <v/>
      </c>
      <c r="Y5291" s="54" t="str">
        <f t="shared" si="592"/>
        <v/>
      </c>
    </row>
    <row r="5292" spans="17:25" x14ac:dyDescent="0.25">
      <c r="Q5292" s="47">
        <f t="shared" si="588"/>
        <v>2006</v>
      </c>
      <c r="R5292" s="48" t="str">
        <f t="shared" si="586"/>
        <v>20065</v>
      </c>
      <c r="S5292" s="49">
        <v>38854</v>
      </c>
      <c r="T5292" s="48">
        <v>2410.96</v>
      </c>
      <c r="U5292" s="50">
        <f t="shared" si="587"/>
        <v>2418.6493548387098</v>
      </c>
      <c r="V5292" s="51">
        <f t="shared" si="589"/>
        <v>2358.9591232876755</v>
      </c>
      <c r="W5292" s="53">
        <f t="shared" si="590"/>
        <v>-5.4903125476947201E-3</v>
      </c>
      <c r="X5292" s="53" t="str">
        <f t="shared" si="591"/>
        <v/>
      </c>
      <c r="Y5292" s="54" t="str">
        <f t="shared" si="592"/>
        <v/>
      </c>
    </row>
    <row r="5293" spans="17:25" x14ac:dyDescent="0.25">
      <c r="Q5293" s="47">
        <f t="shared" si="588"/>
        <v>2006</v>
      </c>
      <c r="R5293" s="48" t="str">
        <f t="shared" si="586"/>
        <v>20065</v>
      </c>
      <c r="S5293" s="49">
        <v>38855</v>
      </c>
      <c r="T5293" s="48">
        <v>2435.52</v>
      </c>
      <c r="U5293" s="50">
        <f t="shared" si="587"/>
        <v>2418.6493548387098</v>
      </c>
      <c r="V5293" s="51">
        <f t="shared" si="589"/>
        <v>2358.9591232876755</v>
      </c>
      <c r="W5293" s="53">
        <f t="shared" si="590"/>
        <v>1.0186813551448459E-2</v>
      </c>
      <c r="X5293" s="53" t="str">
        <f t="shared" si="591"/>
        <v/>
      </c>
      <c r="Y5293" s="54" t="str">
        <f t="shared" si="592"/>
        <v/>
      </c>
    </row>
    <row r="5294" spans="17:25" x14ac:dyDescent="0.25">
      <c r="Q5294" s="47">
        <f t="shared" si="588"/>
        <v>2006</v>
      </c>
      <c r="R5294" s="48" t="str">
        <f t="shared" si="586"/>
        <v>20065</v>
      </c>
      <c r="S5294" s="49">
        <v>38856</v>
      </c>
      <c r="T5294" s="48">
        <v>2450.63</v>
      </c>
      <c r="U5294" s="50">
        <f t="shared" si="587"/>
        <v>2418.6493548387098</v>
      </c>
      <c r="V5294" s="51">
        <f t="shared" si="589"/>
        <v>2358.9591232876755</v>
      </c>
      <c r="W5294" s="53">
        <f t="shared" si="590"/>
        <v>6.2040139272105943E-3</v>
      </c>
      <c r="X5294" s="53" t="str">
        <f t="shared" si="591"/>
        <v/>
      </c>
      <c r="Y5294" s="54" t="str">
        <f t="shared" si="592"/>
        <v/>
      </c>
    </row>
    <row r="5295" spans="17:25" x14ac:dyDescent="0.25">
      <c r="Q5295" s="47">
        <f t="shared" si="588"/>
        <v>2006</v>
      </c>
      <c r="R5295" s="48" t="str">
        <f t="shared" si="586"/>
        <v>20065</v>
      </c>
      <c r="S5295" s="49">
        <v>38857</v>
      </c>
      <c r="T5295" s="48">
        <v>2452.5</v>
      </c>
      <c r="U5295" s="50">
        <f t="shared" si="587"/>
        <v>2418.6493548387098</v>
      </c>
      <c r="V5295" s="51">
        <f t="shared" si="589"/>
        <v>2358.9591232876755</v>
      </c>
      <c r="W5295" s="53">
        <f t="shared" si="590"/>
        <v>7.6306908835688247E-4</v>
      </c>
      <c r="X5295" s="53" t="str">
        <f t="shared" si="591"/>
        <v/>
      </c>
      <c r="Y5295" s="54" t="str">
        <f t="shared" si="592"/>
        <v/>
      </c>
    </row>
    <row r="5296" spans="17:25" x14ac:dyDescent="0.25">
      <c r="Q5296" s="47">
        <f t="shared" si="588"/>
        <v>2006</v>
      </c>
      <c r="R5296" s="48" t="str">
        <f t="shared" si="586"/>
        <v>20065</v>
      </c>
      <c r="S5296" s="49">
        <v>38858</v>
      </c>
      <c r="T5296" s="48">
        <v>2452.5</v>
      </c>
      <c r="U5296" s="50">
        <f t="shared" si="587"/>
        <v>2418.6493548387098</v>
      </c>
      <c r="V5296" s="51">
        <f t="shared" si="589"/>
        <v>2358.9591232876755</v>
      </c>
      <c r="W5296" s="53">
        <f t="shared" si="590"/>
        <v>0</v>
      </c>
      <c r="X5296" s="53" t="str">
        <f t="shared" si="591"/>
        <v/>
      </c>
      <c r="Y5296" s="54" t="str">
        <f t="shared" si="592"/>
        <v/>
      </c>
    </row>
    <row r="5297" spans="17:25" x14ac:dyDescent="0.25">
      <c r="Q5297" s="47">
        <f t="shared" si="588"/>
        <v>2006</v>
      </c>
      <c r="R5297" s="48" t="str">
        <f t="shared" si="586"/>
        <v>20065</v>
      </c>
      <c r="S5297" s="49">
        <v>38859</v>
      </c>
      <c r="T5297" s="48">
        <v>2452.5</v>
      </c>
      <c r="U5297" s="50">
        <f t="shared" si="587"/>
        <v>2418.6493548387098</v>
      </c>
      <c r="V5297" s="51">
        <f t="shared" si="589"/>
        <v>2358.9591232876755</v>
      </c>
      <c r="W5297" s="53">
        <f t="shared" si="590"/>
        <v>0</v>
      </c>
      <c r="X5297" s="53" t="str">
        <f t="shared" si="591"/>
        <v/>
      </c>
      <c r="Y5297" s="54" t="str">
        <f t="shared" si="592"/>
        <v/>
      </c>
    </row>
    <row r="5298" spans="17:25" x14ac:dyDescent="0.25">
      <c r="Q5298" s="47">
        <f t="shared" si="588"/>
        <v>2006</v>
      </c>
      <c r="R5298" s="48" t="str">
        <f t="shared" si="586"/>
        <v>20065</v>
      </c>
      <c r="S5298" s="49">
        <v>38860</v>
      </c>
      <c r="T5298" s="48">
        <v>2493.98</v>
      </c>
      <c r="U5298" s="50">
        <f t="shared" si="587"/>
        <v>2418.6493548387098</v>
      </c>
      <c r="V5298" s="51">
        <f t="shared" si="589"/>
        <v>2358.9591232876755</v>
      </c>
      <c r="W5298" s="53">
        <f t="shared" si="590"/>
        <v>1.6913353720693136E-2</v>
      </c>
      <c r="X5298" s="53" t="str">
        <f t="shared" si="591"/>
        <v/>
      </c>
      <c r="Y5298" s="54" t="str">
        <f t="shared" si="592"/>
        <v/>
      </c>
    </row>
    <row r="5299" spans="17:25" x14ac:dyDescent="0.25">
      <c r="Q5299" s="47">
        <f t="shared" si="588"/>
        <v>2006</v>
      </c>
      <c r="R5299" s="48" t="str">
        <f t="shared" si="586"/>
        <v>20065</v>
      </c>
      <c r="S5299" s="49">
        <v>38861</v>
      </c>
      <c r="T5299" s="48">
        <v>2490.06</v>
      </c>
      <c r="U5299" s="50">
        <f t="shared" si="587"/>
        <v>2418.6493548387098</v>
      </c>
      <c r="V5299" s="51">
        <f t="shared" si="589"/>
        <v>2358.9591232876755</v>
      </c>
      <c r="W5299" s="53">
        <f t="shared" si="590"/>
        <v>-1.5717848579379634E-3</v>
      </c>
      <c r="X5299" s="53" t="str">
        <f t="shared" si="591"/>
        <v/>
      </c>
      <c r="Y5299" s="54" t="str">
        <f t="shared" si="592"/>
        <v/>
      </c>
    </row>
    <row r="5300" spans="17:25" x14ac:dyDescent="0.25">
      <c r="Q5300" s="47">
        <f t="shared" si="588"/>
        <v>2006</v>
      </c>
      <c r="R5300" s="48" t="str">
        <f t="shared" si="586"/>
        <v>20065</v>
      </c>
      <c r="S5300" s="49">
        <v>38862</v>
      </c>
      <c r="T5300" s="48">
        <v>2518.34</v>
      </c>
      <c r="U5300" s="50">
        <f t="shared" si="587"/>
        <v>2418.6493548387098</v>
      </c>
      <c r="V5300" s="51">
        <f t="shared" si="589"/>
        <v>2358.9591232876755</v>
      </c>
      <c r="W5300" s="53">
        <f t="shared" si="590"/>
        <v>1.135715605246479E-2</v>
      </c>
      <c r="X5300" s="53" t="str">
        <f t="shared" si="591"/>
        <v/>
      </c>
      <c r="Y5300" s="54" t="str">
        <f t="shared" si="592"/>
        <v/>
      </c>
    </row>
    <row r="5301" spans="17:25" x14ac:dyDescent="0.25">
      <c r="Q5301" s="47">
        <f t="shared" si="588"/>
        <v>2006</v>
      </c>
      <c r="R5301" s="48" t="str">
        <f t="shared" si="586"/>
        <v>20065</v>
      </c>
      <c r="S5301" s="49">
        <v>38863</v>
      </c>
      <c r="T5301" s="48">
        <v>2517.44</v>
      </c>
      <c r="U5301" s="50">
        <f t="shared" si="587"/>
        <v>2418.6493548387098</v>
      </c>
      <c r="V5301" s="51">
        <f t="shared" si="589"/>
        <v>2358.9591232876755</v>
      </c>
      <c r="W5301" s="53">
        <f t="shared" si="590"/>
        <v>-3.5737827298942815E-4</v>
      </c>
      <c r="X5301" s="53" t="str">
        <f t="shared" si="591"/>
        <v/>
      </c>
      <c r="Y5301" s="54" t="str">
        <f t="shared" si="592"/>
        <v/>
      </c>
    </row>
    <row r="5302" spans="17:25" x14ac:dyDescent="0.25">
      <c r="Q5302" s="47">
        <f t="shared" si="588"/>
        <v>2006</v>
      </c>
      <c r="R5302" s="48" t="str">
        <f t="shared" si="586"/>
        <v>20065</v>
      </c>
      <c r="S5302" s="49">
        <v>38864</v>
      </c>
      <c r="T5302" s="48">
        <v>2475.75</v>
      </c>
      <c r="U5302" s="50">
        <f t="shared" si="587"/>
        <v>2418.6493548387098</v>
      </c>
      <c r="V5302" s="51">
        <f t="shared" si="589"/>
        <v>2358.9591232876755</v>
      </c>
      <c r="W5302" s="53">
        <f t="shared" si="590"/>
        <v>-1.6560474132451986E-2</v>
      </c>
      <c r="X5302" s="53" t="str">
        <f t="shared" si="591"/>
        <v/>
      </c>
      <c r="Y5302" s="54" t="str">
        <f t="shared" si="592"/>
        <v/>
      </c>
    </row>
    <row r="5303" spans="17:25" x14ac:dyDescent="0.25">
      <c r="Q5303" s="47">
        <f t="shared" si="588"/>
        <v>2006</v>
      </c>
      <c r="R5303" s="48" t="str">
        <f t="shared" si="586"/>
        <v>20065</v>
      </c>
      <c r="S5303" s="49">
        <v>38865</v>
      </c>
      <c r="T5303" s="48">
        <v>2475.75</v>
      </c>
      <c r="U5303" s="50">
        <f t="shared" si="587"/>
        <v>2418.6493548387098</v>
      </c>
      <c r="V5303" s="51">
        <f t="shared" si="589"/>
        <v>2358.9591232876755</v>
      </c>
      <c r="W5303" s="53">
        <f t="shared" si="590"/>
        <v>0</v>
      </c>
      <c r="X5303" s="53" t="str">
        <f t="shared" si="591"/>
        <v/>
      </c>
      <c r="Y5303" s="54" t="str">
        <f t="shared" si="592"/>
        <v/>
      </c>
    </row>
    <row r="5304" spans="17:25" x14ac:dyDescent="0.25">
      <c r="Q5304" s="47">
        <f t="shared" si="588"/>
        <v>2006</v>
      </c>
      <c r="R5304" s="48" t="str">
        <f t="shared" si="586"/>
        <v>20065</v>
      </c>
      <c r="S5304" s="49">
        <v>38866</v>
      </c>
      <c r="T5304" s="48">
        <v>2475.75</v>
      </c>
      <c r="U5304" s="50">
        <f t="shared" si="587"/>
        <v>2418.6493548387098</v>
      </c>
      <c r="V5304" s="51">
        <f t="shared" si="589"/>
        <v>2358.9591232876755</v>
      </c>
      <c r="W5304" s="53">
        <f t="shared" si="590"/>
        <v>0</v>
      </c>
      <c r="X5304" s="53" t="str">
        <f t="shared" si="591"/>
        <v/>
      </c>
      <c r="Y5304" s="54" t="str">
        <f t="shared" si="592"/>
        <v/>
      </c>
    </row>
    <row r="5305" spans="17:25" x14ac:dyDescent="0.25">
      <c r="Q5305" s="47">
        <f t="shared" si="588"/>
        <v>2006</v>
      </c>
      <c r="R5305" s="48" t="str">
        <f t="shared" si="586"/>
        <v>20065</v>
      </c>
      <c r="S5305" s="49">
        <v>38867</v>
      </c>
      <c r="T5305" s="48">
        <v>2475.75</v>
      </c>
      <c r="U5305" s="50">
        <f t="shared" si="587"/>
        <v>2418.6493548387098</v>
      </c>
      <c r="V5305" s="51">
        <f t="shared" si="589"/>
        <v>2358.9591232876755</v>
      </c>
      <c r="W5305" s="53">
        <f t="shared" si="590"/>
        <v>0</v>
      </c>
      <c r="X5305" s="53" t="str">
        <f t="shared" si="591"/>
        <v/>
      </c>
      <c r="Y5305" s="54" t="str">
        <f t="shared" si="592"/>
        <v/>
      </c>
    </row>
    <row r="5306" spans="17:25" x14ac:dyDescent="0.25">
      <c r="Q5306" s="47">
        <f t="shared" si="588"/>
        <v>2006</v>
      </c>
      <c r="R5306" s="48" t="str">
        <f t="shared" si="586"/>
        <v>20065</v>
      </c>
      <c r="S5306" s="49">
        <v>38868</v>
      </c>
      <c r="T5306" s="48">
        <v>2482.41</v>
      </c>
      <c r="U5306" s="50">
        <f t="shared" si="587"/>
        <v>2418.6493548387098</v>
      </c>
      <c r="V5306" s="51">
        <f t="shared" si="589"/>
        <v>2358.9591232876755</v>
      </c>
      <c r="W5306" s="53">
        <f t="shared" si="590"/>
        <v>2.6900939109359978E-3</v>
      </c>
      <c r="X5306" s="53" t="str">
        <f t="shared" si="591"/>
        <v/>
      </c>
      <c r="Y5306" s="54" t="str">
        <f t="shared" si="592"/>
        <v/>
      </c>
    </row>
    <row r="5307" spans="17:25" x14ac:dyDescent="0.25">
      <c r="Q5307" s="47">
        <f t="shared" si="588"/>
        <v>2006</v>
      </c>
      <c r="R5307" s="48" t="str">
        <f t="shared" si="586"/>
        <v>20066</v>
      </c>
      <c r="S5307" s="49">
        <v>38869</v>
      </c>
      <c r="T5307" s="48">
        <v>2486.0700000000002</v>
      </c>
      <c r="U5307" s="50">
        <f t="shared" si="587"/>
        <v>2542.2200000000003</v>
      </c>
      <c r="V5307" s="51">
        <f t="shared" si="589"/>
        <v>2358.9591232876755</v>
      </c>
      <c r="W5307" s="53">
        <f t="shared" si="590"/>
        <v>1.4743736933062745E-3</v>
      </c>
      <c r="X5307" s="53">
        <f t="shared" si="591"/>
        <v>5.1090764733663141E-2</v>
      </c>
      <c r="Y5307" s="54" t="str">
        <f t="shared" si="592"/>
        <v/>
      </c>
    </row>
    <row r="5308" spans="17:25" x14ac:dyDescent="0.25">
      <c r="Q5308" s="47">
        <f t="shared" si="588"/>
        <v>2006</v>
      </c>
      <c r="R5308" s="48" t="str">
        <f t="shared" si="586"/>
        <v>20066</v>
      </c>
      <c r="S5308" s="49">
        <v>38870</v>
      </c>
      <c r="T5308" s="48">
        <v>2484.62</v>
      </c>
      <c r="U5308" s="50">
        <f t="shared" si="587"/>
        <v>2542.2200000000003</v>
      </c>
      <c r="V5308" s="51">
        <f t="shared" si="589"/>
        <v>2358.9591232876755</v>
      </c>
      <c r="W5308" s="53">
        <f t="shared" si="590"/>
        <v>-5.8324986826607805E-4</v>
      </c>
      <c r="X5308" s="53" t="str">
        <f t="shared" si="591"/>
        <v/>
      </c>
      <c r="Y5308" s="54" t="str">
        <f t="shared" si="592"/>
        <v/>
      </c>
    </row>
    <row r="5309" spans="17:25" x14ac:dyDescent="0.25">
      <c r="Q5309" s="47">
        <f t="shared" si="588"/>
        <v>2006</v>
      </c>
      <c r="R5309" s="48" t="str">
        <f t="shared" si="586"/>
        <v>20066</v>
      </c>
      <c r="S5309" s="49">
        <v>38871</v>
      </c>
      <c r="T5309" s="48">
        <v>2450.8000000000002</v>
      </c>
      <c r="U5309" s="50">
        <f t="shared" si="587"/>
        <v>2542.2200000000003</v>
      </c>
      <c r="V5309" s="51">
        <f t="shared" si="589"/>
        <v>2358.9591232876755</v>
      </c>
      <c r="W5309" s="53">
        <f t="shared" si="590"/>
        <v>-1.3611739420917313E-2</v>
      </c>
      <c r="X5309" s="53" t="str">
        <f t="shared" si="591"/>
        <v/>
      </c>
      <c r="Y5309" s="54" t="str">
        <f t="shared" si="592"/>
        <v/>
      </c>
    </row>
    <row r="5310" spans="17:25" x14ac:dyDescent="0.25">
      <c r="Q5310" s="47">
        <f t="shared" si="588"/>
        <v>2006</v>
      </c>
      <c r="R5310" s="48" t="str">
        <f t="shared" si="586"/>
        <v>20066</v>
      </c>
      <c r="S5310" s="49">
        <v>38872</v>
      </c>
      <c r="T5310" s="48">
        <v>2450.8000000000002</v>
      </c>
      <c r="U5310" s="50">
        <f t="shared" si="587"/>
        <v>2542.2200000000003</v>
      </c>
      <c r="V5310" s="51">
        <f t="shared" si="589"/>
        <v>2358.9591232876755</v>
      </c>
      <c r="W5310" s="53">
        <f t="shared" si="590"/>
        <v>0</v>
      </c>
      <c r="X5310" s="53" t="str">
        <f t="shared" si="591"/>
        <v/>
      </c>
      <c r="Y5310" s="54" t="str">
        <f t="shared" si="592"/>
        <v/>
      </c>
    </row>
    <row r="5311" spans="17:25" x14ac:dyDescent="0.25">
      <c r="Q5311" s="47">
        <f t="shared" si="588"/>
        <v>2006</v>
      </c>
      <c r="R5311" s="48" t="str">
        <f t="shared" si="586"/>
        <v>20066</v>
      </c>
      <c r="S5311" s="49">
        <v>38873</v>
      </c>
      <c r="T5311" s="48">
        <v>2450.8000000000002</v>
      </c>
      <c r="U5311" s="50">
        <f t="shared" si="587"/>
        <v>2542.2200000000003</v>
      </c>
      <c r="V5311" s="51">
        <f t="shared" si="589"/>
        <v>2358.9591232876755</v>
      </c>
      <c r="W5311" s="53">
        <f t="shared" si="590"/>
        <v>0</v>
      </c>
      <c r="X5311" s="53" t="str">
        <f t="shared" si="591"/>
        <v/>
      </c>
      <c r="Y5311" s="54" t="str">
        <f t="shared" si="592"/>
        <v/>
      </c>
    </row>
    <row r="5312" spans="17:25" x14ac:dyDescent="0.25">
      <c r="Q5312" s="47">
        <f t="shared" si="588"/>
        <v>2006</v>
      </c>
      <c r="R5312" s="48" t="str">
        <f t="shared" si="586"/>
        <v>20066</v>
      </c>
      <c r="S5312" s="49">
        <v>38874</v>
      </c>
      <c r="T5312" s="48">
        <v>2443.7199999999998</v>
      </c>
      <c r="U5312" s="50">
        <f t="shared" si="587"/>
        <v>2542.2200000000003</v>
      </c>
      <c r="V5312" s="51">
        <f t="shared" si="589"/>
        <v>2358.9591232876755</v>
      </c>
      <c r="W5312" s="53">
        <f t="shared" si="590"/>
        <v>-2.8888526195529618E-3</v>
      </c>
      <c r="X5312" s="53" t="str">
        <f t="shared" si="591"/>
        <v/>
      </c>
      <c r="Y5312" s="54" t="str">
        <f t="shared" si="592"/>
        <v/>
      </c>
    </row>
    <row r="5313" spans="17:25" x14ac:dyDescent="0.25">
      <c r="Q5313" s="47">
        <f t="shared" si="588"/>
        <v>2006</v>
      </c>
      <c r="R5313" s="48" t="str">
        <f t="shared" si="586"/>
        <v>20066</v>
      </c>
      <c r="S5313" s="49">
        <v>38875</v>
      </c>
      <c r="T5313" s="48">
        <v>2470.9899999999998</v>
      </c>
      <c r="U5313" s="50">
        <f t="shared" si="587"/>
        <v>2542.2200000000003</v>
      </c>
      <c r="V5313" s="51">
        <f t="shared" si="589"/>
        <v>2358.9591232876755</v>
      </c>
      <c r="W5313" s="53">
        <f t="shared" si="590"/>
        <v>1.1159216276823924E-2</v>
      </c>
      <c r="X5313" s="53" t="str">
        <f t="shared" si="591"/>
        <v/>
      </c>
      <c r="Y5313" s="54" t="str">
        <f t="shared" si="592"/>
        <v/>
      </c>
    </row>
    <row r="5314" spans="17:25" x14ac:dyDescent="0.25">
      <c r="Q5314" s="47">
        <f t="shared" si="588"/>
        <v>2006</v>
      </c>
      <c r="R5314" s="48" t="str">
        <f t="shared" si="586"/>
        <v>20066</v>
      </c>
      <c r="S5314" s="49">
        <v>38876</v>
      </c>
      <c r="T5314" s="48">
        <v>2482.15</v>
      </c>
      <c r="U5314" s="50">
        <f t="shared" si="587"/>
        <v>2542.2200000000003</v>
      </c>
      <c r="V5314" s="51">
        <f t="shared" si="589"/>
        <v>2358.9591232876755</v>
      </c>
      <c r="W5314" s="53">
        <f t="shared" si="590"/>
        <v>4.5164084031097396E-3</v>
      </c>
      <c r="X5314" s="53" t="str">
        <f t="shared" si="591"/>
        <v/>
      </c>
      <c r="Y5314" s="54" t="str">
        <f t="shared" si="592"/>
        <v/>
      </c>
    </row>
    <row r="5315" spans="17:25" x14ac:dyDescent="0.25">
      <c r="Q5315" s="47">
        <f t="shared" si="588"/>
        <v>2006</v>
      </c>
      <c r="R5315" s="48" t="str">
        <f t="shared" si="586"/>
        <v>20066</v>
      </c>
      <c r="S5315" s="49">
        <v>38877</v>
      </c>
      <c r="T5315" s="48">
        <v>2511.34</v>
      </c>
      <c r="U5315" s="50">
        <f t="shared" si="587"/>
        <v>2542.2200000000003</v>
      </c>
      <c r="V5315" s="51">
        <f t="shared" si="589"/>
        <v>2358.9591232876755</v>
      </c>
      <c r="W5315" s="53">
        <f t="shared" si="590"/>
        <v>1.1759966158370716E-2</v>
      </c>
      <c r="X5315" s="53" t="str">
        <f t="shared" si="591"/>
        <v/>
      </c>
      <c r="Y5315" s="54" t="str">
        <f t="shared" si="592"/>
        <v/>
      </c>
    </row>
    <row r="5316" spans="17:25" x14ac:dyDescent="0.25">
      <c r="Q5316" s="47">
        <f t="shared" si="588"/>
        <v>2006</v>
      </c>
      <c r="R5316" s="48" t="str">
        <f t="shared" si="586"/>
        <v>20066</v>
      </c>
      <c r="S5316" s="49">
        <v>38878</v>
      </c>
      <c r="T5316" s="48">
        <v>2510.8200000000002</v>
      </c>
      <c r="U5316" s="50">
        <f t="shared" si="587"/>
        <v>2542.2200000000003</v>
      </c>
      <c r="V5316" s="51">
        <f t="shared" si="589"/>
        <v>2358.9591232876755</v>
      </c>
      <c r="W5316" s="53">
        <f t="shared" si="590"/>
        <v>-2.0706077233667575E-4</v>
      </c>
      <c r="X5316" s="53" t="str">
        <f t="shared" si="591"/>
        <v/>
      </c>
      <c r="Y5316" s="54" t="str">
        <f t="shared" si="592"/>
        <v/>
      </c>
    </row>
    <row r="5317" spans="17:25" x14ac:dyDescent="0.25">
      <c r="Q5317" s="47">
        <f t="shared" si="588"/>
        <v>2006</v>
      </c>
      <c r="R5317" s="48" t="str">
        <f t="shared" si="586"/>
        <v>20066</v>
      </c>
      <c r="S5317" s="49">
        <v>38879</v>
      </c>
      <c r="T5317" s="48">
        <v>2510.8200000000002</v>
      </c>
      <c r="U5317" s="50">
        <f t="shared" si="587"/>
        <v>2542.2200000000003</v>
      </c>
      <c r="V5317" s="51">
        <f t="shared" si="589"/>
        <v>2358.9591232876755</v>
      </c>
      <c r="W5317" s="53">
        <f t="shared" si="590"/>
        <v>0</v>
      </c>
      <c r="X5317" s="53" t="str">
        <f t="shared" si="591"/>
        <v/>
      </c>
      <c r="Y5317" s="54" t="str">
        <f t="shared" si="592"/>
        <v/>
      </c>
    </row>
    <row r="5318" spans="17:25" x14ac:dyDescent="0.25">
      <c r="Q5318" s="47">
        <f t="shared" si="588"/>
        <v>2006</v>
      </c>
      <c r="R5318" s="48" t="str">
        <f t="shared" si="586"/>
        <v>20066</v>
      </c>
      <c r="S5318" s="49">
        <v>38880</v>
      </c>
      <c r="T5318" s="48">
        <v>2510.8200000000002</v>
      </c>
      <c r="U5318" s="50">
        <f t="shared" si="587"/>
        <v>2542.2200000000003</v>
      </c>
      <c r="V5318" s="51">
        <f t="shared" si="589"/>
        <v>2358.9591232876755</v>
      </c>
      <c r="W5318" s="53">
        <f t="shared" si="590"/>
        <v>0</v>
      </c>
      <c r="X5318" s="53" t="str">
        <f t="shared" si="591"/>
        <v/>
      </c>
      <c r="Y5318" s="54" t="str">
        <f t="shared" si="592"/>
        <v/>
      </c>
    </row>
    <row r="5319" spans="17:25" x14ac:dyDescent="0.25">
      <c r="Q5319" s="47">
        <f t="shared" si="588"/>
        <v>2006</v>
      </c>
      <c r="R5319" s="48" t="str">
        <f t="shared" ref="R5319:R5382" si="593">+YEAR(S5319)&amp;MONTH(S5319)</f>
        <v>20066</v>
      </c>
      <c r="S5319" s="49">
        <v>38881</v>
      </c>
      <c r="T5319" s="48">
        <v>2534.83</v>
      </c>
      <c r="U5319" s="50">
        <f t="shared" ref="U5319:U5382" si="594">+AVERAGEIF($R$3:$R$12000,R5319,$T$3:$T$12000)</f>
        <v>2542.2200000000003</v>
      </c>
      <c r="V5319" s="51">
        <f t="shared" si="589"/>
        <v>2358.9591232876755</v>
      </c>
      <c r="W5319" s="53">
        <f t="shared" si="590"/>
        <v>9.5626130108887875E-3</v>
      </c>
      <c r="X5319" s="53" t="str">
        <f t="shared" si="591"/>
        <v/>
      </c>
      <c r="Y5319" s="54" t="str">
        <f t="shared" si="592"/>
        <v/>
      </c>
    </row>
    <row r="5320" spans="17:25" x14ac:dyDescent="0.25">
      <c r="Q5320" s="47">
        <f t="shared" ref="Q5320:Q5383" si="595">+YEAR(S5320)</f>
        <v>2006</v>
      </c>
      <c r="R5320" s="48" t="str">
        <f t="shared" si="593"/>
        <v>20066</v>
      </c>
      <c r="S5320" s="49">
        <v>38882</v>
      </c>
      <c r="T5320" s="48">
        <v>2569.1</v>
      </c>
      <c r="U5320" s="50">
        <f t="shared" si="594"/>
        <v>2542.2200000000003</v>
      </c>
      <c r="V5320" s="51">
        <f t="shared" ref="V5320:V5383" si="596">+AVERAGEIF($Q$3:$Q$12000,Q5320,$T$3:$T$12000)</f>
        <v>2358.9591232876755</v>
      </c>
      <c r="W5320" s="53">
        <f t="shared" si="590"/>
        <v>1.3519644315397761E-2</v>
      </c>
      <c r="X5320" s="53" t="str">
        <f t="shared" si="591"/>
        <v/>
      </c>
      <c r="Y5320" s="54" t="str">
        <f t="shared" si="592"/>
        <v/>
      </c>
    </row>
    <row r="5321" spans="17:25" x14ac:dyDescent="0.25">
      <c r="Q5321" s="47">
        <f t="shared" si="595"/>
        <v>2006</v>
      </c>
      <c r="R5321" s="48" t="str">
        <f t="shared" si="593"/>
        <v>20066</v>
      </c>
      <c r="S5321" s="49">
        <v>38883</v>
      </c>
      <c r="T5321" s="48">
        <v>2570.11</v>
      </c>
      <c r="U5321" s="50">
        <f t="shared" si="594"/>
        <v>2542.2200000000003</v>
      </c>
      <c r="V5321" s="51">
        <f t="shared" si="596"/>
        <v>2358.9591232876755</v>
      </c>
      <c r="W5321" s="53">
        <f t="shared" ref="W5321:W5384" si="597">+T5321/T5320-1</f>
        <v>3.9313378225847018E-4</v>
      </c>
      <c r="X5321" s="53" t="str">
        <f t="shared" ref="X5321:X5384" si="598">IF(U5321/U5320-1=0,"",U5321/U5320-1)</f>
        <v/>
      </c>
      <c r="Y5321" s="54" t="str">
        <f t="shared" ref="Y5321:Y5384" si="599">+IF(V5321=V5320,"",V5321/V5320-1)</f>
        <v/>
      </c>
    </row>
    <row r="5322" spans="17:25" x14ac:dyDescent="0.25">
      <c r="Q5322" s="47">
        <f t="shared" si="595"/>
        <v>2006</v>
      </c>
      <c r="R5322" s="48" t="str">
        <f t="shared" si="593"/>
        <v>20066</v>
      </c>
      <c r="S5322" s="49">
        <v>38884</v>
      </c>
      <c r="T5322" s="48">
        <v>2564.3000000000002</v>
      </c>
      <c r="U5322" s="50">
        <f t="shared" si="594"/>
        <v>2542.2200000000003</v>
      </c>
      <c r="V5322" s="51">
        <f t="shared" si="596"/>
        <v>2358.9591232876755</v>
      </c>
      <c r="W5322" s="53">
        <f t="shared" si="597"/>
        <v>-2.2606036317511791E-3</v>
      </c>
      <c r="X5322" s="53" t="str">
        <f t="shared" si="598"/>
        <v/>
      </c>
      <c r="Y5322" s="54" t="str">
        <f t="shared" si="599"/>
        <v/>
      </c>
    </row>
    <row r="5323" spans="17:25" x14ac:dyDescent="0.25">
      <c r="Q5323" s="47">
        <f t="shared" si="595"/>
        <v>2006</v>
      </c>
      <c r="R5323" s="48" t="str">
        <f t="shared" si="593"/>
        <v>20066</v>
      </c>
      <c r="S5323" s="49">
        <v>38885</v>
      </c>
      <c r="T5323" s="48">
        <v>2559.04</v>
      </c>
      <c r="U5323" s="50">
        <f t="shared" si="594"/>
        <v>2542.2200000000003</v>
      </c>
      <c r="V5323" s="51">
        <f t="shared" si="596"/>
        <v>2358.9591232876755</v>
      </c>
      <c r="W5323" s="53">
        <f t="shared" si="597"/>
        <v>-2.0512420543619125E-3</v>
      </c>
      <c r="X5323" s="53" t="str">
        <f t="shared" si="598"/>
        <v/>
      </c>
      <c r="Y5323" s="54" t="str">
        <f t="shared" si="599"/>
        <v/>
      </c>
    </row>
    <row r="5324" spans="17:25" x14ac:dyDescent="0.25">
      <c r="Q5324" s="47">
        <f t="shared" si="595"/>
        <v>2006</v>
      </c>
      <c r="R5324" s="48" t="str">
        <f t="shared" si="593"/>
        <v>20066</v>
      </c>
      <c r="S5324" s="49">
        <v>38886</v>
      </c>
      <c r="T5324" s="48">
        <v>2559.04</v>
      </c>
      <c r="U5324" s="50">
        <f t="shared" si="594"/>
        <v>2542.2200000000003</v>
      </c>
      <c r="V5324" s="51">
        <f t="shared" si="596"/>
        <v>2358.9591232876755</v>
      </c>
      <c r="W5324" s="53">
        <f t="shared" si="597"/>
        <v>0</v>
      </c>
      <c r="X5324" s="53" t="str">
        <f t="shared" si="598"/>
        <v/>
      </c>
      <c r="Y5324" s="54" t="str">
        <f t="shared" si="599"/>
        <v/>
      </c>
    </row>
    <row r="5325" spans="17:25" x14ac:dyDescent="0.25">
      <c r="Q5325" s="47">
        <f t="shared" si="595"/>
        <v>2006</v>
      </c>
      <c r="R5325" s="48" t="str">
        <f t="shared" si="593"/>
        <v>20066</v>
      </c>
      <c r="S5325" s="49">
        <v>38887</v>
      </c>
      <c r="T5325" s="48">
        <v>2559.04</v>
      </c>
      <c r="U5325" s="50">
        <f t="shared" si="594"/>
        <v>2542.2200000000003</v>
      </c>
      <c r="V5325" s="51">
        <f t="shared" si="596"/>
        <v>2358.9591232876755</v>
      </c>
      <c r="W5325" s="53">
        <f t="shared" si="597"/>
        <v>0</v>
      </c>
      <c r="X5325" s="53" t="str">
        <f t="shared" si="598"/>
        <v/>
      </c>
      <c r="Y5325" s="54" t="str">
        <f t="shared" si="599"/>
        <v/>
      </c>
    </row>
    <row r="5326" spans="17:25" x14ac:dyDescent="0.25">
      <c r="Q5326" s="47">
        <f t="shared" si="595"/>
        <v>2006</v>
      </c>
      <c r="R5326" s="48" t="str">
        <f t="shared" si="593"/>
        <v>20066</v>
      </c>
      <c r="S5326" s="49">
        <v>38888</v>
      </c>
      <c r="T5326" s="48">
        <v>2559.04</v>
      </c>
      <c r="U5326" s="50">
        <f t="shared" si="594"/>
        <v>2542.2200000000003</v>
      </c>
      <c r="V5326" s="51">
        <f t="shared" si="596"/>
        <v>2358.9591232876755</v>
      </c>
      <c r="W5326" s="53">
        <f t="shared" si="597"/>
        <v>0</v>
      </c>
      <c r="X5326" s="53" t="str">
        <f t="shared" si="598"/>
        <v/>
      </c>
      <c r="Y5326" s="54" t="str">
        <f t="shared" si="599"/>
        <v/>
      </c>
    </row>
    <row r="5327" spans="17:25" x14ac:dyDescent="0.25">
      <c r="Q5327" s="47">
        <f t="shared" si="595"/>
        <v>2006</v>
      </c>
      <c r="R5327" s="48" t="str">
        <f t="shared" si="593"/>
        <v>20066</v>
      </c>
      <c r="S5327" s="49">
        <v>38889</v>
      </c>
      <c r="T5327" s="48">
        <v>2568.12</v>
      </c>
      <c r="U5327" s="50">
        <f t="shared" si="594"/>
        <v>2542.2200000000003</v>
      </c>
      <c r="V5327" s="51">
        <f t="shared" si="596"/>
        <v>2358.9591232876755</v>
      </c>
      <c r="W5327" s="53">
        <f t="shared" si="597"/>
        <v>3.5482055770914567E-3</v>
      </c>
      <c r="X5327" s="53" t="str">
        <f t="shared" si="598"/>
        <v/>
      </c>
      <c r="Y5327" s="54" t="str">
        <f t="shared" si="599"/>
        <v/>
      </c>
    </row>
    <row r="5328" spans="17:25" x14ac:dyDescent="0.25">
      <c r="Q5328" s="47">
        <f t="shared" si="595"/>
        <v>2006</v>
      </c>
      <c r="R5328" s="48" t="str">
        <f t="shared" si="593"/>
        <v>20066</v>
      </c>
      <c r="S5328" s="49">
        <v>38890</v>
      </c>
      <c r="T5328" s="48">
        <v>2566.7600000000002</v>
      </c>
      <c r="U5328" s="50">
        <f t="shared" si="594"/>
        <v>2542.2200000000003</v>
      </c>
      <c r="V5328" s="51">
        <f t="shared" si="596"/>
        <v>2358.9591232876755</v>
      </c>
      <c r="W5328" s="53">
        <f t="shared" si="597"/>
        <v>-5.2957026930189333E-4</v>
      </c>
      <c r="X5328" s="53" t="str">
        <f t="shared" si="598"/>
        <v/>
      </c>
      <c r="Y5328" s="54" t="str">
        <f t="shared" si="599"/>
        <v/>
      </c>
    </row>
    <row r="5329" spans="17:25" x14ac:dyDescent="0.25">
      <c r="Q5329" s="47">
        <f t="shared" si="595"/>
        <v>2006</v>
      </c>
      <c r="R5329" s="48" t="str">
        <f t="shared" si="593"/>
        <v>20066</v>
      </c>
      <c r="S5329" s="49">
        <v>38891</v>
      </c>
      <c r="T5329" s="48">
        <v>2578.02</v>
      </c>
      <c r="U5329" s="50">
        <f t="shared" si="594"/>
        <v>2542.2200000000003</v>
      </c>
      <c r="V5329" s="51">
        <f t="shared" si="596"/>
        <v>2358.9591232876755</v>
      </c>
      <c r="W5329" s="53">
        <f t="shared" si="597"/>
        <v>4.3868534650686186E-3</v>
      </c>
      <c r="X5329" s="53" t="str">
        <f t="shared" si="598"/>
        <v/>
      </c>
      <c r="Y5329" s="54" t="str">
        <f t="shared" si="599"/>
        <v/>
      </c>
    </row>
    <row r="5330" spans="17:25" x14ac:dyDescent="0.25">
      <c r="Q5330" s="47">
        <f t="shared" si="595"/>
        <v>2006</v>
      </c>
      <c r="R5330" s="48" t="str">
        <f t="shared" si="593"/>
        <v>20066</v>
      </c>
      <c r="S5330" s="49">
        <v>38892</v>
      </c>
      <c r="T5330" s="48">
        <v>2607.13</v>
      </c>
      <c r="U5330" s="50">
        <f t="shared" si="594"/>
        <v>2542.2200000000003</v>
      </c>
      <c r="V5330" s="51">
        <f t="shared" si="596"/>
        <v>2358.9591232876755</v>
      </c>
      <c r="W5330" s="53">
        <f t="shared" si="597"/>
        <v>1.1291611391688328E-2</v>
      </c>
      <c r="X5330" s="53" t="str">
        <f t="shared" si="598"/>
        <v/>
      </c>
      <c r="Y5330" s="54" t="str">
        <f t="shared" si="599"/>
        <v/>
      </c>
    </row>
    <row r="5331" spans="17:25" x14ac:dyDescent="0.25">
      <c r="Q5331" s="47">
        <f t="shared" si="595"/>
        <v>2006</v>
      </c>
      <c r="R5331" s="48" t="str">
        <f t="shared" si="593"/>
        <v>20066</v>
      </c>
      <c r="S5331" s="49">
        <v>38893</v>
      </c>
      <c r="T5331" s="48">
        <v>2607.13</v>
      </c>
      <c r="U5331" s="50">
        <f t="shared" si="594"/>
        <v>2542.2200000000003</v>
      </c>
      <c r="V5331" s="51">
        <f t="shared" si="596"/>
        <v>2358.9591232876755</v>
      </c>
      <c r="W5331" s="53">
        <f t="shared" si="597"/>
        <v>0</v>
      </c>
      <c r="X5331" s="53" t="str">
        <f t="shared" si="598"/>
        <v/>
      </c>
      <c r="Y5331" s="54" t="str">
        <f t="shared" si="599"/>
        <v/>
      </c>
    </row>
    <row r="5332" spans="17:25" x14ac:dyDescent="0.25">
      <c r="Q5332" s="47">
        <f t="shared" si="595"/>
        <v>2006</v>
      </c>
      <c r="R5332" s="48" t="str">
        <f t="shared" si="593"/>
        <v>20066</v>
      </c>
      <c r="S5332" s="49">
        <v>38894</v>
      </c>
      <c r="T5332" s="48">
        <v>2607.13</v>
      </c>
      <c r="U5332" s="50">
        <f t="shared" si="594"/>
        <v>2542.2200000000003</v>
      </c>
      <c r="V5332" s="51">
        <f t="shared" si="596"/>
        <v>2358.9591232876755</v>
      </c>
      <c r="W5332" s="53">
        <f t="shared" si="597"/>
        <v>0</v>
      </c>
      <c r="X5332" s="53" t="str">
        <f t="shared" si="598"/>
        <v/>
      </c>
      <c r="Y5332" s="54" t="str">
        <f t="shared" si="599"/>
        <v/>
      </c>
    </row>
    <row r="5333" spans="17:25" x14ac:dyDescent="0.25">
      <c r="Q5333" s="47">
        <f t="shared" si="595"/>
        <v>2006</v>
      </c>
      <c r="R5333" s="48" t="str">
        <f t="shared" si="593"/>
        <v>20066</v>
      </c>
      <c r="S5333" s="49">
        <v>38895</v>
      </c>
      <c r="T5333" s="48">
        <v>2607.13</v>
      </c>
      <c r="U5333" s="50">
        <f t="shared" si="594"/>
        <v>2542.2200000000003</v>
      </c>
      <c r="V5333" s="51">
        <f t="shared" si="596"/>
        <v>2358.9591232876755</v>
      </c>
      <c r="W5333" s="53">
        <f t="shared" si="597"/>
        <v>0</v>
      </c>
      <c r="X5333" s="53" t="str">
        <f t="shared" si="598"/>
        <v/>
      </c>
      <c r="Y5333" s="54" t="str">
        <f t="shared" si="599"/>
        <v/>
      </c>
    </row>
    <row r="5334" spans="17:25" x14ac:dyDescent="0.25">
      <c r="Q5334" s="47">
        <f t="shared" si="595"/>
        <v>2006</v>
      </c>
      <c r="R5334" s="48" t="str">
        <f t="shared" si="593"/>
        <v>20066</v>
      </c>
      <c r="S5334" s="49">
        <v>38896</v>
      </c>
      <c r="T5334" s="48">
        <v>2619.75</v>
      </c>
      <c r="U5334" s="50">
        <f t="shared" si="594"/>
        <v>2542.2200000000003</v>
      </c>
      <c r="V5334" s="51">
        <f t="shared" si="596"/>
        <v>2358.9591232876755</v>
      </c>
      <c r="W5334" s="53">
        <f t="shared" si="597"/>
        <v>4.8405718165185352E-3</v>
      </c>
      <c r="X5334" s="53" t="str">
        <f t="shared" si="598"/>
        <v/>
      </c>
      <c r="Y5334" s="54" t="str">
        <f t="shared" si="599"/>
        <v/>
      </c>
    </row>
    <row r="5335" spans="17:25" x14ac:dyDescent="0.25">
      <c r="Q5335" s="47">
        <f t="shared" si="595"/>
        <v>2006</v>
      </c>
      <c r="R5335" s="48" t="str">
        <f t="shared" si="593"/>
        <v>20066</v>
      </c>
      <c r="S5335" s="49">
        <v>38897</v>
      </c>
      <c r="T5335" s="48">
        <v>2634.06</v>
      </c>
      <c r="U5335" s="50">
        <f t="shared" si="594"/>
        <v>2542.2200000000003</v>
      </c>
      <c r="V5335" s="51">
        <f t="shared" si="596"/>
        <v>2358.9591232876755</v>
      </c>
      <c r="W5335" s="53">
        <f t="shared" si="597"/>
        <v>5.4623532779844997E-3</v>
      </c>
      <c r="X5335" s="53" t="str">
        <f t="shared" si="598"/>
        <v/>
      </c>
      <c r="Y5335" s="54" t="str">
        <f t="shared" si="599"/>
        <v/>
      </c>
    </row>
    <row r="5336" spans="17:25" x14ac:dyDescent="0.25">
      <c r="Q5336" s="47">
        <f t="shared" si="595"/>
        <v>2006</v>
      </c>
      <c r="R5336" s="48" t="str">
        <f t="shared" si="593"/>
        <v>20066</v>
      </c>
      <c r="S5336" s="49">
        <v>38898</v>
      </c>
      <c r="T5336" s="48">
        <v>2633.12</v>
      </c>
      <c r="U5336" s="50">
        <f t="shared" si="594"/>
        <v>2542.2200000000003</v>
      </c>
      <c r="V5336" s="51">
        <f t="shared" si="596"/>
        <v>2358.9591232876755</v>
      </c>
      <c r="W5336" s="53">
        <f t="shared" si="597"/>
        <v>-3.568635490459604E-4</v>
      </c>
      <c r="X5336" s="53" t="str">
        <f t="shared" si="598"/>
        <v/>
      </c>
      <c r="Y5336" s="54" t="str">
        <f t="shared" si="599"/>
        <v/>
      </c>
    </row>
    <row r="5337" spans="17:25" x14ac:dyDescent="0.25">
      <c r="Q5337" s="47">
        <f t="shared" si="595"/>
        <v>2006</v>
      </c>
      <c r="R5337" s="48" t="str">
        <f t="shared" si="593"/>
        <v>20067</v>
      </c>
      <c r="S5337" s="49">
        <v>38899</v>
      </c>
      <c r="T5337" s="48">
        <v>2579.08</v>
      </c>
      <c r="U5337" s="50">
        <f t="shared" si="594"/>
        <v>2513.6983870967738</v>
      </c>
      <c r="V5337" s="51">
        <f t="shared" si="596"/>
        <v>2358.9591232876755</v>
      </c>
      <c r="W5337" s="53">
        <f t="shared" si="597"/>
        <v>-2.0523181624840459E-2</v>
      </c>
      <c r="X5337" s="53">
        <f t="shared" si="598"/>
        <v>-1.1219175721702501E-2</v>
      </c>
      <c r="Y5337" s="54" t="str">
        <f t="shared" si="599"/>
        <v/>
      </c>
    </row>
    <row r="5338" spans="17:25" x14ac:dyDescent="0.25">
      <c r="Q5338" s="47">
        <f t="shared" si="595"/>
        <v>2006</v>
      </c>
      <c r="R5338" s="48" t="str">
        <f t="shared" si="593"/>
        <v>20067</v>
      </c>
      <c r="S5338" s="49">
        <v>38900</v>
      </c>
      <c r="T5338" s="48">
        <v>2579.08</v>
      </c>
      <c r="U5338" s="50">
        <f t="shared" si="594"/>
        <v>2513.6983870967738</v>
      </c>
      <c r="V5338" s="51">
        <f t="shared" si="596"/>
        <v>2358.9591232876755</v>
      </c>
      <c r="W5338" s="53">
        <f t="shared" si="597"/>
        <v>0</v>
      </c>
      <c r="X5338" s="53" t="str">
        <f t="shared" si="598"/>
        <v/>
      </c>
      <c r="Y5338" s="54" t="str">
        <f t="shared" si="599"/>
        <v/>
      </c>
    </row>
    <row r="5339" spans="17:25" x14ac:dyDescent="0.25">
      <c r="Q5339" s="47">
        <f t="shared" si="595"/>
        <v>2006</v>
      </c>
      <c r="R5339" s="48" t="str">
        <f t="shared" si="593"/>
        <v>20067</v>
      </c>
      <c r="S5339" s="49">
        <v>38901</v>
      </c>
      <c r="T5339" s="48">
        <v>2579.08</v>
      </c>
      <c r="U5339" s="50">
        <f t="shared" si="594"/>
        <v>2513.6983870967738</v>
      </c>
      <c r="V5339" s="51">
        <f t="shared" si="596"/>
        <v>2358.9591232876755</v>
      </c>
      <c r="W5339" s="53">
        <f t="shared" si="597"/>
        <v>0</v>
      </c>
      <c r="X5339" s="53" t="str">
        <f t="shared" si="598"/>
        <v/>
      </c>
      <c r="Y5339" s="54" t="str">
        <f t="shared" si="599"/>
        <v/>
      </c>
    </row>
    <row r="5340" spans="17:25" x14ac:dyDescent="0.25">
      <c r="Q5340" s="47">
        <f t="shared" si="595"/>
        <v>2006</v>
      </c>
      <c r="R5340" s="48" t="str">
        <f t="shared" si="593"/>
        <v>20067</v>
      </c>
      <c r="S5340" s="49">
        <v>38902</v>
      </c>
      <c r="T5340" s="48">
        <v>2579.08</v>
      </c>
      <c r="U5340" s="50">
        <f t="shared" si="594"/>
        <v>2513.6983870967738</v>
      </c>
      <c r="V5340" s="51">
        <f t="shared" si="596"/>
        <v>2358.9591232876755</v>
      </c>
      <c r="W5340" s="53">
        <f t="shared" si="597"/>
        <v>0</v>
      </c>
      <c r="X5340" s="53" t="str">
        <f t="shared" si="598"/>
        <v/>
      </c>
      <c r="Y5340" s="54" t="str">
        <f t="shared" si="599"/>
        <v/>
      </c>
    </row>
    <row r="5341" spans="17:25" x14ac:dyDescent="0.25">
      <c r="Q5341" s="47">
        <f t="shared" si="595"/>
        <v>2006</v>
      </c>
      <c r="R5341" s="48" t="str">
        <f t="shared" si="593"/>
        <v>20067</v>
      </c>
      <c r="S5341" s="49">
        <v>38903</v>
      </c>
      <c r="T5341" s="48">
        <v>2579.08</v>
      </c>
      <c r="U5341" s="50">
        <f t="shared" si="594"/>
        <v>2513.6983870967738</v>
      </c>
      <c r="V5341" s="51">
        <f t="shared" si="596"/>
        <v>2358.9591232876755</v>
      </c>
      <c r="W5341" s="53">
        <f t="shared" si="597"/>
        <v>0</v>
      </c>
      <c r="X5341" s="53" t="str">
        <f t="shared" si="598"/>
        <v/>
      </c>
      <c r="Y5341" s="54" t="str">
        <f t="shared" si="599"/>
        <v/>
      </c>
    </row>
    <row r="5342" spans="17:25" x14ac:dyDescent="0.25">
      <c r="Q5342" s="47">
        <f t="shared" si="595"/>
        <v>2006</v>
      </c>
      <c r="R5342" s="48" t="str">
        <f t="shared" si="593"/>
        <v>20067</v>
      </c>
      <c r="S5342" s="49">
        <v>38904</v>
      </c>
      <c r="T5342" s="48">
        <v>2574.7399999999998</v>
      </c>
      <c r="U5342" s="50">
        <f t="shared" si="594"/>
        <v>2513.6983870967738</v>
      </c>
      <c r="V5342" s="51">
        <f t="shared" si="596"/>
        <v>2358.9591232876755</v>
      </c>
      <c r="W5342" s="53">
        <f t="shared" si="597"/>
        <v>-1.6827706003691434E-3</v>
      </c>
      <c r="X5342" s="53" t="str">
        <f t="shared" si="598"/>
        <v/>
      </c>
      <c r="Y5342" s="54" t="str">
        <f t="shared" si="599"/>
        <v/>
      </c>
    </row>
    <row r="5343" spans="17:25" x14ac:dyDescent="0.25">
      <c r="Q5343" s="47">
        <f t="shared" si="595"/>
        <v>2006</v>
      </c>
      <c r="R5343" s="48" t="str">
        <f t="shared" si="593"/>
        <v>20067</v>
      </c>
      <c r="S5343" s="49">
        <v>38905</v>
      </c>
      <c r="T5343" s="48">
        <v>2562.85</v>
      </c>
      <c r="U5343" s="50">
        <f t="shared" si="594"/>
        <v>2513.6983870967738</v>
      </c>
      <c r="V5343" s="51">
        <f t="shared" si="596"/>
        <v>2358.9591232876755</v>
      </c>
      <c r="W5343" s="53">
        <f t="shared" si="597"/>
        <v>-4.6179420057946841E-3</v>
      </c>
      <c r="X5343" s="53" t="str">
        <f t="shared" si="598"/>
        <v/>
      </c>
      <c r="Y5343" s="54" t="str">
        <f t="shared" si="599"/>
        <v/>
      </c>
    </row>
    <row r="5344" spans="17:25" x14ac:dyDescent="0.25">
      <c r="Q5344" s="47">
        <f t="shared" si="595"/>
        <v>2006</v>
      </c>
      <c r="R5344" s="48" t="str">
        <f t="shared" si="593"/>
        <v>20067</v>
      </c>
      <c r="S5344" s="49">
        <v>38906</v>
      </c>
      <c r="T5344" s="48">
        <v>2525.5</v>
      </c>
      <c r="U5344" s="50">
        <f t="shared" si="594"/>
        <v>2513.6983870967738</v>
      </c>
      <c r="V5344" s="51">
        <f t="shared" si="596"/>
        <v>2358.9591232876755</v>
      </c>
      <c r="W5344" s="53">
        <f t="shared" si="597"/>
        <v>-1.45736192129855E-2</v>
      </c>
      <c r="X5344" s="53" t="str">
        <f t="shared" si="598"/>
        <v/>
      </c>
      <c r="Y5344" s="54" t="str">
        <f t="shared" si="599"/>
        <v/>
      </c>
    </row>
    <row r="5345" spans="17:25" x14ac:dyDescent="0.25">
      <c r="Q5345" s="47">
        <f t="shared" si="595"/>
        <v>2006</v>
      </c>
      <c r="R5345" s="48" t="str">
        <f t="shared" si="593"/>
        <v>20067</v>
      </c>
      <c r="S5345" s="49">
        <v>38907</v>
      </c>
      <c r="T5345" s="48">
        <v>2525.5</v>
      </c>
      <c r="U5345" s="50">
        <f t="shared" si="594"/>
        <v>2513.6983870967738</v>
      </c>
      <c r="V5345" s="51">
        <f t="shared" si="596"/>
        <v>2358.9591232876755</v>
      </c>
      <c r="W5345" s="53">
        <f t="shared" si="597"/>
        <v>0</v>
      </c>
      <c r="X5345" s="53" t="str">
        <f t="shared" si="598"/>
        <v/>
      </c>
      <c r="Y5345" s="54" t="str">
        <f t="shared" si="599"/>
        <v/>
      </c>
    </row>
    <row r="5346" spans="17:25" x14ac:dyDescent="0.25">
      <c r="Q5346" s="47">
        <f t="shared" si="595"/>
        <v>2006</v>
      </c>
      <c r="R5346" s="48" t="str">
        <f t="shared" si="593"/>
        <v>20067</v>
      </c>
      <c r="S5346" s="49">
        <v>38908</v>
      </c>
      <c r="T5346" s="48">
        <v>2525.5</v>
      </c>
      <c r="U5346" s="50">
        <f t="shared" si="594"/>
        <v>2513.6983870967738</v>
      </c>
      <c r="V5346" s="51">
        <f t="shared" si="596"/>
        <v>2358.9591232876755</v>
      </c>
      <c r="W5346" s="53">
        <f t="shared" si="597"/>
        <v>0</v>
      </c>
      <c r="X5346" s="53" t="str">
        <f t="shared" si="598"/>
        <v/>
      </c>
      <c r="Y5346" s="54" t="str">
        <f t="shared" si="599"/>
        <v/>
      </c>
    </row>
    <row r="5347" spans="17:25" x14ac:dyDescent="0.25">
      <c r="Q5347" s="47">
        <f t="shared" si="595"/>
        <v>2006</v>
      </c>
      <c r="R5347" s="48" t="str">
        <f t="shared" si="593"/>
        <v>20067</v>
      </c>
      <c r="S5347" s="49">
        <v>38909</v>
      </c>
      <c r="T5347" s="48">
        <v>2491.4499999999998</v>
      </c>
      <c r="U5347" s="50">
        <f t="shared" si="594"/>
        <v>2513.6983870967738</v>
      </c>
      <c r="V5347" s="51">
        <f t="shared" si="596"/>
        <v>2358.9591232876755</v>
      </c>
      <c r="W5347" s="53">
        <f t="shared" si="597"/>
        <v>-1.3482478717085744E-2</v>
      </c>
      <c r="X5347" s="53" t="str">
        <f t="shared" si="598"/>
        <v/>
      </c>
      <c r="Y5347" s="54" t="str">
        <f t="shared" si="599"/>
        <v/>
      </c>
    </row>
    <row r="5348" spans="17:25" x14ac:dyDescent="0.25">
      <c r="Q5348" s="47">
        <f t="shared" si="595"/>
        <v>2006</v>
      </c>
      <c r="R5348" s="48" t="str">
        <f t="shared" si="593"/>
        <v>20067</v>
      </c>
      <c r="S5348" s="49">
        <v>38910</v>
      </c>
      <c r="T5348" s="48">
        <v>2488.33</v>
      </c>
      <c r="U5348" s="50">
        <f t="shared" si="594"/>
        <v>2513.6983870967738</v>
      </c>
      <c r="V5348" s="51">
        <f t="shared" si="596"/>
        <v>2358.9591232876755</v>
      </c>
      <c r="W5348" s="53">
        <f t="shared" si="597"/>
        <v>-1.2522828072005776E-3</v>
      </c>
      <c r="X5348" s="53" t="str">
        <f t="shared" si="598"/>
        <v/>
      </c>
      <c r="Y5348" s="54" t="str">
        <f t="shared" si="599"/>
        <v/>
      </c>
    </row>
    <row r="5349" spans="17:25" x14ac:dyDescent="0.25">
      <c r="Q5349" s="47">
        <f t="shared" si="595"/>
        <v>2006</v>
      </c>
      <c r="R5349" s="48" t="str">
        <f t="shared" si="593"/>
        <v>20067</v>
      </c>
      <c r="S5349" s="49">
        <v>38911</v>
      </c>
      <c r="T5349" s="48">
        <v>2512.4</v>
      </c>
      <c r="U5349" s="50">
        <f t="shared" si="594"/>
        <v>2513.6983870967738</v>
      </c>
      <c r="V5349" s="51">
        <f t="shared" si="596"/>
        <v>2358.9591232876755</v>
      </c>
      <c r="W5349" s="53">
        <f t="shared" si="597"/>
        <v>9.6731542841987928E-3</v>
      </c>
      <c r="X5349" s="53" t="str">
        <f t="shared" si="598"/>
        <v/>
      </c>
      <c r="Y5349" s="54" t="str">
        <f t="shared" si="599"/>
        <v/>
      </c>
    </row>
    <row r="5350" spans="17:25" x14ac:dyDescent="0.25">
      <c r="Q5350" s="47">
        <f t="shared" si="595"/>
        <v>2006</v>
      </c>
      <c r="R5350" s="48" t="str">
        <f t="shared" si="593"/>
        <v>20067</v>
      </c>
      <c r="S5350" s="49">
        <v>38912</v>
      </c>
      <c r="T5350" s="48">
        <v>2534.13</v>
      </c>
      <c r="U5350" s="50">
        <f t="shared" si="594"/>
        <v>2513.6983870967738</v>
      </c>
      <c r="V5350" s="51">
        <f t="shared" si="596"/>
        <v>2358.9591232876755</v>
      </c>
      <c r="W5350" s="53">
        <f t="shared" si="597"/>
        <v>8.6491004617099687E-3</v>
      </c>
      <c r="X5350" s="53" t="str">
        <f t="shared" si="598"/>
        <v/>
      </c>
      <c r="Y5350" s="54" t="str">
        <f t="shared" si="599"/>
        <v/>
      </c>
    </row>
    <row r="5351" spans="17:25" x14ac:dyDescent="0.25">
      <c r="Q5351" s="47">
        <f t="shared" si="595"/>
        <v>2006</v>
      </c>
      <c r="R5351" s="48" t="str">
        <f t="shared" si="593"/>
        <v>20067</v>
      </c>
      <c r="S5351" s="49">
        <v>38913</v>
      </c>
      <c r="T5351" s="48">
        <v>2549.77</v>
      </c>
      <c r="U5351" s="50">
        <f t="shared" si="594"/>
        <v>2513.6983870967738</v>
      </c>
      <c r="V5351" s="51">
        <f t="shared" si="596"/>
        <v>2358.9591232876755</v>
      </c>
      <c r="W5351" s="53">
        <f t="shared" si="597"/>
        <v>6.1717433596539806E-3</v>
      </c>
      <c r="X5351" s="53" t="str">
        <f t="shared" si="598"/>
        <v/>
      </c>
      <c r="Y5351" s="54" t="str">
        <f t="shared" si="599"/>
        <v/>
      </c>
    </row>
    <row r="5352" spans="17:25" x14ac:dyDescent="0.25">
      <c r="Q5352" s="47">
        <f t="shared" si="595"/>
        <v>2006</v>
      </c>
      <c r="R5352" s="48" t="str">
        <f t="shared" si="593"/>
        <v>20067</v>
      </c>
      <c r="S5352" s="49">
        <v>38914</v>
      </c>
      <c r="T5352" s="48">
        <v>2549.77</v>
      </c>
      <c r="U5352" s="50">
        <f t="shared" si="594"/>
        <v>2513.6983870967738</v>
      </c>
      <c r="V5352" s="51">
        <f t="shared" si="596"/>
        <v>2358.9591232876755</v>
      </c>
      <c r="W5352" s="53">
        <f t="shared" si="597"/>
        <v>0</v>
      </c>
      <c r="X5352" s="53" t="str">
        <f t="shared" si="598"/>
        <v/>
      </c>
      <c r="Y5352" s="54" t="str">
        <f t="shared" si="599"/>
        <v/>
      </c>
    </row>
    <row r="5353" spans="17:25" x14ac:dyDescent="0.25">
      <c r="Q5353" s="47">
        <f t="shared" si="595"/>
        <v>2006</v>
      </c>
      <c r="R5353" s="48" t="str">
        <f t="shared" si="593"/>
        <v>20067</v>
      </c>
      <c r="S5353" s="49">
        <v>38915</v>
      </c>
      <c r="T5353" s="48">
        <v>2549.77</v>
      </c>
      <c r="U5353" s="50">
        <f t="shared" si="594"/>
        <v>2513.6983870967738</v>
      </c>
      <c r="V5353" s="51">
        <f t="shared" si="596"/>
        <v>2358.9591232876755</v>
      </c>
      <c r="W5353" s="53">
        <f t="shared" si="597"/>
        <v>0</v>
      </c>
      <c r="X5353" s="53" t="str">
        <f t="shared" si="598"/>
        <v/>
      </c>
      <c r="Y5353" s="54" t="str">
        <f t="shared" si="599"/>
        <v/>
      </c>
    </row>
    <row r="5354" spans="17:25" x14ac:dyDescent="0.25">
      <c r="Q5354" s="47">
        <f t="shared" si="595"/>
        <v>2006</v>
      </c>
      <c r="R5354" s="48" t="str">
        <f t="shared" si="593"/>
        <v>20067</v>
      </c>
      <c r="S5354" s="49">
        <v>38916</v>
      </c>
      <c r="T5354" s="48">
        <v>2556.7199999999998</v>
      </c>
      <c r="U5354" s="50">
        <f t="shared" si="594"/>
        <v>2513.6983870967738</v>
      </c>
      <c r="V5354" s="51">
        <f t="shared" si="596"/>
        <v>2358.9591232876755</v>
      </c>
      <c r="W5354" s="53">
        <f t="shared" si="597"/>
        <v>2.7257360467807246E-3</v>
      </c>
      <c r="X5354" s="53" t="str">
        <f t="shared" si="598"/>
        <v/>
      </c>
      <c r="Y5354" s="54" t="str">
        <f t="shared" si="599"/>
        <v/>
      </c>
    </row>
    <row r="5355" spans="17:25" x14ac:dyDescent="0.25">
      <c r="Q5355" s="47">
        <f t="shared" si="595"/>
        <v>2006</v>
      </c>
      <c r="R5355" s="48" t="str">
        <f t="shared" si="593"/>
        <v>20067</v>
      </c>
      <c r="S5355" s="49">
        <v>38917</v>
      </c>
      <c r="T5355" s="48">
        <v>2531.85</v>
      </c>
      <c r="U5355" s="50">
        <f t="shared" si="594"/>
        <v>2513.6983870967738</v>
      </c>
      <c r="V5355" s="51">
        <f t="shared" si="596"/>
        <v>2358.9591232876755</v>
      </c>
      <c r="W5355" s="53">
        <f t="shared" si="597"/>
        <v>-9.7273068619168068E-3</v>
      </c>
      <c r="X5355" s="53" t="str">
        <f t="shared" si="598"/>
        <v/>
      </c>
      <c r="Y5355" s="54" t="str">
        <f t="shared" si="599"/>
        <v/>
      </c>
    </row>
    <row r="5356" spans="17:25" x14ac:dyDescent="0.25">
      <c r="Q5356" s="47">
        <f t="shared" si="595"/>
        <v>2006</v>
      </c>
      <c r="R5356" s="48" t="str">
        <f t="shared" si="593"/>
        <v>20067</v>
      </c>
      <c r="S5356" s="49">
        <v>38918</v>
      </c>
      <c r="T5356" s="48">
        <v>2521.1799999999998</v>
      </c>
      <c r="U5356" s="50">
        <f t="shared" si="594"/>
        <v>2513.6983870967738</v>
      </c>
      <c r="V5356" s="51">
        <f t="shared" si="596"/>
        <v>2358.9591232876755</v>
      </c>
      <c r="W5356" s="53">
        <f t="shared" si="597"/>
        <v>-4.2143096944922132E-3</v>
      </c>
      <c r="X5356" s="53" t="str">
        <f t="shared" si="598"/>
        <v/>
      </c>
      <c r="Y5356" s="54" t="str">
        <f t="shared" si="599"/>
        <v/>
      </c>
    </row>
    <row r="5357" spans="17:25" x14ac:dyDescent="0.25">
      <c r="Q5357" s="47">
        <f t="shared" si="595"/>
        <v>2006</v>
      </c>
      <c r="R5357" s="48" t="str">
        <f t="shared" si="593"/>
        <v>20067</v>
      </c>
      <c r="S5357" s="49">
        <v>38919</v>
      </c>
      <c r="T5357" s="48">
        <v>2521.1799999999998</v>
      </c>
      <c r="U5357" s="50">
        <f t="shared" si="594"/>
        <v>2513.6983870967738</v>
      </c>
      <c r="V5357" s="51">
        <f t="shared" si="596"/>
        <v>2358.9591232876755</v>
      </c>
      <c r="W5357" s="53">
        <f t="shared" si="597"/>
        <v>0</v>
      </c>
      <c r="X5357" s="53" t="str">
        <f t="shared" si="598"/>
        <v/>
      </c>
      <c r="Y5357" s="54" t="str">
        <f t="shared" si="599"/>
        <v/>
      </c>
    </row>
    <row r="5358" spans="17:25" x14ac:dyDescent="0.25">
      <c r="Q5358" s="47">
        <f t="shared" si="595"/>
        <v>2006</v>
      </c>
      <c r="R5358" s="48" t="str">
        <f t="shared" si="593"/>
        <v>20067</v>
      </c>
      <c r="S5358" s="49">
        <v>38920</v>
      </c>
      <c r="T5358" s="48">
        <v>2470.3200000000002</v>
      </c>
      <c r="U5358" s="50">
        <f t="shared" si="594"/>
        <v>2513.6983870967738</v>
      </c>
      <c r="V5358" s="51">
        <f t="shared" si="596"/>
        <v>2358.9591232876755</v>
      </c>
      <c r="W5358" s="53">
        <f t="shared" si="597"/>
        <v>-2.0173093551432153E-2</v>
      </c>
      <c r="X5358" s="53" t="str">
        <f t="shared" si="598"/>
        <v/>
      </c>
      <c r="Y5358" s="54" t="str">
        <f t="shared" si="599"/>
        <v/>
      </c>
    </row>
    <row r="5359" spans="17:25" x14ac:dyDescent="0.25">
      <c r="Q5359" s="47">
        <f t="shared" si="595"/>
        <v>2006</v>
      </c>
      <c r="R5359" s="48" t="str">
        <f t="shared" si="593"/>
        <v>20067</v>
      </c>
      <c r="S5359" s="49">
        <v>38921</v>
      </c>
      <c r="T5359" s="48">
        <v>2470.3200000000002</v>
      </c>
      <c r="U5359" s="50">
        <f t="shared" si="594"/>
        <v>2513.6983870967738</v>
      </c>
      <c r="V5359" s="51">
        <f t="shared" si="596"/>
        <v>2358.9591232876755</v>
      </c>
      <c r="W5359" s="53">
        <f t="shared" si="597"/>
        <v>0</v>
      </c>
      <c r="X5359" s="53" t="str">
        <f t="shared" si="598"/>
        <v/>
      </c>
      <c r="Y5359" s="54" t="str">
        <f t="shared" si="599"/>
        <v/>
      </c>
    </row>
    <row r="5360" spans="17:25" x14ac:dyDescent="0.25">
      <c r="Q5360" s="47">
        <f t="shared" si="595"/>
        <v>2006</v>
      </c>
      <c r="R5360" s="48" t="str">
        <f t="shared" si="593"/>
        <v>20067</v>
      </c>
      <c r="S5360" s="49">
        <v>38922</v>
      </c>
      <c r="T5360" s="48">
        <v>2470.3200000000002</v>
      </c>
      <c r="U5360" s="50">
        <f t="shared" si="594"/>
        <v>2513.6983870967738</v>
      </c>
      <c r="V5360" s="51">
        <f t="shared" si="596"/>
        <v>2358.9591232876755</v>
      </c>
      <c r="W5360" s="53">
        <f t="shared" si="597"/>
        <v>0</v>
      </c>
      <c r="X5360" s="53" t="str">
        <f t="shared" si="598"/>
        <v/>
      </c>
      <c r="Y5360" s="54" t="str">
        <f t="shared" si="599"/>
        <v/>
      </c>
    </row>
    <row r="5361" spans="17:25" x14ac:dyDescent="0.25">
      <c r="Q5361" s="47">
        <f t="shared" si="595"/>
        <v>2006</v>
      </c>
      <c r="R5361" s="48" t="str">
        <f t="shared" si="593"/>
        <v>20067</v>
      </c>
      <c r="S5361" s="49">
        <v>38923</v>
      </c>
      <c r="T5361" s="48">
        <v>2450.79</v>
      </c>
      <c r="U5361" s="50">
        <f t="shared" si="594"/>
        <v>2513.6983870967738</v>
      </c>
      <c r="V5361" s="51">
        <f t="shared" si="596"/>
        <v>2358.9591232876755</v>
      </c>
      <c r="W5361" s="53">
        <f t="shared" si="597"/>
        <v>-7.9058583503353042E-3</v>
      </c>
      <c r="X5361" s="53" t="str">
        <f t="shared" si="598"/>
        <v/>
      </c>
      <c r="Y5361" s="54" t="str">
        <f t="shared" si="599"/>
        <v/>
      </c>
    </row>
    <row r="5362" spans="17:25" x14ac:dyDescent="0.25">
      <c r="Q5362" s="47">
        <f t="shared" si="595"/>
        <v>2006</v>
      </c>
      <c r="R5362" s="48" t="str">
        <f t="shared" si="593"/>
        <v>20067</v>
      </c>
      <c r="S5362" s="49">
        <v>38924</v>
      </c>
      <c r="T5362" s="48">
        <v>2458.56</v>
      </c>
      <c r="U5362" s="50">
        <f t="shared" si="594"/>
        <v>2513.6983870967738</v>
      </c>
      <c r="V5362" s="51">
        <f t="shared" si="596"/>
        <v>2358.9591232876755</v>
      </c>
      <c r="W5362" s="53">
        <f t="shared" si="597"/>
        <v>3.1704062771595876E-3</v>
      </c>
      <c r="X5362" s="53" t="str">
        <f t="shared" si="598"/>
        <v/>
      </c>
      <c r="Y5362" s="54" t="str">
        <f t="shared" si="599"/>
        <v/>
      </c>
    </row>
    <row r="5363" spans="17:25" x14ac:dyDescent="0.25">
      <c r="Q5363" s="47">
        <f t="shared" si="595"/>
        <v>2006</v>
      </c>
      <c r="R5363" s="48" t="str">
        <f t="shared" si="593"/>
        <v>20067</v>
      </c>
      <c r="S5363" s="49">
        <v>38925</v>
      </c>
      <c r="T5363" s="48">
        <v>2466.9499999999998</v>
      </c>
      <c r="U5363" s="50">
        <f t="shared" si="594"/>
        <v>2513.6983870967738</v>
      </c>
      <c r="V5363" s="51">
        <f t="shared" si="596"/>
        <v>2358.9591232876755</v>
      </c>
      <c r="W5363" s="53">
        <f t="shared" si="597"/>
        <v>3.412566705713882E-3</v>
      </c>
      <c r="X5363" s="53" t="str">
        <f t="shared" si="598"/>
        <v/>
      </c>
      <c r="Y5363" s="54" t="str">
        <f t="shared" si="599"/>
        <v/>
      </c>
    </row>
    <row r="5364" spans="17:25" x14ac:dyDescent="0.25">
      <c r="Q5364" s="47">
        <f t="shared" si="595"/>
        <v>2006</v>
      </c>
      <c r="R5364" s="48" t="str">
        <f t="shared" si="593"/>
        <v>20067</v>
      </c>
      <c r="S5364" s="49">
        <v>38926</v>
      </c>
      <c r="T5364" s="48">
        <v>2443.35</v>
      </c>
      <c r="U5364" s="50">
        <f t="shared" si="594"/>
        <v>2513.6983870967738</v>
      </c>
      <c r="V5364" s="51">
        <f t="shared" si="596"/>
        <v>2358.9591232876755</v>
      </c>
      <c r="W5364" s="53">
        <f t="shared" si="597"/>
        <v>-9.5664687164311868E-3</v>
      </c>
      <c r="X5364" s="53" t="str">
        <f t="shared" si="598"/>
        <v/>
      </c>
      <c r="Y5364" s="54" t="str">
        <f t="shared" si="599"/>
        <v/>
      </c>
    </row>
    <row r="5365" spans="17:25" x14ac:dyDescent="0.25">
      <c r="Q5365" s="47">
        <f t="shared" si="595"/>
        <v>2006</v>
      </c>
      <c r="R5365" s="48" t="str">
        <f t="shared" si="593"/>
        <v>20067</v>
      </c>
      <c r="S5365" s="49">
        <v>38927</v>
      </c>
      <c r="T5365" s="48">
        <v>2426</v>
      </c>
      <c r="U5365" s="50">
        <f t="shared" si="594"/>
        <v>2513.6983870967738</v>
      </c>
      <c r="V5365" s="51">
        <f t="shared" si="596"/>
        <v>2358.9591232876755</v>
      </c>
      <c r="W5365" s="53">
        <f t="shared" si="597"/>
        <v>-7.100906542247265E-3</v>
      </c>
      <c r="X5365" s="53" t="str">
        <f t="shared" si="598"/>
        <v/>
      </c>
      <c r="Y5365" s="54" t="str">
        <f t="shared" si="599"/>
        <v/>
      </c>
    </row>
    <row r="5366" spans="17:25" x14ac:dyDescent="0.25">
      <c r="Q5366" s="47">
        <f t="shared" si="595"/>
        <v>2006</v>
      </c>
      <c r="R5366" s="48" t="str">
        <f t="shared" si="593"/>
        <v>20067</v>
      </c>
      <c r="S5366" s="49">
        <v>38928</v>
      </c>
      <c r="T5366" s="48">
        <v>2426</v>
      </c>
      <c r="U5366" s="50">
        <f t="shared" si="594"/>
        <v>2513.6983870967738</v>
      </c>
      <c r="V5366" s="51">
        <f t="shared" si="596"/>
        <v>2358.9591232876755</v>
      </c>
      <c r="W5366" s="53">
        <f t="shared" si="597"/>
        <v>0</v>
      </c>
      <c r="X5366" s="53" t="str">
        <f t="shared" si="598"/>
        <v/>
      </c>
      <c r="Y5366" s="54" t="str">
        <f t="shared" si="599"/>
        <v/>
      </c>
    </row>
    <row r="5367" spans="17:25" x14ac:dyDescent="0.25">
      <c r="Q5367" s="47">
        <f t="shared" si="595"/>
        <v>2006</v>
      </c>
      <c r="R5367" s="48" t="str">
        <f t="shared" si="593"/>
        <v>20067</v>
      </c>
      <c r="S5367" s="49">
        <v>38929</v>
      </c>
      <c r="T5367" s="48">
        <v>2426</v>
      </c>
      <c r="U5367" s="50">
        <f t="shared" si="594"/>
        <v>2513.6983870967738</v>
      </c>
      <c r="V5367" s="51">
        <f t="shared" si="596"/>
        <v>2358.9591232876755</v>
      </c>
      <c r="W5367" s="53">
        <f t="shared" si="597"/>
        <v>0</v>
      </c>
      <c r="X5367" s="53" t="str">
        <f t="shared" si="598"/>
        <v/>
      </c>
      <c r="Y5367" s="54" t="str">
        <f t="shared" si="599"/>
        <v/>
      </c>
    </row>
    <row r="5368" spans="17:25" x14ac:dyDescent="0.25">
      <c r="Q5368" s="47">
        <f t="shared" si="595"/>
        <v>2006</v>
      </c>
      <c r="R5368" s="48" t="str">
        <f t="shared" si="593"/>
        <v>20068</v>
      </c>
      <c r="S5368" s="49">
        <v>38930</v>
      </c>
      <c r="T5368" s="48">
        <v>2426.52</v>
      </c>
      <c r="U5368" s="50">
        <f t="shared" si="594"/>
        <v>2388.9835483870966</v>
      </c>
      <c r="V5368" s="51">
        <f t="shared" si="596"/>
        <v>2358.9591232876755</v>
      </c>
      <c r="W5368" s="53">
        <f t="shared" si="597"/>
        <v>2.1434460016478418E-4</v>
      </c>
      <c r="X5368" s="53">
        <f t="shared" si="598"/>
        <v>-4.961408232183262E-2</v>
      </c>
      <c r="Y5368" s="54" t="str">
        <f t="shared" si="599"/>
        <v/>
      </c>
    </row>
    <row r="5369" spans="17:25" x14ac:dyDescent="0.25">
      <c r="Q5369" s="47">
        <f t="shared" si="595"/>
        <v>2006</v>
      </c>
      <c r="R5369" s="48" t="str">
        <f t="shared" si="593"/>
        <v>20068</v>
      </c>
      <c r="S5369" s="49">
        <v>38931</v>
      </c>
      <c r="T5369" s="48">
        <v>2436.4299999999998</v>
      </c>
      <c r="U5369" s="50">
        <f t="shared" si="594"/>
        <v>2388.9835483870966</v>
      </c>
      <c r="V5369" s="51">
        <f t="shared" si="596"/>
        <v>2358.9591232876755</v>
      </c>
      <c r="W5369" s="53">
        <f t="shared" si="597"/>
        <v>4.084038046255456E-3</v>
      </c>
      <c r="X5369" s="53" t="str">
        <f t="shared" si="598"/>
        <v/>
      </c>
      <c r="Y5369" s="54" t="str">
        <f t="shared" si="599"/>
        <v/>
      </c>
    </row>
    <row r="5370" spans="17:25" x14ac:dyDescent="0.25">
      <c r="Q5370" s="47">
        <f t="shared" si="595"/>
        <v>2006</v>
      </c>
      <c r="R5370" s="48" t="str">
        <f t="shared" si="593"/>
        <v>20068</v>
      </c>
      <c r="S5370" s="49">
        <v>38932</v>
      </c>
      <c r="T5370" s="48">
        <v>2429.2399999999998</v>
      </c>
      <c r="U5370" s="50">
        <f t="shared" si="594"/>
        <v>2388.9835483870966</v>
      </c>
      <c r="V5370" s="51">
        <f t="shared" si="596"/>
        <v>2358.9591232876755</v>
      </c>
      <c r="W5370" s="53">
        <f t="shared" si="597"/>
        <v>-2.9510390202057701E-3</v>
      </c>
      <c r="X5370" s="53" t="str">
        <f t="shared" si="598"/>
        <v/>
      </c>
      <c r="Y5370" s="54" t="str">
        <f t="shared" si="599"/>
        <v/>
      </c>
    </row>
    <row r="5371" spans="17:25" x14ac:dyDescent="0.25">
      <c r="Q5371" s="47">
        <f t="shared" si="595"/>
        <v>2006</v>
      </c>
      <c r="R5371" s="48" t="str">
        <f t="shared" si="593"/>
        <v>20068</v>
      </c>
      <c r="S5371" s="49">
        <v>38933</v>
      </c>
      <c r="T5371" s="48">
        <v>2415.5100000000002</v>
      </c>
      <c r="U5371" s="50">
        <f t="shared" si="594"/>
        <v>2388.9835483870966</v>
      </c>
      <c r="V5371" s="51">
        <f t="shared" si="596"/>
        <v>2358.9591232876755</v>
      </c>
      <c r="W5371" s="53">
        <f t="shared" si="597"/>
        <v>-5.6519734567187507E-3</v>
      </c>
      <c r="X5371" s="53" t="str">
        <f t="shared" si="598"/>
        <v/>
      </c>
      <c r="Y5371" s="54" t="str">
        <f t="shared" si="599"/>
        <v/>
      </c>
    </row>
    <row r="5372" spans="17:25" x14ac:dyDescent="0.25">
      <c r="Q5372" s="47">
        <f t="shared" si="595"/>
        <v>2006</v>
      </c>
      <c r="R5372" s="48" t="str">
        <f t="shared" si="593"/>
        <v>20068</v>
      </c>
      <c r="S5372" s="49">
        <v>38934</v>
      </c>
      <c r="T5372" s="48">
        <v>2389.87</v>
      </c>
      <c r="U5372" s="50">
        <f t="shared" si="594"/>
        <v>2388.9835483870966</v>
      </c>
      <c r="V5372" s="51">
        <f t="shared" si="596"/>
        <v>2358.9591232876755</v>
      </c>
      <c r="W5372" s="53">
        <f t="shared" si="597"/>
        <v>-1.0614735604489445E-2</v>
      </c>
      <c r="X5372" s="53" t="str">
        <f t="shared" si="598"/>
        <v/>
      </c>
      <c r="Y5372" s="54" t="str">
        <f t="shared" si="599"/>
        <v/>
      </c>
    </row>
    <row r="5373" spans="17:25" x14ac:dyDescent="0.25">
      <c r="Q5373" s="47">
        <f t="shared" si="595"/>
        <v>2006</v>
      </c>
      <c r="R5373" s="48" t="str">
        <f t="shared" si="593"/>
        <v>20068</v>
      </c>
      <c r="S5373" s="49">
        <v>38935</v>
      </c>
      <c r="T5373" s="48">
        <v>2389.87</v>
      </c>
      <c r="U5373" s="50">
        <f t="shared" si="594"/>
        <v>2388.9835483870966</v>
      </c>
      <c r="V5373" s="51">
        <f t="shared" si="596"/>
        <v>2358.9591232876755</v>
      </c>
      <c r="W5373" s="53">
        <f t="shared" si="597"/>
        <v>0</v>
      </c>
      <c r="X5373" s="53" t="str">
        <f t="shared" si="598"/>
        <v/>
      </c>
      <c r="Y5373" s="54" t="str">
        <f t="shared" si="599"/>
        <v/>
      </c>
    </row>
    <row r="5374" spans="17:25" x14ac:dyDescent="0.25">
      <c r="Q5374" s="47">
        <f t="shared" si="595"/>
        <v>2006</v>
      </c>
      <c r="R5374" s="48" t="str">
        <f t="shared" si="593"/>
        <v>20068</v>
      </c>
      <c r="S5374" s="49">
        <v>38936</v>
      </c>
      <c r="T5374" s="48">
        <v>2389.87</v>
      </c>
      <c r="U5374" s="50">
        <f t="shared" si="594"/>
        <v>2388.9835483870966</v>
      </c>
      <c r="V5374" s="51">
        <f t="shared" si="596"/>
        <v>2358.9591232876755</v>
      </c>
      <c r="W5374" s="53">
        <f t="shared" si="597"/>
        <v>0</v>
      </c>
      <c r="X5374" s="53" t="str">
        <f t="shared" si="598"/>
        <v/>
      </c>
      <c r="Y5374" s="54" t="str">
        <f t="shared" si="599"/>
        <v/>
      </c>
    </row>
    <row r="5375" spans="17:25" x14ac:dyDescent="0.25">
      <c r="Q5375" s="47">
        <f t="shared" si="595"/>
        <v>2006</v>
      </c>
      <c r="R5375" s="48" t="str">
        <f t="shared" si="593"/>
        <v>20068</v>
      </c>
      <c r="S5375" s="49">
        <v>38937</v>
      </c>
      <c r="T5375" s="48">
        <v>2389.87</v>
      </c>
      <c r="U5375" s="50">
        <f t="shared" si="594"/>
        <v>2388.9835483870966</v>
      </c>
      <c r="V5375" s="51">
        <f t="shared" si="596"/>
        <v>2358.9591232876755</v>
      </c>
      <c r="W5375" s="53">
        <f t="shared" si="597"/>
        <v>0</v>
      </c>
      <c r="X5375" s="53" t="str">
        <f t="shared" si="598"/>
        <v/>
      </c>
      <c r="Y5375" s="54" t="str">
        <f t="shared" si="599"/>
        <v/>
      </c>
    </row>
    <row r="5376" spans="17:25" x14ac:dyDescent="0.25">
      <c r="Q5376" s="47">
        <f t="shared" si="595"/>
        <v>2006</v>
      </c>
      <c r="R5376" s="48" t="str">
        <f t="shared" si="593"/>
        <v>20068</v>
      </c>
      <c r="S5376" s="49">
        <v>38938</v>
      </c>
      <c r="T5376" s="48">
        <v>2388.13</v>
      </c>
      <c r="U5376" s="50">
        <f t="shared" si="594"/>
        <v>2388.9835483870966</v>
      </c>
      <c r="V5376" s="51">
        <f t="shared" si="596"/>
        <v>2358.9591232876755</v>
      </c>
      <c r="W5376" s="53">
        <f t="shared" si="597"/>
        <v>-7.2807307510436292E-4</v>
      </c>
      <c r="X5376" s="53" t="str">
        <f t="shared" si="598"/>
        <v/>
      </c>
      <c r="Y5376" s="54" t="str">
        <f t="shared" si="599"/>
        <v/>
      </c>
    </row>
    <row r="5377" spans="17:25" x14ac:dyDescent="0.25">
      <c r="Q5377" s="47">
        <f t="shared" si="595"/>
        <v>2006</v>
      </c>
      <c r="R5377" s="48" t="str">
        <f t="shared" si="593"/>
        <v>20068</v>
      </c>
      <c r="S5377" s="49">
        <v>38939</v>
      </c>
      <c r="T5377" s="48">
        <v>2363.8200000000002</v>
      </c>
      <c r="U5377" s="50">
        <f t="shared" si="594"/>
        <v>2388.9835483870966</v>
      </c>
      <c r="V5377" s="51">
        <f t="shared" si="596"/>
        <v>2358.9591232876755</v>
      </c>
      <c r="W5377" s="53">
        <f t="shared" si="597"/>
        <v>-1.017951284059071E-2</v>
      </c>
      <c r="X5377" s="53" t="str">
        <f t="shared" si="598"/>
        <v/>
      </c>
      <c r="Y5377" s="54" t="str">
        <f t="shared" si="599"/>
        <v/>
      </c>
    </row>
    <row r="5378" spans="17:25" x14ac:dyDescent="0.25">
      <c r="Q5378" s="47">
        <f t="shared" si="595"/>
        <v>2006</v>
      </c>
      <c r="R5378" s="48" t="str">
        <f t="shared" si="593"/>
        <v>20068</v>
      </c>
      <c r="S5378" s="49">
        <v>38940</v>
      </c>
      <c r="T5378" s="48">
        <v>2363.56</v>
      </c>
      <c r="U5378" s="50">
        <f t="shared" si="594"/>
        <v>2388.9835483870966</v>
      </c>
      <c r="V5378" s="51">
        <f t="shared" si="596"/>
        <v>2358.9591232876755</v>
      </c>
      <c r="W5378" s="53">
        <f t="shared" si="597"/>
        <v>-1.0999145451018322E-4</v>
      </c>
      <c r="X5378" s="53" t="str">
        <f t="shared" si="598"/>
        <v/>
      </c>
      <c r="Y5378" s="54" t="str">
        <f t="shared" si="599"/>
        <v/>
      </c>
    </row>
    <row r="5379" spans="17:25" x14ac:dyDescent="0.25">
      <c r="Q5379" s="47">
        <f t="shared" si="595"/>
        <v>2006</v>
      </c>
      <c r="R5379" s="48" t="str">
        <f t="shared" si="593"/>
        <v>20068</v>
      </c>
      <c r="S5379" s="49">
        <v>38941</v>
      </c>
      <c r="T5379" s="48">
        <v>2371.77</v>
      </c>
      <c r="U5379" s="50">
        <f t="shared" si="594"/>
        <v>2388.9835483870966</v>
      </c>
      <c r="V5379" s="51">
        <f t="shared" si="596"/>
        <v>2358.9591232876755</v>
      </c>
      <c r="W5379" s="53">
        <f t="shared" si="597"/>
        <v>3.4735737616138351E-3</v>
      </c>
      <c r="X5379" s="53" t="str">
        <f t="shared" si="598"/>
        <v/>
      </c>
      <c r="Y5379" s="54" t="str">
        <f t="shared" si="599"/>
        <v/>
      </c>
    </row>
    <row r="5380" spans="17:25" x14ac:dyDescent="0.25">
      <c r="Q5380" s="47">
        <f t="shared" si="595"/>
        <v>2006</v>
      </c>
      <c r="R5380" s="48" t="str">
        <f t="shared" si="593"/>
        <v>20068</v>
      </c>
      <c r="S5380" s="49">
        <v>38942</v>
      </c>
      <c r="T5380" s="48">
        <v>2371.77</v>
      </c>
      <c r="U5380" s="50">
        <f t="shared" si="594"/>
        <v>2388.9835483870966</v>
      </c>
      <c r="V5380" s="51">
        <f t="shared" si="596"/>
        <v>2358.9591232876755</v>
      </c>
      <c r="W5380" s="53">
        <f t="shared" si="597"/>
        <v>0</v>
      </c>
      <c r="X5380" s="53" t="str">
        <f t="shared" si="598"/>
        <v/>
      </c>
      <c r="Y5380" s="54" t="str">
        <f t="shared" si="599"/>
        <v/>
      </c>
    </row>
    <row r="5381" spans="17:25" x14ac:dyDescent="0.25">
      <c r="Q5381" s="47">
        <f t="shared" si="595"/>
        <v>2006</v>
      </c>
      <c r="R5381" s="48" t="str">
        <f t="shared" si="593"/>
        <v>20068</v>
      </c>
      <c r="S5381" s="49">
        <v>38943</v>
      </c>
      <c r="T5381" s="48">
        <v>2371.77</v>
      </c>
      <c r="U5381" s="50">
        <f t="shared" si="594"/>
        <v>2388.9835483870966</v>
      </c>
      <c r="V5381" s="51">
        <f t="shared" si="596"/>
        <v>2358.9591232876755</v>
      </c>
      <c r="W5381" s="53">
        <f t="shared" si="597"/>
        <v>0</v>
      </c>
      <c r="X5381" s="53" t="str">
        <f t="shared" si="598"/>
        <v/>
      </c>
      <c r="Y5381" s="54" t="str">
        <f t="shared" si="599"/>
        <v/>
      </c>
    </row>
    <row r="5382" spans="17:25" x14ac:dyDescent="0.25">
      <c r="Q5382" s="47">
        <f t="shared" si="595"/>
        <v>2006</v>
      </c>
      <c r="R5382" s="48" t="str">
        <f t="shared" si="593"/>
        <v>20068</v>
      </c>
      <c r="S5382" s="49">
        <v>38944</v>
      </c>
      <c r="T5382" s="48">
        <v>2372.9499999999998</v>
      </c>
      <c r="U5382" s="50">
        <f t="shared" si="594"/>
        <v>2388.9835483870966</v>
      </c>
      <c r="V5382" s="51">
        <f t="shared" si="596"/>
        <v>2358.9591232876755</v>
      </c>
      <c r="W5382" s="53">
        <f t="shared" si="597"/>
        <v>4.9751873073700104E-4</v>
      </c>
      <c r="X5382" s="53" t="str">
        <f t="shared" si="598"/>
        <v/>
      </c>
      <c r="Y5382" s="54" t="str">
        <f t="shared" si="599"/>
        <v/>
      </c>
    </row>
    <row r="5383" spans="17:25" x14ac:dyDescent="0.25">
      <c r="Q5383" s="47">
        <f t="shared" si="595"/>
        <v>2006</v>
      </c>
      <c r="R5383" s="48" t="str">
        <f t="shared" ref="R5383:R5446" si="600">+YEAR(S5383)&amp;MONTH(S5383)</f>
        <v>20068</v>
      </c>
      <c r="S5383" s="49">
        <v>38945</v>
      </c>
      <c r="T5383" s="48">
        <v>2362.2800000000002</v>
      </c>
      <c r="U5383" s="50">
        <f t="shared" ref="U5383:U5446" si="601">+AVERAGEIF($R$3:$R$12000,R5383,$T$3:$T$12000)</f>
        <v>2388.9835483870966</v>
      </c>
      <c r="V5383" s="51">
        <f t="shared" si="596"/>
        <v>2358.9591232876755</v>
      </c>
      <c r="W5383" s="53">
        <f t="shared" si="597"/>
        <v>-4.4965127794516224E-3</v>
      </c>
      <c r="X5383" s="53" t="str">
        <f t="shared" si="598"/>
        <v/>
      </c>
      <c r="Y5383" s="54" t="str">
        <f t="shared" si="599"/>
        <v/>
      </c>
    </row>
    <row r="5384" spans="17:25" x14ac:dyDescent="0.25">
      <c r="Q5384" s="47">
        <f t="shared" ref="Q5384:Q5447" si="602">+YEAR(S5384)</f>
        <v>2006</v>
      </c>
      <c r="R5384" s="48" t="str">
        <f t="shared" si="600"/>
        <v>20068</v>
      </c>
      <c r="S5384" s="49">
        <v>38946</v>
      </c>
      <c r="T5384" s="48">
        <v>2356.4899999999998</v>
      </c>
      <c r="U5384" s="50">
        <f t="shared" si="601"/>
        <v>2388.9835483870966</v>
      </c>
      <c r="V5384" s="51">
        <f t="shared" ref="V5384:V5447" si="603">+AVERAGEIF($Q$3:$Q$12000,Q5384,$T$3:$T$12000)</f>
        <v>2358.9591232876755</v>
      </c>
      <c r="W5384" s="53">
        <f t="shared" si="597"/>
        <v>-2.4510218941025119E-3</v>
      </c>
      <c r="X5384" s="53" t="str">
        <f t="shared" si="598"/>
        <v/>
      </c>
      <c r="Y5384" s="54" t="str">
        <f t="shared" si="599"/>
        <v/>
      </c>
    </row>
    <row r="5385" spans="17:25" x14ac:dyDescent="0.25">
      <c r="Q5385" s="47">
        <f t="shared" si="602"/>
        <v>2006</v>
      </c>
      <c r="R5385" s="48" t="str">
        <f t="shared" si="600"/>
        <v>20068</v>
      </c>
      <c r="S5385" s="49">
        <v>38947</v>
      </c>
      <c r="T5385" s="48">
        <v>2366.36</v>
      </c>
      <c r="U5385" s="50">
        <f t="shared" si="601"/>
        <v>2388.9835483870966</v>
      </c>
      <c r="V5385" s="51">
        <f t="shared" si="603"/>
        <v>2358.9591232876755</v>
      </c>
      <c r="W5385" s="53">
        <f t="shared" ref="W5385:W5448" si="604">+T5385/T5384-1</f>
        <v>4.1884327962351531E-3</v>
      </c>
      <c r="X5385" s="53" t="str">
        <f t="shared" ref="X5385:X5448" si="605">IF(U5385/U5384-1=0,"",U5385/U5384-1)</f>
        <v/>
      </c>
      <c r="Y5385" s="54" t="str">
        <f t="shared" ref="Y5385:Y5448" si="606">+IF(V5385=V5384,"",V5385/V5384-1)</f>
        <v/>
      </c>
    </row>
    <row r="5386" spans="17:25" x14ac:dyDescent="0.25">
      <c r="Q5386" s="47">
        <f t="shared" si="602"/>
        <v>2006</v>
      </c>
      <c r="R5386" s="48" t="str">
        <f t="shared" si="600"/>
        <v>20068</v>
      </c>
      <c r="S5386" s="49">
        <v>38948</v>
      </c>
      <c r="T5386" s="48">
        <v>2370.4899999999998</v>
      </c>
      <c r="U5386" s="50">
        <f t="shared" si="601"/>
        <v>2388.9835483870966</v>
      </c>
      <c r="V5386" s="51">
        <f t="shared" si="603"/>
        <v>2358.9591232876755</v>
      </c>
      <c r="W5386" s="53">
        <f t="shared" si="604"/>
        <v>1.7452965736404202E-3</v>
      </c>
      <c r="X5386" s="53" t="str">
        <f t="shared" si="605"/>
        <v/>
      </c>
      <c r="Y5386" s="54" t="str">
        <f t="shared" si="606"/>
        <v/>
      </c>
    </row>
    <row r="5387" spans="17:25" x14ac:dyDescent="0.25">
      <c r="Q5387" s="47">
        <f t="shared" si="602"/>
        <v>2006</v>
      </c>
      <c r="R5387" s="48" t="str">
        <f t="shared" si="600"/>
        <v>20068</v>
      </c>
      <c r="S5387" s="49">
        <v>38949</v>
      </c>
      <c r="T5387" s="48">
        <v>2370.4899999999998</v>
      </c>
      <c r="U5387" s="50">
        <f t="shared" si="601"/>
        <v>2388.9835483870966</v>
      </c>
      <c r="V5387" s="51">
        <f t="shared" si="603"/>
        <v>2358.9591232876755</v>
      </c>
      <c r="W5387" s="53">
        <f t="shared" si="604"/>
        <v>0</v>
      </c>
      <c r="X5387" s="53" t="str">
        <f t="shared" si="605"/>
        <v/>
      </c>
      <c r="Y5387" s="54" t="str">
        <f t="shared" si="606"/>
        <v/>
      </c>
    </row>
    <row r="5388" spans="17:25" x14ac:dyDescent="0.25">
      <c r="Q5388" s="47">
        <f t="shared" si="602"/>
        <v>2006</v>
      </c>
      <c r="R5388" s="48" t="str">
        <f t="shared" si="600"/>
        <v>20068</v>
      </c>
      <c r="S5388" s="49">
        <v>38950</v>
      </c>
      <c r="T5388" s="48">
        <v>2370.4899999999998</v>
      </c>
      <c r="U5388" s="50">
        <f t="shared" si="601"/>
        <v>2388.9835483870966</v>
      </c>
      <c r="V5388" s="51">
        <f t="shared" si="603"/>
        <v>2358.9591232876755</v>
      </c>
      <c r="W5388" s="53">
        <f t="shared" si="604"/>
        <v>0</v>
      </c>
      <c r="X5388" s="53" t="str">
        <f t="shared" si="605"/>
        <v/>
      </c>
      <c r="Y5388" s="54" t="str">
        <f t="shared" si="606"/>
        <v/>
      </c>
    </row>
    <row r="5389" spans="17:25" x14ac:dyDescent="0.25">
      <c r="Q5389" s="47">
        <f t="shared" si="602"/>
        <v>2006</v>
      </c>
      <c r="R5389" s="48" t="str">
        <f t="shared" si="600"/>
        <v>20068</v>
      </c>
      <c r="S5389" s="49">
        <v>38951</v>
      </c>
      <c r="T5389" s="48">
        <v>2370.4899999999998</v>
      </c>
      <c r="U5389" s="50">
        <f t="shared" si="601"/>
        <v>2388.9835483870966</v>
      </c>
      <c r="V5389" s="51">
        <f t="shared" si="603"/>
        <v>2358.9591232876755</v>
      </c>
      <c r="W5389" s="53">
        <f t="shared" si="604"/>
        <v>0</v>
      </c>
      <c r="X5389" s="53" t="str">
        <f t="shared" si="605"/>
        <v/>
      </c>
      <c r="Y5389" s="54" t="str">
        <f t="shared" si="606"/>
        <v/>
      </c>
    </row>
    <row r="5390" spans="17:25" x14ac:dyDescent="0.25">
      <c r="Q5390" s="47">
        <f t="shared" si="602"/>
        <v>2006</v>
      </c>
      <c r="R5390" s="48" t="str">
        <f t="shared" si="600"/>
        <v>20068</v>
      </c>
      <c r="S5390" s="49">
        <v>38952</v>
      </c>
      <c r="T5390" s="48">
        <v>2362.67</v>
      </c>
      <c r="U5390" s="50">
        <f t="shared" si="601"/>
        <v>2388.9835483870966</v>
      </c>
      <c r="V5390" s="51">
        <f t="shared" si="603"/>
        <v>2358.9591232876755</v>
      </c>
      <c r="W5390" s="53">
        <f t="shared" si="604"/>
        <v>-3.2988960088419228E-3</v>
      </c>
      <c r="X5390" s="53" t="str">
        <f t="shared" si="605"/>
        <v/>
      </c>
      <c r="Y5390" s="54" t="str">
        <f t="shared" si="606"/>
        <v/>
      </c>
    </row>
    <row r="5391" spans="17:25" x14ac:dyDescent="0.25">
      <c r="Q5391" s="47">
        <f t="shared" si="602"/>
        <v>2006</v>
      </c>
      <c r="R5391" s="48" t="str">
        <f t="shared" si="600"/>
        <v>20068</v>
      </c>
      <c r="S5391" s="49">
        <v>38953</v>
      </c>
      <c r="T5391" s="48">
        <v>2374.59</v>
      </c>
      <c r="U5391" s="50">
        <f t="shared" si="601"/>
        <v>2388.9835483870966</v>
      </c>
      <c r="V5391" s="51">
        <f t="shared" si="603"/>
        <v>2358.9591232876755</v>
      </c>
      <c r="W5391" s="53">
        <f t="shared" si="604"/>
        <v>5.0451396090016587E-3</v>
      </c>
      <c r="X5391" s="53" t="str">
        <f t="shared" si="605"/>
        <v/>
      </c>
      <c r="Y5391" s="54" t="str">
        <f t="shared" si="606"/>
        <v/>
      </c>
    </row>
    <row r="5392" spans="17:25" x14ac:dyDescent="0.25">
      <c r="Q5392" s="47">
        <f t="shared" si="602"/>
        <v>2006</v>
      </c>
      <c r="R5392" s="48" t="str">
        <f t="shared" si="600"/>
        <v>20068</v>
      </c>
      <c r="S5392" s="49">
        <v>38954</v>
      </c>
      <c r="T5392" s="48">
        <v>2398</v>
      </c>
      <c r="U5392" s="50">
        <f t="shared" si="601"/>
        <v>2388.9835483870966</v>
      </c>
      <c r="V5392" s="51">
        <f t="shared" si="603"/>
        <v>2358.9591232876755</v>
      </c>
      <c r="W5392" s="53">
        <f t="shared" si="604"/>
        <v>9.8585440012801673E-3</v>
      </c>
      <c r="X5392" s="53" t="str">
        <f t="shared" si="605"/>
        <v/>
      </c>
      <c r="Y5392" s="54" t="str">
        <f t="shared" si="606"/>
        <v/>
      </c>
    </row>
    <row r="5393" spans="17:25" x14ac:dyDescent="0.25">
      <c r="Q5393" s="47">
        <f t="shared" si="602"/>
        <v>2006</v>
      </c>
      <c r="R5393" s="48" t="str">
        <f t="shared" si="600"/>
        <v>20068</v>
      </c>
      <c r="S5393" s="49">
        <v>38955</v>
      </c>
      <c r="T5393" s="48">
        <v>2425.65</v>
      </c>
      <c r="U5393" s="50">
        <f t="shared" si="601"/>
        <v>2388.9835483870966</v>
      </c>
      <c r="V5393" s="51">
        <f t="shared" si="603"/>
        <v>2358.9591232876755</v>
      </c>
      <c r="W5393" s="53">
        <f t="shared" si="604"/>
        <v>1.1530442035029287E-2</v>
      </c>
      <c r="X5393" s="53" t="str">
        <f t="shared" si="605"/>
        <v/>
      </c>
      <c r="Y5393" s="54" t="str">
        <f t="shared" si="606"/>
        <v/>
      </c>
    </row>
    <row r="5394" spans="17:25" x14ac:dyDescent="0.25">
      <c r="Q5394" s="47">
        <f t="shared" si="602"/>
        <v>2006</v>
      </c>
      <c r="R5394" s="48" t="str">
        <f t="shared" si="600"/>
        <v>20068</v>
      </c>
      <c r="S5394" s="49">
        <v>38956</v>
      </c>
      <c r="T5394" s="48">
        <v>2425.65</v>
      </c>
      <c r="U5394" s="50">
        <f t="shared" si="601"/>
        <v>2388.9835483870966</v>
      </c>
      <c r="V5394" s="51">
        <f t="shared" si="603"/>
        <v>2358.9591232876755</v>
      </c>
      <c r="W5394" s="53">
        <f t="shared" si="604"/>
        <v>0</v>
      </c>
      <c r="X5394" s="53" t="str">
        <f t="shared" si="605"/>
        <v/>
      </c>
      <c r="Y5394" s="54" t="str">
        <f t="shared" si="606"/>
        <v/>
      </c>
    </row>
    <row r="5395" spans="17:25" x14ac:dyDescent="0.25">
      <c r="Q5395" s="47">
        <f t="shared" si="602"/>
        <v>2006</v>
      </c>
      <c r="R5395" s="48" t="str">
        <f t="shared" si="600"/>
        <v>20068</v>
      </c>
      <c r="S5395" s="49">
        <v>38957</v>
      </c>
      <c r="T5395" s="48">
        <v>2425.65</v>
      </c>
      <c r="U5395" s="50">
        <f t="shared" si="601"/>
        <v>2388.9835483870966</v>
      </c>
      <c r="V5395" s="51">
        <f t="shared" si="603"/>
        <v>2358.9591232876755</v>
      </c>
      <c r="W5395" s="53">
        <f t="shared" si="604"/>
        <v>0</v>
      </c>
      <c r="X5395" s="53" t="str">
        <f t="shared" si="605"/>
        <v/>
      </c>
      <c r="Y5395" s="54" t="str">
        <f t="shared" si="606"/>
        <v/>
      </c>
    </row>
    <row r="5396" spans="17:25" x14ac:dyDescent="0.25">
      <c r="Q5396" s="47">
        <f t="shared" si="602"/>
        <v>2006</v>
      </c>
      <c r="R5396" s="48" t="str">
        <f t="shared" si="600"/>
        <v>20068</v>
      </c>
      <c r="S5396" s="49">
        <v>38958</v>
      </c>
      <c r="T5396" s="48">
        <v>2409.54</v>
      </c>
      <c r="U5396" s="50">
        <f t="shared" si="601"/>
        <v>2388.9835483870966</v>
      </c>
      <c r="V5396" s="51">
        <f t="shared" si="603"/>
        <v>2358.9591232876755</v>
      </c>
      <c r="W5396" s="53">
        <f t="shared" si="604"/>
        <v>-6.6415187681653221E-3</v>
      </c>
      <c r="X5396" s="53" t="str">
        <f t="shared" si="605"/>
        <v/>
      </c>
      <c r="Y5396" s="54" t="str">
        <f t="shared" si="606"/>
        <v/>
      </c>
    </row>
    <row r="5397" spans="17:25" x14ac:dyDescent="0.25">
      <c r="Q5397" s="47">
        <f t="shared" si="602"/>
        <v>2006</v>
      </c>
      <c r="R5397" s="48" t="str">
        <f t="shared" si="600"/>
        <v>20068</v>
      </c>
      <c r="S5397" s="49">
        <v>38959</v>
      </c>
      <c r="T5397" s="48">
        <v>2402.0700000000002</v>
      </c>
      <c r="U5397" s="50">
        <f t="shared" si="601"/>
        <v>2388.9835483870966</v>
      </c>
      <c r="V5397" s="51">
        <f t="shared" si="603"/>
        <v>2358.9591232876755</v>
      </c>
      <c r="W5397" s="53">
        <f t="shared" si="604"/>
        <v>-3.100176797230958E-3</v>
      </c>
      <c r="X5397" s="53" t="str">
        <f t="shared" si="605"/>
        <v/>
      </c>
      <c r="Y5397" s="54" t="str">
        <f t="shared" si="606"/>
        <v/>
      </c>
    </row>
    <row r="5398" spans="17:25" x14ac:dyDescent="0.25">
      <c r="Q5398" s="47">
        <f t="shared" si="602"/>
        <v>2006</v>
      </c>
      <c r="R5398" s="48" t="str">
        <f t="shared" si="600"/>
        <v>20068</v>
      </c>
      <c r="S5398" s="49">
        <v>38960</v>
      </c>
      <c r="T5398" s="48">
        <v>2396.63</v>
      </c>
      <c r="U5398" s="50">
        <f t="shared" si="601"/>
        <v>2388.9835483870966</v>
      </c>
      <c r="V5398" s="51">
        <f t="shared" si="603"/>
        <v>2358.9591232876755</v>
      </c>
      <c r="W5398" s="53">
        <f t="shared" si="604"/>
        <v>-2.2647133514011042E-3</v>
      </c>
      <c r="X5398" s="53" t="str">
        <f t="shared" si="605"/>
        <v/>
      </c>
      <c r="Y5398" s="54" t="str">
        <f t="shared" si="606"/>
        <v/>
      </c>
    </row>
    <row r="5399" spans="17:25" x14ac:dyDescent="0.25">
      <c r="Q5399" s="47">
        <f t="shared" si="602"/>
        <v>2006</v>
      </c>
      <c r="R5399" s="48" t="str">
        <f t="shared" si="600"/>
        <v>20069</v>
      </c>
      <c r="S5399" s="49">
        <v>38961</v>
      </c>
      <c r="T5399" s="48">
        <v>2398.56</v>
      </c>
      <c r="U5399" s="50">
        <f t="shared" si="601"/>
        <v>2398.7086666666673</v>
      </c>
      <c r="V5399" s="51">
        <f t="shared" si="603"/>
        <v>2358.9591232876755</v>
      </c>
      <c r="W5399" s="53">
        <f t="shared" si="604"/>
        <v>8.0529743848645197E-4</v>
      </c>
      <c r="X5399" s="53">
        <f t="shared" si="605"/>
        <v>4.0708184391375912E-3</v>
      </c>
      <c r="Y5399" s="54" t="str">
        <f t="shared" si="606"/>
        <v/>
      </c>
    </row>
    <row r="5400" spans="17:25" x14ac:dyDescent="0.25">
      <c r="Q5400" s="47">
        <f t="shared" si="602"/>
        <v>2006</v>
      </c>
      <c r="R5400" s="48" t="str">
        <f t="shared" si="600"/>
        <v>20069</v>
      </c>
      <c r="S5400" s="49">
        <v>38962</v>
      </c>
      <c r="T5400" s="48">
        <v>2398.83</v>
      </c>
      <c r="U5400" s="50">
        <f t="shared" si="601"/>
        <v>2398.7086666666673</v>
      </c>
      <c r="V5400" s="51">
        <f t="shared" si="603"/>
        <v>2358.9591232876755</v>
      </c>
      <c r="W5400" s="53">
        <f t="shared" si="604"/>
        <v>1.1256754052424434E-4</v>
      </c>
      <c r="X5400" s="53" t="str">
        <f t="shared" si="605"/>
        <v/>
      </c>
      <c r="Y5400" s="54" t="str">
        <f t="shared" si="606"/>
        <v/>
      </c>
    </row>
    <row r="5401" spans="17:25" x14ac:dyDescent="0.25">
      <c r="Q5401" s="47">
        <f t="shared" si="602"/>
        <v>2006</v>
      </c>
      <c r="R5401" s="48" t="str">
        <f t="shared" si="600"/>
        <v>20069</v>
      </c>
      <c r="S5401" s="49">
        <v>38963</v>
      </c>
      <c r="T5401" s="48">
        <v>2398.83</v>
      </c>
      <c r="U5401" s="50">
        <f t="shared" si="601"/>
        <v>2398.7086666666673</v>
      </c>
      <c r="V5401" s="51">
        <f t="shared" si="603"/>
        <v>2358.9591232876755</v>
      </c>
      <c r="W5401" s="53">
        <f t="shared" si="604"/>
        <v>0</v>
      </c>
      <c r="X5401" s="53" t="str">
        <f t="shared" si="605"/>
        <v/>
      </c>
      <c r="Y5401" s="54" t="str">
        <f t="shared" si="606"/>
        <v/>
      </c>
    </row>
    <row r="5402" spans="17:25" x14ac:dyDescent="0.25">
      <c r="Q5402" s="47">
        <f t="shared" si="602"/>
        <v>2006</v>
      </c>
      <c r="R5402" s="48" t="str">
        <f t="shared" si="600"/>
        <v>20069</v>
      </c>
      <c r="S5402" s="49">
        <v>38964</v>
      </c>
      <c r="T5402" s="48">
        <v>2398.83</v>
      </c>
      <c r="U5402" s="50">
        <f t="shared" si="601"/>
        <v>2398.7086666666673</v>
      </c>
      <c r="V5402" s="51">
        <f t="shared" si="603"/>
        <v>2358.9591232876755</v>
      </c>
      <c r="W5402" s="53">
        <f t="shared" si="604"/>
        <v>0</v>
      </c>
      <c r="X5402" s="53" t="str">
        <f t="shared" si="605"/>
        <v/>
      </c>
      <c r="Y5402" s="54" t="str">
        <f t="shared" si="606"/>
        <v/>
      </c>
    </row>
    <row r="5403" spans="17:25" x14ac:dyDescent="0.25">
      <c r="Q5403" s="47">
        <f t="shared" si="602"/>
        <v>2006</v>
      </c>
      <c r="R5403" s="48" t="str">
        <f t="shared" si="600"/>
        <v>20069</v>
      </c>
      <c r="S5403" s="49">
        <v>38965</v>
      </c>
      <c r="T5403" s="48">
        <v>2398.83</v>
      </c>
      <c r="U5403" s="50">
        <f t="shared" si="601"/>
        <v>2398.7086666666673</v>
      </c>
      <c r="V5403" s="51">
        <f t="shared" si="603"/>
        <v>2358.9591232876755</v>
      </c>
      <c r="W5403" s="53">
        <f t="shared" si="604"/>
        <v>0</v>
      </c>
      <c r="X5403" s="53" t="str">
        <f t="shared" si="605"/>
        <v/>
      </c>
      <c r="Y5403" s="54" t="str">
        <f t="shared" si="606"/>
        <v/>
      </c>
    </row>
    <row r="5404" spans="17:25" x14ac:dyDescent="0.25">
      <c r="Q5404" s="47">
        <f t="shared" si="602"/>
        <v>2006</v>
      </c>
      <c r="R5404" s="48" t="str">
        <f t="shared" si="600"/>
        <v>20069</v>
      </c>
      <c r="S5404" s="49">
        <v>38966</v>
      </c>
      <c r="T5404" s="48">
        <v>2377.1799999999998</v>
      </c>
      <c r="U5404" s="50">
        <f t="shared" si="601"/>
        <v>2398.7086666666673</v>
      </c>
      <c r="V5404" s="51">
        <f t="shared" si="603"/>
        <v>2358.9591232876755</v>
      </c>
      <c r="W5404" s="53">
        <f t="shared" si="604"/>
        <v>-9.0252331344864434E-3</v>
      </c>
      <c r="X5404" s="53" t="str">
        <f t="shared" si="605"/>
        <v/>
      </c>
      <c r="Y5404" s="54" t="str">
        <f t="shared" si="606"/>
        <v/>
      </c>
    </row>
    <row r="5405" spans="17:25" x14ac:dyDescent="0.25">
      <c r="Q5405" s="47">
        <f t="shared" si="602"/>
        <v>2006</v>
      </c>
      <c r="R5405" s="48" t="str">
        <f t="shared" si="600"/>
        <v>20069</v>
      </c>
      <c r="S5405" s="49">
        <v>38967</v>
      </c>
      <c r="T5405" s="48">
        <v>2381.46</v>
      </c>
      <c r="U5405" s="50">
        <f t="shared" si="601"/>
        <v>2398.7086666666673</v>
      </c>
      <c r="V5405" s="51">
        <f t="shared" si="603"/>
        <v>2358.9591232876755</v>
      </c>
      <c r="W5405" s="53">
        <f t="shared" si="604"/>
        <v>1.8004526371584451E-3</v>
      </c>
      <c r="X5405" s="53" t="str">
        <f t="shared" si="605"/>
        <v/>
      </c>
      <c r="Y5405" s="54" t="str">
        <f t="shared" si="606"/>
        <v/>
      </c>
    </row>
    <row r="5406" spans="17:25" x14ac:dyDescent="0.25">
      <c r="Q5406" s="47">
        <f t="shared" si="602"/>
        <v>2006</v>
      </c>
      <c r="R5406" s="48" t="str">
        <f t="shared" si="600"/>
        <v>20069</v>
      </c>
      <c r="S5406" s="49">
        <v>38968</v>
      </c>
      <c r="T5406" s="48">
        <v>2387.31</v>
      </c>
      <c r="U5406" s="50">
        <f t="shared" si="601"/>
        <v>2398.7086666666673</v>
      </c>
      <c r="V5406" s="51">
        <f t="shared" si="603"/>
        <v>2358.9591232876755</v>
      </c>
      <c r="W5406" s="53">
        <f t="shared" si="604"/>
        <v>2.4564762792571582E-3</v>
      </c>
      <c r="X5406" s="53" t="str">
        <f t="shared" si="605"/>
        <v/>
      </c>
      <c r="Y5406" s="54" t="str">
        <f t="shared" si="606"/>
        <v/>
      </c>
    </row>
    <row r="5407" spans="17:25" x14ac:dyDescent="0.25">
      <c r="Q5407" s="47">
        <f t="shared" si="602"/>
        <v>2006</v>
      </c>
      <c r="R5407" s="48" t="str">
        <f t="shared" si="600"/>
        <v>20069</v>
      </c>
      <c r="S5407" s="49">
        <v>38969</v>
      </c>
      <c r="T5407" s="48">
        <v>2388.54</v>
      </c>
      <c r="U5407" s="50">
        <f t="shared" si="601"/>
        <v>2398.7086666666673</v>
      </c>
      <c r="V5407" s="51">
        <f t="shared" si="603"/>
        <v>2358.9591232876755</v>
      </c>
      <c r="W5407" s="53">
        <f t="shared" si="604"/>
        <v>5.1522424821248691E-4</v>
      </c>
      <c r="X5407" s="53" t="str">
        <f t="shared" si="605"/>
        <v/>
      </c>
      <c r="Y5407" s="54" t="str">
        <f t="shared" si="606"/>
        <v/>
      </c>
    </row>
    <row r="5408" spans="17:25" x14ac:dyDescent="0.25">
      <c r="Q5408" s="47">
        <f t="shared" si="602"/>
        <v>2006</v>
      </c>
      <c r="R5408" s="48" t="str">
        <f t="shared" si="600"/>
        <v>20069</v>
      </c>
      <c r="S5408" s="49">
        <v>38970</v>
      </c>
      <c r="T5408" s="48">
        <v>2388.54</v>
      </c>
      <c r="U5408" s="50">
        <f t="shared" si="601"/>
        <v>2398.7086666666673</v>
      </c>
      <c r="V5408" s="51">
        <f t="shared" si="603"/>
        <v>2358.9591232876755</v>
      </c>
      <c r="W5408" s="53">
        <f t="shared" si="604"/>
        <v>0</v>
      </c>
      <c r="X5408" s="53" t="str">
        <f t="shared" si="605"/>
        <v/>
      </c>
      <c r="Y5408" s="54" t="str">
        <f t="shared" si="606"/>
        <v/>
      </c>
    </row>
    <row r="5409" spans="17:25" x14ac:dyDescent="0.25">
      <c r="Q5409" s="47">
        <f t="shared" si="602"/>
        <v>2006</v>
      </c>
      <c r="R5409" s="48" t="str">
        <f t="shared" si="600"/>
        <v>20069</v>
      </c>
      <c r="S5409" s="49">
        <v>38971</v>
      </c>
      <c r="T5409" s="48">
        <v>2388.54</v>
      </c>
      <c r="U5409" s="50">
        <f t="shared" si="601"/>
        <v>2398.7086666666673</v>
      </c>
      <c r="V5409" s="51">
        <f t="shared" si="603"/>
        <v>2358.9591232876755</v>
      </c>
      <c r="W5409" s="53">
        <f t="shared" si="604"/>
        <v>0</v>
      </c>
      <c r="X5409" s="53" t="str">
        <f t="shared" si="605"/>
        <v/>
      </c>
      <c r="Y5409" s="54" t="str">
        <f t="shared" si="606"/>
        <v/>
      </c>
    </row>
    <row r="5410" spans="17:25" x14ac:dyDescent="0.25">
      <c r="Q5410" s="47">
        <f t="shared" si="602"/>
        <v>2006</v>
      </c>
      <c r="R5410" s="48" t="str">
        <f t="shared" si="600"/>
        <v>20069</v>
      </c>
      <c r="S5410" s="49">
        <v>38972</v>
      </c>
      <c r="T5410" s="48">
        <v>2409.9299999999998</v>
      </c>
      <c r="U5410" s="50">
        <f t="shared" si="601"/>
        <v>2398.7086666666673</v>
      </c>
      <c r="V5410" s="51">
        <f t="shared" si="603"/>
        <v>2358.9591232876755</v>
      </c>
      <c r="W5410" s="53">
        <f t="shared" si="604"/>
        <v>8.9552613730563557E-3</v>
      </c>
      <c r="X5410" s="53" t="str">
        <f t="shared" si="605"/>
        <v/>
      </c>
      <c r="Y5410" s="54" t="str">
        <f t="shared" si="606"/>
        <v/>
      </c>
    </row>
    <row r="5411" spans="17:25" x14ac:dyDescent="0.25">
      <c r="Q5411" s="47">
        <f t="shared" si="602"/>
        <v>2006</v>
      </c>
      <c r="R5411" s="48" t="str">
        <f t="shared" si="600"/>
        <v>20069</v>
      </c>
      <c r="S5411" s="49">
        <v>38973</v>
      </c>
      <c r="T5411" s="48">
        <v>2406.89</v>
      </c>
      <c r="U5411" s="50">
        <f t="shared" si="601"/>
        <v>2398.7086666666673</v>
      </c>
      <c r="V5411" s="51">
        <f t="shared" si="603"/>
        <v>2358.9591232876755</v>
      </c>
      <c r="W5411" s="53">
        <f t="shared" si="604"/>
        <v>-1.2614474279335486E-3</v>
      </c>
      <c r="X5411" s="53" t="str">
        <f t="shared" si="605"/>
        <v/>
      </c>
      <c r="Y5411" s="54" t="str">
        <f t="shared" si="606"/>
        <v/>
      </c>
    </row>
    <row r="5412" spans="17:25" x14ac:dyDescent="0.25">
      <c r="Q5412" s="47">
        <f t="shared" si="602"/>
        <v>2006</v>
      </c>
      <c r="R5412" s="48" t="str">
        <f t="shared" si="600"/>
        <v>20069</v>
      </c>
      <c r="S5412" s="49">
        <v>38974</v>
      </c>
      <c r="T5412" s="48">
        <v>2399.92</v>
      </c>
      <c r="U5412" s="50">
        <f t="shared" si="601"/>
        <v>2398.7086666666673</v>
      </c>
      <c r="V5412" s="51">
        <f t="shared" si="603"/>
        <v>2358.9591232876755</v>
      </c>
      <c r="W5412" s="53">
        <f t="shared" si="604"/>
        <v>-2.8958531549010402E-3</v>
      </c>
      <c r="X5412" s="53" t="str">
        <f t="shared" si="605"/>
        <v/>
      </c>
      <c r="Y5412" s="54" t="str">
        <f t="shared" si="606"/>
        <v/>
      </c>
    </row>
    <row r="5413" spans="17:25" x14ac:dyDescent="0.25">
      <c r="Q5413" s="47">
        <f t="shared" si="602"/>
        <v>2006</v>
      </c>
      <c r="R5413" s="48" t="str">
        <f t="shared" si="600"/>
        <v>20069</v>
      </c>
      <c r="S5413" s="49">
        <v>38975</v>
      </c>
      <c r="T5413" s="48">
        <v>2392.81</v>
      </c>
      <c r="U5413" s="50">
        <f t="shared" si="601"/>
        <v>2398.7086666666673</v>
      </c>
      <c r="V5413" s="51">
        <f t="shared" si="603"/>
        <v>2358.9591232876755</v>
      </c>
      <c r="W5413" s="53">
        <f t="shared" si="604"/>
        <v>-2.9625987532918563E-3</v>
      </c>
      <c r="X5413" s="53" t="str">
        <f t="shared" si="605"/>
        <v/>
      </c>
      <c r="Y5413" s="54" t="str">
        <f t="shared" si="606"/>
        <v/>
      </c>
    </row>
    <row r="5414" spans="17:25" x14ac:dyDescent="0.25">
      <c r="Q5414" s="47">
        <f t="shared" si="602"/>
        <v>2006</v>
      </c>
      <c r="R5414" s="48" t="str">
        <f t="shared" si="600"/>
        <v>20069</v>
      </c>
      <c r="S5414" s="49">
        <v>38976</v>
      </c>
      <c r="T5414" s="48">
        <v>2390.66</v>
      </c>
      <c r="U5414" s="50">
        <f t="shared" si="601"/>
        <v>2398.7086666666673</v>
      </c>
      <c r="V5414" s="51">
        <f t="shared" si="603"/>
        <v>2358.9591232876755</v>
      </c>
      <c r="W5414" s="53">
        <f t="shared" si="604"/>
        <v>-8.9852516497346269E-4</v>
      </c>
      <c r="X5414" s="53" t="str">
        <f t="shared" si="605"/>
        <v/>
      </c>
      <c r="Y5414" s="54" t="str">
        <f t="shared" si="606"/>
        <v/>
      </c>
    </row>
    <row r="5415" spans="17:25" x14ac:dyDescent="0.25">
      <c r="Q5415" s="47">
        <f t="shared" si="602"/>
        <v>2006</v>
      </c>
      <c r="R5415" s="48" t="str">
        <f t="shared" si="600"/>
        <v>20069</v>
      </c>
      <c r="S5415" s="49">
        <v>38977</v>
      </c>
      <c r="T5415" s="48">
        <v>2390.66</v>
      </c>
      <c r="U5415" s="50">
        <f t="shared" si="601"/>
        <v>2398.7086666666673</v>
      </c>
      <c r="V5415" s="51">
        <f t="shared" si="603"/>
        <v>2358.9591232876755</v>
      </c>
      <c r="W5415" s="53">
        <f t="shared" si="604"/>
        <v>0</v>
      </c>
      <c r="X5415" s="53" t="str">
        <f t="shared" si="605"/>
        <v/>
      </c>
      <c r="Y5415" s="54" t="str">
        <f t="shared" si="606"/>
        <v/>
      </c>
    </row>
    <row r="5416" spans="17:25" x14ac:dyDescent="0.25">
      <c r="Q5416" s="47">
        <f t="shared" si="602"/>
        <v>2006</v>
      </c>
      <c r="R5416" s="48" t="str">
        <f t="shared" si="600"/>
        <v>20069</v>
      </c>
      <c r="S5416" s="49">
        <v>38978</v>
      </c>
      <c r="T5416" s="48">
        <v>2390.66</v>
      </c>
      <c r="U5416" s="50">
        <f t="shared" si="601"/>
        <v>2398.7086666666673</v>
      </c>
      <c r="V5416" s="51">
        <f t="shared" si="603"/>
        <v>2358.9591232876755</v>
      </c>
      <c r="W5416" s="53">
        <f t="shared" si="604"/>
        <v>0</v>
      </c>
      <c r="X5416" s="53" t="str">
        <f t="shared" si="605"/>
        <v/>
      </c>
      <c r="Y5416" s="54" t="str">
        <f t="shared" si="606"/>
        <v/>
      </c>
    </row>
    <row r="5417" spans="17:25" x14ac:dyDescent="0.25">
      <c r="Q5417" s="47">
        <f t="shared" si="602"/>
        <v>2006</v>
      </c>
      <c r="R5417" s="48" t="str">
        <f t="shared" si="600"/>
        <v>20069</v>
      </c>
      <c r="S5417" s="49">
        <v>38979</v>
      </c>
      <c r="T5417" s="48">
        <v>2395.4299999999998</v>
      </c>
      <c r="U5417" s="50">
        <f t="shared" si="601"/>
        <v>2398.7086666666673</v>
      </c>
      <c r="V5417" s="51">
        <f t="shared" si="603"/>
        <v>2358.9591232876755</v>
      </c>
      <c r="W5417" s="53">
        <f t="shared" si="604"/>
        <v>1.9952649059256089E-3</v>
      </c>
      <c r="X5417" s="53" t="str">
        <f t="shared" si="605"/>
        <v/>
      </c>
      <c r="Y5417" s="54" t="str">
        <f t="shared" si="606"/>
        <v/>
      </c>
    </row>
    <row r="5418" spans="17:25" x14ac:dyDescent="0.25">
      <c r="Q5418" s="47">
        <f t="shared" si="602"/>
        <v>2006</v>
      </c>
      <c r="R5418" s="48" t="str">
        <f t="shared" si="600"/>
        <v>20069</v>
      </c>
      <c r="S5418" s="49">
        <v>38980</v>
      </c>
      <c r="T5418" s="48">
        <v>2396.41</v>
      </c>
      <c r="U5418" s="50">
        <f t="shared" si="601"/>
        <v>2398.7086666666673</v>
      </c>
      <c r="V5418" s="51">
        <f t="shared" si="603"/>
        <v>2358.9591232876755</v>
      </c>
      <c r="W5418" s="53">
        <f t="shared" si="604"/>
        <v>4.0911235143581415E-4</v>
      </c>
      <c r="X5418" s="53" t="str">
        <f t="shared" si="605"/>
        <v/>
      </c>
      <c r="Y5418" s="54" t="str">
        <f t="shared" si="606"/>
        <v/>
      </c>
    </row>
    <row r="5419" spans="17:25" x14ac:dyDescent="0.25">
      <c r="Q5419" s="47">
        <f t="shared" si="602"/>
        <v>2006</v>
      </c>
      <c r="R5419" s="48" t="str">
        <f t="shared" si="600"/>
        <v>20069</v>
      </c>
      <c r="S5419" s="49">
        <v>38981</v>
      </c>
      <c r="T5419" s="48">
        <v>2399.46</v>
      </c>
      <c r="U5419" s="50">
        <f t="shared" si="601"/>
        <v>2398.7086666666673</v>
      </c>
      <c r="V5419" s="51">
        <f t="shared" si="603"/>
        <v>2358.9591232876755</v>
      </c>
      <c r="W5419" s="53">
        <f t="shared" si="604"/>
        <v>1.2727371359659845E-3</v>
      </c>
      <c r="X5419" s="53" t="str">
        <f t="shared" si="605"/>
        <v/>
      </c>
      <c r="Y5419" s="54" t="str">
        <f t="shared" si="606"/>
        <v/>
      </c>
    </row>
    <row r="5420" spans="17:25" x14ac:dyDescent="0.25">
      <c r="Q5420" s="47">
        <f t="shared" si="602"/>
        <v>2006</v>
      </c>
      <c r="R5420" s="48" t="str">
        <f t="shared" si="600"/>
        <v>20069</v>
      </c>
      <c r="S5420" s="49">
        <v>38982</v>
      </c>
      <c r="T5420" s="48">
        <v>2408.62</v>
      </c>
      <c r="U5420" s="50">
        <f t="shared" si="601"/>
        <v>2398.7086666666673</v>
      </c>
      <c r="V5420" s="51">
        <f t="shared" si="603"/>
        <v>2358.9591232876755</v>
      </c>
      <c r="W5420" s="53">
        <f t="shared" si="604"/>
        <v>3.8175256099288735E-3</v>
      </c>
      <c r="X5420" s="53" t="str">
        <f t="shared" si="605"/>
        <v/>
      </c>
      <c r="Y5420" s="54" t="str">
        <f t="shared" si="606"/>
        <v/>
      </c>
    </row>
    <row r="5421" spans="17:25" x14ac:dyDescent="0.25">
      <c r="Q5421" s="47">
        <f t="shared" si="602"/>
        <v>2006</v>
      </c>
      <c r="R5421" s="48" t="str">
        <f t="shared" si="600"/>
        <v>20069</v>
      </c>
      <c r="S5421" s="49">
        <v>38983</v>
      </c>
      <c r="T5421" s="48">
        <v>2417.23</v>
      </c>
      <c r="U5421" s="50">
        <f t="shared" si="601"/>
        <v>2398.7086666666673</v>
      </c>
      <c r="V5421" s="51">
        <f t="shared" si="603"/>
        <v>2358.9591232876755</v>
      </c>
      <c r="W5421" s="53">
        <f t="shared" si="604"/>
        <v>3.5746610092086684E-3</v>
      </c>
      <c r="X5421" s="53" t="str">
        <f t="shared" si="605"/>
        <v/>
      </c>
      <c r="Y5421" s="54" t="str">
        <f t="shared" si="606"/>
        <v/>
      </c>
    </row>
    <row r="5422" spans="17:25" x14ac:dyDescent="0.25">
      <c r="Q5422" s="47">
        <f t="shared" si="602"/>
        <v>2006</v>
      </c>
      <c r="R5422" s="48" t="str">
        <f t="shared" si="600"/>
        <v>20069</v>
      </c>
      <c r="S5422" s="49">
        <v>38984</v>
      </c>
      <c r="T5422" s="48">
        <v>2417.23</v>
      </c>
      <c r="U5422" s="50">
        <f t="shared" si="601"/>
        <v>2398.7086666666673</v>
      </c>
      <c r="V5422" s="51">
        <f t="shared" si="603"/>
        <v>2358.9591232876755</v>
      </c>
      <c r="W5422" s="53">
        <f t="shared" si="604"/>
        <v>0</v>
      </c>
      <c r="X5422" s="53" t="str">
        <f t="shared" si="605"/>
        <v/>
      </c>
      <c r="Y5422" s="54" t="str">
        <f t="shared" si="606"/>
        <v/>
      </c>
    </row>
    <row r="5423" spans="17:25" x14ac:dyDescent="0.25">
      <c r="Q5423" s="47">
        <f t="shared" si="602"/>
        <v>2006</v>
      </c>
      <c r="R5423" s="48" t="str">
        <f t="shared" si="600"/>
        <v>20069</v>
      </c>
      <c r="S5423" s="49">
        <v>38985</v>
      </c>
      <c r="T5423" s="48">
        <v>2417.23</v>
      </c>
      <c r="U5423" s="50">
        <f t="shared" si="601"/>
        <v>2398.7086666666673</v>
      </c>
      <c r="V5423" s="51">
        <f t="shared" si="603"/>
        <v>2358.9591232876755</v>
      </c>
      <c r="W5423" s="53">
        <f t="shared" si="604"/>
        <v>0</v>
      </c>
      <c r="X5423" s="53" t="str">
        <f t="shared" si="605"/>
        <v/>
      </c>
      <c r="Y5423" s="54" t="str">
        <f t="shared" si="606"/>
        <v/>
      </c>
    </row>
    <row r="5424" spans="17:25" x14ac:dyDescent="0.25">
      <c r="Q5424" s="47">
        <f t="shared" si="602"/>
        <v>2006</v>
      </c>
      <c r="R5424" s="48" t="str">
        <f t="shared" si="600"/>
        <v>20069</v>
      </c>
      <c r="S5424" s="49">
        <v>38986</v>
      </c>
      <c r="T5424" s="48">
        <v>2420.25</v>
      </c>
      <c r="U5424" s="50">
        <f t="shared" si="601"/>
        <v>2398.7086666666673</v>
      </c>
      <c r="V5424" s="51">
        <f t="shared" si="603"/>
        <v>2358.9591232876755</v>
      </c>
      <c r="W5424" s="53">
        <f t="shared" si="604"/>
        <v>1.2493639413708735E-3</v>
      </c>
      <c r="X5424" s="53" t="str">
        <f t="shared" si="605"/>
        <v/>
      </c>
      <c r="Y5424" s="54" t="str">
        <f t="shared" si="606"/>
        <v/>
      </c>
    </row>
    <row r="5425" spans="17:25" x14ac:dyDescent="0.25">
      <c r="Q5425" s="47">
        <f t="shared" si="602"/>
        <v>2006</v>
      </c>
      <c r="R5425" s="48" t="str">
        <f t="shared" si="600"/>
        <v>20069</v>
      </c>
      <c r="S5425" s="49">
        <v>38987</v>
      </c>
      <c r="T5425" s="48">
        <v>2411.6799999999998</v>
      </c>
      <c r="U5425" s="50">
        <f t="shared" si="601"/>
        <v>2398.7086666666673</v>
      </c>
      <c r="V5425" s="51">
        <f t="shared" si="603"/>
        <v>2358.9591232876755</v>
      </c>
      <c r="W5425" s="53">
        <f t="shared" si="604"/>
        <v>-3.5409565127569875E-3</v>
      </c>
      <c r="X5425" s="53" t="str">
        <f t="shared" si="605"/>
        <v/>
      </c>
      <c r="Y5425" s="54" t="str">
        <f t="shared" si="606"/>
        <v/>
      </c>
    </row>
    <row r="5426" spans="17:25" x14ac:dyDescent="0.25">
      <c r="Q5426" s="47">
        <f t="shared" si="602"/>
        <v>2006</v>
      </c>
      <c r="R5426" s="48" t="str">
        <f t="shared" si="600"/>
        <v>20069</v>
      </c>
      <c r="S5426" s="49">
        <v>38988</v>
      </c>
      <c r="T5426" s="48">
        <v>2399.36</v>
      </c>
      <c r="U5426" s="50">
        <f t="shared" si="601"/>
        <v>2398.7086666666673</v>
      </c>
      <c r="V5426" s="51">
        <f t="shared" si="603"/>
        <v>2358.9591232876755</v>
      </c>
      <c r="W5426" s="53">
        <f t="shared" si="604"/>
        <v>-5.1084721024347024E-3</v>
      </c>
      <c r="X5426" s="53" t="str">
        <f t="shared" si="605"/>
        <v/>
      </c>
      <c r="Y5426" s="54" t="str">
        <f t="shared" si="606"/>
        <v/>
      </c>
    </row>
    <row r="5427" spans="17:25" x14ac:dyDescent="0.25">
      <c r="Q5427" s="47">
        <f t="shared" si="602"/>
        <v>2006</v>
      </c>
      <c r="R5427" s="48" t="str">
        <f t="shared" si="600"/>
        <v>20069</v>
      </c>
      <c r="S5427" s="49">
        <v>38989</v>
      </c>
      <c r="T5427" s="48">
        <v>2397.0700000000002</v>
      </c>
      <c r="U5427" s="50">
        <f t="shared" si="601"/>
        <v>2398.7086666666673</v>
      </c>
      <c r="V5427" s="51">
        <f t="shared" si="603"/>
        <v>2358.9591232876755</v>
      </c>
      <c r="W5427" s="53">
        <f t="shared" si="604"/>
        <v>-9.5442117898103529E-4</v>
      </c>
      <c r="X5427" s="53" t="str">
        <f t="shared" si="605"/>
        <v/>
      </c>
      <c r="Y5427" s="54" t="str">
        <f t="shared" si="606"/>
        <v/>
      </c>
    </row>
    <row r="5428" spans="17:25" x14ac:dyDescent="0.25">
      <c r="Q5428" s="47">
        <f t="shared" si="602"/>
        <v>2006</v>
      </c>
      <c r="R5428" s="48" t="str">
        <f t="shared" si="600"/>
        <v>20069</v>
      </c>
      <c r="S5428" s="49">
        <v>38990</v>
      </c>
      <c r="T5428" s="48">
        <v>2394.31</v>
      </c>
      <c r="U5428" s="50">
        <f t="shared" si="601"/>
        <v>2398.7086666666673</v>
      </c>
      <c r="V5428" s="51">
        <f t="shared" si="603"/>
        <v>2358.9591232876755</v>
      </c>
      <c r="W5428" s="53">
        <f t="shared" si="604"/>
        <v>-1.1514056744276191E-3</v>
      </c>
      <c r="X5428" s="53" t="str">
        <f t="shared" si="605"/>
        <v/>
      </c>
      <c r="Y5428" s="54" t="str">
        <f t="shared" si="606"/>
        <v/>
      </c>
    </row>
    <row r="5429" spans="17:25" x14ac:dyDescent="0.25">
      <c r="Q5429" s="47">
        <f t="shared" si="602"/>
        <v>2006</v>
      </c>
      <c r="R5429" s="48" t="str">
        <f t="shared" si="600"/>
        <v>200610</v>
      </c>
      <c r="S5429" s="49">
        <v>38991</v>
      </c>
      <c r="T5429" s="48">
        <v>2394.31</v>
      </c>
      <c r="U5429" s="50">
        <f t="shared" si="601"/>
        <v>2361.7964516129027</v>
      </c>
      <c r="V5429" s="51">
        <f t="shared" si="603"/>
        <v>2358.9591232876755</v>
      </c>
      <c r="W5429" s="53">
        <f t="shared" si="604"/>
        <v>0</v>
      </c>
      <c r="X5429" s="53">
        <f t="shared" si="605"/>
        <v>-1.5388369403383728E-2</v>
      </c>
      <c r="Y5429" s="54" t="str">
        <f t="shared" si="606"/>
        <v/>
      </c>
    </row>
    <row r="5430" spans="17:25" x14ac:dyDescent="0.25">
      <c r="Q5430" s="47">
        <f t="shared" si="602"/>
        <v>2006</v>
      </c>
      <c r="R5430" s="48" t="str">
        <f t="shared" si="600"/>
        <v>200610</v>
      </c>
      <c r="S5430" s="49">
        <v>38992</v>
      </c>
      <c r="T5430" s="48">
        <v>2394.31</v>
      </c>
      <c r="U5430" s="50">
        <f t="shared" si="601"/>
        <v>2361.7964516129027</v>
      </c>
      <c r="V5430" s="51">
        <f t="shared" si="603"/>
        <v>2358.9591232876755</v>
      </c>
      <c r="W5430" s="53">
        <f t="shared" si="604"/>
        <v>0</v>
      </c>
      <c r="X5430" s="53" t="str">
        <f t="shared" si="605"/>
        <v/>
      </c>
      <c r="Y5430" s="54" t="str">
        <f t="shared" si="606"/>
        <v/>
      </c>
    </row>
    <row r="5431" spans="17:25" x14ac:dyDescent="0.25">
      <c r="Q5431" s="47">
        <f t="shared" si="602"/>
        <v>2006</v>
      </c>
      <c r="R5431" s="48" t="str">
        <f t="shared" si="600"/>
        <v>200610</v>
      </c>
      <c r="S5431" s="49">
        <v>38993</v>
      </c>
      <c r="T5431" s="48">
        <v>2390.41</v>
      </c>
      <c r="U5431" s="50">
        <f t="shared" si="601"/>
        <v>2361.7964516129027</v>
      </c>
      <c r="V5431" s="51">
        <f t="shared" si="603"/>
        <v>2358.9591232876755</v>
      </c>
      <c r="W5431" s="53">
        <f t="shared" si="604"/>
        <v>-1.6288617597554067E-3</v>
      </c>
      <c r="X5431" s="53" t="str">
        <f t="shared" si="605"/>
        <v/>
      </c>
      <c r="Y5431" s="54" t="str">
        <f t="shared" si="606"/>
        <v/>
      </c>
    </row>
    <row r="5432" spans="17:25" x14ac:dyDescent="0.25">
      <c r="Q5432" s="47">
        <f t="shared" si="602"/>
        <v>2006</v>
      </c>
      <c r="R5432" s="48" t="str">
        <f t="shared" si="600"/>
        <v>200610</v>
      </c>
      <c r="S5432" s="49">
        <v>38994</v>
      </c>
      <c r="T5432" s="48">
        <v>2396.38</v>
      </c>
      <c r="U5432" s="50">
        <f t="shared" si="601"/>
        <v>2361.7964516129027</v>
      </c>
      <c r="V5432" s="51">
        <f t="shared" si="603"/>
        <v>2358.9591232876755</v>
      </c>
      <c r="W5432" s="53">
        <f t="shared" si="604"/>
        <v>2.4974795118830606E-3</v>
      </c>
      <c r="X5432" s="53" t="str">
        <f t="shared" si="605"/>
        <v/>
      </c>
      <c r="Y5432" s="54" t="str">
        <f t="shared" si="606"/>
        <v/>
      </c>
    </row>
    <row r="5433" spans="17:25" x14ac:dyDescent="0.25">
      <c r="Q5433" s="47">
        <f t="shared" si="602"/>
        <v>2006</v>
      </c>
      <c r="R5433" s="48" t="str">
        <f t="shared" si="600"/>
        <v>200610</v>
      </c>
      <c r="S5433" s="49">
        <v>38995</v>
      </c>
      <c r="T5433" s="48">
        <v>2403.4299999999998</v>
      </c>
      <c r="U5433" s="50">
        <f t="shared" si="601"/>
        <v>2361.7964516129027</v>
      </c>
      <c r="V5433" s="51">
        <f t="shared" si="603"/>
        <v>2358.9591232876755</v>
      </c>
      <c r="W5433" s="53">
        <f t="shared" si="604"/>
        <v>2.941937422278551E-3</v>
      </c>
      <c r="X5433" s="53" t="str">
        <f t="shared" si="605"/>
        <v/>
      </c>
      <c r="Y5433" s="54" t="str">
        <f t="shared" si="606"/>
        <v/>
      </c>
    </row>
    <row r="5434" spans="17:25" x14ac:dyDescent="0.25">
      <c r="Q5434" s="47">
        <f t="shared" si="602"/>
        <v>2006</v>
      </c>
      <c r="R5434" s="48" t="str">
        <f t="shared" si="600"/>
        <v>200610</v>
      </c>
      <c r="S5434" s="49">
        <v>38996</v>
      </c>
      <c r="T5434" s="48">
        <v>2393.4699999999998</v>
      </c>
      <c r="U5434" s="50">
        <f t="shared" si="601"/>
        <v>2361.7964516129027</v>
      </c>
      <c r="V5434" s="51">
        <f t="shared" si="603"/>
        <v>2358.9591232876755</v>
      </c>
      <c r="W5434" s="53">
        <f t="shared" si="604"/>
        <v>-4.1440774226834121E-3</v>
      </c>
      <c r="X5434" s="53" t="str">
        <f t="shared" si="605"/>
        <v/>
      </c>
      <c r="Y5434" s="54" t="str">
        <f t="shared" si="606"/>
        <v/>
      </c>
    </row>
    <row r="5435" spans="17:25" x14ac:dyDescent="0.25">
      <c r="Q5435" s="47">
        <f t="shared" si="602"/>
        <v>2006</v>
      </c>
      <c r="R5435" s="48" t="str">
        <f t="shared" si="600"/>
        <v>200610</v>
      </c>
      <c r="S5435" s="49">
        <v>38997</v>
      </c>
      <c r="T5435" s="48">
        <v>2395.23</v>
      </c>
      <c r="U5435" s="50">
        <f t="shared" si="601"/>
        <v>2361.7964516129027</v>
      </c>
      <c r="V5435" s="51">
        <f t="shared" si="603"/>
        <v>2358.9591232876755</v>
      </c>
      <c r="W5435" s="53">
        <f t="shared" si="604"/>
        <v>7.3533405474068836E-4</v>
      </c>
      <c r="X5435" s="53" t="str">
        <f t="shared" si="605"/>
        <v/>
      </c>
      <c r="Y5435" s="54" t="str">
        <f t="shared" si="606"/>
        <v/>
      </c>
    </row>
    <row r="5436" spans="17:25" x14ac:dyDescent="0.25">
      <c r="Q5436" s="47">
        <f t="shared" si="602"/>
        <v>2006</v>
      </c>
      <c r="R5436" s="48" t="str">
        <f t="shared" si="600"/>
        <v>200610</v>
      </c>
      <c r="S5436" s="49">
        <v>38998</v>
      </c>
      <c r="T5436" s="48">
        <v>2395.23</v>
      </c>
      <c r="U5436" s="50">
        <f t="shared" si="601"/>
        <v>2361.7964516129027</v>
      </c>
      <c r="V5436" s="51">
        <f t="shared" si="603"/>
        <v>2358.9591232876755</v>
      </c>
      <c r="W5436" s="53">
        <f t="shared" si="604"/>
        <v>0</v>
      </c>
      <c r="X5436" s="53" t="str">
        <f t="shared" si="605"/>
        <v/>
      </c>
      <c r="Y5436" s="54" t="str">
        <f t="shared" si="606"/>
        <v/>
      </c>
    </row>
    <row r="5437" spans="17:25" x14ac:dyDescent="0.25">
      <c r="Q5437" s="47">
        <f t="shared" si="602"/>
        <v>2006</v>
      </c>
      <c r="R5437" s="48" t="str">
        <f t="shared" si="600"/>
        <v>200610</v>
      </c>
      <c r="S5437" s="49">
        <v>38999</v>
      </c>
      <c r="T5437" s="48">
        <v>2395.23</v>
      </c>
      <c r="U5437" s="50">
        <f t="shared" si="601"/>
        <v>2361.7964516129027</v>
      </c>
      <c r="V5437" s="51">
        <f t="shared" si="603"/>
        <v>2358.9591232876755</v>
      </c>
      <c r="W5437" s="53">
        <f t="shared" si="604"/>
        <v>0</v>
      </c>
      <c r="X5437" s="53" t="str">
        <f t="shared" si="605"/>
        <v/>
      </c>
      <c r="Y5437" s="54" t="str">
        <f t="shared" si="606"/>
        <v/>
      </c>
    </row>
    <row r="5438" spans="17:25" x14ac:dyDescent="0.25">
      <c r="Q5438" s="47">
        <f t="shared" si="602"/>
        <v>2006</v>
      </c>
      <c r="R5438" s="48" t="str">
        <f t="shared" si="600"/>
        <v>200610</v>
      </c>
      <c r="S5438" s="49">
        <v>39000</v>
      </c>
      <c r="T5438" s="48">
        <v>2395.23</v>
      </c>
      <c r="U5438" s="50">
        <f t="shared" si="601"/>
        <v>2361.7964516129027</v>
      </c>
      <c r="V5438" s="51">
        <f t="shared" si="603"/>
        <v>2358.9591232876755</v>
      </c>
      <c r="W5438" s="53">
        <f t="shared" si="604"/>
        <v>0</v>
      </c>
      <c r="X5438" s="53" t="str">
        <f t="shared" si="605"/>
        <v/>
      </c>
      <c r="Y5438" s="54" t="str">
        <f t="shared" si="606"/>
        <v/>
      </c>
    </row>
    <row r="5439" spans="17:25" x14ac:dyDescent="0.25">
      <c r="Q5439" s="47">
        <f t="shared" si="602"/>
        <v>2006</v>
      </c>
      <c r="R5439" s="48" t="str">
        <f t="shared" si="600"/>
        <v>200610</v>
      </c>
      <c r="S5439" s="49">
        <v>39001</v>
      </c>
      <c r="T5439" s="48">
        <v>2387.11</v>
      </c>
      <c r="U5439" s="50">
        <f t="shared" si="601"/>
        <v>2361.7964516129027</v>
      </c>
      <c r="V5439" s="51">
        <f t="shared" si="603"/>
        <v>2358.9591232876755</v>
      </c>
      <c r="W5439" s="53">
        <f t="shared" si="604"/>
        <v>-3.3900710996438432E-3</v>
      </c>
      <c r="X5439" s="53" t="str">
        <f t="shared" si="605"/>
        <v/>
      </c>
      <c r="Y5439" s="54" t="str">
        <f t="shared" si="606"/>
        <v/>
      </c>
    </row>
    <row r="5440" spans="17:25" x14ac:dyDescent="0.25">
      <c r="Q5440" s="47">
        <f t="shared" si="602"/>
        <v>2006</v>
      </c>
      <c r="R5440" s="48" t="str">
        <f t="shared" si="600"/>
        <v>200610</v>
      </c>
      <c r="S5440" s="49">
        <v>39002</v>
      </c>
      <c r="T5440" s="48">
        <v>2389.0700000000002</v>
      </c>
      <c r="U5440" s="50">
        <f t="shared" si="601"/>
        <v>2361.7964516129027</v>
      </c>
      <c r="V5440" s="51">
        <f t="shared" si="603"/>
        <v>2358.9591232876755</v>
      </c>
      <c r="W5440" s="53">
        <f t="shared" si="604"/>
        <v>8.2107653187324381E-4</v>
      </c>
      <c r="X5440" s="53" t="str">
        <f t="shared" si="605"/>
        <v/>
      </c>
      <c r="Y5440" s="54" t="str">
        <f t="shared" si="606"/>
        <v/>
      </c>
    </row>
    <row r="5441" spans="17:25" x14ac:dyDescent="0.25">
      <c r="Q5441" s="47">
        <f t="shared" si="602"/>
        <v>2006</v>
      </c>
      <c r="R5441" s="48" t="str">
        <f t="shared" si="600"/>
        <v>200610</v>
      </c>
      <c r="S5441" s="49">
        <v>39003</v>
      </c>
      <c r="T5441" s="48">
        <v>2374.5100000000002</v>
      </c>
      <c r="U5441" s="50">
        <f t="shared" si="601"/>
        <v>2361.7964516129027</v>
      </c>
      <c r="V5441" s="51">
        <f t="shared" si="603"/>
        <v>2358.9591232876755</v>
      </c>
      <c r="W5441" s="53">
        <f t="shared" si="604"/>
        <v>-6.0944216787285344E-3</v>
      </c>
      <c r="X5441" s="53" t="str">
        <f t="shared" si="605"/>
        <v/>
      </c>
      <c r="Y5441" s="54" t="str">
        <f t="shared" si="606"/>
        <v/>
      </c>
    </row>
    <row r="5442" spans="17:25" x14ac:dyDescent="0.25">
      <c r="Q5442" s="47">
        <f t="shared" si="602"/>
        <v>2006</v>
      </c>
      <c r="R5442" s="48" t="str">
        <f t="shared" si="600"/>
        <v>200610</v>
      </c>
      <c r="S5442" s="49">
        <v>39004</v>
      </c>
      <c r="T5442" s="48">
        <v>2356.5300000000002</v>
      </c>
      <c r="U5442" s="50">
        <f t="shared" si="601"/>
        <v>2361.7964516129027</v>
      </c>
      <c r="V5442" s="51">
        <f t="shared" si="603"/>
        <v>2358.9591232876755</v>
      </c>
      <c r="W5442" s="53">
        <f t="shared" si="604"/>
        <v>-7.5720885572181373E-3</v>
      </c>
      <c r="X5442" s="53" t="str">
        <f t="shared" si="605"/>
        <v/>
      </c>
      <c r="Y5442" s="54" t="str">
        <f t="shared" si="606"/>
        <v/>
      </c>
    </row>
    <row r="5443" spans="17:25" x14ac:dyDescent="0.25">
      <c r="Q5443" s="47">
        <f t="shared" si="602"/>
        <v>2006</v>
      </c>
      <c r="R5443" s="48" t="str">
        <f t="shared" si="600"/>
        <v>200610</v>
      </c>
      <c r="S5443" s="49">
        <v>39005</v>
      </c>
      <c r="T5443" s="48">
        <v>2356.5300000000002</v>
      </c>
      <c r="U5443" s="50">
        <f t="shared" si="601"/>
        <v>2361.7964516129027</v>
      </c>
      <c r="V5443" s="51">
        <f t="shared" si="603"/>
        <v>2358.9591232876755</v>
      </c>
      <c r="W5443" s="53">
        <f t="shared" si="604"/>
        <v>0</v>
      </c>
      <c r="X5443" s="53" t="str">
        <f t="shared" si="605"/>
        <v/>
      </c>
      <c r="Y5443" s="54" t="str">
        <f t="shared" si="606"/>
        <v/>
      </c>
    </row>
    <row r="5444" spans="17:25" x14ac:dyDescent="0.25">
      <c r="Q5444" s="47">
        <f t="shared" si="602"/>
        <v>2006</v>
      </c>
      <c r="R5444" s="48" t="str">
        <f t="shared" si="600"/>
        <v>200610</v>
      </c>
      <c r="S5444" s="49">
        <v>39006</v>
      </c>
      <c r="T5444" s="48">
        <v>2356.5300000000002</v>
      </c>
      <c r="U5444" s="50">
        <f t="shared" si="601"/>
        <v>2361.7964516129027</v>
      </c>
      <c r="V5444" s="51">
        <f t="shared" si="603"/>
        <v>2358.9591232876755</v>
      </c>
      <c r="W5444" s="53">
        <f t="shared" si="604"/>
        <v>0</v>
      </c>
      <c r="X5444" s="53" t="str">
        <f t="shared" si="605"/>
        <v/>
      </c>
      <c r="Y5444" s="54" t="str">
        <f t="shared" si="606"/>
        <v/>
      </c>
    </row>
    <row r="5445" spans="17:25" x14ac:dyDescent="0.25">
      <c r="Q5445" s="47">
        <f t="shared" si="602"/>
        <v>2006</v>
      </c>
      <c r="R5445" s="48" t="str">
        <f t="shared" si="600"/>
        <v>200610</v>
      </c>
      <c r="S5445" s="49">
        <v>39007</v>
      </c>
      <c r="T5445" s="48">
        <v>2356.5300000000002</v>
      </c>
      <c r="U5445" s="50">
        <f t="shared" si="601"/>
        <v>2361.7964516129027</v>
      </c>
      <c r="V5445" s="51">
        <f t="shared" si="603"/>
        <v>2358.9591232876755</v>
      </c>
      <c r="W5445" s="53">
        <f t="shared" si="604"/>
        <v>0</v>
      </c>
      <c r="X5445" s="53" t="str">
        <f t="shared" si="605"/>
        <v/>
      </c>
      <c r="Y5445" s="54" t="str">
        <f t="shared" si="606"/>
        <v/>
      </c>
    </row>
    <row r="5446" spans="17:25" x14ac:dyDescent="0.25">
      <c r="Q5446" s="47">
        <f t="shared" si="602"/>
        <v>2006</v>
      </c>
      <c r="R5446" s="48" t="str">
        <f t="shared" si="600"/>
        <v>200610</v>
      </c>
      <c r="S5446" s="49">
        <v>39008</v>
      </c>
      <c r="T5446" s="48">
        <v>2359.41</v>
      </c>
      <c r="U5446" s="50">
        <f t="shared" si="601"/>
        <v>2361.7964516129027</v>
      </c>
      <c r="V5446" s="51">
        <f t="shared" si="603"/>
        <v>2358.9591232876755</v>
      </c>
      <c r="W5446" s="53">
        <f t="shared" si="604"/>
        <v>1.2221359371618057E-3</v>
      </c>
      <c r="X5446" s="53" t="str">
        <f t="shared" si="605"/>
        <v/>
      </c>
      <c r="Y5446" s="54" t="str">
        <f t="shared" si="606"/>
        <v/>
      </c>
    </row>
    <row r="5447" spans="17:25" x14ac:dyDescent="0.25">
      <c r="Q5447" s="47">
        <f t="shared" si="602"/>
        <v>2006</v>
      </c>
      <c r="R5447" s="48" t="str">
        <f t="shared" ref="R5447:R5510" si="607">+YEAR(S5447)&amp;MONTH(S5447)</f>
        <v>200610</v>
      </c>
      <c r="S5447" s="49">
        <v>39009</v>
      </c>
      <c r="T5447" s="48">
        <v>2348.4299999999998</v>
      </c>
      <c r="U5447" s="50">
        <f t="shared" ref="U5447:U5510" si="608">+AVERAGEIF($R$3:$R$12000,R5447,$T$3:$T$12000)</f>
        <v>2361.7964516129027</v>
      </c>
      <c r="V5447" s="51">
        <f t="shared" si="603"/>
        <v>2358.9591232876755</v>
      </c>
      <c r="W5447" s="53">
        <f t="shared" si="604"/>
        <v>-4.6537057993312203E-3</v>
      </c>
      <c r="X5447" s="53" t="str">
        <f t="shared" si="605"/>
        <v/>
      </c>
      <c r="Y5447" s="54" t="str">
        <f t="shared" si="606"/>
        <v/>
      </c>
    </row>
    <row r="5448" spans="17:25" x14ac:dyDescent="0.25">
      <c r="Q5448" s="47">
        <f t="shared" ref="Q5448:Q5511" si="609">+YEAR(S5448)</f>
        <v>2006</v>
      </c>
      <c r="R5448" s="48" t="str">
        <f t="shared" si="607"/>
        <v>200610</v>
      </c>
      <c r="S5448" s="49">
        <v>39010</v>
      </c>
      <c r="T5448" s="48">
        <v>2345.4899999999998</v>
      </c>
      <c r="U5448" s="50">
        <f t="shared" si="608"/>
        <v>2361.7964516129027</v>
      </c>
      <c r="V5448" s="51">
        <f t="shared" ref="V5448:V5511" si="610">+AVERAGEIF($Q$3:$Q$12000,Q5448,$T$3:$T$12000)</f>
        <v>2358.9591232876755</v>
      </c>
      <c r="W5448" s="53">
        <f t="shared" si="604"/>
        <v>-1.2519002056693429E-3</v>
      </c>
      <c r="X5448" s="53" t="str">
        <f t="shared" si="605"/>
        <v/>
      </c>
      <c r="Y5448" s="54" t="str">
        <f t="shared" si="606"/>
        <v/>
      </c>
    </row>
    <row r="5449" spans="17:25" x14ac:dyDescent="0.25">
      <c r="Q5449" s="47">
        <f t="shared" si="609"/>
        <v>2006</v>
      </c>
      <c r="R5449" s="48" t="str">
        <f t="shared" si="607"/>
        <v>200610</v>
      </c>
      <c r="S5449" s="49">
        <v>39011</v>
      </c>
      <c r="T5449" s="48">
        <v>2340.89</v>
      </c>
      <c r="U5449" s="50">
        <f t="shared" si="608"/>
        <v>2361.7964516129027</v>
      </c>
      <c r="V5449" s="51">
        <f t="shared" si="610"/>
        <v>2358.9591232876755</v>
      </c>
      <c r="W5449" s="53">
        <f t="shared" ref="W5449:W5512" si="611">+T5449/T5448-1</f>
        <v>-1.9612106638697835E-3</v>
      </c>
      <c r="X5449" s="53" t="str">
        <f t="shared" ref="X5449:X5512" si="612">IF(U5449/U5448-1=0,"",U5449/U5448-1)</f>
        <v/>
      </c>
      <c r="Y5449" s="54" t="str">
        <f t="shared" ref="Y5449:Y5512" si="613">+IF(V5449=V5448,"",V5449/V5448-1)</f>
        <v/>
      </c>
    </row>
    <row r="5450" spans="17:25" x14ac:dyDescent="0.25">
      <c r="Q5450" s="47">
        <f t="shared" si="609"/>
        <v>2006</v>
      </c>
      <c r="R5450" s="48" t="str">
        <f t="shared" si="607"/>
        <v>200610</v>
      </c>
      <c r="S5450" s="49">
        <v>39012</v>
      </c>
      <c r="T5450" s="48">
        <v>2340.89</v>
      </c>
      <c r="U5450" s="50">
        <f t="shared" si="608"/>
        <v>2361.7964516129027</v>
      </c>
      <c r="V5450" s="51">
        <f t="shared" si="610"/>
        <v>2358.9591232876755</v>
      </c>
      <c r="W5450" s="53">
        <f t="shared" si="611"/>
        <v>0</v>
      </c>
      <c r="X5450" s="53" t="str">
        <f t="shared" si="612"/>
        <v/>
      </c>
      <c r="Y5450" s="54" t="str">
        <f t="shared" si="613"/>
        <v/>
      </c>
    </row>
    <row r="5451" spans="17:25" x14ac:dyDescent="0.25">
      <c r="Q5451" s="47">
        <f t="shared" si="609"/>
        <v>2006</v>
      </c>
      <c r="R5451" s="48" t="str">
        <f t="shared" si="607"/>
        <v>200610</v>
      </c>
      <c r="S5451" s="49">
        <v>39013</v>
      </c>
      <c r="T5451" s="48">
        <v>2340.89</v>
      </c>
      <c r="U5451" s="50">
        <f t="shared" si="608"/>
        <v>2361.7964516129027</v>
      </c>
      <c r="V5451" s="51">
        <f t="shared" si="610"/>
        <v>2358.9591232876755</v>
      </c>
      <c r="W5451" s="53">
        <f t="shared" si="611"/>
        <v>0</v>
      </c>
      <c r="X5451" s="53" t="str">
        <f t="shared" si="612"/>
        <v/>
      </c>
      <c r="Y5451" s="54" t="str">
        <f t="shared" si="613"/>
        <v/>
      </c>
    </row>
    <row r="5452" spans="17:25" x14ac:dyDescent="0.25">
      <c r="Q5452" s="47">
        <f t="shared" si="609"/>
        <v>2006</v>
      </c>
      <c r="R5452" s="48" t="str">
        <f t="shared" si="607"/>
        <v>200610</v>
      </c>
      <c r="S5452" s="49">
        <v>39014</v>
      </c>
      <c r="T5452" s="48">
        <v>2341.5100000000002</v>
      </c>
      <c r="U5452" s="50">
        <f t="shared" si="608"/>
        <v>2361.7964516129027</v>
      </c>
      <c r="V5452" s="51">
        <f t="shared" si="610"/>
        <v>2358.9591232876755</v>
      </c>
      <c r="W5452" s="53">
        <f t="shared" si="611"/>
        <v>2.6485652892715983E-4</v>
      </c>
      <c r="X5452" s="53" t="str">
        <f t="shared" si="612"/>
        <v/>
      </c>
      <c r="Y5452" s="54" t="str">
        <f t="shared" si="613"/>
        <v/>
      </c>
    </row>
    <row r="5453" spans="17:25" x14ac:dyDescent="0.25">
      <c r="Q5453" s="47">
        <f t="shared" si="609"/>
        <v>2006</v>
      </c>
      <c r="R5453" s="48" t="str">
        <f t="shared" si="607"/>
        <v>200610</v>
      </c>
      <c r="S5453" s="49">
        <v>39015</v>
      </c>
      <c r="T5453" s="48">
        <v>2341.33</v>
      </c>
      <c r="U5453" s="50">
        <f t="shared" si="608"/>
        <v>2361.7964516129027</v>
      </c>
      <c r="V5453" s="51">
        <f t="shared" si="610"/>
        <v>2358.9591232876755</v>
      </c>
      <c r="W5453" s="53">
        <f t="shared" si="611"/>
        <v>-7.6873470538418864E-5</v>
      </c>
      <c r="X5453" s="53" t="str">
        <f t="shared" si="612"/>
        <v/>
      </c>
      <c r="Y5453" s="54" t="str">
        <f t="shared" si="613"/>
        <v/>
      </c>
    </row>
    <row r="5454" spans="17:25" x14ac:dyDescent="0.25">
      <c r="Q5454" s="47">
        <f t="shared" si="609"/>
        <v>2006</v>
      </c>
      <c r="R5454" s="48" t="str">
        <f t="shared" si="607"/>
        <v>200610</v>
      </c>
      <c r="S5454" s="49">
        <v>39016</v>
      </c>
      <c r="T5454" s="48">
        <v>2339.92</v>
      </c>
      <c r="U5454" s="50">
        <f t="shared" si="608"/>
        <v>2361.7964516129027</v>
      </c>
      <c r="V5454" s="51">
        <f t="shared" si="610"/>
        <v>2358.9591232876755</v>
      </c>
      <c r="W5454" s="53">
        <f t="shared" si="611"/>
        <v>-6.0222181409708142E-4</v>
      </c>
      <c r="X5454" s="53" t="str">
        <f t="shared" si="612"/>
        <v/>
      </c>
      <c r="Y5454" s="54" t="str">
        <f t="shared" si="613"/>
        <v/>
      </c>
    </row>
    <row r="5455" spans="17:25" x14ac:dyDescent="0.25">
      <c r="Q5455" s="47">
        <f t="shared" si="609"/>
        <v>2006</v>
      </c>
      <c r="R5455" s="48" t="str">
        <f t="shared" si="607"/>
        <v>200610</v>
      </c>
      <c r="S5455" s="49">
        <v>39017</v>
      </c>
      <c r="T5455" s="48">
        <v>2327.23</v>
      </c>
      <c r="U5455" s="50">
        <f t="shared" si="608"/>
        <v>2361.7964516129027</v>
      </c>
      <c r="V5455" s="51">
        <f t="shared" si="610"/>
        <v>2358.9591232876755</v>
      </c>
      <c r="W5455" s="53">
        <f t="shared" si="611"/>
        <v>-5.4232623337550079E-3</v>
      </c>
      <c r="X5455" s="53" t="str">
        <f t="shared" si="612"/>
        <v/>
      </c>
      <c r="Y5455" s="54" t="str">
        <f t="shared" si="613"/>
        <v/>
      </c>
    </row>
    <row r="5456" spans="17:25" x14ac:dyDescent="0.25">
      <c r="Q5456" s="47">
        <f t="shared" si="609"/>
        <v>2006</v>
      </c>
      <c r="R5456" s="48" t="str">
        <f t="shared" si="607"/>
        <v>200610</v>
      </c>
      <c r="S5456" s="49">
        <v>39018</v>
      </c>
      <c r="T5456" s="48">
        <v>2314.7600000000002</v>
      </c>
      <c r="U5456" s="50">
        <f t="shared" si="608"/>
        <v>2361.7964516129027</v>
      </c>
      <c r="V5456" s="51">
        <f t="shared" si="610"/>
        <v>2358.9591232876755</v>
      </c>
      <c r="W5456" s="53">
        <f t="shared" si="611"/>
        <v>-5.3583015000665535E-3</v>
      </c>
      <c r="X5456" s="53" t="str">
        <f t="shared" si="612"/>
        <v/>
      </c>
      <c r="Y5456" s="54" t="str">
        <f t="shared" si="613"/>
        <v/>
      </c>
    </row>
    <row r="5457" spans="17:25" x14ac:dyDescent="0.25">
      <c r="Q5457" s="47">
        <f t="shared" si="609"/>
        <v>2006</v>
      </c>
      <c r="R5457" s="48" t="str">
        <f t="shared" si="607"/>
        <v>200610</v>
      </c>
      <c r="S5457" s="49">
        <v>39019</v>
      </c>
      <c r="T5457" s="48">
        <v>2314.7600000000002</v>
      </c>
      <c r="U5457" s="50">
        <f t="shared" si="608"/>
        <v>2361.7964516129027</v>
      </c>
      <c r="V5457" s="51">
        <f t="shared" si="610"/>
        <v>2358.9591232876755</v>
      </c>
      <c r="W5457" s="53">
        <f t="shared" si="611"/>
        <v>0</v>
      </c>
      <c r="X5457" s="53" t="str">
        <f t="shared" si="612"/>
        <v/>
      </c>
      <c r="Y5457" s="54" t="str">
        <f t="shared" si="613"/>
        <v/>
      </c>
    </row>
    <row r="5458" spans="17:25" x14ac:dyDescent="0.25">
      <c r="Q5458" s="47">
        <f t="shared" si="609"/>
        <v>2006</v>
      </c>
      <c r="R5458" s="48" t="str">
        <f t="shared" si="607"/>
        <v>200610</v>
      </c>
      <c r="S5458" s="49">
        <v>39020</v>
      </c>
      <c r="T5458" s="48">
        <v>2314.7600000000002</v>
      </c>
      <c r="U5458" s="50">
        <f t="shared" si="608"/>
        <v>2361.7964516129027</v>
      </c>
      <c r="V5458" s="51">
        <f t="shared" si="610"/>
        <v>2358.9591232876755</v>
      </c>
      <c r="W5458" s="53">
        <f t="shared" si="611"/>
        <v>0</v>
      </c>
      <c r="X5458" s="53" t="str">
        <f t="shared" si="612"/>
        <v/>
      </c>
      <c r="Y5458" s="54" t="str">
        <f t="shared" si="613"/>
        <v/>
      </c>
    </row>
    <row r="5459" spans="17:25" x14ac:dyDescent="0.25">
      <c r="Q5459" s="47">
        <f t="shared" si="609"/>
        <v>2006</v>
      </c>
      <c r="R5459" s="48" t="str">
        <f t="shared" si="607"/>
        <v>200610</v>
      </c>
      <c r="S5459" s="49">
        <v>39021</v>
      </c>
      <c r="T5459" s="48">
        <v>2315.38</v>
      </c>
      <c r="U5459" s="50">
        <f t="shared" si="608"/>
        <v>2361.7964516129027</v>
      </c>
      <c r="V5459" s="51">
        <f t="shared" si="610"/>
        <v>2358.9591232876755</v>
      </c>
      <c r="W5459" s="53">
        <f t="shared" si="611"/>
        <v>2.6784634260135221E-4</v>
      </c>
      <c r="X5459" s="53" t="str">
        <f t="shared" si="612"/>
        <v/>
      </c>
      <c r="Y5459" s="54" t="str">
        <f t="shared" si="613"/>
        <v/>
      </c>
    </row>
    <row r="5460" spans="17:25" x14ac:dyDescent="0.25">
      <c r="Q5460" s="47">
        <f t="shared" si="609"/>
        <v>2006</v>
      </c>
      <c r="R5460" s="48" t="str">
        <f t="shared" si="607"/>
        <v>200611</v>
      </c>
      <c r="S5460" s="49">
        <v>39022</v>
      </c>
      <c r="T5460" s="48">
        <v>2308.4899999999998</v>
      </c>
      <c r="U5460" s="50">
        <f t="shared" si="608"/>
        <v>2290.4380000000001</v>
      </c>
      <c r="V5460" s="51">
        <f t="shared" si="610"/>
        <v>2358.9591232876755</v>
      </c>
      <c r="W5460" s="53">
        <f t="shared" si="611"/>
        <v>-2.9757534400401964E-3</v>
      </c>
      <c r="X5460" s="53">
        <f t="shared" si="612"/>
        <v>-3.0213633170704024E-2</v>
      </c>
      <c r="Y5460" s="54" t="str">
        <f t="shared" si="613"/>
        <v/>
      </c>
    </row>
    <row r="5461" spans="17:25" x14ac:dyDescent="0.25">
      <c r="Q5461" s="47">
        <f t="shared" si="609"/>
        <v>2006</v>
      </c>
      <c r="R5461" s="48" t="str">
        <f t="shared" si="607"/>
        <v>200611</v>
      </c>
      <c r="S5461" s="49">
        <v>39023</v>
      </c>
      <c r="T5461" s="48">
        <v>2302.64</v>
      </c>
      <c r="U5461" s="50">
        <f t="shared" si="608"/>
        <v>2290.4380000000001</v>
      </c>
      <c r="V5461" s="51">
        <f t="shared" si="610"/>
        <v>2358.9591232876755</v>
      </c>
      <c r="W5461" s="53">
        <f t="shared" si="611"/>
        <v>-2.5341240377908525E-3</v>
      </c>
      <c r="X5461" s="53" t="str">
        <f t="shared" si="612"/>
        <v/>
      </c>
      <c r="Y5461" s="54" t="str">
        <f t="shared" si="613"/>
        <v/>
      </c>
    </row>
    <row r="5462" spans="17:25" x14ac:dyDescent="0.25">
      <c r="Q5462" s="47">
        <f t="shared" si="609"/>
        <v>2006</v>
      </c>
      <c r="R5462" s="48" t="str">
        <f t="shared" si="607"/>
        <v>200611</v>
      </c>
      <c r="S5462" s="49">
        <v>39024</v>
      </c>
      <c r="T5462" s="48">
        <v>2296.65</v>
      </c>
      <c r="U5462" s="50">
        <f t="shared" si="608"/>
        <v>2290.4380000000001</v>
      </c>
      <c r="V5462" s="51">
        <f t="shared" si="610"/>
        <v>2358.9591232876755</v>
      </c>
      <c r="W5462" s="53">
        <f t="shared" si="611"/>
        <v>-2.6013619150191403E-3</v>
      </c>
      <c r="X5462" s="53" t="str">
        <f t="shared" si="612"/>
        <v/>
      </c>
      <c r="Y5462" s="54" t="str">
        <f t="shared" si="613"/>
        <v/>
      </c>
    </row>
    <row r="5463" spans="17:25" x14ac:dyDescent="0.25">
      <c r="Q5463" s="47">
        <f t="shared" si="609"/>
        <v>2006</v>
      </c>
      <c r="R5463" s="48" t="str">
        <f t="shared" si="607"/>
        <v>200611</v>
      </c>
      <c r="S5463" s="49">
        <v>39025</v>
      </c>
      <c r="T5463" s="48">
        <v>2300.88</v>
      </c>
      <c r="U5463" s="50">
        <f t="shared" si="608"/>
        <v>2290.4380000000001</v>
      </c>
      <c r="V5463" s="51">
        <f t="shared" si="610"/>
        <v>2358.9591232876755</v>
      </c>
      <c r="W5463" s="53">
        <f t="shared" si="611"/>
        <v>1.841813075566634E-3</v>
      </c>
      <c r="X5463" s="53" t="str">
        <f t="shared" si="612"/>
        <v/>
      </c>
      <c r="Y5463" s="54" t="str">
        <f t="shared" si="613"/>
        <v/>
      </c>
    </row>
    <row r="5464" spans="17:25" x14ac:dyDescent="0.25">
      <c r="Q5464" s="47">
        <f t="shared" si="609"/>
        <v>2006</v>
      </c>
      <c r="R5464" s="48" t="str">
        <f t="shared" si="607"/>
        <v>200611</v>
      </c>
      <c r="S5464" s="49">
        <v>39026</v>
      </c>
      <c r="T5464" s="48">
        <v>2300.88</v>
      </c>
      <c r="U5464" s="50">
        <f t="shared" si="608"/>
        <v>2290.4380000000001</v>
      </c>
      <c r="V5464" s="51">
        <f t="shared" si="610"/>
        <v>2358.9591232876755</v>
      </c>
      <c r="W5464" s="53">
        <f t="shared" si="611"/>
        <v>0</v>
      </c>
      <c r="X5464" s="53" t="str">
        <f t="shared" si="612"/>
        <v/>
      </c>
      <c r="Y5464" s="54" t="str">
        <f t="shared" si="613"/>
        <v/>
      </c>
    </row>
    <row r="5465" spans="17:25" x14ac:dyDescent="0.25">
      <c r="Q5465" s="47">
        <f t="shared" si="609"/>
        <v>2006</v>
      </c>
      <c r="R5465" s="48" t="str">
        <f t="shared" si="607"/>
        <v>200611</v>
      </c>
      <c r="S5465" s="49">
        <v>39027</v>
      </c>
      <c r="T5465" s="48">
        <v>2300.88</v>
      </c>
      <c r="U5465" s="50">
        <f t="shared" si="608"/>
        <v>2290.4380000000001</v>
      </c>
      <c r="V5465" s="51">
        <f t="shared" si="610"/>
        <v>2358.9591232876755</v>
      </c>
      <c r="W5465" s="53">
        <f t="shared" si="611"/>
        <v>0</v>
      </c>
      <c r="X5465" s="53" t="str">
        <f t="shared" si="612"/>
        <v/>
      </c>
      <c r="Y5465" s="54" t="str">
        <f t="shared" si="613"/>
        <v/>
      </c>
    </row>
    <row r="5466" spans="17:25" x14ac:dyDescent="0.25">
      <c r="Q5466" s="47">
        <f t="shared" si="609"/>
        <v>2006</v>
      </c>
      <c r="R5466" s="48" t="str">
        <f t="shared" si="607"/>
        <v>200611</v>
      </c>
      <c r="S5466" s="49">
        <v>39028</v>
      </c>
      <c r="T5466" s="48">
        <v>2300.88</v>
      </c>
      <c r="U5466" s="50">
        <f t="shared" si="608"/>
        <v>2290.4380000000001</v>
      </c>
      <c r="V5466" s="51">
        <f t="shared" si="610"/>
        <v>2358.9591232876755</v>
      </c>
      <c r="W5466" s="53">
        <f t="shared" si="611"/>
        <v>0</v>
      </c>
      <c r="X5466" s="53" t="str">
        <f t="shared" si="612"/>
        <v/>
      </c>
      <c r="Y5466" s="54" t="str">
        <f t="shared" si="613"/>
        <v/>
      </c>
    </row>
    <row r="5467" spans="17:25" x14ac:dyDescent="0.25">
      <c r="Q5467" s="47">
        <f t="shared" si="609"/>
        <v>2006</v>
      </c>
      <c r="R5467" s="48" t="str">
        <f t="shared" si="607"/>
        <v>200611</v>
      </c>
      <c r="S5467" s="49">
        <v>39029</v>
      </c>
      <c r="T5467" s="48">
        <v>2288.13</v>
      </c>
      <c r="U5467" s="50">
        <f t="shared" si="608"/>
        <v>2290.4380000000001</v>
      </c>
      <c r="V5467" s="51">
        <f t="shared" si="610"/>
        <v>2358.9591232876755</v>
      </c>
      <c r="W5467" s="53">
        <f t="shared" si="611"/>
        <v>-5.5413580890789627E-3</v>
      </c>
      <c r="X5467" s="53" t="str">
        <f t="shared" si="612"/>
        <v/>
      </c>
      <c r="Y5467" s="54" t="str">
        <f t="shared" si="613"/>
        <v/>
      </c>
    </row>
    <row r="5468" spans="17:25" x14ac:dyDescent="0.25">
      <c r="Q5468" s="47">
        <f t="shared" si="609"/>
        <v>2006</v>
      </c>
      <c r="R5468" s="48" t="str">
        <f t="shared" si="607"/>
        <v>200611</v>
      </c>
      <c r="S5468" s="49">
        <v>39030</v>
      </c>
      <c r="T5468" s="48">
        <v>2282.52</v>
      </c>
      <c r="U5468" s="50">
        <f t="shared" si="608"/>
        <v>2290.4380000000001</v>
      </c>
      <c r="V5468" s="51">
        <f t="shared" si="610"/>
        <v>2358.9591232876755</v>
      </c>
      <c r="W5468" s="53">
        <f t="shared" si="611"/>
        <v>-2.4517837710270607E-3</v>
      </c>
      <c r="X5468" s="53" t="str">
        <f t="shared" si="612"/>
        <v/>
      </c>
      <c r="Y5468" s="54" t="str">
        <f t="shared" si="613"/>
        <v/>
      </c>
    </row>
    <row r="5469" spans="17:25" x14ac:dyDescent="0.25">
      <c r="Q5469" s="47">
        <f t="shared" si="609"/>
        <v>2006</v>
      </c>
      <c r="R5469" s="48" t="str">
        <f t="shared" si="607"/>
        <v>200611</v>
      </c>
      <c r="S5469" s="49">
        <v>39031</v>
      </c>
      <c r="T5469" s="48">
        <v>2268.4699999999998</v>
      </c>
      <c r="U5469" s="50">
        <f t="shared" si="608"/>
        <v>2290.4380000000001</v>
      </c>
      <c r="V5469" s="51">
        <f t="shared" si="610"/>
        <v>2358.9591232876755</v>
      </c>
      <c r="W5469" s="53">
        <f t="shared" si="611"/>
        <v>-6.1554772794981671E-3</v>
      </c>
      <c r="X5469" s="53" t="str">
        <f t="shared" si="612"/>
        <v/>
      </c>
      <c r="Y5469" s="54" t="str">
        <f t="shared" si="613"/>
        <v/>
      </c>
    </row>
    <row r="5470" spans="17:25" x14ac:dyDescent="0.25">
      <c r="Q5470" s="47">
        <f t="shared" si="609"/>
        <v>2006</v>
      </c>
      <c r="R5470" s="48" t="str">
        <f t="shared" si="607"/>
        <v>200611</v>
      </c>
      <c r="S5470" s="49">
        <v>39032</v>
      </c>
      <c r="T5470" s="48">
        <v>2277.66</v>
      </c>
      <c r="U5470" s="50">
        <f t="shared" si="608"/>
        <v>2290.4380000000001</v>
      </c>
      <c r="V5470" s="51">
        <f t="shared" si="610"/>
        <v>2358.9591232876755</v>
      </c>
      <c r="W5470" s="53">
        <f t="shared" si="611"/>
        <v>4.0511886866478886E-3</v>
      </c>
      <c r="X5470" s="53" t="str">
        <f t="shared" si="612"/>
        <v/>
      </c>
      <c r="Y5470" s="54" t="str">
        <f t="shared" si="613"/>
        <v/>
      </c>
    </row>
    <row r="5471" spans="17:25" x14ac:dyDescent="0.25">
      <c r="Q5471" s="47">
        <f t="shared" si="609"/>
        <v>2006</v>
      </c>
      <c r="R5471" s="48" t="str">
        <f t="shared" si="607"/>
        <v>200611</v>
      </c>
      <c r="S5471" s="49">
        <v>39033</v>
      </c>
      <c r="T5471" s="48">
        <v>2277.66</v>
      </c>
      <c r="U5471" s="50">
        <f t="shared" si="608"/>
        <v>2290.4380000000001</v>
      </c>
      <c r="V5471" s="51">
        <f t="shared" si="610"/>
        <v>2358.9591232876755</v>
      </c>
      <c r="W5471" s="53">
        <f t="shared" si="611"/>
        <v>0</v>
      </c>
      <c r="X5471" s="53" t="str">
        <f t="shared" si="612"/>
        <v/>
      </c>
      <c r="Y5471" s="54" t="str">
        <f t="shared" si="613"/>
        <v/>
      </c>
    </row>
    <row r="5472" spans="17:25" x14ac:dyDescent="0.25">
      <c r="Q5472" s="47">
        <f t="shared" si="609"/>
        <v>2006</v>
      </c>
      <c r="R5472" s="48" t="str">
        <f t="shared" si="607"/>
        <v>200611</v>
      </c>
      <c r="S5472" s="49">
        <v>39034</v>
      </c>
      <c r="T5472" s="48">
        <v>2277.66</v>
      </c>
      <c r="U5472" s="50">
        <f t="shared" si="608"/>
        <v>2290.4380000000001</v>
      </c>
      <c r="V5472" s="51">
        <f t="shared" si="610"/>
        <v>2358.9591232876755</v>
      </c>
      <c r="W5472" s="53">
        <f t="shared" si="611"/>
        <v>0</v>
      </c>
      <c r="X5472" s="53" t="str">
        <f t="shared" si="612"/>
        <v/>
      </c>
      <c r="Y5472" s="54" t="str">
        <f t="shared" si="613"/>
        <v/>
      </c>
    </row>
    <row r="5473" spans="17:25" x14ac:dyDescent="0.25">
      <c r="Q5473" s="47">
        <f t="shared" si="609"/>
        <v>2006</v>
      </c>
      <c r="R5473" s="48" t="str">
        <f t="shared" si="607"/>
        <v>200611</v>
      </c>
      <c r="S5473" s="49">
        <v>39035</v>
      </c>
      <c r="T5473" s="48">
        <v>2277.66</v>
      </c>
      <c r="U5473" s="50">
        <f t="shared" si="608"/>
        <v>2290.4380000000001</v>
      </c>
      <c r="V5473" s="51">
        <f t="shared" si="610"/>
        <v>2358.9591232876755</v>
      </c>
      <c r="W5473" s="53">
        <f t="shared" si="611"/>
        <v>0</v>
      </c>
      <c r="X5473" s="53" t="str">
        <f t="shared" si="612"/>
        <v/>
      </c>
      <c r="Y5473" s="54" t="str">
        <f t="shared" si="613"/>
        <v/>
      </c>
    </row>
    <row r="5474" spans="17:25" x14ac:dyDescent="0.25">
      <c r="Q5474" s="47">
        <f t="shared" si="609"/>
        <v>2006</v>
      </c>
      <c r="R5474" s="48" t="str">
        <f t="shared" si="607"/>
        <v>200611</v>
      </c>
      <c r="S5474" s="49">
        <v>39036</v>
      </c>
      <c r="T5474" s="48">
        <v>2277.21</v>
      </c>
      <c r="U5474" s="50">
        <f t="shared" si="608"/>
        <v>2290.4380000000001</v>
      </c>
      <c r="V5474" s="51">
        <f t="shared" si="610"/>
        <v>2358.9591232876755</v>
      </c>
      <c r="W5474" s="53">
        <f t="shared" si="611"/>
        <v>-1.975711914858902E-4</v>
      </c>
      <c r="X5474" s="53" t="str">
        <f t="shared" si="612"/>
        <v/>
      </c>
      <c r="Y5474" s="54" t="str">
        <f t="shared" si="613"/>
        <v/>
      </c>
    </row>
    <row r="5475" spans="17:25" x14ac:dyDescent="0.25">
      <c r="Q5475" s="47">
        <f t="shared" si="609"/>
        <v>2006</v>
      </c>
      <c r="R5475" s="48" t="str">
        <f t="shared" si="607"/>
        <v>200611</v>
      </c>
      <c r="S5475" s="49">
        <v>39037</v>
      </c>
      <c r="T5475" s="48">
        <v>2274.2600000000002</v>
      </c>
      <c r="U5475" s="50">
        <f t="shared" si="608"/>
        <v>2290.4380000000001</v>
      </c>
      <c r="V5475" s="51">
        <f t="shared" si="610"/>
        <v>2358.9591232876755</v>
      </c>
      <c r="W5475" s="53">
        <f t="shared" si="611"/>
        <v>-1.2954448645491334E-3</v>
      </c>
      <c r="X5475" s="53" t="str">
        <f t="shared" si="612"/>
        <v/>
      </c>
      <c r="Y5475" s="54" t="str">
        <f t="shared" si="613"/>
        <v/>
      </c>
    </row>
    <row r="5476" spans="17:25" x14ac:dyDescent="0.25">
      <c r="Q5476" s="47">
        <f t="shared" si="609"/>
        <v>2006</v>
      </c>
      <c r="R5476" s="48" t="str">
        <f t="shared" si="607"/>
        <v>200611</v>
      </c>
      <c r="S5476" s="49">
        <v>39038</v>
      </c>
      <c r="T5476" s="48">
        <v>2276.37</v>
      </c>
      <c r="U5476" s="50">
        <f t="shared" si="608"/>
        <v>2290.4380000000001</v>
      </c>
      <c r="V5476" s="51">
        <f t="shared" si="610"/>
        <v>2358.9591232876755</v>
      </c>
      <c r="W5476" s="53">
        <f t="shared" si="611"/>
        <v>9.2777430900592428E-4</v>
      </c>
      <c r="X5476" s="53" t="str">
        <f t="shared" si="612"/>
        <v/>
      </c>
      <c r="Y5476" s="54" t="str">
        <f t="shared" si="613"/>
        <v/>
      </c>
    </row>
    <row r="5477" spans="17:25" x14ac:dyDescent="0.25">
      <c r="Q5477" s="47">
        <f t="shared" si="609"/>
        <v>2006</v>
      </c>
      <c r="R5477" s="48" t="str">
        <f t="shared" si="607"/>
        <v>200611</v>
      </c>
      <c r="S5477" s="49">
        <v>39039</v>
      </c>
      <c r="T5477" s="48">
        <v>2285.65</v>
      </c>
      <c r="U5477" s="50">
        <f t="shared" si="608"/>
        <v>2290.4380000000001</v>
      </c>
      <c r="V5477" s="51">
        <f t="shared" si="610"/>
        <v>2358.9591232876755</v>
      </c>
      <c r="W5477" s="53">
        <f t="shared" si="611"/>
        <v>4.0766659198636646E-3</v>
      </c>
      <c r="X5477" s="53" t="str">
        <f t="shared" si="612"/>
        <v/>
      </c>
      <c r="Y5477" s="54" t="str">
        <f t="shared" si="613"/>
        <v/>
      </c>
    </row>
    <row r="5478" spans="17:25" x14ac:dyDescent="0.25">
      <c r="Q5478" s="47">
        <f t="shared" si="609"/>
        <v>2006</v>
      </c>
      <c r="R5478" s="48" t="str">
        <f t="shared" si="607"/>
        <v>200611</v>
      </c>
      <c r="S5478" s="49">
        <v>39040</v>
      </c>
      <c r="T5478" s="48">
        <v>2285.65</v>
      </c>
      <c r="U5478" s="50">
        <f t="shared" si="608"/>
        <v>2290.4380000000001</v>
      </c>
      <c r="V5478" s="51">
        <f t="shared" si="610"/>
        <v>2358.9591232876755</v>
      </c>
      <c r="W5478" s="53">
        <f t="shared" si="611"/>
        <v>0</v>
      </c>
      <c r="X5478" s="53" t="str">
        <f t="shared" si="612"/>
        <v/>
      </c>
      <c r="Y5478" s="54" t="str">
        <f t="shared" si="613"/>
        <v/>
      </c>
    </row>
    <row r="5479" spans="17:25" x14ac:dyDescent="0.25">
      <c r="Q5479" s="47">
        <f t="shared" si="609"/>
        <v>2006</v>
      </c>
      <c r="R5479" s="48" t="str">
        <f t="shared" si="607"/>
        <v>200611</v>
      </c>
      <c r="S5479" s="49">
        <v>39041</v>
      </c>
      <c r="T5479" s="48">
        <v>2285.65</v>
      </c>
      <c r="U5479" s="50">
        <f t="shared" si="608"/>
        <v>2290.4380000000001</v>
      </c>
      <c r="V5479" s="51">
        <f t="shared" si="610"/>
        <v>2358.9591232876755</v>
      </c>
      <c r="W5479" s="53">
        <f t="shared" si="611"/>
        <v>0</v>
      </c>
      <c r="X5479" s="53" t="str">
        <f t="shared" si="612"/>
        <v/>
      </c>
      <c r="Y5479" s="54" t="str">
        <f t="shared" si="613"/>
        <v/>
      </c>
    </row>
    <row r="5480" spans="17:25" x14ac:dyDescent="0.25">
      <c r="Q5480" s="47">
        <f t="shared" si="609"/>
        <v>2006</v>
      </c>
      <c r="R5480" s="48" t="str">
        <f t="shared" si="607"/>
        <v>200611</v>
      </c>
      <c r="S5480" s="49">
        <v>39042</v>
      </c>
      <c r="T5480" s="48">
        <v>2283.9899999999998</v>
      </c>
      <c r="U5480" s="50">
        <f t="shared" si="608"/>
        <v>2290.4380000000001</v>
      </c>
      <c r="V5480" s="51">
        <f t="shared" si="610"/>
        <v>2358.9591232876755</v>
      </c>
      <c r="W5480" s="53">
        <f t="shared" si="611"/>
        <v>-7.2627042635586836E-4</v>
      </c>
      <c r="X5480" s="53" t="str">
        <f t="shared" si="612"/>
        <v/>
      </c>
      <c r="Y5480" s="54" t="str">
        <f t="shared" si="613"/>
        <v/>
      </c>
    </row>
    <row r="5481" spans="17:25" x14ac:dyDescent="0.25">
      <c r="Q5481" s="47">
        <f t="shared" si="609"/>
        <v>2006</v>
      </c>
      <c r="R5481" s="48" t="str">
        <f t="shared" si="607"/>
        <v>200611</v>
      </c>
      <c r="S5481" s="49">
        <v>39043</v>
      </c>
      <c r="T5481" s="48">
        <v>2282.67</v>
      </c>
      <c r="U5481" s="50">
        <f t="shared" si="608"/>
        <v>2290.4380000000001</v>
      </c>
      <c r="V5481" s="51">
        <f t="shared" si="610"/>
        <v>2358.9591232876755</v>
      </c>
      <c r="W5481" s="53">
        <f t="shared" si="611"/>
        <v>-5.7793598045507988E-4</v>
      </c>
      <c r="X5481" s="53" t="str">
        <f t="shared" si="612"/>
        <v/>
      </c>
      <c r="Y5481" s="54" t="str">
        <f t="shared" si="613"/>
        <v/>
      </c>
    </row>
    <row r="5482" spans="17:25" x14ac:dyDescent="0.25">
      <c r="Q5482" s="47">
        <f t="shared" si="609"/>
        <v>2006</v>
      </c>
      <c r="R5482" s="48" t="str">
        <f t="shared" si="607"/>
        <v>200611</v>
      </c>
      <c r="S5482" s="49">
        <v>39044</v>
      </c>
      <c r="T5482" s="48">
        <v>2283.33</v>
      </c>
      <c r="U5482" s="50">
        <f t="shared" si="608"/>
        <v>2290.4380000000001</v>
      </c>
      <c r="V5482" s="51">
        <f t="shared" si="610"/>
        <v>2358.9591232876755</v>
      </c>
      <c r="W5482" s="53">
        <f t="shared" si="611"/>
        <v>2.8913509180039654E-4</v>
      </c>
      <c r="X5482" s="53" t="str">
        <f t="shared" si="612"/>
        <v/>
      </c>
      <c r="Y5482" s="54" t="str">
        <f t="shared" si="613"/>
        <v/>
      </c>
    </row>
    <row r="5483" spans="17:25" x14ac:dyDescent="0.25">
      <c r="Q5483" s="47">
        <f t="shared" si="609"/>
        <v>2006</v>
      </c>
      <c r="R5483" s="48" t="str">
        <f t="shared" si="607"/>
        <v>200611</v>
      </c>
      <c r="S5483" s="49">
        <v>39045</v>
      </c>
      <c r="T5483" s="48">
        <v>2283.33</v>
      </c>
      <c r="U5483" s="50">
        <f t="shared" si="608"/>
        <v>2290.4380000000001</v>
      </c>
      <c r="V5483" s="51">
        <f t="shared" si="610"/>
        <v>2358.9591232876755</v>
      </c>
      <c r="W5483" s="53">
        <f t="shared" si="611"/>
        <v>0</v>
      </c>
      <c r="X5483" s="53" t="str">
        <f t="shared" si="612"/>
        <v/>
      </c>
      <c r="Y5483" s="54" t="str">
        <f t="shared" si="613"/>
        <v/>
      </c>
    </row>
    <row r="5484" spans="17:25" x14ac:dyDescent="0.25">
      <c r="Q5484" s="47">
        <f t="shared" si="609"/>
        <v>2006</v>
      </c>
      <c r="R5484" s="48" t="str">
        <f t="shared" si="607"/>
        <v>200611</v>
      </c>
      <c r="S5484" s="49">
        <v>39046</v>
      </c>
      <c r="T5484" s="48">
        <v>2298.52</v>
      </c>
      <c r="U5484" s="50">
        <f t="shared" si="608"/>
        <v>2290.4380000000001</v>
      </c>
      <c r="V5484" s="51">
        <f t="shared" si="610"/>
        <v>2358.9591232876755</v>
      </c>
      <c r="W5484" s="53">
        <f t="shared" si="611"/>
        <v>6.6525644562984709E-3</v>
      </c>
      <c r="X5484" s="53" t="str">
        <f t="shared" si="612"/>
        <v/>
      </c>
      <c r="Y5484" s="54" t="str">
        <f t="shared" si="613"/>
        <v/>
      </c>
    </row>
    <row r="5485" spans="17:25" x14ac:dyDescent="0.25">
      <c r="Q5485" s="47">
        <f t="shared" si="609"/>
        <v>2006</v>
      </c>
      <c r="R5485" s="48" t="str">
        <f t="shared" si="607"/>
        <v>200611</v>
      </c>
      <c r="S5485" s="49">
        <v>39047</v>
      </c>
      <c r="T5485" s="48">
        <v>2298.52</v>
      </c>
      <c r="U5485" s="50">
        <f t="shared" si="608"/>
        <v>2290.4380000000001</v>
      </c>
      <c r="V5485" s="51">
        <f t="shared" si="610"/>
        <v>2358.9591232876755</v>
      </c>
      <c r="W5485" s="53">
        <f t="shared" si="611"/>
        <v>0</v>
      </c>
      <c r="X5485" s="53" t="str">
        <f t="shared" si="612"/>
        <v/>
      </c>
      <c r="Y5485" s="54" t="str">
        <f t="shared" si="613"/>
        <v/>
      </c>
    </row>
    <row r="5486" spans="17:25" x14ac:dyDescent="0.25">
      <c r="Q5486" s="47">
        <f t="shared" si="609"/>
        <v>2006</v>
      </c>
      <c r="R5486" s="48" t="str">
        <f t="shared" si="607"/>
        <v>200611</v>
      </c>
      <c r="S5486" s="49">
        <v>39048</v>
      </c>
      <c r="T5486" s="48">
        <v>2298.52</v>
      </c>
      <c r="U5486" s="50">
        <f t="shared" si="608"/>
        <v>2290.4380000000001</v>
      </c>
      <c r="V5486" s="51">
        <f t="shared" si="610"/>
        <v>2358.9591232876755</v>
      </c>
      <c r="W5486" s="53">
        <f t="shared" si="611"/>
        <v>0</v>
      </c>
      <c r="X5486" s="53" t="str">
        <f t="shared" si="612"/>
        <v/>
      </c>
      <c r="Y5486" s="54" t="str">
        <f t="shared" si="613"/>
        <v/>
      </c>
    </row>
    <row r="5487" spans="17:25" x14ac:dyDescent="0.25">
      <c r="Q5487" s="47">
        <f t="shared" si="609"/>
        <v>2006</v>
      </c>
      <c r="R5487" s="48" t="str">
        <f t="shared" si="607"/>
        <v>200611</v>
      </c>
      <c r="S5487" s="49">
        <v>39049</v>
      </c>
      <c r="T5487" s="48">
        <v>2320.64</v>
      </c>
      <c r="U5487" s="50">
        <f t="shared" si="608"/>
        <v>2290.4380000000001</v>
      </c>
      <c r="V5487" s="51">
        <f t="shared" si="610"/>
        <v>2358.9591232876755</v>
      </c>
      <c r="W5487" s="53">
        <f t="shared" si="611"/>
        <v>9.6235838713607524E-3</v>
      </c>
      <c r="X5487" s="53" t="str">
        <f t="shared" si="612"/>
        <v/>
      </c>
      <c r="Y5487" s="54" t="str">
        <f t="shared" si="613"/>
        <v/>
      </c>
    </row>
    <row r="5488" spans="17:25" x14ac:dyDescent="0.25">
      <c r="Q5488" s="47">
        <f t="shared" si="609"/>
        <v>2006</v>
      </c>
      <c r="R5488" s="48" t="str">
        <f t="shared" si="607"/>
        <v>200611</v>
      </c>
      <c r="S5488" s="49">
        <v>39050</v>
      </c>
      <c r="T5488" s="48">
        <v>2317.35</v>
      </c>
      <c r="U5488" s="50">
        <f t="shared" si="608"/>
        <v>2290.4380000000001</v>
      </c>
      <c r="V5488" s="51">
        <f t="shared" si="610"/>
        <v>2358.9591232876755</v>
      </c>
      <c r="W5488" s="53">
        <f t="shared" si="611"/>
        <v>-1.4177123552123749E-3</v>
      </c>
      <c r="X5488" s="53" t="str">
        <f t="shared" si="612"/>
        <v/>
      </c>
      <c r="Y5488" s="54" t="str">
        <f t="shared" si="613"/>
        <v/>
      </c>
    </row>
    <row r="5489" spans="17:25" x14ac:dyDescent="0.25">
      <c r="Q5489" s="47">
        <f t="shared" si="609"/>
        <v>2006</v>
      </c>
      <c r="R5489" s="48" t="str">
        <f t="shared" si="607"/>
        <v>200611</v>
      </c>
      <c r="S5489" s="49">
        <v>39051</v>
      </c>
      <c r="T5489" s="48">
        <v>2300.42</v>
      </c>
      <c r="U5489" s="50">
        <f t="shared" si="608"/>
        <v>2290.4380000000001</v>
      </c>
      <c r="V5489" s="51">
        <f t="shared" si="610"/>
        <v>2358.9591232876755</v>
      </c>
      <c r="W5489" s="53">
        <f t="shared" si="611"/>
        <v>-7.3057587330355167E-3</v>
      </c>
      <c r="X5489" s="53" t="str">
        <f t="shared" si="612"/>
        <v/>
      </c>
      <c r="Y5489" s="54" t="str">
        <f t="shared" si="613"/>
        <v/>
      </c>
    </row>
    <row r="5490" spans="17:25" x14ac:dyDescent="0.25">
      <c r="Q5490" s="47">
        <f t="shared" si="609"/>
        <v>2006</v>
      </c>
      <c r="R5490" s="48" t="str">
        <f t="shared" si="607"/>
        <v>200612</v>
      </c>
      <c r="S5490" s="49">
        <v>39052</v>
      </c>
      <c r="T5490" s="48">
        <v>2295.9899999999998</v>
      </c>
      <c r="U5490" s="50">
        <f t="shared" si="608"/>
        <v>2260.7054838709678</v>
      </c>
      <c r="V5490" s="51">
        <f t="shared" si="610"/>
        <v>2358.9591232876755</v>
      </c>
      <c r="W5490" s="53">
        <f t="shared" si="611"/>
        <v>-1.9257353005104338E-3</v>
      </c>
      <c r="X5490" s="53">
        <f t="shared" si="612"/>
        <v>-1.2981148640143214E-2</v>
      </c>
      <c r="Y5490" s="54" t="str">
        <f t="shared" si="613"/>
        <v/>
      </c>
    </row>
    <row r="5491" spans="17:25" x14ac:dyDescent="0.25">
      <c r="Q5491" s="47">
        <f t="shared" si="609"/>
        <v>2006</v>
      </c>
      <c r="R5491" s="48" t="str">
        <f t="shared" si="607"/>
        <v>200612</v>
      </c>
      <c r="S5491" s="49">
        <v>39053</v>
      </c>
      <c r="T5491" s="48">
        <v>2293.42</v>
      </c>
      <c r="U5491" s="50">
        <f t="shared" si="608"/>
        <v>2260.7054838709678</v>
      </c>
      <c r="V5491" s="51">
        <f t="shared" si="610"/>
        <v>2358.9591232876755</v>
      </c>
      <c r="W5491" s="53">
        <f t="shared" si="611"/>
        <v>-1.1193428542806139E-3</v>
      </c>
      <c r="X5491" s="53" t="str">
        <f t="shared" si="612"/>
        <v/>
      </c>
      <c r="Y5491" s="54" t="str">
        <f t="shared" si="613"/>
        <v/>
      </c>
    </row>
    <row r="5492" spans="17:25" x14ac:dyDescent="0.25">
      <c r="Q5492" s="47">
        <f t="shared" si="609"/>
        <v>2006</v>
      </c>
      <c r="R5492" s="48" t="str">
        <f t="shared" si="607"/>
        <v>200612</v>
      </c>
      <c r="S5492" s="49">
        <v>39054</v>
      </c>
      <c r="T5492" s="48">
        <v>2293.42</v>
      </c>
      <c r="U5492" s="50">
        <f t="shared" si="608"/>
        <v>2260.7054838709678</v>
      </c>
      <c r="V5492" s="51">
        <f t="shared" si="610"/>
        <v>2358.9591232876755</v>
      </c>
      <c r="W5492" s="53">
        <f t="shared" si="611"/>
        <v>0</v>
      </c>
      <c r="X5492" s="53" t="str">
        <f t="shared" si="612"/>
        <v/>
      </c>
      <c r="Y5492" s="54" t="str">
        <f t="shared" si="613"/>
        <v/>
      </c>
    </row>
    <row r="5493" spans="17:25" x14ac:dyDescent="0.25">
      <c r="Q5493" s="47">
        <f t="shared" si="609"/>
        <v>2006</v>
      </c>
      <c r="R5493" s="48" t="str">
        <f t="shared" si="607"/>
        <v>200612</v>
      </c>
      <c r="S5493" s="49">
        <v>39055</v>
      </c>
      <c r="T5493" s="48">
        <v>2293.42</v>
      </c>
      <c r="U5493" s="50">
        <f t="shared" si="608"/>
        <v>2260.7054838709678</v>
      </c>
      <c r="V5493" s="51">
        <f t="shared" si="610"/>
        <v>2358.9591232876755</v>
      </c>
      <c r="W5493" s="53">
        <f t="shared" si="611"/>
        <v>0</v>
      </c>
      <c r="X5493" s="53" t="str">
        <f t="shared" si="612"/>
        <v/>
      </c>
      <c r="Y5493" s="54" t="str">
        <f t="shared" si="613"/>
        <v/>
      </c>
    </row>
    <row r="5494" spans="17:25" x14ac:dyDescent="0.25">
      <c r="Q5494" s="47">
        <f t="shared" si="609"/>
        <v>2006</v>
      </c>
      <c r="R5494" s="48" t="str">
        <f t="shared" si="607"/>
        <v>200612</v>
      </c>
      <c r="S5494" s="49">
        <v>39056</v>
      </c>
      <c r="T5494" s="48">
        <v>2292.63</v>
      </c>
      <c r="U5494" s="50">
        <f t="shared" si="608"/>
        <v>2260.7054838709678</v>
      </c>
      <c r="V5494" s="51">
        <f t="shared" si="610"/>
        <v>2358.9591232876755</v>
      </c>
      <c r="W5494" s="53">
        <f t="shared" si="611"/>
        <v>-3.444637266615258E-4</v>
      </c>
      <c r="X5494" s="53" t="str">
        <f t="shared" si="612"/>
        <v/>
      </c>
      <c r="Y5494" s="54" t="str">
        <f t="shared" si="613"/>
        <v/>
      </c>
    </row>
    <row r="5495" spans="17:25" x14ac:dyDescent="0.25">
      <c r="Q5495" s="47">
        <f t="shared" si="609"/>
        <v>2006</v>
      </c>
      <c r="R5495" s="48" t="str">
        <f t="shared" si="607"/>
        <v>200612</v>
      </c>
      <c r="S5495" s="49">
        <v>39057</v>
      </c>
      <c r="T5495" s="48">
        <v>2278.9699999999998</v>
      </c>
      <c r="U5495" s="50">
        <f t="shared" si="608"/>
        <v>2260.7054838709678</v>
      </c>
      <c r="V5495" s="51">
        <f t="shared" si="610"/>
        <v>2358.9591232876755</v>
      </c>
      <c r="W5495" s="53">
        <f t="shared" si="611"/>
        <v>-5.9582226525869419E-3</v>
      </c>
      <c r="X5495" s="53" t="str">
        <f t="shared" si="612"/>
        <v/>
      </c>
      <c r="Y5495" s="54" t="str">
        <f t="shared" si="613"/>
        <v/>
      </c>
    </row>
    <row r="5496" spans="17:25" x14ac:dyDescent="0.25">
      <c r="Q5496" s="47">
        <f t="shared" si="609"/>
        <v>2006</v>
      </c>
      <c r="R5496" s="48" t="str">
        <f t="shared" si="607"/>
        <v>200612</v>
      </c>
      <c r="S5496" s="49">
        <v>39058</v>
      </c>
      <c r="T5496" s="48">
        <v>2279.8200000000002</v>
      </c>
      <c r="U5496" s="50">
        <f t="shared" si="608"/>
        <v>2260.7054838709678</v>
      </c>
      <c r="V5496" s="51">
        <f t="shared" si="610"/>
        <v>2358.9591232876755</v>
      </c>
      <c r="W5496" s="53">
        <f t="shared" si="611"/>
        <v>3.7297551086701297E-4</v>
      </c>
      <c r="X5496" s="53" t="str">
        <f t="shared" si="612"/>
        <v/>
      </c>
      <c r="Y5496" s="54" t="str">
        <f t="shared" si="613"/>
        <v/>
      </c>
    </row>
    <row r="5497" spans="17:25" x14ac:dyDescent="0.25">
      <c r="Q5497" s="47">
        <f t="shared" si="609"/>
        <v>2006</v>
      </c>
      <c r="R5497" s="48" t="str">
        <f t="shared" si="607"/>
        <v>200612</v>
      </c>
      <c r="S5497" s="49">
        <v>39059</v>
      </c>
      <c r="T5497" s="48">
        <v>2280.5</v>
      </c>
      <c r="U5497" s="50">
        <f t="shared" si="608"/>
        <v>2260.7054838709678</v>
      </c>
      <c r="V5497" s="51">
        <f t="shared" si="610"/>
        <v>2358.9591232876755</v>
      </c>
      <c r="W5497" s="53">
        <f t="shared" si="611"/>
        <v>2.982691616004729E-4</v>
      </c>
      <c r="X5497" s="53" t="str">
        <f t="shared" si="612"/>
        <v/>
      </c>
      <c r="Y5497" s="54" t="str">
        <f t="shared" si="613"/>
        <v/>
      </c>
    </row>
    <row r="5498" spans="17:25" x14ac:dyDescent="0.25">
      <c r="Q5498" s="47">
        <f t="shared" si="609"/>
        <v>2006</v>
      </c>
      <c r="R5498" s="48" t="str">
        <f t="shared" si="607"/>
        <v>200612</v>
      </c>
      <c r="S5498" s="49">
        <v>39060</v>
      </c>
      <c r="T5498" s="48">
        <v>2280.5</v>
      </c>
      <c r="U5498" s="50">
        <f t="shared" si="608"/>
        <v>2260.7054838709678</v>
      </c>
      <c r="V5498" s="51">
        <f t="shared" si="610"/>
        <v>2358.9591232876755</v>
      </c>
      <c r="W5498" s="53">
        <f t="shared" si="611"/>
        <v>0</v>
      </c>
      <c r="X5498" s="53" t="str">
        <f t="shared" si="612"/>
        <v/>
      </c>
      <c r="Y5498" s="54" t="str">
        <f t="shared" si="613"/>
        <v/>
      </c>
    </row>
    <row r="5499" spans="17:25" x14ac:dyDescent="0.25">
      <c r="Q5499" s="47">
        <f t="shared" si="609"/>
        <v>2006</v>
      </c>
      <c r="R5499" s="48" t="str">
        <f t="shared" si="607"/>
        <v>200612</v>
      </c>
      <c r="S5499" s="49">
        <v>39061</v>
      </c>
      <c r="T5499" s="48">
        <v>2280.5</v>
      </c>
      <c r="U5499" s="50">
        <f t="shared" si="608"/>
        <v>2260.7054838709678</v>
      </c>
      <c r="V5499" s="51">
        <f t="shared" si="610"/>
        <v>2358.9591232876755</v>
      </c>
      <c r="W5499" s="53">
        <f t="shared" si="611"/>
        <v>0</v>
      </c>
      <c r="X5499" s="53" t="str">
        <f t="shared" si="612"/>
        <v/>
      </c>
      <c r="Y5499" s="54" t="str">
        <f t="shared" si="613"/>
        <v/>
      </c>
    </row>
    <row r="5500" spans="17:25" x14ac:dyDescent="0.25">
      <c r="Q5500" s="47">
        <f t="shared" si="609"/>
        <v>2006</v>
      </c>
      <c r="R5500" s="48" t="str">
        <f t="shared" si="607"/>
        <v>200612</v>
      </c>
      <c r="S5500" s="49">
        <v>39062</v>
      </c>
      <c r="T5500" s="48">
        <v>2280.5</v>
      </c>
      <c r="U5500" s="50">
        <f t="shared" si="608"/>
        <v>2260.7054838709678</v>
      </c>
      <c r="V5500" s="51">
        <f t="shared" si="610"/>
        <v>2358.9591232876755</v>
      </c>
      <c r="W5500" s="53">
        <f t="shared" si="611"/>
        <v>0</v>
      </c>
      <c r="X5500" s="53" t="str">
        <f t="shared" si="612"/>
        <v/>
      </c>
      <c r="Y5500" s="54" t="str">
        <f t="shared" si="613"/>
        <v/>
      </c>
    </row>
    <row r="5501" spans="17:25" x14ac:dyDescent="0.25">
      <c r="Q5501" s="47">
        <f t="shared" si="609"/>
        <v>2006</v>
      </c>
      <c r="R5501" s="48" t="str">
        <f t="shared" si="607"/>
        <v>200612</v>
      </c>
      <c r="S5501" s="49">
        <v>39063</v>
      </c>
      <c r="T5501" s="48">
        <v>2272.09</v>
      </c>
      <c r="U5501" s="50">
        <f t="shared" si="608"/>
        <v>2260.7054838709678</v>
      </c>
      <c r="V5501" s="51">
        <f t="shared" si="610"/>
        <v>2358.9591232876755</v>
      </c>
      <c r="W5501" s="53">
        <f t="shared" si="611"/>
        <v>-3.6877877658407776E-3</v>
      </c>
      <c r="X5501" s="53" t="str">
        <f t="shared" si="612"/>
        <v/>
      </c>
      <c r="Y5501" s="54" t="str">
        <f t="shared" si="613"/>
        <v/>
      </c>
    </row>
    <row r="5502" spans="17:25" x14ac:dyDescent="0.25">
      <c r="Q5502" s="47">
        <f t="shared" si="609"/>
        <v>2006</v>
      </c>
      <c r="R5502" s="48" t="str">
        <f t="shared" si="607"/>
        <v>200612</v>
      </c>
      <c r="S5502" s="49">
        <v>39064</v>
      </c>
      <c r="T5502" s="48">
        <v>2272.27</v>
      </c>
      <c r="U5502" s="50">
        <f t="shared" si="608"/>
        <v>2260.7054838709678</v>
      </c>
      <c r="V5502" s="51">
        <f t="shared" si="610"/>
        <v>2358.9591232876755</v>
      </c>
      <c r="W5502" s="53">
        <f t="shared" si="611"/>
        <v>7.922221390876949E-5</v>
      </c>
      <c r="X5502" s="53" t="str">
        <f t="shared" si="612"/>
        <v/>
      </c>
      <c r="Y5502" s="54" t="str">
        <f t="shared" si="613"/>
        <v/>
      </c>
    </row>
    <row r="5503" spans="17:25" x14ac:dyDescent="0.25">
      <c r="Q5503" s="47">
        <f t="shared" si="609"/>
        <v>2006</v>
      </c>
      <c r="R5503" s="48" t="str">
        <f t="shared" si="607"/>
        <v>200612</v>
      </c>
      <c r="S5503" s="49">
        <v>39065</v>
      </c>
      <c r="T5503" s="48">
        <v>2272.75</v>
      </c>
      <c r="U5503" s="50">
        <f t="shared" si="608"/>
        <v>2260.7054838709678</v>
      </c>
      <c r="V5503" s="51">
        <f t="shared" si="610"/>
        <v>2358.9591232876755</v>
      </c>
      <c r="W5503" s="53">
        <f t="shared" si="611"/>
        <v>2.1124250199133776E-4</v>
      </c>
      <c r="X5503" s="53" t="str">
        <f t="shared" si="612"/>
        <v/>
      </c>
      <c r="Y5503" s="54" t="str">
        <f t="shared" si="613"/>
        <v/>
      </c>
    </row>
    <row r="5504" spans="17:25" x14ac:dyDescent="0.25">
      <c r="Q5504" s="47">
        <f t="shared" si="609"/>
        <v>2006</v>
      </c>
      <c r="R5504" s="48" t="str">
        <f t="shared" si="607"/>
        <v>200612</v>
      </c>
      <c r="S5504" s="49">
        <v>39066</v>
      </c>
      <c r="T5504" s="48">
        <v>2270.1799999999998</v>
      </c>
      <c r="U5504" s="50">
        <f t="shared" si="608"/>
        <v>2260.7054838709678</v>
      </c>
      <c r="V5504" s="51">
        <f t="shared" si="610"/>
        <v>2358.9591232876755</v>
      </c>
      <c r="W5504" s="53">
        <f t="shared" si="611"/>
        <v>-1.1307886921131383E-3</v>
      </c>
      <c r="X5504" s="53" t="str">
        <f t="shared" si="612"/>
        <v/>
      </c>
      <c r="Y5504" s="54" t="str">
        <f t="shared" si="613"/>
        <v/>
      </c>
    </row>
    <row r="5505" spans="17:25" x14ac:dyDescent="0.25">
      <c r="Q5505" s="47">
        <f t="shared" si="609"/>
        <v>2006</v>
      </c>
      <c r="R5505" s="48" t="str">
        <f t="shared" si="607"/>
        <v>200612</v>
      </c>
      <c r="S5505" s="49">
        <v>39067</v>
      </c>
      <c r="T5505" s="48">
        <v>2262.15</v>
      </c>
      <c r="U5505" s="50">
        <f t="shared" si="608"/>
        <v>2260.7054838709678</v>
      </c>
      <c r="V5505" s="51">
        <f t="shared" si="610"/>
        <v>2358.9591232876755</v>
      </c>
      <c r="W5505" s="53">
        <f t="shared" si="611"/>
        <v>-3.5371644539198277E-3</v>
      </c>
      <c r="X5505" s="53" t="str">
        <f t="shared" si="612"/>
        <v/>
      </c>
      <c r="Y5505" s="54" t="str">
        <f t="shared" si="613"/>
        <v/>
      </c>
    </row>
    <row r="5506" spans="17:25" x14ac:dyDescent="0.25">
      <c r="Q5506" s="47">
        <f t="shared" si="609"/>
        <v>2006</v>
      </c>
      <c r="R5506" s="48" t="str">
        <f t="shared" si="607"/>
        <v>200612</v>
      </c>
      <c r="S5506" s="49">
        <v>39068</v>
      </c>
      <c r="T5506" s="48">
        <v>2262.15</v>
      </c>
      <c r="U5506" s="50">
        <f t="shared" si="608"/>
        <v>2260.7054838709678</v>
      </c>
      <c r="V5506" s="51">
        <f t="shared" si="610"/>
        <v>2358.9591232876755</v>
      </c>
      <c r="W5506" s="53">
        <f t="shared" si="611"/>
        <v>0</v>
      </c>
      <c r="X5506" s="53" t="str">
        <f t="shared" si="612"/>
        <v/>
      </c>
      <c r="Y5506" s="54" t="str">
        <f t="shared" si="613"/>
        <v/>
      </c>
    </row>
    <row r="5507" spans="17:25" x14ac:dyDescent="0.25">
      <c r="Q5507" s="47">
        <f t="shared" si="609"/>
        <v>2006</v>
      </c>
      <c r="R5507" s="48" t="str">
        <f t="shared" si="607"/>
        <v>200612</v>
      </c>
      <c r="S5507" s="49">
        <v>39069</v>
      </c>
      <c r="T5507" s="48">
        <v>2262.15</v>
      </c>
      <c r="U5507" s="50">
        <f t="shared" si="608"/>
        <v>2260.7054838709678</v>
      </c>
      <c r="V5507" s="51">
        <f t="shared" si="610"/>
        <v>2358.9591232876755</v>
      </c>
      <c r="W5507" s="53">
        <f t="shared" si="611"/>
        <v>0</v>
      </c>
      <c r="X5507" s="53" t="str">
        <f t="shared" si="612"/>
        <v/>
      </c>
      <c r="Y5507" s="54" t="str">
        <f t="shared" si="613"/>
        <v/>
      </c>
    </row>
    <row r="5508" spans="17:25" x14ac:dyDescent="0.25">
      <c r="Q5508" s="47">
        <f t="shared" si="609"/>
        <v>2006</v>
      </c>
      <c r="R5508" s="48" t="str">
        <f t="shared" si="607"/>
        <v>200612</v>
      </c>
      <c r="S5508" s="49">
        <v>39070</v>
      </c>
      <c r="T5508" s="48">
        <v>2255.38</v>
      </c>
      <c r="U5508" s="50">
        <f t="shared" si="608"/>
        <v>2260.7054838709678</v>
      </c>
      <c r="V5508" s="51">
        <f t="shared" si="610"/>
        <v>2358.9591232876755</v>
      </c>
      <c r="W5508" s="53">
        <f t="shared" si="611"/>
        <v>-2.9927281568419284E-3</v>
      </c>
      <c r="X5508" s="53" t="str">
        <f t="shared" si="612"/>
        <v/>
      </c>
      <c r="Y5508" s="54" t="str">
        <f t="shared" si="613"/>
        <v/>
      </c>
    </row>
    <row r="5509" spans="17:25" x14ac:dyDescent="0.25">
      <c r="Q5509" s="47">
        <f t="shared" si="609"/>
        <v>2006</v>
      </c>
      <c r="R5509" s="48" t="str">
        <f t="shared" si="607"/>
        <v>200612</v>
      </c>
      <c r="S5509" s="49">
        <v>39071</v>
      </c>
      <c r="T5509" s="48">
        <v>2249.2800000000002</v>
      </c>
      <c r="U5509" s="50">
        <f t="shared" si="608"/>
        <v>2260.7054838709678</v>
      </c>
      <c r="V5509" s="51">
        <f t="shared" si="610"/>
        <v>2358.9591232876755</v>
      </c>
      <c r="W5509" s="53">
        <f t="shared" si="611"/>
        <v>-2.7046440067748367E-3</v>
      </c>
      <c r="X5509" s="53" t="str">
        <f t="shared" si="612"/>
        <v/>
      </c>
      <c r="Y5509" s="54" t="str">
        <f t="shared" si="613"/>
        <v/>
      </c>
    </row>
    <row r="5510" spans="17:25" x14ac:dyDescent="0.25">
      <c r="Q5510" s="47">
        <f t="shared" si="609"/>
        <v>2006</v>
      </c>
      <c r="R5510" s="48" t="str">
        <f t="shared" si="607"/>
        <v>200612</v>
      </c>
      <c r="S5510" s="49">
        <v>39072</v>
      </c>
      <c r="T5510" s="48">
        <v>2234.36</v>
      </c>
      <c r="U5510" s="50">
        <f t="shared" si="608"/>
        <v>2260.7054838709678</v>
      </c>
      <c r="V5510" s="51">
        <f t="shared" si="610"/>
        <v>2358.9591232876755</v>
      </c>
      <c r="W5510" s="53">
        <f t="shared" si="611"/>
        <v>-6.63323374590985E-3</v>
      </c>
      <c r="X5510" s="53" t="str">
        <f t="shared" si="612"/>
        <v/>
      </c>
      <c r="Y5510" s="54" t="str">
        <f t="shared" si="613"/>
        <v/>
      </c>
    </row>
    <row r="5511" spans="17:25" x14ac:dyDescent="0.25">
      <c r="Q5511" s="47">
        <f t="shared" si="609"/>
        <v>2006</v>
      </c>
      <c r="R5511" s="48" t="str">
        <f t="shared" ref="R5511:R5574" si="614">+YEAR(S5511)&amp;MONTH(S5511)</f>
        <v>200612</v>
      </c>
      <c r="S5511" s="49">
        <v>39073</v>
      </c>
      <c r="T5511" s="48">
        <v>2229.2800000000002</v>
      </c>
      <c r="U5511" s="50">
        <f t="shared" ref="U5511:U5574" si="615">+AVERAGEIF($R$3:$R$12000,R5511,$T$3:$T$12000)</f>
        <v>2260.7054838709678</v>
      </c>
      <c r="V5511" s="51">
        <f t="shared" si="610"/>
        <v>2358.9591232876755</v>
      </c>
      <c r="W5511" s="53">
        <f t="shared" si="611"/>
        <v>-2.2735816967721645E-3</v>
      </c>
      <c r="X5511" s="53" t="str">
        <f t="shared" si="612"/>
        <v/>
      </c>
      <c r="Y5511" s="54" t="str">
        <f t="shared" si="613"/>
        <v/>
      </c>
    </row>
    <row r="5512" spans="17:25" x14ac:dyDescent="0.25">
      <c r="Q5512" s="47">
        <f t="shared" ref="Q5512:Q5575" si="616">+YEAR(S5512)</f>
        <v>2006</v>
      </c>
      <c r="R5512" s="48" t="str">
        <f t="shared" si="614"/>
        <v>200612</v>
      </c>
      <c r="S5512" s="49">
        <v>39074</v>
      </c>
      <c r="T5512" s="48">
        <v>2228.7600000000002</v>
      </c>
      <c r="U5512" s="50">
        <f t="shared" si="615"/>
        <v>2260.7054838709678</v>
      </c>
      <c r="V5512" s="51">
        <f t="shared" ref="V5512:V5575" si="617">+AVERAGEIF($Q$3:$Q$12000,Q5512,$T$3:$T$12000)</f>
        <v>2358.9591232876755</v>
      </c>
      <c r="W5512" s="53">
        <f t="shared" si="611"/>
        <v>-2.3325916887961817E-4</v>
      </c>
      <c r="X5512" s="53" t="str">
        <f t="shared" si="612"/>
        <v/>
      </c>
      <c r="Y5512" s="54" t="str">
        <f t="shared" si="613"/>
        <v/>
      </c>
    </row>
    <row r="5513" spans="17:25" x14ac:dyDescent="0.25">
      <c r="Q5513" s="47">
        <f t="shared" si="616"/>
        <v>2006</v>
      </c>
      <c r="R5513" s="48" t="str">
        <f t="shared" si="614"/>
        <v>200612</v>
      </c>
      <c r="S5513" s="49">
        <v>39075</v>
      </c>
      <c r="T5513" s="48">
        <v>2228.7600000000002</v>
      </c>
      <c r="U5513" s="50">
        <f t="shared" si="615"/>
        <v>2260.7054838709678</v>
      </c>
      <c r="V5513" s="51">
        <f t="shared" si="617"/>
        <v>2358.9591232876755</v>
      </c>
      <c r="W5513" s="53">
        <f t="shared" ref="W5513:W5576" si="618">+T5513/T5512-1</f>
        <v>0</v>
      </c>
      <c r="X5513" s="53" t="str">
        <f t="shared" ref="X5513:X5576" si="619">IF(U5513/U5512-1=0,"",U5513/U5512-1)</f>
        <v/>
      </c>
      <c r="Y5513" s="54" t="str">
        <f t="shared" ref="Y5513:Y5576" si="620">+IF(V5513=V5512,"",V5513/V5512-1)</f>
        <v/>
      </c>
    </row>
    <row r="5514" spans="17:25" x14ac:dyDescent="0.25">
      <c r="Q5514" s="47">
        <f t="shared" si="616"/>
        <v>2006</v>
      </c>
      <c r="R5514" s="48" t="str">
        <f t="shared" si="614"/>
        <v>200612</v>
      </c>
      <c r="S5514" s="49">
        <v>39076</v>
      </c>
      <c r="T5514" s="48">
        <v>2228.7600000000002</v>
      </c>
      <c r="U5514" s="50">
        <f t="shared" si="615"/>
        <v>2260.7054838709678</v>
      </c>
      <c r="V5514" s="51">
        <f t="shared" si="617"/>
        <v>2358.9591232876755</v>
      </c>
      <c r="W5514" s="53">
        <f t="shared" si="618"/>
        <v>0</v>
      </c>
      <c r="X5514" s="53" t="str">
        <f t="shared" si="619"/>
        <v/>
      </c>
      <c r="Y5514" s="54" t="str">
        <f t="shared" si="620"/>
        <v/>
      </c>
    </row>
    <row r="5515" spans="17:25" x14ac:dyDescent="0.25">
      <c r="Q5515" s="47">
        <f t="shared" si="616"/>
        <v>2006</v>
      </c>
      <c r="R5515" s="48" t="str">
        <f t="shared" si="614"/>
        <v>200612</v>
      </c>
      <c r="S5515" s="49">
        <v>39077</v>
      </c>
      <c r="T5515" s="48">
        <v>2228.7600000000002</v>
      </c>
      <c r="U5515" s="50">
        <f t="shared" si="615"/>
        <v>2260.7054838709678</v>
      </c>
      <c r="V5515" s="51">
        <f t="shared" si="617"/>
        <v>2358.9591232876755</v>
      </c>
      <c r="W5515" s="53">
        <f t="shared" si="618"/>
        <v>0</v>
      </c>
      <c r="X5515" s="53" t="str">
        <f t="shared" si="619"/>
        <v/>
      </c>
      <c r="Y5515" s="54" t="str">
        <f t="shared" si="620"/>
        <v/>
      </c>
    </row>
    <row r="5516" spans="17:25" x14ac:dyDescent="0.25">
      <c r="Q5516" s="47">
        <f t="shared" si="616"/>
        <v>2006</v>
      </c>
      <c r="R5516" s="48" t="str">
        <f t="shared" si="614"/>
        <v>200612</v>
      </c>
      <c r="S5516" s="49">
        <v>39078</v>
      </c>
      <c r="T5516" s="48">
        <v>2225.44</v>
      </c>
      <c r="U5516" s="50">
        <f t="shared" si="615"/>
        <v>2260.7054838709678</v>
      </c>
      <c r="V5516" s="51">
        <f t="shared" si="617"/>
        <v>2358.9591232876755</v>
      </c>
      <c r="W5516" s="53">
        <f t="shared" si="618"/>
        <v>-1.4896175451821758E-3</v>
      </c>
      <c r="X5516" s="53" t="str">
        <f t="shared" si="619"/>
        <v/>
      </c>
      <c r="Y5516" s="54" t="str">
        <f t="shared" si="620"/>
        <v/>
      </c>
    </row>
    <row r="5517" spans="17:25" x14ac:dyDescent="0.25">
      <c r="Q5517" s="47">
        <f t="shared" si="616"/>
        <v>2006</v>
      </c>
      <c r="R5517" s="48" t="str">
        <f t="shared" si="614"/>
        <v>200612</v>
      </c>
      <c r="S5517" s="49">
        <v>39079</v>
      </c>
      <c r="T5517" s="48">
        <v>2233.31</v>
      </c>
      <c r="U5517" s="50">
        <f t="shared" si="615"/>
        <v>2260.7054838709678</v>
      </c>
      <c r="V5517" s="51">
        <f t="shared" si="617"/>
        <v>2358.9591232876755</v>
      </c>
      <c r="W5517" s="53">
        <f t="shared" si="618"/>
        <v>3.5363793227405349E-3</v>
      </c>
      <c r="X5517" s="53" t="str">
        <f t="shared" si="619"/>
        <v/>
      </c>
      <c r="Y5517" s="54" t="str">
        <f t="shared" si="620"/>
        <v/>
      </c>
    </row>
    <row r="5518" spans="17:25" x14ac:dyDescent="0.25">
      <c r="Q5518" s="47">
        <f t="shared" si="616"/>
        <v>2006</v>
      </c>
      <c r="R5518" s="48" t="str">
        <f t="shared" si="614"/>
        <v>200612</v>
      </c>
      <c r="S5518" s="49">
        <v>39080</v>
      </c>
      <c r="T5518" s="48">
        <v>2238.79</v>
      </c>
      <c r="U5518" s="50">
        <f t="shared" si="615"/>
        <v>2260.7054838709678</v>
      </c>
      <c r="V5518" s="51">
        <f t="shared" si="617"/>
        <v>2358.9591232876755</v>
      </c>
      <c r="W5518" s="53">
        <f t="shared" si="618"/>
        <v>2.4537569795506364E-3</v>
      </c>
      <c r="X5518" s="53" t="str">
        <f t="shared" si="619"/>
        <v/>
      </c>
      <c r="Y5518" s="54" t="str">
        <f t="shared" si="620"/>
        <v/>
      </c>
    </row>
    <row r="5519" spans="17:25" x14ac:dyDescent="0.25">
      <c r="Q5519" s="47">
        <f t="shared" si="616"/>
        <v>2006</v>
      </c>
      <c r="R5519" s="48" t="str">
        <f t="shared" si="614"/>
        <v>200612</v>
      </c>
      <c r="S5519" s="49">
        <v>39081</v>
      </c>
      <c r="T5519" s="48">
        <v>2238.79</v>
      </c>
      <c r="U5519" s="50">
        <f t="shared" si="615"/>
        <v>2260.7054838709678</v>
      </c>
      <c r="V5519" s="51">
        <f t="shared" si="617"/>
        <v>2358.9591232876755</v>
      </c>
      <c r="W5519" s="53">
        <f t="shared" si="618"/>
        <v>0</v>
      </c>
      <c r="X5519" s="53" t="str">
        <f t="shared" si="619"/>
        <v/>
      </c>
      <c r="Y5519" s="54" t="str">
        <f t="shared" si="620"/>
        <v/>
      </c>
    </row>
    <row r="5520" spans="17:25" x14ac:dyDescent="0.25">
      <c r="Q5520" s="47">
        <f t="shared" si="616"/>
        <v>2006</v>
      </c>
      <c r="R5520" s="48" t="str">
        <f t="shared" si="614"/>
        <v>200612</v>
      </c>
      <c r="S5520" s="49">
        <v>39082</v>
      </c>
      <c r="T5520" s="48">
        <v>2238.79</v>
      </c>
      <c r="U5520" s="50">
        <f t="shared" si="615"/>
        <v>2260.7054838709678</v>
      </c>
      <c r="V5520" s="51">
        <f t="shared" si="617"/>
        <v>2358.9591232876755</v>
      </c>
      <c r="W5520" s="53">
        <f t="shared" si="618"/>
        <v>0</v>
      </c>
      <c r="X5520" s="53" t="str">
        <f t="shared" si="619"/>
        <v/>
      </c>
      <c r="Y5520" s="54" t="str">
        <f t="shared" si="620"/>
        <v/>
      </c>
    </row>
    <row r="5521" spans="17:25" x14ac:dyDescent="0.25">
      <c r="Q5521" s="47">
        <f t="shared" si="616"/>
        <v>2007</v>
      </c>
      <c r="R5521" s="48" t="str">
        <f t="shared" si="614"/>
        <v>20071</v>
      </c>
      <c r="S5521" s="49">
        <v>39083</v>
      </c>
      <c r="T5521" s="48">
        <v>2238.79</v>
      </c>
      <c r="U5521" s="50">
        <f t="shared" si="615"/>
        <v>2236.2022580645157</v>
      </c>
      <c r="V5521" s="51">
        <f t="shared" si="617"/>
        <v>2076.2397534246529</v>
      </c>
      <c r="W5521" s="53">
        <f t="shared" si="618"/>
        <v>0</v>
      </c>
      <c r="X5521" s="53">
        <f t="shared" si="619"/>
        <v>-1.0838751876912189E-2</v>
      </c>
      <c r="Y5521" s="54">
        <f t="shared" si="620"/>
        <v>-0.11984920258770626</v>
      </c>
    </row>
    <row r="5522" spans="17:25" x14ac:dyDescent="0.25">
      <c r="Q5522" s="47">
        <f t="shared" si="616"/>
        <v>2007</v>
      </c>
      <c r="R5522" s="48" t="str">
        <f t="shared" si="614"/>
        <v>20071</v>
      </c>
      <c r="S5522" s="49">
        <v>39084</v>
      </c>
      <c r="T5522" s="48">
        <v>2238.79</v>
      </c>
      <c r="U5522" s="50">
        <f t="shared" si="615"/>
        <v>2236.2022580645157</v>
      </c>
      <c r="V5522" s="51">
        <f t="shared" si="617"/>
        <v>2076.2397534246529</v>
      </c>
      <c r="W5522" s="53">
        <f t="shared" si="618"/>
        <v>0</v>
      </c>
      <c r="X5522" s="53" t="str">
        <f t="shared" si="619"/>
        <v/>
      </c>
      <c r="Y5522" s="54" t="str">
        <f t="shared" si="620"/>
        <v/>
      </c>
    </row>
    <row r="5523" spans="17:25" x14ac:dyDescent="0.25">
      <c r="Q5523" s="47">
        <f t="shared" si="616"/>
        <v>2007</v>
      </c>
      <c r="R5523" s="48" t="str">
        <f t="shared" si="614"/>
        <v>20071</v>
      </c>
      <c r="S5523" s="49">
        <v>39085</v>
      </c>
      <c r="T5523" s="48">
        <v>2231.42</v>
      </c>
      <c r="U5523" s="50">
        <f t="shared" si="615"/>
        <v>2236.2022580645157</v>
      </c>
      <c r="V5523" s="51">
        <f t="shared" si="617"/>
        <v>2076.2397534246529</v>
      </c>
      <c r="W5523" s="53">
        <f t="shared" si="618"/>
        <v>-3.2919568159586188E-3</v>
      </c>
      <c r="X5523" s="53" t="str">
        <f t="shared" si="619"/>
        <v/>
      </c>
      <c r="Y5523" s="54" t="str">
        <f t="shared" si="620"/>
        <v/>
      </c>
    </row>
    <row r="5524" spans="17:25" x14ac:dyDescent="0.25">
      <c r="Q5524" s="47">
        <f t="shared" si="616"/>
        <v>2007</v>
      </c>
      <c r="R5524" s="48" t="str">
        <f t="shared" si="614"/>
        <v>20071</v>
      </c>
      <c r="S5524" s="49">
        <v>39086</v>
      </c>
      <c r="T5524" s="48">
        <v>2218.11</v>
      </c>
      <c r="U5524" s="50">
        <f t="shared" si="615"/>
        <v>2236.2022580645157</v>
      </c>
      <c r="V5524" s="51">
        <f t="shared" si="617"/>
        <v>2076.2397534246529</v>
      </c>
      <c r="W5524" s="53">
        <f t="shared" si="618"/>
        <v>-5.9648116446029409E-3</v>
      </c>
      <c r="X5524" s="53" t="str">
        <f t="shared" si="619"/>
        <v/>
      </c>
      <c r="Y5524" s="54" t="str">
        <f t="shared" si="620"/>
        <v/>
      </c>
    </row>
    <row r="5525" spans="17:25" x14ac:dyDescent="0.25">
      <c r="Q5525" s="47">
        <f t="shared" si="616"/>
        <v>2007</v>
      </c>
      <c r="R5525" s="48" t="str">
        <f t="shared" si="614"/>
        <v>20071</v>
      </c>
      <c r="S5525" s="49">
        <v>39087</v>
      </c>
      <c r="T5525" s="48">
        <v>2218.0500000000002</v>
      </c>
      <c r="U5525" s="50">
        <f t="shared" si="615"/>
        <v>2236.2022580645157</v>
      </c>
      <c r="V5525" s="51">
        <f t="shared" si="617"/>
        <v>2076.2397534246529</v>
      </c>
      <c r="W5525" s="53">
        <f t="shared" si="618"/>
        <v>-2.705005612879674E-5</v>
      </c>
      <c r="X5525" s="53" t="str">
        <f t="shared" si="619"/>
        <v/>
      </c>
      <c r="Y5525" s="54" t="str">
        <f t="shared" si="620"/>
        <v/>
      </c>
    </row>
    <row r="5526" spans="17:25" x14ac:dyDescent="0.25">
      <c r="Q5526" s="47">
        <f t="shared" si="616"/>
        <v>2007</v>
      </c>
      <c r="R5526" s="48" t="str">
        <f t="shared" si="614"/>
        <v>20071</v>
      </c>
      <c r="S5526" s="49">
        <v>39088</v>
      </c>
      <c r="T5526" s="48">
        <v>2228.38</v>
      </c>
      <c r="U5526" s="50">
        <f t="shared" si="615"/>
        <v>2236.2022580645157</v>
      </c>
      <c r="V5526" s="51">
        <f t="shared" si="617"/>
        <v>2076.2397534246529</v>
      </c>
      <c r="W5526" s="53">
        <f t="shared" si="618"/>
        <v>4.6572439755641071E-3</v>
      </c>
      <c r="X5526" s="53" t="str">
        <f t="shared" si="619"/>
        <v/>
      </c>
      <c r="Y5526" s="54" t="str">
        <f t="shared" si="620"/>
        <v/>
      </c>
    </row>
    <row r="5527" spans="17:25" x14ac:dyDescent="0.25">
      <c r="Q5527" s="47">
        <f t="shared" si="616"/>
        <v>2007</v>
      </c>
      <c r="R5527" s="48" t="str">
        <f t="shared" si="614"/>
        <v>20071</v>
      </c>
      <c r="S5527" s="49">
        <v>39089</v>
      </c>
      <c r="T5527" s="48">
        <v>2228.38</v>
      </c>
      <c r="U5527" s="50">
        <f t="shared" si="615"/>
        <v>2236.2022580645157</v>
      </c>
      <c r="V5527" s="51">
        <f t="shared" si="617"/>
        <v>2076.2397534246529</v>
      </c>
      <c r="W5527" s="53">
        <f t="shared" si="618"/>
        <v>0</v>
      </c>
      <c r="X5527" s="53" t="str">
        <f t="shared" si="619"/>
        <v/>
      </c>
      <c r="Y5527" s="54" t="str">
        <f t="shared" si="620"/>
        <v/>
      </c>
    </row>
    <row r="5528" spans="17:25" x14ac:dyDescent="0.25">
      <c r="Q5528" s="47">
        <f t="shared" si="616"/>
        <v>2007</v>
      </c>
      <c r="R5528" s="48" t="str">
        <f t="shared" si="614"/>
        <v>20071</v>
      </c>
      <c r="S5528" s="49">
        <v>39090</v>
      </c>
      <c r="T5528" s="48">
        <v>2228.38</v>
      </c>
      <c r="U5528" s="50">
        <f t="shared" si="615"/>
        <v>2236.2022580645157</v>
      </c>
      <c r="V5528" s="51">
        <f t="shared" si="617"/>
        <v>2076.2397534246529</v>
      </c>
      <c r="W5528" s="53">
        <f t="shared" si="618"/>
        <v>0</v>
      </c>
      <c r="X5528" s="53" t="str">
        <f t="shared" si="619"/>
        <v/>
      </c>
      <c r="Y5528" s="54" t="str">
        <f t="shared" si="620"/>
        <v/>
      </c>
    </row>
    <row r="5529" spans="17:25" x14ac:dyDescent="0.25">
      <c r="Q5529" s="47">
        <f t="shared" si="616"/>
        <v>2007</v>
      </c>
      <c r="R5529" s="48" t="str">
        <f t="shared" si="614"/>
        <v>20071</v>
      </c>
      <c r="S5529" s="49">
        <v>39091</v>
      </c>
      <c r="T5529" s="48">
        <v>2228.38</v>
      </c>
      <c r="U5529" s="50">
        <f t="shared" si="615"/>
        <v>2236.2022580645157</v>
      </c>
      <c r="V5529" s="51">
        <f t="shared" si="617"/>
        <v>2076.2397534246529</v>
      </c>
      <c r="W5529" s="53">
        <f t="shared" si="618"/>
        <v>0</v>
      </c>
      <c r="X5529" s="53" t="str">
        <f t="shared" si="619"/>
        <v/>
      </c>
      <c r="Y5529" s="54" t="str">
        <f t="shared" si="620"/>
        <v/>
      </c>
    </row>
    <row r="5530" spans="17:25" x14ac:dyDescent="0.25">
      <c r="Q5530" s="47">
        <f t="shared" si="616"/>
        <v>2007</v>
      </c>
      <c r="R5530" s="48" t="str">
        <f t="shared" si="614"/>
        <v>20071</v>
      </c>
      <c r="S5530" s="49">
        <v>39092</v>
      </c>
      <c r="T5530" s="48">
        <v>2238.52</v>
      </c>
      <c r="U5530" s="50">
        <f t="shared" si="615"/>
        <v>2236.2022580645157</v>
      </c>
      <c r="V5530" s="51">
        <f t="shared" si="617"/>
        <v>2076.2397534246529</v>
      </c>
      <c r="W5530" s="53">
        <f t="shared" si="618"/>
        <v>4.550390866907783E-3</v>
      </c>
      <c r="X5530" s="53" t="str">
        <f t="shared" si="619"/>
        <v/>
      </c>
      <c r="Y5530" s="54" t="str">
        <f t="shared" si="620"/>
        <v/>
      </c>
    </row>
    <row r="5531" spans="17:25" x14ac:dyDescent="0.25">
      <c r="Q5531" s="47">
        <f t="shared" si="616"/>
        <v>2007</v>
      </c>
      <c r="R5531" s="48" t="str">
        <f t="shared" si="614"/>
        <v>20071</v>
      </c>
      <c r="S5531" s="49">
        <v>39093</v>
      </c>
      <c r="T5531" s="48">
        <v>2250.6</v>
      </c>
      <c r="U5531" s="50">
        <f t="shared" si="615"/>
        <v>2236.2022580645157</v>
      </c>
      <c r="V5531" s="51">
        <f t="shared" si="617"/>
        <v>2076.2397534246529</v>
      </c>
      <c r="W5531" s="53">
        <f t="shared" si="618"/>
        <v>5.3964226363847345E-3</v>
      </c>
      <c r="X5531" s="53" t="str">
        <f t="shared" si="619"/>
        <v/>
      </c>
      <c r="Y5531" s="54" t="str">
        <f t="shared" si="620"/>
        <v/>
      </c>
    </row>
    <row r="5532" spans="17:25" x14ac:dyDescent="0.25">
      <c r="Q5532" s="47">
        <f t="shared" si="616"/>
        <v>2007</v>
      </c>
      <c r="R5532" s="48" t="str">
        <f t="shared" si="614"/>
        <v>20071</v>
      </c>
      <c r="S5532" s="49">
        <v>39094</v>
      </c>
      <c r="T5532" s="48">
        <v>2231.48</v>
      </c>
      <c r="U5532" s="50">
        <f t="shared" si="615"/>
        <v>2236.2022580645157</v>
      </c>
      <c r="V5532" s="51">
        <f t="shared" si="617"/>
        <v>2076.2397534246529</v>
      </c>
      <c r="W5532" s="53">
        <f t="shared" si="618"/>
        <v>-8.4955123078289674E-3</v>
      </c>
      <c r="X5532" s="53" t="str">
        <f t="shared" si="619"/>
        <v/>
      </c>
      <c r="Y5532" s="54" t="str">
        <f t="shared" si="620"/>
        <v/>
      </c>
    </row>
    <row r="5533" spans="17:25" x14ac:dyDescent="0.25">
      <c r="Q5533" s="47">
        <f t="shared" si="616"/>
        <v>2007</v>
      </c>
      <c r="R5533" s="48" t="str">
        <f t="shared" si="614"/>
        <v>20071</v>
      </c>
      <c r="S5533" s="49">
        <v>39095</v>
      </c>
      <c r="T5533" s="48">
        <v>2221.35</v>
      </c>
      <c r="U5533" s="50">
        <f t="shared" si="615"/>
        <v>2236.2022580645157</v>
      </c>
      <c r="V5533" s="51">
        <f t="shared" si="617"/>
        <v>2076.2397534246529</v>
      </c>
      <c r="W5533" s="53">
        <f t="shared" si="618"/>
        <v>-4.5395880760751295E-3</v>
      </c>
      <c r="X5533" s="53" t="str">
        <f t="shared" si="619"/>
        <v/>
      </c>
      <c r="Y5533" s="54" t="str">
        <f t="shared" si="620"/>
        <v/>
      </c>
    </row>
    <row r="5534" spans="17:25" x14ac:dyDescent="0.25">
      <c r="Q5534" s="47">
        <f t="shared" si="616"/>
        <v>2007</v>
      </c>
      <c r="R5534" s="48" t="str">
        <f t="shared" si="614"/>
        <v>20071</v>
      </c>
      <c r="S5534" s="49">
        <v>39096</v>
      </c>
      <c r="T5534" s="48">
        <v>2221.35</v>
      </c>
      <c r="U5534" s="50">
        <f t="shared" si="615"/>
        <v>2236.2022580645157</v>
      </c>
      <c r="V5534" s="51">
        <f t="shared" si="617"/>
        <v>2076.2397534246529</v>
      </c>
      <c r="W5534" s="53">
        <f t="shared" si="618"/>
        <v>0</v>
      </c>
      <c r="X5534" s="53" t="str">
        <f t="shared" si="619"/>
        <v/>
      </c>
      <c r="Y5534" s="54" t="str">
        <f t="shared" si="620"/>
        <v/>
      </c>
    </row>
    <row r="5535" spans="17:25" x14ac:dyDescent="0.25">
      <c r="Q5535" s="47">
        <f t="shared" si="616"/>
        <v>2007</v>
      </c>
      <c r="R5535" s="48" t="str">
        <f t="shared" si="614"/>
        <v>20071</v>
      </c>
      <c r="S5535" s="49">
        <v>39097</v>
      </c>
      <c r="T5535" s="48">
        <v>2221.35</v>
      </c>
      <c r="U5535" s="50">
        <f t="shared" si="615"/>
        <v>2236.2022580645157</v>
      </c>
      <c r="V5535" s="51">
        <f t="shared" si="617"/>
        <v>2076.2397534246529</v>
      </c>
      <c r="W5535" s="53">
        <f t="shared" si="618"/>
        <v>0</v>
      </c>
      <c r="X5535" s="53" t="str">
        <f t="shared" si="619"/>
        <v/>
      </c>
      <c r="Y5535" s="54" t="str">
        <f t="shared" si="620"/>
        <v/>
      </c>
    </row>
    <row r="5536" spans="17:25" x14ac:dyDescent="0.25">
      <c r="Q5536" s="47">
        <f t="shared" si="616"/>
        <v>2007</v>
      </c>
      <c r="R5536" s="48" t="str">
        <f t="shared" si="614"/>
        <v>20071</v>
      </c>
      <c r="S5536" s="49">
        <v>39098</v>
      </c>
      <c r="T5536" s="48">
        <v>2221.35</v>
      </c>
      <c r="U5536" s="50">
        <f t="shared" si="615"/>
        <v>2236.2022580645157</v>
      </c>
      <c r="V5536" s="51">
        <f t="shared" si="617"/>
        <v>2076.2397534246529</v>
      </c>
      <c r="W5536" s="53">
        <f t="shared" si="618"/>
        <v>0</v>
      </c>
      <c r="X5536" s="53" t="str">
        <f t="shared" si="619"/>
        <v/>
      </c>
      <c r="Y5536" s="54" t="str">
        <f t="shared" si="620"/>
        <v/>
      </c>
    </row>
    <row r="5537" spans="17:25" x14ac:dyDescent="0.25">
      <c r="Q5537" s="47">
        <f t="shared" si="616"/>
        <v>2007</v>
      </c>
      <c r="R5537" s="48" t="str">
        <f t="shared" si="614"/>
        <v>20071</v>
      </c>
      <c r="S5537" s="49">
        <v>39099</v>
      </c>
      <c r="T5537" s="48">
        <v>2221.96</v>
      </c>
      <c r="U5537" s="50">
        <f t="shared" si="615"/>
        <v>2236.2022580645157</v>
      </c>
      <c r="V5537" s="51">
        <f t="shared" si="617"/>
        <v>2076.2397534246529</v>
      </c>
      <c r="W5537" s="53">
        <f t="shared" si="618"/>
        <v>2.7460778355514748E-4</v>
      </c>
      <c r="X5537" s="53" t="str">
        <f t="shared" si="619"/>
        <v/>
      </c>
      <c r="Y5537" s="54" t="str">
        <f t="shared" si="620"/>
        <v/>
      </c>
    </row>
    <row r="5538" spans="17:25" x14ac:dyDescent="0.25">
      <c r="Q5538" s="47">
        <f t="shared" si="616"/>
        <v>2007</v>
      </c>
      <c r="R5538" s="48" t="str">
        <f t="shared" si="614"/>
        <v>20071</v>
      </c>
      <c r="S5538" s="49">
        <v>39100</v>
      </c>
      <c r="T5538" s="48">
        <v>2224.2199999999998</v>
      </c>
      <c r="U5538" s="50">
        <f t="shared" si="615"/>
        <v>2236.2022580645157</v>
      </c>
      <c r="V5538" s="51">
        <f t="shared" si="617"/>
        <v>2076.2397534246529</v>
      </c>
      <c r="W5538" s="53">
        <f t="shared" si="618"/>
        <v>1.0171200201622987E-3</v>
      </c>
      <c r="X5538" s="53" t="str">
        <f t="shared" si="619"/>
        <v/>
      </c>
      <c r="Y5538" s="54" t="str">
        <f t="shared" si="620"/>
        <v/>
      </c>
    </row>
    <row r="5539" spans="17:25" x14ac:dyDescent="0.25">
      <c r="Q5539" s="47">
        <f t="shared" si="616"/>
        <v>2007</v>
      </c>
      <c r="R5539" s="48" t="str">
        <f t="shared" si="614"/>
        <v>20071</v>
      </c>
      <c r="S5539" s="49">
        <v>39101</v>
      </c>
      <c r="T5539" s="48">
        <v>2226.06</v>
      </c>
      <c r="U5539" s="50">
        <f t="shared" si="615"/>
        <v>2236.2022580645157</v>
      </c>
      <c r="V5539" s="51">
        <f t="shared" si="617"/>
        <v>2076.2397534246529</v>
      </c>
      <c r="W5539" s="53">
        <f t="shared" si="618"/>
        <v>8.2725629658941813E-4</v>
      </c>
      <c r="X5539" s="53" t="str">
        <f t="shared" si="619"/>
        <v/>
      </c>
      <c r="Y5539" s="54" t="str">
        <f t="shared" si="620"/>
        <v/>
      </c>
    </row>
    <row r="5540" spans="17:25" x14ac:dyDescent="0.25">
      <c r="Q5540" s="47">
        <f t="shared" si="616"/>
        <v>2007</v>
      </c>
      <c r="R5540" s="48" t="str">
        <f t="shared" si="614"/>
        <v>20071</v>
      </c>
      <c r="S5540" s="49">
        <v>39102</v>
      </c>
      <c r="T5540" s="48">
        <v>2229.29</v>
      </c>
      <c r="U5540" s="50">
        <f t="shared" si="615"/>
        <v>2236.2022580645157</v>
      </c>
      <c r="V5540" s="51">
        <f t="shared" si="617"/>
        <v>2076.2397534246529</v>
      </c>
      <c r="W5540" s="53">
        <f t="shared" si="618"/>
        <v>1.4509941331319887E-3</v>
      </c>
      <c r="X5540" s="53" t="str">
        <f t="shared" si="619"/>
        <v/>
      </c>
      <c r="Y5540" s="54" t="str">
        <f t="shared" si="620"/>
        <v/>
      </c>
    </row>
    <row r="5541" spans="17:25" x14ac:dyDescent="0.25">
      <c r="Q5541" s="47">
        <f t="shared" si="616"/>
        <v>2007</v>
      </c>
      <c r="R5541" s="48" t="str">
        <f t="shared" si="614"/>
        <v>20071</v>
      </c>
      <c r="S5541" s="49">
        <v>39103</v>
      </c>
      <c r="T5541" s="48">
        <v>2229.29</v>
      </c>
      <c r="U5541" s="50">
        <f t="shared" si="615"/>
        <v>2236.2022580645157</v>
      </c>
      <c r="V5541" s="51">
        <f t="shared" si="617"/>
        <v>2076.2397534246529</v>
      </c>
      <c r="W5541" s="53">
        <f t="shared" si="618"/>
        <v>0</v>
      </c>
      <c r="X5541" s="53" t="str">
        <f t="shared" si="619"/>
        <v/>
      </c>
      <c r="Y5541" s="54" t="str">
        <f t="shared" si="620"/>
        <v/>
      </c>
    </row>
    <row r="5542" spans="17:25" x14ac:dyDescent="0.25">
      <c r="Q5542" s="47">
        <f t="shared" si="616"/>
        <v>2007</v>
      </c>
      <c r="R5542" s="48" t="str">
        <f t="shared" si="614"/>
        <v>20071</v>
      </c>
      <c r="S5542" s="49">
        <v>39104</v>
      </c>
      <c r="T5542" s="48">
        <v>2229.29</v>
      </c>
      <c r="U5542" s="50">
        <f t="shared" si="615"/>
        <v>2236.2022580645157</v>
      </c>
      <c r="V5542" s="51">
        <f t="shared" si="617"/>
        <v>2076.2397534246529</v>
      </c>
      <c r="W5542" s="53">
        <f t="shared" si="618"/>
        <v>0</v>
      </c>
      <c r="X5542" s="53" t="str">
        <f t="shared" si="619"/>
        <v/>
      </c>
      <c r="Y5542" s="54" t="str">
        <f t="shared" si="620"/>
        <v/>
      </c>
    </row>
    <row r="5543" spans="17:25" x14ac:dyDescent="0.25">
      <c r="Q5543" s="47">
        <f t="shared" si="616"/>
        <v>2007</v>
      </c>
      <c r="R5543" s="48" t="str">
        <f t="shared" si="614"/>
        <v>20071</v>
      </c>
      <c r="S5543" s="49">
        <v>39105</v>
      </c>
      <c r="T5543" s="48">
        <v>2240.3200000000002</v>
      </c>
      <c r="U5543" s="50">
        <f t="shared" si="615"/>
        <v>2236.2022580645157</v>
      </c>
      <c r="V5543" s="51">
        <f t="shared" si="617"/>
        <v>2076.2397534246529</v>
      </c>
      <c r="W5543" s="53">
        <f t="shared" si="618"/>
        <v>4.9477636377501799E-3</v>
      </c>
      <c r="X5543" s="53" t="str">
        <f t="shared" si="619"/>
        <v/>
      </c>
      <c r="Y5543" s="54" t="str">
        <f t="shared" si="620"/>
        <v/>
      </c>
    </row>
    <row r="5544" spans="17:25" x14ac:dyDescent="0.25">
      <c r="Q5544" s="47">
        <f t="shared" si="616"/>
        <v>2007</v>
      </c>
      <c r="R5544" s="48" t="str">
        <f t="shared" si="614"/>
        <v>20071</v>
      </c>
      <c r="S5544" s="49">
        <v>39106</v>
      </c>
      <c r="T5544" s="48">
        <v>2250.38</v>
      </c>
      <c r="U5544" s="50">
        <f t="shared" si="615"/>
        <v>2236.2022580645157</v>
      </c>
      <c r="V5544" s="51">
        <f t="shared" si="617"/>
        <v>2076.2397534246529</v>
      </c>
      <c r="W5544" s="53">
        <f t="shared" si="618"/>
        <v>4.490429938580176E-3</v>
      </c>
      <c r="X5544" s="53" t="str">
        <f t="shared" si="619"/>
        <v/>
      </c>
      <c r="Y5544" s="54" t="str">
        <f t="shared" si="620"/>
        <v/>
      </c>
    </row>
    <row r="5545" spans="17:25" x14ac:dyDescent="0.25">
      <c r="Q5545" s="47">
        <f t="shared" si="616"/>
        <v>2007</v>
      </c>
      <c r="R5545" s="48" t="str">
        <f t="shared" si="614"/>
        <v>20071</v>
      </c>
      <c r="S5545" s="49">
        <v>39107</v>
      </c>
      <c r="T5545" s="48">
        <v>2254.67</v>
      </c>
      <c r="U5545" s="50">
        <f t="shared" si="615"/>
        <v>2236.2022580645157</v>
      </c>
      <c r="V5545" s="51">
        <f t="shared" si="617"/>
        <v>2076.2397534246529</v>
      </c>
      <c r="W5545" s="53">
        <f t="shared" si="618"/>
        <v>1.9063447062273031E-3</v>
      </c>
      <c r="X5545" s="53" t="str">
        <f t="shared" si="619"/>
        <v/>
      </c>
      <c r="Y5545" s="54" t="str">
        <f t="shared" si="620"/>
        <v/>
      </c>
    </row>
    <row r="5546" spans="17:25" x14ac:dyDescent="0.25">
      <c r="Q5546" s="47">
        <f t="shared" si="616"/>
        <v>2007</v>
      </c>
      <c r="R5546" s="48" t="str">
        <f t="shared" si="614"/>
        <v>20071</v>
      </c>
      <c r="S5546" s="49">
        <v>39108</v>
      </c>
      <c r="T5546" s="48">
        <v>2252.88</v>
      </c>
      <c r="U5546" s="50">
        <f t="shared" si="615"/>
        <v>2236.2022580645157</v>
      </c>
      <c r="V5546" s="51">
        <f t="shared" si="617"/>
        <v>2076.2397534246529</v>
      </c>
      <c r="W5546" s="53">
        <f t="shared" si="618"/>
        <v>-7.9390775590215679E-4</v>
      </c>
      <c r="X5546" s="53" t="str">
        <f t="shared" si="619"/>
        <v/>
      </c>
      <c r="Y5546" s="54" t="str">
        <f t="shared" si="620"/>
        <v/>
      </c>
    </row>
    <row r="5547" spans="17:25" x14ac:dyDescent="0.25">
      <c r="Q5547" s="47">
        <f t="shared" si="616"/>
        <v>2007</v>
      </c>
      <c r="R5547" s="48" t="str">
        <f t="shared" si="614"/>
        <v>20071</v>
      </c>
      <c r="S5547" s="49">
        <v>39109</v>
      </c>
      <c r="T5547" s="48">
        <v>2259.4299999999998</v>
      </c>
      <c r="U5547" s="50">
        <f t="shared" si="615"/>
        <v>2236.2022580645157</v>
      </c>
      <c r="V5547" s="51">
        <f t="shared" si="617"/>
        <v>2076.2397534246529</v>
      </c>
      <c r="W5547" s="53">
        <f t="shared" si="618"/>
        <v>2.9073896523559295E-3</v>
      </c>
      <c r="X5547" s="53" t="str">
        <f t="shared" si="619"/>
        <v/>
      </c>
      <c r="Y5547" s="54" t="str">
        <f t="shared" si="620"/>
        <v/>
      </c>
    </row>
    <row r="5548" spans="17:25" x14ac:dyDescent="0.25">
      <c r="Q5548" s="47">
        <f t="shared" si="616"/>
        <v>2007</v>
      </c>
      <c r="R5548" s="48" t="str">
        <f t="shared" si="614"/>
        <v>20071</v>
      </c>
      <c r="S5548" s="49">
        <v>39110</v>
      </c>
      <c r="T5548" s="48">
        <v>2259.4299999999998</v>
      </c>
      <c r="U5548" s="50">
        <f t="shared" si="615"/>
        <v>2236.2022580645157</v>
      </c>
      <c r="V5548" s="51">
        <f t="shared" si="617"/>
        <v>2076.2397534246529</v>
      </c>
      <c r="W5548" s="53">
        <f t="shared" si="618"/>
        <v>0</v>
      </c>
      <c r="X5548" s="53" t="str">
        <f t="shared" si="619"/>
        <v/>
      </c>
      <c r="Y5548" s="54" t="str">
        <f t="shared" si="620"/>
        <v/>
      </c>
    </row>
    <row r="5549" spans="17:25" x14ac:dyDescent="0.25">
      <c r="Q5549" s="47">
        <f t="shared" si="616"/>
        <v>2007</v>
      </c>
      <c r="R5549" s="48" t="str">
        <f t="shared" si="614"/>
        <v>20071</v>
      </c>
      <c r="S5549" s="49">
        <v>39111</v>
      </c>
      <c r="T5549" s="48">
        <v>2259.4299999999998</v>
      </c>
      <c r="U5549" s="50">
        <f t="shared" si="615"/>
        <v>2236.2022580645157</v>
      </c>
      <c r="V5549" s="51">
        <f t="shared" si="617"/>
        <v>2076.2397534246529</v>
      </c>
      <c r="W5549" s="53">
        <f t="shared" si="618"/>
        <v>0</v>
      </c>
      <c r="X5549" s="53" t="str">
        <f t="shared" si="619"/>
        <v/>
      </c>
      <c r="Y5549" s="54" t="str">
        <f t="shared" si="620"/>
        <v/>
      </c>
    </row>
    <row r="5550" spans="17:25" x14ac:dyDescent="0.25">
      <c r="Q5550" s="47">
        <f t="shared" si="616"/>
        <v>2007</v>
      </c>
      <c r="R5550" s="48" t="str">
        <f t="shared" si="614"/>
        <v>20071</v>
      </c>
      <c r="S5550" s="49">
        <v>39112</v>
      </c>
      <c r="T5550" s="48">
        <v>2261.2199999999998</v>
      </c>
      <c r="U5550" s="50">
        <f t="shared" si="615"/>
        <v>2236.2022580645157</v>
      </c>
      <c r="V5550" s="51">
        <f t="shared" si="617"/>
        <v>2076.2397534246529</v>
      </c>
      <c r="W5550" s="53">
        <f t="shared" si="618"/>
        <v>7.9223520976534623E-4</v>
      </c>
      <c r="X5550" s="53" t="str">
        <f t="shared" si="619"/>
        <v/>
      </c>
      <c r="Y5550" s="54" t="str">
        <f t="shared" si="620"/>
        <v/>
      </c>
    </row>
    <row r="5551" spans="17:25" x14ac:dyDescent="0.25">
      <c r="Q5551" s="47">
        <f t="shared" si="616"/>
        <v>2007</v>
      </c>
      <c r="R5551" s="48" t="str">
        <f t="shared" si="614"/>
        <v>20071</v>
      </c>
      <c r="S5551" s="49">
        <v>39113</v>
      </c>
      <c r="T5551" s="48">
        <v>2259.7199999999998</v>
      </c>
      <c r="U5551" s="50">
        <f t="shared" si="615"/>
        <v>2236.2022580645157</v>
      </c>
      <c r="V5551" s="51">
        <f t="shared" si="617"/>
        <v>2076.2397534246529</v>
      </c>
      <c r="W5551" s="53">
        <f t="shared" si="618"/>
        <v>-6.6335871786027401E-4</v>
      </c>
      <c r="X5551" s="53" t="str">
        <f t="shared" si="619"/>
        <v/>
      </c>
      <c r="Y5551" s="54" t="str">
        <f t="shared" si="620"/>
        <v/>
      </c>
    </row>
    <row r="5552" spans="17:25" x14ac:dyDescent="0.25">
      <c r="Q5552" s="47">
        <f t="shared" si="616"/>
        <v>2007</v>
      </c>
      <c r="R5552" s="48" t="str">
        <f t="shared" si="614"/>
        <v>20072</v>
      </c>
      <c r="S5552" s="49">
        <v>39114</v>
      </c>
      <c r="T5552" s="48">
        <v>2255.17</v>
      </c>
      <c r="U5552" s="50">
        <f t="shared" si="615"/>
        <v>2227.5696428571423</v>
      </c>
      <c r="V5552" s="51">
        <f t="shared" si="617"/>
        <v>2076.2397534246529</v>
      </c>
      <c r="W5552" s="53">
        <f t="shared" si="618"/>
        <v>-2.0135237994086674E-3</v>
      </c>
      <c r="X5552" s="53">
        <f t="shared" si="619"/>
        <v>-3.8603910608896452E-3</v>
      </c>
      <c r="Y5552" s="54" t="str">
        <f t="shared" si="620"/>
        <v/>
      </c>
    </row>
    <row r="5553" spans="17:25" x14ac:dyDescent="0.25">
      <c r="Q5553" s="47">
        <f t="shared" si="616"/>
        <v>2007</v>
      </c>
      <c r="R5553" s="48" t="str">
        <f t="shared" si="614"/>
        <v>20072</v>
      </c>
      <c r="S5553" s="49">
        <v>39115</v>
      </c>
      <c r="T5553" s="48">
        <v>2246.06</v>
      </c>
      <c r="U5553" s="50">
        <f t="shared" si="615"/>
        <v>2227.5696428571423</v>
      </c>
      <c r="V5553" s="51">
        <f t="shared" si="617"/>
        <v>2076.2397534246529</v>
      </c>
      <c r="W5553" s="53">
        <f t="shared" si="618"/>
        <v>-4.0396067702214156E-3</v>
      </c>
      <c r="X5553" s="53" t="str">
        <f t="shared" si="619"/>
        <v/>
      </c>
      <c r="Y5553" s="54" t="str">
        <f t="shared" si="620"/>
        <v/>
      </c>
    </row>
    <row r="5554" spans="17:25" x14ac:dyDescent="0.25">
      <c r="Q5554" s="47">
        <f t="shared" si="616"/>
        <v>2007</v>
      </c>
      <c r="R5554" s="48" t="str">
        <f t="shared" si="614"/>
        <v>20072</v>
      </c>
      <c r="S5554" s="49">
        <v>39116</v>
      </c>
      <c r="T5554" s="48">
        <v>2241.5300000000002</v>
      </c>
      <c r="U5554" s="50">
        <f t="shared" si="615"/>
        <v>2227.5696428571423</v>
      </c>
      <c r="V5554" s="51">
        <f t="shared" si="617"/>
        <v>2076.2397534246529</v>
      </c>
      <c r="W5554" s="53">
        <f t="shared" si="618"/>
        <v>-2.0168650881987604E-3</v>
      </c>
      <c r="X5554" s="53" t="str">
        <f t="shared" si="619"/>
        <v/>
      </c>
      <c r="Y5554" s="54" t="str">
        <f t="shared" si="620"/>
        <v/>
      </c>
    </row>
    <row r="5555" spans="17:25" x14ac:dyDescent="0.25">
      <c r="Q5555" s="47">
        <f t="shared" si="616"/>
        <v>2007</v>
      </c>
      <c r="R5555" s="48" t="str">
        <f t="shared" si="614"/>
        <v>20072</v>
      </c>
      <c r="S5555" s="49">
        <v>39117</v>
      </c>
      <c r="T5555" s="48">
        <v>2241.5300000000002</v>
      </c>
      <c r="U5555" s="50">
        <f t="shared" si="615"/>
        <v>2227.5696428571423</v>
      </c>
      <c r="V5555" s="51">
        <f t="shared" si="617"/>
        <v>2076.2397534246529</v>
      </c>
      <c r="W5555" s="53">
        <f t="shared" si="618"/>
        <v>0</v>
      </c>
      <c r="X5555" s="53" t="str">
        <f t="shared" si="619"/>
        <v/>
      </c>
      <c r="Y5555" s="54" t="str">
        <f t="shared" si="620"/>
        <v/>
      </c>
    </row>
    <row r="5556" spans="17:25" x14ac:dyDescent="0.25">
      <c r="Q5556" s="47">
        <f t="shared" si="616"/>
        <v>2007</v>
      </c>
      <c r="R5556" s="48" t="str">
        <f t="shared" si="614"/>
        <v>20072</v>
      </c>
      <c r="S5556" s="49">
        <v>39118</v>
      </c>
      <c r="T5556" s="48">
        <v>2241.5300000000002</v>
      </c>
      <c r="U5556" s="50">
        <f t="shared" si="615"/>
        <v>2227.5696428571423</v>
      </c>
      <c r="V5556" s="51">
        <f t="shared" si="617"/>
        <v>2076.2397534246529</v>
      </c>
      <c r="W5556" s="53">
        <f t="shared" si="618"/>
        <v>0</v>
      </c>
      <c r="X5556" s="53" t="str">
        <f t="shared" si="619"/>
        <v/>
      </c>
      <c r="Y5556" s="54" t="str">
        <f t="shared" si="620"/>
        <v/>
      </c>
    </row>
    <row r="5557" spans="17:25" x14ac:dyDescent="0.25">
      <c r="Q5557" s="47">
        <f t="shared" si="616"/>
        <v>2007</v>
      </c>
      <c r="R5557" s="48" t="str">
        <f t="shared" si="614"/>
        <v>20072</v>
      </c>
      <c r="S5557" s="49">
        <v>39119</v>
      </c>
      <c r="T5557" s="48">
        <v>2229.3000000000002</v>
      </c>
      <c r="U5557" s="50">
        <f t="shared" si="615"/>
        <v>2227.5696428571423</v>
      </c>
      <c r="V5557" s="51">
        <f t="shared" si="617"/>
        <v>2076.2397534246529</v>
      </c>
      <c r="W5557" s="53">
        <f t="shared" si="618"/>
        <v>-5.4560947210164912E-3</v>
      </c>
      <c r="X5557" s="53" t="str">
        <f t="shared" si="619"/>
        <v/>
      </c>
      <c r="Y5557" s="54" t="str">
        <f t="shared" si="620"/>
        <v/>
      </c>
    </row>
    <row r="5558" spans="17:25" x14ac:dyDescent="0.25">
      <c r="Q5558" s="47">
        <f t="shared" si="616"/>
        <v>2007</v>
      </c>
      <c r="R5558" s="48" t="str">
        <f t="shared" si="614"/>
        <v>20072</v>
      </c>
      <c r="S5558" s="49">
        <v>39120</v>
      </c>
      <c r="T5558" s="48">
        <v>2232.37</v>
      </c>
      <c r="U5558" s="50">
        <f t="shared" si="615"/>
        <v>2227.5696428571423</v>
      </c>
      <c r="V5558" s="51">
        <f t="shared" si="617"/>
        <v>2076.2397534246529</v>
      </c>
      <c r="W5558" s="53">
        <f t="shared" si="618"/>
        <v>1.3771138922531456E-3</v>
      </c>
      <c r="X5558" s="53" t="str">
        <f t="shared" si="619"/>
        <v/>
      </c>
      <c r="Y5558" s="54" t="str">
        <f t="shared" si="620"/>
        <v/>
      </c>
    </row>
    <row r="5559" spans="17:25" x14ac:dyDescent="0.25">
      <c r="Q5559" s="47">
        <f t="shared" si="616"/>
        <v>2007</v>
      </c>
      <c r="R5559" s="48" t="str">
        <f t="shared" si="614"/>
        <v>20072</v>
      </c>
      <c r="S5559" s="49">
        <v>39121</v>
      </c>
      <c r="T5559" s="48">
        <v>2235.3000000000002</v>
      </c>
      <c r="U5559" s="50">
        <f t="shared" si="615"/>
        <v>2227.5696428571423</v>
      </c>
      <c r="V5559" s="51">
        <f t="shared" si="617"/>
        <v>2076.2397534246529</v>
      </c>
      <c r="W5559" s="53">
        <f t="shared" si="618"/>
        <v>1.3125064393448849E-3</v>
      </c>
      <c r="X5559" s="53" t="str">
        <f t="shared" si="619"/>
        <v/>
      </c>
      <c r="Y5559" s="54" t="str">
        <f t="shared" si="620"/>
        <v/>
      </c>
    </row>
    <row r="5560" spans="17:25" x14ac:dyDescent="0.25">
      <c r="Q5560" s="47">
        <f t="shared" si="616"/>
        <v>2007</v>
      </c>
      <c r="R5560" s="48" t="str">
        <f t="shared" si="614"/>
        <v>20072</v>
      </c>
      <c r="S5560" s="49">
        <v>39122</v>
      </c>
      <c r="T5560" s="48">
        <v>2239.1999999999998</v>
      </c>
      <c r="U5560" s="50">
        <f t="shared" si="615"/>
        <v>2227.5696428571423</v>
      </c>
      <c r="V5560" s="51">
        <f t="shared" si="617"/>
        <v>2076.2397534246529</v>
      </c>
      <c r="W5560" s="53">
        <f t="shared" si="618"/>
        <v>1.7447322507044838E-3</v>
      </c>
      <c r="X5560" s="53" t="str">
        <f t="shared" si="619"/>
        <v/>
      </c>
      <c r="Y5560" s="54" t="str">
        <f t="shared" si="620"/>
        <v/>
      </c>
    </row>
    <row r="5561" spans="17:25" x14ac:dyDescent="0.25">
      <c r="Q5561" s="47">
        <f t="shared" si="616"/>
        <v>2007</v>
      </c>
      <c r="R5561" s="48" t="str">
        <f t="shared" si="614"/>
        <v>20072</v>
      </c>
      <c r="S5561" s="49">
        <v>39123</v>
      </c>
      <c r="T5561" s="48">
        <v>2229.87</v>
      </c>
      <c r="U5561" s="50">
        <f t="shared" si="615"/>
        <v>2227.5696428571423</v>
      </c>
      <c r="V5561" s="51">
        <f t="shared" si="617"/>
        <v>2076.2397534246529</v>
      </c>
      <c r="W5561" s="53">
        <f t="shared" si="618"/>
        <v>-4.1666666666666519E-3</v>
      </c>
      <c r="X5561" s="53" t="str">
        <f t="shared" si="619"/>
        <v/>
      </c>
      <c r="Y5561" s="54" t="str">
        <f t="shared" si="620"/>
        <v/>
      </c>
    </row>
    <row r="5562" spans="17:25" x14ac:dyDescent="0.25">
      <c r="Q5562" s="47">
        <f t="shared" si="616"/>
        <v>2007</v>
      </c>
      <c r="R5562" s="48" t="str">
        <f t="shared" si="614"/>
        <v>20072</v>
      </c>
      <c r="S5562" s="49">
        <v>39124</v>
      </c>
      <c r="T5562" s="48">
        <v>2229.87</v>
      </c>
      <c r="U5562" s="50">
        <f t="shared" si="615"/>
        <v>2227.5696428571423</v>
      </c>
      <c r="V5562" s="51">
        <f t="shared" si="617"/>
        <v>2076.2397534246529</v>
      </c>
      <c r="W5562" s="53">
        <f t="shared" si="618"/>
        <v>0</v>
      </c>
      <c r="X5562" s="53" t="str">
        <f t="shared" si="619"/>
        <v/>
      </c>
      <c r="Y5562" s="54" t="str">
        <f t="shared" si="620"/>
        <v/>
      </c>
    </row>
    <row r="5563" spans="17:25" x14ac:dyDescent="0.25">
      <c r="Q5563" s="47">
        <f t="shared" si="616"/>
        <v>2007</v>
      </c>
      <c r="R5563" s="48" t="str">
        <f t="shared" si="614"/>
        <v>20072</v>
      </c>
      <c r="S5563" s="49">
        <v>39125</v>
      </c>
      <c r="T5563" s="48">
        <v>2229.87</v>
      </c>
      <c r="U5563" s="50">
        <f t="shared" si="615"/>
        <v>2227.5696428571423</v>
      </c>
      <c r="V5563" s="51">
        <f t="shared" si="617"/>
        <v>2076.2397534246529</v>
      </c>
      <c r="W5563" s="53">
        <f t="shared" si="618"/>
        <v>0</v>
      </c>
      <c r="X5563" s="53" t="str">
        <f t="shared" si="619"/>
        <v/>
      </c>
      <c r="Y5563" s="54" t="str">
        <f t="shared" si="620"/>
        <v/>
      </c>
    </row>
    <row r="5564" spans="17:25" x14ac:dyDescent="0.25">
      <c r="Q5564" s="47">
        <f t="shared" si="616"/>
        <v>2007</v>
      </c>
      <c r="R5564" s="48" t="str">
        <f t="shared" si="614"/>
        <v>20072</v>
      </c>
      <c r="S5564" s="49">
        <v>39126</v>
      </c>
      <c r="T5564" s="48">
        <v>2230.4</v>
      </c>
      <c r="U5564" s="50">
        <f t="shared" si="615"/>
        <v>2227.5696428571423</v>
      </c>
      <c r="V5564" s="51">
        <f t="shared" si="617"/>
        <v>2076.2397534246529</v>
      </c>
      <c r="W5564" s="53">
        <f t="shared" si="618"/>
        <v>2.3768201733731509E-4</v>
      </c>
      <c r="X5564" s="53" t="str">
        <f t="shared" si="619"/>
        <v/>
      </c>
      <c r="Y5564" s="54" t="str">
        <f t="shared" si="620"/>
        <v/>
      </c>
    </row>
    <row r="5565" spans="17:25" x14ac:dyDescent="0.25">
      <c r="Q5565" s="47">
        <f t="shared" si="616"/>
        <v>2007</v>
      </c>
      <c r="R5565" s="48" t="str">
        <f t="shared" si="614"/>
        <v>20072</v>
      </c>
      <c r="S5565" s="49">
        <v>39127</v>
      </c>
      <c r="T5565" s="48">
        <v>2223.3000000000002</v>
      </c>
      <c r="U5565" s="50">
        <f t="shared" si="615"/>
        <v>2227.5696428571423</v>
      </c>
      <c r="V5565" s="51">
        <f t="shared" si="617"/>
        <v>2076.2397534246529</v>
      </c>
      <c r="W5565" s="53">
        <f t="shared" si="618"/>
        <v>-3.1832855093256729E-3</v>
      </c>
      <c r="X5565" s="53" t="str">
        <f t="shared" si="619"/>
        <v/>
      </c>
      <c r="Y5565" s="54" t="str">
        <f t="shared" si="620"/>
        <v/>
      </c>
    </row>
    <row r="5566" spans="17:25" x14ac:dyDescent="0.25">
      <c r="Q5566" s="47">
        <f t="shared" si="616"/>
        <v>2007</v>
      </c>
      <c r="R5566" s="48" t="str">
        <f t="shared" si="614"/>
        <v>20072</v>
      </c>
      <c r="S5566" s="49">
        <v>39128</v>
      </c>
      <c r="T5566" s="48">
        <v>2221.4299999999998</v>
      </c>
      <c r="U5566" s="50">
        <f t="shared" si="615"/>
        <v>2227.5696428571423</v>
      </c>
      <c r="V5566" s="51">
        <f t="shared" si="617"/>
        <v>2076.2397534246529</v>
      </c>
      <c r="W5566" s="53">
        <f t="shared" si="618"/>
        <v>-8.4109207034599454E-4</v>
      </c>
      <c r="X5566" s="53" t="str">
        <f t="shared" si="619"/>
        <v/>
      </c>
      <c r="Y5566" s="54" t="str">
        <f t="shared" si="620"/>
        <v/>
      </c>
    </row>
    <row r="5567" spans="17:25" x14ac:dyDescent="0.25">
      <c r="Q5567" s="47">
        <f t="shared" si="616"/>
        <v>2007</v>
      </c>
      <c r="R5567" s="48" t="str">
        <f t="shared" si="614"/>
        <v>20072</v>
      </c>
      <c r="S5567" s="49">
        <v>39129</v>
      </c>
      <c r="T5567" s="48">
        <v>2219.15</v>
      </c>
      <c r="U5567" s="50">
        <f t="shared" si="615"/>
        <v>2227.5696428571423</v>
      </c>
      <c r="V5567" s="51">
        <f t="shared" si="617"/>
        <v>2076.2397534246529</v>
      </c>
      <c r="W5567" s="53">
        <f t="shared" si="618"/>
        <v>-1.0263658994430491E-3</v>
      </c>
      <c r="X5567" s="53" t="str">
        <f t="shared" si="619"/>
        <v/>
      </c>
      <c r="Y5567" s="54" t="str">
        <f t="shared" si="620"/>
        <v/>
      </c>
    </row>
    <row r="5568" spans="17:25" x14ac:dyDescent="0.25">
      <c r="Q5568" s="47">
        <f t="shared" si="616"/>
        <v>2007</v>
      </c>
      <c r="R5568" s="48" t="str">
        <f t="shared" si="614"/>
        <v>20072</v>
      </c>
      <c r="S5568" s="49">
        <v>39130</v>
      </c>
      <c r="T5568" s="48">
        <v>2221.6999999999998</v>
      </c>
      <c r="U5568" s="50">
        <f t="shared" si="615"/>
        <v>2227.5696428571423</v>
      </c>
      <c r="V5568" s="51">
        <f t="shared" si="617"/>
        <v>2076.2397534246529</v>
      </c>
      <c r="W5568" s="53">
        <f t="shared" si="618"/>
        <v>1.1490886150100632E-3</v>
      </c>
      <c r="X5568" s="53" t="str">
        <f t="shared" si="619"/>
        <v/>
      </c>
      <c r="Y5568" s="54" t="str">
        <f t="shared" si="620"/>
        <v/>
      </c>
    </row>
    <row r="5569" spans="17:25" x14ac:dyDescent="0.25">
      <c r="Q5569" s="47">
        <f t="shared" si="616"/>
        <v>2007</v>
      </c>
      <c r="R5569" s="48" t="str">
        <f t="shared" si="614"/>
        <v>20072</v>
      </c>
      <c r="S5569" s="49">
        <v>39131</v>
      </c>
      <c r="T5569" s="48">
        <v>2221.6999999999998</v>
      </c>
      <c r="U5569" s="50">
        <f t="shared" si="615"/>
        <v>2227.5696428571423</v>
      </c>
      <c r="V5569" s="51">
        <f t="shared" si="617"/>
        <v>2076.2397534246529</v>
      </c>
      <c r="W5569" s="53">
        <f t="shared" si="618"/>
        <v>0</v>
      </c>
      <c r="X5569" s="53" t="str">
        <f t="shared" si="619"/>
        <v/>
      </c>
      <c r="Y5569" s="54" t="str">
        <f t="shared" si="620"/>
        <v/>
      </c>
    </row>
    <row r="5570" spans="17:25" x14ac:dyDescent="0.25">
      <c r="Q5570" s="47">
        <f t="shared" si="616"/>
        <v>2007</v>
      </c>
      <c r="R5570" s="48" t="str">
        <f t="shared" si="614"/>
        <v>20072</v>
      </c>
      <c r="S5570" s="49">
        <v>39132</v>
      </c>
      <c r="T5570" s="48">
        <v>2221.6999999999998</v>
      </c>
      <c r="U5570" s="50">
        <f t="shared" si="615"/>
        <v>2227.5696428571423</v>
      </c>
      <c r="V5570" s="51">
        <f t="shared" si="617"/>
        <v>2076.2397534246529</v>
      </c>
      <c r="W5570" s="53">
        <f t="shared" si="618"/>
        <v>0</v>
      </c>
      <c r="X5570" s="53" t="str">
        <f t="shared" si="619"/>
        <v/>
      </c>
      <c r="Y5570" s="54" t="str">
        <f t="shared" si="620"/>
        <v/>
      </c>
    </row>
    <row r="5571" spans="17:25" x14ac:dyDescent="0.25">
      <c r="Q5571" s="47">
        <f t="shared" si="616"/>
        <v>2007</v>
      </c>
      <c r="R5571" s="48" t="str">
        <f t="shared" si="614"/>
        <v>20072</v>
      </c>
      <c r="S5571" s="49">
        <v>39133</v>
      </c>
      <c r="T5571" s="48">
        <v>2221.6999999999998</v>
      </c>
      <c r="U5571" s="50">
        <f t="shared" si="615"/>
        <v>2227.5696428571423</v>
      </c>
      <c r="V5571" s="51">
        <f t="shared" si="617"/>
        <v>2076.2397534246529</v>
      </c>
      <c r="W5571" s="53">
        <f t="shared" si="618"/>
        <v>0</v>
      </c>
      <c r="X5571" s="53" t="str">
        <f t="shared" si="619"/>
        <v/>
      </c>
      <c r="Y5571" s="54" t="str">
        <f t="shared" si="620"/>
        <v/>
      </c>
    </row>
    <row r="5572" spans="17:25" x14ac:dyDescent="0.25">
      <c r="Q5572" s="47">
        <f t="shared" si="616"/>
        <v>2007</v>
      </c>
      <c r="R5572" s="48" t="str">
        <f t="shared" si="614"/>
        <v>20072</v>
      </c>
      <c r="S5572" s="49">
        <v>39134</v>
      </c>
      <c r="T5572" s="48">
        <v>2220.7600000000002</v>
      </c>
      <c r="U5572" s="50">
        <f t="shared" si="615"/>
        <v>2227.5696428571423</v>
      </c>
      <c r="V5572" s="51">
        <f t="shared" si="617"/>
        <v>2076.2397534246529</v>
      </c>
      <c r="W5572" s="53">
        <f t="shared" si="618"/>
        <v>-4.2309942836549208E-4</v>
      </c>
      <c r="X5572" s="53" t="str">
        <f t="shared" si="619"/>
        <v/>
      </c>
      <c r="Y5572" s="54" t="str">
        <f t="shared" si="620"/>
        <v/>
      </c>
    </row>
    <row r="5573" spans="17:25" x14ac:dyDescent="0.25">
      <c r="Q5573" s="47">
        <f t="shared" si="616"/>
        <v>2007</v>
      </c>
      <c r="R5573" s="48" t="str">
        <f t="shared" si="614"/>
        <v>20072</v>
      </c>
      <c r="S5573" s="49">
        <v>39135</v>
      </c>
      <c r="T5573" s="48">
        <v>2218.7800000000002</v>
      </c>
      <c r="U5573" s="50">
        <f t="shared" si="615"/>
        <v>2227.5696428571423</v>
      </c>
      <c r="V5573" s="51">
        <f t="shared" si="617"/>
        <v>2076.2397534246529</v>
      </c>
      <c r="W5573" s="53">
        <f t="shared" si="618"/>
        <v>-8.915866640248904E-4</v>
      </c>
      <c r="X5573" s="53" t="str">
        <f t="shared" si="619"/>
        <v/>
      </c>
      <c r="Y5573" s="54" t="str">
        <f t="shared" si="620"/>
        <v/>
      </c>
    </row>
    <row r="5574" spans="17:25" x14ac:dyDescent="0.25">
      <c r="Q5574" s="47">
        <f t="shared" si="616"/>
        <v>2007</v>
      </c>
      <c r="R5574" s="48" t="str">
        <f t="shared" si="614"/>
        <v>20072</v>
      </c>
      <c r="S5574" s="49">
        <v>39136</v>
      </c>
      <c r="T5574" s="48">
        <v>2214.44</v>
      </c>
      <c r="U5574" s="50">
        <f t="shared" si="615"/>
        <v>2227.5696428571423</v>
      </c>
      <c r="V5574" s="51">
        <f t="shared" si="617"/>
        <v>2076.2397534246529</v>
      </c>
      <c r="W5574" s="53">
        <f t="shared" si="618"/>
        <v>-1.9560298903001927E-3</v>
      </c>
      <c r="X5574" s="53" t="str">
        <f t="shared" si="619"/>
        <v/>
      </c>
      <c r="Y5574" s="54" t="str">
        <f t="shared" si="620"/>
        <v/>
      </c>
    </row>
    <row r="5575" spans="17:25" x14ac:dyDescent="0.25">
      <c r="Q5575" s="47">
        <f t="shared" si="616"/>
        <v>2007</v>
      </c>
      <c r="R5575" s="48" t="str">
        <f t="shared" ref="R5575:R5638" si="621">+YEAR(S5575)&amp;MONTH(S5575)</f>
        <v>20072</v>
      </c>
      <c r="S5575" s="49">
        <v>39137</v>
      </c>
      <c r="T5575" s="48">
        <v>2216.5700000000002</v>
      </c>
      <c r="U5575" s="50">
        <f t="shared" ref="U5575:U5638" si="622">+AVERAGEIF($R$3:$R$12000,R5575,$T$3:$T$12000)</f>
        <v>2227.5696428571423</v>
      </c>
      <c r="V5575" s="51">
        <f t="shared" si="617"/>
        <v>2076.2397534246529</v>
      </c>
      <c r="W5575" s="53">
        <f t="shared" si="618"/>
        <v>9.6186846335877263E-4</v>
      </c>
      <c r="X5575" s="53" t="str">
        <f t="shared" si="619"/>
        <v/>
      </c>
      <c r="Y5575" s="54" t="str">
        <f t="shared" si="620"/>
        <v/>
      </c>
    </row>
    <row r="5576" spans="17:25" x14ac:dyDescent="0.25">
      <c r="Q5576" s="47">
        <f t="shared" ref="Q5576:Q5639" si="623">+YEAR(S5576)</f>
        <v>2007</v>
      </c>
      <c r="R5576" s="48" t="str">
        <f t="shared" si="621"/>
        <v>20072</v>
      </c>
      <c r="S5576" s="49">
        <v>39138</v>
      </c>
      <c r="T5576" s="48">
        <v>2216.5700000000002</v>
      </c>
      <c r="U5576" s="50">
        <f t="shared" si="622"/>
        <v>2227.5696428571423</v>
      </c>
      <c r="V5576" s="51">
        <f t="shared" ref="V5576:V5639" si="624">+AVERAGEIF($Q$3:$Q$12000,Q5576,$T$3:$T$12000)</f>
        <v>2076.2397534246529</v>
      </c>
      <c r="W5576" s="53">
        <f t="shared" si="618"/>
        <v>0</v>
      </c>
      <c r="X5576" s="53" t="str">
        <f t="shared" si="619"/>
        <v/>
      </c>
      <c r="Y5576" s="54" t="str">
        <f t="shared" si="620"/>
        <v/>
      </c>
    </row>
    <row r="5577" spans="17:25" x14ac:dyDescent="0.25">
      <c r="Q5577" s="47">
        <f t="shared" si="623"/>
        <v>2007</v>
      </c>
      <c r="R5577" s="48" t="str">
        <f t="shared" si="621"/>
        <v>20072</v>
      </c>
      <c r="S5577" s="49">
        <v>39139</v>
      </c>
      <c r="T5577" s="48">
        <v>2216.5700000000002</v>
      </c>
      <c r="U5577" s="50">
        <f t="shared" si="622"/>
        <v>2227.5696428571423</v>
      </c>
      <c r="V5577" s="51">
        <f t="shared" si="624"/>
        <v>2076.2397534246529</v>
      </c>
      <c r="W5577" s="53">
        <f t="shared" ref="W5577:W5640" si="625">+T5577/T5576-1</f>
        <v>0</v>
      </c>
      <c r="X5577" s="53" t="str">
        <f t="shared" ref="X5577:X5640" si="626">IF(U5577/U5576-1=0,"",U5577/U5576-1)</f>
        <v/>
      </c>
      <c r="Y5577" s="54" t="str">
        <f t="shared" ref="Y5577:Y5640" si="627">+IF(V5577=V5576,"",V5577/V5576-1)</f>
        <v/>
      </c>
    </row>
    <row r="5578" spans="17:25" x14ac:dyDescent="0.25">
      <c r="Q5578" s="47">
        <f t="shared" si="623"/>
        <v>2007</v>
      </c>
      <c r="R5578" s="48" t="str">
        <f t="shared" si="621"/>
        <v>20072</v>
      </c>
      <c r="S5578" s="49">
        <v>39140</v>
      </c>
      <c r="T5578" s="48">
        <v>2211.46</v>
      </c>
      <c r="U5578" s="50">
        <f t="shared" si="622"/>
        <v>2227.5696428571423</v>
      </c>
      <c r="V5578" s="51">
        <f t="shared" si="624"/>
        <v>2076.2397534246529</v>
      </c>
      <c r="W5578" s="53">
        <f t="shared" si="625"/>
        <v>-2.305363692552076E-3</v>
      </c>
      <c r="X5578" s="53" t="str">
        <f t="shared" si="626"/>
        <v/>
      </c>
      <c r="Y5578" s="54" t="str">
        <f t="shared" si="627"/>
        <v/>
      </c>
    </row>
    <row r="5579" spans="17:25" x14ac:dyDescent="0.25">
      <c r="Q5579" s="47">
        <f t="shared" si="623"/>
        <v>2007</v>
      </c>
      <c r="R5579" s="48" t="str">
        <f t="shared" si="621"/>
        <v>20072</v>
      </c>
      <c r="S5579" s="49">
        <v>39141</v>
      </c>
      <c r="T5579" s="48">
        <v>2224.12</v>
      </c>
      <c r="U5579" s="50">
        <f t="shared" si="622"/>
        <v>2227.5696428571423</v>
      </c>
      <c r="V5579" s="51">
        <f t="shared" si="624"/>
        <v>2076.2397534246529</v>
      </c>
      <c r="W5579" s="53">
        <f t="shared" si="625"/>
        <v>5.7247248424117103E-3</v>
      </c>
      <c r="X5579" s="53" t="str">
        <f t="shared" si="626"/>
        <v/>
      </c>
      <c r="Y5579" s="54" t="str">
        <f t="shared" si="627"/>
        <v/>
      </c>
    </row>
    <row r="5580" spans="17:25" x14ac:dyDescent="0.25">
      <c r="Q5580" s="47">
        <f t="shared" si="623"/>
        <v>2007</v>
      </c>
      <c r="R5580" s="48" t="str">
        <f t="shared" si="621"/>
        <v>20073</v>
      </c>
      <c r="S5580" s="49">
        <v>39142</v>
      </c>
      <c r="T5580" s="48">
        <v>2231.94</v>
      </c>
      <c r="U5580" s="50">
        <f t="shared" si="622"/>
        <v>2202.8445161290324</v>
      </c>
      <c r="V5580" s="51">
        <f t="shared" si="624"/>
        <v>2076.2397534246529</v>
      </c>
      <c r="W5580" s="53">
        <f t="shared" si="625"/>
        <v>3.5159973382732357E-3</v>
      </c>
      <c r="X5580" s="53">
        <f t="shared" si="626"/>
        <v>-1.1099597629817159E-2</v>
      </c>
      <c r="Y5580" s="54" t="str">
        <f t="shared" si="627"/>
        <v/>
      </c>
    </row>
    <row r="5581" spans="17:25" x14ac:dyDescent="0.25">
      <c r="Q5581" s="47">
        <f t="shared" si="623"/>
        <v>2007</v>
      </c>
      <c r="R5581" s="48" t="str">
        <f t="shared" si="621"/>
        <v>20073</v>
      </c>
      <c r="S5581" s="49">
        <v>39143</v>
      </c>
      <c r="T5581" s="48">
        <v>2246.88</v>
      </c>
      <c r="U5581" s="50">
        <f t="shared" si="622"/>
        <v>2202.8445161290324</v>
      </c>
      <c r="V5581" s="51">
        <f t="shared" si="624"/>
        <v>2076.2397534246529</v>
      </c>
      <c r="W5581" s="53">
        <f t="shared" si="625"/>
        <v>6.6937283260302127E-3</v>
      </c>
      <c r="X5581" s="53" t="str">
        <f t="shared" si="626"/>
        <v/>
      </c>
      <c r="Y5581" s="54" t="str">
        <f t="shared" si="627"/>
        <v/>
      </c>
    </row>
    <row r="5582" spans="17:25" x14ac:dyDescent="0.25">
      <c r="Q5582" s="47">
        <f t="shared" si="623"/>
        <v>2007</v>
      </c>
      <c r="R5582" s="48" t="str">
        <f t="shared" si="621"/>
        <v>20073</v>
      </c>
      <c r="S5582" s="49">
        <v>39144</v>
      </c>
      <c r="T5582" s="48">
        <v>2242.62</v>
      </c>
      <c r="U5582" s="50">
        <f t="shared" si="622"/>
        <v>2202.8445161290324</v>
      </c>
      <c r="V5582" s="51">
        <f t="shared" si="624"/>
        <v>2076.2397534246529</v>
      </c>
      <c r="W5582" s="53">
        <f t="shared" si="625"/>
        <v>-1.8959624011963827E-3</v>
      </c>
      <c r="X5582" s="53" t="str">
        <f t="shared" si="626"/>
        <v/>
      </c>
      <c r="Y5582" s="54" t="str">
        <f t="shared" si="627"/>
        <v/>
      </c>
    </row>
    <row r="5583" spans="17:25" x14ac:dyDescent="0.25">
      <c r="Q5583" s="47">
        <f t="shared" si="623"/>
        <v>2007</v>
      </c>
      <c r="R5583" s="48" t="str">
        <f t="shared" si="621"/>
        <v>20073</v>
      </c>
      <c r="S5583" s="49">
        <v>39145</v>
      </c>
      <c r="T5583" s="48">
        <v>2242.62</v>
      </c>
      <c r="U5583" s="50">
        <f t="shared" si="622"/>
        <v>2202.8445161290324</v>
      </c>
      <c r="V5583" s="51">
        <f t="shared" si="624"/>
        <v>2076.2397534246529</v>
      </c>
      <c r="W5583" s="53">
        <f t="shared" si="625"/>
        <v>0</v>
      </c>
      <c r="X5583" s="53" t="str">
        <f t="shared" si="626"/>
        <v/>
      </c>
      <c r="Y5583" s="54" t="str">
        <f t="shared" si="627"/>
        <v/>
      </c>
    </row>
    <row r="5584" spans="17:25" x14ac:dyDescent="0.25">
      <c r="Q5584" s="47">
        <f t="shared" si="623"/>
        <v>2007</v>
      </c>
      <c r="R5584" s="48" t="str">
        <f t="shared" si="621"/>
        <v>20073</v>
      </c>
      <c r="S5584" s="49">
        <v>39146</v>
      </c>
      <c r="T5584" s="48">
        <v>2242.62</v>
      </c>
      <c r="U5584" s="50">
        <f t="shared" si="622"/>
        <v>2202.8445161290324</v>
      </c>
      <c r="V5584" s="51">
        <f t="shared" si="624"/>
        <v>2076.2397534246529</v>
      </c>
      <c r="W5584" s="53">
        <f t="shared" si="625"/>
        <v>0</v>
      </c>
      <c r="X5584" s="53" t="str">
        <f t="shared" si="626"/>
        <v/>
      </c>
      <c r="Y5584" s="54" t="str">
        <f t="shared" si="627"/>
        <v/>
      </c>
    </row>
    <row r="5585" spans="17:25" x14ac:dyDescent="0.25">
      <c r="Q5585" s="47">
        <f t="shared" si="623"/>
        <v>2007</v>
      </c>
      <c r="R5585" s="48" t="str">
        <f t="shared" si="621"/>
        <v>20073</v>
      </c>
      <c r="S5585" s="49">
        <v>39147</v>
      </c>
      <c r="T5585" s="48">
        <v>2245.71</v>
      </c>
      <c r="U5585" s="50">
        <f t="shared" si="622"/>
        <v>2202.8445161290324</v>
      </c>
      <c r="V5585" s="51">
        <f t="shared" si="624"/>
        <v>2076.2397534246529</v>
      </c>
      <c r="W5585" s="53">
        <f t="shared" si="625"/>
        <v>1.3778526901571109E-3</v>
      </c>
      <c r="X5585" s="53" t="str">
        <f t="shared" si="626"/>
        <v/>
      </c>
      <c r="Y5585" s="54" t="str">
        <f t="shared" si="627"/>
        <v/>
      </c>
    </row>
    <row r="5586" spans="17:25" x14ac:dyDescent="0.25">
      <c r="Q5586" s="47">
        <f t="shared" si="623"/>
        <v>2007</v>
      </c>
      <c r="R5586" s="48" t="str">
        <f t="shared" si="621"/>
        <v>20073</v>
      </c>
      <c r="S5586" s="49">
        <v>39148</v>
      </c>
      <c r="T5586" s="48">
        <v>2222.4499999999998</v>
      </c>
      <c r="U5586" s="50">
        <f t="shared" si="622"/>
        <v>2202.8445161290324</v>
      </c>
      <c r="V5586" s="51">
        <f t="shared" si="624"/>
        <v>2076.2397534246529</v>
      </c>
      <c r="W5586" s="53">
        <f t="shared" si="625"/>
        <v>-1.0357526127594441E-2</v>
      </c>
      <c r="X5586" s="53" t="str">
        <f t="shared" si="626"/>
        <v/>
      </c>
      <c r="Y5586" s="54" t="str">
        <f t="shared" si="627"/>
        <v/>
      </c>
    </row>
    <row r="5587" spans="17:25" x14ac:dyDescent="0.25">
      <c r="Q5587" s="47">
        <f t="shared" si="623"/>
        <v>2007</v>
      </c>
      <c r="R5587" s="48" t="str">
        <f t="shared" si="621"/>
        <v>20073</v>
      </c>
      <c r="S5587" s="49">
        <v>39149</v>
      </c>
      <c r="T5587" s="48">
        <v>2218.94</v>
      </c>
      <c r="U5587" s="50">
        <f t="shared" si="622"/>
        <v>2202.8445161290324</v>
      </c>
      <c r="V5587" s="51">
        <f t="shared" si="624"/>
        <v>2076.2397534246529</v>
      </c>
      <c r="W5587" s="53">
        <f t="shared" si="625"/>
        <v>-1.5793381178428323E-3</v>
      </c>
      <c r="X5587" s="53" t="str">
        <f t="shared" si="626"/>
        <v/>
      </c>
      <c r="Y5587" s="54" t="str">
        <f t="shared" si="627"/>
        <v/>
      </c>
    </row>
    <row r="5588" spans="17:25" x14ac:dyDescent="0.25">
      <c r="Q5588" s="47">
        <f t="shared" si="623"/>
        <v>2007</v>
      </c>
      <c r="R5588" s="48" t="str">
        <f t="shared" si="621"/>
        <v>20073</v>
      </c>
      <c r="S5588" s="49">
        <v>39150</v>
      </c>
      <c r="T5588" s="48">
        <v>2214.0500000000002</v>
      </c>
      <c r="U5588" s="50">
        <f t="shared" si="622"/>
        <v>2202.8445161290324</v>
      </c>
      <c r="V5588" s="51">
        <f t="shared" si="624"/>
        <v>2076.2397534246529</v>
      </c>
      <c r="W5588" s="53">
        <f t="shared" si="625"/>
        <v>-2.2037549460552919E-3</v>
      </c>
      <c r="X5588" s="53" t="str">
        <f t="shared" si="626"/>
        <v/>
      </c>
      <c r="Y5588" s="54" t="str">
        <f t="shared" si="627"/>
        <v/>
      </c>
    </row>
    <row r="5589" spans="17:25" x14ac:dyDescent="0.25">
      <c r="Q5589" s="47">
        <f t="shared" si="623"/>
        <v>2007</v>
      </c>
      <c r="R5589" s="48" t="str">
        <f t="shared" si="621"/>
        <v>20073</v>
      </c>
      <c r="S5589" s="49">
        <v>39151</v>
      </c>
      <c r="T5589" s="48">
        <v>2210.98</v>
      </c>
      <c r="U5589" s="50">
        <f t="shared" si="622"/>
        <v>2202.8445161290324</v>
      </c>
      <c r="V5589" s="51">
        <f t="shared" si="624"/>
        <v>2076.2397534246529</v>
      </c>
      <c r="W5589" s="53">
        <f t="shared" si="625"/>
        <v>-1.3865992186266052E-3</v>
      </c>
      <c r="X5589" s="53" t="str">
        <f t="shared" si="626"/>
        <v/>
      </c>
      <c r="Y5589" s="54" t="str">
        <f t="shared" si="627"/>
        <v/>
      </c>
    </row>
    <row r="5590" spans="17:25" x14ac:dyDescent="0.25">
      <c r="Q5590" s="47">
        <f t="shared" si="623"/>
        <v>2007</v>
      </c>
      <c r="R5590" s="48" t="str">
        <f t="shared" si="621"/>
        <v>20073</v>
      </c>
      <c r="S5590" s="49">
        <v>39152</v>
      </c>
      <c r="T5590" s="48">
        <v>2210.98</v>
      </c>
      <c r="U5590" s="50">
        <f t="shared" si="622"/>
        <v>2202.8445161290324</v>
      </c>
      <c r="V5590" s="51">
        <f t="shared" si="624"/>
        <v>2076.2397534246529</v>
      </c>
      <c r="W5590" s="53">
        <f t="shared" si="625"/>
        <v>0</v>
      </c>
      <c r="X5590" s="53" t="str">
        <f t="shared" si="626"/>
        <v/>
      </c>
      <c r="Y5590" s="54" t="str">
        <f t="shared" si="627"/>
        <v/>
      </c>
    </row>
    <row r="5591" spans="17:25" x14ac:dyDescent="0.25">
      <c r="Q5591" s="47">
        <f t="shared" si="623"/>
        <v>2007</v>
      </c>
      <c r="R5591" s="48" t="str">
        <f t="shared" si="621"/>
        <v>20073</v>
      </c>
      <c r="S5591" s="49">
        <v>39153</v>
      </c>
      <c r="T5591" s="48">
        <v>2210.98</v>
      </c>
      <c r="U5591" s="50">
        <f t="shared" si="622"/>
        <v>2202.8445161290324</v>
      </c>
      <c r="V5591" s="51">
        <f t="shared" si="624"/>
        <v>2076.2397534246529</v>
      </c>
      <c r="W5591" s="53">
        <f t="shared" si="625"/>
        <v>0</v>
      </c>
      <c r="X5591" s="53" t="str">
        <f t="shared" si="626"/>
        <v/>
      </c>
      <c r="Y5591" s="54" t="str">
        <f t="shared" si="627"/>
        <v/>
      </c>
    </row>
    <row r="5592" spans="17:25" x14ac:dyDescent="0.25">
      <c r="Q5592" s="47">
        <f t="shared" si="623"/>
        <v>2007</v>
      </c>
      <c r="R5592" s="48" t="str">
        <f t="shared" si="621"/>
        <v>20073</v>
      </c>
      <c r="S5592" s="49">
        <v>39154</v>
      </c>
      <c r="T5592" s="48">
        <v>2205.77</v>
      </c>
      <c r="U5592" s="50">
        <f t="shared" si="622"/>
        <v>2202.8445161290324</v>
      </c>
      <c r="V5592" s="51">
        <f t="shared" si="624"/>
        <v>2076.2397534246529</v>
      </c>
      <c r="W5592" s="53">
        <f t="shared" si="625"/>
        <v>-2.3564211345195041E-3</v>
      </c>
      <c r="X5592" s="53" t="str">
        <f t="shared" si="626"/>
        <v/>
      </c>
      <c r="Y5592" s="54" t="str">
        <f t="shared" si="627"/>
        <v/>
      </c>
    </row>
    <row r="5593" spans="17:25" x14ac:dyDescent="0.25">
      <c r="Q5593" s="47">
        <f t="shared" si="623"/>
        <v>2007</v>
      </c>
      <c r="R5593" s="48" t="str">
        <f t="shared" si="621"/>
        <v>20073</v>
      </c>
      <c r="S5593" s="49">
        <v>39155</v>
      </c>
      <c r="T5593" s="48">
        <v>2206.38</v>
      </c>
      <c r="U5593" s="50">
        <f t="shared" si="622"/>
        <v>2202.8445161290324</v>
      </c>
      <c r="V5593" s="51">
        <f t="shared" si="624"/>
        <v>2076.2397534246529</v>
      </c>
      <c r="W5593" s="53">
        <f t="shared" si="625"/>
        <v>2.7654741881533162E-4</v>
      </c>
      <c r="X5593" s="53" t="str">
        <f t="shared" si="626"/>
        <v/>
      </c>
      <c r="Y5593" s="54" t="str">
        <f t="shared" si="627"/>
        <v/>
      </c>
    </row>
    <row r="5594" spans="17:25" x14ac:dyDescent="0.25">
      <c r="Q5594" s="47">
        <f t="shared" si="623"/>
        <v>2007</v>
      </c>
      <c r="R5594" s="48" t="str">
        <f t="shared" si="621"/>
        <v>20073</v>
      </c>
      <c r="S5594" s="49">
        <v>39156</v>
      </c>
      <c r="T5594" s="48">
        <v>2210.12</v>
      </c>
      <c r="U5594" s="50">
        <f t="shared" si="622"/>
        <v>2202.8445161290324</v>
      </c>
      <c r="V5594" s="51">
        <f t="shared" si="624"/>
        <v>2076.2397534246529</v>
      </c>
      <c r="W5594" s="53">
        <f t="shared" si="625"/>
        <v>1.6950842556584522E-3</v>
      </c>
      <c r="X5594" s="53" t="str">
        <f t="shared" si="626"/>
        <v/>
      </c>
      <c r="Y5594" s="54" t="str">
        <f t="shared" si="627"/>
        <v/>
      </c>
    </row>
    <row r="5595" spans="17:25" x14ac:dyDescent="0.25">
      <c r="Q5595" s="47">
        <f t="shared" si="623"/>
        <v>2007</v>
      </c>
      <c r="R5595" s="48" t="str">
        <f t="shared" si="621"/>
        <v>20073</v>
      </c>
      <c r="S5595" s="49">
        <v>39157</v>
      </c>
      <c r="T5595" s="48">
        <v>2197.7600000000002</v>
      </c>
      <c r="U5595" s="50">
        <f t="shared" si="622"/>
        <v>2202.8445161290324</v>
      </c>
      <c r="V5595" s="51">
        <f t="shared" si="624"/>
        <v>2076.2397534246529</v>
      </c>
      <c r="W5595" s="53">
        <f t="shared" si="625"/>
        <v>-5.5924565181979524E-3</v>
      </c>
      <c r="X5595" s="53" t="str">
        <f t="shared" si="626"/>
        <v/>
      </c>
      <c r="Y5595" s="54" t="str">
        <f t="shared" si="627"/>
        <v/>
      </c>
    </row>
    <row r="5596" spans="17:25" x14ac:dyDescent="0.25">
      <c r="Q5596" s="47">
        <f t="shared" si="623"/>
        <v>2007</v>
      </c>
      <c r="R5596" s="48" t="str">
        <f t="shared" si="621"/>
        <v>20073</v>
      </c>
      <c r="S5596" s="49">
        <v>39158</v>
      </c>
      <c r="T5596" s="48">
        <v>2204.0500000000002</v>
      </c>
      <c r="U5596" s="50">
        <f t="shared" si="622"/>
        <v>2202.8445161290324</v>
      </c>
      <c r="V5596" s="51">
        <f t="shared" si="624"/>
        <v>2076.2397534246529</v>
      </c>
      <c r="W5596" s="53">
        <f t="shared" si="625"/>
        <v>2.8620049504950451E-3</v>
      </c>
      <c r="X5596" s="53" t="str">
        <f t="shared" si="626"/>
        <v/>
      </c>
      <c r="Y5596" s="54" t="str">
        <f t="shared" si="627"/>
        <v/>
      </c>
    </row>
    <row r="5597" spans="17:25" x14ac:dyDescent="0.25">
      <c r="Q5597" s="47">
        <f t="shared" si="623"/>
        <v>2007</v>
      </c>
      <c r="R5597" s="48" t="str">
        <f t="shared" si="621"/>
        <v>20073</v>
      </c>
      <c r="S5597" s="49">
        <v>39159</v>
      </c>
      <c r="T5597" s="48">
        <v>2204.0500000000002</v>
      </c>
      <c r="U5597" s="50">
        <f t="shared" si="622"/>
        <v>2202.8445161290324</v>
      </c>
      <c r="V5597" s="51">
        <f t="shared" si="624"/>
        <v>2076.2397534246529</v>
      </c>
      <c r="W5597" s="53">
        <f t="shared" si="625"/>
        <v>0</v>
      </c>
      <c r="X5597" s="53" t="str">
        <f t="shared" si="626"/>
        <v/>
      </c>
      <c r="Y5597" s="54" t="str">
        <f t="shared" si="627"/>
        <v/>
      </c>
    </row>
    <row r="5598" spans="17:25" x14ac:dyDescent="0.25">
      <c r="Q5598" s="47">
        <f t="shared" si="623"/>
        <v>2007</v>
      </c>
      <c r="R5598" s="48" t="str">
        <f t="shared" si="621"/>
        <v>20073</v>
      </c>
      <c r="S5598" s="49">
        <v>39160</v>
      </c>
      <c r="T5598" s="48">
        <v>2204.0500000000002</v>
      </c>
      <c r="U5598" s="50">
        <f t="shared" si="622"/>
        <v>2202.8445161290324</v>
      </c>
      <c r="V5598" s="51">
        <f t="shared" si="624"/>
        <v>2076.2397534246529</v>
      </c>
      <c r="W5598" s="53">
        <f t="shared" si="625"/>
        <v>0</v>
      </c>
      <c r="X5598" s="53" t="str">
        <f t="shared" si="626"/>
        <v/>
      </c>
      <c r="Y5598" s="54" t="str">
        <f t="shared" si="627"/>
        <v/>
      </c>
    </row>
    <row r="5599" spans="17:25" x14ac:dyDescent="0.25">
      <c r="Q5599" s="47">
        <f t="shared" si="623"/>
        <v>2007</v>
      </c>
      <c r="R5599" s="48" t="str">
        <f t="shared" si="621"/>
        <v>20073</v>
      </c>
      <c r="S5599" s="49">
        <v>39161</v>
      </c>
      <c r="T5599" s="48">
        <v>2204.0500000000002</v>
      </c>
      <c r="U5599" s="50">
        <f t="shared" si="622"/>
        <v>2202.8445161290324</v>
      </c>
      <c r="V5599" s="51">
        <f t="shared" si="624"/>
        <v>2076.2397534246529</v>
      </c>
      <c r="W5599" s="53">
        <f t="shared" si="625"/>
        <v>0</v>
      </c>
      <c r="X5599" s="53" t="str">
        <f t="shared" si="626"/>
        <v/>
      </c>
      <c r="Y5599" s="54" t="str">
        <f t="shared" si="627"/>
        <v/>
      </c>
    </row>
    <row r="5600" spans="17:25" x14ac:dyDescent="0.25">
      <c r="Q5600" s="47">
        <f t="shared" si="623"/>
        <v>2007</v>
      </c>
      <c r="R5600" s="48" t="str">
        <f t="shared" si="621"/>
        <v>20073</v>
      </c>
      <c r="S5600" s="49">
        <v>39162</v>
      </c>
      <c r="T5600" s="48">
        <v>2186.21</v>
      </c>
      <c r="U5600" s="50">
        <f t="shared" si="622"/>
        <v>2202.8445161290324</v>
      </c>
      <c r="V5600" s="51">
        <f t="shared" si="624"/>
        <v>2076.2397534246529</v>
      </c>
      <c r="W5600" s="53">
        <f t="shared" si="625"/>
        <v>-8.0941902406933552E-3</v>
      </c>
      <c r="X5600" s="53" t="str">
        <f t="shared" si="626"/>
        <v/>
      </c>
      <c r="Y5600" s="54" t="str">
        <f t="shared" si="627"/>
        <v/>
      </c>
    </row>
    <row r="5601" spans="17:25" x14ac:dyDescent="0.25">
      <c r="Q5601" s="47">
        <f t="shared" si="623"/>
        <v>2007</v>
      </c>
      <c r="R5601" s="48" t="str">
        <f t="shared" si="621"/>
        <v>20073</v>
      </c>
      <c r="S5601" s="49">
        <v>39163</v>
      </c>
      <c r="T5601" s="48">
        <v>2172.6</v>
      </c>
      <c r="U5601" s="50">
        <f t="shared" si="622"/>
        <v>2202.8445161290324</v>
      </c>
      <c r="V5601" s="51">
        <f t="shared" si="624"/>
        <v>2076.2397534246529</v>
      </c>
      <c r="W5601" s="53">
        <f t="shared" si="625"/>
        <v>-6.2253854844686041E-3</v>
      </c>
      <c r="X5601" s="53" t="str">
        <f t="shared" si="626"/>
        <v/>
      </c>
      <c r="Y5601" s="54" t="str">
        <f t="shared" si="627"/>
        <v/>
      </c>
    </row>
    <row r="5602" spans="17:25" x14ac:dyDescent="0.25">
      <c r="Q5602" s="47">
        <f t="shared" si="623"/>
        <v>2007</v>
      </c>
      <c r="R5602" s="48" t="str">
        <f t="shared" si="621"/>
        <v>20073</v>
      </c>
      <c r="S5602" s="49">
        <v>39164</v>
      </c>
      <c r="T5602" s="48">
        <v>2168.9499999999998</v>
      </c>
      <c r="U5602" s="50">
        <f t="shared" si="622"/>
        <v>2202.8445161290324</v>
      </c>
      <c r="V5602" s="51">
        <f t="shared" si="624"/>
        <v>2076.2397534246529</v>
      </c>
      <c r="W5602" s="53">
        <f t="shared" si="625"/>
        <v>-1.6800147288963396E-3</v>
      </c>
      <c r="X5602" s="53" t="str">
        <f t="shared" si="626"/>
        <v/>
      </c>
      <c r="Y5602" s="54" t="str">
        <f t="shared" si="627"/>
        <v/>
      </c>
    </row>
    <row r="5603" spans="17:25" x14ac:dyDescent="0.25">
      <c r="Q5603" s="47">
        <f t="shared" si="623"/>
        <v>2007</v>
      </c>
      <c r="R5603" s="48" t="str">
        <f t="shared" si="621"/>
        <v>20073</v>
      </c>
      <c r="S5603" s="49">
        <v>39165</v>
      </c>
      <c r="T5603" s="48">
        <v>2174.7199999999998</v>
      </c>
      <c r="U5603" s="50">
        <f t="shared" si="622"/>
        <v>2202.8445161290324</v>
      </c>
      <c r="V5603" s="51">
        <f t="shared" si="624"/>
        <v>2076.2397534246529</v>
      </c>
      <c r="W5603" s="53">
        <f t="shared" si="625"/>
        <v>2.6602734041818454E-3</v>
      </c>
      <c r="X5603" s="53" t="str">
        <f t="shared" si="626"/>
        <v/>
      </c>
      <c r="Y5603" s="54" t="str">
        <f t="shared" si="627"/>
        <v/>
      </c>
    </row>
    <row r="5604" spans="17:25" x14ac:dyDescent="0.25">
      <c r="Q5604" s="47">
        <f t="shared" si="623"/>
        <v>2007</v>
      </c>
      <c r="R5604" s="48" t="str">
        <f t="shared" si="621"/>
        <v>20073</v>
      </c>
      <c r="S5604" s="49">
        <v>39166</v>
      </c>
      <c r="T5604" s="48">
        <v>2174.7199999999998</v>
      </c>
      <c r="U5604" s="50">
        <f t="shared" si="622"/>
        <v>2202.8445161290324</v>
      </c>
      <c r="V5604" s="51">
        <f t="shared" si="624"/>
        <v>2076.2397534246529</v>
      </c>
      <c r="W5604" s="53">
        <f t="shared" si="625"/>
        <v>0</v>
      </c>
      <c r="X5604" s="53" t="str">
        <f t="shared" si="626"/>
        <v/>
      </c>
      <c r="Y5604" s="54" t="str">
        <f t="shared" si="627"/>
        <v/>
      </c>
    </row>
    <row r="5605" spans="17:25" x14ac:dyDescent="0.25">
      <c r="Q5605" s="47">
        <f t="shared" si="623"/>
        <v>2007</v>
      </c>
      <c r="R5605" s="48" t="str">
        <f t="shared" si="621"/>
        <v>20073</v>
      </c>
      <c r="S5605" s="49">
        <v>39167</v>
      </c>
      <c r="T5605" s="48">
        <v>2174.7199999999998</v>
      </c>
      <c r="U5605" s="50">
        <f t="shared" si="622"/>
        <v>2202.8445161290324</v>
      </c>
      <c r="V5605" s="51">
        <f t="shared" si="624"/>
        <v>2076.2397534246529</v>
      </c>
      <c r="W5605" s="53">
        <f t="shared" si="625"/>
        <v>0</v>
      </c>
      <c r="X5605" s="53" t="str">
        <f t="shared" si="626"/>
        <v/>
      </c>
      <c r="Y5605" s="54" t="str">
        <f t="shared" si="627"/>
        <v/>
      </c>
    </row>
    <row r="5606" spans="17:25" x14ac:dyDescent="0.25">
      <c r="Q5606" s="47">
        <f t="shared" si="623"/>
        <v>2007</v>
      </c>
      <c r="R5606" s="48" t="str">
        <f t="shared" si="621"/>
        <v>20073</v>
      </c>
      <c r="S5606" s="49">
        <v>39168</v>
      </c>
      <c r="T5606" s="48">
        <v>2172.14</v>
      </c>
      <c r="U5606" s="50">
        <f t="shared" si="622"/>
        <v>2202.8445161290324</v>
      </c>
      <c r="V5606" s="51">
        <f t="shared" si="624"/>
        <v>2076.2397534246529</v>
      </c>
      <c r="W5606" s="53">
        <f t="shared" si="625"/>
        <v>-1.18635962330782E-3</v>
      </c>
      <c r="X5606" s="53" t="str">
        <f t="shared" si="626"/>
        <v/>
      </c>
      <c r="Y5606" s="54" t="str">
        <f t="shared" si="627"/>
        <v/>
      </c>
    </row>
    <row r="5607" spans="17:25" x14ac:dyDescent="0.25">
      <c r="Q5607" s="47">
        <f t="shared" si="623"/>
        <v>2007</v>
      </c>
      <c r="R5607" s="48" t="str">
        <f t="shared" si="621"/>
        <v>20073</v>
      </c>
      <c r="S5607" s="49">
        <v>39169</v>
      </c>
      <c r="T5607" s="48">
        <v>2172.09</v>
      </c>
      <c r="U5607" s="50">
        <f t="shared" si="622"/>
        <v>2202.8445161290324</v>
      </c>
      <c r="V5607" s="51">
        <f t="shared" si="624"/>
        <v>2076.2397534246529</v>
      </c>
      <c r="W5607" s="53">
        <f t="shared" si="625"/>
        <v>-2.301877411203801E-5</v>
      </c>
      <c r="X5607" s="53" t="str">
        <f t="shared" si="626"/>
        <v/>
      </c>
      <c r="Y5607" s="54" t="str">
        <f t="shared" si="627"/>
        <v/>
      </c>
    </row>
    <row r="5608" spans="17:25" x14ac:dyDescent="0.25">
      <c r="Q5608" s="47">
        <f t="shared" si="623"/>
        <v>2007</v>
      </c>
      <c r="R5608" s="48" t="str">
        <f t="shared" si="621"/>
        <v>20073</v>
      </c>
      <c r="S5608" s="49">
        <v>39170</v>
      </c>
      <c r="T5608" s="48">
        <v>2169.67</v>
      </c>
      <c r="U5608" s="50">
        <f t="shared" si="622"/>
        <v>2202.8445161290324</v>
      </c>
      <c r="V5608" s="51">
        <f t="shared" si="624"/>
        <v>2076.2397534246529</v>
      </c>
      <c r="W5608" s="53">
        <f t="shared" si="625"/>
        <v>-1.1141343130349757E-3</v>
      </c>
      <c r="X5608" s="53" t="str">
        <f t="shared" si="626"/>
        <v/>
      </c>
      <c r="Y5608" s="54" t="str">
        <f t="shared" si="627"/>
        <v/>
      </c>
    </row>
    <row r="5609" spans="17:25" x14ac:dyDescent="0.25">
      <c r="Q5609" s="47">
        <f t="shared" si="623"/>
        <v>2007</v>
      </c>
      <c r="R5609" s="48" t="str">
        <f t="shared" si="621"/>
        <v>20073</v>
      </c>
      <c r="S5609" s="49">
        <v>39171</v>
      </c>
      <c r="T5609" s="48">
        <v>2155.06</v>
      </c>
      <c r="U5609" s="50">
        <f t="shared" si="622"/>
        <v>2202.8445161290324</v>
      </c>
      <c r="V5609" s="51">
        <f t="shared" si="624"/>
        <v>2076.2397534246529</v>
      </c>
      <c r="W5609" s="53">
        <f t="shared" si="625"/>
        <v>-6.7337429194301857E-3</v>
      </c>
      <c r="X5609" s="53" t="str">
        <f t="shared" si="626"/>
        <v/>
      </c>
      <c r="Y5609" s="54" t="str">
        <f t="shared" si="627"/>
        <v/>
      </c>
    </row>
    <row r="5610" spans="17:25" x14ac:dyDescent="0.25">
      <c r="Q5610" s="47">
        <f t="shared" si="623"/>
        <v>2007</v>
      </c>
      <c r="R5610" s="48" t="str">
        <f t="shared" si="621"/>
        <v>20073</v>
      </c>
      <c r="S5610" s="49">
        <v>39172</v>
      </c>
      <c r="T5610" s="48">
        <v>2190.3000000000002</v>
      </c>
      <c r="U5610" s="50">
        <f t="shared" si="622"/>
        <v>2202.8445161290324</v>
      </c>
      <c r="V5610" s="51">
        <f t="shared" si="624"/>
        <v>2076.2397534246529</v>
      </c>
      <c r="W5610" s="53">
        <f t="shared" si="625"/>
        <v>1.6352212931426635E-2</v>
      </c>
      <c r="X5610" s="53" t="str">
        <f t="shared" si="626"/>
        <v/>
      </c>
      <c r="Y5610" s="54" t="str">
        <f t="shared" si="627"/>
        <v/>
      </c>
    </row>
    <row r="5611" spans="17:25" x14ac:dyDescent="0.25">
      <c r="Q5611" s="47">
        <f t="shared" si="623"/>
        <v>2007</v>
      </c>
      <c r="R5611" s="48" t="str">
        <f t="shared" si="621"/>
        <v>20074</v>
      </c>
      <c r="S5611" s="49">
        <v>39173</v>
      </c>
      <c r="T5611" s="48">
        <v>2190.3000000000002</v>
      </c>
      <c r="U5611" s="50">
        <f t="shared" si="622"/>
        <v>2144.900666666666</v>
      </c>
      <c r="V5611" s="51">
        <f t="shared" si="624"/>
        <v>2076.2397534246529</v>
      </c>
      <c r="W5611" s="53">
        <f t="shared" si="625"/>
        <v>0</v>
      </c>
      <c r="X5611" s="53">
        <f t="shared" si="626"/>
        <v>-2.6304103189356609E-2</v>
      </c>
      <c r="Y5611" s="54" t="str">
        <f t="shared" si="627"/>
        <v/>
      </c>
    </row>
    <row r="5612" spans="17:25" x14ac:dyDescent="0.25">
      <c r="Q5612" s="47">
        <f t="shared" si="623"/>
        <v>2007</v>
      </c>
      <c r="R5612" s="48" t="str">
        <f t="shared" si="621"/>
        <v>20074</v>
      </c>
      <c r="S5612" s="49">
        <v>39174</v>
      </c>
      <c r="T5612" s="48">
        <v>2190.3000000000002</v>
      </c>
      <c r="U5612" s="50">
        <f t="shared" si="622"/>
        <v>2144.900666666666</v>
      </c>
      <c r="V5612" s="51">
        <f t="shared" si="624"/>
        <v>2076.2397534246529</v>
      </c>
      <c r="W5612" s="53">
        <f t="shared" si="625"/>
        <v>0</v>
      </c>
      <c r="X5612" s="53" t="str">
        <f t="shared" si="626"/>
        <v/>
      </c>
      <c r="Y5612" s="54" t="str">
        <f t="shared" si="627"/>
        <v/>
      </c>
    </row>
    <row r="5613" spans="17:25" x14ac:dyDescent="0.25">
      <c r="Q5613" s="47">
        <f t="shared" si="623"/>
        <v>2007</v>
      </c>
      <c r="R5613" s="48" t="str">
        <f t="shared" si="621"/>
        <v>20074</v>
      </c>
      <c r="S5613" s="49">
        <v>39175</v>
      </c>
      <c r="T5613" s="48">
        <v>2189.1799999999998</v>
      </c>
      <c r="U5613" s="50">
        <f t="shared" si="622"/>
        <v>2144.900666666666</v>
      </c>
      <c r="V5613" s="51">
        <f t="shared" si="624"/>
        <v>2076.2397534246529</v>
      </c>
      <c r="W5613" s="53">
        <f t="shared" si="625"/>
        <v>-5.1134547778863837E-4</v>
      </c>
      <c r="X5613" s="53" t="str">
        <f t="shared" si="626"/>
        <v/>
      </c>
      <c r="Y5613" s="54" t="str">
        <f t="shared" si="627"/>
        <v/>
      </c>
    </row>
    <row r="5614" spans="17:25" x14ac:dyDescent="0.25">
      <c r="Q5614" s="47">
        <f t="shared" si="623"/>
        <v>2007</v>
      </c>
      <c r="R5614" s="48" t="str">
        <f t="shared" si="621"/>
        <v>20074</v>
      </c>
      <c r="S5614" s="49">
        <v>39176</v>
      </c>
      <c r="T5614" s="48">
        <v>2171.4699999999998</v>
      </c>
      <c r="U5614" s="50">
        <f t="shared" si="622"/>
        <v>2144.900666666666</v>
      </c>
      <c r="V5614" s="51">
        <f t="shared" si="624"/>
        <v>2076.2397534246529</v>
      </c>
      <c r="W5614" s="53">
        <f t="shared" si="625"/>
        <v>-8.089787043550567E-3</v>
      </c>
      <c r="X5614" s="53" t="str">
        <f t="shared" si="626"/>
        <v/>
      </c>
      <c r="Y5614" s="54" t="str">
        <f t="shared" si="627"/>
        <v/>
      </c>
    </row>
    <row r="5615" spans="17:25" x14ac:dyDescent="0.25">
      <c r="Q5615" s="47">
        <f t="shared" si="623"/>
        <v>2007</v>
      </c>
      <c r="R5615" s="48" t="str">
        <f t="shared" si="621"/>
        <v>20074</v>
      </c>
      <c r="S5615" s="49">
        <v>39177</v>
      </c>
      <c r="T5615" s="48">
        <v>2166.9299999999998</v>
      </c>
      <c r="U5615" s="50">
        <f t="shared" si="622"/>
        <v>2144.900666666666</v>
      </c>
      <c r="V5615" s="51">
        <f t="shared" si="624"/>
        <v>2076.2397534246529</v>
      </c>
      <c r="W5615" s="53">
        <f t="shared" si="625"/>
        <v>-2.0907495843829338E-3</v>
      </c>
      <c r="X5615" s="53" t="str">
        <f t="shared" si="626"/>
        <v/>
      </c>
      <c r="Y5615" s="54" t="str">
        <f t="shared" si="627"/>
        <v/>
      </c>
    </row>
    <row r="5616" spans="17:25" x14ac:dyDescent="0.25">
      <c r="Q5616" s="47">
        <f t="shared" si="623"/>
        <v>2007</v>
      </c>
      <c r="R5616" s="48" t="str">
        <f t="shared" si="621"/>
        <v>20074</v>
      </c>
      <c r="S5616" s="49">
        <v>39178</v>
      </c>
      <c r="T5616" s="48">
        <v>2166.9299999999998</v>
      </c>
      <c r="U5616" s="50">
        <f t="shared" si="622"/>
        <v>2144.900666666666</v>
      </c>
      <c r="V5616" s="51">
        <f t="shared" si="624"/>
        <v>2076.2397534246529</v>
      </c>
      <c r="W5616" s="53">
        <f t="shared" si="625"/>
        <v>0</v>
      </c>
      <c r="X5616" s="53" t="str">
        <f t="shared" si="626"/>
        <v/>
      </c>
      <c r="Y5616" s="54" t="str">
        <f t="shared" si="627"/>
        <v/>
      </c>
    </row>
    <row r="5617" spans="17:25" x14ac:dyDescent="0.25">
      <c r="Q5617" s="47">
        <f t="shared" si="623"/>
        <v>2007</v>
      </c>
      <c r="R5617" s="48" t="str">
        <f t="shared" si="621"/>
        <v>20074</v>
      </c>
      <c r="S5617" s="49">
        <v>39179</v>
      </c>
      <c r="T5617" s="48">
        <v>2166.9299999999998</v>
      </c>
      <c r="U5617" s="50">
        <f t="shared" si="622"/>
        <v>2144.900666666666</v>
      </c>
      <c r="V5617" s="51">
        <f t="shared" si="624"/>
        <v>2076.2397534246529</v>
      </c>
      <c r="W5617" s="53">
        <f t="shared" si="625"/>
        <v>0</v>
      </c>
      <c r="X5617" s="53" t="str">
        <f t="shared" si="626"/>
        <v/>
      </c>
      <c r="Y5617" s="54" t="str">
        <f t="shared" si="627"/>
        <v/>
      </c>
    </row>
    <row r="5618" spans="17:25" x14ac:dyDescent="0.25">
      <c r="Q5618" s="47">
        <f t="shared" si="623"/>
        <v>2007</v>
      </c>
      <c r="R5618" s="48" t="str">
        <f t="shared" si="621"/>
        <v>20074</v>
      </c>
      <c r="S5618" s="49">
        <v>39180</v>
      </c>
      <c r="T5618" s="48">
        <v>2166.9299999999998</v>
      </c>
      <c r="U5618" s="50">
        <f t="shared" si="622"/>
        <v>2144.900666666666</v>
      </c>
      <c r="V5618" s="51">
        <f t="shared" si="624"/>
        <v>2076.2397534246529</v>
      </c>
      <c r="W5618" s="53">
        <f t="shared" si="625"/>
        <v>0</v>
      </c>
      <c r="X5618" s="53" t="str">
        <f t="shared" si="626"/>
        <v/>
      </c>
      <c r="Y5618" s="54" t="str">
        <f t="shared" si="627"/>
        <v/>
      </c>
    </row>
    <row r="5619" spans="17:25" x14ac:dyDescent="0.25">
      <c r="Q5619" s="47">
        <f t="shared" si="623"/>
        <v>2007</v>
      </c>
      <c r="R5619" s="48" t="str">
        <f t="shared" si="621"/>
        <v>20074</v>
      </c>
      <c r="S5619" s="49">
        <v>39181</v>
      </c>
      <c r="T5619" s="48">
        <v>2166.9299999999998</v>
      </c>
      <c r="U5619" s="50">
        <f t="shared" si="622"/>
        <v>2144.900666666666</v>
      </c>
      <c r="V5619" s="51">
        <f t="shared" si="624"/>
        <v>2076.2397534246529</v>
      </c>
      <c r="W5619" s="53">
        <f t="shared" si="625"/>
        <v>0</v>
      </c>
      <c r="X5619" s="53" t="str">
        <f t="shared" si="626"/>
        <v/>
      </c>
      <c r="Y5619" s="54" t="str">
        <f t="shared" si="627"/>
        <v/>
      </c>
    </row>
    <row r="5620" spans="17:25" x14ac:dyDescent="0.25">
      <c r="Q5620" s="47">
        <f t="shared" si="623"/>
        <v>2007</v>
      </c>
      <c r="R5620" s="48" t="str">
        <f t="shared" si="621"/>
        <v>20074</v>
      </c>
      <c r="S5620" s="49">
        <v>39182</v>
      </c>
      <c r="T5620" s="48">
        <v>2164.5500000000002</v>
      </c>
      <c r="U5620" s="50">
        <f t="shared" si="622"/>
        <v>2144.900666666666</v>
      </c>
      <c r="V5620" s="51">
        <f t="shared" si="624"/>
        <v>2076.2397534246529</v>
      </c>
      <c r="W5620" s="53">
        <f t="shared" si="625"/>
        <v>-1.0983280493599423E-3</v>
      </c>
      <c r="X5620" s="53" t="str">
        <f t="shared" si="626"/>
        <v/>
      </c>
      <c r="Y5620" s="54" t="str">
        <f t="shared" si="627"/>
        <v/>
      </c>
    </row>
    <row r="5621" spans="17:25" x14ac:dyDescent="0.25">
      <c r="Q5621" s="47">
        <f t="shared" si="623"/>
        <v>2007</v>
      </c>
      <c r="R5621" s="48" t="str">
        <f t="shared" si="621"/>
        <v>20074</v>
      </c>
      <c r="S5621" s="49">
        <v>39183</v>
      </c>
      <c r="T5621" s="48">
        <v>2157.8200000000002</v>
      </c>
      <c r="U5621" s="50">
        <f t="shared" si="622"/>
        <v>2144.900666666666</v>
      </c>
      <c r="V5621" s="51">
        <f t="shared" si="624"/>
        <v>2076.2397534246529</v>
      </c>
      <c r="W5621" s="53">
        <f t="shared" si="625"/>
        <v>-3.1091912868725924E-3</v>
      </c>
      <c r="X5621" s="53" t="str">
        <f t="shared" si="626"/>
        <v/>
      </c>
      <c r="Y5621" s="54" t="str">
        <f t="shared" si="627"/>
        <v/>
      </c>
    </row>
    <row r="5622" spans="17:25" x14ac:dyDescent="0.25">
      <c r="Q5622" s="47">
        <f t="shared" si="623"/>
        <v>2007</v>
      </c>
      <c r="R5622" s="48" t="str">
        <f t="shared" si="621"/>
        <v>20074</v>
      </c>
      <c r="S5622" s="49">
        <v>39184</v>
      </c>
      <c r="T5622" s="48">
        <v>2154.61</v>
      </c>
      <c r="U5622" s="50">
        <f t="shared" si="622"/>
        <v>2144.900666666666</v>
      </c>
      <c r="V5622" s="51">
        <f t="shared" si="624"/>
        <v>2076.2397534246529</v>
      </c>
      <c r="W5622" s="53">
        <f t="shared" si="625"/>
        <v>-1.4876124977987182E-3</v>
      </c>
      <c r="X5622" s="53" t="str">
        <f t="shared" si="626"/>
        <v/>
      </c>
      <c r="Y5622" s="54" t="str">
        <f t="shared" si="627"/>
        <v/>
      </c>
    </row>
    <row r="5623" spans="17:25" x14ac:dyDescent="0.25">
      <c r="Q5623" s="47">
        <f t="shared" si="623"/>
        <v>2007</v>
      </c>
      <c r="R5623" s="48" t="str">
        <f t="shared" si="621"/>
        <v>20074</v>
      </c>
      <c r="S5623" s="49">
        <v>39185</v>
      </c>
      <c r="T5623" s="48">
        <v>2152.65</v>
      </c>
      <c r="U5623" s="50">
        <f t="shared" si="622"/>
        <v>2144.900666666666</v>
      </c>
      <c r="V5623" s="51">
        <f t="shared" si="624"/>
        <v>2076.2397534246529</v>
      </c>
      <c r="W5623" s="53">
        <f t="shared" si="625"/>
        <v>-9.0967738941161169E-4</v>
      </c>
      <c r="X5623" s="53" t="str">
        <f t="shared" si="626"/>
        <v/>
      </c>
      <c r="Y5623" s="54" t="str">
        <f t="shared" si="627"/>
        <v/>
      </c>
    </row>
    <row r="5624" spans="17:25" x14ac:dyDescent="0.25">
      <c r="Q5624" s="47">
        <f t="shared" si="623"/>
        <v>2007</v>
      </c>
      <c r="R5624" s="48" t="str">
        <f t="shared" si="621"/>
        <v>20074</v>
      </c>
      <c r="S5624" s="49">
        <v>39186</v>
      </c>
      <c r="T5624" s="48">
        <v>2138.7399999999998</v>
      </c>
      <c r="U5624" s="50">
        <f t="shared" si="622"/>
        <v>2144.900666666666</v>
      </c>
      <c r="V5624" s="51">
        <f t="shared" si="624"/>
        <v>2076.2397534246529</v>
      </c>
      <c r="W5624" s="53">
        <f t="shared" si="625"/>
        <v>-6.4618028941073602E-3</v>
      </c>
      <c r="X5624" s="53" t="str">
        <f t="shared" si="626"/>
        <v/>
      </c>
      <c r="Y5624" s="54" t="str">
        <f t="shared" si="627"/>
        <v/>
      </c>
    </row>
    <row r="5625" spans="17:25" x14ac:dyDescent="0.25">
      <c r="Q5625" s="47">
        <f t="shared" si="623"/>
        <v>2007</v>
      </c>
      <c r="R5625" s="48" t="str">
        <f t="shared" si="621"/>
        <v>20074</v>
      </c>
      <c r="S5625" s="49">
        <v>39187</v>
      </c>
      <c r="T5625" s="48">
        <v>2138.7399999999998</v>
      </c>
      <c r="U5625" s="50">
        <f t="shared" si="622"/>
        <v>2144.900666666666</v>
      </c>
      <c r="V5625" s="51">
        <f t="shared" si="624"/>
        <v>2076.2397534246529</v>
      </c>
      <c r="W5625" s="53">
        <f t="shared" si="625"/>
        <v>0</v>
      </c>
      <c r="X5625" s="53" t="str">
        <f t="shared" si="626"/>
        <v/>
      </c>
      <c r="Y5625" s="54" t="str">
        <f t="shared" si="627"/>
        <v/>
      </c>
    </row>
    <row r="5626" spans="17:25" x14ac:dyDescent="0.25">
      <c r="Q5626" s="47">
        <f t="shared" si="623"/>
        <v>2007</v>
      </c>
      <c r="R5626" s="48" t="str">
        <f t="shared" si="621"/>
        <v>20074</v>
      </c>
      <c r="S5626" s="49">
        <v>39188</v>
      </c>
      <c r="T5626" s="48">
        <v>2138.7399999999998</v>
      </c>
      <c r="U5626" s="50">
        <f t="shared" si="622"/>
        <v>2144.900666666666</v>
      </c>
      <c r="V5626" s="51">
        <f t="shared" si="624"/>
        <v>2076.2397534246529</v>
      </c>
      <c r="W5626" s="53">
        <f t="shared" si="625"/>
        <v>0</v>
      </c>
      <c r="X5626" s="53" t="str">
        <f t="shared" si="626"/>
        <v/>
      </c>
      <c r="Y5626" s="54" t="str">
        <f t="shared" si="627"/>
        <v/>
      </c>
    </row>
    <row r="5627" spans="17:25" x14ac:dyDescent="0.25">
      <c r="Q5627" s="47">
        <f t="shared" si="623"/>
        <v>2007</v>
      </c>
      <c r="R5627" s="48" t="str">
        <f t="shared" si="621"/>
        <v>20074</v>
      </c>
      <c r="S5627" s="49">
        <v>39189</v>
      </c>
      <c r="T5627" s="48">
        <v>2136.8200000000002</v>
      </c>
      <c r="U5627" s="50">
        <f t="shared" si="622"/>
        <v>2144.900666666666</v>
      </c>
      <c r="V5627" s="51">
        <f t="shared" si="624"/>
        <v>2076.2397534246529</v>
      </c>
      <c r="W5627" s="53">
        <f t="shared" si="625"/>
        <v>-8.9772482863725855E-4</v>
      </c>
      <c r="X5627" s="53" t="str">
        <f t="shared" si="626"/>
        <v/>
      </c>
      <c r="Y5627" s="54" t="str">
        <f t="shared" si="627"/>
        <v/>
      </c>
    </row>
    <row r="5628" spans="17:25" x14ac:dyDescent="0.25">
      <c r="Q5628" s="47">
        <f t="shared" si="623"/>
        <v>2007</v>
      </c>
      <c r="R5628" s="48" t="str">
        <f t="shared" si="621"/>
        <v>20074</v>
      </c>
      <c r="S5628" s="49">
        <v>39190</v>
      </c>
      <c r="T5628" s="48">
        <v>2141.35</v>
      </c>
      <c r="U5628" s="50">
        <f t="shared" si="622"/>
        <v>2144.900666666666</v>
      </c>
      <c r="V5628" s="51">
        <f t="shared" si="624"/>
        <v>2076.2397534246529</v>
      </c>
      <c r="W5628" s="53">
        <f t="shared" si="625"/>
        <v>2.1199726696679022E-3</v>
      </c>
      <c r="X5628" s="53" t="str">
        <f t="shared" si="626"/>
        <v/>
      </c>
      <c r="Y5628" s="54" t="str">
        <f t="shared" si="627"/>
        <v/>
      </c>
    </row>
    <row r="5629" spans="17:25" x14ac:dyDescent="0.25">
      <c r="Q5629" s="47">
        <f t="shared" si="623"/>
        <v>2007</v>
      </c>
      <c r="R5629" s="48" t="str">
        <f t="shared" si="621"/>
        <v>20074</v>
      </c>
      <c r="S5629" s="49">
        <v>39191</v>
      </c>
      <c r="T5629" s="48">
        <v>2148.46</v>
      </c>
      <c r="U5629" s="50">
        <f t="shared" si="622"/>
        <v>2144.900666666666</v>
      </c>
      <c r="V5629" s="51">
        <f t="shared" si="624"/>
        <v>2076.2397534246529</v>
      </c>
      <c r="W5629" s="53">
        <f t="shared" si="625"/>
        <v>3.3203353024962023E-3</v>
      </c>
      <c r="X5629" s="53" t="str">
        <f t="shared" si="626"/>
        <v/>
      </c>
      <c r="Y5629" s="54" t="str">
        <f t="shared" si="627"/>
        <v/>
      </c>
    </row>
    <row r="5630" spans="17:25" x14ac:dyDescent="0.25">
      <c r="Q5630" s="47">
        <f t="shared" si="623"/>
        <v>2007</v>
      </c>
      <c r="R5630" s="48" t="str">
        <f t="shared" si="621"/>
        <v>20074</v>
      </c>
      <c r="S5630" s="49">
        <v>39192</v>
      </c>
      <c r="T5630" s="48">
        <v>2143.31</v>
      </c>
      <c r="U5630" s="50">
        <f t="shared" si="622"/>
        <v>2144.900666666666</v>
      </c>
      <c r="V5630" s="51">
        <f t="shared" si="624"/>
        <v>2076.2397534246529</v>
      </c>
      <c r="W5630" s="53">
        <f t="shared" si="625"/>
        <v>-2.3970658052745453E-3</v>
      </c>
      <c r="X5630" s="53" t="str">
        <f t="shared" si="626"/>
        <v/>
      </c>
      <c r="Y5630" s="54" t="str">
        <f t="shared" si="627"/>
        <v/>
      </c>
    </row>
    <row r="5631" spans="17:25" x14ac:dyDescent="0.25">
      <c r="Q5631" s="47">
        <f t="shared" si="623"/>
        <v>2007</v>
      </c>
      <c r="R5631" s="48" t="str">
        <f t="shared" si="621"/>
        <v>20074</v>
      </c>
      <c r="S5631" s="49">
        <v>39193</v>
      </c>
      <c r="T5631" s="48">
        <v>2121.42</v>
      </c>
      <c r="U5631" s="50">
        <f t="shared" si="622"/>
        <v>2144.900666666666</v>
      </c>
      <c r="V5631" s="51">
        <f t="shared" si="624"/>
        <v>2076.2397534246529</v>
      </c>
      <c r="W5631" s="53">
        <f t="shared" si="625"/>
        <v>-1.0213174949027404E-2</v>
      </c>
      <c r="X5631" s="53" t="str">
        <f t="shared" si="626"/>
        <v/>
      </c>
      <c r="Y5631" s="54" t="str">
        <f t="shared" si="627"/>
        <v/>
      </c>
    </row>
    <row r="5632" spans="17:25" x14ac:dyDescent="0.25">
      <c r="Q5632" s="47">
        <f t="shared" si="623"/>
        <v>2007</v>
      </c>
      <c r="R5632" s="48" t="str">
        <f t="shared" si="621"/>
        <v>20074</v>
      </c>
      <c r="S5632" s="49">
        <v>39194</v>
      </c>
      <c r="T5632" s="48">
        <v>2121.42</v>
      </c>
      <c r="U5632" s="50">
        <f t="shared" si="622"/>
        <v>2144.900666666666</v>
      </c>
      <c r="V5632" s="51">
        <f t="shared" si="624"/>
        <v>2076.2397534246529</v>
      </c>
      <c r="W5632" s="53">
        <f t="shared" si="625"/>
        <v>0</v>
      </c>
      <c r="X5632" s="53" t="str">
        <f t="shared" si="626"/>
        <v/>
      </c>
      <c r="Y5632" s="54" t="str">
        <f t="shared" si="627"/>
        <v/>
      </c>
    </row>
    <row r="5633" spans="17:25" x14ac:dyDescent="0.25">
      <c r="Q5633" s="47">
        <f t="shared" si="623"/>
        <v>2007</v>
      </c>
      <c r="R5633" s="48" t="str">
        <f t="shared" si="621"/>
        <v>20074</v>
      </c>
      <c r="S5633" s="49">
        <v>39195</v>
      </c>
      <c r="T5633" s="48">
        <v>2121.42</v>
      </c>
      <c r="U5633" s="50">
        <f t="shared" si="622"/>
        <v>2144.900666666666</v>
      </c>
      <c r="V5633" s="51">
        <f t="shared" si="624"/>
        <v>2076.2397534246529</v>
      </c>
      <c r="W5633" s="53">
        <f t="shared" si="625"/>
        <v>0</v>
      </c>
      <c r="X5633" s="53" t="str">
        <f t="shared" si="626"/>
        <v/>
      </c>
      <c r="Y5633" s="54" t="str">
        <f t="shared" si="627"/>
        <v/>
      </c>
    </row>
    <row r="5634" spans="17:25" x14ac:dyDescent="0.25">
      <c r="Q5634" s="47">
        <f t="shared" si="623"/>
        <v>2007</v>
      </c>
      <c r="R5634" s="48" t="str">
        <f t="shared" si="621"/>
        <v>20074</v>
      </c>
      <c r="S5634" s="49">
        <v>39196</v>
      </c>
      <c r="T5634" s="48">
        <v>2115.56</v>
      </c>
      <c r="U5634" s="50">
        <f t="shared" si="622"/>
        <v>2144.900666666666</v>
      </c>
      <c r="V5634" s="51">
        <f t="shared" si="624"/>
        <v>2076.2397534246529</v>
      </c>
      <c r="W5634" s="53">
        <f t="shared" si="625"/>
        <v>-2.7623007231005747E-3</v>
      </c>
      <c r="X5634" s="53" t="str">
        <f t="shared" si="626"/>
        <v/>
      </c>
      <c r="Y5634" s="54" t="str">
        <f t="shared" si="627"/>
        <v/>
      </c>
    </row>
    <row r="5635" spans="17:25" x14ac:dyDescent="0.25">
      <c r="Q5635" s="47">
        <f t="shared" si="623"/>
        <v>2007</v>
      </c>
      <c r="R5635" s="48" t="str">
        <f t="shared" si="621"/>
        <v>20074</v>
      </c>
      <c r="S5635" s="49">
        <v>39197</v>
      </c>
      <c r="T5635" s="48">
        <v>2119.37</v>
      </c>
      <c r="U5635" s="50">
        <f t="shared" si="622"/>
        <v>2144.900666666666</v>
      </c>
      <c r="V5635" s="51">
        <f t="shared" si="624"/>
        <v>2076.2397534246529</v>
      </c>
      <c r="W5635" s="53">
        <f t="shared" si="625"/>
        <v>1.8009415946604879E-3</v>
      </c>
      <c r="X5635" s="53" t="str">
        <f t="shared" si="626"/>
        <v/>
      </c>
      <c r="Y5635" s="54" t="str">
        <f t="shared" si="627"/>
        <v/>
      </c>
    </row>
    <row r="5636" spans="17:25" x14ac:dyDescent="0.25">
      <c r="Q5636" s="47">
        <f t="shared" si="623"/>
        <v>2007</v>
      </c>
      <c r="R5636" s="48" t="str">
        <f t="shared" si="621"/>
        <v>20074</v>
      </c>
      <c r="S5636" s="49">
        <v>39198</v>
      </c>
      <c r="T5636" s="48">
        <v>2112.61</v>
      </c>
      <c r="U5636" s="50">
        <f t="shared" si="622"/>
        <v>2144.900666666666</v>
      </c>
      <c r="V5636" s="51">
        <f t="shared" si="624"/>
        <v>2076.2397534246529</v>
      </c>
      <c r="W5636" s="53">
        <f t="shared" si="625"/>
        <v>-3.1896271061682135E-3</v>
      </c>
      <c r="X5636" s="53" t="str">
        <f t="shared" si="626"/>
        <v/>
      </c>
      <c r="Y5636" s="54" t="str">
        <f t="shared" si="627"/>
        <v/>
      </c>
    </row>
    <row r="5637" spans="17:25" x14ac:dyDescent="0.25">
      <c r="Q5637" s="47">
        <f t="shared" si="623"/>
        <v>2007</v>
      </c>
      <c r="R5637" s="48" t="str">
        <f t="shared" si="621"/>
        <v>20074</v>
      </c>
      <c r="S5637" s="49">
        <v>39199</v>
      </c>
      <c r="T5637" s="48">
        <v>2111.52</v>
      </c>
      <c r="U5637" s="50">
        <f t="shared" si="622"/>
        <v>2144.900666666666</v>
      </c>
      <c r="V5637" s="51">
        <f t="shared" si="624"/>
        <v>2076.2397534246529</v>
      </c>
      <c r="W5637" s="53">
        <f t="shared" si="625"/>
        <v>-5.1594946535338249E-4</v>
      </c>
      <c r="X5637" s="53" t="str">
        <f t="shared" si="626"/>
        <v/>
      </c>
      <c r="Y5637" s="54" t="str">
        <f t="shared" si="627"/>
        <v/>
      </c>
    </row>
    <row r="5638" spans="17:25" x14ac:dyDescent="0.25">
      <c r="Q5638" s="47">
        <f t="shared" si="623"/>
        <v>2007</v>
      </c>
      <c r="R5638" s="48" t="str">
        <f t="shared" si="621"/>
        <v>20074</v>
      </c>
      <c r="S5638" s="49">
        <v>39200</v>
      </c>
      <c r="T5638" s="48">
        <v>2110.67</v>
      </c>
      <c r="U5638" s="50">
        <f t="shared" si="622"/>
        <v>2144.900666666666</v>
      </c>
      <c r="V5638" s="51">
        <f t="shared" si="624"/>
        <v>2076.2397534246529</v>
      </c>
      <c r="W5638" s="53">
        <f t="shared" si="625"/>
        <v>-4.0255361066909856E-4</v>
      </c>
      <c r="X5638" s="53" t="str">
        <f t="shared" si="626"/>
        <v/>
      </c>
      <c r="Y5638" s="54" t="str">
        <f t="shared" si="627"/>
        <v/>
      </c>
    </row>
    <row r="5639" spans="17:25" x14ac:dyDescent="0.25">
      <c r="Q5639" s="47">
        <f t="shared" si="623"/>
        <v>2007</v>
      </c>
      <c r="R5639" s="48" t="str">
        <f t="shared" ref="R5639:R5702" si="628">+YEAR(S5639)&amp;MONTH(S5639)</f>
        <v>20074</v>
      </c>
      <c r="S5639" s="49">
        <v>39201</v>
      </c>
      <c r="T5639" s="48">
        <v>2110.67</v>
      </c>
      <c r="U5639" s="50">
        <f t="shared" ref="U5639:U5702" si="629">+AVERAGEIF($R$3:$R$12000,R5639,$T$3:$T$12000)</f>
        <v>2144.900666666666</v>
      </c>
      <c r="V5639" s="51">
        <f t="shared" si="624"/>
        <v>2076.2397534246529</v>
      </c>
      <c r="W5639" s="53">
        <f t="shared" si="625"/>
        <v>0</v>
      </c>
      <c r="X5639" s="53" t="str">
        <f t="shared" si="626"/>
        <v/>
      </c>
      <c r="Y5639" s="54" t="str">
        <f t="shared" si="627"/>
        <v/>
      </c>
    </row>
    <row r="5640" spans="17:25" x14ac:dyDescent="0.25">
      <c r="Q5640" s="47">
        <f t="shared" ref="Q5640:Q5703" si="630">+YEAR(S5640)</f>
        <v>2007</v>
      </c>
      <c r="R5640" s="48" t="str">
        <f t="shared" si="628"/>
        <v>20074</v>
      </c>
      <c r="S5640" s="49">
        <v>39202</v>
      </c>
      <c r="T5640" s="48">
        <v>2110.67</v>
      </c>
      <c r="U5640" s="50">
        <f t="shared" si="629"/>
        <v>2144.900666666666</v>
      </c>
      <c r="V5640" s="51">
        <f t="shared" ref="V5640:V5703" si="631">+AVERAGEIF($Q$3:$Q$12000,Q5640,$T$3:$T$12000)</f>
        <v>2076.2397534246529</v>
      </c>
      <c r="W5640" s="53">
        <f t="shared" si="625"/>
        <v>0</v>
      </c>
      <c r="X5640" s="53" t="str">
        <f t="shared" si="626"/>
        <v/>
      </c>
      <c r="Y5640" s="54" t="str">
        <f t="shared" si="627"/>
        <v/>
      </c>
    </row>
    <row r="5641" spans="17:25" x14ac:dyDescent="0.25">
      <c r="Q5641" s="47">
        <f t="shared" si="630"/>
        <v>2007</v>
      </c>
      <c r="R5641" s="48" t="str">
        <f t="shared" si="628"/>
        <v>20075</v>
      </c>
      <c r="S5641" s="49">
        <v>39203</v>
      </c>
      <c r="T5641" s="48">
        <v>2104.16</v>
      </c>
      <c r="U5641" s="50">
        <f t="shared" si="629"/>
        <v>2009.415483870968</v>
      </c>
      <c r="V5641" s="51">
        <f t="shared" si="631"/>
        <v>2076.2397534246529</v>
      </c>
      <c r="W5641" s="53">
        <f t="shared" ref="W5641:W5704" si="632">+T5641/T5640-1</f>
        <v>-3.0843286728859942E-3</v>
      </c>
      <c r="X5641" s="53">
        <f t="shared" ref="X5641:X5704" si="633">IF(U5641/U5640-1=0,"",U5641/U5640-1)</f>
        <v>-6.3166180560823793E-2</v>
      </c>
      <c r="Y5641" s="54" t="str">
        <f t="shared" ref="Y5641:Y5704" si="634">+IF(V5641=V5640,"",V5641/V5640-1)</f>
        <v/>
      </c>
    </row>
    <row r="5642" spans="17:25" x14ac:dyDescent="0.25">
      <c r="Q5642" s="47">
        <f t="shared" si="630"/>
        <v>2007</v>
      </c>
      <c r="R5642" s="48" t="str">
        <f t="shared" si="628"/>
        <v>20075</v>
      </c>
      <c r="S5642" s="49">
        <v>39204</v>
      </c>
      <c r="T5642" s="48">
        <v>2104.16</v>
      </c>
      <c r="U5642" s="50">
        <f t="shared" si="629"/>
        <v>2009.415483870968</v>
      </c>
      <c r="V5642" s="51">
        <f t="shared" si="631"/>
        <v>2076.2397534246529</v>
      </c>
      <c r="W5642" s="53">
        <f t="shared" si="632"/>
        <v>0</v>
      </c>
      <c r="X5642" s="53" t="str">
        <f t="shared" si="633"/>
        <v/>
      </c>
      <c r="Y5642" s="54" t="str">
        <f t="shared" si="634"/>
        <v/>
      </c>
    </row>
    <row r="5643" spans="17:25" x14ac:dyDescent="0.25">
      <c r="Q5643" s="47">
        <f t="shared" si="630"/>
        <v>2007</v>
      </c>
      <c r="R5643" s="48" t="str">
        <f t="shared" si="628"/>
        <v>20075</v>
      </c>
      <c r="S5643" s="49">
        <v>39205</v>
      </c>
      <c r="T5643" s="48">
        <v>2085.1799999999998</v>
      </c>
      <c r="U5643" s="50">
        <f t="shared" si="629"/>
        <v>2009.415483870968</v>
      </c>
      <c r="V5643" s="51">
        <f t="shared" si="631"/>
        <v>2076.2397534246529</v>
      </c>
      <c r="W5643" s="53">
        <f t="shared" si="632"/>
        <v>-9.0202265987378016E-3</v>
      </c>
      <c r="X5643" s="53" t="str">
        <f t="shared" si="633"/>
        <v/>
      </c>
      <c r="Y5643" s="54" t="str">
        <f t="shared" si="634"/>
        <v/>
      </c>
    </row>
    <row r="5644" spans="17:25" x14ac:dyDescent="0.25">
      <c r="Q5644" s="47">
        <f t="shared" si="630"/>
        <v>2007</v>
      </c>
      <c r="R5644" s="48" t="str">
        <f t="shared" si="628"/>
        <v>20075</v>
      </c>
      <c r="S5644" s="49">
        <v>39206</v>
      </c>
      <c r="T5644" s="48">
        <v>2077.12</v>
      </c>
      <c r="U5644" s="50">
        <f t="shared" si="629"/>
        <v>2009.415483870968</v>
      </c>
      <c r="V5644" s="51">
        <f t="shared" si="631"/>
        <v>2076.2397534246529</v>
      </c>
      <c r="W5644" s="53">
        <f t="shared" si="632"/>
        <v>-3.8653737327233317E-3</v>
      </c>
      <c r="X5644" s="53" t="str">
        <f t="shared" si="633"/>
        <v/>
      </c>
      <c r="Y5644" s="54" t="str">
        <f t="shared" si="634"/>
        <v/>
      </c>
    </row>
    <row r="5645" spans="17:25" x14ac:dyDescent="0.25">
      <c r="Q5645" s="47">
        <f t="shared" si="630"/>
        <v>2007</v>
      </c>
      <c r="R5645" s="48" t="str">
        <f t="shared" si="628"/>
        <v>20075</v>
      </c>
      <c r="S5645" s="49">
        <v>39207</v>
      </c>
      <c r="T5645" s="48">
        <v>2069.0100000000002</v>
      </c>
      <c r="U5645" s="50">
        <f t="shared" si="629"/>
        <v>2009.415483870968</v>
      </c>
      <c r="V5645" s="51">
        <f t="shared" si="631"/>
        <v>2076.2397534246529</v>
      </c>
      <c r="W5645" s="53">
        <f t="shared" si="632"/>
        <v>-3.9044446156214496E-3</v>
      </c>
      <c r="X5645" s="53" t="str">
        <f t="shared" si="633"/>
        <v/>
      </c>
      <c r="Y5645" s="54" t="str">
        <f t="shared" si="634"/>
        <v/>
      </c>
    </row>
    <row r="5646" spans="17:25" x14ac:dyDescent="0.25">
      <c r="Q5646" s="47">
        <f t="shared" si="630"/>
        <v>2007</v>
      </c>
      <c r="R5646" s="48" t="str">
        <f t="shared" si="628"/>
        <v>20075</v>
      </c>
      <c r="S5646" s="49">
        <v>39208</v>
      </c>
      <c r="T5646" s="48">
        <v>2069.0100000000002</v>
      </c>
      <c r="U5646" s="50">
        <f t="shared" si="629"/>
        <v>2009.415483870968</v>
      </c>
      <c r="V5646" s="51">
        <f t="shared" si="631"/>
        <v>2076.2397534246529</v>
      </c>
      <c r="W5646" s="53">
        <f t="shared" si="632"/>
        <v>0</v>
      </c>
      <c r="X5646" s="53" t="str">
        <f t="shared" si="633"/>
        <v/>
      </c>
      <c r="Y5646" s="54" t="str">
        <f t="shared" si="634"/>
        <v/>
      </c>
    </row>
    <row r="5647" spans="17:25" x14ac:dyDescent="0.25">
      <c r="Q5647" s="47">
        <f t="shared" si="630"/>
        <v>2007</v>
      </c>
      <c r="R5647" s="48" t="str">
        <f t="shared" si="628"/>
        <v>20075</v>
      </c>
      <c r="S5647" s="49">
        <v>39209</v>
      </c>
      <c r="T5647" s="48">
        <v>2069.0100000000002</v>
      </c>
      <c r="U5647" s="50">
        <f t="shared" si="629"/>
        <v>2009.415483870968</v>
      </c>
      <c r="V5647" s="51">
        <f t="shared" si="631"/>
        <v>2076.2397534246529</v>
      </c>
      <c r="W5647" s="53">
        <f t="shared" si="632"/>
        <v>0</v>
      </c>
      <c r="X5647" s="53" t="str">
        <f t="shared" si="633"/>
        <v/>
      </c>
      <c r="Y5647" s="54" t="str">
        <f t="shared" si="634"/>
        <v/>
      </c>
    </row>
    <row r="5648" spans="17:25" x14ac:dyDescent="0.25">
      <c r="Q5648" s="47">
        <f t="shared" si="630"/>
        <v>2007</v>
      </c>
      <c r="R5648" s="48" t="str">
        <f t="shared" si="628"/>
        <v>20075</v>
      </c>
      <c r="S5648" s="49">
        <v>39210</v>
      </c>
      <c r="T5648" s="48">
        <v>2081.2399999999998</v>
      </c>
      <c r="U5648" s="50">
        <f t="shared" si="629"/>
        <v>2009.415483870968</v>
      </c>
      <c r="V5648" s="51">
        <f t="shared" si="631"/>
        <v>2076.2397534246529</v>
      </c>
      <c r="W5648" s="53">
        <f t="shared" si="632"/>
        <v>5.9110395793156023E-3</v>
      </c>
      <c r="X5648" s="53" t="str">
        <f t="shared" si="633"/>
        <v/>
      </c>
      <c r="Y5648" s="54" t="str">
        <f t="shared" si="634"/>
        <v/>
      </c>
    </row>
    <row r="5649" spans="17:25" x14ac:dyDescent="0.25">
      <c r="Q5649" s="47">
        <f t="shared" si="630"/>
        <v>2007</v>
      </c>
      <c r="R5649" s="48" t="str">
        <f t="shared" si="628"/>
        <v>20075</v>
      </c>
      <c r="S5649" s="49">
        <v>39211</v>
      </c>
      <c r="T5649" s="48">
        <v>2074.0300000000002</v>
      </c>
      <c r="U5649" s="50">
        <f t="shared" si="629"/>
        <v>2009.415483870968</v>
      </c>
      <c r="V5649" s="51">
        <f t="shared" si="631"/>
        <v>2076.2397534246529</v>
      </c>
      <c r="W5649" s="53">
        <f t="shared" si="632"/>
        <v>-3.4642809094576066E-3</v>
      </c>
      <c r="X5649" s="53" t="str">
        <f t="shared" si="633"/>
        <v/>
      </c>
      <c r="Y5649" s="54" t="str">
        <f t="shared" si="634"/>
        <v/>
      </c>
    </row>
    <row r="5650" spans="17:25" x14ac:dyDescent="0.25">
      <c r="Q5650" s="47">
        <f t="shared" si="630"/>
        <v>2007</v>
      </c>
      <c r="R5650" s="48" t="str">
        <f t="shared" si="628"/>
        <v>20075</v>
      </c>
      <c r="S5650" s="49">
        <v>39212</v>
      </c>
      <c r="T5650" s="48">
        <v>2045.51</v>
      </c>
      <c r="U5650" s="50">
        <f t="shared" si="629"/>
        <v>2009.415483870968</v>
      </c>
      <c r="V5650" s="51">
        <f t="shared" si="631"/>
        <v>2076.2397534246529</v>
      </c>
      <c r="W5650" s="53">
        <f t="shared" si="632"/>
        <v>-1.3751006494602369E-2</v>
      </c>
      <c r="X5650" s="53" t="str">
        <f t="shared" si="633"/>
        <v/>
      </c>
      <c r="Y5650" s="54" t="str">
        <f t="shared" si="634"/>
        <v/>
      </c>
    </row>
    <row r="5651" spans="17:25" x14ac:dyDescent="0.25">
      <c r="Q5651" s="47">
        <f t="shared" si="630"/>
        <v>2007</v>
      </c>
      <c r="R5651" s="48" t="str">
        <f t="shared" si="628"/>
        <v>20075</v>
      </c>
      <c r="S5651" s="49">
        <v>39213</v>
      </c>
      <c r="T5651" s="48">
        <v>2041.39</v>
      </c>
      <c r="U5651" s="50">
        <f t="shared" si="629"/>
        <v>2009.415483870968</v>
      </c>
      <c r="V5651" s="51">
        <f t="shared" si="631"/>
        <v>2076.2397534246529</v>
      </c>
      <c r="W5651" s="53">
        <f t="shared" si="632"/>
        <v>-2.0141676159001198E-3</v>
      </c>
      <c r="X5651" s="53" t="str">
        <f t="shared" si="633"/>
        <v/>
      </c>
      <c r="Y5651" s="54" t="str">
        <f t="shared" si="634"/>
        <v/>
      </c>
    </row>
    <row r="5652" spans="17:25" x14ac:dyDescent="0.25">
      <c r="Q5652" s="47">
        <f t="shared" si="630"/>
        <v>2007</v>
      </c>
      <c r="R5652" s="48" t="str">
        <f t="shared" si="628"/>
        <v>20075</v>
      </c>
      <c r="S5652" s="49">
        <v>39214</v>
      </c>
      <c r="T5652" s="48">
        <v>2029.2</v>
      </c>
      <c r="U5652" s="50">
        <f t="shared" si="629"/>
        <v>2009.415483870968</v>
      </c>
      <c r="V5652" s="51">
        <f t="shared" si="631"/>
        <v>2076.2397534246529</v>
      </c>
      <c r="W5652" s="53">
        <f t="shared" si="632"/>
        <v>-5.9714214334350979E-3</v>
      </c>
      <c r="X5652" s="53" t="str">
        <f t="shared" si="633"/>
        <v/>
      </c>
      <c r="Y5652" s="54" t="str">
        <f t="shared" si="634"/>
        <v/>
      </c>
    </row>
    <row r="5653" spans="17:25" x14ac:dyDescent="0.25">
      <c r="Q5653" s="47">
        <f t="shared" si="630"/>
        <v>2007</v>
      </c>
      <c r="R5653" s="48" t="str">
        <f t="shared" si="628"/>
        <v>20075</v>
      </c>
      <c r="S5653" s="49">
        <v>39215</v>
      </c>
      <c r="T5653" s="48">
        <v>2029.2</v>
      </c>
      <c r="U5653" s="50">
        <f t="shared" si="629"/>
        <v>2009.415483870968</v>
      </c>
      <c r="V5653" s="51">
        <f t="shared" si="631"/>
        <v>2076.2397534246529</v>
      </c>
      <c r="W5653" s="53">
        <f t="shared" si="632"/>
        <v>0</v>
      </c>
      <c r="X5653" s="53" t="str">
        <f t="shared" si="633"/>
        <v/>
      </c>
      <c r="Y5653" s="54" t="str">
        <f t="shared" si="634"/>
        <v/>
      </c>
    </row>
    <row r="5654" spans="17:25" x14ac:dyDescent="0.25">
      <c r="Q5654" s="47">
        <f t="shared" si="630"/>
        <v>2007</v>
      </c>
      <c r="R5654" s="48" t="str">
        <f t="shared" si="628"/>
        <v>20075</v>
      </c>
      <c r="S5654" s="49">
        <v>39216</v>
      </c>
      <c r="T5654" s="48">
        <v>2029.2</v>
      </c>
      <c r="U5654" s="50">
        <f t="shared" si="629"/>
        <v>2009.415483870968</v>
      </c>
      <c r="V5654" s="51">
        <f t="shared" si="631"/>
        <v>2076.2397534246529</v>
      </c>
      <c r="W5654" s="53">
        <f t="shared" si="632"/>
        <v>0</v>
      </c>
      <c r="X5654" s="53" t="str">
        <f t="shared" si="633"/>
        <v/>
      </c>
      <c r="Y5654" s="54" t="str">
        <f t="shared" si="634"/>
        <v/>
      </c>
    </row>
    <row r="5655" spans="17:25" x14ac:dyDescent="0.25">
      <c r="Q5655" s="47">
        <f t="shared" si="630"/>
        <v>2007</v>
      </c>
      <c r="R5655" s="48" t="str">
        <f t="shared" si="628"/>
        <v>20075</v>
      </c>
      <c r="S5655" s="49">
        <v>39217</v>
      </c>
      <c r="T5655" s="48">
        <v>2002.04</v>
      </c>
      <c r="U5655" s="50">
        <f t="shared" si="629"/>
        <v>2009.415483870968</v>
      </c>
      <c r="V5655" s="51">
        <f t="shared" si="631"/>
        <v>2076.2397534246529</v>
      </c>
      <c r="W5655" s="53">
        <f t="shared" si="632"/>
        <v>-1.3384585058150988E-2</v>
      </c>
      <c r="X5655" s="53" t="str">
        <f t="shared" si="633"/>
        <v/>
      </c>
      <c r="Y5655" s="54" t="str">
        <f t="shared" si="634"/>
        <v/>
      </c>
    </row>
    <row r="5656" spans="17:25" x14ac:dyDescent="0.25">
      <c r="Q5656" s="47">
        <f t="shared" si="630"/>
        <v>2007</v>
      </c>
      <c r="R5656" s="48" t="str">
        <f t="shared" si="628"/>
        <v>20075</v>
      </c>
      <c r="S5656" s="49">
        <v>39218</v>
      </c>
      <c r="T5656" s="48">
        <v>1995.17</v>
      </c>
      <c r="U5656" s="50">
        <f t="shared" si="629"/>
        <v>2009.415483870968</v>
      </c>
      <c r="V5656" s="51">
        <f t="shared" si="631"/>
        <v>2076.2397534246529</v>
      </c>
      <c r="W5656" s="53">
        <f t="shared" si="632"/>
        <v>-3.4314998701323596E-3</v>
      </c>
      <c r="X5656" s="53" t="str">
        <f t="shared" si="633"/>
        <v/>
      </c>
      <c r="Y5656" s="54" t="str">
        <f t="shared" si="634"/>
        <v/>
      </c>
    </row>
    <row r="5657" spans="17:25" x14ac:dyDescent="0.25">
      <c r="Q5657" s="47">
        <f t="shared" si="630"/>
        <v>2007</v>
      </c>
      <c r="R5657" s="48" t="str">
        <f t="shared" si="628"/>
        <v>20075</v>
      </c>
      <c r="S5657" s="49">
        <v>39219</v>
      </c>
      <c r="T5657" s="48">
        <v>1988.01</v>
      </c>
      <c r="U5657" s="50">
        <f t="shared" si="629"/>
        <v>2009.415483870968</v>
      </c>
      <c r="V5657" s="51">
        <f t="shared" si="631"/>
        <v>2076.2397534246529</v>
      </c>
      <c r="W5657" s="53">
        <f t="shared" si="632"/>
        <v>-3.5886666299113079E-3</v>
      </c>
      <c r="X5657" s="53" t="str">
        <f t="shared" si="633"/>
        <v/>
      </c>
      <c r="Y5657" s="54" t="str">
        <f t="shared" si="634"/>
        <v/>
      </c>
    </row>
    <row r="5658" spans="17:25" x14ac:dyDescent="0.25">
      <c r="Q5658" s="47">
        <f t="shared" si="630"/>
        <v>2007</v>
      </c>
      <c r="R5658" s="48" t="str">
        <f t="shared" si="628"/>
        <v>20075</v>
      </c>
      <c r="S5658" s="49">
        <v>39220</v>
      </c>
      <c r="T5658" s="48">
        <v>1990.43</v>
      </c>
      <c r="U5658" s="50">
        <f t="shared" si="629"/>
        <v>2009.415483870968</v>
      </c>
      <c r="V5658" s="51">
        <f t="shared" si="631"/>
        <v>2076.2397534246529</v>
      </c>
      <c r="W5658" s="53">
        <f t="shared" si="632"/>
        <v>1.2172976997097962E-3</v>
      </c>
      <c r="X5658" s="53" t="str">
        <f t="shared" si="633"/>
        <v/>
      </c>
      <c r="Y5658" s="54" t="str">
        <f t="shared" si="634"/>
        <v/>
      </c>
    </row>
    <row r="5659" spans="17:25" x14ac:dyDescent="0.25">
      <c r="Q5659" s="47">
        <f t="shared" si="630"/>
        <v>2007</v>
      </c>
      <c r="R5659" s="48" t="str">
        <f t="shared" si="628"/>
        <v>20075</v>
      </c>
      <c r="S5659" s="49">
        <v>39221</v>
      </c>
      <c r="T5659" s="48">
        <v>1985.33</v>
      </c>
      <c r="U5659" s="50">
        <f t="shared" si="629"/>
        <v>2009.415483870968</v>
      </c>
      <c r="V5659" s="51">
        <f t="shared" si="631"/>
        <v>2076.2397534246529</v>
      </c>
      <c r="W5659" s="53">
        <f t="shared" si="632"/>
        <v>-2.5622604160910889E-3</v>
      </c>
      <c r="X5659" s="53" t="str">
        <f t="shared" si="633"/>
        <v/>
      </c>
      <c r="Y5659" s="54" t="str">
        <f t="shared" si="634"/>
        <v/>
      </c>
    </row>
    <row r="5660" spans="17:25" x14ac:dyDescent="0.25">
      <c r="Q5660" s="47">
        <f t="shared" si="630"/>
        <v>2007</v>
      </c>
      <c r="R5660" s="48" t="str">
        <f t="shared" si="628"/>
        <v>20075</v>
      </c>
      <c r="S5660" s="49">
        <v>39222</v>
      </c>
      <c r="T5660" s="48">
        <v>1985.33</v>
      </c>
      <c r="U5660" s="50">
        <f t="shared" si="629"/>
        <v>2009.415483870968</v>
      </c>
      <c r="V5660" s="51">
        <f t="shared" si="631"/>
        <v>2076.2397534246529</v>
      </c>
      <c r="W5660" s="53">
        <f t="shared" si="632"/>
        <v>0</v>
      </c>
      <c r="X5660" s="53" t="str">
        <f t="shared" si="633"/>
        <v/>
      </c>
      <c r="Y5660" s="54" t="str">
        <f t="shared" si="634"/>
        <v/>
      </c>
    </row>
    <row r="5661" spans="17:25" x14ac:dyDescent="0.25">
      <c r="Q5661" s="47">
        <f t="shared" si="630"/>
        <v>2007</v>
      </c>
      <c r="R5661" s="48" t="str">
        <f t="shared" si="628"/>
        <v>20075</v>
      </c>
      <c r="S5661" s="49">
        <v>39223</v>
      </c>
      <c r="T5661" s="48">
        <v>1985.33</v>
      </c>
      <c r="U5661" s="50">
        <f t="shared" si="629"/>
        <v>2009.415483870968</v>
      </c>
      <c r="V5661" s="51">
        <f t="shared" si="631"/>
        <v>2076.2397534246529</v>
      </c>
      <c r="W5661" s="53">
        <f t="shared" si="632"/>
        <v>0</v>
      </c>
      <c r="X5661" s="53" t="str">
        <f t="shared" si="633"/>
        <v/>
      </c>
      <c r="Y5661" s="54" t="str">
        <f t="shared" si="634"/>
        <v/>
      </c>
    </row>
    <row r="5662" spans="17:25" x14ac:dyDescent="0.25">
      <c r="Q5662" s="47">
        <f t="shared" si="630"/>
        <v>2007</v>
      </c>
      <c r="R5662" s="48" t="str">
        <f t="shared" si="628"/>
        <v>20075</v>
      </c>
      <c r="S5662" s="49">
        <v>39224</v>
      </c>
      <c r="T5662" s="48">
        <v>1985.33</v>
      </c>
      <c r="U5662" s="50">
        <f t="shared" si="629"/>
        <v>2009.415483870968</v>
      </c>
      <c r="V5662" s="51">
        <f t="shared" si="631"/>
        <v>2076.2397534246529</v>
      </c>
      <c r="W5662" s="53">
        <f t="shared" si="632"/>
        <v>0</v>
      </c>
      <c r="X5662" s="53" t="str">
        <f t="shared" si="633"/>
        <v/>
      </c>
      <c r="Y5662" s="54" t="str">
        <f t="shared" si="634"/>
        <v/>
      </c>
    </row>
    <row r="5663" spans="17:25" x14ac:dyDescent="0.25">
      <c r="Q5663" s="47">
        <f t="shared" si="630"/>
        <v>2007</v>
      </c>
      <c r="R5663" s="48" t="str">
        <f t="shared" si="628"/>
        <v>20075</v>
      </c>
      <c r="S5663" s="49">
        <v>39225</v>
      </c>
      <c r="T5663" s="48">
        <v>1957.54</v>
      </c>
      <c r="U5663" s="50">
        <f t="shared" si="629"/>
        <v>2009.415483870968</v>
      </c>
      <c r="V5663" s="51">
        <f t="shared" si="631"/>
        <v>2076.2397534246529</v>
      </c>
      <c r="W5663" s="53">
        <f t="shared" si="632"/>
        <v>-1.3997672930948446E-2</v>
      </c>
      <c r="X5663" s="53" t="str">
        <f t="shared" si="633"/>
        <v/>
      </c>
      <c r="Y5663" s="54" t="str">
        <f t="shared" si="634"/>
        <v/>
      </c>
    </row>
    <row r="5664" spans="17:25" x14ac:dyDescent="0.25">
      <c r="Q5664" s="47">
        <f t="shared" si="630"/>
        <v>2007</v>
      </c>
      <c r="R5664" s="48" t="str">
        <f t="shared" si="628"/>
        <v>20075</v>
      </c>
      <c r="S5664" s="49">
        <v>39226</v>
      </c>
      <c r="T5664" s="48">
        <v>1963.56</v>
      </c>
      <c r="U5664" s="50">
        <f t="shared" si="629"/>
        <v>2009.415483870968</v>
      </c>
      <c r="V5664" s="51">
        <f t="shared" si="631"/>
        <v>2076.2397534246529</v>
      </c>
      <c r="W5664" s="53">
        <f t="shared" si="632"/>
        <v>3.07528837214055E-3</v>
      </c>
      <c r="X5664" s="53" t="str">
        <f t="shared" si="633"/>
        <v/>
      </c>
      <c r="Y5664" s="54" t="str">
        <f t="shared" si="634"/>
        <v/>
      </c>
    </row>
    <row r="5665" spans="17:25" x14ac:dyDescent="0.25">
      <c r="Q5665" s="47">
        <f t="shared" si="630"/>
        <v>2007</v>
      </c>
      <c r="R5665" s="48" t="str">
        <f t="shared" si="628"/>
        <v>20075</v>
      </c>
      <c r="S5665" s="49">
        <v>39227</v>
      </c>
      <c r="T5665" s="48">
        <v>1962.59</v>
      </c>
      <c r="U5665" s="50">
        <f t="shared" si="629"/>
        <v>2009.415483870968</v>
      </c>
      <c r="V5665" s="51">
        <f t="shared" si="631"/>
        <v>2076.2397534246529</v>
      </c>
      <c r="W5665" s="53">
        <f t="shared" si="632"/>
        <v>-4.9400069261951174E-4</v>
      </c>
      <c r="X5665" s="53" t="str">
        <f t="shared" si="633"/>
        <v/>
      </c>
      <c r="Y5665" s="54" t="str">
        <f t="shared" si="634"/>
        <v/>
      </c>
    </row>
    <row r="5666" spans="17:25" x14ac:dyDescent="0.25">
      <c r="Q5666" s="47">
        <f t="shared" si="630"/>
        <v>2007</v>
      </c>
      <c r="R5666" s="48" t="str">
        <f t="shared" si="628"/>
        <v>20075</v>
      </c>
      <c r="S5666" s="49">
        <v>39228</v>
      </c>
      <c r="T5666" s="48">
        <v>1934.55</v>
      </c>
      <c r="U5666" s="50">
        <f t="shared" si="629"/>
        <v>2009.415483870968</v>
      </c>
      <c r="V5666" s="51">
        <f t="shared" si="631"/>
        <v>2076.2397534246529</v>
      </c>
      <c r="W5666" s="53">
        <f t="shared" si="632"/>
        <v>-1.4287242878033624E-2</v>
      </c>
      <c r="X5666" s="53" t="str">
        <f t="shared" si="633"/>
        <v/>
      </c>
      <c r="Y5666" s="54" t="str">
        <f t="shared" si="634"/>
        <v/>
      </c>
    </row>
    <row r="5667" spans="17:25" x14ac:dyDescent="0.25">
      <c r="Q5667" s="47">
        <f t="shared" si="630"/>
        <v>2007</v>
      </c>
      <c r="R5667" s="48" t="str">
        <f t="shared" si="628"/>
        <v>20075</v>
      </c>
      <c r="S5667" s="49">
        <v>39229</v>
      </c>
      <c r="T5667" s="48">
        <v>1934.55</v>
      </c>
      <c r="U5667" s="50">
        <f t="shared" si="629"/>
        <v>2009.415483870968</v>
      </c>
      <c r="V5667" s="51">
        <f t="shared" si="631"/>
        <v>2076.2397534246529</v>
      </c>
      <c r="W5667" s="53">
        <f t="shared" si="632"/>
        <v>0</v>
      </c>
      <c r="X5667" s="53" t="str">
        <f t="shared" si="633"/>
        <v/>
      </c>
      <c r="Y5667" s="54" t="str">
        <f t="shared" si="634"/>
        <v/>
      </c>
    </row>
    <row r="5668" spans="17:25" x14ac:dyDescent="0.25">
      <c r="Q5668" s="47">
        <f t="shared" si="630"/>
        <v>2007</v>
      </c>
      <c r="R5668" s="48" t="str">
        <f t="shared" si="628"/>
        <v>20075</v>
      </c>
      <c r="S5668" s="49">
        <v>39230</v>
      </c>
      <c r="T5668" s="48">
        <v>1934.55</v>
      </c>
      <c r="U5668" s="50">
        <f t="shared" si="629"/>
        <v>2009.415483870968</v>
      </c>
      <c r="V5668" s="51">
        <f t="shared" si="631"/>
        <v>2076.2397534246529</v>
      </c>
      <c r="W5668" s="53">
        <f t="shared" si="632"/>
        <v>0</v>
      </c>
      <c r="X5668" s="53" t="str">
        <f t="shared" si="633"/>
        <v/>
      </c>
      <c r="Y5668" s="54" t="str">
        <f t="shared" si="634"/>
        <v/>
      </c>
    </row>
    <row r="5669" spans="17:25" x14ac:dyDescent="0.25">
      <c r="Q5669" s="47">
        <f t="shared" si="630"/>
        <v>2007</v>
      </c>
      <c r="R5669" s="48" t="str">
        <f t="shared" si="628"/>
        <v>20075</v>
      </c>
      <c r="S5669" s="49">
        <v>39231</v>
      </c>
      <c r="T5669" s="48">
        <v>1934.55</v>
      </c>
      <c r="U5669" s="50">
        <f t="shared" si="629"/>
        <v>2009.415483870968</v>
      </c>
      <c r="V5669" s="51">
        <f t="shared" si="631"/>
        <v>2076.2397534246529</v>
      </c>
      <c r="W5669" s="53">
        <f t="shared" si="632"/>
        <v>0</v>
      </c>
      <c r="X5669" s="53" t="str">
        <f t="shared" si="633"/>
        <v/>
      </c>
      <c r="Y5669" s="54" t="str">
        <f t="shared" si="634"/>
        <v/>
      </c>
    </row>
    <row r="5670" spans="17:25" x14ac:dyDescent="0.25">
      <c r="Q5670" s="47">
        <f t="shared" si="630"/>
        <v>2007</v>
      </c>
      <c r="R5670" s="48" t="str">
        <f t="shared" si="628"/>
        <v>20075</v>
      </c>
      <c r="S5670" s="49">
        <v>39232</v>
      </c>
      <c r="T5670" s="48">
        <v>1914.96</v>
      </c>
      <c r="U5670" s="50">
        <f t="shared" si="629"/>
        <v>2009.415483870968</v>
      </c>
      <c r="V5670" s="51">
        <f t="shared" si="631"/>
        <v>2076.2397534246529</v>
      </c>
      <c r="W5670" s="53">
        <f t="shared" si="632"/>
        <v>-1.0126385981235941E-2</v>
      </c>
      <c r="X5670" s="53" t="str">
        <f t="shared" si="633"/>
        <v/>
      </c>
      <c r="Y5670" s="54" t="str">
        <f t="shared" si="634"/>
        <v/>
      </c>
    </row>
    <row r="5671" spans="17:25" x14ac:dyDescent="0.25">
      <c r="Q5671" s="47">
        <f t="shared" si="630"/>
        <v>2007</v>
      </c>
      <c r="R5671" s="48" t="str">
        <f t="shared" si="628"/>
        <v>20075</v>
      </c>
      <c r="S5671" s="49">
        <v>39233</v>
      </c>
      <c r="T5671" s="48">
        <v>1930.64</v>
      </c>
      <c r="U5671" s="50">
        <f t="shared" si="629"/>
        <v>2009.415483870968</v>
      </c>
      <c r="V5671" s="51">
        <f t="shared" si="631"/>
        <v>2076.2397534246529</v>
      </c>
      <c r="W5671" s="53">
        <f t="shared" si="632"/>
        <v>8.1881605882108133E-3</v>
      </c>
      <c r="X5671" s="53" t="str">
        <f t="shared" si="633"/>
        <v/>
      </c>
      <c r="Y5671" s="54" t="str">
        <f t="shared" si="634"/>
        <v/>
      </c>
    </row>
    <row r="5672" spans="17:25" x14ac:dyDescent="0.25">
      <c r="Q5672" s="47">
        <f t="shared" si="630"/>
        <v>2007</v>
      </c>
      <c r="R5672" s="48" t="str">
        <f t="shared" si="628"/>
        <v>20076</v>
      </c>
      <c r="S5672" s="49">
        <v>39234</v>
      </c>
      <c r="T5672" s="48">
        <v>1900.09</v>
      </c>
      <c r="U5672" s="50">
        <f t="shared" si="629"/>
        <v>1923.5343333333333</v>
      </c>
      <c r="V5672" s="51">
        <f t="shared" si="631"/>
        <v>2076.2397534246529</v>
      </c>
      <c r="W5672" s="53">
        <f t="shared" si="632"/>
        <v>-1.5823768284092377E-2</v>
      </c>
      <c r="X5672" s="53">
        <f t="shared" si="633"/>
        <v>-4.2739369347444267E-2</v>
      </c>
      <c r="Y5672" s="54" t="str">
        <f t="shared" si="634"/>
        <v/>
      </c>
    </row>
    <row r="5673" spans="17:25" x14ac:dyDescent="0.25">
      <c r="Q5673" s="47">
        <f t="shared" si="630"/>
        <v>2007</v>
      </c>
      <c r="R5673" s="48" t="str">
        <f t="shared" si="628"/>
        <v>20076</v>
      </c>
      <c r="S5673" s="49">
        <v>39235</v>
      </c>
      <c r="T5673" s="48">
        <v>1885.8</v>
      </c>
      <c r="U5673" s="50">
        <f t="shared" si="629"/>
        <v>1923.5343333333333</v>
      </c>
      <c r="V5673" s="51">
        <f t="shared" si="631"/>
        <v>2076.2397534246529</v>
      </c>
      <c r="W5673" s="53">
        <f t="shared" si="632"/>
        <v>-7.5206963880658506E-3</v>
      </c>
      <c r="X5673" s="53" t="str">
        <f t="shared" si="633"/>
        <v/>
      </c>
      <c r="Y5673" s="54" t="str">
        <f t="shared" si="634"/>
        <v/>
      </c>
    </row>
    <row r="5674" spans="17:25" x14ac:dyDescent="0.25">
      <c r="Q5674" s="47">
        <f t="shared" si="630"/>
        <v>2007</v>
      </c>
      <c r="R5674" s="48" t="str">
        <f t="shared" si="628"/>
        <v>20076</v>
      </c>
      <c r="S5674" s="49">
        <v>39236</v>
      </c>
      <c r="T5674" s="48">
        <v>1885.8</v>
      </c>
      <c r="U5674" s="50">
        <f t="shared" si="629"/>
        <v>1923.5343333333333</v>
      </c>
      <c r="V5674" s="51">
        <f t="shared" si="631"/>
        <v>2076.2397534246529</v>
      </c>
      <c r="W5674" s="53">
        <f t="shared" si="632"/>
        <v>0</v>
      </c>
      <c r="X5674" s="53" t="str">
        <f t="shared" si="633"/>
        <v/>
      </c>
      <c r="Y5674" s="54" t="str">
        <f t="shared" si="634"/>
        <v/>
      </c>
    </row>
    <row r="5675" spans="17:25" x14ac:dyDescent="0.25">
      <c r="Q5675" s="47">
        <f t="shared" si="630"/>
        <v>2007</v>
      </c>
      <c r="R5675" s="48" t="str">
        <f t="shared" si="628"/>
        <v>20076</v>
      </c>
      <c r="S5675" s="49">
        <v>39237</v>
      </c>
      <c r="T5675" s="48">
        <v>1885.8</v>
      </c>
      <c r="U5675" s="50">
        <f t="shared" si="629"/>
        <v>1923.5343333333333</v>
      </c>
      <c r="V5675" s="51">
        <f t="shared" si="631"/>
        <v>2076.2397534246529</v>
      </c>
      <c r="W5675" s="53">
        <f t="shared" si="632"/>
        <v>0</v>
      </c>
      <c r="X5675" s="53" t="str">
        <f t="shared" si="633"/>
        <v/>
      </c>
      <c r="Y5675" s="54" t="str">
        <f t="shared" si="634"/>
        <v/>
      </c>
    </row>
    <row r="5676" spans="17:25" x14ac:dyDescent="0.25">
      <c r="Q5676" s="47">
        <f t="shared" si="630"/>
        <v>2007</v>
      </c>
      <c r="R5676" s="48" t="str">
        <f t="shared" si="628"/>
        <v>20076</v>
      </c>
      <c r="S5676" s="49">
        <v>39238</v>
      </c>
      <c r="T5676" s="48">
        <v>1882.06</v>
      </c>
      <c r="U5676" s="50">
        <f t="shared" si="629"/>
        <v>1923.5343333333333</v>
      </c>
      <c r="V5676" s="51">
        <f t="shared" si="631"/>
        <v>2076.2397534246529</v>
      </c>
      <c r="W5676" s="53">
        <f t="shared" si="632"/>
        <v>-1.9832431859158062E-3</v>
      </c>
      <c r="X5676" s="53" t="str">
        <f t="shared" si="633"/>
        <v/>
      </c>
      <c r="Y5676" s="54" t="str">
        <f t="shared" si="634"/>
        <v/>
      </c>
    </row>
    <row r="5677" spans="17:25" x14ac:dyDescent="0.25">
      <c r="Q5677" s="47">
        <f t="shared" si="630"/>
        <v>2007</v>
      </c>
      <c r="R5677" s="48" t="str">
        <f t="shared" si="628"/>
        <v>20076</v>
      </c>
      <c r="S5677" s="49">
        <v>39239</v>
      </c>
      <c r="T5677" s="48">
        <v>1877.88</v>
      </c>
      <c r="U5677" s="50">
        <f t="shared" si="629"/>
        <v>1923.5343333333333</v>
      </c>
      <c r="V5677" s="51">
        <f t="shared" si="631"/>
        <v>2076.2397534246529</v>
      </c>
      <c r="W5677" s="53">
        <f t="shared" si="632"/>
        <v>-2.2209706385555306E-3</v>
      </c>
      <c r="X5677" s="53" t="str">
        <f t="shared" si="633"/>
        <v/>
      </c>
      <c r="Y5677" s="54" t="str">
        <f t="shared" si="634"/>
        <v/>
      </c>
    </row>
    <row r="5678" spans="17:25" x14ac:dyDescent="0.25">
      <c r="Q5678" s="47">
        <f t="shared" si="630"/>
        <v>2007</v>
      </c>
      <c r="R5678" s="48" t="str">
        <f t="shared" si="628"/>
        <v>20076</v>
      </c>
      <c r="S5678" s="49">
        <v>39240</v>
      </c>
      <c r="T5678" s="48">
        <v>1886.92</v>
      </c>
      <c r="U5678" s="50">
        <f t="shared" si="629"/>
        <v>1923.5343333333333</v>
      </c>
      <c r="V5678" s="51">
        <f t="shared" si="631"/>
        <v>2076.2397534246529</v>
      </c>
      <c r="W5678" s="53">
        <f t="shared" si="632"/>
        <v>4.8139391228405604E-3</v>
      </c>
      <c r="X5678" s="53" t="str">
        <f t="shared" si="633"/>
        <v/>
      </c>
      <c r="Y5678" s="54" t="str">
        <f t="shared" si="634"/>
        <v/>
      </c>
    </row>
    <row r="5679" spans="17:25" x14ac:dyDescent="0.25">
      <c r="Q5679" s="47">
        <f t="shared" si="630"/>
        <v>2007</v>
      </c>
      <c r="R5679" s="48" t="str">
        <f t="shared" si="628"/>
        <v>20076</v>
      </c>
      <c r="S5679" s="49">
        <v>39241</v>
      </c>
      <c r="T5679" s="48">
        <v>1900.68</v>
      </c>
      <c r="U5679" s="50">
        <f t="shared" si="629"/>
        <v>1923.5343333333333</v>
      </c>
      <c r="V5679" s="51">
        <f t="shared" si="631"/>
        <v>2076.2397534246529</v>
      </c>
      <c r="W5679" s="53">
        <f t="shared" si="632"/>
        <v>7.2923070400441325E-3</v>
      </c>
      <c r="X5679" s="53" t="str">
        <f t="shared" si="633"/>
        <v/>
      </c>
      <c r="Y5679" s="54" t="str">
        <f t="shared" si="634"/>
        <v/>
      </c>
    </row>
    <row r="5680" spans="17:25" x14ac:dyDescent="0.25">
      <c r="Q5680" s="47">
        <f t="shared" si="630"/>
        <v>2007</v>
      </c>
      <c r="R5680" s="48" t="str">
        <f t="shared" si="628"/>
        <v>20076</v>
      </c>
      <c r="S5680" s="49">
        <v>39242</v>
      </c>
      <c r="T5680" s="48">
        <v>1924.54</v>
      </c>
      <c r="U5680" s="50">
        <f t="shared" si="629"/>
        <v>1923.5343333333333</v>
      </c>
      <c r="V5680" s="51">
        <f t="shared" si="631"/>
        <v>2076.2397534246529</v>
      </c>
      <c r="W5680" s="53">
        <f t="shared" si="632"/>
        <v>1.2553401940358144E-2</v>
      </c>
      <c r="X5680" s="53" t="str">
        <f t="shared" si="633"/>
        <v/>
      </c>
      <c r="Y5680" s="54" t="str">
        <f t="shared" si="634"/>
        <v/>
      </c>
    </row>
    <row r="5681" spans="17:25" x14ac:dyDescent="0.25">
      <c r="Q5681" s="47">
        <f t="shared" si="630"/>
        <v>2007</v>
      </c>
      <c r="R5681" s="48" t="str">
        <f t="shared" si="628"/>
        <v>20076</v>
      </c>
      <c r="S5681" s="49">
        <v>39243</v>
      </c>
      <c r="T5681" s="48">
        <v>1924.54</v>
      </c>
      <c r="U5681" s="50">
        <f t="shared" si="629"/>
        <v>1923.5343333333333</v>
      </c>
      <c r="V5681" s="51">
        <f t="shared" si="631"/>
        <v>2076.2397534246529</v>
      </c>
      <c r="W5681" s="53">
        <f t="shared" si="632"/>
        <v>0</v>
      </c>
      <c r="X5681" s="53" t="str">
        <f t="shared" si="633"/>
        <v/>
      </c>
      <c r="Y5681" s="54" t="str">
        <f t="shared" si="634"/>
        <v/>
      </c>
    </row>
    <row r="5682" spans="17:25" x14ac:dyDescent="0.25">
      <c r="Q5682" s="47">
        <f t="shared" si="630"/>
        <v>2007</v>
      </c>
      <c r="R5682" s="48" t="str">
        <f t="shared" si="628"/>
        <v>20076</v>
      </c>
      <c r="S5682" s="49">
        <v>39244</v>
      </c>
      <c r="T5682" s="48">
        <v>1924.54</v>
      </c>
      <c r="U5682" s="50">
        <f t="shared" si="629"/>
        <v>1923.5343333333333</v>
      </c>
      <c r="V5682" s="51">
        <f t="shared" si="631"/>
        <v>2076.2397534246529</v>
      </c>
      <c r="W5682" s="53">
        <f t="shared" si="632"/>
        <v>0</v>
      </c>
      <c r="X5682" s="53" t="str">
        <f t="shared" si="633"/>
        <v/>
      </c>
      <c r="Y5682" s="54" t="str">
        <f t="shared" si="634"/>
        <v/>
      </c>
    </row>
    <row r="5683" spans="17:25" x14ac:dyDescent="0.25">
      <c r="Q5683" s="47">
        <f t="shared" si="630"/>
        <v>2007</v>
      </c>
      <c r="R5683" s="48" t="str">
        <f t="shared" si="628"/>
        <v>20076</v>
      </c>
      <c r="S5683" s="49">
        <v>39245</v>
      </c>
      <c r="T5683" s="48">
        <v>1924.54</v>
      </c>
      <c r="U5683" s="50">
        <f t="shared" si="629"/>
        <v>1923.5343333333333</v>
      </c>
      <c r="V5683" s="51">
        <f t="shared" si="631"/>
        <v>2076.2397534246529</v>
      </c>
      <c r="W5683" s="53">
        <f t="shared" si="632"/>
        <v>0</v>
      </c>
      <c r="X5683" s="53" t="str">
        <f t="shared" si="633"/>
        <v/>
      </c>
      <c r="Y5683" s="54" t="str">
        <f t="shared" si="634"/>
        <v/>
      </c>
    </row>
    <row r="5684" spans="17:25" x14ac:dyDescent="0.25">
      <c r="Q5684" s="47">
        <f t="shared" si="630"/>
        <v>2007</v>
      </c>
      <c r="R5684" s="48" t="str">
        <f t="shared" si="628"/>
        <v>20076</v>
      </c>
      <c r="S5684" s="49">
        <v>39246</v>
      </c>
      <c r="T5684" s="48">
        <v>1931.36</v>
      </c>
      <c r="U5684" s="50">
        <f t="shared" si="629"/>
        <v>1923.5343333333333</v>
      </c>
      <c r="V5684" s="51">
        <f t="shared" si="631"/>
        <v>2076.2397534246529</v>
      </c>
      <c r="W5684" s="53">
        <f t="shared" si="632"/>
        <v>3.5437039500347822E-3</v>
      </c>
      <c r="X5684" s="53" t="str">
        <f t="shared" si="633"/>
        <v/>
      </c>
      <c r="Y5684" s="54" t="str">
        <f t="shared" si="634"/>
        <v/>
      </c>
    </row>
    <row r="5685" spans="17:25" x14ac:dyDescent="0.25">
      <c r="Q5685" s="47">
        <f t="shared" si="630"/>
        <v>2007</v>
      </c>
      <c r="R5685" s="48" t="str">
        <f t="shared" si="628"/>
        <v>20076</v>
      </c>
      <c r="S5685" s="49">
        <v>39247</v>
      </c>
      <c r="T5685" s="48">
        <v>1947.37</v>
      </c>
      <c r="U5685" s="50">
        <f t="shared" si="629"/>
        <v>1923.5343333333333</v>
      </c>
      <c r="V5685" s="51">
        <f t="shared" si="631"/>
        <v>2076.2397534246529</v>
      </c>
      <c r="W5685" s="53">
        <f t="shared" si="632"/>
        <v>8.2894954850467606E-3</v>
      </c>
      <c r="X5685" s="53" t="str">
        <f t="shared" si="633"/>
        <v/>
      </c>
      <c r="Y5685" s="54" t="str">
        <f t="shared" si="634"/>
        <v/>
      </c>
    </row>
    <row r="5686" spans="17:25" x14ac:dyDescent="0.25">
      <c r="Q5686" s="47">
        <f t="shared" si="630"/>
        <v>2007</v>
      </c>
      <c r="R5686" s="48" t="str">
        <f t="shared" si="628"/>
        <v>20076</v>
      </c>
      <c r="S5686" s="49">
        <v>39248</v>
      </c>
      <c r="T5686" s="48">
        <v>1945.09</v>
      </c>
      <c r="U5686" s="50">
        <f t="shared" si="629"/>
        <v>1923.5343333333333</v>
      </c>
      <c r="V5686" s="51">
        <f t="shared" si="631"/>
        <v>2076.2397534246529</v>
      </c>
      <c r="W5686" s="53">
        <f t="shared" si="632"/>
        <v>-1.1708098615055285E-3</v>
      </c>
      <c r="X5686" s="53" t="str">
        <f t="shared" si="633"/>
        <v/>
      </c>
      <c r="Y5686" s="54" t="str">
        <f t="shared" si="634"/>
        <v/>
      </c>
    </row>
    <row r="5687" spans="17:25" x14ac:dyDescent="0.25">
      <c r="Q5687" s="47">
        <f t="shared" si="630"/>
        <v>2007</v>
      </c>
      <c r="R5687" s="48" t="str">
        <f t="shared" si="628"/>
        <v>20076</v>
      </c>
      <c r="S5687" s="49">
        <v>39249</v>
      </c>
      <c r="T5687" s="48">
        <v>1920.25</v>
      </c>
      <c r="U5687" s="50">
        <f t="shared" si="629"/>
        <v>1923.5343333333333</v>
      </c>
      <c r="V5687" s="51">
        <f t="shared" si="631"/>
        <v>2076.2397534246529</v>
      </c>
      <c r="W5687" s="53">
        <f t="shared" si="632"/>
        <v>-1.2770617297914177E-2</v>
      </c>
      <c r="X5687" s="53" t="str">
        <f t="shared" si="633"/>
        <v/>
      </c>
      <c r="Y5687" s="54" t="str">
        <f t="shared" si="634"/>
        <v/>
      </c>
    </row>
    <row r="5688" spans="17:25" x14ac:dyDescent="0.25">
      <c r="Q5688" s="47">
        <f t="shared" si="630"/>
        <v>2007</v>
      </c>
      <c r="R5688" s="48" t="str">
        <f t="shared" si="628"/>
        <v>20076</v>
      </c>
      <c r="S5688" s="49">
        <v>39250</v>
      </c>
      <c r="T5688" s="48">
        <v>1920.25</v>
      </c>
      <c r="U5688" s="50">
        <f t="shared" si="629"/>
        <v>1923.5343333333333</v>
      </c>
      <c r="V5688" s="51">
        <f t="shared" si="631"/>
        <v>2076.2397534246529</v>
      </c>
      <c r="W5688" s="53">
        <f t="shared" si="632"/>
        <v>0</v>
      </c>
      <c r="X5688" s="53" t="str">
        <f t="shared" si="633"/>
        <v/>
      </c>
      <c r="Y5688" s="54" t="str">
        <f t="shared" si="634"/>
        <v/>
      </c>
    </row>
    <row r="5689" spans="17:25" x14ac:dyDescent="0.25">
      <c r="Q5689" s="47">
        <f t="shared" si="630"/>
        <v>2007</v>
      </c>
      <c r="R5689" s="48" t="str">
        <f t="shared" si="628"/>
        <v>20076</v>
      </c>
      <c r="S5689" s="49">
        <v>39251</v>
      </c>
      <c r="T5689" s="48">
        <v>1920.25</v>
      </c>
      <c r="U5689" s="50">
        <f t="shared" si="629"/>
        <v>1923.5343333333333</v>
      </c>
      <c r="V5689" s="51">
        <f t="shared" si="631"/>
        <v>2076.2397534246529</v>
      </c>
      <c r="W5689" s="53">
        <f t="shared" si="632"/>
        <v>0</v>
      </c>
      <c r="X5689" s="53" t="str">
        <f t="shared" si="633"/>
        <v/>
      </c>
      <c r="Y5689" s="54" t="str">
        <f t="shared" si="634"/>
        <v/>
      </c>
    </row>
    <row r="5690" spans="17:25" x14ac:dyDescent="0.25">
      <c r="Q5690" s="47">
        <f t="shared" si="630"/>
        <v>2007</v>
      </c>
      <c r="R5690" s="48" t="str">
        <f t="shared" si="628"/>
        <v>20076</v>
      </c>
      <c r="S5690" s="49">
        <v>39252</v>
      </c>
      <c r="T5690" s="48">
        <v>1920.25</v>
      </c>
      <c r="U5690" s="50">
        <f t="shared" si="629"/>
        <v>1923.5343333333333</v>
      </c>
      <c r="V5690" s="51">
        <f t="shared" si="631"/>
        <v>2076.2397534246529</v>
      </c>
      <c r="W5690" s="53">
        <f t="shared" si="632"/>
        <v>0</v>
      </c>
      <c r="X5690" s="53" t="str">
        <f t="shared" si="633"/>
        <v/>
      </c>
      <c r="Y5690" s="54" t="str">
        <f t="shared" si="634"/>
        <v/>
      </c>
    </row>
    <row r="5691" spans="17:25" x14ac:dyDescent="0.25">
      <c r="Q5691" s="47">
        <f t="shared" si="630"/>
        <v>2007</v>
      </c>
      <c r="R5691" s="48" t="str">
        <f t="shared" si="628"/>
        <v>20076</v>
      </c>
      <c r="S5691" s="49">
        <v>39253</v>
      </c>
      <c r="T5691" s="48">
        <v>1896.07</v>
      </c>
      <c r="U5691" s="50">
        <f t="shared" si="629"/>
        <v>1923.5343333333333</v>
      </c>
      <c r="V5691" s="51">
        <f t="shared" si="631"/>
        <v>2076.2397534246529</v>
      </c>
      <c r="W5691" s="53">
        <f t="shared" si="632"/>
        <v>-1.2592110402291357E-2</v>
      </c>
      <c r="X5691" s="53" t="str">
        <f t="shared" si="633"/>
        <v/>
      </c>
      <c r="Y5691" s="54" t="str">
        <f t="shared" si="634"/>
        <v/>
      </c>
    </row>
    <row r="5692" spans="17:25" x14ac:dyDescent="0.25">
      <c r="Q5692" s="47">
        <f t="shared" si="630"/>
        <v>2007</v>
      </c>
      <c r="R5692" s="48" t="str">
        <f t="shared" si="628"/>
        <v>20076</v>
      </c>
      <c r="S5692" s="49">
        <v>39254</v>
      </c>
      <c r="T5692" s="48">
        <v>1905.13</v>
      </c>
      <c r="U5692" s="50">
        <f t="shared" si="629"/>
        <v>1923.5343333333333</v>
      </c>
      <c r="V5692" s="51">
        <f t="shared" si="631"/>
        <v>2076.2397534246529</v>
      </c>
      <c r="W5692" s="53">
        <f t="shared" si="632"/>
        <v>4.7783045984590711E-3</v>
      </c>
      <c r="X5692" s="53" t="str">
        <f t="shared" si="633"/>
        <v/>
      </c>
      <c r="Y5692" s="54" t="str">
        <f t="shared" si="634"/>
        <v/>
      </c>
    </row>
    <row r="5693" spans="17:25" x14ac:dyDescent="0.25">
      <c r="Q5693" s="47">
        <f t="shared" si="630"/>
        <v>2007</v>
      </c>
      <c r="R5693" s="48" t="str">
        <f t="shared" si="628"/>
        <v>20076</v>
      </c>
      <c r="S5693" s="49">
        <v>39255</v>
      </c>
      <c r="T5693" s="48">
        <v>1938.17</v>
      </c>
      <c r="U5693" s="50">
        <f t="shared" si="629"/>
        <v>1923.5343333333333</v>
      </c>
      <c r="V5693" s="51">
        <f t="shared" si="631"/>
        <v>2076.2397534246529</v>
      </c>
      <c r="W5693" s="53">
        <f t="shared" si="632"/>
        <v>1.7342648533170912E-2</v>
      </c>
      <c r="X5693" s="53" t="str">
        <f t="shared" si="633"/>
        <v/>
      </c>
      <c r="Y5693" s="54" t="str">
        <f t="shared" si="634"/>
        <v/>
      </c>
    </row>
    <row r="5694" spans="17:25" x14ac:dyDescent="0.25">
      <c r="Q5694" s="47">
        <f t="shared" si="630"/>
        <v>2007</v>
      </c>
      <c r="R5694" s="48" t="str">
        <f t="shared" si="628"/>
        <v>20076</v>
      </c>
      <c r="S5694" s="49">
        <v>39256</v>
      </c>
      <c r="T5694" s="48">
        <v>1944.01</v>
      </c>
      <c r="U5694" s="50">
        <f t="shared" si="629"/>
        <v>1923.5343333333333</v>
      </c>
      <c r="V5694" s="51">
        <f t="shared" si="631"/>
        <v>2076.2397534246529</v>
      </c>
      <c r="W5694" s="53">
        <f t="shared" si="632"/>
        <v>3.0131515811306908E-3</v>
      </c>
      <c r="X5694" s="53" t="str">
        <f t="shared" si="633"/>
        <v/>
      </c>
      <c r="Y5694" s="54" t="str">
        <f t="shared" si="634"/>
        <v/>
      </c>
    </row>
    <row r="5695" spans="17:25" x14ac:dyDescent="0.25">
      <c r="Q5695" s="47">
        <f t="shared" si="630"/>
        <v>2007</v>
      </c>
      <c r="R5695" s="48" t="str">
        <f t="shared" si="628"/>
        <v>20076</v>
      </c>
      <c r="S5695" s="49">
        <v>39257</v>
      </c>
      <c r="T5695" s="48">
        <v>1944.01</v>
      </c>
      <c r="U5695" s="50">
        <f t="shared" si="629"/>
        <v>1923.5343333333333</v>
      </c>
      <c r="V5695" s="51">
        <f t="shared" si="631"/>
        <v>2076.2397534246529</v>
      </c>
      <c r="W5695" s="53">
        <f t="shared" si="632"/>
        <v>0</v>
      </c>
      <c r="X5695" s="53" t="str">
        <f t="shared" si="633"/>
        <v/>
      </c>
      <c r="Y5695" s="54" t="str">
        <f t="shared" si="634"/>
        <v/>
      </c>
    </row>
    <row r="5696" spans="17:25" x14ac:dyDescent="0.25">
      <c r="Q5696" s="47">
        <f t="shared" si="630"/>
        <v>2007</v>
      </c>
      <c r="R5696" s="48" t="str">
        <f t="shared" si="628"/>
        <v>20076</v>
      </c>
      <c r="S5696" s="49">
        <v>39258</v>
      </c>
      <c r="T5696" s="48">
        <v>1944.01</v>
      </c>
      <c r="U5696" s="50">
        <f t="shared" si="629"/>
        <v>1923.5343333333333</v>
      </c>
      <c r="V5696" s="51">
        <f t="shared" si="631"/>
        <v>2076.2397534246529</v>
      </c>
      <c r="W5696" s="53">
        <f t="shared" si="632"/>
        <v>0</v>
      </c>
      <c r="X5696" s="53" t="str">
        <f t="shared" si="633"/>
        <v/>
      </c>
      <c r="Y5696" s="54" t="str">
        <f t="shared" si="634"/>
        <v/>
      </c>
    </row>
    <row r="5697" spans="17:25" x14ac:dyDescent="0.25">
      <c r="Q5697" s="47">
        <f t="shared" si="630"/>
        <v>2007</v>
      </c>
      <c r="R5697" s="48" t="str">
        <f t="shared" si="628"/>
        <v>20076</v>
      </c>
      <c r="S5697" s="49">
        <v>39259</v>
      </c>
      <c r="T5697" s="48">
        <v>1960.32</v>
      </c>
      <c r="U5697" s="50">
        <f t="shared" si="629"/>
        <v>1923.5343333333333</v>
      </c>
      <c r="V5697" s="51">
        <f t="shared" si="631"/>
        <v>2076.2397534246529</v>
      </c>
      <c r="W5697" s="53">
        <f t="shared" si="632"/>
        <v>8.3898745376824735E-3</v>
      </c>
      <c r="X5697" s="53" t="str">
        <f t="shared" si="633"/>
        <v/>
      </c>
      <c r="Y5697" s="54" t="str">
        <f t="shared" si="634"/>
        <v/>
      </c>
    </row>
    <row r="5698" spans="17:25" x14ac:dyDescent="0.25">
      <c r="Q5698" s="47">
        <f t="shared" si="630"/>
        <v>2007</v>
      </c>
      <c r="R5698" s="48" t="str">
        <f t="shared" si="628"/>
        <v>20076</v>
      </c>
      <c r="S5698" s="49">
        <v>39260</v>
      </c>
      <c r="T5698" s="48">
        <v>1965.31</v>
      </c>
      <c r="U5698" s="50">
        <f t="shared" si="629"/>
        <v>1923.5343333333333</v>
      </c>
      <c r="V5698" s="51">
        <f t="shared" si="631"/>
        <v>2076.2397534246529</v>
      </c>
      <c r="W5698" s="53">
        <f t="shared" si="632"/>
        <v>2.5455027750571624E-3</v>
      </c>
      <c r="X5698" s="53" t="str">
        <f t="shared" si="633"/>
        <v/>
      </c>
      <c r="Y5698" s="54" t="str">
        <f t="shared" si="634"/>
        <v/>
      </c>
    </row>
    <row r="5699" spans="17:25" x14ac:dyDescent="0.25">
      <c r="Q5699" s="47">
        <f t="shared" si="630"/>
        <v>2007</v>
      </c>
      <c r="R5699" s="48" t="str">
        <f t="shared" si="628"/>
        <v>20076</v>
      </c>
      <c r="S5699" s="49">
        <v>39261</v>
      </c>
      <c r="T5699" s="48">
        <v>1982.29</v>
      </c>
      <c r="U5699" s="50">
        <f t="shared" si="629"/>
        <v>1923.5343333333333</v>
      </c>
      <c r="V5699" s="51">
        <f t="shared" si="631"/>
        <v>2076.2397534246529</v>
      </c>
      <c r="W5699" s="53">
        <f t="shared" si="632"/>
        <v>8.6398583429585507E-3</v>
      </c>
      <c r="X5699" s="53" t="str">
        <f t="shared" si="633"/>
        <v/>
      </c>
      <c r="Y5699" s="54" t="str">
        <f t="shared" si="634"/>
        <v/>
      </c>
    </row>
    <row r="5700" spans="17:25" x14ac:dyDescent="0.25">
      <c r="Q5700" s="47">
        <f t="shared" si="630"/>
        <v>2007</v>
      </c>
      <c r="R5700" s="48" t="str">
        <f t="shared" si="628"/>
        <v>20076</v>
      </c>
      <c r="S5700" s="49">
        <v>39262</v>
      </c>
      <c r="T5700" s="48">
        <v>1958.09</v>
      </c>
      <c r="U5700" s="50">
        <f t="shared" si="629"/>
        <v>1923.5343333333333</v>
      </c>
      <c r="V5700" s="51">
        <f t="shared" si="631"/>
        <v>2076.2397534246529</v>
      </c>
      <c r="W5700" s="53">
        <f t="shared" si="632"/>
        <v>-1.2208102749849958E-2</v>
      </c>
      <c r="X5700" s="53" t="str">
        <f t="shared" si="633"/>
        <v/>
      </c>
      <c r="Y5700" s="54" t="str">
        <f t="shared" si="634"/>
        <v/>
      </c>
    </row>
    <row r="5701" spans="17:25" x14ac:dyDescent="0.25">
      <c r="Q5701" s="47">
        <f t="shared" si="630"/>
        <v>2007</v>
      </c>
      <c r="R5701" s="48" t="str">
        <f t="shared" si="628"/>
        <v>20076</v>
      </c>
      <c r="S5701" s="49">
        <v>39263</v>
      </c>
      <c r="T5701" s="48">
        <v>1960.61</v>
      </c>
      <c r="U5701" s="50">
        <f t="shared" si="629"/>
        <v>1923.5343333333333</v>
      </c>
      <c r="V5701" s="51">
        <f t="shared" si="631"/>
        <v>2076.2397534246529</v>
      </c>
      <c r="W5701" s="53">
        <f t="shared" si="632"/>
        <v>1.2869684233105527E-3</v>
      </c>
      <c r="X5701" s="53" t="str">
        <f t="shared" si="633"/>
        <v/>
      </c>
      <c r="Y5701" s="54" t="str">
        <f t="shared" si="634"/>
        <v/>
      </c>
    </row>
    <row r="5702" spans="17:25" x14ac:dyDescent="0.25">
      <c r="Q5702" s="47">
        <f t="shared" si="630"/>
        <v>2007</v>
      </c>
      <c r="R5702" s="48" t="str">
        <f t="shared" si="628"/>
        <v>20077</v>
      </c>
      <c r="S5702" s="49">
        <v>39264</v>
      </c>
      <c r="T5702" s="48">
        <v>1960.61</v>
      </c>
      <c r="U5702" s="50">
        <f t="shared" si="629"/>
        <v>1951.8435483870969</v>
      </c>
      <c r="V5702" s="51">
        <f t="shared" si="631"/>
        <v>2076.2397534246529</v>
      </c>
      <c r="W5702" s="53">
        <f t="shared" si="632"/>
        <v>0</v>
      </c>
      <c r="X5702" s="53">
        <f t="shared" si="633"/>
        <v>1.4717291271170607E-2</v>
      </c>
      <c r="Y5702" s="54" t="str">
        <f t="shared" si="634"/>
        <v/>
      </c>
    </row>
    <row r="5703" spans="17:25" x14ac:dyDescent="0.25">
      <c r="Q5703" s="47">
        <f t="shared" si="630"/>
        <v>2007</v>
      </c>
      <c r="R5703" s="48" t="str">
        <f t="shared" ref="R5703:R5766" si="635">+YEAR(S5703)&amp;MONTH(S5703)</f>
        <v>20077</v>
      </c>
      <c r="S5703" s="49">
        <v>39265</v>
      </c>
      <c r="T5703" s="48">
        <v>1960.61</v>
      </c>
      <c r="U5703" s="50">
        <f t="shared" ref="U5703:U5766" si="636">+AVERAGEIF($R$3:$R$12000,R5703,$T$3:$T$12000)</f>
        <v>1951.8435483870969</v>
      </c>
      <c r="V5703" s="51">
        <f t="shared" si="631"/>
        <v>2076.2397534246529</v>
      </c>
      <c r="W5703" s="53">
        <f t="shared" si="632"/>
        <v>0</v>
      </c>
      <c r="X5703" s="53" t="str">
        <f t="shared" si="633"/>
        <v/>
      </c>
      <c r="Y5703" s="54" t="str">
        <f t="shared" si="634"/>
        <v/>
      </c>
    </row>
    <row r="5704" spans="17:25" x14ac:dyDescent="0.25">
      <c r="Q5704" s="47">
        <f t="shared" ref="Q5704:Q5767" si="637">+YEAR(S5704)</f>
        <v>2007</v>
      </c>
      <c r="R5704" s="48" t="str">
        <f t="shared" si="635"/>
        <v>20077</v>
      </c>
      <c r="S5704" s="49">
        <v>39266</v>
      </c>
      <c r="T5704" s="48">
        <v>1960.61</v>
      </c>
      <c r="U5704" s="50">
        <f t="shared" si="636"/>
        <v>1951.8435483870969</v>
      </c>
      <c r="V5704" s="51">
        <f t="shared" ref="V5704:V5767" si="638">+AVERAGEIF($Q$3:$Q$12000,Q5704,$T$3:$T$12000)</f>
        <v>2076.2397534246529</v>
      </c>
      <c r="W5704" s="53">
        <f t="shared" si="632"/>
        <v>0</v>
      </c>
      <c r="X5704" s="53" t="str">
        <f t="shared" si="633"/>
        <v/>
      </c>
      <c r="Y5704" s="54" t="str">
        <f t="shared" si="634"/>
        <v/>
      </c>
    </row>
    <row r="5705" spans="17:25" x14ac:dyDescent="0.25">
      <c r="Q5705" s="47">
        <f t="shared" si="637"/>
        <v>2007</v>
      </c>
      <c r="R5705" s="48" t="str">
        <f t="shared" si="635"/>
        <v>20077</v>
      </c>
      <c r="S5705" s="49">
        <v>39267</v>
      </c>
      <c r="T5705" s="48">
        <v>1958.95</v>
      </c>
      <c r="U5705" s="50">
        <f t="shared" si="636"/>
        <v>1951.8435483870969</v>
      </c>
      <c r="V5705" s="51">
        <f t="shared" si="638"/>
        <v>2076.2397534246529</v>
      </c>
      <c r="W5705" s="53">
        <f t="shared" ref="W5705:W5768" si="639">+T5705/T5704-1</f>
        <v>-8.4667526943138505E-4</v>
      </c>
      <c r="X5705" s="53" t="str">
        <f t="shared" ref="X5705:X5768" si="640">IF(U5705/U5704-1=0,"",U5705/U5704-1)</f>
        <v/>
      </c>
      <c r="Y5705" s="54" t="str">
        <f t="shared" ref="Y5705:Y5768" si="641">+IF(V5705=V5704,"",V5705/V5704-1)</f>
        <v/>
      </c>
    </row>
    <row r="5706" spans="17:25" x14ac:dyDescent="0.25">
      <c r="Q5706" s="47">
        <f t="shared" si="637"/>
        <v>2007</v>
      </c>
      <c r="R5706" s="48" t="str">
        <f t="shared" si="635"/>
        <v>20077</v>
      </c>
      <c r="S5706" s="49">
        <v>39268</v>
      </c>
      <c r="T5706" s="48">
        <v>1958.95</v>
      </c>
      <c r="U5706" s="50">
        <f t="shared" si="636"/>
        <v>1951.8435483870969</v>
      </c>
      <c r="V5706" s="51">
        <f t="shared" si="638"/>
        <v>2076.2397534246529</v>
      </c>
      <c r="W5706" s="53">
        <f t="shared" si="639"/>
        <v>0</v>
      </c>
      <c r="X5706" s="53" t="str">
        <f t="shared" si="640"/>
        <v/>
      </c>
      <c r="Y5706" s="54" t="str">
        <f t="shared" si="641"/>
        <v/>
      </c>
    </row>
    <row r="5707" spans="17:25" x14ac:dyDescent="0.25">
      <c r="Q5707" s="47">
        <f t="shared" si="637"/>
        <v>2007</v>
      </c>
      <c r="R5707" s="48" t="str">
        <f t="shared" si="635"/>
        <v>20077</v>
      </c>
      <c r="S5707" s="49">
        <v>39269</v>
      </c>
      <c r="T5707" s="48">
        <v>1969.36</v>
      </c>
      <c r="U5707" s="50">
        <f t="shared" si="636"/>
        <v>1951.8435483870969</v>
      </c>
      <c r="V5707" s="51">
        <f t="shared" si="638"/>
        <v>2076.2397534246529</v>
      </c>
      <c r="W5707" s="53">
        <f t="shared" si="639"/>
        <v>5.314071313713864E-3</v>
      </c>
      <c r="X5707" s="53" t="str">
        <f t="shared" si="640"/>
        <v/>
      </c>
      <c r="Y5707" s="54" t="str">
        <f t="shared" si="641"/>
        <v/>
      </c>
    </row>
    <row r="5708" spans="17:25" x14ac:dyDescent="0.25">
      <c r="Q5708" s="47">
        <f t="shared" si="637"/>
        <v>2007</v>
      </c>
      <c r="R5708" s="48" t="str">
        <f t="shared" si="635"/>
        <v>20077</v>
      </c>
      <c r="S5708" s="49">
        <v>39270</v>
      </c>
      <c r="T5708" s="48">
        <v>1962.55</v>
      </c>
      <c r="U5708" s="50">
        <f t="shared" si="636"/>
        <v>1951.8435483870969</v>
      </c>
      <c r="V5708" s="51">
        <f t="shared" si="638"/>
        <v>2076.2397534246529</v>
      </c>
      <c r="W5708" s="53">
        <f t="shared" si="639"/>
        <v>-3.4579761953121846E-3</v>
      </c>
      <c r="X5708" s="53" t="str">
        <f t="shared" si="640"/>
        <v/>
      </c>
      <c r="Y5708" s="54" t="str">
        <f t="shared" si="641"/>
        <v/>
      </c>
    </row>
    <row r="5709" spans="17:25" x14ac:dyDescent="0.25">
      <c r="Q5709" s="47">
        <f t="shared" si="637"/>
        <v>2007</v>
      </c>
      <c r="R5709" s="48" t="str">
        <f t="shared" si="635"/>
        <v>20077</v>
      </c>
      <c r="S5709" s="49">
        <v>39271</v>
      </c>
      <c r="T5709" s="48">
        <v>1962.55</v>
      </c>
      <c r="U5709" s="50">
        <f t="shared" si="636"/>
        <v>1951.8435483870969</v>
      </c>
      <c r="V5709" s="51">
        <f t="shared" si="638"/>
        <v>2076.2397534246529</v>
      </c>
      <c r="W5709" s="53">
        <f t="shared" si="639"/>
        <v>0</v>
      </c>
      <c r="X5709" s="53" t="str">
        <f t="shared" si="640"/>
        <v/>
      </c>
      <c r="Y5709" s="54" t="str">
        <f t="shared" si="641"/>
        <v/>
      </c>
    </row>
    <row r="5710" spans="17:25" x14ac:dyDescent="0.25">
      <c r="Q5710" s="47">
        <f t="shared" si="637"/>
        <v>2007</v>
      </c>
      <c r="R5710" s="48" t="str">
        <f t="shared" si="635"/>
        <v>20077</v>
      </c>
      <c r="S5710" s="49">
        <v>39272</v>
      </c>
      <c r="T5710" s="48">
        <v>1962.55</v>
      </c>
      <c r="U5710" s="50">
        <f t="shared" si="636"/>
        <v>1951.8435483870969</v>
      </c>
      <c r="V5710" s="51">
        <f t="shared" si="638"/>
        <v>2076.2397534246529</v>
      </c>
      <c r="W5710" s="53">
        <f t="shared" si="639"/>
        <v>0</v>
      </c>
      <c r="X5710" s="53" t="str">
        <f t="shared" si="640"/>
        <v/>
      </c>
      <c r="Y5710" s="54" t="str">
        <f t="shared" si="641"/>
        <v/>
      </c>
    </row>
    <row r="5711" spans="17:25" x14ac:dyDescent="0.25">
      <c r="Q5711" s="47">
        <f t="shared" si="637"/>
        <v>2007</v>
      </c>
      <c r="R5711" s="48" t="str">
        <f t="shared" si="635"/>
        <v>20077</v>
      </c>
      <c r="S5711" s="49">
        <v>39273</v>
      </c>
      <c r="T5711" s="48">
        <v>1945.94</v>
      </c>
      <c r="U5711" s="50">
        <f t="shared" si="636"/>
        <v>1951.8435483870969</v>
      </c>
      <c r="V5711" s="51">
        <f t="shared" si="638"/>
        <v>2076.2397534246529</v>
      </c>
      <c r="W5711" s="53">
        <f t="shared" si="639"/>
        <v>-8.4634786374868654E-3</v>
      </c>
      <c r="X5711" s="53" t="str">
        <f t="shared" si="640"/>
        <v/>
      </c>
      <c r="Y5711" s="54" t="str">
        <f t="shared" si="641"/>
        <v/>
      </c>
    </row>
    <row r="5712" spans="17:25" x14ac:dyDescent="0.25">
      <c r="Q5712" s="47">
        <f t="shared" si="637"/>
        <v>2007</v>
      </c>
      <c r="R5712" s="48" t="str">
        <f t="shared" si="635"/>
        <v>20077</v>
      </c>
      <c r="S5712" s="49">
        <v>39274</v>
      </c>
      <c r="T5712" s="48">
        <v>1960.31</v>
      </c>
      <c r="U5712" s="50">
        <f t="shared" si="636"/>
        <v>1951.8435483870969</v>
      </c>
      <c r="V5712" s="51">
        <f t="shared" si="638"/>
        <v>2076.2397534246529</v>
      </c>
      <c r="W5712" s="53">
        <f t="shared" si="639"/>
        <v>7.3846058974067486E-3</v>
      </c>
      <c r="X5712" s="53" t="str">
        <f t="shared" si="640"/>
        <v/>
      </c>
      <c r="Y5712" s="54" t="str">
        <f t="shared" si="641"/>
        <v/>
      </c>
    </row>
    <row r="5713" spans="17:25" x14ac:dyDescent="0.25">
      <c r="Q5713" s="47">
        <f t="shared" si="637"/>
        <v>2007</v>
      </c>
      <c r="R5713" s="48" t="str">
        <f t="shared" si="635"/>
        <v>20077</v>
      </c>
      <c r="S5713" s="49">
        <v>39275</v>
      </c>
      <c r="T5713" s="48">
        <v>1964.82</v>
      </c>
      <c r="U5713" s="50">
        <f t="shared" si="636"/>
        <v>1951.8435483870969</v>
      </c>
      <c r="V5713" s="51">
        <f t="shared" si="638"/>
        <v>2076.2397534246529</v>
      </c>
      <c r="W5713" s="53">
        <f t="shared" si="639"/>
        <v>2.3006565288143932E-3</v>
      </c>
      <c r="X5713" s="53" t="str">
        <f t="shared" si="640"/>
        <v/>
      </c>
      <c r="Y5713" s="54" t="str">
        <f t="shared" si="641"/>
        <v/>
      </c>
    </row>
    <row r="5714" spans="17:25" x14ac:dyDescent="0.25">
      <c r="Q5714" s="47">
        <f t="shared" si="637"/>
        <v>2007</v>
      </c>
      <c r="R5714" s="48" t="str">
        <f t="shared" si="635"/>
        <v>20077</v>
      </c>
      <c r="S5714" s="49">
        <v>39276</v>
      </c>
      <c r="T5714" s="48">
        <v>1954.48</v>
      </c>
      <c r="U5714" s="50">
        <f t="shared" si="636"/>
        <v>1951.8435483870969</v>
      </c>
      <c r="V5714" s="51">
        <f t="shared" si="638"/>
        <v>2076.2397534246529</v>
      </c>
      <c r="W5714" s="53">
        <f t="shared" si="639"/>
        <v>-5.2625685813458833E-3</v>
      </c>
      <c r="X5714" s="53" t="str">
        <f t="shared" si="640"/>
        <v/>
      </c>
      <c r="Y5714" s="54" t="str">
        <f t="shared" si="641"/>
        <v/>
      </c>
    </row>
    <row r="5715" spans="17:25" x14ac:dyDescent="0.25">
      <c r="Q5715" s="47">
        <f t="shared" si="637"/>
        <v>2007</v>
      </c>
      <c r="R5715" s="48" t="str">
        <f t="shared" si="635"/>
        <v>20077</v>
      </c>
      <c r="S5715" s="49">
        <v>39277</v>
      </c>
      <c r="T5715" s="48">
        <v>1956.05</v>
      </c>
      <c r="U5715" s="50">
        <f t="shared" si="636"/>
        <v>1951.8435483870969</v>
      </c>
      <c r="V5715" s="51">
        <f t="shared" si="638"/>
        <v>2076.2397534246529</v>
      </c>
      <c r="W5715" s="53">
        <f t="shared" si="639"/>
        <v>8.0328271458385281E-4</v>
      </c>
      <c r="X5715" s="53" t="str">
        <f t="shared" si="640"/>
        <v/>
      </c>
      <c r="Y5715" s="54" t="str">
        <f t="shared" si="641"/>
        <v/>
      </c>
    </row>
    <row r="5716" spans="17:25" x14ac:dyDescent="0.25">
      <c r="Q5716" s="47">
        <f t="shared" si="637"/>
        <v>2007</v>
      </c>
      <c r="R5716" s="48" t="str">
        <f t="shared" si="635"/>
        <v>20077</v>
      </c>
      <c r="S5716" s="49">
        <v>39278</v>
      </c>
      <c r="T5716" s="48">
        <v>1956.05</v>
      </c>
      <c r="U5716" s="50">
        <f t="shared" si="636"/>
        <v>1951.8435483870969</v>
      </c>
      <c r="V5716" s="51">
        <f t="shared" si="638"/>
        <v>2076.2397534246529</v>
      </c>
      <c r="W5716" s="53">
        <f t="shared" si="639"/>
        <v>0</v>
      </c>
      <c r="X5716" s="53" t="str">
        <f t="shared" si="640"/>
        <v/>
      </c>
      <c r="Y5716" s="54" t="str">
        <f t="shared" si="641"/>
        <v/>
      </c>
    </row>
    <row r="5717" spans="17:25" x14ac:dyDescent="0.25">
      <c r="Q5717" s="47">
        <f t="shared" si="637"/>
        <v>2007</v>
      </c>
      <c r="R5717" s="48" t="str">
        <f t="shared" si="635"/>
        <v>20077</v>
      </c>
      <c r="S5717" s="49">
        <v>39279</v>
      </c>
      <c r="T5717" s="48">
        <v>1956.05</v>
      </c>
      <c r="U5717" s="50">
        <f t="shared" si="636"/>
        <v>1951.8435483870969</v>
      </c>
      <c r="V5717" s="51">
        <f t="shared" si="638"/>
        <v>2076.2397534246529</v>
      </c>
      <c r="W5717" s="53">
        <f t="shared" si="639"/>
        <v>0</v>
      </c>
      <c r="X5717" s="53" t="str">
        <f t="shared" si="640"/>
        <v/>
      </c>
      <c r="Y5717" s="54" t="str">
        <f t="shared" si="641"/>
        <v/>
      </c>
    </row>
    <row r="5718" spans="17:25" x14ac:dyDescent="0.25">
      <c r="Q5718" s="47">
        <f t="shared" si="637"/>
        <v>2007</v>
      </c>
      <c r="R5718" s="48" t="str">
        <f t="shared" si="635"/>
        <v>20077</v>
      </c>
      <c r="S5718" s="49">
        <v>39280</v>
      </c>
      <c r="T5718" s="48">
        <v>1942.43</v>
      </c>
      <c r="U5718" s="50">
        <f t="shared" si="636"/>
        <v>1951.8435483870969</v>
      </c>
      <c r="V5718" s="51">
        <f t="shared" si="638"/>
        <v>2076.2397534246529</v>
      </c>
      <c r="W5718" s="53">
        <f t="shared" si="639"/>
        <v>-6.9630121929398214E-3</v>
      </c>
      <c r="X5718" s="53" t="str">
        <f t="shared" si="640"/>
        <v/>
      </c>
      <c r="Y5718" s="54" t="str">
        <f t="shared" si="641"/>
        <v/>
      </c>
    </row>
    <row r="5719" spans="17:25" x14ac:dyDescent="0.25">
      <c r="Q5719" s="47">
        <f t="shared" si="637"/>
        <v>2007</v>
      </c>
      <c r="R5719" s="48" t="str">
        <f t="shared" si="635"/>
        <v>20077</v>
      </c>
      <c r="S5719" s="49">
        <v>39281</v>
      </c>
      <c r="T5719" s="48">
        <v>1931.04</v>
      </c>
      <c r="U5719" s="50">
        <f t="shared" si="636"/>
        <v>1951.8435483870969</v>
      </c>
      <c r="V5719" s="51">
        <f t="shared" si="638"/>
        <v>2076.2397534246529</v>
      </c>
      <c r="W5719" s="53">
        <f t="shared" si="639"/>
        <v>-5.863789171295819E-3</v>
      </c>
      <c r="X5719" s="53" t="str">
        <f t="shared" si="640"/>
        <v/>
      </c>
      <c r="Y5719" s="54" t="str">
        <f t="shared" si="641"/>
        <v/>
      </c>
    </row>
    <row r="5720" spans="17:25" x14ac:dyDescent="0.25">
      <c r="Q5720" s="47">
        <f t="shared" si="637"/>
        <v>2007</v>
      </c>
      <c r="R5720" s="48" t="str">
        <f t="shared" si="635"/>
        <v>20077</v>
      </c>
      <c r="S5720" s="49">
        <v>39282</v>
      </c>
      <c r="T5720" s="48">
        <v>1928.59</v>
      </c>
      <c r="U5720" s="50">
        <f t="shared" si="636"/>
        <v>1951.8435483870969</v>
      </c>
      <c r="V5720" s="51">
        <f t="shared" si="638"/>
        <v>2076.2397534246529</v>
      </c>
      <c r="W5720" s="53">
        <f t="shared" si="639"/>
        <v>-1.2687463750103989E-3</v>
      </c>
      <c r="X5720" s="53" t="str">
        <f t="shared" si="640"/>
        <v/>
      </c>
      <c r="Y5720" s="54" t="str">
        <f t="shared" si="641"/>
        <v/>
      </c>
    </row>
    <row r="5721" spans="17:25" x14ac:dyDescent="0.25">
      <c r="Q5721" s="47">
        <f t="shared" si="637"/>
        <v>2007</v>
      </c>
      <c r="R5721" s="48" t="str">
        <f t="shared" si="635"/>
        <v>20077</v>
      </c>
      <c r="S5721" s="49">
        <v>39283</v>
      </c>
      <c r="T5721" s="48">
        <v>1921.04</v>
      </c>
      <c r="U5721" s="50">
        <f t="shared" si="636"/>
        <v>1951.8435483870969</v>
      </c>
      <c r="V5721" s="51">
        <f t="shared" si="638"/>
        <v>2076.2397534246529</v>
      </c>
      <c r="W5721" s="53">
        <f t="shared" si="639"/>
        <v>-3.9147771169610879E-3</v>
      </c>
      <c r="X5721" s="53" t="str">
        <f t="shared" si="640"/>
        <v/>
      </c>
      <c r="Y5721" s="54" t="str">
        <f t="shared" si="641"/>
        <v/>
      </c>
    </row>
    <row r="5722" spans="17:25" x14ac:dyDescent="0.25">
      <c r="Q5722" s="47">
        <f t="shared" si="637"/>
        <v>2007</v>
      </c>
      <c r="R5722" s="48" t="str">
        <f t="shared" si="635"/>
        <v>20077</v>
      </c>
      <c r="S5722" s="49">
        <v>39284</v>
      </c>
      <c r="T5722" s="48">
        <v>1921.04</v>
      </c>
      <c r="U5722" s="50">
        <f t="shared" si="636"/>
        <v>1951.8435483870969</v>
      </c>
      <c r="V5722" s="51">
        <f t="shared" si="638"/>
        <v>2076.2397534246529</v>
      </c>
      <c r="W5722" s="53">
        <f t="shared" si="639"/>
        <v>0</v>
      </c>
      <c r="X5722" s="53" t="str">
        <f t="shared" si="640"/>
        <v/>
      </c>
      <c r="Y5722" s="54" t="str">
        <f t="shared" si="641"/>
        <v/>
      </c>
    </row>
    <row r="5723" spans="17:25" x14ac:dyDescent="0.25">
      <c r="Q5723" s="47">
        <f t="shared" si="637"/>
        <v>2007</v>
      </c>
      <c r="R5723" s="48" t="str">
        <f t="shared" si="635"/>
        <v>20077</v>
      </c>
      <c r="S5723" s="49">
        <v>39285</v>
      </c>
      <c r="T5723" s="48">
        <v>1921.04</v>
      </c>
      <c r="U5723" s="50">
        <f t="shared" si="636"/>
        <v>1951.8435483870969</v>
      </c>
      <c r="V5723" s="51">
        <f t="shared" si="638"/>
        <v>2076.2397534246529</v>
      </c>
      <c r="W5723" s="53">
        <f t="shared" si="639"/>
        <v>0</v>
      </c>
      <c r="X5723" s="53" t="str">
        <f t="shared" si="640"/>
        <v/>
      </c>
      <c r="Y5723" s="54" t="str">
        <f t="shared" si="641"/>
        <v/>
      </c>
    </row>
    <row r="5724" spans="17:25" x14ac:dyDescent="0.25">
      <c r="Q5724" s="47">
        <f t="shared" si="637"/>
        <v>2007</v>
      </c>
      <c r="R5724" s="48" t="str">
        <f t="shared" si="635"/>
        <v>20077</v>
      </c>
      <c r="S5724" s="49">
        <v>39286</v>
      </c>
      <c r="T5724" s="48">
        <v>1921.04</v>
      </c>
      <c r="U5724" s="50">
        <f t="shared" si="636"/>
        <v>1951.8435483870969</v>
      </c>
      <c r="V5724" s="51">
        <f t="shared" si="638"/>
        <v>2076.2397534246529</v>
      </c>
      <c r="W5724" s="53">
        <f t="shared" si="639"/>
        <v>0</v>
      </c>
      <c r="X5724" s="53" t="str">
        <f t="shared" si="640"/>
        <v/>
      </c>
      <c r="Y5724" s="54" t="str">
        <f t="shared" si="641"/>
        <v/>
      </c>
    </row>
    <row r="5725" spans="17:25" x14ac:dyDescent="0.25">
      <c r="Q5725" s="47">
        <f t="shared" si="637"/>
        <v>2007</v>
      </c>
      <c r="R5725" s="48" t="str">
        <f t="shared" si="635"/>
        <v>20077</v>
      </c>
      <c r="S5725" s="49">
        <v>39287</v>
      </c>
      <c r="T5725" s="48">
        <v>1912.9</v>
      </c>
      <c r="U5725" s="50">
        <f t="shared" si="636"/>
        <v>1951.8435483870969</v>
      </c>
      <c r="V5725" s="51">
        <f t="shared" si="638"/>
        <v>2076.2397534246529</v>
      </c>
      <c r="W5725" s="53">
        <f t="shared" si="639"/>
        <v>-4.237288135593209E-3</v>
      </c>
      <c r="X5725" s="53" t="str">
        <f t="shared" si="640"/>
        <v/>
      </c>
      <c r="Y5725" s="54" t="str">
        <f t="shared" si="641"/>
        <v/>
      </c>
    </row>
    <row r="5726" spans="17:25" x14ac:dyDescent="0.25">
      <c r="Q5726" s="47">
        <f t="shared" si="637"/>
        <v>2007</v>
      </c>
      <c r="R5726" s="48" t="str">
        <f t="shared" si="635"/>
        <v>20077</v>
      </c>
      <c r="S5726" s="49">
        <v>39288</v>
      </c>
      <c r="T5726" s="48">
        <v>1916.23</v>
      </c>
      <c r="U5726" s="50">
        <f t="shared" si="636"/>
        <v>1951.8435483870969</v>
      </c>
      <c r="V5726" s="51">
        <f t="shared" si="638"/>
        <v>2076.2397534246529</v>
      </c>
      <c r="W5726" s="53">
        <f t="shared" si="639"/>
        <v>1.7408123791102792E-3</v>
      </c>
      <c r="X5726" s="53" t="str">
        <f t="shared" si="640"/>
        <v/>
      </c>
      <c r="Y5726" s="54" t="str">
        <f t="shared" si="641"/>
        <v/>
      </c>
    </row>
    <row r="5727" spans="17:25" x14ac:dyDescent="0.25">
      <c r="Q5727" s="47">
        <f t="shared" si="637"/>
        <v>2007</v>
      </c>
      <c r="R5727" s="48" t="str">
        <f t="shared" si="635"/>
        <v>20077</v>
      </c>
      <c r="S5727" s="49">
        <v>39289</v>
      </c>
      <c r="T5727" s="48">
        <v>1935.68</v>
      </c>
      <c r="U5727" s="50">
        <f t="shared" si="636"/>
        <v>1951.8435483870969</v>
      </c>
      <c r="V5727" s="51">
        <f t="shared" si="638"/>
        <v>2076.2397534246529</v>
      </c>
      <c r="W5727" s="53">
        <f t="shared" si="639"/>
        <v>1.0150138553305155E-2</v>
      </c>
      <c r="X5727" s="53" t="str">
        <f t="shared" si="640"/>
        <v/>
      </c>
      <c r="Y5727" s="54" t="str">
        <f t="shared" si="641"/>
        <v/>
      </c>
    </row>
    <row r="5728" spans="17:25" x14ac:dyDescent="0.25">
      <c r="Q5728" s="47">
        <f t="shared" si="637"/>
        <v>2007</v>
      </c>
      <c r="R5728" s="48" t="str">
        <f t="shared" si="635"/>
        <v>20077</v>
      </c>
      <c r="S5728" s="49">
        <v>39290</v>
      </c>
      <c r="T5728" s="48">
        <v>1981.58</v>
      </c>
      <c r="U5728" s="50">
        <f t="shared" si="636"/>
        <v>1951.8435483870969</v>
      </c>
      <c r="V5728" s="51">
        <f t="shared" si="638"/>
        <v>2076.2397534246529</v>
      </c>
      <c r="W5728" s="53">
        <f t="shared" si="639"/>
        <v>2.3712597123491497E-2</v>
      </c>
      <c r="X5728" s="53" t="str">
        <f t="shared" si="640"/>
        <v/>
      </c>
      <c r="Y5728" s="54" t="str">
        <f t="shared" si="641"/>
        <v/>
      </c>
    </row>
    <row r="5729" spans="17:25" x14ac:dyDescent="0.25">
      <c r="Q5729" s="47">
        <f t="shared" si="637"/>
        <v>2007</v>
      </c>
      <c r="R5729" s="48" t="str">
        <f t="shared" si="635"/>
        <v>20077</v>
      </c>
      <c r="S5729" s="49">
        <v>39291</v>
      </c>
      <c r="T5729" s="48">
        <v>1984.1</v>
      </c>
      <c r="U5729" s="50">
        <f t="shared" si="636"/>
        <v>1951.8435483870969</v>
      </c>
      <c r="V5729" s="51">
        <f t="shared" si="638"/>
        <v>2076.2397534246529</v>
      </c>
      <c r="W5729" s="53">
        <f t="shared" si="639"/>
        <v>1.2717124718659711E-3</v>
      </c>
      <c r="X5729" s="53" t="str">
        <f t="shared" si="640"/>
        <v/>
      </c>
      <c r="Y5729" s="54" t="str">
        <f t="shared" si="641"/>
        <v/>
      </c>
    </row>
    <row r="5730" spans="17:25" x14ac:dyDescent="0.25">
      <c r="Q5730" s="47">
        <f t="shared" si="637"/>
        <v>2007</v>
      </c>
      <c r="R5730" s="48" t="str">
        <f t="shared" si="635"/>
        <v>20077</v>
      </c>
      <c r="S5730" s="49">
        <v>39292</v>
      </c>
      <c r="T5730" s="48">
        <v>1984.1</v>
      </c>
      <c r="U5730" s="50">
        <f t="shared" si="636"/>
        <v>1951.8435483870969</v>
      </c>
      <c r="V5730" s="51">
        <f t="shared" si="638"/>
        <v>2076.2397534246529</v>
      </c>
      <c r="W5730" s="53">
        <f t="shared" si="639"/>
        <v>0</v>
      </c>
      <c r="X5730" s="53" t="str">
        <f t="shared" si="640"/>
        <v/>
      </c>
      <c r="Y5730" s="54" t="str">
        <f t="shared" si="641"/>
        <v/>
      </c>
    </row>
    <row r="5731" spans="17:25" x14ac:dyDescent="0.25">
      <c r="Q5731" s="47">
        <f t="shared" si="637"/>
        <v>2007</v>
      </c>
      <c r="R5731" s="48" t="str">
        <f t="shared" si="635"/>
        <v>20077</v>
      </c>
      <c r="S5731" s="49">
        <v>39293</v>
      </c>
      <c r="T5731" s="48">
        <v>1984.1</v>
      </c>
      <c r="U5731" s="50">
        <f t="shared" si="636"/>
        <v>1951.8435483870969</v>
      </c>
      <c r="V5731" s="51">
        <f t="shared" si="638"/>
        <v>2076.2397534246529</v>
      </c>
      <c r="W5731" s="53">
        <f t="shared" si="639"/>
        <v>0</v>
      </c>
      <c r="X5731" s="53" t="str">
        <f t="shared" si="640"/>
        <v/>
      </c>
      <c r="Y5731" s="54" t="str">
        <f t="shared" si="641"/>
        <v/>
      </c>
    </row>
    <row r="5732" spans="17:25" x14ac:dyDescent="0.25">
      <c r="Q5732" s="47">
        <f t="shared" si="637"/>
        <v>2007</v>
      </c>
      <c r="R5732" s="48" t="str">
        <f t="shared" si="635"/>
        <v>20077</v>
      </c>
      <c r="S5732" s="49">
        <v>39294</v>
      </c>
      <c r="T5732" s="48">
        <v>1971.8</v>
      </c>
      <c r="U5732" s="50">
        <f t="shared" si="636"/>
        <v>1951.8435483870969</v>
      </c>
      <c r="V5732" s="51">
        <f t="shared" si="638"/>
        <v>2076.2397534246529</v>
      </c>
      <c r="W5732" s="53">
        <f t="shared" si="639"/>
        <v>-6.1992843102666173E-3</v>
      </c>
      <c r="X5732" s="53" t="str">
        <f t="shared" si="640"/>
        <v/>
      </c>
      <c r="Y5732" s="54" t="str">
        <f t="shared" si="641"/>
        <v/>
      </c>
    </row>
    <row r="5733" spans="17:25" x14ac:dyDescent="0.25">
      <c r="Q5733" s="47">
        <f t="shared" si="637"/>
        <v>2007</v>
      </c>
      <c r="R5733" s="48" t="str">
        <f t="shared" si="635"/>
        <v>20078</v>
      </c>
      <c r="S5733" s="49">
        <v>39295</v>
      </c>
      <c r="T5733" s="48">
        <v>1958.5</v>
      </c>
      <c r="U5733" s="50">
        <f t="shared" si="636"/>
        <v>2056.0867741935481</v>
      </c>
      <c r="V5733" s="51">
        <f t="shared" si="638"/>
        <v>2076.2397534246529</v>
      </c>
      <c r="W5733" s="53">
        <f t="shared" si="639"/>
        <v>-6.7451059945227154E-3</v>
      </c>
      <c r="X5733" s="53">
        <f t="shared" si="640"/>
        <v>5.3407572493498368E-2</v>
      </c>
      <c r="Y5733" s="54" t="str">
        <f t="shared" si="641"/>
        <v/>
      </c>
    </row>
    <row r="5734" spans="17:25" x14ac:dyDescent="0.25">
      <c r="Q5734" s="47">
        <f t="shared" si="637"/>
        <v>2007</v>
      </c>
      <c r="R5734" s="48" t="str">
        <f t="shared" si="635"/>
        <v>20078</v>
      </c>
      <c r="S5734" s="49">
        <v>39296</v>
      </c>
      <c r="T5734" s="48">
        <v>1971.2</v>
      </c>
      <c r="U5734" s="50">
        <f t="shared" si="636"/>
        <v>2056.0867741935481</v>
      </c>
      <c r="V5734" s="51">
        <f t="shared" si="638"/>
        <v>2076.2397534246529</v>
      </c>
      <c r="W5734" s="53">
        <f t="shared" si="639"/>
        <v>6.4845545059994958E-3</v>
      </c>
      <c r="X5734" s="53" t="str">
        <f t="shared" si="640"/>
        <v/>
      </c>
      <c r="Y5734" s="54" t="str">
        <f t="shared" si="641"/>
        <v/>
      </c>
    </row>
    <row r="5735" spans="17:25" x14ac:dyDescent="0.25">
      <c r="Q5735" s="47">
        <f t="shared" si="637"/>
        <v>2007</v>
      </c>
      <c r="R5735" s="48" t="str">
        <f t="shared" si="635"/>
        <v>20078</v>
      </c>
      <c r="S5735" s="49">
        <v>39297</v>
      </c>
      <c r="T5735" s="48">
        <v>1957.68</v>
      </c>
      <c r="U5735" s="50">
        <f t="shared" si="636"/>
        <v>2056.0867741935481</v>
      </c>
      <c r="V5735" s="51">
        <f t="shared" si="638"/>
        <v>2076.2397534246529</v>
      </c>
      <c r="W5735" s="53">
        <f t="shared" si="639"/>
        <v>-6.8587662337662447E-3</v>
      </c>
      <c r="X5735" s="53" t="str">
        <f t="shared" si="640"/>
        <v/>
      </c>
      <c r="Y5735" s="54" t="str">
        <f t="shared" si="641"/>
        <v/>
      </c>
    </row>
    <row r="5736" spans="17:25" x14ac:dyDescent="0.25">
      <c r="Q5736" s="47">
        <f t="shared" si="637"/>
        <v>2007</v>
      </c>
      <c r="R5736" s="48" t="str">
        <f t="shared" si="635"/>
        <v>20078</v>
      </c>
      <c r="S5736" s="49">
        <v>39298</v>
      </c>
      <c r="T5736" s="48">
        <v>1963.69</v>
      </c>
      <c r="U5736" s="50">
        <f t="shared" si="636"/>
        <v>2056.0867741935481</v>
      </c>
      <c r="V5736" s="51">
        <f t="shared" si="638"/>
        <v>2076.2397534246529</v>
      </c>
      <c r="W5736" s="53">
        <f t="shared" si="639"/>
        <v>3.0699603612438509E-3</v>
      </c>
      <c r="X5736" s="53" t="str">
        <f t="shared" si="640"/>
        <v/>
      </c>
      <c r="Y5736" s="54" t="str">
        <f t="shared" si="641"/>
        <v/>
      </c>
    </row>
    <row r="5737" spans="17:25" x14ac:dyDescent="0.25">
      <c r="Q5737" s="47">
        <f t="shared" si="637"/>
        <v>2007</v>
      </c>
      <c r="R5737" s="48" t="str">
        <f t="shared" si="635"/>
        <v>20078</v>
      </c>
      <c r="S5737" s="49">
        <v>39299</v>
      </c>
      <c r="T5737" s="48">
        <v>1963.69</v>
      </c>
      <c r="U5737" s="50">
        <f t="shared" si="636"/>
        <v>2056.0867741935481</v>
      </c>
      <c r="V5737" s="51">
        <f t="shared" si="638"/>
        <v>2076.2397534246529</v>
      </c>
      <c r="W5737" s="53">
        <f t="shared" si="639"/>
        <v>0</v>
      </c>
      <c r="X5737" s="53" t="str">
        <f t="shared" si="640"/>
        <v/>
      </c>
      <c r="Y5737" s="54" t="str">
        <f t="shared" si="641"/>
        <v/>
      </c>
    </row>
    <row r="5738" spans="17:25" x14ac:dyDescent="0.25">
      <c r="Q5738" s="47">
        <f t="shared" si="637"/>
        <v>2007</v>
      </c>
      <c r="R5738" s="48" t="str">
        <f t="shared" si="635"/>
        <v>20078</v>
      </c>
      <c r="S5738" s="49">
        <v>39300</v>
      </c>
      <c r="T5738" s="48">
        <v>1963.69</v>
      </c>
      <c r="U5738" s="50">
        <f t="shared" si="636"/>
        <v>2056.0867741935481</v>
      </c>
      <c r="V5738" s="51">
        <f t="shared" si="638"/>
        <v>2076.2397534246529</v>
      </c>
      <c r="W5738" s="53">
        <f t="shared" si="639"/>
        <v>0</v>
      </c>
      <c r="X5738" s="53" t="str">
        <f t="shared" si="640"/>
        <v/>
      </c>
      <c r="Y5738" s="54" t="str">
        <f t="shared" si="641"/>
        <v/>
      </c>
    </row>
    <row r="5739" spans="17:25" x14ac:dyDescent="0.25">
      <c r="Q5739" s="47">
        <f t="shared" si="637"/>
        <v>2007</v>
      </c>
      <c r="R5739" s="48" t="str">
        <f t="shared" si="635"/>
        <v>20078</v>
      </c>
      <c r="S5739" s="49">
        <v>39301</v>
      </c>
      <c r="T5739" s="48">
        <v>1976.89</v>
      </c>
      <c r="U5739" s="50">
        <f t="shared" si="636"/>
        <v>2056.0867741935481</v>
      </c>
      <c r="V5739" s="51">
        <f t="shared" si="638"/>
        <v>2076.2397534246529</v>
      </c>
      <c r="W5739" s="53">
        <f t="shared" si="639"/>
        <v>6.722038610982306E-3</v>
      </c>
      <c r="X5739" s="53" t="str">
        <f t="shared" si="640"/>
        <v/>
      </c>
      <c r="Y5739" s="54" t="str">
        <f t="shared" si="641"/>
        <v/>
      </c>
    </row>
    <row r="5740" spans="17:25" x14ac:dyDescent="0.25">
      <c r="Q5740" s="47">
        <f t="shared" si="637"/>
        <v>2007</v>
      </c>
      <c r="R5740" s="48" t="str">
        <f t="shared" si="635"/>
        <v>20078</v>
      </c>
      <c r="S5740" s="49">
        <v>39302</v>
      </c>
      <c r="T5740" s="48">
        <v>1976.89</v>
      </c>
      <c r="U5740" s="50">
        <f t="shared" si="636"/>
        <v>2056.0867741935481</v>
      </c>
      <c r="V5740" s="51">
        <f t="shared" si="638"/>
        <v>2076.2397534246529</v>
      </c>
      <c r="W5740" s="53">
        <f t="shared" si="639"/>
        <v>0</v>
      </c>
      <c r="X5740" s="53" t="str">
        <f t="shared" si="640"/>
        <v/>
      </c>
      <c r="Y5740" s="54" t="str">
        <f t="shared" si="641"/>
        <v/>
      </c>
    </row>
    <row r="5741" spans="17:25" x14ac:dyDescent="0.25">
      <c r="Q5741" s="47">
        <f t="shared" si="637"/>
        <v>2007</v>
      </c>
      <c r="R5741" s="48" t="str">
        <f t="shared" si="635"/>
        <v>20078</v>
      </c>
      <c r="S5741" s="49">
        <v>39303</v>
      </c>
      <c r="T5741" s="48">
        <v>1957.58</v>
      </c>
      <c r="U5741" s="50">
        <f t="shared" si="636"/>
        <v>2056.0867741935481</v>
      </c>
      <c r="V5741" s="51">
        <f t="shared" si="638"/>
        <v>2076.2397534246529</v>
      </c>
      <c r="W5741" s="53">
        <f t="shared" si="639"/>
        <v>-9.7678677114053647E-3</v>
      </c>
      <c r="X5741" s="53" t="str">
        <f t="shared" si="640"/>
        <v/>
      </c>
      <c r="Y5741" s="54" t="str">
        <f t="shared" si="641"/>
        <v/>
      </c>
    </row>
    <row r="5742" spans="17:25" x14ac:dyDescent="0.25">
      <c r="Q5742" s="47">
        <f t="shared" si="637"/>
        <v>2007</v>
      </c>
      <c r="R5742" s="48" t="str">
        <f t="shared" si="635"/>
        <v>20078</v>
      </c>
      <c r="S5742" s="49">
        <v>39304</v>
      </c>
      <c r="T5742" s="48">
        <v>1981.9</v>
      </c>
      <c r="U5742" s="50">
        <f t="shared" si="636"/>
        <v>2056.0867741935481</v>
      </c>
      <c r="V5742" s="51">
        <f t="shared" si="638"/>
        <v>2076.2397534246529</v>
      </c>
      <c r="W5742" s="53">
        <f t="shared" si="639"/>
        <v>1.2423502487765692E-2</v>
      </c>
      <c r="X5742" s="53" t="str">
        <f t="shared" si="640"/>
        <v/>
      </c>
      <c r="Y5742" s="54" t="str">
        <f t="shared" si="641"/>
        <v/>
      </c>
    </row>
    <row r="5743" spans="17:25" x14ac:dyDescent="0.25">
      <c r="Q5743" s="47">
        <f t="shared" si="637"/>
        <v>2007</v>
      </c>
      <c r="R5743" s="48" t="str">
        <f t="shared" si="635"/>
        <v>20078</v>
      </c>
      <c r="S5743" s="49">
        <v>39305</v>
      </c>
      <c r="T5743" s="48">
        <v>2006.79</v>
      </c>
      <c r="U5743" s="50">
        <f t="shared" si="636"/>
        <v>2056.0867741935481</v>
      </c>
      <c r="V5743" s="51">
        <f t="shared" si="638"/>
        <v>2076.2397534246529</v>
      </c>
      <c r="W5743" s="53">
        <f t="shared" si="639"/>
        <v>1.2558655835309462E-2</v>
      </c>
      <c r="X5743" s="53" t="str">
        <f t="shared" si="640"/>
        <v/>
      </c>
      <c r="Y5743" s="54" t="str">
        <f t="shared" si="641"/>
        <v/>
      </c>
    </row>
    <row r="5744" spans="17:25" x14ac:dyDescent="0.25">
      <c r="Q5744" s="47">
        <f t="shared" si="637"/>
        <v>2007</v>
      </c>
      <c r="R5744" s="48" t="str">
        <f t="shared" si="635"/>
        <v>20078</v>
      </c>
      <c r="S5744" s="49">
        <v>39306</v>
      </c>
      <c r="T5744" s="48">
        <v>2006.79</v>
      </c>
      <c r="U5744" s="50">
        <f t="shared" si="636"/>
        <v>2056.0867741935481</v>
      </c>
      <c r="V5744" s="51">
        <f t="shared" si="638"/>
        <v>2076.2397534246529</v>
      </c>
      <c r="W5744" s="53">
        <f t="shared" si="639"/>
        <v>0</v>
      </c>
      <c r="X5744" s="53" t="str">
        <f t="shared" si="640"/>
        <v/>
      </c>
      <c r="Y5744" s="54" t="str">
        <f t="shared" si="641"/>
        <v/>
      </c>
    </row>
    <row r="5745" spans="17:25" x14ac:dyDescent="0.25">
      <c r="Q5745" s="47">
        <f t="shared" si="637"/>
        <v>2007</v>
      </c>
      <c r="R5745" s="48" t="str">
        <f t="shared" si="635"/>
        <v>20078</v>
      </c>
      <c r="S5745" s="49">
        <v>39307</v>
      </c>
      <c r="T5745" s="48">
        <v>2006.79</v>
      </c>
      <c r="U5745" s="50">
        <f t="shared" si="636"/>
        <v>2056.0867741935481</v>
      </c>
      <c r="V5745" s="51">
        <f t="shared" si="638"/>
        <v>2076.2397534246529</v>
      </c>
      <c r="W5745" s="53">
        <f t="shared" si="639"/>
        <v>0</v>
      </c>
      <c r="X5745" s="53" t="str">
        <f t="shared" si="640"/>
        <v/>
      </c>
      <c r="Y5745" s="54" t="str">
        <f t="shared" si="641"/>
        <v/>
      </c>
    </row>
    <row r="5746" spans="17:25" x14ac:dyDescent="0.25">
      <c r="Q5746" s="47">
        <f t="shared" si="637"/>
        <v>2007</v>
      </c>
      <c r="R5746" s="48" t="str">
        <f t="shared" si="635"/>
        <v>20078</v>
      </c>
      <c r="S5746" s="49">
        <v>39308</v>
      </c>
      <c r="T5746" s="48">
        <v>1997.38</v>
      </c>
      <c r="U5746" s="50">
        <f t="shared" si="636"/>
        <v>2056.0867741935481</v>
      </c>
      <c r="V5746" s="51">
        <f t="shared" si="638"/>
        <v>2076.2397534246529</v>
      </c>
      <c r="W5746" s="53">
        <f t="shared" si="639"/>
        <v>-4.6890805714597805E-3</v>
      </c>
      <c r="X5746" s="53" t="str">
        <f t="shared" si="640"/>
        <v/>
      </c>
      <c r="Y5746" s="54" t="str">
        <f t="shared" si="641"/>
        <v/>
      </c>
    </row>
    <row r="5747" spans="17:25" x14ac:dyDescent="0.25">
      <c r="Q5747" s="47">
        <f t="shared" si="637"/>
        <v>2007</v>
      </c>
      <c r="R5747" s="48" t="str">
        <f t="shared" si="635"/>
        <v>20078</v>
      </c>
      <c r="S5747" s="49">
        <v>39309</v>
      </c>
      <c r="T5747" s="48">
        <v>2016.3</v>
      </c>
      <c r="U5747" s="50">
        <f t="shared" si="636"/>
        <v>2056.0867741935481</v>
      </c>
      <c r="V5747" s="51">
        <f t="shared" si="638"/>
        <v>2076.2397534246529</v>
      </c>
      <c r="W5747" s="53">
        <f t="shared" si="639"/>
        <v>9.4724088556008557E-3</v>
      </c>
      <c r="X5747" s="53" t="str">
        <f t="shared" si="640"/>
        <v/>
      </c>
      <c r="Y5747" s="54" t="str">
        <f t="shared" si="641"/>
        <v/>
      </c>
    </row>
    <row r="5748" spans="17:25" x14ac:dyDescent="0.25">
      <c r="Q5748" s="47">
        <f t="shared" si="637"/>
        <v>2007</v>
      </c>
      <c r="R5748" s="48" t="str">
        <f t="shared" si="635"/>
        <v>20078</v>
      </c>
      <c r="S5748" s="49">
        <v>39310</v>
      </c>
      <c r="T5748" s="48">
        <v>2048.44</v>
      </c>
      <c r="U5748" s="50">
        <f t="shared" si="636"/>
        <v>2056.0867741935481</v>
      </c>
      <c r="V5748" s="51">
        <f t="shared" si="638"/>
        <v>2076.2397534246529</v>
      </c>
      <c r="W5748" s="53">
        <f t="shared" si="639"/>
        <v>1.5940088280513853E-2</v>
      </c>
      <c r="X5748" s="53" t="str">
        <f t="shared" si="640"/>
        <v/>
      </c>
      <c r="Y5748" s="54" t="str">
        <f t="shared" si="641"/>
        <v/>
      </c>
    </row>
    <row r="5749" spans="17:25" x14ac:dyDescent="0.25">
      <c r="Q5749" s="47">
        <f t="shared" si="637"/>
        <v>2007</v>
      </c>
      <c r="R5749" s="48" t="str">
        <f t="shared" si="635"/>
        <v>20078</v>
      </c>
      <c r="S5749" s="49">
        <v>39311</v>
      </c>
      <c r="T5749" s="48">
        <v>2124.4</v>
      </c>
      <c r="U5749" s="50">
        <f t="shared" si="636"/>
        <v>2056.0867741935481</v>
      </c>
      <c r="V5749" s="51">
        <f t="shared" si="638"/>
        <v>2076.2397534246529</v>
      </c>
      <c r="W5749" s="53">
        <f t="shared" si="639"/>
        <v>3.7081876940501024E-2</v>
      </c>
      <c r="X5749" s="53" t="str">
        <f t="shared" si="640"/>
        <v/>
      </c>
      <c r="Y5749" s="54" t="str">
        <f t="shared" si="641"/>
        <v/>
      </c>
    </row>
    <row r="5750" spans="17:25" x14ac:dyDescent="0.25">
      <c r="Q5750" s="47">
        <f t="shared" si="637"/>
        <v>2007</v>
      </c>
      <c r="R5750" s="48" t="str">
        <f t="shared" si="635"/>
        <v>20078</v>
      </c>
      <c r="S5750" s="49">
        <v>39312</v>
      </c>
      <c r="T5750" s="48">
        <v>2113.54</v>
      </c>
      <c r="U5750" s="50">
        <f t="shared" si="636"/>
        <v>2056.0867741935481</v>
      </c>
      <c r="V5750" s="51">
        <f t="shared" si="638"/>
        <v>2076.2397534246529</v>
      </c>
      <c r="W5750" s="53">
        <f t="shared" si="639"/>
        <v>-5.1120316324609893E-3</v>
      </c>
      <c r="X5750" s="53" t="str">
        <f t="shared" si="640"/>
        <v/>
      </c>
      <c r="Y5750" s="54" t="str">
        <f t="shared" si="641"/>
        <v/>
      </c>
    </row>
    <row r="5751" spans="17:25" x14ac:dyDescent="0.25">
      <c r="Q5751" s="47">
        <f t="shared" si="637"/>
        <v>2007</v>
      </c>
      <c r="R5751" s="48" t="str">
        <f t="shared" si="635"/>
        <v>20078</v>
      </c>
      <c r="S5751" s="49">
        <v>39313</v>
      </c>
      <c r="T5751" s="48">
        <v>2113.54</v>
      </c>
      <c r="U5751" s="50">
        <f t="shared" si="636"/>
        <v>2056.0867741935481</v>
      </c>
      <c r="V5751" s="51">
        <f t="shared" si="638"/>
        <v>2076.2397534246529</v>
      </c>
      <c r="W5751" s="53">
        <f t="shared" si="639"/>
        <v>0</v>
      </c>
      <c r="X5751" s="53" t="str">
        <f t="shared" si="640"/>
        <v/>
      </c>
      <c r="Y5751" s="54" t="str">
        <f t="shared" si="641"/>
        <v/>
      </c>
    </row>
    <row r="5752" spans="17:25" x14ac:dyDescent="0.25">
      <c r="Q5752" s="47">
        <f t="shared" si="637"/>
        <v>2007</v>
      </c>
      <c r="R5752" s="48" t="str">
        <f t="shared" si="635"/>
        <v>20078</v>
      </c>
      <c r="S5752" s="49">
        <v>39314</v>
      </c>
      <c r="T5752" s="48">
        <v>2113.54</v>
      </c>
      <c r="U5752" s="50">
        <f t="shared" si="636"/>
        <v>2056.0867741935481</v>
      </c>
      <c r="V5752" s="51">
        <f t="shared" si="638"/>
        <v>2076.2397534246529</v>
      </c>
      <c r="W5752" s="53">
        <f t="shared" si="639"/>
        <v>0</v>
      </c>
      <c r="X5752" s="53" t="str">
        <f t="shared" si="640"/>
        <v/>
      </c>
      <c r="Y5752" s="54" t="str">
        <f t="shared" si="641"/>
        <v/>
      </c>
    </row>
    <row r="5753" spans="17:25" x14ac:dyDescent="0.25">
      <c r="Q5753" s="47">
        <f t="shared" si="637"/>
        <v>2007</v>
      </c>
      <c r="R5753" s="48" t="str">
        <f t="shared" si="635"/>
        <v>20078</v>
      </c>
      <c r="S5753" s="49">
        <v>39315</v>
      </c>
      <c r="T5753" s="48">
        <v>2113.54</v>
      </c>
      <c r="U5753" s="50">
        <f t="shared" si="636"/>
        <v>2056.0867741935481</v>
      </c>
      <c r="V5753" s="51">
        <f t="shared" si="638"/>
        <v>2076.2397534246529</v>
      </c>
      <c r="W5753" s="53">
        <f t="shared" si="639"/>
        <v>0</v>
      </c>
      <c r="X5753" s="53" t="str">
        <f t="shared" si="640"/>
        <v/>
      </c>
      <c r="Y5753" s="54" t="str">
        <f t="shared" si="641"/>
        <v/>
      </c>
    </row>
    <row r="5754" spans="17:25" x14ac:dyDescent="0.25">
      <c r="Q5754" s="47">
        <f t="shared" si="637"/>
        <v>2007</v>
      </c>
      <c r="R5754" s="48" t="str">
        <f t="shared" si="635"/>
        <v>20078</v>
      </c>
      <c r="S5754" s="49">
        <v>39316</v>
      </c>
      <c r="T5754" s="48">
        <v>2154.94</v>
      </c>
      <c r="U5754" s="50">
        <f t="shared" si="636"/>
        <v>2056.0867741935481</v>
      </c>
      <c r="V5754" s="51">
        <f t="shared" si="638"/>
        <v>2076.2397534246529</v>
      </c>
      <c r="W5754" s="53">
        <f t="shared" si="639"/>
        <v>1.9587989818030449E-2</v>
      </c>
      <c r="X5754" s="53" t="str">
        <f t="shared" si="640"/>
        <v/>
      </c>
      <c r="Y5754" s="54" t="str">
        <f t="shared" si="641"/>
        <v/>
      </c>
    </row>
    <row r="5755" spans="17:25" x14ac:dyDescent="0.25">
      <c r="Q5755" s="47">
        <f t="shared" si="637"/>
        <v>2007</v>
      </c>
      <c r="R5755" s="48" t="str">
        <f t="shared" si="635"/>
        <v>20078</v>
      </c>
      <c r="S5755" s="49">
        <v>39317</v>
      </c>
      <c r="T5755" s="48">
        <v>2133.04</v>
      </c>
      <c r="U5755" s="50">
        <f t="shared" si="636"/>
        <v>2056.0867741935481</v>
      </c>
      <c r="V5755" s="51">
        <f t="shared" si="638"/>
        <v>2076.2397534246529</v>
      </c>
      <c r="W5755" s="53">
        <f t="shared" si="639"/>
        <v>-1.0162695945130751E-2</v>
      </c>
      <c r="X5755" s="53" t="str">
        <f t="shared" si="640"/>
        <v/>
      </c>
      <c r="Y5755" s="54" t="str">
        <f t="shared" si="641"/>
        <v/>
      </c>
    </row>
    <row r="5756" spans="17:25" x14ac:dyDescent="0.25">
      <c r="Q5756" s="47">
        <f t="shared" si="637"/>
        <v>2007</v>
      </c>
      <c r="R5756" s="48" t="str">
        <f t="shared" si="635"/>
        <v>20078</v>
      </c>
      <c r="S5756" s="49">
        <v>39318</v>
      </c>
      <c r="T5756" s="48">
        <v>2138.13</v>
      </c>
      <c r="U5756" s="50">
        <f t="shared" si="636"/>
        <v>2056.0867741935481</v>
      </c>
      <c r="V5756" s="51">
        <f t="shared" si="638"/>
        <v>2076.2397534246529</v>
      </c>
      <c r="W5756" s="53">
        <f t="shared" si="639"/>
        <v>2.3862656115216652E-3</v>
      </c>
      <c r="X5756" s="53" t="str">
        <f t="shared" si="640"/>
        <v/>
      </c>
      <c r="Y5756" s="54" t="str">
        <f t="shared" si="641"/>
        <v/>
      </c>
    </row>
    <row r="5757" spans="17:25" x14ac:dyDescent="0.25">
      <c r="Q5757" s="47">
        <f t="shared" si="637"/>
        <v>2007</v>
      </c>
      <c r="R5757" s="48" t="str">
        <f t="shared" si="635"/>
        <v>20078</v>
      </c>
      <c r="S5757" s="49">
        <v>39319</v>
      </c>
      <c r="T5757" s="48">
        <v>2128.17</v>
      </c>
      <c r="U5757" s="50">
        <f t="shared" si="636"/>
        <v>2056.0867741935481</v>
      </c>
      <c r="V5757" s="51">
        <f t="shared" si="638"/>
        <v>2076.2397534246529</v>
      </c>
      <c r="W5757" s="53">
        <f t="shared" si="639"/>
        <v>-4.6582761572028231E-3</v>
      </c>
      <c r="X5757" s="53" t="str">
        <f t="shared" si="640"/>
        <v/>
      </c>
      <c r="Y5757" s="54" t="str">
        <f t="shared" si="641"/>
        <v/>
      </c>
    </row>
    <row r="5758" spans="17:25" x14ac:dyDescent="0.25">
      <c r="Q5758" s="47">
        <f t="shared" si="637"/>
        <v>2007</v>
      </c>
      <c r="R5758" s="48" t="str">
        <f t="shared" si="635"/>
        <v>20078</v>
      </c>
      <c r="S5758" s="49">
        <v>39320</v>
      </c>
      <c r="T5758" s="48">
        <v>2128.17</v>
      </c>
      <c r="U5758" s="50">
        <f t="shared" si="636"/>
        <v>2056.0867741935481</v>
      </c>
      <c r="V5758" s="51">
        <f t="shared" si="638"/>
        <v>2076.2397534246529</v>
      </c>
      <c r="W5758" s="53">
        <f t="shared" si="639"/>
        <v>0</v>
      </c>
      <c r="X5758" s="53" t="str">
        <f t="shared" si="640"/>
        <v/>
      </c>
      <c r="Y5758" s="54" t="str">
        <f t="shared" si="641"/>
        <v/>
      </c>
    </row>
    <row r="5759" spans="17:25" x14ac:dyDescent="0.25">
      <c r="Q5759" s="47">
        <f t="shared" si="637"/>
        <v>2007</v>
      </c>
      <c r="R5759" s="48" t="str">
        <f t="shared" si="635"/>
        <v>20078</v>
      </c>
      <c r="S5759" s="49">
        <v>39321</v>
      </c>
      <c r="T5759" s="48">
        <v>2128.17</v>
      </c>
      <c r="U5759" s="50">
        <f t="shared" si="636"/>
        <v>2056.0867741935481</v>
      </c>
      <c r="V5759" s="51">
        <f t="shared" si="638"/>
        <v>2076.2397534246529</v>
      </c>
      <c r="W5759" s="53">
        <f t="shared" si="639"/>
        <v>0</v>
      </c>
      <c r="X5759" s="53" t="str">
        <f t="shared" si="640"/>
        <v/>
      </c>
      <c r="Y5759" s="54" t="str">
        <f t="shared" si="641"/>
        <v/>
      </c>
    </row>
    <row r="5760" spans="17:25" x14ac:dyDescent="0.25">
      <c r="Q5760" s="47">
        <f t="shared" si="637"/>
        <v>2007</v>
      </c>
      <c r="R5760" s="48" t="str">
        <f t="shared" si="635"/>
        <v>20078</v>
      </c>
      <c r="S5760" s="49">
        <v>39322</v>
      </c>
      <c r="T5760" s="48">
        <v>2114.15</v>
      </c>
      <c r="U5760" s="50">
        <f t="shared" si="636"/>
        <v>2056.0867741935481</v>
      </c>
      <c r="V5760" s="51">
        <f t="shared" si="638"/>
        <v>2076.2397534246529</v>
      </c>
      <c r="W5760" s="53">
        <f t="shared" si="639"/>
        <v>-6.5878195820822105E-3</v>
      </c>
      <c r="X5760" s="53" t="str">
        <f t="shared" si="640"/>
        <v/>
      </c>
      <c r="Y5760" s="54" t="str">
        <f t="shared" si="641"/>
        <v/>
      </c>
    </row>
    <row r="5761" spans="17:25" x14ac:dyDescent="0.25">
      <c r="Q5761" s="47">
        <f t="shared" si="637"/>
        <v>2007</v>
      </c>
      <c r="R5761" s="48" t="str">
        <f t="shared" si="635"/>
        <v>20078</v>
      </c>
      <c r="S5761" s="49">
        <v>39323</v>
      </c>
      <c r="T5761" s="48">
        <v>2147.34</v>
      </c>
      <c r="U5761" s="50">
        <f t="shared" si="636"/>
        <v>2056.0867741935481</v>
      </c>
      <c r="V5761" s="51">
        <f t="shared" si="638"/>
        <v>2076.2397534246529</v>
      </c>
      <c r="W5761" s="53">
        <f t="shared" si="639"/>
        <v>1.5698980677813834E-2</v>
      </c>
      <c r="X5761" s="53" t="str">
        <f t="shared" si="640"/>
        <v/>
      </c>
      <c r="Y5761" s="54" t="str">
        <f t="shared" si="641"/>
        <v/>
      </c>
    </row>
    <row r="5762" spans="17:25" x14ac:dyDescent="0.25">
      <c r="Q5762" s="47">
        <f t="shared" si="637"/>
        <v>2007</v>
      </c>
      <c r="R5762" s="48" t="str">
        <f t="shared" si="635"/>
        <v>20078</v>
      </c>
      <c r="S5762" s="49">
        <v>39324</v>
      </c>
      <c r="T5762" s="48">
        <v>2160.65</v>
      </c>
      <c r="U5762" s="50">
        <f t="shared" si="636"/>
        <v>2056.0867741935481</v>
      </c>
      <c r="V5762" s="51">
        <f t="shared" si="638"/>
        <v>2076.2397534246529</v>
      </c>
      <c r="W5762" s="53">
        <f t="shared" si="639"/>
        <v>6.1983663509270759E-3</v>
      </c>
      <c r="X5762" s="53" t="str">
        <f t="shared" si="640"/>
        <v/>
      </c>
      <c r="Y5762" s="54" t="str">
        <f t="shared" si="641"/>
        <v/>
      </c>
    </row>
    <row r="5763" spans="17:25" x14ac:dyDescent="0.25">
      <c r="Q5763" s="47">
        <f t="shared" si="637"/>
        <v>2007</v>
      </c>
      <c r="R5763" s="48" t="str">
        <f t="shared" si="635"/>
        <v>20078</v>
      </c>
      <c r="S5763" s="49">
        <v>39325</v>
      </c>
      <c r="T5763" s="48">
        <v>2173.17</v>
      </c>
      <c r="U5763" s="50">
        <f t="shared" si="636"/>
        <v>2056.0867741935481</v>
      </c>
      <c r="V5763" s="51">
        <f t="shared" si="638"/>
        <v>2076.2397534246529</v>
      </c>
      <c r="W5763" s="53">
        <f t="shared" si="639"/>
        <v>5.7945525652003393E-3</v>
      </c>
      <c r="X5763" s="53" t="str">
        <f t="shared" si="640"/>
        <v/>
      </c>
      <c r="Y5763" s="54" t="str">
        <f t="shared" si="641"/>
        <v/>
      </c>
    </row>
    <row r="5764" spans="17:25" x14ac:dyDescent="0.25">
      <c r="Q5764" s="47">
        <f t="shared" si="637"/>
        <v>2007</v>
      </c>
      <c r="R5764" s="48" t="str">
        <f t="shared" si="635"/>
        <v>20079</v>
      </c>
      <c r="S5764" s="49">
        <v>39326</v>
      </c>
      <c r="T5764" s="48">
        <v>2160.9899999999998</v>
      </c>
      <c r="U5764" s="50">
        <f t="shared" si="636"/>
        <v>2113.3696666666669</v>
      </c>
      <c r="V5764" s="51">
        <f t="shared" si="638"/>
        <v>2076.2397534246529</v>
      </c>
      <c r="W5764" s="53">
        <f t="shared" si="639"/>
        <v>-5.6047156918236363E-3</v>
      </c>
      <c r="X5764" s="53">
        <f t="shared" si="640"/>
        <v>2.7860153176456626E-2</v>
      </c>
      <c r="Y5764" s="54" t="str">
        <f t="shared" si="641"/>
        <v/>
      </c>
    </row>
    <row r="5765" spans="17:25" x14ac:dyDescent="0.25">
      <c r="Q5765" s="47">
        <f t="shared" si="637"/>
        <v>2007</v>
      </c>
      <c r="R5765" s="48" t="str">
        <f t="shared" si="635"/>
        <v>20079</v>
      </c>
      <c r="S5765" s="49">
        <v>39327</v>
      </c>
      <c r="T5765" s="48">
        <v>2160.9899999999998</v>
      </c>
      <c r="U5765" s="50">
        <f t="shared" si="636"/>
        <v>2113.3696666666669</v>
      </c>
      <c r="V5765" s="51">
        <f t="shared" si="638"/>
        <v>2076.2397534246529</v>
      </c>
      <c r="W5765" s="53">
        <f t="shared" si="639"/>
        <v>0</v>
      </c>
      <c r="X5765" s="53" t="str">
        <f t="shared" si="640"/>
        <v/>
      </c>
      <c r="Y5765" s="54" t="str">
        <f t="shared" si="641"/>
        <v/>
      </c>
    </row>
    <row r="5766" spans="17:25" x14ac:dyDescent="0.25">
      <c r="Q5766" s="47">
        <f t="shared" si="637"/>
        <v>2007</v>
      </c>
      <c r="R5766" s="48" t="str">
        <f t="shared" si="635"/>
        <v>20079</v>
      </c>
      <c r="S5766" s="49">
        <v>39328</v>
      </c>
      <c r="T5766" s="48">
        <v>2160.9899999999998</v>
      </c>
      <c r="U5766" s="50">
        <f t="shared" si="636"/>
        <v>2113.3696666666669</v>
      </c>
      <c r="V5766" s="51">
        <f t="shared" si="638"/>
        <v>2076.2397534246529</v>
      </c>
      <c r="W5766" s="53">
        <f t="shared" si="639"/>
        <v>0</v>
      </c>
      <c r="X5766" s="53" t="str">
        <f t="shared" si="640"/>
        <v/>
      </c>
      <c r="Y5766" s="54" t="str">
        <f t="shared" si="641"/>
        <v/>
      </c>
    </row>
    <row r="5767" spans="17:25" x14ac:dyDescent="0.25">
      <c r="Q5767" s="47">
        <f t="shared" si="637"/>
        <v>2007</v>
      </c>
      <c r="R5767" s="48" t="str">
        <f t="shared" ref="R5767:R5830" si="642">+YEAR(S5767)&amp;MONTH(S5767)</f>
        <v>20079</v>
      </c>
      <c r="S5767" s="49">
        <v>39329</v>
      </c>
      <c r="T5767" s="48">
        <v>2160.9899999999998</v>
      </c>
      <c r="U5767" s="50">
        <f t="shared" ref="U5767:U5830" si="643">+AVERAGEIF($R$3:$R$12000,R5767,$T$3:$T$12000)</f>
        <v>2113.3696666666669</v>
      </c>
      <c r="V5767" s="51">
        <f t="shared" si="638"/>
        <v>2076.2397534246529</v>
      </c>
      <c r="W5767" s="53">
        <f t="shared" si="639"/>
        <v>0</v>
      </c>
      <c r="X5767" s="53" t="str">
        <f t="shared" si="640"/>
        <v/>
      </c>
      <c r="Y5767" s="54" t="str">
        <f t="shared" si="641"/>
        <v/>
      </c>
    </row>
    <row r="5768" spans="17:25" x14ac:dyDescent="0.25">
      <c r="Q5768" s="47">
        <f t="shared" ref="Q5768:Q5831" si="644">+YEAR(S5768)</f>
        <v>2007</v>
      </c>
      <c r="R5768" s="48" t="str">
        <f t="shared" si="642"/>
        <v>20079</v>
      </c>
      <c r="S5768" s="49">
        <v>39330</v>
      </c>
      <c r="T5768" s="48">
        <v>2161.56</v>
      </c>
      <c r="U5768" s="50">
        <f t="shared" si="643"/>
        <v>2113.3696666666669</v>
      </c>
      <c r="V5768" s="51">
        <f t="shared" ref="V5768:V5831" si="645">+AVERAGEIF($Q$3:$Q$12000,Q5768,$T$3:$T$12000)</f>
        <v>2076.2397534246529</v>
      </c>
      <c r="W5768" s="53">
        <f t="shared" si="639"/>
        <v>2.6376799522442873E-4</v>
      </c>
      <c r="X5768" s="53" t="str">
        <f t="shared" si="640"/>
        <v/>
      </c>
      <c r="Y5768" s="54" t="str">
        <f t="shared" si="641"/>
        <v/>
      </c>
    </row>
    <row r="5769" spans="17:25" x14ac:dyDescent="0.25">
      <c r="Q5769" s="47">
        <f t="shared" si="644"/>
        <v>2007</v>
      </c>
      <c r="R5769" s="48" t="str">
        <f t="shared" si="642"/>
        <v>20079</v>
      </c>
      <c r="S5769" s="49">
        <v>39331</v>
      </c>
      <c r="T5769" s="48">
        <v>2174.56</v>
      </c>
      <c r="U5769" s="50">
        <f t="shared" si="643"/>
        <v>2113.3696666666669</v>
      </c>
      <c r="V5769" s="51">
        <f t="shared" si="645"/>
        <v>2076.2397534246529</v>
      </c>
      <c r="W5769" s="53">
        <f t="shared" ref="W5769:W5832" si="646">+T5769/T5768-1</f>
        <v>6.0141749477229389E-3</v>
      </c>
      <c r="X5769" s="53" t="str">
        <f t="shared" ref="X5769:X5832" si="647">IF(U5769/U5768-1=0,"",U5769/U5768-1)</f>
        <v/>
      </c>
      <c r="Y5769" s="54" t="str">
        <f t="shared" ref="Y5769:Y5832" si="648">+IF(V5769=V5768,"",V5769/V5768-1)</f>
        <v/>
      </c>
    </row>
    <row r="5770" spans="17:25" x14ac:dyDescent="0.25">
      <c r="Q5770" s="47">
        <f t="shared" si="644"/>
        <v>2007</v>
      </c>
      <c r="R5770" s="48" t="str">
        <f t="shared" si="642"/>
        <v>20079</v>
      </c>
      <c r="S5770" s="49">
        <v>39332</v>
      </c>
      <c r="T5770" s="48">
        <v>2166.6</v>
      </c>
      <c r="U5770" s="50">
        <f t="shared" si="643"/>
        <v>2113.3696666666669</v>
      </c>
      <c r="V5770" s="51">
        <f t="shared" si="645"/>
        <v>2076.2397534246529</v>
      </c>
      <c r="W5770" s="53">
        <f t="shared" si="646"/>
        <v>-3.6605106320358738E-3</v>
      </c>
      <c r="X5770" s="53" t="str">
        <f t="shared" si="647"/>
        <v/>
      </c>
      <c r="Y5770" s="54" t="str">
        <f t="shared" si="648"/>
        <v/>
      </c>
    </row>
    <row r="5771" spans="17:25" x14ac:dyDescent="0.25">
      <c r="Q5771" s="47">
        <f t="shared" si="644"/>
        <v>2007</v>
      </c>
      <c r="R5771" s="48" t="str">
        <f t="shared" si="642"/>
        <v>20079</v>
      </c>
      <c r="S5771" s="49">
        <v>39333</v>
      </c>
      <c r="T5771" s="48">
        <v>2191</v>
      </c>
      <c r="U5771" s="50">
        <f t="shared" si="643"/>
        <v>2113.3696666666669</v>
      </c>
      <c r="V5771" s="51">
        <f t="shared" si="645"/>
        <v>2076.2397534246529</v>
      </c>
      <c r="W5771" s="53">
        <f t="shared" si="646"/>
        <v>1.1261884981076387E-2</v>
      </c>
      <c r="X5771" s="53" t="str">
        <f t="shared" si="647"/>
        <v/>
      </c>
      <c r="Y5771" s="54" t="str">
        <f t="shared" si="648"/>
        <v/>
      </c>
    </row>
    <row r="5772" spans="17:25" x14ac:dyDescent="0.25">
      <c r="Q5772" s="47">
        <f t="shared" si="644"/>
        <v>2007</v>
      </c>
      <c r="R5772" s="48" t="str">
        <f t="shared" si="642"/>
        <v>20079</v>
      </c>
      <c r="S5772" s="49">
        <v>39334</v>
      </c>
      <c r="T5772" s="48">
        <v>2191</v>
      </c>
      <c r="U5772" s="50">
        <f t="shared" si="643"/>
        <v>2113.3696666666669</v>
      </c>
      <c r="V5772" s="51">
        <f t="shared" si="645"/>
        <v>2076.2397534246529</v>
      </c>
      <c r="W5772" s="53">
        <f t="shared" si="646"/>
        <v>0</v>
      </c>
      <c r="X5772" s="53" t="str">
        <f t="shared" si="647"/>
        <v/>
      </c>
      <c r="Y5772" s="54" t="str">
        <f t="shared" si="648"/>
        <v/>
      </c>
    </row>
    <row r="5773" spans="17:25" x14ac:dyDescent="0.25">
      <c r="Q5773" s="47">
        <f t="shared" si="644"/>
        <v>2007</v>
      </c>
      <c r="R5773" s="48" t="str">
        <f t="shared" si="642"/>
        <v>20079</v>
      </c>
      <c r="S5773" s="49">
        <v>39335</v>
      </c>
      <c r="T5773" s="48">
        <v>2191</v>
      </c>
      <c r="U5773" s="50">
        <f t="shared" si="643"/>
        <v>2113.3696666666669</v>
      </c>
      <c r="V5773" s="51">
        <f t="shared" si="645"/>
        <v>2076.2397534246529</v>
      </c>
      <c r="W5773" s="53">
        <f t="shared" si="646"/>
        <v>0</v>
      </c>
      <c r="X5773" s="53" t="str">
        <f t="shared" si="647"/>
        <v/>
      </c>
      <c r="Y5773" s="54" t="str">
        <f t="shared" si="648"/>
        <v/>
      </c>
    </row>
    <row r="5774" spans="17:25" x14ac:dyDescent="0.25">
      <c r="Q5774" s="47">
        <f t="shared" si="644"/>
        <v>2007</v>
      </c>
      <c r="R5774" s="48" t="str">
        <f t="shared" si="642"/>
        <v>20079</v>
      </c>
      <c r="S5774" s="49">
        <v>39336</v>
      </c>
      <c r="T5774" s="48">
        <v>2194.65</v>
      </c>
      <c r="U5774" s="50">
        <f t="shared" si="643"/>
        <v>2113.3696666666669</v>
      </c>
      <c r="V5774" s="51">
        <f t="shared" si="645"/>
        <v>2076.2397534246529</v>
      </c>
      <c r="W5774" s="53">
        <f t="shared" si="646"/>
        <v>1.6659059790049557E-3</v>
      </c>
      <c r="X5774" s="53" t="str">
        <f t="shared" si="647"/>
        <v/>
      </c>
      <c r="Y5774" s="54" t="str">
        <f t="shared" si="648"/>
        <v/>
      </c>
    </row>
    <row r="5775" spans="17:25" x14ac:dyDescent="0.25">
      <c r="Q5775" s="47">
        <f t="shared" si="644"/>
        <v>2007</v>
      </c>
      <c r="R5775" s="48" t="str">
        <f t="shared" si="642"/>
        <v>20079</v>
      </c>
      <c r="S5775" s="49">
        <v>39337</v>
      </c>
      <c r="T5775" s="48">
        <v>2185.89</v>
      </c>
      <c r="U5775" s="50">
        <f t="shared" si="643"/>
        <v>2113.3696666666669</v>
      </c>
      <c r="V5775" s="51">
        <f t="shared" si="645"/>
        <v>2076.2397534246529</v>
      </c>
      <c r="W5775" s="53">
        <f t="shared" si="646"/>
        <v>-3.9915248445083762E-3</v>
      </c>
      <c r="X5775" s="53" t="str">
        <f t="shared" si="647"/>
        <v/>
      </c>
      <c r="Y5775" s="54" t="str">
        <f t="shared" si="648"/>
        <v/>
      </c>
    </row>
    <row r="5776" spans="17:25" x14ac:dyDescent="0.25">
      <c r="Q5776" s="47">
        <f t="shared" si="644"/>
        <v>2007</v>
      </c>
      <c r="R5776" s="48" t="str">
        <f t="shared" si="642"/>
        <v>20079</v>
      </c>
      <c r="S5776" s="49">
        <v>39338</v>
      </c>
      <c r="T5776" s="48">
        <v>2182.2199999999998</v>
      </c>
      <c r="U5776" s="50">
        <f t="shared" si="643"/>
        <v>2113.3696666666669</v>
      </c>
      <c r="V5776" s="51">
        <f t="shared" si="645"/>
        <v>2076.2397534246529</v>
      </c>
      <c r="W5776" s="53">
        <f t="shared" si="646"/>
        <v>-1.6789499929090734E-3</v>
      </c>
      <c r="X5776" s="53" t="str">
        <f t="shared" si="647"/>
        <v/>
      </c>
      <c r="Y5776" s="54" t="str">
        <f t="shared" si="648"/>
        <v/>
      </c>
    </row>
    <row r="5777" spans="17:25" x14ac:dyDescent="0.25">
      <c r="Q5777" s="47">
        <f t="shared" si="644"/>
        <v>2007</v>
      </c>
      <c r="R5777" s="48" t="str">
        <f t="shared" si="642"/>
        <v>20079</v>
      </c>
      <c r="S5777" s="49">
        <v>39339</v>
      </c>
      <c r="T5777" s="48">
        <v>2157.75</v>
      </c>
      <c r="U5777" s="50">
        <f t="shared" si="643"/>
        <v>2113.3696666666669</v>
      </c>
      <c r="V5777" s="51">
        <f t="shared" si="645"/>
        <v>2076.2397534246529</v>
      </c>
      <c r="W5777" s="53">
        <f t="shared" si="646"/>
        <v>-1.1213351541091043E-2</v>
      </c>
      <c r="X5777" s="53" t="str">
        <f t="shared" si="647"/>
        <v/>
      </c>
      <c r="Y5777" s="54" t="str">
        <f t="shared" si="648"/>
        <v/>
      </c>
    </row>
    <row r="5778" spans="17:25" x14ac:dyDescent="0.25">
      <c r="Q5778" s="47">
        <f t="shared" si="644"/>
        <v>2007</v>
      </c>
      <c r="R5778" s="48" t="str">
        <f t="shared" si="642"/>
        <v>20079</v>
      </c>
      <c r="S5778" s="49">
        <v>39340</v>
      </c>
      <c r="T5778" s="48">
        <v>2128.5</v>
      </c>
      <c r="U5778" s="50">
        <f t="shared" si="643"/>
        <v>2113.3696666666669</v>
      </c>
      <c r="V5778" s="51">
        <f t="shared" si="645"/>
        <v>2076.2397534246529</v>
      </c>
      <c r="W5778" s="53">
        <f t="shared" si="646"/>
        <v>-1.3555787278414999E-2</v>
      </c>
      <c r="X5778" s="53" t="str">
        <f t="shared" si="647"/>
        <v/>
      </c>
      <c r="Y5778" s="54" t="str">
        <f t="shared" si="648"/>
        <v/>
      </c>
    </row>
    <row r="5779" spans="17:25" x14ac:dyDescent="0.25">
      <c r="Q5779" s="47">
        <f t="shared" si="644"/>
        <v>2007</v>
      </c>
      <c r="R5779" s="48" t="str">
        <f t="shared" si="642"/>
        <v>20079</v>
      </c>
      <c r="S5779" s="49">
        <v>39341</v>
      </c>
      <c r="T5779" s="48">
        <v>2128.5</v>
      </c>
      <c r="U5779" s="50">
        <f t="shared" si="643"/>
        <v>2113.3696666666669</v>
      </c>
      <c r="V5779" s="51">
        <f t="shared" si="645"/>
        <v>2076.2397534246529</v>
      </c>
      <c r="W5779" s="53">
        <f t="shared" si="646"/>
        <v>0</v>
      </c>
      <c r="X5779" s="53" t="str">
        <f t="shared" si="647"/>
        <v/>
      </c>
      <c r="Y5779" s="54" t="str">
        <f t="shared" si="648"/>
        <v/>
      </c>
    </row>
    <row r="5780" spans="17:25" x14ac:dyDescent="0.25">
      <c r="Q5780" s="47">
        <f t="shared" si="644"/>
        <v>2007</v>
      </c>
      <c r="R5780" s="48" t="str">
        <f t="shared" si="642"/>
        <v>20079</v>
      </c>
      <c r="S5780" s="49">
        <v>39342</v>
      </c>
      <c r="T5780" s="48">
        <v>2128.5</v>
      </c>
      <c r="U5780" s="50">
        <f t="shared" si="643"/>
        <v>2113.3696666666669</v>
      </c>
      <c r="V5780" s="51">
        <f t="shared" si="645"/>
        <v>2076.2397534246529</v>
      </c>
      <c r="W5780" s="53">
        <f t="shared" si="646"/>
        <v>0</v>
      </c>
      <c r="X5780" s="53" t="str">
        <f t="shared" si="647"/>
        <v/>
      </c>
      <c r="Y5780" s="54" t="str">
        <f t="shared" si="648"/>
        <v/>
      </c>
    </row>
    <row r="5781" spans="17:25" x14ac:dyDescent="0.25">
      <c r="Q5781" s="47">
        <f t="shared" si="644"/>
        <v>2007</v>
      </c>
      <c r="R5781" s="48" t="str">
        <f t="shared" si="642"/>
        <v>20079</v>
      </c>
      <c r="S5781" s="49">
        <v>39343</v>
      </c>
      <c r="T5781" s="48">
        <v>2130.66</v>
      </c>
      <c r="U5781" s="50">
        <f t="shared" si="643"/>
        <v>2113.3696666666669</v>
      </c>
      <c r="V5781" s="51">
        <f t="shared" si="645"/>
        <v>2076.2397534246529</v>
      </c>
      <c r="W5781" s="53">
        <f t="shared" si="646"/>
        <v>1.0147991543338897E-3</v>
      </c>
      <c r="X5781" s="53" t="str">
        <f t="shared" si="647"/>
        <v/>
      </c>
      <c r="Y5781" s="54" t="str">
        <f t="shared" si="648"/>
        <v/>
      </c>
    </row>
    <row r="5782" spans="17:25" x14ac:dyDescent="0.25">
      <c r="Q5782" s="47">
        <f t="shared" si="644"/>
        <v>2007</v>
      </c>
      <c r="R5782" s="48" t="str">
        <f t="shared" si="642"/>
        <v>20079</v>
      </c>
      <c r="S5782" s="49">
        <v>39344</v>
      </c>
      <c r="T5782" s="48">
        <v>2124.36</v>
      </c>
      <c r="U5782" s="50">
        <f t="shared" si="643"/>
        <v>2113.3696666666669</v>
      </c>
      <c r="V5782" s="51">
        <f t="shared" si="645"/>
        <v>2076.2397534246529</v>
      </c>
      <c r="W5782" s="53">
        <f t="shared" si="646"/>
        <v>-2.9568302779419131E-3</v>
      </c>
      <c r="X5782" s="53" t="str">
        <f t="shared" si="647"/>
        <v/>
      </c>
      <c r="Y5782" s="54" t="str">
        <f t="shared" si="648"/>
        <v/>
      </c>
    </row>
    <row r="5783" spans="17:25" x14ac:dyDescent="0.25">
      <c r="Q5783" s="47">
        <f t="shared" si="644"/>
        <v>2007</v>
      </c>
      <c r="R5783" s="48" t="str">
        <f t="shared" si="642"/>
        <v>20079</v>
      </c>
      <c r="S5783" s="49">
        <v>39345</v>
      </c>
      <c r="T5783" s="48">
        <v>2055.2800000000002</v>
      </c>
      <c r="U5783" s="50">
        <f t="shared" si="643"/>
        <v>2113.3696666666669</v>
      </c>
      <c r="V5783" s="51">
        <f t="shared" si="645"/>
        <v>2076.2397534246529</v>
      </c>
      <c r="W5783" s="53">
        <f t="shared" si="646"/>
        <v>-3.2518028959310108E-2</v>
      </c>
      <c r="X5783" s="53" t="str">
        <f t="shared" si="647"/>
        <v/>
      </c>
      <c r="Y5783" s="54" t="str">
        <f t="shared" si="648"/>
        <v/>
      </c>
    </row>
    <row r="5784" spans="17:25" x14ac:dyDescent="0.25">
      <c r="Q5784" s="47">
        <f t="shared" si="644"/>
        <v>2007</v>
      </c>
      <c r="R5784" s="48" t="str">
        <f t="shared" si="642"/>
        <v>20079</v>
      </c>
      <c r="S5784" s="49">
        <v>39346</v>
      </c>
      <c r="T5784" s="48">
        <v>2042.63</v>
      </c>
      <c r="U5784" s="50">
        <f t="shared" si="643"/>
        <v>2113.3696666666669</v>
      </c>
      <c r="V5784" s="51">
        <f t="shared" si="645"/>
        <v>2076.2397534246529</v>
      </c>
      <c r="W5784" s="53">
        <f t="shared" si="646"/>
        <v>-6.1548791405551251E-3</v>
      </c>
      <c r="X5784" s="53" t="str">
        <f t="shared" si="647"/>
        <v/>
      </c>
      <c r="Y5784" s="54" t="str">
        <f t="shared" si="648"/>
        <v/>
      </c>
    </row>
    <row r="5785" spans="17:25" x14ac:dyDescent="0.25">
      <c r="Q5785" s="47">
        <f t="shared" si="644"/>
        <v>2007</v>
      </c>
      <c r="R5785" s="48" t="str">
        <f t="shared" si="642"/>
        <v>20079</v>
      </c>
      <c r="S5785" s="49">
        <v>39347</v>
      </c>
      <c r="T5785" s="48">
        <v>2026.33</v>
      </c>
      <c r="U5785" s="50">
        <f t="shared" si="643"/>
        <v>2113.3696666666669</v>
      </c>
      <c r="V5785" s="51">
        <f t="shared" si="645"/>
        <v>2076.2397534246529</v>
      </c>
      <c r="W5785" s="53">
        <f t="shared" si="646"/>
        <v>-7.9799082555334078E-3</v>
      </c>
      <c r="X5785" s="53" t="str">
        <f t="shared" si="647"/>
        <v/>
      </c>
      <c r="Y5785" s="54" t="str">
        <f t="shared" si="648"/>
        <v/>
      </c>
    </row>
    <row r="5786" spans="17:25" x14ac:dyDescent="0.25">
      <c r="Q5786" s="47">
        <f t="shared" si="644"/>
        <v>2007</v>
      </c>
      <c r="R5786" s="48" t="str">
        <f t="shared" si="642"/>
        <v>20079</v>
      </c>
      <c r="S5786" s="49">
        <v>39348</v>
      </c>
      <c r="T5786" s="48">
        <v>2026.33</v>
      </c>
      <c r="U5786" s="50">
        <f t="shared" si="643"/>
        <v>2113.3696666666669</v>
      </c>
      <c r="V5786" s="51">
        <f t="shared" si="645"/>
        <v>2076.2397534246529</v>
      </c>
      <c r="W5786" s="53">
        <f t="shared" si="646"/>
        <v>0</v>
      </c>
      <c r="X5786" s="53" t="str">
        <f t="shared" si="647"/>
        <v/>
      </c>
      <c r="Y5786" s="54" t="str">
        <f t="shared" si="648"/>
        <v/>
      </c>
    </row>
    <row r="5787" spans="17:25" x14ac:dyDescent="0.25">
      <c r="Q5787" s="47">
        <f t="shared" si="644"/>
        <v>2007</v>
      </c>
      <c r="R5787" s="48" t="str">
        <f t="shared" si="642"/>
        <v>20079</v>
      </c>
      <c r="S5787" s="49">
        <v>39349</v>
      </c>
      <c r="T5787" s="48">
        <v>2026.33</v>
      </c>
      <c r="U5787" s="50">
        <f t="shared" si="643"/>
        <v>2113.3696666666669</v>
      </c>
      <c r="V5787" s="51">
        <f t="shared" si="645"/>
        <v>2076.2397534246529</v>
      </c>
      <c r="W5787" s="53">
        <f t="shared" si="646"/>
        <v>0</v>
      </c>
      <c r="X5787" s="53" t="str">
        <f t="shared" si="647"/>
        <v/>
      </c>
      <c r="Y5787" s="54" t="str">
        <f t="shared" si="648"/>
        <v/>
      </c>
    </row>
    <row r="5788" spans="17:25" x14ac:dyDescent="0.25">
      <c r="Q5788" s="47">
        <f t="shared" si="644"/>
        <v>2007</v>
      </c>
      <c r="R5788" s="48" t="str">
        <f t="shared" si="642"/>
        <v>20079</v>
      </c>
      <c r="S5788" s="49">
        <v>39350</v>
      </c>
      <c r="T5788" s="48">
        <v>2028.95</v>
      </c>
      <c r="U5788" s="50">
        <f t="shared" si="643"/>
        <v>2113.3696666666669</v>
      </c>
      <c r="V5788" s="51">
        <f t="shared" si="645"/>
        <v>2076.2397534246529</v>
      </c>
      <c r="W5788" s="53">
        <f t="shared" si="646"/>
        <v>1.2929779453494383E-3</v>
      </c>
      <c r="X5788" s="53" t="str">
        <f t="shared" si="647"/>
        <v/>
      </c>
      <c r="Y5788" s="54" t="str">
        <f t="shared" si="648"/>
        <v/>
      </c>
    </row>
    <row r="5789" spans="17:25" x14ac:dyDescent="0.25">
      <c r="Q5789" s="47">
        <f t="shared" si="644"/>
        <v>2007</v>
      </c>
      <c r="R5789" s="48" t="str">
        <f t="shared" si="642"/>
        <v>20079</v>
      </c>
      <c r="S5789" s="49">
        <v>39351</v>
      </c>
      <c r="T5789" s="48">
        <v>2045.51</v>
      </c>
      <c r="U5789" s="50">
        <f t="shared" si="643"/>
        <v>2113.3696666666669</v>
      </c>
      <c r="V5789" s="51">
        <f t="shared" si="645"/>
        <v>2076.2397534246529</v>
      </c>
      <c r="W5789" s="53">
        <f t="shared" si="646"/>
        <v>8.1618571182138222E-3</v>
      </c>
      <c r="X5789" s="53" t="str">
        <f t="shared" si="647"/>
        <v/>
      </c>
      <c r="Y5789" s="54" t="str">
        <f t="shared" si="648"/>
        <v/>
      </c>
    </row>
    <row r="5790" spans="17:25" x14ac:dyDescent="0.25">
      <c r="Q5790" s="47">
        <f t="shared" si="644"/>
        <v>2007</v>
      </c>
      <c r="R5790" s="48" t="str">
        <f t="shared" si="642"/>
        <v>20079</v>
      </c>
      <c r="S5790" s="49">
        <v>39352</v>
      </c>
      <c r="T5790" s="48">
        <v>2009.46</v>
      </c>
      <c r="U5790" s="50">
        <f t="shared" si="643"/>
        <v>2113.3696666666669</v>
      </c>
      <c r="V5790" s="51">
        <f t="shared" si="645"/>
        <v>2076.2397534246529</v>
      </c>
      <c r="W5790" s="53">
        <f t="shared" si="646"/>
        <v>-1.7623966639126687E-2</v>
      </c>
      <c r="X5790" s="53" t="str">
        <f t="shared" si="647"/>
        <v/>
      </c>
      <c r="Y5790" s="54" t="str">
        <f t="shared" si="648"/>
        <v/>
      </c>
    </row>
    <row r="5791" spans="17:25" x14ac:dyDescent="0.25">
      <c r="Q5791" s="47">
        <f t="shared" si="644"/>
        <v>2007</v>
      </c>
      <c r="R5791" s="48" t="str">
        <f t="shared" si="642"/>
        <v>20079</v>
      </c>
      <c r="S5791" s="49">
        <v>39353</v>
      </c>
      <c r="T5791" s="48">
        <v>2013.18</v>
      </c>
      <c r="U5791" s="50">
        <f t="shared" si="643"/>
        <v>2113.3696666666669</v>
      </c>
      <c r="V5791" s="51">
        <f t="shared" si="645"/>
        <v>2076.2397534246529</v>
      </c>
      <c r="W5791" s="53">
        <f t="shared" si="646"/>
        <v>1.8512436176882918E-3</v>
      </c>
      <c r="X5791" s="53" t="str">
        <f t="shared" si="647"/>
        <v/>
      </c>
      <c r="Y5791" s="54" t="str">
        <f t="shared" si="648"/>
        <v/>
      </c>
    </row>
    <row r="5792" spans="17:25" x14ac:dyDescent="0.25">
      <c r="Q5792" s="47">
        <f t="shared" si="644"/>
        <v>2007</v>
      </c>
      <c r="R5792" s="48" t="str">
        <f t="shared" si="642"/>
        <v>20079</v>
      </c>
      <c r="S5792" s="49">
        <v>39354</v>
      </c>
      <c r="T5792" s="48">
        <v>2023.19</v>
      </c>
      <c r="U5792" s="50">
        <f t="shared" si="643"/>
        <v>2113.3696666666669</v>
      </c>
      <c r="V5792" s="51">
        <f t="shared" si="645"/>
        <v>2076.2397534246529</v>
      </c>
      <c r="W5792" s="53">
        <f t="shared" si="646"/>
        <v>4.9722329846313418E-3</v>
      </c>
      <c r="X5792" s="53" t="str">
        <f t="shared" si="647"/>
        <v/>
      </c>
      <c r="Y5792" s="54" t="str">
        <f t="shared" si="648"/>
        <v/>
      </c>
    </row>
    <row r="5793" spans="17:25" x14ac:dyDescent="0.25">
      <c r="Q5793" s="47">
        <f t="shared" si="644"/>
        <v>2007</v>
      </c>
      <c r="R5793" s="48" t="str">
        <f t="shared" si="642"/>
        <v>20079</v>
      </c>
      <c r="S5793" s="49">
        <v>39355</v>
      </c>
      <c r="T5793" s="48">
        <v>2023.19</v>
      </c>
      <c r="U5793" s="50">
        <f t="shared" si="643"/>
        <v>2113.3696666666669</v>
      </c>
      <c r="V5793" s="51">
        <f t="shared" si="645"/>
        <v>2076.2397534246529</v>
      </c>
      <c r="W5793" s="53">
        <f t="shared" si="646"/>
        <v>0</v>
      </c>
      <c r="X5793" s="53" t="str">
        <f t="shared" si="647"/>
        <v/>
      </c>
      <c r="Y5793" s="54" t="str">
        <f t="shared" si="648"/>
        <v/>
      </c>
    </row>
    <row r="5794" spans="17:25" x14ac:dyDescent="0.25">
      <c r="Q5794" s="47">
        <f t="shared" si="644"/>
        <v>2007</v>
      </c>
      <c r="R5794" s="48" t="str">
        <f t="shared" si="642"/>
        <v>200710</v>
      </c>
      <c r="S5794" s="49">
        <v>39356</v>
      </c>
      <c r="T5794" s="48">
        <v>2023.19</v>
      </c>
      <c r="U5794" s="50">
        <f t="shared" si="643"/>
        <v>2001.0861290322582</v>
      </c>
      <c r="V5794" s="51">
        <f t="shared" si="645"/>
        <v>2076.2397534246529</v>
      </c>
      <c r="W5794" s="53">
        <f t="shared" si="646"/>
        <v>0</v>
      </c>
      <c r="X5794" s="53">
        <f t="shared" si="647"/>
        <v>-5.3130098063491671E-2</v>
      </c>
      <c r="Y5794" s="54" t="str">
        <f t="shared" si="648"/>
        <v/>
      </c>
    </row>
    <row r="5795" spans="17:25" x14ac:dyDescent="0.25">
      <c r="Q5795" s="47">
        <f t="shared" si="644"/>
        <v>2007</v>
      </c>
      <c r="R5795" s="48" t="str">
        <f t="shared" si="642"/>
        <v>200710</v>
      </c>
      <c r="S5795" s="49">
        <v>39357</v>
      </c>
      <c r="T5795" s="48">
        <v>2015.75</v>
      </c>
      <c r="U5795" s="50">
        <f t="shared" si="643"/>
        <v>2001.0861290322582</v>
      </c>
      <c r="V5795" s="51">
        <f t="shared" si="645"/>
        <v>2076.2397534246529</v>
      </c>
      <c r="W5795" s="53">
        <f t="shared" si="646"/>
        <v>-3.6773609992141187E-3</v>
      </c>
      <c r="X5795" s="53" t="str">
        <f t="shared" si="647"/>
        <v/>
      </c>
      <c r="Y5795" s="54" t="str">
        <f t="shared" si="648"/>
        <v/>
      </c>
    </row>
    <row r="5796" spans="17:25" x14ac:dyDescent="0.25">
      <c r="Q5796" s="47">
        <f t="shared" si="644"/>
        <v>2007</v>
      </c>
      <c r="R5796" s="48" t="str">
        <f t="shared" si="642"/>
        <v>200710</v>
      </c>
      <c r="S5796" s="49">
        <v>39358</v>
      </c>
      <c r="T5796" s="48">
        <v>2013.39</v>
      </c>
      <c r="U5796" s="50">
        <f t="shared" si="643"/>
        <v>2001.0861290322582</v>
      </c>
      <c r="V5796" s="51">
        <f t="shared" si="645"/>
        <v>2076.2397534246529</v>
      </c>
      <c r="W5796" s="53">
        <f t="shared" si="646"/>
        <v>-1.1707801066600521E-3</v>
      </c>
      <c r="X5796" s="53" t="str">
        <f t="shared" si="647"/>
        <v/>
      </c>
      <c r="Y5796" s="54" t="str">
        <f t="shared" si="648"/>
        <v/>
      </c>
    </row>
    <row r="5797" spans="17:25" x14ac:dyDescent="0.25">
      <c r="Q5797" s="47">
        <f t="shared" si="644"/>
        <v>2007</v>
      </c>
      <c r="R5797" s="48" t="str">
        <f t="shared" si="642"/>
        <v>200710</v>
      </c>
      <c r="S5797" s="49">
        <v>39359</v>
      </c>
      <c r="T5797" s="48">
        <v>2017.69</v>
      </c>
      <c r="U5797" s="50">
        <f t="shared" si="643"/>
        <v>2001.0861290322582</v>
      </c>
      <c r="V5797" s="51">
        <f t="shared" si="645"/>
        <v>2076.2397534246529</v>
      </c>
      <c r="W5797" s="53">
        <f t="shared" si="646"/>
        <v>2.13570147860076E-3</v>
      </c>
      <c r="X5797" s="53" t="str">
        <f t="shared" si="647"/>
        <v/>
      </c>
      <c r="Y5797" s="54" t="str">
        <f t="shared" si="648"/>
        <v/>
      </c>
    </row>
    <row r="5798" spans="17:25" x14ac:dyDescent="0.25">
      <c r="Q5798" s="47">
        <f t="shared" si="644"/>
        <v>2007</v>
      </c>
      <c r="R5798" s="48" t="str">
        <f t="shared" si="642"/>
        <v>200710</v>
      </c>
      <c r="S5798" s="49">
        <v>39360</v>
      </c>
      <c r="T5798" s="48">
        <v>2018.45</v>
      </c>
      <c r="U5798" s="50">
        <f t="shared" si="643"/>
        <v>2001.0861290322582</v>
      </c>
      <c r="V5798" s="51">
        <f t="shared" si="645"/>
        <v>2076.2397534246529</v>
      </c>
      <c r="W5798" s="53">
        <f t="shared" si="646"/>
        <v>3.76668368282429E-4</v>
      </c>
      <c r="X5798" s="53" t="str">
        <f t="shared" si="647"/>
        <v/>
      </c>
      <c r="Y5798" s="54" t="str">
        <f t="shared" si="648"/>
        <v/>
      </c>
    </row>
    <row r="5799" spans="17:25" x14ac:dyDescent="0.25">
      <c r="Q5799" s="47">
        <f t="shared" si="644"/>
        <v>2007</v>
      </c>
      <c r="R5799" s="48" t="str">
        <f t="shared" si="642"/>
        <v>200710</v>
      </c>
      <c r="S5799" s="49">
        <v>39361</v>
      </c>
      <c r="T5799" s="48">
        <v>1999.95</v>
      </c>
      <c r="U5799" s="50">
        <f t="shared" si="643"/>
        <v>2001.0861290322582</v>
      </c>
      <c r="V5799" s="51">
        <f t="shared" si="645"/>
        <v>2076.2397534246529</v>
      </c>
      <c r="W5799" s="53">
        <f t="shared" si="646"/>
        <v>-9.1654487354158043E-3</v>
      </c>
      <c r="X5799" s="53" t="str">
        <f t="shared" si="647"/>
        <v/>
      </c>
      <c r="Y5799" s="54" t="str">
        <f t="shared" si="648"/>
        <v/>
      </c>
    </row>
    <row r="5800" spans="17:25" x14ac:dyDescent="0.25">
      <c r="Q5800" s="47">
        <f t="shared" si="644"/>
        <v>2007</v>
      </c>
      <c r="R5800" s="48" t="str">
        <f t="shared" si="642"/>
        <v>200710</v>
      </c>
      <c r="S5800" s="49">
        <v>39362</v>
      </c>
      <c r="T5800" s="48">
        <v>1999.95</v>
      </c>
      <c r="U5800" s="50">
        <f t="shared" si="643"/>
        <v>2001.0861290322582</v>
      </c>
      <c r="V5800" s="51">
        <f t="shared" si="645"/>
        <v>2076.2397534246529</v>
      </c>
      <c r="W5800" s="53">
        <f t="shared" si="646"/>
        <v>0</v>
      </c>
      <c r="X5800" s="53" t="str">
        <f t="shared" si="647"/>
        <v/>
      </c>
      <c r="Y5800" s="54" t="str">
        <f t="shared" si="648"/>
        <v/>
      </c>
    </row>
    <row r="5801" spans="17:25" x14ac:dyDescent="0.25">
      <c r="Q5801" s="47">
        <f t="shared" si="644"/>
        <v>2007</v>
      </c>
      <c r="R5801" s="48" t="str">
        <f t="shared" si="642"/>
        <v>200710</v>
      </c>
      <c r="S5801" s="49">
        <v>39363</v>
      </c>
      <c r="T5801" s="48">
        <v>1999.95</v>
      </c>
      <c r="U5801" s="50">
        <f t="shared" si="643"/>
        <v>2001.0861290322582</v>
      </c>
      <c r="V5801" s="51">
        <f t="shared" si="645"/>
        <v>2076.2397534246529</v>
      </c>
      <c r="W5801" s="53">
        <f t="shared" si="646"/>
        <v>0</v>
      </c>
      <c r="X5801" s="53" t="str">
        <f t="shared" si="647"/>
        <v/>
      </c>
      <c r="Y5801" s="54" t="str">
        <f t="shared" si="648"/>
        <v/>
      </c>
    </row>
    <row r="5802" spans="17:25" x14ac:dyDescent="0.25">
      <c r="Q5802" s="47">
        <f t="shared" si="644"/>
        <v>2007</v>
      </c>
      <c r="R5802" s="48" t="str">
        <f t="shared" si="642"/>
        <v>200710</v>
      </c>
      <c r="S5802" s="49">
        <v>39364</v>
      </c>
      <c r="T5802" s="48">
        <v>1999.95</v>
      </c>
      <c r="U5802" s="50">
        <f t="shared" si="643"/>
        <v>2001.0861290322582</v>
      </c>
      <c r="V5802" s="51">
        <f t="shared" si="645"/>
        <v>2076.2397534246529</v>
      </c>
      <c r="W5802" s="53">
        <f t="shared" si="646"/>
        <v>0</v>
      </c>
      <c r="X5802" s="53" t="str">
        <f t="shared" si="647"/>
        <v/>
      </c>
      <c r="Y5802" s="54" t="str">
        <f t="shared" si="648"/>
        <v/>
      </c>
    </row>
    <row r="5803" spans="17:25" x14ac:dyDescent="0.25">
      <c r="Q5803" s="47">
        <f t="shared" si="644"/>
        <v>2007</v>
      </c>
      <c r="R5803" s="48" t="str">
        <f t="shared" si="642"/>
        <v>200710</v>
      </c>
      <c r="S5803" s="49">
        <v>39365</v>
      </c>
      <c r="T5803" s="48">
        <v>1968.13</v>
      </c>
      <c r="U5803" s="50">
        <f t="shared" si="643"/>
        <v>2001.0861290322582</v>
      </c>
      <c r="V5803" s="51">
        <f t="shared" si="645"/>
        <v>2076.2397534246529</v>
      </c>
      <c r="W5803" s="53">
        <f t="shared" si="646"/>
        <v>-1.5910397759943962E-2</v>
      </c>
      <c r="X5803" s="53" t="str">
        <f t="shared" si="647"/>
        <v/>
      </c>
      <c r="Y5803" s="54" t="str">
        <f t="shared" si="648"/>
        <v/>
      </c>
    </row>
    <row r="5804" spans="17:25" x14ac:dyDescent="0.25">
      <c r="Q5804" s="47">
        <f t="shared" si="644"/>
        <v>2007</v>
      </c>
      <c r="R5804" s="48" t="str">
        <f t="shared" si="642"/>
        <v>200710</v>
      </c>
      <c r="S5804" s="49">
        <v>39366</v>
      </c>
      <c r="T5804" s="48">
        <v>1972.81</v>
      </c>
      <c r="U5804" s="50">
        <f t="shared" si="643"/>
        <v>2001.0861290322582</v>
      </c>
      <c r="V5804" s="51">
        <f t="shared" si="645"/>
        <v>2076.2397534246529</v>
      </c>
      <c r="W5804" s="53">
        <f t="shared" si="646"/>
        <v>2.3778917043080217E-3</v>
      </c>
      <c r="X5804" s="53" t="str">
        <f t="shared" si="647"/>
        <v/>
      </c>
      <c r="Y5804" s="54" t="str">
        <f t="shared" si="648"/>
        <v/>
      </c>
    </row>
    <row r="5805" spans="17:25" x14ac:dyDescent="0.25">
      <c r="Q5805" s="47">
        <f t="shared" si="644"/>
        <v>2007</v>
      </c>
      <c r="R5805" s="48" t="str">
        <f t="shared" si="642"/>
        <v>200710</v>
      </c>
      <c r="S5805" s="49">
        <v>39367</v>
      </c>
      <c r="T5805" s="48">
        <v>1963.03</v>
      </c>
      <c r="U5805" s="50">
        <f t="shared" si="643"/>
        <v>2001.0861290322582</v>
      </c>
      <c r="V5805" s="51">
        <f t="shared" si="645"/>
        <v>2076.2397534246529</v>
      </c>
      <c r="W5805" s="53">
        <f t="shared" si="646"/>
        <v>-4.9573957958445325E-3</v>
      </c>
      <c r="X5805" s="53" t="str">
        <f t="shared" si="647"/>
        <v/>
      </c>
      <c r="Y5805" s="54" t="str">
        <f t="shared" si="648"/>
        <v/>
      </c>
    </row>
    <row r="5806" spans="17:25" x14ac:dyDescent="0.25">
      <c r="Q5806" s="47">
        <f t="shared" si="644"/>
        <v>2007</v>
      </c>
      <c r="R5806" s="48" t="str">
        <f t="shared" si="642"/>
        <v>200710</v>
      </c>
      <c r="S5806" s="49">
        <v>39368</v>
      </c>
      <c r="T5806" s="48">
        <v>1978.97</v>
      </c>
      <c r="U5806" s="50">
        <f t="shared" si="643"/>
        <v>2001.0861290322582</v>
      </c>
      <c r="V5806" s="51">
        <f t="shared" si="645"/>
        <v>2076.2397534246529</v>
      </c>
      <c r="W5806" s="53">
        <f t="shared" si="646"/>
        <v>8.1201000494133257E-3</v>
      </c>
      <c r="X5806" s="53" t="str">
        <f t="shared" si="647"/>
        <v/>
      </c>
      <c r="Y5806" s="54" t="str">
        <f t="shared" si="648"/>
        <v/>
      </c>
    </row>
    <row r="5807" spans="17:25" x14ac:dyDescent="0.25">
      <c r="Q5807" s="47">
        <f t="shared" si="644"/>
        <v>2007</v>
      </c>
      <c r="R5807" s="48" t="str">
        <f t="shared" si="642"/>
        <v>200710</v>
      </c>
      <c r="S5807" s="49">
        <v>39369</v>
      </c>
      <c r="T5807" s="48">
        <v>1978.97</v>
      </c>
      <c r="U5807" s="50">
        <f t="shared" si="643"/>
        <v>2001.0861290322582</v>
      </c>
      <c r="V5807" s="51">
        <f t="shared" si="645"/>
        <v>2076.2397534246529</v>
      </c>
      <c r="W5807" s="53">
        <f t="shared" si="646"/>
        <v>0</v>
      </c>
      <c r="X5807" s="53" t="str">
        <f t="shared" si="647"/>
        <v/>
      </c>
      <c r="Y5807" s="54" t="str">
        <f t="shared" si="648"/>
        <v/>
      </c>
    </row>
    <row r="5808" spans="17:25" x14ac:dyDescent="0.25">
      <c r="Q5808" s="47">
        <f t="shared" si="644"/>
        <v>2007</v>
      </c>
      <c r="R5808" s="48" t="str">
        <f t="shared" si="642"/>
        <v>200710</v>
      </c>
      <c r="S5808" s="49">
        <v>39370</v>
      </c>
      <c r="T5808" s="48">
        <v>1978.97</v>
      </c>
      <c r="U5808" s="50">
        <f t="shared" si="643"/>
        <v>2001.0861290322582</v>
      </c>
      <c r="V5808" s="51">
        <f t="shared" si="645"/>
        <v>2076.2397534246529</v>
      </c>
      <c r="W5808" s="53">
        <f t="shared" si="646"/>
        <v>0</v>
      </c>
      <c r="X5808" s="53" t="str">
        <f t="shared" si="647"/>
        <v/>
      </c>
      <c r="Y5808" s="54" t="str">
        <f t="shared" si="648"/>
        <v/>
      </c>
    </row>
    <row r="5809" spans="17:25" x14ac:dyDescent="0.25">
      <c r="Q5809" s="47">
        <f t="shared" si="644"/>
        <v>2007</v>
      </c>
      <c r="R5809" s="48" t="str">
        <f t="shared" si="642"/>
        <v>200710</v>
      </c>
      <c r="S5809" s="49">
        <v>39371</v>
      </c>
      <c r="T5809" s="48">
        <v>1978.97</v>
      </c>
      <c r="U5809" s="50">
        <f t="shared" si="643"/>
        <v>2001.0861290322582</v>
      </c>
      <c r="V5809" s="51">
        <f t="shared" si="645"/>
        <v>2076.2397534246529</v>
      </c>
      <c r="W5809" s="53">
        <f t="shared" si="646"/>
        <v>0</v>
      </c>
      <c r="X5809" s="53" t="str">
        <f t="shared" si="647"/>
        <v/>
      </c>
      <c r="Y5809" s="54" t="str">
        <f t="shared" si="648"/>
        <v/>
      </c>
    </row>
    <row r="5810" spans="17:25" x14ac:dyDescent="0.25">
      <c r="Q5810" s="47">
        <f t="shared" si="644"/>
        <v>2007</v>
      </c>
      <c r="R5810" s="48" t="str">
        <f t="shared" si="642"/>
        <v>200710</v>
      </c>
      <c r="S5810" s="49">
        <v>39372</v>
      </c>
      <c r="T5810" s="48">
        <v>2004.58</v>
      </c>
      <c r="U5810" s="50">
        <f t="shared" si="643"/>
        <v>2001.0861290322582</v>
      </c>
      <c r="V5810" s="51">
        <f t="shared" si="645"/>
        <v>2076.2397534246529</v>
      </c>
      <c r="W5810" s="53">
        <f t="shared" si="646"/>
        <v>1.2941075407914227E-2</v>
      </c>
      <c r="X5810" s="53" t="str">
        <f t="shared" si="647"/>
        <v/>
      </c>
      <c r="Y5810" s="54" t="str">
        <f t="shared" si="648"/>
        <v/>
      </c>
    </row>
    <row r="5811" spans="17:25" x14ac:dyDescent="0.25">
      <c r="Q5811" s="47">
        <f t="shared" si="644"/>
        <v>2007</v>
      </c>
      <c r="R5811" s="48" t="str">
        <f t="shared" si="642"/>
        <v>200710</v>
      </c>
      <c r="S5811" s="49">
        <v>39373</v>
      </c>
      <c r="T5811" s="48">
        <v>1994.06</v>
      </c>
      <c r="U5811" s="50">
        <f t="shared" si="643"/>
        <v>2001.0861290322582</v>
      </c>
      <c r="V5811" s="51">
        <f t="shared" si="645"/>
        <v>2076.2397534246529</v>
      </c>
      <c r="W5811" s="53">
        <f t="shared" si="646"/>
        <v>-5.2479821209430177E-3</v>
      </c>
      <c r="X5811" s="53" t="str">
        <f t="shared" si="647"/>
        <v/>
      </c>
      <c r="Y5811" s="54" t="str">
        <f t="shared" si="648"/>
        <v/>
      </c>
    </row>
    <row r="5812" spans="17:25" x14ac:dyDescent="0.25">
      <c r="Q5812" s="47">
        <f t="shared" si="644"/>
        <v>2007</v>
      </c>
      <c r="R5812" s="48" t="str">
        <f t="shared" si="642"/>
        <v>200710</v>
      </c>
      <c r="S5812" s="49">
        <v>39374</v>
      </c>
      <c r="T5812" s="48">
        <v>2018.55</v>
      </c>
      <c r="U5812" s="50">
        <f t="shared" si="643"/>
        <v>2001.0861290322582</v>
      </c>
      <c r="V5812" s="51">
        <f t="shared" si="645"/>
        <v>2076.2397534246529</v>
      </c>
      <c r="W5812" s="53">
        <f t="shared" si="646"/>
        <v>1.2281475983671575E-2</v>
      </c>
      <c r="X5812" s="53" t="str">
        <f t="shared" si="647"/>
        <v/>
      </c>
      <c r="Y5812" s="54" t="str">
        <f t="shared" si="648"/>
        <v/>
      </c>
    </row>
    <row r="5813" spans="17:25" x14ac:dyDescent="0.25">
      <c r="Q5813" s="47">
        <f t="shared" si="644"/>
        <v>2007</v>
      </c>
      <c r="R5813" s="48" t="str">
        <f t="shared" si="642"/>
        <v>200710</v>
      </c>
      <c r="S5813" s="49">
        <v>39375</v>
      </c>
      <c r="T5813" s="48">
        <v>2007.24</v>
      </c>
      <c r="U5813" s="50">
        <f t="shared" si="643"/>
        <v>2001.0861290322582</v>
      </c>
      <c r="V5813" s="51">
        <f t="shared" si="645"/>
        <v>2076.2397534246529</v>
      </c>
      <c r="W5813" s="53">
        <f t="shared" si="646"/>
        <v>-5.6030318793193201E-3</v>
      </c>
      <c r="X5813" s="53" t="str">
        <f t="shared" si="647"/>
        <v/>
      </c>
      <c r="Y5813" s="54" t="str">
        <f t="shared" si="648"/>
        <v/>
      </c>
    </row>
    <row r="5814" spans="17:25" x14ac:dyDescent="0.25">
      <c r="Q5814" s="47">
        <f t="shared" si="644"/>
        <v>2007</v>
      </c>
      <c r="R5814" s="48" t="str">
        <f t="shared" si="642"/>
        <v>200710</v>
      </c>
      <c r="S5814" s="49">
        <v>39376</v>
      </c>
      <c r="T5814" s="48">
        <v>2007.24</v>
      </c>
      <c r="U5814" s="50">
        <f t="shared" si="643"/>
        <v>2001.0861290322582</v>
      </c>
      <c r="V5814" s="51">
        <f t="shared" si="645"/>
        <v>2076.2397534246529</v>
      </c>
      <c r="W5814" s="53">
        <f t="shared" si="646"/>
        <v>0</v>
      </c>
      <c r="X5814" s="53" t="str">
        <f t="shared" si="647"/>
        <v/>
      </c>
      <c r="Y5814" s="54" t="str">
        <f t="shared" si="648"/>
        <v/>
      </c>
    </row>
    <row r="5815" spans="17:25" x14ac:dyDescent="0.25">
      <c r="Q5815" s="47">
        <f t="shared" si="644"/>
        <v>2007</v>
      </c>
      <c r="R5815" s="48" t="str">
        <f t="shared" si="642"/>
        <v>200710</v>
      </c>
      <c r="S5815" s="49">
        <v>39377</v>
      </c>
      <c r="T5815" s="48">
        <v>2007.24</v>
      </c>
      <c r="U5815" s="50">
        <f t="shared" si="643"/>
        <v>2001.0861290322582</v>
      </c>
      <c r="V5815" s="51">
        <f t="shared" si="645"/>
        <v>2076.2397534246529</v>
      </c>
      <c r="W5815" s="53">
        <f t="shared" si="646"/>
        <v>0</v>
      </c>
      <c r="X5815" s="53" t="str">
        <f t="shared" si="647"/>
        <v/>
      </c>
      <c r="Y5815" s="54" t="str">
        <f t="shared" si="648"/>
        <v/>
      </c>
    </row>
    <row r="5816" spans="17:25" x14ac:dyDescent="0.25">
      <c r="Q5816" s="47">
        <f t="shared" si="644"/>
        <v>2007</v>
      </c>
      <c r="R5816" s="48" t="str">
        <f t="shared" si="642"/>
        <v>200710</v>
      </c>
      <c r="S5816" s="49">
        <v>39378</v>
      </c>
      <c r="T5816" s="48">
        <v>2022.76</v>
      </c>
      <c r="U5816" s="50">
        <f t="shared" si="643"/>
        <v>2001.0861290322582</v>
      </c>
      <c r="V5816" s="51">
        <f t="shared" si="645"/>
        <v>2076.2397534246529</v>
      </c>
      <c r="W5816" s="53">
        <f t="shared" si="646"/>
        <v>7.732010123353561E-3</v>
      </c>
      <c r="X5816" s="53" t="str">
        <f t="shared" si="647"/>
        <v/>
      </c>
      <c r="Y5816" s="54" t="str">
        <f t="shared" si="648"/>
        <v/>
      </c>
    </row>
    <row r="5817" spans="17:25" x14ac:dyDescent="0.25">
      <c r="Q5817" s="47">
        <f t="shared" si="644"/>
        <v>2007</v>
      </c>
      <c r="R5817" s="48" t="str">
        <f t="shared" si="642"/>
        <v>200710</v>
      </c>
      <c r="S5817" s="49">
        <v>39379</v>
      </c>
      <c r="T5817" s="48">
        <v>2006.67</v>
      </c>
      <c r="U5817" s="50">
        <f t="shared" si="643"/>
        <v>2001.0861290322582</v>
      </c>
      <c r="V5817" s="51">
        <f t="shared" si="645"/>
        <v>2076.2397534246529</v>
      </c>
      <c r="W5817" s="53">
        <f t="shared" si="646"/>
        <v>-7.9544780399057879E-3</v>
      </c>
      <c r="X5817" s="53" t="str">
        <f t="shared" si="647"/>
        <v/>
      </c>
      <c r="Y5817" s="54" t="str">
        <f t="shared" si="648"/>
        <v/>
      </c>
    </row>
    <row r="5818" spans="17:25" x14ac:dyDescent="0.25">
      <c r="Q5818" s="47">
        <f t="shared" si="644"/>
        <v>2007</v>
      </c>
      <c r="R5818" s="48" t="str">
        <f t="shared" si="642"/>
        <v>200710</v>
      </c>
      <c r="S5818" s="49">
        <v>39380</v>
      </c>
      <c r="T5818" s="48">
        <v>2025.7</v>
      </c>
      <c r="U5818" s="50">
        <f t="shared" si="643"/>
        <v>2001.0861290322582</v>
      </c>
      <c r="V5818" s="51">
        <f t="shared" si="645"/>
        <v>2076.2397534246529</v>
      </c>
      <c r="W5818" s="53">
        <f t="shared" si="646"/>
        <v>9.4833729512076026E-3</v>
      </c>
      <c r="X5818" s="53" t="str">
        <f t="shared" si="647"/>
        <v/>
      </c>
      <c r="Y5818" s="54" t="str">
        <f t="shared" si="648"/>
        <v/>
      </c>
    </row>
    <row r="5819" spans="17:25" x14ac:dyDescent="0.25">
      <c r="Q5819" s="47">
        <f t="shared" si="644"/>
        <v>2007</v>
      </c>
      <c r="R5819" s="48" t="str">
        <f t="shared" si="642"/>
        <v>200710</v>
      </c>
      <c r="S5819" s="49">
        <v>39381</v>
      </c>
      <c r="T5819" s="48">
        <v>2020.29</v>
      </c>
      <c r="U5819" s="50">
        <f t="shared" si="643"/>
        <v>2001.0861290322582</v>
      </c>
      <c r="V5819" s="51">
        <f t="shared" si="645"/>
        <v>2076.2397534246529</v>
      </c>
      <c r="W5819" s="53">
        <f t="shared" si="646"/>
        <v>-2.6706817396455751E-3</v>
      </c>
      <c r="X5819" s="53" t="str">
        <f t="shared" si="647"/>
        <v/>
      </c>
      <c r="Y5819" s="54" t="str">
        <f t="shared" si="648"/>
        <v/>
      </c>
    </row>
    <row r="5820" spans="17:25" x14ac:dyDescent="0.25">
      <c r="Q5820" s="47">
        <f t="shared" si="644"/>
        <v>2007</v>
      </c>
      <c r="R5820" s="48" t="str">
        <f t="shared" si="642"/>
        <v>200710</v>
      </c>
      <c r="S5820" s="49">
        <v>39382</v>
      </c>
      <c r="T5820" s="48">
        <v>2005.28</v>
      </c>
      <c r="U5820" s="50">
        <f t="shared" si="643"/>
        <v>2001.0861290322582</v>
      </c>
      <c r="V5820" s="51">
        <f t="shared" si="645"/>
        <v>2076.2397534246529</v>
      </c>
      <c r="W5820" s="53">
        <f t="shared" si="646"/>
        <v>-7.4296264397685219E-3</v>
      </c>
      <c r="X5820" s="53" t="str">
        <f t="shared" si="647"/>
        <v/>
      </c>
      <c r="Y5820" s="54" t="str">
        <f t="shared" si="648"/>
        <v/>
      </c>
    </row>
    <row r="5821" spans="17:25" x14ac:dyDescent="0.25">
      <c r="Q5821" s="47">
        <f t="shared" si="644"/>
        <v>2007</v>
      </c>
      <c r="R5821" s="48" t="str">
        <f t="shared" si="642"/>
        <v>200710</v>
      </c>
      <c r="S5821" s="49">
        <v>39383</v>
      </c>
      <c r="T5821" s="48">
        <v>2005.28</v>
      </c>
      <c r="U5821" s="50">
        <f t="shared" si="643"/>
        <v>2001.0861290322582</v>
      </c>
      <c r="V5821" s="51">
        <f t="shared" si="645"/>
        <v>2076.2397534246529</v>
      </c>
      <c r="W5821" s="53">
        <f t="shared" si="646"/>
        <v>0</v>
      </c>
      <c r="X5821" s="53" t="str">
        <f t="shared" si="647"/>
        <v/>
      </c>
      <c r="Y5821" s="54" t="str">
        <f t="shared" si="648"/>
        <v/>
      </c>
    </row>
    <row r="5822" spans="17:25" x14ac:dyDescent="0.25">
      <c r="Q5822" s="47">
        <f t="shared" si="644"/>
        <v>2007</v>
      </c>
      <c r="R5822" s="48" t="str">
        <f t="shared" si="642"/>
        <v>200710</v>
      </c>
      <c r="S5822" s="49">
        <v>39384</v>
      </c>
      <c r="T5822" s="48">
        <v>2005.28</v>
      </c>
      <c r="U5822" s="50">
        <f t="shared" si="643"/>
        <v>2001.0861290322582</v>
      </c>
      <c r="V5822" s="51">
        <f t="shared" si="645"/>
        <v>2076.2397534246529</v>
      </c>
      <c r="W5822" s="53">
        <f t="shared" si="646"/>
        <v>0</v>
      </c>
      <c r="X5822" s="53" t="str">
        <f t="shared" si="647"/>
        <v/>
      </c>
      <c r="Y5822" s="54" t="str">
        <f t="shared" si="648"/>
        <v/>
      </c>
    </row>
    <row r="5823" spans="17:25" x14ac:dyDescent="0.25">
      <c r="Q5823" s="47">
        <f t="shared" si="644"/>
        <v>2007</v>
      </c>
      <c r="R5823" s="48" t="str">
        <f t="shared" si="642"/>
        <v>200710</v>
      </c>
      <c r="S5823" s="49">
        <v>39385</v>
      </c>
      <c r="T5823" s="48">
        <v>1995.94</v>
      </c>
      <c r="U5823" s="50">
        <f t="shared" si="643"/>
        <v>2001.0861290322582</v>
      </c>
      <c r="V5823" s="51">
        <f t="shared" si="645"/>
        <v>2076.2397534246529</v>
      </c>
      <c r="W5823" s="53">
        <f t="shared" si="646"/>
        <v>-4.657703662331425E-3</v>
      </c>
      <c r="X5823" s="53" t="str">
        <f t="shared" si="647"/>
        <v/>
      </c>
      <c r="Y5823" s="54" t="str">
        <f t="shared" si="648"/>
        <v/>
      </c>
    </row>
    <row r="5824" spans="17:25" x14ac:dyDescent="0.25">
      <c r="Q5824" s="47">
        <f t="shared" si="644"/>
        <v>2007</v>
      </c>
      <c r="R5824" s="48" t="str">
        <f t="shared" si="642"/>
        <v>200710</v>
      </c>
      <c r="S5824" s="49">
        <v>39386</v>
      </c>
      <c r="T5824" s="48">
        <v>1999.44</v>
      </c>
      <c r="U5824" s="50">
        <f t="shared" si="643"/>
        <v>2001.0861290322582</v>
      </c>
      <c r="V5824" s="51">
        <f t="shared" si="645"/>
        <v>2076.2397534246529</v>
      </c>
      <c r="W5824" s="53">
        <f t="shared" si="646"/>
        <v>1.7535597262443581E-3</v>
      </c>
      <c r="X5824" s="53" t="str">
        <f t="shared" si="647"/>
        <v/>
      </c>
      <c r="Y5824" s="54" t="str">
        <f t="shared" si="648"/>
        <v/>
      </c>
    </row>
    <row r="5825" spans="17:25" x14ac:dyDescent="0.25">
      <c r="Q5825" s="47">
        <f t="shared" si="644"/>
        <v>2007</v>
      </c>
      <c r="R5825" s="48" t="str">
        <f t="shared" si="642"/>
        <v>200711</v>
      </c>
      <c r="S5825" s="49">
        <v>39387</v>
      </c>
      <c r="T5825" s="48">
        <v>1987.69</v>
      </c>
      <c r="U5825" s="50">
        <f t="shared" si="643"/>
        <v>2046.3569999999995</v>
      </c>
      <c r="V5825" s="51">
        <f t="shared" si="645"/>
        <v>2076.2397534246529</v>
      </c>
      <c r="W5825" s="53">
        <f t="shared" si="646"/>
        <v>-5.8766454607289687E-3</v>
      </c>
      <c r="X5825" s="53">
        <f t="shared" si="647"/>
        <v>2.2623149654050545E-2</v>
      </c>
      <c r="Y5825" s="54" t="str">
        <f t="shared" si="648"/>
        <v/>
      </c>
    </row>
    <row r="5826" spans="17:25" x14ac:dyDescent="0.25">
      <c r="Q5826" s="47">
        <f t="shared" si="644"/>
        <v>2007</v>
      </c>
      <c r="R5826" s="48" t="str">
        <f t="shared" si="642"/>
        <v>200711</v>
      </c>
      <c r="S5826" s="49">
        <v>39388</v>
      </c>
      <c r="T5826" s="48">
        <v>2008.11</v>
      </c>
      <c r="U5826" s="50">
        <f t="shared" si="643"/>
        <v>2046.3569999999995</v>
      </c>
      <c r="V5826" s="51">
        <f t="shared" si="645"/>
        <v>2076.2397534246529</v>
      </c>
      <c r="W5826" s="53">
        <f t="shared" si="646"/>
        <v>1.0273231741368072E-2</v>
      </c>
      <c r="X5826" s="53" t="str">
        <f t="shared" si="647"/>
        <v/>
      </c>
      <c r="Y5826" s="54" t="str">
        <f t="shared" si="648"/>
        <v/>
      </c>
    </row>
    <row r="5827" spans="17:25" x14ac:dyDescent="0.25">
      <c r="Q5827" s="47">
        <f t="shared" si="644"/>
        <v>2007</v>
      </c>
      <c r="R5827" s="48" t="str">
        <f t="shared" si="642"/>
        <v>200711</v>
      </c>
      <c r="S5827" s="49">
        <v>39389</v>
      </c>
      <c r="T5827" s="48">
        <v>2014.12</v>
      </c>
      <c r="U5827" s="50">
        <f t="shared" si="643"/>
        <v>2046.3569999999995</v>
      </c>
      <c r="V5827" s="51">
        <f t="shared" si="645"/>
        <v>2076.2397534246529</v>
      </c>
      <c r="W5827" s="53">
        <f t="shared" si="646"/>
        <v>2.9928639367364784E-3</v>
      </c>
      <c r="X5827" s="53" t="str">
        <f t="shared" si="647"/>
        <v/>
      </c>
      <c r="Y5827" s="54" t="str">
        <f t="shared" si="648"/>
        <v/>
      </c>
    </row>
    <row r="5828" spans="17:25" x14ac:dyDescent="0.25">
      <c r="Q5828" s="47">
        <f t="shared" si="644"/>
        <v>2007</v>
      </c>
      <c r="R5828" s="48" t="str">
        <f t="shared" si="642"/>
        <v>200711</v>
      </c>
      <c r="S5828" s="49">
        <v>39390</v>
      </c>
      <c r="T5828" s="48">
        <v>2014.12</v>
      </c>
      <c r="U5828" s="50">
        <f t="shared" si="643"/>
        <v>2046.3569999999995</v>
      </c>
      <c r="V5828" s="51">
        <f t="shared" si="645"/>
        <v>2076.2397534246529</v>
      </c>
      <c r="W5828" s="53">
        <f t="shared" si="646"/>
        <v>0</v>
      </c>
      <c r="X5828" s="53" t="str">
        <f t="shared" si="647"/>
        <v/>
      </c>
      <c r="Y5828" s="54" t="str">
        <f t="shared" si="648"/>
        <v/>
      </c>
    </row>
    <row r="5829" spans="17:25" x14ac:dyDescent="0.25">
      <c r="Q5829" s="47">
        <f t="shared" si="644"/>
        <v>2007</v>
      </c>
      <c r="R5829" s="48" t="str">
        <f t="shared" si="642"/>
        <v>200711</v>
      </c>
      <c r="S5829" s="49">
        <v>39391</v>
      </c>
      <c r="T5829" s="48">
        <v>2014.12</v>
      </c>
      <c r="U5829" s="50">
        <f t="shared" si="643"/>
        <v>2046.3569999999995</v>
      </c>
      <c r="V5829" s="51">
        <f t="shared" si="645"/>
        <v>2076.2397534246529</v>
      </c>
      <c r="W5829" s="53">
        <f t="shared" si="646"/>
        <v>0</v>
      </c>
      <c r="X5829" s="53" t="str">
        <f t="shared" si="647"/>
        <v/>
      </c>
      <c r="Y5829" s="54" t="str">
        <f t="shared" si="648"/>
        <v/>
      </c>
    </row>
    <row r="5830" spans="17:25" x14ac:dyDescent="0.25">
      <c r="Q5830" s="47">
        <f t="shared" si="644"/>
        <v>2007</v>
      </c>
      <c r="R5830" s="48" t="str">
        <f t="shared" si="642"/>
        <v>200711</v>
      </c>
      <c r="S5830" s="49">
        <v>39392</v>
      </c>
      <c r="T5830" s="48">
        <v>2014.12</v>
      </c>
      <c r="U5830" s="50">
        <f t="shared" si="643"/>
        <v>2046.3569999999995</v>
      </c>
      <c r="V5830" s="51">
        <f t="shared" si="645"/>
        <v>2076.2397534246529</v>
      </c>
      <c r="W5830" s="53">
        <f t="shared" si="646"/>
        <v>0</v>
      </c>
      <c r="X5830" s="53" t="str">
        <f t="shared" si="647"/>
        <v/>
      </c>
      <c r="Y5830" s="54" t="str">
        <f t="shared" si="648"/>
        <v/>
      </c>
    </row>
    <row r="5831" spans="17:25" x14ac:dyDescent="0.25">
      <c r="Q5831" s="47">
        <f t="shared" si="644"/>
        <v>2007</v>
      </c>
      <c r="R5831" s="48" t="str">
        <f t="shared" ref="R5831:R5894" si="649">+YEAR(S5831)&amp;MONTH(S5831)</f>
        <v>200711</v>
      </c>
      <c r="S5831" s="49">
        <v>39393</v>
      </c>
      <c r="T5831" s="48">
        <v>2012.89</v>
      </c>
      <c r="U5831" s="50">
        <f t="shared" ref="U5831:U5894" si="650">+AVERAGEIF($R$3:$R$12000,R5831,$T$3:$T$12000)</f>
        <v>2046.3569999999995</v>
      </c>
      <c r="V5831" s="51">
        <f t="shared" si="645"/>
        <v>2076.2397534246529</v>
      </c>
      <c r="W5831" s="53">
        <f t="shared" si="646"/>
        <v>-6.1068853891510511E-4</v>
      </c>
      <c r="X5831" s="53" t="str">
        <f t="shared" si="647"/>
        <v/>
      </c>
      <c r="Y5831" s="54" t="str">
        <f t="shared" si="648"/>
        <v/>
      </c>
    </row>
    <row r="5832" spans="17:25" x14ac:dyDescent="0.25">
      <c r="Q5832" s="47">
        <f t="shared" ref="Q5832:Q5895" si="651">+YEAR(S5832)</f>
        <v>2007</v>
      </c>
      <c r="R5832" s="48" t="str">
        <f t="shared" si="649"/>
        <v>200711</v>
      </c>
      <c r="S5832" s="49">
        <v>39394</v>
      </c>
      <c r="T5832" s="48">
        <v>2023.99</v>
      </c>
      <c r="U5832" s="50">
        <f t="shared" si="650"/>
        <v>2046.3569999999995</v>
      </c>
      <c r="V5832" s="51">
        <f t="shared" ref="V5832:V5895" si="652">+AVERAGEIF($Q$3:$Q$12000,Q5832,$T$3:$T$12000)</f>
        <v>2076.2397534246529</v>
      </c>
      <c r="W5832" s="53">
        <f t="shared" si="646"/>
        <v>5.5144593097486982E-3</v>
      </c>
      <c r="X5832" s="53" t="str">
        <f t="shared" si="647"/>
        <v/>
      </c>
      <c r="Y5832" s="54" t="str">
        <f t="shared" si="648"/>
        <v/>
      </c>
    </row>
    <row r="5833" spans="17:25" x14ac:dyDescent="0.25">
      <c r="Q5833" s="47">
        <f t="shared" si="651"/>
        <v>2007</v>
      </c>
      <c r="R5833" s="48" t="str">
        <f t="shared" si="649"/>
        <v>200711</v>
      </c>
      <c r="S5833" s="49">
        <v>39395</v>
      </c>
      <c r="T5833" s="48">
        <v>2033.94</v>
      </c>
      <c r="U5833" s="50">
        <f t="shared" si="650"/>
        <v>2046.3569999999995</v>
      </c>
      <c r="V5833" s="51">
        <f t="shared" si="652"/>
        <v>2076.2397534246529</v>
      </c>
      <c r="W5833" s="53">
        <f t="shared" ref="W5833:W5896" si="653">+T5833/T5832-1</f>
        <v>4.9160321938350737E-3</v>
      </c>
      <c r="X5833" s="53" t="str">
        <f t="shared" ref="X5833:X5896" si="654">IF(U5833/U5832-1=0,"",U5833/U5832-1)</f>
        <v/>
      </c>
      <c r="Y5833" s="54" t="str">
        <f t="shared" ref="Y5833:Y5896" si="655">+IF(V5833=V5832,"",V5833/V5832-1)</f>
        <v/>
      </c>
    </row>
    <row r="5834" spans="17:25" x14ac:dyDescent="0.25">
      <c r="Q5834" s="47">
        <f t="shared" si="651"/>
        <v>2007</v>
      </c>
      <c r="R5834" s="48" t="str">
        <f t="shared" si="649"/>
        <v>200711</v>
      </c>
      <c r="S5834" s="49">
        <v>39396</v>
      </c>
      <c r="T5834" s="48">
        <v>2045.59</v>
      </c>
      <c r="U5834" s="50">
        <f t="shared" si="650"/>
        <v>2046.3569999999995</v>
      </c>
      <c r="V5834" s="51">
        <f t="shared" si="652"/>
        <v>2076.2397534246529</v>
      </c>
      <c r="W5834" s="53">
        <f t="shared" si="653"/>
        <v>5.7277992467821282E-3</v>
      </c>
      <c r="X5834" s="53" t="str">
        <f t="shared" si="654"/>
        <v/>
      </c>
      <c r="Y5834" s="54" t="str">
        <f t="shared" si="655"/>
        <v/>
      </c>
    </row>
    <row r="5835" spans="17:25" x14ac:dyDescent="0.25">
      <c r="Q5835" s="47">
        <f t="shared" si="651"/>
        <v>2007</v>
      </c>
      <c r="R5835" s="48" t="str">
        <f t="shared" si="649"/>
        <v>200711</v>
      </c>
      <c r="S5835" s="49">
        <v>39397</v>
      </c>
      <c r="T5835" s="48">
        <v>2045.59</v>
      </c>
      <c r="U5835" s="50">
        <f t="shared" si="650"/>
        <v>2046.3569999999995</v>
      </c>
      <c r="V5835" s="51">
        <f t="shared" si="652"/>
        <v>2076.2397534246529</v>
      </c>
      <c r="W5835" s="53">
        <f t="shared" si="653"/>
        <v>0</v>
      </c>
      <c r="X5835" s="53" t="str">
        <f t="shared" si="654"/>
        <v/>
      </c>
      <c r="Y5835" s="54" t="str">
        <f t="shared" si="655"/>
        <v/>
      </c>
    </row>
    <row r="5836" spans="17:25" x14ac:dyDescent="0.25">
      <c r="Q5836" s="47">
        <f t="shared" si="651"/>
        <v>2007</v>
      </c>
      <c r="R5836" s="48" t="str">
        <f t="shared" si="649"/>
        <v>200711</v>
      </c>
      <c r="S5836" s="49">
        <v>39398</v>
      </c>
      <c r="T5836" s="48">
        <v>2045.59</v>
      </c>
      <c r="U5836" s="50">
        <f t="shared" si="650"/>
        <v>2046.3569999999995</v>
      </c>
      <c r="V5836" s="51">
        <f t="shared" si="652"/>
        <v>2076.2397534246529</v>
      </c>
      <c r="W5836" s="53">
        <f t="shared" si="653"/>
        <v>0</v>
      </c>
      <c r="X5836" s="53" t="str">
        <f t="shared" si="654"/>
        <v/>
      </c>
      <c r="Y5836" s="54" t="str">
        <f t="shared" si="655"/>
        <v/>
      </c>
    </row>
    <row r="5837" spans="17:25" x14ac:dyDescent="0.25">
      <c r="Q5837" s="47">
        <f t="shared" si="651"/>
        <v>2007</v>
      </c>
      <c r="R5837" s="48" t="str">
        <f t="shared" si="649"/>
        <v>200711</v>
      </c>
      <c r="S5837" s="49">
        <v>39399</v>
      </c>
      <c r="T5837" s="48">
        <v>2045.59</v>
      </c>
      <c r="U5837" s="50">
        <f t="shared" si="650"/>
        <v>2046.3569999999995</v>
      </c>
      <c r="V5837" s="51">
        <f t="shared" si="652"/>
        <v>2076.2397534246529</v>
      </c>
      <c r="W5837" s="53">
        <f t="shared" si="653"/>
        <v>0</v>
      </c>
      <c r="X5837" s="53" t="str">
        <f t="shared" si="654"/>
        <v/>
      </c>
      <c r="Y5837" s="54" t="str">
        <f t="shared" si="655"/>
        <v/>
      </c>
    </row>
    <row r="5838" spans="17:25" x14ac:dyDescent="0.25">
      <c r="Q5838" s="47">
        <f t="shared" si="651"/>
        <v>2007</v>
      </c>
      <c r="R5838" s="48" t="str">
        <f t="shared" si="649"/>
        <v>200711</v>
      </c>
      <c r="S5838" s="49">
        <v>39400</v>
      </c>
      <c r="T5838" s="48">
        <v>2051.88</v>
      </c>
      <c r="U5838" s="50">
        <f t="shared" si="650"/>
        <v>2046.3569999999995</v>
      </c>
      <c r="V5838" s="51">
        <f t="shared" si="652"/>
        <v>2076.2397534246529</v>
      </c>
      <c r="W5838" s="53">
        <f t="shared" si="653"/>
        <v>3.0749074839044876E-3</v>
      </c>
      <c r="X5838" s="53" t="str">
        <f t="shared" si="654"/>
        <v/>
      </c>
      <c r="Y5838" s="54" t="str">
        <f t="shared" si="655"/>
        <v/>
      </c>
    </row>
    <row r="5839" spans="17:25" x14ac:dyDescent="0.25">
      <c r="Q5839" s="47">
        <f t="shared" si="651"/>
        <v>2007</v>
      </c>
      <c r="R5839" s="48" t="str">
        <f t="shared" si="649"/>
        <v>200711</v>
      </c>
      <c r="S5839" s="49">
        <v>39401</v>
      </c>
      <c r="T5839" s="48">
        <v>2032.04</v>
      </c>
      <c r="U5839" s="50">
        <f t="shared" si="650"/>
        <v>2046.3569999999995</v>
      </c>
      <c r="V5839" s="51">
        <f t="shared" si="652"/>
        <v>2076.2397534246529</v>
      </c>
      <c r="W5839" s="53">
        <f t="shared" si="653"/>
        <v>-9.6691814336121729E-3</v>
      </c>
      <c r="X5839" s="53" t="str">
        <f t="shared" si="654"/>
        <v/>
      </c>
      <c r="Y5839" s="54" t="str">
        <f t="shared" si="655"/>
        <v/>
      </c>
    </row>
    <row r="5840" spans="17:25" x14ac:dyDescent="0.25">
      <c r="Q5840" s="47">
        <f t="shared" si="651"/>
        <v>2007</v>
      </c>
      <c r="R5840" s="48" t="str">
        <f t="shared" si="649"/>
        <v>200711</v>
      </c>
      <c r="S5840" s="49">
        <v>39402</v>
      </c>
      <c r="T5840" s="48">
        <v>2044.7</v>
      </c>
      <c r="U5840" s="50">
        <f t="shared" si="650"/>
        <v>2046.3569999999995</v>
      </c>
      <c r="V5840" s="51">
        <f t="shared" si="652"/>
        <v>2076.2397534246529</v>
      </c>
      <c r="W5840" s="53">
        <f t="shared" si="653"/>
        <v>6.2301923190488662E-3</v>
      </c>
      <c r="X5840" s="53" t="str">
        <f t="shared" si="654"/>
        <v/>
      </c>
      <c r="Y5840" s="54" t="str">
        <f t="shared" si="655"/>
        <v/>
      </c>
    </row>
    <row r="5841" spans="17:25" x14ac:dyDescent="0.25">
      <c r="Q5841" s="47">
        <f t="shared" si="651"/>
        <v>2007</v>
      </c>
      <c r="R5841" s="48" t="str">
        <f t="shared" si="649"/>
        <v>200711</v>
      </c>
      <c r="S5841" s="49">
        <v>39403</v>
      </c>
      <c r="T5841" s="48">
        <v>2040.35</v>
      </c>
      <c r="U5841" s="50">
        <f t="shared" si="650"/>
        <v>2046.3569999999995</v>
      </c>
      <c r="V5841" s="51">
        <f t="shared" si="652"/>
        <v>2076.2397534246529</v>
      </c>
      <c r="W5841" s="53">
        <f t="shared" si="653"/>
        <v>-2.1274514598719207E-3</v>
      </c>
      <c r="X5841" s="53" t="str">
        <f t="shared" si="654"/>
        <v/>
      </c>
      <c r="Y5841" s="54" t="str">
        <f t="shared" si="655"/>
        <v/>
      </c>
    </row>
    <row r="5842" spans="17:25" x14ac:dyDescent="0.25">
      <c r="Q5842" s="47">
        <f t="shared" si="651"/>
        <v>2007</v>
      </c>
      <c r="R5842" s="48" t="str">
        <f t="shared" si="649"/>
        <v>200711</v>
      </c>
      <c r="S5842" s="49">
        <v>39404</v>
      </c>
      <c r="T5842" s="48">
        <v>2040.35</v>
      </c>
      <c r="U5842" s="50">
        <f t="shared" si="650"/>
        <v>2046.3569999999995</v>
      </c>
      <c r="V5842" s="51">
        <f t="shared" si="652"/>
        <v>2076.2397534246529</v>
      </c>
      <c r="W5842" s="53">
        <f t="shared" si="653"/>
        <v>0</v>
      </c>
      <c r="X5842" s="53" t="str">
        <f t="shared" si="654"/>
        <v/>
      </c>
      <c r="Y5842" s="54" t="str">
        <f t="shared" si="655"/>
        <v/>
      </c>
    </row>
    <row r="5843" spans="17:25" x14ac:dyDescent="0.25">
      <c r="Q5843" s="47">
        <f t="shared" si="651"/>
        <v>2007</v>
      </c>
      <c r="R5843" s="48" t="str">
        <f t="shared" si="649"/>
        <v>200711</v>
      </c>
      <c r="S5843" s="49">
        <v>39405</v>
      </c>
      <c r="T5843" s="48">
        <v>2040.35</v>
      </c>
      <c r="U5843" s="50">
        <f t="shared" si="650"/>
        <v>2046.3569999999995</v>
      </c>
      <c r="V5843" s="51">
        <f t="shared" si="652"/>
        <v>2076.2397534246529</v>
      </c>
      <c r="W5843" s="53">
        <f t="shared" si="653"/>
        <v>0</v>
      </c>
      <c r="X5843" s="53" t="str">
        <f t="shared" si="654"/>
        <v/>
      </c>
      <c r="Y5843" s="54" t="str">
        <f t="shared" si="655"/>
        <v/>
      </c>
    </row>
    <row r="5844" spans="17:25" x14ac:dyDescent="0.25">
      <c r="Q5844" s="47">
        <f t="shared" si="651"/>
        <v>2007</v>
      </c>
      <c r="R5844" s="48" t="str">
        <f t="shared" si="649"/>
        <v>200711</v>
      </c>
      <c r="S5844" s="49">
        <v>39406</v>
      </c>
      <c r="T5844" s="48">
        <v>2054.3000000000002</v>
      </c>
      <c r="U5844" s="50">
        <f t="shared" si="650"/>
        <v>2046.3569999999995</v>
      </c>
      <c r="V5844" s="51">
        <f t="shared" si="652"/>
        <v>2076.2397534246529</v>
      </c>
      <c r="W5844" s="53">
        <f t="shared" si="653"/>
        <v>6.8370622687285998E-3</v>
      </c>
      <c r="X5844" s="53" t="str">
        <f t="shared" si="654"/>
        <v/>
      </c>
      <c r="Y5844" s="54" t="str">
        <f t="shared" si="655"/>
        <v/>
      </c>
    </row>
    <row r="5845" spans="17:25" x14ac:dyDescent="0.25">
      <c r="Q5845" s="47">
        <f t="shared" si="651"/>
        <v>2007</v>
      </c>
      <c r="R5845" s="48" t="str">
        <f t="shared" si="649"/>
        <v>200711</v>
      </c>
      <c r="S5845" s="49">
        <v>39407</v>
      </c>
      <c r="T5845" s="48">
        <v>2056.2800000000002</v>
      </c>
      <c r="U5845" s="50">
        <f t="shared" si="650"/>
        <v>2046.3569999999995</v>
      </c>
      <c r="V5845" s="51">
        <f t="shared" si="652"/>
        <v>2076.2397534246529</v>
      </c>
      <c r="W5845" s="53">
        <f t="shared" si="653"/>
        <v>9.6383196222560308E-4</v>
      </c>
      <c r="X5845" s="53" t="str">
        <f t="shared" si="654"/>
        <v/>
      </c>
      <c r="Y5845" s="54" t="str">
        <f t="shared" si="655"/>
        <v/>
      </c>
    </row>
    <row r="5846" spans="17:25" x14ac:dyDescent="0.25">
      <c r="Q5846" s="47">
        <f t="shared" si="651"/>
        <v>2007</v>
      </c>
      <c r="R5846" s="48" t="str">
        <f t="shared" si="649"/>
        <v>200711</v>
      </c>
      <c r="S5846" s="49">
        <v>39408</v>
      </c>
      <c r="T5846" s="48">
        <v>2074.6</v>
      </c>
      <c r="U5846" s="50">
        <f t="shared" si="650"/>
        <v>2046.3569999999995</v>
      </c>
      <c r="V5846" s="51">
        <f t="shared" si="652"/>
        <v>2076.2397534246529</v>
      </c>
      <c r="W5846" s="53">
        <f t="shared" si="653"/>
        <v>8.9092925088021246E-3</v>
      </c>
      <c r="X5846" s="53" t="str">
        <f t="shared" si="654"/>
        <v/>
      </c>
      <c r="Y5846" s="54" t="str">
        <f t="shared" si="655"/>
        <v/>
      </c>
    </row>
    <row r="5847" spans="17:25" x14ac:dyDescent="0.25">
      <c r="Q5847" s="47">
        <f t="shared" si="651"/>
        <v>2007</v>
      </c>
      <c r="R5847" s="48" t="str">
        <f t="shared" si="649"/>
        <v>200711</v>
      </c>
      <c r="S5847" s="49">
        <v>39409</v>
      </c>
      <c r="T5847" s="48">
        <v>2074.6</v>
      </c>
      <c r="U5847" s="50">
        <f t="shared" si="650"/>
        <v>2046.3569999999995</v>
      </c>
      <c r="V5847" s="51">
        <f t="shared" si="652"/>
        <v>2076.2397534246529</v>
      </c>
      <c r="W5847" s="53">
        <f t="shared" si="653"/>
        <v>0</v>
      </c>
      <c r="X5847" s="53" t="str">
        <f t="shared" si="654"/>
        <v/>
      </c>
      <c r="Y5847" s="54" t="str">
        <f t="shared" si="655"/>
        <v/>
      </c>
    </row>
    <row r="5848" spans="17:25" x14ac:dyDescent="0.25">
      <c r="Q5848" s="47">
        <f t="shared" si="651"/>
        <v>2007</v>
      </c>
      <c r="R5848" s="48" t="str">
        <f t="shared" si="649"/>
        <v>200711</v>
      </c>
      <c r="S5848" s="49">
        <v>39410</v>
      </c>
      <c r="T5848" s="48">
        <v>2088.2399999999998</v>
      </c>
      <c r="U5848" s="50">
        <f t="shared" si="650"/>
        <v>2046.3569999999995</v>
      </c>
      <c r="V5848" s="51">
        <f t="shared" si="652"/>
        <v>2076.2397534246529</v>
      </c>
      <c r="W5848" s="53">
        <f t="shared" si="653"/>
        <v>6.574761399787743E-3</v>
      </c>
      <c r="X5848" s="53" t="str">
        <f t="shared" si="654"/>
        <v/>
      </c>
      <c r="Y5848" s="54" t="str">
        <f t="shared" si="655"/>
        <v/>
      </c>
    </row>
    <row r="5849" spans="17:25" x14ac:dyDescent="0.25">
      <c r="Q5849" s="47">
        <f t="shared" si="651"/>
        <v>2007</v>
      </c>
      <c r="R5849" s="48" t="str">
        <f t="shared" si="649"/>
        <v>200711</v>
      </c>
      <c r="S5849" s="49">
        <v>39411</v>
      </c>
      <c r="T5849" s="48">
        <v>2088.2399999999998</v>
      </c>
      <c r="U5849" s="50">
        <f t="shared" si="650"/>
        <v>2046.3569999999995</v>
      </c>
      <c r="V5849" s="51">
        <f t="shared" si="652"/>
        <v>2076.2397534246529</v>
      </c>
      <c r="W5849" s="53">
        <f t="shared" si="653"/>
        <v>0</v>
      </c>
      <c r="X5849" s="53" t="str">
        <f t="shared" si="654"/>
        <v/>
      </c>
      <c r="Y5849" s="54" t="str">
        <f t="shared" si="655"/>
        <v/>
      </c>
    </row>
    <row r="5850" spans="17:25" x14ac:dyDescent="0.25">
      <c r="Q5850" s="47">
        <f t="shared" si="651"/>
        <v>2007</v>
      </c>
      <c r="R5850" s="48" t="str">
        <f t="shared" si="649"/>
        <v>200711</v>
      </c>
      <c r="S5850" s="49">
        <v>39412</v>
      </c>
      <c r="T5850" s="48">
        <v>2088.2399999999998</v>
      </c>
      <c r="U5850" s="50">
        <f t="shared" si="650"/>
        <v>2046.3569999999995</v>
      </c>
      <c r="V5850" s="51">
        <f t="shared" si="652"/>
        <v>2076.2397534246529</v>
      </c>
      <c r="W5850" s="53">
        <f t="shared" si="653"/>
        <v>0</v>
      </c>
      <c r="X5850" s="53" t="str">
        <f t="shared" si="654"/>
        <v/>
      </c>
      <c r="Y5850" s="54" t="str">
        <f t="shared" si="655"/>
        <v/>
      </c>
    </row>
    <row r="5851" spans="17:25" x14ac:dyDescent="0.25">
      <c r="Q5851" s="47">
        <f t="shared" si="651"/>
        <v>2007</v>
      </c>
      <c r="R5851" s="48" t="str">
        <f t="shared" si="649"/>
        <v>200711</v>
      </c>
      <c r="S5851" s="49">
        <v>39413</v>
      </c>
      <c r="T5851" s="48">
        <v>2089.11</v>
      </c>
      <c r="U5851" s="50">
        <f t="shared" si="650"/>
        <v>2046.3569999999995</v>
      </c>
      <c r="V5851" s="51">
        <f t="shared" si="652"/>
        <v>2076.2397534246529</v>
      </c>
      <c r="W5851" s="53">
        <f t="shared" si="653"/>
        <v>4.1661877945076142E-4</v>
      </c>
      <c r="X5851" s="53" t="str">
        <f t="shared" si="654"/>
        <v/>
      </c>
      <c r="Y5851" s="54" t="str">
        <f t="shared" si="655"/>
        <v/>
      </c>
    </row>
    <row r="5852" spans="17:25" x14ac:dyDescent="0.25">
      <c r="Q5852" s="47">
        <f t="shared" si="651"/>
        <v>2007</v>
      </c>
      <c r="R5852" s="48" t="str">
        <f t="shared" si="649"/>
        <v>200711</v>
      </c>
      <c r="S5852" s="49">
        <v>39414</v>
      </c>
      <c r="T5852" s="48">
        <v>2094.7399999999998</v>
      </c>
      <c r="U5852" s="50">
        <f t="shared" si="650"/>
        <v>2046.3569999999995</v>
      </c>
      <c r="V5852" s="51">
        <f t="shared" si="652"/>
        <v>2076.2397534246529</v>
      </c>
      <c r="W5852" s="53">
        <f t="shared" si="653"/>
        <v>2.6949275050138777E-3</v>
      </c>
      <c r="X5852" s="53" t="str">
        <f t="shared" si="654"/>
        <v/>
      </c>
      <c r="Y5852" s="54" t="str">
        <f t="shared" si="655"/>
        <v/>
      </c>
    </row>
    <row r="5853" spans="17:25" x14ac:dyDescent="0.25">
      <c r="Q5853" s="47">
        <f t="shared" si="651"/>
        <v>2007</v>
      </c>
      <c r="R5853" s="48" t="str">
        <f t="shared" si="649"/>
        <v>200711</v>
      </c>
      <c r="S5853" s="49">
        <v>39415</v>
      </c>
      <c r="T5853" s="48">
        <v>2066.81</v>
      </c>
      <c r="U5853" s="50">
        <f t="shared" si="650"/>
        <v>2046.3569999999995</v>
      </c>
      <c r="V5853" s="51">
        <f t="shared" si="652"/>
        <v>2076.2397534246529</v>
      </c>
      <c r="W5853" s="53">
        <f t="shared" si="653"/>
        <v>-1.3333396984828605E-2</v>
      </c>
      <c r="X5853" s="53" t="str">
        <f t="shared" si="654"/>
        <v/>
      </c>
      <c r="Y5853" s="54" t="str">
        <f t="shared" si="655"/>
        <v/>
      </c>
    </row>
    <row r="5854" spans="17:25" x14ac:dyDescent="0.25">
      <c r="Q5854" s="47">
        <f t="shared" si="651"/>
        <v>2007</v>
      </c>
      <c r="R5854" s="48" t="str">
        <f t="shared" si="649"/>
        <v>200711</v>
      </c>
      <c r="S5854" s="49">
        <v>39416</v>
      </c>
      <c r="T5854" s="48">
        <v>2060.42</v>
      </c>
      <c r="U5854" s="50">
        <f t="shared" si="650"/>
        <v>2046.3569999999995</v>
      </c>
      <c r="V5854" s="51">
        <f t="shared" si="652"/>
        <v>2076.2397534246529</v>
      </c>
      <c r="W5854" s="53">
        <f t="shared" si="653"/>
        <v>-3.0917210580555521E-3</v>
      </c>
      <c r="X5854" s="53" t="str">
        <f t="shared" si="654"/>
        <v/>
      </c>
      <c r="Y5854" s="54" t="str">
        <f t="shared" si="655"/>
        <v/>
      </c>
    </row>
    <row r="5855" spans="17:25" x14ac:dyDescent="0.25">
      <c r="Q5855" s="47">
        <f t="shared" si="651"/>
        <v>2007</v>
      </c>
      <c r="R5855" s="48" t="str">
        <f t="shared" si="649"/>
        <v>200712</v>
      </c>
      <c r="S5855" s="49">
        <v>39417</v>
      </c>
      <c r="T5855" s="48">
        <v>2043.11</v>
      </c>
      <c r="U5855" s="50">
        <f t="shared" si="650"/>
        <v>2013.8345161290326</v>
      </c>
      <c r="V5855" s="51">
        <f t="shared" si="652"/>
        <v>2076.2397534246529</v>
      </c>
      <c r="W5855" s="53">
        <f t="shared" si="653"/>
        <v>-8.4011997553897766E-3</v>
      </c>
      <c r="X5855" s="53">
        <f t="shared" si="654"/>
        <v>-1.5892869069750293E-2</v>
      </c>
      <c r="Y5855" s="54" t="str">
        <f t="shared" si="655"/>
        <v/>
      </c>
    </row>
    <row r="5856" spans="17:25" x14ac:dyDescent="0.25">
      <c r="Q5856" s="47">
        <f t="shared" si="651"/>
        <v>2007</v>
      </c>
      <c r="R5856" s="48" t="str">
        <f t="shared" si="649"/>
        <v>200712</v>
      </c>
      <c r="S5856" s="49">
        <v>39418</v>
      </c>
      <c r="T5856" s="48">
        <v>2043.11</v>
      </c>
      <c r="U5856" s="50">
        <f t="shared" si="650"/>
        <v>2013.8345161290326</v>
      </c>
      <c r="V5856" s="51">
        <f t="shared" si="652"/>
        <v>2076.2397534246529</v>
      </c>
      <c r="W5856" s="53">
        <f t="shared" si="653"/>
        <v>0</v>
      </c>
      <c r="X5856" s="53" t="str">
        <f t="shared" si="654"/>
        <v/>
      </c>
      <c r="Y5856" s="54" t="str">
        <f t="shared" si="655"/>
        <v/>
      </c>
    </row>
    <row r="5857" spans="17:25" x14ac:dyDescent="0.25">
      <c r="Q5857" s="47">
        <f t="shared" si="651"/>
        <v>2007</v>
      </c>
      <c r="R5857" s="48" t="str">
        <f t="shared" si="649"/>
        <v>200712</v>
      </c>
      <c r="S5857" s="49">
        <v>39419</v>
      </c>
      <c r="T5857" s="48">
        <v>2043.11</v>
      </c>
      <c r="U5857" s="50">
        <f t="shared" si="650"/>
        <v>2013.8345161290326</v>
      </c>
      <c r="V5857" s="51">
        <f t="shared" si="652"/>
        <v>2076.2397534246529</v>
      </c>
      <c r="W5857" s="53">
        <f t="shared" si="653"/>
        <v>0</v>
      </c>
      <c r="X5857" s="53" t="str">
        <f t="shared" si="654"/>
        <v/>
      </c>
      <c r="Y5857" s="54" t="str">
        <f t="shared" si="655"/>
        <v/>
      </c>
    </row>
    <row r="5858" spans="17:25" x14ac:dyDescent="0.25">
      <c r="Q5858" s="47">
        <f t="shared" si="651"/>
        <v>2007</v>
      </c>
      <c r="R5858" s="48" t="str">
        <f t="shared" si="649"/>
        <v>200712</v>
      </c>
      <c r="S5858" s="49">
        <v>39420</v>
      </c>
      <c r="T5858" s="48">
        <v>2052.1799999999998</v>
      </c>
      <c r="U5858" s="50">
        <f t="shared" si="650"/>
        <v>2013.8345161290326</v>
      </c>
      <c r="V5858" s="51">
        <f t="shared" si="652"/>
        <v>2076.2397534246529</v>
      </c>
      <c r="W5858" s="53">
        <f t="shared" si="653"/>
        <v>4.4393106587505837E-3</v>
      </c>
      <c r="X5858" s="53" t="str">
        <f t="shared" si="654"/>
        <v/>
      </c>
      <c r="Y5858" s="54" t="str">
        <f t="shared" si="655"/>
        <v/>
      </c>
    </row>
    <row r="5859" spans="17:25" x14ac:dyDescent="0.25">
      <c r="Q5859" s="47">
        <f t="shared" si="651"/>
        <v>2007</v>
      </c>
      <c r="R5859" s="48" t="str">
        <f t="shared" si="649"/>
        <v>200712</v>
      </c>
      <c r="S5859" s="49">
        <v>39421</v>
      </c>
      <c r="T5859" s="48">
        <v>2057.4</v>
      </c>
      <c r="U5859" s="50">
        <f t="shared" si="650"/>
        <v>2013.8345161290326</v>
      </c>
      <c r="V5859" s="51">
        <f t="shared" si="652"/>
        <v>2076.2397534246529</v>
      </c>
      <c r="W5859" s="53">
        <f t="shared" si="653"/>
        <v>2.5436365231121805E-3</v>
      </c>
      <c r="X5859" s="53" t="str">
        <f t="shared" si="654"/>
        <v/>
      </c>
      <c r="Y5859" s="54" t="str">
        <f t="shared" si="655"/>
        <v/>
      </c>
    </row>
    <row r="5860" spans="17:25" x14ac:dyDescent="0.25">
      <c r="Q5860" s="47">
        <f t="shared" si="651"/>
        <v>2007</v>
      </c>
      <c r="R5860" s="48" t="str">
        <f t="shared" si="649"/>
        <v>200712</v>
      </c>
      <c r="S5860" s="49">
        <v>39422</v>
      </c>
      <c r="T5860" s="48">
        <v>2036.6</v>
      </c>
      <c r="U5860" s="50">
        <f t="shared" si="650"/>
        <v>2013.8345161290326</v>
      </c>
      <c r="V5860" s="51">
        <f t="shared" si="652"/>
        <v>2076.2397534246529</v>
      </c>
      <c r="W5860" s="53">
        <f t="shared" si="653"/>
        <v>-1.0109847380188719E-2</v>
      </c>
      <c r="X5860" s="53" t="str">
        <f t="shared" si="654"/>
        <v/>
      </c>
      <c r="Y5860" s="54" t="str">
        <f t="shared" si="655"/>
        <v/>
      </c>
    </row>
    <row r="5861" spans="17:25" x14ac:dyDescent="0.25">
      <c r="Q5861" s="47">
        <f t="shared" si="651"/>
        <v>2007</v>
      </c>
      <c r="R5861" s="48" t="str">
        <f t="shared" si="649"/>
        <v>200712</v>
      </c>
      <c r="S5861" s="49">
        <v>39423</v>
      </c>
      <c r="T5861" s="48">
        <v>2023.18</v>
      </c>
      <c r="U5861" s="50">
        <f t="shared" si="650"/>
        <v>2013.8345161290326</v>
      </c>
      <c r="V5861" s="51">
        <f t="shared" si="652"/>
        <v>2076.2397534246529</v>
      </c>
      <c r="W5861" s="53">
        <f t="shared" si="653"/>
        <v>-6.5894137287635379E-3</v>
      </c>
      <c r="X5861" s="53" t="str">
        <f t="shared" si="654"/>
        <v/>
      </c>
      <c r="Y5861" s="54" t="str">
        <f t="shared" si="655"/>
        <v/>
      </c>
    </row>
    <row r="5862" spans="17:25" x14ac:dyDescent="0.25">
      <c r="Q5862" s="47">
        <f t="shared" si="651"/>
        <v>2007</v>
      </c>
      <c r="R5862" s="48" t="str">
        <f t="shared" si="649"/>
        <v>200712</v>
      </c>
      <c r="S5862" s="49">
        <v>39424</v>
      </c>
      <c r="T5862" s="48">
        <v>2016.77</v>
      </c>
      <c r="U5862" s="50">
        <f t="shared" si="650"/>
        <v>2013.8345161290326</v>
      </c>
      <c r="V5862" s="51">
        <f t="shared" si="652"/>
        <v>2076.2397534246529</v>
      </c>
      <c r="W5862" s="53">
        <f t="shared" si="653"/>
        <v>-3.1682796389842505E-3</v>
      </c>
      <c r="X5862" s="53" t="str">
        <f t="shared" si="654"/>
        <v/>
      </c>
      <c r="Y5862" s="54" t="str">
        <f t="shared" si="655"/>
        <v/>
      </c>
    </row>
    <row r="5863" spans="17:25" x14ac:dyDescent="0.25">
      <c r="Q5863" s="47">
        <f t="shared" si="651"/>
        <v>2007</v>
      </c>
      <c r="R5863" s="48" t="str">
        <f t="shared" si="649"/>
        <v>200712</v>
      </c>
      <c r="S5863" s="49">
        <v>39425</v>
      </c>
      <c r="T5863" s="48">
        <v>2016.77</v>
      </c>
      <c r="U5863" s="50">
        <f t="shared" si="650"/>
        <v>2013.8345161290326</v>
      </c>
      <c r="V5863" s="51">
        <f t="shared" si="652"/>
        <v>2076.2397534246529</v>
      </c>
      <c r="W5863" s="53">
        <f t="shared" si="653"/>
        <v>0</v>
      </c>
      <c r="X5863" s="53" t="str">
        <f t="shared" si="654"/>
        <v/>
      </c>
      <c r="Y5863" s="54" t="str">
        <f t="shared" si="655"/>
        <v/>
      </c>
    </row>
    <row r="5864" spans="17:25" x14ac:dyDescent="0.25">
      <c r="Q5864" s="47">
        <f t="shared" si="651"/>
        <v>2007</v>
      </c>
      <c r="R5864" s="48" t="str">
        <f t="shared" si="649"/>
        <v>200712</v>
      </c>
      <c r="S5864" s="49">
        <v>39426</v>
      </c>
      <c r="T5864" s="48">
        <v>2016.77</v>
      </c>
      <c r="U5864" s="50">
        <f t="shared" si="650"/>
        <v>2013.8345161290326</v>
      </c>
      <c r="V5864" s="51">
        <f t="shared" si="652"/>
        <v>2076.2397534246529</v>
      </c>
      <c r="W5864" s="53">
        <f t="shared" si="653"/>
        <v>0</v>
      </c>
      <c r="X5864" s="53" t="str">
        <f t="shared" si="654"/>
        <v/>
      </c>
      <c r="Y5864" s="54" t="str">
        <f t="shared" si="655"/>
        <v/>
      </c>
    </row>
    <row r="5865" spans="17:25" x14ac:dyDescent="0.25">
      <c r="Q5865" s="47">
        <f t="shared" si="651"/>
        <v>2007</v>
      </c>
      <c r="R5865" s="48" t="str">
        <f t="shared" si="649"/>
        <v>200712</v>
      </c>
      <c r="S5865" s="49">
        <v>39427</v>
      </c>
      <c r="T5865" s="48">
        <v>2009.83</v>
      </c>
      <c r="U5865" s="50">
        <f t="shared" si="650"/>
        <v>2013.8345161290326</v>
      </c>
      <c r="V5865" s="51">
        <f t="shared" si="652"/>
        <v>2076.2397534246529</v>
      </c>
      <c r="W5865" s="53">
        <f t="shared" si="653"/>
        <v>-3.4411459908666453E-3</v>
      </c>
      <c r="X5865" s="53" t="str">
        <f t="shared" si="654"/>
        <v/>
      </c>
      <c r="Y5865" s="54" t="str">
        <f t="shared" si="655"/>
        <v/>
      </c>
    </row>
    <row r="5866" spans="17:25" x14ac:dyDescent="0.25">
      <c r="Q5866" s="47">
        <f t="shared" si="651"/>
        <v>2007</v>
      </c>
      <c r="R5866" s="48" t="str">
        <f t="shared" si="649"/>
        <v>200712</v>
      </c>
      <c r="S5866" s="49">
        <v>39428</v>
      </c>
      <c r="T5866" s="48">
        <v>2005.82</v>
      </c>
      <c r="U5866" s="50">
        <f t="shared" si="650"/>
        <v>2013.8345161290326</v>
      </c>
      <c r="V5866" s="51">
        <f t="shared" si="652"/>
        <v>2076.2397534246529</v>
      </c>
      <c r="W5866" s="53">
        <f t="shared" si="653"/>
        <v>-1.9951936233412182E-3</v>
      </c>
      <c r="X5866" s="53" t="str">
        <f t="shared" si="654"/>
        <v/>
      </c>
      <c r="Y5866" s="54" t="str">
        <f t="shared" si="655"/>
        <v/>
      </c>
    </row>
    <row r="5867" spans="17:25" x14ac:dyDescent="0.25">
      <c r="Q5867" s="47">
        <f t="shared" si="651"/>
        <v>2007</v>
      </c>
      <c r="R5867" s="48" t="str">
        <f t="shared" si="649"/>
        <v>200712</v>
      </c>
      <c r="S5867" s="49">
        <v>39429</v>
      </c>
      <c r="T5867" s="48">
        <v>2003.9</v>
      </c>
      <c r="U5867" s="50">
        <f t="shared" si="650"/>
        <v>2013.8345161290326</v>
      </c>
      <c r="V5867" s="51">
        <f t="shared" si="652"/>
        <v>2076.2397534246529</v>
      </c>
      <c r="W5867" s="53">
        <f t="shared" si="653"/>
        <v>-9.5721450578811762E-4</v>
      </c>
      <c r="X5867" s="53" t="str">
        <f t="shared" si="654"/>
        <v/>
      </c>
      <c r="Y5867" s="54" t="str">
        <f t="shared" si="655"/>
        <v/>
      </c>
    </row>
    <row r="5868" spans="17:25" x14ac:dyDescent="0.25">
      <c r="Q5868" s="47">
        <f t="shared" si="651"/>
        <v>2007</v>
      </c>
      <c r="R5868" s="48" t="str">
        <f t="shared" si="649"/>
        <v>200712</v>
      </c>
      <c r="S5868" s="49">
        <v>39430</v>
      </c>
      <c r="T5868" s="48">
        <v>2017.36</v>
      </c>
      <c r="U5868" s="50">
        <f t="shared" si="650"/>
        <v>2013.8345161290326</v>
      </c>
      <c r="V5868" s="51">
        <f t="shared" si="652"/>
        <v>2076.2397534246529</v>
      </c>
      <c r="W5868" s="53">
        <f t="shared" si="653"/>
        <v>6.7169020410198232E-3</v>
      </c>
      <c r="X5868" s="53" t="str">
        <f t="shared" si="654"/>
        <v/>
      </c>
      <c r="Y5868" s="54" t="str">
        <f t="shared" si="655"/>
        <v/>
      </c>
    </row>
    <row r="5869" spans="17:25" x14ac:dyDescent="0.25">
      <c r="Q5869" s="47">
        <f t="shared" si="651"/>
        <v>2007</v>
      </c>
      <c r="R5869" s="48" t="str">
        <f t="shared" si="649"/>
        <v>200712</v>
      </c>
      <c r="S5869" s="49">
        <v>39431</v>
      </c>
      <c r="T5869" s="48">
        <v>2009.85</v>
      </c>
      <c r="U5869" s="50">
        <f t="shared" si="650"/>
        <v>2013.8345161290326</v>
      </c>
      <c r="V5869" s="51">
        <f t="shared" si="652"/>
        <v>2076.2397534246529</v>
      </c>
      <c r="W5869" s="53">
        <f t="shared" si="653"/>
        <v>-3.7226870761787323E-3</v>
      </c>
      <c r="X5869" s="53" t="str">
        <f t="shared" si="654"/>
        <v/>
      </c>
      <c r="Y5869" s="54" t="str">
        <f t="shared" si="655"/>
        <v/>
      </c>
    </row>
    <row r="5870" spans="17:25" x14ac:dyDescent="0.25">
      <c r="Q5870" s="47">
        <f t="shared" si="651"/>
        <v>2007</v>
      </c>
      <c r="R5870" s="48" t="str">
        <f t="shared" si="649"/>
        <v>200712</v>
      </c>
      <c r="S5870" s="49">
        <v>39432</v>
      </c>
      <c r="T5870" s="48">
        <v>2009.85</v>
      </c>
      <c r="U5870" s="50">
        <f t="shared" si="650"/>
        <v>2013.8345161290326</v>
      </c>
      <c r="V5870" s="51">
        <f t="shared" si="652"/>
        <v>2076.2397534246529</v>
      </c>
      <c r="W5870" s="53">
        <f t="shared" si="653"/>
        <v>0</v>
      </c>
      <c r="X5870" s="53" t="str">
        <f t="shared" si="654"/>
        <v/>
      </c>
      <c r="Y5870" s="54" t="str">
        <f t="shared" si="655"/>
        <v/>
      </c>
    </row>
    <row r="5871" spans="17:25" x14ac:dyDescent="0.25">
      <c r="Q5871" s="47">
        <f t="shared" si="651"/>
        <v>2007</v>
      </c>
      <c r="R5871" s="48" t="str">
        <f t="shared" si="649"/>
        <v>200712</v>
      </c>
      <c r="S5871" s="49">
        <v>39433</v>
      </c>
      <c r="T5871" s="48">
        <v>2009.85</v>
      </c>
      <c r="U5871" s="50">
        <f t="shared" si="650"/>
        <v>2013.8345161290326</v>
      </c>
      <c r="V5871" s="51">
        <f t="shared" si="652"/>
        <v>2076.2397534246529</v>
      </c>
      <c r="W5871" s="53">
        <f t="shared" si="653"/>
        <v>0</v>
      </c>
      <c r="X5871" s="53" t="str">
        <f t="shared" si="654"/>
        <v/>
      </c>
      <c r="Y5871" s="54" t="str">
        <f t="shared" si="655"/>
        <v/>
      </c>
    </row>
    <row r="5872" spans="17:25" x14ac:dyDescent="0.25">
      <c r="Q5872" s="47">
        <f t="shared" si="651"/>
        <v>2007</v>
      </c>
      <c r="R5872" s="48" t="str">
        <f t="shared" si="649"/>
        <v>200712</v>
      </c>
      <c r="S5872" s="49">
        <v>39434</v>
      </c>
      <c r="T5872" s="48">
        <v>2006.48</v>
      </c>
      <c r="U5872" s="50">
        <f t="shared" si="650"/>
        <v>2013.8345161290326</v>
      </c>
      <c r="V5872" s="51">
        <f t="shared" si="652"/>
        <v>2076.2397534246529</v>
      </c>
      <c r="W5872" s="53">
        <f t="shared" si="653"/>
        <v>-1.6767420454262272E-3</v>
      </c>
      <c r="X5872" s="53" t="str">
        <f t="shared" si="654"/>
        <v/>
      </c>
      <c r="Y5872" s="54" t="str">
        <f t="shared" si="655"/>
        <v/>
      </c>
    </row>
    <row r="5873" spans="17:25" x14ac:dyDescent="0.25">
      <c r="Q5873" s="47">
        <f t="shared" si="651"/>
        <v>2007</v>
      </c>
      <c r="R5873" s="48" t="str">
        <f t="shared" si="649"/>
        <v>200712</v>
      </c>
      <c r="S5873" s="49">
        <v>39435</v>
      </c>
      <c r="T5873" s="48">
        <v>2007.98</v>
      </c>
      <c r="U5873" s="50">
        <f t="shared" si="650"/>
        <v>2013.8345161290326</v>
      </c>
      <c r="V5873" s="51">
        <f t="shared" si="652"/>
        <v>2076.2397534246529</v>
      </c>
      <c r="W5873" s="53">
        <f t="shared" si="653"/>
        <v>7.4757784777323977E-4</v>
      </c>
      <c r="X5873" s="53" t="str">
        <f t="shared" si="654"/>
        <v/>
      </c>
      <c r="Y5873" s="54" t="str">
        <f t="shared" si="655"/>
        <v/>
      </c>
    </row>
    <row r="5874" spans="17:25" x14ac:dyDescent="0.25">
      <c r="Q5874" s="47">
        <f t="shared" si="651"/>
        <v>2007</v>
      </c>
      <c r="R5874" s="48" t="str">
        <f t="shared" si="649"/>
        <v>200712</v>
      </c>
      <c r="S5874" s="49">
        <v>39436</v>
      </c>
      <c r="T5874" s="48">
        <v>2005.92</v>
      </c>
      <c r="U5874" s="50">
        <f t="shared" si="650"/>
        <v>2013.8345161290326</v>
      </c>
      <c r="V5874" s="51">
        <f t="shared" si="652"/>
        <v>2076.2397534246529</v>
      </c>
      <c r="W5874" s="53">
        <f t="shared" si="653"/>
        <v>-1.0259066325360999E-3</v>
      </c>
      <c r="X5874" s="53" t="str">
        <f t="shared" si="654"/>
        <v/>
      </c>
      <c r="Y5874" s="54" t="str">
        <f t="shared" si="655"/>
        <v/>
      </c>
    </row>
    <row r="5875" spans="17:25" x14ac:dyDescent="0.25">
      <c r="Q5875" s="47">
        <f t="shared" si="651"/>
        <v>2007</v>
      </c>
      <c r="R5875" s="48" t="str">
        <f t="shared" si="649"/>
        <v>200712</v>
      </c>
      <c r="S5875" s="49">
        <v>39437</v>
      </c>
      <c r="T5875" s="48">
        <v>2000.58</v>
      </c>
      <c r="U5875" s="50">
        <f t="shared" si="650"/>
        <v>2013.8345161290326</v>
      </c>
      <c r="V5875" s="51">
        <f t="shared" si="652"/>
        <v>2076.2397534246529</v>
      </c>
      <c r="W5875" s="53">
        <f t="shared" si="653"/>
        <v>-2.6621201244317882E-3</v>
      </c>
      <c r="X5875" s="53" t="str">
        <f t="shared" si="654"/>
        <v/>
      </c>
      <c r="Y5875" s="54" t="str">
        <f t="shared" si="655"/>
        <v/>
      </c>
    </row>
    <row r="5876" spans="17:25" x14ac:dyDescent="0.25">
      <c r="Q5876" s="47">
        <f t="shared" si="651"/>
        <v>2007</v>
      </c>
      <c r="R5876" s="48" t="str">
        <f t="shared" si="649"/>
        <v>200712</v>
      </c>
      <c r="S5876" s="49">
        <v>39438</v>
      </c>
      <c r="T5876" s="48">
        <v>1993.08</v>
      </c>
      <c r="U5876" s="50">
        <f t="shared" si="650"/>
        <v>2013.8345161290326</v>
      </c>
      <c r="V5876" s="51">
        <f t="shared" si="652"/>
        <v>2076.2397534246529</v>
      </c>
      <c r="W5876" s="53">
        <f t="shared" si="653"/>
        <v>-3.748912815283556E-3</v>
      </c>
      <c r="X5876" s="53" t="str">
        <f t="shared" si="654"/>
        <v/>
      </c>
      <c r="Y5876" s="54" t="str">
        <f t="shared" si="655"/>
        <v/>
      </c>
    </row>
    <row r="5877" spans="17:25" x14ac:dyDescent="0.25">
      <c r="Q5877" s="47">
        <f t="shared" si="651"/>
        <v>2007</v>
      </c>
      <c r="R5877" s="48" t="str">
        <f t="shared" si="649"/>
        <v>200712</v>
      </c>
      <c r="S5877" s="49">
        <v>39439</v>
      </c>
      <c r="T5877" s="48">
        <v>1993.08</v>
      </c>
      <c r="U5877" s="50">
        <f t="shared" si="650"/>
        <v>2013.8345161290326</v>
      </c>
      <c r="V5877" s="51">
        <f t="shared" si="652"/>
        <v>2076.2397534246529</v>
      </c>
      <c r="W5877" s="53">
        <f t="shared" si="653"/>
        <v>0</v>
      </c>
      <c r="X5877" s="53" t="str">
        <f t="shared" si="654"/>
        <v/>
      </c>
      <c r="Y5877" s="54" t="str">
        <f t="shared" si="655"/>
        <v/>
      </c>
    </row>
    <row r="5878" spans="17:25" x14ac:dyDescent="0.25">
      <c r="Q5878" s="47">
        <f t="shared" si="651"/>
        <v>2007</v>
      </c>
      <c r="R5878" s="48" t="str">
        <f t="shared" si="649"/>
        <v>200712</v>
      </c>
      <c r="S5878" s="49">
        <v>39440</v>
      </c>
      <c r="T5878" s="48">
        <v>1993.08</v>
      </c>
      <c r="U5878" s="50">
        <f t="shared" si="650"/>
        <v>2013.8345161290326</v>
      </c>
      <c r="V5878" s="51">
        <f t="shared" si="652"/>
        <v>2076.2397534246529</v>
      </c>
      <c r="W5878" s="53">
        <f t="shared" si="653"/>
        <v>0</v>
      </c>
      <c r="X5878" s="53" t="str">
        <f t="shared" si="654"/>
        <v/>
      </c>
      <c r="Y5878" s="54" t="str">
        <f t="shared" si="655"/>
        <v/>
      </c>
    </row>
    <row r="5879" spans="17:25" x14ac:dyDescent="0.25">
      <c r="Q5879" s="47">
        <f t="shared" si="651"/>
        <v>2007</v>
      </c>
      <c r="R5879" s="48" t="str">
        <f t="shared" si="649"/>
        <v>200712</v>
      </c>
      <c r="S5879" s="49">
        <v>39441</v>
      </c>
      <c r="T5879" s="48">
        <v>1989.7</v>
      </c>
      <c r="U5879" s="50">
        <f t="shared" si="650"/>
        <v>2013.8345161290326</v>
      </c>
      <c r="V5879" s="51">
        <f t="shared" si="652"/>
        <v>2076.2397534246529</v>
      </c>
      <c r="W5879" s="53">
        <f t="shared" si="653"/>
        <v>-1.6958677022497204E-3</v>
      </c>
      <c r="X5879" s="53" t="str">
        <f t="shared" si="654"/>
        <v/>
      </c>
      <c r="Y5879" s="54" t="str">
        <f t="shared" si="655"/>
        <v/>
      </c>
    </row>
    <row r="5880" spans="17:25" x14ac:dyDescent="0.25">
      <c r="Q5880" s="47">
        <f t="shared" si="651"/>
        <v>2007</v>
      </c>
      <c r="R5880" s="48" t="str">
        <f t="shared" si="649"/>
        <v>200712</v>
      </c>
      <c r="S5880" s="49">
        <v>39442</v>
      </c>
      <c r="T5880" s="48">
        <v>1989.7</v>
      </c>
      <c r="U5880" s="50">
        <f t="shared" si="650"/>
        <v>2013.8345161290326</v>
      </c>
      <c r="V5880" s="51">
        <f t="shared" si="652"/>
        <v>2076.2397534246529</v>
      </c>
      <c r="W5880" s="53">
        <f t="shared" si="653"/>
        <v>0</v>
      </c>
      <c r="X5880" s="53" t="str">
        <f t="shared" si="654"/>
        <v/>
      </c>
      <c r="Y5880" s="54" t="str">
        <f t="shared" si="655"/>
        <v/>
      </c>
    </row>
    <row r="5881" spans="17:25" x14ac:dyDescent="0.25">
      <c r="Q5881" s="47">
        <f t="shared" si="651"/>
        <v>2007</v>
      </c>
      <c r="R5881" s="48" t="str">
        <f t="shared" si="649"/>
        <v>200712</v>
      </c>
      <c r="S5881" s="49">
        <v>39443</v>
      </c>
      <c r="T5881" s="48">
        <v>1987.81</v>
      </c>
      <c r="U5881" s="50">
        <f t="shared" si="650"/>
        <v>2013.8345161290326</v>
      </c>
      <c r="V5881" s="51">
        <f t="shared" si="652"/>
        <v>2076.2397534246529</v>
      </c>
      <c r="W5881" s="53">
        <f t="shared" si="653"/>
        <v>-9.4989194350914019E-4</v>
      </c>
      <c r="X5881" s="53" t="str">
        <f t="shared" si="654"/>
        <v/>
      </c>
      <c r="Y5881" s="54" t="str">
        <f t="shared" si="655"/>
        <v/>
      </c>
    </row>
    <row r="5882" spans="17:25" x14ac:dyDescent="0.25">
      <c r="Q5882" s="47">
        <f t="shared" si="651"/>
        <v>2007</v>
      </c>
      <c r="R5882" s="48" t="str">
        <f t="shared" si="649"/>
        <v>200712</v>
      </c>
      <c r="S5882" s="49">
        <v>39444</v>
      </c>
      <c r="T5882" s="48">
        <v>2001.72</v>
      </c>
      <c r="U5882" s="50">
        <f t="shared" si="650"/>
        <v>2013.8345161290326</v>
      </c>
      <c r="V5882" s="51">
        <f t="shared" si="652"/>
        <v>2076.2397534246529</v>
      </c>
      <c r="W5882" s="53">
        <f t="shared" si="653"/>
        <v>6.9976506809001915E-3</v>
      </c>
      <c r="X5882" s="53" t="str">
        <f t="shared" si="654"/>
        <v/>
      </c>
      <c r="Y5882" s="54" t="str">
        <f t="shared" si="655"/>
        <v/>
      </c>
    </row>
    <row r="5883" spans="17:25" x14ac:dyDescent="0.25">
      <c r="Q5883" s="47">
        <f t="shared" si="651"/>
        <v>2007</v>
      </c>
      <c r="R5883" s="48" t="str">
        <f t="shared" si="649"/>
        <v>200712</v>
      </c>
      <c r="S5883" s="49">
        <v>39445</v>
      </c>
      <c r="T5883" s="48">
        <v>2014.76</v>
      </c>
      <c r="U5883" s="50">
        <f t="shared" si="650"/>
        <v>2013.8345161290326</v>
      </c>
      <c r="V5883" s="51">
        <f t="shared" si="652"/>
        <v>2076.2397534246529</v>
      </c>
      <c r="W5883" s="53">
        <f t="shared" si="653"/>
        <v>6.5143976180483953E-3</v>
      </c>
      <c r="X5883" s="53" t="str">
        <f t="shared" si="654"/>
        <v/>
      </c>
      <c r="Y5883" s="54" t="str">
        <f t="shared" si="655"/>
        <v/>
      </c>
    </row>
    <row r="5884" spans="17:25" x14ac:dyDescent="0.25">
      <c r="Q5884" s="47">
        <f t="shared" si="651"/>
        <v>2007</v>
      </c>
      <c r="R5884" s="48" t="str">
        <f t="shared" si="649"/>
        <v>200712</v>
      </c>
      <c r="S5884" s="49">
        <v>39446</v>
      </c>
      <c r="T5884" s="48">
        <v>2014.76</v>
      </c>
      <c r="U5884" s="50">
        <f t="shared" si="650"/>
        <v>2013.8345161290326</v>
      </c>
      <c r="V5884" s="51">
        <f t="shared" si="652"/>
        <v>2076.2397534246529</v>
      </c>
      <c r="W5884" s="53">
        <f t="shared" si="653"/>
        <v>0</v>
      </c>
      <c r="X5884" s="53" t="str">
        <f t="shared" si="654"/>
        <v/>
      </c>
      <c r="Y5884" s="54" t="str">
        <f t="shared" si="655"/>
        <v/>
      </c>
    </row>
    <row r="5885" spans="17:25" x14ac:dyDescent="0.25">
      <c r="Q5885" s="47">
        <f t="shared" si="651"/>
        <v>2007</v>
      </c>
      <c r="R5885" s="48" t="str">
        <f t="shared" si="649"/>
        <v>200712</v>
      </c>
      <c r="S5885" s="49">
        <v>39447</v>
      </c>
      <c r="T5885" s="48">
        <v>2014.76</v>
      </c>
      <c r="U5885" s="50">
        <f t="shared" si="650"/>
        <v>2013.8345161290326</v>
      </c>
      <c r="V5885" s="51">
        <f t="shared" si="652"/>
        <v>2076.2397534246529</v>
      </c>
      <c r="W5885" s="53">
        <f t="shared" si="653"/>
        <v>0</v>
      </c>
      <c r="X5885" s="53" t="str">
        <f t="shared" si="654"/>
        <v/>
      </c>
      <c r="Y5885" s="54" t="str">
        <f t="shared" si="655"/>
        <v/>
      </c>
    </row>
    <row r="5886" spans="17:25" x14ac:dyDescent="0.25">
      <c r="Q5886" s="47">
        <f t="shared" si="651"/>
        <v>2008</v>
      </c>
      <c r="R5886" s="48" t="str">
        <f t="shared" si="649"/>
        <v>20081</v>
      </c>
      <c r="S5886" s="49">
        <v>39448</v>
      </c>
      <c r="T5886" s="48">
        <v>2014.76</v>
      </c>
      <c r="U5886" s="50">
        <f t="shared" si="650"/>
        <v>1983.1841935483872</v>
      </c>
      <c r="V5886" s="51">
        <f t="shared" si="652"/>
        <v>1967.1122677595615</v>
      </c>
      <c r="W5886" s="53">
        <f t="shared" si="653"/>
        <v>0</v>
      </c>
      <c r="X5886" s="53">
        <f t="shared" si="654"/>
        <v>-1.5219881442672389E-2</v>
      </c>
      <c r="Y5886" s="54">
        <f t="shared" si="655"/>
        <v>-5.2560156159755178E-2</v>
      </c>
    </row>
    <row r="5887" spans="17:25" x14ac:dyDescent="0.25">
      <c r="Q5887" s="47">
        <f t="shared" si="651"/>
        <v>2008</v>
      </c>
      <c r="R5887" s="48" t="str">
        <f t="shared" si="649"/>
        <v>20081</v>
      </c>
      <c r="S5887" s="49">
        <v>39449</v>
      </c>
      <c r="T5887" s="48">
        <v>2014.76</v>
      </c>
      <c r="U5887" s="50">
        <f t="shared" si="650"/>
        <v>1983.1841935483872</v>
      </c>
      <c r="V5887" s="51">
        <f t="shared" si="652"/>
        <v>1967.1122677595615</v>
      </c>
      <c r="W5887" s="53">
        <f t="shared" si="653"/>
        <v>0</v>
      </c>
      <c r="X5887" s="53" t="str">
        <f t="shared" si="654"/>
        <v/>
      </c>
      <c r="Y5887" s="54" t="str">
        <f t="shared" si="655"/>
        <v/>
      </c>
    </row>
    <row r="5888" spans="17:25" x14ac:dyDescent="0.25">
      <c r="Q5888" s="47">
        <f t="shared" si="651"/>
        <v>2008</v>
      </c>
      <c r="R5888" s="48" t="str">
        <f t="shared" si="649"/>
        <v>20081</v>
      </c>
      <c r="S5888" s="49">
        <v>39450</v>
      </c>
      <c r="T5888" s="48">
        <v>2012.82</v>
      </c>
      <c r="U5888" s="50">
        <f t="shared" si="650"/>
        <v>1983.1841935483872</v>
      </c>
      <c r="V5888" s="51">
        <f t="shared" si="652"/>
        <v>1967.1122677595615</v>
      </c>
      <c r="W5888" s="53">
        <f t="shared" si="653"/>
        <v>-9.6289384343550832E-4</v>
      </c>
      <c r="X5888" s="53" t="str">
        <f t="shared" si="654"/>
        <v/>
      </c>
      <c r="Y5888" s="54" t="str">
        <f t="shared" si="655"/>
        <v/>
      </c>
    </row>
    <row r="5889" spans="17:25" x14ac:dyDescent="0.25">
      <c r="Q5889" s="47">
        <f t="shared" si="651"/>
        <v>2008</v>
      </c>
      <c r="R5889" s="48" t="str">
        <f t="shared" si="649"/>
        <v>20081</v>
      </c>
      <c r="S5889" s="49">
        <v>39451</v>
      </c>
      <c r="T5889" s="48">
        <v>2013.27</v>
      </c>
      <c r="U5889" s="50">
        <f t="shared" si="650"/>
        <v>1983.1841935483872</v>
      </c>
      <c r="V5889" s="51">
        <f t="shared" si="652"/>
        <v>1967.1122677595615</v>
      </c>
      <c r="W5889" s="53">
        <f t="shared" si="653"/>
        <v>2.2356693594072219E-4</v>
      </c>
      <c r="X5889" s="53" t="str">
        <f t="shared" si="654"/>
        <v/>
      </c>
      <c r="Y5889" s="54" t="str">
        <f t="shared" si="655"/>
        <v/>
      </c>
    </row>
    <row r="5890" spans="17:25" x14ac:dyDescent="0.25">
      <c r="Q5890" s="47">
        <f t="shared" si="651"/>
        <v>2008</v>
      </c>
      <c r="R5890" s="48" t="str">
        <f t="shared" si="649"/>
        <v>20081</v>
      </c>
      <c r="S5890" s="49">
        <v>39452</v>
      </c>
      <c r="T5890" s="48">
        <v>2013.98</v>
      </c>
      <c r="U5890" s="50">
        <f t="shared" si="650"/>
        <v>1983.1841935483872</v>
      </c>
      <c r="V5890" s="51">
        <f t="shared" si="652"/>
        <v>1967.1122677595615</v>
      </c>
      <c r="W5890" s="53">
        <f t="shared" si="653"/>
        <v>3.5266010023504712E-4</v>
      </c>
      <c r="X5890" s="53" t="str">
        <f t="shared" si="654"/>
        <v/>
      </c>
      <c r="Y5890" s="54" t="str">
        <f t="shared" si="655"/>
        <v/>
      </c>
    </row>
    <row r="5891" spans="17:25" x14ac:dyDescent="0.25">
      <c r="Q5891" s="47">
        <f t="shared" si="651"/>
        <v>2008</v>
      </c>
      <c r="R5891" s="48" t="str">
        <f t="shared" si="649"/>
        <v>20081</v>
      </c>
      <c r="S5891" s="49">
        <v>39453</v>
      </c>
      <c r="T5891" s="48">
        <v>2013.98</v>
      </c>
      <c r="U5891" s="50">
        <f t="shared" si="650"/>
        <v>1983.1841935483872</v>
      </c>
      <c r="V5891" s="51">
        <f t="shared" si="652"/>
        <v>1967.1122677595615</v>
      </c>
      <c r="W5891" s="53">
        <f t="shared" si="653"/>
        <v>0</v>
      </c>
      <c r="X5891" s="53" t="str">
        <f t="shared" si="654"/>
        <v/>
      </c>
      <c r="Y5891" s="54" t="str">
        <f t="shared" si="655"/>
        <v/>
      </c>
    </row>
    <row r="5892" spans="17:25" x14ac:dyDescent="0.25">
      <c r="Q5892" s="47">
        <f t="shared" si="651"/>
        <v>2008</v>
      </c>
      <c r="R5892" s="48" t="str">
        <f t="shared" si="649"/>
        <v>20081</v>
      </c>
      <c r="S5892" s="49">
        <v>39454</v>
      </c>
      <c r="T5892" s="48">
        <v>2013.98</v>
      </c>
      <c r="U5892" s="50">
        <f t="shared" si="650"/>
        <v>1983.1841935483872</v>
      </c>
      <c r="V5892" s="51">
        <f t="shared" si="652"/>
        <v>1967.1122677595615</v>
      </c>
      <c r="W5892" s="53">
        <f t="shared" si="653"/>
        <v>0</v>
      </c>
      <c r="X5892" s="53" t="str">
        <f t="shared" si="654"/>
        <v/>
      </c>
      <c r="Y5892" s="54" t="str">
        <f t="shared" si="655"/>
        <v/>
      </c>
    </row>
    <row r="5893" spans="17:25" x14ac:dyDescent="0.25">
      <c r="Q5893" s="47">
        <f t="shared" si="651"/>
        <v>2008</v>
      </c>
      <c r="R5893" s="48" t="str">
        <f t="shared" si="649"/>
        <v>20081</v>
      </c>
      <c r="S5893" s="49">
        <v>39455</v>
      </c>
      <c r="T5893" s="48">
        <v>2013.98</v>
      </c>
      <c r="U5893" s="50">
        <f t="shared" si="650"/>
        <v>1983.1841935483872</v>
      </c>
      <c r="V5893" s="51">
        <f t="shared" si="652"/>
        <v>1967.1122677595615</v>
      </c>
      <c r="W5893" s="53">
        <f t="shared" si="653"/>
        <v>0</v>
      </c>
      <c r="X5893" s="53" t="str">
        <f t="shared" si="654"/>
        <v/>
      </c>
      <c r="Y5893" s="54" t="str">
        <f t="shared" si="655"/>
        <v/>
      </c>
    </row>
    <row r="5894" spans="17:25" x14ac:dyDescent="0.25">
      <c r="Q5894" s="47">
        <f t="shared" si="651"/>
        <v>2008</v>
      </c>
      <c r="R5894" s="48" t="str">
        <f t="shared" si="649"/>
        <v>20081</v>
      </c>
      <c r="S5894" s="49">
        <v>39456</v>
      </c>
      <c r="T5894" s="48">
        <v>2000.91</v>
      </c>
      <c r="U5894" s="50">
        <f t="shared" si="650"/>
        <v>1983.1841935483872</v>
      </c>
      <c r="V5894" s="51">
        <f t="shared" si="652"/>
        <v>1967.1122677595615</v>
      </c>
      <c r="W5894" s="53">
        <f t="shared" si="653"/>
        <v>-6.4896374343339502E-3</v>
      </c>
      <c r="X5894" s="53" t="str">
        <f t="shared" si="654"/>
        <v/>
      </c>
      <c r="Y5894" s="54" t="str">
        <f t="shared" si="655"/>
        <v/>
      </c>
    </row>
    <row r="5895" spans="17:25" x14ac:dyDescent="0.25">
      <c r="Q5895" s="47">
        <f t="shared" si="651"/>
        <v>2008</v>
      </c>
      <c r="R5895" s="48" t="str">
        <f t="shared" ref="R5895:R5958" si="656">+YEAR(S5895)&amp;MONTH(S5895)</f>
        <v>20081</v>
      </c>
      <c r="S5895" s="49">
        <v>39457</v>
      </c>
      <c r="T5895" s="48">
        <v>2004.7</v>
      </c>
      <c r="U5895" s="50">
        <f t="shared" ref="U5895:U5958" si="657">+AVERAGEIF($R$3:$R$12000,R5895,$T$3:$T$12000)</f>
        <v>1983.1841935483872</v>
      </c>
      <c r="V5895" s="51">
        <f t="shared" si="652"/>
        <v>1967.1122677595615</v>
      </c>
      <c r="W5895" s="53">
        <f t="shared" si="653"/>
        <v>1.8941381671340185E-3</v>
      </c>
      <c r="X5895" s="53" t="str">
        <f t="shared" si="654"/>
        <v/>
      </c>
      <c r="Y5895" s="54" t="str">
        <f t="shared" si="655"/>
        <v/>
      </c>
    </row>
    <row r="5896" spans="17:25" x14ac:dyDescent="0.25">
      <c r="Q5896" s="47">
        <f t="shared" ref="Q5896:Q5959" si="658">+YEAR(S5896)</f>
        <v>2008</v>
      </c>
      <c r="R5896" s="48" t="str">
        <f t="shared" si="656"/>
        <v>20081</v>
      </c>
      <c r="S5896" s="49">
        <v>39458</v>
      </c>
      <c r="T5896" s="48">
        <v>2003.74</v>
      </c>
      <c r="U5896" s="50">
        <f t="shared" si="657"/>
        <v>1983.1841935483872</v>
      </c>
      <c r="V5896" s="51">
        <f t="shared" ref="V5896:V5959" si="659">+AVERAGEIF($Q$3:$Q$12000,Q5896,$T$3:$T$12000)</f>
        <v>1967.1122677595615</v>
      </c>
      <c r="W5896" s="53">
        <f t="shared" si="653"/>
        <v>-4.7887464458529205E-4</v>
      </c>
      <c r="X5896" s="53" t="str">
        <f t="shared" si="654"/>
        <v/>
      </c>
      <c r="Y5896" s="54" t="str">
        <f t="shared" si="655"/>
        <v/>
      </c>
    </row>
    <row r="5897" spans="17:25" x14ac:dyDescent="0.25">
      <c r="Q5897" s="47">
        <f t="shared" si="658"/>
        <v>2008</v>
      </c>
      <c r="R5897" s="48" t="str">
        <f t="shared" si="656"/>
        <v>20081</v>
      </c>
      <c r="S5897" s="49">
        <v>39459</v>
      </c>
      <c r="T5897" s="48">
        <v>1985.35</v>
      </c>
      <c r="U5897" s="50">
        <f t="shared" si="657"/>
        <v>1983.1841935483872</v>
      </c>
      <c r="V5897" s="51">
        <f t="shared" si="659"/>
        <v>1967.1122677595615</v>
      </c>
      <c r="W5897" s="53">
        <f t="shared" ref="W5897:W5960" si="660">+T5897/T5896-1</f>
        <v>-9.1778374439798194E-3</v>
      </c>
      <c r="X5897" s="53" t="str">
        <f t="shared" ref="X5897:X5960" si="661">IF(U5897/U5896-1=0,"",U5897/U5896-1)</f>
        <v/>
      </c>
      <c r="Y5897" s="54" t="str">
        <f t="shared" ref="Y5897:Y5960" si="662">+IF(V5897=V5896,"",V5897/V5896-1)</f>
        <v/>
      </c>
    </row>
    <row r="5898" spans="17:25" x14ac:dyDescent="0.25">
      <c r="Q5898" s="47">
        <f t="shared" si="658"/>
        <v>2008</v>
      </c>
      <c r="R5898" s="48" t="str">
        <f t="shared" si="656"/>
        <v>20081</v>
      </c>
      <c r="S5898" s="49">
        <v>39460</v>
      </c>
      <c r="T5898" s="48">
        <v>1985.35</v>
      </c>
      <c r="U5898" s="50">
        <f t="shared" si="657"/>
        <v>1983.1841935483872</v>
      </c>
      <c r="V5898" s="51">
        <f t="shared" si="659"/>
        <v>1967.1122677595615</v>
      </c>
      <c r="W5898" s="53">
        <f t="shared" si="660"/>
        <v>0</v>
      </c>
      <c r="X5898" s="53" t="str">
        <f t="shared" si="661"/>
        <v/>
      </c>
      <c r="Y5898" s="54" t="str">
        <f t="shared" si="662"/>
        <v/>
      </c>
    </row>
    <row r="5899" spans="17:25" x14ac:dyDescent="0.25">
      <c r="Q5899" s="47">
        <f t="shared" si="658"/>
        <v>2008</v>
      </c>
      <c r="R5899" s="48" t="str">
        <f t="shared" si="656"/>
        <v>20081</v>
      </c>
      <c r="S5899" s="49">
        <v>39461</v>
      </c>
      <c r="T5899" s="48">
        <v>1985.35</v>
      </c>
      <c r="U5899" s="50">
        <f t="shared" si="657"/>
        <v>1983.1841935483872</v>
      </c>
      <c r="V5899" s="51">
        <f t="shared" si="659"/>
        <v>1967.1122677595615</v>
      </c>
      <c r="W5899" s="53">
        <f t="shared" si="660"/>
        <v>0</v>
      </c>
      <c r="X5899" s="53" t="str">
        <f t="shared" si="661"/>
        <v/>
      </c>
      <c r="Y5899" s="54" t="str">
        <f t="shared" si="662"/>
        <v/>
      </c>
    </row>
    <row r="5900" spans="17:25" x14ac:dyDescent="0.25">
      <c r="Q5900" s="47">
        <f t="shared" si="658"/>
        <v>2008</v>
      </c>
      <c r="R5900" s="48" t="str">
        <f t="shared" si="656"/>
        <v>20081</v>
      </c>
      <c r="S5900" s="49">
        <v>39462</v>
      </c>
      <c r="T5900" s="48">
        <v>1949.43</v>
      </c>
      <c r="U5900" s="50">
        <f t="shared" si="657"/>
        <v>1983.1841935483872</v>
      </c>
      <c r="V5900" s="51">
        <f t="shared" si="659"/>
        <v>1967.1122677595615</v>
      </c>
      <c r="W5900" s="53">
        <f t="shared" si="660"/>
        <v>-1.8092527765884991E-2</v>
      </c>
      <c r="X5900" s="53" t="str">
        <f t="shared" si="661"/>
        <v/>
      </c>
      <c r="Y5900" s="54" t="str">
        <f t="shared" si="662"/>
        <v/>
      </c>
    </row>
    <row r="5901" spans="17:25" x14ac:dyDescent="0.25">
      <c r="Q5901" s="47">
        <f t="shared" si="658"/>
        <v>2008</v>
      </c>
      <c r="R5901" s="48" t="str">
        <f t="shared" si="656"/>
        <v>20081</v>
      </c>
      <c r="S5901" s="49">
        <v>39463</v>
      </c>
      <c r="T5901" s="48">
        <v>1948.91</v>
      </c>
      <c r="U5901" s="50">
        <f t="shared" si="657"/>
        <v>1983.1841935483872</v>
      </c>
      <c r="V5901" s="51">
        <f t="shared" si="659"/>
        <v>1967.1122677595615</v>
      </c>
      <c r="W5901" s="53">
        <f t="shared" si="660"/>
        <v>-2.6674463817633054E-4</v>
      </c>
      <c r="X5901" s="53" t="str">
        <f t="shared" si="661"/>
        <v/>
      </c>
      <c r="Y5901" s="54" t="str">
        <f t="shared" si="662"/>
        <v/>
      </c>
    </row>
    <row r="5902" spans="17:25" x14ac:dyDescent="0.25">
      <c r="Q5902" s="47">
        <f t="shared" si="658"/>
        <v>2008</v>
      </c>
      <c r="R5902" s="48" t="str">
        <f t="shared" si="656"/>
        <v>20081</v>
      </c>
      <c r="S5902" s="49">
        <v>39464</v>
      </c>
      <c r="T5902" s="48">
        <v>1960.49</v>
      </c>
      <c r="U5902" s="50">
        <f t="shared" si="657"/>
        <v>1983.1841935483872</v>
      </c>
      <c r="V5902" s="51">
        <f t="shared" si="659"/>
        <v>1967.1122677595615</v>
      </c>
      <c r="W5902" s="53">
        <f t="shared" si="660"/>
        <v>5.9417828427170694E-3</v>
      </c>
      <c r="X5902" s="53" t="str">
        <f t="shared" si="661"/>
        <v/>
      </c>
      <c r="Y5902" s="54" t="str">
        <f t="shared" si="662"/>
        <v/>
      </c>
    </row>
    <row r="5903" spans="17:25" x14ac:dyDescent="0.25">
      <c r="Q5903" s="47">
        <f t="shared" si="658"/>
        <v>2008</v>
      </c>
      <c r="R5903" s="48" t="str">
        <f t="shared" si="656"/>
        <v>20081</v>
      </c>
      <c r="S5903" s="49">
        <v>39465</v>
      </c>
      <c r="T5903" s="48">
        <v>1947.6</v>
      </c>
      <c r="U5903" s="50">
        <f t="shared" si="657"/>
        <v>1983.1841935483872</v>
      </c>
      <c r="V5903" s="51">
        <f t="shared" si="659"/>
        <v>1967.1122677595615</v>
      </c>
      <c r="W5903" s="53">
        <f t="shared" si="660"/>
        <v>-6.5748868905223246E-3</v>
      </c>
      <c r="X5903" s="53" t="str">
        <f t="shared" si="661"/>
        <v/>
      </c>
      <c r="Y5903" s="54" t="str">
        <f t="shared" si="662"/>
        <v/>
      </c>
    </row>
    <row r="5904" spans="17:25" x14ac:dyDescent="0.25">
      <c r="Q5904" s="47">
        <f t="shared" si="658"/>
        <v>2008</v>
      </c>
      <c r="R5904" s="48" t="str">
        <f t="shared" si="656"/>
        <v>20081</v>
      </c>
      <c r="S5904" s="49">
        <v>39466</v>
      </c>
      <c r="T5904" s="48">
        <v>1968.13</v>
      </c>
      <c r="U5904" s="50">
        <f t="shared" si="657"/>
        <v>1983.1841935483872</v>
      </c>
      <c r="V5904" s="51">
        <f t="shared" si="659"/>
        <v>1967.1122677595615</v>
      </c>
      <c r="W5904" s="53">
        <f t="shared" si="660"/>
        <v>1.0541178886835256E-2</v>
      </c>
      <c r="X5904" s="53" t="str">
        <f t="shared" si="661"/>
        <v/>
      </c>
      <c r="Y5904" s="54" t="str">
        <f t="shared" si="662"/>
        <v/>
      </c>
    </row>
    <row r="5905" spans="17:25" x14ac:dyDescent="0.25">
      <c r="Q5905" s="47">
        <f t="shared" si="658"/>
        <v>2008</v>
      </c>
      <c r="R5905" s="48" t="str">
        <f t="shared" si="656"/>
        <v>20081</v>
      </c>
      <c r="S5905" s="49">
        <v>39467</v>
      </c>
      <c r="T5905" s="48">
        <v>1968.13</v>
      </c>
      <c r="U5905" s="50">
        <f t="shared" si="657"/>
        <v>1983.1841935483872</v>
      </c>
      <c r="V5905" s="51">
        <f t="shared" si="659"/>
        <v>1967.1122677595615</v>
      </c>
      <c r="W5905" s="53">
        <f t="shared" si="660"/>
        <v>0</v>
      </c>
      <c r="X5905" s="53" t="str">
        <f t="shared" si="661"/>
        <v/>
      </c>
      <c r="Y5905" s="54" t="str">
        <f t="shared" si="662"/>
        <v/>
      </c>
    </row>
    <row r="5906" spans="17:25" x14ac:dyDescent="0.25">
      <c r="Q5906" s="47">
        <f t="shared" si="658"/>
        <v>2008</v>
      </c>
      <c r="R5906" s="48" t="str">
        <f t="shared" si="656"/>
        <v>20081</v>
      </c>
      <c r="S5906" s="49">
        <v>39468</v>
      </c>
      <c r="T5906" s="48">
        <v>1968.13</v>
      </c>
      <c r="U5906" s="50">
        <f t="shared" si="657"/>
        <v>1983.1841935483872</v>
      </c>
      <c r="V5906" s="51">
        <f t="shared" si="659"/>
        <v>1967.1122677595615</v>
      </c>
      <c r="W5906" s="53">
        <f t="shared" si="660"/>
        <v>0</v>
      </c>
      <c r="X5906" s="53" t="str">
        <f t="shared" si="661"/>
        <v/>
      </c>
      <c r="Y5906" s="54" t="str">
        <f t="shared" si="662"/>
        <v/>
      </c>
    </row>
    <row r="5907" spans="17:25" x14ac:dyDescent="0.25">
      <c r="Q5907" s="47">
        <f t="shared" si="658"/>
        <v>2008</v>
      </c>
      <c r="R5907" s="48" t="str">
        <f t="shared" si="656"/>
        <v>20081</v>
      </c>
      <c r="S5907" s="49">
        <v>39469</v>
      </c>
      <c r="T5907" s="48">
        <v>1968.13</v>
      </c>
      <c r="U5907" s="50">
        <f t="shared" si="657"/>
        <v>1983.1841935483872</v>
      </c>
      <c r="V5907" s="51">
        <f t="shared" si="659"/>
        <v>1967.1122677595615</v>
      </c>
      <c r="W5907" s="53">
        <f t="shared" si="660"/>
        <v>0</v>
      </c>
      <c r="X5907" s="53" t="str">
        <f t="shared" si="661"/>
        <v/>
      </c>
      <c r="Y5907" s="54" t="str">
        <f t="shared" si="662"/>
        <v/>
      </c>
    </row>
    <row r="5908" spans="17:25" x14ac:dyDescent="0.25">
      <c r="Q5908" s="47">
        <f t="shared" si="658"/>
        <v>2008</v>
      </c>
      <c r="R5908" s="48" t="str">
        <f t="shared" si="656"/>
        <v>20081</v>
      </c>
      <c r="S5908" s="49">
        <v>39470</v>
      </c>
      <c r="T5908" s="48">
        <v>2007.41</v>
      </c>
      <c r="U5908" s="50">
        <f t="shared" si="657"/>
        <v>1983.1841935483872</v>
      </c>
      <c r="V5908" s="51">
        <f t="shared" si="659"/>
        <v>1967.1122677595615</v>
      </c>
      <c r="W5908" s="53">
        <f t="shared" si="660"/>
        <v>1.9958031227611972E-2</v>
      </c>
      <c r="X5908" s="53" t="str">
        <f t="shared" si="661"/>
        <v/>
      </c>
      <c r="Y5908" s="54" t="str">
        <f t="shared" si="662"/>
        <v/>
      </c>
    </row>
    <row r="5909" spans="17:25" x14ac:dyDescent="0.25">
      <c r="Q5909" s="47">
        <f t="shared" si="658"/>
        <v>2008</v>
      </c>
      <c r="R5909" s="48" t="str">
        <f t="shared" si="656"/>
        <v>20081</v>
      </c>
      <c r="S5909" s="49">
        <v>39471</v>
      </c>
      <c r="T5909" s="48">
        <v>2005.08</v>
      </c>
      <c r="U5909" s="50">
        <f t="shared" si="657"/>
        <v>1983.1841935483872</v>
      </c>
      <c r="V5909" s="51">
        <f t="shared" si="659"/>
        <v>1967.1122677595615</v>
      </c>
      <c r="W5909" s="53">
        <f t="shared" si="660"/>
        <v>-1.1606996079526199E-3</v>
      </c>
      <c r="X5909" s="53" t="str">
        <f t="shared" si="661"/>
        <v/>
      </c>
      <c r="Y5909" s="54" t="str">
        <f t="shared" si="662"/>
        <v/>
      </c>
    </row>
    <row r="5910" spans="17:25" x14ac:dyDescent="0.25">
      <c r="Q5910" s="47">
        <f t="shared" si="658"/>
        <v>2008</v>
      </c>
      <c r="R5910" s="48" t="str">
        <f t="shared" si="656"/>
        <v>20081</v>
      </c>
      <c r="S5910" s="49">
        <v>39472</v>
      </c>
      <c r="T5910" s="48">
        <v>1970.65</v>
      </c>
      <c r="U5910" s="50">
        <f t="shared" si="657"/>
        <v>1983.1841935483872</v>
      </c>
      <c r="V5910" s="51">
        <f t="shared" si="659"/>
        <v>1967.1122677595615</v>
      </c>
      <c r="W5910" s="53">
        <f t="shared" si="660"/>
        <v>-1.7171384682905355E-2</v>
      </c>
      <c r="X5910" s="53" t="str">
        <f t="shared" si="661"/>
        <v/>
      </c>
      <c r="Y5910" s="54" t="str">
        <f t="shared" si="662"/>
        <v/>
      </c>
    </row>
    <row r="5911" spans="17:25" x14ac:dyDescent="0.25">
      <c r="Q5911" s="47">
        <f t="shared" si="658"/>
        <v>2008</v>
      </c>
      <c r="R5911" s="48" t="str">
        <f t="shared" si="656"/>
        <v>20081</v>
      </c>
      <c r="S5911" s="49">
        <v>39473</v>
      </c>
      <c r="T5911" s="48">
        <v>1961.3</v>
      </c>
      <c r="U5911" s="50">
        <f t="shared" si="657"/>
        <v>1983.1841935483872</v>
      </c>
      <c r="V5911" s="51">
        <f t="shared" si="659"/>
        <v>1967.1122677595615</v>
      </c>
      <c r="W5911" s="53">
        <f t="shared" si="660"/>
        <v>-4.7446274072007188E-3</v>
      </c>
      <c r="X5911" s="53" t="str">
        <f t="shared" si="661"/>
        <v/>
      </c>
      <c r="Y5911" s="54" t="str">
        <f t="shared" si="662"/>
        <v/>
      </c>
    </row>
    <row r="5912" spans="17:25" x14ac:dyDescent="0.25">
      <c r="Q5912" s="47">
        <f t="shared" si="658"/>
        <v>2008</v>
      </c>
      <c r="R5912" s="48" t="str">
        <f t="shared" si="656"/>
        <v>20081</v>
      </c>
      <c r="S5912" s="49">
        <v>39474</v>
      </c>
      <c r="T5912" s="48">
        <v>1961.3</v>
      </c>
      <c r="U5912" s="50">
        <f t="shared" si="657"/>
        <v>1983.1841935483872</v>
      </c>
      <c r="V5912" s="51">
        <f t="shared" si="659"/>
        <v>1967.1122677595615</v>
      </c>
      <c r="W5912" s="53">
        <f t="shared" si="660"/>
        <v>0</v>
      </c>
      <c r="X5912" s="53" t="str">
        <f t="shared" si="661"/>
        <v/>
      </c>
      <c r="Y5912" s="54" t="str">
        <f t="shared" si="662"/>
        <v/>
      </c>
    </row>
    <row r="5913" spans="17:25" x14ac:dyDescent="0.25">
      <c r="Q5913" s="47">
        <f t="shared" si="658"/>
        <v>2008</v>
      </c>
      <c r="R5913" s="48" t="str">
        <f t="shared" si="656"/>
        <v>20081</v>
      </c>
      <c r="S5913" s="49">
        <v>39475</v>
      </c>
      <c r="T5913" s="48">
        <v>1961.3</v>
      </c>
      <c r="U5913" s="50">
        <f t="shared" si="657"/>
        <v>1983.1841935483872</v>
      </c>
      <c r="V5913" s="51">
        <f t="shared" si="659"/>
        <v>1967.1122677595615</v>
      </c>
      <c r="W5913" s="53">
        <f t="shared" si="660"/>
        <v>0</v>
      </c>
      <c r="X5913" s="53" t="str">
        <f t="shared" si="661"/>
        <v/>
      </c>
      <c r="Y5913" s="54" t="str">
        <f t="shared" si="662"/>
        <v/>
      </c>
    </row>
    <row r="5914" spans="17:25" x14ac:dyDescent="0.25">
      <c r="Q5914" s="47">
        <f t="shared" si="658"/>
        <v>2008</v>
      </c>
      <c r="R5914" s="48" t="str">
        <f t="shared" si="656"/>
        <v>20081</v>
      </c>
      <c r="S5914" s="49">
        <v>39476</v>
      </c>
      <c r="T5914" s="48">
        <v>1969.65</v>
      </c>
      <c r="U5914" s="50">
        <f t="shared" si="657"/>
        <v>1983.1841935483872</v>
      </c>
      <c r="V5914" s="51">
        <f t="shared" si="659"/>
        <v>1967.1122677595615</v>
      </c>
      <c r="W5914" s="53">
        <f t="shared" si="660"/>
        <v>4.2573803089787088E-3</v>
      </c>
      <c r="X5914" s="53" t="str">
        <f t="shared" si="661"/>
        <v/>
      </c>
      <c r="Y5914" s="54" t="str">
        <f t="shared" si="662"/>
        <v/>
      </c>
    </row>
    <row r="5915" spans="17:25" x14ac:dyDescent="0.25">
      <c r="Q5915" s="47">
        <f t="shared" si="658"/>
        <v>2008</v>
      </c>
      <c r="R5915" s="48" t="str">
        <f t="shared" si="656"/>
        <v>20081</v>
      </c>
      <c r="S5915" s="49">
        <v>39477</v>
      </c>
      <c r="T5915" s="48">
        <v>1946.54</v>
      </c>
      <c r="U5915" s="50">
        <f t="shared" si="657"/>
        <v>1983.1841935483872</v>
      </c>
      <c r="V5915" s="51">
        <f t="shared" si="659"/>
        <v>1967.1122677595615</v>
      </c>
      <c r="W5915" s="53">
        <f t="shared" si="660"/>
        <v>-1.1733049018861297E-2</v>
      </c>
      <c r="X5915" s="53" t="str">
        <f t="shared" si="661"/>
        <v/>
      </c>
      <c r="Y5915" s="54" t="str">
        <f t="shared" si="662"/>
        <v/>
      </c>
    </row>
    <row r="5916" spans="17:25" x14ac:dyDescent="0.25">
      <c r="Q5916" s="47">
        <f t="shared" si="658"/>
        <v>2008</v>
      </c>
      <c r="R5916" s="48" t="str">
        <f t="shared" si="656"/>
        <v>20081</v>
      </c>
      <c r="S5916" s="49">
        <v>39478</v>
      </c>
      <c r="T5916" s="48">
        <v>1939.6</v>
      </c>
      <c r="U5916" s="50">
        <f t="shared" si="657"/>
        <v>1983.1841935483872</v>
      </c>
      <c r="V5916" s="51">
        <f t="shared" si="659"/>
        <v>1967.1122677595615</v>
      </c>
      <c r="W5916" s="53">
        <f t="shared" si="660"/>
        <v>-3.565300481880751E-3</v>
      </c>
      <c r="X5916" s="53" t="str">
        <f t="shared" si="661"/>
        <v/>
      </c>
      <c r="Y5916" s="54" t="str">
        <f t="shared" si="662"/>
        <v/>
      </c>
    </row>
    <row r="5917" spans="17:25" x14ac:dyDescent="0.25">
      <c r="Q5917" s="47">
        <f t="shared" si="658"/>
        <v>2008</v>
      </c>
      <c r="R5917" s="48" t="str">
        <f t="shared" si="656"/>
        <v>20082</v>
      </c>
      <c r="S5917" s="49">
        <v>39479</v>
      </c>
      <c r="T5917" s="48">
        <v>1939.77</v>
      </c>
      <c r="U5917" s="50">
        <f t="shared" si="657"/>
        <v>1905.2941379310344</v>
      </c>
      <c r="V5917" s="51">
        <f t="shared" si="659"/>
        <v>1967.1122677595615</v>
      </c>
      <c r="W5917" s="53">
        <f t="shared" si="660"/>
        <v>8.7646937512841916E-5</v>
      </c>
      <c r="X5917" s="53">
        <f t="shared" si="661"/>
        <v>-3.9275250312473031E-2</v>
      </c>
      <c r="Y5917" s="54" t="str">
        <f t="shared" si="662"/>
        <v/>
      </c>
    </row>
    <row r="5918" spans="17:25" x14ac:dyDescent="0.25">
      <c r="Q5918" s="47">
        <f t="shared" si="658"/>
        <v>2008</v>
      </c>
      <c r="R5918" s="48" t="str">
        <f t="shared" si="656"/>
        <v>20082</v>
      </c>
      <c r="S5918" s="49">
        <v>39480</v>
      </c>
      <c r="T5918" s="48">
        <v>1921.94</v>
      </c>
      <c r="U5918" s="50">
        <f t="shared" si="657"/>
        <v>1905.2941379310344</v>
      </c>
      <c r="V5918" s="51">
        <f t="shared" si="659"/>
        <v>1967.1122677595615</v>
      </c>
      <c r="W5918" s="53">
        <f t="shared" si="660"/>
        <v>-9.1918114003206597E-3</v>
      </c>
      <c r="X5918" s="53" t="str">
        <f t="shared" si="661"/>
        <v/>
      </c>
      <c r="Y5918" s="54" t="str">
        <f t="shared" si="662"/>
        <v/>
      </c>
    </row>
    <row r="5919" spans="17:25" x14ac:dyDescent="0.25">
      <c r="Q5919" s="47">
        <f t="shared" si="658"/>
        <v>2008</v>
      </c>
      <c r="R5919" s="48" t="str">
        <f t="shared" si="656"/>
        <v>20082</v>
      </c>
      <c r="S5919" s="49">
        <v>39481</v>
      </c>
      <c r="T5919" s="48">
        <v>1921.94</v>
      </c>
      <c r="U5919" s="50">
        <f t="shared" si="657"/>
        <v>1905.2941379310344</v>
      </c>
      <c r="V5919" s="51">
        <f t="shared" si="659"/>
        <v>1967.1122677595615</v>
      </c>
      <c r="W5919" s="53">
        <f t="shared" si="660"/>
        <v>0</v>
      </c>
      <c r="X5919" s="53" t="str">
        <f t="shared" si="661"/>
        <v/>
      </c>
      <c r="Y5919" s="54" t="str">
        <f t="shared" si="662"/>
        <v/>
      </c>
    </row>
    <row r="5920" spans="17:25" x14ac:dyDescent="0.25">
      <c r="Q5920" s="47">
        <f t="shared" si="658"/>
        <v>2008</v>
      </c>
      <c r="R5920" s="48" t="str">
        <f t="shared" si="656"/>
        <v>20082</v>
      </c>
      <c r="S5920" s="49">
        <v>39482</v>
      </c>
      <c r="T5920" s="48">
        <v>1921.94</v>
      </c>
      <c r="U5920" s="50">
        <f t="shared" si="657"/>
        <v>1905.2941379310344</v>
      </c>
      <c r="V5920" s="51">
        <f t="shared" si="659"/>
        <v>1967.1122677595615</v>
      </c>
      <c r="W5920" s="53">
        <f t="shared" si="660"/>
        <v>0</v>
      </c>
      <c r="X5920" s="53" t="str">
        <f t="shared" si="661"/>
        <v/>
      </c>
      <c r="Y5920" s="54" t="str">
        <f t="shared" si="662"/>
        <v/>
      </c>
    </row>
    <row r="5921" spans="17:25" x14ac:dyDescent="0.25">
      <c r="Q5921" s="47">
        <f t="shared" si="658"/>
        <v>2008</v>
      </c>
      <c r="R5921" s="48" t="str">
        <f t="shared" si="656"/>
        <v>20082</v>
      </c>
      <c r="S5921" s="49">
        <v>39483</v>
      </c>
      <c r="T5921" s="48">
        <v>1917.26</v>
      </c>
      <c r="U5921" s="50">
        <f t="shared" si="657"/>
        <v>1905.2941379310344</v>
      </c>
      <c r="V5921" s="51">
        <f t="shared" si="659"/>
        <v>1967.1122677595615</v>
      </c>
      <c r="W5921" s="53">
        <f t="shared" si="660"/>
        <v>-2.4350395954088055E-3</v>
      </c>
      <c r="X5921" s="53" t="str">
        <f t="shared" si="661"/>
        <v/>
      </c>
      <c r="Y5921" s="54" t="str">
        <f t="shared" si="662"/>
        <v/>
      </c>
    </row>
    <row r="5922" spans="17:25" x14ac:dyDescent="0.25">
      <c r="Q5922" s="47">
        <f t="shared" si="658"/>
        <v>2008</v>
      </c>
      <c r="R5922" s="48" t="str">
        <f t="shared" si="656"/>
        <v>20082</v>
      </c>
      <c r="S5922" s="49">
        <v>39484</v>
      </c>
      <c r="T5922" s="48">
        <v>1928.3</v>
      </c>
      <c r="U5922" s="50">
        <f t="shared" si="657"/>
        <v>1905.2941379310344</v>
      </c>
      <c r="V5922" s="51">
        <f t="shared" si="659"/>
        <v>1967.1122677595615</v>
      </c>
      <c r="W5922" s="53">
        <f t="shared" si="660"/>
        <v>5.7582174561614519E-3</v>
      </c>
      <c r="X5922" s="53" t="str">
        <f t="shared" si="661"/>
        <v/>
      </c>
      <c r="Y5922" s="54" t="str">
        <f t="shared" si="662"/>
        <v/>
      </c>
    </row>
    <row r="5923" spans="17:25" x14ac:dyDescent="0.25">
      <c r="Q5923" s="47">
        <f t="shared" si="658"/>
        <v>2008</v>
      </c>
      <c r="R5923" s="48" t="str">
        <f t="shared" si="656"/>
        <v>20082</v>
      </c>
      <c r="S5923" s="49">
        <v>39485</v>
      </c>
      <c r="T5923" s="48">
        <v>1929.7</v>
      </c>
      <c r="U5923" s="50">
        <f t="shared" si="657"/>
        <v>1905.2941379310344</v>
      </c>
      <c r="V5923" s="51">
        <f t="shared" si="659"/>
        <v>1967.1122677595615</v>
      </c>
      <c r="W5923" s="53">
        <f t="shared" si="660"/>
        <v>7.2602810765953762E-4</v>
      </c>
      <c r="X5923" s="53" t="str">
        <f t="shared" si="661"/>
        <v/>
      </c>
      <c r="Y5923" s="54" t="str">
        <f t="shared" si="662"/>
        <v/>
      </c>
    </row>
    <row r="5924" spans="17:25" x14ac:dyDescent="0.25">
      <c r="Q5924" s="47">
        <f t="shared" si="658"/>
        <v>2008</v>
      </c>
      <c r="R5924" s="48" t="str">
        <f t="shared" si="656"/>
        <v>20082</v>
      </c>
      <c r="S5924" s="49">
        <v>39486</v>
      </c>
      <c r="T5924" s="48">
        <v>1935.49</v>
      </c>
      <c r="U5924" s="50">
        <f t="shared" si="657"/>
        <v>1905.2941379310344</v>
      </c>
      <c r="V5924" s="51">
        <f t="shared" si="659"/>
        <v>1967.1122677595615</v>
      </c>
      <c r="W5924" s="53">
        <f t="shared" si="660"/>
        <v>3.0004663937399645E-3</v>
      </c>
      <c r="X5924" s="53" t="str">
        <f t="shared" si="661"/>
        <v/>
      </c>
      <c r="Y5924" s="54" t="str">
        <f t="shared" si="662"/>
        <v/>
      </c>
    </row>
    <row r="5925" spans="17:25" x14ac:dyDescent="0.25">
      <c r="Q5925" s="47">
        <f t="shared" si="658"/>
        <v>2008</v>
      </c>
      <c r="R5925" s="48" t="str">
        <f t="shared" si="656"/>
        <v>20082</v>
      </c>
      <c r="S5925" s="49">
        <v>39487</v>
      </c>
      <c r="T5925" s="48">
        <v>1923.08</v>
      </c>
      <c r="U5925" s="50">
        <f t="shared" si="657"/>
        <v>1905.2941379310344</v>
      </c>
      <c r="V5925" s="51">
        <f t="shared" si="659"/>
        <v>1967.1122677595615</v>
      </c>
      <c r="W5925" s="53">
        <f t="shared" si="660"/>
        <v>-6.4118130292587505E-3</v>
      </c>
      <c r="X5925" s="53" t="str">
        <f t="shared" si="661"/>
        <v/>
      </c>
      <c r="Y5925" s="54" t="str">
        <f t="shared" si="662"/>
        <v/>
      </c>
    </row>
    <row r="5926" spans="17:25" x14ac:dyDescent="0.25">
      <c r="Q5926" s="47">
        <f t="shared" si="658"/>
        <v>2008</v>
      </c>
      <c r="R5926" s="48" t="str">
        <f t="shared" si="656"/>
        <v>20082</v>
      </c>
      <c r="S5926" s="49">
        <v>39488</v>
      </c>
      <c r="T5926" s="48">
        <v>1923.08</v>
      </c>
      <c r="U5926" s="50">
        <f t="shared" si="657"/>
        <v>1905.2941379310344</v>
      </c>
      <c r="V5926" s="51">
        <f t="shared" si="659"/>
        <v>1967.1122677595615</v>
      </c>
      <c r="W5926" s="53">
        <f t="shared" si="660"/>
        <v>0</v>
      </c>
      <c r="X5926" s="53" t="str">
        <f t="shared" si="661"/>
        <v/>
      </c>
      <c r="Y5926" s="54" t="str">
        <f t="shared" si="662"/>
        <v/>
      </c>
    </row>
    <row r="5927" spans="17:25" x14ac:dyDescent="0.25">
      <c r="Q5927" s="47">
        <f t="shared" si="658"/>
        <v>2008</v>
      </c>
      <c r="R5927" s="48" t="str">
        <f t="shared" si="656"/>
        <v>20082</v>
      </c>
      <c r="S5927" s="49">
        <v>39489</v>
      </c>
      <c r="T5927" s="48">
        <v>1923.08</v>
      </c>
      <c r="U5927" s="50">
        <f t="shared" si="657"/>
        <v>1905.2941379310344</v>
      </c>
      <c r="V5927" s="51">
        <f t="shared" si="659"/>
        <v>1967.1122677595615</v>
      </c>
      <c r="W5927" s="53">
        <f t="shared" si="660"/>
        <v>0</v>
      </c>
      <c r="X5927" s="53" t="str">
        <f t="shared" si="661"/>
        <v/>
      </c>
      <c r="Y5927" s="54" t="str">
        <f t="shared" si="662"/>
        <v/>
      </c>
    </row>
    <row r="5928" spans="17:25" x14ac:dyDescent="0.25">
      <c r="Q5928" s="47">
        <f t="shared" si="658"/>
        <v>2008</v>
      </c>
      <c r="R5928" s="48" t="str">
        <f t="shared" si="656"/>
        <v>20082</v>
      </c>
      <c r="S5928" s="49">
        <v>39490</v>
      </c>
      <c r="T5928" s="48">
        <v>1912.8</v>
      </c>
      <c r="U5928" s="50">
        <f t="shared" si="657"/>
        <v>1905.2941379310344</v>
      </c>
      <c r="V5928" s="51">
        <f t="shared" si="659"/>
        <v>1967.1122677595615</v>
      </c>
      <c r="W5928" s="53">
        <f t="shared" si="660"/>
        <v>-5.3455914470537103E-3</v>
      </c>
      <c r="X5928" s="53" t="str">
        <f t="shared" si="661"/>
        <v/>
      </c>
      <c r="Y5928" s="54" t="str">
        <f t="shared" si="662"/>
        <v/>
      </c>
    </row>
    <row r="5929" spans="17:25" x14ac:dyDescent="0.25">
      <c r="Q5929" s="47">
        <f t="shared" si="658"/>
        <v>2008</v>
      </c>
      <c r="R5929" s="48" t="str">
        <f t="shared" si="656"/>
        <v>20082</v>
      </c>
      <c r="S5929" s="49">
        <v>39491</v>
      </c>
      <c r="T5929" s="48">
        <v>1901.38</v>
      </c>
      <c r="U5929" s="50">
        <f t="shared" si="657"/>
        <v>1905.2941379310344</v>
      </c>
      <c r="V5929" s="51">
        <f t="shared" si="659"/>
        <v>1967.1122677595615</v>
      </c>
      <c r="W5929" s="53">
        <f t="shared" si="660"/>
        <v>-5.9703053115850446E-3</v>
      </c>
      <c r="X5929" s="53" t="str">
        <f t="shared" si="661"/>
        <v/>
      </c>
      <c r="Y5929" s="54" t="str">
        <f t="shared" si="662"/>
        <v/>
      </c>
    </row>
    <row r="5930" spans="17:25" x14ac:dyDescent="0.25">
      <c r="Q5930" s="47">
        <f t="shared" si="658"/>
        <v>2008</v>
      </c>
      <c r="R5930" s="48" t="str">
        <f t="shared" si="656"/>
        <v>20082</v>
      </c>
      <c r="S5930" s="49">
        <v>39492</v>
      </c>
      <c r="T5930" s="48">
        <v>1898.4</v>
      </c>
      <c r="U5930" s="50">
        <f t="shared" si="657"/>
        <v>1905.2941379310344</v>
      </c>
      <c r="V5930" s="51">
        <f t="shared" si="659"/>
        <v>1967.1122677595615</v>
      </c>
      <c r="W5930" s="53">
        <f t="shared" si="660"/>
        <v>-1.5672827104523668E-3</v>
      </c>
      <c r="X5930" s="53" t="str">
        <f t="shared" si="661"/>
        <v/>
      </c>
      <c r="Y5930" s="54" t="str">
        <f t="shared" si="662"/>
        <v/>
      </c>
    </row>
    <row r="5931" spans="17:25" x14ac:dyDescent="0.25">
      <c r="Q5931" s="47">
        <f t="shared" si="658"/>
        <v>2008</v>
      </c>
      <c r="R5931" s="48" t="str">
        <f t="shared" si="656"/>
        <v>20082</v>
      </c>
      <c r="S5931" s="49">
        <v>39493</v>
      </c>
      <c r="T5931" s="48">
        <v>1894.87</v>
      </c>
      <c r="U5931" s="50">
        <f t="shared" si="657"/>
        <v>1905.2941379310344</v>
      </c>
      <c r="V5931" s="51">
        <f t="shared" si="659"/>
        <v>1967.1122677595615</v>
      </c>
      <c r="W5931" s="53">
        <f t="shared" si="660"/>
        <v>-1.8594605983988099E-3</v>
      </c>
      <c r="X5931" s="53" t="str">
        <f t="shared" si="661"/>
        <v/>
      </c>
      <c r="Y5931" s="54" t="str">
        <f t="shared" si="662"/>
        <v/>
      </c>
    </row>
    <row r="5932" spans="17:25" x14ac:dyDescent="0.25">
      <c r="Q5932" s="47">
        <f t="shared" si="658"/>
        <v>2008</v>
      </c>
      <c r="R5932" s="48" t="str">
        <f t="shared" si="656"/>
        <v>20082</v>
      </c>
      <c r="S5932" s="49">
        <v>39494</v>
      </c>
      <c r="T5932" s="48">
        <v>1905.37</v>
      </c>
      <c r="U5932" s="50">
        <f t="shared" si="657"/>
        <v>1905.2941379310344</v>
      </c>
      <c r="V5932" s="51">
        <f t="shared" si="659"/>
        <v>1967.1122677595615</v>
      </c>
      <c r="W5932" s="53">
        <f t="shared" si="660"/>
        <v>5.54127723801634E-3</v>
      </c>
      <c r="X5932" s="53" t="str">
        <f t="shared" si="661"/>
        <v/>
      </c>
      <c r="Y5932" s="54" t="str">
        <f t="shared" si="662"/>
        <v/>
      </c>
    </row>
    <row r="5933" spans="17:25" x14ac:dyDescent="0.25">
      <c r="Q5933" s="47">
        <f t="shared" si="658"/>
        <v>2008</v>
      </c>
      <c r="R5933" s="48" t="str">
        <f t="shared" si="656"/>
        <v>20082</v>
      </c>
      <c r="S5933" s="49">
        <v>39495</v>
      </c>
      <c r="T5933" s="48">
        <v>1905.37</v>
      </c>
      <c r="U5933" s="50">
        <f t="shared" si="657"/>
        <v>1905.2941379310344</v>
      </c>
      <c r="V5933" s="51">
        <f t="shared" si="659"/>
        <v>1967.1122677595615</v>
      </c>
      <c r="W5933" s="53">
        <f t="shared" si="660"/>
        <v>0</v>
      </c>
      <c r="X5933" s="53" t="str">
        <f t="shared" si="661"/>
        <v/>
      </c>
      <c r="Y5933" s="54" t="str">
        <f t="shared" si="662"/>
        <v/>
      </c>
    </row>
    <row r="5934" spans="17:25" x14ac:dyDescent="0.25">
      <c r="Q5934" s="47">
        <f t="shared" si="658"/>
        <v>2008</v>
      </c>
      <c r="R5934" s="48" t="str">
        <f t="shared" si="656"/>
        <v>20082</v>
      </c>
      <c r="S5934" s="49">
        <v>39496</v>
      </c>
      <c r="T5934" s="48">
        <v>1905.37</v>
      </c>
      <c r="U5934" s="50">
        <f t="shared" si="657"/>
        <v>1905.2941379310344</v>
      </c>
      <c r="V5934" s="51">
        <f t="shared" si="659"/>
        <v>1967.1122677595615</v>
      </c>
      <c r="W5934" s="53">
        <f t="shared" si="660"/>
        <v>0</v>
      </c>
      <c r="X5934" s="53" t="str">
        <f t="shared" si="661"/>
        <v/>
      </c>
      <c r="Y5934" s="54" t="str">
        <f t="shared" si="662"/>
        <v/>
      </c>
    </row>
    <row r="5935" spans="17:25" x14ac:dyDescent="0.25">
      <c r="Q5935" s="47">
        <f t="shared" si="658"/>
        <v>2008</v>
      </c>
      <c r="R5935" s="48" t="str">
        <f t="shared" si="656"/>
        <v>20082</v>
      </c>
      <c r="S5935" s="49">
        <v>39497</v>
      </c>
      <c r="T5935" s="48">
        <v>1905.37</v>
      </c>
      <c r="U5935" s="50">
        <f t="shared" si="657"/>
        <v>1905.2941379310344</v>
      </c>
      <c r="V5935" s="51">
        <f t="shared" si="659"/>
        <v>1967.1122677595615</v>
      </c>
      <c r="W5935" s="53">
        <f t="shared" si="660"/>
        <v>0</v>
      </c>
      <c r="X5935" s="53" t="str">
        <f t="shared" si="661"/>
        <v/>
      </c>
      <c r="Y5935" s="54" t="str">
        <f t="shared" si="662"/>
        <v/>
      </c>
    </row>
    <row r="5936" spans="17:25" x14ac:dyDescent="0.25">
      <c r="Q5936" s="47">
        <f t="shared" si="658"/>
        <v>2008</v>
      </c>
      <c r="R5936" s="48" t="str">
        <f t="shared" si="656"/>
        <v>20082</v>
      </c>
      <c r="S5936" s="49">
        <v>39498</v>
      </c>
      <c r="T5936" s="48">
        <v>1890.74</v>
      </c>
      <c r="U5936" s="50">
        <f t="shared" si="657"/>
        <v>1905.2941379310344</v>
      </c>
      <c r="V5936" s="51">
        <f t="shared" si="659"/>
        <v>1967.1122677595615</v>
      </c>
      <c r="W5936" s="53">
        <f t="shared" si="660"/>
        <v>-7.6782987031389638E-3</v>
      </c>
      <c r="X5936" s="53" t="str">
        <f t="shared" si="661"/>
        <v/>
      </c>
      <c r="Y5936" s="54" t="str">
        <f t="shared" si="662"/>
        <v/>
      </c>
    </row>
    <row r="5937" spans="17:25" x14ac:dyDescent="0.25">
      <c r="Q5937" s="47">
        <f t="shared" si="658"/>
        <v>2008</v>
      </c>
      <c r="R5937" s="48" t="str">
        <f t="shared" si="656"/>
        <v>20082</v>
      </c>
      <c r="S5937" s="49">
        <v>39499</v>
      </c>
      <c r="T5937" s="48">
        <v>1910.81</v>
      </c>
      <c r="U5937" s="50">
        <f t="shared" si="657"/>
        <v>1905.2941379310344</v>
      </c>
      <c r="V5937" s="51">
        <f t="shared" si="659"/>
        <v>1967.1122677595615</v>
      </c>
      <c r="W5937" s="53">
        <f t="shared" si="660"/>
        <v>1.0614891523953451E-2</v>
      </c>
      <c r="X5937" s="53" t="str">
        <f t="shared" si="661"/>
        <v/>
      </c>
      <c r="Y5937" s="54" t="str">
        <f t="shared" si="662"/>
        <v/>
      </c>
    </row>
    <row r="5938" spans="17:25" x14ac:dyDescent="0.25">
      <c r="Q5938" s="47">
        <f t="shared" si="658"/>
        <v>2008</v>
      </c>
      <c r="R5938" s="48" t="str">
        <f t="shared" si="656"/>
        <v>20082</v>
      </c>
      <c r="S5938" s="49">
        <v>39500</v>
      </c>
      <c r="T5938" s="48">
        <v>1895.85</v>
      </c>
      <c r="U5938" s="50">
        <f t="shared" si="657"/>
        <v>1905.2941379310344</v>
      </c>
      <c r="V5938" s="51">
        <f t="shared" si="659"/>
        <v>1967.1122677595615</v>
      </c>
      <c r="W5938" s="53">
        <f t="shared" si="660"/>
        <v>-7.8291405215589194E-3</v>
      </c>
      <c r="X5938" s="53" t="str">
        <f t="shared" si="661"/>
        <v/>
      </c>
      <c r="Y5938" s="54" t="str">
        <f t="shared" si="662"/>
        <v/>
      </c>
    </row>
    <row r="5939" spans="17:25" x14ac:dyDescent="0.25">
      <c r="Q5939" s="47">
        <f t="shared" si="658"/>
        <v>2008</v>
      </c>
      <c r="R5939" s="48" t="str">
        <f t="shared" si="656"/>
        <v>20082</v>
      </c>
      <c r="S5939" s="49">
        <v>39501</v>
      </c>
      <c r="T5939" s="48">
        <v>1892</v>
      </c>
      <c r="U5939" s="50">
        <f t="shared" si="657"/>
        <v>1905.2941379310344</v>
      </c>
      <c r="V5939" s="51">
        <f t="shared" si="659"/>
        <v>1967.1122677595615</v>
      </c>
      <c r="W5939" s="53">
        <f t="shared" si="660"/>
        <v>-2.0307513780097874E-3</v>
      </c>
      <c r="X5939" s="53" t="str">
        <f t="shared" si="661"/>
        <v/>
      </c>
      <c r="Y5939" s="54" t="str">
        <f t="shared" si="662"/>
        <v/>
      </c>
    </row>
    <row r="5940" spans="17:25" x14ac:dyDescent="0.25">
      <c r="Q5940" s="47">
        <f t="shared" si="658"/>
        <v>2008</v>
      </c>
      <c r="R5940" s="48" t="str">
        <f t="shared" si="656"/>
        <v>20082</v>
      </c>
      <c r="S5940" s="49">
        <v>39502</v>
      </c>
      <c r="T5940" s="48">
        <v>1892</v>
      </c>
      <c r="U5940" s="50">
        <f t="shared" si="657"/>
        <v>1905.2941379310344</v>
      </c>
      <c r="V5940" s="51">
        <f t="shared" si="659"/>
        <v>1967.1122677595615</v>
      </c>
      <c r="W5940" s="53">
        <f t="shared" si="660"/>
        <v>0</v>
      </c>
      <c r="X5940" s="53" t="str">
        <f t="shared" si="661"/>
        <v/>
      </c>
      <c r="Y5940" s="54" t="str">
        <f t="shared" si="662"/>
        <v/>
      </c>
    </row>
    <row r="5941" spans="17:25" x14ac:dyDescent="0.25">
      <c r="Q5941" s="47">
        <f t="shared" si="658"/>
        <v>2008</v>
      </c>
      <c r="R5941" s="48" t="str">
        <f t="shared" si="656"/>
        <v>20082</v>
      </c>
      <c r="S5941" s="49">
        <v>39503</v>
      </c>
      <c r="T5941" s="48">
        <v>1892</v>
      </c>
      <c r="U5941" s="50">
        <f t="shared" si="657"/>
        <v>1905.2941379310344</v>
      </c>
      <c r="V5941" s="51">
        <f t="shared" si="659"/>
        <v>1967.1122677595615</v>
      </c>
      <c r="W5941" s="53">
        <f t="shared" si="660"/>
        <v>0</v>
      </c>
      <c r="X5941" s="53" t="str">
        <f t="shared" si="661"/>
        <v/>
      </c>
      <c r="Y5941" s="54" t="str">
        <f t="shared" si="662"/>
        <v/>
      </c>
    </row>
    <row r="5942" spans="17:25" x14ac:dyDescent="0.25">
      <c r="Q5942" s="47">
        <f t="shared" si="658"/>
        <v>2008</v>
      </c>
      <c r="R5942" s="48" t="str">
        <f t="shared" si="656"/>
        <v>20082</v>
      </c>
      <c r="S5942" s="49">
        <v>39504</v>
      </c>
      <c r="T5942" s="48">
        <v>1887.97</v>
      </c>
      <c r="U5942" s="50">
        <f t="shared" si="657"/>
        <v>1905.2941379310344</v>
      </c>
      <c r="V5942" s="51">
        <f t="shared" si="659"/>
        <v>1967.1122677595615</v>
      </c>
      <c r="W5942" s="53">
        <f t="shared" si="660"/>
        <v>-2.1300211416490633E-3</v>
      </c>
      <c r="X5942" s="53" t="str">
        <f t="shared" si="661"/>
        <v/>
      </c>
      <c r="Y5942" s="54" t="str">
        <f t="shared" si="662"/>
        <v/>
      </c>
    </row>
    <row r="5943" spans="17:25" x14ac:dyDescent="0.25">
      <c r="Q5943" s="47">
        <f t="shared" si="658"/>
        <v>2008</v>
      </c>
      <c r="R5943" s="48" t="str">
        <f t="shared" si="656"/>
        <v>20082</v>
      </c>
      <c r="S5943" s="49">
        <v>39505</v>
      </c>
      <c r="T5943" s="48">
        <v>1879.19</v>
      </c>
      <c r="U5943" s="50">
        <f t="shared" si="657"/>
        <v>1905.2941379310344</v>
      </c>
      <c r="V5943" s="51">
        <f t="shared" si="659"/>
        <v>1967.1122677595615</v>
      </c>
      <c r="W5943" s="53">
        <f t="shared" si="660"/>
        <v>-4.6504976244325924E-3</v>
      </c>
      <c r="X5943" s="53" t="str">
        <f t="shared" si="661"/>
        <v/>
      </c>
      <c r="Y5943" s="54" t="str">
        <f t="shared" si="662"/>
        <v/>
      </c>
    </row>
    <row r="5944" spans="17:25" x14ac:dyDescent="0.25">
      <c r="Q5944" s="47">
        <f t="shared" si="658"/>
        <v>2008</v>
      </c>
      <c r="R5944" s="48" t="str">
        <f t="shared" si="656"/>
        <v>20082</v>
      </c>
      <c r="S5944" s="49">
        <v>39506</v>
      </c>
      <c r="T5944" s="48">
        <v>1854.87</v>
      </c>
      <c r="U5944" s="50">
        <f t="shared" si="657"/>
        <v>1905.2941379310344</v>
      </c>
      <c r="V5944" s="51">
        <f t="shared" si="659"/>
        <v>1967.1122677595615</v>
      </c>
      <c r="W5944" s="53">
        <f t="shared" si="660"/>
        <v>-1.294174617787458E-2</v>
      </c>
      <c r="X5944" s="53" t="str">
        <f t="shared" si="661"/>
        <v/>
      </c>
      <c r="Y5944" s="54" t="str">
        <f t="shared" si="662"/>
        <v/>
      </c>
    </row>
    <row r="5945" spans="17:25" x14ac:dyDescent="0.25">
      <c r="Q5945" s="47">
        <f t="shared" si="658"/>
        <v>2008</v>
      </c>
      <c r="R5945" s="48" t="str">
        <f t="shared" si="656"/>
        <v>20082</v>
      </c>
      <c r="S5945" s="49">
        <v>39507</v>
      </c>
      <c r="T5945" s="48">
        <v>1843.59</v>
      </c>
      <c r="U5945" s="50">
        <f t="shared" si="657"/>
        <v>1905.2941379310344</v>
      </c>
      <c r="V5945" s="51">
        <f t="shared" si="659"/>
        <v>1967.1122677595615</v>
      </c>
      <c r="W5945" s="53">
        <f t="shared" si="660"/>
        <v>-6.0812887156511675E-3</v>
      </c>
      <c r="X5945" s="53" t="str">
        <f t="shared" si="661"/>
        <v/>
      </c>
      <c r="Y5945" s="54" t="str">
        <f t="shared" si="662"/>
        <v/>
      </c>
    </row>
    <row r="5946" spans="17:25" x14ac:dyDescent="0.25">
      <c r="Q5946" s="47">
        <f t="shared" si="658"/>
        <v>2008</v>
      </c>
      <c r="R5946" s="48" t="str">
        <f t="shared" si="656"/>
        <v>20083</v>
      </c>
      <c r="S5946" s="49">
        <v>39508</v>
      </c>
      <c r="T5946" s="48">
        <v>1845.17</v>
      </c>
      <c r="U5946" s="50">
        <f t="shared" si="657"/>
        <v>1843.4932258064518</v>
      </c>
      <c r="V5946" s="51">
        <f t="shared" si="659"/>
        <v>1967.1122677595615</v>
      </c>
      <c r="W5946" s="53">
        <f t="shared" si="660"/>
        <v>8.5702352475336419E-4</v>
      </c>
      <c r="X5946" s="53">
        <f t="shared" si="661"/>
        <v>-3.2436415403918839E-2</v>
      </c>
      <c r="Y5946" s="54" t="str">
        <f t="shared" si="662"/>
        <v/>
      </c>
    </row>
    <row r="5947" spans="17:25" x14ac:dyDescent="0.25">
      <c r="Q5947" s="47">
        <f t="shared" si="658"/>
        <v>2008</v>
      </c>
      <c r="R5947" s="48" t="str">
        <f t="shared" si="656"/>
        <v>20083</v>
      </c>
      <c r="S5947" s="49">
        <v>39509</v>
      </c>
      <c r="T5947" s="48">
        <v>1845.17</v>
      </c>
      <c r="U5947" s="50">
        <f t="shared" si="657"/>
        <v>1843.4932258064518</v>
      </c>
      <c r="V5947" s="51">
        <f t="shared" si="659"/>
        <v>1967.1122677595615</v>
      </c>
      <c r="W5947" s="53">
        <f t="shared" si="660"/>
        <v>0</v>
      </c>
      <c r="X5947" s="53" t="str">
        <f t="shared" si="661"/>
        <v/>
      </c>
      <c r="Y5947" s="54" t="str">
        <f t="shared" si="662"/>
        <v/>
      </c>
    </row>
    <row r="5948" spans="17:25" x14ac:dyDescent="0.25">
      <c r="Q5948" s="47">
        <f t="shared" si="658"/>
        <v>2008</v>
      </c>
      <c r="R5948" s="48" t="str">
        <f t="shared" si="656"/>
        <v>20083</v>
      </c>
      <c r="S5948" s="49">
        <v>39510</v>
      </c>
      <c r="T5948" s="48">
        <v>1845.17</v>
      </c>
      <c r="U5948" s="50">
        <f t="shared" si="657"/>
        <v>1843.4932258064518</v>
      </c>
      <c r="V5948" s="51">
        <f t="shared" si="659"/>
        <v>1967.1122677595615</v>
      </c>
      <c r="W5948" s="53">
        <f t="shared" si="660"/>
        <v>0</v>
      </c>
      <c r="X5948" s="53" t="str">
        <f t="shared" si="661"/>
        <v/>
      </c>
      <c r="Y5948" s="54" t="str">
        <f t="shared" si="662"/>
        <v/>
      </c>
    </row>
    <row r="5949" spans="17:25" x14ac:dyDescent="0.25">
      <c r="Q5949" s="47">
        <f t="shared" si="658"/>
        <v>2008</v>
      </c>
      <c r="R5949" s="48" t="str">
        <f t="shared" si="656"/>
        <v>20083</v>
      </c>
      <c r="S5949" s="49">
        <v>39511</v>
      </c>
      <c r="T5949" s="48">
        <v>1849.46</v>
      </c>
      <c r="U5949" s="50">
        <f t="shared" si="657"/>
        <v>1843.4932258064518</v>
      </c>
      <c r="V5949" s="51">
        <f t="shared" si="659"/>
        <v>1967.1122677595615</v>
      </c>
      <c r="W5949" s="53">
        <f t="shared" si="660"/>
        <v>2.3249890254013472E-3</v>
      </c>
      <c r="X5949" s="53" t="str">
        <f t="shared" si="661"/>
        <v/>
      </c>
      <c r="Y5949" s="54" t="str">
        <f t="shared" si="662"/>
        <v/>
      </c>
    </row>
    <row r="5950" spans="17:25" x14ac:dyDescent="0.25">
      <c r="Q5950" s="47">
        <f t="shared" si="658"/>
        <v>2008</v>
      </c>
      <c r="R5950" s="48" t="str">
        <f t="shared" si="656"/>
        <v>20083</v>
      </c>
      <c r="S5950" s="49">
        <v>39512</v>
      </c>
      <c r="T5950" s="48">
        <v>1841.61</v>
      </c>
      <c r="U5950" s="50">
        <f t="shared" si="657"/>
        <v>1843.4932258064518</v>
      </c>
      <c r="V5950" s="51">
        <f t="shared" si="659"/>
        <v>1967.1122677595615</v>
      </c>
      <c r="W5950" s="53">
        <f t="shared" si="660"/>
        <v>-4.2444821731749682E-3</v>
      </c>
      <c r="X5950" s="53" t="str">
        <f t="shared" si="661"/>
        <v/>
      </c>
      <c r="Y5950" s="54" t="str">
        <f t="shared" si="662"/>
        <v/>
      </c>
    </row>
    <row r="5951" spans="17:25" x14ac:dyDescent="0.25">
      <c r="Q5951" s="47">
        <f t="shared" si="658"/>
        <v>2008</v>
      </c>
      <c r="R5951" s="48" t="str">
        <f t="shared" si="656"/>
        <v>20083</v>
      </c>
      <c r="S5951" s="49">
        <v>39513</v>
      </c>
      <c r="T5951" s="48">
        <v>1856.69</v>
      </c>
      <c r="U5951" s="50">
        <f t="shared" si="657"/>
        <v>1843.4932258064518</v>
      </c>
      <c r="V5951" s="51">
        <f t="shared" si="659"/>
        <v>1967.1122677595615</v>
      </c>
      <c r="W5951" s="53">
        <f t="shared" si="660"/>
        <v>8.1884872475714854E-3</v>
      </c>
      <c r="X5951" s="53" t="str">
        <f t="shared" si="661"/>
        <v/>
      </c>
      <c r="Y5951" s="54" t="str">
        <f t="shared" si="662"/>
        <v/>
      </c>
    </row>
    <row r="5952" spans="17:25" x14ac:dyDescent="0.25">
      <c r="Q5952" s="47">
        <f t="shared" si="658"/>
        <v>2008</v>
      </c>
      <c r="R5952" s="48" t="str">
        <f t="shared" si="656"/>
        <v>20083</v>
      </c>
      <c r="S5952" s="49">
        <v>39514</v>
      </c>
      <c r="T5952" s="48">
        <v>1880.12</v>
      </c>
      <c r="U5952" s="50">
        <f t="shared" si="657"/>
        <v>1843.4932258064518</v>
      </c>
      <c r="V5952" s="51">
        <f t="shared" si="659"/>
        <v>1967.1122677595615</v>
      </c>
      <c r="W5952" s="53">
        <f t="shared" si="660"/>
        <v>1.2619230997096942E-2</v>
      </c>
      <c r="X5952" s="53" t="str">
        <f t="shared" si="661"/>
        <v/>
      </c>
      <c r="Y5952" s="54" t="str">
        <f t="shared" si="662"/>
        <v/>
      </c>
    </row>
    <row r="5953" spans="17:25" x14ac:dyDescent="0.25">
      <c r="Q5953" s="47">
        <f t="shared" si="658"/>
        <v>2008</v>
      </c>
      <c r="R5953" s="48" t="str">
        <f t="shared" si="656"/>
        <v>20083</v>
      </c>
      <c r="S5953" s="49">
        <v>39515</v>
      </c>
      <c r="T5953" s="48">
        <v>1902.17</v>
      </c>
      <c r="U5953" s="50">
        <f t="shared" si="657"/>
        <v>1843.4932258064518</v>
      </c>
      <c r="V5953" s="51">
        <f t="shared" si="659"/>
        <v>1967.1122677595615</v>
      </c>
      <c r="W5953" s="53">
        <f t="shared" si="660"/>
        <v>1.1727974810118669E-2</v>
      </c>
      <c r="X5953" s="53" t="str">
        <f t="shared" si="661"/>
        <v/>
      </c>
      <c r="Y5953" s="54" t="str">
        <f t="shared" si="662"/>
        <v/>
      </c>
    </row>
    <row r="5954" spans="17:25" x14ac:dyDescent="0.25">
      <c r="Q5954" s="47">
        <f t="shared" si="658"/>
        <v>2008</v>
      </c>
      <c r="R5954" s="48" t="str">
        <f t="shared" si="656"/>
        <v>20083</v>
      </c>
      <c r="S5954" s="49">
        <v>39516</v>
      </c>
      <c r="T5954" s="48">
        <v>1902.17</v>
      </c>
      <c r="U5954" s="50">
        <f t="shared" si="657"/>
        <v>1843.4932258064518</v>
      </c>
      <c r="V5954" s="51">
        <f t="shared" si="659"/>
        <v>1967.1122677595615</v>
      </c>
      <c r="W5954" s="53">
        <f t="shared" si="660"/>
        <v>0</v>
      </c>
      <c r="X5954" s="53" t="str">
        <f t="shared" si="661"/>
        <v/>
      </c>
      <c r="Y5954" s="54" t="str">
        <f t="shared" si="662"/>
        <v/>
      </c>
    </row>
    <row r="5955" spans="17:25" x14ac:dyDescent="0.25">
      <c r="Q5955" s="47">
        <f t="shared" si="658"/>
        <v>2008</v>
      </c>
      <c r="R5955" s="48" t="str">
        <f t="shared" si="656"/>
        <v>20083</v>
      </c>
      <c r="S5955" s="49">
        <v>39517</v>
      </c>
      <c r="T5955" s="48">
        <v>1902.17</v>
      </c>
      <c r="U5955" s="50">
        <f t="shared" si="657"/>
        <v>1843.4932258064518</v>
      </c>
      <c r="V5955" s="51">
        <f t="shared" si="659"/>
        <v>1967.1122677595615</v>
      </c>
      <c r="W5955" s="53">
        <f t="shared" si="660"/>
        <v>0</v>
      </c>
      <c r="X5955" s="53" t="str">
        <f t="shared" si="661"/>
        <v/>
      </c>
      <c r="Y5955" s="54" t="str">
        <f t="shared" si="662"/>
        <v/>
      </c>
    </row>
    <row r="5956" spans="17:25" x14ac:dyDescent="0.25">
      <c r="Q5956" s="47">
        <f t="shared" si="658"/>
        <v>2008</v>
      </c>
      <c r="R5956" s="48" t="str">
        <f t="shared" si="656"/>
        <v>20083</v>
      </c>
      <c r="S5956" s="49">
        <v>39518</v>
      </c>
      <c r="T5956" s="48">
        <v>1864.78</v>
      </c>
      <c r="U5956" s="50">
        <f t="shared" si="657"/>
        <v>1843.4932258064518</v>
      </c>
      <c r="V5956" s="51">
        <f t="shared" si="659"/>
        <v>1967.1122677595615</v>
      </c>
      <c r="W5956" s="53">
        <f t="shared" si="660"/>
        <v>-1.9656497579080834E-2</v>
      </c>
      <c r="X5956" s="53" t="str">
        <f t="shared" si="661"/>
        <v/>
      </c>
      <c r="Y5956" s="54" t="str">
        <f t="shared" si="662"/>
        <v/>
      </c>
    </row>
    <row r="5957" spans="17:25" x14ac:dyDescent="0.25">
      <c r="Q5957" s="47">
        <f t="shared" si="658"/>
        <v>2008</v>
      </c>
      <c r="R5957" s="48" t="str">
        <f t="shared" si="656"/>
        <v>20083</v>
      </c>
      <c r="S5957" s="49">
        <v>39519</v>
      </c>
      <c r="T5957" s="48">
        <v>1865.98</v>
      </c>
      <c r="U5957" s="50">
        <f t="shared" si="657"/>
        <v>1843.4932258064518</v>
      </c>
      <c r="V5957" s="51">
        <f t="shared" si="659"/>
        <v>1967.1122677595615</v>
      </c>
      <c r="W5957" s="53">
        <f t="shared" si="660"/>
        <v>6.4350754512609853E-4</v>
      </c>
      <c r="X5957" s="53" t="str">
        <f t="shared" si="661"/>
        <v/>
      </c>
      <c r="Y5957" s="54" t="str">
        <f t="shared" si="662"/>
        <v/>
      </c>
    </row>
    <row r="5958" spans="17:25" x14ac:dyDescent="0.25">
      <c r="Q5958" s="47">
        <f t="shared" si="658"/>
        <v>2008</v>
      </c>
      <c r="R5958" s="48" t="str">
        <f t="shared" si="656"/>
        <v>20083</v>
      </c>
      <c r="S5958" s="49">
        <v>39520</v>
      </c>
      <c r="T5958" s="48">
        <v>1853.41</v>
      </c>
      <c r="U5958" s="50">
        <f t="shared" si="657"/>
        <v>1843.4932258064518</v>
      </c>
      <c r="V5958" s="51">
        <f t="shared" si="659"/>
        <v>1967.1122677595615</v>
      </c>
      <c r="W5958" s="53">
        <f t="shared" si="660"/>
        <v>-6.7364066067160389E-3</v>
      </c>
      <c r="X5958" s="53" t="str">
        <f t="shared" si="661"/>
        <v/>
      </c>
      <c r="Y5958" s="54" t="str">
        <f t="shared" si="662"/>
        <v/>
      </c>
    </row>
    <row r="5959" spans="17:25" x14ac:dyDescent="0.25">
      <c r="Q5959" s="47">
        <f t="shared" si="658"/>
        <v>2008</v>
      </c>
      <c r="R5959" s="48" t="str">
        <f t="shared" ref="R5959:R6022" si="663">+YEAR(S5959)&amp;MONTH(S5959)</f>
        <v>20083</v>
      </c>
      <c r="S5959" s="49">
        <v>39521</v>
      </c>
      <c r="T5959" s="48">
        <v>1856.01</v>
      </c>
      <c r="U5959" s="50">
        <f t="shared" ref="U5959:U6022" si="664">+AVERAGEIF($R$3:$R$12000,R5959,$T$3:$T$12000)</f>
        <v>1843.4932258064518</v>
      </c>
      <c r="V5959" s="51">
        <f t="shared" si="659"/>
        <v>1967.1122677595615</v>
      </c>
      <c r="W5959" s="53">
        <f t="shared" si="660"/>
        <v>1.4028196675317517E-3</v>
      </c>
      <c r="X5959" s="53" t="str">
        <f t="shared" si="661"/>
        <v/>
      </c>
      <c r="Y5959" s="54" t="str">
        <f t="shared" si="662"/>
        <v/>
      </c>
    </row>
    <row r="5960" spans="17:25" x14ac:dyDescent="0.25">
      <c r="Q5960" s="47">
        <f t="shared" ref="Q5960:Q6023" si="665">+YEAR(S5960)</f>
        <v>2008</v>
      </c>
      <c r="R5960" s="48" t="str">
        <f t="shared" si="663"/>
        <v>20083</v>
      </c>
      <c r="S5960" s="49">
        <v>39522</v>
      </c>
      <c r="T5960" s="48">
        <v>1843.95</v>
      </c>
      <c r="U5960" s="50">
        <f t="shared" si="664"/>
        <v>1843.4932258064518</v>
      </c>
      <c r="V5960" s="51">
        <f t="shared" ref="V5960:V6023" si="666">+AVERAGEIF($Q$3:$Q$12000,Q5960,$T$3:$T$12000)</f>
        <v>1967.1122677595615</v>
      </c>
      <c r="W5960" s="53">
        <f t="shared" si="660"/>
        <v>-6.4978098178349875E-3</v>
      </c>
      <c r="X5960" s="53" t="str">
        <f t="shared" si="661"/>
        <v/>
      </c>
      <c r="Y5960" s="54" t="str">
        <f t="shared" si="662"/>
        <v/>
      </c>
    </row>
    <row r="5961" spans="17:25" x14ac:dyDescent="0.25">
      <c r="Q5961" s="47">
        <f t="shared" si="665"/>
        <v>2008</v>
      </c>
      <c r="R5961" s="48" t="str">
        <f t="shared" si="663"/>
        <v>20083</v>
      </c>
      <c r="S5961" s="49">
        <v>39523</v>
      </c>
      <c r="T5961" s="48">
        <v>1843.95</v>
      </c>
      <c r="U5961" s="50">
        <f t="shared" si="664"/>
        <v>1843.4932258064518</v>
      </c>
      <c r="V5961" s="51">
        <f t="shared" si="666"/>
        <v>1967.1122677595615</v>
      </c>
      <c r="W5961" s="53">
        <f t="shared" ref="W5961:W6024" si="667">+T5961/T5960-1</f>
        <v>0</v>
      </c>
      <c r="X5961" s="53" t="str">
        <f t="shared" ref="X5961:X6024" si="668">IF(U5961/U5960-1=0,"",U5961/U5960-1)</f>
        <v/>
      </c>
      <c r="Y5961" s="54" t="str">
        <f t="shared" ref="Y5961:Y6024" si="669">+IF(V5961=V5960,"",V5961/V5960-1)</f>
        <v/>
      </c>
    </row>
    <row r="5962" spans="17:25" x14ac:dyDescent="0.25">
      <c r="Q5962" s="47">
        <f t="shared" si="665"/>
        <v>2008</v>
      </c>
      <c r="R5962" s="48" t="str">
        <f t="shared" si="663"/>
        <v>20083</v>
      </c>
      <c r="S5962" s="49">
        <v>39524</v>
      </c>
      <c r="T5962" s="48">
        <v>1843.95</v>
      </c>
      <c r="U5962" s="50">
        <f t="shared" si="664"/>
        <v>1843.4932258064518</v>
      </c>
      <c r="V5962" s="51">
        <f t="shared" si="666"/>
        <v>1967.1122677595615</v>
      </c>
      <c r="W5962" s="53">
        <f t="shared" si="667"/>
        <v>0</v>
      </c>
      <c r="X5962" s="53" t="str">
        <f t="shared" si="668"/>
        <v/>
      </c>
      <c r="Y5962" s="54" t="str">
        <f t="shared" si="669"/>
        <v/>
      </c>
    </row>
    <row r="5963" spans="17:25" x14ac:dyDescent="0.25">
      <c r="Q5963" s="47">
        <f t="shared" si="665"/>
        <v>2008</v>
      </c>
      <c r="R5963" s="48" t="str">
        <f t="shared" si="663"/>
        <v>20083</v>
      </c>
      <c r="S5963" s="49">
        <v>39525</v>
      </c>
      <c r="T5963" s="48">
        <v>1857.55</v>
      </c>
      <c r="U5963" s="50">
        <f t="shared" si="664"/>
        <v>1843.4932258064518</v>
      </c>
      <c r="V5963" s="51">
        <f t="shared" si="666"/>
        <v>1967.1122677595615</v>
      </c>
      <c r="W5963" s="53">
        <f t="shared" si="667"/>
        <v>7.3754711353344327E-3</v>
      </c>
      <c r="X5963" s="53" t="str">
        <f t="shared" si="668"/>
        <v/>
      </c>
      <c r="Y5963" s="54" t="str">
        <f t="shared" si="669"/>
        <v/>
      </c>
    </row>
    <row r="5964" spans="17:25" x14ac:dyDescent="0.25">
      <c r="Q5964" s="47">
        <f t="shared" si="665"/>
        <v>2008</v>
      </c>
      <c r="R5964" s="48" t="str">
        <f t="shared" si="663"/>
        <v>20083</v>
      </c>
      <c r="S5964" s="49">
        <v>39526</v>
      </c>
      <c r="T5964" s="48">
        <v>1823.11</v>
      </c>
      <c r="U5964" s="50">
        <f t="shared" si="664"/>
        <v>1843.4932258064518</v>
      </c>
      <c r="V5964" s="51">
        <f t="shared" si="666"/>
        <v>1967.1122677595615</v>
      </c>
      <c r="W5964" s="53">
        <f t="shared" si="667"/>
        <v>-1.8540550725417937E-2</v>
      </c>
      <c r="X5964" s="53" t="str">
        <f t="shared" si="668"/>
        <v/>
      </c>
      <c r="Y5964" s="54" t="str">
        <f t="shared" si="669"/>
        <v/>
      </c>
    </row>
    <row r="5965" spans="17:25" x14ac:dyDescent="0.25">
      <c r="Q5965" s="47">
        <f t="shared" si="665"/>
        <v>2008</v>
      </c>
      <c r="R5965" s="48" t="str">
        <f t="shared" si="663"/>
        <v>20083</v>
      </c>
      <c r="S5965" s="49">
        <v>39527</v>
      </c>
      <c r="T5965" s="48">
        <v>1815.65</v>
      </c>
      <c r="U5965" s="50">
        <f t="shared" si="664"/>
        <v>1843.4932258064518</v>
      </c>
      <c r="V5965" s="51">
        <f t="shared" si="666"/>
        <v>1967.1122677595615</v>
      </c>
      <c r="W5965" s="53">
        <f t="shared" si="667"/>
        <v>-4.0919088809779902E-3</v>
      </c>
      <c r="X5965" s="53" t="str">
        <f t="shared" si="668"/>
        <v/>
      </c>
      <c r="Y5965" s="54" t="str">
        <f t="shared" si="669"/>
        <v/>
      </c>
    </row>
    <row r="5966" spans="17:25" x14ac:dyDescent="0.25">
      <c r="Q5966" s="47">
        <f t="shared" si="665"/>
        <v>2008</v>
      </c>
      <c r="R5966" s="48" t="str">
        <f t="shared" si="663"/>
        <v>20083</v>
      </c>
      <c r="S5966" s="49">
        <v>39528</v>
      </c>
      <c r="T5966" s="48">
        <v>1815.65</v>
      </c>
      <c r="U5966" s="50">
        <f t="shared" si="664"/>
        <v>1843.4932258064518</v>
      </c>
      <c r="V5966" s="51">
        <f t="shared" si="666"/>
        <v>1967.1122677595615</v>
      </c>
      <c r="W5966" s="53">
        <f t="shared" si="667"/>
        <v>0</v>
      </c>
      <c r="X5966" s="53" t="str">
        <f t="shared" si="668"/>
        <v/>
      </c>
      <c r="Y5966" s="54" t="str">
        <f t="shared" si="669"/>
        <v/>
      </c>
    </row>
    <row r="5967" spans="17:25" x14ac:dyDescent="0.25">
      <c r="Q5967" s="47">
        <f t="shared" si="665"/>
        <v>2008</v>
      </c>
      <c r="R5967" s="48" t="str">
        <f t="shared" si="663"/>
        <v>20083</v>
      </c>
      <c r="S5967" s="49">
        <v>39529</v>
      </c>
      <c r="T5967" s="48">
        <v>1815.65</v>
      </c>
      <c r="U5967" s="50">
        <f t="shared" si="664"/>
        <v>1843.4932258064518</v>
      </c>
      <c r="V5967" s="51">
        <f t="shared" si="666"/>
        <v>1967.1122677595615</v>
      </c>
      <c r="W5967" s="53">
        <f t="shared" si="667"/>
        <v>0</v>
      </c>
      <c r="X5967" s="53" t="str">
        <f t="shared" si="668"/>
        <v/>
      </c>
      <c r="Y5967" s="54" t="str">
        <f t="shared" si="669"/>
        <v/>
      </c>
    </row>
    <row r="5968" spans="17:25" x14ac:dyDescent="0.25">
      <c r="Q5968" s="47">
        <f t="shared" si="665"/>
        <v>2008</v>
      </c>
      <c r="R5968" s="48" t="str">
        <f t="shared" si="663"/>
        <v>20083</v>
      </c>
      <c r="S5968" s="49">
        <v>39530</v>
      </c>
      <c r="T5968" s="48">
        <v>1815.65</v>
      </c>
      <c r="U5968" s="50">
        <f t="shared" si="664"/>
        <v>1843.4932258064518</v>
      </c>
      <c r="V5968" s="51">
        <f t="shared" si="666"/>
        <v>1967.1122677595615</v>
      </c>
      <c r="W5968" s="53">
        <f t="shared" si="667"/>
        <v>0</v>
      </c>
      <c r="X5968" s="53" t="str">
        <f t="shared" si="668"/>
        <v/>
      </c>
      <c r="Y5968" s="54" t="str">
        <f t="shared" si="669"/>
        <v/>
      </c>
    </row>
    <row r="5969" spans="17:25" x14ac:dyDescent="0.25">
      <c r="Q5969" s="47">
        <f t="shared" si="665"/>
        <v>2008</v>
      </c>
      <c r="R5969" s="48" t="str">
        <f t="shared" si="663"/>
        <v>20083</v>
      </c>
      <c r="S5969" s="49">
        <v>39531</v>
      </c>
      <c r="T5969" s="48">
        <v>1815.65</v>
      </c>
      <c r="U5969" s="50">
        <f t="shared" si="664"/>
        <v>1843.4932258064518</v>
      </c>
      <c r="V5969" s="51">
        <f t="shared" si="666"/>
        <v>1967.1122677595615</v>
      </c>
      <c r="W5969" s="53">
        <f t="shared" si="667"/>
        <v>0</v>
      </c>
      <c r="X5969" s="53" t="str">
        <f t="shared" si="668"/>
        <v/>
      </c>
      <c r="Y5969" s="54" t="str">
        <f t="shared" si="669"/>
        <v/>
      </c>
    </row>
    <row r="5970" spans="17:25" x14ac:dyDescent="0.25">
      <c r="Q5970" s="47">
        <f t="shared" si="665"/>
        <v>2008</v>
      </c>
      <c r="R5970" s="48" t="str">
        <f t="shared" si="663"/>
        <v>20083</v>
      </c>
      <c r="S5970" s="49">
        <v>39532</v>
      </c>
      <c r="T5970" s="48">
        <v>1815.65</v>
      </c>
      <c r="U5970" s="50">
        <f t="shared" si="664"/>
        <v>1843.4932258064518</v>
      </c>
      <c r="V5970" s="51">
        <f t="shared" si="666"/>
        <v>1967.1122677595615</v>
      </c>
      <c r="W5970" s="53">
        <f t="shared" si="667"/>
        <v>0</v>
      </c>
      <c r="X5970" s="53" t="str">
        <f t="shared" si="668"/>
        <v/>
      </c>
      <c r="Y5970" s="54" t="str">
        <f t="shared" si="669"/>
        <v/>
      </c>
    </row>
    <row r="5971" spans="17:25" x14ac:dyDescent="0.25">
      <c r="Q5971" s="47">
        <f t="shared" si="665"/>
        <v>2008</v>
      </c>
      <c r="R5971" s="48" t="str">
        <f t="shared" si="663"/>
        <v>20083</v>
      </c>
      <c r="S5971" s="49">
        <v>39533</v>
      </c>
      <c r="T5971" s="48">
        <v>1835.01</v>
      </c>
      <c r="U5971" s="50">
        <f t="shared" si="664"/>
        <v>1843.4932258064518</v>
      </c>
      <c r="V5971" s="51">
        <f t="shared" si="666"/>
        <v>1967.1122677595615</v>
      </c>
      <c r="W5971" s="53">
        <f t="shared" si="667"/>
        <v>1.0662848015861925E-2</v>
      </c>
      <c r="X5971" s="53" t="str">
        <f t="shared" si="668"/>
        <v/>
      </c>
      <c r="Y5971" s="54" t="str">
        <f t="shared" si="669"/>
        <v/>
      </c>
    </row>
    <row r="5972" spans="17:25" x14ac:dyDescent="0.25">
      <c r="Q5972" s="47">
        <f t="shared" si="665"/>
        <v>2008</v>
      </c>
      <c r="R5972" s="48" t="str">
        <f t="shared" si="663"/>
        <v>20083</v>
      </c>
      <c r="S5972" s="49">
        <v>39534</v>
      </c>
      <c r="T5972" s="48">
        <v>1821.31</v>
      </c>
      <c r="U5972" s="50">
        <f t="shared" si="664"/>
        <v>1843.4932258064518</v>
      </c>
      <c r="V5972" s="51">
        <f t="shared" si="666"/>
        <v>1967.1122677595615</v>
      </c>
      <c r="W5972" s="53">
        <f t="shared" si="667"/>
        <v>-7.4658993683958119E-3</v>
      </c>
      <c r="X5972" s="53" t="str">
        <f t="shared" si="668"/>
        <v/>
      </c>
      <c r="Y5972" s="54" t="str">
        <f t="shared" si="669"/>
        <v/>
      </c>
    </row>
    <row r="5973" spans="17:25" x14ac:dyDescent="0.25">
      <c r="Q5973" s="47">
        <f t="shared" si="665"/>
        <v>2008</v>
      </c>
      <c r="R5973" s="48" t="str">
        <f t="shared" si="663"/>
        <v>20083</v>
      </c>
      <c r="S5973" s="49">
        <v>39535</v>
      </c>
      <c r="T5973" s="48">
        <v>1810.68</v>
      </c>
      <c r="U5973" s="50">
        <f t="shared" si="664"/>
        <v>1843.4932258064518</v>
      </c>
      <c r="V5973" s="51">
        <f t="shared" si="666"/>
        <v>1967.1122677595615</v>
      </c>
      <c r="W5973" s="53">
        <f t="shared" si="667"/>
        <v>-5.8364583733685471E-3</v>
      </c>
      <c r="X5973" s="53" t="str">
        <f t="shared" si="668"/>
        <v/>
      </c>
      <c r="Y5973" s="54" t="str">
        <f t="shared" si="669"/>
        <v/>
      </c>
    </row>
    <row r="5974" spans="17:25" x14ac:dyDescent="0.25">
      <c r="Q5974" s="47">
        <f t="shared" si="665"/>
        <v>2008</v>
      </c>
      <c r="R5974" s="48" t="str">
        <f t="shared" si="663"/>
        <v>20083</v>
      </c>
      <c r="S5974" s="49">
        <v>39536</v>
      </c>
      <c r="T5974" s="48">
        <v>1821.6</v>
      </c>
      <c r="U5974" s="50">
        <f t="shared" si="664"/>
        <v>1843.4932258064518</v>
      </c>
      <c r="V5974" s="51">
        <f t="shared" si="666"/>
        <v>1967.1122677595615</v>
      </c>
      <c r="W5974" s="53">
        <f t="shared" si="667"/>
        <v>6.0308834250115684E-3</v>
      </c>
      <c r="X5974" s="53" t="str">
        <f t="shared" si="668"/>
        <v/>
      </c>
      <c r="Y5974" s="54" t="str">
        <f t="shared" si="669"/>
        <v/>
      </c>
    </row>
    <row r="5975" spans="17:25" x14ac:dyDescent="0.25">
      <c r="Q5975" s="47">
        <f t="shared" si="665"/>
        <v>2008</v>
      </c>
      <c r="R5975" s="48" t="str">
        <f t="shared" si="663"/>
        <v>20083</v>
      </c>
      <c r="S5975" s="49">
        <v>39537</v>
      </c>
      <c r="T5975" s="48">
        <v>1821.6</v>
      </c>
      <c r="U5975" s="50">
        <f t="shared" si="664"/>
        <v>1843.4932258064518</v>
      </c>
      <c r="V5975" s="51">
        <f t="shared" si="666"/>
        <v>1967.1122677595615</v>
      </c>
      <c r="W5975" s="53">
        <f t="shared" si="667"/>
        <v>0</v>
      </c>
      <c r="X5975" s="53" t="str">
        <f t="shared" si="668"/>
        <v/>
      </c>
      <c r="Y5975" s="54" t="str">
        <f t="shared" si="669"/>
        <v/>
      </c>
    </row>
    <row r="5976" spans="17:25" x14ac:dyDescent="0.25">
      <c r="Q5976" s="47">
        <f t="shared" si="665"/>
        <v>2008</v>
      </c>
      <c r="R5976" s="48" t="str">
        <f t="shared" si="663"/>
        <v>20083</v>
      </c>
      <c r="S5976" s="49">
        <v>39538</v>
      </c>
      <c r="T5976" s="48">
        <v>1821.6</v>
      </c>
      <c r="U5976" s="50">
        <f t="shared" si="664"/>
        <v>1843.4932258064518</v>
      </c>
      <c r="V5976" s="51">
        <f t="shared" si="666"/>
        <v>1967.1122677595615</v>
      </c>
      <c r="W5976" s="53">
        <f t="shared" si="667"/>
        <v>0</v>
      </c>
      <c r="X5976" s="53" t="str">
        <f t="shared" si="668"/>
        <v/>
      </c>
      <c r="Y5976" s="54" t="str">
        <f t="shared" si="669"/>
        <v/>
      </c>
    </row>
    <row r="5977" spans="17:25" x14ac:dyDescent="0.25">
      <c r="Q5977" s="47">
        <f t="shared" si="665"/>
        <v>2008</v>
      </c>
      <c r="R5977" s="48" t="str">
        <f t="shared" si="663"/>
        <v>20084</v>
      </c>
      <c r="S5977" s="49">
        <v>39539</v>
      </c>
      <c r="T5977" s="48">
        <v>1834.96</v>
      </c>
      <c r="U5977" s="50">
        <f t="shared" si="664"/>
        <v>1795.1030000000003</v>
      </c>
      <c r="V5977" s="51">
        <f t="shared" si="666"/>
        <v>1967.1122677595615</v>
      </c>
      <c r="W5977" s="53">
        <f t="shared" si="667"/>
        <v>7.33421168203785E-3</v>
      </c>
      <c r="X5977" s="53">
        <f t="shared" si="668"/>
        <v>-2.624920185713342E-2</v>
      </c>
      <c r="Y5977" s="54" t="str">
        <f t="shared" si="669"/>
        <v/>
      </c>
    </row>
    <row r="5978" spans="17:25" x14ac:dyDescent="0.25">
      <c r="Q5978" s="47">
        <f t="shared" si="665"/>
        <v>2008</v>
      </c>
      <c r="R5978" s="48" t="str">
        <f t="shared" si="663"/>
        <v>20084</v>
      </c>
      <c r="S5978" s="49">
        <v>39540</v>
      </c>
      <c r="T5978" s="48">
        <v>1827.94</v>
      </c>
      <c r="U5978" s="50">
        <f t="shared" si="664"/>
        <v>1795.1030000000003</v>
      </c>
      <c r="V5978" s="51">
        <f t="shared" si="666"/>
        <v>1967.1122677595615</v>
      </c>
      <c r="W5978" s="53">
        <f t="shared" si="667"/>
        <v>-3.8256964729476151E-3</v>
      </c>
      <c r="X5978" s="53" t="str">
        <f t="shared" si="668"/>
        <v/>
      </c>
      <c r="Y5978" s="54" t="str">
        <f t="shared" si="669"/>
        <v/>
      </c>
    </row>
    <row r="5979" spans="17:25" x14ac:dyDescent="0.25">
      <c r="Q5979" s="47">
        <f t="shared" si="665"/>
        <v>2008</v>
      </c>
      <c r="R5979" s="48" t="str">
        <f t="shared" si="663"/>
        <v>20084</v>
      </c>
      <c r="S5979" s="49">
        <v>39541</v>
      </c>
      <c r="T5979" s="48">
        <v>1826.34</v>
      </c>
      <c r="U5979" s="50">
        <f t="shared" si="664"/>
        <v>1795.1030000000003</v>
      </c>
      <c r="V5979" s="51">
        <f t="shared" si="666"/>
        <v>1967.1122677595615</v>
      </c>
      <c r="W5979" s="53">
        <f t="shared" si="667"/>
        <v>-8.7530225280929574E-4</v>
      </c>
      <c r="X5979" s="53" t="str">
        <f t="shared" si="668"/>
        <v/>
      </c>
      <c r="Y5979" s="54" t="str">
        <f t="shared" si="669"/>
        <v/>
      </c>
    </row>
    <row r="5980" spans="17:25" x14ac:dyDescent="0.25">
      <c r="Q5980" s="47">
        <f t="shared" si="665"/>
        <v>2008</v>
      </c>
      <c r="R5980" s="48" t="str">
        <f t="shared" si="663"/>
        <v>20084</v>
      </c>
      <c r="S5980" s="49">
        <v>39542</v>
      </c>
      <c r="T5980" s="48">
        <v>1824.39</v>
      </c>
      <c r="U5980" s="50">
        <f t="shared" si="664"/>
        <v>1795.1030000000003</v>
      </c>
      <c r="V5980" s="51">
        <f t="shared" si="666"/>
        <v>1967.1122677595615</v>
      </c>
      <c r="W5980" s="53">
        <f t="shared" si="667"/>
        <v>-1.0677091888694479E-3</v>
      </c>
      <c r="X5980" s="53" t="str">
        <f t="shared" si="668"/>
        <v/>
      </c>
      <c r="Y5980" s="54" t="str">
        <f t="shared" si="669"/>
        <v/>
      </c>
    </row>
    <row r="5981" spans="17:25" x14ac:dyDescent="0.25">
      <c r="Q5981" s="47">
        <f t="shared" si="665"/>
        <v>2008</v>
      </c>
      <c r="R5981" s="48" t="str">
        <f t="shared" si="663"/>
        <v>20084</v>
      </c>
      <c r="S5981" s="49">
        <v>39543</v>
      </c>
      <c r="T5981" s="48">
        <v>1816.28</v>
      </c>
      <c r="U5981" s="50">
        <f t="shared" si="664"/>
        <v>1795.1030000000003</v>
      </c>
      <c r="V5981" s="51">
        <f t="shared" si="666"/>
        <v>1967.1122677595615</v>
      </c>
      <c r="W5981" s="53">
        <f t="shared" si="667"/>
        <v>-4.4453214499093896E-3</v>
      </c>
      <c r="X5981" s="53" t="str">
        <f t="shared" si="668"/>
        <v/>
      </c>
      <c r="Y5981" s="54" t="str">
        <f t="shared" si="669"/>
        <v/>
      </c>
    </row>
    <row r="5982" spans="17:25" x14ac:dyDescent="0.25">
      <c r="Q5982" s="47">
        <f t="shared" si="665"/>
        <v>2008</v>
      </c>
      <c r="R5982" s="48" t="str">
        <f t="shared" si="663"/>
        <v>20084</v>
      </c>
      <c r="S5982" s="49">
        <v>39544</v>
      </c>
      <c r="T5982" s="48">
        <v>1816.28</v>
      </c>
      <c r="U5982" s="50">
        <f t="shared" si="664"/>
        <v>1795.1030000000003</v>
      </c>
      <c r="V5982" s="51">
        <f t="shared" si="666"/>
        <v>1967.1122677595615</v>
      </c>
      <c r="W5982" s="53">
        <f t="shared" si="667"/>
        <v>0</v>
      </c>
      <c r="X5982" s="53" t="str">
        <f t="shared" si="668"/>
        <v/>
      </c>
      <c r="Y5982" s="54" t="str">
        <f t="shared" si="669"/>
        <v/>
      </c>
    </row>
    <row r="5983" spans="17:25" x14ac:dyDescent="0.25">
      <c r="Q5983" s="47">
        <f t="shared" si="665"/>
        <v>2008</v>
      </c>
      <c r="R5983" s="48" t="str">
        <f t="shared" si="663"/>
        <v>20084</v>
      </c>
      <c r="S5983" s="49">
        <v>39545</v>
      </c>
      <c r="T5983" s="48">
        <v>1816.28</v>
      </c>
      <c r="U5983" s="50">
        <f t="shared" si="664"/>
        <v>1795.1030000000003</v>
      </c>
      <c r="V5983" s="51">
        <f t="shared" si="666"/>
        <v>1967.1122677595615</v>
      </c>
      <c r="W5983" s="53">
        <f t="shared" si="667"/>
        <v>0</v>
      </c>
      <c r="X5983" s="53" t="str">
        <f t="shared" si="668"/>
        <v/>
      </c>
      <c r="Y5983" s="54" t="str">
        <f t="shared" si="669"/>
        <v/>
      </c>
    </row>
    <row r="5984" spans="17:25" x14ac:dyDescent="0.25">
      <c r="Q5984" s="47">
        <f t="shared" si="665"/>
        <v>2008</v>
      </c>
      <c r="R5984" s="48" t="str">
        <f t="shared" si="663"/>
        <v>20084</v>
      </c>
      <c r="S5984" s="49">
        <v>39546</v>
      </c>
      <c r="T5984" s="48">
        <v>1811.23</v>
      </c>
      <c r="U5984" s="50">
        <f t="shared" si="664"/>
        <v>1795.1030000000003</v>
      </c>
      <c r="V5984" s="51">
        <f t="shared" si="666"/>
        <v>1967.1122677595615</v>
      </c>
      <c r="W5984" s="53">
        <f t="shared" si="667"/>
        <v>-2.7804083070891439E-3</v>
      </c>
      <c r="X5984" s="53" t="str">
        <f t="shared" si="668"/>
        <v/>
      </c>
      <c r="Y5984" s="54" t="str">
        <f t="shared" si="669"/>
        <v/>
      </c>
    </row>
    <row r="5985" spans="17:25" x14ac:dyDescent="0.25">
      <c r="Q5985" s="47">
        <f t="shared" si="665"/>
        <v>2008</v>
      </c>
      <c r="R5985" s="48" t="str">
        <f t="shared" si="663"/>
        <v>20084</v>
      </c>
      <c r="S5985" s="49">
        <v>39547</v>
      </c>
      <c r="T5985" s="48">
        <v>1812.85</v>
      </c>
      <c r="U5985" s="50">
        <f t="shared" si="664"/>
        <v>1795.1030000000003</v>
      </c>
      <c r="V5985" s="51">
        <f t="shared" si="666"/>
        <v>1967.1122677595615</v>
      </c>
      <c r="W5985" s="53">
        <f t="shared" si="667"/>
        <v>8.9441981415938621E-4</v>
      </c>
      <c r="X5985" s="53" t="str">
        <f t="shared" si="668"/>
        <v/>
      </c>
      <c r="Y5985" s="54" t="str">
        <f t="shared" si="669"/>
        <v/>
      </c>
    </row>
    <row r="5986" spans="17:25" x14ac:dyDescent="0.25">
      <c r="Q5986" s="47">
        <f t="shared" si="665"/>
        <v>2008</v>
      </c>
      <c r="R5986" s="48" t="str">
        <f t="shared" si="663"/>
        <v>20084</v>
      </c>
      <c r="S5986" s="49">
        <v>39548</v>
      </c>
      <c r="T5986" s="48">
        <v>1799.07</v>
      </c>
      <c r="U5986" s="50">
        <f t="shared" si="664"/>
        <v>1795.1030000000003</v>
      </c>
      <c r="V5986" s="51">
        <f t="shared" si="666"/>
        <v>1967.1122677595615</v>
      </c>
      <c r="W5986" s="53">
        <f t="shared" si="667"/>
        <v>-7.6012907852276435E-3</v>
      </c>
      <c r="X5986" s="53" t="str">
        <f t="shared" si="668"/>
        <v/>
      </c>
      <c r="Y5986" s="54" t="str">
        <f t="shared" si="669"/>
        <v/>
      </c>
    </row>
    <row r="5987" spans="17:25" x14ac:dyDescent="0.25">
      <c r="Q5987" s="47">
        <f t="shared" si="665"/>
        <v>2008</v>
      </c>
      <c r="R5987" s="48" t="str">
        <f t="shared" si="663"/>
        <v>20084</v>
      </c>
      <c r="S5987" s="49">
        <v>39549</v>
      </c>
      <c r="T5987" s="48">
        <v>1791.63</v>
      </c>
      <c r="U5987" s="50">
        <f t="shared" si="664"/>
        <v>1795.1030000000003</v>
      </c>
      <c r="V5987" s="51">
        <f t="shared" si="666"/>
        <v>1967.1122677595615</v>
      </c>
      <c r="W5987" s="53">
        <f t="shared" si="667"/>
        <v>-4.1354699928295435E-3</v>
      </c>
      <c r="X5987" s="53" t="str">
        <f t="shared" si="668"/>
        <v/>
      </c>
      <c r="Y5987" s="54" t="str">
        <f t="shared" si="669"/>
        <v/>
      </c>
    </row>
    <row r="5988" spans="17:25" x14ac:dyDescent="0.25">
      <c r="Q5988" s="47">
        <f t="shared" si="665"/>
        <v>2008</v>
      </c>
      <c r="R5988" s="48" t="str">
        <f t="shared" si="663"/>
        <v>20084</v>
      </c>
      <c r="S5988" s="49">
        <v>39550</v>
      </c>
      <c r="T5988" s="48">
        <v>1792.49</v>
      </c>
      <c r="U5988" s="50">
        <f t="shared" si="664"/>
        <v>1795.1030000000003</v>
      </c>
      <c r="V5988" s="51">
        <f t="shared" si="666"/>
        <v>1967.1122677595615</v>
      </c>
      <c r="W5988" s="53">
        <f t="shared" si="667"/>
        <v>4.8000982345675069E-4</v>
      </c>
      <c r="X5988" s="53" t="str">
        <f t="shared" si="668"/>
        <v/>
      </c>
      <c r="Y5988" s="54" t="str">
        <f t="shared" si="669"/>
        <v/>
      </c>
    </row>
    <row r="5989" spans="17:25" x14ac:dyDescent="0.25">
      <c r="Q5989" s="47">
        <f t="shared" si="665"/>
        <v>2008</v>
      </c>
      <c r="R5989" s="48" t="str">
        <f t="shared" si="663"/>
        <v>20084</v>
      </c>
      <c r="S5989" s="49">
        <v>39551</v>
      </c>
      <c r="T5989" s="48">
        <v>1792.49</v>
      </c>
      <c r="U5989" s="50">
        <f t="shared" si="664"/>
        <v>1795.1030000000003</v>
      </c>
      <c r="V5989" s="51">
        <f t="shared" si="666"/>
        <v>1967.1122677595615</v>
      </c>
      <c r="W5989" s="53">
        <f t="shared" si="667"/>
        <v>0</v>
      </c>
      <c r="X5989" s="53" t="str">
        <f t="shared" si="668"/>
        <v/>
      </c>
      <c r="Y5989" s="54" t="str">
        <f t="shared" si="669"/>
        <v/>
      </c>
    </row>
    <row r="5990" spans="17:25" x14ac:dyDescent="0.25">
      <c r="Q5990" s="47">
        <f t="shared" si="665"/>
        <v>2008</v>
      </c>
      <c r="R5990" s="48" t="str">
        <f t="shared" si="663"/>
        <v>20084</v>
      </c>
      <c r="S5990" s="49">
        <v>39552</v>
      </c>
      <c r="T5990" s="48">
        <v>1792.49</v>
      </c>
      <c r="U5990" s="50">
        <f t="shared" si="664"/>
        <v>1795.1030000000003</v>
      </c>
      <c r="V5990" s="51">
        <f t="shared" si="666"/>
        <v>1967.1122677595615</v>
      </c>
      <c r="W5990" s="53">
        <f t="shared" si="667"/>
        <v>0</v>
      </c>
      <c r="X5990" s="53" t="str">
        <f t="shared" si="668"/>
        <v/>
      </c>
      <c r="Y5990" s="54" t="str">
        <f t="shared" si="669"/>
        <v/>
      </c>
    </row>
    <row r="5991" spans="17:25" x14ac:dyDescent="0.25">
      <c r="Q5991" s="47">
        <f t="shared" si="665"/>
        <v>2008</v>
      </c>
      <c r="R5991" s="48" t="str">
        <f t="shared" si="663"/>
        <v>20084</v>
      </c>
      <c r="S5991" s="49">
        <v>39553</v>
      </c>
      <c r="T5991" s="48">
        <v>1792.69</v>
      </c>
      <c r="U5991" s="50">
        <f t="shared" si="664"/>
        <v>1795.1030000000003</v>
      </c>
      <c r="V5991" s="51">
        <f t="shared" si="666"/>
        <v>1967.1122677595615</v>
      </c>
      <c r="W5991" s="53">
        <f t="shared" si="667"/>
        <v>1.1157663362149073E-4</v>
      </c>
      <c r="X5991" s="53" t="str">
        <f t="shared" si="668"/>
        <v/>
      </c>
      <c r="Y5991" s="54" t="str">
        <f t="shared" si="669"/>
        <v/>
      </c>
    </row>
    <row r="5992" spans="17:25" x14ac:dyDescent="0.25">
      <c r="Q5992" s="47">
        <f t="shared" si="665"/>
        <v>2008</v>
      </c>
      <c r="R5992" s="48" t="str">
        <f t="shared" si="663"/>
        <v>20084</v>
      </c>
      <c r="S5992" s="49">
        <v>39554</v>
      </c>
      <c r="T5992" s="48">
        <v>1797.89</v>
      </c>
      <c r="U5992" s="50">
        <f t="shared" si="664"/>
        <v>1795.1030000000003</v>
      </c>
      <c r="V5992" s="51">
        <f t="shared" si="666"/>
        <v>1967.1122677595615</v>
      </c>
      <c r="W5992" s="53">
        <f t="shared" si="667"/>
        <v>2.900668827293007E-3</v>
      </c>
      <c r="X5992" s="53" t="str">
        <f t="shared" si="668"/>
        <v/>
      </c>
      <c r="Y5992" s="54" t="str">
        <f t="shared" si="669"/>
        <v/>
      </c>
    </row>
    <row r="5993" spans="17:25" x14ac:dyDescent="0.25">
      <c r="Q5993" s="47">
        <f t="shared" si="665"/>
        <v>2008</v>
      </c>
      <c r="R5993" s="48" t="str">
        <f t="shared" si="663"/>
        <v>20084</v>
      </c>
      <c r="S5993" s="49">
        <v>39555</v>
      </c>
      <c r="T5993" s="48">
        <v>1798.89</v>
      </c>
      <c r="U5993" s="50">
        <f t="shared" si="664"/>
        <v>1795.1030000000003</v>
      </c>
      <c r="V5993" s="51">
        <f t="shared" si="666"/>
        <v>1967.1122677595615</v>
      </c>
      <c r="W5993" s="53">
        <f t="shared" si="667"/>
        <v>5.5620755441099234E-4</v>
      </c>
      <c r="X5993" s="53" t="str">
        <f t="shared" si="668"/>
        <v/>
      </c>
      <c r="Y5993" s="54" t="str">
        <f t="shared" si="669"/>
        <v/>
      </c>
    </row>
    <row r="5994" spans="17:25" x14ac:dyDescent="0.25">
      <c r="Q5994" s="47">
        <f t="shared" si="665"/>
        <v>2008</v>
      </c>
      <c r="R5994" s="48" t="str">
        <f t="shared" si="663"/>
        <v>20084</v>
      </c>
      <c r="S5994" s="49">
        <v>39556</v>
      </c>
      <c r="T5994" s="48">
        <v>1792.87</v>
      </c>
      <c r="U5994" s="50">
        <f t="shared" si="664"/>
        <v>1795.1030000000003</v>
      </c>
      <c r="V5994" s="51">
        <f t="shared" si="666"/>
        <v>1967.1122677595615</v>
      </c>
      <c r="W5994" s="53">
        <f t="shared" si="667"/>
        <v>-3.3465081244546946E-3</v>
      </c>
      <c r="X5994" s="53" t="str">
        <f t="shared" si="668"/>
        <v/>
      </c>
      <c r="Y5994" s="54" t="str">
        <f t="shared" si="669"/>
        <v/>
      </c>
    </row>
    <row r="5995" spans="17:25" x14ac:dyDescent="0.25">
      <c r="Q5995" s="47">
        <f t="shared" si="665"/>
        <v>2008</v>
      </c>
      <c r="R5995" s="48" t="str">
        <f t="shared" si="663"/>
        <v>20084</v>
      </c>
      <c r="S5995" s="49">
        <v>39557</v>
      </c>
      <c r="T5995" s="48">
        <v>1785.17</v>
      </c>
      <c r="U5995" s="50">
        <f t="shared" si="664"/>
        <v>1795.1030000000003</v>
      </c>
      <c r="V5995" s="51">
        <f t="shared" si="666"/>
        <v>1967.1122677595615</v>
      </c>
      <c r="W5995" s="53">
        <f t="shared" si="667"/>
        <v>-4.2947899178411575E-3</v>
      </c>
      <c r="X5995" s="53" t="str">
        <f t="shared" si="668"/>
        <v/>
      </c>
      <c r="Y5995" s="54" t="str">
        <f t="shared" si="669"/>
        <v/>
      </c>
    </row>
    <row r="5996" spans="17:25" x14ac:dyDescent="0.25">
      <c r="Q5996" s="47">
        <f t="shared" si="665"/>
        <v>2008</v>
      </c>
      <c r="R5996" s="48" t="str">
        <f t="shared" si="663"/>
        <v>20084</v>
      </c>
      <c r="S5996" s="49">
        <v>39558</v>
      </c>
      <c r="T5996" s="48">
        <v>1785.17</v>
      </c>
      <c r="U5996" s="50">
        <f t="shared" si="664"/>
        <v>1795.1030000000003</v>
      </c>
      <c r="V5996" s="51">
        <f t="shared" si="666"/>
        <v>1967.1122677595615</v>
      </c>
      <c r="W5996" s="53">
        <f t="shared" si="667"/>
        <v>0</v>
      </c>
      <c r="X5996" s="53" t="str">
        <f t="shared" si="668"/>
        <v/>
      </c>
      <c r="Y5996" s="54" t="str">
        <f t="shared" si="669"/>
        <v/>
      </c>
    </row>
    <row r="5997" spans="17:25" x14ac:dyDescent="0.25">
      <c r="Q5997" s="47">
        <f t="shared" si="665"/>
        <v>2008</v>
      </c>
      <c r="R5997" s="48" t="str">
        <f t="shared" si="663"/>
        <v>20084</v>
      </c>
      <c r="S5997" s="49">
        <v>39559</v>
      </c>
      <c r="T5997" s="48">
        <v>1785.17</v>
      </c>
      <c r="U5997" s="50">
        <f t="shared" si="664"/>
        <v>1795.1030000000003</v>
      </c>
      <c r="V5997" s="51">
        <f t="shared" si="666"/>
        <v>1967.1122677595615</v>
      </c>
      <c r="W5997" s="53">
        <f t="shared" si="667"/>
        <v>0</v>
      </c>
      <c r="X5997" s="53" t="str">
        <f t="shared" si="668"/>
        <v/>
      </c>
      <c r="Y5997" s="54" t="str">
        <f t="shared" si="669"/>
        <v/>
      </c>
    </row>
    <row r="5998" spans="17:25" x14ac:dyDescent="0.25">
      <c r="Q5998" s="47">
        <f t="shared" si="665"/>
        <v>2008</v>
      </c>
      <c r="R5998" s="48" t="str">
        <f t="shared" si="663"/>
        <v>20084</v>
      </c>
      <c r="S5998" s="49">
        <v>39560</v>
      </c>
      <c r="T5998" s="48">
        <v>1780.79</v>
      </c>
      <c r="U5998" s="50">
        <f t="shared" si="664"/>
        <v>1795.1030000000003</v>
      </c>
      <c r="V5998" s="51">
        <f t="shared" si="666"/>
        <v>1967.1122677595615</v>
      </c>
      <c r="W5998" s="53">
        <f t="shared" si="667"/>
        <v>-2.4535478413820755E-3</v>
      </c>
      <c r="X5998" s="53" t="str">
        <f t="shared" si="668"/>
        <v/>
      </c>
      <c r="Y5998" s="54" t="str">
        <f t="shared" si="669"/>
        <v/>
      </c>
    </row>
    <row r="5999" spans="17:25" x14ac:dyDescent="0.25">
      <c r="Q5999" s="47">
        <f t="shared" si="665"/>
        <v>2008</v>
      </c>
      <c r="R5999" s="48" t="str">
        <f t="shared" si="663"/>
        <v>20084</v>
      </c>
      <c r="S5999" s="49">
        <v>39561</v>
      </c>
      <c r="T5999" s="48">
        <v>1775.08</v>
      </c>
      <c r="U5999" s="50">
        <f t="shared" si="664"/>
        <v>1795.1030000000003</v>
      </c>
      <c r="V5999" s="51">
        <f t="shared" si="666"/>
        <v>1967.1122677595615</v>
      </c>
      <c r="W5999" s="53">
        <f t="shared" si="667"/>
        <v>-3.2064420846927844E-3</v>
      </c>
      <c r="X5999" s="53" t="str">
        <f t="shared" si="668"/>
        <v/>
      </c>
      <c r="Y5999" s="54" t="str">
        <f t="shared" si="669"/>
        <v/>
      </c>
    </row>
    <row r="6000" spans="17:25" x14ac:dyDescent="0.25">
      <c r="Q6000" s="47">
        <f t="shared" si="665"/>
        <v>2008</v>
      </c>
      <c r="R6000" s="48" t="str">
        <f t="shared" si="663"/>
        <v>20084</v>
      </c>
      <c r="S6000" s="49">
        <v>39562</v>
      </c>
      <c r="T6000" s="48">
        <v>1765.3</v>
      </c>
      <c r="U6000" s="50">
        <f t="shared" si="664"/>
        <v>1795.1030000000003</v>
      </c>
      <c r="V6000" s="51">
        <f t="shared" si="666"/>
        <v>1967.1122677595615</v>
      </c>
      <c r="W6000" s="53">
        <f t="shared" si="667"/>
        <v>-5.5096108344412364E-3</v>
      </c>
      <c r="X6000" s="53" t="str">
        <f t="shared" si="668"/>
        <v/>
      </c>
      <c r="Y6000" s="54" t="str">
        <f t="shared" si="669"/>
        <v/>
      </c>
    </row>
    <row r="6001" spans="17:25" x14ac:dyDescent="0.25">
      <c r="Q6001" s="47">
        <f t="shared" si="665"/>
        <v>2008</v>
      </c>
      <c r="R6001" s="48" t="str">
        <f t="shared" si="663"/>
        <v>20084</v>
      </c>
      <c r="S6001" s="49">
        <v>39563</v>
      </c>
      <c r="T6001" s="48">
        <v>1765.75</v>
      </c>
      <c r="U6001" s="50">
        <f t="shared" si="664"/>
        <v>1795.1030000000003</v>
      </c>
      <c r="V6001" s="51">
        <f t="shared" si="666"/>
        <v>1967.1122677595615</v>
      </c>
      <c r="W6001" s="53">
        <f t="shared" si="667"/>
        <v>2.5491417889322854E-4</v>
      </c>
      <c r="X6001" s="53" t="str">
        <f t="shared" si="668"/>
        <v/>
      </c>
      <c r="Y6001" s="54" t="str">
        <f t="shared" si="669"/>
        <v/>
      </c>
    </row>
    <row r="6002" spans="17:25" x14ac:dyDescent="0.25">
      <c r="Q6002" s="47">
        <f t="shared" si="665"/>
        <v>2008</v>
      </c>
      <c r="R6002" s="48" t="str">
        <f t="shared" si="663"/>
        <v>20084</v>
      </c>
      <c r="S6002" s="49">
        <v>39564</v>
      </c>
      <c r="T6002" s="48">
        <v>1775.22</v>
      </c>
      <c r="U6002" s="50">
        <f t="shared" si="664"/>
        <v>1795.1030000000003</v>
      </c>
      <c r="V6002" s="51">
        <f t="shared" si="666"/>
        <v>1967.1122677595615</v>
      </c>
      <c r="W6002" s="53">
        <f t="shared" si="667"/>
        <v>5.3631601302561727E-3</v>
      </c>
      <c r="X6002" s="53" t="str">
        <f t="shared" si="668"/>
        <v/>
      </c>
      <c r="Y6002" s="54" t="str">
        <f t="shared" si="669"/>
        <v/>
      </c>
    </row>
    <row r="6003" spans="17:25" x14ac:dyDescent="0.25">
      <c r="Q6003" s="47">
        <f t="shared" si="665"/>
        <v>2008</v>
      </c>
      <c r="R6003" s="48" t="str">
        <f t="shared" si="663"/>
        <v>20084</v>
      </c>
      <c r="S6003" s="49">
        <v>39565</v>
      </c>
      <c r="T6003" s="48">
        <v>1775.22</v>
      </c>
      <c r="U6003" s="50">
        <f t="shared" si="664"/>
        <v>1795.1030000000003</v>
      </c>
      <c r="V6003" s="51">
        <f t="shared" si="666"/>
        <v>1967.1122677595615</v>
      </c>
      <c r="W6003" s="53">
        <f t="shared" si="667"/>
        <v>0</v>
      </c>
      <c r="X6003" s="53" t="str">
        <f t="shared" si="668"/>
        <v/>
      </c>
      <c r="Y6003" s="54" t="str">
        <f t="shared" si="669"/>
        <v/>
      </c>
    </row>
    <row r="6004" spans="17:25" x14ac:dyDescent="0.25">
      <c r="Q6004" s="47">
        <f t="shared" si="665"/>
        <v>2008</v>
      </c>
      <c r="R6004" s="48" t="str">
        <f t="shared" si="663"/>
        <v>20084</v>
      </c>
      <c r="S6004" s="49">
        <v>39566</v>
      </c>
      <c r="T6004" s="48">
        <v>1775.22</v>
      </c>
      <c r="U6004" s="50">
        <f t="shared" si="664"/>
        <v>1795.1030000000003</v>
      </c>
      <c r="V6004" s="51">
        <f t="shared" si="666"/>
        <v>1967.1122677595615</v>
      </c>
      <c r="W6004" s="53">
        <f t="shared" si="667"/>
        <v>0</v>
      </c>
      <c r="X6004" s="53" t="str">
        <f t="shared" si="668"/>
        <v/>
      </c>
      <c r="Y6004" s="54" t="str">
        <f t="shared" si="669"/>
        <v/>
      </c>
    </row>
    <row r="6005" spans="17:25" x14ac:dyDescent="0.25">
      <c r="Q6005" s="47">
        <f t="shared" si="665"/>
        <v>2008</v>
      </c>
      <c r="R6005" s="48" t="str">
        <f t="shared" si="663"/>
        <v>20084</v>
      </c>
      <c r="S6005" s="49">
        <v>39567</v>
      </c>
      <c r="T6005" s="48">
        <v>1767.73</v>
      </c>
      <c r="U6005" s="50">
        <f t="shared" si="664"/>
        <v>1795.1030000000003</v>
      </c>
      <c r="V6005" s="51">
        <f t="shared" si="666"/>
        <v>1967.1122677595615</v>
      </c>
      <c r="W6005" s="53">
        <f t="shared" si="667"/>
        <v>-4.2191953673347271E-3</v>
      </c>
      <c r="X6005" s="53" t="str">
        <f t="shared" si="668"/>
        <v/>
      </c>
      <c r="Y6005" s="54" t="str">
        <f t="shared" si="669"/>
        <v/>
      </c>
    </row>
    <row r="6006" spans="17:25" x14ac:dyDescent="0.25">
      <c r="Q6006" s="47">
        <f t="shared" si="665"/>
        <v>2008</v>
      </c>
      <c r="R6006" s="48" t="str">
        <f t="shared" si="663"/>
        <v>20084</v>
      </c>
      <c r="S6006" s="49">
        <v>39568</v>
      </c>
      <c r="T6006" s="48">
        <v>1780.21</v>
      </c>
      <c r="U6006" s="50">
        <f t="shared" si="664"/>
        <v>1795.1030000000003</v>
      </c>
      <c r="V6006" s="51">
        <f t="shared" si="666"/>
        <v>1967.1122677595615</v>
      </c>
      <c r="W6006" s="53">
        <f t="shared" si="667"/>
        <v>7.059901681818026E-3</v>
      </c>
      <c r="X6006" s="53" t="str">
        <f t="shared" si="668"/>
        <v/>
      </c>
      <c r="Y6006" s="54" t="str">
        <f t="shared" si="669"/>
        <v/>
      </c>
    </row>
    <row r="6007" spans="17:25" x14ac:dyDescent="0.25">
      <c r="Q6007" s="47">
        <f t="shared" si="665"/>
        <v>2008</v>
      </c>
      <c r="R6007" s="48" t="str">
        <f t="shared" si="663"/>
        <v>20085</v>
      </c>
      <c r="S6007" s="49">
        <v>39569</v>
      </c>
      <c r="T6007" s="48">
        <v>1767.27</v>
      </c>
      <c r="U6007" s="50">
        <f t="shared" si="664"/>
        <v>1775.1561290322586</v>
      </c>
      <c r="V6007" s="51">
        <f t="shared" si="666"/>
        <v>1967.1122677595615</v>
      </c>
      <c r="W6007" s="53">
        <f t="shared" si="667"/>
        <v>-7.2688053656591034E-3</v>
      </c>
      <c r="X6007" s="53">
        <f t="shared" si="668"/>
        <v>-1.1111825320185953E-2</v>
      </c>
      <c r="Y6007" s="54" t="str">
        <f t="shared" si="669"/>
        <v/>
      </c>
    </row>
    <row r="6008" spans="17:25" x14ac:dyDescent="0.25">
      <c r="Q6008" s="47">
        <f t="shared" si="665"/>
        <v>2008</v>
      </c>
      <c r="R6008" s="48" t="str">
        <f t="shared" si="663"/>
        <v>20085</v>
      </c>
      <c r="S6008" s="49">
        <v>39570</v>
      </c>
      <c r="T6008" s="48">
        <v>1767.27</v>
      </c>
      <c r="U6008" s="50">
        <f t="shared" si="664"/>
        <v>1775.1561290322586</v>
      </c>
      <c r="V6008" s="51">
        <f t="shared" si="666"/>
        <v>1967.1122677595615</v>
      </c>
      <c r="W6008" s="53">
        <f t="shared" si="667"/>
        <v>0</v>
      </c>
      <c r="X6008" s="53" t="str">
        <f t="shared" si="668"/>
        <v/>
      </c>
      <c r="Y6008" s="54" t="str">
        <f t="shared" si="669"/>
        <v/>
      </c>
    </row>
    <row r="6009" spans="17:25" x14ac:dyDescent="0.25">
      <c r="Q6009" s="47">
        <f t="shared" si="665"/>
        <v>2008</v>
      </c>
      <c r="R6009" s="48" t="str">
        <f t="shared" si="663"/>
        <v>20085</v>
      </c>
      <c r="S6009" s="49">
        <v>39571</v>
      </c>
      <c r="T6009" s="48">
        <v>1756.25</v>
      </c>
      <c r="U6009" s="50">
        <f t="shared" si="664"/>
        <v>1775.1561290322586</v>
      </c>
      <c r="V6009" s="51">
        <f t="shared" si="666"/>
        <v>1967.1122677595615</v>
      </c>
      <c r="W6009" s="53">
        <f t="shared" si="667"/>
        <v>-6.2356063306682197E-3</v>
      </c>
      <c r="X6009" s="53" t="str">
        <f t="shared" si="668"/>
        <v/>
      </c>
      <c r="Y6009" s="54" t="str">
        <f t="shared" si="669"/>
        <v/>
      </c>
    </row>
    <row r="6010" spans="17:25" x14ac:dyDescent="0.25">
      <c r="Q6010" s="47">
        <f t="shared" si="665"/>
        <v>2008</v>
      </c>
      <c r="R6010" s="48" t="str">
        <f t="shared" si="663"/>
        <v>20085</v>
      </c>
      <c r="S6010" s="49">
        <v>39572</v>
      </c>
      <c r="T6010" s="48">
        <v>1756.25</v>
      </c>
      <c r="U6010" s="50">
        <f t="shared" si="664"/>
        <v>1775.1561290322586</v>
      </c>
      <c r="V6010" s="51">
        <f t="shared" si="666"/>
        <v>1967.1122677595615</v>
      </c>
      <c r="W6010" s="53">
        <f t="shared" si="667"/>
        <v>0</v>
      </c>
      <c r="X6010" s="53" t="str">
        <f t="shared" si="668"/>
        <v/>
      </c>
      <c r="Y6010" s="54" t="str">
        <f t="shared" si="669"/>
        <v/>
      </c>
    </row>
    <row r="6011" spans="17:25" x14ac:dyDescent="0.25">
      <c r="Q6011" s="47">
        <f t="shared" si="665"/>
        <v>2008</v>
      </c>
      <c r="R6011" s="48" t="str">
        <f t="shared" si="663"/>
        <v>20085</v>
      </c>
      <c r="S6011" s="49">
        <v>39573</v>
      </c>
      <c r="T6011" s="48">
        <v>1756.25</v>
      </c>
      <c r="U6011" s="50">
        <f t="shared" si="664"/>
        <v>1775.1561290322586</v>
      </c>
      <c r="V6011" s="51">
        <f t="shared" si="666"/>
        <v>1967.1122677595615</v>
      </c>
      <c r="W6011" s="53">
        <f t="shared" si="667"/>
        <v>0</v>
      </c>
      <c r="X6011" s="53" t="str">
        <f t="shared" si="668"/>
        <v/>
      </c>
      <c r="Y6011" s="54" t="str">
        <f t="shared" si="669"/>
        <v/>
      </c>
    </row>
    <row r="6012" spans="17:25" x14ac:dyDescent="0.25">
      <c r="Q6012" s="47">
        <f t="shared" si="665"/>
        <v>2008</v>
      </c>
      <c r="R6012" s="48" t="str">
        <f t="shared" si="663"/>
        <v>20085</v>
      </c>
      <c r="S6012" s="49">
        <v>39574</v>
      </c>
      <c r="T6012" s="48">
        <v>1756.25</v>
      </c>
      <c r="U6012" s="50">
        <f t="shared" si="664"/>
        <v>1775.1561290322586</v>
      </c>
      <c r="V6012" s="51">
        <f t="shared" si="666"/>
        <v>1967.1122677595615</v>
      </c>
      <c r="W6012" s="53">
        <f t="shared" si="667"/>
        <v>0</v>
      </c>
      <c r="X6012" s="53" t="str">
        <f t="shared" si="668"/>
        <v/>
      </c>
      <c r="Y6012" s="54" t="str">
        <f t="shared" si="669"/>
        <v/>
      </c>
    </row>
    <row r="6013" spans="17:25" x14ac:dyDescent="0.25">
      <c r="Q6013" s="47">
        <f t="shared" si="665"/>
        <v>2008</v>
      </c>
      <c r="R6013" s="48" t="str">
        <f t="shared" si="663"/>
        <v>20085</v>
      </c>
      <c r="S6013" s="49">
        <v>39575</v>
      </c>
      <c r="T6013" s="48">
        <v>1769.32</v>
      </c>
      <c r="U6013" s="50">
        <f t="shared" si="664"/>
        <v>1775.1561290322586</v>
      </c>
      <c r="V6013" s="51">
        <f t="shared" si="666"/>
        <v>1967.1122677595615</v>
      </c>
      <c r="W6013" s="53">
        <f t="shared" si="667"/>
        <v>7.4419928825621984E-3</v>
      </c>
      <c r="X6013" s="53" t="str">
        <f t="shared" si="668"/>
        <v/>
      </c>
      <c r="Y6013" s="54" t="str">
        <f t="shared" si="669"/>
        <v/>
      </c>
    </row>
    <row r="6014" spans="17:25" x14ac:dyDescent="0.25">
      <c r="Q6014" s="47">
        <f t="shared" si="665"/>
        <v>2008</v>
      </c>
      <c r="R6014" s="48" t="str">
        <f t="shared" si="663"/>
        <v>20085</v>
      </c>
      <c r="S6014" s="49">
        <v>39576</v>
      </c>
      <c r="T6014" s="48">
        <v>1787.62</v>
      </c>
      <c r="U6014" s="50">
        <f t="shared" si="664"/>
        <v>1775.1561290322586</v>
      </c>
      <c r="V6014" s="51">
        <f t="shared" si="666"/>
        <v>1967.1122677595615</v>
      </c>
      <c r="W6014" s="53">
        <f t="shared" si="667"/>
        <v>1.0342956616101073E-2</v>
      </c>
      <c r="X6014" s="53" t="str">
        <f t="shared" si="668"/>
        <v/>
      </c>
      <c r="Y6014" s="54" t="str">
        <f t="shared" si="669"/>
        <v/>
      </c>
    </row>
    <row r="6015" spans="17:25" x14ac:dyDescent="0.25">
      <c r="Q6015" s="47">
        <f t="shared" si="665"/>
        <v>2008</v>
      </c>
      <c r="R6015" s="48" t="str">
        <f t="shared" si="663"/>
        <v>20085</v>
      </c>
      <c r="S6015" s="49">
        <v>39577</v>
      </c>
      <c r="T6015" s="48">
        <v>1793.13</v>
      </c>
      <c r="U6015" s="50">
        <f t="shared" si="664"/>
        <v>1775.1561290322586</v>
      </c>
      <c r="V6015" s="51">
        <f t="shared" si="666"/>
        <v>1967.1122677595615</v>
      </c>
      <c r="W6015" s="53">
        <f t="shared" si="667"/>
        <v>3.0823105581725407E-3</v>
      </c>
      <c r="X6015" s="53" t="str">
        <f t="shared" si="668"/>
        <v/>
      </c>
      <c r="Y6015" s="54" t="str">
        <f t="shared" si="669"/>
        <v/>
      </c>
    </row>
    <row r="6016" spans="17:25" x14ac:dyDescent="0.25">
      <c r="Q6016" s="47">
        <f t="shared" si="665"/>
        <v>2008</v>
      </c>
      <c r="R6016" s="48" t="str">
        <f t="shared" si="663"/>
        <v>20085</v>
      </c>
      <c r="S6016" s="49">
        <v>39578</v>
      </c>
      <c r="T6016" s="48">
        <v>1781.79</v>
      </c>
      <c r="U6016" s="50">
        <f t="shared" si="664"/>
        <v>1775.1561290322586</v>
      </c>
      <c r="V6016" s="51">
        <f t="shared" si="666"/>
        <v>1967.1122677595615</v>
      </c>
      <c r="W6016" s="53">
        <f t="shared" si="667"/>
        <v>-6.3241371233542232E-3</v>
      </c>
      <c r="X6016" s="53" t="str">
        <f t="shared" si="668"/>
        <v/>
      </c>
      <c r="Y6016" s="54" t="str">
        <f t="shared" si="669"/>
        <v/>
      </c>
    </row>
    <row r="6017" spans="17:25" x14ac:dyDescent="0.25">
      <c r="Q6017" s="47">
        <f t="shared" si="665"/>
        <v>2008</v>
      </c>
      <c r="R6017" s="48" t="str">
        <f t="shared" si="663"/>
        <v>20085</v>
      </c>
      <c r="S6017" s="49">
        <v>39579</v>
      </c>
      <c r="T6017" s="48">
        <v>1781.79</v>
      </c>
      <c r="U6017" s="50">
        <f t="shared" si="664"/>
        <v>1775.1561290322586</v>
      </c>
      <c r="V6017" s="51">
        <f t="shared" si="666"/>
        <v>1967.1122677595615</v>
      </c>
      <c r="W6017" s="53">
        <f t="shared" si="667"/>
        <v>0</v>
      </c>
      <c r="X6017" s="53" t="str">
        <f t="shared" si="668"/>
        <v/>
      </c>
      <c r="Y6017" s="54" t="str">
        <f t="shared" si="669"/>
        <v/>
      </c>
    </row>
    <row r="6018" spans="17:25" x14ac:dyDescent="0.25">
      <c r="Q6018" s="47">
        <f t="shared" si="665"/>
        <v>2008</v>
      </c>
      <c r="R6018" s="48" t="str">
        <f t="shared" si="663"/>
        <v>20085</v>
      </c>
      <c r="S6018" s="49">
        <v>39580</v>
      </c>
      <c r="T6018" s="48">
        <v>1781.79</v>
      </c>
      <c r="U6018" s="50">
        <f t="shared" si="664"/>
        <v>1775.1561290322586</v>
      </c>
      <c r="V6018" s="51">
        <f t="shared" si="666"/>
        <v>1967.1122677595615</v>
      </c>
      <c r="W6018" s="53">
        <f t="shared" si="667"/>
        <v>0</v>
      </c>
      <c r="X6018" s="53" t="str">
        <f t="shared" si="668"/>
        <v/>
      </c>
      <c r="Y6018" s="54" t="str">
        <f t="shared" si="669"/>
        <v/>
      </c>
    </row>
    <row r="6019" spans="17:25" x14ac:dyDescent="0.25">
      <c r="Q6019" s="47">
        <f t="shared" si="665"/>
        <v>2008</v>
      </c>
      <c r="R6019" s="48" t="str">
        <f t="shared" si="663"/>
        <v>20085</v>
      </c>
      <c r="S6019" s="49">
        <v>39581</v>
      </c>
      <c r="T6019" s="48">
        <v>1781.29</v>
      </c>
      <c r="U6019" s="50">
        <f t="shared" si="664"/>
        <v>1775.1561290322586</v>
      </c>
      <c r="V6019" s="51">
        <f t="shared" si="666"/>
        <v>1967.1122677595615</v>
      </c>
      <c r="W6019" s="53">
        <f t="shared" si="667"/>
        <v>-2.8061668322310052E-4</v>
      </c>
      <c r="X6019" s="53" t="str">
        <f t="shared" si="668"/>
        <v/>
      </c>
      <c r="Y6019" s="54" t="str">
        <f t="shared" si="669"/>
        <v/>
      </c>
    </row>
    <row r="6020" spans="17:25" x14ac:dyDescent="0.25">
      <c r="Q6020" s="47">
        <f t="shared" si="665"/>
        <v>2008</v>
      </c>
      <c r="R6020" s="48" t="str">
        <f t="shared" si="663"/>
        <v>20085</v>
      </c>
      <c r="S6020" s="49">
        <v>39582</v>
      </c>
      <c r="T6020" s="48">
        <v>1780.01</v>
      </c>
      <c r="U6020" s="50">
        <f t="shared" si="664"/>
        <v>1775.1561290322586</v>
      </c>
      <c r="V6020" s="51">
        <f t="shared" si="666"/>
        <v>1967.1122677595615</v>
      </c>
      <c r="W6020" s="53">
        <f t="shared" si="667"/>
        <v>-7.1858035468674863E-4</v>
      </c>
      <c r="X6020" s="53" t="str">
        <f t="shared" si="668"/>
        <v/>
      </c>
      <c r="Y6020" s="54" t="str">
        <f t="shared" si="669"/>
        <v/>
      </c>
    </row>
    <row r="6021" spans="17:25" x14ac:dyDescent="0.25">
      <c r="Q6021" s="47">
        <f t="shared" si="665"/>
        <v>2008</v>
      </c>
      <c r="R6021" s="48" t="str">
        <f t="shared" si="663"/>
        <v>20085</v>
      </c>
      <c r="S6021" s="49">
        <v>39583</v>
      </c>
      <c r="T6021" s="48">
        <v>1787.65</v>
      </c>
      <c r="U6021" s="50">
        <f t="shared" si="664"/>
        <v>1775.1561290322586</v>
      </c>
      <c r="V6021" s="51">
        <f t="shared" si="666"/>
        <v>1967.1122677595615</v>
      </c>
      <c r="W6021" s="53">
        <f t="shared" si="667"/>
        <v>4.2921107184792362E-3</v>
      </c>
      <c r="X6021" s="53" t="str">
        <f t="shared" si="668"/>
        <v/>
      </c>
      <c r="Y6021" s="54" t="str">
        <f t="shared" si="669"/>
        <v/>
      </c>
    </row>
    <row r="6022" spans="17:25" x14ac:dyDescent="0.25">
      <c r="Q6022" s="47">
        <f t="shared" si="665"/>
        <v>2008</v>
      </c>
      <c r="R6022" s="48" t="str">
        <f t="shared" si="663"/>
        <v>20085</v>
      </c>
      <c r="S6022" s="49">
        <v>39584</v>
      </c>
      <c r="T6022" s="48">
        <v>1792.94</v>
      </c>
      <c r="U6022" s="50">
        <f t="shared" si="664"/>
        <v>1775.1561290322586</v>
      </c>
      <c r="V6022" s="51">
        <f t="shared" si="666"/>
        <v>1967.1122677595615</v>
      </c>
      <c r="W6022" s="53">
        <f t="shared" si="667"/>
        <v>2.9591922356164702E-3</v>
      </c>
      <c r="X6022" s="53" t="str">
        <f t="shared" si="668"/>
        <v/>
      </c>
      <c r="Y6022" s="54" t="str">
        <f t="shared" si="669"/>
        <v/>
      </c>
    </row>
    <row r="6023" spans="17:25" x14ac:dyDescent="0.25">
      <c r="Q6023" s="47">
        <f t="shared" si="665"/>
        <v>2008</v>
      </c>
      <c r="R6023" s="48" t="str">
        <f t="shared" ref="R6023:R6086" si="670">+YEAR(S6023)&amp;MONTH(S6023)</f>
        <v>20085</v>
      </c>
      <c r="S6023" s="49">
        <v>39585</v>
      </c>
      <c r="T6023" s="48">
        <v>1785.04</v>
      </c>
      <c r="U6023" s="50">
        <f t="shared" ref="U6023:U6086" si="671">+AVERAGEIF($R$3:$R$12000,R6023,$T$3:$T$12000)</f>
        <v>1775.1561290322586</v>
      </c>
      <c r="V6023" s="51">
        <f t="shared" si="666"/>
        <v>1967.1122677595615</v>
      </c>
      <c r="W6023" s="53">
        <f t="shared" si="667"/>
        <v>-4.4061708701909064E-3</v>
      </c>
      <c r="X6023" s="53" t="str">
        <f t="shared" si="668"/>
        <v/>
      </c>
      <c r="Y6023" s="54" t="str">
        <f t="shared" si="669"/>
        <v/>
      </c>
    </row>
    <row r="6024" spans="17:25" x14ac:dyDescent="0.25">
      <c r="Q6024" s="47">
        <f t="shared" ref="Q6024:Q6087" si="672">+YEAR(S6024)</f>
        <v>2008</v>
      </c>
      <c r="R6024" s="48" t="str">
        <f t="shared" si="670"/>
        <v>20085</v>
      </c>
      <c r="S6024" s="49">
        <v>39586</v>
      </c>
      <c r="T6024" s="48">
        <v>1785.04</v>
      </c>
      <c r="U6024" s="50">
        <f t="shared" si="671"/>
        <v>1775.1561290322586</v>
      </c>
      <c r="V6024" s="51">
        <f t="shared" ref="V6024:V6087" si="673">+AVERAGEIF($Q$3:$Q$12000,Q6024,$T$3:$T$12000)</f>
        <v>1967.1122677595615</v>
      </c>
      <c r="W6024" s="53">
        <f t="shared" si="667"/>
        <v>0</v>
      </c>
      <c r="X6024" s="53" t="str">
        <f t="shared" si="668"/>
        <v/>
      </c>
      <c r="Y6024" s="54" t="str">
        <f t="shared" si="669"/>
        <v/>
      </c>
    </row>
    <row r="6025" spans="17:25" x14ac:dyDescent="0.25">
      <c r="Q6025" s="47">
        <f t="shared" si="672"/>
        <v>2008</v>
      </c>
      <c r="R6025" s="48" t="str">
        <f t="shared" si="670"/>
        <v>20085</v>
      </c>
      <c r="S6025" s="49">
        <v>39587</v>
      </c>
      <c r="T6025" s="48">
        <v>1785.04</v>
      </c>
      <c r="U6025" s="50">
        <f t="shared" si="671"/>
        <v>1775.1561290322586</v>
      </c>
      <c r="V6025" s="51">
        <f t="shared" si="673"/>
        <v>1967.1122677595615</v>
      </c>
      <c r="W6025" s="53">
        <f t="shared" ref="W6025:W6088" si="674">+T6025/T6024-1</f>
        <v>0</v>
      </c>
      <c r="X6025" s="53" t="str">
        <f t="shared" ref="X6025:X6088" si="675">IF(U6025/U6024-1=0,"",U6025/U6024-1)</f>
        <v/>
      </c>
      <c r="Y6025" s="54" t="str">
        <f t="shared" ref="Y6025:Y6088" si="676">+IF(V6025=V6024,"",V6025/V6024-1)</f>
        <v/>
      </c>
    </row>
    <row r="6026" spans="17:25" x14ac:dyDescent="0.25">
      <c r="Q6026" s="47">
        <f t="shared" si="672"/>
        <v>2008</v>
      </c>
      <c r="R6026" s="48" t="str">
        <f t="shared" si="670"/>
        <v>20085</v>
      </c>
      <c r="S6026" s="49">
        <v>39588</v>
      </c>
      <c r="T6026" s="48">
        <v>1779.35</v>
      </c>
      <c r="U6026" s="50">
        <f t="shared" si="671"/>
        <v>1775.1561290322586</v>
      </c>
      <c r="V6026" s="51">
        <f t="shared" si="673"/>
        <v>1967.1122677595615</v>
      </c>
      <c r="W6026" s="53">
        <f t="shared" si="674"/>
        <v>-3.1876036391341733E-3</v>
      </c>
      <c r="X6026" s="53" t="str">
        <f t="shared" si="675"/>
        <v/>
      </c>
      <c r="Y6026" s="54" t="str">
        <f t="shared" si="676"/>
        <v/>
      </c>
    </row>
    <row r="6027" spans="17:25" x14ac:dyDescent="0.25">
      <c r="Q6027" s="47">
        <f t="shared" si="672"/>
        <v>2008</v>
      </c>
      <c r="R6027" s="48" t="str">
        <f t="shared" si="670"/>
        <v>20085</v>
      </c>
      <c r="S6027" s="49">
        <v>39589</v>
      </c>
      <c r="T6027" s="48">
        <v>1787.59</v>
      </c>
      <c r="U6027" s="50">
        <f t="shared" si="671"/>
        <v>1775.1561290322586</v>
      </c>
      <c r="V6027" s="51">
        <f t="shared" si="673"/>
        <v>1967.1122677595615</v>
      </c>
      <c r="W6027" s="53">
        <f t="shared" si="674"/>
        <v>4.6309045437940011E-3</v>
      </c>
      <c r="X6027" s="53" t="str">
        <f t="shared" si="675"/>
        <v/>
      </c>
      <c r="Y6027" s="54" t="str">
        <f t="shared" si="676"/>
        <v/>
      </c>
    </row>
    <row r="6028" spans="17:25" x14ac:dyDescent="0.25">
      <c r="Q6028" s="47">
        <f t="shared" si="672"/>
        <v>2008</v>
      </c>
      <c r="R6028" s="48" t="str">
        <f t="shared" si="670"/>
        <v>20085</v>
      </c>
      <c r="S6028" s="49">
        <v>39590</v>
      </c>
      <c r="T6028" s="48">
        <v>1779.48</v>
      </c>
      <c r="U6028" s="50">
        <f t="shared" si="671"/>
        <v>1775.1561290322586</v>
      </c>
      <c r="V6028" s="51">
        <f t="shared" si="673"/>
        <v>1967.1122677595615</v>
      </c>
      <c r="W6028" s="53">
        <f t="shared" si="674"/>
        <v>-4.5368345090316398E-3</v>
      </c>
      <c r="X6028" s="53" t="str">
        <f t="shared" si="675"/>
        <v/>
      </c>
      <c r="Y6028" s="54" t="str">
        <f t="shared" si="676"/>
        <v/>
      </c>
    </row>
    <row r="6029" spans="17:25" x14ac:dyDescent="0.25">
      <c r="Q6029" s="47">
        <f t="shared" si="672"/>
        <v>2008</v>
      </c>
      <c r="R6029" s="48" t="str">
        <f t="shared" si="670"/>
        <v>20085</v>
      </c>
      <c r="S6029" s="49">
        <v>39591</v>
      </c>
      <c r="T6029" s="48">
        <v>1779.59</v>
      </c>
      <c r="U6029" s="50">
        <f t="shared" si="671"/>
        <v>1775.1561290322586</v>
      </c>
      <c r="V6029" s="51">
        <f t="shared" si="673"/>
        <v>1967.1122677595615</v>
      </c>
      <c r="W6029" s="53">
        <f t="shared" si="674"/>
        <v>6.1815811360554918E-5</v>
      </c>
      <c r="X6029" s="53" t="str">
        <f t="shared" si="675"/>
        <v/>
      </c>
      <c r="Y6029" s="54" t="str">
        <f t="shared" si="676"/>
        <v/>
      </c>
    </row>
    <row r="6030" spans="17:25" x14ac:dyDescent="0.25">
      <c r="Q6030" s="47">
        <f t="shared" si="672"/>
        <v>2008</v>
      </c>
      <c r="R6030" s="48" t="str">
        <f t="shared" si="670"/>
        <v>20085</v>
      </c>
      <c r="S6030" s="49">
        <v>39592</v>
      </c>
      <c r="T6030" s="48">
        <v>1777.98</v>
      </c>
      <c r="U6030" s="50">
        <f t="shared" si="671"/>
        <v>1775.1561290322586</v>
      </c>
      <c r="V6030" s="51">
        <f t="shared" si="673"/>
        <v>1967.1122677595615</v>
      </c>
      <c r="W6030" s="53">
        <f t="shared" si="674"/>
        <v>-9.0470276861520649E-4</v>
      </c>
      <c r="X6030" s="53" t="str">
        <f t="shared" si="675"/>
        <v/>
      </c>
      <c r="Y6030" s="54" t="str">
        <f t="shared" si="676"/>
        <v/>
      </c>
    </row>
    <row r="6031" spans="17:25" x14ac:dyDescent="0.25">
      <c r="Q6031" s="47">
        <f t="shared" si="672"/>
        <v>2008</v>
      </c>
      <c r="R6031" s="48" t="str">
        <f t="shared" si="670"/>
        <v>20085</v>
      </c>
      <c r="S6031" s="49">
        <v>39593</v>
      </c>
      <c r="T6031" s="48">
        <v>1777.98</v>
      </c>
      <c r="U6031" s="50">
        <f t="shared" si="671"/>
        <v>1775.1561290322586</v>
      </c>
      <c r="V6031" s="51">
        <f t="shared" si="673"/>
        <v>1967.1122677595615</v>
      </c>
      <c r="W6031" s="53">
        <f t="shared" si="674"/>
        <v>0</v>
      </c>
      <c r="X6031" s="53" t="str">
        <f t="shared" si="675"/>
        <v/>
      </c>
      <c r="Y6031" s="54" t="str">
        <f t="shared" si="676"/>
        <v/>
      </c>
    </row>
    <row r="6032" spans="17:25" x14ac:dyDescent="0.25">
      <c r="Q6032" s="47">
        <f t="shared" si="672"/>
        <v>2008</v>
      </c>
      <c r="R6032" s="48" t="str">
        <f t="shared" si="670"/>
        <v>20085</v>
      </c>
      <c r="S6032" s="49">
        <v>39594</v>
      </c>
      <c r="T6032" s="48">
        <v>1777.98</v>
      </c>
      <c r="U6032" s="50">
        <f t="shared" si="671"/>
        <v>1775.1561290322586</v>
      </c>
      <c r="V6032" s="51">
        <f t="shared" si="673"/>
        <v>1967.1122677595615</v>
      </c>
      <c r="W6032" s="53">
        <f t="shared" si="674"/>
        <v>0</v>
      </c>
      <c r="X6032" s="53" t="str">
        <f t="shared" si="675"/>
        <v/>
      </c>
      <c r="Y6032" s="54" t="str">
        <f t="shared" si="676"/>
        <v/>
      </c>
    </row>
    <row r="6033" spans="17:25" x14ac:dyDescent="0.25">
      <c r="Q6033" s="47">
        <f t="shared" si="672"/>
        <v>2008</v>
      </c>
      <c r="R6033" s="48" t="str">
        <f t="shared" si="670"/>
        <v>20085</v>
      </c>
      <c r="S6033" s="49">
        <v>39595</v>
      </c>
      <c r="T6033" s="48">
        <v>1777.98</v>
      </c>
      <c r="U6033" s="50">
        <f t="shared" si="671"/>
        <v>1775.1561290322586</v>
      </c>
      <c r="V6033" s="51">
        <f t="shared" si="673"/>
        <v>1967.1122677595615</v>
      </c>
      <c r="W6033" s="53">
        <f t="shared" si="674"/>
        <v>0</v>
      </c>
      <c r="X6033" s="53" t="str">
        <f t="shared" si="675"/>
        <v/>
      </c>
      <c r="Y6033" s="54" t="str">
        <f t="shared" si="676"/>
        <v/>
      </c>
    </row>
    <row r="6034" spans="17:25" x14ac:dyDescent="0.25">
      <c r="Q6034" s="47">
        <f t="shared" si="672"/>
        <v>2008</v>
      </c>
      <c r="R6034" s="48" t="str">
        <f t="shared" si="670"/>
        <v>20085</v>
      </c>
      <c r="S6034" s="49">
        <v>39596</v>
      </c>
      <c r="T6034" s="48">
        <v>1772.55</v>
      </c>
      <c r="U6034" s="50">
        <f t="shared" si="671"/>
        <v>1775.1561290322586</v>
      </c>
      <c r="V6034" s="51">
        <f t="shared" si="673"/>
        <v>1967.1122677595615</v>
      </c>
      <c r="W6034" s="53">
        <f t="shared" si="674"/>
        <v>-3.0540276043600212E-3</v>
      </c>
      <c r="X6034" s="53" t="str">
        <f t="shared" si="675"/>
        <v/>
      </c>
      <c r="Y6034" s="54" t="str">
        <f t="shared" si="676"/>
        <v/>
      </c>
    </row>
    <row r="6035" spans="17:25" x14ac:dyDescent="0.25">
      <c r="Q6035" s="47">
        <f t="shared" si="672"/>
        <v>2008</v>
      </c>
      <c r="R6035" s="48" t="str">
        <f t="shared" si="670"/>
        <v>20085</v>
      </c>
      <c r="S6035" s="49">
        <v>39597</v>
      </c>
      <c r="T6035" s="48">
        <v>1767.41</v>
      </c>
      <c r="U6035" s="50">
        <f t="shared" si="671"/>
        <v>1775.1561290322586</v>
      </c>
      <c r="V6035" s="51">
        <f t="shared" si="673"/>
        <v>1967.1122677595615</v>
      </c>
      <c r="W6035" s="53">
        <f t="shared" si="674"/>
        <v>-2.8997771572027986E-3</v>
      </c>
      <c r="X6035" s="53" t="str">
        <f t="shared" si="675"/>
        <v/>
      </c>
      <c r="Y6035" s="54" t="str">
        <f t="shared" si="676"/>
        <v/>
      </c>
    </row>
    <row r="6036" spans="17:25" x14ac:dyDescent="0.25">
      <c r="Q6036" s="47">
        <f t="shared" si="672"/>
        <v>2008</v>
      </c>
      <c r="R6036" s="48" t="str">
        <f t="shared" si="670"/>
        <v>20085</v>
      </c>
      <c r="S6036" s="49">
        <v>39598</v>
      </c>
      <c r="T6036" s="48">
        <v>1755.95</v>
      </c>
      <c r="U6036" s="50">
        <f t="shared" si="671"/>
        <v>1775.1561290322586</v>
      </c>
      <c r="V6036" s="51">
        <f t="shared" si="673"/>
        <v>1967.1122677595615</v>
      </c>
      <c r="W6036" s="53">
        <f t="shared" si="674"/>
        <v>-6.4840642522109304E-3</v>
      </c>
      <c r="X6036" s="53" t="str">
        <f t="shared" si="675"/>
        <v/>
      </c>
      <c r="Y6036" s="54" t="str">
        <f t="shared" si="676"/>
        <v/>
      </c>
    </row>
    <row r="6037" spans="17:25" x14ac:dyDescent="0.25">
      <c r="Q6037" s="47">
        <f t="shared" si="672"/>
        <v>2008</v>
      </c>
      <c r="R6037" s="48" t="str">
        <f t="shared" si="670"/>
        <v>20085</v>
      </c>
      <c r="S6037" s="49">
        <v>39599</v>
      </c>
      <c r="T6037" s="48">
        <v>1744.01</v>
      </c>
      <c r="U6037" s="50">
        <f t="shared" si="671"/>
        <v>1775.1561290322586</v>
      </c>
      <c r="V6037" s="51">
        <f t="shared" si="673"/>
        <v>1967.1122677595615</v>
      </c>
      <c r="W6037" s="53">
        <f t="shared" si="674"/>
        <v>-6.7997380335431679E-3</v>
      </c>
      <c r="X6037" s="53" t="str">
        <f t="shared" si="675"/>
        <v/>
      </c>
      <c r="Y6037" s="54" t="str">
        <f t="shared" si="676"/>
        <v/>
      </c>
    </row>
    <row r="6038" spans="17:25" x14ac:dyDescent="0.25">
      <c r="Q6038" s="47">
        <f t="shared" si="672"/>
        <v>2008</v>
      </c>
      <c r="R6038" s="48" t="str">
        <f t="shared" si="670"/>
        <v>20086</v>
      </c>
      <c r="S6038" s="49">
        <v>39600</v>
      </c>
      <c r="T6038" s="48">
        <v>1744.01</v>
      </c>
      <c r="U6038" s="50">
        <f t="shared" si="671"/>
        <v>1732.286333333333</v>
      </c>
      <c r="V6038" s="51">
        <f t="shared" si="673"/>
        <v>1967.1122677595615</v>
      </c>
      <c r="W6038" s="53">
        <f t="shared" si="674"/>
        <v>0</v>
      </c>
      <c r="X6038" s="53">
        <f t="shared" si="675"/>
        <v>-2.4149873353560447E-2</v>
      </c>
      <c r="Y6038" s="54" t="str">
        <f t="shared" si="676"/>
        <v/>
      </c>
    </row>
    <row r="6039" spans="17:25" x14ac:dyDescent="0.25">
      <c r="Q6039" s="47">
        <f t="shared" si="672"/>
        <v>2008</v>
      </c>
      <c r="R6039" s="48" t="str">
        <f t="shared" si="670"/>
        <v>20086</v>
      </c>
      <c r="S6039" s="49">
        <v>39601</v>
      </c>
      <c r="T6039" s="48">
        <v>1744.01</v>
      </c>
      <c r="U6039" s="50">
        <f t="shared" si="671"/>
        <v>1732.286333333333</v>
      </c>
      <c r="V6039" s="51">
        <f t="shared" si="673"/>
        <v>1967.1122677595615</v>
      </c>
      <c r="W6039" s="53">
        <f t="shared" si="674"/>
        <v>0</v>
      </c>
      <c r="X6039" s="53" t="str">
        <f t="shared" si="675"/>
        <v/>
      </c>
      <c r="Y6039" s="54" t="str">
        <f t="shared" si="676"/>
        <v/>
      </c>
    </row>
    <row r="6040" spans="17:25" x14ac:dyDescent="0.25">
      <c r="Q6040" s="47">
        <f t="shared" si="672"/>
        <v>2008</v>
      </c>
      <c r="R6040" s="48" t="str">
        <f t="shared" si="670"/>
        <v>20086</v>
      </c>
      <c r="S6040" s="49">
        <v>39602</v>
      </c>
      <c r="T6040" s="48">
        <v>1744.01</v>
      </c>
      <c r="U6040" s="50">
        <f t="shared" si="671"/>
        <v>1732.286333333333</v>
      </c>
      <c r="V6040" s="51">
        <f t="shared" si="673"/>
        <v>1967.1122677595615</v>
      </c>
      <c r="W6040" s="53">
        <f t="shared" si="674"/>
        <v>0</v>
      </c>
      <c r="X6040" s="53" t="str">
        <f t="shared" si="675"/>
        <v/>
      </c>
      <c r="Y6040" s="54" t="str">
        <f t="shared" si="676"/>
        <v/>
      </c>
    </row>
    <row r="6041" spans="17:25" x14ac:dyDescent="0.25">
      <c r="Q6041" s="47">
        <f t="shared" si="672"/>
        <v>2008</v>
      </c>
      <c r="R6041" s="48" t="str">
        <f t="shared" si="670"/>
        <v>20086</v>
      </c>
      <c r="S6041" s="49">
        <v>39603</v>
      </c>
      <c r="T6041" s="48">
        <v>1730.61</v>
      </c>
      <c r="U6041" s="50">
        <f t="shared" si="671"/>
        <v>1732.286333333333</v>
      </c>
      <c r="V6041" s="51">
        <f t="shared" si="673"/>
        <v>1967.1122677595615</v>
      </c>
      <c r="W6041" s="53">
        <f t="shared" si="674"/>
        <v>-7.6834421820975995E-3</v>
      </c>
      <c r="X6041" s="53" t="str">
        <f t="shared" si="675"/>
        <v/>
      </c>
      <c r="Y6041" s="54" t="str">
        <f t="shared" si="676"/>
        <v/>
      </c>
    </row>
    <row r="6042" spans="17:25" x14ac:dyDescent="0.25">
      <c r="Q6042" s="47">
        <f t="shared" si="672"/>
        <v>2008</v>
      </c>
      <c r="R6042" s="48" t="str">
        <f t="shared" si="670"/>
        <v>20086</v>
      </c>
      <c r="S6042" s="49">
        <v>39604</v>
      </c>
      <c r="T6042" s="48">
        <v>1728.76</v>
      </c>
      <c r="U6042" s="50">
        <f t="shared" si="671"/>
        <v>1732.286333333333</v>
      </c>
      <c r="V6042" s="51">
        <f t="shared" si="673"/>
        <v>1967.1122677595615</v>
      </c>
      <c r="W6042" s="53">
        <f t="shared" si="674"/>
        <v>-1.0689872357144692E-3</v>
      </c>
      <c r="X6042" s="53" t="str">
        <f t="shared" si="675"/>
        <v/>
      </c>
      <c r="Y6042" s="54" t="str">
        <f t="shared" si="676"/>
        <v/>
      </c>
    </row>
    <row r="6043" spans="17:25" x14ac:dyDescent="0.25">
      <c r="Q6043" s="47">
        <f t="shared" si="672"/>
        <v>2008</v>
      </c>
      <c r="R6043" s="48" t="str">
        <f t="shared" si="670"/>
        <v>20086</v>
      </c>
      <c r="S6043" s="49">
        <v>39605</v>
      </c>
      <c r="T6043" s="48">
        <v>1709.95</v>
      </c>
      <c r="U6043" s="50">
        <f t="shared" si="671"/>
        <v>1732.286333333333</v>
      </c>
      <c r="V6043" s="51">
        <f t="shared" si="673"/>
        <v>1967.1122677595615</v>
      </c>
      <c r="W6043" s="53">
        <f t="shared" si="674"/>
        <v>-1.0880631203868618E-2</v>
      </c>
      <c r="X6043" s="53" t="str">
        <f t="shared" si="675"/>
        <v/>
      </c>
      <c r="Y6043" s="54" t="str">
        <f t="shared" si="676"/>
        <v/>
      </c>
    </row>
    <row r="6044" spans="17:25" x14ac:dyDescent="0.25">
      <c r="Q6044" s="47">
        <f t="shared" si="672"/>
        <v>2008</v>
      </c>
      <c r="R6044" s="48" t="str">
        <f t="shared" si="670"/>
        <v>20086</v>
      </c>
      <c r="S6044" s="49">
        <v>39606</v>
      </c>
      <c r="T6044" s="48">
        <v>1702.44</v>
      </c>
      <c r="U6044" s="50">
        <f t="shared" si="671"/>
        <v>1732.286333333333</v>
      </c>
      <c r="V6044" s="51">
        <f t="shared" si="673"/>
        <v>1967.1122677595615</v>
      </c>
      <c r="W6044" s="53">
        <f t="shared" si="674"/>
        <v>-4.3919412848328898E-3</v>
      </c>
      <c r="X6044" s="53" t="str">
        <f t="shared" si="675"/>
        <v/>
      </c>
      <c r="Y6044" s="54" t="str">
        <f t="shared" si="676"/>
        <v/>
      </c>
    </row>
    <row r="6045" spans="17:25" x14ac:dyDescent="0.25">
      <c r="Q6045" s="47">
        <f t="shared" si="672"/>
        <v>2008</v>
      </c>
      <c r="R6045" s="48" t="str">
        <f t="shared" si="670"/>
        <v>20086</v>
      </c>
      <c r="S6045" s="49">
        <v>39607</v>
      </c>
      <c r="T6045" s="48">
        <v>1702.44</v>
      </c>
      <c r="U6045" s="50">
        <f t="shared" si="671"/>
        <v>1732.286333333333</v>
      </c>
      <c r="V6045" s="51">
        <f t="shared" si="673"/>
        <v>1967.1122677595615</v>
      </c>
      <c r="W6045" s="53">
        <f t="shared" si="674"/>
        <v>0</v>
      </c>
      <c r="X6045" s="53" t="str">
        <f t="shared" si="675"/>
        <v/>
      </c>
      <c r="Y6045" s="54" t="str">
        <f t="shared" si="676"/>
        <v/>
      </c>
    </row>
    <row r="6046" spans="17:25" x14ac:dyDescent="0.25">
      <c r="Q6046" s="47">
        <f t="shared" si="672"/>
        <v>2008</v>
      </c>
      <c r="R6046" s="48" t="str">
        <f t="shared" si="670"/>
        <v>20086</v>
      </c>
      <c r="S6046" s="49">
        <v>39608</v>
      </c>
      <c r="T6046" s="48">
        <v>1702.44</v>
      </c>
      <c r="U6046" s="50">
        <f t="shared" si="671"/>
        <v>1732.286333333333</v>
      </c>
      <c r="V6046" s="51">
        <f t="shared" si="673"/>
        <v>1967.1122677595615</v>
      </c>
      <c r="W6046" s="53">
        <f t="shared" si="674"/>
        <v>0</v>
      </c>
      <c r="X6046" s="53" t="str">
        <f t="shared" si="675"/>
        <v/>
      </c>
      <c r="Y6046" s="54" t="str">
        <f t="shared" si="676"/>
        <v/>
      </c>
    </row>
    <row r="6047" spans="17:25" x14ac:dyDescent="0.25">
      <c r="Q6047" s="47">
        <f t="shared" si="672"/>
        <v>2008</v>
      </c>
      <c r="R6047" s="48" t="str">
        <f t="shared" si="670"/>
        <v>20086</v>
      </c>
      <c r="S6047" s="49">
        <v>39609</v>
      </c>
      <c r="T6047" s="48">
        <v>1687.13</v>
      </c>
      <c r="U6047" s="50">
        <f t="shared" si="671"/>
        <v>1732.286333333333</v>
      </c>
      <c r="V6047" s="51">
        <f t="shared" si="673"/>
        <v>1967.1122677595615</v>
      </c>
      <c r="W6047" s="53">
        <f t="shared" si="674"/>
        <v>-8.9929747891261957E-3</v>
      </c>
      <c r="X6047" s="53" t="str">
        <f t="shared" si="675"/>
        <v/>
      </c>
      <c r="Y6047" s="54" t="str">
        <f t="shared" si="676"/>
        <v/>
      </c>
    </row>
    <row r="6048" spans="17:25" x14ac:dyDescent="0.25">
      <c r="Q6048" s="47">
        <f t="shared" si="672"/>
        <v>2008</v>
      </c>
      <c r="R6048" s="48" t="str">
        <f t="shared" si="670"/>
        <v>20086</v>
      </c>
      <c r="S6048" s="49">
        <v>39610</v>
      </c>
      <c r="T6048" s="48">
        <v>1696.79</v>
      </c>
      <c r="U6048" s="50">
        <f t="shared" si="671"/>
        <v>1732.286333333333</v>
      </c>
      <c r="V6048" s="51">
        <f t="shared" si="673"/>
        <v>1967.1122677595615</v>
      </c>
      <c r="W6048" s="53">
        <f t="shared" si="674"/>
        <v>5.7256998571537654E-3</v>
      </c>
      <c r="X6048" s="53" t="str">
        <f t="shared" si="675"/>
        <v/>
      </c>
      <c r="Y6048" s="54" t="str">
        <f t="shared" si="676"/>
        <v/>
      </c>
    </row>
    <row r="6049" spans="17:25" x14ac:dyDescent="0.25">
      <c r="Q6049" s="47">
        <f t="shared" si="672"/>
        <v>2008</v>
      </c>
      <c r="R6049" s="48" t="str">
        <f t="shared" si="670"/>
        <v>20086</v>
      </c>
      <c r="S6049" s="49">
        <v>39611</v>
      </c>
      <c r="T6049" s="48">
        <v>1700.94</v>
      </c>
      <c r="U6049" s="50">
        <f t="shared" si="671"/>
        <v>1732.286333333333</v>
      </c>
      <c r="V6049" s="51">
        <f t="shared" si="673"/>
        <v>1967.1122677595615</v>
      </c>
      <c r="W6049" s="53">
        <f t="shared" si="674"/>
        <v>2.4457947064753238E-3</v>
      </c>
      <c r="X6049" s="53" t="str">
        <f t="shared" si="675"/>
        <v/>
      </c>
      <c r="Y6049" s="54" t="str">
        <f t="shared" si="676"/>
        <v/>
      </c>
    </row>
    <row r="6050" spans="17:25" x14ac:dyDescent="0.25">
      <c r="Q6050" s="47">
        <f t="shared" si="672"/>
        <v>2008</v>
      </c>
      <c r="R6050" s="48" t="str">
        <f t="shared" si="670"/>
        <v>20086</v>
      </c>
      <c r="S6050" s="49">
        <v>39612</v>
      </c>
      <c r="T6050" s="48">
        <v>1705.35</v>
      </c>
      <c r="U6050" s="50">
        <f t="shared" si="671"/>
        <v>1732.286333333333</v>
      </c>
      <c r="V6050" s="51">
        <f t="shared" si="673"/>
        <v>1967.1122677595615</v>
      </c>
      <c r="W6050" s="53">
        <f t="shared" si="674"/>
        <v>2.5926840452925592E-3</v>
      </c>
      <c r="X6050" s="53" t="str">
        <f t="shared" si="675"/>
        <v/>
      </c>
      <c r="Y6050" s="54" t="str">
        <f t="shared" si="676"/>
        <v/>
      </c>
    </row>
    <row r="6051" spans="17:25" x14ac:dyDescent="0.25">
      <c r="Q6051" s="47">
        <f t="shared" si="672"/>
        <v>2008</v>
      </c>
      <c r="R6051" s="48" t="str">
        <f t="shared" si="670"/>
        <v>20086</v>
      </c>
      <c r="S6051" s="49">
        <v>39613</v>
      </c>
      <c r="T6051" s="48">
        <v>1707.87</v>
      </c>
      <c r="U6051" s="50">
        <f t="shared" si="671"/>
        <v>1732.286333333333</v>
      </c>
      <c r="V6051" s="51">
        <f t="shared" si="673"/>
        <v>1967.1122677595615</v>
      </c>
      <c r="W6051" s="53">
        <f t="shared" si="674"/>
        <v>1.4777025244083752E-3</v>
      </c>
      <c r="X6051" s="53" t="str">
        <f t="shared" si="675"/>
        <v/>
      </c>
      <c r="Y6051" s="54" t="str">
        <f t="shared" si="676"/>
        <v/>
      </c>
    </row>
    <row r="6052" spans="17:25" x14ac:dyDescent="0.25">
      <c r="Q6052" s="47">
        <f t="shared" si="672"/>
        <v>2008</v>
      </c>
      <c r="R6052" s="48" t="str">
        <f t="shared" si="670"/>
        <v>20086</v>
      </c>
      <c r="S6052" s="49">
        <v>39614</v>
      </c>
      <c r="T6052" s="48">
        <v>1707.87</v>
      </c>
      <c r="U6052" s="50">
        <f t="shared" si="671"/>
        <v>1732.286333333333</v>
      </c>
      <c r="V6052" s="51">
        <f t="shared" si="673"/>
        <v>1967.1122677595615</v>
      </c>
      <c r="W6052" s="53">
        <f t="shared" si="674"/>
        <v>0</v>
      </c>
      <c r="X6052" s="53" t="str">
        <f t="shared" si="675"/>
        <v/>
      </c>
      <c r="Y6052" s="54" t="str">
        <f t="shared" si="676"/>
        <v/>
      </c>
    </row>
    <row r="6053" spans="17:25" x14ac:dyDescent="0.25">
      <c r="Q6053" s="47">
        <f t="shared" si="672"/>
        <v>2008</v>
      </c>
      <c r="R6053" s="48" t="str">
        <f t="shared" si="670"/>
        <v>20086</v>
      </c>
      <c r="S6053" s="49">
        <v>39615</v>
      </c>
      <c r="T6053" s="48">
        <v>1707.87</v>
      </c>
      <c r="U6053" s="50">
        <f t="shared" si="671"/>
        <v>1732.286333333333</v>
      </c>
      <c r="V6053" s="51">
        <f t="shared" si="673"/>
        <v>1967.1122677595615</v>
      </c>
      <c r="W6053" s="53">
        <f t="shared" si="674"/>
        <v>0</v>
      </c>
      <c r="X6053" s="53" t="str">
        <f t="shared" si="675"/>
        <v/>
      </c>
      <c r="Y6053" s="54" t="str">
        <f t="shared" si="676"/>
        <v/>
      </c>
    </row>
    <row r="6054" spans="17:25" x14ac:dyDescent="0.25">
      <c r="Q6054" s="47">
        <f t="shared" si="672"/>
        <v>2008</v>
      </c>
      <c r="R6054" s="48" t="str">
        <f t="shared" si="670"/>
        <v>20086</v>
      </c>
      <c r="S6054" s="49">
        <v>39616</v>
      </c>
      <c r="T6054" s="48">
        <v>1684.52</v>
      </c>
      <c r="U6054" s="50">
        <f t="shared" si="671"/>
        <v>1732.286333333333</v>
      </c>
      <c r="V6054" s="51">
        <f t="shared" si="673"/>
        <v>1967.1122677595615</v>
      </c>
      <c r="W6054" s="53">
        <f t="shared" si="674"/>
        <v>-1.3672000796313477E-2</v>
      </c>
      <c r="X6054" s="53" t="str">
        <f t="shared" si="675"/>
        <v/>
      </c>
      <c r="Y6054" s="54" t="str">
        <f t="shared" si="676"/>
        <v/>
      </c>
    </row>
    <row r="6055" spans="17:25" x14ac:dyDescent="0.25">
      <c r="Q6055" s="47">
        <f t="shared" si="672"/>
        <v>2008</v>
      </c>
      <c r="R6055" s="48" t="str">
        <f t="shared" si="670"/>
        <v>20086</v>
      </c>
      <c r="S6055" s="49">
        <v>39617</v>
      </c>
      <c r="T6055" s="48">
        <v>1655.42</v>
      </c>
      <c r="U6055" s="50">
        <f t="shared" si="671"/>
        <v>1732.286333333333</v>
      </c>
      <c r="V6055" s="51">
        <f t="shared" si="673"/>
        <v>1967.1122677595615</v>
      </c>
      <c r="W6055" s="53">
        <f t="shared" si="674"/>
        <v>-1.7274950727803717E-2</v>
      </c>
      <c r="X6055" s="53" t="str">
        <f t="shared" si="675"/>
        <v/>
      </c>
      <c r="Y6055" s="54" t="str">
        <f t="shared" si="676"/>
        <v/>
      </c>
    </row>
    <row r="6056" spans="17:25" x14ac:dyDescent="0.25">
      <c r="Q6056" s="47">
        <f t="shared" si="672"/>
        <v>2008</v>
      </c>
      <c r="R6056" s="48" t="str">
        <f t="shared" si="670"/>
        <v>20086</v>
      </c>
      <c r="S6056" s="49">
        <v>39618</v>
      </c>
      <c r="T6056" s="48">
        <v>1652.41</v>
      </c>
      <c r="U6056" s="50">
        <f t="shared" si="671"/>
        <v>1732.286333333333</v>
      </c>
      <c r="V6056" s="51">
        <f t="shared" si="673"/>
        <v>1967.1122677595615</v>
      </c>
      <c r="W6056" s="53">
        <f t="shared" si="674"/>
        <v>-1.8182696838264789E-3</v>
      </c>
      <c r="X6056" s="53" t="str">
        <f t="shared" si="675"/>
        <v/>
      </c>
      <c r="Y6056" s="54" t="str">
        <f t="shared" si="676"/>
        <v/>
      </c>
    </row>
    <row r="6057" spans="17:25" x14ac:dyDescent="0.25">
      <c r="Q6057" s="47">
        <f t="shared" si="672"/>
        <v>2008</v>
      </c>
      <c r="R6057" s="48" t="str">
        <f t="shared" si="670"/>
        <v>20086</v>
      </c>
      <c r="S6057" s="49">
        <v>39619</v>
      </c>
      <c r="T6057" s="48">
        <v>1670.31</v>
      </c>
      <c r="U6057" s="50">
        <f t="shared" si="671"/>
        <v>1732.286333333333</v>
      </c>
      <c r="V6057" s="51">
        <f t="shared" si="673"/>
        <v>1967.1122677595615</v>
      </c>
      <c r="W6057" s="53">
        <f t="shared" si="674"/>
        <v>1.0832662595844811E-2</v>
      </c>
      <c r="X6057" s="53" t="str">
        <f t="shared" si="675"/>
        <v/>
      </c>
      <c r="Y6057" s="54" t="str">
        <f t="shared" si="676"/>
        <v/>
      </c>
    </row>
    <row r="6058" spans="17:25" x14ac:dyDescent="0.25">
      <c r="Q6058" s="47">
        <f t="shared" si="672"/>
        <v>2008</v>
      </c>
      <c r="R6058" s="48" t="str">
        <f t="shared" si="670"/>
        <v>20086</v>
      </c>
      <c r="S6058" s="49">
        <v>39620</v>
      </c>
      <c r="T6058" s="48">
        <v>1678.82</v>
      </c>
      <c r="U6058" s="50">
        <f t="shared" si="671"/>
        <v>1732.286333333333</v>
      </c>
      <c r="V6058" s="51">
        <f t="shared" si="673"/>
        <v>1967.1122677595615</v>
      </c>
      <c r="W6058" s="53">
        <f t="shared" si="674"/>
        <v>5.0948626302902422E-3</v>
      </c>
      <c r="X6058" s="53" t="str">
        <f t="shared" si="675"/>
        <v/>
      </c>
      <c r="Y6058" s="54" t="str">
        <f t="shared" si="676"/>
        <v/>
      </c>
    </row>
    <row r="6059" spans="17:25" x14ac:dyDescent="0.25">
      <c r="Q6059" s="47">
        <f t="shared" si="672"/>
        <v>2008</v>
      </c>
      <c r="R6059" s="48" t="str">
        <f t="shared" si="670"/>
        <v>20086</v>
      </c>
      <c r="S6059" s="49">
        <v>39621</v>
      </c>
      <c r="T6059" s="48">
        <v>1678.82</v>
      </c>
      <c r="U6059" s="50">
        <f t="shared" si="671"/>
        <v>1732.286333333333</v>
      </c>
      <c r="V6059" s="51">
        <f t="shared" si="673"/>
        <v>1967.1122677595615</v>
      </c>
      <c r="W6059" s="53">
        <f t="shared" si="674"/>
        <v>0</v>
      </c>
      <c r="X6059" s="53" t="str">
        <f t="shared" si="675"/>
        <v/>
      </c>
      <c r="Y6059" s="54" t="str">
        <f t="shared" si="676"/>
        <v/>
      </c>
    </row>
    <row r="6060" spans="17:25" x14ac:dyDescent="0.25">
      <c r="Q6060" s="47">
        <f t="shared" si="672"/>
        <v>2008</v>
      </c>
      <c r="R6060" s="48" t="str">
        <f t="shared" si="670"/>
        <v>20086</v>
      </c>
      <c r="S6060" s="49">
        <v>39622</v>
      </c>
      <c r="T6060" s="48">
        <v>1678.82</v>
      </c>
      <c r="U6060" s="50">
        <f t="shared" si="671"/>
        <v>1732.286333333333</v>
      </c>
      <c r="V6060" s="51">
        <f t="shared" si="673"/>
        <v>1967.1122677595615</v>
      </c>
      <c r="W6060" s="53">
        <f t="shared" si="674"/>
        <v>0</v>
      </c>
      <c r="X6060" s="53" t="str">
        <f t="shared" si="675"/>
        <v/>
      </c>
      <c r="Y6060" s="54" t="str">
        <f t="shared" si="676"/>
        <v/>
      </c>
    </row>
    <row r="6061" spans="17:25" x14ac:dyDescent="0.25">
      <c r="Q6061" s="47">
        <f t="shared" si="672"/>
        <v>2008</v>
      </c>
      <c r="R6061" s="48" t="str">
        <f t="shared" si="670"/>
        <v>20086</v>
      </c>
      <c r="S6061" s="49">
        <v>39623</v>
      </c>
      <c r="T6061" s="48">
        <v>1713.63</v>
      </c>
      <c r="U6061" s="50">
        <f t="shared" si="671"/>
        <v>1732.286333333333</v>
      </c>
      <c r="V6061" s="51">
        <f t="shared" si="673"/>
        <v>1967.1122677595615</v>
      </c>
      <c r="W6061" s="53">
        <f t="shared" si="674"/>
        <v>2.0734801825091465E-2</v>
      </c>
      <c r="X6061" s="53" t="str">
        <f t="shared" si="675"/>
        <v/>
      </c>
      <c r="Y6061" s="54" t="str">
        <f t="shared" si="676"/>
        <v/>
      </c>
    </row>
    <row r="6062" spans="17:25" x14ac:dyDescent="0.25">
      <c r="Q6062" s="47">
        <f t="shared" si="672"/>
        <v>2008</v>
      </c>
      <c r="R6062" s="48" t="str">
        <f t="shared" si="670"/>
        <v>20086</v>
      </c>
      <c r="S6062" s="49">
        <v>39624</v>
      </c>
      <c r="T6062" s="48">
        <v>1748.04</v>
      </c>
      <c r="U6062" s="50">
        <f t="shared" si="671"/>
        <v>1732.286333333333</v>
      </c>
      <c r="V6062" s="51">
        <f t="shared" si="673"/>
        <v>1967.1122677595615</v>
      </c>
      <c r="W6062" s="53">
        <f t="shared" si="674"/>
        <v>2.0080180669105774E-2</v>
      </c>
      <c r="X6062" s="53" t="str">
        <f t="shared" si="675"/>
        <v/>
      </c>
      <c r="Y6062" s="54" t="str">
        <f t="shared" si="676"/>
        <v/>
      </c>
    </row>
    <row r="6063" spans="17:25" x14ac:dyDescent="0.25">
      <c r="Q6063" s="47">
        <f t="shared" si="672"/>
        <v>2008</v>
      </c>
      <c r="R6063" s="48" t="str">
        <f t="shared" si="670"/>
        <v>20086</v>
      </c>
      <c r="S6063" s="49">
        <v>39625</v>
      </c>
      <c r="T6063" s="48">
        <v>1783.44</v>
      </c>
      <c r="U6063" s="50">
        <f t="shared" si="671"/>
        <v>1732.286333333333</v>
      </c>
      <c r="V6063" s="51">
        <f t="shared" si="673"/>
        <v>1967.1122677595615</v>
      </c>
      <c r="W6063" s="53">
        <f t="shared" si="674"/>
        <v>2.0251252831743116E-2</v>
      </c>
      <c r="X6063" s="53" t="str">
        <f t="shared" si="675"/>
        <v/>
      </c>
      <c r="Y6063" s="54" t="str">
        <f t="shared" si="676"/>
        <v/>
      </c>
    </row>
    <row r="6064" spans="17:25" x14ac:dyDescent="0.25">
      <c r="Q6064" s="47">
        <f t="shared" si="672"/>
        <v>2008</v>
      </c>
      <c r="R6064" s="48" t="str">
        <f t="shared" si="670"/>
        <v>20086</v>
      </c>
      <c r="S6064" s="49">
        <v>39626</v>
      </c>
      <c r="T6064" s="48">
        <v>1832.81</v>
      </c>
      <c r="U6064" s="50">
        <f t="shared" si="671"/>
        <v>1732.286333333333</v>
      </c>
      <c r="V6064" s="51">
        <f t="shared" si="673"/>
        <v>1967.1122677595615</v>
      </c>
      <c r="W6064" s="53">
        <f t="shared" si="674"/>
        <v>2.7682456376441067E-2</v>
      </c>
      <c r="X6064" s="53" t="str">
        <f t="shared" si="675"/>
        <v/>
      </c>
      <c r="Y6064" s="54" t="str">
        <f t="shared" si="676"/>
        <v/>
      </c>
    </row>
    <row r="6065" spans="17:25" x14ac:dyDescent="0.25">
      <c r="Q6065" s="47">
        <f t="shared" si="672"/>
        <v>2008</v>
      </c>
      <c r="R6065" s="48" t="str">
        <f t="shared" si="670"/>
        <v>20086</v>
      </c>
      <c r="S6065" s="49">
        <v>39627</v>
      </c>
      <c r="T6065" s="48">
        <v>1923.02</v>
      </c>
      <c r="U6065" s="50">
        <f t="shared" si="671"/>
        <v>1732.286333333333</v>
      </c>
      <c r="V6065" s="51">
        <f t="shared" si="673"/>
        <v>1967.1122677595615</v>
      </c>
      <c r="W6065" s="53">
        <f t="shared" si="674"/>
        <v>4.9219504476732512E-2</v>
      </c>
      <c r="X6065" s="53" t="str">
        <f t="shared" si="675"/>
        <v/>
      </c>
      <c r="Y6065" s="54" t="str">
        <f t="shared" si="676"/>
        <v/>
      </c>
    </row>
    <row r="6066" spans="17:25" x14ac:dyDescent="0.25">
      <c r="Q6066" s="47">
        <f t="shared" si="672"/>
        <v>2008</v>
      </c>
      <c r="R6066" s="48" t="str">
        <f t="shared" si="670"/>
        <v>20086</v>
      </c>
      <c r="S6066" s="49">
        <v>39628</v>
      </c>
      <c r="T6066" s="48">
        <v>1923.02</v>
      </c>
      <c r="U6066" s="50">
        <f t="shared" si="671"/>
        <v>1732.286333333333</v>
      </c>
      <c r="V6066" s="51">
        <f t="shared" si="673"/>
        <v>1967.1122677595615</v>
      </c>
      <c r="W6066" s="53">
        <f t="shared" si="674"/>
        <v>0</v>
      </c>
      <c r="X6066" s="53" t="str">
        <f t="shared" si="675"/>
        <v/>
      </c>
      <c r="Y6066" s="54" t="str">
        <f t="shared" si="676"/>
        <v/>
      </c>
    </row>
    <row r="6067" spans="17:25" x14ac:dyDescent="0.25">
      <c r="Q6067" s="47">
        <f t="shared" si="672"/>
        <v>2008</v>
      </c>
      <c r="R6067" s="48" t="str">
        <f t="shared" si="670"/>
        <v>20086</v>
      </c>
      <c r="S6067" s="49">
        <v>39629</v>
      </c>
      <c r="T6067" s="48">
        <v>1923.02</v>
      </c>
      <c r="U6067" s="50">
        <f t="shared" si="671"/>
        <v>1732.286333333333</v>
      </c>
      <c r="V6067" s="51">
        <f t="shared" si="673"/>
        <v>1967.1122677595615</v>
      </c>
      <c r="W6067" s="53">
        <f t="shared" si="674"/>
        <v>0</v>
      </c>
      <c r="X6067" s="53" t="str">
        <f t="shared" si="675"/>
        <v/>
      </c>
      <c r="Y6067" s="54" t="str">
        <f t="shared" si="676"/>
        <v/>
      </c>
    </row>
    <row r="6068" spans="17:25" x14ac:dyDescent="0.25">
      <c r="Q6068" s="47">
        <f t="shared" si="672"/>
        <v>2008</v>
      </c>
      <c r="R6068" s="48" t="str">
        <f t="shared" si="670"/>
        <v>20087</v>
      </c>
      <c r="S6068" s="49">
        <v>39630</v>
      </c>
      <c r="T6068" s="48">
        <v>1923.02</v>
      </c>
      <c r="U6068" s="50">
        <f t="shared" si="671"/>
        <v>1781.0451612903221</v>
      </c>
      <c r="V6068" s="51">
        <f t="shared" si="673"/>
        <v>1967.1122677595615</v>
      </c>
      <c r="W6068" s="53">
        <f t="shared" si="674"/>
        <v>0</v>
      </c>
      <c r="X6068" s="53">
        <f t="shared" si="675"/>
        <v>2.8147094980057519E-2</v>
      </c>
      <c r="Y6068" s="54" t="str">
        <f t="shared" si="676"/>
        <v/>
      </c>
    </row>
    <row r="6069" spans="17:25" x14ac:dyDescent="0.25">
      <c r="Q6069" s="47">
        <f t="shared" si="672"/>
        <v>2008</v>
      </c>
      <c r="R6069" s="48" t="str">
        <f t="shared" si="670"/>
        <v>20087</v>
      </c>
      <c r="S6069" s="49">
        <v>39631</v>
      </c>
      <c r="T6069" s="48">
        <v>1915.44</v>
      </c>
      <c r="U6069" s="50">
        <f t="shared" si="671"/>
        <v>1781.0451612903221</v>
      </c>
      <c r="V6069" s="51">
        <f t="shared" si="673"/>
        <v>1967.1122677595615</v>
      </c>
      <c r="W6069" s="53">
        <f t="shared" si="674"/>
        <v>-3.9417166748135779E-3</v>
      </c>
      <c r="X6069" s="53" t="str">
        <f t="shared" si="675"/>
        <v/>
      </c>
      <c r="Y6069" s="54" t="str">
        <f t="shared" si="676"/>
        <v/>
      </c>
    </row>
    <row r="6070" spans="17:25" x14ac:dyDescent="0.25">
      <c r="Q6070" s="47">
        <f t="shared" si="672"/>
        <v>2008</v>
      </c>
      <c r="R6070" s="48" t="str">
        <f t="shared" si="670"/>
        <v>20087</v>
      </c>
      <c r="S6070" s="49">
        <v>39632</v>
      </c>
      <c r="T6070" s="48">
        <v>1818.6</v>
      </c>
      <c r="U6070" s="50">
        <f t="shared" si="671"/>
        <v>1781.0451612903221</v>
      </c>
      <c r="V6070" s="51">
        <f t="shared" si="673"/>
        <v>1967.1122677595615</v>
      </c>
      <c r="W6070" s="53">
        <f t="shared" si="674"/>
        <v>-5.0557574238817238E-2</v>
      </c>
      <c r="X6070" s="53" t="str">
        <f t="shared" si="675"/>
        <v/>
      </c>
      <c r="Y6070" s="54" t="str">
        <f t="shared" si="676"/>
        <v/>
      </c>
    </row>
    <row r="6071" spans="17:25" x14ac:dyDescent="0.25">
      <c r="Q6071" s="47">
        <f t="shared" si="672"/>
        <v>2008</v>
      </c>
      <c r="R6071" s="48" t="str">
        <f t="shared" si="670"/>
        <v>20087</v>
      </c>
      <c r="S6071" s="49">
        <v>39633</v>
      </c>
      <c r="T6071" s="48">
        <v>1748.43</v>
      </c>
      <c r="U6071" s="50">
        <f t="shared" si="671"/>
        <v>1781.0451612903221</v>
      </c>
      <c r="V6071" s="51">
        <f t="shared" si="673"/>
        <v>1967.1122677595615</v>
      </c>
      <c r="W6071" s="53">
        <f t="shared" si="674"/>
        <v>-3.8584625536126627E-2</v>
      </c>
      <c r="X6071" s="53" t="str">
        <f t="shared" si="675"/>
        <v/>
      </c>
      <c r="Y6071" s="54" t="str">
        <f t="shared" si="676"/>
        <v/>
      </c>
    </row>
    <row r="6072" spans="17:25" x14ac:dyDescent="0.25">
      <c r="Q6072" s="47">
        <f t="shared" si="672"/>
        <v>2008</v>
      </c>
      <c r="R6072" s="48" t="str">
        <f t="shared" si="670"/>
        <v>20087</v>
      </c>
      <c r="S6072" s="49">
        <v>39634</v>
      </c>
      <c r="T6072" s="48">
        <v>1748.43</v>
      </c>
      <c r="U6072" s="50">
        <f t="shared" si="671"/>
        <v>1781.0451612903221</v>
      </c>
      <c r="V6072" s="51">
        <f t="shared" si="673"/>
        <v>1967.1122677595615</v>
      </c>
      <c r="W6072" s="53">
        <f t="shared" si="674"/>
        <v>0</v>
      </c>
      <c r="X6072" s="53" t="str">
        <f t="shared" si="675"/>
        <v/>
      </c>
      <c r="Y6072" s="54" t="str">
        <f t="shared" si="676"/>
        <v/>
      </c>
    </row>
    <row r="6073" spans="17:25" x14ac:dyDescent="0.25">
      <c r="Q6073" s="47">
        <f t="shared" si="672"/>
        <v>2008</v>
      </c>
      <c r="R6073" s="48" t="str">
        <f t="shared" si="670"/>
        <v>20087</v>
      </c>
      <c r="S6073" s="49">
        <v>39635</v>
      </c>
      <c r="T6073" s="48">
        <v>1748.43</v>
      </c>
      <c r="U6073" s="50">
        <f t="shared" si="671"/>
        <v>1781.0451612903221</v>
      </c>
      <c r="V6073" s="51">
        <f t="shared" si="673"/>
        <v>1967.1122677595615</v>
      </c>
      <c r="W6073" s="53">
        <f t="shared" si="674"/>
        <v>0</v>
      </c>
      <c r="X6073" s="53" t="str">
        <f t="shared" si="675"/>
        <v/>
      </c>
      <c r="Y6073" s="54" t="str">
        <f t="shared" si="676"/>
        <v/>
      </c>
    </row>
    <row r="6074" spans="17:25" x14ac:dyDescent="0.25">
      <c r="Q6074" s="47">
        <f t="shared" si="672"/>
        <v>2008</v>
      </c>
      <c r="R6074" s="48" t="str">
        <f t="shared" si="670"/>
        <v>20087</v>
      </c>
      <c r="S6074" s="49">
        <v>39636</v>
      </c>
      <c r="T6074" s="48">
        <v>1748.43</v>
      </c>
      <c r="U6074" s="50">
        <f t="shared" si="671"/>
        <v>1781.0451612903221</v>
      </c>
      <c r="V6074" s="51">
        <f t="shared" si="673"/>
        <v>1967.1122677595615</v>
      </c>
      <c r="W6074" s="53">
        <f t="shared" si="674"/>
        <v>0</v>
      </c>
      <c r="X6074" s="53" t="str">
        <f t="shared" si="675"/>
        <v/>
      </c>
      <c r="Y6074" s="54" t="str">
        <f t="shared" si="676"/>
        <v/>
      </c>
    </row>
    <row r="6075" spans="17:25" x14ac:dyDescent="0.25">
      <c r="Q6075" s="47">
        <f t="shared" si="672"/>
        <v>2008</v>
      </c>
      <c r="R6075" s="48" t="str">
        <f t="shared" si="670"/>
        <v>20087</v>
      </c>
      <c r="S6075" s="49">
        <v>39637</v>
      </c>
      <c r="T6075" s="48">
        <v>1719.48</v>
      </c>
      <c r="U6075" s="50">
        <f t="shared" si="671"/>
        <v>1781.0451612903221</v>
      </c>
      <c r="V6075" s="51">
        <f t="shared" si="673"/>
        <v>1967.1122677595615</v>
      </c>
      <c r="W6075" s="53">
        <f t="shared" si="674"/>
        <v>-1.6557711775707418E-2</v>
      </c>
      <c r="X6075" s="53" t="str">
        <f t="shared" si="675"/>
        <v/>
      </c>
      <c r="Y6075" s="54" t="str">
        <f t="shared" si="676"/>
        <v/>
      </c>
    </row>
    <row r="6076" spans="17:25" x14ac:dyDescent="0.25">
      <c r="Q6076" s="47">
        <f t="shared" si="672"/>
        <v>2008</v>
      </c>
      <c r="R6076" s="48" t="str">
        <f t="shared" si="670"/>
        <v>20087</v>
      </c>
      <c r="S6076" s="49">
        <v>39638</v>
      </c>
      <c r="T6076" s="48">
        <v>1736.49</v>
      </c>
      <c r="U6076" s="50">
        <f t="shared" si="671"/>
        <v>1781.0451612903221</v>
      </c>
      <c r="V6076" s="51">
        <f t="shared" si="673"/>
        <v>1967.1122677595615</v>
      </c>
      <c r="W6076" s="53">
        <f t="shared" si="674"/>
        <v>9.892525647288819E-3</v>
      </c>
      <c r="X6076" s="53" t="str">
        <f t="shared" si="675"/>
        <v/>
      </c>
      <c r="Y6076" s="54" t="str">
        <f t="shared" si="676"/>
        <v/>
      </c>
    </row>
    <row r="6077" spans="17:25" x14ac:dyDescent="0.25">
      <c r="Q6077" s="47">
        <f t="shared" si="672"/>
        <v>2008</v>
      </c>
      <c r="R6077" s="48" t="str">
        <f t="shared" si="670"/>
        <v>20087</v>
      </c>
      <c r="S6077" s="49">
        <v>39639</v>
      </c>
      <c r="T6077" s="48">
        <v>1728.74</v>
      </c>
      <c r="U6077" s="50">
        <f t="shared" si="671"/>
        <v>1781.0451612903221</v>
      </c>
      <c r="V6077" s="51">
        <f t="shared" si="673"/>
        <v>1967.1122677595615</v>
      </c>
      <c r="W6077" s="53">
        <f t="shared" si="674"/>
        <v>-4.4630259892081137E-3</v>
      </c>
      <c r="X6077" s="53" t="str">
        <f t="shared" si="675"/>
        <v/>
      </c>
      <c r="Y6077" s="54" t="str">
        <f t="shared" si="676"/>
        <v/>
      </c>
    </row>
    <row r="6078" spans="17:25" x14ac:dyDescent="0.25">
      <c r="Q6078" s="47">
        <f t="shared" si="672"/>
        <v>2008</v>
      </c>
      <c r="R6078" s="48" t="str">
        <f t="shared" si="670"/>
        <v>20087</v>
      </c>
      <c r="S6078" s="49">
        <v>39640</v>
      </c>
      <c r="T6078" s="48">
        <v>1768.09</v>
      </c>
      <c r="U6078" s="50">
        <f t="shared" si="671"/>
        <v>1781.0451612903221</v>
      </c>
      <c r="V6078" s="51">
        <f t="shared" si="673"/>
        <v>1967.1122677595615</v>
      </c>
      <c r="W6078" s="53">
        <f t="shared" si="674"/>
        <v>2.2762243020928441E-2</v>
      </c>
      <c r="X6078" s="53" t="str">
        <f t="shared" si="675"/>
        <v/>
      </c>
      <c r="Y6078" s="54" t="str">
        <f t="shared" si="676"/>
        <v/>
      </c>
    </row>
    <row r="6079" spans="17:25" x14ac:dyDescent="0.25">
      <c r="Q6079" s="47">
        <f t="shared" si="672"/>
        <v>2008</v>
      </c>
      <c r="R6079" s="48" t="str">
        <f t="shared" si="670"/>
        <v>20087</v>
      </c>
      <c r="S6079" s="49">
        <v>39641</v>
      </c>
      <c r="T6079" s="48">
        <v>1778.8</v>
      </c>
      <c r="U6079" s="50">
        <f t="shared" si="671"/>
        <v>1781.0451612903221</v>
      </c>
      <c r="V6079" s="51">
        <f t="shared" si="673"/>
        <v>1967.1122677595615</v>
      </c>
      <c r="W6079" s="53">
        <f t="shared" si="674"/>
        <v>6.0573839566990806E-3</v>
      </c>
      <c r="X6079" s="53" t="str">
        <f t="shared" si="675"/>
        <v/>
      </c>
      <c r="Y6079" s="54" t="str">
        <f t="shared" si="676"/>
        <v/>
      </c>
    </row>
    <row r="6080" spans="17:25" x14ac:dyDescent="0.25">
      <c r="Q6080" s="47">
        <f t="shared" si="672"/>
        <v>2008</v>
      </c>
      <c r="R6080" s="48" t="str">
        <f t="shared" si="670"/>
        <v>20087</v>
      </c>
      <c r="S6080" s="49">
        <v>39642</v>
      </c>
      <c r="T6080" s="48">
        <v>1778.8</v>
      </c>
      <c r="U6080" s="50">
        <f t="shared" si="671"/>
        <v>1781.0451612903221</v>
      </c>
      <c r="V6080" s="51">
        <f t="shared" si="673"/>
        <v>1967.1122677595615</v>
      </c>
      <c r="W6080" s="53">
        <f t="shared" si="674"/>
        <v>0</v>
      </c>
      <c r="X6080" s="53" t="str">
        <f t="shared" si="675"/>
        <v/>
      </c>
      <c r="Y6080" s="54" t="str">
        <f t="shared" si="676"/>
        <v/>
      </c>
    </row>
    <row r="6081" spans="17:25" x14ac:dyDescent="0.25">
      <c r="Q6081" s="47">
        <f t="shared" si="672"/>
        <v>2008</v>
      </c>
      <c r="R6081" s="48" t="str">
        <f t="shared" si="670"/>
        <v>20087</v>
      </c>
      <c r="S6081" s="49">
        <v>39643</v>
      </c>
      <c r="T6081" s="48">
        <v>1778.8</v>
      </c>
      <c r="U6081" s="50">
        <f t="shared" si="671"/>
        <v>1781.0451612903221</v>
      </c>
      <c r="V6081" s="51">
        <f t="shared" si="673"/>
        <v>1967.1122677595615</v>
      </c>
      <c r="W6081" s="53">
        <f t="shared" si="674"/>
        <v>0</v>
      </c>
      <c r="X6081" s="53" t="str">
        <f t="shared" si="675"/>
        <v/>
      </c>
      <c r="Y6081" s="54" t="str">
        <f t="shared" si="676"/>
        <v/>
      </c>
    </row>
    <row r="6082" spans="17:25" x14ac:dyDescent="0.25">
      <c r="Q6082" s="47">
        <f t="shared" si="672"/>
        <v>2008</v>
      </c>
      <c r="R6082" s="48" t="str">
        <f t="shared" si="670"/>
        <v>20087</v>
      </c>
      <c r="S6082" s="49">
        <v>39644</v>
      </c>
      <c r="T6082" s="48">
        <v>1753.51</v>
      </c>
      <c r="U6082" s="50">
        <f t="shared" si="671"/>
        <v>1781.0451612903221</v>
      </c>
      <c r="V6082" s="51">
        <f t="shared" si="673"/>
        <v>1967.1122677595615</v>
      </c>
      <c r="W6082" s="53">
        <f t="shared" si="674"/>
        <v>-1.4217449966269391E-2</v>
      </c>
      <c r="X6082" s="53" t="str">
        <f t="shared" si="675"/>
        <v/>
      </c>
      <c r="Y6082" s="54" t="str">
        <f t="shared" si="676"/>
        <v/>
      </c>
    </row>
    <row r="6083" spans="17:25" x14ac:dyDescent="0.25">
      <c r="Q6083" s="47">
        <f t="shared" si="672"/>
        <v>2008</v>
      </c>
      <c r="R6083" s="48" t="str">
        <f t="shared" si="670"/>
        <v>20087</v>
      </c>
      <c r="S6083" s="49">
        <v>39645</v>
      </c>
      <c r="T6083" s="48">
        <v>1777.17</v>
      </c>
      <c r="U6083" s="50">
        <f t="shared" si="671"/>
        <v>1781.0451612903221</v>
      </c>
      <c r="V6083" s="51">
        <f t="shared" si="673"/>
        <v>1967.1122677595615</v>
      </c>
      <c r="W6083" s="53">
        <f t="shared" si="674"/>
        <v>1.3492937023455776E-2</v>
      </c>
      <c r="X6083" s="53" t="str">
        <f t="shared" si="675"/>
        <v/>
      </c>
      <c r="Y6083" s="54" t="str">
        <f t="shared" si="676"/>
        <v/>
      </c>
    </row>
    <row r="6084" spans="17:25" x14ac:dyDescent="0.25">
      <c r="Q6084" s="47">
        <f t="shared" si="672"/>
        <v>2008</v>
      </c>
      <c r="R6084" s="48" t="str">
        <f t="shared" si="670"/>
        <v>20087</v>
      </c>
      <c r="S6084" s="49">
        <v>39646</v>
      </c>
      <c r="T6084" s="48">
        <v>1768.53</v>
      </c>
      <c r="U6084" s="50">
        <f t="shared" si="671"/>
        <v>1781.0451612903221</v>
      </c>
      <c r="V6084" s="51">
        <f t="shared" si="673"/>
        <v>1967.1122677595615</v>
      </c>
      <c r="W6084" s="53">
        <f t="shared" si="674"/>
        <v>-4.8616620807239164E-3</v>
      </c>
      <c r="X6084" s="53" t="str">
        <f t="shared" si="675"/>
        <v/>
      </c>
      <c r="Y6084" s="54" t="str">
        <f t="shared" si="676"/>
        <v/>
      </c>
    </row>
    <row r="6085" spans="17:25" x14ac:dyDescent="0.25">
      <c r="Q6085" s="47">
        <f t="shared" si="672"/>
        <v>2008</v>
      </c>
      <c r="R6085" s="48" t="str">
        <f t="shared" si="670"/>
        <v>20087</v>
      </c>
      <c r="S6085" s="49">
        <v>39647</v>
      </c>
      <c r="T6085" s="48">
        <v>1757.79</v>
      </c>
      <c r="U6085" s="50">
        <f t="shared" si="671"/>
        <v>1781.0451612903221</v>
      </c>
      <c r="V6085" s="51">
        <f t="shared" si="673"/>
        <v>1967.1122677595615</v>
      </c>
      <c r="W6085" s="53">
        <f t="shared" si="674"/>
        <v>-6.0728401553833411E-3</v>
      </c>
      <c r="X6085" s="53" t="str">
        <f t="shared" si="675"/>
        <v/>
      </c>
      <c r="Y6085" s="54" t="str">
        <f t="shared" si="676"/>
        <v/>
      </c>
    </row>
    <row r="6086" spans="17:25" x14ac:dyDescent="0.25">
      <c r="Q6086" s="47">
        <f t="shared" si="672"/>
        <v>2008</v>
      </c>
      <c r="R6086" s="48" t="str">
        <f t="shared" si="670"/>
        <v>20087</v>
      </c>
      <c r="S6086" s="49">
        <v>39648</v>
      </c>
      <c r="T6086" s="48">
        <v>1788.24</v>
      </c>
      <c r="U6086" s="50">
        <f t="shared" si="671"/>
        <v>1781.0451612903221</v>
      </c>
      <c r="V6086" s="51">
        <f t="shared" si="673"/>
        <v>1967.1122677595615</v>
      </c>
      <c r="W6086" s="53">
        <f t="shared" si="674"/>
        <v>1.7322888399638137E-2</v>
      </c>
      <c r="X6086" s="53" t="str">
        <f t="shared" si="675"/>
        <v/>
      </c>
      <c r="Y6086" s="54" t="str">
        <f t="shared" si="676"/>
        <v/>
      </c>
    </row>
    <row r="6087" spans="17:25" x14ac:dyDescent="0.25">
      <c r="Q6087" s="47">
        <f t="shared" si="672"/>
        <v>2008</v>
      </c>
      <c r="R6087" s="48" t="str">
        <f t="shared" ref="R6087:R6150" si="677">+YEAR(S6087)&amp;MONTH(S6087)</f>
        <v>20087</v>
      </c>
      <c r="S6087" s="49">
        <v>39649</v>
      </c>
      <c r="T6087" s="48">
        <v>1788.24</v>
      </c>
      <c r="U6087" s="50">
        <f t="shared" ref="U6087:U6150" si="678">+AVERAGEIF($R$3:$R$12000,R6087,$T$3:$T$12000)</f>
        <v>1781.0451612903221</v>
      </c>
      <c r="V6087" s="51">
        <f t="shared" si="673"/>
        <v>1967.1122677595615</v>
      </c>
      <c r="W6087" s="53">
        <f t="shared" si="674"/>
        <v>0</v>
      </c>
      <c r="X6087" s="53" t="str">
        <f t="shared" si="675"/>
        <v/>
      </c>
      <c r="Y6087" s="54" t="str">
        <f t="shared" si="676"/>
        <v/>
      </c>
    </row>
    <row r="6088" spans="17:25" x14ac:dyDescent="0.25">
      <c r="Q6088" s="47">
        <f t="shared" ref="Q6088:Q6151" si="679">+YEAR(S6088)</f>
        <v>2008</v>
      </c>
      <c r="R6088" s="48" t="str">
        <f t="shared" si="677"/>
        <v>20087</v>
      </c>
      <c r="S6088" s="49">
        <v>39650</v>
      </c>
      <c r="T6088" s="48">
        <v>1788.24</v>
      </c>
      <c r="U6088" s="50">
        <f t="shared" si="678"/>
        <v>1781.0451612903221</v>
      </c>
      <c r="V6088" s="51">
        <f t="shared" ref="V6088:V6151" si="680">+AVERAGEIF($Q$3:$Q$12000,Q6088,$T$3:$T$12000)</f>
        <v>1967.1122677595615</v>
      </c>
      <c r="W6088" s="53">
        <f t="shared" si="674"/>
        <v>0</v>
      </c>
      <c r="X6088" s="53" t="str">
        <f t="shared" si="675"/>
        <v/>
      </c>
      <c r="Y6088" s="54" t="str">
        <f t="shared" si="676"/>
        <v/>
      </c>
    </row>
    <row r="6089" spans="17:25" x14ac:dyDescent="0.25">
      <c r="Q6089" s="47">
        <f t="shared" si="679"/>
        <v>2008</v>
      </c>
      <c r="R6089" s="48" t="str">
        <f t="shared" si="677"/>
        <v>20087</v>
      </c>
      <c r="S6089" s="49">
        <v>39651</v>
      </c>
      <c r="T6089" s="48">
        <v>1802.01</v>
      </c>
      <c r="U6089" s="50">
        <f t="shared" si="678"/>
        <v>1781.0451612903221</v>
      </c>
      <c r="V6089" s="51">
        <f t="shared" si="680"/>
        <v>1967.1122677595615</v>
      </c>
      <c r="W6089" s="53">
        <f t="shared" ref="W6089:W6152" si="681">+T6089/T6088-1</f>
        <v>7.7003086833982159E-3</v>
      </c>
      <c r="X6089" s="53" t="str">
        <f t="shared" ref="X6089:X6152" si="682">IF(U6089/U6088-1=0,"",U6089/U6088-1)</f>
        <v/>
      </c>
      <c r="Y6089" s="54" t="str">
        <f t="shared" ref="Y6089:Y6152" si="683">+IF(V6089=V6088,"",V6089/V6088-1)</f>
        <v/>
      </c>
    </row>
    <row r="6090" spans="17:25" x14ac:dyDescent="0.25">
      <c r="Q6090" s="47">
        <f t="shared" si="679"/>
        <v>2008</v>
      </c>
      <c r="R6090" s="48" t="str">
        <f t="shared" si="677"/>
        <v>20087</v>
      </c>
      <c r="S6090" s="49">
        <v>39652</v>
      </c>
      <c r="T6090" s="48">
        <v>1797.43</v>
      </c>
      <c r="U6090" s="50">
        <f t="shared" si="678"/>
        <v>1781.0451612903221</v>
      </c>
      <c r="V6090" s="51">
        <f t="shared" si="680"/>
        <v>1967.1122677595615</v>
      </c>
      <c r="W6090" s="53">
        <f t="shared" si="681"/>
        <v>-2.5416063173899772E-3</v>
      </c>
      <c r="X6090" s="53" t="str">
        <f t="shared" si="682"/>
        <v/>
      </c>
      <c r="Y6090" s="54" t="str">
        <f t="shared" si="683"/>
        <v/>
      </c>
    </row>
    <row r="6091" spans="17:25" x14ac:dyDescent="0.25">
      <c r="Q6091" s="47">
        <f t="shared" si="679"/>
        <v>2008</v>
      </c>
      <c r="R6091" s="48" t="str">
        <f t="shared" si="677"/>
        <v>20087</v>
      </c>
      <c r="S6091" s="49">
        <v>39653</v>
      </c>
      <c r="T6091" s="48">
        <v>1772.25</v>
      </c>
      <c r="U6091" s="50">
        <f t="shared" si="678"/>
        <v>1781.0451612903221</v>
      </c>
      <c r="V6091" s="51">
        <f t="shared" si="680"/>
        <v>1967.1122677595615</v>
      </c>
      <c r="W6091" s="53">
        <f t="shared" si="681"/>
        <v>-1.4008890471395308E-2</v>
      </c>
      <c r="X6091" s="53" t="str">
        <f t="shared" si="682"/>
        <v/>
      </c>
      <c r="Y6091" s="54" t="str">
        <f t="shared" si="683"/>
        <v/>
      </c>
    </row>
    <row r="6092" spans="17:25" x14ac:dyDescent="0.25">
      <c r="Q6092" s="47">
        <f t="shared" si="679"/>
        <v>2008</v>
      </c>
      <c r="R6092" s="48" t="str">
        <f t="shared" si="677"/>
        <v>20087</v>
      </c>
      <c r="S6092" s="49">
        <v>39654</v>
      </c>
      <c r="T6092" s="48">
        <v>1777.1</v>
      </c>
      <c r="U6092" s="50">
        <f t="shared" si="678"/>
        <v>1781.0451612903221</v>
      </c>
      <c r="V6092" s="51">
        <f t="shared" si="680"/>
        <v>1967.1122677595615</v>
      </c>
      <c r="W6092" s="53">
        <f t="shared" si="681"/>
        <v>2.7366342220340734E-3</v>
      </c>
      <c r="X6092" s="53" t="str">
        <f t="shared" si="682"/>
        <v/>
      </c>
      <c r="Y6092" s="54" t="str">
        <f t="shared" si="683"/>
        <v/>
      </c>
    </row>
    <row r="6093" spans="17:25" x14ac:dyDescent="0.25">
      <c r="Q6093" s="47">
        <f t="shared" si="679"/>
        <v>2008</v>
      </c>
      <c r="R6093" s="48" t="str">
        <f t="shared" si="677"/>
        <v>20087</v>
      </c>
      <c r="S6093" s="49">
        <v>39655</v>
      </c>
      <c r="T6093" s="48">
        <v>1785.17</v>
      </c>
      <c r="U6093" s="50">
        <f t="shared" si="678"/>
        <v>1781.0451612903221</v>
      </c>
      <c r="V6093" s="51">
        <f t="shared" si="680"/>
        <v>1967.1122677595615</v>
      </c>
      <c r="W6093" s="53">
        <f t="shared" si="681"/>
        <v>4.5411062967757321E-3</v>
      </c>
      <c r="X6093" s="53" t="str">
        <f t="shared" si="682"/>
        <v/>
      </c>
      <c r="Y6093" s="54" t="str">
        <f t="shared" si="683"/>
        <v/>
      </c>
    </row>
    <row r="6094" spans="17:25" x14ac:dyDescent="0.25">
      <c r="Q6094" s="47">
        <f t="shared" si="679"/>
        <v>2008</v>
      </c>
      <c r="R6094" s="48" t="str">
        <f t="shared" si="677"/>
        <v>20087</v>
      </c>
      <c r="S6094" s="49">
        <v>39656</v>
      </c>
      <c r="T6094" s="48">
        <v>1785.17</v>
      </c>
      <c r="U6094" s="50">
        <f t="shared" si="678"/>
        <v>1781.0451612903221</v>
      </c>
      <c r="V6094" s="51">
        <f t="shared" si="680"/>
        <v>1967.1122677595615</v>
      </c>
      <c r="W6094" s="53">
        <f t="shared" si="681"/>
        <v>0</v>
      </c>
      <c r="X6094" s="53" t="str">
        <f t="shared" si="682"/>
        <v/>
      </c>
      <c r="Y6094" s="54" t="str">
        <f t="shared" si="683"/>
        <v/>
      </c>
    </row>
    <row r="6095" spans="17:25" x14ac:dyDescent="0.25">
      <c r="Q6095" s="47">
        <f t="shared" si="679"/>
        <v>2008</v>
      </c>
      <c r="R6095" s="48" t="str">
        <f t="shared" si="677"/>
        <v>20087</v>
      </c>
      <c r="S6095" s="49">
        <v>39657</v>
      </c>
      <c r="T6095" s="48">
        <v>1785.17</v>
      </c>
      <c r="U6095" s="50">
        <f t="shared" si="678"/>
        <v>1781.0451612903221</v>
      </c>
      <c r="V6095" s="51">
        <f t="shared" si="680"/>
        <v>1967.1122677595615</v>
      </c>
      <c r="W6095" s="53">
        <f t="shared" si="681"/>
        <v>0</v>
      </c>
      <c r="X6095" s="53" t="str">
        <f t="shared" si="682"/>
        <v/>
      </c>
      <c r="Y6095" s="54" t="str">
        <f t="shared" si="683"/>
        <v/>
      </c>
    </row>
    <row r="6096" spans="17:25" x14ac:dyDescent="0.25">
      <c r="Q6096" s="47">
        <f t="shared" si="679"/>
        <v>2008</v>
      </c>
      <c r="R6096" s="48" t="str">
        <f t="shared" si="677"/>
        <v>20087</v>
      </c>
      <c r="S6096" s="49">
        <v>39658</v>
      </c>
      <c r="T6096" s="48">
        <v>1764.48</v>
      </c>
      <c r="U6096" s="50">
        <f t="shared" si="678"/>
        <v>1781.0451612903221</v>
      </c>
      <c r="V6096" s="51">
        <f t="shared" si="680"/>
        <v>1967.1122677595615</v>
      </c>
      <c r="W6096" s="53">
        <f t="shared" si="681"/>
        <v>-1.1589932611460019E-2</v>
      </c>
      <c r="X6096" s="53" t="str">
        <f t="shared" si="682"/>
        <v/>
      </c>
      <c r="Y6096" s="54" t="str">
        <f t="shared" si="683"/>
        <v/>
      </c>
    </row>
    <row r="6097" spans="17:25" x14ac:dyDescent="0.25">
      <c r="Q6097" s="47">
        <f t="shared" si="679"/>
        <v>2008</v>
      </c>
      <c r="R6097" s="48" t="str">
        <f t="shared" si="677"/>
        <v>20087</v>
      </c>
      <c r="S6097" s="49">
        <v>39659</v>
      </c>
      <c r="T6097" s="48">
        <v>1789.68</v>
      </c>
      <c r="U6097" s="50">
        <f t="shared" si="678"/>
        <v>1781.0451612903221</v>
      </c>
      <c r="V6097" s="51">
        <f t="shared" si="680"/>
        <v>1967.1122677595615</v>
      </c>
      <c r="W6097" s="53">
        <f t="shared" si="681"/>
        <v>1.4281828073993585E-2</v>
      </c>
      <c r="X6097" s="53" t="str">
        <f t="shared" si="682"/>
        <v/>
      </c>
      <c r="Y6097" s="54" t="str">
        <f t="shared" si="683"/>
        <v/>
      </c>
    </row>
    <row r="6098" spans="17:25" x14ac:dyDescent="0.25">
      <c r="Q6098" s="47">
        <f t="shared" si="679"/>
        <v>2008</v>
      </c>
      <c r="R6098" s="48" t="str">
        <f t="shared" si="677"/>
        <v>20087</v>
      </c>
      <c r="S6098" s="49">
        <v>39660</v>
      </c>
      <c r="T6098" s="48">
        <v>1792.24</v>
      </c>
      <c r="U6098" s="50">
        <f t="shared" si="678"/>
        <v>1781.0451612903221</v>
      </c>
      <c r="V6098" s="51">
        <f t="shared" si="680"/>
        <v>1967.1122677595615</v>
      </c>
      <c r="W6098" s="53">
        <f t="shared" si="681"/>
        <v>1.4304233158999313E-3</v>
      </c>
      <c r="X6098" s="53" t="str">
        <f t="shared" si="682"/>
        <v/>
      </c>
      <c r="Y6098" s="54" t="str">
        <f t="shared" si="683"/>
        <v/>
      </c>
    </row>
    <row r="6099" spans="17:25" x14ac:dyDescent="0.25">
      <c r="Q6099" s="47">
        <f t="shared" si="679"/>
        <v>2008</v>
      </c>
      <c r="R6099" s="48" t="str">
        <f t="shared" si="677"/>
        <v>20088</v>
      </c>
      <c r="S6099" s="49">
        <v>39661</v>
      </c>
      <c r="T6099" s="48">
        <v>1800.54</v>
      </c>
      <c r="U6099" s="50">
        <f t="shared" si="678"/>
        <v>1847.4774193548385</v>
      </c>
      <c r="V6099" s="51">
        <f t="shared" si="680"/>
        <v>1967.1122677595615</v>
      </c>
      <c r="W6099" s="53">
        <f t="shared" si="681"/>
        <v>4.6310761951524615E-3</v>
      </c>
      <c r="X6099" s="53">
        <f t="shared" si="682"/>
        <v>3.7299592120610736E-2</v>
      </c>
      <c r="Y6099" s="54" t="str">
        <f t="shared" si="683"/>
        <v/>
      </c>
    </row>
    <row r="6100" spans="17:25" x14ac:dyDescent="0.25">
      <c r="Q6100" s="47">
        <f t="shared" si="679"/>
        <v>2008</v>
      </c>
      <c r="R6100" s="48" t="str">
        <f t="shared" si="677"/>
        <v>20088</v>
      </c>
      <c r="S6100" s="49">
        <v>39662</v>
      </c>
      <c r="T6100" s="48">
        <v>1779.97</v>
      </c>
      <c r="U6100" s="50">
        <f t="shared" si="678"/>
        <v>1847.4774193548385</v>
      </c>
      <c r="V6100" s="51">
        <f t="shared" si="680"/>
        <v>1967.1122677595615</v>
      </c>
      <c r="W6100" s="53">
        <f t="shared" si="681"/>
        <v>-1.1424350472635902E-2</v>
      </c>
      <c r="X6100" s="53" t="str">
        <f t="shared" si="682"/>
        <v/>
      </c>
      <c r="Y6100" s="54" t="str">
        <f t="shared" si="683"/>
        <v/>
      </c>
    </row>
    <row r="6101" spans="17:25" x14ac:dyDescent="0.25">
      <c r="Q6101" s="47">
        <f t="shared" si="679"/>
        <v>2008</v>
      </c>
      <c r="R6101" s="48" t="str">
        <f t="shared" si="677"/>
        <v>20088</v>
      </c>
      <c r="S6101" s="49">
        <v>39663</v>
      </c>
      <c r="T6101" s="48">
        <v>1779.97</v>
      </c>
      <c r="U6101" s="50">
        <f t="shared" si="678"/>
        <v>1847.4774193548385</v>
      </c>
      <c r="V6101" s="51">
        <f t="shared" si="680"/>
        <v>1967.1122677595615</v>
      </c>
      <c r="W6101" s="53">
        <f t="shared" si="681"/>
        <v>0</v>
      </c>
      <c r="X6101" s="53" t="str">
        <f t="shared" si="682"/>
        <v/>
      </c>
      <c r="Y6101" s="54" t="str">
        <f t="shared" si="683"/>
        <v/>
      </c>
    </row>
    <row r="6102" spans="17:25" x14ac:dyDescent="0.25">
      <c r="Q6102" s="47">
        <f t="shared" si="679"/>
        <v>2008</v>
      </c>
      <c r="R6102" s="48" t="str">
        <f t="shared" si="677"/>
        <v>20088</v>
      </c>
      <c r="S6102" s="49">
        <v>39664</v>
      </c>
      <c r="T6102" s="48">
        <v>1779.97</v>
      </c>
      <c r="U6102" s="50">
        <f t="shared" si="678"/>
        <v>1847.4774193548385</v>
      </c>
      <c r="V6102" s="51">
        <f t="shared" si="680"/>
        <v>1967.1122677595615</v>
      </c>
      <c r="W6102" s="53">
        <f t="shared" si="681"/>
        <v>0</v>
      </c>
      <c r="X6102" s="53" t="str">
        <f t="shared" si="682"/>
        <v/>
      </c>
      <c r="Y6102" s="54" t="str">
        <f t="shared" si="683"/>
        <v/>
      </c>
    </row>
    <row r="6103" spans="17:25" x14ac:dyDescent="0.25">
      <c r="Q6103" s="47">
        <f t="shared" si="679"/>
        <v>2008</v>
      </c>
      <c r="R6103" s="48" t="str">
        <f t="shared" si="677"/>
        <v>20088</v>
      </c>
      <c r="S6103" s="49">
        <v>39665</v>
      </c>
      <c r="T6103" s="48">
        <v>1771.31</v>
      </c>
      <c r="U6103" s="50">
        <f t="shared" si="678"/>
        <v>1847.4774193548385</v>
      </c>
      <c r="V6103" s="51">
        <f t="shared" si="680"/>
        <v>1967.1122677595615</v>
      </c>
      <c r="W6103" s="53">
        <f t="shared" si="681"/>
        <v>-4.8652505379304101E-3</v>
      </c>
      <c r="X6103" s="53" t="str">
        <f t="shared" si="682"/>
        <v/>
      </c>
      <c r="Y6103" s="54" t="str">
        <f t="shared" si="683"/>
        <v/>
      </c>
    </row>
    <row r="6104" spans="17:25" x14ac:dyDescent="0.25">
      <c r="Q6104" s="47">
        <f t="shared" si="679"/>
        <v>2008</v>
      </c>
      <c r="R6104" s="48" t="str">
        <f t="shared" si="677"/>
        <v>20088</v>
      </c>
      <c r="S6104" s="49">
        <v>39666</v>
      </c>
      <c r="T6104" s="48">
        <v>1772.16</v>
      </c>
      <c r="U6104" s="50">
        <f t="shared" si="678"/>
        <v>1847.4774193548385</v>
      </c>
      <c r="V6104" s="51">
        <f t="shared" si="680"/>
        <v>1967.1122677595615</v>
      </c>
      <c r="W6104" s="53">
        <f t="shared" si="681"/>
        <v>4.7987083006373332E-4</v>
      </c>
      <c r="X6104" s="53" t="str">
        <f t="shared" si="682"/>
        <v/>
      </c>
      <c r="Y6104" s="54" t="str">
        <f t="shared" si="683"/>
        <v/>
      </c>
    </row>
    <row r="6105" spans="17:25" x14ac:dyDescent="0.25">
      <c r="Q6105" s="47">
        <f t="shared" si="679"/>
        <v>2008</v>
      </c>
      <c r="R6105" s="48" t="str">
        <f t="shared" si="677"/>
        <v>20088</v>
      </c>
      <c r="S6105" s="49">
        <v>39667</v>
      </c>
      <c r="T6105" s="48">
        <v>1782.92</v>
      </c>
      <c r="U6105" s="50">
        <f t="shared" si="678"/>
        <v>1847.4774193548385</v>
      </c>
      <c r="V6105" s="51">
        <f t="shared" si="680"/>
        <v>1967.1122677595615</v>
      </c>
      <c r="W6105" s="53">
        <f t="shared" si="681"/>
        <v>6.071686529433018E-3</v>
      </c>
      <c r="X6105" s="53" t="str">
        <f t="shared" si="682"/>
        <v/>
      </c>
      <c r="Y6105" s="54" t="str">
        <f t="shared" si="683"/>
        <v/>
      </c>
    </row>
    <row r="6106" spans="17:25" x14ac:dyDescent="0.25">
      <c r="Q6106" s="47">
        <f t="shared" si="679"/>
        <v>2008</v>
      </c>
      <c r="R6106" s="48" t="str">
        <f t="shared" si="677"/>
        <v>20088</v>
      </c>
      <c r="S6106" s="49">
        <v>39668</v>
      </c>
      <c r="T6106" s="48">
        <v>1782.92</v>
      </c>
      <c r="U6106" s="50">
        <f t="shared" si="678"/>
        <v>1847.4774193548385</v>
      </c>
      <c r="V6106" s="51">
        <f t="shared" si="680"/>
        <v>1967.1122677595615</v>
      </c>
      <c r="W6106" s="53">
        <f t="shared" si="681"/>
        <v>0</v>
      </c>
      <c r="X6106" s="53" t="str">
        <f t="shared" si="682"/>
        <v/>
      </c>
      <c r="Y6106" s="54" t="str">
        <f t="shared" si="683"/>
        <v/>
      </c>
    </row>
    <row r="6107" spans="17:25" x14ac:dyDescent="0.25">
      <c r="Q6107" s="47">
        <f t="shared" si="679"/>
        <v>2008</v>
      </c>
      <c r="R6107" s="48" t="str">
        <f t="shared" si="677"/>
        <v>20088</v>
      </c>
      <c r="S6107" s="49">
        <v>39669</v>
      </c>
      <c r="T6107" s="48">
        <v>1816.25</v>
      </c>
      <c r="U6107" s="50">
        <f t="shared" si="678"/>
        <v>1847.4774193548385</v>
      </c>
      <c r="V6107" s="51">
        <f t="shared" si="680"/>
        <v>1967.1122677595615</v>
      </c>
      <c r="W6107" s="53">
        <f t="shared" si="681"/>
        <v>1.869405245327882E-2</v>
      </c>
      <c r="X6107" s="53" t="str">
        <f t="shared" si="682"/>
        <v/>
      </c>
      <c r="Y6107" s="54" t="str">
        <f t="shared" si="683"/>
        <v/>
      </c>
    </row>
    <row r="6108" spans="17:25" x14ac:dyDescent="0.25">
      <c r="Q6108" s="47">
        <f t="shared" si="679"/>
        <v>2008</v>
      </c>
      <c r="R6108" s="48" t="str">
        <f t="shared" si="677"/>
        <v>20088</v>
      </c>
      <c r="S6108" s="49">
        <v>39670</v>
      </c>
      <c r="T6108" s="48">
        <v>1816.25</v>
      </c>
      <c r="U6108" s="50">
        <f t="shared" si="678"/>
        <v>1847.4774193548385</v>
      </c>
      <c r="V6108" s="51">
        <f t="shared" si="680"/>
        <v>1967.1122677595615</v>
      </c>
      <c r="W6108" s="53">
        <f t="shared" si="681"/>
        <v>0</v>
      </c>
      <c r="X6108" s="53" t="str">
        <f t="shared" si="682"/>
        <v/>
      </c>
      <c r="Y6108" s="54" t="str">
        <f t="shared" si="683"/>
        <v/>
      </c>
    </row>
    <row r="6109" spans="17:25" x14ac:dyDescent="0.25">
      <c r="Q6109" s="47">
        <f t="shared" si="679"/>
        <v>2008</v>
      </c>
      <c r="R6109" s="48" t="str">
        <f t="shared" si="677"/>
        <v>20088</v>
      </c>
      <c r="S6109" s="49">
        <v>39671</v>
      </c>
      <c r="T6109" s="48">
        <v>1816.25</v>
      </c>
      <c r="U6109" s="50">
        <f t="shared" si="678"/>
        <v>1847.4774193548385</v>
      </c>
      <c r="V6109" s="51">
        <f t="shared" si="680"/>
        <v>1967.1122677595615</v>
      </c>
      <c r="W6109" s="53">
        <f t="shared" si="681"/>
        <v>0</v>
      </c>
      <c r="X6109" s="53" t="str">
        <f t="shared" si="682"/>
        <v/>
      </c>
      <c r="Y6109" s="54" t="str">
        <f t="shared" si="683"/>
        <v/>
      </c>
    </row>
    <row r="6110" spans="17:25" x14ac:dyDescent="0.25">
      <c r="Q6110" s="47">
        <f t="shared" si="679"/>
        <v>2008</v>
      </c>
      <c r="R6110" s="48" t="str">
        <f t="shared" si="677"/>
        <v>20088</v>
      </c>
      <c r="S6110" s="49">
        <v>39672</v>
      </c>
      <c r="T6110" s="48">
        <v>1821.76</v>
      </c>
      <c r="U6110" s="50">
        <f t="shared" si="678"/>
        <v>1847.4774193548385</v>
      </c>
      <c r="V6110" s="51">
        <f t="shared" si="680"/>
        <v>1967.1122677595615</v>
      </c>
      <c r="W6110" s="53">
        <f t="shared" si="681"/>
        <v>3.0337233310391287E-3</v>
      </c>
      <c r="X6110" s="53" t="str">
        <f t="shared" si="682"/>
        <v/>
      </c>
      <c r="Y6110" s="54" t="str">
        <f t="shared" si="683"/>
        <v/>
      </c>
    </row>
    <row r="6111" spans="17:25" x14ac:dyDescent="0.25">
      <c r="Q6111" s="47">
        <f t="shared" si="679"/>
        <v>2008</v>
      </c>
      <c r="R6111" s="48" t="str">
        <f t="shared" si="677"/>
        <v>20088</v>
      </c>
      <c r="S6111" s="49">
        <v>39673</v>
      </c>
      <c r="T6111" s="48">
        <v>1836.25</v>
      </c>
      <c r="U6111" s="50">
        <f t="shared" si="678"/>
        <v>1847.4774193548385</v>
      </c>
      <c r="V6111" s="51">
        <f t="shared" si="680"/>
        <v>1967.1122677595615</v>
      </c>
      <c r="W6111" s="53">
        <f t="shared" si="681"/>
        <v>7.9538468294395592E-3</v>
      </c>
      <c r="X6111" s="53" t="str">
        <f t="shared" si="682"/>
        <v/>
      </c>
      <c r="Y6111" s="54" t="str">
        <f t="shared" si="683"/>
        <v/>
      </c>
    </row>
    <row r="6112" spans="17:25" x14ac:dyDescent="0.25">
      <c r="Q6112" s="47">
        <f t="shared" si="679"/>
        <v>2008</v>
      </c>
      <c r="R6112" s="48" t="str">
        <f t="shared" si="677"/>
        <v>20088</v>
      </c>
      <c r="S6112" s="49">
        <v>39674</v>
      </c>
      <c r="T6112" s="48">
        <v>1854.16</v>
      </c>
      <c r="U6112" s="50">
        <f t="shared" si="678"/>
        <v>1847.4774193548385</v>
      </c>
      <c r="V6112" s="51">
        <f t="shared" si="680"/>
        <v>1967.1122677595615</v>
      </c>
      <c r="W6112" s="53">
        <f t="shared" si="681"/>
        <v>9.753573859768494E-3</v>
      </c>
      <c r="X6112" s="53" t="str">
        <f t="shared" si="682"/>
        <v/>
      </c>
      <c r="Y6112" s="54" t="str">
        <f t="shared" si="683"/>
        <v/>
      </c>
    </row>
    <row r="6113" spans="17:25" x14ac:dyDescent="0.25">
      <c r="Q6113" s="47">
        <f t="shared" si="679"/>
        <v>2008</v>
      </c>
      <c r="R6113" s="48" t="str">
        <f t="shared" si="677"/>
        <v>20088</v>
      </c>
      <c r="S6113" s="49">
        <v>39675</v>
      </c>
      <c r="T6113" s="48">
        <v>1853.45</v>
      </c>
      <c r="U6113" s="50">
        <f t="shared" si="678"/>
        <v>1847.4774193548385</v>
      </c>
      <c r="V6113" s="51">
        <f t="shared" si="680"/>
        <v>1967.1122677595615</v>
      </c>
      <c r="W6113" s="53">
        <f t="shared" si="681"/>
        <v>-3.8292272511541992E-4</v>
      </c>
      <c r="X6113" s="53" t="str">
        <f t="shared" si="682"/>
        <v/>
      </c>
      <c r="Y6113" s="54" t="str">
        <f t="shared" si="683"/>
        <v/>
      </c>
    </row>
    <row r="6114" spans="17:25" x14ac:dyDescent="0.25">
      <c r="Q6114" s="47">
        <f t="shared" si="679"/>
        <v>2008</v>
      </c>
      <c r="R6114" s="48" t="str">
        <f t="shared" si="677"/>
        <v>20088</v>
      </c>
      <c r="S6114" s="49">
        <v>39676</v>
      </c>
      <c r="T6114" s="48">
        <v>1882.11</v>
      </c>
      <c r="U6114" s="50">
        <f t="shared" si="678"/>
        <v>1847.4774193548385</v>
      </c>
      <c r="V6114" s="51">
        <f t="shared" si="680"/>
        <v>1967.1122677595615</v>
      </c>
      <c r="W6114" s="53">
        <f t="shared" si="681"/>
        <v>1.5463055383204249E-2</v>
      </c>
      <c r="X6114" s="53" t="str">
        <f t="shared" si="682"/>
        <v/>
      </c>
      <c r="Y6114" s="54" t="str">
        <f t="shared" si="683"/>
        <v/>
      </c>
    </row>
    <row r="6115" spans="17:25" x14ac:dyDescent="0.25">
      <c r="Q6115" s="47">
        <f t="shared" si="679"/>
        <v>2008</v>
      </c>
      <c r="R6115" s="48" t="str">
        <f t="shared" si="677"/>
        <v>20088</v>
      </c>
      <c r="S6115" s="49">
        <v>39677</v>
      </c>
      <c r="T6115" s="48">
        <v>1882.11</v>
      </c>
      <c r="U6115" s="50">
        <f t="shared" si="678"/>
        <v>1847.4774193548385</v>
      </c>
      <c r="V6115" s="51">
        <f t="shared" si="680"/>
        <v>1967.1122677595615</v>
      </c>
      <c r="W6115" s="53">
        <f t="shared" si="681"/>
        <v>0</v>
      </c>
      <c r="X6115" s="53" t="str">
        <f t="shared" si="682"/>
        <v/>
      </c>
      <c r="Y6115" s="54" t="str">
        <f t="shared" si="683"/>
        <v/>
      </c>
    </row>
    <row r="6116" spans="17:25" x14ac:dyDescent="0.25">
      <c r="Q6116" s="47">
        <f t="shared" si="679"/>
        <v>2008</v>
      </c>
      <c r="R6116" s="48" t="str">
        <f t="shared" si="677"/>
        <v>20088</v>
      </c>
      <c r="S6116" s="49">
        <v>39678</v>
      </c>
      <c r="T6116" s="48">
        <v>1882.11</v>
      </c>
      <c r="U6116" s="50">
        <f t="shared" si="678"/>
        <v>1847.4774193548385</v>
      </c>
      <c r="V6116" s="51">
        <f t="shared" si="680"/>
        <v>1967.1122677595615</v>
      </c>
      <c r="W6116" s="53">
        <f t="shared" si="681"/>
        <v>0</v>
      </c>
      <c r="X6116" s="53" t="str">
        <f t="shared" si="682"/>
        <v/>
      </c>
      <c r="Y6116" s="54" t="str">
        <f t="shared" si="683"/>
        <v/>
      </c>
    </row>
    <row r="6117" spans="17:25" x14ac:dyDescent="0.25">
      <c r="Q6117" s="47">
        <f t="shared" si="679"/>
        <v>2008</v>
      </c>
      <c r="R6117" s="48" t="str">
        <f t="shared" si="677"/>
        <v>20088</v>
      </c>
      <c r="S6117" s="49">
        <v>39679</v>
      </c>
      <c r="T6117" s="48">
        <v>1882.11</v>
      </c>
      <c r="U6117" s="50">
        <f t="shared" si="678"/>
        <v>1847.4774193548385</v>
      </c>
      <c r="V6117" s="51">
        <f t="shared" si="680"/>
        <v>1967.1122677595615</v>
      </c>
      <c r="W6117" s="53">
        <f t="shared" si="681"/>
        <v>0</v>
      </c>
      <c r="X6117" s="53" t="str">
        <f t="shared" si="682"/>
        <v/>
      </c>
      <c r="Y6117" s="54" t="str">
        <f t="shared" si="683"/>
        <v/>
      </c>
    </row>
    <row r="6118" spans="17:25" x14ac:dyDescent="0.25">
      <c r="Q6118" s="47">
        <f t="shared" si="679"/>
        <v>2008</v>
      </c>
      <c r="R6118" s="48" t="str">
        <f t="shared" si="677"/>
        <v>20088</v>
      </c>
      <c r="S6118" s="49">
        <v>39680</v>
      </c>
      <c r="T6118" s="48">
        <v>1891.99</v>
      </c>
      <c r="U6118" s="50">
        <f t="shared" si="678"/>
        <v>1847.4774193548385</v>
      </c>
      <c r="V6118" s="51">
        <f t="shared" si="680"/>
        <v>1967.1122677595615</v>
      </c>
      <c r="W6118" s="53">
        <f t="shared" si="681"/>
        <v>5.2494275042374028E-3</v>
      </c>
      <c r="X6118" s="53" t="str">
        <f t="shared" si="682"/>
        <v/>
      </c>
      <c r="Y6118" s="54" t="str">
        <f t="shared" si="683"/>
        <v/>
      </c>
    </row>
    <row r="6119" spans="17:25" x14ac:dyDescent="0.25">
      <c r="Q6119" s="47">
        <f t="shared" si="679"/>
        <v>2008</v>
      </c>
      <c r="R6119" s="48" t="str">
        <f t="shared" si="677"/>
        <v>20088</v>
      </c>
      <c r="S6119" s="49">
        <v>39681</v>
      </c>
      <c r="T6119" s="48">
        <v>1880.69</v>
      </c>
      <c r="U6119" s="50">
        <f t="shared" si="678"/>
        <v>1847.4774193548385</v>
      </c>
      <c r="V6119" s="51">
        <f t="shared" si="680"/>
        <v>1967.1122677595615</v>
      </c>
      <c r="W6119" s="53">
        <f t="shared" si="681"/>
        <v>-5.9725474236121956E-3</v>
      </c>
      <c r="X6119" s="53" t="str">
        <f t="shared" si="682"/>
        <v/>
      </c>
      <c r="Y6119" s="54" t="str">
        <f t="shared" si="683"/>
        <v/>
      </c>
    </row>
    <row r="6120" spans="17:25" x14ac:dyDescent="0.25">
      <c r="Q6120" s="47">
        <f t="shared" si="679"/>
        <v>2008</v>
      </c>
      <c r="R6120" s="48" t="str">
        <f t="shared" si="677"/>
        <v>20088</v>
      </c>
      <c r="S6120" s="49">
        <v>39682</v>
      </c>
      <c r="T6120" s="48">
        <v>1864.26</v>
      </c>
      <c r="U6120" s="50">
        <f t="shared" si="678"/>
        <v>1847.4774193548385</v>
      </c>
      <c r="V6120" s="51">
        <f t="shared" si="680"/>
        <v>1967.1122677595615</v>
      </c>
      <c r="W6120" s="53">
        <f t="shared" si="681"/>
        <v>-8.7361553472395936E-3</v>
      </c>
      <c r="X6120" s="53" t="str">
        <f t="shared" si="682"/>
        <v/>
      </c>
      <c r="Y6120" s="54" t="str">
        <f t="shared" si="683"/>
        <v/>
      </c>
    </row>
    <row r="6121" spans="17:25" x14ac:dyDescent="0.25">
      <c r="Q6121" s="47">
        <f t="shared" si="679"/>
        <v>2008</v>
      </c>
      <c r="R6121" s="48" t="str">
        <f t="shared" si="677"/>
        <v>20088</v>
      </c>
      <c r="S6121" s="49">
        <v>39683</v>
      </c>
      <c r="T6121" s="48">
        <v>1872.07</v>
      </c>
      <c r="U6121" s="50">
        <f t="shared" si="678"/>
        <v>1847.4774193548385</v>
      </c>
      <c r="V6121" s="51">
        <f t="shared" si="680"/>
        <v>1967.1122677595615</v>
      </c>
      <c r="W6121" s="53">
        <f t="shared" si="681"/>
        <v>4.1893298145108115E-3</v>
      </c>
      <c r="X6121" s="53" t="str">
        <f t="shared" si="682"/>
        <v/>
      </c>
      <c r="Y6121" s="54" t="str">
        <f t="shared" si="683"/>
        <v/>
      </c>
    </row>
    <row r="6122" spans="17:25" x14ac:dyDescent="0.25">
      <c r="Q6122" s="47">
        <f t="shared" si="679"/>
        <v>2008</v>
      </c>
      <c r="R6122" s="48" t="str">
        <f t="shared" si="677"/>
        <v>20088</v>
      </c>
      <c r="S6122" s="49">
        <v>39684</v>
      </c>
      <c r="T6122" s="48">
        <v>1872.07</v>
      </c>
      <c r="U6122" s="50">
        <f t="shared" si="678"/>
        <v>1847.4774193548385</v>
      </c>
      <c r="V6122" s="51">
        <f t="shared" si="680"/>
        <v>1967.1122677595615</v>
      </c>
      <c r="W6122" s="53">
        <f t="shared" si="681"/>
        <v>0</v>
      </c>
      <c r="X6122" s="53" t="str">
        <f t="shared" si="682"/>
        <v/>
      </c>
      <c r="Y6122" s="54" t="str">
        <f t="shared" si="683"/>
        <v/>
      </c>
    </row>
    <row r="6123" spans="17:25" x14ac:dyDescent="0.25">
      <c r="Q6123" s="47">
        <f t="shared" si="679"/>
        <v>2008</v>
      </c>
      <c r="R6123" s="48" t="str">
        <f t="shared" si="677"/>
        <v>20088</v>
      </c>
      <c r="S6123" s="49">
        <v>39685</v>
      </c>
      <c r="T6123" s="48">
        <v>1872.07</v>
      </c>
      <c r="U6123" s="50">
        <f t="shared" si="678"/>
        <v>1847.4774193548385</v>
      </c>
      <c r="V6123" s="51">
        <f t="shared" si="680"/>
        <v>1967.1122677595615</v>
      </c>
      <c r="W6123" s="53">
        <f t="shared" si="681"/>
        <v>0</v>
      </c>
      <c r="X6123" s="53" t="str">
        <f t="shared" si="682"/>
        <v/>
      </c>
      <c r="Y6123" s="54" t="str">
        <f t="shared" si="683"/>
        <v/>
      </c>
    </row>
    <row r="6124" spans="17:25" x14ac:dyDescent="0.25">
      <c r="Q6124" s="47">
        <f t="shared" si="679"/>
        <v>2008</v>
      </c>
      <c r="R6124" s="48" t="str">
        <f t="shared" si="677"/>
        <v>20088</v>
      </c>
      <c r="S6124" s="49">
        <v>39686</v>
      </c>
      <c r="T6124" s="48">
        <v>1873.94</v>
      </c>
      <c r="U6124" s="50">
        <f t="shared" si="678"/>
        <v>1847.4774193548385</v>
      </c>
      <c r="V6124" s="51">
        <f t="shared" si="680"/>
        <v>1967.1122677595615</v>
      </c>
      <c r="W6124" s="53">
        <f t="shared" si="681"/>
        <v>9.9889427211596882E-4</v>
      </c>
      <c r="X6124" s="53" t="str">
        <f t="shared" si="682"/>
        <v/>
      </c>
      <c r="Y6124" s="54" t="str">
        <f t="shared" si="683"/>
        <v/>
      </c>
    </row>
    <row r="6125" spans="17:25" x14ac:dyDescent="0.25">
      <c r="Q6125" s="47">
        <f t="shared" si="679"/>
        <v>2008</v>
      </c>
      <c r="R6125" s="48" t="str">
        <f t="shared" si="677"/>
        <v>20088</v>
      </c>
      <c r="S6125" s="49">
        <v>39687</v>
      </c>
      <c r="T6125" s="48">
        <v>1892.06</v>
      </c>
      <c r="U6125" s="50">
        <f t="shared" si="678"/>
        <v>1847.4774193548385</v>
      </c>
      <c r="V6125" s="51">
        <f t="shared" si="680"/>
        <v>1967.1122677595615</v>
      </c>
      <c r="W6125" s="53">
        <f t="shared" si="681"/>
        <v>9.6694664717118517E-3</v>
      </c>
      <c r="X6125" s="53" t="str">
        <f t="shared" si="682"/>
        <v/>
      </c>
      <c r="Y6125" s="54" t="str">
        <f t="shared" si="683"/>
        <v/>
      </c>
    </row>
    <row r="6126" spans="17:25" x14ac:dyDescent="0.25">
      <c r="Q6126" s="47">
        <f t="shared" si="679"/>
        <v>2008</v>
      </c>
      <c r="R6126" s="48" t="str">
        <f t="shared" si="677"/>
        <v>20088</v>
      </c>
      <c r="S6126" s="49">
        <v>39688</v>
      </c>
      <c r="T6126" s="48">
        <v>1887.71</v>
      </c>
      <c r="U6126" s="50">
        <f t="shared" si="678"/>
        <v>1847.4774193548385</v>
      </c>
      <c r="V6126" s="51">
        <f t="shared" si="680"/>
        <v>1967.1122677595615</v>
      </c>
      <c r="W6126" s="53">
        <f t="shared" si="681"/>
        <v>-2.2990814244790991E-3</v>
      </c>
      <c r="X6126" s="53" t="str">
        <f t="shared" si="682"/>
        <v/>
      </c>
      <c r="Y6126" s="54" t="str">
        <f t="shared" si="683"/>
        <v/>
      </c>
    </row>
    <row r="6127" spans="17:25" x14ac:dyDescent="0.25">
      <c r="Q6127" s="47">
        <f t="shared" si="679"/>
        <v>2008</v>
      </c>
      <c r="R6127" s="48" t="str">
        <f t="shared" si="677"/>
        <v>20088</v>
      </c>
      <c r="S6127" s="49">
        <v>39689</v>
      </c>
      <c r="T6127" s="48">
        <v>1907.97</v>
      </c>
      <c r="U6127" s="50">
        <f t="shared" si="678"/>
        <v>1847.4774193548385</v>
      </c>
      <c r="V6127" s="51">
        <f t="shared" si="680"/>
        <v>1967.1122677595615</v>
      </c>
      <c r="W6127" s="53">
        <f t="shared" si="681"/>
        <v>1.0732580745983267E-2</v>
      </c>
      <c r="X6127" s="53" t="str">
        <f t="shared" si="682"/>
        <v/>
      </c>
      <c r="Y6127" s="54" t="str">
        <f t="shared" si="683"/>
        <v/>
      </c>
    </row>
    <row r="6128" spans="17:25" x14ac:dyDescent="0.25">
      <c r="Q6128" s="47">
        <f t="shared" si="679"/>
        <v>2008</v>
      </c>
      <c r="R6128" s="48" t="str">
        <f t="shared" si="677"/>
        <v>20088</v>
      </c>
      <c r="S6128" s="49">
        <v>39690</v>
      </c>
      <c r="T6128" s="48">
        <v>1932.2</v>
      </c>
      <c r="U6128" s="50">
        <f t="shared" si="678"/>
        <v>1847.4774193548385</v>
      </c>
      <c r="V6128" s="51">
        <f t="shared" si="680"/>
        <v>1967.1122677595615</v>
      </c>
      <c r="W6128" s="53">
        <f t="shared" si="681"/>
        <v>1.2699361101065509E-2</v>
      </c>
      <c r="X6128" s="53" t="str">
        <f t="shared" si="682"/>
        <v/>
      </c>
      <c r="Y6128" s="54" t="str">
        <f t="shared" si="683"/>
        <v/>
      </c>
    </row>
    <row r="6129" spans="17:25" x14ac:dyDescent="0.25">
      <c r="Q6129" s="47">
        <f t="shared" si="679"/>
        <v>2008</v>
      </c>
      <c r="R6129" s="48" t="str">
        <f t="shared" si="677"/>
        <v>20088</v>
      </c>
      <c r="S6129" s="49">
        <v>39691</v>
      </c>
      <c r="T6129" s="48">
        <v>1932.2</v>
      </c>
      <c r="U6129" s="50">
        <f t="shared" si="678"/>
        <v>1847.4774193548385</v>
      </c>
      <c r="V6129" s="51">
        <f t="shared" si="680"/>
        <v>1967.1122677595615</v>
      </c>
      <c r="W6129" s="53">
        <f t="shared" si="681"/>
        <v>0</v>
      </c>
      <c r="X6129" s="53" t="str">
        <f t="shared" si="682"/>
        <v/>
      </c>
      <c r="Y6129" s="54" t="str">
        <f t="shared" si="683"/>
        <v/>
      </c>
    </row>
    <row r="6130" spans="17:25" x14ac:dyDescent="0.25">
      <c r="Q6130" s="47">
        <f t="shared" si="679"/>
        <v>2008</v>
      </c>
      <c r="R6130" s="48" t="str">
        <f t="shared" si="677"/>
        <v>20089</v>
      </c>
      <c r="S6130" s="49">
        <v>39692</v>
      </c>
      <c r="T6130" s="48">
        <v>1932.2</v>
      </c>
      <c r="U6130" s="50">
        <f t="shared" si="678"/>
        <v>2066.1869999999999</v>
      </c>
      <c r="V6130" s="51">
        <f t="shared" si="680"/>
        <v>1967.1122677595615</v>
      </c>
      <c r="W6130" s="53">
        <f t="shared" si="681"/>
        <v>0</v>
      </c>
      <c r="X6130" s="53">
        <f t="shared" si="682"/>
        <v>0.11838281667417472</v>
      </c>
      <c r="Y6130" s="54" t="str">
        <f t="shared" si="683"/>
        <v/>
      </c>
    </row>
    <row r="6131" spans="17:25" x14ac:dyDescent="0.25">
      <c r="Q6131" s="47">
        <f t="shared" si="679"/>
        <v>2008</v>
      </c>
      <c r="R6131" s="48" t="str">
        <f t="shared" si="677"/>
        <v>20089</v>
      </c>
      <c r="S6131" s="49">
        <v>39693</v>
      </c>
      <c r="T6131" s="48">
        <v>1932.2</v>
      </c>
      <c r="U6131" s="50">
        <f t="shared" si="678"/>
        <v>2066.1869999999999</v>
      </c>
      <c r="V6131" s="51">
        <f t="shared" si="680"/>
        <v>1967.1122677595615</v>
      </c>
      <c r="W6131" s="53">
        <f t="shared" si="681"/>
        <v>0</v>
      </c>
      <c r="X6131" s="53" t="str">
        <f t="shared" si="682"/>
        <v/>
      </c>
      <c r="Y6131" s="54" t="str">
        <f t="shared" si="683"/>
        <v/>
      </c>
    </row>
    <row r="6132" spans="17:25" x14ac:dyDescent="0.25">
      <c r="Q6132" s="47">
        <f t="shared" si="679"/>
        <v>2008</v>
      </c>
      <c r="R6132" s="48" t="str">
        <f t="shared" si="677"/>
        <v>20089</v>
      </c>
      <c r="S6132" s="49">
        <v>39694</v>
      </c>
      <c r="T6132" s="48">
        <v>1975.1</v>
      </c>
      <c r="U6132" s="50">
        <f t="shared" si="678"/>
        <v>2066.1869999999999</v>
      </c>
      <c r="V6132" s="51">
        <f t="shared" si="680"/>
        <v>1967.1122677595615</v>
      </c>
      <c r="W6132" s="53">
        <f t="shared" si="681"/>
        <v>2.2202670531000779E-2</v>
      </c>
      <c r="X6132" s="53" t="str">
        <f t="shared" si="682"/>
        <v/>
      </c>
      <c r="Y6132" s="54" t="str">
        <f t="shared" si="683"/>
        <v/>
      </c>
    </row>
    <row r="6133" spans="17:25" x14ac:dyDescent="0.25">
      <c r="Q6133" s="47">
        <f t="shared" si="679"/>
        <v>2008</v>
      </c>
      <c r="R6133" s="48" t="str">
        <f t="shared" si="677"/>
        <v>20089</v>
      </c>
      <c r="S6133" s="49">
        <v>39695</v>
      </c>
      <c r="T6133" s="48">
        <v>1992.59</v>
      </c>
      <c r="U6133" s="50">
        <f t="shared" si="678"/>
        <v>2066.1869999999999</v>
      </c>
      <c r="V6133" s="51">
        <f t="shared" si="680"/>
        <v>1967.1122677595615</v>
      </c>
      <c r="W6133" s="53">
        <f t="shared" si="681"/>
        <v>8.8552478355525821E-3</v>
      </c>
      <c r="X6133" s="53" t="str">
        <f t="shared" si="682"/>
        <v/>
      </c>
      <c r="Y6133" s="54" t="str">
        <f t="shared" si="683"/>
        <v/>
      </c>
    </row>
    <row r="6134" spans="17:25" x14ac:dyDescent="0.25">
      <c r="Q6134" s="47">
        <f t="shared" si="679"/>
        <v>2008</v>
      </c>
      <c r="R6134" s="48" t="str">
        <f t="shared" si="677"/>
        <v>20089</v>
      </c>
      <c r="S6134" s="49">
        <v>39696</v>
      </c>
      <c r="T6134" s="48">
        <v>2017.53</v>
      </c>
      <c r="U6134" s="50">
        <f t="shared" si="678"/>
        <v>2066.1869999999999</v>
      </c>
      <c r="V6134" s="51">
        <f t="shared" si="680"/>
        <v>1967.1122677595615</v>
      </c>
      <c r="W6134" s="53">
        <f t="shared" si="681"/>
        <v>1.2516373162567263E-2</v>
      </c>
      <c r="X6134" s="53" t="str">
        <f t="shared" si="682"/>
        <v/>
      </c>
      <c r="Y6134" s="54" t="str">
        <f t="shared" si="683"/>
        <v/>
      </c>
    </row>
    <row r="6135" spans="17:25" x14ac:dyDescent="0.25">
      <c r="Q6135" s="47">
        <f t="shared" si="679"/>
        <v>2008</v>
      </c>
      <c r="R6135" s="48" t="str">
        <f t="shared" si="677"/>
        <v>20089</v>
      </c>
      <c r="S6135" s="49">
        <v>39697</v>
      </c>
      <c r="T6135" s="48">
        <v>2041.81</v>
      </c>
      <c r="U6135" s="50">
        <f t="shared" si="678"/>
        <v>2066.1869999999999</v>
      </c>
      <c r="V6135" s="51">
        <f t="shared" si="680"/>
        <v>1967.1122677595615</v>
      </c>
      <c r="W6135" s="53">
        <f t="shared" si="681"/>
        <v>1.2034517454511118E-2</v>
      </c>
      <c r="X6135" s="53" t="str">
        <f t="shared" si="682"/>
        <v/>
      </c>
      <c r="Y6135" s="54" t="str">
        <f t="shared" si="683"/>
        <v/>
      </c>
    </row>
    <row r="6136" spans="17:25" x14ac:dyDescent="0.25">
      <c r="Q6136" s="47">
        <f t="shared" si="679"/>
        <v>2008</v>
      </c>
      <c r="R6136" s="48" t="str">
        <f t="shared" si="677"/>
        <v>20089</v>
      </c>
      <c r="S6136" s="49">
        <v>39698</v>
      </c>
      <c r="T6136" s="48">
        <v>2041.81</v>
      </c>
      <c r="U6136" s="50">
        <f t="shared" si="678"/>
        <v>2066.1869999999999</v>
      </c>
      <c r="V6136" s="51">
        <f t="shared" si="680"/>
        <v>1967.1122677595615</v>
      </c>
      <c r="W6136" s="53">
        <f t="shared" si="681"/>
        <v>0</v>
      </c>
      <c r="X6136" s="53" t="str">
        <f t="shared" si="682"/>
        <v/>
      </c>
      <c r="Y6136" s="54" t="str">
        <f t="shared" si="683"/>
        <v/>
      </c>
    </row>
    <row r="6137" spans="17:25" x14ac:dyDescent="0.25">
      <c r="Q6137" s="47">
        <f t="shared" si="679"/>
        <v>2008</v>
      </c>
      <c r="R6137" s="48" t="str">
        <f t="shared" si="677"/>
        <v>20089</v>
      </c>
      <c r="S6137" s="49">
        <v>39699</v>
      </c>
      <c r="T6137" s="48">
        <v>2041.81</v>
      </c>
      <c r="U6137" s="50">
        <f t="shared" si="678"/>
        <v>2066.1869999999999</v>
      </c>
      <c r="V6137" s="51">
        <f t="shared" si="680"/>
        <v>1967.1122677595615</v>
      </c>
      <c r="W6137" s="53">
        <f t="shared" si="681"/>
        <v>0</v>
      </c>
      <c r="X6137" s="53" t="str">
        <f t="shared" si="682"/>
        <v/>
      </c>
      <c r="Y6137" s="54" t="str">
        <f t="shared" si="683"/>
        <v/>
      </c>
    </row>
    <row r="6138" spans="17:25" x14ac:dyDescent="0.25">
      <c r="Q6138" s="47">
        <f t="shared" si="679"/>
        <v>2008</v>
      </c>
      <c r="R6138" s="48" t="str">
        <f t="shared" si="677"/>
        <v>20089</v>
      </c>
      <c r="S6138" s="49">
        <v>39700</v>
      </c>
      <c r="T6138" s="48">
        <v>2031.12</v>
      </c>
      <c r="U6138" s="50">
        <f t="shared" si="678"/>
        <v>2066.1869999999999</v>
      </c>
      <c r="V6138" s="51">
        <f t="shared" si="680"/>
        <v>1967.1122677595615</v>
      </c>
      <c r="W6138" s="53">
        <f t="shared" si="681"/>
        <v>-5.2355508103104631E-3</v>
      </c>
      <c r="X6138" s="53" t="str">
        <f t="shared" si="682"/>
        <v/>
      </c>
      <c r="Y6138" s="54" t="str">
        <f t="shared" si="683"/>
        <v/>
      </c>
    </row>
    <row r="6139" spans="17:25" x14ac:dyDescent="0.25">
      <c r="Q6139" s="47">
        <f t="shared" si="679"/>
        <v>2008</v>
      </c>
      <c r="R6139" s="48" t="str">
        <f t="shared" si="677"/>
        <v>20089</v>
      </c>
      <c r="S6139" s="49">
        <v>39701</v>
      </c>
      <c r="T6139" s="48">
        <v>2071.2399999999998</v>
      </c>
      <c r="U6139" s="50">
        <f t="shared" si="678"/>
        <v>2066.1869999999999</v>
      </c>
      <c r="V6139" s="51">
        <f t="shared" si="680"/>
        <v>1967.1122677595615</v>
      </c>
      <c r="W6139" s="53">
        <f t="shared" si="681"/>
        <v>1.9752648784906901E-2</v>
      </c>
      <c r="X6139" s="53" t="str">
        <f t="shared" si="682"/>
        <v/>
      </c>
      <c r="Y6139" s="54" t="str">
        <f t="shared" si="683"/>
        <v/>
      </c>
    </row>
    <row r="6140" spans="17:25" x14ac:dyDescent="0.25">
      <c r="Q6140" s="47">
        <f t="shared" si="679"/>
        <v>2008</v>
      </c>
      <c r="R6140" s="48" t="str">
        <f t="shared" si="677"/>
        <v>20089</v>
      </c>
      <c r="S6140" s="49">
        <v>39702</v>
      </c>
      <c r="T6140" s="48">
        <v>2081.3200000000002</v>
      </c>
      <c r="U6140" s="50">
        <f t="shared" si="678"/>
        <v>2066.1869999999999</v>
      </c>
      <c r="V6140" s="51">
        <f t="shared" si="680"/>
        <v>1967.1122677595615</v>
      </c>
      <c r="W6140" s="53">
        <f t="shared" si="681"/>
        <v>4.8666499295109134E-3</v>
      </c>
      <c r="X6140" s="53" t="str">
        <f t="shared" si="682"/>
        <v/>
      </c>
      <c r="Y6140" s="54" t="str">
        <f t="shared" si="683"/>
        <v/>
      </c>
    </row>
    <row r="6141" spans="17:25" x14ac:dyDescent="0.25">
      <c r="Q6141" s="47">
        <f t="shared" si="679"/>
        <v>2008</v>
      </c>
      <c r="R6141" s="48" t="str">
        <f t="shared" si="677"/>
        <v>20089</v>
      </c>
      <c r="S6141" s="49">
        <v>39703</v>
      </c>
      <c r="T6141" s="48">
        <v>2082.46</v>
      </c>
      <c r="U6141" s="50">
        <f t="shared" si="678"/>
        <v>2066.1869999999999</v>
      </c>
      <c r="V6141" s="51">
        <f t="shared" si="680"/>
        <v>1967.1122677595615</v>
      </c>
      <c r="W6141" s="53">
        <f t="shared" si="681"/>
        <v>5.4772932562019427E-4</v>
      </c>
      <c r="X6141" s="53" t="str">
        <f t="shared" si="682"/>
        <v/>
      </c>
      <c r="Y6141" s="54" t="str">
        <f t="shared" si="683"/>
        <v/>
      </c>
    </row>
    <row r="6142" spans="17:25" x14ac:dyDescent="0.25">
      <c r="Q6142" s="47">
        <f t="shared" si="679"/>
        <v>2008</v>
      </c>
      <c r="R6142" s="48" t="str">
        <f t="shared" si="677"/>
        <v>20089</v>
      </c>
      <c r="S6142" s="49">
        <v>39704</v>
      </c>
      <c r="T6142" s="48">
        <v>2051.5500000000002</v>
      </c>
      <c r="U6142" s="50">
        <f t="shared" si="678"/>
        <v>2066.1869999999999</v>
      </c>
      <c r="V6142" s="51">
        <f t="shared" si="680"/>
        <v>1967.1122677595615</v>
      </c>
      <c r="W6142" s="53">
        <f t="shared" si="681"/>
        <v>-1.4843022194904076E-2</v>
      </c>
      <c r="X6142" s="53" t="str">
        <f t="shared" si="682"/>
        <v/>
      </c>
      <c r="Y6142" s="54" t="str">
        <f t="shared" si="683"/>
        <v/>
      </c>
    </row>
    <row r="6143" spans="17:25" x14ac:dyDescent="0.25">
      <c r="Q6143" s="47">
        <f t="shared" si="679"/>
        <v>2008</v>
      </c>
      <c r="R6143" s="48" t="str">
        <f t="shared" si="677"/>
        <v>20089</v>
      </c>
      <c r="S6143" s="49">
        <v>39705</v>
      </c>
      <c r="T6143" s="48">
        <v>2051.5500000000002</v>
      </c>
      <c r="U6143" s="50">
        <f t="shared" si="678"/>
        <v>2066.1869999999999</v>
      </c>
      <c r="V6143" s="51">
        <f t="shared" si="680"/>
        <v>1967.1122677595615</v>
      </c>
      <c r="W6143" s="53">
        <f t="shared" si="681"/>
        <v>0</v>
      </c>
      <c r="X6143" s="53" t="str">
        <f t="shared" si="682"/>
        <v/>
      </c>
      <c r="Y6143" s="54" t="str">
        <f t="shared" si="683"/>
        <v/>
      </c>
    </row>
    <row r="6144" spans="17:25" x14ac:dyDescent="0.25">
      <c r="Q6144" s="47">
        <f t="shared" si="679"/>
        <v>2008</v>
      </c>
      <c r="R6144" s="48" t="str">
        <f t="shared" si="677"/>
        <v>20089</v>
      </c>
      <c r="S6144" s="49">
        <v>39706</v>
      </c>
      <c r="T6144" s="48">
        <v>2051.5500000000002</v>
      </c>
      <c r="U6144" s="50">
        <f t="shared" si="678"/>
        <v>2066.1869999999999</v>
      </c>
      <c r="V6144" s="51">
        <f t="shared" si="680"/>
        <v>1967.1122677595615</v>
      </c>
      <c r="W6144" s="53">
        <f t="shared" si="681"/>
        <v>0</v>
      </c>
      <c r="X6144" s="53" t="str">
        <f t="shared" si="682"/>
        <v/>
      </c>
      <c r="Y6144" s="54" t="str">
        <f t="shared" si="683"/>
        <v/>
      </c>
    </row>
    <row r="6145" spans="17:25" x14ac:dyDescent="0.25">
      <c r="Q6145" s="47">
        <f t="shared" si="679"/>
        <v>2008</v>
      </c>
      <c r="R6145" s="48" t="str">
        <f t="shared" si="677"/>
        <v>20089</v>
      </c>
      <c r="S6145" s="49">
        <v>39707</v>
      </c>
      <c r="T6145" s="48">
        <v>2071.29</v>
      </c>
      <c r="U6145" s="50">
        <f t="shared" si="678"/>
        <v>2066.1869999999999</v>
      </c>
      <c r="V6145" s="51">
        <f t="shared" si="680"/>
        <v>1967.1122677595615</v>
      </c>
      <c r="W6145" s="53">
        <f t="shared" si="681"/>
        <v>9.6219931271477321E-3</v>
      </c>
      <c r="X6145" s="53" t="str">
        <f t="shared" si="682"/>
        <v/>
      </c>
      <c r="Y6145" s="54" t="str">
        <f t="shared" si="683"/>
        <v/>
      </c>
    </row>
    <row r="6146" spans="17:25" x14ac:dyDescent="0.25">
      <c r="Q6146" s="47">
        <f t="shared" si="679"/>
        <v>2008</v>
      </c>
      <c r="R6146" s="48" t="str">
        <f t="shared" si="677"/>
        <v>20089</v>
      </c>
      <c r="S6146" s="49">
        <v>39708</v>
      </c>
      <c r="T6146" s="48">
        <v>2109.37</v>
      </c>
      <c r="U6146" s="50">
        <f t="shared" si="678"/>
        <v>2066.1869999999999</v>
      </c>
      <c r="V6146" s="51">
        <f t="shared" si="680"/>
        <v>1967.1122677595615</v>
      </c>
      <c r="W6146" s="53">
        <f t="shared" si="681"/>
        <v>1.8384678147434608E-2</v>
      </c>
      <c r="X6146" s="53" t="str">
        <f t="shared" si="682"/>
        <v/>
      </c>
      <c r="Y6146" s="54" t="str">
        <f t="shared" si="683"/>
        <v/>
      </c>
    </row>
    <row r="6147" spans="17:25" x14ac:dyDescent="0.25">
      <c r="Q6147" s="47">
        <f t="shared" si="679"/>
        <v>2008</v>
      </c>
      <c r="R6147" s="48" t="str">
        <f t="shared" si="677"/>
        <v>20089</v>
      </c>
      <c r="S6147" s="49">
        <v>39709</v>
      </c>
      <c r="T6147" s="48">
        <v>2139.14</v>
      </c>
      <c r="U6147" s="50">
        <f t="shared" si="678"/>
        <v>2066.1869999999999</v>
      </c>
      <c r="V6147" s="51">
        <f t="shared" si="680"/>
        <v>1967.1122677595615</v>
      </c>
      <c r="W6147" s="53">
        <f t="shared" si="681"/>
        <v>1.4113218638740488E-2</v>
      </c>
      <c r="X6147" s="53" t="str">
        <f t="shared" si="682"/>
        <v/>
      </c>
      <c r="Y6147" s="54" t="str">
        <f t="shared" si="683"/>
        <v/>
      </c>
    </row>
    <row r="6148" spans="17:25" x14ac:dyDescent="0.25">
      <c r="Q6148" s="47">
        <f t="shared" si="679"/>
        <v>2008</v>
      </c>
      <c r="R6148" s="48" t="str">
        <f t="shared" si="677"/>
        <v>20089</v>
      </c>
      <c r="S6148" s="49">
        <v>39710</v>
      </c>
      <c r="T6148" s="48">
        <v>2187.0100000000002</v>
      </c>
      <c r="U6148" s="50">
        <f t="shared" si="678"/>
        <v>2066.1869999999999</v>
      </c>
      <c r="V6148" s="51">
        <f t="shared" si="680"/>
        <v>1967.1122677595615</v>
      </c>
      <c r="W6148" s="53">
        <f t="shared" si="681"/>
        <v>2.2378151967613391E-2</v>
      </c>
      <c r="X6148" s="53" t="str">
        <f t="shared" si="682"/>
        <v/>
      </c>
      <c r="Y6148" s="54" t="str">
        <f t="shared" si="683"/>
        <v/>
      </c>
    </row>
    <row r="6149" spans="17:25" x14ac:dyDescent="0.25">
      <c r="Q6149" s="47">
        <f t="shared" si="679"/>
        <v>2008</v>
      </c>
      <c r="R6149" s="48" t="str">
        <f t="shared" si="677"/>
        <v>20089</v>
      </c>
      <c r="S6149" s="49">
        <v>39711</v>
      </c>
      <c r="T6149" s="48">
        <v>2067.4499999999998</v>
      </c>
      <c r="U6149" s="50">
        <f t="shared" si="678"/>
        <v>2066.1869999999999</v>
      </c>
      <c r="V6149" s="51">
        <f t="shared" si="680"/>
        <v>1967.1122677595615</v>
      </c>
      <c r="W6149" s="53">
        <f t="shared" si="681"/>
        <v>-5.46682456870341E-2</v>
      </c>
      <c r="X6149" s="53" t="str">
        <f t="shared" si="682"/>
        <v/>
      </c>
      <c r="Y6149" s="54" t="str">
        <f t="shared" si="683"/>
        <v/>
      </c>
    </row>
    <row r="6150" spans="17:25" x14ac:dyDescent="0.25">
      <c r="Q6150" s="47">
        <f t="shared" si="679"/>
        <v>2008</v>
      </c>
      <c r="R6150" s="48" t="str">
        <f t="shared" si="677"/>
        <v>20089</v>
      </c>
      <c r="S6150" s="49">
        <v>39712</v>
      </c>
      <c r="T6150" s="48">
        <v>2067.4499999999998</v>
      </c>
      <c r="U6150" s="50">
        <f t="shared" si="678"/>
        <v>2066.1869999999999</v>
      </c>
      <c r="V6150" s="51">
        <f t="shared" si="680"/>
        <v>1967.1122677595615</v>
      </c>
      <c r="W6150" s="53">
        <f t="shared" si="681"/>
        <v>0</v>
      </c>
      <c r="X6150" s="53" t="str">
        <f t="shared" si="682"/>
        <v/>
      </c>
      <c r="Y6150" s="54" t="str">
        <f t="shared" si="683"/>
        <v/>
      </c>
    </row>
    <row r="6151" spans="17:25" x14ac:dyDescent="0.25">
      <c r="Q6151" s="47">
        <f t="shared" si="679"/>
        <v>2008</v>
      </c>
      <c r="R6151" s="48" t="str">
        <f t="shared" ref="R6151:R6214" si="684">+YEAR(S6151)&amp;MONTH(S6151)</f>
        <v>20089</v>
      </c>
      <c r="S6151" s="49">
        <v>39713</v>
      </c>
      <c r="T6151" s="48">
        <v>2067.4499999999998</v>
      </c>
      <c r="U6151" s="50">
        <f t="shared" ref="U6151:U6214" si="685">+AVERAGEIF($R$3:$R$12000,R6151,$T$3:$T$12000)</f>
        <v>2066.1869999999999</v>
      </c>
      <c r="V6151" s="51">
        <f t="shared" si="680"/>
        <v>1967.1122677595615</v>
      </c>
      <c r="W6151" s="53">
        <f t="shared" si="681"/>
        <v>0</v>
      </c>
      <c r="X6151" s="53" t="str">
        <f t="shared" si="682"/>
        <v/>
      </c>
      <c r="Y6151" s="54" t="str">
        <f t="shared" si="683"/>
        <v/>
      </c>
    </row>
    <row r="6152" spans="17:25" x14ac:dyDescent="0.25">
      <c r="Q6152" s="47">
        <f t="shared" ref="Q6152:Q6215" si="686">+YEAR(S6152)</f>
        <v>2008</v>
      </c>
      <c r="R6152" s="48" t="str">
        <f t="shared" si="684"/>
        <v>20089</v>
      </c>
      <c r="S6152" s="49">
        <v>39714</v>
      </c>
      <c r="T6152" s="48">
        <v>2045.85</v>
      </c>
      <c r="U6152" s="50">
        <f t="shared" si="685"/>
        <v>2066.1869999999999</v>
      </c>
      <c r="V6152" s="51">
        <f t="shared" ref="V6152:V6215" si="687">+AVERAGEIF($Q$3:$Q$12000,Q6152,$T$3:$T$12000)</f>
        <v>1967.1122677595615</v>
      </c>
      <c r="W6152" s="53">
        <f t="shared" si="681"/>
        <v>-1.0447652905753446E-2</v>
      </c>
      <c r="X6152" s="53" t="str">
        <f t="shared" si="682"/>
        <v/>
      </c>
      <c r="Y6152" s="54" t="str">
        <f t="shared" si="683"/>
        <v/>
      </c>
    </row>
    <row r="6153" spans="17:25" x14ac:dyDescent="0.25">
      <c r="Q6153" s="47">
        <f t="shared" si="686"/>
        <v>2008</v>
      </c>
      <c r="R6153" s="48" t="str">
        <f t="shared" si="684"/>
        <v>20089</v>
      </c>
      <c r="S6153" s="49">
        <v>39715</v>
      </c>
      <c r="T6153" s="48">
        <v>2077.59</v>
      </c>
      <c r="U6153" s="50">
        <f t="shared" si="685"/>
        <v>2066.1869999999999</v>
      </c>
      <c r="V6153" s="51">
        <f t="shared" si="687"/>
        <v>1967.1122677595615</v>
      </c>
      <c r="W6153" s="53">
        <f t="shared" ref="W6153:W6216" si="688">+T6153/T6152-1</f>
        <v>1.5514333895447097E-2</v>
      </c>
      <c r="X6153" s="53" t="str">
        <f t="shared" ref="X6153:X6216" si="689">IF(U6153/U6152-1=0,"",U6153/U6152-1)</f>
        <v/>
      </c>
      <c r="Y6153" s="54" t="str">
        <f t="shared" ref="Y6153:Y6216" si="690">+IF(V6153=V6152,"",V6153/V6152-1)</f>
        <v/>
      </c>
    </row>
    <row r="6154" spans="17:25" x14ac:dyDescent="0.25">
      <c r="Q6154" s="47">
        <f t="shared" si="686"/>
        <v>2008</v>
      </c>
      <c r="R6154" s="48" t="str">
        <f t="shared" si="684"/>
        <v>20089</v>
      </c>
      <c r="S6154" s="49">
        <v>39716</v>
      </c>
      <c r="T6154" s="48">
        <v>2147.41</v>
      </c>
      <c r="U6154" s="50">
        <f t="shared" si="685"/>
        <v>2066.1869999999999</v>
      </c>
      <c r="V6154" s="51">
        <f t="shared" si="687"/>
        <v>1967.1122677595615</v>
      </c>
      <c r="W6154" s="53">
        <f t="shared" si="688"/>
        <v>3.3606245698140524E-2</v>
      </c>
      <c r="X6154" s="53" t="str">
        <f t="shared" si="689"/>
        <v/>
      </c>
      <c r="Y6154" s="54" t="str">
        <f t="shared" si="690"/>
        <v/>
      </c>
    </row>
    <row r="6155" spans="17:25" x14ac:dyDescent="0.25">
      <c r="Q6155" s="47">
        <f t="shared" si="686"/>
        <v>2008</v>
      </c>
      <c r="R6155" s="48" t="str">
        <f t="shared" si="684"/>
        <v>20089</v>
      </c>
      <c r="S6155" s="49">
        <v>39717</v>
      </c>
      <c r="T6155" s="48">
        <v>2118.31</v>
      </c>
      <c r="U6155" s="50">
        <f t="shared" si="685"/>
        <v>2066.1869999999999</v>
      </c>
      <c r="V6155" s="51">
        <f t="shared" si="687"/>
        <v>1967.1122677595615</v>
      </c>
      <c r="W6155" s="53">
        <f t="shared" si="688"/>
        <v>-1.355120819964506E-2</v>
      </c>
      <c r="X6155" s="53" t="str">
        <f t="shared" si="689"/>
        <v/>
      </c>
      <c r="Y6155" s="54" t="str">
        <f t="shared" si="690"/>
        <v/>
      </c>
    </row>
    <row r="6156" spans="17:25" x14ac:dyDescent="0.25">
      <c r="Q6156" s="47">
        <f t="shared" si="686"/>
        <v>2008</v>
      </c>
      <c r="R6156" s="48" t="str">
        <f t="shared" si="684"/>
        <v>20089</v>
      </c>
      <c r="S6156" s="49">
        <v>39718</v>
      </c>
      <c r="T6156" s="48">
        <v>2105.61</v>
      </c>
      <c r="U6156" s="50">
        <f t="shared" si="685"/>
        <v>2066.1869999999999</v>
      </c>
      <c r="V6156" s="51">
        <f t="shared" si="687"/>
        <v>1967.1122677595615</v>
      </c>
      <c r="W6156" s="53">
        <f t="shared" si="688"/>
        <v>-5.9953453460540596E-3</v>
      </c>
      <c r="X6156" s="53" t="str">
        <f t="shared" si="689"/>
        <v/>
      </c>
      <c r="Y6156" s="54" t="str">
        <f t="shared" si="690"/>
        <v/>
      </c>
    </row>
    <row r="6157" spans="17:25" x14ac:dyDescent="0.25">
      <c r="Q6157" s="47">
        <f t="shared" si="686"/>
        <v>2008</v>
      </c>
      <c r="R6157" s="48" t="str">
        <f t="shared" si="684"/>
        <v>20089</v>
      </c>
      <c r="S6157" s="49">
        <v>39719</v>
      </c>
      <c r="T6157" s="48">
        <v>2105.61</v>
      </c>
      <c r="U6157" s="50">
        <f t="shared" si="685"/>
        <v>2066.1869999999999</v>
      </c>
      <c r="V6157" s="51">
        <f t="shared" si="687"/>
        <v>1967.1122677595615</v>
      </c>
      <c r="W6157" s="53">
        <f t="shared" si="688"/>
        <v>0</v>
      </c>
      <c r="X6157" s="53" t="str">
        <f t="shared" si="689"/>
        <v/>
      </c>
      <c r="Y6157" s="54" t="str">
        <f t="shared" si="690"/>
        <v/>
      </c>
    </row>
    <row r="6158" spans="17:25" x14ac:dyDescent="0.25">
      <c r="Q6158" s="47">
        <f t="shared" si="686"/>
        <v>2008</v>
      </c>
      <c r="R6158" s="48" t="str">
        <f t="shared" si="684"/>
        <v>20089</v>
      </c>
      <c r="S6158" s="49">
        <v>39720</v>
      </c>
      <c r="T6158" s="48">
        <v>2105.61</v>
      </c>
      <c r="U6158" s="50">
        <f t="shared" si="685"/>
        <v>2066.1869999999999</v>
      </c>
      <c r="V6158" s="51">
        <f t="shared" si="687"/>
        <v>1967.1122677595615</v>
      </c>
      <c r="W6158" s="53">
        <f t="shared" si="688"/>
        <v>0</v>
      </c>
      <c r="X6158" s="53" t="str">
        <f t="shared" si="689"/>
        <v/>
      </c>
      <c r="Y6158" s="54" t="str">
        <f t="shared" si="690"/>
        <v/>
      </c>
    </row>
    <row r="6159" spans="17:25" x14ac:dyDescent="0.25">
      <c r="Q6159" s="47">
        <f t="shared" si="686"/>
        <v>2008</v>
      </c>
      <c r="R6159" s="48" t="str">
        <f t="shared" si="684"/>
        <v>20089</v>
      </c>
      <c r="S6159" s="49">
        <v>39721</v>
      </c>
      <c r="T6159" s="48">
        <v>2174.62</v>
      </c>
      <c r="U6159" s="50">
        <f t="shared" si="685"/>
        <v>2066.1869999999999</v>
      </c>
      <c r="V6159" s="51">
        <f t="shared" si="687"/>
        <v>1967.1122677595615</v>
      </c>
      <c r="W6159" s="53">
        <f t="shared" si="688"/>
        <v>3.2774350425767151E-2</v>
      </c>
      <c r="X6159" s="53" t="str">
        <f t="shared" si="689"/>
        <v/>
      </c>
      <c r="Y6159" s="54" t="str">
        <f t="shared" si="690"/>
        <v/>
      </c>
    </row>
    <row r="6160" spans="17:25" x14ac:dyDescent="0.25">
      <c r="Q6160" s="47">
        <f t="shared" si="686"/>
        <v>2008</v>
      </c>
      <c r="R6160" s="48" t="str">
        <f t="shared" si="684"/>
        <v>200810</v>
      </c>
      <c r="S6160" s="49">
        <v>39722</v>
      </c>
      <c r="T6160" s="48">
        <v>2184.7600000000002</v>
      </c>
      <c r="U6160" s="50">
        <f t="shared" si="685"/>
        <v>2288.8580645161301</v>
      </c>
      <c r="V6160" s="51">
        <f t="shared" si="687"/>
        <v>1967.1122677595615</v>
      </c>
      <c r="W6160" s="53">
        <f t="shared" si="688"/>
        <v>4.6628836302435861E-3</v>
      </c>
      <c r="X6160" s="53">
        <f t="shared" si="689"/>
        <v>0.10776907633052102</v>
      </c>
      <c r="Y6160" s="54" t="str">
        <f t="shared" si="690"/>
        <v/>
      </c>
    </row>
    <row r="6161" spans="17:25" x14ac:dyDescent="0.25">
      <c r="Q6161" s="47">
        <f t="shared" si="686"/>
        <v>2008</v>
      </c>
      <c r="R6161" s="48" t="str">
        <f t="shared" si="684"/>
        <v>200810</v>
      </c>
      <c r="S6161" s="49">
        <v>39723</v>
      </c>
      <c r="T6161" s="48">
        <v>2166.0500000000002</v>
      </c>
      <c r="U6161" s="50">
        <f t="shared" si="685"/>
        <v>2288.8580645161301</v>
      </c>
      <c r="V6161" s="51">
        <f t="shared" si="687"/>
        <v>1967.1122677595615</v>
      </c>
      <c r="W6161" s="53">
        <f t="shared" si="688"/>
        <v>-8.5638697156666943E-3</v>
      </c>
      <c r="X6161" s="53" t="str">
        <f t="shared" si="689"/>
        <v/>
      </c>
      <c r="Y6161" s="54" t="str">
        <f t="shared" si="690"/>
        <v/>
      </c>
    </row>
    <row r="6162" spans="17:25" x14ac:dyDescent="0.25">
      <c r="Q6162" s="47">
        <f t="shared" si="686"/>
        <v>2008</v>
      </c>
      <c r="R6162" s="48" t="str">
        <f t="shared" si="684"/>
        <v>200810</v>
      </c>
      <c r="S6162" s="49">
        <v>39724</v>
      </c>
      <c r="T6162" s="48">
        <v>2192.69</v>
      </c>
      <c r="U6162" s="50">
        <f t="shared" si="685"/>
        <v>2288.8580645161301</v>
      </c>
      <c r="V6162" s="51">
        <f t="shared" si="687"/>
        <v>1967.1122677595615</v>
      </c>
      <c r="W6162" s="53">
        <f t="shared" si="688"/>
        <v>1.2298885067288268E-2</v>
      </c>
      <c r="X6162" s="53" t="str">
        <f t="shared" si="689"/>
        <v/>
      </c>
      <c r="Y6162" s="54" t="str">
        <f t="shared" si="690"/>
        <v/>
      </c>
    </row>
    <row r="6163" spans="17:25" x14ac:dyDescent="0.25">
      <c r="Q6163" s="47">
        <f t="shared" si="686"/>
        <v>2008</v>
      </c>
      <c r="R6163" s="48" t="str">
        <f t="shared" si="684"/>
        <v>200810</v>
      </c>
      <c r="S6163" s="49">
        <v>39725</v>
      </c>
      <c r="T6163" s="48">
        <v>2160.08</v>
      </c>
      <c r="U6163" s="50">
        <f t="shared" si="685"/>
        <v>2288.8580645161301</v>
      </c>
      <c r="V6163" s="51">
        <f t="shared" si="687"/>
        <v>1967.1122677595615</v>
      </c>
      <c r="W6163" s="53">
        <f t="shared" si="688"/>
        <v>-1.4872143349037081E-2</v>
      </c>
      <c r="X6163" s="53" t="str">
        <f t="shared" si="689"/>
        <v/>
      </c>
      <c r="Y6163" s="54" t="str">
        <f t="shared" si="690"/>
        <v/>
      </c>
    </row>
    <row r="6164" spans="17:25" x14ac:dyDescent="0.25">
      <c r="Q6164" s="47">
        <f t="shared" si="686"/>
        <v>2008</v>
      </c>
      <c r="R6164" s="48" t="str">
        <f t="shared" si="684"/>
        <v>200810</v>
      </c>
      <c r="S6164" s="49">
        <v>39726</v>
      </c>
      <c r="T6164" s="48">
        <v>2160.08</v>
      </c>
      <c r="U6164" s="50">
        <f t="shared" si="685"/>
        <v>2288.8580645161301</v>
      </c>
      <c r="V6164" s="51">
        <f t="shared" si="687"/>
        <v>1967.1122677595615</v>
      </c>
      <c r="W6164" s="53">
        <f t="shared" si="688"/>
        <v>0</v>
      </c>
      <c r="X6164" s="53" t="str">
        <f t="shared" si="689"/>
        <v/>
      </c>
      <c r="Y6164" s="54" t="str">
        <f t="shared" si="690"/>
        <v/>
      </c>
    </row>
    <row r="6165" spans="17:25" x14ac:dyDescent="0.25">
      <c r="Q6165" s="47">
        <f t="shared" si="686"/>
        <v>2008</v>
      </c>
      <c r="R6165" s="48" t="str">
        <f t="shared" si="684"/>
        <v>200810</v>
      </c>
      <c r="S6165" s="49">
        <v>39727</v>
      </c>
      <c r="T6165" s="48">
        <v>2160.08</v>
      </c>
      <c r="U6165" s="50">
        <f t="shared" si="685"/>
        <v>2288.8580645161301</v>
      </c>
      <c r="V6165" s="51">
        <f t="shared" si="687"/>
        <v>1967.1122677595615</v>
      </c>
      <c r="W6165" s="53">
        <f t="shared" si="688"/>
        <v>0</v>
      </c>
      <c r="X6165" s="53" t="str">
        <f t="shared" si="689"/>
        <v/>
      </c>
      <c r="Y6165" s="54" t="str">
        <f t="shared" si="690"/>
        <v/>
      </c>
    </row>
    <row r="6166" spans="17:25" x14ac:dyDescent="0.25">
      <c r="Q6166" s="47">
        <f t="shared" si="686"/>
        <v>2008</v>
      </c>
      <c r="R6166" s="48" t="str">
        <f t="shared" si="684"/>
        <v>200810</v>
      </c>
      <c r="S6166" s="49">
        <v>39728</v>
      </c>
      <c r="T6166" s="48">
        <v>2250.73</v>
      </c>
      <c r="U6166" s="50">
        <f t="shared" si="685"/>
        <v>2288.8580645161301</v>
      </c>
      <c r="V6166" s="51">
        <f t="shared" si="687"/>
        <v>1967.1122677595615</v>
      </c>
      <c r="W6166" s="53">
        <f t="shared" si="688"/>
        <v>4.1966038294878105E-2</v>
      </c>
      <c r="X6166" s="53" t="str">
        <f t="shared" si="689"/>
        <v/>
      </c>
      <c r="Y6166" s="54" t="str">
        <f t="shared" si="690"/>
        <v/>
      </c>
    </row>
    <row r="6167" spans="17:25" x14ac:dyDescent="0.25">
      <c r="Q6167" s="47">
        <f t="shared" si="686"/>
        <v>2008</v>
      </c>
      <c r="R6167" s="48" t="str">
        <f t="shared" si="684"/>
        <v>200810</v>
      </c>
      <c r="S6167" s="49">
        <v>39729</v>
      </c>
      <c r="T6167" s="48">
        <v>2261.96</v>
      </c>
      <c r="U6167" s="50">
        <f t="shared" si="685"/>
        <v>2288.8580645161301</v>
      </c>
      <c r="V6167" s="51">
        <f t="shared" si="687"/>
        <v>1967.1122677595615</v>
      </c>
      <c r="W6167" s="53">
        <f t="shared" si="688"/>
        <v>4.9894922980544543E-3</v>
      </c>
      <c r="X6167" s="53" t="str">
        <f t="shared" si="689"/>
        <v/>
      </c>
      <c r="Y6167" s="54" t="str">
        <f t="shared" si="690"/>
        <v/>
      </c>
    </row>
    <row r="6168" spans="17:25" x14ac:dyDescent="0.25">
      <c r="Q6168" s="47">
        <f t="shared" si="686"/>
        <v>2008</v>
      </c>
      <c r="R6168" s="48" t="str">
        <f t="shared" si="684"/>
        <v>200810</v>
      </c>
      <c r="S6168" s="49">
        <v>39730</v>
      </c>
      <c r="T6168" s="48">
        <v>2326.41</v>
      </c>
      <c r="U6168" s="50">
        <f t="shared" si="685"/>
        <v>2288.8580645161301</v>
      </c>
      <c r="V6168" s="51">
        <f t="shared" si="687"/>
        <v>1967.1122677595615</v>
      </c>
      <c r="W6168" s="53">
        <f t="shared" si="688"/>
        <v>2.8492988381757289E-2</v>
      </c>
      <c r="X6168" s="53" t="str">
        <f t="shared" si="689"/>
        <v/>
      </c>
      <c r="Y6168" s="54" t="str">
        <f t="shared" si="690"/>
        <v/>
      </c>
    </row>
    <row r="6169" spans="17:25" x14ac:dyDescent="0.25">
      <c r="Q6169" s="47">
        <f t="shared" si="686"/>
        <v>2008</v>
      </c>
      <c r="R6169" s="48" t="str">
        <f t="shared" si="684"/>
        <v>200810</v>
      </c>
      <c r="S6169" s="49">
        <v>39731</v>
      </c>
      <c r="T6169" s="48">
        <v>2254.2399999999998</v>
      </c>
      <c r="U6169" s="50">
        <f t="shared" si="685"/>
        <v>2288.8580645161301</v>
      </c>
      <c r="V6169" s="51">
        <f t="shared" si="687"/>
        <v>1967.1122677595615</v>
      </c>
      <c r="W6169" s="53">
        <f t="shared" si="688"/>
        <v>-3.1022046844709217E-2</v>
      </c>
      <c r="X6169" s="53" t="str">
        <f t="shared" si="689"/>
        <v/>
      </c>
      <c r="Y6169" s="54" t="str">
        <f t="shared" si="690"/>
        <v/>
      </c>
    </row>
    <row r="6170" spans="17:25" x14ac:dyDescent="0.25">
      <c r="Q6170" s="47">
        <f t="shared" si="686"/>
        <v>2008</v>
      </c>
      <c r="R6170" s="48" t="str">
        <f t="shared" si="684"/>
        <v>200810</v>
      </c>
      <c r="S6170" s="49">
        <v>39732</v>
      </c>
      <c r="T6170" s="48">
        <v>2318.63</v>
      </c>
      <c r="U6170" s="50">
        <f t="shared" si="685"/>
        <v>2288.8580645161301</v>
      </c>
      <c r="V6170" s="51">
        <f t="shared" si="687"/>
        <v>1967.1122677595615</v>
      </c>
      <c r="W6170" s="53">
        <f t="shared" si="688"/>
        <v>2.8563950599758803E-2</v>
      </c>
      <c r="X6170" s="53" t="str">
        <f t="shared" si="689"/>
        <v/>
      </c>
      <c r="Y6170" s="54" t="str">
        <f t="shared" si="690"/>
        <v/>
      </c>
    </row>
    <row r="6171" spans="17:25" x14ac:dyDescent="0.25">
      <c r="Q6171" s="47">
        <f t="shared" si="686"/>
        <v>2008</v>
      </c>
      <c r="R6171" s="48" t="str">
        <f t="shared" si="684"/>
        <v>200810</v>
      </c>
      <c r="S6171" s="49">
        <v>39733</v>
      </c>
      <c r="T6171" s="48">
        <v>2318.63</v>
      </c>
      <c r="U6171" s="50">
        <f t="shared" si="685"/>
        <v>2288.8580645161301</v>
      </c>
      <c r="V6171" s="51">
        <f t="shared" si="687"/>
        <v>1967.1122677595615</v>
      </c>
      <c r="W6171" s="53">
        <f t="shared" si="688"/>
        <v>0</v>
      </c>
      <c r="X6171" s="53" t="str">
        <f t="shared" si="689"/>
        <v/>
      </c>
      <c r="Y6171" s="54" t="str">
        <f t="shared" si="690"/>
        <v/>
      </c>
    </row>
    <row r="6172" spans="17:25" x14ac:dyDescent="0.25">
      <c r="Q6172" s="47">
        <f t="shared" si="686"/>
        <v>2008</v>
      </c>
      <c r="R6172" s="48" t="str">
        <f t="shared" si="684"/>
        <v>200810</v>
      </c>
      <c r="S6172" s="49">
        <v>39734</v>
      </c>
      <c r="T6172" s="48">
        <v>2318.63</v>
      </c>
      <c r="U6172" s="50">
        <f t="shared" si="685"/>
        <v>2288.8580645161301</v>
      </c>
      <c r="V6172" s="51">
        <f t="shared" si="687"/>
        <v>1967.1122677595615</v>
      </c>
      <c r="W6172" s="53">
        <f t="shared" si="688"/>
        <v>0</v>
      </c>
      <c r="X6172" s="53" t="str">
        <f t="shared" si="689"/>
        <v/>
      </c>
      <c r="Y6172" s="54" t="str">
        <f t="shared" si="690"/>
        <v/>
      </c>
    </row>
    <row r="6173" spans="17:25" x14ac:dyDescent="0.25">
      <c r="Q6173" s="47">
        <f t="shared" si="686"/>
        <v>2008</v>
      </c>
      <c r="R6173" s="48" t="str">
        <f t="shared" si="684"/>
        <v>200810</v>
      </c>
      <c r="S6173" s="49">
        <v>39735</v>
      </c>
      <c r="T6173" s="48">
        <v>2318.63</v>
      </c>
      <c r="U6173" s="50">
        <f t="shared" si="685"/>
        <v>2288.8580645161301</v>
      </c>
      <c r="V6173" s="51">
        <f t="shared" si="687"/>
        <v>1967.1122677595615</v>
      </c>
      <c r="W6173" s="53">
        <f t="shared" si="688"/>
        <v>0</v>
      </c>
      <c r="X6173" s="53" t="str">
        <f t="shared" si="689"/>
        <v/>
      </c>
      <c r="Y6173" s="54" t="str">
        <f t="shared" si="690"/>
        <v/>
      </c>
    </row>
    <row r="6174" spans="17:25" x14ac:dyDescent="0.25">
      <c r="Q6174" s="47">
        <f t="shared" si="686"/>
        <v>2008</v>
      </c>
      <c r="R6174" s="48" t="str">
        <f t="shared" si="684"/>
        <v>200810</v>
      </c>
      <c r="S6174" s="49">
        <v>39736</v>
      </c>
      <c r="T6174" s="48">
        <v>2223.94</v>
      </c>
      <c r="U6174" s="50">
        <f t="shared" si="685"/>
        <v>2288.8580645161301</v>
      </c>
      <c r="V6174" s="51">
        <f t="shared" si="687"/>
        <v>1967.1122677595615</v>
      </c>
      <c r="W6174" s="53">
        <f t="shared" si="688"/>
        <v>-4.0838771170906951E-2</v>
      </c>
      <c r="X6174" s="53" t="str">
        <f t="shared" si="689"/>
        <v/>
      </c>
      <c r="Y6174" s="54" t="str">
        <f t="shared" si="690"/>
        <v/>
      </c>
    </row>
    <row r="6175" spans="17:25" x14ac:dyDescent="0.25">
      <c r="Q6175" s="47">
        <f t="shared" si="686"/>
        <v>2008</v>
      </c>
      <c r="R6175" s="48" t="str">
        <f t="shared" si="684"/>
        <v>200810</v>
      </c>
      <c r="S6175" s="49">
        <v>39737</v>
      </c>
      <c r="T6175" s="48">
        <v>2316.54</v>
      </c>
      <c r="U6175" s="50">
        <f t="shared" si="685"/>
        <v>2288.8580645161301</v>
      </c>
      <c r="V6175" s="51">
        <f t="shared" si="687"/>
        <v>1967.1122677595615</v>
      </c>
      <c r="W6175" s="53">
        <f t="shared" si="688"/>
        <v>4.1637813969801263E-2</v>
      </c>
      <c r="X6175" s="53" t="str">
        <f t="shared" si="689"/>
        <v/>
      </c>
      <c r="Y6175" s="54" t="str">
        <f t="shared" si="690"/>
        <v/>
      </c>
    </row>
    <row r="6176" spans="17:25" x14ac:dyDescent="0.25">
      <c r="Q6176" s="47">
        <f t="shared" si="686"/>
        <v>2008</v>
      </c>
      <c r="R6176" s="48" t="str">
        <f t="shared" si="684"/>
        <v>200810</v>
      </c>
      <c r="S6176" s="49">
        <v>39738</v>
      </c>
      <c r="T6176" s="48">
        <v>2304.6799999999998</v>
      </c>
      <c r="U6176" s="50">
        <f t="shared" si="685"/>
        <v>2288.8580645161301</v>
      </c>
      <c r="V6176" s="51">
        <f t="shared" si="687"/>
        <v>1967.1122677595615</v>
      </c>
      <c r="W6176" s="53">
        <f t="shared" si="688"/>
        <v>-5.1197043867147185E-3</v>
      </c>
      <c r="X6176" s="53" t="str">
        <f t="shared" si="689"/>
        <v/>
      </c>
      <c r="Y6176" s="54" t="str">
        <f t="shared" si="690"/>
        <v/>
      </c>
    </row>
    <row r="6177" spans="17:25" x14ac:dyDescent="0.25">
      <c r="Q6177" s="47">
        <f t="shared" si="686"/>
        <v>2008</v>
      </c>
      <c r="R6177" s="48" t="str">
        <f t="shared" si="684"/>
        <v>200810</v>
      </c>
      <c r="S6177" s="49">
        <v>39739</v>
      </c>
      <c r="T6177" s="48">
        <v>2271.98</v>
      </c>
      <c r="U6177" s="50">
        <f t="shared" si="685"/>
        <v>2288.8580645161301</v>
      </c>
      <c r="V6177" s="51">
        <f t="shared" si="687"/>
        <v>1967.1122677595615</v>
      </c>
      <c r="W6177" s="53">
        <f t="shared" si="688"/>
        <v>-1.4188520749084388E-2</v>
      </c>
      <c r="X6177" s="53" t="str">
        <f t="shared" si="689"/>
        <v/>
      </c>
      <c r="Y6177" s="54" t="str">
        <f t="shared" si="690"/>
        <v/>
      </c>
    </row>
    <row r="6178" spans="17:25" x14ac:dyDescent="0.25">
      <c r="Q6178" s="47">
        <f t="shared" si="686"/>
        <v>2008</v>
      </c>
      <c r="R6178" s="48" t="str">
        <f t="shared" si="684"/>
        <v>200810</v>
      </c>
      <c r="S6178" s="49">
        <v>39740</v>
      </c>
      <c r="T6178" s="48">
        <v>2271.98</v>
      </c>
      <c r="U6178" s="50">
        <f t="shared" si="685"/>
        <v>2288.8580645161301</v>
      </c>
      <c r="V6178" s="51">
        <f t="shared" si="687"/>
        <v>1967.1122677595615</v>
      </c>
      <c r="W6178" s="53">
        <f t="shared" si="688"/>
        <v>0</v>
      </c>
      <c r="X6178" s="53" t="str">
        <f t="shared" si="689"/>
        <v/>
      </c>
      <c r="Y6178" s="54" t="str">
        <f t="shared" si="690"/>
        <v/>
      </c>
    </row>
    <row r="6179" spans="17:25" x14ac:dyDescent="0.25">
      <c r="Q6179" s="47">
        <f t="shared" si="686"/>
        <v>2008</v>
      </c>
      <c r="R6179" s="48" t="str">
        <f t="shared" si="684"/>
        <v>200810</v>
      </c>
      <c r="S6179" s="49">
        <v>39741</v>
      </c>
      <c r="T6179" s="48">
        <v>2271.98</v>
      </c>
      <c r="U6179" s="50">
        <f t="shared" si="685"/>
        <v>2288.8580645161301</v>
      </c>
      <c r="V6179" s="51">
        <f t="shared" si="687"/>
        <v>1967.1122677595615</v>
      </c>
      <c r="W6179" s="53">
        <f t="shared" si="688"/>
        <v>0</v>
      </c>
      <c r="X6179" s="53" t="str">
        <f t="shared" si="689"/>
        <v/>
      </c>
      <c r="Y6179" s="54" t="str">
        <f t="shared" si="690"/>
        <v/>
      </c>
    </row>
    <row r="6180" spans="17:25" x14ac:dyDescent="0.25">
      <c r="Q6180" s="47">
        <f t="shared" si="686"/>
        <v>2008</v>
      </c>
      <c r="R6180" s="48" t="str">
        <f t="shared" si="684"/>
        <v>200810</v>
      </c>
      <c r="S6180" s="49">
        <v>39742</v>
      </c>
      <c r="T6180" s="48">
        <v>2243.4899999999998</v>
      </c>
      <c r="U6180" s="50">
        <f t="shared" si="685"/>
        <v>2288.8580645161301</v>
      </c>
      <c r="V6180" s="51">
        <f t="shared" si="687"/>
        <v>1967.1122677595615</v>
      </c>
      <c r="W6180" s="53">
        <f t="shared" si="688"/>
        <v>-1.2539723060942531E-2</v>
      </c>
      <c r="X6180" s="53" t="str">
        <f t="shared" si="689"/>
        <v/>
      </c>
      <c r="Y6180" s="54" t="str">
        <f t="shared" si="690"/>
        <v/>
      </c>
    </row>
    <row r="6181" spans="17:25" x14ac:dyDescent="0.25">
      <c r="Q6181" s="47">
        <f t="shared" si="686"/>
        <v>2008</v>
      </c>
      <c r="R6181" s="48" t="str">
        <f t="shared" si="684"/>
        <v>200810</v>
      </c>
      <c r="S6181" s="49">
        <v>39743</v>
      </c>
      <c r="T6181" s="48">
        <v>2296.3200000000002</v>
      </c>
      <c r="U6181" s="50">
        <f t="shared" si="685"/>
        <v>2288.8580645161301</v>
      </c>
      <c r="V6181" s="51">
        <f t="shared" si="687"/>
        <v>1967.1122677595615</v>
      </c>
      <c r="W6181" s="53">
        <f t="shared" si="688"/>
        <v>2.3548132596980853E-2</v>
      </c>
      <c r="X6181" s="53" t="str">
        <f t="shared" si="689"/>
        <v/>
      </c>
      <c r="Y6181" s="54" t="str">
        <f t="shared" si="690"/>
        <v/>
      </c>
    </row>
    <row r="6182" spans="17:25" x14ac:dyDescent="0.25">
      <c r="Q6182" s="47">
        <f t="shared" si="686"/>
        <v>2008</v>
      </c>
      <c r="R6182" s="48" t="str">
        <f t="shared" si="684"/>
        <v>200810</v>
      </c>
      <c r="S6182" s="49">
        <v>39744</v>
      </c>
      <c r="T6182" s="48">
        <v>2346.4699999999998</v>
      </c>
      <c r="U6182" s="50">
        <f t="shared" si="685"/>
        <v>2288.8580645161301</v>
      </c>
      <c r="V6182" s="51">
        <f t="shared" si="687"/>
        <v>1967.1122677595615</v>
      </c>
      <c r="W6182" s="53">
        <f t="shared" si="688"/>
        <v>2.1839290691192614E-2</v>
      </c>
      <c r="X6182" s="53" t="str">
        <f t="shared" si="689"/>
        <v/>
      </c>
      <c r="Y6182" s="54" t="str">
        <f t="shared" si="690"/>
        <v/>
      </c>
    </row>
    <row r="6183" spans="17:25" x14ac:dyDescent="0.25">
      <c r="Q6183" s="47">
        <f t="shared" si="686"/>
        <v>2008</v>
      </c>
      <c r="R6183" s="48" t="str">
        <f t="shared" si="684"/>
        <v>200810</v>
      </c>
      <c r="S6183" s="49">
        <v>39745</v>
      </c>
      <c r="T6183" s="48">
        <v>2361.0100000000002</v>
      </c>
      <c r="U6183" s="50">
        <f t="shared" si="685"/>
        <v>2288.8580645161301</v>
      </c>
      <c r="V6183" s="51">
        <f t="shared" si="687"/>
        <v>1967.1122677595615</v>
      </c>
      <c r="W6183" s="53">
        <f t="shared" si="688"/>
        <v>6.1965420397449567E-3</v>
      </c>
      <c r="X6183" s="53" t="str">
        <f t="shared" si="689"/>
        <v/>
      </c>
      <c r="Y6183" s="54" t="str">
        <f t="shared" si="690"/>
        <v/>
      </c>
    </row>
    <row r="6184" spans="17:25" x14ac:dyDescent="0.25">
      <c r="Q6184" s="47">
        <f t="shared" si="686"/>
        <v>2008</v>
      </c>
      <c r="R6184" s="48" t="str">
        <f t="shared" si="684"/>
        <v>200810</v>
      </c>
      <c r="S6184" s="49">
        <v>39746</v>
      </c>
      <c r="T6184" s="48">
        <v>2386.48</v>
      </c>
      <c r="U6184" s="50">
        <f t="shared" si="685"/>
        <v>2288.8580645161301</v>
      </c>
      <c r="V6184" s="51">
        <f t="shared" si="687"/>
        <v>1967.1122677595615</v>
      </c>
      <c r="W6184" s="53">
        <f t="shared" si="688"/>
        <v>1.0787756087436984E-2</v>
      </c>
      <c r="X6184" s="53" t="str">
        <f t="shared" si="689"/>
        <v/>
      </c>
      <c r="Y6184" s="54" t="str">
        <f t="shared" si="690"/>
        <v/>
      </c>
    </row>
    <row r="6185" spans="17:25" x14ac:dyDescent="0.25">
      <c r="Q6185" s="47">
        <f t="shared" si="686"/>
        <v>2008</v>
      </c>
      <c r="R6185" s="48" t="str">
        <f t="shared" si="684"/>
        <v>200810</v>
      </c>
      <c r="S6185" s="49">
        <v>39747</v>
      </c>
      <c r="T6185" s="48">
        <v>2386.48</v>
      </c>
      <c r="U6185" s="50">
        <f t="shared" si="685"/>
        <v>2288.8580645161301</v>
      </c>
      <c r="V6185" s="51">
        <f t="shared" si="687"/>
        <v>1967.1122677595615</v>
      </c>
      <c r="W6185" s="53">
        <f t="shared" si="688"/>
        <v>0</v>
      </c>
      <c r="X6185" s="53" t="str">
        <f t="shared" si="689"/>
        <v/>
      </c>
      <c r="Y6185" s="54" t="str">
        <f t="shared" si="690"/>
        <v/>
      </c>
    </row>
    <row r="6186" spans="17:25" x14ac:dyDescent="0.25">
      <c r="Q6186" s="47">
        <f t="shared" si="686"/>
        <v>2008</v>
      </c>
      <c r="R6186" s="48" t="str">
        <f t="shared" si="684"/>
        <v>200810</v>
      </c>
      <c r="S6186" s="49">
        <v>39748</v>
      </c>
      <c r="T6186" s="48">
        <v>2386.48</v>
      </c>
      <c r="U6186" s="50">
        <f t="shared" si="685"/>
        <v>2288.8580645161301</v>
      </c>
      <c r="V6186" s="51">
        <f t="shared" si="687"/>
        <v>1967.1122677595615</v>
      </c>
      <c r="W6186" s="53">
        <f t="shared" si="688"/>
        <v>0</v>
      </c>
      <c r="X6186" s="53" t="str">
        <f t="shared" si="689"/>
        <v/>
      </c>
      <c r="Y6186" s="54" t="str">
        <f t="shared" si="690"/>
        <v/>
      </c>
    </row>
    <row r="6187" spans="17:25" x14ac:dyDescent="0.25">
      <c r="Q6187" s="47">
        <f t="shared" si="686"/>
        <v>2008</v>
      </c>
      <c r="R6187" s="48" t="str">
        <f t="shared" si="684"/>
        <v>200810</v>
      </c>
      <c r="S6187" s="49">
        <v>39749</v>
      </c>
      <c r="T6187" s="48">
        <v>2379.2399999999998</v>
      </c>
      <c r="U6187" s="50">
        <f t="shared" si="685"/>
        <v>2288.8580645161301</v>
      </c>
      <c r="V6187" s="51">
        <f t="shared" si="687"/>
        <v>1967.1122677595615</v>
      </c>
      <c r="W6187" s="53">
        <f t="shared" si="688"/>
        <v>-3.033756830143286E-3</v>
      </c>
      <c r="X6187" s="53" t="str">
        <f t="shared" si="689"/>
        <v/>
      </c>
      <c r="Y6187" s="54" t="str">
        <f t="shared" si="690"/>
        <v/>
      </c>
    </row>
    <row r="6188" spans="17:25" x14ac:dyDescent="0.25">
      <c r="Q6188" s="47">
        <f t="shared" si="686"/>
        <v>2008</v>
      </c>
      <c r="R6188" s="48" t="str">
        <f t="shared" si="684"/>
        <v>200810</v>
      </c>
      <c r="S6188" s="49">
        <v>39750</v>
      </c>
      <c r="T6188" s="48">
        <v>2382.31</v>
      </c>
      <c r="U6188" s="50">
        <f t="shared" si="685"/>
        <v>2288.8580645161301</v>
      </c>
      <c r="V6188" s="51">
        <f t="shared" si="687"/>
        <v>1967.1122677595615</v>
      </c>
      <c r="W6188" s="53">
        <f t="shared" si="688"/>
        <v>1.2903280039004983E-3</v>
      </c>
      <c r="X6188" s="53" t="str">
        <f t="shared" si="689"/>
        <v/>
      </c>
      <c r="Y6188" s="54" t="str">
        <f t="shared" si="690"/>
        <v/>
      </c>
    </row>
    <row r="6189" spans="17:25" x14ac:dyDescent="0.25">
      <c r="Q6189" s="47">
        <f t="shared" si="686"/>
        <v>2008</v>
      </c>
      <c r="R6189" s="48" t="str">
        <f t="shared" si="684"/>
        <v>200810</v>
      </c>
      <c r="S6189" s="49">
        <v>39751</v>
      </c>
      <c r="T6189" s="48">
        <v>2374.1</v>
      </c>
      <c r="U6189" s="50">
        <f t="shared" si="685"/>
        <v>2288.8580645161301</v>
      </c>
      <c r="V6189" s="51">
        <f t="shared" si="687"/>
        <v>1967.1122677595615</v>
      </c>
      <c r="W6189" s="53">
        <f t="shared" si="688"/>
        <v>-3.4462349568276096E-3</v>
      </c>
      <c r="X6189" s="53" t="str">
        <f t="shared" si="689"/>
        <v/>
      </c>
      <c r="Y6189" s="54" t="str">
        <f t="shared" si="690"/>
        <v/>
      </c>
    </row>
    <row r="6190" spans="17:25" x14ac:dyDescent="0.25">
      <c r="Q6190" s="47">
        <f t="shared" si="686"/>
        <v>2008</v>
      </c>
      <c r="R6190" s="48" t="str">
        <f t="shared" si="684"/>
        <v>200810</v>
      </c>
      <c r="S6190" s="49">
        <v>39752</v>
      </c>
      <c r="T6190" s="48">
        <v>2359.52</v>
      </c>
      <c r="U6190" s="50">
        <f t="shared" si="685"/>
        <v>2288.8580645161301</v>
      </c>
      <c r="V6190" s="51">
        <f t="shared" si="687"/>
        <v>1967.1122677595615</v>
      </c>
      <c r="W6190" s="53">
        <f t="shared" si="688"/>
        <v>-6.1412745882649666E-3</v>
      </c>
      <c r="X6190" s="53" t="str">
        <f t="shared" si="689"/>
        <v/>
      </c>
      <c r="Y6190" s="54" t="str">
        <f t="shared" si="690"/>
        <v/>
      </c>
    </row>
    <row r="6191" spans="17:25" x14ac:dyDescent="0.25">
      <c r="Q6191" s="47">
        <f t="shared" si="686"/>
        <v>2008</v>
      </c>
      <c r="R6191" s="48" t="str">
        <f t="shared" si="684"/>
        <v>200811</v>
      </c>
      <c r="S6191" s="49">
        <v>39753</v>
      </c>
      <c r="T6191" s="48">
        <v>2392.2800000000002</v>
      </c>
      <c r="U6191" s="50">
        <f t="shared" si="685"/>
        <v>2333.6603333333337</v>
      </c>
      <c r="V6191" s="51">
        <f t="shared" si="687"/>
        <v>1967.1122677595615</v>
      </c>
      <c r="W6191" s="53">
        <f t="shared" si="688"/>
        <v>1.3884179833186572E-2</v>
      </c>
      <c r="X6191" s="53">
        <f t="shared" si="689"/>
        <v>1.9574070368000296E-2</v>
      </c>
      <c r="Y6191" s="54" t="str">
        <f t="shared" si="690"/>
        <v/>
      </c>
    </row>
    <row r="6192" spans="17:25" x14ac:dyDescent="0.25">
      <c r="Q6192" s="47">
        <f t="shared" si="686"/>
        <v>2008</v>
      </c>
      <c r="R6192" s="48" t="str">
        <f t="shared" si="684"/>
        <v>200811</v>
      </c>
      <c r="S6192" s="49">
        <v>39754</v>
      </c>
      <c r="T6192" s="48">
        <v>2392.2800000000002</v>
      </c>
      <c r="U6192" s="50">
        <f t="shared" si="685"/>
        <v>2333.6603333333337</v>
      </c>
      <c r="V6192" s="51">
        <f t="shared" si="687"/>
        <v>1967.1122677595615</v>
      </c>
      <c r="W6192" s="53">
        <f t="shared" si="688"/>
        <v>0</v>
      </c>
      <c r="X6192" s="53" t="str">
        <f t="shared" si="689"/>
        <v/>
      </c>
      <c r="Y6192" s="54" t="str">
        <f t="shared" si="690"/>
        <v/>
      </c>
    </row>
    <row r="6193" spans="17:25" x14ac:dyDescent="0.25">
      <c r="Q6193" s="47">
        <f t="shared" si="686"/>
        <v>2008</v>
      </c>
      <c r="R6193" s="48" t="str">
        <f t="shared" si="684"/>
        <v>200811</v>
      </c>
      <c r="S6193" s="49">
        <v>39755</v>
      </c>
      <c r="T6193" s="48">
        <v>2392.2800000000002</v>
      </c>
      <c r="U6193" s="50">
        <f t="shared" si="685"/>
        <v>2333.6603333333337</v>
      </c>
      <c r="V6193" s="51">
        <f t="shared" si="687"/>
        <v>1967.1122677595615</v>
      </c>
      <c r="W6193" s="53">
        <f t="shared" si="688"/>
        <v>0</v>
      </c>
      <c r="X6193" s="53" t="str">
        <f t="shared" si="689"/>
        <v/>
      </c>
      <c r="Y6193" s="54" t="str">
        <f t="shared" si="690"/>
        <v/>
      </c>
    </row>
    <row r="6194" spans="17:25" x14ac:dyDescent="0.25">
      <c r="Q6194" s="47">
        <f t="shared" si="686"/>
        <v>2008</v>
      </c>
      <c r="R6194" s="48" t="str">
        <f t="shared" si="684"/>
        <v>200811</v>
      </c>
      <c r="S6194" s="49">
        <v>39756</v>
      </c>
      <c r="T6194" s="48">
        <v>2392.2800000000002</v>
      </c>
      <c r="U6194" s="50">
        <f t="shared" si="685"/>
        <v>2333.6603333333337</v>
      </c>
      <c r="V6194" s="51">
        <f t="shared" si="687"/>
        <v>1967.1122677595615</v>
      </c>
      <c r="W6194" s="53">
        <f t="shared" si="688"/>
        <v>0</v>
      </c>
      <c r="X6194" s="53" t="str">
        <f t="shared" si="689"/>
        <v/>
      </c>
      <c r="Y6194" s="54" t="str">
        <f t="shared" si="690"/>
        <v/>
      </c>
    </row>
    <row r="6195" spans="17:25" x14ac:dyDescent="0.25">
      <c r="Q6195" s="47">
        <f t="shared" si="686"/>
        <v>2008</v>
      </c>
      <c r="R6195" s="48" t="str">
        <f t="shared" si="684"/>
        <v>200811</v>
      </c>
      <c r="S6195" s="49">
        <v>39757</v>
      </c>
      <c r="T6195" s="48">
        <v>2351.56</v>
      </c>
      <c r="U6195" s="50">
        <f t="shared" si="685"/>
        <v>2333.6603333333337</v>
      </c>
      <c r="V6195" s="51">
        <f t="shared" si="687"/>
        <v>1967.1122677595615</v>
      </c>
      <c r="W6195" s="53">
        <f t="shared" si="688"/>
        <v>-1.7021418897453566E-2</v>
      </c>
      <c r="X6195" s="53" t="str">
        <f t="shared" si="689"/>
        <v/>
      </c>
      <c r="Y6195" s="54" t="str">
        <f t="shared" si="690"/>
        <v/>
      </c>
    </row>
    <row r="6196" spans="17:25" x14ac:dyDescent="0.25">
      <c r="Q6196" s="47">
        <f t="shared" si="686"/>
        <v>2008</v>
      </c>
      <c r="R6196" s="48" t="str">
        <f t="shared" si="684"/>
        <v>200811</v>
      </c>
      <c r="S6196" s="49">
        <v>39758</v>
      </c>
      <c r="T6196" s="48">
        <v>2327.7800000000002</v>
      </c>
      <c r="U6196" s="50">
        <f t="shared" si="685"/>
        <v>2333.6603333333337</v>
      </c>
      <c r="V6196" s="51">
        <f t="shared" si="687"/>
        <v>1967.1122677595615</v>
      </c>
      <c r="W6196" s="53">
        <f t="shared" si="688"/>
        <v>-1.0112435999931835E-2</v>
      </c>
      <c r="X6196" s="53" t="str">
        <f t="shared" si="689"/>
        <v/>
      </c>
      <c r="Y6196" s="54" t="str">
        <f t="shared" si="690"/>
        <v/>
      </c>
    </row>
    <row r="6197" spans="17:25" x14ac:dyDescent="0.25">
      <c r="Q6197" s="47">
        <f t="shared" si="686"/>
        <v>2008</v>
      </c>
      <c r="R6197" s="48" t="str">
        <f t="shared" si="684"/>
        <v>200811</v>
      </c>
      <c r="S6197" s="49">
        <v>39759</v>
      </c>
      <c r="T6197" s="48">
        <v>2342.65</v>
      </c>
      <c r="U6197" s="50">
        <f t="shared" si="685"/>
        <v>2333.6603333333337</v>
      </c>
      <c r="V6197" s="51">
        <f t="shared" si="687"/>
        <v>1967.1122677595615</v>
      </c>
      <c r="W6197" s="53">
        <f t="shared" si="688"/>
        <v>6.3880607273882895E-3</v>
      </c>
      <c r="X6197" s="53" t="str">
        <f t="shared" si="689"/>
        <v/>
      </c>
      <c r="Y6197" s="54" t="str">
        <f t="shared" si="690"/>
        <v/>
      </c>
    </row>
    <row r="6198" spans="17:25" x14ac:dyDescent="0.25">
      <c r="Q6198" s="47">
        <f t="shared" si="686"/>
        <v>2008</v>
      </c>
      <c r="R6198" s="48" t="str">
        <f t="shared" si="684"/>
        <v>200811</v>
      </c>
      <c r="S6198" s="49">
        <v>39760</v>
      </c>
      <c r="T6198" s="48">
        <v>2317.34</v>
      </c>
      <c r="U6198" s="50">
        <f t="shared" si="685"/>
        <v>2333.6603333333337</v>
      </c>
      <c r="V6198" s="51">
        <f t="shared" si="687"/>
        <v>1967.1122677595615</v>
      </c>
      <c r="W6198" s="53">
        <f t="shared" si="688"/>
        <v>-1.0804004012549884E-2</v>
      </c>
      <c r="X6198" s="53" t="str">
        <f t="shared" si="689"/>
        <v/>
      </c>
      <c r="Y6198" s="54" t="str">
        <f t="shared" si="690"/>
        <v/>
      </c>
    </row>
    <row r="6199" spans="17:25" x14ac:dyDescent="0.25">
      <c r="Q6199" s="47">
        <f t="shared" si="686"/>
        <v>2008</v>
      </c>
      <c r="R6199" s="48" t="str">
        <f t="shared" si="684"/>
        <v>200811</v>
      </c>
      <c r="S6199" s="49">
        <v>39761</v>
      </c>
      <c r="T6199" s="48">
        <v>2317.34</v>
      </c>
      <c r="U6199" s="50">
        <f t="shared" si="685"/>
        <v>2333.6603333333337</v>
      </c>
      <c r="V6199" s="51">
        <f t="shared" si="687"/>
        <v>1967.1122677595615</v>
      </c>
      <c r="W6199" s="53">
        <f t="shared" si="688"/>
        <v>0</v>
      </c>
      <c r="X6199" s="53" t="str">
        <f t="shared" si="689"/>
        <v/>
      </c>
      <c r="Y6199" s="54" t="str">
        <f t="shared" si="690"/>
        <v/>
      </c>
    </row>
    <row r="6200" spans="17:25" x14ac:dyDescent="0.25">
      <c r="Q6200" s="47">
        <f t="shared" si="686"/>
        <v>2008</v>
      </c>
      <c r="R6200" s="48" t="str">
        <f t="shared" si="684"/>
        <v>200811</v>
      </c>
      <c r="S6200" s="49">
        <v>39762</v>
      </c>
      <c r="T6200" s="48">
        <v>2317.34</v>
      </c>
      <c r="U6200" s="50">
        <f t="shared" si="685"/>
        <v>2333.6603333333337</v>
      </c>
      <c r="V6200" s="51">
        <f t="shared" si="687"/>
        <v>1967.1122677595615</v>
      </c>
      <c r="W6200" s="53">
        <f t="shared" si="688"/>
        <v>0</v>
      </c>
      <c r="X6200" s="53" t="str">
        <f t="shared" si="689"/>
        <v/>
      </c>
      <c r="Y6200" s="54" t="str">
        <f t="shared" si="690"/>
        <v/>
      </c>
    </row>
    <row r="6201" spans="17:25" x14ac:dyDescent="0.25">
      <c r="Q6201" s="47">
        <f t="shared" si="686"/>
        <v>2008</v>
      </c>
      <c r="R6201" s="48" t="str">
        <f t="shared" si="684"/>
        <v>200811</v>
      </c>
      <c r="S6201" s="49">
        <v>39763</v>
      </c>
      <c r="T6201" s="48">
        <v>2281.2399999999998</v>
      </c>
      <c r="U6201" s="50">
        <f t="shared" si="685"/>
        <v>2333.6603333333337</v>
      </c>
      <c r="V6201" s="51">
        <f t="shared" si="687"/>
        <v>1967.1122677595615</v>
      </c>
      <c r="W6201" s="53">
        <f t="shared" si="688"/>
        <v>-1.5578206046588106E-2</v>
      </c>
      <c r="X6201" s="53" t="str">
        <f t="shared" si="689"/>
        <v/>
      </c>
      <c r="Y6201" s="54" t="str">
        <f t="shared" si="690"/>
        <v/>
      </c>
    </row>
    <row r="6202" spans="17:25" x14ac:dyDescent="0.25">
      <c r="Q6202" s="47">
        <f t="shared" si="686"/>
        <v>2008</v>
      </c>
      <c r="R6202" s="48" t="str">
        <f t="shared" si="684"/>
        <v>200811</v>
      </c>
      <c r="S6202" s="49">
        <v>39764</v>
      </c>
      <c r="T6202" s="48">
        <v>2281.2399999999998</v>
      </c>
      <c r="U6202" s="50">
        <f t="shared" si="685"/>
        <v>2333.6603333333337</v>
      </c>
      <c r="V6202" s="51">
        <f t="shared" si="687"/>
        <v>1967.1122677595615</v>
      </c>
      <c r="W6202" s="53">
        <f t="shared" si="688"/>
        <v>0</v>
      </c>
      <c r="X6202" s="53" t="str">
        <f t="shared" si="689"/>
        <v/>
      </c>
      <c r="Y6202" s="54" t="str">
        <f t="shared" si="690"/>
        <v/>
      </c>
    </row>
    <row r="6203" spans="17:25" x14ac:dyDescent="0.25">
      <c r="Q6203" s="47">
        <f t="shared" si="686"/>
        <v>2008</v>
      </c>
      <c r="R6203" s="48" t="str">
        <f t="shared" si="684"/>
        <v>200811</v>
      </c>
      <c r="S6203" s="49">
        <v>39765</v>
      </c>
      <c r="T6203" s="48">
        <v>2335.02</v>
      </c>
      <c r="U6203" s="50">
        <f t="shared" si="685"/>
        <v>2333.6603333333337</v>
      </c>
      <c r="V6203" s="51">
        <f t="shared" si="687"/>
        <v>1967.1122677595615</v>
      </c>
      <c r="W6203" s="53">
        <f t="shared" si="688"/>
        <v>2.3574897862566058E-2</v>
      </c>
      <c r="X6203" s="53" t="str">
        <f t="shared" si="689"/>
        <v/>
      </c>
      <c r="Y6203" s="54" t="str">
        <f t="shared" si="690"/>
        <v/>
      </c>
    </row>
    <row r="6204" spans="17:25" x14ac:dyDescent="0.25">
      <c r="Q6204" s="47">
        <f t="shared" si="686"/>
        <v>2008</v>
      </c>
      <c r="R6204" s="48" t="str">
        <f t="shared" si="684"/>
        <v>200811</v>
      </c>
      <c r="S6204" s="49">
        <v>39766</v>
      </c>
      <c r="T6204" s="48">
        <v>2329.8200000000002</v>
      </c>
      <c r="U6204" s="50">
        <f t="shared" si="685"/>
        <v>2333.6603333333337</v>
      </c>
      <c r="V6204" s="51">
        <f t="shared" si="687"/>
        <v>1967.1122677595615</v>
      </c>
      <c r="W6204" s="53">
        <f t="shared" si="688"/>
        <v>-2.2269616534332792E-3</v>
      </c>
      <c r="X6204" s="53" t="str">
        <f t="shared" si="689"/>
        <v/>
      </c>
      <c r="Y6204" s="54" t="str">
        <f t="shared" si="690"/>
        <v/>
      </c>
    </row>
    <row r="6205" spans="17:25" x14ac:dyDescent="0.25">
      <c r="Q6205" s="47">
        <f t="shared" si="686"/>
        <v>2008</v>
      </c>
      <c r="R6205" s="48" t="str">
        <f t="shared" si="684"/>
        <v>200811</v>
      </c>
      <c r="S6205" s="49">
        <v>39767</v>
      </c>
      <c r="T6205" s="48">
        <v>2308.65</v>
      </c>
      <c r="U6205" s="50">
        <f t="shared" si="685"/>
        <v>2333.6603333333337</v>
      </c>
      <c r="V6205" s="51">
        <f t="shared" si="687"/>
        <v>1967.1122677595615</v>
      </c>
      <c r="W6205" s="53">
        <f t="shared" si="688"/>
        <v>-9.0865388742478181E-3</v>
      </c>
      <c r="X6205" s="53" t="str">
        <f t="shared" si="689"/>
        <v/>
      </c>
      <c r="Y6205" s="54" t="str">
        <f t="shared" si="690"/>
        <v/>
      </c>
    </row>
    <row r="6206" spans="17:25" x14ac:dyDescent="0.25">
      <c r="Q6206" s="47">
        <f t="shared" si="686"/>
        <v>2008</v>
      </c>
      <c r="R6206" s="48" t="str">
        <f t="shared" si="684"/>
        <v>200811</v>
      </c>
      <c r="S6206" s="49">
        <v>39768</v>
      </c>
      <c r="T6206" s="48">
        <v>2308.65</v>
      </c>
      <c r="U6206" s="50">
        <f t="shared" si="685"/>
        <v>2333.6603333333337</v>
      </c>
      <c r="V6206" s="51">
        <f t="shared" si="687"/>
        <v>1967.1122677595615</v>
      </c>
      <c r="W6206" s="53">
        <f t="shared" si="688"/>
        <v>0</v>
      </c>
      <c r="X6206" s="53" t="str">
        <f t="shared" si="689"/>
        <v/>
      </c>
      <c r="Y6206" s="54" t="str">
        <f t="shared" si="690"/>
        <v/>
      </c>
    </row>
    <row r="6207" spans="17:25" x14ac:dyDescent="0.25">
      <c r="Q6207" s="47">
        <f t="shared" si="686"/>
        <v>2008</v>
      </c>
      <c r="R6207" s="48" t="str">
        <f t="shared" si="684"/>
        <v>200811</v>
      </c>
      <c r="S6207" s="49">
        <v>39769</v>
      </c>
      <c r="T6207" s="48">
        <v>2308.65</v>
      </c>
      <c r="U6207" s="50">
        <f t="shared" si="685"/>
        <v>2333.6603333333337</v>
      </c>
      <c r="V6207" s="51">
        <f t="shared" si="687"/>
        <v>1967.1122677595615</v>
      </c>
      <c r="W6207" s="53">
        <f t="shared" si="688"/>
        <v>0</v>
      </c>
      <c r="X6207" s="53" t="str">
        <f t="shared" si="689"/>
        <v/>
      </c>
      <c r="Y6207" s="54" t="str">
        <f t="shared" si="690"/>
        <v/>
      </c>
    </row>
    <row r="6208" spans="17:25" x14ac:dyDescent="0.25">
      <c r="Q6208" s="47">
        <f t="shared" si="686"/>
        <v>2008</v>
      </c>
      <c r="R6208" s="48" t="str">
        <f t="shared" si="684"/>
        <v>200811</v>
      </c>
      <c r="S6208" s="49">
        <v>39770</v>
      </c>
      <c r="T6208" s="48">
        <v>2308.65</v>
      </c>
      <c r="U6208" s="50">
        <f t="shared" si="685"/>
        <v>2333.6603333333337</v>
      </c>
      <c r="V6208" s="51">
        <f t="shared" si="687"/>
        <v>1967.1122677595615</v>
      </c>
      <c r="W6208" s="53">
        <f t="shared" si="688"/>
        <v>0</v>
      </c>
      <c r="X6208" s="53" t="str">
        <f t="shared" si="689"/>
        <v/>
      </c>
      <c r="Y6208" s="54" t="str">
        <f t="shared" si="690"/>
        <v/>
      </c>
    </row>
    <row r="6209" spans="17:25" x14ac:dyDescent="0.25">
      <c r="Q6209" s="47">
        <f t="shared" si="686"/>
        <v>2008</v>
      </c>
      <c r="R6209" s="48" t="str">
        <f t="shared" si="684"/>
        <v>200811</v>
      </c>
      <c r="S6209" s="49">
        <v>39771</v>
      </c>
      <c r="T6209" s="48">
        <v>2329.9</v>
      </c>
      <c r="U6209" s="50">
        <f t="shared" si="685"/>
        <v>2333.6603333333337</v>
      </c>
      <c r="V6209" s="51">
        <f t="shared" si="687"/>
        <v>1967.1122677595615</v>
      </c>
      <c r="W6209" s="53">
        <f t="shared" si="688"/>
        <v>9.204513460247421E-3</v>
      </c>
      <c r="X6209" s="53" t="str">
        <f t="shared" si="689"/>
        <v/>
      </c>
      <c r="Y6209" s="54" t="str">
        <f t="shared" si="690"/>
        <v/>
      </c>
    </row>
    <row r="6210" spans="17:25" x14ac:dyDescent="0.25">
      <c r="Q6210" s="47">
        <f t="shared" si="686"/>
        <v>2008</v>
      </c>
      <c r="R6210" s="48" t="str">
        <f t="shared" si="684"/>
        <v>200811</v>
      </c>
      <c r="S6210" s="49">
        <v>39772</v>
      </c>
      <c r="T6210" s="48">
        <v>2342.1799999999998</v>
      </c>
      <c r="U6210" s="50">
        <f t="shared" si="685"/>
        <v>2333.6603333333337</v>
      </c>
      <c r="V6210" s="51">
        <f t="shared" si="687"/>
        <v>1967.1122677595615</v>
      </c>
      <c r="W6210" s="53">
        <f t="shared" si="688"/>
        <v>5.2706124726382697E-3</v>
      </c>
      <c r="X6210" s="53" t="str">
        <f t="shared" si="689"/>
        <v/>
      </c>
      <c r="Y6210" s="54" t="str">
        <f t="shared" si="690"/>
        <v/>
      </c>
    </row>
    <row r="6211" spans="17:25" x14ac:dyDescent="0.25">
      <c r="Q6211" s="47">
        <f t="shared" si="686"/>
        <v>2008</v>
      </c>
      <c r="R6211" s="48" t="str">
        <f t="shared" si="684"/>
        <v>200811</v>
      </c>
      <c r="S6211" s="49">
        <v>39773</v>
      </c>
      <c r="T6211" s="48">
        <v>2359.2600000000002</v>
      </c>
      <c r="U6211" s="50">
        <f t="shared" si="685"/>
        <v>2333.6603333333337</v>
      </c>
      <c r="V6211" s="51">
        <f t="shared" si="687"/>
        <v>1967.1122677595615</v>
      </c>
      <c r="W6211" s="53">
        <f t="shared" si="688"/>
        <v>7.2923515699050423E-3</v>
      </c>
      <c r="X6211" s="53" t="str">
        <f t="shared" si="689"/>
        <v/>
      </c>
      <c r="Y6211" s="54" t="str">
        <f t="shared" si="690"/>
        <v/>
      </c>
    </row>
    <row r="6212" spans="17:25" x14ac:dyDescent="0.25">
      <c r="Q6212" s="47">
        <f t="shared" si="686"/>
        <v>2008</v>
      </c>
      <c r="R6212" s="48" t="str">
        <f t="shared" si="684"/>
        <v>200811</v>
      </c>
      <c r="S6212" s="49">
        <v>39774</v>
      </c>
      <c r="T6212" s="48">
        <v>2355.71</v>
      </c>
      <c r="U6212" s="50">
        <f t="shared" si="685"/>
        <v>2333.6603333333337</v>
      </c>
      <c r="V6212" s="51">
        <f t="shared" si="687"/>
        <v>1967.1122677595615</v>
      </c>
      <c r="W6212" s="53">
        <f t="shared" si="688"/>
        <v>-1.5047091037020399E-3</v>
      </c>
      <c r="X6212" s="53" t="str">
        <f t="shared" si="689"/>
        <v/>
      </c>
      <c r="Y6212" s="54" t="str">
        <f t="shared" si="690"/>
        <v/>
      </c>
    </row>
    <row r="6213" spans="17:25" x14ac:dyDescent="0.25">
      <c r="Q6213" s="47">
        <f t="shared" si="686"/>
        <v>2008</v>
      </c>
      <c r="R6213" s="48" t="str">
        <f t="shared" si="684"/>
        <v>200811</v>
      </c>
      <c r="S6213" s="49">
        <v>39775</v>
      </c>
      <c r="T6213" s="48">
        <v>2355.71</v>
      </c>
      <c r="U6213" s="50">
        <f t="shared" si="685"/>
        <v>2333.6603333333337</v>
      </c>
      <c r="V6213" s="51">
        <f t="shared" si="687"/>
        <v>1967.1122677595615</v>
      </c>
      <c r="W6213" s="53">
        <f t="shared" si="688"/>
        <v>0</v>
      </c>
      <c r="X6213" s="53" t="str">
        <f t="shared" si="689"/>
        <v/>
      </c>
      <c r="Y6213" s="54" t="str">
        <f t="shared" si="690"/>
        <v/>
      </c>
    </row>
    <row r="6214" spans="17:25" x14ac:dyDescent="0.25">
      <c r="Q6214" s="47">
        <f t="shared" si="686"/>
        <v>2008</v>
      </c>
      <c r="R6214" s="48" t="str">
        <f t="shared" si="684"/>
        <v>200811</v>
      </c>
      <c r="S6214" s="49">
        <v>39776</v>
      </c>
      <c r="T6214" s="48">
        <v>2355.71</v>
      </c>
      <c r="U6214" s="50">
        <f t="shared" si="685"/>
        <v>2333.6603333333337</v>
      </c>
      <c r="V6214" s="51">
        <f t="shared" si="687"/>
        <v>1967.1122677595615</v>
      </c>
      <c r="W6214" s="53">
        <f t="shared" si="688"/>
        <v>0</v>
      </c>
      <c r="X6214" s="53" t="str">
        <f t="shared" si="689"/>
        <v/>
      </c>
      <c r="Y6214" s="54" t="str">
        <f t="shared" si="690"/>
        <v/>
      </c>
    </row>
    <row r="6215" spans="17:25" x14ac:dyDescent="0.25">
      <c r="Q6215" s="47">
        <f t="shared" si="686"/>
        <v>2008</v>
      </c>
      <c r="R6215" s="48" t="str">
        <f t="shared" ref="R6215:R6278" si="691">+YEAR(S6215)&amp;MONTH(S6215)</f>
        <v>200811</v>
      </c>
      <c r="S6215" s="49">
        <v>39777</v>
      </c>
      <c r="T6215" s="48">
        <v>2314.7199999999998</v>
      </c>
      <c r="U6215" s="50">
        <f t="shared" ref="U6215:U6278" si="692">+AVERAGEIF($R$3:$R$12000,R6215,$T$3:$T$12000)</f>
        <v>2333.6603333333337</v>
      </c>
      <c r="V6215" s="51">
        <f t="shared" si="687"/>
        <v>1967.1122677595615</v>
      </c>
      <c r="W6215" s="53">
        <f t="shared" si="688"/>
        <v>-1.740027422730317E-2</v>
      </c>
      <c r="X6215" s="53" t="str">
        <f t="shared" si="689"/>
        <v/>
      </c>
      <c r="Y6215" s="54" t="str">
        <f t="shared" si="690"/>
        <v/>
      </c>
    </row>
    <row r="6216" spans="17:25" x14ac:dyDescent="0.25">
      <c r="Q6216" s="47">
        <f t="shared" ref="Q6216:Q6279" si="693">+YEAR(S6216)</f>
        <v>2008</v>
      </c>
      <c r="R6216" s="48" t="str">
        <f t="shared" si="691"/>
        <v>200811</v>
      </c>
      <c r="S6216" s="49">
        <v>39778</v>
      </c>
      <c r="T6216" s="48">
        <v>2307.37</v>
      </c>
      <c r="U6216" s="50">
        <f t="shared" si="692"/>
        <v>2333.6603333333337</v>
      </c>
      <c r="V6216" s="51">
        <f t="shared" ref="V6216:V6279" si="694">+AVERAGEIF($Q$3:$Q$12000,Q6216,$T$3:$T$12000)</f>
        <v>1967.1122677595615</v>
      </c>
      <c r="W6216" s="53">
        <f t="shared" si="688"/>
        <v>-3.1753300615192659E-3</v>
      </c>
      <c r="X6216" s="53" t="str">
        <f t="shared" si="689"/>
        <v/>
      </c>
      <c r="Y6216" s="54" t="str">
        <f t="shared" si="690"/>
        <v/>
      </c>
    </row>
    <row r="6217" spans="17:25" x14ac:dyDescent="0.25">
      <c r="Q6217" s="47">
        <f t="shared" si="693"/>
        <v>2008</v>
      </c>
      <c r="R6217" s="48" t="str">
        <f t="shared" si="691"/>
        <v>200811</v>
      </c>
      <c r="S6217" s="49">
        <v>39779</v>
      </c>
      <c r="T6217" s="48">
        <v>2324.1</v>
      </c>
      <c r="U6217" s="50">
        <f t="shared" si="692"/>
        <v>2333.6603333333337</v>
      </c>
      <c r="V6217" s="51">
        <f t="shared" si="694"/>
        <v>1967.1122677595615</v>
      </c>
      <c r="W6217" s="53">
        <f t="shared" ref="W6217:W6280" si="695">+T6217/T6216-1</f>
        <v>7.2506793448818829E-3</v>
      </c>
      <c r="X6217" s="53" t="str">
        <f t="shared" ref="X6217:X6280" si="696">IF(U6217/U6216-1=0,"",U6217/U6216-1)</f>
        <v/>
      </c>
      <c r="Y6217" s="54" t="str">
        <f t="shared" ref="Y6217:Y6280" si="697">+IF(V6217=V6216,"",V6217/V6216-1)</f>
        <v/>
      </c>
    </row>
    <row r="6218" spans="17:25" x14ac:dyDescent="0.25">
      <c r="Q6218" s="47">
        <f t="shared" si="693"/>
        <v>2008</v>
      </c>
      <c r="R6218" s="48" t="str">
        <f t="shared" si="691"/>
        <v>200811</v>
      </c>
      <c r="S6218" s="49">
        <v>39780</v>
      </c>
      <c r="T6218" s="48">
        <v>2324.1</v>
      </c>
      <c r="U6218" s="50">
        <f t="shared" si="692"/>
        <v>2333.6603333333337</v>
      </c>
      <c r="V6218" s="51">
        <f t="shared" si="694"/>
        <v>1967.1122677595615</v>
      </c>
      <c r="W6218" s="53">
        <f t="shared" si="695"/>
        <v>0</v>
      </c>
      <c r="X6218" s="53" t="str">
        <f t="shared" si="696"/>
        <v/>
      </c>
      <c r="Y6218" s="54" t="str">
        <f t="shared" si="697"/>
        <v/>
      </c>
    </row>
    <row r="6219" spans="17:25" x14ac:dyDescent="0.25">
      <c r="Q6219" s="47">
        <f t="shared" si="693"/>
        <v>2008</v>
      </c>
      <c r="R6219" s="48" t="str">
        <f t="shared" si="691"/>
        <v>200811</v>
      </c>
      <c r="S6219" s="49">
        <v>39781</v>
      </c>
      <c r="T6219" s="48">
        <v>2318</v>
      </c>
      <c r="U6219" s="50">
        <f t="shared" si="692"/>
        <v>2333.6603333333337</v>
      </c>
      <c r="V6219" s="51">
        <f t="shared" si="694"/>
        <v>1967.1122677595615</v>
      </c>
      <c r="W6219" s="53">
        <f t="shared" si="695"/>
        <v>-2.624671916010457E-3</v>
      </c>
      <c r="X6219" s="53" t="str">
        <f t="shared" si="696"/>
        <v/>
      </c>
      <c r="Y6219" s="54" t="str">
        <f t="shared" si="697"/>
        <v/>
      </c>
    </row>
    <row r="6220" spans="17:25" x14ac:dyDescent="0.25">
      <c r="Q6220" s="47">
        <f t="shared" si="693"/>
        <v>2008</v>
      </c>
      <c r="R6220" s="48" t="str">
        <f t="shared" si="691"/>
        <v>200811</v>
      </c>
      <c r="S6220" s="49">
        <v>39782</v>
      </c>
      <c r="T6220" s="48">
        <v>2318</v>
      </c>
      <c r="U6220" s="50">
        <f t="shared" si="692"/>
        <v>2333.6603333333337</v>
      </c>
      <c r="V6220" s="51">
        <f t="shared" si="694"/>
        <v>1967.1122677595615</v>
      </c>
      <c r="W6220" s="53">
        <f t="shared" si="695"/>
        <v>0</v>
      </c>
      <c r="X6220" s="53" t="str">
        <f t="shared" si="696"/>
        <v/>
      </c>
      <c r="Y6220" s="54" t="str">
        <f t="shared" si="697"/>
        <v/>
      </c>
    </row>
    <row r="6221" spans="17:25" x14ac:dyDescent="0.25">
      <c r="Q6221" s="47">
        <f t="shared" si="693"/>
        <v>2008</v>
      </c>
      <c r="R6221" s="48" t="str">
        <f t="shared" si="691"/>
        <v>200812</v>
      </c>
      <c r="S6221" s="49">
        <v>39783</v>
      </c>
      <c r="T6221" s="48">
        <v>2318</v>
      </c>
      <c r="U6221" s="50">
        <f t="shared" si="692"/>
        <v>2251.5103225806442</v>
      </c>
      <c r="V6221" s="51">
        <f t="shared" si="694"/>
        <v>1967.1122677595615</v>
      </c>
      <c r="W6221" s="53">
        <f t="shared" si="695"/>
        <v>0</v>
      </c>
      <c r="X6221" s="53">
        <f t="shared" si="696"/>
        <v>-3.5202214126572873E-2</v>
      </c>
      <c r="Y6221" s="54" t="str">
        <f t="shared" si="697"/>
        <v/>
      </c>
    </row>
    <row r="6222" spans="17:25" x14ac:dyDescent="0.25">
      <c r="Q6222" s="47">
        <f t="shared" si="693"/>
        <v>2008</v>
      </c>
      <c r="R6222" s="48" t="str">
        <f t="shared" si="691"/>
        <v>200812</v>
      </c>
      <c r="S6222" s="49">
        <v>39784</v>
      </c>
      <c r="T6222" s="48">
        <v>2320.12</v>
      </c>
      <c r="U6222" s="50">
        <f t="shared" si="692"/>
        <v>2251.5103225806442</v>
      </c>
      <c r="V6222" s="51">
        <f t="shared" si="694"/>
        <v>1967.1122677595615</v>
      </c>
      <c r="W6222" s="53">
        <f t="shared" si="695"/>
        <v>9.1458153580670221E-4</v>
      </c>
      <c r="X6222" s="53" t="str">
        <f t="shared" si="696"/>
        <v/>
      </c>
      <c r="Y6222" s="54" t="str">
        <f t="shared" si="697"/>
        <v/>
      </c>
    </row>
    <row r="6223" spans="17:25" x14ac:dyDescent="0.25">
      <c r="Q6223" s="47">
        <f t="shared" si="693"/>
        <v>2008</v>
      </c>
      <c r="R6223" s="48" t="str">
        <f t="shared" si="691"/>
        <v>200812</v>
      </c>
      <c r="S6223" s="49">
        <v>39785</v>
      </c>
      <c r="T6223" s="48">
        <v>2315.35</v>
      </c>
      <c r="U6223" s="50">
        <f t="shared" si="692"/>
        <v>2251.5103225806442</v>
      </c>
      <c r="V6223" s="51">
        <f t="shared" si="694"/>
        <v>1967.1122677595615</v>
      </c>
      <c r="W6223" s="53">
        <f t="shared" si="695"/>
        <v>-2.0559281416477893E-3</v>
      </c>
      <c r="X6223" s="53" t="str">
        <f t="shared" si="696"/>
        <v/>
      </c>
      <c r="Y6223" s="54" t="str">
        <f t="shared" si="697"/>
        <v/>
      </c>
    </row>
    <row r="6224" spans="17:25" x14ac:dyDescent="0.25">
      <c r="Q6224" s="47">
        <f t="shared" si="693"/>
        <v>2008</v>
      </c>
      <c r="R6224" s="48" t="str">
        <f t="shared" si="691"/>
        <v>200812</v>
      </c>
      <c r="S6224" s="49">
        <v>39786</v>
      </c>
      <c r="T6224" s="48">
        <v>2317.48</v>
      </c>
      <c r="U6224" s="50">
        <f t="shared" si="692"/>
        <v>2251.5103225806442</v>
      </c>
      <c r="V6224" s="51">
        <f t="shared" si="694"/>
        <v>1967.1122677595615</v>
      </c>
      <c r="W6224" s="53">
        <f t="shared" si="695"/>
        <v>9.1994730818245607E-4</v>
      </c>
      <c r="X6224" s="53" t="str">
        <f t="shared" si="696"/>
        <v/>
      </c>
      <c r="Y6224" s="54" t="str">
        <f t="shared" si="697"/>
        <v/>
      </c>
    </row>
    <row r="6225" spans="17:25" x14ac:dyDescent="0.25">
      <c r="Q6225" s="47">
        <f t="shared" si="693"/>
        <v>2008</v>
      </c>
      <c r="R6225" s="48" t="str">
        <f t="shared" si="691"/>
        <v>200812</v>
      </c>
      <c r="S6225" s="49">
        <v>39787</v>
      </c>
      <c r="T6225" s="48">
        <v>2323.2800000000002</v>
      </c>
      <c r="U6225" s="50">
        <f t="shared" si="692"/>
        <v>2251.5103225806442</v>
      </c>
      <c r="V6225" s="51">
        <f t="shared" si="694"/>
        <v>1967.1122677595615</v>
      </c>
      <c r="W6225" s="53">
        <f t="shared" si="695"/>
        <v>2.5027184700623373E-3</v>
      </c>
      <c r="X6225" s="53" t="str">
        <f t="shared" si="696"/>
        <v/>
      </c>
      <c r="Y6225" s="54" t="str">
        <f t="shared" si="697"/>
        <v/>
      </c>
    </row>
    <row r="6226" spans="17:25" x14ac:dyDescent="0.25">
      <c r="Q6226" s="47">
        <f t="shared" si="693"/>
        <v>2008</v>
      </c>
      <c r="R6226" s="48" t="str">
        <f t="shared" si="691"/>
        <v>200812</v>
      </c>
      <c r="S6226" s="49">
        <v>39788</v>
      </c>
      <c r="T6226" s="48">
        <v>2333.54</v>
      </c>
      <c r="U6226" s="50">
        <f t="shared" si="692"/>
        <v>2251.5103225806442</v>
      </c>
      <c r="V6226" s="51">
        <f t="shared" si="694"/>
        <v>1967.1122677595615</v>
      </c>
      <c r="W6226" s="53">
        <f t="shared" si="695"/>
        <v>4.4161702420715265E-3</v>
      </c>
      <c r="X6226" s="53" t="str">
        <f t="shared" si="696"/>
        <v/>
      </c>
      <c r="Y6226" s="54" t="str">
        <f t="shared" si="697"/>
        <v/>
      </c>
    </row>
    <row r="6227" spans="17:25" x14ac:dyDescent="0.25">
      <c r="Q6227" s="47">
        <f t="shared" si="693"/>
        <v>2008</v>
      </c>
      <c r="R6227" s="48" t="str">
        <f t="shared" si="691"/>
        <v>200812</v>
      </c>
      <c r="S6227" s="49">
        <v>39789</v>
      </c>
      <c r="T6227" s="48">
        <v>2333.54</v>
      </c>
      <c r="U6227" s="50">
        <f t="shared" si="692"/>
        <v>2251.5103225806442</v>
      </c>
      <c r="V6227" s="51">
        <f t="shared" si="694"/>
        <v>1967.1122677595615</v>
      </c>
      <c r="W6227" s="53">
        <f t="shared" si="695"/>
        <v>0</v>
      </c>
      <c r="X6227" s="53" t="str">
        <f t="shared" si="696"/>
        <v/>
      </c>
      <c r="Y6227" s="54" t="str">
        <f t="shared" si="697"/>
        <v/>
      </c>
    </row>
    <row r="6228" spans="17:25" x14ac:dyDescent="0.25">
      <c r="Q6228" s="47">
        <f t="shared" si="693"/>
        <v>2008</v>
      </c>
      <c r="R6228" s="48" t="str">
        <f t="shared" si="691"/>
        <v>200812</v>
      </c>
      <c r="S6228" s="49">
        <v>39790</v>
      </c>
      <c r="T6228" s="48">
        <v>2333.54</v>
      </c>
      <c r="U6228" s="50">
        <f t="shared" si="692"/>
        <v>2251.5103225806442</v>
      </c>
      <c r="V6228" s="51">
        <f t="shared" si="694"/>
        <v>1967.1122677595615</v>
      </c>
      <c r="W6228" s="53">
        <f t="shared" si="695"/>
        <v>0</v>
      </c>
      <c r="X6228" s="53" t="str">
        <f t="shared" si="696"/>
        <v/>
      </c>
      <c r="Y6228" s="54" t="str">
        <f t="shared" si="697"/>
        <v/>
      </c>
    </row>
    <row r="6229" spans="17:25" x14ac:dyDescent="0.25">
      <c r="Q6229" s="47">
        <f t="shared" si="693"/>
        <v>2008</v>
      </c>
      <c r="R6229" s="48" t="str">
        <f t="shared" si="691"/>
        <v>200812</v>
      </c>
      <c r="S6229" s="49">
        <v>39791</v>
      </c>
      <c r="T6229" s="48">
        <v>2333.54</v>
      </c>
      <c r="U6229" s="50">
        <f t="shared" si="692"/>
        <v>2251.5103225806442</v>
      </c>
      <c r="V6229" s="51">
        <f t="shared" si="694"/>
        <v>1967.1122677595615</v>
      </c>
      <c r="W6229" s="53">
        <f t="shared" si="695"/>
        <v>0</v>
      </c>
      <c r="X6229" s="53" t="str">
        <f t="shared" si="696"/>
        <v/>
      </c>
      <c r="Y6229" s="54" t="str">
        <f t="shared" si="697"/>
        <v/>
      </c>
    </row>
    <row r="6230" spans="17:25" x14ac:dyDescent="0.25">
      <c r="Q6230" s="47">
        <f t="shared" si="693"/>
        <v>2008</v>
      </c>
      <c r="R6230" s="48" t="str">
        <f t="shared" si="691"/>
        <v>200812</v>
      </c>
      <c r="S6230" s="49">
        <v>39792</v>
      </c>
      <c r="T6230" s="48">
        <v>2311.6999999999998</v>
      </c>
      <c r="U6230" s="50">
        <f t="shared" si="692"/>
        <v>2251.5103225806442</v>
      </c>
      <c r="V6230" s="51">
        <f t="shared" si="694"/>
        <v>1967.1122677595615</v>
      </c>
      <c r="W6230" s="53">
        <f t="shared" si="695"/>
        <v>-9.3591710448504006E-3</v>
      </c>
      <c r="X6230" s="53" t="str">
        <f t="shared" si="696"/>
        <v/>
      </c>
      <c r="Y6230" s="54" t="str">
        <f t="shared" si="697"/>
        <v/>
      </c>
    </row>
    <row r="6231" spans="17:25" x14ac:dyDescent="0.25">
      <c r="Q6231" s="47">
        <f t="shared" si="693"/>
        <v>2008</v>
      </c>
      <c r="R6231" s="48" t="str">
        <f t="shared" si="691"/>
        <v>200812</v>
      </c>
      <c r="S6231" s="49">
        <v>39793</v>
      </c>
      <c r="T6231" s="48">
        <v>2302.9299999999998</v>
      </c>
      <c r="U6231" s="50">
        <f t="shared" si="692"/>
        <v>2251.5103225806442</v>
      </c>
      <c r="V6231" s="51">
        <f t="shared" si="694"/>
        <v>1967.1122677595615</v>
      </c>
      <c r="W6231" s="53">
        <f t="shared" si="695"/>
        <v>-3.7937448630878112E-3</v>
      </c>
      <c r="X6231" s="53" t="str">
        <f t="shared" si="696"/>
        <v/>
      </c>
      <c r="Y6231" s="54" t="str">
        <f t="shared" si="697"/>
        <v/>
      </c>
    </row>
    <row r="6232" spans="17:25" x14ac:dyDescent="0.25">
      <c r="Q6232" s="47">
        <f t="shared" si="693"/>
        <v>2008</v>
      </c>
      <c r="R6232" s="48" t="str">
        <f t="shared" si="691"/>
        <v>200812</v>
      </c>
      <c r="S6232" s="49">
        <v>39794</v>
      </c>
      <c r="T6232" s="48">
        <v>2278.29</v>
      </c>
      <c r="U6232" s="50">
        <f t="shared" si="692"/>
        <v>2251.5103225806442</v>
      </c>
      <c r="V6232" s="51">
        <f t="shared" si="694"/>
        <v>1967.1122677595615</v>
      </c>
      <c r="W6232" s="53">
        <f t="shared" si="695"/>
        <v>-1.0699413356028975E-2</v>
      </c>
      <c r="X6232" s="53" t="str">
        <f t="shared" si="696"/>
        <v/>
      </c>
      <c r="Y6232" s="54" t="str">
        <f t="shared" si="697"/>
        <v/>
      </c>
    </row>
    <row r="6233" spans="17:25" x14ac:dyDescent="0.25">
      <c r="Q6233" s="47">
        <f t="shared" si="693"/>
        <v>2008</v>
      </c>
      <c r="R6233" s="48" t="str">
        <f t="shared" si="691"/>
        <v>200812</v>
      </c>
      <c r="S6233" s="49">
        <v>39795</v>
      </c>
      <c r="T6233" s="48">
        <v>2273.2399999999998</v>
      </c>
      <c r="U6233" s="50">
        <f t="shared" si="692"/>
        <v>2251.5103225806442</v>
      </c>
      <c r="V6233" s="51">
        <f t="shared" si="694"/>
        <v>1967.1122677595615</v>
      </c>
      <c r="W6233" s="53">
        <f t="shared" si="695"/>
        <v>-2.2165747117356416E-3</v>
      </c>
      <c r="X6233" s="53" t="str">
        <f t="shared" si="696"/>
        <v/>
      </c>
      <c r="Y6233" s="54" t="str">
        <f t="shared" si="697"/>
        <v/>
      </c>
    </row>
    <row r="6234" spans="17:25" x14ac:dyDescent="0.25">
      <c r="Q6234" s="47">
        <f t="shared" si="693"/>
        <v>2008</v>
      </c>
      <c r="R6234" s="48" t="str">
        <f t="shared" si="691"/>
        <v>200812</v>
      </c>
      <c r="S6234" s="49">
        <v>39796</v>
      </c>
      <c r="T6234" s="48">
        <v>2273.2399999999998</v>
      </c>
      <c r="U6234" s="50">
        <f t="shared" si="692"/>
        <v>2251.5103225806442</v>
      </c>
      <c r="V6234" s="51">
        <f t="shared" si="694"/>
        <v>1967.1122677595615</v>
      </c>
      <c r="W6234" s="53">
        <f t="shared" si="695"/>
        <v>0</v>
      </c>
      <c r="X6234" s="53" t="str">
        <f t="shared" si="696"/>
        <v/>
      </c>
      <c r="Y6234" s="54" t="str">
        <f t="shared" si="697"/>
        <v/>
      </c>
    </row>
    <row r="6235" spans="17:25" x14ac:dyDescent="0.25">
      <c r="Q6235" s="47">
        <f t="shared" si="693"/>
        <v>2008</v>
      </c>
      <c r="R6235" s="48" t="str">
        <f t="shared" si="691"/>
        <v>200812</v>
      </c>
      <c r="S6235" s="49">
        <v>39797</v>
      </c>
      <c r="T6235" s="48">
        <v>2273.2399999999998</v>
      </c>
      <c r="U6235" s="50">
        <f t="shared" si="692"/>
        <v>2251.5103225806442</v>
      </c>
      <c r="V6235" s="51">
        <f t="shared" si="694"/>
        <v>1967.1122677595615</v>
      </c>
      <c r="W6235" s="53">
        <f t="shared" si="695"/>
        <v>0</v>
      </c>
      <c r="X6235" s="53" t="str">
        <f t="shared" si="696"/>
        <v/>
      </c>
      <c r="Y6235" s="54" t="str">
        <f t="shared" si="697"/>
        <v/>
      </c>
    </row>
    <row r="6236" spans="17:25" x14ac:dyDescent="0.25">
      <c r="Q6236" s="47">
        <f t="shared" si="693"/>
        <v>2008</v>
      </c>
      <c r="R6236" s="48" t="str">
        <f t="shared" si="691"/>
        <v>200812</v>
      </c>
      <c r="S6236" s="49">
        <v>39798</v>
      </c>
      <c r="T6236" s="48">
        <v>2254.5</v>
      </c>
      <c r="U6236" s="50">
        <f t="shared" si="692"/>
        <v>2251.5103225806442</v>
      </c>
      <c r="V6236" s="51">
        <f t="shared" si="694"/>
        <v>1967.1122677595615</v>
      </c>
      <c r="W6236" s="53">
        <f t="shared" si="695"/>
        <v>-8.2437402122080838E-3</v>
      </c>
      <c r="X6236" s="53" t="str">
        <f t="shared" si="696"/>
        <v/>
      </c>
      <c r="Y6236" s="54" t="str">
        <f t="shared" si="697"/>
        <v/>
      </c>
    </row>
    <row r="6237" spans="17:25" x14ac:dyDescent="0.25">
      <c r="Q6237" s="47">
        <f t="shared" si="693"/>
        <v>2008</v>
      </c>
      <c r="R6237" s="48" t="str">
        <f t="shared" si="691"/>
        <v>200812</v>
      </c>
      <c r="S6237" s="49">
        <v>39799</v>
      </c>
      <c r="T6237" s="48">
        <v>2223.3000000000002</v>
      </c>
      <c r="U6237" s="50">
        <f t="shared" si="692"/>
        <v>2251.5103225806442</v>
      </c>
      <c r="V6237" s="51">
        <f t="shared" si="694"/>
        <v>1967.1122677595615</v>
      </c>
      <c r="W6237" s="53">
        <f t="shared" si="695"/>
        <v>-1.3838988689288012E-2</v>
      </c>
      <c r="X6237" s="53" t="str">
        <f t="shared" si="696"/>
        <v/>
      </c>
      <c r="Y6237" s="54" t="str">
        <f t="shared" si="697"/>
        <v/>
      </c>
    </row>
    <row r="6238" spans="17:25" x14ac:dyDescent="0.25">
      <c r="Q6238" s="47">
        <f t="shared" si="693"/>
        <v>2008</v>
      </c>
      <c r="R6238" s="48" t="str">
        <f t="shared" si="691"/>
        <v>200812</v>
      </c>
      <c r="S6238" s="49">
        <v>39800</v>
      </c>
      <c r="T6238" s="48">
        <v>2173.86</v>
      </c>
      <c r="U6238" s="50">
        <f t="shared" si="692"/>
        <v>2251.5103225806442</v>
      </c>
      <c r="V6238" s="51">
        <f t="shared" si="694"/>
        <v>1967.1122677595615</v>
      </c>
      <c r="W6238" s="53">
        <f t="shared" si="695"/>
        <v>-2.2237214950748929E-2</v>
      </c>
      <c r="X6238" s="53" t="str">
        <f t="shared" si="696"/>
        <v/>
      </c>
      <c r="Y6238" s="54" t="str">
        <f t="shared" si="697"/>
        <v/>
      </c>
    </row>
    <row r="6239" spans="17:25" x14ac:dyDescent="0.25">
      <c r="Q6239" s="47">
        <f t="shared" si="693"/>
        <v>2008</v>
      </c>
      <c r="R6239" s="48" t="str">
        <f t="shared" si="691"/>
        <v>200812</v>
      </c>
      <c r="S6239" s="49">
        <v>39801</v>
      </c>
      <c r="T6239" s="48">
        <v>2163.14</v>
      </c>
      <c r="U6239" s="50">
        <f t="shared" si="692"/>
        <v>2251.5103225806442</v>
      </c>
      <c r="V6239" s="51">
        <f t="shared" si="694"/>
        <v>1967.1122677595615</v>
      </c>
      <c r="W6239" s="53">
        <f t="shared" si="695"/>
        <v>-4.9313203242160597E-3</v>
      </c>
      <c r="X6239" s="53" t="str">
        <f t="shared" si="696"/>
        <v/>
      </c>
      <c r="Y6239" s="54" t="str">
        <f t="shared" si="697"/>
        <v/>
      </c>
    </row>
    <row r="6240" spans="17:25" x14ac:dyDescent="0.25">
      <c r="Q6240" s="47">
        <f t="shared" si="693"/>
        <v>2008</v>
      </c>
      <c r="R6240" s="48" t="str">
        <f t="shared" si="691"/>
        <v>200812</v>
      </c>
      <c r="S6240" s="49">
        <v>39802</v>
      </c>
      <c r="T6240" s="48">
        <v>2167.35</v>
      </c>
      <c r="U6240" s="50">
        <f t="shared" si="692"/>
        <v>2251.5103225806442</v>
      </c>
      <c r="V6240" s="51">
        <f t="shared" si="694"/>
        <v>1967.1122677595615</v>
      </c>
      <c r="W6240" s="53">
        <f t="shared" si="695"/>
        <v>1.9462448107843144E-3</v>
      </c>
      <c r="X6240" s="53" t="str">
        <f t="shared" si="696"/>
        <v/>
      </c>
      <c r="Y6240" s="54" t="str">
        <f t="shared" si="697"/>
        <v/>
      </c>
    </row>
    <row r="6241" spans="17:25" x14ac:dyDescent="0.25">
      <c r="Q6241" s="47">
        <f t="shared" si="693"/>
        <v>2008</v>
      </c>
      <c r="R6241" s="48" t="str">
        <f t="shared" si="691"/>
        <v>200812</v>
      </c>
      <c r="S6241" s="49">
        <v>39803</v>
      </c>
      <c r="T6241" s="48">
        <v>2167.35</v>
      </c>
      <c r="U6241" s="50">
        <f t="shared" si="692"/>
        <v>2251.5103225806442</v>
      </c>
      <c r="V6241" s="51">
        <f t="shared" si="694"/>
        <v>1967.1122677595615</v>
      </c>
      <c r="W6241" s="53">
        <f t="shared" si="695"/>
        <v>0</v>
      </c>
      <c r="X6241" s="53" t="str">
        <f t="shared" si="696"/>
        <v/>
      </c>
      <c r="Y6241" s="54" t="str">
        <f t="shared" si="697"/>
        <v/>
      </c>
    </row>
    <row r="6242" spans="17:25" x14ac:dyDescent="0.25">
      <c r="Q6242" s="47">
        <f t="shared" si="693"/>
        <v>2008</v>
      </c>
      <c r="R6242" s="48" t="str">
        <f t="shared" si="691"/>
        <v>200812</v>
      </c>
      <c r="S6242" s="49">
        <v>39804</v>
      </c>
      <c r="T6242" s="48">
        <v>2167.35</v>
      </c>
      <c r="U6242" s="50">
        <f t="shared" si="692"/>
        <v>2251.5103225806442</v>
      </c>
      <c r="V6242" s="51">
        <f t="shared" si="694"/>
        <v>1967.1122677595615</v>
      </c>
      <c r="W6242" s="53">
        <f t="shared" si="695"/>
        <v>0</v>
      </c>
      <c r="X6242" s="53" t="str">
        <f t="shared" si="696"/>
        <v/>
      </c>
      <c r="Y6242" s="54" t="str">
        <f t="shared" si="697"/>
        <v/>
      </c>
    </row>
    <row r="6243" spans="17:25" x14ac:dyDescent="0.25">
      <c r="Q6243" s="47">
        <f t="shared" si="693"/>
        <v>2008</v>
      </c>
      <c r="R6243" s="48" t="str">
        <f t="shared" si="691"/>
        <v>200812</v>
      </c>
      <c r="S6243" s="49">
        <v>39805</v>
      </c>
      <c r="T6243" s="48">
        <v>2169.83</v>
      </c>
      <c r="U6243" s="50">
        <f t="shared" si="692"/>
        <v>2251.5103225806442</v>
      </c>
      <c r="V6243" s="51">
        <f t="shared" si="694"/>
        <v>1967.1122677595615</v>
      </c>
      <c r="W6243" s="53">
        <f t="shared" si="695"/>
        <v>1.1442545043487407E-3</v>
      </c>
      <c r="X6243" s="53" t="str">
        <f t="shared" si="696"/>
        <v/>
      </c>
      <c r="Y6243" s="54" t="str">
        <f t="shared" si="697"/>
        <v/>
      </c>
    </row>
    <row r="6244" spans="17:25" x14ac:dyDescent="0.25">
      <c r="Q6244" s="47">
        <f t="shared" si="693"/>
        <v>2008</v>
      </c>
      <c r="R6244" s="48" t="str">
        <f t="shared" si="691"/>
        <v>200812</v>
      </c>
      <c r="S6244" s="49">
        <v>39806</v>
      </c>
      <c r="T6244" s="48">
        <v>2180.4899999999998</v>
      </c>
      <c r="U6244" s="50">
        <f t="shared" si="692"/>
        <v>2251.5103225806442</v>
      </c>
      <c r="V6244" s="51">
        <f t="shared" si="694"/>
        <v>1967.1122677595615</v>
      </c>
      <c r="W6244" s="53">
        <f t="shared" si="695"/>
        <v>4.9128272721825628E-3</v>
      </c>
      <c r="X6244" s="53" t="str">
        <f t="shared" si="696"/>
        <v/>
      </c>
      <c r="Y6244" s="54" t="str">
        <f t="shared" si="697"/>
        <v/>
      </c>
    </row>
    <row r="6245" spans="17:25" x14ac:dyDescent="0.25">
      <c r="Q6245" s="47">
        <f t="shared" si="693"/>
        <v>2008</v>
      </c>
      <c r="R6245" s="48" t="str">
        <f t="shared" si="691"/>
        <v>200812</v>
      </c>
      <c r="S6245" s="49">
        <v>39807</v>
      </c>
      <c r="T6245" s="48">
        <v>2198.09</v>
      </c>
      <c r="U6245" s="50">
        <f t="shared" si="692"/>
        <v>2251.5103225806442</v>
      </c>
      <c r="V6245" s="51">
        <f t="shared" si="694"/>
        <v>1967.1122677595615</v>
      </c>
      <c r="W6245" s="53">
        <f t="shared" si="695"/>
        <v>8.0715802411386317E-3</v>
      </c>
      <c r="X6245" s="53" t="str">
        <f t="shared" si="696"/>
        <v/>
      </c>
      <c r="Y6245" s="54" t="str">
        <f t="shared" si="697"/>
        <v/>
      </c>
    </row>
    <row r="6246" spans="17:25" x14ac:dyDescent="0.25">
      <c r="Q6246" s="47">
        <f t="shared" si="693"/>
        <v>2008</v>
      </c>
      <c r="R6246" s="48" t="str">
        <f t="shared" si="691"/>
        <v>200812</v>
      </c>
      <c r="S6246" s="49">
        <v>39808</v>
      </c>
      <c r="T6246" s="48">
        <v>2198.09</v>
      </c>
      <c r="U6246" s="50">
        <f t="shared" si="692"/>
        <v>2251.5103225806442</v>
      </c>
      <c r="V6246" s="51">
        <f t="shared" si="694"/>
        <v>1967.1122677595615</v>
      </c>
      <c r="W6246" s="53">
        <f t="shared" si="695"/>
        <v>0</v>
      </c>
      <c r="X6246" s="53" t="str">
        <f t="shared" si="696"/>
        <v/>
      </c>
      <c r="Y6246" s="54" t="str">
        <f t="shared" si="697"/>
        <v/>
      </c>
    </row>
    <row r="6247" spans="17:25" x14ac:dyDescent="0.25">
      <c r="Q6247" s="47">
        <f t="shared" si="693"/>
        <v>2008</v>
      </c>
      <c r="R6247" s="48" t="str">
        <f t="shared" si="691"/>
        <v>200812</v>
      </c>
      <c r="S6247" s="49">
        <v>39809</v>
      </c>
      <c r="T6247" s="48">
        <v>2204.9499999999998</v>
      </c>
      <c r="U6247" s="50">
        <f t="shared" si="692"/>
        <v>2251.5103225806442</v>
      </c>
      <c r="V6247" s="51">
        <f t="shared" si="694"/>
        <v>1967.1122677595615</v>
      </c>
      <c r="W6247" s="53">
        <f t="shared" si="695"/>
        <v>3.1208913192815047E-3</v>
      </c>
      <c r="X6247" s="53" t="str">
        <f t="shared" si="696"/>
        <v/>
      </c>
      <c r="Y6247" s="54" t="str">
        <f t="shared" si="697"/>
        <v/>
      </c>
    </row>
    <row r="6248" spans="17:25" x14ac:dyDescent="0.25">
      <c r="Q6248" s="47">
        <f t="shared" si="693"/>
        <v>2008</v>
      </c>
      <c r="R6248" s="48" t="str">
        <f t="shared" si="691"/>
        <v>200812</v>
      </c>
      <c r="S6248" s="49">
        <v>39810</v>
      </c>
      <c r="T6248" s="48">
        <v>2204.9499999999998</v>
      </c>
      <c r="U6248" s="50">
        <f t="shared" si="692"/>
        <v>2251.5103225806442</v>
      </c>
      <c r="V6248" s="51">
        <f t="shared" si="694"/>
        <v>1967.1122677595615</v>
      </c>
      <c r="W6248" s="53">
        <f t="shared" si="695"/>
        <v>0</v>
      </c>
      <c r="X6248" s="53" t="str">
        <f t="shared" si="696"/>
        <v/>
      </c>
      <c r="Y6248" s="54" t="str">
        <f t="shared" si="697"/>
        <v/>
      </c>
    </row>
    <row r="6249" spans="17:25" x14ac:dyDescent="0.25">
      <c r="Q6249" s="47">
        <f t="shared" si="693"/>
        <v>2008</v>
      </c>
      <c r="R6249" s="48" t="str">
        <f t="shared" si="691"/>
        <v>200812</v>
      </c>
      <c r="S6249" s="49">
        <v>39811</v>
      </c>
      <c r="T6249" s="48">
        <v>2204.9499999999998</v>
      </c>
      <c r="U6249" s="50">
        <f t="shared" si="692"/>
        <v>2251.5103225806442</v>
      </c>
      <c r="V6249" s="51">
        <f t="shared" si="694"/>
        <v>1967.1122677595615</v>
      </c>
      <c r="W6249" s="53">
        <f t="shared" si="695"/>
        <v>0</v>
      </c>
      <c r="X6249" s="53" t="str">
        <f t="shared" si="696"/>
        <v/>
      </c>
      <c r="Y6249" s="54" t="str">
        <f t="shared" si="697"/>
        <v/>
      </c>
    </row>
    <row r="6250" spans="17:25" x14ac:dyDescent="0.25">
      <c r="Q6250" s="47">
        <f t="shared" si="693"/>
        <v>2008</v>
      </c>
      <c r="R6250" s="48" t="str">
        <f t="shared" si="691"/>
        <v>200812</v>
      </c>
      <c r="S6250" s="49">
        <v>39812</v>
      </c>
      <c r="T6250" s="48">
        <v>2234</v>
      </c>
      <c r="U6250" s="50">
        <f t="shared" si="692"/>
        <v>2251.5103225806442</v>
      </c>
      <c r="V6250" s="51">
        <f t="shared" si="694"/>
        <v>1967.1122677595615</v>
      </c>
      <c r="W6250" s="53">
        <f t="shared" si="695"/>
        <v>1.3174901925213867E-2</v>
      </c>
      <c r="X6250" s="53" t="str">
        <f t="shared" si="696"/>
        <v/>
      </c>
      <c r="Y6250" s="54" t="str">
        <f t="shared" si="697"/>
        <v/>
      </c>
    </row>
    <row r="6251" spans="17:25" x14ac:dyDescent="0.25">
      <c r="Q6251" s="47">
        <f t="shared" si="693"/>
        <v>2008</v>
      </c>
      <c r="R6251" s="48" t="str">
        <f t="shared" si="691"/>
        <v>200812</v>
      </c>
      <c r="S6251" s="49">
        <v>39813</v>
      </c>
      <c r="T6251" s="48">
        <v>2243.59</v>
      </c>
      <c r="U6251" s="50">
        <f t="shared" si="692"/>
        <v>2251.5103225806442</v>
      </c>
      <c r="V6251" s="51">
        <f t="shared" si="694"/>
        <v>1967.1122677595615</v>
      </c>
      <c r="W6251" s="53">
        <f t="shared" si="695"/>
        <v>4.2927484333035171E-3</v>
      </c>
      <c r="X6251" s="53" t="str">
        <f t="shared" si="696"/>
        <v/>
      </c>
      <c r="Y6251" s="54" t="str">
        <f t="shared" si="697"/>
        <v/>
      </c>
    </row>
    <row r="6252" spans="17:25" x14ac:dyDescent="0.25">
      <c r="Q6252" s="47">
        <f t="shared" si="693"/>
        <v>2009</v>
      </c>
      <c r="R6252" s="48" t="str">
        <f t="shared" si="691"/>
        <v>20091</v>
      </c>
      <c r="S6252" s="49">
        <v>39814</v>
      </c>
      <c r="T6252" s="48">
        <v>2243.59</v>
      </c>
      <c r="U6252" s="50">
        <f t="shared" si="692"/>
        <v>2253.5061290322578</v>
      </c>
      <c r="V6252" s="51">
        <f t="shared" si="694"/>
        <v>2153.2976986301351</v>
      </c>
      <c r="W6252" s="53">
        <f t="shared" si="695"/>
        <v>0</v>
      </c>
      <c r="X6252" s="53">
        <f t="shared" si="696"/>
        <v>8.8643006945043901E-4</v>
      </c>
      <c r="Y6252" s="54">
        <f t="shared" si="697"/>
        <v>9.464911277414223E-2</v>
      </c>
    </row>
    <row r="6253" spans="17:25" x14ac:dyDescent="0.25">
      <c r="Q6253" s="47">
        <f t="shared" si="693"/>
        <v>2009</v>
      </c>
      <c r="R6253" s="48" t="str">
        <f t="shared" si="691"/>
        <v>20091</v>
      </c>
      <c r="S6253" s="49">
        <v>39815</v>
      </c>
      <c r="T6253" s="48">
        <v>2243.59</v>
      </c>
      <c r="U6253" s="50">
        <f t="shared" si="692"/>
        <v>2253.5061290322578</v>
      </c>
      <c r="V6253" s="51">
        <f t="shared" si="694"/>
        <v>2153.2976986301351</v>
      </c>
      <c r="W6253" s="53">
        <f t="shared" si="695"/>
        <v>0</v>
      </c>
      <c r="X6253" s="53" t="str">
        <f t="shared" si="696"/>
        <v/>
      </c>
      <c r="Y6253" s="54" t="str">
        <f t="shared" si="697"/>
        <v/>
      </c>
    </row>
    <row r="6254" spans="17:25" x14ac:dyDescent="0.25">
      <c r="Q6254" s="47">
        <f t="shared" si="693"/>
        <v>2009</v>
      </c>
      <c r="R6254" s="48" t="str">
        <f t="shared" si="691"/>
        <v>20091</v>
      </c>
      <c r="S6254" s="49">
        <v>39816</v>
      </c>
      <c r="T6254" s="48">
        <v>2234.81</v>
      </c>
      <c r="U6254" s="50">
        <f t="shared" si="692"/>
        <v>2253.5061290322578</v>
      </c>
      <c r="V6254" s="51">
        <f t="shared" si="694"/>
        <v>2153.2976986301351</v>
      </c>
      <c r="W6254" s="53">
        <f t="shared" si="695"/>
        <v>-3.9133709813291562E-3</v>
      </c>
      <c r="X6254" s="53" t="str">
        <f t="shared" si="696"/>
        <v/>
      </c>
      <c r="Y6254" s="54" t="str">
        <f t="shared" si="697"/>
        <v/>
      </c>
    </row>
    <row r="6255" spans="17:25" x14ac:dyDescent="0.25">
      <c r="Q6255" s="47">
        <f t="shared" si="693"/>
        <v>2009</v>
      </c>
      <c r="R6255" s="48" t="str">
        <f t="shared" si="691"/>
        <v>20091</v>
      </c>
      <c r="S6255" s="49">
        <v>39817</v>
      </c>
      <c r="T6255" s="48">
        <v>2234.81</v>
      </c>
      <c r="U6255" s="50">
        <f t="shared" si="692"/>
        <v>2253.5061290322578</v>
      </c>
      <c r="V6255" s="51">
        <f t="shared" si="694"/>
        <v>2153.2976986301351</v>
      </c>
      <c r="W6255" s="53">
        <f t="shared" si="695"/>
        <v>0</v>
      </c>
      <c r="X6255" s="53" t="str">
        <f t="shared" si="696"/>
        <v/>
      </c>
      <c r="Y6255" s="54" t="str">
        <f t="shared" si="697"/>
        <v/>
      </c>
    </row>
    <row r="6256" spans="17:25" x14ac:dyDescent="0.25">
      <c r="Q6256" s="47">
        <f t="shared" si="693"/>
        <v>2009</v>
      </c>
      <c r="R6256" s="48" t="str">
        <f t="shared" si="691"/>
        <v>20091</v>
      </c>
      <c r="S6256" s="49">
        <v>39818</v>
      </c>
      <c r="T6256" s="48">
        <v>2234.81</v>
      </c>
      <c r="U6256" s="50">
        <f t="shared" si="692"/>
        <v>2253.5061290322578</v>
      </c>
      <c r="V6256" s="51">
        <f t="shared" si="694"/>
        <v>2153.2976986301351</v>
      </c>
      <c r="W6256" s="53">
        <f t="shared" si="695"/>
        <v>0</v>
      </c>
      <c r="X6256" s="53" t="str">
        <f t="shared" si="696"/>
        <v/>
      </c>
      <c r="Y6256" s="54" t="str">
        <f t="shared" si="697"/>
        <v/>
      </c>
    </row>
    <row r="6257" spans="17:25" x14ac:dyDescent="0.25">
      <c r="Q6257" s="47">
        <f t="shared" si="693"/>
        <v>2009</v>
      </c>
      <c r="R6257" s="48" t="str">
        <f t="shared" si="691"/>
        <v>20091</v>
      </c>
      <c r="S6257" s="49">
        <v>39819</v>
      </c>
      <c r="T6257" s="48">
        <v>2227.2399999999998</v>
      </c>
      <c r="U6257" s="50">
        <f t="shared" si="692"/>
        <v>2253.5061290322578</v>
      </c>
      <c r="V6257" s="51">
        <f t="shared" si="694"/>
        <v>2153.2976986301351</v>
      </c>
      <c r="W6257" s="53">
        <f t="shared" si="695"/>
        <v>-3.3873125679588778E-3</v>
      </c>
      <c r="X6257" s="53" t="str">
        <f t="shared" si="696"/>
        <v/>
      </c>
      <c r="Y6257" s="54" t="str">
        <f t="shared" si="697"/>
        <v/>
      </c>
    </row>
    <row r="6258" spans="17:25" x14ac:dyDescent="0.25">
      <c r="Q6258" s="47">
        <f t="shared" si="693"/>
        <v>2009</v>
      </c>
      <c r="R6258" s="48" t="str">
        <f t="shared" si="691"/>
        <v>20091</v>
      </c>
      <c r="S6258" s="49">
        <v>39820</v>
      </c>
      <c r="T6258" s="48">
        <v>2197.7199999999998</v>
      </c>
      <c r="U6258" s="50">
        <f t="shared" si="692"/>
        <v>2253.5061290322578</v>
      </c>
      <c r="V6258" s="51">
        <f t="shared" si="694"/>
        <v>2153.2976986301351</v>
      </c>
      <c r="W6258" s="53">
        <f t="shared" si="695"/>
        <v>-1.3254072304735853E-2</v>
      </c>
      <c r="X6258" s="53" t="str">
        <f t="shared" si="696"/>
        <v/>
      </c>
      <c r="Y6258" s="54" t="str">
        <f t="shared" si="697"/>
        <v/>
      </c>
    </row>
    <row r="6259" spans="17:25" x14ac:dyDescent="0.25">
      <c r="Q6259" s="47">
        <f t="shared" si="693"/>
        <v>2009</v>
      </c>
      <c r="R6259" s="48" t="str">
        <f t="shared" si="691"/>
        <v>20091</v>
      </c>
      <c r="S6259" s="49">
        <v>39821</v>
      </c>
      <c r="T6259" s="48">
        <v>2214.13</v>
      </c>
      <c r="U6259" s="50">
        <f t="shared" si="692"/>
        <v>2253.5061290322578</v>
      </c>
      <c r="V6259" s="51">
        <f t="shared" si="694"/>
        <v>2153.2976986301351</v>
      </c>
      <c r="W6259" s="53">
        <f t="shared" si="695"/>
        <v>7.4668292594144425E-3</v>
      </c>
      <c r="X6259" s="53" t="str">
        <f t="shared" si="696"/>
        <v/>
      </c>
      <c r="Y6259" s="54" t="str">
        <f t="shared" si="697"/>
        <v/>
      </c>
    </row>
    <row r="6260" spans="17:25" x14ac:dyDescent="0.25">
      <c r="Q6260" s="47">
        <f t="shared" si="693"/>
        <v>2009</v>
      </c>
      <c r="R6260" s="48" t="str">
        <f t="shared" si="691"/>
        <v>20091</v>
      </c>
      <c r="S6260" s="49">
        <v>39822</v>
      </c>
      <c r="T6260" s="48">
        <v>2220.8200000000002</v>
      </c>
      <c r="U6260" s="50">
        <f t="shared" si="692"/>
        <v>2253.5061290322578</v>
      </c>
      <c r="V6260" s="51">
        <f t="shared" si="694"/>
        <v>2153.2976986301351</v>
      </c>
      <c r="W6260" s="53">
        <f t="shared" si="695"/>
        <v>3.0215028024551671E-3</v>
      </c>
      <c r="X6260" s="53" t="str">
        <f t="shared" si="696"/>
        <v/>
      </c>
      <c r="Y6260" s="54" t="str">
        <f t="shared" si="697"/>
        <v/>
      </c>
    </row>
    <row r="6261" spans="17:25" x14ac:dyDescent="0.25">
      <c r="Q6261" s="47">
        <f t="shared" si="693"/>
        <v>2009</v>
      </c>
      <c r="R6261" s="48" t="str">
        <f t="shared" si="691"/>
        <v>20091</v>
      </c>
      <c r="S6261" s="49">
        <v>39823</v>
      </c>
      <c r="T6261" s="48">
        <v>2216.23</v>
      </c>
      <c r="U6261" s="50">
        <f t="shared" si="692"/>
        <v>2253.5061290322578</v>
      </c>
      <c r="V6261" s="51">
        <f t="shared" si="694"/>
        <v>2153.2976986301351</v>
      </c>
      <c r="W6261" s="53">
        <f t="shared" si="695"/>
        <v>-2.0668041534208648E-3</v>
      </c>
      <c r="X6261" s="53" t="str">
        <f t="shared" si="696"/>
        <v/>
      </c>
      <c r="Y6261" s="54" t="str">
        <f t="shared" si="697"/>
        <v/>
      </c>
    </row>
    <row r="6262" spans="17:25" x14ac:dyDescent="0.25">
      <c r="Q6262" s="47">
        <f t="shared" si="693"/>
        <v>2009</v>
      </c>
      <c r="R6262" s="48" t="str">
        <f t="shared" si="691"/>
        <v>20091</v>
      </c>
      <c r="S6262" s="49">
        <v>39824</v>
      </c>
      <c r="T6262" s="48">
        <v>2216.23</v>
      </c>
      <c r="U6262" s="50">
        <f t="shared" si="692"/>
        <v>2253.5061290322578</v>
      </c>
      <c r="V6262" s="51">
        <f t="shared" si="694"/>
        <v>2153.2976986301351</v>
      </c>
      <c r="W6262" s="53">
        <f t="shared" si="695"/>
        <v>0</v>
      </c>
      <c r="X6262" s="53" t="str">
        <f t="shared" si="696"/>
        <v/>
      </c>
      <c r="Y6262" s="54" t="str">
        <f t="shared" si="697"/>
        <v/>
      </c>
    </row>
    <row r="6263" spans="17:25" x14ac:dyDescent="0.25">
      <c r="Q6263" s="47">
        <f t="shared" si="693"/>
        <v>2009</v>
      </c>
      <c r="R6263" s="48" t="str">
        <f t="shared" si="691"/>
        <v>20091</v>
      </c>
      <c r="S6263" s="49">
        <v>39825</v>
      </c>
      <c r="T6263" s="48">
        <v>2216.23</v>
      </c>
      <c r="U6263" s="50">
        <f t="shared" si="692"/>
        <v>2253.5061290322578</v>
      </c>
      <c r="V6263" s="51">
        <f t="shared" si="694"/>
        <v>2153.2976986301351</v>
      </c>
      <c r="W6263" s="53">
        <f t="shared" si="695"/>
        <v>0</v>
      </c>
      <c r="X6263" s="53" t="str">
        <f t="shared" si="696"/>
        <v/>
      </c>
      <c r="Y6263" s="54" t="str">
        <f t="shared" si="697"/>
        <v/>
      </c>
    </row>
    <row r="6264" spans="17:25" x14ac:dyDescent="0.25">
      <c r="Q6264" s="47">
        <f t="shared" si="693"/>
        <v>2009</v>
      </c>
      <c r="R6264" s="48" t="str">
        <f t="shared" si="691"/>
        <v>20091</v>
      </c>
      <c r="S6264" s="49">
        <v>39826</v>
      </c>
      <c r="T6264" s="48">
        <v>2216.23</v>
      </c>
      <c r="U6264" s="50">
        <f t="shared" si="692"/>
        <v>2253.5061290322578</v>
      </c>
      <c r="V6264" s="51">
        <f t="shared" si="694"/>
        <v>2153.2976986301351</v>
      </c>
      <c r="W6264" s="53">
        <f t="shared" si="695"/>
        <v>0</v>
      </c>
      <c r="X6264" s="53" t="str">
        <f t="shared" si="696"/>
        <v/>
      </c>
      <c r="Y6264" s="54" t="str">
        <f t="shared" si="697"/>
        <v/>
      </c>
    </row>
    <row r="6265" spans="17:25" x14ac:dyDescent="0.25">
      <c r="Q6265" s="47">
        <f t="shared" si="693"/>
        <v>2009</v>
      </c>
      <c r="R6265" s="48" t="str">
        <f t="shared" si="691"/>
        <v>20091</v>
      </c>
      <c r="S6265" s="49">
        <v>39827</v>
      </c>
      <c r="T6265" s="48">
        <v>2226.87</v>
      </c>
      <c r="U6265" s="50">
        <f t="shared" si="692"/>
        <v>2253.5061290322578</v>
      </c>
      <c r="V6265" s="51">
        <f t="shared" si="694"/>
        <v>2153.2976986301351</v>
      </c>
      <c r="W6265" s="53">
        <f t="shared" si="695"/>
        <v>4.8009457502153907E-3</v>
      </c>
      <c r="X6265" s="53" t="str">
        <f t="shared" si="696"/>
        <v/>
      </c>
      <c r="Y6265" s="54" t="str">
        <f t="shared" si="697"/>
        <v/>
      </c>
    </row>
    <row r="6266" spans="17:25" x14ac:dyDescent="0.25">
      <c r="Q6266" s="47">
        <f t="shared" si="693"/>
        <v>2009</v>
      </c>
      <c r="R6266" s="48" t="str">
        <f t="shared" si="691"/>
        <v>20091</v>
      </c>
      <c r="S6266" s="49">
        <v>39828</v>
      </c>
      <c r="T6266" s="48">
        <v>2234.4</v>
      </c>
      <c r="U6266" s="50">
        <f t="shared" si="692"/>
        <v>2253.5061290322578</v>
      </c>
      <c r="V6266" s="51">
        <f t="shared" si="694"/>
        <v>2153.2976986301351</v>
      </c>
      <c r="W6266" s="53">
        <f t="shared" si="695"/>
        <v>3.3814277438737328E-3</v>
      </c>
      <c r="X6266" s="53" t="str">
        <f t="shared" si="696"/>
        <v/>
      </c>
      <c r="Y6266" s="54" t="str">
        <f t="shared" si="697"/>
        <v/>
      </c>
    </row>
    <row r="6267" spans="17:25" x14ac:dyDescent="0.25">
      <c r="Q6267" s="47">
        <f t="shared" si="693"/>
        <v>2009</v>
      </c>
      <c r="R6267" s="48" t="str">
        <f t="shared" si="691"/>
        <v>20091</v>
      </c>
      <c r="S6267" s="49">
        <v>39829</v>
      </c>
      <c r="T6267" s="48">
        <v>2249.64</v>
      </c>
      <c r="U6267" s="50">
        <f t="shared" si="692"/>
        <v>2253.5061290322578</v>
      </c>
      <c r="V6267" s="51">
        <f t="shared" si="694"/>
        <v>2153.2976986301351</v>
      </c>
      <c r="W6267" s="53">
        <f t="shared" si="695"/>
        <v>6.8206229860363621E-3</v>
      </c>
      <c r="X6267" s="53" t="str">
        <f t="shared" si="696"/>
        <v/>
      </c>
      <c r="Y6267" s="54" t="str">
        <f t="shared" si="697"/>
        <v/>
      </c>
    </row>
    <row r="6268" spans="17:25" x14ac:dyDescent="0.25">
      <c r="Q6268" s="47">
        <f t="shared" si="693"/>
        <v>2009</v>
      </c>
      <c r="R6268" s="48" t="str">
        <f t="shared" si="691"/>
        <v>20091</v>
      </c>
      <c r="S6268" s="49">
        <v>39830</v>
      </c>
      <c r="T6268" s="48">
        <v>2227.6799999999998</v>
      </c>
      <c r="U6268" s="50">
        <f t="shared" si="692"/>
        <v>2253.5061290322578</v>
      </c>
      <c r="V6268" s="51">
        <f t="shared" si="694"/>
        <v>2153.2976986301351</v>
      </c>
      <c r="W6268" s="53">
        <f t="shared" si="695"/>
        <v>-9.7615618498959611E-3</v>
      </c>
      <c r="X6268" s="53" t="str">
        <f t="shared" si="696"/>
        <v/>
      </c>
      <c r="Y6268" s="54" t="str">
        <f t="shared" si="697"/>
        <v/>
      </c>
    </row>
    <row r="6269" spans="17:25" x14ac:dyDescent="0.25">
      <c r="Q6269" s="47">
        <f t="shared" si="693"/>
        <v>2009</v>
      </c>
      <c r="R6269" s="48" t="str">
        <f t="shared" si="691"/>
        <v>20091</v>
      </c>
      <c r="S6269" s="49">
        <v>39831</v>
      </c>
      <c r="T6269" s="48">
        <v>2227.6799999999998</v>
      </c>
      <c r="U6269" s="50">
        <f t="shared" si="692"/>
        <v>2253.5061290322578</v>
      </c>
      <c r="V6269" s="51">
        <f t="shared" si="694"/>
        <v>2153.2976986301351</v>
      </c>
      <c r="W6269" s="53">
        <f t="shared" si="695"/>
        <v>0</v>
      </c>
      <c r="X6269" s="53" t="str">
        <f t="shared" si="696"/>
        <v/>
      </c>
      <c r="Y6269" s="54" t="str">
        <f t="shared" si="697"/>
        <v/>
      </c>
    </row>
    <row r="6270" spans="17:25" x14ac:dyDescent="0.25">
      <c r="Q6270" s="47">
        <f t="shared" si="693"/>
        <v>2009</v>
      </c>
      <c r="R6270" s="48" t="str">
        <f t="shared" si="691"/>
        <v>20091</v>
      </c>
      <c r="S6270" s="49">
        <v>39832</v>
      </c>
      <c r="T6270" s="48">
        <v>2227.6799999999998</v>
      </c>
      <c r="U6270" s="50">
        <f t="shared" si="692"/>
        <v>2253.5061290322578</v>
      </c>
      <c r="V6270" s="51">
        <f t="shared" si="694"/>
        <v>2153.2976986301351</v>
      </c>
      <c r="W6270" s="53">
        <f t="shared" si="695"/>
        <v>0</v>
      </c>
      <c r="X6270" s="53" t="str">
        <f t="shared" si="696"/>
        <v/>
      </c>
      <c r="Y6270" s="54" t="str">
        <f t="shared" si="697"/>
        <v/>
      </c>
    </row>
    <row r="6271" spans="17:25" x14ac:dyDescent="0.25">
      <c r="Q6271" s="47">
        <f t="shared" si="693"/>
        <v>2009</v>
      </c>
      <c r="R6271" s="48" t="str">
        <f t="shared" si="691"/>
        <v>20091</v>
      </c>
      <c r="S6271" s="49">
        <v>39833</v>
      </c>
      <c r="T6271" s="48">
        <v>2227.6799999999998</v>
      </c>
      <c r="U6271" s="50">
        <f t="shared" si="692"/>
        <v>2253.5061290322578</v>
      </c>
      <c r="V6271" s="51">
        <f t="shared" si="694"/>
        <v>2153.2976986301351</v>
      </c>
      <c r="W6271" s="53">
        <f t="shared" si="695"/>
        <v>0</v>
      </c>
      <c r="X6271" s="53" t="str">
        <f t="shared" si="696"/>
        <v/>
      </c>
      <c r="Y6271" s="54" t="str">
        <f t="shared" si="697"/>
        <v/>
      </c>
    </row>
    <row r="6272" spans="17:25" x14ac:dyDescent="0.25">
      <c r="Q6272" s="47">
        <f t="shared" si="693"/>
        <v>2009</v>
      </c>
      <c r="R6272" s="48" t="str">
        <f t="shared" si="691"/>
        <v>20091</v>
      </c>
      <c r="S6272" s="49">
        <v>39834</v>
      </c>
      <c r="T6272" s="48">
        <v>2245.2800000000002</v>
      </c>
      <c r="U6272" s="50">
        <f t="shared" si="692"/>
        <v>2253.5061290322578</v>
      </c>
      <c r="V6272" s="51">
        <f t="shared" si="694"/>
        <v>2153.2976986301351</v>
      </c>
      <c r="W6272" s="53">
        <f t="shared" si="695"/>
        <v>7.9005961358904475E-3</v>
      </c>
      <c r="X6272" s="53" t="str">
        <f t="shared" si="696"/>
        <v/>
      </c>
      <c r="Y6272" s="54" t="str">
        <f t="shared" si="697"/>
        <v/>
      </c>
    </row>
    <row r="6273" spans="17:25" x14ac:dyDescent="0.25">
      <c r="Q6273" s="47">
        <f t="shared" si="693"/>
        <v>2009</v>
      </c>
      <c r="R6273" s="48" t="str">
        <f t="shared" si="691"/>
        <v>20091</v>
      </c>
      <c r="S6273" s="49">
        <v>39835</v>
      </c>
      <c r="T6273" s="48">
        <v>2245.9699999999998</v>
      </c>
      <c r="U6273" s="50">
        <f t="shared" si="692"/>
        <v>2253.5061290322578</v>
      </c>
      <c r="V6273" s="51">
        <f t="shared" si="694"/>
        <v>2153.2976986301351</v>
      </c>
      <c r="W6273" s="53">
        <f t="shared" si="695"/>
        <v>3.0731133756134454E-4</v>
      </c>
      <c r="X6273" s="53" t="str">
        <f t="shared" si="696"/>
        <v/>
      </c>
      <c r="Y6273" s="54" t="str">
        <f t="shared" si="697"/>
        <v/>
      </c>
    </row>
    <row r="6274" spans="17:25" x14ac:dyDescent="0.25">
      <c r="Q6274" s="47">
        <f t="shared" si="693"/>
        <v>2009</v>
      </c>
      <c r="R6274" s="48" t="str">
        <f t="shared" si="691"/>
        <v>20091</v>
      </c>
      <c r="S6274" s="49">
        <v>39836</v>
      </c>
      <c r="T6274" s="48">
        <v>2247.87</v>
      </c>
      <c r="U6274" s="50">
        <f t="shared" si="692"/>
        <v>2253.5061290322578</v>
      </c>
      <c r="V6274" s="51">
        <f t="shared" si="694"/>
        <v>2153.2976986301351</v>
      </c>
      <c r="W6274" s="53">
        <f t="shared" si="695"/>
        <v>8.4595965217704183E-4</v>
      </c>
      <c r="X6274" s="53" t="str">
        <f t="shared" si="696"/>
        <v/>
      </c>
      <c r="Y6274" s="54" t="str">
        <f t="shared" si="697"/>
        <v/>
      </c>
    </row>
    <row r="6275" spans="17:25" x14ac:dyDescent="0.25">
      <c r="Q6275" s="47">
        <f t="shared" si="693"/>
        <v>2009</v>
      </c>
      <c r="R6275" s="48" t="str">
        <f t="shared" si="691"/>
        <v>20091</v>
      </c>
      <c r="S6275" s="49">
        <v>39837</v>
      </c>
      <c r="T6275" s="48">
        <v>2280.77</v>
      </c>
      <c r="U6275" s="50">
        <f t="shared" si="692"/>
        <v>2253.5061290322578</v>
      </c>
      <c r="V6275" s="51">
        <f t="shared" si="694"/>
        <v>2153.2976986301351</v>
      </c>
      <c r="W6275" s="53">
        <f t="shared" si="695"/>
        <v>1.4636077709120121E-2</v>
      </c>
      <c r="X6275" s="53" t="str">
        <f t="shared" si="696"/>
        <v/>
      </c>
      <c r="Y6275" s="54" t="str">
        <f t="shared" si="697"/>
        <v/>
      </c>
    </row>
    <row r="6276" spans="17:25" x14ac:dyDescent="0.25">
      <c r="Q6276" s="47">
        <f t="shared" si="693"/>
        <v>2009</v>
      </c>
      <c r="R6276" s="48" t="str">
        <f t="shared" si="691"/>
        <v>20091</v>
      </c>
      <c r="S6276" s="49">
        <v>39838</v>
      </c>
      <c r="T6276" s="48">
        <v>2280.77</v>
      </c>
      <c r="U6276" s="50">
        <f t="shared" si="692"/>
        <v>2253.5061290322578</v>
      </c>
      <c r="V6276" s="51">
        <f t="shared" si="694"/>
        <v>2153.2976986301351</v>
      </c>
      <c r="W6276" s="53">
        <f t="shared" si="695"/>
        <v>0</v>
      </c>
      <c r="X6276" s="53" t="str">
        <f t="shared" si="696"/>
        <v/>
      </c>
      <c r="Y6276" s="54" t="str">
        <f t="shared" si="697"/>
        <v/>
      </c>
    </row>
    <row r="6277" spans="17:25" x14ac:dyDescent="0.25">
      <c r="Q6277" s="47">
        <f t="shared" si="693"/>
        <v>2009</v>
      </c>
      <c r="R6277" s="48" t="str">
        <f t="shared" si="691"/>
        <v>20091</v>
      </c>
      <c r="S6277" s="49">
        <v>39839</v>
      </c>
      <c r="T6277" s="48">
        <v>2280.77</v>
      </c>
      <c r="U6277" s="50">
        <f t="shared" si="692"/>
        <v>2253.5061290322578</v>
      </c>
      <c r="V6277" s="51">
        <f t="shared" si="694"/>
        <v>2153.2976986301351</v>
      </c>
      <c r="W6277" s="53">
        <f t="shared" si="695"/>
        <v>0</v>
      </c>
      <c r="X6277" s="53" t="str">
        <f t="shared" si="696"/>
        <v/>
      </c>
      <c r="Y6277" s="54" t="str">
        <f t="shared" si="697"/>
        <v/>
      </c>
    </row>
    <row r="6278" spans="17:25" x14ac:dyDescent="0.25">
      <c r="Q6278" s="47">
        <f t="shared" si="693"/>
        <v>2009</v>
      </c>
      <c r="R6278" s="48" t="str">
        <f t="shared" si="691"/>
        <v>20091</v>
      </c>
      <c r="S6278" s="49">
        <v>39840</v>
      </c>
      <c r="T6278" s="48">
        <v>2280.4299999999998</v>
      </c>
      <c r="U6278" s="50">
        <f t="shared" si="692"/>
        <v>2253.5061290322578</v>
      </c>
      <c r="V6278" s="51">
        <f t="shared" si="694"/>
        <v>2153.2976986301351</v>
      </c>
      <c r="W6278" s="53">
        <f t="shared" si="695"/>
        <v>-1.4907246237028104E-4</v>
      </c>
      <c r="X6278" s="53" t="str">
        <f t="shared" si="696"/>
        <v/>
      </c>
      <c r="Y6278" s="54" t="str">
        <f t="shared" si="697"/>
        <v/>
      </c>
    </row>
    <row r="6279" spans="17:25" x14ac:dyDescent="0.25">
      <c r="Q6279" s="47">
        <f t="shared" si="693"/>
        <v>2009</v>
      </c>
      <c r="R6279" s="48" t="str">
        <f t="shared" ref="R6279:R6342" si="698">+YEAR(S6279)&amp;MONTH(S6279)</f>
        <v>20091</v>
      </c>
      <c r="S6279" s="49">
        <v>39841</v>
      </c>
      <c r="T6279" s="48">
        <v>2310.83</v>
      </c>
      <c r="U6279" s="50">
        <f t="shared" ref="U6279:U6342" si="699">+AVERAGEIF($R$3:$R$12000,R6279,$T$3:$T$12000)</f>
        <v>2253.5061290322578</v>
      </c>
      <c r="V6279" s="51">
        <f t="shared" si="694"/>
        <v>2153.2976986301351</v>
      </c>
      <c r="W6279" s="53">
        <f t="shared" si="695"/>
        <v>1.3330819187609366E-2</v>
      </c>
      <c r="X6279" s="53" t="str">
        <f t="shared" si="696"/>
        <v/>
      </c>
      <c r="Y6279" s="54" t="str">
        <f t="shared" si="697"/>
        <v/>
      </c>
    </row>
    <row r="6280" spans="17:25" x14ac:dyDescent="0.25">
      <c r="Q6280" s="47">
        <f t="shared" ref="Q6280:Q6343" si="700">+YEAR(S6280)</f>
        <v>2009</v>
      </c>
      <c r="R6280" s="48" t="str">
        <f t="shared" si="698"/>
        <v>20091</v>
      </c>
      <c r="S6280" s="49">
        <v>39842</v>
      </c>
      <c r="T6280" s="48">
        <v>2341.09</v>
      </c>
      <c r="U6280" s="50">
        <f t="shared" si="699"/>
        <v>2253.5061290322578</v>
      </c>
      <c r="V6280" s="51">
        <f t="shared" ref="V6280:V6343" si="701">+AVERAGEIF($Q$3:$Q$12000,Q6280,$T$3:$T$12000)</f>
        <v>2153.2976986301351</v>
      </c>
      <c r="W6280" s="53">
        <f t="shared" si="695"/>
        <v>1.3094862019274567E-2</v>
      </c>
      <c r="X6280" s="53" t="str">
        <f t="shared" si="696"/>
        <v/>
      </c>
      <c r="Y6280" s="54" t="str">
        <f t="shared" si="697"/>
        <v/>
      </c>
    </row>
    <row r="6281" spans="17:25" x14ac:dyDescent="0.25">
      <c r="Q6281" s="47">
        <f t="shared" si="700"/>
        <v>2009</v>
      </c>
      <c r="R6281" s="48" t="str">
        <f t="shared" si="698"/>
        <v>20091</v>
      </c>
      <c r="S6281" s="49">
        <v>39843</v>
      </c>
      <c r="T6281" s="48">
        <v>2386.58</v>
      </c>
      <c r="U6281" s="50">
        <f t="shared" si="699"/>
        <v>2253.5061290322578</v>
      </c>
      <c r="V6281" s="51">
        <f t="shared" si="701"/>
        <v>2153.2976986301351</v>
      </c>
      <c r="W6281" s="53">
        <f t="shared" ref="W6281:W6344" si="702">+T6281/T6280-1</f>
        <v>1.9431119692109089E-2</v>
      </c>
      <c r="X6281" s="53" t="str">
        <f t="shared" ref="X6281:X6344" si="703">IF(U6281/U6280-1=0,"",U6281/U6280-1)</f>
        <v/>
      </c>
      <c r="Y6281" s="54" t="str">
        <f t="shared" ref="Y6281:Y6344" si="704">+IF(V6281=V6280,"",V6281/V6280-1)</f>
        <v/>
      </c>
    </row>
    <row r="6282" spans="17:25" x14ac:dyDescent="0.25">
      <c r="Q6282" s="47">
        <f t="shared" si="700"/>
        <v>2009</v>
      </c>
      <c r="R6282" s="48" t="str">
        <f t="shared" si="698"/>
        <v>20091</v>
      </c>
      <c r="S6282" s="49">
        <v>39844</v>
      </c>
      <c r="T6282" s="48">
        <v>2420.2600000000002</v>
      </c>
      <c r="U6282" s="50">
        <f t="shared" si="699"/>
        <v>2253.5061290322578</v>
      </c>
      <c r="V6282" s="51">
        <f t="shared" si="701"/>
        <v>2153.2976986301351</v>
      </c>
      <c r="W6282" s="53">
        <f t="shared" si="702"/>
        <v>1.4112244299374188E-2</v>
      </c>
      <c r="X6282" s="53" t="str">
        <f t="shared" si="703"/>
        <v/>
      </c>
      <c r="Y6282" s="54" t="str">
        <f t="shared" si="704"/>
        <v/>
      </c>
    </row>
    <row r="6283" spans="17:25" x14ac:dyDescent="0.25">
      <c r="Q6283" s="47">
        <f t="shared" si="700"/>
        <v>2009</v>
      </c>
      <c r="R6283" s="48" t="str">
        <f t="shared" si="698"/>
        <v>20092</v>
      </c>
      <c r="S6283" s="49">
        <v>39845</v>
      </c>
      <c r="T6283" s="48">
        <v>2420.2600000000002</v>
      </c>
      <c r="U6283" s="50">
        <f t="shared" si="699"/>
        <v>2512.3442857142859</v>
      </c>
      <c r="V6283" s="51">
        <f t="shared" si="701"/>
        <v>2153.2976986301351</v>
      </c>
      <c r="W6283" s="53">
        <f t="shared" si="702"/>
        <v>0</v>
      </c>
      <c r="X6283" s="53">
        <f t="shared" si="703"/>
        <v>0.11486019645004619</v>
      </c>
      <c r="Y6283" s="54" t="str">
        <f t="shared" si="704"/>
        <v/>
      </c>
    </row>
    <row r="6284" spans="17:25" x14ac:dyDescent="0.25">
      <c r="Q6284" s="47">
        <f t="shared" si="700"/>
        <v>2009</v>
      </c>
      <c r="R6284" s="48" t="str">
        <f t="shared" si="698"/>
        <v>20092</v>
      </c>
      <c r="S6284" s="49">
        <v>39846</v>
      </c>
      <c r="T6284" s="48">
        <v>2420.2600000000002</v>
      </c>
      <c r="U6284" s="50">
        <f t="shared" si="699"/>
        <v>2512.3442857142859</v>
      </c>
      <c r="V6284" s="51">
        <f t="shared" si="701"/>
        <v>2153.2976986301351</v>
      </c>
      <c r="W6284" s="53">
        <f t="shared" si="702"/>
        <v>0</v>
      </c>
      <c r="X6284" s="53" t="str">
        <f t="shared" si="703"/>
        <v/>
      </c>
      <c r="Y6284" s="54" t="str">
        <f t="shared" si="704"/>
        <v/>
      </c>
    </row>
    <row r="6285" spans="17:25" x14ac:dyDescent="0.25">
      <c r="Q6285" s="47">
        <f t="shared" si="700"/>
        <v>2009</v>
      </c>
      <c r="R6285" s="48" t="str">
        <f t="shared" si="698"/>
        <v>20092</v>
      </c>
      <c r="S6285" s="49">
        <v>39847</v>
      </c>
      <c r="T6285" s="48">
        <v>2450.7800000000002</v>
      </c>
      <c r="U6285" s="50">
        <f t="shared" si="699"/>
        <v>2512.3442857142859</v>
      </c>
      <c r="V6285" s="51">
        <f t="shared" si="701"/>
        <v>2153.2976986301351</v>
      </c>
      <c r="W6285" s="53">
        <f t="shared" si="702"/>
        <v>1.261021543139984E-2</v>
      </c>
      <c r="X6285" s="53" t="str">
        <f t="shared" si="703"/>
        <v/>
      </c>
      <c r="Y6285" s="54" t="str">
        <f t="shared" si="704"/>
        <v/>
      </c>
    </row>
    <row r="6286" spans="17:25" x14ac:dyDescent="0.25">
      <c r="Q6286" s="47">
        <f t="shared" si="700"/>
        <v>2009</v>
      </c>
      <c r="R6286" s="48" t="str">
        <f t="shared" si="698"/>
        <v>20092</v>
      </c>
      <c r="S6286" s="49">
        <v>39848</v>
      </c>
      <c r="T6286" s="48">
        <v>2443.67</v>
      </c>
      <c r="U6286" s="50">
        <f t="shared" si="699"/>
        <v>2512.3442857142859</v>
      </c>
      <c r="V6286" s="51">
        <f t="shared" si="701"/>
        <v>2153.2976986301351</v>
      </c>
      <c r="W6286" s="53">
        <f t="shared" si="702"/>
        <v>-2.9011171953419179E-3</v>
      </c>
      <c r="X6286" s="53" t="str">
        <f t="shared" si="703"/>
        <v/>
      </c>
      <c r="Y6286" s="54" t="str">
        <f t="shared" si="704"/>
        <v/>
      </c>
    </row>
    <row r="6287" spans="17:25" x14ac:dyDescent="0.25">
      <c r="Q6287" s="47">
        <f t="shared" si="700"/>
        <v>2009</v>
      </c>
      <c r="R6287" s="48" t="str">
        <f t="shared" si="698"/>
        <v>20092</v>
      </c>
      <c r="S6287" s="49">
        <v>39849</v>
      </c>
      <c r="T6287" s="48">
        <v>2469.02</v>
      </c>
      <c r="U6287" s="50">
        <f t="shared" si="699"/>
        <v>2512.3442857142859</v>
      </c>
      <c r="V6287" s="51">
        <f t="shared" si="701"/>
        <v>2153.2976986301351</v>
      </c>
      <c r="W6287" s="53">
        <f t="shared" si="702"/>
        <v>1.0373741135259573E-2</v>
      </c>
      <c r="X6287" s="53" t="str">
        <f t="shared" si="703"/>
        <v/>
      </c>
      <c r="Y6287" s="54" t="str">
        <f t="shared" si="704"/>
        <v/>
      </c>
    </row>
    <row r="6288" spans="17:25" x14ac:dyDescent="0.25">
      <c r="Q6288" s="47">
        <f t="shared" si="700"/>
        <v>2009</v>
      </c>
      <c r="R6288" s="48" t="str">
        <f t="shared" si="698"/>
        <v>20092</v>
      </c>
      <c r="S6288" s="49">
        <v>39850</v>
      </c>
      <c r="T6288" s="48">
        <v>2472.65</v>
      </c>
      <c r="U6288" s="50">
        <f t="shared" si="699"/>
        <v>2512.3442857142859</v>
      </c>
      <c r="V6288" s="51">
        <f t="shared" si="701"/>
        <v>2153.2976986301351</v>
      </c>
      <c r="W6288" s="53">
        <f t="shared" si="702"/>
        <v>1.4702189532689314E-3</v>
      </c>
      <c r="X6288" s="53" t="str">
        <f t="shared" si="703"/>
        <v/>
      </c>
      <c r="Y6288" s="54" t="str">
        <f t="shared" si="704"/>
        <v/>
      </c>
    </row>
    <row r="6289" spans="17:25" x14ac:dyDescent="0.25">
      <c r="Q6289" s="47">
        <f t="shared" si="700"/>
        <v>2009</v>
      </c>
      <c r="R6289" s="48" t="str">
        <f t="shared" si="698"/>
        <v>20092</v>
      </c>
      <c r="S6289" s="49">
        <v>39851</v>
      </c>
      <c r="T6289" s="48">
        <v>2449.4899999999998</v>
      </c>
      <c r="U6289" s="50">
        <f t="shared" si="699"/>
        <v>2512.3442857142859</v>
      </c>
      <c r="V6289" s="51">
        <f t="shared" si="701"/>
        <v>2153.2976986301351</v>
      </c>
      <c r="W6289" s="53">
        <f t="shared" si="702"/>
        <v>-9.3664691727499694E-3</v>
      </c>
      <c r="X6289" s="53" t="str">
        <f t="shared" si="703"/>
        <v/>
      </c>
      <c r="Y6289" s="54" t="str">
        <f t="shared" si="704"/>
        <v/>
      </c>
    </row>
    <row r="6290" spans="17:25" x14ac:dyDescent="0.25">
      <c r="Q6290" s="47">
        <f t="shared" si="700"/>
        <v>2009</v>
      </c>
      <c r="R6290" s="48" t="str">
        <f t="shared" si="698"/>
        <v>20092</v>
      </c>
      <c r="S6290" s="49">
        <v>39852</v>
      </c>
      <c r="T6290" s="48">
        <v>2449.4899999999998</v>
      </c>
      <c r="U6290" s="50">
        <f t="shared" si="699"/>
        <v>2512.3442857142859</v>
      </c>
      <c r="V6290" s="51">
        <f t="shared" si="701"/>
        <v>2153.2976986301351</v>
      </c>
      <c r="W6290" s="53">
        <f t="shared" si="702"/>
        <v>0</v>
      </c>
      <c r="X6290" s="53" t="str">
        <f t="shared" si="703"/>
        <v/>
      </c>
      <c r="Y6290" s="54" t="str">
        <f t="shared" si="704"/>
        <v/>
      </c>
    </row>
    <row r="6291" spans="17:25" x14ac:dyDescent="0.25">
      <c r="Q6291" s="47">
        <f t="shared" si="700"/>
        <v>2009</v>
      </c>
      <c r="R6291" s="48" t="str">
        <f t="shared" si="698"/>
        <v>20092</v>
      </c>
      <c r="S6291" s="49">
        <v>39853</v>
      </c>
      <c r="T6291" s="48">
        <v>2449.4899999999998</v>
      </c>
      <c r="U6291" s="50">
        <f t="shared" si="699"/>
        <v>2512.3442857142859</v>
      </c>
      <c r="V6291" s="51">
        <f t="shared" si="701"/>
        <v>2153.2976986301351</v>
      </c>
      <c r="W6291" s="53">
        <f t="shared" si="702"/>
        <v>0</v>
      </c>
      <c r="X6291" s="53" t="str">
        <f t="shared" si="703"/>
        <v/>
      </c>
      <c r="Y6291" s="54" t="str">
        <f t="shared" si="704"/>
        <v/>
      </c>
    </row>
    <row r="6292" spans="17:25" x14ac:dyDescent="0.25">
      <c r="Q6292" s="47">
        <f t="shared" si="700"/>
        <v>2009</v>
      </c>
      <c r="R6292" s="48" t="str">
        <f t="shared" si="698"/>
        <v>20092</v>
      </c>
      <c r="S6292" s="49">
        <v>39854</v>
      </c>
      <c r="T6292" s="48">
        <v>2450.6</v>
      </c>
      <c r="U6292" s="50">
        <f t="shared" si="699"/>
        <v>2512.3442857142859</v>
      </c>
      <c r="V6292" s="51">
        <f t="shared" si="701"/>
        <v>2153.2976986301351</v>
      </c>
      <c r="W6292" s="53">
        <f t="shared" si="702"/>
        <v>4.5315555482994263E-4</v>
      </c>
      <c r="X6292" s="53" t="str">
        <f t="shared" si="703"/>
        <v/>
      </c>
      <c r="Y6292" s="54" t="str">
        <f t="shared" si="704"/>
        <v/>
      </c>
    </row>
    <row r="6293" spans="17:25" x14ac:dyDescent="0.25">
      <c r="Q6293" s="47">
        <f t="shared" si="700"/>
        <v>2009</v>
      </c>
      <c r="R6293" s="48" t="str">
        <f t="shared" si="698"/>
        <v>20092</v>
      </c>
      <c r="S6293" s="49">
        <v>39855</v>
      </c>
      <c r="T6293" s="48">
        <v>2494.0700000000002</v>
      </c>
      <c r="U6293" s="50">
        <f t="shared" si="699"/>
        <v>2512.3442857142859</v>
      </c>
      <c r="V6293" s="51">
        <f t="shared" si="701"/>
        <v>2153.2976986301351</v>
      </c>
      <c r="W6293" s="53">
        <f t="shared" si="702"/>
        <v>1.7738513017220292E-2</v>
      </c>
      <c r="X6293" s="53" t="str">
        <f t="shared" si="703"/>
        <v/>
      </c>
      <c r="Y6293" s="54" t="str">
        <f t="shared" si="704"/>
        <v/>
      </c>
    </row>
    <row r="6294" spans="17:25" x14ac:dyDescent="0.25">
      <c r="Q6294" s="47">
        <f t="shared" si="700"/>
        <v>2009</v>
      </c>
      <c r="R6294" s="48" t="str">
        <f t="shared" si="698"/>
        <v>20092</v>
      </c>
      <c r="S6294" s="49">
        <v>39856</v>
      </c>
      <c r="T6294" s="48">
        <v>2537.8200000000002</v>
      </c>
      <c r="U6294" s="50">
        <f t="shared" si="699"/>
        <v>2512.3442857142859</v>
      </c>
      <c r="V6294" s="51">
        <f t="shared" si="701"/>
        <v>2153.2976986301351</v>
      </c>
      <c r="W6294" s="53">
        <f t="shared" si="702"/>
        <v>1.7541608695826438E-2</v>
      </c>
      <c r="X6294" s="53" t="str">
        <f t="shared" si="703"/>
        <v/>
      </c>
      <c r="Y6294" s="54" t="str">
        <f t="shared" si="704"/>
        <v/>
      </c>
    </row>
    <row r="6295" spans="17:25" x14ac:dyDescent="0.25">
      <c r="Q6295" s="47">
        <f t="shared" si="700"/>
        <v>2009</v>
      </c>
      <c r="R6295" s="48" t="str">
        <f t="shared" si="698"/>
        <v>20092</v>
      </c>
      <c r="S6295" s="49">
        <v>39857</v>
      </c>
      <c r="T6295" s="48">
        <v>2520.06</v>
      </c>
      <c r="U6295" s="50">
        <f t="shared" si="699"/>
        <v>2512.3442857142859</v>
      </c>
      <c r="V6295" s="51">
        <f t="shared" si="701"/>
        <v>2153.2976986301351</v>
      </c>
      <c r="W6295" s="53">
        <f t="shared" si="702"/>
        <v>-6.9981322552428171E-3</v>
      </c>
      <c r="X6295" s="53" t="str">
        <f t="shared" si="703"/>
        <v/>
      </c>
      <c r="Y6295" s="54" t="str">
        <f t="shared" si="704"/>
        <v/>
      </c>
    </row>
    <row r="6296" spans="17:25" x14ac:dyDescent="0.25">
      <c r="Q6296" s="47">
        <f t="shared" si="700"/>
        <v>2009</v>
      </c>
      <c r="R6296" s="48" t="str">
        <f t="shared" si="698"/>
        <v>20092</v>
      </c>
      <c r="S6296" s="49">
        <v>39858</v>
      </c>
      <c r="T6296" s="48">
        <v>2509.5</v>
      </c>
      <c r="U6296" s="50">
        <f t="shared" si="699"/>
        <v>2512.3442857142859</v>
      </c>
      <c r="V6296" s="51">
        <f t="shared" si="701"/>
        <v>2153.2976986301351</v>
      </c>
      <c r="W6296" s="53">
        <f t="shared" si="702"/>
        <v>-4.1903764196090654E-3</v>
      </c>
      <c r="X6296" s="53" t="str">
        <f t="shared" si="703"/>
        <v/>
      </c>
      <c r="Y6296" s="54" t="str">
        <f t="shared" si="704"/>
        <v/>
      </c>
    </row>
    <row r="6297" spans="17:25" x14ac:dyDescent="0.25">
      <c r="Q6297" s="47">
        <f t="shared" si="700"/>
        <v>2009</v>
      </c>
      <c r="R6297" s="48" t="str">
        <f t="shared" si="698"/>
        <v>20092</v>
      </c>
      <c r="S6297" s="49">
        <v>39859</v>
      </c>
      <c r="T6297" s="48">
        <v>2509.5</v>
      </c>
      <c r="U6297" s="50">
        <f t="shared" si="699"/>
        <v>2512.3442857142859</v>
      </c>
      <c r="V6297" s="51">
        <f t="shared" si="701"/>
        <v>2153.2976986301351</v>
      </c>
      <c r="W6297" s="53">
        <f t="shared" si="702"/>
        <v>0</v>
      </c>
      <c r="X6297" s="53" t="str">
        <f t="shared" si="703"/>
        <v/>
      </c>
      <c r="Y6297" s="54" t="str">
        <f t="shared" si="704"/>
        <v/>
      </c>
    </row>
    <row r="6298" spans="17:25" x14ac:dyDescent="0.25">
      <c r="Q6298" s="47">
        <f t="shared" si="700"/>
        <v>2009</v>
      </c>
      <c r="R6298" s="48" t="str">
        <f t="shared" si="698"/>
        <v>20092</v>
      </c>
      <c r="S6298" s="49">
        <v>39860</v>
      </c>
      <c r="T6298" s="48">
        <v>2509.5</v>
      </c>
      <c r="U6298" s="50">
        <f t="shared" si="699"/>
        <v>2512.3442857142859</v>
      </c>
      <c r="V6298" s="51">
        <f t="shared" si="701"/>
        <v>2153.2976986301351</v>
      </c>
      <c r="W6298" s="53">
        <f t="shared" si="702"/>
        <v>0</v>
      </c>
      <c r="X6298" s="53" t="str">
        <f t="shared" si="703"/>
        <v/>
      </c>
      <c r="Y6298" s="54" t="str">
        <f t="shared" si="704"/>
        <v/>
      </c>
    </row>
    <row r="6299" spans="17:25" x14ac:dyDescent="0.25">
      <c r="Q6299" s="47">
        <f t="shared" si="700"/>
        <v>2009</v>
      </c>
      <c r="R6299" s="48" t="str">
        <f t="shared" si="698"/>
        <v>20092</v>
      </c>
      <c r="S6299" s="49">
        <v>39861</v>
      </c>
      <c r="T6299" s="48">
        <v>2509.5</v>
      </c>
      <c r="U6299" s="50">
        <f t="shared" si="699"/>
        <v>2512.3442857142859</v>
      </c>
      <c r="V6299" s="51">
        <f t="shared" si="701"/>
        <v>2153.2976986301351</v>
      </c>
      <c r="W6299" s="53">
        <f t="shared" si="702"/>
        <v>0</v>
      </c>
      <c r="X6299" s="53" t="str">
        <f t="shared" si="703"/>
        <v/>
      </c>
      <c r="Y6299" s="54" t="str">
        <f t="shared" si="704"/>
        <v/>
      </c>
    </row>
    <row r="6300" spans="17:25" x14ac:dyDescent="0.25">
      <c r="Q6300" s="47">
        <f t="shared" si="700"/>
        <v>2009</v>
      </c>
      <c r="R6300" s="48" t="str">
        <f t="shared" si="698"/>
        <v>20092</v>
      </c>
      <c r="S6300" s="49">
        <v>39862</v>
      </c>
      <c r="T6300" s="48">
        <v>2554.4</v>
      </c>
      <c r="U6300" s="50">
        <f t="shared" si="699"/>
        <v>2512.3442857142859</v>
      </c>
      <c r="V6300" s="51">
        <f t="shared" si="701"/>
        <v>2153.2976986301351</v>
      </c>
      <c r="W6300" s="53">
        <f t="shared" si="702"/>
        <v>1.7892010360629707E-2</v>
      </c>
      <c r="X6300" s="53" t="str">
        <f t="shared" si="703"/>
        <v/>
      </c>
      <c r="Y6300" s="54" t="str">
        <f t="shared" si="704"/>
        <v/>
      </c>
    </row>
    <row r="6301" spans="17:25" x14ac:dyDescent="0.25">
      <c r="Q6301" s="47">
        <f t="shared" si="700"/>
        <v>2009</v>
      </c>
      <c r="R6301" s="48" t="str">
        <f t="shared" si="698"/>
        <v>20092</v>
      </c>
      <c r="S6301" s="49">
        <v>39863</v>
      </c>
      <c r="T6301" s="48">
        <v>2558.14</v>
      </c>
      <c r="U6301" s="50">
        <f t="shared" si="699"/>
        <v>2512.3442857142859</v>
      </c>
      <c r="V6301" s="51">
        <f t="shared" si="701"/>
        <v>2153.2976986301351</v>
      </c>
      <c r="W6301" s="53">
        <f t="shared" si="702"/>
        <v>1.4641403069213244E-3</v>
      </c>
      <c r="X6301" s="53" t="str">
        <f t="shared" si="703"/>
        <v/>
      </c>
      <c r="Y6301" s="54" t="str">
        <f t="shared" si="704"/>
        <v/>
      </c>
    </row>
    <row r="6302" spans="17:25" x14ac:dyDescent="0.25">
      <c r="Q6302" s="47">
        <f t="shared" si="700"/>
        <v>2009</v>
      </c>
      <c r="R6302" s="48" t="str">
        <f t="shared" si="698"/>
        <v>20092</v>
      </c>
      <c r="S6302" s="49">
        <v>39864</v>
      </c>
      <c r="T6302" s="48">
        <v>2547.4</v>
      </c>
      <c r="U6302" s="50">
        <f t="shared" si="699"/>
        <v>2512.3442857142859</v>
      </c>
      <c r="V6302" s="51">
        <f t="shared" si="701"/>
        <v>2153.2976986301351</v>
      </c>
      <c r="W6302" s="53">
        <f t="shared" si="702"/>
        <v>-4.1983628730248856E-3</v>
      </c>
      <c r="X6302" s="53" t="str">
        <f t="shared" si="703"/>
        <v/>
      </c>
      <c r="Y6302" s="54" t="str">
        <f t="shared" si="704"/>
        <v/>
      </c>
    </row>
    <row r="6303" spans="17:25" x14ac:dyDescent="0.25">
      <c r="Q6303" s="47">
        <f t="shared" si="700"/>
        <v>2009</v>
      </c>
      <c r="R6303" s="48" t="str">
        <f t="shared" si="698"/>
        <v>20092</v>
      </c>
      <c r="S6303" s="49">
        <v>39865</v>
      </c>
      <c r="T6303" s="48">
        <v>2588.31</v>
      </c>
      <c r="U6303" s="50">
        <f t="shared" si="699"/>
        <v>2512.3442857142859</v>
      </c>
      <c r="V6303" s="51">
        <f t="shared" si="701"/>
        <v>2153.2976986301351</v>
      </c>
      <c r="W6303" s="53">
        <f t="shared" si="702"/>
        <v>1.6059511658946368E-2</v>
      </c>
      <c r="X6303" s="53" t="str">
        <f t="shared" si="703"/>
        <v/>
      </c>
      <c r="Y6303" s="54" t="str">
        <f t="shared" si="704"/>
        <v/>
      </c>
    </row>
    <row r="6304" spans="17:25" x14ac:dyDescent="0.25">
      <c r="Q6304" s="47">
        <f t="shared" si="700"/>
        <v>2009</v>
      </c>
      <c r="R6304" s="48" t="str">
        <f t="shared" si="698"/>
        <v>20092</v>
      </c>
      <c r="S6304" s="49">
        <v>39866</v>
      </c>
      <c r="T6304" s="48">
        <v>2588.31</v>
      </c>
      <c r="U6304" s="50">
        <f t="shared" si="699"/>
        <v>2512.3442857142859</v>
      </c>
      <c r="V6304" s="51">
        <f t="shared" si="701"/>
        <v>2153.2976986301351</v>
      </c>
      <c r="W6304" s="53">
        <f t="shared" si="702"/>
        <v>0</v>
      </c>
      <c r="X6304" s="53" t="str">
        <f t="shared" si="703"/>
        <v/>
      </c>
      <c r="Y6304" s="54" t="str">
        <f t="shared" si="704"/>
        <v/>
      </c>
    </row>
    <row r="6305" spans="17:25" x14ac:dyDescent="0.25">
      <c r="Q6305" s="47">
        <f t="shared" si="700"/>
        <v>2009</v>
      </c>
      <c r="R6305" s="48" t="str">
        <f t="shared" si="698"/>
        <v>20092</v>
      </c>
      <c r="S6305" s="49">
        <v>39867</v>
      </c>
      <c r="T6305" s="48">
        <v>2588.31</v>
      </c>
      <c r="U6305" s="50">
        <f t="shared" si="699"/>
        <v>2512.3442857142859</v>
      </c>
      <c r="V6305" s="51">
        <f t="shared" si="701"/>
        <v>2153.2976986301351</v>
      </c>
      <c r="W6305" s="53">
        <f t="shared" si="702"/>
        <v>0</v>
      </c>
      <c r="X6305" s="53" t="str">
        <f t="shared" si="703"/>
        <v/>
      </c>
      <c r="Y6305" s="54" t="str">
        <f t="shared" si="704"/>
        <v/>
      </c>
    </row>
    <row r="6306" spans="17:25" x14ac:dyDescent="0.25">
      <c r="Q6306" s="47">
        <f t="shared" si="700"/>
        <v>2009</v>
      </c>
      <c r="R6306" s="48" t="str">
        <f t="shared" si="698"/>
        <v>20092</v>
      </c>
      <c r="S6306" s="49">
        <v>39868</v>
      </c>
      <c r="T6306" s="48">
        <v>2572.3000000000002</v>
      </c>
      <c r="U6306" s="50">
        <f t="shared" si="699"/>
        <v>2512.3442857142859</v>
      </c>
      <c r="V6306" s="51">
        <f t="shared" si="701"/>
        <v>2153.2976986301351</v>
      </c>
      <c r="W6306" s="53">
        <f t="shared" si="702"/>
        <v>-6.1855032820642419E-3</v>
      </c>
      <c r="X6306" s="53" t="str">
        <f t="shared" si="703"/>
        <v/>
      </c>
      <c r="Y6306" s="54" t="str">
        <f t="shared" si="704"/>
        <v/>
      </c>
    </row>
    <row r="6307" spans="17:25" x14ac:dyDescent="0.25">
      <c r="Q6307" s="47">
        <f t="shared" si="700"/>
        <v>2009</v>
      </c>
      <c r="R6307" s="48" t="str">
        <f t="shared" si="698"/>
        <v>20092</v>
      </c>
      <c r="S6307" s="49">
        <v>39869</v>
      </c>
      <c r="T6307" s="48">
        <v>2596.37</v>
      </c>
      <c r="U6307" s="50">
        <f t="shared" si="699"/>
        <v>2512.3442857142859</v>
      </c>
      <c r="V6307" s="51">
        <f t="shared" si="701"/>
        <v>2153.2976986301351</v>
      </c>
      <c r="W6307" s="53">
        <f t="shared" si="702"/>
        <v>9.3573844419390095E-3</v>
      </c>
      <c r="X6307" s="53" t="str">
        <f t="shared" si="703"/>
        <v/>
      </c>
      <c r="Y6307" s="54" t="str">
        <f t="shared" si="704"/>
        <v/>
      </c>
    </row>
    <row r="6308" spans="17:25" x14ac:dyDescent="0.25">
      <c r="Q6308" s="47">
        <f t="shared" si="700"/>
        <v>2009</v>
      </c>
      <c r="R6308" s="48" t="str">
        <f t="shared" si="698"/>
        <v>20092</v>
      </c>
      <c r="S6308" s="49">
        <v>39870</v>
      </c>
      <c r="T6308" s="48">
        <v>2575.5</v>
      </c>
      <c r="U6308" s="50">
        <f t="shared" si="699"/>
        <v>2512.3442857142859</v>
      </c>
      <c r="V6308" s="51">
        <f t="shared" si="701"/>
        <v>2153.2976986301351</v>
      </c>
      <c r="W6308" s="53">
        <f t="shared" si="702"/>
        <v>-8.0381455647692279E-3</v>
      </c>
      <c r="X6308" s="53" t="str">
        <f t="shared" si="703"/>
        <v/>
      </c>
      <c r="Y6308" s="54" t="str">
        <f t="shared" si="704"/>
        <v/>
      </c>
    </row>
    <row r="6309" spans="17:25" x14ac:dyDescent="0.25">
      <c r="Q6309" s="47">
        <f t="shared" si="700"/>
        <v>2009</v>
      </c>
      <c r="R6309" s="48" t="str">
        <f t="shared" si="698"/>
        <v>20092</v>
      </c>
      <c r="S6309" s="49">
        <v>39871</v>
      </c>
      <c r="T6309" s="48">
        <v>2555.0500000000002</v>
      </c>
      <c r="U6309" s="50">
        <f t="shared" si="699"/>
        <v>2512.3442857142859</v>
      </c>
      <c r="V6309" s="51">
        <f t="shared" si="701"/>
        <v>2153.2976986301351</v>
      </c>
      <c r="W6309" s="53">
        <f t="shared" si="702"/>
        <v>-7.9402057852843155E-3</v>
      </c>
      <c r="X6309" s="53" t="str">
        <f t="shared" si="703"/>
        <v/>
      </c>
      <c r="Y6309" s="54" t="str">
        <f t="shared" si="704"/>
        <v/>
      </c>
    </row>
    <row r="6310" spans="17:25" x14ac:dyDescent="0.25">
      <c r="Q6310" s="47">
        <f t="shared" si="700"/>
        <v>2009</v>
      </c>
      <c r="R6310" s="48" t="str">
        <f t="shared" si="698"/>
        <v>20092</v>
      </c>
      <c r="S6310" s="49">
        <v>39872</v>
      </c>
      <c r="T6310" s="48">
        <v>2555.89</v>
      </c>
      <c r="U6310" s="50">
        <f t="shared" si="699"/>
        <v>2512.3442857142859</v>
      </c>
      <c r="V6310" s="51">
        <f t="shared" si="701"/>
        <v>2153.2976986301351</v>
      </c>
      <c r="W6310" s="53">
        <f t="shared" si="702"/>
        <v>3.2876068961451566E-4</v>
      </c>
      <c r="X6310" s="53" t="str">
        <f t="shared" si="703"/>
        <v/>
      </c>
      <c r="Y6310" s="54" t="str">
        <f t="shared" si="704"/>
        <v/>
      </c>
    </row>
    <row r="6311" spans="17:25" x14ac:dyDescent="0.25">
      <c r="Q6311" s="47">
        <f t="shared" si="700"/>
        <v>2009</v>
      </c>
      <c r="R6311" s="48" t="str">
        <f t="shared" si="698"/>
        <v>20093</v>
      </c>
      <c r="S6311" s="49">
        <v>39873</v>
      </c>
      <c r="T6311" s="48">
        <v>2555.89</v>
      </c>
      <c r="U6311" s="50">
        <f t="shared" si="699"/>
        <v>2469.6348387096782</v>
      </c>
      <c r="V6311" s="51">
        <f t="shared" si="701"/>
        <v>2153.2976986301351</v>
      </c>
      <c r="W6311" s="53">
        <f t="shared" si="702"/>
        <v>0</v>
      </c>
      <c r="X6311" s="53">
        <f t="shared" si="703"/>
        <v>-1.6999838456640881E-2</v>
      </c>
      <c r="Y6311" s="54" t="str">
        <f t="shared" si="704"/>
        <v/>
      </c>
    </row>
    <row r="6312" spans="17:25" x14ac:dyDescent="0.25">
      <c r="Q6312" s="47">
        <f t="shared" si="700"/>
        <v>2009</v>
      </c>
      <c r="R6312" s="48" t="str">
        <f t="shared" si="698"/>
        <v>20093</v>
      </c>
      <c r="S6312" s="49">
        <v>39874</v>
      </c>
      <c r="T6312" s="48">
        <v>2555.89</v>
      </c>
      <c r="U6312" s="50">
        <f t="shared" si="699"/>
        <v>2469.6348387096782</v>
      </c>
      <c r="V6312" s="51">
        <f t="shared" si="701"/>
        <v>2153.2976986301351</v>
      </c>
      <c r="W6312" s="53">
        <f t="shared" si="702"/>
        <v>0</v>
      </c>
      <c r="X6312" s="53" t="str">
        <f t="shared" si="703"/>
        <v/>
      </c>
      <c r="Y6312" s="54" t="str">
        <f t="shared" si="704"/>
        <v/>
      </c>
    </row>
    <row r="6313" spans="17:25" x14ac:dyDescent="0.25">
      <c r="Q6313" s="47">
        <f t="shared" si="700"/>
        <v>2009</v>
      </c>
      <c r="R6313" s="48" t="str">
        <f t="shared" si="698"/>
        <v>20093</v>
      </c>
      <c r="S6313" s="49">
        <v>39875</v>
      </c>
      <c r="T6313" s="48">
        <v>2590.9699999999998</v>
      </c>
      <c r="U6313" s="50">
        <f t="shared" si="699"/>
        <v>2469.6348387096782</v>
      </c>
      <c r="V6313" s="51">
        <f t="shared" si="701"/>
        <v>2153.2976986301351</v>
      </c>
      <c r="W6313" s="53">
        <f t="shared" si="702"/>
        <v>1.3725160315976037E-2</v>
      </c>
      <c r="X6313" s="53" t="str">
        <f t="shared" si="703"/>
        <v/>
      </c>
      <c r="Y6313" s="54" t="str">
        <f t="shared" si="704"/>
        <v/>
      </c>
    </row>
    <row r="6314" spans="17:25" x14ac:dyDescent="0.25">
      <c r="Q6314" s="47">
        <f t="shared" si="700"/>
        <v>2009</v>
      </c>
      <c r="R6314" s="48" t="str">
        <f t="shared" si="698"/>
        <v>20093</v>
      </c>
      <c r="S6314" s="49">
        <v>39876</v>
      </c>
      <c r="T6314" s="48">
        <v>2588.96</v>
      </c>
      <c r="U6314" s="50">
        <f t="shared" si="699"/>
        <v>2469.6348387096782</v>
      </c>
      <c r="V6314" s="51">
        <f t="shared" si="701"/>
        <v>2153.2976986301351</v>
      </c>
      <c r="W6314" s="53">
        <f t="shared" si="702"/>
        <v>-7.7577123625505173E-4</v>
      </c>
      <c r="X6314" s="53" t="str">
        <f t="shared" si="703"/>
        <v/>
      </c>
      <c r="Y6314" s="54" t="str">
        <f t="shared" si="704"/>
        <v/>
      </c>
    </row>
    <row r="6315" spans="17:25" x14ac:dyDescent="0.25">
      <c r="Q6315" s="47">
        <f t="shared" si="700"/>
        <v>2009</v>
      </c>
      <c r="R6315" s="48" t="str">
        <f t="shared" si="698"/>
        <v>20093</v>
      </c>
      <c r="S6315" s="49">
        <v>39877</v>
      </c>
      <c r="T6315" s="48">
        <v>2589.48</v>
      </c>
      <c r="U6315" s="50">
        <f t="shared" si="699"/>
        <v>2469.6348387096782</v>
      </c>
      <c r="V6315" s="51">
        <f t="shared" si="701"/>
        <v>2153.2976986301351</v>
      </c>
      <c r="W6315" s="53">
        <f t="shared" si="702"/>
        <v>2.0085285211046688E-4</v>
      </c>
      <c r="X6315" s="53" t="str">
        <f t="shared" si="703"/>
        <v/>
      </c>
      <c r="Y6315" s="54" t="str">
        <f t="shared" si="704"/>
        <v/>
      </c>
    </row>
    <row r="6316" spans="17:25" x14ac:dyDescent="0.25">
      <c r="Q6316" s="47">
        <f t="shared" si="700"/>
        <v>2009</v>
      </c>
      <c r="R6316" s="48" t="str">
        <f t="shared" si="698"/>
        <v>20093</v>
      </c>
      <c r="S6316" s="49">
        <v>39878</v>
      </c>
      <c r="T6316" s="48">
        <v>2572.92</v>
      </c>
      <c r="U6316" s="50">
        <f t="shared" si="699"/>
        <v>2469.6348387096782</v>
      </c>
      <c r="V6316" s="51">
        <f t="shared" si="701"/>
        <v>2153.2976986301351</v>
      </c>
      <c r="W6316" s="53">
        <f t="shared" si="702"/>
        <v>-6.395106353399127E-3</v>
      </c>
      <c r="X6316" s="53" t="str">
        <f t="shared" si="703"/>
        <v/>
      </c>
      <c r="Y6316" s="54" t="str">
        <f t="shared" si="704"/>
        <v/>
      </c>
    </row>
    <row r="6317" spans="17:25" x14ac:dyDescent="0.25">
      <c r="Q6317" s="47">
        <f t="shared" si="700"/>
        <v>2009</v>
      </c>
      <c r="R6317" s="48" t="str">
        <f t="shared" si="698"/>
        <v>20093</v>
      </c>
      <c r="S6317" s="49">
        <v>39879</v>
      </c>
      <c r="T6317" s="48">
        <v>2548.5700000000002</v>
      </c>
      <c r="U6317" s="50">
        <f t="shared" si="699"/>
        <v>2469.6348387096782</v>
      </c>
      <c r="V6317" s="51">
        <f t="shared" si="701"/>
        <v>2153.2976986301351</v>
      </c>
      <c r="W6317" s="53">
        <f t="shared" si="702"/>
        <v>-9.4639553503411689E-3</v>
      </c>
      <c r="X6317" s="53" t="str">
        <f t="shared" si="703"/>
        <v/>
      </c>
      <c r="Y6317" s="54" t="str">
        <f t="shared" si="704"/>
        <v/>
      </c>
    </row>
    <row r="6318" spans="17:25" x14ac:dyDescent="0.25">
      <c r="Q6318" s="47">
        <f t="shared" si="700"/>
        <v>2009</v>
      </c>
      <c r="R6318" s="48" t="str">
        <f t="shared" si="698"/>
        <v>20093</v>
      </c>
      <c r="S6318" s="49">
        <v>39880</v>
      </c>
      <c r="T6318" s="48">
        <v>2548.5700000000002</v>
      </c>
      <c r="U6318" s="50">
        <f t="shared" si="699"/>
        <v>2469.6348387096782</v>
      </c>
      <c r="V6318" s="51">
        <f t="shared" si="701"/>
        <v>2153.2976986301351</v>
      </c>
      <c r="W6318" s="53">
        <f t="shared" si="702"/>
        <v>0</v>
      </c>
      <c r="X6318" s="53" t="str">
        <f t="shared" si="703"/>
        <v/>
      </c>
      <c r="Y6318" s="54" t="str">
        <f t="shared" si="704"/>
        <v/>
      </c>
    </row>
    <row r="6319" spans="17:25" x14ac:dyDescent="0.25">
      <c r="Q6319" s="47">
        <f t="shared" si="700"/>
        <v>2009</v>
      </c>
      <c r="R6319" s="48" t="str">
        <f t="shared" si="698"/>
        <v>20093</v>
      </c>
      <c r="S6319" s="49">
        <v>39881</v>
      </c>
      <c r="T6319" s="48">
        <v>2548.5700000000002</v>
      </c>
      <c r="U6319" s="50">
        <f t="shared" si="699"/>
        <v>2469.6348387096782</v>
      </c>
      <c r="V6319" s="51">
        <f t="shared" si="701"/>
        <v>2153.2976986301351</v>
      </c>
      <c r="W6319" s="53">
        <f t="shared" si="702"/>
        <v>0</v>
      </c>
      <c r="X6319" s="53" t="str">
        <f t="shared" si="703"/>
        <v/>
      </c>
      <c r="Y6319" s="54" t="str">
        <f t="shared" si="704"/>
        <v/>
      </c>
    </row>
    <row r="6320" spans="17:25" x14ac:dyDescent="0.25">
      <c r="Q6320" s="47">
        <f t="shared" si="700"/>
        <v>2009</v>
      </c>
      <c r="R6320" s="48" t="str">
        <f t="shared" si="698"/>
        <v>20093</v>
      </c>
      <c r="S6320" s="49">
        <v>39882</v>
      </c>
      <c r="T6320" s="48">
        <v>2559.36</v>
      </c>
      <c r="U6320" s="50">
        <f t="shared" si="699"/>
        <v>2469.6348387096782</v>
      </c>
      <c r="V6320" s="51">
        <f t="shared" si="701"/>
        <v>2153.2976986301351</v>
      </c>
      <c r="W6320" s="53">
        <f t="shared" si="702"/>
        <v>4.23374676779531E-3</v>
      </c>
      <c r="X6320" s="53" t="str">
        <f t="shared" si="703"/>
        <v/>
      </c>
      <c r="Y6320" s="54" t="str">
        <f t="shared" si="704"/>
        <v/>
      </c>
    </row>
    <row r="6321" spans="17:25" x14ac:dyDescent="0.25">
      <c r="Q6321" s="47">
        <f t="shared" si="700"/>
        <v>2009</v>
      </c>
      <c r="R6321" s="48" t="str">
        <f t="shared" si="698"/>
        <v>20093</v>
      </c>
      <c r="S6321" s="49">
        <v>39883</v>
      </c>
      <c r="T6321" s="48">
        <v>2525.06</v>
      </c>
      <c r="U6321" s="50">
        <f t="shared" si="699"/>
        <v>2469.6348387096782</v>
      </c>
      <c r="V6321" s="51">
        <f t="shared" si="701"/>
        <v>2153.2976986301351</v>
      </c>
      <c r="W6321" s="53">
        <f t="shared" si="702"/>
        <v>-1.3401787946986765E-2</v>
      </c>
      <c r="X6321" s="53" t="str">
        <f t="shared" si="703"/>
        <v/>
      </c>
      <c r="Y6321" s="54" t="str">
        <f t="shared" si="704"/>
        <v/>
      </c>
    </row>
    <row r="6322" spans="17:25" x14ac:dyDescent="0.25">
      <c r="Q6322" s="47">
        <f t="shared" si="700"/>
        <v>2009</v>
      </c>
      <c r="R6322" s="48" t="str">
        <f t="shared" si="698"/>
        <v>20093</v>
      </c>
      <c r="S6322" s="49">
        <v>39884</v>
      </c>
      <c r="T6322" s="48">
        <v>2506.73</v>
      </c>
      <c r="U6322" s="50">
        <f t="shared" si="699"/>
        <v>2469.6348387096782</v>
      </c>
      <c r="V6322" s="51">
        <f t="shared" si="701"/>
        <v>2153.2976986301351</v>
      </c>
      <c r="W6322" s="53">
        <f t="shared" si="702"/>
        <v>-7.2592334439577355E-3</v>
      </c>
      <c r="X6322" s="53" t="str">
        <f t="shared" si="703"/>
        <v/>
      </c>
      <c r="Y6322" s="54" t="str">
        <f t="shared" si="704"/>
        <v/>
      </c>
    </row>
    <row r="6323" spans="17:25" x14ac:dyDescent="0.25">
      <c r="Q6323" s="47">
        <f t="shared" si="700"/>
        <v>2009</v>
      </c>
      <c r="R6323" s="48" t="str">
        <f t="shared" si="698"/>
        <v>20093</v>
      </c>
      <c r="S6323" s="49">
        <v>39885</v>
      </c>
      <c r="T6323" s="48">
        <v>2481.2600000000002</v>
      </c>
      <c r="U6323" s="50">
        <f t="shared" si="699"/>
        <v>2469.6348387096782</v>
      </c>
      <c r="V6323" s="51">
        <f t="shared" si="701"/>
        <v>2153.2976986301351</v>
      </c>
      <c r="W6323" s="53">
        <f t="shared" si="702"/>
        <v>-1.0160647536830769E-2</v>
      </c>
      <c r="X6323" s="53" t="str">
        <f t="shared" si="703"/>
        <v/>
      </c>
      <c r="Y6323" s="54" t="str">
        <f t="shared" si="704"/>
        <v/>
      </c>
    </row>
    <row r="6324" spans="17:25" x14ac:dyDescent="0.25">
      <c r="Q6324" s="47">
        <f t="shared" si="700"/>
        <v>2009</v>
      </c>
      <c r="R6324" s="48" t="str">
        <f t="shared" si="698"/>
        <v>20093</v>
      </c>
      <c r="S6324" s="49">
        <v>39886</v>
      </c>
      <c r="T6324" s="48">
        <v>2445.3000000000002</v>
      </c>
      <c r="U6324" s="50">
        <f t="shared" si="699"/>
        <v>2469.6348387096782</v>
      </c>
      <c r="V6324" s="51">
        <f t="shared" si="701"/>
        <v>2153.2976986301351</v>
      </c>
      <c r="W6324" s="53">
        <f t="shared" si="702"/>
        <v>-1.4492636805493953E-2</v>
      </c>
      <c r="X6324" s="53" t="str">
        <f t="shared" si="703"/>
        <v/>
      </c>
      <c r="Y6324" s="54" t="str">
        <f t="shared" si="704"/>
        <v/>
      </c>
    </row>
    <row r="6325" spans="17:25" x14ac:dyDescent="0.25">
      <c r="Q6325" s="47">
        <f t="shared" si="700"/>
        <v>2009</v>
      </c>
      <c r="R6325" s="48" t="str">
        <f t="shared" si="698"/>
        <v>20093</v>
      </c>
      <c r="S6325" s="49">
        <v>39887</v>
      </c>
      <c r="T6325" s="48">
        <v>2445.3000000000002</v>
      </c>
      <c r="U6325" s="50">
        <f t="shared" si="699"/>
        <v>2469.6348387096782</v>
      </c>
      <c r="V6325" s="51">
        <f t="shared" si="701"/>
        <v>2153.2976986301351</v>
      </c>
      <c r="W6325" s="53">
        <f t="shared" si="702"/>
        <v>0</v>
      </c>
      <c r="X6325" s="53" t="str">
        <f t="shared" si="703"/>
        <v/>
      </c>
      <c r="Y6325" s="54" t="str">
        <f t="shared" si="704"/>
        <v/>
      </c>
    </row>
    <row r="6326" spans="17:25" x14ac:dyDescent="0.25">
      <c r="Q6326" s="47">
        <f t="shared" si="700"/>
        <v>2009</v>
      </c>
      <c r="R6326" s="48" t="str">
        <f t="shared" si="698"/>
        <v>20093</v>
      </c>
      <c r="S6326" s="49">
        <v>39888</v>
      </c>
      <c r="T6326" s="48">
        <v>2445.3000000000002</v>
      </c>
      <c r="U6326" s="50">
        <f t="shared" si="699"/>
        <v>2469.6348387096782</v>
      </c>
      <c r="V6326" s="51">
        <f t="shared" si="701"/>
        <v>2153.2976986301351</v>
      </c>
      <c r="W6326" s="53">
        <f t="shared" si="702"/>
        <v>0</v>
      </c>
      <c r="X6326" s="53" t="str">
        <f t="shared" si="703"/>
        <v/>
      </c>
      <c r="Y6326" s="54" t="str">
        <f t="shared" si="704"/>
        <v/>
      </c>
    </row>
    <row r="6327" spans="17:25" x14ac:dyDescent="0.25">
      <c r="Q6327" s="47">
        <f t="shared" si="700"/>
        <v>2009</v>
      </c>
      <c r="R6327" s="48" t="str">
        <f t="shared" si="698"/>
        <v>20093</v>
      </c>
      <c r="S6327" s="49">
        <v>39889</v>
      </c>
      <c r="T6327" s="48">
        <v>2390.96</v>
      </c>
      <c r="U6327" s="50">
        <f t="shared" si="699"/>
        <v>2469.6348387096782</v>
      </c>
      <c r="V6327" s="51">
        <f t="shared" si="701"/>
        <v>2153.2976986301351</v>
      </c>
      <c r="W6327" s="53">
        <f t="shared" si="702"/>
        <v>-2.2222222222222254E-2</v>
      </c>
      <c r="X6327" s="53" t="str">
        <f t="shared" si="703"/>
        <v/>
      </c>
      <c r="Y6327" s="54" t="str">
        <f t="shared" si="704"/>
        <v/>
      </c>
    </row>
    <row r="6328" spans="17:25" x14ac:dyDescent="0.25">
      <c r="Q6328" s="47">
        <f t="shared" si="700"/>
        <v>2009</v>
      </c>
      <c r="R6328" s="48" t="str">
        <f t="shared" si="698"/>
        <v>20093</v>
      </c>
      <c r="S6328" s="49">
        <v>39890</v>
      </c>
      <c r="T6328" s="48">
        <v>2390.98</v>
      </c>
      <c r="U6328" s="50">
        <f t="shared" si="699"/>
        <v>2469.6348387096782</v>
      </c>
      <c r="V6328" s="51">
        <f t="shared" si="701"/>
        <v>2153.2976986301351</v>
      </c>
      <c r="W6328" s="53">
        <f t="shared" si="702"/>
        <v>8.364840900609849E-6</v>
      </c>
      <c r="X6328" s="53" t="str">
        <f t="shared" si="703"/>
        <v/>
      </c>
      <c r="Y6328" s="54" t="str">
        <f t="shared" si="704"/>
        <v/>
      </c>
    </row>
    <row r="6329" spans="17:25" x14ac:dyDescent="0.25">
      <c r="Q6329" s="47">
        <f t="shared" si="700"/>
        <v>2009</v>
      </c>
      <c r="R6329" s="48" t="str">
        <f t="shared" si="698"/>
        <v>20093</v>
      </c>
      <c r="S6329" s="49">
        <v>39891</v>
      </c>
      <c r="T6329" s="48">
        <v>2383.15</v>
      </c>
      <c r="U6329" s="50">
        <f t="shared" si="699"/>
        <v>2469.6348387096782</v>
      </c>
      <c r="V6329" s="51">
        <f t="shared" si="701"/>
        <v>2153.2976986301351</v>
      </c>
      <c r="W6329" s="53">
        <f t="shared" si="702"/>
        <v>-3.2748078193878261E-3</v>
      </c>
      <c r="X6329" s="53" t="str">
        <f t="shared" si="703"/>
        <v/>
      </c>
      <c r="Y6329" s="54" t="str">
        <f t="shared" si="704"/>
        <v/>
      </c>
    </row>
    <row r="6330" spans="17:25" x14ac:dyDescent="0.25">
      <c r="Q6330" s="47">
        <f t="shared" si="700"/>
        <v>2009</v>
      </c>
      <c r="R6330" s="48" t="str">
        <f t="shared" si="698"/>
        <v>20093</v>
      </c>
      <c r="S6330" s="49">
        <v>39892</v>
      </c>
      <c r="T6330" s="48">
        <v>2335.29</v>
      </c>
      <c r="U6330" s="50">
        <f t="shared" si="699"/>
        <v>2469.6348387096782</v>
      </c>
      <c r="V6330" s="51">
        <f t="shared" si="701"/>
        <v>2153.2976986301351</v>
      </c>
      <c r="W6330" s="53">
        <f t="shared" si="702"/>
        <v>-2.0082663701403658E-2</v>
      </c>
      <c r="X6330" s="53" t="str">
        <f t="shared" si="703"/>
        <v/>
      </c>
      <c r="Y6330" s="54" t="str">
        <f t="shared" si="704"/>
        <v/>
      </c>
    </row>
    <row r="6331" spans="17:25" x14ac:dyDescent="0.25">
      <c r="Q6331" s="47">
        <f t="shared" si="700"/>
        <v>2009</v>
      </c>
      <c r="R6331" s="48" t="str">
        <f t="shared" si="698"/>
        <v>20093</v>
      </c>
      <c r="S6331" s="49">
        <v>39893</v>
      </c>
      <c r="T6331" s="48">
        <v>2340.83</v>
      </c>
      <c r="U6331" s="50">
        <f t="shared" si="699"/>
        <v>2469.6348387096782</v>
      </c>
      <c r="V6331" s="51">
        <f t="shared" si="701"/>
        <v>2153.2976986301351</v>
      </c>
      <c r="W6331" s="53">
        <f t="shared" si="702"/>
        <v>2.3722963743260106E-3</v>
      </c>
      <c r="X6331" s="53" t="str">
        <f t="shared" si="703"/>
        <v/>
      </c>
      <c r="Y6331" s="54" t="str">
        <f t="shared" si="704"/>
        <v/>
      </c>
    </row>
    <row r="6332" spans="17:25" x14ac:dyDescent="0.25">
      <c r="Q6332" s="47">
        <f t="shared" si="700"/>
        <v>2009</v>
      </c>
      <c r="R6332" s="48" t="str">
        <f t="shared" si="698"/>
        <v>20093</v>
      </c>
      <c r="S6332" s="49">
        <v>39894</v>
      </c>
      <c r="T6332" s="48">
        <v>2340.83</v>
      </c>
      <c r="U6332" s="50">
        <f t="shared" si="699"/>
        <v>2469.6348387096782</v>
      </c>
      <c r="V6332" s="51">
        <f t="shared" si="701"/>
        <v>2153.2976986301351</v>
      </c>
      <c r="W6332" s="53">
        <f t="shared" si="702"/>
        <v>0</v>
      </c>
      <c r="X6332" s="53" t="str">
        <f t="shared" si="703"/>
        <v/>
      </c>
      <c r="Y6332" s="54" t="str">
        <f t="shared" si="704"/>
        <v/>
      </c>
    </row>
    <row r="6333" spans="17:25" x14ac:dyDescent="0.25">
      <c r="Q6333" s="47">
        <f t="shared" si="700"/>
        <v>2009</v>
      </c>
      <c r="R6333" s="48" t="str">
        <f t="shared" si="698"/>
        <v>20093</v>
      </c>
      <c r="S6333" s="49">
        <v>39895</v>
      </c>
      <c r="T6333" s="48">
        <v>2340.83</v>
      </c>
      <c r="U6333" s="50">
        <f t="shared" si="699"/>
        <v>2469.6348387096782</v>
      </c>
      <c r="V6333" s="51">
        <f t="shared" si="701"/>
        <v>2153.2976986301351</v>
      </c>
      <c r="W6333" s="53">
        <f t="shared" si="702"/>
        <v>0</v>
      </c>
      <c r="X6333" s="53" t="str">
        <f t="shared" si="703"/>
        <v/>
      </c>
      <c r="Y6333" s="54" t="str">
        <f t="shared" si="704"/>
        <v/>
      </c>
    </row>
    <row r="6334" spans="17:25" x14ac:dyDescent="0.25">
      <c r="Q6334" s="47">
        <f t="shared" si="700"/>
        <v>2009</v>
      </c>
      <c r="R6334" s="48" t="str">
        <f t="shared" si="698"/>
        <v>20093</v>
      </c>
      <c r="S6334" s="49">
        <v>39896</v>
      </c>
      <c r="T6334" s="48">
        <v>2340.83</v>
      </c>
      <c r="U6334" s="50">
        <f t="shared" si="699"/>
        <v>2469.6348387096782</v>
      </c>
      <c r="V6334" s="51">
        <f t="shared" si="701"/>
        <v>2153.2976986301351</v>
      </c>
      <c r="W6334" s="53">
        <f t="shared" si="702"/>
        <v>0</v>
      </c>
      <c r="X6334" s="53" t="str">
        <f t="shared" si="703"/>
        <v/>
      </c>
      <c r="Y6334" s="54" t="str">
        <f t="shared" si="704"/>
        <v/>
      </c>
    </row>
    <row r="6335" spans="17:25" x14ac:dyDescent="0.25">
      <c r="Q6335" s="47">
        <f t="shared" si="700"/>
        <v>2009</v>
      </c>
      <c r="R6335" s="48" t="str">
        <f t="shared" si="698"/>
        <v>20093</v>
      </c>
      <c r="S6335" s="49">
        <v>39897</v>
      </c>
      <c r="T6335" s="48">
        <v>2353.21</v>
      </c>
      <c r="U6335" s="50">
        <f t="shared" si="699"/>
        <v>2469.6348387096782</v>
      </c>
      <c r="V6335" s="51">
        <f t="shared" si="701"/>
        <v>2153.2976986301351</v>
      </c>
      <c r="W6335" s="53">
        <f t="shared" si="702"/>
        <v>5.2887223762512203E-3</v>
      </c>
      <c r="X6335" s="53" t="str">
        <f t="shared" si="703"/>
        <v/>
      </c>
      <c r="Y6335" s="54" t="str">
        <f t="shared" si="704"/>
        <v/>
      </c>
    </row>
    <row r="6336" spans="17:25" x14ac:dyDescent="0.25">
      <c r="Q6336" s="47">
        <f t="shared" si="700"/>
        <v>2009</v>
      </c>
      <c r="R6336" s="48" t="str">
        <f t="shared" si="698"/>
        <v>20093</v>
      </c>
      <c r="S6336" s="49">
        <v>39898</v>
      </c>
      <c r="T6336" s="48">
        <v>2379.94</v>
      </c>
      <c r="U6336" s="50">
        <f t="shared" si="699"/>
        <v>2469.6348387096782</v>
      </c>
      <c r="V6336" s="51">
        <f t="shared" si="701"/>
        <v>2153.2976986301351</v>
      </c>
      <c r="W6336" s="53">
        <f t="shared" si="702"/>
        <v>1.1358952239706621E-2</v>
      </c>
      <c r="X6336" s="53" t="str">
        <f t="shared" si="703"/>
        <v/>
      </c>
      <c r="Y6336" s="54" t="str">
        <f t="shared" si="704"/>
        <v/>
      </c>
    </row>
    <row r="6337" spans="17:25" x14ac:dyDescent="0.25">
      <c r="Q6337" s="47">
        <f t="shared" si="700"/>
        <v>2009</v>
      </c>
      <c r="R6337" s="48" t="str">
        <f t="shared" si="698"/>
        <v>20093</v>
      </c>
      <c r="S6337" s="49">
        <v>39899</v>
      </c>
      <c r="T6337" s="48">
        <v>2435.81</v>
      </c>
      <c r="U6337" s="50">
        <f t="shared" si="699"/>
        <v>2469.6348387096782</v>
      </c>
      <c r="V6337" s="51">
        <f t="shared" si="701"/>
        <v>2153.2976986301351</v>
      </c>
      <c r="W6337" s="53">
        <f t="shared" si="702"/>
        <v>2.3475381732312561E-2</v>
      </c>
      <c r="X6337" s="53" t="str">
        <f t="shared" si="703"/>
        <v/>
      </c>
      <c r="Y6337" s="54" t="str">
        <f t="shared" si="704"/>
        <v/>
      </c>
    </row>
    <row r="6338" spans="17:25" x14ac:dyDescent="0.25">
      <c r="Q6338" s="47">
        <f t="shared" si="700"/>
        <v>2009</v>
      </c>
      <c r="R6338" s="48" t="str">
        <f t="shared" si="698"/>
        <v>20093</v>
      </c>
      <c r="S6338" s="49">
        <v>39900</v>
      </c>
      <c r="T6338" s="48">
        <v>2485.56</v>
      </c>
      <c r="U6338" s="50">
        <f t="shared" si="699"/>
        <v>2469.6348387096782</v>
      </c>
      <c r="V6338" s="51">
        <f t="shared" si="701"/>
        <v>2153.2976986301351</v>
      </c>
      <c r="W6338" s="53">
        <f t="shared" si="702"/>
        <v>2.0424417339611978E-2</v>
      </c>
      <c r="X6338" s="53" t="str">
        <f t="shared" si="703"/>
        <v/>
      </c>
      <c r="Y6338" s="54" t="str">
        <f t="shared" si="704"/>
        <v/>
      </c>
    </row>
    <row r="6339" spans="17:25" x14ac:dyDescent="0.25">
      <c r="Q6339" s="47">
        <f t="shared" si="700"/>
        <v>2009</v>
      </c>
      <c r="R6339" s="48" t="str">
        <f t="shared" si="698"/>
        <v>20093</v>
      </c>
      <c r="S6339" s="49">
        <v>39901</v>
      </c>
      <c r="T6339" s="48">
        <v>2485.56</v>
      </c>
      <c r="U6339" s="50">
        <f t="shared" si="699"/>
        <v>2469.6348387096782</v>
      </c>
      <c r="V6339" s="51">
        <f t="shared" si="701"/>
        <v>2153.2976986301351</v>
      </c>
      <c r="W6339" s="53">
        <f t="shared" si="702"/>
        <v>0</v>
      </c>
      <c r="X6339" s="53" t="str">
        <f t="shared" si="703"/>
        <v/>
      </c>
      <c r="Y6339" s="54" t="str">
        <f t="shared" si="704"/>
        <v/>
      </c>
    </row>
    <row r="6340" spans="17:25" x14ac:dyDescent="0.25">
      <c r="Q6340" s="47">
        <f t="shared" si="700"/>
        <v>2009</v>
      </c>
      <c r="R6340" s="48" t="str">
        <f t="shared" si="698"/>
        <v>20093</v>
      </c>
      <c r="S6340" s="49">
        <v>39902</v>
      </c>
      <c r="T6340" s="48">
        <v>2485.56</v>
      </c>
      <c r="U6340" s="50">
        <f t="shared" si="699"/>
        <v>2469.6348387096782</v>
      </c>
      <c r="V6340" s="51">
        <f t="shared" si="701"/>
        <v>2153.2976986301351</v>
      </c>
      <c r="W6340" s="53">
        <f t="shared" si="702"/>
        <v>0</v>
      </c>
      <c r="X6340" s="53" t="str">
        <f t="shared" si="703"/>
        <v/>
      </c>
      <c r="Y6340" s="54" t="str">
        <f t="shared" si="704"/>
        <v/>
      </c>
    </row>
    <row r="6341" spans="17:25" x14ac:dyDescent="0.25">
      <c r="Q6341" s="47">
        <f t="shared" si="700"/>
        <v>2009</v>
      </c>
      <c r="R6341" s="48" t="str">
        <f t="shared" si="698"/>
        <v>20093</v>
      </c>
      <c r="S6341" s="49">
        <v>39903</v>
      </c>
      <c r="T6341" s="48">
        <v>2561.21</v>
      </c>
      <c r="U6341" s="50">
        <f t="shared" si="699"/>
        <v>2469.6348387096782</v>
      </c>
      <c r="V6341" s="51">
        <f t="shared" si="701"/>
        <v>2153.2976986301351</v>
      </c>
      <c r="W6341" s="53">
        <f t="shared" si="702"/>
        <v>3.0435797164421796E-2</v>
      </c>
      <c r="X6341" s="53" t="str">
        <f t="shared" si="703"/>
        <v/>
      </c>
      <c r="Y6341" s="54" t="str">
        <f t="shared" si="704"/>
        <v/>
      </c>
    </row>
    <row r="6342" spans="17:25" x14ac:dyDescent="0.25">
      <c r="Q6342" s="47">
        <f t="shared" si="700"/>
        <v>2009</v>
      </c>
      <c r="R6342" s="48" t="str">
        <f t="shared" si="698"/>
        <v>20094</v>
      </c>
      <c r="S6342" s="49">
        <v>39904</v>
      </c>
      <c r="T6342" s="48">
        <v>2544.2399999999998</v>
      </c>
      <c r="U6342" s="50">
        <f t="shared" si="699"/>
        <v>2374.6076666666659</v>
      </c>
      <c r="V6342" s="51">
        <f t="shared" si="701"/>
        <v>2153.2976986301351</v>
      </c>
      <c r="W6342" s="53">
        <f t="shared" si="702"/>
        <v>-6.6257745362544584E-3</v>
      </c>
      <c r="X6342" s="53">
        <f t="shared" si="703"/>
        <v>-3.8478227855200497E-2</v>
      </c>
      <c r="Y6342" s="54" t="str">
        <f t="shared" si="704"/>
        <v/>
      </c>
    </row>
    <row r="6343" spans="17:25" x14ac:dyDescent="0.25">
      <c r="Q6343" s="47">
        <f t="shared" si="700"/>
        <v>2009</v>
      </c>
      <c r="R6343" s="48" t="str">
        <f t="shared" ref="R6343:R6406" si="705">+YEAR(S6343)&amp;MONTH(S6343)</f>
        <v>20094</v>
      </c>
      <c r="S6343" s="49">
        <v>39905</v>
      </c>
      <c r="T6343" s="48">
        <v>2534.9899999999998</v>
      </c>
      <c r="U6343" s="50">
        <f t="shared" ref="U6343:U6406" si="706">+AVERAGEIF($R$3:$R$12000,R6343,$T$3:$T$12000)</f>
        <v>2374.6076666666659</v>
      </c>
      <c r="V6343" s="51">
        <f t="shared" si="701"/>
        <v>2153.2976986301351</v>
      </c>
      <c r="W6343" s="53">
        <f t="shared" si="702"/>
        <v>-3.6356633022042173E-3</v>
      </c>
      <c r="X6343" s="53" t="str">
        <f t="shared" si="703"/>
        <v/>
      </c>
      <c r="Y6343" s="54" t="str">
        <f t="shared" si="704"/>
        <v/>
      </c>
    </row>
    <row r="6344" spans="17:25" x14ac:dyDescent="0.25">
      <c r="Q6344" s="47">
        <f t="shared" ref="Q6344:Q6407" si="707">+YEAR(S6344)</f>
        <v>2009</v>
      </c>
      <c r="R6344" s="48" t="str">
        <f t="shared" si="705"/>
        <v>20094</v>
      </c>
      <c r="S6344" s="49">
        <v>39906</v>
      </c>
      <c r="T6344" s="48">
        <v>2451.7199999999998</v>
      </c>
      <c r="U6344" s="50">
        <f t="shared" si="706"/>
        <v>2374.6076666666659</v>
      </c>
      <c r="V6344" s="51">
        <f t="shared" ref="V6344:V6407" si="708">+AVERAGEIF($Q$3:$Q$12000,Q6344,$T$3:$T$12000)</f>
        <v>2153.2976986301351</v>
      </c>
      <c r="W6344" s="53">
        <f t="shared" si="702"/>
        <v>-3.2848255811659954E-2</v>
      </c>
      <c r="X6344" s="53" t="str">
        <f t="shared" si="703"/>
        <v/>
      </c>
      <c r="Y6344" s="54" t="str">
        <f t="shared" si="704"/>
        <v/>
      </c>
    </row>
    <row r="6345" spans="17:25" x14ac:dyDescent="0.25">
      <c r="Q6345" s="47">
        <f t="shared" si="707"/>
        <v>2009</v>
      </c>
      <c r="R6345" s="48" t="str">
        <f t="shared" si="705"/>
        <v>20094</v>
      </c>
      <c r="S6345" s="49">
        <v>39907</v>
      </c>
      <c r="T6345" s="48">
        <v>2422.71</v>
      </c>
      <c r="U6345" s="50">
        <f t="shared" si="706"/>
        <v>2374.6076666666659</v>
      </c>
      <c r="V6345" s="51">
        <f t="shared" si="708"/>
        <v>2153.2976986301351</v>
      </c>
      <c r="W6345" s="53">
        <f t="shared" ref="W6345:W6408" si="709">+T6345/T6344-1</f>
        <v>-1.1832509421956683E-2</v>
      </c>
      <c r="X6345" s="53" t="str">
        <f t="shared" ref="X6345:X6408" si="710">IF(U6345/U6344-1=0,"",U6345/U6344-1)</f>
        <v/>
      </c>
      <c r="Y6345" s="54" t="str">
        <f t="shared" ref="Y6345:Y6408" si="711">+IF(V6345=V6344,"",V6345/V6344-1)</f>
        <v/>
      </c>
    </row>
    <row r="6346" spans="17:25" x14ac:dyDescent="0.25">
      <c r="Q6346" s="47">
        <f t="shared" si="707"/>
        <v>2009</v>
      </c>
      <c r="R6346" s="48" t="str">
        <f t="shared" si="705"/>
        <v>20094</v>
      </c>
      <c r="S6346" s="49">
        <v>39908</v>
      </c>
      <c r="T6346" s="48">
        <v>2422.71</v>
      </c>
      <c r="U6346" s="50">
        <f t="shared" si="706"/>
        <v>2374.6076666666659</v>
      </c>
      <c r="V6346" s="51">
        <f t="shared" si="708"/>
        <v>2153.2976986301351</v>
      </c>
      <c r="W6346" s="53">
        <f t="shared" si="709"/>
        <v>0</v>
      </c>
      <c r="X6346" s="53" t="str">
        <f t="shared" si="710"/>
        <v/>
      </c>
      <c r="Y6346" s="54" t="str">
        <f t="shared" si="711"/>
        <v/>
      </c>
    </row>
    <row r="6347" spans="17:25" x14ac:dyDescent="0.25">
      <c r="Q6347" s="47">
        <f t="shared" si="707"/>
        <v>2009</v>
      </c>
      <c r="R6347" s="48" t="str">
        <f t="shared" si="705"/>
        <v>20094</v>
      </c>
      <c r="S6347" s="49">
        <v>39909</v>
      </c>
      <c r="T6347" s="48">
        <v>2422.71</v>
      </c>
      <c r="U6347" s="50">
        <f t="shared" si="706"/>
        <v>2374.6076666666659</v>
      </c>
      <c r="V6347" s="51">
        <f t="shared" si="708"/>
        <v>2153.2976986301351</v>
      </c>
      <c r="W6347" s="53">
        <f t="shared" si="709"/>
        <v>0</v>
      </c>
      <c r="X6347" s="53" t="str">
        <f t="shared" si="710"/>
        <v/>
      </c>
      <c r="Y6347" s="54" t="str">
        <f t="shared" si="711"/>
        <v/>
      </c>
    </row>
    <row r="6348" spans="17:25" x14ac:dyDescent="0.25">
      <c r="Q6348" s="47">
        <f t="shared" si="707"/>
        <v>2009</v>
      </c>
      <c r="R6348" s="48" t="str">
        <f t="shared" si="705"/>
        <v>20094</v>
      </c>
      <c r="S6348" s="49">
        <v>39910</v>
      </c>
      <c r="T6348" s="48">
        <v>2408.42</v>
      </c>
      <c r="U6348" s="50">
        <f t="shared" si="706"/>
        <v>2374.6076666666659</v>
      </c>
      <c r="V6348" s="51">
        <f t="shared" si="708"/>
        <v>2153.2976986301351</v>
      </c>
      <c r="W6348" s="53">
        <f t="shared" si="709"/>
        <v>-5.8983534967040896E-3</v>
      </c>
      <c r="X6348" s="53" t="str">
        <f t="shared" si="710"/>
        <v/>
      </c>
      <c r="Y6348" s="54" t="str">
        <f t="shared" si="711"/>
        <v/>
      </c>
    </row>
    <row r="6349" spans="17:25" x14ac:dyDescent="0.25">
      <c r="Q6349" s="47">
        <f t="shared" si="707"/>
        <v>2009</v>
      </c>
      <c r="R6349" s="48" t="str">
        <f t="shared" si="705"/>
        <v>20094</v>
      </c>
      <c r="S6349" s="49">
        <v>39911</v>
      </c>
      <c r="T6349" s="48">
        <v>2416.63</v>
      </c>
      <c r="U6349" s="50">
        <f t="shared" si="706"/>
        <v>2374.6076666666659</v>
      </c>
      <c r="V6349" s="51">
        <f t="shared" si="708"/>
        <v>2153.2976986301351</v>
      </c>
      <c r="W6349" s="53">
        <f t="shared" si="709"/>
        <v>3.4088738675148722E-3</v>
      </c>
      <c r="X6349" s="53" t="str">
        <f t="shared" si="710"/>
        <v/>
      </c>
      <c r="Y6349" s="54" t="str">
        <f t="shared" si="711"/>
        <v/>
      </c>
    </row>
    <row r="6350" spans="17:25" x14ac:dyDescent="0.25">
      <c r="Q6350" s="47">
        <f t="shared" si="707"/>
        <v>2009</v>
      </c>
      <c r="R6350" s="48" t="str">
        <f t="shared" si="705"/>
        <v>20094</v>
      </c>
      <c r="S6350" s="49">
        <v>39912</v>
      </c>
      <c r="T6350" s="48">
        <v>2388.11</v>
      </c>
      <c r="U6350" s="50">
        <f t="shared" si="706"/>
        <v>2374.6076666666659</v>
      </c>
      <c r="V6350" s="51">
        <f t="shared" si="708"/>
        <v>2153.2976986301351</v>
      </c>
      <c r="W6350" s="53">
        <f t="shared" si="709"/>
        <v>-1.1801558368471743E-2</v>
      </c>
      <c r="X6350" s="53" t="str">
        <f t="shared" si="710"/>
        <v/>
      </c>
      <c r="Y6350" s="54" t="str">
        <f t="shared" si="711"/>
        <v/>
      </c>
    </row>
    <row r="6351" spans="17:25" x14ac:dyDescent="0.25">
      <c r="Q6351" s="47">
        <f t="shared" si="707"/>
        <v>2009</v>
      </c>
      <c r="R6351" s="48" t="str">
        <f t="shared" si="705"/>
        <v>20094</v>
      </c>
      <c r="S6351" s="49">
        <v>39913</v>
      </c>
      <c r="T6351" s="48">
        <v>2388.11</v>
      </c>
      <c r="U6351" s="50">
        <f t="shared" si="706"/>
        <v>2374.6076666666659</v>
      </c>
      <c r="V6351" s="51">
        <f t="shared" si="708"/>
        <v>2153.2976986301351</v>
      </c>
      <c r="W6351" s="53">
        <f t="shared" si="709"/>
        <v>0</v>
      </c>
      <c r="X6351" s="53" t="str">
        <f t="shared" si="710"/>
        <v/>
      </c>
      <c r="Y6351" s="54" t="str">
        <f t="shared" si="711"/>
        <v/>
      </c>
    </row>
    <row r="6352" spans="17:25" x14ac:dyDescent="0.25">
      <c r="Q6352" s="47">
        <f t="shared" si="707"/>
        <v>2009</v>
      </c>
      <c r="R6352" s="48" t="str">
        <f t="shared" si="705"/>
        <v>20094</v>
      </c>
      <c r="S6352" s="49">
        <v>39914</v>
      </c>
      <c r="T6352" s="48">
        <v>2388.11</v>
      </c>
      <c r="U6352" s="50">
        <f t="shared" si="706"/>
        <v>2374.6076666666659</v>
      </c>
      <c r="V6352" s="51">
        <f t="shared" si="708"/>
        <v>2153.2976986301351</v>
      </c>
      <c r="W6352" s="53">
        <f t="shared" si="709"/>
        <v>0</v>
      </c>
      <c r="X6352" s="53" t="str">
        <f t="shared" si="710"/>
        <v/>
      </c>
      <c r="Y6352" s="54" t="str">
        <f t="shared" si="711"/>
        <v/>
      </c>
    </row>
    <row r="6353" spans="17:25" x14ac:dyDescent="0.25">
      <c r="Q6353" s="47">
        <f t="shared" si="707"/>
        <v>2009</v>
      </c>
      <c r="R6353" s="48" t="str">
        <f t="shared" si="705"/>
        <v>20094</v>
      </c>
      <c r="S6353" s="49">
        <v>39915</v>
      </c>
      <c r="T6353" s="48">
        <v>2388.11</v>
      </c>
      <c r="U6353" s="50">
        <f t="shared" si="706"/>
        <v>2374.6076666666659</v>
      </c>
      <c r="V6353" s="51">
        <f t="shared" si="708"/>
        <v>2153.2976986301351</v>
      </c>
      <c r="W6353" s="53">
        <f t="shared" si="709"/>
        <v>0</v>
      </c>
      <c r="X6353" s="53" t="str">
        <f t="shared" si="710"/>
        <v/>
      </c>
      <c r="Y6353" s="54" t="str">
        <f t="shared" si="711"/>
        <v/>
      </c>
    </row>
    <row r="6354" spans="17:25" x14ac:dyDescent="0.25">
      <c r="Q6354" s="47">
        <f t="shared" si="707"/>
        <v>2009</v>
      </c>
      <c r="R6354" s="48" t="str">
        <f t="shared" si="705"/>
        <v>20094</v>
      </c>
      <c r="S6354" s="49">
        <v>39916</v>
      </c>
      <c r="T6354" s="48">
        <v>2388.11</v>
      </c>
      <c r="U6354" s="50">
        <f t="shared" si="706"/>
        <v>2374.6076666666659</v>
      </c>
      <c r="V6354" s="51">
        <f t="shared" si="708"/>
        <v>2153.2976986301351</v>
      </c>
      <c r="W6354" s="53">
        <f t="shared" si="709"/>
        <v>0</v>
      </c>
      <c r="X6354" s="53" t="str">
        <f t="shared" si="710"/>
        <v/>
      </c>
      <c r="Y6354" s="54" t="str">
        <f t="shared" si="711"/>
        <v/>
      </c>
    </row>
    <row r="6355" spans="17:25" x14ac:dyDescent="0.25">
      <c r="Q6355" s="47">
        <f t="shared" si="707"/>
        <v>2009</v>
      </c>
      <c r="R6355" s="48" t="str">
        <f t="shared" si="705"/>
        <v>20094</v>
      </c>
      <c r="S6355" s="49">
        <v>39917</v>
      </c>
      <c r="T6355" s="48">
        <v>2392.2199999999998</v>
      </c>
      <c r="U6355" s="50">
        <f t="shared" si="706"/>
        <v>2374.6076666666659</v>
      </c>
      <c r="V6355" s="51">
        <f t="shared" si="708"/>
        <v>2153.2976986301351</v>
      </c>
      <c r="W6355" s="53">
        <f t="shared" si="709"/>
        <v>1.7210262508844387E-3</v>
      </c>
      <c r="X6355" s="53" t="str">
        <f t="shared" si="710"/>
        <v/>
      </c>
      <c r="Y6355" s="54" t="str">
        <f t="shared" si="711"/>
        <v/>
      </c>
    </row>
    <row r="6356" spans="17:25" x14ac:dyDescent="0.25">
      <c r="Q6356" s="47">
        <f t="shared" si="707"/>
        <v>2009</v>
      </c>
      <c r="R6356" s="48" t="str">
        <f t="shared" si="705"/>
        <v>20094</v>
      </c>
      <c r="S6356" s="49">
        <v>39918</v>
      </c>
      <c r="T6356" s="48">
        <v>2394.27</v>
      </c>
      <c r="U6356" s="50">
        <f t="shared" si="706"/>
        <v>2374.6076666666659</v>
      </c>
      <c r="V6356" s="51">
        <f t="shared" si="708"/>
        <v>2153.2976986301351</v>
      </c>
      <c r="W6356" s="53">
        <f t="shared" si="709"/>
        <v>8.5694459539675805E-4</v>
      </c>
      <c r="X6356" s="53" t="str">
        <f t="shared" si="710"/>
        <v/>
      </c>
      <c r="Y6356" s="54" t="str">
        <f t="shared" si="711"/>
        <v/>
      </c>
    </row>
    <row r="6357" spans="17:25" x14ac:dyDescent="0.25">
      <c r="Q6357" s="47">
        <f t="shared" si="707"/>
        <v>2009</v>
      </c>
      <c r="R6357" s="48" t="str">
        <f t="shared" si="705"/>
        <v>20094</v>
      </c>
      <c r="S6357" s="49">
        <v>39919</v>
      </c>
      <c r="T6357" s="48">
        <v>2380.69</v>
      </c>
      <c r="U6357" s="50">
        <f t="shared" si="706"/>
        <v>2374.6076666666659</v>
      </c>
      <c r="V6357" s="51">
        <f t="shared" si="708"/>
        <v>2153.2976986301351</v>
      </c>
      <c r="W6357" s="53">
        <f t="shared" si="709"/>
        <v>-5.6718749347399733E-3</v>
      </c>
      <c r="X6357" s="53" t="str">
        <f t="shared" si="710"/>
        <v/>
      </c>
      <c r="Y6357" s="54" t="str">
        <f t="shared" si="711"/>
        <v/>
      </c>
    </row>
    <row r="6358" spans="17:25" x14ac:dyDescent="0.25">
      <c r="Q6358" s="47">
        <f t="shared" si="707"/>
        <v>2009</v>
      </c>
      <c r="R6358" s="48" t="str">
        <f t="shared" si="705"/>
        <v>20094</v>
      </c>
      <c r="S6358" s="49">
        <v>39920</v>
      </c>
      <c r="T6358" s="48">
        <v>2344.98</v>
      </c>
      <c r="U6358" s="50">
        <f t="shared" si="706"/>
        <v>2374.6076666666659</v>
      </c>
      <c r="V6358" s="51">
        <f t="shared" si="708"/>
        <v>2153.2976986301351</v>
      </c>
      <c r="W6358" s="53">
        <f t="shared" si="709"/>
        <v>-1.49998529837988E-2</v>
      </c>
      <c r="X6358" s="53" t="str">
        <f t="shared" si="710"/>
        <v/>
      </c>
      <c r="Y6358" s="54" t="str">
        <f t="shared" si="711"/>
        <v/>
      </c>
    </row>
    <row r="6359" spans="17:25" x14ac:dyDescent="0.25">
      <c r="Q6359" s="47">
        <f t="shared" si="707"/>
        <v>2009</v>
      </c>
      <c r="R6359" s="48" t="str">
        <f t="shared" si="705"/>
        <v>20094</v>
      </c>
      <c r="S6359" s="49">
        <v>39921</v>
      </c>
      <c r="T6359" s="48">
        <v>2343.34</v>
      </c>
      <c r="U6359" s="50">
        <f t="shared" si="706"/>
        <v>2374.6076666666659</v>
      </c>
      <c r="V6359" s="51">
        <f t="shared" si="708"/>
        <v>2153.2976986301351</v>
      </c>
      <c r="W6359" s="53">
        <f t="shared" si="709"/>
        <v>-6.9936630589595428E-4</v>
      </c>
      <c r="X6359" s="53" t="str">
        <f t="shared" si="710"/>
        <v/>
      </c>
      <c r="Y6359" s="54" t="str">
        <f t="shared" si="711"/>
        <v/>
      </c>
    </row>
    <row r="6360" spans="17:25" x14ac:dyDescent="0.25">
      <c r="Q6360" s="47">
        <f t="shared" si="707"/>
        <v>2009</v>
      </c>
      <c r="R6360" s="48" t="str">
        <f t="shared" si="705"/>
        <v>20094</v>
      </c>
      <c r="S6360" s="49">
        <v>39922</v>
      </c>
      <c r="T6360" s="48">
        <v>2343.34</v>
      </c>
      <c r="U6360" s="50">
        <f t="shared" si="706"/>
        <v>2374.6076666666659</v>
      </c>
      <c r="V6360" s="51">
        <f t="shared" si="708"/>
        <v>2153.2976986301351</v>
      </c>
      <c r="W6360" s="53">
        <f t="shared" si="709"/>
        <v>0</v>
      </c>
      <c r="X6360" s="53" t="str">
        <f t="shared" si="710"/>
        <v/>
      </c>
      <c r="Y6360" s="54" t="str">
        <f t="shared" si="711"/>
        <v/>
      </c>
    </row>
    <row r="6361" spans="17:25" x14ac:dyDescent="0.25">
      <c r="Q6361" s="47">
        <f t="shared" si="707"/>
        <v>2009</v>
      </c>
      <c r="R6361" s="48" t="str">
        <f t="shared" si="705"/>
        <v>20094</v>
      </c>
      <c r="S6361" s="49">
        <v>39923</v>
      </c>
      <c r="T6361" s="48">
        <v>2343.34</v>
      </c>
      <c r="U6361" s="50">
        <f t="shared" si="706"/>
        <v>2374.6076666666659</v>
      </c>
      <c r="V6361" s="51">
        <f t="shared" si="708"/>
        <v>2153.2976986301351</v>
      </c>
      <c r="W6361" s="53">
        <f t="shared" si="709"/>
        <v>0</v>
      </c>
      <c r="X6361" s="53" t="str">
        <f t="shared" si="710"/>
        <v/>
      </c>
      <c r="Y6361" s="54" t="str">
        <f t="shared" si="711"/>
        <v/>
      </c>
    </row>
    <row r="6362" spans="17:25" x14ac:dyDescent="0.25">
      <c r="Q6362" s="47">
        <f t="shared" si="707"/>
        <v>2009</v>
      </c>
      <c r="R6362" s="48" t="str">
        <f t="shared" si="705"/>
        <v>20094</v>
      </c>
      <c r="S6362" s="49">
        <v>39924</v>
      </c>
      <c r="T6362" s="48">
        <v>2376.38</v>
      </c>
      <c r="U6362" s="50">
        <f t="shared" si="706"/>
        <v>2374.6076666666659</v>
      </c>
      <c r="V6362" s="51">
        <f t="shared" si="708"/>
        <v>2153.2976986301351</v>
      </c>
      <c r="W6362" s="53">
        <f t="shared" si="709"/>
        <v>1.4099533144998233E-2</v>
      </c>
      <c r="X6362" s="53" t="str">
        <f t="shared" si="710"/>
        <v/>
      </c>
      <c r="Y6362" s="54" t="str">
        <f t="shared" si="711"/>
        <v/>
      </c>
    </row>
    <row r="6363" spans="17:25" x14ac:dyDescent="0.25">
      <c r="Q6363" s="47">
        <f t="shared" si="707"/>
        <v>2009</v>
      </c>
      <c r="R6363" s="48" t="str">
        <f t="shared" si="705"/>
        <v>20094</v>
      </c>
      <c r="S6363" s="49">
        <v>39925</v>
      </c>
      <c r="T6363" s="48">
        <v>2338.6</v>
      </c>
      <c r="U6363" s="50">
        <f t="shared" si="706"/>
        <v>2374.6076666666659</v>
      </c>
      <c r="V6363" s="51">
        <f t="shared" si="708"/>
        <v>2153.2976986301351</v>
      </c>
      <c r="W6363" s="53">
        <f t="shared" si="709"/>
        <v>-1.589813077033142E-2</v>
      </c>
      <c r="X6363" s="53" t="str">
        <f t="shared" si="710"/>
        <v/>
      </c>
      <c r="Y6363" s="54" t="str">
        <f t="shared" si="711"/>
        <v/>
      </c>
    </row>
    <row r="6364" spans="17:25" x14ac:dyDescent="0.25">
      <c r="Q6364" s="47">
        <f t="shared" si="707"/>
        <v>2009</v>
      </c>
      <c r="R6364" s="48" t="str">
        <f t="shared" si="705"/>
        <v>20094</v>
      </c>
      <c r="S6364" s="49">
        <v>39926</v>
      </c>
      <c r="T6364" s="48">
        <v>2318.83</v>
      </c>
      <c r="U6364" s="50">
        <f t="shared" si="706"/>
        <v>2374.6076666666659</v>
      </c>
      <c r="V6364" s="51">
        <f t="shared" si="708"/>
        <v>2153.2976986301351</v>
      </c>
      <c r="W6364" s="53">
        <f t="shared" si="709"/>
        <v>-8.4537757632772159E-3</v>
      </c>
      <c r="X6364" s="53" t="str">
        <f t="shared" si="710"/>
        <v/>
      </c>
      <c r="Y6364" s="54" t="str">
        <f t="shared" si="711"/>
        <v/>
      </c>
    </row>
    <row r="6365" spans="17:25" x14ac:dyDescent="0.25">
      <c r="Q6365" s="47">
        <f t="shared" si="707"/>
        <v>2009</v>
      </c>
      <c r="R6365" s="48" t="str">
        <f t="shared" si="705"/>
        <v>20094</v>
      </c>
      <c r="S6365" s="49">
        <v>39927</v>
      </c>
      <c r="T6365" s="48">
        <v>2300.7399999999998</v>
      </c>
      <c r="U6365" s="50">
        <f t="shared" si="706"/>
        <v>2374.6076666666659</v>
      </c>
      <c r="V6365" s="51">
        <f t="shared" si="708"/>
        <v>2153.2976986301351</v>
      </c>
      <c r="W6365" s="53">
        <f t="shared" si="709"/>
        <v>-7.8013480936507396E-3</v>
      </c>
      <c r="X6365" s="53" t="str">
        <f t="shared" si="710"/>
        <v/>
      </c>
      <c r="Y6365" s="54" t="str">
        <f t="shared" si="711"/>
        <v/>
      </c>
    </row>
    <row r="6366" spans="17:25" x14ac:dyDescent="0.25">
      <c r="Q6366" s="47">
        <f t="shared" si="707"/>
        <v>2009</v>
      </c>
      <c r="R6366" s="48" t="str">
        <f t="shared" si="705"/>
        <v>20094</v>
      </c>
      <c r="S6366" s="49">
        <v>39928</v>
      </c>
      <c r="T6366" s="48">
        <v>2283.1999999999998</v>
      </c>
      <c r="U6366" s="50">
        <f t="shared" si="706"/>
        <v>2374.6076666666659</v>
      </c>
      <c r="V6366" s="51">
        <f t="shared" si="708"/>
        <v>2153.2976986301351</v>
      </c>
      <c r="W6366" s="53">
        <f t="shared" si="709"/>
        <v>-7.6236341351043624E-3</v>
      </c>
      <c r="X6366" s="53" t="str">
        <f t="shared" si="710"/>
        <v/>
      </c>
      <c r="Y6366" s="54" t="str">
        <f t="shared" si="711"/>
        <v/>
      </c>
    </row>
    <row r="6367" spans="17:25" x14ac:dyDescent="0.25">
      <c r="Q6367" s="47">
        <f t="shared" si="707"/>
        <v>2009</v>
      </c>
      <c r="R6367" s="48" t="str">
        <f t="shared" si="705"/>
        <v>20094</v>
      </c>
      <c r="S6367" s="49">
        <v>39929</v>
      </c>
      <c r="T6367" s="48">
        <v>2283.1999999999998</v>
      </c>
      <c r="U6367" s="50">
        <f t="shared" si="706"/>
        <v>2374.6076666666659</v>
      </c>
      <c r="V6367" s="51">
        <f t="shared" si="708"/>
        <v>2153.2976986301351</v>
      </c>
      <c r="W6367" s="53">
        <f t="shared" si="709"/>
        <v>0</v>
      </c>
      <c r="X6367" s="53" t="str">
        <f t="shared" si="710"/>
        <v/>
      </c>
      <c r="Y6367" s="54" t="str">
        <f t="shared" si="711"/>
        <v/>
      </c>
    </row>
    <row r="6368" spans="17:25" x14ac:dyDescent="0.25">
      <c r="Q6368" s="47">
        <f t="shared" si="707"/>
        <v>2009</v>
      </c>
      <c r="R6368" s="48" t="str">
        <f t="shared" si="705"/>
        <v>20094</v>
      </c>
      <c r="S6368" s="49">
        <v>39930</v>
      </c>
      <c r="T6368" s="48">
        <v>2283.1999999999998</v>
      </c>
      <c r="U6368" s="50">
        <f t="shared" si="706"/>
        <v>2374.6076666666659</v>
      </c>
      <c r="V6368" s="51">
        <f t="shared" si="708"/>
        <v>2153.2976986301351</v>
      </c>
      <c r="W6368" s="53">
        <f t="shared" si="709"/>
        <v>0</v>
      </c>
      <c r="X6368" s="53" t="str">
        <f t="shared" si="710"/>
        <v/>
      </c>
      <c r="Y6368" s="54" t="str">
        <f t="shared" si="711"/>
        <v/>
      </c>
    </row>
    <row r="6369" spans="17:25" x14ac:dyDescent="0.25">
      <c r="Q6369" s="47">
        <f t="shared" si="707"/>
        <v>2009</v>
      </c>
      <c r="R6369" s="48" t="str">
        <f t="shared" si="705"/>
        <v>20094</v>
      </c>
      <c r="S6369" s="49">
        <v>39931</v>
      </c>
      <c r="T6369" s="48">
        <v>2325.02</v>
      </c>
      <c r="U6369" s="50">
        <f t="shared" si="706"/>
        <v>2374.6076666666659</v>
      </c>
      <c r="V6369" s="51">
        <f t="shared" si="708"/>
        <v>2153.2976986301351</v>
      </c>
      <c r="W6369" s="53">
        <f t="shared" si="709"/>
        <v>1.8316398037841797E-2</v>
      </c>
      <c r="X6369" s="53" t="str">
        <f t="shared" si="710"/>
        <v/>
      </c>
      <c r="Y6369" s="54" t="str">
        <f t="shared" si="711"/>
        <v/>
      </c>
    </row>
    <row r="6370" spans="17:25" x14ac:dyDescent="0.25">
      <c r="Q6370" s="47">
        <f t="shared" si="707"/>
        <v>2009</v>
      </c>
      <c r="R6370" s="48" t="str">
        <f t="shared" si="705"/>
        <v>20094</v>
      </c>
      <c r="S6370" s="49">
        <v>39932</v>
      </c>
      <c r="T6370" s="48">
        <v>2332.4699999999998</v>
      </c>
      <c r="U6370" s="50">
        <f t="shared" si="706"/>
        <v>2374.6076666666659</v>
      </c>
      <c r="V6370" s="51">
        <f t="shared" si="708"/>
        <v>2153.2976986301351</v>
      </c>
      <c r="W6370" s="53">
        <f t="shared" si="709"/>
        <v>3.204273511625555E-3</v>
      </c>
      <c r="X6370" s="53" t="str">
        <f t="shared" si="710"/>
        <v/>
      </c>
      <c r="Y6370" s="54" t="str">
        <f t="shared" si="711"/>
        <v/>
      </c>
    </row>
    <row r="6371" spans="17:25" x14ac:dyDescent="0.25">
      <c r="Q6371" s="47">
        <f t="shared" si="707"/>
        <v>2009</v>
      </c>
      <c r="R6371" s="48" t="str">
        <f t="shared" si="705"/>
        <v>20094</v>
      </c>
      <c r="S6371" s="49">
        <v>39933</v>
      </c>
      <c r="T6371" s="48">
        <v>2289.73</v>
      </c>
      <c r="U6371" s="50">
        <f t="shared" si="706"/>
        <v>2374.6076666666659</v>
      </c>
      <c r="V6371" s="51">
        <f t="shared" si="708"/>
        <v>2153.2976986301351</v>
      </c>
      <c r="W6371" s="53">
        <f t="shared" si="709"/>
        <v>-1.8323922708544882E-2</v>
      </c>
      <c r="X6371" s="53" t="str">
        <f t="shared" si="710"/>
        <v/>
      </c>
      <c r="Y6371" s="54" t="str">
        <f t="shared" si="711"/>
        <v/>
      </c>
    </row>
    <row r="6372" spans="17:25" x14ac:dyDescent="0.25">
      <c r="Q6372" s="47">
        <f t="shared" si="707"/>
        <v>2009</v>
      </c>
      <c r="R6372" s="48" t="str">
        <f t="shared" si="705"/>
        <v>20095</v>
      </c>
      <c r="S6372" s="49">
        <v>39934</v>
      </c>
      <c r="T6372" s="48">
        <v>2288.64</v>
      </c>
      <c r="U6372" s="50">
        <f t="shared" si="706"/>
        <v>2227.3177419354843</v>
      </c>
      <c r="V6372" s="51">
        <f t="shared" si="708"/>
        <v>2153.2976986301351</v>
      </c>
      <c r="W6372" s="53">
        <f t="shared" si="709"/>
        <v>-4.7603865958001368E-4</v>
      </c>
      <c r="X6372" s="53">
        <f t="shared" si="710"/>
        <v>-6.2027056847642759E-2</v>
      </c>
      <c r="Y6372" s="54" t="str">
        <f t="shared" si="711"/>
        <v/>
      </c>
    </row>
    <row r="6373" spans="17:25" x14ac:dyDescent="0.25">
      <c r="Q6373" s="47">
        <f t="shared" si="707"/>
        <v>2009</v>
      </c>
      <c r="R6373" s="48" t="str">
        <f t="shared" si="705"/>
        <v>20095</v>
      </c>
      <c r="S6373" s="49">
        <v>39935</v>
      </c>
      <c r="T6373" s="48">
        <v>2288.64</v>
      </c>
      <c r="U6373" s="50">
        <f t="shared" si="706"/>
        <v>2227.3177419354843</v>
      </c>
      <c r="V6373" s="51">
        <f t="shared" si="708"/>
        <v>2153.2976986301351</v>
      </c>
      <c r="W6373" s="53">
        <f t="shared" si="709"/>
        <v>0</v>
      </c>
      <c r="X6373" s="53" t="str">
        <f t="shared" si="710"/>
        <v/>
      </c>
      <c r="Y6373" s="54" t="str">
        <f t="shared" si="711"/>
        <v/>
      </c>
    </row>
    <row r="6374" spans="17:25" x14ac:dyDescent="0.25">
      <c r="Q6374" s="47">
        <f t="shared" si="707"/>
        <v>2009</v>
      </c>
      <c r="R6374" s="48" t="str">
        <f t="shared" si="705"/>
        <v>20095</v>
      </c>
      <c r="S6374" s="49">
        <v>39936</v>
      </c>
      <c r="T6374" s="48">
        <v>2288.64</v>
      </c>
      <c r="U6374" s="50">
        <f t="shared" si="706"/>
        <v>2227.3177419354843</v>
      </c>
      <c r="V6374" s="51">
        <f t="shared" si="708"/>
        <v>2153.2976986301351</v>
      </c>
      <c r="W6374" s="53">
        <f t="shared" si="709"/>
        <v>0</v>
      </c>
      <c r="X6374" s="53" t="str">
        <f t="shared" si="710"/>
        <v/>
      </c>
      <c r="Y6374" s="54" t="str">
        <f t="shared" si="711"/>
        <v/>
      </c>
    </row>
    <row r="6375" spans="17:25" x14ac:dyDescent="0.25">
      <c r="Q6375" s="47">
        <f t="shared" si="707"/>
        <v>2009</v>
      </c>
      <c r="R6375" s="48" t="str">
        <f t="shared" si="705"/>
        <v>20095</v>
      </c>
      <c r="S6375" s="49">
        <v>39937</v>
      </c>
      <c r="T6375" s="48">
        <v>2288.64</v>
      </c>
      <c r="U6375" s="50">
        <f t="shared" si="706"/>
        <v>2227.3177419354843</v>
      </c>
      <c r="V6375" s="51">
        <f t="shared" si="708"/>
        <v>2153.2976986301351</v>
      </c>
      <c r="W6375" s="53">
        <f t="shared" si="709"/>
        <v>0</v>
      </c>
      <c r="X6375" s="53" t="str">
        <f t="shared" si="710"/>
        <v/>
      </c>
      <c r="Y6375" s="54" t="str">
        <f t="shared" si="711"/>
        <v/>
      </c>
    </row>
    <row r="6376" spans="17:25" x14ac:dyDescent="0.25">
      <c r="Q6376" s="47">
        <f t="shared" si="707"/>
        <v>2009</v>
      </c>
      <c r="R6376" s="48" t="str">
        <f t="shared" si="705"/>
        <v>20095</v>
      </c>
      <c r="S6376" s="49">
        <v>39938</v>
      </c>
      <c r="T6376" s="48">
        <v>2272.5500000000002</v>
      </c>
      <c r="U6376" s="50">
        <f t="shared" si="706"/>
        <v>2227.3177419354843</v>
      </c>
      <c r="V6376" s="51">
        <f t="shared" si="708"/>
        <v>2153.2976986301351</v>
      </c>
      <c r="W6376" s="53">
        <f t="shared" si="709"/>
        <v>-7.0303761185680491E-3</v>
      </c>
      <c r="X6376" s="53" t="str">
        <f t="shared" si="710"/>
        <v/>
      </c>
      <c r="Y6376" s="54" t="str">
        <f t="shared" si="711"/>
        <v/>
      </c>
    </row>
    <row r="6377" spans="17:25" x14ac:dyDescent="0.25">
      <c r="Q6377" s="47">
        <f t="shared" si="707"/>
        <v>2009</v>
      </c>
      <c r="R6377" s="48" t="str">
        <f t="shared" si="705"/>
        <v>20095</v>
      </c>
      <c r="S6377" s="49">
        <v>39939</v>
      </c>
      <c r="T6377" s="48">
        <v>2256.9899999999998</v>
      </c>
      <c r="U6377" s="50">
        <f t="shared" si="706"/>
        <v>2227.3177419354843</v>
      </c>
      <c r="V6377" s="51">
        <f t="shared" si="708"/>
        <v>2153.2976986301351</v>
      </c>
      <c r="W6377" s="53">
        <f t="shared" si="709"/>
        <v>-6.8469340608569018E-3</v>
      </c>
      <c r="X6377" s="53" t="str">
        <f t="shared" si="710"/>
        <v/>
      </c>
      <c r="Y6377" s="54" t="str">
        <f t="shared" si="711"/>
        <v/>
      </c>
    </row>
    <row r="6378" spans="17:25" x14ac:dyDescent="0.25">
      <c r="Q6378" s="47">
        <f t="shared" si="707"/>
        <v>2009</v>
      </c>
      <c r="R6378" s="48" t="str">
        <f t="shared" si="705"/>
        <v>20095</v>
      </c>
      <c r="S6378" s="49">
        <v>39940</v>
      </c>
      <c r="T6378" s="48">
        <v>2233.5</v>
      </c>
      <c r="U6378" s="50">
        <f t="shared" si="706"/>
        <v>2227.3177419354843</v>
      </c>
      <c r="V6378" s="51">
        <f t="shared" si="708"/>
        <v>2153.2976986301351</v>
      </c>
      <c r="W6378" s="53">
        <f t="shared" si="709"/>
        <v>-1.0407666848324393E-2</v>
      </c>
      <c r="X6378" s="53" t="str">
        <f t="shared" si="710"/>
        <v/>
      </c>
      <c r="Y6378" s="54" t="str">
        <f t="shared" si="711"/>
        <v/>
      </c>
    </row>
    <row r="6379" spans="17:25" x14ac:dyDescent="0.25">
      <c r="Q6379" s="47">
        <f t="shared" si="707"/>
        <v>2009</v>
      </c>
      <c r="R6379" s="48" t="str">
        <f t="shared" si="705"/>
        <v>20095</v>
      </c>
      <c r="S6379" s="49">
        <v>39941</v>
      </c>
      <c r="T6379" s="48">
        <v>2208.98</v>
      </c>
      <c r="U6379" s="50">
        <f t="shared" si="706"/>
        <v>2227.3177419354843</v>
      </c>
      <c r="V6379" s="51">
        <f t="shared" si="708"/>
        <v>2153.2976986301351</v>
      </c>
      <c r="W6379" s="53">
        <f t="shared" si="709"/>
        <v>-1.0978285202596805E-2</v>
      </c>
      <c r="X6379" s="53" t="str">
        <f t="shared" si="710"/>
        <v/>
      </c>
      <c r="Y6379" s="54" t="str">
        <f t="shared" si="711"/>
        <v/>
      </c>
    </row>
    <row r="6380" spans="17:25" x14ac:dyDescent="0.25">
      <c r="Q6380" s="47">
        <f t="shared" si="707"/>
        <v>2009</v>
      </c>
      <c r="R6380" s="48" t="str">
        <f t="shared" si="705"/>
        <v>20095</v>
      </c>
      <c r="S6380" s="49">
        <v>39942</v>
      </c>
      <c r="T6380" s="48">
        <v>2210.35</v>
      </c>
      <c r="U6380" s="50">
        <f t="shared" si="706"/>
        <v>2227.3177419354843</v>
      </c>
      <c r="V6380" s="51">
        <f t="shared" si="708"/>
        <v>2153.2976986301351</v>
      </c>
      <c r="W6380" s="53">
        <f t="shared" si="709"/>
        <v>6.201957464531116E-4</v>
      </c>
      <c r="X6380" s="53" t="str">
        <f t="shared" si="710"/>
        <v/>
      </c>
      <c r="Y6380" s="54" t="str">
        <f t="shared" si="711"/>
        <v/>
      </c>
    </row>
    <row r="6381" spans="17:25" x14ac:dyDescent="0.25">
      <c r="Q6381" s="47">
        <f t="shared" si="707"/>
        <v>2009</v>
      </c>
      <c r="R6381" s="48" t="str">
        <f t="shared" si="705"/>
        <v>20095</v>
      </c>
      <c r="S6381" s="49">
        <v>39943</v>
      </c>
      <c r="T6381" s="48">
        <v>2210.35</v>
      </c>
      <c r="U6381" s="50">
        <f t="shared" si="706"/>
        <v>2227.3177419354843</v>
      </c>
      <c r="V6381" s="51">
        <f t="shared" si="708"/>
        <v>2153.2976986301351</v>
      </c>
      <c r="W6381" s="53">
        <f t="shared" si="709"/>
        <v>0</v>
      </c>
      <c r="X6381" s="53" t="str">
        <f t="shared" si="710"/>
        <v/>
      </c>
      <c r="Y6381" s="54" t="str">
        <f t="shared" si="711"/>
        <v/>
      </c>
    </row>
    <row r="6382" spans="17:25" x14ac:dyDescent="0.25">
      <c r="Q6382" s="47">
        <f t="shared" si="707"/>
        <v>2009</v>
      </c>
      <c r="R6382" s="48" t="str">
        <f t="shared" si="705"/>
        <v>20095</v>
      </c>
      <c r="S6382" s="49">
        <v>39944</v>
      </c>
      <c r="T6382" s="48">
        <v>2210.35</v>
      </c>
      <c r="U6382" s="50">
        <f t="shared" si="706"/>
        <v>2227.3177419354843</v>
      </c>
      <c r="V6382" s="51">
        <f t="shared" si="708"/>
        <v>2153.2976986301351</v>
      </c>
      <c r="W6382" s="53">
        <f t="shared" si="709"/>
        <v>0</v>
      </c>
      <c r="X6382" s="53" t="str">
        <f t="shared" si="710"/>
        <v/>
      </c>
      <c r="Y6382" s="54" t="str">
        <f t="shared" si="711"/>
        <v/>
      </c>
    </row>
    <row r="6383" spans="17:25" x14ac:dyDescent="0.25">
      <c r="Q6383" s="47">
        <f t="shared" si="707"/>
        <v>2009</v>
      </c>
      <c r="R6383" s="48" t="str">
        <f t="shared" si="705"/>
        <v>20095</v>
      </c>
      <c r="S6383" s="49">
        <v>39945</v>
      </c>
      <c r="T6383" s="48">
        <v>2220.92</v>
      </c>
      <c r="U6383" s="50">
        <f t="shared" si="706"/>
        <v>2227.3177419354843</v>
      </c>
      <c r="V6383" s="51">
        <f t="shared" si="708"/>
        <v>2153.2976986301351</v>
      </c>
      <c r="W6383" s="53">
        <f t="shared" si="709"/>
        <v>4.7820480919311681E-3</v>
      </c>
      <c r="X6383" s="53" t="str">
        <f t="shared" si="710"/>
        <v/>
      </c>
      <c r="Y6383" s="54" t="str">
        <f t="shared" si="711"/>
        <v/>
      </c>
    </row>
    <row r="6384" spans="17:25" x14ac:dyDescent="0.25">
      <c r="Q6384" s="47">
        <f t="shared" si="707"/>
        <v>2009</v>
      </c>
      <c r="R6384" s="48" t="str">
        <f t="shared" si="705"/>
        <v>20095</v>
      </c>
      <c r="S6384" s="49">
        <v>39946</v>
      </c>
      <c r="T6384" s="48">
        <v>2221.4</v>
      </c>
      <c r="U6384" s="50">
        <f t="shared" si="706"/>
        <v>2227.3177419354843</v>
      </c>
      <c r="V6384" s="51">
        <f t="shared" si="708"/>
        <v>2153.2976986301351</v>
      </c>
      <c r="W6384" s="53">
        <f t="shared" si="709"/>
        <v>2.1612665021697453E-4</v>
      </c>
      <c r="X6384" s="53" t="str">
        <f t="shared" si="710"/>
        <v/>
      </c>
      <c r="Y6384" s="54" t="str">
        <f t="shared" si="711"/>
        <v/>
      </c>
    </row>
    <row r="6385" spans="17:25" x14ac:dyDescent="0.25">
      <c r="Q6385" s="47">
        <f t="shared" si="707"/>
        <v>2009</v>
      </c>
      <c r="R6385" s="48" t="str">
        <f t="shared" si="705"/>
        <v>20095</v>
      </c>
      <c r="S6385" s="49">
        <v>39947</v>
      </c>
      <c r="T6385" s="48">
        <v>2257.36</v>
      </c>
      <c r="U6385" s="50">
        <f t="shared" si="706"/>
        <v>2227.3177419354843</v>
      </c>
      <c r="V6385" s="51">
        <f t="shared" si="708"/>
        <v>2153.2976986301351</v>
      </c>
      <c r="W6385" s="53">
        <f t="shared" si="709"/>
        <v>1.6187989556135873E-2</v>
      </c>
      <c r="X6385" s="53" t="str">
        <f t="shared" si="710"/>
        <v/>
      </c>
      <c r="Y6385" s="54" t="str">
        <f t="shared" si="711"/>
        <v/>
      </c>
    </row>
    <row r="6386" spans="17:25" x14ac:dyDescent="0.25">
      <c r="Q6386" s="47">
        <f t="shared" si="707"/>
        <v>2009</v>
      </c>
      <c r="R6386" s="48" t="str">
        <f t="shared" si="705"/>
        <v>20095</v>
      </c>
      <c r="S6386" s="49">
        <v>39948</v>
      </c>
      <c r="T6386" s="48">
        <v>2251.5300000000002</v>
      </c>
      <c r="U6386" s="50">
        <f t="shared" si="706"/>
        <v>2227.3177419354843</v>
      </c>
      <c r="V6386" s="51">
        <f t="shared" si="708"/>
        <v>2153.2976986301351</v>
      </c>
      <c r="W6386" s="53">
        <f t="shared" si="709"/>
        <v>-2.58266293369247E-3</v>
      </c>
      <c r="X6386" s="53" t="str">
        <f t="shared" si="710"/>
        <v/>
      </c>
      <c r="Y6386" s="54" t="str">
        <f t="shared" si="711"/>
        <v/>
      </c>
    </row>
    <row r="6387" spans="17:25" x14ac:dyDescent="0.25">
      <c r="Q6387" s="47">
        <f t="shared" si="707"/>
        <v>2009</v>
      </c>
      <c r="R6387" s="48" t="str">
        <f t="shared" si="705"/>
        <v>20095</v>
      </c>
      <c r="S6387" s="49">
        <v>39949</v>
      </c>
      <c r="T6387" s="48">
        <v>2252.8000000000002</v>
      </c>
      <c r="U6387" s="50">
        <f t="shared" si="706"/>
        <v>2227.3177419354843</v>
      </c>
      <c r="V6387" s="51">
        <f t="shared" si="708"/>
        <v>2153.2976986301351</v>
      </c>
      <c r="W6387" s="53">
        <f t="shared" si="709"/>
        <v>5.6406088304394864E-4</v>
      </c>
      <c r="X6387" s="53" t="str">
        <f t="shared" si="710"/>
        <v/>
      </c>
      <c r="Y6387" s="54" t="str">
        <f t="shared" si="711"/>
        <v/>
      </c>
    </row>
    <row r="6388" spans="17:25" x14ac:dyDescent="0.25">
      <c r="Q6388" s="47">
        <f t="shared" si="707"/>
        <v>2009</v>
      </c>
      <c r="R6388" s="48" t="str">
        <f t="shared" si="705"/>
        <v>20095</v>
      </c>
      <c r="S6388" s="49">
        <v>39950</v>
      </c>
      <c r="T6388" s="48">
        <v>2252.8000000000002</v>
      </c>
      <c r="U6388" s="50">
        <f t="shared" si="706"/>
        <v>2227.3177419354843</v>
      </c>
      <c r="V6388" s="51">
        <f t="shared" si="708"/>
        <v>2153.2976986301351</v>
      </c>
      <c r="W6388" s="53">
        <f t="shared" si="709"/>
        <v>0</v>
      </c>
      <c r="X6388" s="53" t="str">
        <f t="shared" si="710"/>
        <v/>
      </c>
      <c r="Y6388" s="54" t="str">
        <f t="shared" si="711"/>
        <v/>
      </c>
    </row>
    <row r="6389" spans="17:25" x14ac:dyDescent="0.25">
      <c r="Q6389" s="47">
        <f t="shared" si="707"/>
        <v>2009</v>
      </c>
      <c r="R6389" s="48" t="str">
        <f t="shared" si="705"/>
        <v>20095</v>
      </c>
      <c r="S6389" s="49">
        <v>39951</v>
      </c>
      <c r="T6389" s="48">
        <v>2252.8000000000002</v>
      </c>
      <c r="U6389" s="50">
        <f t="shared" si="706"/>
        <v>2227.3177419354843</v>
      </c>
      <c r="V6389" s="51">
        <f t="shared" si="708"/>
        <v>2153.2976986301351</v>
      </c>
      <c r="W6389" s="53">
        <f t="shared" si="709"/>
        <v>0</v>
      </c>
      <c r="X6389" s="53" t="str">
        <f t="shared" si="710"/>
        <v/>
      </c>
      <c r="Y6389" s="54" t="str">
        <f t="shared" si="711"/>
        <v/>
      </c>
    </row>
    <row r="6390" spans="17:25" x14ac:dyDescent="0.25">
      <c r="Q6390" s="47">
        <f t="shared" si="707"/>
        <v>2009</v>
      </c>
      <c r="R6390" s="48" t="str">
        <f t="shared" si="705"/>
        <v>20095</v>
      </c>
      <c r="S6390" s="49">
        <v>39952</v>
      </c>
      <c r="T6390" s="48">
        <v>2255.2199999999998</v>
      </c>
      <c r="U6390" s="50">
        <f t="shared" si="706"/>
        <v>2227.3177419354843</v>
      </c>
      <c r="V6390" s="51">
        <f t="shared" si="708"/>
        <v>2153.2976986301351</v>
      </c>
      <c r="W6390" s="53">
        <f t="shared" si="709"/>
        <v>1.0742187499999112E-3</v>
      </c>
      <c r="X6390" s="53" t="str">
        <f t="shared" si="710"/>
        <v/>
      </c>
      <c r="Y6390" s="54" t="str">
        <f t="shared" si="711"/>
        <v/>
      </c>
    </row>
    <row r="6391" spans="17:25" x14ac:dyDescent="0.25">
      <c r="Q6391" s="47">
        <f t="shared" si="707"/>
        <v>2009</v>
      </c>
      <c r="R6391" s="48" t="str">
        <f t="shared" si="705"/>
        <v>20095</v>
      </c>
      <c r="S6391" s="49">
        <v>39953</v>
      </c>
      <c r="T6391" s="48">
        <v>2221.27</v>
      </c>
      <c r="U6391" s="50">
        <f t="shared" si="706"/>
        <v>2227.3177419354843</v>
      </c>
      <c r="V6391" s="51">
        <f t="shared" si="708"/>
        <v>2153.2976986301351</v>
      </c>
      <c r="W6391" s="53">
        <f t="shared" si="709"/>
        <v>-1.5053963693120731E-2</v>
      </c>
      <c r="X6391" s="53" t="str">
        <f t="shared" si="710"/>
        <v/>
      </c>
      <c r="Y6391" s="54" t="str">
        <f t="shared" si="711"/>
        <v/>
      </c>
    </row>
    <row r="6392" spans="17:25" x14ac:dyDescent="0.25">
      <c r="Q6392" s="47">
        <f t="shared" si="707"/>
        <v>2009</v>
      </c>
      <c r="R6392" s="48" t="str">
        <f t="shared" si="705"/>
        <v>20095</v>
      </c>
      <c r="S6392" s="49">
        <v>39954</v>
      </c>
      <c r="T6392" s="48">
        <v>2196.21</v>
      </c>
      <c r="U6392" s="50">
        <f t="shared" si="706"/>
        <v>2227.3177419354843</v>
      </c>
      <c r="V6392" s="51">
        <f t="shared" si="708"/>
        <v>2153.2976986301351</v>
      </c>
      <c r="W6392" s="53">
        <f t="shared" si="709"/>
        <v>-1.1281834265982948E-2</v>
      </c>
      <c r="X6392" s="53" t="str">
        <f t="shared" si="710"/>
        <v/>
      </c>
      <c r="Y6392" s="54" t="str">
        <f t="shared" si="711"/>
        <v/>
      </c>
    </row>
    <row r="6393" spans="17:25" x14ac:dyDescent="0.25">
      <c r="Q6393" s="47">
        <f t="shared" si="707"/>
        <v>2009</v>
      </c>
      <c r="R6393" s="48" t="str">
        <f t="shared" si="705"/>
        <v>20095</v>
      </c>
      <c r="S6393" s="49">
        <v>39955</v>
      </c>
      <c r="T6393" s="48">
        <v>2206.6</v>
      </c>
      <c r="U6393" s="50">
        <f t="shared" si="706"/>
        <v>2227.3177419354843</v>
      </c>
      <c r="V6393" s="51">
        <f t="shared" si="708"/>
        <v>2153.2976986301351</v>
      </c>
      <c r="W6393" s="53">
        <f t="shared" si="709"/>
        <v>4.7308772840484181E-3</v>
      </c>
      <c r="X6393" s="53" t="str">
        <f t="shared" si="710"/>
        <v/>
      </c>
      <c r="Y6393" s="54" t="str">
        <f t="shared" si="711"/>
        <v/>
      </c>
    </row>
    <row r="6394" spans="17:25" x14ac:dyDescent="0.25">
      <c r="Q6394" s="47">
        <f t="shared" si="707"/>
        <v>2009</v>
      </c>
      <c r="R6394" s="48" t="str">
        <f t="shared" si="705"/>
        <v>20095</v>
      </c>
      <c r="S6394" s="49">
        <v>39956</v>
      </c>
      <c r="T6394" s="48">
        <v>2201.44</v>
      </c>
      <c r="U6394" s="50">
        <f t="shared" si="706"/>
        <v>2227.3177419354843</v>
      </c>
      <c r="V6394" s="51">
        <f t="shared" si="708"/>
        <v>2153.2976986301351</v>
      </c>
      <c r="W6394" s="53">
        <f t="shared" si="709"/>
        <v>-2.3384392277712163E-3</v>
      </c>
      <c r="X6394" s="53" t="str">
        <f t="shared" si="710"/>
        <v/>
      </c>
      <c r="Y6394" s="54" t="str">
        <f t="shared" si="711"/>
        <v/>
      </c>
    </row>
    <row r="6395" spans="17:25" x14ac:dyDescent="0.25">
      <c r="Q6395" s="47">
        <f t="shared" si="707"/>
        <v>2009</v>
      </c>
      <c r="R6395" s="48" t="str">
        <f t="shared" si="705"/>
        <v>20095</v>
      </c>
      <c r="S6395" s="49">
        <v>39957</v>
      </c>
      <c r="T6395" s="48">
        <v>2201.44</v>
      </c>
      <c r="U6395" s="50">
        <f t="shared" si="706"/>
        <v>2227.3177419354843</v>
      </c>
      <c r="V6395" s="51">
        <f t="shared" si="708"/>
        <v>2153.2976986301351</v>
      </c>
      <c r="W6395" s="53">
        <f t="shared" si="709"/>
        <v>0</v>
      </c>
      <c r="X6395" s="53" t="str">
        <f t="shared" si="710"/>
        <v/>
      </c>
      <c r="Y6395" s="54" t="str">
        <f t="shared" si="711"/>
        <v/>
      </c>
    </row>
    <row r="6396" spans="17:25" x14ac:dyDescent="0.25">
      <c r="Q6396" s="47">
        <f t="shared" si="707"/>
        <v>2009</v>
      </c>
      <c r="R6396" s="48" t="str">
        <f t="shared" si="705"/>
        <v>20095</v>
      </c>
      <c r="S6396" s="49">
        <v>39958</v>
      </c>
      <c r="T6396" s="48">
        <v>2201.44</v>
      </c>
      <c r="U6396" s="50">
        <f t="shared" si="706"/>
        <v>2227.3177419354843</v>
      </c>
      <c r="V6396" s="51">
        <f t="shared" si="708"/>
        <v>2153.2976986301351</v>
      </c>
      <c r="W6396" s="53">
        <f t="shared" si="709"/>
        <v>0</v>
      </c>
      <c r="X6396" s="53" t="str">
        <f t="shared" si="710"/>
        <v/>
      </c>
      <c r="Y6396" s="54" t="str">
        <f t="shared" si="711"/>
        <v/>
      </c>
    </row>
    <row r="6397" spans="17:25" x14ac:dyDescent="0.25">
      <c r="Q6397" s="47">
        <f t="shared" si="707"/>
        <v>2009</v>
      </c>
      <c r="R6397" s="48" t="str">
        <f t="shared" si="705"/>
        <v>20095</v>
      </c>
      <c r="S6397" s="49">
        <v>39959</v>
      </c>
      <c r="T6397" s="48">
        <v>2201.44</v>
      </c>
      <c r="U6397" s="50">
        <f t="shared" si="706"/>
        <v>2227.3177419354843</v>
      </c>
      <c r="V6397" s="51">
        <f t="shared" si="708"/>
        <v>2153.2976986301351</v>
      </c>
      <c r="W6397" s="53">
        <f t="shared" si="709"/>
        <v>0</v>
      </c>
      <c r="X6397" s="53" t="str">
        <f t="shared" si="710"/>
        <v/>
      </c>
      <c r="Y6397" s="54" t="str">
        <f t="shared" si="711"/>
        <v/>
      </c>
    </row>
    <row r="6398" spans="17:25" x14ac:dyDescent="0.25">
      <c r="Q6398" s="47">
        <f t="shared" si="707"/>
        <v>2009</v>
      </c>
      <c r="R6398" s="48" t="str">
        <f t="shared" si="705"/>
        <v>20095</v>
      </c>
      <c r="S6398" s="49">
        <v>39960</v>
      </c>
      <c r="T6398" s="48">
        <v>2213.89</v>
      </c>
      <c r="U6398" s="50">
        <f t="shared" si="706"/>
        <v>2227.3177419354843</v>
      </c>
      <c r="V6398" s="51">
        <f t="shared" si="708"/>
        <v>2153.2976986301351</v>
      </c>
      <c r="W6398" s="53">
        <f t="shared" si="709"/>
        <v>5.6553891997963568E-3</v>
      </c>
      <c r="X6398" s="53" t="str">
        <f t="shared" si="710"/>
        <v/>
      </c>
      <c r="Y6398" s="54" t="str">
        <f t="shared" si="711"/>
        <v/>
      </c>
    </row>
    <row r="6399" spans="17:25" x14ac:dyDescent="0.25">
      <c r="Q6399" s="47">
        <f t="shared" si="707"/>
        <v>2009</v>
      </c>
      <c r="R6399" s="48" t="str">
        <f t="shared" si="705"/>
        <v>20095</v>
      </c>
      <c r="S6399" s="49">
        <v>39961</v>
      </c>
      <c r="T6399" s="48">
        <v>2208.89</v>
      </c>
      <c r="U6399" s="50">
        <f t="shared" si="706"/>
        <v>2227.3177419354843</v>
      </c>
      <c r="V6399" s="51">
        <f t="shared" si="708"/>
        <v>2153.2976986301351</v>
      </c>
      <c r="W6399" s="53">
        <f t="shared" si="709"/>
        <v>-2.2584681262393103E-3</v>
      </c>
      <c r="X6399" s="53" t="str">
        <f t="shared" si="710"/>
        <v/>
      </c>
      <c r="Y6399" s="54" t="str">
        <f t="shared" si="711"/>
        <v/>
      </c>
    </row>
    <row r="6400" spans="17:25" x14ac:dyDescent="0.25">
      <c r="Q6400" s="47">
        <f t="shared" si="707"/>
        <v>2009</v>
      </c>
      <c r="R6400" s="48" t="str">
        <f t="shared" si="705"/>
        <v>20095</v>
      </c>
      <c r="S6400" s="49">
        <v>39962</v>
      </c>
      <c r="T6400" s="48">
        <v>2190.4499999999998</v>
      </c>
      <c r="U6400" s="50">
        <f t="shared" si="706"/>
        <v>2227.3177419354843</v>
      </c>
      <c r="V6400" s="51">
        <f t="shared" si="708"/>
        <v>2153.2976986301351</v>
      </c>
      <c r="W6400" s="53">
        <f t="shared" si="709"/>
        <v>-8.3480843319495568E-3</v>
      </c>
      <c r="X6400" s="53" t="str">
        <f t="shared" si="710"/>
        <v/>
      </c>
      <c r="Y6400" s="54" t="str">
        <f t="shared" si="711"/>
        <v/>
      </c>
    </row>
    <row r="6401" spans="17:25" x14ac:dyDescent="0.25">
      <c r="Q6401" s="47">
        <f t="shared" si="707"/>
        <v>2009</v>
      </c>
      <c r="R6401" s="48" t="str">
        <f t="shared" si="705"/>
        <v>20095</v>
      </c>
      <c r="S6401" s="49">
        <v>39963</v>
      </c>
      <c r="T6401" s="48">
        <v>2140.66</v>
      </c>
      <c r="U6401" s="50">
        <f t="shared" si="706"/>
        <v>2227.3177419354843</v>
      </c>
      <c r="V6401" s="51">
        <f t="shared" si="708"/>
        <v>2153.2976986301351</v>
      </c>
      <c r="W6401" s="53">
        <f t="shared" si="709"/>
        <v>-2.2730489168892198E-2</v>
      </c>
      <c r="X6401" s="53" t="str">
        <f t="shared" si="710"/>
        <v/>
      </c>
      <c r="Y6401" s="54" t="str">
        <f t="shared" si="711"/>
        <v/>
      </c>
    </row>
    <row r="6402" spans="17:25" x14ac:dyDescent="0.25">
      <c r="Q6402" s="47">
        <f t="shared" si="707"/>
        <v>2009</v>
      </c>
      <c r="R6402" s="48" t="str">
        <f t="shared" si="705"/>
        <v>20095</v>
      </c>
      <c r="S6402" s="49">
        <v>39964</v>
      </c>
      <c r="T6402" s="48">
        <v>2140.66</v>
      </c>
      <c r="U6402" s="50">
        <f t="shared" si="706"/>
        <v>2227.3177419354843</v>
      </c>
      <c r="V6402" s="51">
        <f t="shared" si="708"/>
        <v>2153.2976986301351</v>
      </c>
      <c r="W6402" s="53">
        <f t="shared" si="709"/>
        <v>0</v>
      </c>
      <c r="X6402" s="53" t="str">
        <f t="shared" si="710"/>
        <v/>
      </c>
      <c r="Y6402" s="54" t="str">
        <f t="shared" si="711"/>
        <v/>
      </c>
    </row>
    <row r="6403" spans="17:25" x14ac:dyDescent="0.25">
      <c r="Q6403" s="47">
        <f t="shared" si="707"/>
        <v>2009</v>
      </c>
      <c r="R6403" s="48" t="str">
        <f t="shared" si="705"/>
        <v>20096</v>
      </c>
      <c r="S6403" s="49">
        <v>39965</v>
      </c>
      <c r="T6403" s="48">
        <v>2140.66</v>
      </c>
      <c r="U6403" s="50">
        <f t="shared" si="706"/>
        <v>2089.460333333333</v>
      </c>
      <c r="V6403" s="51">
        <f t="shared" si="708"/>
        <v>2153.2976986301351</v>
      </c>
      <c r="W6403" s="53">
        <f t="shared" si="709"/>
        <v>0</v>
      </c>
      <c r="X6403" s="53">
        <f t="shared" si="710"/>
        <v>-6.1893912128745732E-2</v>
      </c>
      <c r="Y6403" s="54" t="str">
        <f t="shared" si="711"/>
        <v/>
      </c>
    </row>
    <row r="6404" spans="17:25" x14ac:dyDescent="0.25">
      <c r="Q6404" s="47">
        <f t="shared" si="707"/>
        <v>2009</v>
      </c>
      <c r="R6404" s="48" t="str">
        <f t="shared" si="705"/>
        <v>20096</v>
      </c>
      <c r="S6404" s="49">
        <v>39966</v>
      </c>
      <c r="T6404" s="48">
        <v>2109.42</v>
      </c>
      <c r="U6404" s="50">
        <f t="shared" si="706"/>
        <v>2089.460333333333</v>
      </c>
      <c r="V6404" s="51">
        <f t="shared" si="708"/>
        <v>2153.2976986301351</v>
      </c>
      <c r="W6404" s="53">
        <f t="shared" si="709"/>
        <v>-1.4593630001961899E-2</v>
      </c>
      <c r="X6404" s="53" t="str">
        <f t="shared" si="710"/>
        <v/>
      </c>
      <c r="Y6404" s="54" t="str">
        <f t="shared" si="711"/>
        <v/>
      </c>
    </row>
    <row r="6405" spans="17:25" x14ac:dyDescent="0.25">
      <c r="Q6405" s="47">
        <f t="shared" si="707"/>
        <v>2009</v>
      </c>
      <c r="R6405" s="48" t="str">
        <f t="shared" si="705"/>
        <v>20096</v>
      </c>
      <c r="S6405" s="49">
        <v>39967</v>
      </c>
      <c r="T6405" s="48">
        <v>2077.02</v>
      </c>
      <c r="U6405" s="50">
        <f t="shared" si="706"/>
        <v>2089.460333333333</v>
      </c>
      <c r="V6405" s="51">
        <f t="shared" si="708"/>
        <v>2153.2976986301351</v>
      </c>
      <c r="W6405" s="53">
        <f t="shared" si="709"/>
        <v>-1.5359672326990426E-2</v>
      </c>
      <c r="X6405" s="53" t="str">
        <f t="shared" si="710"/>
        <v/>
      </c>
      <c r="Y6405" s="54" t="str">
        <f t="shared" si="711"/>
        <v/>
      </c>
    </row>
    <row r="6406" spans="17:25" x14ac:dyDescent="0.25">
      <c r="Q6406" s="47">
        <f t="shared" si="707"/>
        <v>2009</v>
      </c>
      <c r="R6406" s="48" t="str">
        <f t="shared" si="705"/>
        <v>20096</v>
      </c>
      <c r="S6406" s="49">
        <v>39968</v>
      </c>
      <c r="T6406" s="48">
        <v>2073.5500000000002</v>
      </c>
      <c r="U6406" s="50">
        <f t="shared" si="706"/>
        <v>2089.460333333333</v>
      </c>
      <c r="V6406" s="51">
        <f t="shared" si="708"/>
        <v>2153.2976986301351</v>
      </c>
      <c r="W6406" s="53">
        <f t="shared" si="709"/>
        <v>-1.6706627764777604E-3</v>
      </c>
      <c r="X6406" s="53" t="str">
        <f t="shared" si="710"/>
        <v/>
      </c>
      <c r="Y6406" s="54" t="str">
        <f t="shared" si="711"/>
        <v/>
      </c>
    </row>
    <row r="6407" spans="17:25" x14ac:dyDescent="0.25">
      <c r="Q6407" s="47">
        <f t="shared" si="707"/>
        <v>2009</v>
      </c>
      <c r="R6407" s="48" t="str">
        <f t="shared" ref="R6407:R6470" si="712">+YEAR(S6407)&amp;MONTH(S6407)</f>
        <v>20096</v>
      </c>
      <c r="S6407" s="49">
        <v>39969</v>
      </c>
      <c r="T6407" s="48">
        <v>2072</v>
      </c>
      <c r="U6407" s="50">
        <f t="shared" ref="U6407:U6470" si="713">+AVERAGEIF($R$3:$R$12000,R6407,$T$3:$T$12000)</f>
        <v>2089.460333333333</v>
      </c>
      <c r="V6407" s="51">
        <f t="shared" si="708"/>
        <v>2153.2976986301351</v>
      </c>
      <c r="W6407" s="53">
        <f t="shared" si="709"/>
        <v>-7.4751030840836119E-4</v>
      </c>
      <c r="X6407" s="53" t="str">
        <f t="shared" si="710"/>
        <v/>
      </c>
      <c r="Y6407" s="54" t="str">
        <f t="shared" si="711"/>
        <v/>
      </c>
    </row>
    <row r="6408" spans="17:25" x14ac:dyDescent="0.25">
      <c r="Q6408" s="47">
        <f t="shared" ref="Q6408:Q6471" si="714">+YEAR(S6408)</f>
        <v>2009</v>
      </c>
      <c r="R6408" s="48" t="str">
        <f t="shared" si="712"/>
        <v>20096</v>
      </c>
      <c r="S6408" s="49">
        <v>39970</v>
      </c>
      <c r="T6408" s="48">
        <v>2063.1</v>
      </c>
      <c r="U6408" s="50">
        <f t="shared" si="713"/>
        <v>2089.460333333333</v>
      </c>
      <c r="V6408" s="51">
        <f t="shared" ref="V6408:V6471" si="715">+AVERAGEIF($Q$3:$Q$12000,Q6408,$T$3:$T$12000)</f>
        <v>2153.2976986301351</v>
      </c>
      <c r="W6408" s="53">
        <f t="shared" si="709"/>
        <v>-4.2953667953667951E-3</v>
      </c>
      <c r="X6408" s="53" t="str">
        <f t="shared" si="710"/>
        <v/>
      </c>
      <c r="Y6408" s="54" t="str">
        <f t="shared" si="711"/>
        <v/>
      </c>
    </row>
    <row r="6409" spans="17:25" x14ac:dyDescent="0.25">
      <c r="Q6409" s="47">
        <f t="shared" si="714"/>
        <v>2009</v>
      </c>
      <c r="R6409" s="48" t="str">
        <f t="shared" si="712"/>
        <v>20096</v>
      </c>
      <c r="S6409" s="49">
        <v>39971</v>
      </c>
      <c r="T6409" s="48">
        <v>2063.1</v>
      </c>
      <c r="U6409" s="50">
        <f t="shared" si="713"/>
        <v>2089.460333333333</v>
      </c>
      <c r="V6409" s="51">
        <f t="shared" si="715"/>
        <v>2153.2976986301351</v>
      </c>
      <c r="W6409" s="53">
        <f t="shared" ref="W6409:W6472" si="716">+T6409/T6408-1</f>
        <v>0</v>
      </c>
      <c r="X6409" s="53" t="str">
        <f t="shared" ref="X6409:X6472" si="717">IF(U6409/U6408-1=0,"",U6409/U6408-1)</f>
        <v/>
      </c>
      <c r="Y6409" s="54" t="str">
        <f t="shared" ref="Y6409:Y6472" si="718">+IF(V6409=V6408,"",V6409/V6408-1)</f>
        <v/>
      </c>
    </row>
    <row r="6410" spans="17:25" x14ac:dyDescent="0.25">
      <c r="Q6410" s="47">
        <f t="shared" si="714"/>
        <v>2009</v>
      </c>
      <c r="R6410" s="48" t="str">
        <f t="shared" si="712"/>
        <v>20096</v>
      </c>
      <c r="S6410" s="49">
        <v>39972</v>
      </c>
      <c r="T6410" s="48">
        <v>2063.1</v>
      </c>
      <c r="U6410" s="50">
        <f t="shared" si="713"/>
        <v>2089.460333333333</v>
      </c>
      <c r="V6410" s="51">
        <f t="shared" si="715"/>
        <v>2153.2976986301351</v>
      </c>
      <c r="W6410" s="53">
        <f t="shared" si="716"/>
        <v>0</v>
      </c>
      <c r="X6410" s="53" t="str">
        <f t="shared" si="717"/>
        <v/>
      </c>
      <c r="Y6410" s="54" t="str">
        <f t="shared" si="718"/>
        <v/>
      </c>
    </row>
    <row r="6411" spans="17:25" x14ac:dyDescent="0.25">
      <c r="Q6411" s="47">
        <f t="shared" si="714"/>
        <v>2009</v>
      </c>
      <c r="R6411" s="48" t="str">
        <f t="shared" si="712"/>
        <v>20096</v>
      </c>
      <c r="S6411" s="49">
        <v>39973</v>
      </c>
      <c r="T6411" s="48">
        <v>2091.1</v>
      </c>
      <c r="U6411" s="50">
        <f t="shared" si="713"/>
        <v>2089.460333333333</v>
      </c>
      <c r="V6411" s="51">
        <f t="shared" si="715"/>
        <v>2153.2976986301351</v>
      </c>
      <c r="W6411" s="53">
        <f t="shared" si="716"/>
        <v>1.3571809413019276E-2</v>
      </c>
      <c r="X6411" s="53" t="str">
        <f t="shared" si="717"/>
        <v/>
      </c>
      <c r="Y6411" s="54" t="str">
        <f t="shared" si="718"/>
        <v/>
      </c>
    </row>
    <row r="6412" spans="17:25" x14ac:dyDescent="0.25">
      <c r="Q6412" s="47">
        <f t="shared" si="714"/>
        <v>2009</v>
      </c>
      <c r="R6412" s="48" t="str">
        <f t="shared" si="712"/>
        <v>20096</v>
      </c>
      <c r="S6412" s="49">
        <v>39974</v>
      </c>
      <c r="T6412" s="48">
        <v>2060.1799999999998</v>
      </c>
      <c r="U6412" s="50">
        <f t="shared" si="713"/>
        <v>2089.460333333333</v>
      </c>
      <c r="V6412" s="51">
        <f t="shared" si="715"/>
        <v>2153.2976986301351</v>
      </c>
      <c r="W6412" s="53">
        <f t="shared" si="716"/>
        <v>-1.4786476017407124E-2</v>
      </c>
      <c r="X6412" s="53" t="str">
        <f t="shared" si="717"/>
        <v/>
      </c>
      <c r="Y6412" s="54" t="str">
        <f t="shared" si="718"/>
        <v/>
      </c>
    </row>
    <row r="6413" spans="17:25" x14ac:dyDescent="0.25">
      <c r="Q6413" s="47">
        <f t="shared" si="714"/>
        <v>2009</v>
      </c>
      <c r="R6413" s="48" t="str">
        <f t="shared" si="712"/>
        <v>20096</v>
      </c>
      <c r="S6413" s="49">
        <v>39975</v>
      </c>
      <c r="T6413" s="48">
        <v>2042.19</v>
      </c>
      <c r="U6413" s="50">
        <f t="shared" si="713"/>
        <v>2089.460333333333</v>
      </c>
      <c r="V6413" s="51">
        <f t="shared" si="715"/>
        <v>2153.2976986301351</v>
      </c>
      <c r="W6413" s="53">
        <f t="shared" si="716"/>
        <v>-8.7322466968904333E-3</v>
      </c>
      <c r="X6413" s="53" t="str">
        <f t="shared" si="717"/>
        <v/>
      </c>
      <c r="Y6413" s="54" t="str">
        <f t="shared" si="718"/>
        <v/>
      </c>
    </row>
    <row r="6414" spans="17:25" x14ac:dyDescent="0.25">
      <c r="Q6414" s="47">
        <f t="shared" si="714"/>
        <v>2009</v>
      </c>
      <c r="R6414" s="48" t="str">
        <f t="shared" si="712"/>
        <v>20096</v>
      </c>
      <c r="S6414" s="49">
        <v>39976</v>
      </c>
      <c r="T6414" s="48">
        <v>2026.17</v>
      </c>
      <c r="U6414" s="50">
        <f t="shared" si="713"/>
        <v>2089.460333333333</v>
      </c>
      <c r="V6414" s="51">
        <f t="shared" si="715"/>
        <v>2153.2976986301351</v>
      </c>
      <c r="W6414" s="53">
        <f t="shared" si="716"/>
        <v>-7.8445198536865046E-3</v>
      </c>
      <c r="X6414" s="53" t="str">
        <f t="shared" si="717"/>
        <v/>
      </c>
      <c r="Y6414" s="54" t="str">
        <f t="shared" si="718"/>
        <v/>
      </c>
    </row>
    <row r="6415" spans="17:25" x14ac:dyDescent="0.25">
      <c r="Q6415" s="47">
        <f t="shared" si="714"/>
        <v>2009</v>
      </c>
      <c r="R6415" s="48" t="str">
        <f t="shared" si="712"/>
        <v>20096</v>
      </c>
      <c r="S6415" s="49">
        <v>39977</v>
      </c>
      <c r="T6415" s="48">
        <v>2015.4</v>
      </c>
      <c r="U6415" s="50">
        <f t="shared" si="713"/>
        <v>2089.460333333333</v>
      </c>
      <c r="V6415" s="51">
        <f t="shared" si="715"/>
        <v>2153.2976986301351</v>
      </c>
      <c r="W6415" s="53">
        <f t="shared" si="716"/>
        <v>-5.3154473711485295E-3</v>
      </c>
      <c r="X6415" s="53" t="str">
        <f t="shared" si="717"/>
        <v/>
      </c>
      <c r="Y6415" s="54" t="str">
        <f t="shared" si="718"/>
        <v/>
      </c>
    </row>
    <row r="6416" spans="17:25" x14ac:dyDescent="0.25">
      <c r="Q6416" s="47">
        <f t="shared" si="714"/>
        <v>2009</v>
      </c>
      <c r="R6416" s="48" t="str">
        <f t="shared" si="712"/>
        <v>20096</v>
      </c>
      <c r="S6416" s="49">
        <v>39978</v>
      </c>
      <c r="T6416" s="48">
        <v>2015.4</v>
      </c>
      <c r="U6416" s="50">
        <f t="shared" si="713"/>
        <v>2089.460333333333</v>
      </c>
      <c r="V6416" s="51">
        <f t="shared" si="715"/>
        <v>2153.2976986301351</v>
      </c>
      <c r="W6416" s="53">
        <f t="shared" si="716"/>
        <v>0</v>
      </c>
      <c r="X6416" s="53" t="str">
        <f t="shared" si="717"/>
        <v/>
      </c>
      <c r="Y6416" s="54" t="str">
        <f t="shared" si="718"/>
        <v/>
      </c>
    </row>
    <row r="6417" spans="17:25" x14ac:dyDescent="0.25">
      <c r="Q6417" s="47">
        <f t="shared" si="714"/>
        <v>2009</v>
      </c>
      <c r="R6417" s="48" t="str">
        <f t="shared" si="712"/>
        <v>20096</v>
      </c>
      <c r="S6417" s="49">
        <v>39979</v>
      </c>
      <c r="T6417" s="48">
        <v>2015.4</v>
      </c>
      <c r="U6417" s="50">
        <f t="shared" si="713"/>
        <v>2089.460333333333</v>
      </c>
      <c r="V6417" s="51">
        <f t="shared" si="715"/>
        <v>2153.2976986301351</v>
      </c>
      <c r="W6417" s="53">
        <f t="shared" si="716"/>
        <v>0</v>
      </c>
      <c r="X6417" s="53" t="str">
        <f t="shared" si="717"/>
        <v/>
      </c>
      <c r="Y6417" s="54" t="str">
        <f t="shared" si="718"/>
        <v/>
      </c>
    </row>
    <row r="6418" spans="17:25" x14ac:dyDescent="0.25">
      <c r="Q6418" s="47">
        <f t="shared" si="714"/>
        <v>2009</v>
      </c>
      <c r="R6418" s="48" t="str">
        <f t="shared" si="712"/>
        <v>20096</v>
      </c>
      <c r="S6418" s="49">
        <v>39980</v>
      </c>
      <c r="T6418" s="48">
        <v>2015.4</v>
      </c>
      <c r="U6418" s="50">
        <f t="shared" si="713"/>
        <v>2089.460333333333</v>
      </c>
      <c r="V6418" s="51">
        <f t="shared" si="715"/>
        <v>2153.2976986301351</v>
      </c>
      <c r="W6418" s="53">
        <f t="shared" si="716"/>
        <v>0</v>
      </c>
      <c r="X6418" s="53" t="str">
        <f t="shared" si="717"/>
        <v/>
      </c>
      <c r="Y6418" s="54" t="str">
        <f t="shared" si="718"/>
        <v/>
      </c>
    </row>
    <row r="6419" spans="17:25" x14ac:dyDescent="0.25">
      <c r="Q6419" s="47">
        <f t="shared" si="714"/>
        <v>2009</v>
      </c>
      <c r="R6419" s="48" t="str">
        <f t="shared" si="712"/>
        <v>20096</v>
      </c>
      <c r="S6419" s="49">
        <v>39981</v>
      </c>
      <c r="T6419" s="48">
        <v>2014.91</v>
      </c>
      <c r="U6419" s="50">
        <f t="shared" si="713"/>
        <v>2089.460333333333</v>
      </c>
      <c r="V6419" s="51">
        <f t="shared" si="715"/>
        <v>2153.2976986301351</v>
      </c>
      <c r="W6419" s="53">
        <f t="shared" si="716"/>
        <v>-2.431279150540977E-4</v>
      </c>
      <c r="X6419" s="53" t="str">
        <f t="shared" si="717"/>
        <v/>
      </c>
      <c r="Y6419" s="54" t="str">
        <f t="shared" si="718"/>
        <v/>
      </c>
    </row>
    <row r="6420" spans="17:25" x14ac:dyDescent="0.25">
      <c r="Q6420" s="47">
        <f t="shared" si="714"/>
        <v>2009</v>
      </c>
      <c r="R6420" s="48" t="str">
        <f t="shared" si="712"/>
        <v>20096</v>
      </c>
      <c r="S6420" s="49">
        <v>39982</v>
      </c>
      <c r="T6420" s="48">
        <v>2071.29</v>
      </c>
      <c r="U6420" s="50">
        <f t="shared" si="713"/>
        <v>2089.460333333333</v>
      </c>
      <c r="V6420" s="51">
        <f t="shared" si="715"/>
        <v>2153.2976986301351</v>
      </c>
      <c r="W6420" s="53">
        <f t="shared" si="716"/>
        <v>2.798139867289362E-2</v>
      </c>
      <c r="X6420" s="53" t="str">
        <f t="shared" si="717"/>
        <v/>
      </c>
      <c r="Y6420" s="54" t="str">
        <f t="shared" si="718"/>
        <v/>
      </c>
    </row>
    <row r="6421" spans="17:25" x14ac:dyDescent="0.25">
      <c r="Q6421" s="47">
        <f t="shared" si="714"/>
        <v>2009</v>
      </c>
      <c r="R6421" s="48" t="str">
        <f t="shared" si="712"/>
        <v>20096</v>
      </c>
      <c r="S6421" s="49">
        <v>39983</v>
      </c>
      <c r="T6421" s="48">
        <v>2074.7199999999998</v>
      </c>
      <c r="U6421" s="50">
        <f t="shared" si="713"/>
        <v>2089.460333333333</v>
      </c>
      <c r="V6421" s="51">
        <f t="shared" si="715"/>
        <v>2153.2976986301351</v>
      </c>
      <c r="W6421" s="53">
        <f t="shared" si="716"/>
        <v>1.6559728478386937E-3</v>
      </c>
      <c r="X6421" s="53" t="str">
        <f t="shared" si="717"/>
        <v/>
      </c>
      <c r="Y6421" s="54" t="str">
        <f t="shared" si="718"/>
        <v/>
      </c>
    </row>
    <row r="6422" spans="17:25" x14ac:dyDescent="0.25">
      <c r="Q6422" s="47">
        <f t="shared" si="714"/>
        <v>2009</v>
      </c>
      <c r="R6422" s="48" t="str">
        <f t="shared" si="712"/>
        <v>20096</v>
      </c>
      <c r="S6422" s="49">
        <v>39984</v>
      </c>
      <c r="T6422" s="48">
        <v>2108.1999999999998</v>
      </c>
      <c r="U6422" s="50">
        <f t="shared" si="713"/>
        <v>2089.460333333333</v>
      </c>
      <c r="V6422" s="51">
        <f t="shared" si="715"/>
        <v>2153.2976986301351</v>
      </c>
      <c r="W6422" s="53">
        <f t="shared" si="716"/>
        <v>1.6137117297755799E-2</v>
      </c>
      <c r="X6422" s="53" t="str">
        <f t="shared" si="717"/>
        <v/>
      </c>
      <c r="Y6422" s="54" t="str">
        <f t="shared" si="718"/>
        <v/>
      </c>
    </row>
    <row r="6423" spans="17:25" x14ac:dyDescent="0.25">
      <c r="Q6423" s="47">
        <f t="shared" si="714"/>
        <v>2009</v>
      </c>
      <c r="R6423" s="48" t="str">
        <f t="shared" si="712"/>
        <v>20096</v>
      </c>
      <c r="S6423" s="49">
        <v>39985</v>
      </c>
      <c r="T6423" s="48">
        <v>2108.1999999999998</v>
      </c>
      <c r="U6423" s="50">
        <f t="shared" si="713"/>
        <v>2089.460333333333</v>
      </c>
      <c r="V6423" s="51">
        <f t="shared" si="715"/>
        <v>2153.2976986301351</v>
      </c>
      <c r="W6423" s="53">
        <f t="shared" si="716"/>
        <v>0</v>
      </c>
      <c r="X6423" s="53" t="str">
        <f t="shared" si="717"/>
        <v/>
      </c>
      <c r="Y6423" s="54" t="str">
        <f t="shared" si="718"/>
        <v/>
      </c>
    </row>
    <row r="6424" spans="17:25" x14ac:dyDescent="0.25">
      <c r="Q6424" s="47">
        <f t="shared" si="714"/>
        <v>2009</v>
      </c>
      <c r="R6424" s="48" t="str">
        <f t="shared" si="712"/>
        <v>20096</v>
      </c>
      <c r="S6424" s="49">
        <v>39986</v>
      </c>
      <c r="T6424" s="48">
        <v>2108.1999999999998</v>
      </c>
      <c r="U6424" s="50">
        <f t="shared" si="713"/>
        <v>2089.460333333333</v>
      </c>
      <c r="V6424" s="51">
        <f t="shared" si="715"/>
        <v>2153.2976986301351</v>
      </c>
      <c r="W6424" s="53">
        <f t="shared" si="716"/>
        <v>0</v>
      </c>
      <c r="X6424" s="53" t="str">
        <f t="shared" si="717"/>
        <v/>
      </c>
      <c r="Y6424" s="54" t="str">
        <f t="shared" si="718"/>
        <v/>
      </c>
    </row>
    <row r="6425" spans="17:25" x14ac:dyDescent="0.25">
      <c r="Q6425" s="47">
        <f t="shared" si="714"/>
        <v>2009</v>
      </c>
      <c r="R6425" s="48" t="str">
        <f t="shared" si="712"/>
        <v>20096</v>
      </c>
      <c r="S6425" s="49">
        <v>39987</v>
      </c>
      <c r="T6425" s="48">
        <v>2108.1999999999998</v>
      </c>
      <c r="U6425" s="50">
        <f t="shared" si="713"/>
        <v>2089.460333333333</v>
      </c>
      <c r="V6425" s="51">
        <f t="shared" si="715"/>
        <v>2153.2976986301351</v>
      </c>
      <c r="W6425" s="53">
        <f t="shared" si="716"/>
        <v>0</v>
      </c>
      <c r="X6425" s="53" t="str">
        <f t="shared" si="717"/>
        <v/>
      </c>
      <c r="Y6425" s="54" t="str">
        <f t="shared" si="718"/>
        <v/>
      </c>
    </row>
    <row r="6426" spans="17:25" x14ac:dyDescent="0.25">
      <c r="Q6426" s="47">
        <f t="shared" si="714"/>
        <v>2009</v>
      </c>
      <c r="R6426" s="48" t="str">
        <f t="shared" si="712"/>
        <v>20096</v>
      </c>
      <c r="S6426" s="49">
        <v>39988</v>
      </c>
      <c r="T6426" s="48">
        <v>2165</v>
      </c>
      <c r="U6426" s="50">
        <f t="shared" si="713"/>
        <v>2089.460333333333</v>
      </c>
      <c r="V6426" s="51">
        <f t="shared" si="715"/>
        <v>2153.2976986301351</v>
      </c>
      <c r="W6426" s="53">
        <f t="shared" si="716"/>
        <v>2.6942415330613922E-2</v>
      </c>
      <c r="X6426" s="53" t="str">
        <f t="shared" si="717"/>
        <v/>
      </c>
      <c r="Y6426" s="54" t="str">
        <f t="shared" si="718"/>
        <v/>
      </c>
    </row>
    <row r="6427" spans="17:25" x14ac:dyDescent="0.25">
      <c r="Q6427" s="47">
        <f t="shared" si="714"/>
        <v>2009</v>
      </c>
      <c r="R6427" s="48" t="str">
        <f t="shared" si="712"/>
        <v>20096</v>
      </c>
      <c r="S6427" s="49">
        <v>39989</v>
      </c>
      <c r="T6427" s="48">
        <v>2158.7199999999998</v>
      </c>
      <c r="U6427" s="50">
        <f t="shared" si="713"/>
        <v>2089.460333333333</v>
      </c>
      <c r="V6427" s="51">
        <f t="shared" si="715"/>
        <v>2153.2976986301351</v>
      </c>
      <c r="W6427" s="53">
        <f t="shared" si="716"/>
        <v>-2.9006928406467569E-3</v>
      </c>
      <c r="X6427" s="53" t="str">
        <f t="shared" si="717"/>
        <v/>
      </c>
      <c r="Y6427" s="54" t="str">
        <f t="shared" si="718"/>
        <v/>
      </c>
    </row>
    <row r="6428" spans="17:25" x14ac:dyDescent="0.25">
      <c r="Q6428" s="47">
        <f t="shared" si="714"/>
        <v>2009</v>
      </c>
      <c r="R6428" s="48" t="str">
        <f t="shared" si="712"/>
        <v>20096</v>
      </c>
      <c r="S6428" s="49">
        <v>39990</v>
      </c>
      <c r="T6428" s="48">
        <v>2188.5</v>
      </c>
      <c r="U6428" s="50">
        <f t="shared" si="713"/>
        <v>2089.460333333333</v>
      </c>
      <c r="V6428" s="51">
        <f t="shared" si="715"/>
        <v>2153.2976986301351</v>
      </c>
      <c r="W6428" s="53">
        <f t="shared" si="716"/>
        <v>1.3795211977468247E-2</v>
      </c>
      <c r="X6428" s="53" t="str">
        <f t="shared" si="717"/>
        <v/>
      </c>
      <c r="Y6428" s="54" t="str">
        <f t="shared" si="718"/>
        <v/>
      </c>
    </row>
    <row r="6429" spans="17:25" x14ac:dyDescent="0.25">
      <c r="Q6429" s="47">
        <f t="shared" si="714"/>
        <v>2009</v>
      </c>
      <c r="R6429" s="48" t="str">
        <f t="shared" si="712"/>
        <v>20096</v>
      </c>
      <c r="S6429" s="49">
        <v>39991</v>
      </c>
      <c r="T6429" s="48">
        <v>2158.67</v>
      </c>
      <c r="U6429" s="50">
        <f t="shared" si="713"/>
        <v>2089.460333333333</v>
      </c>
      <c r="V6429" s="51">
        <f t="shared" si="715"/>
        <v>2153.2976986301351</v>
      </c>
      <c r="W6429" s="53">
        <f t="shared" si="716"/>
        <v>-1.3630340415809905E-2</v>
      </c>
      <c r="X6429" s="53" t="str">
        <f t="shared" si="717"/>
        <v/>
      </c>
      <c r="Y6429" s="54" t="str">
        <f t="shared" si="718"/>
        <v/>
      </c>
    </row>
    <row r="6430" spans="17:25" x14ac:dyDescent="0.25">
      <c r="Q6430" s="47">
        <f t="shared" si="714"/>
        <v>2009</v>
      </c>
      <c r="R6430" s="48" t="str">
        <f t="shared" si="712"/>
        <v>20096</v>
      </c>
      <c r="S6430" s="49">
        <v>39992</v>
      </c>
      <c r="T6430" s="48">
        <v>2158.67</v>
      </c>
      <c r="U6430" s="50">
        <f t="shared" si="713"/>
        <v>2089.460333333333</v>
      </c>
      <c r="V6430" s="51">
        <f t="shared" si="715"/>
        <v>2153.2976986301351</v>
      </c>
      <c r="W6430" s="53">
        <f t="shared" si="716"/>
        <v>0</v>
      </c>
      <c r="X6430" s="53" t="str">
        <f t="shared" si="717"/>
        <v/>
      </c>
      <c r="Y6430" s="54" t="str">
        <f t="shared" si="718"/>
        <v/>
      </c>
    </row>
    <row r="6431" spans="17:25" x14ac:dyDescent="0.25">
      <c r="Q6431" s="47">
        <f t="shared" si="714"/>
        <v>2009</v>
      </c>
      <c r="R6431" s="48" t="str">
        <f t="shared" si="712"/>
        <v>20096</v>
      </c>
      <c r="S6431" s="49">
        <v>39993</v>
      </c>
      <c r="T6431" s="48">
        <v>2158.67</v>
      </c>
      <c r="U6431" s="50">
        <f t="shared" si="713"/>
        <v>2089.460333333333</v>
      </c>
      <c r="V6431" s="51">
        <f t="shared" si="715"/>
        <v>2153.2976986301351</v>
      </c>
      <c r="W6431" s="53">
        <f t="shared" si="716"/>
        <v>0</v>
      </c>
      <c r="X6431" s="53" t="str">
        <f t="shared" si="717"/>
        <v/>
      </c>
      <c r="Y6431" s="54" t="str">
        <f t="shared" si="718"/>
        <v/>
      </c>
    </row>
    <row r="6432" spans="17:25" x14ac:dyDescent="0.25">
      <c r="Q6432" s="47">
        <f t="shared" si="714"/>
        <v>2009</v>
      </c>
      <c r="R6432" s="48" t="str">
        <f t="shared" si="712"/>
        <v>20096</v>
      </c>
      <c r="S6432" s="49">
        <v>39994</v>
      </c>
      <c r="T6432" s="48">
        <v>2158.67</v>
      </c>
      <c r="U6432" s="50">
        <f t="shared" si="713"/>
        <v>2089.460333333333</v>
      </c>
      <c r="V6432" s="51">
        <f t="shared" si="715"/>
        <v>2153.2976986301351</v>
      </c>
      <c r="W6432" s="53">
        <f t="shared" si="716"/>
        <v>0</v>
      </c>
      <c r="X6432" s="53" t="str">
        <f t="shared" si="717"/>
        <v/>
      </c>
      <c r="Y6432" s="54" t="str">
        <f t="shared" si="718"/>
        <v/>
      </c>
    </row>
    <row r="6433" spans="17:25" x14ac:dyDescent="0.25">
      <c r="Q6433" s="47">
        <f t="shared" si="714"/>
        <v>2009</v>
      </c>
      <c r="R6433" s="48" t="str">
        <f t="shared" si="712"/>
        <v>20097</v>
      </c>
      <c r="S6433" s="49">
        <v>39995</v>
      </c>
      <c r="T6433" s="48">
        <v>2145.21</v>
      </c>
      <c r="U6433" s="50">
        <f t="shared" si="713"/>
        <v>2049.2396774193544</v>
      </c>
      <c r="V6433" s="51">
        <f t="shared" si="715"/>
        <v>2153.2976986301351</v>
      </c>
      <c r="W6433" s="53">
        <f t="shared" si="716"/>
        <v>-6.2353208225435219E-3</v>
      </c>
      <c r="X6433" s="53">
        <f t="shared" si="717"/>
        <v>-1.9249303407360863E-2</v>
      </c>
      <c r="Y6433" s="54" t="str">
        <f t="shared" si="718"/>
        <v/>
      </c>
    </row>
    <row r="6434" spans="17:25" x14ac:dyDescent="0.25">
      <c r="Q6434" s="47">
        <f t="shared" si="714"/>
        <v>2009</v>
      </c>
      <c r="R6434" s="48" t="str">
        <f t="shared" si="712"/>
        <v>20097</v>
      </c>
      <c r="S6434" s="49">
        <v>39996</v>
      </c>
      <c r="T6434" s="48">
        <v>2111.71</v>
      </c>
      <c r="U6434" s="50">
        <f t="shared" si="713"/>
        <v>2049.2396774193544</v>
      </c>
      <c r="V6434" s="51">
        <f t="shared" si="715"/>
        <v>2153.2976986301351</v>
      </c>
      <c r="W6434" s="53">
        <f t="shared" si="716"/>
        <v>-1.5616186760270545E-2</v>
      </c>
      <c r="X6434" s="53" t="str">
        <f t="shared" si="717"/>
        <v/>
      </c>
      <c r="Y6434" s="54" t="str">
        <f t="shared" si="718"/>
        <v/>
      </c>
    </row>
    <row r="6435" spans="17:25" x14ac:dyDescent="0.25">
      <c r="Q6435" s="47">
        <f t="shared" si="714"/>
        <v>2009</v>
      </c>
      <c r="R6435" s="48" t="str">
        <f t="shared" si="712"/>
        <v>20097</v>
      </c>
      <c r="S6435" s="49">
        <v>39997</v>
      </c>
      <c r="T6435" s="48">
        <v>2096.23</v>
      </c>
      <c r="U6435" s="50">
        <f t="shared" si="713"/>
        <v>2049.2396774193544</v>
      </c>
      <c r="V6435" s="51">
        <f t="shared" si="715"/>
        <v>2153.2976986301351</v>
      </c>
      <c r="W6435" s="53">
        <f t="shared" si="716"/>
        <v>-7.3305520170856564E-3</v>
      </c>
      <c r="X6435" s="53" t="str">
        <f t="shared" si="717"/>
        <v/>
      </c>
      <c r="Y6435" s="54" t="str">
        <f t="shared" si="718"/>
        <v/>
      </c>
    </row>
    <row r="6436" spans="17:25" x14ac:dyDescent="0.25">
      <c r="Q6436" s="47">
        <f t="shared" si="714"/>
        <v>2009</v>
      </c>
      <c r="R6436" s="48" t="str">
        <f t="shared" si="712"/>
        <v>20097</v>
      </c>
      <c r="S6436" s="49">
        <v>39998</v>
      </c>
      <c r="T6436" s="48">
        <v>2086.36</v>
      </c>
      <c r="U6436" s="50">
        <f t="shared" si="713"/>
        <v>2049.2396774193544</v>
      </c>
      <c r="V6436" s="51">
        <f t="shared" si="715"/>
        <v>2153.2976986301351</v>
      </c>
      <c r="W6436" s="53">
        <f t="shared" si="716"/>
        <v>-4.7084527938250353E-3</v>
      </c>
      <c r="X6436" s="53" t="str">
        <f t="shared" si="717"/>
        <v/>
      </c>
      <c r="Y6436" s="54" t="str">
        <f t="shared" si="718"/>
        <v/>
      </c>
    </row>
    <row r="6437" spans="17:25" x14ac:dyDescent="0.25">
      <c r="Q6437" s="47">
        <f t="shared" si="714"/>
        <v>2009</v>
      </c>
      <c r="R6437" s="48" t="str">
        <f t="shared" si="712"/>
        <v>20097</v>
      </c>
      <c r="S6437" s="49">
        <v>39999</v>
      </c>
      <c r="T6437" s="48">
        <v>2086.36</v>
      </c>
      <c r="U6437" s="50">
        <f t="shared" si="713"/>
        <v>2049.2396774193544</v>
      </c>
      <c r="V6437" s="51">
        <f t="shared" si="715"/>
        <v>2153.2976986301351</v>
      </c>
      <c r="W6437" s="53">
        <f t="shared" si="716"/>
        <v>0</v>
      </c>
      <c r="X6437" s="53" t="str">
        <f t="shared" si="717"/>
        <v/>
      </c>
      <c r="Y6437" s="54" t="str">
        <f t="shared" si="718"/>
        <v/>
      </c>
    </row>
    <row r="6438" spans="17:25" x14ac:dyDescent="0.25">
      <c r="Q6438" s="47">
        <f t="shared" si="714"/>
        <v>2009</v>
      </c>
      <c r="R6438" s="48" t="str">
        <f t="shared" si="712"/>
        <v>20097</v>
      </c>
      <c r="S6438" s="49">
        <v>40000</v>
      </c>
      <c r="T6438" s="48">
        <v>2086.36</v>
      </c>
      <c r="U6438" s="50">
        <f t="shared" si="713"/>
        <v>2049.2396774193544</v>
      </c>
      <c r="V6438" s="51">
        <f t="shared" si="715"/>
        <v>2153.2976986301351</v>
      </c>
      <c r="W6438" s="53">
        <f t="shared" si="716"/>
        <v>0</v>
      </c>
      <c r="X6438" s="53" t="str">
        <f t="shared" si="717"/>
        <v/>
      </c>
      <c r="Y6438" s="54" t="str">
        <f t="shared" si="718"/>
        <v/>
      </c>
    </row>
    <row r="6439" spans="17:25" x14ac:dyDescent="0.25">
      <c r="Q6439" s="47">
        <f t="shared" si="714"/>
        <v>2009</v>
      </c>
      <c r="R6439" s="48" t="str">
        <f t="shared" si="712"/>
        <v>20097</v>
      </c>
      <c r="S6439" s="49">
        <v>40001</v>
      </c>
      <c r="T6439" s="48">
        <v>2109.08</v>
      </c>
      <c r="U6439" s="50">
        <f t="shared" si="713"/>
        <v>2049.2396774193544</v>
      </c>
      <c r="V6439" s="51">
        <f t="shared" si="715"/>
        <v>2153.2976986301351</v>
      </c>
      <c r="W6439" s="53">
        <f t="shared" si="716"/>
        <v>1.0889779328591365E-2</v>
      </c>
      <c r="X6439" s="53" t="str">
        <f t="shared" si="717"/>
        <v/>
      </c>
      <c r="Y6439" s="54" t="str">
        <f t="shared" si="718"/>
        <v/>
      </c>
    </row>
    <row r="6440" spans="17:25" x14ac:dyDescent="0.25">
      <c r="Q6440" s="47">
        <f t="shared" si="714"/>
        <v>2009</v>
      </c>
      <c r="R6440" s="48" t="str">
        <f t="shared" si="712"/>
        <v>20097</v>
      </c>
      <c r="S6440" s="49">
        <v>40002</v>
      </c>
      <c r="T6440" s="48">
        <v>2090.35</v>
      </c>
      <c r="U6440" s="50">
        <f t="shared" si="713"/>
        <v>2049.2396774193544</v>
      </c>
      <c r="V6440" s="51">
        <f t="shared" si="715"/>
        <v>2153.2976986301351</v>
      </c>
      <c r="W6440" s="53">
        <f t="shared" si="716"/>
        <v>-8.8806493826691923E-3</v>
      </c>
      <c r="X6440" s="53" t="str">
        <f t="shared" si="717"/>
        <v/>
      </c>
      <c r="Y6440" s="54" t="str">
        <f t="shared" si="718"/>
        <v/>
      </c>
    </row>
    <row r="6441" spans="17:25" x14ac:dyDescent="0.25">
      <c r="Q6441" s="47">
        <f t="shared" si="714"/>
        <v>2009</v>
      </c>
      <c r="R6441" s="48" t="str">
        <f t="shared" si="712"/>
        <v>20097</v>
      </c>
      <c r="S6441" s="49">
        <v>40003</v>
      </c>
      <c r="T6441" s="48">
        <v>2108.1999999999998</v>
      </c>
      <c r="U6441" s="50">
        <f t="shared" si="713"/>
        <v>2049.2396774193544</v>
      </c>
      <c r="V6441" s="51">
        <f t="shared" si="715"/>
        <v>2153.2976986301351</v>
      </c>
      <c r="W6441" s="53">
        <f t="shared" si="716"/>
        <v>8.5392398402182046E-3</v>
      </c>
      <c r="X6441" s="53" t="str">
        <f t="shared" si="717"/>
        <v/>
      </c>
      <c r="Y6441" s="54" t="str">
        <f t="shared" si="718"/>
        <v/>
      </c>
    </row>
    <row r="6442" spans="17:25" x14ac:dyDescent="0.25">
      <c r="Q6442" s="47">
        <f t="shared" si="714"/>
        <v>2009</v>
      </c>
      <c r="R6442" s="48" t="str">
        <f t="shared" si="712"/>
        <v>20097</v>
      </c>
      <c r="S6442" s="49">
        <v>40004</v>
      </c>
      <c r="T6442" s="48">
        <v>2105.36</v>
      </c>
      <c r="U6442" s="50">
        <f t="shared" si="713"/>
        <v>2049.2396774193544</v>
      </c>
      <c r="V6442" s="51">
        <f t="shared" si="715"/>
        <v>2153.2976986301351</v>
      </c>
      <c r="W6442" s="53">
        <f t="shared" si="716"/>
        <v>-1.3471207665305407E-3</v>
      </c>
      <c r="X6442" s="53" t="str">
        <f t="shared" si="717"/>
        <v/>
      </c>
      <c r="Y6442" s="54" t="str">
        <f t="shared" si="718"/>
        <v/>
      </c>
    </row>
    <row r="6443" spans="17:25" x14ac:dyDescent="0.25">
      <c r="Q6443" s="47">
        <f t="shared" si="714"/>
        <v>2009</v>
      </c>
      <c r="R6443" s="48" t="str">
        <f t="shared" si="712"/>
        <v>20097</v>
      </c>
      <c r="S6443" s="49">
        <v>40005</v>
      </c>
      <c r="T6443" s="48">
        <v>2116.9899999999998</v>
      </c>
      <c r="U6443" s="50">
        <f t="shared" si="713"/>
        <v>2049.2396774193544</v>
      </c>
      <c r="V6443" s="51">
        <f t="shared" si="715"/>
        <v>2153.2976986301351</v>
      </c>
      <c r="W6443" s="53">
        <f t="shared" si="716"/>
        <v>5.5239958961885716E-3</v>
      </c>
      <c r="X6443" s="53" t="str">
        <f t="shared" si="717"/>
        <v/>
      </c>
      <c r="Y6443" s="54" t="str">
        <f t="shared" si="718"/>
        <v/>
      </c>
    </row>
    <row r="6444" spans="17:25" x14ac:dyDescent="0.25">
      <c r="Q6444" s="47">
        <f t="shared" si="714"/>
        <v>2009</v>
      </c>
      <c r="R6444" s="48" t="str">
        <f t="shared" si="712"/>
        <v>20097</v>
      </c>
      <c r="S6444" s="49">
        <v>40006</v>
      </c>
      <c r="T6444" s="48">
        <v>2116.9899999999998</v>
      </c>
      <c r="U6444" s="50">
        <f t="shared" si="713"/>
        <v>2049.2396774193544</v>
      </c>
      <c r="V6444" s="51">
        <f t="shared" si="715"/>
        <v>2153.2976986301351</v>
      </c>
      <c r="W6444" s="53">
        <f t="shared" si="716"/>
        <v>0</v>
      </c>
      <c r="X6444" s="53" t="str">
        <f t="shared" si="717"/>
        <v/>
      </c>
      <c r="Y6444" s="54" t="str">
        <f t="shared" si="718"/>
        <v/>
      </c>
    </row>
    <row r="6445" spans="17:25" x14ac:dyDescent="0.25">
      <c r="Q6445" s="47">
        <f t="shared" si="714"/>
        <v>2009</v>
      </c>
      <c r="R6445" s="48" t="str">
        <f t="shared" si="712"/>
        <v>20097</v>
      </c>
      <c r="S6445" s="49">
        <v>40007</v>
      </c>
      <c r="T6445" s="48">
        <v>2116.9899999999998</v>
      </c>
      <c r="U6445" s="50">
        <f t="shared" si="713"/>
        <v>2049.2396774193544</v>
      </c>
      <c r="V6445" s="51">
        <f t="shared" si="715"/>
        <v>2153.2976986301351</v>
      </c>
      <c r="W6445" s="53">
        <f t="shared" si="716"/>
        <v>0</v>
      </c>
      <c r="X6445" s="53" t="str">
        <f t="shared" si="717"/>
        <v/>
      </c>
      <c r="Y6445" s="54" t="str">
        <f t="shared" si="718"/>
        <v/>
      </c>
    </row>
    <row r="6446" spans="17:25" x14ac:dyDescent="0.25">
      <c r="Q6446" s="47">
        <f t="shared" si="714"/>
        <v>2009</v>
      </c>
      <c r="R6446" s="48" t="str">
        <f t="shared" si="712"/>
        <v>20097</v>
      </c>
      <c r="S6446" s="49">
        <v>40008</v>
      </c>
      <c r="T6446" s="48">
        <v>2085.7399999999998</v>
      </c>
      <c r="U6446" s="50">
        <f t="shared" si="713"/>
        <v>2049.2396774193544</v>
      </c>
      <c r="V6446" s="51">
        <f t="shared" si="715"/>
        <v>2153.2976986301351</v>
      </c>
      <c r="W6446" s="53">
        <f t="shared" si="716"/>
        <v>-1.4761524617499355E-2</v>
      </c>
      <c r="X6446" s="53" t="str">
        <f t="shared" si="717"/>
        <v/>
      </c>
      <c r="Y6446" s="54" t="str">
        <f t="shared" si="718"/>
        <v/>
      </c>
    </row>
    <row r="6447" spans="17:25" x14ac:dyDescent="0.25">
      <c r="Q6447" s="47">
        <f t="shared" si="714"/>
        <v>2009</v>
      </c>
      <c r="R6447" s="48" t="str">
        <f t="shared" si="712"/>
        <v>20097</v>
      </c>
      <c r="S6447" s="49">
        <v>40009</v>
      </c>
      <c r="T6447" s="48">
        <v>2054.19</v>
      </c>
      <c r="U6447" s="50">
        <f t="shared" si="713"/>
        <v>2049.2396774193544</v>
      </c>
      <c r="V6447" s="51">
        <f t="shared" si="715"/>
        <v>2153.2976986301351</v>
      </c>
      <c r="W6447" s="53">
        <f t="shared" si="716"/>
        <v>-1.5126525837352522E-2</v>
      </c>
      <c r="X6447" s="53" t="str">
        <f t="shared" si="717"/>
        <v/>
      </c>
      <c r="Y6447" s="54" t="str">
        <f t="shared" si="718"/>
        <v/>
      </c>
    </row>
    <row r="6448" spans="17:25" x14ac:dyDescent="0.25">
      <c r="Q6448" s="47">
        <f t="shared" si="714"/>
        <v>2009</v>
      </c>
      <c r="R6448" s="48" t="str">
        <f t="shared" si="712"/>
        <v>20097</v>
      </c>
      <c r="S6448" s="49">
        <v>40010</v>
      </c>
      <c r="T6448" s="48">
        <v>2018.93</v>
      </c>
      <c r="U6448" s="50">
        <f t="shared" si="713"/>
        <v>2049.2396774193544</v>
      </c>
      <c r="V6448" s="51">
        <f t="shared" si="715"/>
        <v>2153.2976986301351</v>
      </c>
      <c r="W6448" s="53">
        <f t="shared" si="716"/>
        <v>-1.7164916585125978E-2</v>
      </c>
      <c r="X6448" s="53" t="str">
        <f t="shared" si="717"/>
        <v/>
      </c>
      <c r="Y6448" s="54" t="str">
        <f t="shared" si="718"/>
        <v/>
      </c>
    </row>
    <row r="6449" spans="17:25" x14ac:dyDescent="0.25">
      <c r="Q6449" s="47">
        <f t="shared" si="714"/>
        <v>2009</v>
      </c>
      <c r="R6449" s="48" t="str">
        <f t="shared" si="712"/>
        <v>20097</v>
      </c>
      <c r="S6449" s="49">
        <v>40011</v>
      </c>
      <c r="T6449" s="48">
        <v>2025.71</v>
      </c>
      <c r="U6449" s="50">
        <f t="shared" si="713"/>
        <v>2049.2396774193544</v>
      </c>
      <c r="V6449" s="51">
        <f t="shared" si="715"/>
        <v>2153.2976986301351</v>
      </c>
      <c r="W6449" s="53">
        <f t="shared" si="716"/>
        <v>3.3582144997597041E-3</v>
      </c>
      <c r="X6449" s="53" t="str">
        <f t="shared" si="717"/>
        <v/>
      </c>
      <c r="Y6449" s="54" t="str">
        <f t="shared" si="718"/>
        <v/>
      </c>
    </row>
    <row r="6450" spans="17:25" x14ac:dyDescent="0.25">
      <c r="Q6450" s="47">
        <f t="shared" si="714"/>
        <v>2009</v>
      </c>
      <c r="R6450" s="48" t="str">
        <f t="shared" si="712"/>
        <v>20097</v>
      </c>
      <c r="S6450" s="49">
        <v>40012</v>
      </c>
      <c r="T6450" s="48">
        <v>2006.82</v>
      </c>
      <c r="U6450" s="50">
        <f t="shared" si="713"/>
        <v>2049.2396774193544</v>
      </c>
      <c r="V6450" s="51">
        <f t="shared" si="715"/>
        <v>2153.2976986301351</v>
      </c>
      <c r="W6450" s="53">
        <f t="shared" si="716"/>
        <v>-9.3251255115490705E-3</v>
      </c>
      <c r="X6450" s="53" t="str">
        <f t="shared" si="717"/>
        <v/>
      </c>
      <c r="Y6450" s="54" t="str">
        <f t="shared" si="718"/>
        <v/>
      </c>
    </row>
    <row r="6451" spans="17:25" x14ac:dyDescent="0.25">
      <c r="Q6451" s="47">
        <f t="shared" si="714"/>
        <v>2009</v>
      </c>
      <c r="R6451" s="48" t="str">
        <f t="shared" si="712"/>
        <v>20097</v>
      </c>
      <c r="S6451" s="49">
        <v>40013</v>
      </c>
      <c r="T6451" s="48">
        <v>2006.82</v>
      </c>
      <c r="U6451" s="50">
        <f t="shared" si="713"/>
        <v>2049.2396774193544</v>
      </c>
      <c r="V6451" s="51">
        <f t="shared" si="715"/>
        <v>2153.2976986301351</v>
      </c>
      <c r="W6451" s="53">
        <f t="shared" si="716"/>
        <v>0</v>
      </c>
      <c r="X6451" s="53" t="str">
        <f t="shared" si="717"/>
        <v/>
      </c>
      <c r="Y6451" s="54" t="str">
        <f t="shared" si="718"/>
        <v/>
      </c>
    </row>
    <row r="6452" spans="17:25" x14ac:dyDescent="0.25">
      <c r="Q6452" s="47">
        <f t="shared" si="714"/>
        <v>2009</v>
      </c>
      <c r="R6452" s="48" t="str">
        <f t="shared" si="712"/>
        <v>20097</v>
      </c>
      <c r="S6452" s="49">
        <v>40014</v>
      </c>
      <c r="T6452" s="48">
        <v>2006.82</v>
      </c>
      <c r="U6452" s="50">
        <f t="shared" si="713"/>
        <v>2049.2396774193544</v>
      </c>
      <c r="V6452" s="51">
        <f t="shared" si="715"/>
        <v>2153.2976986301351</v>
      </c>
      <c r="W6452" s="53">
        <f t="shared" si="716"/>
        <v>0</v>
      </c>
      <c r="X6452" s="53" t="str">
        <f t="shared" si="717"/>
        <v/>
      </c>
      <c r="Y6452" s="54" t="str">
        <f t="shared" si="718"/>
        <v/>
      </c>
    </row>
    <row r="6453" spans="17:25" x14ac:dyDescent="0.25">
      <c r="Q6453" s="47">
        <f t="shared" si="714"/>
        <v>2009</v>
      </c>
      <c r="R6453" s="48" t="str">
        <f t="shared" si="712"/>
        <v>20097</v>
      </c>
      <c r="S6453" s="49">
        <v>40015</v>
      </c>
      <c r="T6453" s="48">
        <v>2006.82</v>
      </c>
      <c r="U6453" s="50">
        <f t="shared" si="713"/>
        <v>2049.2396774193544</v>
      </c>
      <c r="V6453" s="51">
        <f t="shared" si="715"/>
        <v>2153.2976986301351</v>
      </c>
      <c r="W6453" s="53">
        <f t="shared" si="716"/>
        <v>0</v>
      </c>
      <c r="X6453" s="53" t="str">
        <f t="shared" si="717"/>
        <v/>
      </c>
      <c r="Y6453" s="54" t="str">
        <f t="shared" si="718"/>
        <v/>
      </c>
    </row>
    <row r="6454" spans="17:25" x14ac:dyDescent="0.25">
      <c r="Q6454" s="47">
        <f t="shared" si="714"/>
        <v>2009</v>
      </c>
      <c r="R6454" s="48" t="str">
        <f t="shared" si="712"/>
        <v>20097</v>
      </c>
      <c r="S6454" s="49">
        <v>40016</v>
      </c>
      <c r="T6454" s="48">
        <v>1986.35</v>
      </c>
      <c r="U6454" s="50">
        <f t="shared" si="713"/>
        <v>2049.2396774193544</v>
      </c>
      <c r="V6454" s="51">
        <f t="shared" si="715"/>
        <v>2153.2976986301351</v>
      </c>
      <c r="W6454" s="53">
        <f t="shared" si="716"/>
        <v>-1.0200217259146327E-2</v>
      </c>
      <c r="X6454" s="53" t="str">
        <f t="shared" si="717"/>
        <v/>
      </c>
      <c r="Y6454" s="54" t="str">
        <f t="shared" si="718"/>
        <v/>
      </c>
    </row>
    <row r="6455" spans="17:25" x14ac:dyDescent="0.25">
      <c r="Q6455" s="47">
        <f t="shared" si="714"/>
        <v>2009</v>
      </c>
      <c r="R6455" s="48" t="str">
        <f t="shared" si="712"/>
        <v>20097</v>
      </c>
      <c r="S6455" s="49">
        <v>40017</v>
      </c>
      <c r="T6455" s="48">
        <v>1975.05</v>
      </c>
      <c r="U6455" s="50">
        <f t="shared" si="713"/>
        <v>2049.2396774193544</v>
      </c>
      <c r="V6455" s="51">
        <f t="shared" si="715"/>
        <v>2153.2976986301351</v>
      </c>
      <c r="W6455" s="53">
        <f t="shared" si="716"/>
        <v>-5.6888262390817346E-3</v>
      </c>
      <c r="X6455" s="53" t="str">
        <f t="shared" si="717"/>
        <v/>
      </c>
      <c r="Y6455" s="54" t="str">
        <f t="shared" si="718"/>
        <v/>
      </c>
    </row>
    <row r="6456" spans="17:25" x14ac:dyDescent="0.25">
      <c r="Q6456" s="47">
        <f t="shared" si="714"/>
        <v>2009</v>
      </c>
      <c r="R6456" s="48" t="str">
        <f t="shared" si="712"/>
        <v>20097</v>
      </c>
      <c r="S6456" s="49">
        <v>40018</v>
      </c>
      <c r="T6456" s="48">
        <v>1953.12</v>
      </c>
      <c r="U6456" s="50">
        <f t="shared" si="713"/>
        <v>2049.2396774193544</v>
      </c>
      <c r="V6456" s="51">
        <f t="shared" si="715"/>
        <v>2153.2976986301351</v>
      </c>
      <c r="W6456" s="53">
        <f t="shared" si="716"/>
        <v>-1.1103516366674282E-2</v>
      </c>
      <c r="X6456" s="53" t="str">
        <f t="shared" si="717"/>
        <v/>
      </c>
      <c r="Y6456" s="54" t="str">
        <f t="shared" si="718"/>
        <v/>
      </c>
    </row>
    <row r="6457" spans="17:25" x14ac:dyDescent="0.25">
      <c r="Q6457" s="47">
        <f t="shared" si="714"/>
        <v>2009</v>
      </c>
      <c r="R6457" s="48" t="str">
        <f t="shared" si="712"/>
        <v>20097</v>
      </c>
      <c r="S6457" s="49">
        <v>40019</v>
      </c>
      <c r="T6457" s="48">
        <v>1970.11</v>
      </c>
      <c r="U6457" s="50">
        <f t="shared" si="713"/>
        <v>2049.2396774193544</v>
      </c>
      <c r="V6457" s="51">
        <f t="shared" si="715"/>
        <v>2153.2976986301351</v>
      </c>
      <c r="W6457" s="53">
        <f t="shared" si="716"/>
        <v>8.6989022691899009E-3</v>
      </c>
      <c r="X6457" s="53" t="str">
        <f t="shared" si="717"/>
        <v/>
      </c>
      <c r="Y6457" s="54" t="str">
        <f t="shared" si="718"/>
        <v/>
      </c>
    </row>
    <row r="6458" spans="17:25" x14ac:dyDescent="0.25">
      <c r="Q6458" s="47">
        <f t="shared" si="714"/>
        <v>2009</v>
      </c>
      <c r="R6458" s="48" t="str">
        <f t="shared" si="712"/>
        <v>20097</v>
      </c>
      <c r="S6458" s="49">
        <v>40020</v>
      </c>
      <c r="T6458" s="48">
        <v>1970.11</v>
      </c>
      <c r="U6458" s="50">
        <f t="shared" si="713"/>
        <v>2049.2396774193544</v>
      </c>
      <c r="V6458" s="51">
        <f t="shared" si="715"/>
        <v>2153.2976986301351</v>
      </c>
      <c r="W6458" s="53">
        <f t="shared" si="716"/>
        <v>0</v>
      </c>
      <c r="X6458" s="53" t="str">
        <f t="shared" si="717"/>
        <v/>
      </c>
      <c r="Y6458" s="54" t="str">
        <f t="shared" si="718"/>
        <v/>
      </c>
    </row>
    <row r="6459" spans="17:25" x14ac:dyDescent="0.25">
      <c r="Q6459" s="47">
        <f t="shared" si="714"/>
        <v>2009</v>
      </c>
      <c r="R6459" s="48" t="str">
        <f t="shared" si="712"/>
        <v>20097</v>
      </c>
      <c r="S6459" s="49">
        <v>40021</v>
      </c>
      <c r="T6459" s="48">
        <v>1970.11</v>
      </c>
      <c r="U6459" s="50">
        <f t="shared" si="713"/>
        <v>2049.2396774193544</v>
      </c>
      <c r="V6459" s="51">
        <f t="shared" si="715"/>
        <v>2153.2976986301351</v>
      </c>
      <c r="W6459" s="53">
        <f t="shared" si="716"/>
        <v>0</v>
      </c>
      <c r="X6459" s="53" t="str">
        <f t="shared" si="717"/>
        <v/>
      </c>
      <c r="Y6459" s="54" t="str">
        <f t="shared" si="718"/>
        <v/>
      </c>
    </row>
    <row r="6460" spans="17:25" x14ac:dyDescent="0.25">
      <c r="Q6460" s="47">
        <f t="shared" si="714"/>
        <v>2009</v>
      </c>
      <c r="R6460" s="48" t="str">
        <f t="shared" si="712"/>
        <v>20097</v>
      </c>
      <c r="S6460" s="49">
        <v>40022</v>
      </c>
      <c r="T6460" s="48">
        <v>1982.43</v>
      </c>
      <c r="U6460" s="50">
        <f t="shared" si="713"/>
        <v>2049.2396774193544</v>
      </c>
      <c r="V6460" s="51">
        <f t="shared" si="715"/>
        <v>2153.2976986301351</v>
      </c>
      <c r="W6460" s="53">
        <f t="shared" si="716"/>
        <v>6.2534579287452097E-3</v>
      </c>
      <c r="X6460" s="53" t="str">
        <f t="shared" si="717"/>
        <v/>
      </c>
      <c r="Y6460" s="54" t="str">
        <f t="shared" si="718"/>
        <v/>
      </c>
    </row>
    <row r="6461" spans="17:25" x14ac:dyDescent="0.25">
      <c r="Q6461" s="47">
        <f t="shared" si="714"/>
        <v>2009</v>
      </c>
      <c r="R6461" s="48" t="str">
        <f t="shared" si="712"/>
        <v>20097</v>
      </c>
      <c r="S6461" s="49">
        <v>40023</v>
      </c>
      <c r="T6461" s="48">
        <v>2013.82</v>
      </c>
      <c r="U6461" s="50">
        <f t="shared" si="713"/>
        <v>2049.2396774193544</v>
      </c>
      <c r="V6461" s="51">
        <f t="shared" si="715"/>
        <v>2153.2976986301351</v>
      </c>
      <c r="W6461" s="53">
        <f t="shared" si="716"/>
        <v>1.5834102591264276E-2</v>
      </c>
      <c r="X6461" s="53" t="str">
        <f t="shared" si="717"/>
        <v/>
      </c>
      <c r="Y6461" s="54" t="str">
        <f t="shared" si="718"/>
        <v/>
      </c>
    </row>
    <row r="6462" spans="17:25" x14ac:dyDescent="0.25">
      <c r="Q6462" s="47">
        <f t="shared" si="714"/>
        <v>2009</v>
      </c>
      <c r="R6462" s="48" t="str">
        <f t="shared" si="712"/>
        <v>20097</v>
      </c>
      <c r="S6462" s="49">
        <v>40024</v>
      </c>
      <c r="T6462" s="48">
        <v>2073.92</v>
      </c>
      <c r="U6462" s="50">
        <f t="shared" si="713"/>
        <v>2049.2396774193544</v>
      </c>
      <c r="V6462" s="51">
        <f t="shared" si="715"/>
        <v>2153.2976986301351</v>
      </c>
      <c r="W6462" s="53">
        <f t="shared" si="716"/>
        <v>2.9843779483767152E-2</v>
      </c>
      <c r="X6462" s="53" t="str">
        <f t="shared" si="717"/>
        <v/>
      </c>
      <c r="Y6462" s="54" t="str">
        <f t="shared" si="718"/>
        <v/>
      </c>
    </row>
    <row r="6463" spans="17:25" x14ac:dyDescent="0.25">
      <c r="Q6463" s="47">
        <f t="shared" si="714"/>
        <v>2009</v>
      </c>
      <c r="R6463" s="48" t="str">
        <f t="shared" si="712"/>
        <v>20097</v>
      </c>
      <c r="S6463" s="49">
        <v>40025</v>
      </c>
      <c r="T6463" s="48">
        <v>2043.37</v>
      </c>
      <c r="U6463" s="50">
        <f t="shared" si="713"/>
        <v>2049.2396774193544</v>
      </c>
      <c r="V6463" s="51">
        <f t="shared" si="715"/>
        <v>2153.2976986301351</v>
      </c>
      <c r="W6463" s="53">
        <f t="shared" si="716"/>
        <v>-1.4730558555778539E-2</v>
      </c>
      <c r="X6463" s="53" t="str">
        <f t="shared" si="717"/>
        <v/>
      </c>
      <c r="Y6463" s="54" t="str">
        <f t="shared" si="718"/>
        <v/>
      </c>
    </row>
    <row r="6464" spans="17:25" x14ac:dyDescent="0.25">
      <c r="Q6464" s="47">
        <f t="shared" si="714"/>
        <v>2009</v>
      </c>
      <c r="R6464" s="48" t="str">
        <f t="shared" si="712"/>
        <v>20098</v>
      </c>
      <c r="S6464" s="49">
        <v>40026</v>
      </c>
      <c r="T6464" s="48">
        <v>2040.95</v>
      </c>
      <c r="U6464" s="50">
        <f t="shared" si="713"/>
        <v>2017.6180645161287</v>
      </c>
      <c r="V6464" s="51">
        <f t="shared" si="715"/>
        <v>2153.2976986301351</v>
      </c>
      <c r="W6464" s="53">
        <f t="shared" si="716"/>
        <v>-1.1843180628079431E-3</v>
      </c>
      <c r="X6464" s="53">
        <f t="shared" si="717"/>
        <v>-1.5430900178083351E-2</v>
      </c>
      <c r="Y6464" s="54" t="str">
        <f t="shared" si="718"/>
        <v/>
      </c>
    </row>
    <row r="6465" spans="17:25" x14ac:dyDescent="0.25">
      <c r="Q6465" s="47">
        <f t="shared" si="714"/>
        <v>2009</v>
      </c>
      <c r="R6465" s="48" t="str">
        <f t="shared" si="712"/>
        <v>20098</v>
      </c>
      <c r="S6465" s="49">
        <v>40027</v>
      </c>
      <c r="T6465" s="48">
        <v>2040.95</v>
      </c>
      <c r="U6465" s="50">
        <f t="shared" si="713"/>
        <v>2017.6180645161287</v>
      </c>
      <c r="V6465" s="51">
        <f t="shared" si="715"/>
        <v>2153.2976986301351</v>
      </c>
      <c r="W6465" s="53">
        <f t="shared" si="716"/>
        <v>0</v>
      </c>
      <c r="X6465" s="53" t="str">
        <f t="shared" si="717"/>
        <v/>
      </c>
      <c r="Y6465" s="54" t="str">
        <f t="shared" si="718"/>
        <v/>
      </c>
    </row>
    <row r="6466" spans="17:25" x14ac:dyDescent="0.25">
      <c r="Q6466" s="47">
        <f t="shared" si="714"/>
        <v>2009</v>
      </c>
      <c r="R6466" s="48" t="str">
        <f t="shared" si="712"/>
        <v>20098</v>
      </c>
      <c r="S6466" s="49">
        <v>40028</v>
      </c>
      <c r="T6466" s="48">
        <v>2040.95</v>
      </c>
      <c r="U6466" s="50">
        <f t="shared" si="713"/>
        <v>2017.6180645161287</v>
      </c>
      <c r="V6466" s="51">
        <f t="shared" si="715"/>
        <v>2153.2976986301351</v>
      </c>
      <c r="W6466" s="53">
        <f t="shared" si="716"/>
        <v>0</v>
      </c>
      <c r="X6466" s="53" t="str">
        <f t="shared" si="717"/>
        <v/>
      </c>
      <c r="Y6466" s="54" t="str">
        <f t="shared" si="718"/>
        <v/>
      </c>
    </row>
    <row r="6467" spans="17:25" x14ac:dyDescent="0.25">
      <c r="Q6467" s="47">
        <f t="shared" si="714"/>
        <v>2009</v>
      </c>
      <c r="R6467" s="48" t="str">
        <f t="shared" si="712"/>
        <v>20098</v>
      </c>
      <c r="S6467" s="49">
        <v>40029</v>
      </c>
      <c r="T6467" s="48">
        <v>2008.96</v>
      </c>
      <c r="U6467" s="50">
        <f t="shared" si="713"/>
        <v>2017.6180645161287</v>
      </c>
      <c r="V6467" s="51">
        <f t="shared" si="715"/>
        <v>2153.2976986301351</v>
      </c>
      <c r="W6467" s="53">
        <f t="shared" si="716"/>
        <v>-1.5674073348195705E-2</v>
      </c>
      <c r="X6467" s="53" t="str">
        <f t="shared" si="717"/>
        <v/>
      </c>
      <c r="Y6467" s="54" t="str">
        <f t="shared" si="718"/>
        <v/>
      </c>
    </row>
    <row r="6468" spans="17:25" x14ac:dyDescent="0.25">
      <c r="Q6468" s="47">
        <f t="shared" si="714"/>
        <v>2009</v>
      </c>
      <c r="R6468" s="48" t="str">
        <f t="shared" si="712"/>
        <v>20098</v>
      </c>
      <c r="S6468" s="49">
        <v>40030</v>
      </c>
      <c r="T6468" s="48">
        <v>1992.98</v>
      </c>
      <c r="U6468" s="50">
        <f t="shared" si="713"/>
        <v>2017.6180645161287</v>
      </c>
      <c r="V6468" s="51">
        <f t="shared" si="715"/>
        <v>2153.2976986301351</v>
      </c>
      <c r="W6468" s="53">
        <f t="shared" si="716"/>
        <v>-7.9543644472762631E-3</v>
      </c>
      <c r="X6468" s="53" t="str">
        <f t="shared" si="717"/>
        <v/>
      </c>
      <c r="Y6468" s="54" t="str">
        <f t="shared" si="718"/>
        <v/>
      </c>
    </row>
    <row r="6469" spans="17:25" x14ac:dyDescent="0.25">
      <c r="Q6469" s="47">
        <f t="shared" si="714"/>
        <v>2009</v>
      </c>
      <c r="R6469" s="48" t="str">
        <f t="shared" si="712"/>
        <v>20098</v>
      </c>
      <c r="S6469" s="49">
        <v>40031</v>
      </c>
      <c r="T6469" s="48">
        <v>1987.84</v>
      </c>
      <c r="U6469" s="50">
        <f t="shared" si="713"/>
        <v>2017.6180645161287</v>
      </c>
      <c r="V6469" s="51">
        <f t="shared" si="715"/>
        <v>2153.2976986301351</v>
      </c>
      <c r="W6469" s="53">
        <f t="shared" si="716"/>
        <v>-2.5790524741844401E-3</v>
      </c>
      <c r="X6469" s="53" t="str">
        <f t="shared" si="717"/>
        <v/>
      </c>
      <c r="Y6469" s="54" t="str">
        <f t="shared" si="718"/>
        <v/>
      </c>
    </row>
    <row r="6470" spans="17:25" x14ac:dyDescent="0.25">
      <c r="Q6470" s="47">
        <f t="shared" si="714"/>
        <v>2009</v>
      </c>
      <c r="R6470" s="48" t="str">
        <f t="shared" si="712"/>
        <v>20098</v>
      </c>
      <c r="S6470" s="49">
        <v>40032</v>
      </c>
      <c r="T6470" s="48">
        <v>1997.01</v>
      </c>
      <c r="U6470" s="50">
        <f t="shared" si="713"/>
        <v>2017.6180645161287</v>
      </c>
      <c r="V6470" s="51">
        <f t="shared" si="715"/>
        <v>2153.2976986301351</v>
      </c>
      <c r="W6470" s="53">
        <f t="shared" si="716"/>
        <v>4.6130473277528061E-3</v>
      </c>
      <c r="X6470" s="53" t="str">
        <f t="shared" si="717"/>
        <v/>
      </c>
      <c r="Y6470" s="54" t="str">
        <f t="shared" si="718"/>
        <v/>
      </c>
    </row>
    <row r="6471" spans="17:25" x14ac:dyDescent="0.25">
      <c r="Q6471" s="47">
        <f t="shared" si="714"/>
        <v>2009</v>
      </c>
      <c r="R6471" s="48" t="str">
        <f t="shared" ref="R6471:R6534" si="719">+YEAR(S6471)&amp;MONTH(S6471)</f>
        <v>20098</v>
      </c>
      <c r="S6471" s="49">
        <v>40033</v>
      </c>
      <c r="T6471" s="48">
        <v>1997.01</v>
      </c>
      <c r="U6471" s="50">
        <f t="shared" ref="U6471:U6534" si="720">+AVERAGEIF($R$3:$R$12000,R6471,$T$3:$T$12000)</f>
        <v>2017.6180645161287</v>
      </c>
      <c r="V6471" s="51">
        <f t="shared" si="715"/>
        <v>2153.2976986301351</v>
      </c>
      <c r="W6471" s="53">
        <f t="shared" si="716"/>
        <v>0</v>
      </c>
      <c r="X6471" s="53" t="str">
        <f t="shared" si="717"/>
        <v/>
      </c>
      <c r="Y6471" s="54" t="str">
        <f t="shared" si="718"/>
        <v/>
      </c>
    </row>
    <row r="6472" spans="17:25" x14ac:dyDescent="0.25">
      <c r="Q6472" s="47">
        <f t="shared" ref="Q6472:Q6535" si="721">+YEAR(S6472)</f>
        <v>2009</v>
      </c>
      <c r="R6472" s="48" t="str">
        <f t="shared" si="719"/>
        <v>20098</v>
      </c>
      <c r="S6472" s="49">
        <v>40034</v>
      </c>
      <c r="T6472" s="48">
        <v>1997.01</v>
      </c>
      <c r="U6472" s="50">
        <f t="shared" si="720"/>
        <v>2017.6180645161287</v>
      </c>
      <c r="V6472" s="51">
        <f t="shared" ref="V6472:V6535" si="722">+AVERAGEIF($Q$3:$Q$12000,Q6472,$T$3:$T$12000)</f>
        <v>2153.2976986301351</v>
      </c>
      <c r="W6472" s="53">
        <f t="shared" si="716"/>
        <v>0</v>
      </c>
      <c r="X6472" s="53" t="str">
        <f t="shared" si="717"/>
        <v/>
      </c>
      <c r="Y6472" s="54" t="str">
        <f t="shared" si="718"/>
        <v/>
      </c>
    </row>
    <row r="6473" spans="17:25" x14ac:dyDescent="0.25">
      <c r="Q6473" s="47">
        <f t="shared" si="721"/>
        <v>2009</v>
      </c>
      <c r="R6473" s="48" t="str">
        <f t="shared" si="719"/>
        <v>20098</v>
      </c>
      <c r="S6473" s="49">
        <v>40035</v>
      </c>
      <c r="T6473" s="48">
        <v>1997.01</v>
      </c>
      <c r="U6473" s="50">
        <f t="shared" si="720"/>
        <v>2017.6180645161287</v>
      </c>
      <c r="V6473" s="51">
        <f t="shared" si="722"/>
        <v>2153.2976986301351</v>
      </c>
      <c r="W6473" s="53">
        <f t="shared" ref="W6473:W6536" si="723">+T6473/T6472-1</f>
        <v>0</v>
      </c>
      <c r="X6473" s="53" t="str">
        <f t="shared" ref="X6473:X6536" si="724">IF(U6473/U6472-1=0,"",U6473/U6472-1)</f>
        <v/>
      </c>
      <c r="Y6473" s="54" t="str">
        <f t="shared" ref="Y6473:Y6536" si="725">+IF(V6473=V6472,"",V6473/V6472-1)</f>
        <v/>
      </c>
    </row>
    <row r="6474" spans="17:25" x14ac:dyDescent="0.25">
      <c r="Q6474" s="47">
        <f t="shared" si="721"/>
        <v>2009</v>
      </c>
      <c r="R6474" s="48" t="str">
        <f t="shared" si="719"/>
        <v>20098</v>
      </c>
      <c r="S6474" s="49">
        <v>40036</v>
      </c>
      <c r="T6474" s="48">
        <v>2022.56</v>
      </c>
      <c r="U6474" s="50">
        <f t="shared" si="720"/>
        <v>2017.6180645161287</v>
      </c>
      <c r="V6474" s="51">
        <f t="shared" si="722"/>
        <v>2153.2976986301351</v>
      </c>
      <c r="W6474" s="53">
        <f t="shared" si="723"/>
        <v>1.2794127220194129E-2</v>
      </c>
      <c r="X6474" s="53" t="str">
        <f t="shared" si="724"/>
        <v/>
      </c>
      <c r="Y6474" s="54" t="str">
        <f t="shared" si="725"/>
        <v/>
      </c>
    </row>
    <row r="6475" spans="17:25" x14ac:dyDescent="0.25">
      <c r="Q6475" s="47">
        <f t="shared" si="721"/>
        <v>2009</v>
      </c>
      <c r="R6475" s="48" t="str">
        <f t="shared" si="719"/>
        <v>20098</v>
      </c>
      <c r="S6475" s="49">
        <v>40037</v>
      </c>
      <c r="T6475" s="48">
        <v>2050.4499999999998</v>
      </c>
      <c r="U6475" s="50">
        <f t="shared" si="720"/>
        <v>2017.6180645161287</v>
      </c>
      <c r="V6475" s="51">
        <f t="shared" si="722"/>
        <v>2153.2976986301351</v>
      </c>
      <c r="W6475" s="53">
        <f t="shared" si="723"/>
        <v>1.378945494818451E-2</v>
      </c>
      <c r="X6475" s="53" t="str">
        <f t="shared" si="724"/>
        <v/>
      </c>
      <c r="Y6475" s="54" t="str">
        <f t="shared" si="725"/>
        <v/>
      </c>
    </row>
    <row r="6476" spans="17:25" x14ac:dyDescent="0.25">
      <c r="Q6476" s="47">
        <f t="shared" si="721"/>
        <v>2009</v>
      </c>
      <c r="R6476" s="48" t="str">
        <f t="shared" si="719"/>
        <v>20098</v>
      </c>
      <c r="S6476" s="49">
        <v>40038</v>
      </c>
      <c r="T6476" s="48">
        <v>2026.45</v>
      </c>
      <c r="U6476" s="50">
        <f t="shared" si="720"/>
        <v>2017.6180645161287</v>
      </c>
      <c r="V6476" s="51">
        <f t="shared" si="722"/>
        <v>2153.2976986301351</v>
      </c>
      <c r="W6476" s="53">
        <f t="shared" si="723"/>
        <v>-1.1704747738301213E-2</v>
      </c>
      <c r="X6476" s="53" t="str">
        <f t="shared" si="724"/>
        <v/>
      </c>
      <c r="Y6476" s="54" t="str">
        <f t="shared" si="725"/>
        <v/>
      </c>
    </row>
    <row r="6477" spans="17:25" x14ac:dyDescent="0.25">
      <c r="Q6477" s="47">
        <f t="shared" si="721"/>
        <v>2009</v>
      </c>
      <c r="R6477" s="48" t="str">
        <f t="shared" si="719"/>
        <v>20098</v>
      </c>
      <c r="S6477" s="49">
        <v>40039</v>
      </c>
      <c r="T6477" s="48">
        <v>1999.98</v>
      </c>
      <c r="U6477" s="50">
        <f t="shared" si="720"/>
        <v>2017.6180645161287</v>
      </c>
      <c r="V6477" s="51">
        <f t="shared" si="722"/>
        <v>2153.2976986301351</v>
      </c>
      <c r="W6477" s="53">
        <f t="shared" si="723"/>
        <v>-1.3062251720989959E-2</v>
      </c>
      <c r="X6477" s="53" t="str">
        <f t="shared" si="724"/>
        <v/>
      </c>
      <c r="Y6477" s="54" t="str">
        <f t="shared" si="725"/>
        <v/>
      </c>
    </row>
    <row r="6478" spans="17:25" x14ac:dyDescent="0.25">
      <c r="Q6478" s="47">
        <f t="shared" si="721"/>
        <v>2009</v>
      </c>
      <c r="R6478" s="48" t="str">
        <f t="shared" si="719"/>
        <v>20098</v>
      </c>
      <c r="S6478" s="49">
        <v>40040</v>
      </c>
      <c r="T6478" s="48">
        <v>2016.09</v>
      </c>
      <c r="U6478" s="50">
        <f t="shared" si="720"/>
        <v>2017.6180645161287</v>
      </c>
      <c r="V6478" s="51">
        <f t="shared" si="722"/>
        <v>2153.2976986301351</v>
      </c>
      <c r="W6478" s="53">
        <f t="shared" si="723"/>
        <v>8.0550805508055046E-3</v>
      </c>
      <c r="X6478" s="53" t="str">
        <f t="shared" si="724"/>
        <v/>
      </c>
      <c r="Y6478" s="54" t="str">
        <f t="shared" si="725"/>
        <v/>
      </c>
    </row>
    <row r="6479" spans="17:25" x14ac:dyDescent="0.25">
      <c r="Q6479" s="47">
        <f t="shared" si="721"/>
        <v>2009</v>
      </c>
      <c r="R6479" s="48" t="str">
        <f t="shared" si="719"/>
        <v>20098</v>
      </c>
      <c r="S6479" s="49">
        <v>40041</v>
      </c>
      <c r="T6479" s="48">
        <v>2016.09</v>
      </c>
      <c r="U6479" s="50">
        <f t="shared" si="720"/>
        <v>2017.6180645161287</v>
      </c>
      <c r="V6479" s="51">
        <f t="shared" si="722"/>
        <v>2153.2976986301351</v>
      </c>
      <c r="W6479" s="53">
        <f t="shared" si="723"/>
        <v>0</v>
      </c>
      <c r="X6479" s="53" t="str">
        <f t="shared" si="724"/>
        <v/>
      </c>
      <c r="Y6479" s="54" t="str">
        <f t="shared" si="725"/>
        <v/>
      </c>
    </row>
    <row r="6480" spans="17:25" x14ac:dyDescent="0.25">
      <c r="Q6480" s="47">
        <f t="shared" si="721"/>
        <v>2009</v>
      </c>
      <c r="R6480" s="48" t="str">
        <f t="shared" si="719"/>
        <v>20098</v>
      </c>
      <c r="S6480" s="49">
        <v>40042</v>
      </c>
      <c r="T6480" s="48">
        <v>2016.09</v>
      </c>
      <c r="U6480" s="50">
        <f t="shared" si="720"/>
        <v>2017.6180645161287</v>
      </c>
      <c r="V6480" s="51">
        <f t="shared" si="722"/>
        <v>2153.2976986301351</v>
      </c>
      <c r="W6480" s="53">
        <f t="shared" si="723"/>
        <v>0</v>
      </c>
      <c r="X6480" s="53" t="str">
        <f t="shared" si="724"/>
        <v/>
      </c>
      <c r="Y6480" s="54" t="str">
        <f t="shared" si="725"/>
        <v/>
      </c>
    </row>
    <row r="6481" spans="17:25" x14ac:dyDescent="0.25">
      <c r="Q6481" s="47">
        <f t="shared" si="721"/>
        <v>2009</v>
      </c>
      <c r="R6481" s="48" t="str">
        <f t="shared" si="719"/>
        <v>20098</v>
      </c>
      <c r="S6481" s="49">
        <v>40043</v>
      </c>
      <c r="T6481" s="48">
        <v>2016.09</v>
      </c>
      <c r="U6481" s="50">
        <f t="shared" si="720"/>
        <v>2017.6180645161287</v>
      </c>
      <c r="V6481" s="51">
        <f t="shared" si="722"/>
        <v>2153.2976986301351</v>
      </c>
      <c r="W6481" s="53">
        <f t="shared" si="723"/>
        <v>0</v>
      </c>
      <c r="X6481" s="53" t="str">
        <f t="shared" si="724"/>
        <v/>
      </c>
      <c r="Y6481" s="54" t="str">
        <f t="shared" si="725"/>
        <v/>
      </c>
    </row>
    <row r="6482" spans="17:25" x14ac:dyDescent="0.25">
      <c r="Q6482" s="47">
        <f t="shared" si="721"/>
        <v>2009</v>
      </c>
      <c r="R6482" s="48" t="str">
        <f t="shared" si="719"/>
        <v>20098</v>
      </c>
      <c r="S6482" s="49">
        <v>40044</v>
      </c>
      <c r="T6482" s="48">
        <v>2037.1</v>
      </c>
      <c r="U6482" s="50">
        <f t="shared" si="720"/>
        <v>2017.6180645161287</v>
      </c>
      <c r="V6482" s="51">
        <f t="shared" si="722"/>
        <v>2153.2976986301351</v>
      </c>
      <c r="W6482" s="53">
        <f t="shared" si="723"/>
        <v>1.0421161753691566E-2</v>
      </c>
      <c r="X6482" s="53" t="str">
        <f t="shared" si="724"/>
        <v/>
      </c>
      <c r="Y6482" s="54" t="str">
        <f t="shared" si="725"/>
        <v/>
      </c>
    </row>
    <row r="6483" spans="17:25" x14ac:dyDescent="0.25">
      <c r="Q6483" s="47">
        <f t="shared" si="721"/>
        <v>2009</v>
      </c>
      <c r="R6483" s="48" t="str">
        <f t="shared" si="719"/>
        <v>20098</v>
      </c>
      <c r="S6483" s="49">
        <v>40045</v>
      </c>
      <c r="T6483" s="48">
        <v>2041.91</v>
      </c>
      <c r="U6483" s="50">
        <f t="shared" si="720"/>
        <v>2017.6180645161287</v>
      </c>
      <c r="V6483" s="51">
        <f t="shared" si="722"/>
        <v>2153.2976986301351</v>
      </c>
      <c r="W6483" s="53">
        <f t="shared" si="723"/>
        <v>2.361199744735254E-3</v>
      </c>
      <c r="X6483" s="53" t="str">
        <f t="shared" si="724"/>
        <v/>
      </c>
      <c r="Y6483" s="54" t="str">
        <f t="shared" si="725"/>
        <v/>
      </c>
    </row>
    <row r="6484" spans="17:25" x14ac:dyDescent="0.25">
      <c r="Q6484" s="47">
        <f t="shared" si="721"/>
        <v>2009</v>
      </c>
      <c r="R6484" s="48" t="str">
        <f t="shared" si="719"/>
        <v>20098</v>
      </c>
      <c r="S6484" s="49">
        <v>40046</v>
      </c>
      <c r="T6484" s="48">
        <v>2012.67</v>
      </c>
      <c r="U6484" s="50">
        <f t="shared" si="720"/>
        <v>2017.6180645161287</v>
      </c>
      <c r="V6484" s="51">
        <f t="shared" si="722"/>
        <v>2153.2976986301351</v>
      </c>
      <c r="W6484" s="53">
        <f t="shared" si="723"/>
        <v>-1.4319925951682522E-2</v>
      </c>
      <c r="X6484" s="53" t="str">
        <f t="shared" si="724"/>
        <v/>
      </c>
      <c r="Y6484" s="54" t="str">
        <f t="shared" si="725"/>
        <v/>
      </c>
    </row>
    <row r="6485" spans="17:25" x14ac:dyDescent="0.25">
      <c r="Q6485" s="47">
        <f t="shared" si="721"/>
        <v>2009</v>
      </c>
      <c r="R6485" s="48" t="str">
        <f t="shared" si="719"/>
        <v>20098</v>
      </c>
      <c r="S6485" s="49">
        <v>40047</v>
      </c>
      <c r="T6485" s="48">
        <v>1997.31</v>
      </c>
      <c r="U6485" s="50">
        <f t="shared" si="720"/>
        <v>2017.6180645161287</v>
      </c>
      <c r="V6485" s="51">
        <f t="shared" si="722"/>
        <v>2153.2976986301351</v>
      </c>
      <c r="W6485" s="53">
        <f t="shared" si="723"/>
        <v>-7.6316534752344234E-3</v>
      </c>
      <c r="X6485" s="53" t="str">
        <f t="shared" si="724"/>
        <v/>
      </c>
      <c r="Y6485" s="54" t="str">
        <f t="shared" si="725"/>
        <v/>
      </c>
    </row>
    <row r="6486" spans="17:25" x14ac:dyDescent="0.25">
      <c r="Q6486" s="47">
        <f t="shared" si="721"/>
        <v>2009</v>
      </c>
      <c r="R6486" s="48" t="str">
        <f t="shared" si="719"/>
        <v>20098</v>
      </c>
      <c r="S6486" s="49">
        <v>40048</v>
      </c>
      <c r="T6486" s="48">
        <v>1997.31</v>
      </c>
      <c r="U6486" s="50">
        <f t="shared" si="720"/>
        <v>2017.6180645161287</v>
      </c>
      <c r="V6486" s="51">
        <f t="shared" si="722"/>
        <v>2153.2976986301351</v>
      </c>
      <c r="W6486" s="53">
        <f t="shared" si="723"/>
        <v>0</v>
      </c>
      <c r="X6486" s="53" t="str">
        <f t="shared" si="724"/>
        <v/>
      </c>
      <c r="Y6486" s="54" t="str">
        <f t="shared" si="725"/>
        <v/>
      </c>
    </row>
    <row r="6487" spans="17:25" x14ac:dyDescent="0.25">
      <c r="Q6487" s="47">
        <f t="shared" si="721"/>
        <v>2009</v>
      </c>
      <c r="R6487" s="48" t="str">
        <f t="shared" si="719"/>
        <v>20098</v>
      </c>
      <c r="S6487" s="49">
        <v>40049</v>
      </c>
      <c r="T6487" s="48">
        <v>1997.31</v>
      </c>
      <c r="U6487" s="50">
        <f t="shared" si="720"/>
        <v>2017.6180645161287</v>
      </c>
      <c r="V6487" s="51">
        <f t="shared" si="722"/>
        <v>2153.2976986301351</v>
      </c>
      <c r="W6487" s="53">
        <f t="shared" si="723"/>
        <v>0</v>
      </c>
      <c r="X6487" s="53" t="str">
        <f t="shared" si="724"/>
        <v/>
      </c>
      <c r="Y6487" s="54" t="str">
        <f t="shared" si="725"/>
        <v/>
      </c>
    </row>
    <row r="6488" spans="17:25" x14ac:dyDescent="0.25">
      <c r="Q6488" s="47">
        <f t="shared" si="721"/>
        <v>2009</v>
      </c>
      <c r="R6488" s="48" t="str">
        <f t="shared" si="719"/>
        <v>20098</v>
      </c>
      <c r="S6488" s="49">
        <v>40050</v>
      </c>
      <c r="T6488" s="48">
        <v>1997.44</v>
      </c>
      <c r="U6488" s="50">
        <f t="shared" si="720"/>
        <v>2017.6180645161287</v>
      </c>
      <c r="V6488" s="51">
        <f t="shared" si="722"/>
        <v>2153.2976986301351</v>
      </c>
      <c r="W6488" s="53">
        <f t="shared" si="723"/>
        <v>6.508754274503481E-5</v>
      </c>
      <c r="X6488" s="53" t="str">
        <f t="shared" si="724"/>
        <v/>
      </c>
      <c r="Y6488" s="54" t="str">
        <f t="shared" si="725"/>
        <v/>
      </c>
    </row>
    <row r="6489" spans="17:25" x14ac:dyDescent="0.25">
      <c r="Q6489" s="47">
        <f t="shared" si="721"/>
        <v>2009</v>
      </c>
      <c r="R6489" s="48" t="str">
        <f t="shared" si="719"/>
        <v>20098</v>
      </c>
      <c r="S6489" s="49">
        <v>40051</v>
      </c>
      <c r="T6489" s="48">
        <v>2007.2</v>
      </c>
      <c r="U6489" s="50">
        <f t="shared" si="720"/>
        <v>2017.6180645161287</v>
      </c>
      <c r="V6489" s="51">
        <f t="shared" si="722"/>
        <v>2153.2976986301351</v>
      </c>
      <c r="W6489" s="53">
        <f t="shared" si="723"/>
        <v>4.8862544056391677E-3</v>
      </c>
      <c r="X6489" s="53" t="str">
        <f t="shared" si="724"/>
        <v/>
      </c>
      <c r="Y6489" s="54" t="str">
        <f t="shared" si="725"/>
        <v/>
      </c>
    </row>
    <row r="6490" spans="17:25" x14ac:dyDescent="0.25">
      <c r="Q6490" s="47">
        <f t="shared" si="721"/>
        <v>2009</v>
      </c>
      <c r="R6490" s="48" t="str">
        <f t="shared" si="719"/>
        <v>20098</v>
      </c>
      <c r="S6490" s="49">
        <v>40052</v>
      </c>
      <c r="T6490" s="48">
        <v>2044.79</v>
      </c>
      <c r="U6490" s="50">
        <f t="shared" si="720"/>
        <v>2017.6180645161287</v>
      </c>
      <c r="V6490" s="51">
        <f t="shared" si="722"/>
        <v>2153.2976986301351</v>
      </c>
      <c r="W6490" s="53">
        <f t="shared" si="723"/>
        <v>1.8727580709446023E-2</v>
      </c>
      <c r="X6490" s="53" t="str">
        <f t="shared" si="724"/>
        <v/>
      </c>
      <c r="Y6490" s="54" t="str">
        <f t="shared" si="725"/>
        <v/>
      </c>
    </row>
    <row r="6491" spans="17:25" x14ac:dyDescent="0.25">
      <c r="Q6491" s="47">
        <f t="shared" si="721"/>
        <v>2009</v>
      </c>
      <c r="R6491" s="48" t="str">
        <f t="shared" si="719"/>
        <v>20098</v>
      </c>
      <c r="S6491" s="49">
        <v>40053</v>
      </c>
      <c r="T6491" s="48">
        <v>2043.65</v>
      </c>
      <c r="U6491" s="50">
        <f t="shared" si="720"/>
        <v>2017.6180645161287</v>
      </c>
      <c r="V6491" s="51">
        <f t="shared" si="722"/>
        <v>2153.2976986301351</v>
      </c>
      <c r="W6491" s="53">
        <f t="shared" si="723"/>
        <v>-5.5751446358787149E-4</v>
      </c>
      <c r="X6491" s="53" t="str">
        <f t="shared" si="724"/>
        <v/>
      </c>
      <c r="Y6491" s="54" t="str">
        <f t="shared" si="725"/>
        <v/>
      </c>
    </row>
    <row r="6492" spans="17:25" x14ac:dyDescent="0.25">
      <c r="Q6492" s="47">
        <f t="shared" si="721"/>
        <v>2009</v>
      </c>
      <c r="R6492" s="48" t="str">
        <f t="shared" si="719"/>
        <v>20098</v>
      </c>
      <c r="S6492" s="49">
        <v>40054</v>
      </c>
      <c r="T6492" s="48">
        <v>2035</v>
      </c>
      <c r="U6492" s="50">
        <f t="shared" si="720"/>
        <v>2017.6180645161287</v>
      </c>
      <c r="V6492" s="51">
        <f t="shared" si="722"/>
        <v>2153.2976986301351</v>
      </c>
      <c r="W6492" s="53">
        <f t="shared" si="723"/>
        <v>-4.2326230029604561E-3</v>
      </c>
      <c r="X6492" s="53" t="str">
        <f t="shared" si="724"/>
        <v/>
      </c>
      <c r="Y6492" s="54" t="str">
        <f t="shared" si="725"/>
        <v/>
      </c>
    </row>
    <row r="6493" spans="17:25" x14ac:dyDescent="0.25">
      <c r="Q6493" s="47">
        <f t="shared" si="721"/>
        <v>2009</v>
      </c>
      <c r="R6493" s="48" t="str">
        <f t="shared" si="719"/>
        <v>20098</v>
      </c>
      <c r="S6493" s="49">
        <v>40055</v>
      </c>
      <c r="T6493" s="48">
        <v>2035</v>
      </c>
      <c r="U6493" s="50">
        <f t="shared" si="720"/>
        <v>2017.6180645161287</v>
      </c>
      <c r="V6493" s="51">
        <f t="shared" si="722"/>
        <v>2153.2976986301351</v>
      </c>
      <c r="W6493" s="53">
        <f t="shared" si="723"/>
        <v>0</v>
      </c>
      <c r="X6493" s="53" t="str">
        <f t="shared" si="724"/>
        <v/>
      </c>
      <c r="Y6493" s="54" t="str">
        <f t="shared" si="725"/>
        <v/>
      </c>
    </row>
    <row r="6494" spans="17:25" x14ac:dyDescent="0.25">
      <c r="Q6494" s="47">
        <f t="shared" si="721"/>
        <v>2009</v>
      </c>
      <c r="R6494" s="48" t="str">
        <f t="shared" si="719"/>
        <v>20098</v>
      </c>
      <c r="S6494" s="49">
        <v>40056</v>
      </c>
      <c r="T6494" s="48">
        <v>2035</v>
      </c>
      <c r="U6494" s="50">
        <f t="shared" si="720"/>
        <v>2017.6180645161287</v>
      </c>
      <c r="V6494" s="51">
        <f t="shared" si="722"/>
        <v>2153.2976986301351</v>
      </c>
      <c r="W6494" s="53">
        <f t="shared" si="723"/>
        <v>0</v>
      </c>
      <c r="X6494" s="53" t="str">
        <f t="shared" si="724"/>
        <v/>
      </c>
      <c r="Y6494" s="54" t="str">
        <f t="shared" si="725"/>
        <v/>
      </c>
    </row>
    <row r="6495" spans="17:25" x14ac:dyDescent="0.25">
      <c r="Q6495" s="47">
        <f t="shared" si="721"/>
        <v>2009</v>
      </c>
      <c r="R6495" s="48" t="str">
        <f t="shared" si="719"/>
        <v>20099</v>
      </c>
      <c r="S6495" s="49">
        <v>40057</v>
      </c>
      <c r="T6495" s="48">
        <v>2057.81</v>
      </c>
      <c r="U6495" s="50">
        <f t="shared" si="720"/>
        <v>1978.0329999999994</v>
      </c>
      <c r="V6495" s="51">
        <f t="shared" si="722"/>
        <v>2153.2976986301351</v>
      </c>
      <c r="W6495" s="53">
        <f t="shared" si="723"/>
        <v>1.1208845208845242E-2</v>
      </c>
      <c r="X6495" s="53">
        <f t="shared" si="724"/>
        <v>-1.9619701673132428E-2</v>
      </c>
      <c r="Y6495" s="54" t="str">
        <f t="shared" si="725"/>
        <v/>
      </c>
    </row>
    <row r="6496" spans="17:25" x14ac:dyDescent="0.25">
      <c r="Q6496" s="47">
        <f t="shared" si="721"/>
        <v>2009</v>
      </c>
      <c r="R6496" s="48" t="str">
        <f t="shared" si="719"/>
        <v>20099</v>
      </c>
      <c r="S6496" s="49">
        <v>40058</v>
      </c>
      <c r="T6496" s="48">
        <v>2068.96</v>
      </c>
      <c r="U6496" s="50">
        <f t="shared" si="720"/>
        <v>1978.0329999999994</v>
      </c>
      <c r="V6496" s="51">
        <f t="shared" si="722"/>
        <v>2153.2976986301351</v>
      </c>
      <c r="W6496" s="53">
        <f t="shared" si="723"/>
        <v>5.4183816776087745E-3</v>
      </c>
      <c r="X6496" s="53" t="str">
        <f t="shared" si="724"/>
        <v/>
      </c>
      <c r="Y6496" s="54" t="str">
        <f t="shared" si="725"/>
        <v/>
      </c>
    </row>
    <row r="6497" spans="17:25" x14ac:dyDescent="0.25">
      <c r="Q6497" s="47">
        <f t="shared" si="721"/>
        <v>2009</v>
      </c>
      <c r="R6497" s="48" t="str">
        <f t="shared" si="719"/>
        <v>20099</v>
      </c>
      <c r="S6497" s="49">
        <v>40059</v>
      </c>
      <c r="T6497" s="48">
        <v>2065.73</v>
      </c>
      <c r="U6497" s="50">
        <f t="shared" si="720"/>
        <v>1978.0329999999994</v>
      </c>
      <c r="V6497" s="51">
        <f t="shared" si="722"/>
        <v>2153.2976986301351</v>
      </c>
      <c r="W6497" s="53">
        <f t="shared" si="723"/>
        <v>-1.5611708297889049E-3</v>
      </c>
      <c r="X6497" s="53" t="str">
        <f t="shared" si="724"/>
        <v/>
      </c>
      <c r="Y6497" s="54" t="str">
        <f t="shared" si="725"/>
        <v/>
      </c>
    </row>
    <row r="6498" spans="17:25" x14ac:dyDescent="0.25">
      <c r="Q6498" s="47">
        <f t="shared" si="721"/>
        <v>2009</v>
      </c>
      <c r="R6498" s="48" t="str">
        <f t="shared" si="719"/>
        <v>20099</v>
      </c>
      <c r="S6498" s="49">
        <v>40060</v>
      </c>
      <c r="T6498" s="48">
        <v>2029.75</v>
      </c>
      <c r="U6498" s="50">
        <f t="shared" si="720"/>
        <v>1978.0329999999994</v>
      </c>
      <c r="V6498" s="51">
        <f t="shared" si="722"/>
        <v>2153.2976986301351</v>
      </c>
      <c r="W6498" s="53">
        <f t="shared" si="723"/>
        <v>-1.7417571512249874E-2</v>
      </c>
      <c r="X6498" s="53" t="str">
        <f t="shared" si="724"/>
        <v/>
      </c>
      <c r="Y6498" s="54" t="str">
        <f t="shared" si="725"/>
        <v/>
      </c>
    </row>
    <row r="6499" spans="17:25" x14ac:dyDescent="0.25">
      <c r="Q6499" s="47">
        <f t="shared" si="721"/>
        <v>2009</v>
      </c>
      <c r="R6499" s="48" t="str">
        <f t="shared" si="719"/>
        <v>20099</v>
      </c>
      <c r="S6499" s="49">
        <v>40061</v>
      </c>
      <c r="T6499" s="48">
        <v>2018.72</v>
      </c>
      <c r="U6499" s="50">
        <f t="shared" si="720"/>
        <v>1978.0329999999994</v>
      </c>
      <c r="V6499" s="51">
        <f t="shared" si="722"/>
        <v>2153.2976986301351</v>
      </c>
      <c r="W6499" s="53">
        <f t="shared" si="723"/>
        <v>-5.4341667693065254E-3</v>
      </c>
      <c r="X6499" s="53" t="str">
        <f t="shared" si="724"/>
        <v/>
      </c>
      <c r="Y6499" s="54" t="str">
        <f t="shared" si="725"/>
        <v/>
      </c>
    </row>
    <row r="6500" spans="17:25" x14ac:dyDescent="0.25">
      <c r="Q6500" s="47">
        <f t="shared" si="721"/>
        <v>2009</v>
      </c>
      <c r="R6500" s="48" t="str">
        <f t="shared" si="719"/>
        <v>20099</v>
      </c>
      <c r="S6500" s="49">
        <v>40062</v>
      </c>
      <c r="T6500" s="48">
        <v>2018.72</v>
      </c>
      <c r="U6500" s="50">
        <f t="shared" si="720"/>
        <v>1978.0329999999994</v>
      </c>
      <c r="V6500" s="51">
        <f t="shared" si="722"/>
        <v>2153.2976986301351</v>
      </c>
      <c r="W6500" s="53">
        <f t="shared" si="723"/>
        <v>0</v>
      </c>
      <c r="X6500" s="53" t="str">
        <f t="shared" si="724"/>
        <v/>
      </c>
      <c r="Y6500" s="54" t="str">
        <f t="shared" si="725"/>
        <v/>
      </c>
    </row>
    <row r="6501" spans="17:25" x14ac:dyDescent="0.25">
      <c r="Q6501" s="47">
        <f t="shared" si="721"/>
        <v>2009</v>
      </c>
      <c r="R6501" s="48" t="str">
        <f t="shared" si="719"/>
        <v>20099</v>
      </c>
      <c r="S6501" s="49">
        <v>40063</v>
      </c>
      <c r="T6501" s="48">
        <v>2018.72</v>
      </c>
      <c r="U6501" s="50">
        <f t="shared" si="720"/>
        <v>1978.0329999999994</v>
      </c>
      <c r="V6501" s="51">
        <f t="shared" si="722"/>
        <v>2153.2976986301351</v>
      </c>
      <c r="W6501" s="53">
        <f t="shared" si="723"/>
        <v>0</v>
      </c>
      <c r="X6501" s="53" t="str">
        <f t="shared" si="724"/>
        <v/>
      </c>
      <c r="Y6501" s="54" t="str">
        <f t="shared" si="725"/>
        <v/>
      </c>
    </row>
    <row r="6502" spans="17:25" x14ac:dyDescent="0.25">
      <c r="Q6502" s="47">
        <f t="shared" si="721"/>
        <v>2009</v>
      </c>
      <c r="R6502" s="48" t="str">
        <f t="shared" si="719"/>
        <v>20099</v>
      </c>
      <c r="S6502" s="49">
        <v>40064</v>
      </c>
      <c r="T6502" s="48">
        <v>2018.72</v>
      </c>
      <c r="U6502" s="50">
        <f t="shared" si="720"/>
        <v>1978.0329999999994</v>
      </c>
      <c r="V6502" s="51">
        <f t="shared" si="722"/>
        <v>2153.2976986301351</v>
      </c>
      <c r="W6502" s="53">
        <f t="shared" si="723"/>
        <v>0</v>
      </c>
      <c r="X6502" s="53" t="str">
        <f t="shared" si="724"/>
        <v/>
      </c>
      <c r="Y6502" s="54" t="str">
        <f t="shared" si="725"/>
        <v/>
      </c>
    </row>
    <row r="6503" spans="17:25" x14ac:dyDescent="0.25">
      <c r="Q6503" s="47">
        <f t="shared" si="721"/>
        <v>2009</v>
      </c>
      <c r="R6503" s="48" t="str">
        <f t="shared" si="719"/>
        <v>20099</v>
      </c>
      <c r="S6503" s="49">
        <v>40065</v>
      </c>
      <c r="T6503" s="48">
        <v>1994.44</v>
      </c>
      <c r="U6503" s="50">
        <f t="shared" si="720"/>
        <v>1978.0329999999994</v>
      </c>
      <c r="V6503" s="51">
        <f t="shared" si="722"/>
        <v>2153.2976986301351</v>
      </c>
      <c r="W6503" s="53">
        <f t="shared" si="723"/>
        <v>-1.2027423317745867E-2</v>
      </c>
      <c r="X6503" s="53" t="str">
        <f t="shared" si="724"/>
        <v/>
      </c>
      <c r="Y6503" s="54" t="str">
        <f t="shared" si="725"/>
        <v/>
      </c>
    </row>
    <row r="6504" spans="17:25" x14ac:dyDescent="0.25">
      <c r="Q6504" s="47">
        <f t="shared" si="721"/>
        <v>2009</v>
      </c>
      <c r="R6504" s="48" t="str">
        <f t="shared" si="719"/>
        <v>20099</v>
      </c>
      <c r="S6504" s="49">
        <v>40066</v>
      </c>
      <c r="T6504" s="48">
        <v>1998.17</v>
      </c>
      <c r="U6504" s="50">
        <f t="shared" si="720"/>
        <v>1978.0329999999994</v>
      </c>
      <c r="V6504" s="51">
        <f t="shared" si="722"/>
        <v>2153.2976986301351</v>
      </c>
      <c r="W6504" s="53">
        <f t="shared" si="723"/>
        <v>1.8701991536471674E-3</v>
      </c>
      <c r="X6504" s="53" t="str">
        <f t="shared" si="724"/>
        <v/>
      </c>
      <c r="Y6504" s="54" t="str">
        <f t="shared" si="725"/>
        <v/>
      </c>
    </row>
    <row r="6505" spans="17:25" x14ac:dyDescent="0.25">
      <c r="Q6505" s="47">
        <f t="shared" si="721"/>
        <v>2009</v>
      </c>
      <c r="R6505" s="48" t="str">
        <f t="shared" si="719"/>
        <v>20099</v>
      </c>
      <c r="S6505" s="49">
        <v>40067</v>
      </c>
      <c r="T6505" s="48">
        <v>2008.95</v>
      </c>
      <c r="U6505" s="50">
        <f t="shared" si="720"/>
        <v>1978.0329999999994</v>
      </c>
      <c r="V6505" s="51">
        <f t="shared" si="722"/>
        <v>2153.2976986301351</v>
      </c>
      <c r="W6505" s="53">
        <f t="shared" si="723"/>
        <v>5.3949363667755712E-3</v>
      </c>
      <c r="X6505" s="53" t="str">
        <f t="shared" si="724"/>
        <v/>
      </c>
      <c r="Y6505" s="54" t="str">
        <f t="shared" si="725"/>
        <v/>
      </c>
    </row>
    <row r="6506" spans="17:25" x14ac:dyDescent="0.25">
      <c r="Q6506" s="47">
        <f t="shared" si="721"/>
        <v>2009</v>
      </c>
      <c r="R6506" s="48" t="str">
        <f t="shared" si="719"/>
        <v>20099</v>
      </c>
      <c r="S6506" s="49">
        <v>40068</v>
      </c>
      <c r="T6506" s="48">
        <v>1985.38</v>
      </c>
      <c r="U6506" s="50">
        <f t="shared" si="720"/>
        <v>1978.0329999999994</v>
      </c>
      <c r="V6506" s="51">
        <f t="shared" si="722"/>
        <v>2153.2976986301351</v>
      </c>
      <c r="W6506" s="53">
        <f t="shared" si="723"/>
        <v>-1.1732497075586767E-2</v>
      </c>
      <c r="X6506" s="53" t="str">
        <f t="shared" si="724"/>
        <v/>
      </c>
      <c r="Y6506" s="54" t="str">
        <f t="shared" si="725"/>
        <v/>
      </c>
    </row>
    <row r="6507" spans="17:25" x14ac:dyDescent="0.25">
      <c r="Q6507" s="47">
        <f t="shared" si="721"/>
        <v>2009</v>
      </c>
      <c r="R6507" s="48" t="str">
        <f t="shared" si="719"/>
        <v>20099</v>
      </c>
      <c r="S6507" s="49">
        <v>40069</v>
      </c>
      <c r="T6507" s="48">
        <v>1985.38</v>
      </c>
      <c r="U6507" s="50">
        <f t="shared" si="720"/>
        <v>1978.0329999999994</v>
      </c>
      <c r="V6507" s="51">
        <f t="shared" si="722"/>
        <v>2153.2976986301351</v>
      </c>
      <c r="W6507" s="53">
        <f t="shared" si="723"/>
        <v>0</v>
      </c>
      <c r="X6507" s="53" t="str">
        <f t="shared" si="724"/>
        <v/>
      </c>
      <c r="Y6507" s="54" t="str">
        <f t="shared" si="725"/>
        <v/>
      </c>
    </row>
    <row r="6508" spans="17:25" x14ac:dyDescent="0.25">
      <c r="Q6508" s="47">
        <f t="shared" si="721"/>
        <v>2009</v>
      </c>
      <c r="R6508" s="48" t="str">
        <f t="shared" si="719"/>
        <v>20099</v>
      </c>
      <c r="S6508" s="49">
        <v>40070</v>
      </c>
      <c r="T6508" s="48">
        <v>1985.38</v>
      </c>
      <c r="U6508" s="50">
        <f t="shared" si="720"/>
        <v>1978.0329999999994</v>
      </c>
      <c r="V6508" s="51">
        <f t="shared" si="722"/>
        <v>2153.2976986301351</v>
      </c>
      <c r="W6508" s="53">
        <f t="shared" si="723"/>
        <v>0</v>
      </c>
      <c r="X6508" s="53" t="str">
        <f t="shared" si="724"/>
        <v/>
      </c>
      <c r="Y6508" s="54" t="str">
        <f t="shared" si="725"/>
        <v/>
      </c>
    </row>
    <row r="6509" spans="17:25" x14ac:dyDescent="0.25">
      <c r="Q6509" s="47">
        <f t="shared" si="721"/>
        <v>2009</v>
      </c>
      <c r="R6509" s="48" t="str">
        <f t="shared" si="719"/>
        <v>20099</v>
      </c>
      <c r="S6509" s="49">
        <v>40071</v>
      </c>
      <c r="T6509" s="48">
        <v>1998.99</v>
      </c>
      <c r="U6509" s="50">
        <f t="shared" si="720"/>
        <v>1978.0329999999994</v>
      </c>
      <c r="V6509" s="51">
        <f t="shared" si="722"/>
        <v>2153.2976986301351</v>
      </c>
      <c r="W6509" s="53">
        <f t="shared" si="723"/>
        <v>6.8551108603893685E-3</v>
      </c>
      <c r="X6509" s="53" t="str">
        <f t="shared" si="724"/>
        <v/>
      </c>
      <c r="Y6509" s="54" t="str">
        <f t="shared" si="725"/>
        <v/>
      </c>
    </row>
    <row r="6510" spans="17:25" x14ac:dyDescent="0.25">
      <c r="Q6510" s="47">
        <f t="shared" si="721"/>
        <v>2009</v>
      </c>
      <c r="R6510" s="48" t="str">
        <f t="shared" si="719"/>
        <v>20099</v>
      </c>
      <c r="S6510" s="49">
        <v>40072</v>
      </c>
      <c r="T6510" s="48">
        <v>1986.86</v>
      </c>
      <c r="U6510" s="50">
        <f t="shared" si="720"/>
        <v>1978.0329999999994</v>
      </c>
      <c r="V6510" s="51">
        <f t="shared" si="722"/>
        <v>2153.2976986301351</v>
      </c>
      <c r="W6510" s="53">
        <f t="shared" si="723"/>
        <v>-6.0680643725081751E-3</v>
      </c>
      <c r="X6510" s="53" t="str">
        <f t="shared" si="724"/>
        <v/>
      </c>
      <c r="Y6510" s="54" t="str">
        <f t="shared" si="725"/>
        <v/>
      </c>
    </row>
    <row r="6511" spans="17:25" x14ac:dyDescent="0.25">
      <c r="Q6511" s="47">
        <f t="shared" si="721"/>
        <v>2009</v>
      </c>
      <c r="R6511" s="48" t="str">
        <f t="shared" si="719"/>
        <v>20099</v>
      </c>
      <c r="S6511" s="49">
        <v>40073</v>
      </c>
      <c r="T6511" s="48">
        <v>1960.76</v>
      </c>
      <c r="U6511" s="50">
        <f t="shared" si="720"/>
        <v>1978.0329999999994</v>
      </c>
      <c r="V6511" s="51">
        <f t="shared" si="722"/>
        <v>2153.2976986301351</v>
      </c>
      <c r="W6511" s="53">
        <f t="shared" si="723"/>
        <v>-1.3136305527314374E-2</v>
      </c>
      <c r="X6511" s="53" t="str">
        <f t="shared" si="724"/>
        <v/>
      </c>
      <c r="Y6511" s="54" t="str">
        <f t="shared" si="725"/>
        <v/>
      </c>
    </row>
    <row r="6512" spans="17:25" x14ac:dyDescent="0.25">
      <c r="Q6512" s="47">
        <f t="shared" si="721"/>
        <v>2009</v>
      </c>
      <c r="R6512" s="48" t="str">
        <f t="shared" si="719"/>
        <v>20099</v>
      </c>
      <c r="S6512" s="49">
        <v>40074</v>
      </c>
      <c r="T6512" s="48">
        <v>1962.6</v>
      </c>
      <c r="U6512" s="50">
        <f t="shared" si="720"/>
        <v>1978.0329999999994</v>
      </c>
      <c r="V6512" s="51">
        <f t="shared" si="722"/>
        <v>2153.2976986301351</v>
      </c>
      <c r="W6512" s="53">
        <f t="shared" si="723"/>
        <v>9.3841163630425939E-4</v>
      </c>
      <c r="X6512" s="53" t="str">
        <f t="shared" si="724"/>
        <v/>
      </c>
      <c r="Y6512" s="54" t="str">
        <f t="shared" si="725"/>
        <v/>
      </c>
    </row>
    <row r="6513" spans="17:25" x14ac:dyDescent="0.25">
      <c r="Q6513" s="47">
        <f t="shared" si="721"/>
        <v>2009</v>
      </c>
      <c r="R6513" s="48" t="str">
        <f t="shared" si="719"/>
        <v>20099</v>
      </c>
      <c r="S6513" s="49">
        <v>40075</v>
      </c>
      <c r="T6513" s="48">
        <v>1951.38</v>
      </c>
      <c r="U6513" s="50">
        <f t="shared" si="720"/>
        <v>1978.0329999999994</v>
      </c>
      <c r="V6513" s="51">
        <f t="shared" si="722"/>
        <v>2153.2976986301351</v>
      </c>
      <c r="W6513" s="53">
        <f t="shared" si="723"/>
        <v>-5.7169061449097169E-3</v>
      </c>
      <c r="X6513" s="53" t="str">
        <f t="shared" si="724"/>
        <v/>
      </c>
      <c r="Y6513" s="54" t="str">
        <f t="shared" si="725"/>
        <v/>
      </c>
    </row>
    <row r="6514" spans="17:25" x14ac:dyDescent="0.25">
      <c r="Q6514" s="47">
        <f t="shared" si="721"/>
        <v>2009</v>
      </c>
      <c r="R6514" s="48" t="str">
        <f t="shared" si="719"/>
        <v>20099</v>
      </c>
      <c r="S6514" s="49">
        <v>40076</v>
      </c>
      <c r="T6514" s="48">
        <v>1951.38</v>
      </c>
      <c r="U6514" s="50">
        <f t="shared" si="720"/>
        <v>1978.0329999999994</v>
      </c>
      <c r="V6514" s="51">
        <f t="shared" si="722"/>
        <v>2153.2976986301351</v>
      </c>
      <c r="W6514" s="53">
        <f t="shared" si="723"/>
        <v>0</v>
      </c>
      <c r="X6514" s="53" t="str">
        <f t="shared" si="724"/>
        <v/>
      </c>
      <c r="Y6514" s="54" t="str">
        <f t="shared" si="725"/>
        <v/>
      </c>
    </row>
    <row r="6515" spans="17:25" x14ac:dyDescent="0.25">
      <c r="Q6515" s="47">
        <f t="shared" si="721"/>
        <v>2009</v>
      </c>
      <c r="R6515" s="48" t="str">
        <f t="shared" si="719"/>
        <v>20099</v>
      </c>
      <c r="S6515" s="49">
        <v>40077</v>
      </c>
      <c r="T6515" s="48">
        <v>1951.38</v>
      </c>
      <c r="U6515" s="50">
        <f t="shared" si="720"/>
        <v>1978.0329999999994</v>
      </c>
      <c r="V6515" s="51">
        <f t="shared" si="722"/>
        <v>2153.2976986301351</v>
      </c>
      <c r="W6515" s="53">
        <f t="shared" si="723"/>
        <v>0</v>
      </c>
      <c r="X6515" s="53" t="str">
        <f t="shared" si="724"/>
        <v/>
      </c>
      <c r="Y6515" s="54" t="str">
        <f t="shared" si="725"/>
        <v/>
      </c>
    </row>
    <row r="6516" spans="17:25" x14ac:dyDescent="0.25">
      <c r="Q6516" s="47">
        <f t="shared" si="721"/>
        <v>2009</v>
      </c>
      <c r="R6516" s="48" t="str">
        <f t="shared" si="719"/>
        <v>20099</v>
      </c>
      <c r="S6516" s="49">
        <v>40078</v>
      </c>
      <c r="T6516" s="48">
        <v>1950.77</v>
      </c>
      <c r="U6516" s="50">
        <f t="shared" si="720"/>
        <v>1978.0329999999994</v>
      </c>
      <c r="V6516" s="51">
        <f t="shared" si="722"/>
        <v>2153.2976986301351</v>
      </c>
      <c r="W6516" s="53">
        <f t="shared" si="723"/>
        <v>-3.1259928870852605E-4</v>
      </c>
      <c r="X6516" s="53" t="str">
        <f t="shared" si="724"/>
        <v/>
      </c>
      <c r="Y6516" s="54" t="str">
        <f t="shared" si="725"/>
        <v/>
      </c>
    </row>
    <row r="6517" spans="17:25" x14ac:dyDescent="0.25">
      <c r="Q6517" s="47">
        <f t="shared" si="721"/>
        <v>2009</v>
      </c>
      <c r="R6517" s="48" t="str">
        <f t="shared" si="719"/>
        <v>20099</v>
      </c>
      <c r="S6517" s="49">
        <v>40079</v>
      </c>
      <c r="T6517" s="48">
        <v>1914.47</v>
      </c>
      <c r="U6517" s="50">
        <f t="shared" si="720"/>
        <v>1978.0329999999994</v>
      </c>
      <c r="V6517" s="51">
        <f t="shared" si="722"/>
        <v>2153.2976986301351</v>
      </c>
      <c r="W6517" s="53">
        <f t="shared" si="723"/>
        <v>-1.8608036826483931E-2</v>
      </c>
      <c r="X6517" s="53" t="str">
        <f t="shared" si="724"/>
        <v/>
      </c>
      <c r="Y6517" s="54" t="str">
        <f t="shared" si="725"/>
        <v/>
      </c>
    </row>
    <row r="6518" spans="17:25" x14ac:dyDescent="0.25">
      <c r="Q6518" s="47">
        <f t="shared" si="721"/>
        <v>2009</v>
      </c>
      <c r="R6518" s="48" t="str">
        <f t="shared" si="719"/>
        <v>20099</v>
      </c>
      <c r="S6518" s="49">
        <v>40080</v>
      </c>
      <c r="T6518" s="48">
        <v>1911.66</v>
      </c>
      <c r="U6518" s="50">
        <f t="shared" si="720"/>
        <v>1978.0329999999994</v>
      </c>
      <c r="V6518" s="51">
        <f t="shared" si="722"/>
        <v>2153.2976986301351</v>
      </c>
      <c r="W6518" s="53">
        <f t="shared" si="723"/>
        <v>-1.4677691475969423E-3</v>
      </c>
      <c r="X6518" s="53" t="str">
        <f t="shared" si="724"/>
        <v/>
      </c>
      <c r="Y6518" s="54" t="str">
        <f t="shared" si="725"/>
        <v/>
      </c>
    </row>
    <row r="6519" spans="17:25" x14ac:dyDescent="0.25">
      <c r="Q6519" s="47">
        <f t="shared" si="721"/>
        <v>2009</v>
      </c>
      <c r="R6519" s="48" t="str">
        <f t="shared" si="719"/>
        <v>20099</v>
      </c>
      <c r="S6519" s="49">
        <v>40081</v>
      </c>
      <c r="T6519" s="48">
        <v>1922.5</v>
      </c>
      <c r="U6519" s="50">
        <f t="shared" si="720"/>
        <v>1978.0329999999994</v>
      </c>
      <c r="V6519" s="51">
        <f t="shared" si="722"/>
        <v>2153.2976986301351</v>
      </c>
      <c r="W6519" s="53">
        <f t="shared" si="723"/>
        <v>5.6704644131277959E-3</v>
      </c>
      <c r="X6519" s="53" t="str">
        <f t="shared" si="724"/>
        <v/>
      </c>
      <c r="Y6519" s="54" t="str">
        <f t="shared" si="725"/>
        <v/>
      </c>
    </row>
    <row r="6520" spans="17:25" x14ac:dyDescent="0.25">
      <c r="Q6520" s="47">
        <f t="shared" si="721"/>
        <v>2009</v>
      </c>
      <c r="R6520" s="48" t="str">
        <f t="shared" si="719"/>
        <v>20099</v>
      </c>
      <c r="S6520" s="49">
        <v>40082</v>
      </c>
      <c r="T6520" s="48">
        <v>1926.59</v>
      </c>
      <c r="U6520" s="50">
        <f t="shared" si="720"/>
        <v>1978.0329999999994</v>
      </c>
      <c r="V6520" s="51">
        <f t="shared" si="722"/>
        <v>2153.2976986301351</v>
      </c>
      <c r="W6520" s="53">
        <f t="shared" si="723"/>
        <v>2.1274382314693252E-3</v>
      </c>
      <c r="X6520" s="53" t="str">
        <f t="shared" si="724"/>
        <v/>
      </c>
      <c r="Y6520" s="54" t="str">
        <f t="shared" si="725"/>
        <v/>
      </c>
    </row>
    <row r="6521" spans="17:25" x14ac:dyDescent="0.25">
      <c r="Q6521" s="47">
        <f t="shared" si="721"/>
        <v>2009</v>
      </c>
      <c r="R6521" s="48" t="str">
        <f t="shared" si="719"/>
        <v>20099</v>
      </c>
      <c r="S6521" s="49">
        <v>40083</v>
      </c>
      <c r="T6521" s="48">
        <v>1926.59</v>
      </c>
      <c r="U6521" s="50">
        <f t="shared" si="720"/>
        <v>1978.0329999999994</v>
      </c>
      <c r="V6521" s="51">
        <f t="shared" si="722"/>
        <v>2153.2976986301351</v>
      </c>
      <c r="W6521" s="53">
        <f t="shared" si="723"/>
        <v>0</v>
      </c>
      <c r="X6521" s="53" t="str">
        <f t="shared" si="724"/>
        <v/>
      </c>
      <c r="Y6521" s="54" t="str">
        <f t="shared" si="725"/>
        <v/>
      </c>
    </row>
    <row r="6522" spans="17:25" x14ac:dyDescent="0.25">
      <c r="Q6522" s="47">
        <f t="shared" si="721"/>
        <v>2009</v>
      </c>
      <c r="R6522" s="48" t="str">
        <f t="shared" si="719"/>
        <v>20099</v>
      </c>
      <c r="S6522" s="49">
        <v>40084</v>
      </c>
      <c r="T6522" s="48">
        <v>1926.59</v>
      </c>
      <c r="U6522" s="50">
        <f t="shared" si="720"/>
        <v>1978.0329999999994</v>
      </c>
      <c r="V6522" s="51">
        <f t="shared" si="722"/>
        <v>2153.2976986301351</v>
      </c>
      <c r="W6522" s="53">
        <f t="shared" si="723"/>
        <v>0</v>
      </c>
      <c r="X6522" s="53" t="str">
        <f t="shared" si="724"/>
        <v/>
      </c>
      <c r="Y6522" s="54" t="str">
        <f t="shared" si="725"/>
        <v/>
      </c>
    </row>
    <row r="6523" spans="17:25" x14ac:dyDescent="0.25">
      <c r="Q6523" s="47">
        <f t="shared" si="721"/>
        <v>2009</v>
      </c>
      <c r="R6523" s="48" t="str">
        <f t="shared" si="719"/>
        <v>20099</v>
      </c>
      <c r="S6523" s="49">
        <v>40085</v>
      </c>
      <c r="T6523" s="48">
        <v>1921.64</v>
      </c>
      <c r="U6523" s="50">
        <f t="shared" si="720"/>
        <v>1978.0329999999994</v>
      </c>
      <c r="V6523" s="51">
        <f t="shared" si="722"/>
        <v>2153.2976986301351</v>
      </c>
      <c r="W6523" s="53">
        <f t="shared" si="723"/>
        <v>-2.5693063910846581E-3</v>
      </c>
      <c r="X6523" s="53" t="str">
        <f t="shared" si="724"/>
        <v/>
      </c>
      <c r="Y6523" s="54" t="str">
        <f t="shared" si="725"/>
        <v/>
      </c>
    </row>
    <row r="6524" spans="17:25" x14ac:dyDescent="0.25">
      <c r="Q6524" s="47">
        <f t="shared" si="721"/>
        <v>2009</v>
      </c>
      <c r="R6524" s="48" t="str">
        <f t="shared" si="719"/>
        <v>20099</v>
      </c>
      <c r="S6524" s="49">
        <v>40086</v>
      </c>
      <c r="T6524" s="48">
        <v>1922</v>
      </c>
      <c r="U6524" s="50">
        <f t="shared" si="720"/>
        <v>1978.0329999999994</v>
      </c>
      <c r="V6524" s="51">
        <f t="shared" si="722"/>
        <v>2153.2976986301351</v>
      </c>
      <c r="W6524" s="53">
        <f t="shared" si="723"/>
        <v>1.8733998043329869E-4</v>
      </c>
      <c r="X6524" s="53" t="str">
        <f t="shared" si="724"/>
        <v/>
      </c>
      <c r="Y6524" s="54" t="str">
        <f t="shared" si="725"/>
        <v/>
      </c>
    </row>
    <row r="6525" spans="17:25" x14ac:dyDescent="0.25">
      <c r="Q6525" s="47">
        <f t="shared" si="721"/>
        <v>2009</v>
      </c>
      <c r="R6525" s="48" t="str">
        <f t="shared" si="719"/>
        <v>200910</v>
      </c>
      <c r="S6525" s="49">
        <v>40087</v>
      </c>
      <c r="T6525" s="48">
        <v>1925.49</v>
      </c>
      <c r="U6525" s="50">
        <f t="shared" si="720"/>
        <v>1901.4003225806453</v>
      </c>
      <c r="V6525" s="51">
        <f t="shared" si="722"/>
        <v>2153.2976986301351</v>
      </c>
      <c r="W6525" s="53">
        <f t="shared" si="723"/>
        <v>1.8158168574402556E-3</v>
      </c>
      <c r="X6525" s="53">
        <f t="shared" si="724"/>
        <v>-3.8741859928198452E-2</v>
      </c>
      <c r="Y6525" s="54" t="str">
        <f t="shared" si="725"/>
        <v/>
      </c>
    </row>
    <row r="6526" spans="17:25" x14ac:dyDescent="0.25">
      <c r="Q6526" s="47">
        <f t="shared" si="721"/>
        <v>2009</v>
      </c>
      <c r="R6526" s="48" t="str">
        <f t="shared" si="719"/>
        <v>200910</v>
      </c>
      <c r="S6526" s="49">
        <v>40088</v>
      </c>
      <c r="T6526" s="48">
        <v>1918.87</v>
      </c>
      <c r="U6526" s="50">
        <f t="shared" si="720"/>
        <v>1901.4003225806453</v>
      </c>
      <c r="V6526" s="51">
        <f t="shared" si="722"/>
        <v>2153.2976986301351</v>
      </c>
      <c r="W6526" s="53">
        <f t="shared" si="723"/>
        <v>-3.4380858898255262E-3</v>
      </c>
      <c r="X6526" s="53" t="str">
        <f t="shared" si="724"/>
        <v/>
      </c>
      <c r="Y6526" s="54" t="str">
        <f t="shared" si="725"/>
        <v/>
      </c>
    </row>
    <row r="6527" spans="17:25" x14ac:dyDescent="0.25">
      <c r="Q6527" s="47">
        <f t="shared" si="721"/>
        <v>2009</v>
      </c>
      <c r="R6527" s="48" t="str">
        <f t="shared" si="719"/>
        <v>200910</v>
      </c>
      <c r="S6527" s="49">
        <v>40089</v>
      </c>
      <c r="T6527" s="48">
        <v>1919.75</v>
      </c>
      <c r="U6527" s="50">
        <f t="shared" si="720"/>
        <v>1901.4003225806453</v>
      </c>
      <c r="V6527" s="51">
        <f t="shared" si="722"/>
        <v>2153.2976986301351</v>
      </c>
      <c r="W6527" s="53">
        <f t="shared" si="723"/>
        <v>4.5860324044877387E-4</v>
      </c>
      <c r="X6527" s="53" t="str">
        <f t="shared" si="724"/>
        <v/>
      </c>
      <c r="Y6527" s="54" t="str">
        <f t="shared" si="725"/>
        <v/>
      </c>
    </row>
    <row r="6528" spans="17:25" x14ac:dyDescent="0.25">
      <c r="Q6528" s="47">
        <f t="shared" si="721"/>
        <v>2009</v>
      </c>
      <c r="R6528" s="48" t="str">
        <f t="shared" si="719"/>
        <v>200910</v>
      </c>
      <c r="S6528" s="49">
        <v>40090</v>
      </c>
      <c r="T6528" s="48">
        <v>1919.75</v>
      </c>
      <c r="U6528" s="50">
        <f t="shared" si="720"/>
        <v>1901.4003225806453</v>
      </c>
      <c r="V6528" s="51">
        <f t="shared" si="722"/>
        <v>2153.2976986301351</v>
      </c>
      <c r="W6528" s="53">
        <f t="shared" si="723"/>
        <v>0</v>
      </c>
      <c r="X6528" s="53" t="str">
        <f t="shared" si="724"/>
        <v/>
      </c>
      <c r="Y6528" s="54" t="str">
        <f t="shared" si="725"/>
        <v/>
      </c>
    </row>
    <row r="6529" spans="17:25" x14ac:dyDescent="0.25">
      <c r="Q6529" s="47">
        <f t="shared" si="721"/>
        <v>2009</v>
      </c>
      <c r="R6529" s="48" t="str">
        <f t="shared" si="719"/>
        <v>200910</v>
      </c>
      <c r="S6529" s="49">
        <v>40091</v>
      </c>
      <c r="T6529" s="48">
        <v>1919.75</v>
      </c>
      <c r="U6529" s="50">
        <f t="shared" si="720"/>
        <v>1901.4003225806453</v>
      </c>
      <c r="V6529" s="51">
        <f t="shared" si="722"/>
        <v>2153.2976986301351</v>
      </c>
      <c r="W6529" s="53">
        <f t="shared" si="723"/>
        <v>0</v>
      </c>
      <c r="X6529" s="53" t="str">
        <f t="shared" si="724"/>
        <v/>
      </c>
      <c r="Y6529" s="54" t="str">
        <f t="shared" si="725"/>
        <v/>
      </c>
    </row>
    <row r="6530" spans="17:25" x14ac:dyDescent="0.25">
      <c r="Q6530" s="47">
        <f t="shared" si="721"/>
        <v>2009</v>
      </c>
      <c r="R6530" s="48" t="str">
        <f t="shared" si="719"/>
        <v>200910</v>
      </c>
      <c r="S6530" s="49">
        <v>40092</v>
      </c>
      <c r="T6530" s="48">
        <v>1925.57</v>
      </c>
      <c r="U6530" s="50">
        <f t="shared" si="720"/>
        <v>1901.4003225806453</v>
      </c>
      <c r="V6530" s="51">
        <f t="shared" si="722"/>
        <v>2153.2976986301351</v>
      </c>
      <c r="W6530" s="53">
        <f t="shared" si="723"/>
        <v>3.0316447454095119E-3</v>
      </c>
      <c r="X6530" s="53" t="str">
        <f t="shared" si="724"/>
        <v/>
      </c>
      <c r="Y6530" s="54" t="str">
        <f t="shared" si="725"/>
        <v/>
      </c>
    </row>
    <row r="6531" spans="17:25" x14ac:dyDescent="0.25">
      <c r="Q6531" s="47">
        <f t="shared" si="721"/>
        <v>2009</v>
      </c>
      <c r="R6531" s="48" t="str">
        <f t="shared" si="719"/>
        <v>200910</v>
      </c>
      <c r="S6531" s="49">
        <v>40093</v>
      </c>
      <c r="T6531" s="48">
        <v>1906.59</v>
      </c>
      <c r="U6531" s="50">
        <f t="shared" si="720"/>
        <v>1901.4003225806453</v>
      </c>
      <c r="V6531" s="51">
        <f t="shared" si="722"/>
        <v>2153.2976986301351</v>
      </c>
      <c r="W6531" s="53">
        <f t="shared" si="723"/>
        <v>-9.8568216164564015E-3</v>
      </c>
      <c r="X6531" s="53" t="str">
        <f t="shared" si="724"/>
        <v/>
      </c>
      <c r="Y6531" s="54" t="str">
        <f t="shared" si="725"/>
        <v/>
      </c>
    </row>
    <row r="6532" spans="17:25" x14ac:dyDescent="0.25">
      <c r="Q6532" s="47">
        <f t="shared" si="721"/>
        <v>2009</v>
      </c>
      <c r="R6532" s="48" t="str">
        <f t="shared" si="719"/>
        <v>200910</v>
      </c>
      <c r="S6532" s="49">
        <v>40094</v>
      </c>
      <c r="T6532" s="48">
        <v>1897.31</v>
      </c>
      <c r="U6532" s="50">
        <f t="shared" si="720"/>
        <v>1901.4003225806453</v>
      </c>
      <c r="V6532" s="51">
        <f t="shared" si="722"/>
        <v>2153.2976986301351</v>
      </c>
      <c r="W6532" s="53">
        <f t="shared" si="723"/>
        <v>-4.8673285813940481E-3</v>
      </c>
      <c r="X6532" s="53" t="str">
        <f t="shared" si="724"/>
        <v/>
      </c>
      <c r="Y6532" s="54" t="str">
        <f t="shared" si="725"/>
        <v/>
      </c>
    </row>
    <row r="6533" spans="17:25" x14ac:dyDescent="0.25">
      <c r="Q6533" s="47">
        <f t="shared" si="721"/>
        <v>2009</v>
      </c>
      <c r="R6533" s="48" t="str">
        <f t="shared" si="719"/>
        <v>200910</v>
      </c>
      <c r="S6533" s="49">
        <v>40095</v>
      </c>
      <c r="T6533" s="48">
        <v>1870.96</v>
      </c>
      <c r="U6533" s="50">
        <f t="shared" si="720"/>
        <v>1901.4003225806453</v>
      </c>
      <c r="V6533" s="51">
        <f t="shared" si="722"/>
        <v>2153.2976986301351</v>
      </c>
      <c r="W6533" s="53">
        <f t="shared" si="723"/>
        <v>-1.388808365528027E-2</v>
      </c>
      <c r="X6533" s="53" t="str">
        <f t="shared" si="724"/>
        <v/>
      </c>
      <c r="Y6533" s="54" t="str">
        <f t="shared" si="725"/>
        <v/>
      </c>
    </row>
    <row r="6534" spans="17:25" x14ac:dyDescent="0.25">
      <c r="Q6534" s="47">
        <f t="shared" si="721"/>
        <v>2009</v>
      </c>
      <c r="R6534" s="48" t="str">
        <f t="shared" si="719"/>
        <v>200910</v>
      </c>
      <c r="S6534" s="49">
        <v>40096</v>
      </c>
      <c r="T6534" s="48">
        <v>1857.21</v>
      </c>
      <c r="U6534" s="50">
        <f t="shared" si="720"/>
        <v>1901.4003225806453</v>
      </c>
      <c r="V6534" s="51">
        <f t="shared" si="722"/>
        <v>2153.2976986301351</v>
      </c>
      <c r="W6534" s="53">
        <f t="shared" si="723"/>
        <v>-7.3491683413862141E-3</v>
      </c>
      <c r="X6534" s="53" t="str">
        <f t="shared" si="724"/>
        <v/>
      </c>
      <c r="Y6534" s="54" t="str">
        <f t="shared" si="725"/>
        <v/>
      </c>
    </row>
    <row r="6535" spans="17:25" x14ac:dyDescent="0.25">
      <c r="Q6535" s="47">
        <f t="shared" si="721"/>
        <v>2009</v>
      </c>
      <c r="R6535" s="48" t="str">
        <f t="shared" ref="R6535:R6598" si="726">+YEAR(S6535)&amp;MONTH(S6535)</f>
        <v>200910</v>
      </c>
      <c r="S6535" s="49">
        <v>40097</v>
      </c>
      <c r="T6535" s="48">
        <v>1857.21</v>
      </c>
      <c r="U6535" s="50">
        <f t="shared" ref="U6535:U6598" si="727">+AVERAGEIF($R$3:$R$12000,R6535,$T$3:$T$12000)</f>
        <v>1901.4003225806453</v>
      </c>
      <c r="V6535" s="51">
        <f t="shared" si="722"/>
        <v>2153.2976986301351</v>
      </c>
      <c r="W6535" s="53">
        <f t="shared" si="723"/>
        <v>0</v>
      </c>
      <c r="X6535" s="53" t="str">
        <f t="shared" si="724"/>
        <v/>
      </c>
      <c r="Y6535" s="54" t="str">
        <f t="shared" si="725"/>
        <v/>
      </c>
    </row>
    <row r="6536" spans="17:25" x14ac:dyDescent="0.25">
      <c r="Q6536" s="47">
        <f t="shared" ref="Q6536:Q6599" si="728">+YEAR(S6536)</f>
        <v>2009</v>
      </c>
      <c r="R6536" s="48" t="str">
        <f t="shared" si="726"/>
        <v>200910</v>
      </c>
      <c r="S6536" s="49">
        <v>40098</v>
      </c>
      <c r="T6536" s="48">
        <v>1857.21</v>
      </c>
      <c r="U6536" s="50">
        <f t="shared" si="727"/>
        <v>1901.4003225806453</v>
      </c>
      <c r="V6536" s="51">
        <f t="shared" ref="V6536:V6599" si="729">+AVERAGEIF($Q$3:$Q$12000,Q6536,$T$3:$T$12000)</f>
        <v>2153.2976986301351</v>
      </c>
      <c r="W6536" s="53">
        <f t="shared" si="723"/>
        <v>0</v>
      </c>
      <c r="X6536" s="53" t="str">
        <f t="shared" si="724"/>
        <v/>
      </c>
      <c r="Y6536" s="54" t="str">
        <f t="shared" si="725"/>
        <v/>
      </c>
    </row>
    <row r="6537" spans="17:25" x14ac:dyDescent="0.25">
      <c r="Q6537" s="47">
        <f t="shared" si="728"/>
        <v>2009</v>
      </c>
      <c r="R6537" s="48" t="str">
        <f t="shared" si="726"/>
        <v>200910</v>
      </c>
      <c r="S6537" s="49">
        <v>40099</v>
      </c>
      <c r="T6537" s="48">
        <v>1857.21</v>
      </c>
      <c r="U6537" s="50">
        <f t="shared" si="727"/>
        <v>1901.4003225806453</v>
      </c>
      <c r="V6537" s="51">
        <f t="shared" si="729"/>
        <v>2153.2976986301351</v>
      </c>
      <c r="W6537" s="53">
        <f t="shared" ref="W6537:W6600" si="730">+T6537/T6536-1</f>
        <v>0</v>
      </c>
      <c r="X6537" s="53" t="str">
        <f t="shared" ref="X6537:X6600" si="731">IF(U6537/U6536-1=0,"",U6537/U6536-1)</f>
        <v/>
      </c>
      <c r="Y6537" s="54" t="str">
        <f t="shared" ref="Y6537:Y6600" si="732">+IF(V6537=V6536,"",V6537/V6536-1)</f>
        <v/>
      </c>
    </row>
    <row r="6538" spans="17:25" x14ac:dyDescent="0.25">
      <c r="Q6538" s="47">
        <f t="shared" si="728"/>
        <v>2009</v>
      </c>
      <c r="R6538" s="48" t="str">
        <f t="shared" si="726"/>
        <v>200910</v>
      </c>
      <c r="S6538" s="49">
        <v>40100</v>
      </c>
      <c r="T6538" s="48">
        <v>1825.68</v>
      </c>
      <c r="U6538" s="50">
        <f t="shared" si="727"/>
        <v>1901.4003225806453</v>
      </c>
      <c r="V6538" s="51">
        <f t="shared" si="729"/>
        <v>2153.2976986301351</v>
      </c>
      <c r="W6538" s="53">
        <f t="shared" si="730"/>
        <v>-1.6977078521007272E-2</v>
      </c>
      <c r="X6538" s="53" t="str">
        <f t="shared" si="731"/>
        <v/>
      </c>
      <c r="Y6538" s="54" t="str">
        <f t="shared" si="732"/>
        <v/>
      </c>
    </row>
    <row r="6539" spans="17:25" x14ac:dyDescent="0.25">
      <c r="Q6539" s="47">
        <f t="shared" si="728"/>
        <v>2009</v>
      </c>
      <c r="R6539" s="48" t="str">
        <f t="shared" si="726"/>
        <v>200910</v>
      </c>
      <c r="S6539" s="49">
        <v>40101</v>
      </c>
      <c r="T6539" s="48">
        <v>1830.38</v>
      </c>
      <c r="U6539" s="50">
        <f t="shared" si="727"/>
        <v>1901.4003225806453</v>
      </c>
      <c r="V6539" s="51">
        <f t="shared" si="729"/>
        <v>2153.2976986301351</v>
      </c>
      <c r="W6539" s="53">
        <f t="shared" si="730"/>
        <v>2.5743832435038971E-3</v>
      </c>
      <c r="X6539" s="53" t="str">
        <f t="shared" si="731"/>
        <v/>
      </c>
      <c r="Y6539" s="54" t="str">
        <f t="shared" si="732"/>
        <v/>
      </c>
    </row>
    <row r="6540" spans="17:25" x14ac:dyDescent="0.25">
      <c r="Q6540" s="47">
        <f t="shared" si="728"/>
        <v>2009</v>
      </c>
      <c r="R6540" s="48" t="str">
        <f t="shared" si="726"/>
        <v>200910</v>
      </c>
      <c r="S6540" s="49">
        <v>40102</v>
      </c>
      <c r="T6540" s="48">
        <v>1838.26</v>
      </c>
      <c r="U6540" s="50">
        <f t="shared" si="727"/>
        <v>1901.4003225806453</v>
      </c>
      <c r="V6540" s="51">
        <f t="shared" si="729"/>
        <v>2153.2976986301351</v>
      </c>
      <c r="W6540" s="53">
        <f t="shared" si="730"/>
        <v>4.305116970246603E-3</v>
      </c>
      <c r="X6540" s="53" t="str">
        <f t="shared" si="731"/>
        <v/>
      </c>
      <c r="Y6540" s="54" t="str">
        <f t="shared" si="732"/>
        <v/>
      </c>
    </row>
    <row r="6541" spans="17:25" x14ac:dyDescent="0.25">
      <c r="Q6541" s="47">
        <f t="shared" si="728"/>
        <v>2009</v>
      </c>
      <c r="R6541" s="48" t="str">
        <f t="shared" si="726"/>
        <v>200910</v>
      </c>
      <c r="S6541" s="49">
        <v>40103</v>
      </c>
      <c r="T6541" s="48">
        <v>1843.81</v>
      </c>
      <c r="U6541" s="50">
        <f t="shared" si="727"/>
        <v>1901.4003225806453</v>
      </c>
      <c r="V6541" s="51">
        <f t="shared" si="729"/>
        <v>2153.2976986301351</v>
      </c>
      <c r="W6541" s="53">
        <f t="shared" si="730"/>
        <v>3.0191594224973084E-3</v>
      </c>
      <c r="X6541" s="53" t="str">
        <f t="shared" si="731"/>
        <v/>
      </c>
      <c r="Y6541" s="54" t="str">
        <f t="shared" si="732"/>
        <v/>
      </c>
    </row>
    <row r="6542" spans="17:25" x14ac:dyDescent="0.25">
      <c r="Q6542" s="47">
        <f t="shared" si="728"/>
        <v>2009</v>
      </c>
      <c r="R6542" s="48" t="str">
        <f t="shared" si="726"/>
        <v>200910</v>
      </c>
      <c r="S6542" s="49">
        <v>40104</v>
      </c>
      <c r="T6542" s="48">
        <v>1843.81</v>
      </c>
      <c r="U6542" s="50">
        <f t="shared" si="727"/>
        <v>1901.4003225806453</v>
      </c>
      <c r="V6542" s="51">
        <f t="shared" si="729"/>
        <v>2153.2976986301351</v>
      </c>
      <c r="W6542" s="53">
        <f t="shared" si="730"/>
        <v>0</v>
      </c>
      <c r="X6542" s="53" t="str">
        <f t="shared" si="731"/>
        <v/>
      </c>
      <c r="Y6542" s="54" t="str">
        <f t="shared" si="732"/>
        <v/>
      </c>
    </row>
    <row r="6543" spans="17:25" x14ac:dyDescent="0.25">
      <c r="Q6543" s="47">
        <f t="shared" si="728"/>
        <v>2009</v>
      </c>
      <c r="R6543" s="48" t="str">
        <f t="shared" si="726"/>
        <v>200910</v>
      </c>
      <c r="S6543" s="49">
        <v>40105</v>
      </c>
      <c r="T6543" s="48">
        <v>1843.81</v>
      </c>
      <c r="U6543" s="50">
        <f t="shared" si="727"/>
        <v>1901.4003225806453</v>
      </c>
      <c r="V6543" s="51">
        <f t="shared" si="729"/>
        <v>2153.2976986301351</v>
      </c>
      <c r="W6543" s="53">
        <f t="shared" si="730"/>
        <v>0</v>
      </c>
      <c r="X6543" s="53" t="str">
        <f t="shared" si="731"/>
        <v/>
      </c>
      <c r="Y6543" s="54" t="str">
        <f t="shared" si="732"/>
        <v/>
      </c>
    </row>
    <row r="6544" spans="17:25" x14ac:dyDescent="0.25">
      <c r="Q6544" s="47">
        <f t="shared" si="728"/>
        <v>2009</v>
      </c>
      <c r="R6544" s="48" t="str">
        <f t="shared" si="726"/>
        <v>200910</v>
      </c>
      <c r="S6544" s="49">
        <v>40106</v>
      </c>
      <c r="T6544" s="48">
        <v>1858.4</v>
      </c>
      <c r="U6544" s="50">
        <f t="shared" si="727"/>
        <v>1901.4003225806453</v>
      </c>
      <c r="V6544" s="51">
        <f t="shared" si="729"/>
        <v>2153.2976986301351</v>
      </c>
      <c r="W6544" s="53">
        <f t="shared" si="730"/>
        <v>7.9129628323959533E-3</v>
      </c>
      <c r="X6544" s="53" t="str">
        <f t="shared" si="731"/>
        <v/>
      </c>
      <c r="Y6544" s="54" t="str">
        <f t="shared" si="732"/>
        <v/>
      </c>
    </row>
    <row r="6545" spans="17:25" x14ac:dyDescent="0.25">
      <c r="Q6545" s="47">
        <f t="shared" si="728"/>
        <v>2009</v>
      </c>
      <c r="R6545" s="48" t="str">
        <f t="shared" si="726"/>
        <v>200910</v>
      </c>
      <c r="S6545" s="49">
        <v>40107</v>
      </c>
      <c r="T6545" s="48">
        <v>1913.98</v>
      </c>
      <c r="U6545" s="50">
        <f t="shared" si="727"/>
        <v>1901.4003225806453</v>
      </c>
      <c r="V6545" s="51">
        <f t="shared" si="729"/>
        <v>2153.2976986301351</v>
      </c>
      <c r="W6545" s="53">
        <f t="shared" si="730"/>
        <v>2.990744726646577E-2</v>
      </c>
      <c r="X6545" s="53" t="str">
        <f t="shared" si="731"/>
        <v/>
      </c>
      <c r="Y6545" s="54" t="str">
        <f t="shared" si="732"/>
        <v/>
      </c>
    </row>
    <row r="6546" spans="17:25" x14ac:dyDescent="0.25">
      <c r="Q6546" s="47">
        <f t="shared" si="728"/>
        <v>2009</v>
      </c>
      <c r="R6546" s="48" t="str">
        <f t="shared" si="726"/>
        <v>200910</v>
      </c>
      <c r="S6546" s="49">
        <v>40108</v>
      </c>
      <c r="T6546" s="48">
        <v>1910.04</v>
      </c>
      <c r="U6546" s="50">
        <f t="shared" si="727"/>
        <v>1901.4003225806453</v>
      </c>
      <c r="V6546" s="51">
        <f t="shared" si="729"/>
        <v>2153.2976986301351</v>
      </c>
      <c r="W6546" s="53">
        <f t="shared" si="730"/>
        <v>-2.0585377067681154E-3</v>
      </c>
      <c r="X6546" s="53" t="str">
        <f t="shared" si="731"/>
        <v/>
      </c>
      <c r="Y6546" s="54" t="str">
        <f t="shared" si="732"/>
        <v/>
      </c>
    </row>
    <row r="6547" spans="17:25" x14ac:dyDescent="0.25">
      <c r="Q6547" s="47">
        <f t="shared" si="728"/>
        <v>2009</v>
      </c>
      <c r="R6547" s="48" t="str">
        <f t="shared" si="726"/>
        <v>200910</v>
      </c>
      <c r="S6547" s="49">
        <v>40109</v>
      </c>
      <c r="T6547" s="48">
        <v>1914.89</v>
      </c>
      <c r="U6547" s="50">
        <f t="shared" si="727"/>
        <v>1901.4003225806453</v>
      </c>
      <c r="V6547" s="51">
        <f t="shared" si="729"/>
        <v>2153.2976986301351</v>
      </c>
      <c r="W6547" s="53">
        <f t="shared" si="730"/>
        <v>2.53921383845368E-3</v>
      </c>
      <c r="X6547" s="53" t="str">
        <f t="shared" si="731"/>
        <v/>
      </c>
      <c r="Y6547" s="54" t="str">
        <f t="shared" si="732"/>
        <v/>
      </c>
    </row>
    <row r="6548" spans="17:25" x14ac:dyDescent="0.25">
      <c r="Q6548" s="47">
        <f t="shared" si="728"/>
        <v>2009</v>
      </c>
      <c r="R6548" s="48" t="str">
        <f t="shared" si="726"/>
        <v>200910</v>
      </c>
      <c r="S6548" s="49">
        <v>40110</v>
      </c>
      <c r="T6548" s="48">
        <v>1924.35</v>
      </c>
      <c r="U6548" s="50">
        <f t="shared" si="727"/>
        <v>1901.4003225806453</v>
      </c>
      <c r="V6548" s="51">
        <f t="shared" si="729"/>
        <v>2153.2976986301351</v>
      </c>
      <c r="W6548" s="53">
        <f t="shared" si="730"/>
        <v>4.9402315537705466E-3</v>
      </c>
      <c r="X6548" s="53" t="str">
        <f t="shared" si="731"/>
        <v/>
      </c>
      <c r="Y6548" s="54" t="str">
        <f t="shared" si="732"/>
        <v/>
      </c>
    </row>
    <row r="6549" spans="17:25" x14ac:dyDescent="0.25">
      <c r="Q6549" s="47">
        <f t="shared" si="728"/>
        <v>2009</v>
      </c>
      <c r="R6549" s="48" t="str">
        <f t="shared" si="726"/>
        <v>200910</v>
      </c>
      <c r="S6549" s="49">
        <v>40111</v>
      </c>
      <c r="T6549" s="48">
        <v>1924.35</v>
      </c>
      <c r="U6549" s="50">
        <f t="shared" si="727"/>
        <v>1901.4003225806453</v>
      </c>
      <c r="V6549" s="51">
        <f t="shared" si="729"/>
        <v>2153.2976986301351</v>
      </c>
      <c r="W6549" s="53">
        <f t="shared" si="730"/>
        <v>0</v>
      </c>
      <c r="X6549" s="53" t="str">
        <f t="shared" si="731"/>
        <v/>
      </c>
      <c r="Y6549" s="54" t="str">
        <f t="shared" si="732"/>
        <v/>
      </c>
    </row>
    <row r="6550" spans="17:25" x14ac:dyDescent="0.25">
      <c r="Q6550" s="47">
        <f t="shared" si="728"/>
        <v>2009</v>
      </c>
      <c r="R6550" s="48" t="str">
        <f t="shared" si="726"/>
        <v>200910</v>
      </c>
      <c r="S6550" s="49">
        <v>40112</v>
      </c>
      <c r="T6550" s="48">
        <v>1924.35</v>
      </c>
      <c r="U6550" s="50">
        <f t="shared" si="727"/>
        <v>1901.4003225806453</v>
      </c>
      <c r="V6550" s="51">
        <f t="shared" si="729"/>
        <v>2153.2976986301351</v>
      </c>
      <c r="W6550" s="53">
        <f t="shared" si="730"/>
        <v>0</v>
      </c>
      <c r="X6550" s="53" t="str">
        <f t="shared" si="731"/>
        <v/>
      </c>
      <c r="Y6550" s="54" t="str">
        <f t="shared" si="732"/>
        <v/>
      </c>
    </row>
    <row r="6551" spans="17:25" x14ac:dyDescent="0.25">
      <c r="Q6551" s="47">
        <f t="shared" si="728"/>
        <v>2009</v>
      </c>
      <c r="R6551" s="48" t="str">
        <f t="shared" si="726"/>
        <v>200910</v>
      </c>
      <c r="S6551" s="49">
        <v>40113</v>
      </c>
      <c r="T6551" s="48">
        <v>1932.81</v>
      </c>
      <c r="U6551" s="50">
        <f t="shared" si="727"/>
        <v>1901.4003225806453</v>
      </c>
      <c r="V6551" s="51">
        <f t="shared" si="729"/>
        <v>2153.2976986301351</v>
      </c>
      <c r="W6551" s="53">
        <f t="shared" si="730"/>
        <v>4.3962896562474985E-3</v>
      </c>
      <c r="X6551" s="53" t="str">
        <f t="shared" si="731"/>
        <v/>
      </c>
      <c r="Y6551" s="54" t="str">
        <f t="shared" si="732"/>
        <v/>
      </c>
    </row>
    <row r="6552" spans="17:25" x14ac:dyDescent="0.25">
      <c r="Q6552" s="47">
        <f t="shared" si="728"/>
        <v>2009</v>
      </c>
      <c r="R6552" s="48" t="str">
        <f t="shared" si="726"/>
        <v>200910</v>
      </c>
      <c r="S6552" s="49">
        <v>40114</v>
      </c>
      <c r="T6552" s="48">
        <v>1977.26</v>
      </c>
      <c r="U6552" s="50">
        <f t="shared" si="727"/>
        <v>1901.4003225806453</v>
      </c>
      <c r="V6552" s="51">
        <f t="shared" si="729"/>
        <v>2153.2976986301351</v>
      </c>
      <c r="W6552" s="53">
        <f t="shared" si="730"/>
        <v>2.2997604523983251E-2</v>
      </c>
      <c r="X6552" s="53" t="str">
        <f t="shared" si="731"/>
        <v/>
      </c>
      <c r="Y6552" s="54" t="str">
        <f t="shared" si="732"/>
        <v/>
      </c>
    </row>
    <row r="6553" spans="17:25" x14ac:dyDescent="0.25">
      <c r="Q6553" s="47">
        <f t="shared" si="728"/>
        <v>2009</v>
      </c>
      <c r="R6553" s="48" t="str">
        <f t="shared" si="726"/>
        <v>200910</v>
      </c>
      <c r="S6553" s="49">
        <v>40115</v>
      </c>
      <c r="T6553" s="48">
        <v>2006.18</v>
      </c>
      <c r="U6553" s="50">
        <f t="shared" si="727"/>
        <v>1901.4003225806453</v>
      </c>
      <c r="V6553" s="51">
        <f t="shared" si="729"/>
        <v>2153.2976986301351</v>
      </c>
      <c r="W6553" s="53">
        <f t="shared" si="730"/>
        <v>1.4626301042857337E-2</v>
      </c>
      <c r="X6553" s="53" t="str">
        <f t="shared" si="731"/>
        <v/>
      </c>
      <c r="Y6553" s="54" t="str">
        <f t="shared" si="732"/>
        <v/>
      </c>
    </row>
    <row r="6554" spans="17:25" x14ac:dyDescent="0.25">
      <c r="Q6554" s="47">
        <f t="shared" si="728"/>
        <v>2009</v>
      </c>
      <c r="R6554" s="48" t="str">
        <f t="shared" si="726"/>
        <v>200910</v>
      </c>
      <c r="S6554" s="49">
        <v>40116</v>
      </c>
      <c r="T6554" s="48">
        <v>2004.37</v>
      </c>
      <c r="U6554" s="50">
        <f t="shared" si="727"/>
        <v>1901.4003225806453</v>
      </c>
      <c r="V6554" s="51">
        <f t="shared" si="729"/>
        <v>2153.2976986301351</v>
      </c>
      <c r="W6554" s="53">
        <f t="shared" si="730"/>
        <v>-9.0221216441210839E-4</v>
      </c>
      <c r="X6554" s="53" t="str">
        <f t="shared" si="731"/>
        <v/>
      </c>
      <c r="Y6554" s="54" t="str">
        <f t="shared" si="732"/>
        <v/>
      </c>
    </row>
    <row r="6555" spans="17:25" x14ac:dyDescent="0.25">
      <c r="Q6555" s="47">
        <f t="shared" si="728"/>
        <v>2009</v>
      </c>
      <c r="R6555" s="48" t="str">
        <f t="shared" si="726"/>
        <v>200910</v>
      </c>
      <c r="S6555" s="49">
        <v>40117</v>
      </c>
      <c r="T6555" s="48">
        <v>1993.8</v>
      </c>
      <c r="U6555" s="50">
        <f t="shared" si="727"/>
        <v>1901.4003225806453</v>
      </c>
      <c r="V6555" s="51">
        <f t="shared" si="729"/>
        <v>2153.2976986301351</v>
      </c>
      <c r="W6555" s="53">
        <f t="shared" si="730"/>
        <v>-5.2734774517678717E-3</v>
      </c>
      <c r="X6555" s="53" t="str">
        <f t="shared" si="731"/>
        <v/>
      </c>
      <c r="Y6555" s="54" t="str">
        <f t="shared" si="732"/>
        <v/>
      </c>
    </row>
    <row r="6556" spans="17:25" x14ac:dyDescent="0.25">
      <c r="Q6556" s="47">
        <f t="shared" si="728"/>
        <v>2009</v>
      </c>
      <c r="R6556" s="48" t="str">
        <f t="shared" si="726"/>
        <v>200911</v>
      </c>
      <c r="S6556" s="49">
        <v>40118</v>
      </c>
      <c r="T6556" s="48">
        <v>1993.8</v>
      </c>
      <c r="U6556" s="50">
        <f t="shared" si="727"/>
        <v>1976.8793333333335</v>
      </c>
      <c r="V6556" s="51">
        <f t="shared" si="729"/>
        <v>2153.2976986301351</v>
      </c>
      <c r="W6556" s="53">
        <f t="shared" si="730"/>
        <v>0</v>
      </c>
      <c r="X6556" s="53">
        <f t="shared" si="731"/>
        <v>3.9696538312482099E-2</v>
      </c>
      <c r="Y6556" s="54" t="str">
        <f t="shared" si="732"/>
        <v/>
      </c>
    </row>
    <row r="6557" spans="17:25" x14ac:dyDescent="0.25">
      <c r="Q6557" s="47">
        <f t="shared" si="728"/>
        <v>2009</v>
      </c>
      <c r="R6557" s="48" t="str">
        <f t="shared" si="726"/>
        <v>200911</v>
      </c>
      <c r="S6557" s="49">
        <v>40119</v>
      </c>
      <c r="T6557" s="48">
        <v>1993.8</v>
      </c>
      <c r="U6557" s="50">
        <f t="shared" si="727"/>
        <v>1976.8793333333335</v>
      </c>
      <c r="V6557" s="51">
        <f t="shared" si="729"/>
        <v>2153.2976986301351</v>
      </c>
      <c r="W6557" s="53">
        <f t="shared" si="730"/>
        <v>0</v>
      </c>
      <c r="X6557" s="53" t="str">
        <f t="shared" si="731"/>
        <v/>
      </c>
      <c r="Y6557" s="54" t="str">
        <f t="shared" si="732"/>
        <v/>
      </c>
    </row>
    <row r="6558" spans="17:25" x14ac:dyDescent="0.25">
      <c r="Q6558" s="47">
        <f t="shared" si="728"/>
        <v>2009</v>
      </c>
      <c r="R6558" s="48" t="str">
        <f t="shared" si="726"/>
        <v>200911</v>
      </c>
      <c r="S6558" s="49">
        <v>40120</v>
      </c>
      <c r="T6558" s="48">
        <v>1993.8</v>
      </c>
      <c r="U6558" s="50">
        <f t="shared" si="727"/>
        <v>1976.8793333333335</v>
      </c>
      <c r="V6558" s="51">
        <f t="shared" si="729"/>
        <v>2153.2976986301351</v>
      </c>
      <c r="W6558" s="53">
        <f t="shared" si="730"/>
        <v>0</v>
      </c>
      <c r="X6558" s="53" t="str">
        <f t="shared" si="731"/>
        <v/>
      </c>
      <c r="Y6558" s="54" t="str">
        <f t="shared" si="732"/>
        <v/>
      </c>
    </row>
    <row r="6559" spans="17:25" x14ac:dyDescent="0.25">
      <c r="Q6559" s="47">
        <f t="shared" si="728"/>
        <v>2009</v>
      </c>
      <c r="R6559" s="48" t="str">
        <f t="shared" si="726"/>
        <v>200911</v>
      </c>
      <c r="S6559" s="49">
        <v>40121</v>
      </c>
      <c r="T6559" s="48">
        <v>2008.72</v>
      </c>
      <c r="U6559" s="50">
        <f t="shared" si="727"/>
        <v>1976.8793333333335</v>
      </c>
      <c r="V6559" s="51">
        <f t="shared" si="729"/>
        <v>2153.2976986301351</v>
      </c>
      <c r="W6559" s="53">
        <f t="shared" si="730"/>
        <v>7.4831979135319138E-3</v>
      </c>
      <c r="X6559" s="53" t="str">
        <f t="shared" si="731"/>
        <v/>
      </c>
      <c r="Y6559" s="54" t="str">
        <f t="shared" si="732"/>
        <v/>
      </c>
    </row>
    <row r="6560" spans="17:25" x14ac:dyDescent="0.25">
      <c r="Q6560" s="47">
        <f t="shared" si="728"/>
        <v>2009</v>
      </c>
      <c r="R6560" s="48" t="str">
        <f t="shared" si="726"/>
        <v>200911</v>
      </c>
      <c r="S6560" s="49">
        <v>40122</v>
      </c>
      <c r="T6560" s="48">
        <v>1963.7</v>
      </c>
      <c r="U6560" s="50">
        <f t="shared" si="727"/>
        <v>1976.8793333333335</v>
      </c>
      <c r="V6560" s="51">
        <f t="shared" si="729"/>
        <v>2153.2976986301351</v>
      </c>
      <c r="W6560" s="53">
        <f t="shared" si="730"/>
        <v>-2.2412282448524445E-2</v>
      </c>
      <c r="X6560" s="53" t="str">
        <f t="shared" si="731"/>
        <v/>
      </c>
      <c r="Y6560" s="54" t="str">
        <f t="shared" si="732"/>
        <v/>
      </c>
    </row>
    <row r="6561" spans="17:25" x14ac:dyDescent="0.25">
      <c r="Q6561" s="47">
        <f t="shared" si="728"/>
        <v>2009</v>
      </c>
      <c r="R6561" s="48" t="str">
        <f t="shared" si="726"/>
        <v>200911</v>
      </c>
      <c r="S6561" s="49">
        <v>40123</v>
      </c>
      <c r="T6561" s="48">
        <v>1958.24</v>
      </c>
      <c r="U6561" s="50">
        <f t="shared" si="727"/>
        <v>1976.8793333333335</v>
      </c>
      <c r="V6561" s="51">
        <f t="shared" si="729"/>
        <v>2153.2976986301351</v>
      </c>
      <c r="W6561" s="53">
        <f t="shared" si="730"/>
        <v>-2.7804654478790214E-3</v>
      </c>
      <c r="X6561" s="53" t="str">
        <f t="shared" si="731"/>
        <v/>
      </c>
      <c r="Y6561" s="54" t="str">
        <f t="shared" si="732"/>
        <v/>
      </c>
    </row>
    <row r="6562" spans="17:25" x14ac:dyDescent="0.25">
      <c r="Q6562" s="47">
        <f t="shared" si="728"/>
        <v>2009</v>
      </c>
      <c r="R6562" s="48" t="str">
        <f t="shared" si="726"/>
        <v>200911</v>
      </c>
      <c r="S6562" s="49">
        <v>40124</v>
      </c>
      <c r="T6562" s="48">
        <v>1981.61</v>
      </c>
      <c r="U6562" s="50">
        <f t="shared" si="727"/>
        <v>1976.8793333333335</v>
      </c>
      <c r="V6562" s="51">
        <f t="shared" si="729"/>
        <v>2153.2976986301351</v>
      </c>
      <c r="W6562" s="53">
        <f t="shared" si="730"/>
        <v>1.1934185799493457E-2</v>
      </c>
      <c r="X6562" s="53" t="str">
        <f t="shared" si="731"/>
        <v/>
      </c>
      <c r="Y6562" s="54" t="str">
        <f t="shared" si="732"/>
        <v/>
      </c>
    </row>
    <row r="6563" spans="17:25" x14ac:dyDescent="0.25">
      <c r="Q6563" s="47">
        <f t="shared" si="728"/>
        <v>2009</v>
      </c>
      <c r="R6563" s="48" t="str">
        <f t="shared" si="726"/>
        <v>200911</v>
      </c>
      <c r="S6563" s="49">
        <v>40125</v>
      </c>
      <c r="T6563" s="48">
        <v>1981.61</v>
      </c>
      <c r="U6563" s="50">
        <f t="shared" si="727"/>
        <v>1976.8793333333335</v>
      </c>
      <c r="V6563" s="51">
        <f t="shared" si="729"/>
        <v>2153.2976986301351</v>
      </c>
      <c r="W6563" s="53">
        <f t="shared" si="730"/>
        <v>0</v>
      </c>
      <c r="X6563" s="53" t="str">
        <f t="shared" si="731"/>
        <v/>
      </c>
      <c r="Y6563" s="54" t="str">
        <f t="shared" si="732"/>
        <v/>
      </c>
    </row>
    <row r="6564" spans="17:25" x14ac:dyDescent="0.25">
      <c r="Q6564" s="47">
        <f t="shared" si="728"/>
        <v>2009</v>
      </c>
      <c r="R6564" s="48" t="str">
        <f t="shared" si="726"/>
        <v>200911</v>
      </c>
      <c r="S6564" s="49">
        <v>40126</v>
      </c>
      <c r="T6564" s="48">
        <v>1981.61</v>
      </c>
      <c r="U6564" s="50">
        <f t="shared" si="727"/>
        <v>1976.8793333333335</v>
      </c>
      <c r="V6564" s="51">
        <f t="shared" si="729"/>
        <v>2153.2976986301351</v>
      </c>
      <c r="W6564" s="53">
        <f t="shared" si="730"/>
        <v>0</v>
      </c>
      <c r="X6564" s="53" t="str">
        <f t="shared" si="731"/>
        <v/>
      </c>
      <c r="Y6564" s="54" t="str">
        <f t="shared" si="732"/>
        <v/>
      </c>
    </row>
    <row r="6565" spans="17:25" x14ac:dyDescent="0.25">
      <c r="Q6565" s="47">
        <f t="shared" si="728"/>
        <v>2009</v>
      </c>
      <c r="R6565" s="48" t="str">
        <f t="shared" si="726"/>
        <v>200911</v>
      </c>
      <c r="S6565" s="49">
        <v>40127</v>
      </c>
      <c r="T6565" s="48">
        <v>1968.45</v>
      </c>
      <c r="U6565" s="50">
        <f t="shared" si="727"/>
        <v>1976.8793333333335</v>
      </c>
      <c r="V6565" s="51">
        <f t="shared" si="729"/>
        <v>2153.2976986301351</v>
      </c>
      <c r="W6565" s="53">
        <f t="shared" si="730"/>
        <v>-6.6410645888947961E-3</v>
      </c>
      <c r="X6565" s="53" t="str">
        <f t="shared" si="731"/>
        <v/>
      </c>
      <c r="Y6565" s="54" t="str">
        <f t="shared" si="732"/>
        <v/>
      </c>
    </row>
    <row r="6566" spans="17:25" x14ac:dyDescent="0.25">
      <c r="Q6566" s="47">
        <f t="shared" si="728"/>
        <v>2009</v>
      </c>
      <c r="R6566" s="48" t="str">
        <f t="shared" si="726"/>
        <v>200911</v>
      </c>
      <c r="S6566" s="49">
        <v>40128</v>
      </c>
      <c r="T6566" s="48">
        <v>1969.52</v>
      </c>
      <c r="U6566" s="50">
        <f t="shared" si="727"/>
        <v>1976.8793333333335</v>
      </c>
      <c r="V6566" s="51">
        <f t="shared" si="729"/>
        <v>2153.2976986301351</v>
      </c>
      <c r="W6566" s="53">
        <f t="shared" si="730"/>
        <v>5.4357489395195913E-4</v>
      </c>
      <c r="X6566" s="53" t="str">
        <f t="shared" si="731"/>
        <v/>
      </c>
      <c r="Y6566" s="54" t="str">
        <f t="shared" si="732"/>
        <v/>
      </c>
    </row>
    <row r="6567" spans="17:25" x14ac:dyDescent="0.25">
      <c r="Q6567" s="47">
        <f t="shared" si="728"/>
        <v>2009</v>
      </c>
      <c r="R6567" s="48" t="str">
        <f t="shared" si="726"/>
        <v>200911</v>
      </c>
      <c r="S6567" s="49">
        <v>40129</v>
      </c>
      <c r="T6567" s="48">
        <v>1969.52</v>
      </c>
      <c r="U6567" s="50">
        <f t="shared" si="727"/>
        <v>1976.8793333333335</v>
      </c>
      <c r="V6567" s="51">
        <f t="shared" si="729"/>
        <v>2153.2976986301351</v>
      </c>
      <c r="W6567" s="53">
        <f t="shared" si="730"/>
        <v>0</v>
      </c>
      <c r="X6567" s="53" t="str">
        <f t="shared" si="731"/>
        <v/>
      </c>
      <c r="Y6567" s="54" t="str">
        <f t="shared" si="732"/>
        <v/>
      </c>
    </row>
    <row r="6568" spans="17:25" x14ac:dyDescent="0.25">
      <c r="Q6568" s="47">
        <f t="shared" si="728"/>
        <v>2009</v>
      </c>
      <c r="R6568" s="48" t="str">
        <f t="shared" si="726"/>
        <v>200911</v>
      </c>
      <c r="S6568" s="49">
        <v>40130</v>
      </c>
      <c r="T6568" s="48">
        <v>1976.89</v>
      </c>
      <c r="U6568" s="50">
        <f t="shared" si="727"/>
        <v>1976.8793333333335</v>
      </c>
      <c r="V6568" s="51">
        <f t="shared" si="729"/>
        <v>2153.2976986301351</v>
      </c>
      <c r="W6568" s="53">
        <f t="shared" si="730"/>
        <v>3.742028514561957E-3</v>
      </c>
      <c r="X6568" s="53" t="str">
        <f t="shared" si="731"/>
        <v/>
      </c>
      <c r="Y6568" s="54" t="str">
        <f t="shared" si="732"/>
        <v/>
      </c>
    </row>
    <row r="6569" spans="17:25" x14ac:dyDescent="0.25">
      <c r="Q6569" s="47">
        <f t="shared" si="728"/>
        <v>2009</v>
      </c>
      <c r="R6569" s="48" t="str">
        <f t="shared" si="726"/>
        <v>200911</v>
      </c>
      <c r="S6569" s="49">
        <v>40131</v>
      </c>
      <c r="T6569" s="48">
        <v>1971.27</v>
      </c>
      <c r="U6569" s="50">
        <f t="shared" si="727"/>
        <v>1976.8793333333335</v>
      </c>
      <c r="V6569" s="51">
        <f t="shared" si="729"/>
        <v>2153.2976986301351</v>
      </c>
      <c r="W6569" s="53">
        <f t="shared" si="730"/>
        <v>-2.842849121600155E-3</v>
      </c>
      <c r="X6569" s="53" t="str">
        <f t="shared" si="731"/>
        <v/>
      </c>
      <c r="Y6569" s="54" t="str">
        <f t="shared" si="732"/>
        <v/>
      </c>
    </row>
    <row r="6570" spans="17:25" x14ac:dyDescent="0.25">
      <c r="Q6570" s="47">
        <f t="shared" si="728"/>
        <v>2009</v>
      </c>
      <c r="R6570" s="48" t="str">
        <f t="shared" si="726"/>
        <v>200911</v>
      </c>
      <c r="S6570" s="49">
        <v>40132</v>
      </c>
      <c r="T6570" s="48">
        <v>1971.27</v>
      </c>
      <c r="U6570" s="50">
        <f t="shared" si="727"/>
        <v>1976.8793333333335</v>
      </c>
      <c r="V6570" s="51">
        <f t="shared" si="729"/>
        <v>2153.2976986301351</v>
      </c>
      <c r="W6570" s="53">
        <f t="shared" si="730"/>
        <v>0</v>
      </c>
      <c r="X6570" s="53" t="str">
        <f t="shared" si="731"/>
        <v/>
      </c>
      <c r="Y6570" s="54" t="str">
        <f t="shared" si="732"/>
        <v/>
      </c>
    </row>
    <row r="6571" spans="17:25" x14ac:dyDescent="0.25">
      <c r="Q6571" s="47">
        <f t="shared" si="728"/>
        <v>2009</v>
      </c>
      <c r="R6571" s="48" t="str">
        <f t="shared" si="726"/>
        <v>200911</v>
      </c>
      <c r="S6571" s="49">
        <v>40133</v>
      </c>
      <c r="T6571" s="48">
        <v>1971.27</v>
      </c>
      <c r="U6571" s="50">
        <f t="shared" si="727"/>
        <v>1976.8793333333335</v>
      </c>
      <c r="V6571" s="51">
        <f t="shared" si="729"/>
        <v>2153.2976986301351</v>
      </c>
      <c r="W6571" s="53">
        <f t="shared" si="730"/>
        <v>0</v>
      </c>
      <c r="X6571" s="53" t="str">
        <f t="shared" si="731"/>
        <v/>
      </c>
      <c r="Y6571" s="54" t="str">
        <f t="shared" si="732"/>
        <v/>
      </c>
    </row>
    <row r="6572" spans="17:25" x14ac:dyDescent="0.25">
      <c r="Q6572" s="47">
        <f t="shared" si="728"/>
        <v>2009</v>
      </c>
      <c r="R6572" s="48" t="str">
        <f t="shared" si="726"/>
        <v>200911</v>
      </c>
      <c r="S6572" s="49">
        <v>40134</v>
      </c>
      <c r="T6572" s="48">
        <v>1971.27</v>
      </c>
      <c r="U6572" s="50">
        <f t="shared" si="727"/>
        <v>1976.8793333333335</v>
      </c>
      <c r="V6572" s="51">
        <f t="shared" si="729"/>
        <v>2153.2976986301351</v>
      </c>
      <c r="W6572" s="53">
        <f t="shared" si="730"/>
        <v>0</v>
      </c>
      <c r="X6572" s="53" t="str">
        <f t="shared" si="731"/>
        <v/>
      </c>
      <c r="Y6572" s="54" t="str">
        <f t="shared" si="732"/>
        <v/>
      </c>
    </row>
    <row r="6573" spans="17:25" x14ac:dyDescent="0.25">
      <c r="Q6573" s="47">
        <f t="shared" si="728"/>
        <v>2009</v>
      </c>
      <c r="R6573" s="48" t="str">
        <f t="shared" si="726"/>
        <v>200911</v>
      </c>
      <c r="S6573" s="49">
        <v>40135</v>
      </c>
      <c r="T6573" s="48">
        <v>1966.22</v>
      </c>
      <c r="U6573" s="50">
        <f t="shared" si="727"/>
        <v>1976.8793333333335</v>
      </c>
      <c r="V6573" s="51">
        <f t="shared" si="729"/>
        <v>2153.2976986301351</v>
      </c>
      <c r="W6573" s="53">
        <f t="shared" si="730"/>
        <v>-2.5618002607455947E-3</v>
      </c>
      <c r="X6573" s="53" t="str">
        <f t="shared" si="731"/>
        <v/>
      </c>
      <c r="Y6573" s="54" t="str">
        <f t="shared" si="732"/>
        <v/>
      </c>
    </row>
    <row r="6574" spans="17:25" x14ac:dyDescent="0.25">
      <c r="Q6574" s="47">
        <f t="shared" si="728"/>
        <v>2009</v>
      </c>
      <c r="R6574" s="48" t="str">
        <f t="shared" si="726"/>
        <v>200911</v>
      </c>
      <c r="S6574" s="49">
        <v>40136</v>
      </c>
      <c r="T6574" s="48">
        <v>1953.45</v>
      </c>
      <c r="U6574" s="50">
        <f t="shared" si="727"/>
        <v>1976.8793333333335</v>
      </c>
      <c r="V6574" s="51">
        <f t="shared" si="729"/>
        <v>2153.2976986301351</v>
      </c>
      <c r="W6574" s="53">
        <f t="shared" si="730"/>
        <v>-6.4946954053971551E-3</v>
      </c>
      <c r="X6574" s="53" t="str">
        <f t="shared" si="731"/>
        <v/>
      </c>
      <c r="Y6574" s="54" t="str">
        <f t="shared" si="732"/>
        <v/>
      </c>
    </row>
    <row r="6575" spans="17:25" x14ac:dyDescent="0.25">
      <c r="Q6575" s="47">
        <f t="shared" si="728"/>
        <v>2009</v>
      </c>
      <c r="R6575" s="48" t="str">
        <f t="shared" si="726"/>
        <v>200911</v>
      </c>
      <c r="S6575" s="49">
        <v>40137</v>
      </c>
      <c r="T6575" s="48">
        <v>1962.33</v>
      </c>
      <c r="U6575" s="50">
        <f t="shared" si="727"/>
        <v>1976.8793333333335</v>
      </c>
      <c r="V6575" s="51">
        <f t="shared" si="729"/>
        <v>2153.2976986301351</v>
      </c>
      <c r="W6575" s="53">
        <f t="shared" si="730"/>
        <v>4.5458035782846018E-3</v>
      </c>
      <c r="X6575" s="53" t="str">
        <f t="shared" si="731"/>
        <v/>
      </c>
      <c r="Y6575" s="54" t="str">
        <f t="shared" si="732"/>
        <v/>
      </c>
    </row>
    <row r="6576" spans="17:25" x14ac:dyDescent="0.25">
      <c r="Q6576" s="47">
        <f t="shared" si="728"/>
        <v>2009</v>
      </c>
      <c r="R6576" s="48" t="str">
        <f t="shared" si="726"/>
        <v>200911</v>
      </c>
      <c r="S6576" s="49">
        <v>40138</v>
      </c>
      <c r="T6576" s="48">
        <v>1974.47</v>
      </c>
      <c r="U6576" s="50">
        <f t="shared" si="727"/>
        <v>1976.8793333333335</v>
      </c>
      <c r="V6576" s="51">
        <f t="shared" si="729"/>
        <v>2153.2976986301351</v>
      </c>
      <c r="W6576" s="53">
        <f t="shared" si="730"/>
        <v>6.1865231637900919E-3</v>
      </c>
      <c r="X6576" s="53" t="str">
        <f t="shared" si="731"/>
        <v/>
      </c>
      <c r="Y6576" s="54" t="str">
        <f t="shared" si="732"/>
        <v/>
      </c>
    </row>
    <row r="6577" spans="17:25" x14ac:dyDescent="0.25">
      <c r="Q6577" s="47">
        <f t="shared" si="728"/>
        <v>2009</v>
      </c>
      <c r="R6577" s="48" t="str">
        <f t="shared" si="726"/>
        <v>200911</v>
      </c>
      <c r="S6577" s="49">
        <v>40139</v>
      </c>
      <c r="T6577" s="48">
        <v>1974.47</v>
      </c>
      <c r="U6577" s="50">
        <f t="shared" si="727"/>
        <v>1976.8793333333335</v>
      </c>
      <c r="V6577" s="51">
        <f t="shared" si="729"/>
        <v>2153.2976986301351</v>
      </c>
      <c r="W6577" s="53">
        <f t="shared" si="730"/>
        <v>0</v>
      </c>
      <c r="X6577" s="53" t="str">
        <f t="shared" si="731"/>
        <v/>
      </c>
      <c r="Y6577" s="54" t="str">
        <f t="shared" si="732"/>
        <v/>
      </c>
    </row>
    <row r="6578" spans="17:25" x14ac:dyDescent="0.25">
      <c r="Q6578" s="47">
        <f t="shared" si="728"/>
        <v>2009</v>
      </c>
      <c r="R6578" s="48" t="str">
        <f t="shared" si="726"/>
        <v>200911</v>
      </c>
      <c r="S6578" s="49">
        <v>40140</v>
      </c>
      <c r="T6578" s="48">
        <v>1974.47</v>
      </c>
      <c r="U6578" s="50">
        <f t="shared" si="727"/>
        <v>1976.8793333333335</v>
      </c>
      <c r="V6578" s="51">
        <f t="shared" si="729"/>
        <v>2153.2976986301351</v>
      </c>
      <c r="W6578" s="53">
        <f t="shared" si="730"/>
        <v>0</v>
      </c>
      <c r="X6578" s="53" t="str">
        <f t="shared" si="731"/>
        <v/>
      </c>
      <c r="Y6578" s="54" t="str">
        <f t="shared" si="732"/>
        <v/>
      </c>
    </row>
    <row r="6579" spans="17:25" x14ac:dyDescent="0.25">
      <c r="Q6579" s="47">
        <f t="shared" si="728"/>
        <v>2009</v>
      </c>
      <c r="R6579" s="48" t="str">
        <f t="shared" si="726"/>
        <v>200911</v>
      </c>
      <c r="S6579" s="49">
        <v>40141</v>
      </c>
      <c r="T6579" s="48">
        <v>1964.92</v>
      </c>
      <c r="U6579" s="50">
        <f t="shared" si="727"/>
        <v>1976.8793333333335</v>
      </c>
      <c r="V6579" s="51">
        <f t="shared" si="729"/>
        <v>2153.2976986301351</v>
      </c>
      <c r="W6579" s="53">
        <f t="shared" si="730"/>
        <v>-4.8367409988503418E-3</v>
      </c>
      <c r="X6579" s="53" t="str">
        <f t="shared" si="731"/>
        <v/>
      </c>
      <c r="Y6579" s="54" t="str">
        <f t="shared" si="732"/>
        <v/>
      </c>
    </row>
    <row r="6580" spans="17:25" x14ac:dyDescent="0.25">
      <c r="Q6580" s="47">
        <f t="shared" si="728"/>
        <v>2009</v>
      </c>
      <c r="R6580" s="48" t="str">
        <f t="shared" si="726"/>
        <v>200911</v>
      </c>
      <c r="S6580" s="49">
        <v>40142</v>
      </c>
      <c r="T6580" s="48">
        <v>1969.01</v>
      </c>
      <c r="U6580" s="50">
        <f t="shared" si="727"/>
        <v>1976.8793333333335</v>
      </c>
      <c r="V6580" s="51">
        <f t="shared" si="729"/>
        <v>2153.2976986301351</v>
      </c>
      <c r="W6580" s="53">
        <f t="shared" si="730"/>
        <v>2.0815096797832666E-3</v>
      </c>
      <c r="X6580" s="53" t="str">
        <f t="shared" si="731"/>
        <v/>
      </c>
      <c r="Y6580" s="54" t="str">
        <f t="shared" si="732"/>
        <v/>
      </c>
    </row>
    <row r="6581" spans="17:25" x14ac:dyDescent="0.25">
      <c r="Q6581" s="47">
        <f t="shared" si="728"/>
        <v>2009</v>
      </c>
      <c r="R6581" s="48" t="str">
        <f t="shared" si="726"/>
        <v>200911</v>
      </c>
      <c r="S6581" s="49">
        <v>40143</v>
      </c>
      <c r="T6581" s="48">
        <v>1974.14</v>
      </c>
      <c r="U6581" s="50">
        <f t="shared" si="727"/>
        <v>1976.8793333333335</v>
      </c>
      <c r="V6581" s="51">
        <f t="shared" si="729"/>
        <v>2153.2976986301351</v>
      </c>
      <c r="W6581" s="53">
        <f t="shared" si="730"/>
        <v>2.6053702114261501E-3</v>
      </c>
      <c r="X6581" s="53" t="str">
        <f t="shared" si="731"/>
        <v/>
      </c>
      <c r="Y6581" s="54" t="str">
        <f t="shared" si="732"/>
        <v/>
      </c>
    </row>
    <row r="6582" spans="17:25" x14ac:dyDescent="0.25">
      <c r="Q6582" s="47">
        <f t="shared" si="728"/>
        <v>2009</v>
      </c>
      <c r="R6582" s="48" t="str">
        <f t="shared" si="726"/>
        <v>200911</v>
      </c>
      <c r="S6582" s="49">
        <v>40144</v>
      </c>
      <c r="T6582" s="48">
        <v>1974.14</v>
      </c>
      <c r="U6582" s="50">
        <f t="shared" si="727"/>
        <v>1976.8793333333335</v>
      </c>
      <c r="V6582" s="51">
        <f t="shared" si="729"/>
        <v>2153.2976986301351</v>
      </c>
      <c r="W6582" s="53">
        <f t="shared" si="730"/>
        <v>0</v>
      </c>
      <c r="X6582" s="53" t="str">
        <f t="shared" si="731"/>
        <v/>
      </c>
      <c r="Y6582" s="54" t="str">
        <f t="shared" si="732"/>
        <v/>
      </c>
    </row>
    <row r="6583" spans="17:25" x14ac:dyDescent="0.25">
      <c r="Q6583" s="47">
        <f t="shared" si="728"/>
        <v>2009</v>
      </c>
      <c r="R6583" s="48" t="str">
        <f t="shared" si="726"/>
        <v>200911</v>
      </c>
      <c r="S6583" s="49">
        <v>40145</v>
      </c>
      <c r="T6583" s="48">
        <v>1997.47</v>
      </c>
      <c r="U6583" s="50">
        <f t="shared" si="727"/>
        <v>1976.8793333333335</v>
      </c>
      <c r="V6583" s="51">
        <f t="shared" si="729"/>
        <v>2153.2976986301351</v>
      </c>
      <c r="W6583" s="53">
        <f t="shared" si="730"/>
        <v>1.1817804208414717E-2</v>
      </c>
      <c r="X6583" s="53" t="str">
        <f t="shared" si="731"/>
        <v/>
      </c>
      <c r="Y6583" s="54" t="str">
        <f t="shared" si="732"/>
        <v/>
      </c>
    </row>
    <row r="6584" spans="17:25" x14ac:dyDescent="0.25">
      <c r="Q6584" s="47">
        <f t="shared" si="728"/>
        <v>2009</v>
      </c>
      <c r="R6584" s="48" t="str">
        <f t="shared" si="726"/>
        <v>200911</v>
      </c>
      <c r="S6584" s="49">
        <v>40146</v>
      </c>
      <c r="T6584" s="48">
        <v>1997.47</v>
      </c>
      <c r="U6584" s="50">
        <f t="shared" si="727"/>
        <v>1976.8793333333335</v>
      </c>
      <c r="V6584" s="51">
        <f t="shared" si="729"/>
        <v>2153.2976986301351</v>
      </c>
      <c r="W6584" s="53">
        <f t="shared" si="730"/>
        <v>0</v>
      </c>
      <c r="X6584" s="53" t="str">
        <f t="shared" si="731"/>
        <v/>
      </c>
      <c r="Y6584" s="54" t="str">
        <f t="shared" si="732"/>
        <v/>
      </c>
    </row>
    <row r="6585" spans="17:25" x14ac:dyDescent="0.25">
      <c r="Q6585" s="47">
        <f t="shared" si="728"/>
        <v>2009</v>
      </c>
      <c r="R6585" s="48" t="str">
        <f t="shared" si="726"/>
        <v>200911</v>
      </c>
      <c r="S6585" s="49">
        <v>40147</v>
      </c>
      <c r="T6585" s="48">
        <v>1997.47</v>
      </c>
      <c r="U6585" s="50">
        <f t="shared" si="727"/>
        <v>1976.8793333333335</v>
      </c>
      <c r="V6585" s="51">
        <f t="shared" si="729"/>
        <v>2153.2976986301351</v>
      </c>
      <c r="W6585" s="53">
        <f t="shared" si="730"/>
        <v>0</v>
      </c>
      <c r="X6585" s="53" t="str">
        <f t="shared" si="731"/>
        <v/>
      </c>
      <c r="Y6585" s="54" t="str">
        <f t="shared" si="732"/>
        <v/>
      </c>
    </row>
    <row r="6586" spans="17:25" x14ac:dyDescent="0.25">
      <c r="Q6586" s="47">
        <f t="shared" si="728"/>
        <v>2009</v>
      </c>
      <c r="R6586" s="48" t="str">
        <f t="shared" si="726"/>
        <v>200912</v>
      </c>
      <c r="S6586" s="49">
        <v>40148</v>
      </c>
      <c r="T6586" s="48">
        <v>1998.45</v>
      </c>
      <c r="U6586" s="50">
        <f t="shared" si="727"/>
        <v>2018.0125806451613</v>
      </c>
      <c r="V6586" s="51">
        <f t="shared" si="729"/>
        <v>2153.2976986301351</v>
      </c>
      <c r="W6586" s="53">
        <f t="shared" si="730"/>
        <v>4.9062063510341147E-4</v>
      </c>
      <c r="X6586" s="53">
        <f t="shared" si="731"/>
        <v>2.0807161377154326E-2</v>
      </c>
      <c r="Y6586" s="54" t="str">
        <f t="shared" si="732"/>
        <v/>
      </c>
    </row>
    <row r="6587" spans="17:25" x14ac:dyDescent="0.25">
      <c r="Q6587" s="47">
        <f t="shared" si="728"/>
        <v>2009</v>
      </c>
      <c r="R6587" s="48" t="str">
        <f t="shared" si="726"/>
        <v>200912</v>
      </c>
      <c r="S6587" s="49">
        <v>40149</v>
      </c>
      <c r="T6587" s="48">
        <v>1990.29</v>
      </c>
      <c r="U6587" s="50">
        <f t="shared" si="727"/>
        <v>2018.0125806451613</v>
      </c>
      <c r="V6587" s="51">
        <f t="shared" si="729"/>
        <v>2153.2976986301351</v>
      </c>
      <c r="W6587" s="53">
        <f t="shared" si="730"/>
        <v>-4.083164452450716E-3</v>
      </c>
      <c r="X6587" s="53" t="str">
        <f t="shared" si="731"/>
        <v/>
      </c>
      <c r="Y6587" s="54" t="str">
        <f t="shared" si="732"/>
        <v/>
      </c>
    </row>
    <row r="6588" spans="17:25" x14ac:dyDescent="0.25">
      <c r="Q6588" s="47">
        <f t="shared" si="728"/>
        <v>2009</v>
      </c>
      <c r="R6588" s="48" t="str">
        <f t="shared" si="726"/>
        <v>200912</v>
      </c>
      <c r="S6588" s="49">
        <v>40150</v>
      </c>
      <c r="T6588" s="48">
        <v>1990.8</v>
      </c>
      <c r="U6588" s="50">
        <f t="shared" si="727"/>
        <v>2018.0125806451613</v>
      </c>
      <c r="V6588" s="51">
        <f t="shared" si="729"/>
        <v>2153.2976986301351</v>
      </c>
      <c r="W6588" s="53">
        <f t="shared" si="730"/>
        <v>2.5624406493518492E-4</v>
      </c>
      <c r="X6588" s="53" t="str">
        <f t="shared" si="731"/>
        <v/>
      </c>
      <c r="Y6588" s="54" t="str">
        <f t="shared" si="732"/>
        <v/>
      </c>
    </row>
    <row r="6589" spans="17:25" x14ac:dyDescent="0.25">
      <c r="Q6589" s="47">
        <f t="shared" si="728"/>
        <v>2009</v>
      </c>
      <c r="R6589" s="48" t="str">
        <f t="shared" si="726"/>
        <v>200912</v>
      </c>
      <c r="S6589" s="49">
        <v>40151</v>
      </c>
      <c r="T6589" s="48">
        <v>1989.94</v>
      </c>
      <c r="U6589" s="50">
        <f t="shared" si="727"/>
        <v>2018.0125806451613</v>
      </c>
      <c r="V6589" s="51">
        <f t="shared" si="729"/>
        <v>2153.2976986301351</v>
      </c>
      <c r="W6589" s="53">
        <f t="shared" si="730"/>
        <v>-4.3198714084780043E-4</v>
      </c>
      <c r="X6589" s="53" t="str">
        <f t="shared" si="731"/>
        <v/>
      </c>
      <c r="Y6589" s="54" t="str">
        <f t="shared" si="732"/>
        <v/>
      </c>
    </row>
    <row r="6590" spans="17:25" x14ac:dyDescent="0.25">
      <c r="Q6590" s="47">
        <f t="shared" si="728"/>
        <v>2009</v>
      </c>
      <c r="R6590" s="48" t="str">
        <f t="shared" si="726"/>
        <v>200912</v>
      </c>
      <c r="S6590" s="49">
        <v>40152</v>
      </c>
      <c r="T6590" s="48">
        <v>2003.94</v>
      </c>
      <c r="U6590" s="50">
        <f t="shared" si="727"/>
        <v>2018.0125806451613</v>
      </c>
      <c r="V6590" s="51">
        <f t="shared" si="729"/>
        <v>2153.2976986301351</v>
      </c>
      <c r="W6590" s="53">
        <f t="shared" si="730"/>
        <v>7.0353880016482684E-3</v>
      </c>
      <c r="X6590" s="53" t="str">
        <f t="shared" si="731"/>
        <v/>
      </c>
      <c r="Y6590" s="54" t="str">
        <f t="shared" si="732"/>
        <v/>
      </c>
    </row>
    <row r="6591" spans="17:25" x14ac:dyDescent="0.25">
      <c r="Q6591" s="47">
        <f t="shared" si="728"/>
        <v>2009</v>
      </c>
      <c r="R6591" s="48" t="str">
        <f t="shared" si="726"/>
        <v>200912</v>
      </c>
      <c r="S6591" s="49">
        <v>40153</v>
      </c>
      <c r="T6591" s="48">
        <v>2003.94</v>
      </c>
      <c r="U6591" s="50">
        <f t="shared" si="727"/>
        <v>2018.0125806451613</v>
      </c>
      <c r="V6591" s="51">
        <f t="shared" si="729"/>
        <v>2153.2976986301351</v>
      </c>
      <c r="W6591" s="53">
        <f t="shared" si="730"/>
        <v>0</v>
      </c>
      <c r="X6591" s="53" t="str">
        <f t="shared" si="731"/>
        <v/>
      </c>
      <c r="Y6591" s="54" t="str">
        <f t="shared" si="732"/>
        <v/>
      </c>
    </row>
    <row r="6592" spans="17:25" x14ac:dyDescent="0.25">
      <c r="Q6592" s="47">
        <f t="shared" si="728"/>
        <v>2009</v>
      </c>
      <c r="R6592" s="48" t="str">
        <f t="shared" si="726"/>
        <v>200912</v>
      </c>
      <c r="S6592" s="49">
        <v>40154</v>
      </c>
      <c r="T6592" s="48">
        <v>2003.94</v>
      </c>
      <c r="U6592" s="50">
        <f t="shared" si="727"/>
        <v>2018.0125806451613</v>
      </c>
      <c r="V6592" s="51">
        <f t="shared" si="729"/>
        <v>2153.2976986301351</v>
      </c>
      <c r="W6592" s="53">
        <f t="shared" si="730"/>
        <v>0</v>
      </c>
      <c r="X6592" s="53" t="str">
        <f t="shared" si="731"/>
        <v/>
      </c>
      <c r="Y6592" s="54" t="str">
        <f t="shared" si="732"/>
        <v/>
      </c>
    </row>
    <row r="6593" spans="17:25" x14ac:dyDescent="0.25">
      <c r="Q6593" s="47">
        <f t="shared" si="728"/>
        <v>2009</v>
      </c>
      <c r="R6593" s="48" t="str">
        <f t="shared" si="726"/>
        <v>200912</v>
      </c>
      <c r="S6593" s="49">
        <v>40155</v>
      </c>
      <c r="T6593" s="48">
        <v>2009.45</v>
      </c>
      <c r="U6593" s="50">
        <f t="shared" si="727"/>
        <v>2018.0125806451613</v>
      </c>
      <c r="V6593" s="51">
        <f t="shared" si="729"/>
        <v>2153.2976986301351</v>
      </c>
      <c r="W6593" s="53">
        <f t="shared" si="730"/>
        <v>2.7495833208579512E-3</v>
      </c>
      <c r="X6593" s="53" t="str">
        <f t="shared" si="731"/>
        <v/>
      </c>
      <c r="Y6593" s="54" t="str">
        <f t="shared" si="732"/>
        <v/>
      </c>
    </row>
    <row r="6594" spans="17:25" x14ac:dyDescent="0.25">
      <c r="Q6594" s="47">
        <f t="shared" si="728"/>
        <v>2009</v>
      </c>
      <c r="R6594" s="48" t="str">
        <f t="shared" si="726"/>
        <v>200912</v>
      </c>
      <c r="S6594" s="49">
        <v>40156</v>
      </c>
      <c r="T6594" s="48">
        <v>2009.45</v>
      </c>
      <c r="U6594" s="50">
        <f t="shared" si="727"/>
        <v>2018.0125806451613</v>
      </c>
      <c r="V6594" s="51">
        <f t="shared" si="729"/>
        <v>2153.2976986301351</v>
      </c>
      <c r="W6594" s="53">
        <f t="shared" si="730"/>
        <v>0</v>
      </c>
      <c r="X6594" s="53" t="str">
        <f t="shared" si="731"/>
        <v/>
      </c>
      <c r="Y6594" s="54" t="str">
        <f t="shared" si="732"/>
        <v/>
      </c>
    </row>
    <row r="6595" spans="17:25" x14ac:dyDescent="0.25">
      <c r="Q6595" s="47">
        <f t="shared" si="728"/>
        <v>2009</v>
      </c>
      <c r="R6595" s="48" t="str">
        <f t="shared" si="726"/>
        <v>200912</v>
      </c>
      <c r="S6595" s="49">
        <v>40157</v>
      </c>
      <c r="T6595" s="48">
        <v>2016.73</v>
      </c>
      <c r="U6595" s="50">
        <f t="shared" si="727"/>
        <v>2018.0125806451613</v>
      </c>
      <c r="V6595" s="51">
        <f t="shared" si="729"/>
        <v>2153.2976986301351</v>
      </c>
      <c r="W6595" s="53">
        <f t="shared" si="730"/>
        <v>3.6228818831023357E-3</v>
      </c>
      <c r="X6595" s="53" t="str">
        <f t="shared" si="731"/>
        <v/>
      </c>
      <c r="Y6595" s="54" t="str">
        <f t="shared" si="732"/>
        <v/>
      </c>
    </row>
    <row r="6596" spans="17:25" x14ac:dyDescent="0.25">
      <c r="Q6596" s="47">
        <f t="shared" si="728"/>
        <v>2009</v>
      </c>
      <c r="R6596" s="48" t="str">
        <f t="shared" si="726"/>
        <v>200912</v>
      </c>
      <c r="S6596" s="49">
        <v>40158</v>
      </c>
      <c r="T6596" s="48">
        <v>2016.17</v>
      </c>
      <c r="U6596" s="50">
        <f t="shared" si="727"/>
        <v>2018.0125806451613</v>
      </c>
      <c r="V6596" s="51">
        <f t="shared" si="729"/>
        <v>2153.2976986301351</v>
      </c>
      <c r="W6596" s="53">
        <f t="shared" si="730"/>
        <v>-2.7767722997129596E-4</v>
      </c>
      <c r="X6596" s="53" t="str">
        <f t="shared" si="731"/>
        <v/>
      </c>
      <c r="Y6596" s="54" t="str">
        <f t="shared" si="732"/>
        <v/>
      </c>
    </row>
    <row r="6597" spans="17:25" x14ac:dyDescent="0.25">
      <c r="Q6597" s="47">
        <f t="shared" si="728"/>
        <v>2009</v>
      </c>
      <c r="R6597" s="48" t="str">
        <f t="shared" si="726"/>
        <v>200912</v>
      </c>
      <c r="S6597" s="49">
        <v>40159</v>
      </c>
      <c r="T6597" s="48">
        <v>2000.54</v>
      </c>
      <c r="U6597" s="50">
        <f t="shared" si="727"/>
        <v>2018.0125806451613</v>
      </c>
      <c r="V6597" s="51">
        <f t="shared" si="729"/>
        <v>2153.2976986301351</v>
      </c>
      <c r="W6597" s="53">
        <f t="shared" si="730"/>
        <v>-7.752322472807438E-3</v>
      </c>
      <c r="X6597" s="53" t="str">
        <f t="shared" si="731"/>
        <v/>
      </c>
      <c r="Y6597" s="54" t="str">
        <f t="shared" si="732"/>
        <v/>
      </c>
    </row>
    <row r="6598" spans="17:25" x14ac:dyDescent="0.25">
      <c r="Q6598" s="47">
        <f t="shared" si="728"/>
        <v>2009</v>
      </c>
      <c r="R6598" s="48" t="str">
        <f t="shared" si="726"/>
        <v>200912</v>
      </c>
      <c r="S6598" s="49">
        <v>40160</v>
      </c>
      <c r="T6598" s="48">
        <v>2000.54</v>
      </c>
      <c r="U6598" s="50">
        <f t="shared" si="727"/>
        <v>2018.0125806451613</v>
      </c>
      <c r="V6598" s="51">
        <f t="shared" si="729"/>
        <v>2153.2976986301351</v>
      </c>
      <c r="W6598" s="53">
        <f t="shared" si="730"/>
        <v>0</v>
      </c>
      <c r="X6598" s="53" t="str">
        <f t="shared" si="731"/>
        <v/>
      </c>
      <c r="Y6598" s="54" t="str">
        <f t="shared" si="732"/>
        <v/>
      </c>
    </row>
    <row r="6599" spans="17:25" x14ac:dyDescent="0.25">
      <c r="Q6599" s="47">
        <f t="shared" si="728"/>
        <v>2009</v>
      </c>
      <c r="R6599" s="48" t="str">
        <f t="shared" ref="R6599:R6662" si="733">+YEAR(S6599)&amp;MONTH(S6599)</f>
        <v>200912</v>
      </c>
      <c r="S6599" s="49">
        <v>40161</v>
      </c>
      <c r="T6599" s="48">
        <v>2000.54</v>
      </c>
      <c r="U6599" s="50">
        <f t="shared" ref="U6599:U6662" si="734">+AVERAGEIF($R$3:$R$12000,R6599,$T$3:$T$12000)</f>
        <v>2018.0125806451613</v>
      </c>
      <c r="V6599" s="51">
        <f t="shared" si="729"/>
        <v>2153.2976986301351</v>
      </c>
      <c r="W6599" s="53">
        <f t="shared" si="730"/>
        <v>0</v>
      </c>
      <c r="X6599" s="53" t="str">
        <f t="shared" si="731"/>
        <v/>
      </c>
      <c r="Y6599" s="54" t="str">
        <f t="shared" si="732"/>
        <v/>
      </c>
    </row>
    <row r="6600" spans="17:25" x14ac:dyDescent="0.25">
      <c r="Q6600" s="47">
        <f t="shared" ref="Q6600:Q6663" si="735">+YEAR(S6600)</f>
        <v>2009</v>
      </c>
      <c r="R6600" s="48" t="str">
        <f t="shared" si="733"/>
        <v>200912</v>
      </c>
      <c r="S6600" s="49">
        <v>40162</v>
      </c>
      <c r="T6600" s="48">
        <v>1992.1</v>
      </c>
      <c r="U6600" s="50">
        <f t="shared" si="734"/>
        <v>2018.0125806451613</v>
      </c>
      <c r="V6600" s="51">
        <f t="shared" ref="V6600:V6663" si="736">+AVERAGEIF($Q$3:$Q$12000,Q6600,$T$3:$T$12000)</f>
        <v>2153.2976986301351</v>
      </c>
      <c r="W6600" s="53">
        <f t="shared" si="730"/>
        <v>-4.2188609075549666E-3</v>
      </c>
      <c r="X6600" s="53" t="str">
        <f t="shared" si="731"/>
        <v/>
      </c>
      <c r="Y6600" s="54" t="str">
        <f t="shared" si="732"/>
        <v/>
      </c>
    </row>
    <row r="6601" spans="17:25" x14ac:dyDescent="0.25">
      <c r="Q6601" s="47">
        <f t="shared" si="735"/>
        <v>2009</v>
      </c>
      <c r="R6601" s="48" t="str">
        <f t="shared" si="733"/>
        <v>200912</v>
      </c>
      <c r="S6601" s="49">
        <v>40163</v>
      </c>
      <c r="T6601" s="48">
        <v>2001.86</v>
      </c>
      <c r="U6601" s="50">
        <f t="shared" si="734"/>
        <v>2018.0125806451613</v>
      </c>
      <c r="V6601" s="51">
        <f t="shared" si="736"/>
        <v>2153.2976986301351</v>
      </c>
      <c r="W6601" s="53">
        <f t="shared" ref="W6601:W6664" si="737">+T6601/T6600-1</f>
        <v>4.8993524421465651E-3</v>
      </c>
      <c r="X6601" s="53" t="str">
        <f t="shared" ref="X6601:X6664" si="738">IF(U6601/U6600-1=0,"",U6601/U6600-1)</f>
        <v/>
      </c>
      <c r="Y6601" s="54" t="str">
        <f t="shared" ref="Y6601:Y6664" si="739">+IF(V6601=V6600,"",V6601/V6600-1)</f>
        <v/>
      </c>
    </row>
    <row r="6602" spans="17:25" x14ac:dyDescent="0.25">
      <c r="Q6602" s="47">
        <f t="shared" si="735"/>
        <v>2009</v>
      </c>
      <c r="R6602" s="48" t="str">
        <f t="shared" si="733"/>
        <v>200912</v>
      </c>
      <c r="S6602" s="49">
        <v>40164</v>
      </c>
      <c r="T6602" s="48">
        <v>2005.09</v>
      </c>
      <c r="U6602" s="50">
        <f t="shared" si="734"/>
        <v>2018.0125806451613</v>
      </c>
      <c r="V6602" s="51">
        <f t="shared" si="736"/>
        <v>2153.2976986301351</v>
      </c>
      <c r="W6602" s="53">
        <f t="shared" si="737"/>
        <v>1.6134994455156981E-3</v>
      </c>
      <c r="X6602" s="53" t="str">
        <f t="shared" si="738"/>
        <v/>
      </c>
      <c r="Y6602" s="54" t="str">
        <f t="shared" si="739"/>
        <v/>
      </c>
    </row>
    <row r="6603" spans="17:25" x14ac:dyDescent="0.25">
      <c r="Q6603" s="47">
        <f t="shared" si="735"/>
        <v>2009</v>
      </c>
      <c r="R6603" s="48" t="str">
        <f t="shared" si="733"/>
        <v>200912</v>
      </c>
      <c r="S6603" s="49">
        <v>40165</v>
      </c>
      <c r="T6603" s="48">
        <v>2015.74</v>
      </c>
      <c r="U6603" s="50">
        <f t="shared" si="734"/>
        <v>2018.0125806451613</v>
      </c>
      <c r="V6603" s="51">
        <f t="shared" si="736"/>
        <v>2153.2976986301351</v>
      </c>
      <c r="W6603" s="53">
        <f t="shared" si="737"/>
        <v>5.3114822776034742E-3</v>
      </c>
      <c r="X6603" s="53" t="str">
        <f t="shared" si="738"/>
        <v/>
      </c>
      <c r="Y6603" s="54" t="str">
        <f t="shared" si="739"/>
        <v/>
      </c>
    </row>
    <row r="6604" spans="17:25" x14ac:dyDescent="0.25">
      <c r="Q6604" s="47">
        <f t="shared" si="735"/>
        <v>2009</v>
      </c>
      <c r="R6604" s="48" t="str">
        <f t="shared" si="733"/>
        <v>200912</v>
      </c>
      <c r="S6604" s="49">
        <v>40166</v>
      </c>
      <c r="T6604" s="48">
        <v>2025.85</v>
      </c>
      <c r="U6604" s="50">
        <f t="shared" si="734"/>
        <v>2018.0125806451613</v>
      </c>
      <c r="V6604" s="51">
        <f t="shared" si="736"/>
        <v>2153.2976986301351</v>
      </c>
      <c r="W6604" s="53">
        <f t="shared" si="737"/>
        <v>5.0155277962435907E-3</v>
      </c>
      <c r="X6604" s="53" t="str">
        <f t="shared" si="738"/>
        <v/>
      </c>
      <c r="Y6604" s="54" t="str">
        <f t="shared" si="739"/>
        <v/>
      </c>
    </row>
    <row r="6605" spans="17:25" x14ac:dyDescent="0.25">
      <c r="Q6605" s="47">
        <f t="shared" si="735"/>
        <v>2009</v>
      </c>
      <c r="R6605" s="48" t="str">
        <f t="shared" si="733"/>
        <v>200912</v>
      </c>
      <c r="S6605" s="49">
        <v>40167</v>
      </c>
      <c r="T6605" s="48">
        <v>2025.85</v>
      </c>
      <c r="U6605" s="50">
        <f t="shared" si="734"/>
        <v>2018.0125806451613</v>
      </c>
      <c r="V6605" s="51">
        <f t="shared" si="736"/>
        <v>2153.2976986301351</v>
      </c>
      <c r="W6605" s="53">
        <f t="shared" si="737"/>
        <v>0</v>
      </c>
      <c r="X6605" s="53" t="str">
        <f t="shared" si="738"/>
        <v/>
      </c>
      <c r="Y6605" s="54" t="str">
        <f t="shared" si="739"/>
        <v/>
      </c>
    </row>
    <row r="6606" spans="17:25" x14ac:dyDescent="0.25">
      <c r="Q6606" s="47">
        <f t="shared" si="735"/>
        <v>2009</v>
      </c>
      <c r="R6606" s="48" t="str">
        <f t="shared" si="733"/>
        <v>200912</v>
      </c>
      <c r="S6606" s="49">
        <v>40168</v>
      </c>
      <c r="T6606" s="48">
        <v>2025.85</v>
      </c>
      <c r="U6606" s="50">
        <f t="shared" si="734"/>
        <v>2018.0125806451613</v>
      </c>
      <c r="V6606" s="51">
        <f t="shared" si="736"/>
        <v>2153.2976986301351</v>
      </c>
      <c r="W6606" s="53">
        <f t="shared" si="737"/>
        <v>0</v>
      </c>
      <c r="X6606" s="53" t="str">
        <f t="shared" si="738"/>
        <v/>
      </c>
      <c r="Y6606" s="54" t="str">
        <f t="shared" si="739"/>
        <v/>
      </c>
    </row>
    <row r="6607" spans="17:25" x14ac:dyDescent="0.25">
      <c r="Q6607" s="47">
        <f t="shared" si="735"/>
        <v>2009</v>
      </c>
      <c r="R6607" s="48" t="str">
        <f t="shared" si="733"/>
        <v>200912</v>
      </c>
      <c r="S6607" s="49">
        <v>40169</v>
      </c>
      <c r="T6607" s="48">
        <v>2030.17</v>
      </c>
      <c r="U6607" s="50">
        <f t="shared" si="734"/>
        <v>2018.0125806451613</v>
      </c>
      <c r="V6607" s="51">
        <f t="shared" si="736"/>
        <v>2153.2976986301351</v>
      </c>
      <c r="W6607" s="53">
        <f t="shared" si="737"/>
        <v>2.1324382358023364E-3</v>
      </c>
      <c r="X6607" s="53" t="str">
        <f t="shared" si="738"/>
        <v/>
      </c>
      <c r="Y6607" s="54" t="str">
        <f t="shared" si="739"/>
        <v/>
      </c>
    </row>
    <row r="6608" spans="17:25" x14ac:dyDescent="0.25">
      <c r="Q6608" s="47">
        <f t="shared" si="735"/>
        <v>2009</v>
      </c>
      <c r="R6608" s="48" t="str">
        <f t="shared" si="733"/>
        <v>200912</v>
      </c>
      <c r="S6608" s="49">
        <v>40170</v>
      </c>
      <c r="T6608" s="48">
        <v>2054.1</v>
      </c>
      <c r="U6608" s="50">
        <f t="shared" si="734"/>
        <v>2018.0125806451613</v>
      </c>
      <c r="V6608" s="51">
        <f t="shared" si="736"/>
        <v>2153.2976986301351</v>
      </c>
      <c r="W6608" s="53">
        <f t="shared" si="737"/>
        <v>1.1787190235300393E-2</v>
      </c>
      <c r="X6608" s="53" t="str">
        <f t="shared" si="738"/>
        <v/>
      </c>
      <c r="Y6608" s="54" t="str">
        <f t="shared" si="739"/>
        <v/>
      </c>
    </row>
    <row r="6609" spans="17:25" x14ac:dyDescent="0.25">
      <c r="Q6609" s="47">
        <f t="shared" si="735"/>
        <v>2009</v>
      </c>
      <c r="R6609" s="48" t="str">
        <f t="shared" si="733"/>
        <v>200912</v>
      </c>
      <c r="S6609" s="49">
        <v>40171</v>
      </c>
      <c r="T6609" s="48">
        <v>2045.07</v>
      </c>
      <c r="U6609" s="50">
        <f t="shared" si="734"/>
        <v>2018.0125806451613</v>
      </c>
      <c r="V6609" s="51">
        <f t="shared" si="736"/>
        <v>2153.2976986301351</v>
      </c>
      <c r="W6609" s="53">
        <f t="shared" si="737"/>
        <v>-4.3960858770264455E-3</v>
      </c>
      <c r="X6609" s="53" t="str">
        <f t="shared" si="738"/>
        <v/>
      </c>
      <c r="Y6609" s="54" t="str">
        <f t="shared" si="739"/>
        <v/>
      </c>
    </row>
    <row r="6610" spans="17:25" x14ac:dyDescent="0.25">
      <c r="Q6610" s="47">
        <f t="shared" si="735"/>
        <v>2009</v>
      </c>
      <c r="R6610" s="48" t="str">
        <f t="shared" si="733"/>
        <v>200912</v>
      </c>
      <c r="S6610" s="49">
        <v>40172</v>
      </c>
      <c r="T6610" s="48">
        <v>2043.41</v>
      </c>
      <c r="U6610" s="50">
        <f t="shared" si="734"/>
        <v>2018.0125806451613</v>
      </c>
      <c r="V6610" s="51">
        <f t="shared" si="736"/>
        <v>2153.2976986301351</v>
      </c>
      <c r="W6610" s="53">
        <f t="shared" si="737"/>
        <v>-8.1170815668896168E-4</v>
      </c>
      <c r="X6610" s="53" t="str">
        <f t="shared" si="738"/>
        <v/>
      </c>
      <c r="Y6610" s="54" t="str">
        <f t="shared" si="739"/>
        <v/>
      </c>
    </row>
    <row r="6611" spans="17:25" x14ac:dyDescent="0.25">
      <c r="Q6611" s="47">
        <f t="shared" si="735"/>
        <v>2009</v>
      </c>
      <c r="R6611" s="48" t="str">
        <f t="shared" si="733"/>
        <v>200912</v>
      </c>
      <c r="S6611" s="49">
        <v>40173</v>
      </c>
      <c r="T6611" s="48">
        <v>2043.41</v>
      </c>
      <c r="U6611" s="50">
        <f t="shared" si="734"/>
        <v>2018.0125806451613</v>
      </c>
      <c r="V6611" s="51">
        <f t="shared" si="736"/>
        <v>2153.2976986301351</v>
      </c>
      <c r="W6611" s="53">
        <f t="shared" si="737"/>
        <v>0</v>
      </c>
      <c r="X6611" s="53" t="str">
        <f t="shared" si="738"/>
        <v/>
      </c>
      <c r="Y6611" s="54" t="str">
        <f t="shared" si="739"/>
        <v/>
      </c>
    </row>
    <row r="6612" spans="17:25" x14ac:dyDescent="0.25">
      <c r="Q6612" s="47">
        <f t="shared" si="735"/>
        <v>2009</v>
      </c>
      <c r="R6612" s="48" t="str">
        <f t="shared" si="733"/>
        <v>200912</v>
      </c>
      <c r="S6612" s="49">
        <v>40174</v>
      </c>
      <c r="T6612" s="48">
        <v>2043.41</v>
      </c>
      <c r="U6612" s="50">
        <f t="shared" si="734"/>
        <v>2018.0125806451613</v>
      </c>
      <c r="V6612" s="51">
        <f t="shared" si="736"/>
        <v>2153.2976986301351</v>
      </c>
      <c r="W6612" s="53">
        <f t="shared" si="737"/>
        <v>0</v>
      </c>
      <c r="X6612" s="53" t="str">
        <f t="shared" si="738"/>
        <v/>
      </c>
      <c r="Y6612" s="54" t="str">
        <f t="shared" si="739"/>
        <v/>
      </c>
    </row>
    <row r="6613" spans="17:25" x14ac:dyDescent="0.25">
      <c r="Q6613" s="47">
        <f t="shared" si="735"/>
        <v>2009</v>
      </c>
      <c r="R6613" s="48" t="str">
        <f t="shared" si="733"/>
        <v>200912</v>
      </c>
      <c r="S6613" s="49">
        <v>40175</v>
      </c>
      <c r="T6613" s="48">
        <v>2043.41</v>
      </c>
      <c r="U6613" s="50">
        <f t="shared" si="734"/>
        <v>2018.0125806451613</v>
      </c>
      <c r="V6613" s="51">
        <f t="shared" si="736"/>
        <v>2153.2976986301351</v>
      </c>
      <c r="W6613" s="53">
        <f t="shared" si="737"/>
        <v>0</v>
      </c>
      <c r="X6613" s="53" t="str">
        <f t="shared" si="738"/>
        <v/>
      </c>
      <c r="Y6613" s="54" t="str">
        <f t="shared" si="739"/>
        <v/>
      </c>
    </row>
    <row r="6614" spans="17:25" x14ac:dyDescent="0.25">
      <c r="Q6614" s="47">
        <f t="shared" si="735"/>
        <v>2009</v>
      </c>
      <c r="R6614" s="48" t="str">
        <f t="shared" si="733"/>
        <v>200912</v>
      </c>
      <c r="S6614" s="49">
        <v>40176</v>
      </c>
      <c r="T6614" s="48">
        <v>2037.92</v>
      </c>
      <c r="U6614" s="50">
        <f t="shared" si="734"/>
        <v>2018.0125806451613</v>
      </c>
      <c r="V6614" s="51">
        <f t="shared" si="736"/>
        <v>2153.2976986301351</v>
      </c>
      <c r="W6614" s="53">
        <f t="shared" si="737"/>
        <v>-2.6866854914089355E-3</v>
      </c>
      <c r="X6614" s="53" t="str">
        <f t="shared" si="738"/>
        <v/>
      </c>
      <c r="Y6614" s="54" t="str">
        <f t="shared" si="739"/>
        <v/>
      </c>
    </row>
    <row r="6615" spans="17:25" x14ac:dyDescent="0.25">
      <c r="Q6615" s="47">
        <f t="shared" si="735"/>
        <v>2009</v>
      </c>
      <c r="R6615" s="48" t="str">
        <f t="shared" si="733"/>
        <v>200912</v>
      </c>
      <c r="S6615" s="49">
        <v>40177</v>
      </c>
      <c r="T6615" s="48">
        <v>2046.2</v>
      </c>
      <c r="U6615" s="50">
        <f t="shared" si="734"/>
        <v>2018.0125806451613</v>
      </c>
      <c r="V6615" s="51">
        <f t="shared" si="736"/>
        <v>2153.2976986301351</v>
      </c>
      <c r="W6615" s="53">
        <f t="shared" si="737"/>
        <v>4.0629661615765311E-3</v>
      </c>
      <c r="X6615" s="53" t="str">
        <f t="shared" si="738"/>
        <v/>
      </c>
      <c r="Y6615" s="54" t="str">
        <f t="shared" si="739"/>
        <v/>
      </c>
    </row>
    <row r="6616" spans="17:25" x14ac:dyDescent="0.25">
      <c r="Q6616" s="47">
        <f t="shared" si="735"/>
        <v>2009</v>
      </c>
      <c r="R6616" s="48" t="str">
        <f t="shared" si="733"/>
        <v>200912</v>
      </c>
      <c r="S6616" s="49">
        <v>40178</v>
      </c>
      <c r="T6616" s="48">
        <v>2044.23</v>
      </c>
      <c r="U6616" s="50">
        <f t="shared" si="734"/>
        <v>2018.0125806451613</v>
      </c>
      <c r="V6616" s="51">
        <f t="shared" si="736"/>
        <v>2153.2976986301351</v>
      </c>
      <c r="W6616" s="53">
        <f t="shared" si="737"/>
        <v>-9.6276023849084513E-4</v>
      </c>
      <c r="X6616" s="53" t="str">
        <f t="shared" si="738"/>
        <v/>
      </c>
      <c r="Y6616" s="54" t="str">
        <f t="shared" si="739"/>
        <v/>
      </c>
    </row>
    <row r="6617" spans="17:25" x14ac:dyDescent="0.25">
      <c r="Q6617" s="47">
        <f t="shared" si="735"/>
        <v>2010</v>
      </c>
      <c r="R6617" s="48" t="str">
        <f t="shared" si="733"/>
        <v>20101</v>
      </c>
      <c r="S6617" s="49">
        <v>40179</v>
      </c>
      <c r="T6617" s="48">
        <v>2044.23</v>
      </c>
      <c r="U6617" s="50">
        <f t="shared" si="734"/>
        <v>1983.4267741935489</v>
      </c>
      <c r="V6617" s="51">
        <f t="shared" si="736"/>
        <v>1898.6836712328745</v>
      </c>
      <c r="W6617" s="53">
        <f t="shared" si="737"/>
        <v>0</v>
      </c>
      <c r="X6617" s="53">
        <f t="shared" si="738"/>
        <v>-1.7138548482465432E-2</v>
      </c>
      <c r="Y6617" s="54">
        <f t="shared" si="739"/>
        <v>-0.11824376516040425</v>
      </c>
    </row>
    <row r="6618" spans="17:25" x14ac:dyDescent="0.25">
      <c r="Q6618" s="47">
        <f t="shared" si="735"/>
        <v>2010</v>
      </c>
      <c r="R6618" s="48" t="str">
        <f t="shared" si="733"/>
        <v>20101</v>
      </c>
      <c r="S6618" s="49">
        <v>40180</v>
      </c>
      <c r="T6618" s="48">
        <v>2044.23</v>
      </c>
      <c r="U6618" s="50">
        <f t="shared" si="734"/>
        <v>1983.4267741935489</v>
      </c>
      <c r="V6618" s="51">
        <f t="shared" si="736"/>
        <v>1898.6836712328745</v>
      </c>
      <c r="W6618" s="53">
        <f t="shared" si="737"/>
        <v>0</v>
      </c>
      <c r="X6618" s="53" t="str">
        <f t="shared" si="738"/>
        <v/>
      </c>
      <c r="Y6618" s="54" t="str">
        <f t="shared" si="739"/>
        <v/>
      </c>
    </row>
    <row r="6619" spans="17:25" x14ac:dyDescent="0.25">
      <c r="Q6619" s="47">
        <f t="shared" si="735"/>
        <v>2010</v>
      </c>
      <c r="R6619" s="48" t="str">
        <f t="shared" si="733"/>
        <v>20101</v>
      </c>
      <c r="S6619" s="49">
        <v>40181</v>
      </c>
      <c r="T6619" s="48">
        <v>2044.23</v>
      </c>
      <c r="U6619" s="50">
        <f t="shared" si="734"/>
        <v>1983.4267741935489</v>
      </c>
      <c r="V6619" s="51">
        <f t="shared" si="736"/>
        <v>1898.6836712328745</v>
      </c>
      <c r="W6619" s="53">
        <f t="shared" si="737"/>
        <v>0</v>
      </c>
      <c r="X6619" s="53" t="str">
        <f t="shared" si="738"/>
        <v/>
      </c>
      <c r="Y6619" s="54" t="str">
        <f t="shared" si="739"/>
        <v/>
      </c>
    </row>
    <row r="6620" spans="17:25" x14ac:dyDescent="0.25">
      <c r="Q6620" s="47">
        <f t="shared" si="735"/>
        <v>2010</v>
      </c>
      <c r="R6620" s="48" t="str">
        <f t="shared" si="733"/>
        <v>20101</v>
      </c>
      <c r="S6620" s="49">
        <v>40182</v>
      </c>
      <c r="T6620" s="48">
        <v>2044.23</v>
      </c>
      <c r="U6620" s="50">
        <f t="shared" si="734"/>
        <v>1983.4267741935489</v>
      </c>
      <c r="V6620" s="51">
        <f t="shared" si="736"/>
        <v>1898.6836712328745</v>
      </c>
      <c r="W6620" s="53">
        <f t="shared" si="737"/>
        <v>0</v>
      </c>
      <c r="X6620" s="53" t="str">
        <f t="shared" si="738"/>
        <v/>
      </c>
      <c r="Y6620" s="54" t="str">
        <f t="shared" si="739"/>
        <v/>
      </c>
    </row>
    <row r="6621" spans="17:25" x14ac:dyDescent="0.25">
      <c r="Q6621" s="47">
        <f t="shared" si="735"/>
        <v>2010</v>
      </c>
      <c r="R6621" s="48" t="str">
        <f t="shared" si="733"/>
        <v>20101</v>
      </c>
      <c r="S6621" s="49">
        <v>40183</v>
      </c>
      <c r="T6621" s="48">
        <v>2021.21</v>
      </c>
      <c r="U6621" s="50">
        <f t="shared" si="734"/>
        <v>1983.4267741935489</v>
      </c>
      <c r="V6621" s="51">
        <f t="shared" si="736"/>
        <v>1898.6836712328745</v>
      </c>
      <c r="W6621" s="53">
        <f t="shared" si="737"/>
        <v>-1.1260963785875377E-2</v>
      </c>
      <c r="X6621" s="53" t="str">
        <f t="shared" si="738"/>
        <v/>
      </c>
      <c r="Y6621" s="54" t="str">
        <f t="shared" si="739"/>
        <v/>
      </c>
    </row>
    <row r="6622" spans="17:25" x14ac:dyDescent="0.25">
      <c r="Q6622" s="47">
        <f t="shared" si="735"/>
        <v>2010</v>
      </c>
      <c r="R6622" s="48" t="str">
        <f t="shared" si="733"/>
        <v>20101</v>
      </c>
      <c r="S6622" s="49">
        <v>40184</v>
      </c>
      <c r="T6622" s="48">
        <v>1992.78</v>
      </c>
      <c r="U6622" s="50">
        <f t="shared" si="734"/>
        <v>1983.4267741935489</v>
      </c>
      <c r="V6622" s="51">
        <f t="shared" si="736"/>
        <v>1898.6836712328745</v>
      </c>
      <c r="W6622" s="53">
        <f t="shared" si="737"/>
        <v>-1.4065831853196875E-2</v>
      </c>
      <c r="X6622" s="53" t="str">
        <f t="shared" si="738"/>
        <v/>
      </c>
      <c r="Y6622" s="54" t="str">
        <f t="shared" si="739"/>
        <v/>
      </c>
    </row>
    <row r="6623" spans="17:25" x14ac:dyDescent="0.25">
      <c r="Q6623" s="47">
        <f t="shared" si="735"/>
        <v>2010</v>
      </c>
      <c r="R6623" s="48" t="str">
        <f t="shared" si="733"/>
        <v>20101</v>
      </c>
      <c r="S6623" s="49">
        <v>40185</v>
      </c>
      <c r="T6623" s="48">
        <v>1971.32</v>
      </c>
      <c r="U6623" s="50">
        <f t="shared" si="734"/>
        <v>1983.4267741935489</v>
      </c>
      <c r="V6623" s="51">
        <f t="shared" si="736"/>
        <v>1898.6836712328745</v>
      </c>
      <c r="W6623" s="53">
        <f t="shared" si="737"/>
        <v>-1.0768875641064213E-2</v>
      </c>
      <c r="X6623" s="53" t="str">
        <f t="shared" si="738"/>
        <v/>
      </c>
      <c r="Y6623" s="54" t="str">
        <f t="shared" si="739"/>
        <v/>
      </c>
    </row>
    <row r="6624" spans="17:25" x14ac:dyDescent="0.25">
      <c r="Q6624" s="47">
        <f t="shared" si="735"/>
        <v>2010</v>
      </c>
      <c r="R6624" s="48" t="str">
        <f t="shared" si="733"/>
        <v>20101</v>
      </c>
      <c r="S6624" s="49">
        <v>40186</v>
      </c>
      <c r="T6624" s="48">
        <v>1969.08</v>
      </c>
      <c r="U6624" s="50">
        <f t="shared" si="734"/>
        <v>1983.4267741935489</v>
      </c>
      <c r="V6624" s="51">
        <f t="shared" si="736"/>
        <v>1898.6836712328745</v>
      </c>
      <c r="W6624" s="53">
        <f t="shared" si="737"/>
        <v>-1.1362944625935567E-3</v>
      </c>
      <c r="X6624" s="53" t="str">
        <f t="shared" si="738"/>
        <v/>
      </c>
      <c r="Y6624" s="54" t="str">
        <f t="shared" si="739"/>
        <v/>
      </c>
    </row>
    <row r="6625" spans="17:25" x14ac:dyDescent="0.25">
      <c r="Q6625" s="47">
        <f t="shared" si="735"/>
        <v>2010</v>
      </c>
      <c r="R6625" s="48" t="str">
        <f t="shared" si="733"/>
        <v>20101</v>
      </c>
      <c r="S6625" s="49">
        <v>40187</v>
      </c>
      <c r="T6625" s="48">
        <v>1968.24</v>
      </c>
      <c r="U6625" s="50">
        <f t="shared" si="734"/>
        <v>1983.4267741935489</v>
      </c>
      <c r="V6625" s="51">
        <f t="shared" si="736"/>
        <v>1898.6836712328745</v>
      </c>
      <c r="W6625" s="53">
        <f t="shared" si="737"/>
        <v>-4.2659516119203378E-4</v>
      </c>
      <c r="X6625" s="53" t="str">
        <f t="shared" si="738"/>
        <v/>
      </c>
      <c r="Y6625" s="54" t="str">
        <f t="shared" si="739"/>
        <v/>
      </c>
    </row>
    <row r="6626" spans="17:25" x14ac:dyDescent="0.25">
      <c r="Q6626" s="47">
        <f t="shared" si="735"/>
        <v>2010</v>
      </c>
      <c r="R6626" s="48" t="str">
        <f t="shared" si="733"/>
        <v>20101</v>
      </c>
      <c r="S6626" s="49">
        <v>40188</v>
      </c>
      <c r="T6626" s="48">
        <v>1968.24</v>
      </c>
      <c r="U6626" s="50">
        <f t="shared" si="734"/>
        <v>1983.4267741935489</v>
      </c>
      <c r="V6626" s="51">
        <f t="shared" si="736"/>
        <v>1898.6836712328745</v>
      </c>
      <c r="W6626" s="53">
        <f t="shared" si="737"/>
        <v>0</v>
      </c>
      <c r="X6626" s="53" t="str">
        <f t="shared" si="738"/>
        <v/>
      </c>
      <c r="Y6626" s="54" t="str">
        <f t="shared" si="739"/>
        <v/>
      </c>
    </row>
    <row r="6627" spans="17:25" x14ac:dyDescent="0.25">
      <c r="Q6627" s="47">
        <f t="shared" si="735"/>
        <v>2010</v>
      </c>
      <c r="R6627" s="48" t="str">
        <f t="shared" si="733"/>
        <v>20101</v>
      </c>
      <c r="S6627" s="49">
        <v>40189</v>
      </c>
      <c r="T6627" s="48">
        <v>1968.24</v>
      </c>
      <c r="U6627" s="50">
        <f t="shared" si="734"/>
        <v>1983.4267741935489</v>
      </c>
      <c r="V6627" s="51">
        <f t="shared" si="736"/>
        <v>1898.6836712328745</v>
      </c>
      <c r="W6627" s="53">
        <f t="shared" si="737"/>
        <v>0</v>
      </c>
      <c r="X6627" s="53" t="str">
        <f t="shared" si="738"/>
        <v/>
      </c>
      <c r="Y6627" s="54" t="str">
        <f t="shared" si="739"/>
        <v/>
      </c>
    </row>
    <row r="6628" spans="17:25" x14ac:dyDescent="0.25">
      <c r="Q6628" s="47">
        <f t="shared" si="735"/>
        <v>2010</v>
      </c>
      <c r="R6628" s="48" t="str">
        <f t="shared" si="733"/>
        <v>20101</v>
      </c>
      <c r="S6628" s="49">
        <v>40190</v>
      </c>
      <c r="T6628" s="48">
        <v>1968.24</v>
      </c>
      <c r="U6628" s="50">
        <f t="shared" si="734"/>
        <v>1983.4267741935489</v>
      </c>
      <c r="V6628" s="51">
        <f t="shared" si="736"/>
        <v>1898.6836712328745</v>
      </c>
      <c r="W6628" s="53">
        <f t="shared" si="737"/>
        <v>0</v>
      </c>
      <c r="X6628" s="53" t="str">
        <f t="shared" si="738"/>
        <v/>
      </c>
      <c r="Y6628" s="54" t="str">
        <f t="shared" si="739"/>
        <v/>
      </c>
    </row>
    <row r="6629" spans="17:25" x14ac:dyDescent="0.25">
      <c r="Q6629" s="47">
        <f t="shared" si="735"/>
        <v>2010</v>
      </c>
      <c r="R6629" s="48" t="str">
        <f t="shared" si="733"/>
        <v>20101</v>
      </c>
      <c r="S6629" s="49">
        <v>40191</v>
      </c>
      <c r="T6629" s="48">
        <v>1959.43</v>
      </c>
      <c r="U6629" s="50">
        <f t="shared" si="734"/>
        <v>1983.4267741935489</v>
      </c>
      <c r="V6629" s="51">
        <f t="shared" si="736"/>
        <v>1898.6836712328745</v>
      </c>
      <c r="W6629" s="53">
        <f t="shared" si="737"/>
        <v>-4.4760801528268557E-3</v>
      </c>
      <c r="X6629" s="53" t="str">
        <f t="shared" si="738"/>
        <v/>
      </c>
      <c r="Y6629" s="54" t="str">
        <f t="shared" si="739"/>
        <v/>
      </c>
    </row>
    <row r="6630" spans="17:25" x14ac:dyDescent="0.25">
      <c r="Q6630" s="47">
        <f t="shared" si="735"/>
        <v>2010</v>
      </c>
      <c r="R6630" s="48" t="str">
        <f t="shared" si="733"/>
        <v>20101</v>
      </c>
      <c r="S6630" s="49">
        <v>40192</v>
      </c>
      <c r="T6630" s="48">
        <v>1965.81</v>
      </c>
      <c r="U6630" s="50">
        <f t="shared" si="734"/>
        <v>1983.4267741935489</v>
      </c>
      <c r="V6630" s="51">
        <f t="shared" si="736"/>
        <v>1898.6836712328745</v>
      </c>
      <c r="W6630" s="53">
        <f t="shared" si="737"/>
        <v>3.256048953011792E-3</v>
      </c>
      <c r="X6630" s="53" t="str">
        <f t="shared" si="738"/>
        <v/>
      </c>
      <c r="Y6630" s="54" t="str">
        <f t="shared" si="739"/>
        <v/>
      </c>
    </row>
    <row r="6631" spans="17:25" x14ac:dyDescent="0.25">
      <c r="Q6631" s="47">
        <f t="shared" si="735"/>
        <v>2010</v>
      </c>
      <c r="R6631" s="48" t="str">
        <f t="shared" si="733"/>
        <v>20101</v>
      </c>
      <c r="S6631" s="49">
        <v>40193</v>
      </c>
      <c r="T6631" s="48">
        <v>1974.13</v>
      </c>
      <c r="U6631" s="50">
        <f t="shared" si="734"/>
        <v>1983.4267741935489</v>
      </c>
      <c r="V6631" s="51">
        <f t="shared" si="736"/>
        <v>1898.6836712328745</v>
      </c>
      <c r="W6631" s="53">
        <f t="shared" si="737"/>
        <v>4.2323520584390817E-3</v>
      </c>
      <c r="X6631" s="53" t="str">
        <f t="shared" si="738"/>
        <v/>
      </c>
      <c r="Y6631" s="54" t="str">
        <f t="shared" si="739"/>
        <v/>
      </c>
    </row>
    <row r="6632" spans="17:25" x14ac:dyDescent="0.25">
      <c r="Q6632" s="47">
        <f t="shared" si="735"/>
        <v>2010</v>
      </c>
      <c r="R6632" s="48" t="str">
        <f t="shared" si="733"/>
        <v>20101</v>
      </c>
      <c r="S6632" s="49">
        <v>40194</v>
      </c>
      <c r="T6632" s="48">
        <v>1967.4</v>
      </c>
      <c r="U6632" s="50">
        <f t="shared" si="734"/>
        <v>1983.4267741935489</v>
      </c>
      <c r="V6632" s="51">
        <f t="shared" si="736"/>
        <v>1898.6836712328745</v>
      </c>
      <c r="W6632" s="53">
        <f t="shared" si="737"/>
        <v>-3.4090966653664845E-3</v>
      </c>
      <c r="X6632" s="53" t="str">
        <f t="shared" si="738"/>
        <v/>
      </c>
      <c r="Y6632" s="54" t="str">
        <f t="shared" si="739"/>
        <v/>
      </c>
    </row>
    <row r="6633" spans="17:25" x14ac:dyDescent="0.25">
      <c r="Q6633" s="47">
        <f t="shared" si="735"/>
        <v>2010</v>
      </c>
      <c r="R6633" s="48" t="str">
        <f t="shared" si="733"/>
        <v>20101</v>
      </c>
      <c r="S6633" s="49">
        <v>40195</v>
      </c>
      <c r="T6633" s="48">
        <v>1967.4</v>
      </c>
      <c r="U6633" s="50">
        <f t="shared" si="734"/>
        <v>1983.4267741935489</v>
      </c>
      <c r="V6633" s="51">
        <f t="shared" si="736"/>
        <v>1898.6836712328745</v>
      </c>
      <c r="W6633" s="53">
        <f t="shared" si="737"/>
        <v>0</v>
      </c>
      <c r="X6633" s="53" t="str">
        <f t="shared" si="738"/>
        <v/>
      </c>
      <c r="Y6633" s="54" t="str">
        <f t="shared" si="739"/>
        <v/>
      </c>
    </row>
    <row r="6634" spans="17:25" x14ac:dyDescent="0.25">
      <c r="Q6634" s="47">
        <f t="shared" si="735"/>
        <v>2010</v>
      </c>
      <c r="R6634" s="48" t="str">
        <f t="shared" si="733"/>
        <v>20101</v>
      </c>
      <c r="S6634" s="49">
        <v>40196</v>
      </c>
      <c r="T6634" s="48">
        <v>1967.4</v>
      </c>
      <c r="U6634" s="50">
        <f t="shared" si="734"/>
        <v>1983.4267741935489</v>
      </c>
      <c r="V6634" s="51">
        <f t="shared" si="736"/>
        <v>1898.6836712328745</v>
      </c>
      <c r="W6634" s="53">
        <f t="shared" si="737"/>
        <v>0</v>
      </c>
      <c r="X6634" s="53" t="str">
        <f t="shared" si="738"/>
        <v/>
      </c>
      <c r="Y6634" s="54" t="str">
        <f t="shared" si="739"/>
        <v/>
      </c>
    </row>
    <row r="6635" spans="17:25" x14ac:dyDescent="0.25">
      <c r="Q6635" s="47">
        <f t="shared" si="735"/>
        <v>2010</v>
      </c>
      <c r="R6635" s="48" t="str">
        <f t="shared" si="733"/>
        <v>20101</v>
      </c>
      <c r="S6635" s="49">
        <v>40197</v>
      </c>
      <c r="T6635" s="48">
        <v>1967.4</v>
      </c>
      <c r="U6635" s="50">
        <f t="shared" si="734"/>
        <v>1983.4267741935489</v>
      </c>
      <c r="V6635" s="51">
        <f t="shared" si="736"/>
        <v>1898.6836712328745</v>
      </c>
      <c r="W6635" s="53">
        <f t="shared" si="737"/>
        <v>0</v>
      </c>
      <c r="X6635" s="53" t="str">
        <f t="shared" si="738"/>
        <v/>
      </c>
      <c r="Y6635" s="54" t="str">
        <f t="shared" si="739"/>
        <v/>
      </c>
    </row>
    <row r="6636" spans="17:25" x14ac:dyDescent="0.25">
      <c r="Q6636" s="47">
        <f t="shared" si="735"/>
        <v>2010</v>
      </c>
      <c r="R6636" s="48" t="str">
        <f t="shared" si="733"/>
        <v>20101</v>
      </c>
      <c r="S6636" s="49">
        <v>40198</v>
      </c>
      <c r="T6636" s="48">
        <v>1957.82</v>
      </c>
      <c r="U6636" s="50">
        <f t="shared" si="734"/>
        <v>1983.4267741935489</v>
      </c>
      <c r="V6636" s="51">
        <f t="shared" si="736"/>
        <v>1898.6836712328745</v>
      </c>
      <c r="W6636" s="53">
        <f t="shared" si="737"/>
        <v>-4.8693707431127775E-3</v>
      </c>
      <c r="X6636" s="53" t="str">
        <f t="shared" si="738"/>
        <v/>
      </c>
      <c r="Y6636" s="54" t="str">
        <f t="shared" si="739"/>
        <v/>
      </c>
    </row>
    <row r="6637" spans="17:25" x14ac:dyDescent="0.25">
      <c r="Q6637" s="47">
        <f t="shared" si="735"/>
        <v>2010</v>
      </c>
      <c r="R6637" s="48" t="str">
        <f t="shared" si="733"/>
        <v>20101</v>
      </c>
      <c r="S6637" s="49">
        <v>40199</v>
      </c>
      <c r="T6637" s="48">
        <v>1964.18</v>
      </c>
      <c r="U6637" s="50">
        <f t="shared" si="734"/>
        <v>1983.4267741935489</v>
      </c>
      <c r="V6637" s="51">
        <f t="shared" si="736"/>
        <v>1898.6836712328745</v>
      </c>
      <c r="W6637" s="53">
        <f t="shared" si="737"/>
        <v>3.2485110990796429E-3</v>
      </c>
      <c r="X6637" s="53" t="str">
        <f t="shared" si="738"/>
        <v/>
      </c>
      <c r="Y6637" s="54" t="str">
        <f t="shared" si="739"/>
        <v/>
      </c>
    </row>
    <row r="6638" spans="17:25" x14ac:dyDescent="0.25">
      <c r="Q6638" s="47">
        <f t="shared" si="735"/>
        <v>2010</v>
      </c>
      <c r="R6638" s="48" t="str">
        <f t="shared" si="733"/>
        <v>20101</v>
      </c>
      <c r="S6638" s="49">
        <v>40200</v>
      </c>
      <c r="T6638" s="48">
        <v>1967.08</v>
      </c>
      <c r="U6638" s="50">
        <f t="shared" si="734"/>
        <v>1983.4267741935489</v>
      </c>
      <c r="V6638" s="51">
        <f t="shared" si="736"/>
        <v>1898.6836712328745</v>
      </c>
      <c r="W6638" s="53">
        <f t="shared" si="737"/>
        <v>1.4764430958464914E-3</v>
      </c>
      <c r="X6638" s="53" t="str">
        <f t="shared" si="738"/>
        <v/>
      </c>
      <c r="Y6638" s="54" t="str">
        <f t="shared" si="739"/>
        <v/>
      </c>
    </row>
    <row r="6639" spans="17:25" x14ac:dyDescent="0.25">
      <c r="Q6639" s="47">
        <f t="shared" si="735"/>
        <v>2010</v>
      </c>
      <c r="R6639" s="48" t="str">
        <f t="shared" si="733"/>
        <v>20101</v>
      </c>
      <c r="S6639" s="49">
        <v>40201</v>
      </c>
      <c r="T6639" s="48">
        <v>1981.96</v>
      </c>
      <c r="U6639" s="50">
        <f t="shared" si="734"/>
        <v>1983.4267741935489</v>
      </c>
      <c r="V6639" s="51">
        <f t="shared" si="736"/>
        <v>1898.6836712328745</v>
      </c>
      <c r="W6639" s="53">
        <f t="shared" si="737"/>
        <v>7.5645118653029364E-3</v>
      </c>
      <c r="X6639" s="53" t="str">
        <f t="shared" si="738"/>
        <v/>
      </c>
      <c r="Y6639" s="54" t="str">
        <f t="shared" si="739"/>
        <v/>
      </c>
    </row>
    <row r="6640" spans="17:25" x14ac:dyDescent="0.25">
      <c r="Q6640" s="47">
        <f t="shared" si="735"/>
        <v>2010</v>
      </c>
      <c r="R6640" s="48" t="str">
        <f t="shared" si="733"/>
        <v>20101</v>
      </c>
      <c r="S6640" s="49">
        <v>40202</v>
      </c>
      <c r="T6640" s="48">
        <v>1981.96</v>
      </c>
      <c r="U6640" s="50">
        <f t="shared" si="734"/>
        <v>1983.4267741935489</v>
      </c>
      <c r="V6640" s="51">
        <f t="shared" si="736"/>
        <v>1898.6836712328745</v>
      </c>
      <c r="W6640" s="53">
        <f t="shared" si="737"/>
        <v>0</v>
      </c>
      <c r="X6640" s="53" t="str">
        <f t="shared" si="738"/>
        <v/>
      </c>
      <c r="Y6640" s="54" t="str">
        <f t="shared" si="739"/>
        <v/>
      </c>
    </row>
    <row r="6641" spans="17:25" x14ac:dyDescent="0.25">
      <c r="Q6641" s="47">
        <f t="shared" si="735"/>
        <v>2010</v>
      </c>
      <c r="R6641" s="48" t="str">
        <f t="shared" si="733"/>
        <v>20101</v>
      </c>
      <c r="S6641" s="49">
        <v>40203</v>
      </c>
      <c r="T6641" s="48">
        <v>1981.96</v>
      </c>
      <c r="U6641" s="50">
        <f t="shared" si="734"/>
        <v>1983.4267741935489</v>
      </c>
      <c r="V6641" s="51">
        <f t="shared" si="736"/>
        <v>1898.6836712328745</v>
      </c>
      <c r="W6641" s="53">
        <f t="shared" si="737"/>
        <v>0</v>
      </c>
      <c r="X6641" s="53" t="str">
        <f t="shared" si="738"/>
        <v/>
      </c>
      <c r="Y6641" s="54" t="str">
        <f t="shared" si="739"/>
        <v/>
      </c>
    </row>
    <row r="6642" spans="17:25" x14ac:dyDescent="0.25">
      <c r="Q6642" s="47">
        <f t="shared" si="735"/>
        <v>2010</v>
      </c>
      <c r="R6642" s="48" t="str">
        <f t="shared" si="733"/>
        <v>20101</v>
      </c>
      <c r="S6642" s="49">
        <v>40204</v>
      </c>
      <c r="T6642" s="48">
        <v>1961.97</v>
      </c>
      <c r="U6642" s="50">
        <f t="shared" si="734"/>
        <v>1983.4267741935489</v>
      </c>
      <c r="V6642" s="51">
        <f t="shared" si="736"/>
        <v>1898.6836712328745</v>
      </c>
      <c r="W6642" s="53">
        <f t="shared" si="737"/>
        <v>-1.0085975499001032E-2</v>
      </c>
      <c r="X6642" s="53" t="str">
        <f t="shared" si="738"/>
        <v/>
      </c>
      <c r="Y6642" s="54" t="str">
        <f t="shared" si="739"/>
        <v/>
      </c>
    </row>
    <row r="6643" spans="17:25" x14ac:dyDescent="0.25">
      <c r="Q6643" s="47">
        <f t="shared" si="735"/>
        <v>2010</v>
      </c>
      <c r="R6643" s="48" t="str">
        <f t="shared" si="733"/>
        <v>20101</v>
      </c>
      <c r="S6643" s="49">
        <v>40205</v>
      </c>
      <c r="T6643" s="48">
        <v>1972.22</v>
      </c>
      <c r="U6643" s="50">
        <f t="shared" si="734"/>
        <v>1983.4267741935489</v>
      </c>
      <c r="V6643" s="51">
        <f t="shared" si="736"/>
        <v>1898.6836712328745</v>
      </c>
      <c r="W6643" s="53">
        <f t="shared" si="737"/>
        <v>5.2243408410934666E-3</v>
      </c>
      <c r="X6643" s="53" t="str">
        <f t="shared" si="738"/>
        <v/>
      </c>
      <c r="Y6643" s="54" t="str">
        <f t="shared" si="739"/>
        <v/>
      </c>
    </row>
    <row r="6644" spans="17:25" x14ac:dyDescent="0.25">
      <c r="Q6644" s="47">
        <f t="shared" si="735"/>
        <v>2010</v>
      </c>
      <c r="R6644" s="48" t="str">
        <f t="shared" si="733"/>
        <v>20101</v>
      </c>
      <c r="S6644" s="49">
        <v>40206</v>
      </c>
      <c r="T6644" s="48">
        <v>1988.05</v>
      </c>
      <c r="U6644" s="50">
        <f t="shared" si="734"/>
        <v>1983.4267741935489</v>
      </c>
      <c r="V6644" s="51">
        <f t="shared" si="736"/>
        <v>1898.6836712328745</v>
      </c>
      <c r="W6644" s="53">
        <f t="shared" si="737"/>
        <v>8.0264879171694226E-3</v>
      </c>
      <c r="X6644" s="53" t="str">
        <f t="shared" si="738"/>
        <v/>
      </c>
      <c r="Y6644" s="54" t="str">
        <f t="shared" si="739"/>
        <v/>
      </c>
    </row>
    <row r="6645" spans="17:25" x14ac:dyDescent="0.25">
      <c r="Q6645" s="47">
        <f t="shared" si="735"/>
        <v>2010</v>
      </c>
      <c r="R6645" s="48" t="str">
        <f t="shared" si="733"/>
        <v>20101</v>
      </c>
      <c r="S6645" s="49">
        <v>40207</v>
      </c>
      <c r="T6645" s="48">
        <v>1991.21</v>
      </c>
      <c r="U6645" s="50">
        <f t="shared" si="734"/>
        <v>1983.4267741935489</v>
      </c>
      <c r="V6645" s="51">
        <f t="shared" si="736"/>
        <v>1898.6836712328745</v>
      </c>
      <c r="W6645" s="53">
        <f t="shared" si="737"/>
        <v>1.5894972460450685E-3</v>
      </c>
      <c r="X6645" s="53" t="str">
        <f t="shared" si="738"/>
        <v/>
      </c>
      <c r="Y6645" s="54" t="str">
        <f t="shared" si="739"/>
        <v/>
      </c>
    </row>
    <row r="6646" spans="17:25" x14ac:dyDescent="0.25">
      <c r="Q6646" s="47">
        <f t="shared" si="735"/>
        <v>2010</v>
      </c>
      <c r="R6646" s="48" t="str">
        <f t="shared" si="733"/>
        <v>20101</v>
      </c>
      <c r="S6646" s="49">
        <v>40208</v>
      </c>
      <c r="T6646" s="48">
        <v>1982.29</v>
      </c>
      <c r="U6646" s="50">
        <f t="shared" si="734"/>
        <v>1983.4267741935489</v>
      </c>
      <c r="V6646" s="51">
        <f t="shared" si="736"/>
        <v>1898.6836712328745</v>
      </c>
      <c r="W6646" s="53">
        <f t="shared" si="737"/>
        <v>-4.4796882297698515E-3</v>
      </c>
      <c r="X6646" s="53" t="str">
        <f t="shared" si="738"/>
        <v/>
      </c>
      <c r="Y6646" s="54" t="str">
        <f t="shared" si="739"/>
        <v/>
      </c>
    </row>
    <row r="6647" spans="17:25" x14ac:dyDescent="0.25">
      <c r="Q6647" s="47">
        <f t="shared" si="735"/>
        <v>2010</v>
      </c>
      <c r="R6647" s="48" t="str">
        <f t="shared" si="733"/>
        <v>20101</v>
      </c>
      <c r="S6647" s="49">
        <v>40209</v>
      </c>
      <c r="T6647" s="48">
        <v>1982.29</v>
      </c>
      <c r="U6647" s="50">
        <f t="shared" si="734"/>
        <v>1983.4267741935489</v>
      </c>
      <c r="V6647" s="51">
        <f t="shared" si="736"/>
        <v>1898.6836712328745</v>
      </c>
      <c r="W6647" s="53">
        <f t="shared" si="737"/>
        <v>0</v>
      </c>
      <c r="X6647" s="53" t="str">
        <f t="shared" si="738"/>
        <v/>
      </c>
      <c r="Y6647" s="54" t="str">
        <f t="shared" si="739"/>
        <v/>
      </c>
    </row>
    <row r="6648" spans="17:25" x14ac:dyDescent="0.25">
      <c r="Q6648" s="47">
        <f t="shared" si="735"/>
        <v>2010</v>
      </c>
      <c r="R6648" s="48" t="str">
        <f t="shared" si="733"/>
        <v>20102</v>
      </c>
      <c r="S6648" s="49">
        <v>40210</v>
      </c>
      <c r="T6648" s="48">
        <v>1982.29</v>
      </c>
      <c r="U6648" s="50">
        <f t="shared" si="734"/>
        <v>1951.7239285714293</v>
      </c>
      <c r="V6648" s="51">
        <f t="shared" si="736"/>
        <v>1898.6836712328745</v>
      </c>
      <c r="W6648" s="53">
        <f t="shared" si="737"/>
        <v>0</v>
      </c>
      <c r="X6648" s="53">
        <f t="shared" si="738"/>
        <v>-1.5983874995843972E-2</v>
      </c>
      <c r="Y6648" s="54" t="str">
        <f t="shared" si="739"/>
        <v/>
      </c>
    </row>
    <row r="6649" spans="17:25" x14ac:dyDescent="0.25">
      <c r="Q6649" s="47">
        <f t="shared" si="735"/>
        <v>2010</v>
      </c>
      <c r="R6649" s="48" t="str">
        <f t="shared" si="733"/>
        <v>20102</v>
      </c>
      <c r="S6649" s="49">
        <v>40211</v>
      </c>
      <c r="T6649" s="48">
        <v>1972.6</v>
      </c>
      <c r="U6649" s="50">
        <f t="shared" si="734"/>
        <v>1951.7239285714293</v>
      </c>
      <c r="V6649" s="51">
        <f t="shared" si="736"/>
        <v>1898.6836712328745</v>
      </c>
      <c r="W6649" s="53">
        <f t="shared" si="737"/>
        <v>-4.8882857704978244E-3</v>
      </c>
      <c r="X6649" s="53" t="str">
        <f t="shared" si="738"/>
        <v/>
      </c>
      <c r="Y6649" s="54" t="str">
        <f t="shared" si="739"/>
        <v/>
      </c>
    </row>
    <row r="6650" spans="17:25" x14ac:dyDescent="0.25">
      <c r="Q6650" s="47">
        <f t="shared" si="735"/>
        <v>2010</v>
      </c>
      <c r="R6650" s="48" t="str">
        <f t="shared" si="733"/>
        <v>20102</v>
      </c>
      <c r="S6650" s="49">
        <v>40212</v>
      </c>
      <c r="T6650" s="48">
        <v>1959.93</v>
      </c>
      <c r="U6650" s="50">
        <f t="shared" si="734"/>
        <v>1951.7239285714293</v>
      </c>
      <c r="V6650" s="51">
        <f t="shared" si="736"/>
        <v>1898.6836712328745</v>
      </c>
      <c r="W6650" s="53">
        <f t="shared" si="737"/>
        <v>-6.4229950319374396E-3</v>
      </c>
      <c r="X6650" s="53" t="str">
        <f t="shared" si="738"/>
        <v/>
      </c>
      <c r="Y6650" s="54" t="str">
        <f t="shared" si="739"/>
        <v/>
      </c>
    </row>
    <row r="6651" spans="17:25" x14ac:dyDescent="0.25">
      <c r="Q6651" s="47">
        <f t="shared" si="735"/>
        <v>2010</v>
      </c>
      <c r="R6651" s="48" t="str">
        <f t="shared" si="733"/>
        <v>20102</v>
      </c>
      <c r="S6651" s="49">
        <v>40213</v>
      </c>
      <c r="T6651" s="48">
        <v>1966.02</v>
      </c>
      <c r="U6651" s="50">
        <f t="shared" si="734"/>
        <v>1951.7239285714293</v>
      </c>
      <c r="V6651" s="51">
        <f t="shared" si="736"/>
        <v>1898.6836712328745</v>
      </c>
      <c r="W6651" s="53">
        <f t="shared" si="737"/>
        <v>3.1072538304939279E-3</v>
      </c>
      <c r="X6651" s="53" t="str">
        <f t="shared" si="738"/>
        <v/>
      </c>
      <c r="Y6651" s="54" t="str">
        <f t="shared" si="739"/>
        <v/>
      </c>
    </row>
    <row r="6652" spans="17:25" x14ac:dyDescent="0.25">
      <c r="Q6652" s="47">
        <f t="shared" si="735"/>
        <v>2010</v>
      </c>
      <c r="R6652" s="48" t="str">
        <f t="shared" si="733"/>
        <v>20102</v>
      </c>
      <c r="S6652" s="49">
        <v>40214</v>
      </c>
      <c r="T6652" s="48">
        <v>1984.16</v>
      </c>
      <c r="U6652" s="50">
        <f t="shared" si="734"/>
        <v>1951.7239285714293</v>
      </c>
      <c r="V6652" s="51">
        <f t="shared" si="736"/>
        <v>1898.6836712328745</v>
      </c>
      <c r="W6652" s="53">
        <f t="shared" si="737"/>
        <v>9.226762698243185E-3</v>
      </c>
      <c r="X6652" s="53" t="str">
        <f t="shared" si="738"/>
        <v/>
      </c>
      <c r="Y6652" s="54" t="str">
        <f t="shared" si="739"/>
        <v/>
      </c>
    </row>
    <row r="6653" spans="17:25" x14ac:dyDescent="0.25">
      <c r="Q6653" s="47">
        <f t="shared" si="735"/>
        <v>2010</v>
      </c>
      <c r="R6653" s="48" t="str">
        <f t="shared" si="733"/>
        <v>20102</v>
      </c>
      <c r="S6653" s="49">
        <v>40215</v>
      </c>
      <c r="T6653" s="48">
        <v>1997.13</v>
      </c>
      <c r="U6653" s="50">
        <f t="shared" si="734"/>
        <v>1951.7239285714293</v>
      </c>
      <c r="V6653" s="51">
        <f t="shared" si="736"/>
        <v>1898.6836712328745</v>
      </c>
      <c r="W6653" s="53">
        <f t="shared" si="737"/>
        <v>6.536771228126792E-3</v>
      </c>
      <c r="X6653" s="53" t="str">
        <f t="shared" si="738"/>
        <v/>
      </c>
      <c r="Y6653" s="54" t="str">
        <f t="shared" si="739"/>
        <v/>
      </c>
    </row>
    <row r="6654" spans="17:25" x14ac:dyDescent="0.25">
      <c r="Q6654" s="47">
        <f t="shared" si="735"/>
        <v>2010</v>
      </c>
      <c r="R6654" s="48" t="str">
        <f t="shared" si="733"/>
        <v>20102</v>
      </c>
      <c r="S6654" s="49">
        <v>40216</v>
      </c>
      <c r="T6654" s="48">
        <v>1997.13</v>
      </c>
      <c r="U6654" s="50">
        <f t="shared" si="734"/>
        <v>1951.7239285714293</v>
      </c>
      <c r="V6654" s="51">
        <f t="shared" si="736"/>
        <v>1898.6836712328745</v>
      </c>
      <c r="W6654" s="53">
        <f t="shared" si="737"/>
        <v>0</v>
      </c>
      <c r="X6654" s="53" t="str">
        <f t="shared" si="738"/>
        <v/>
      </c>
      <c r="Y6654" s="54" t="str">
        <f t="shared" si="739"/>
        <v/>
      </c>
    </row>
    <row r="6655" spans="17:25" x14ac:dyDescent="0.25">
      <c r="Q6655" s="47">
        <f t="shared" si="735"/>
        <v>2010</v>
      </c>
      <c r="R6655" s="48" t="str">
        <f t="shared" si="733"/>
        <v>20102</v>
      </c>
      <c r="S6655" s="49">
        <v>40217</v>
      </c>
      <c r="T6655" s="48">
        <v>1997.13</v>
      </c>
      <c r="U6655" s="50">
        <f t="shared" si="734"/>
        <v>1951.7239285714293</v>
      </c>
      <c r="V6655" s="51">
        <f t="shared" si="736"/>
        <v>1898.6836712328745</v>
      </c>
      <c r="W6655" s="53">
        <f t="shared" si="737"/>
        <v>0</v>
      </c>
      <c r="X6655" s="53" t="str">
        <f t="shared" si="738"/>
        <v/>
      </c>
      <c r="Y6655" s="54" t="str">
        <f t="shared" si="739"/>
        <v/>
      </c>
    </row>
    <row r="6656" spans="17:25" x14ac:dyDescent="0.25">
      <c r="Q6656" s="47">
        <f t="shared" si="735"/>
        <v>2010</v>
      </c>
      <c r="R6656" s="48" t="str">
        <f t="shared" si="733"/>
        <v>20102</v>
      </c>
      <c r="S6656" s="49">
        <v>40218</v>
      </c>
      <c r="T6656" s="48">
        <v>2003.76</v>
      </c>
      <c r="U6656" s="50">
        <f t="shared" si="734"/>
        <v>1951.7239285714293</v>
      </c>
      <c r="V6656" s="51">
        <f t="shared" si="736"/>
        <v>1898.6836712328745</v>
      </c>
      <c r="W6656" s="53">
        <f t="shared" si="737"/>
        <v>3.3197638611406344E-3</v>
      </c>
      <c r="X6656" s="53" t="str">
        <f t="shared" si="738"/>
        <v/>
      </c>
      <c r="Y6656" s="54" t="str">
        <f t="shared" si="739"/>
        <v/>
      </c>
    </row>
    <row r="6657" spans="17:25" x14ac:dyDescent="0.25">
      <c r="Q6657" s="47">
        <f t="shared" si="735"/>
        <v>2010</v>
      </c>
      <c r="R6657" s="48" t="str">
        <f t="shared" si="733"/>
        <v>20102</v>
      </c>
      <c r="S6657" s="49">
        <v>40219</v>
      </c>
      <c r="T6657" s="48">
        <v>1981.4</v>
      </c>
      <c r="U6657" s="50">
        <f t="shared" si="734"/>
        <v>1951.7239285714293</v>
      </c>
      <c r="V6657" s="51">
        <f t="shared" si="736"/>
        <v>1898.6836712328745</v>
      </c>
      <c r="W6657" s="53">
        <f t="shared" si="737"/>
        <v>-1.1159021040443862E-2</v>
      </c>
      <c r="X6657" s="53" t="str">
        <f t="shared" si="738"/>
        <v/>
      </c>
      <c r="Y6657" s="54" t="str">
        <f t="shared" si="739"/>
        <v/>
      </c>
    </row>
    <row r="6658" spans="17:25" x14ac:dyDescent="0.25">
      <c r="Q6658" s="47">
        <f t="shared" si="735"/>
        <v>2010</v>
      </c>
      <c r="R6658" s="48" t="str">
        <f t="shared" si="733"/>
        <v>20102</v>
      </c>
      <c r="S6658" s="49">
        <v>40220</v>
      </c>
      <c r="T6658" s="48">
        <v>1965.03</v>
      </c>
      <c r="U6658" s="50">
        <f t="shared" si="734"/>
        <v>1951.7239285714293</v>
      </c>
      <c r="V6658" s="51">
        <f t="shared" si="736"/>
        <v>1898.6836712328745</v>
      </c>
      <c r="W6658" s="53">
        <f t="shared" si="737"/>
        <v>-8.2618350661148865E-3</v>
      </c>
      <c r="X6658" s="53" t="str">
        <f t="shared" si="738"/>
        <v/>
      </c>
      <c r="Y6658" s="54" t="str">
        <f t="shared" si="739"/>
        <v/>
      </c>
    </row>
    <row r="6659" spans="17:25" x14ac:dyDescent="0.25">
      <c r="Q6659" s="47">
        <f t="shared" si="735"/>
        <v>2010</v>
      </c>
      <c r="R6659" s="48" t="str">
        <f t="shared" si="733"/>
        <v>20102</v>
      </c>
      <c r="S6659" s="49">
        <v>40221</v>
      </c>
      <c r="T6659" s="48">
        <v>1943.6</v>
      </c>
      <c r="U6659" s="50">
        <f t="shared" si="734"/>
        <v>1951.7239285714293</v>
      </c>
      <c r="V6659" s="51">
        <f t="shared" si="736"/>
        <v>1898.6836712328745</v>
      </c>
      <c r="W6659" s="53">
        <f t="shared" si="737"/>
        <v>-1.0905685918281227E-2</v>
      </c>
      <c r="X6659" s="53" t="str">
        <f t="shared" si="738"/>
        <v/>
      </c>
      <c r="Y6659" s="54" t="str">
        <f t="shared" si="739"/>
        <v/>
      </c>
    </row>
    <row r="6660" spans="17:25" x14ac:dyDescent="0.25">
      <c r="Q6660" s="47">
        <f t="shared" si="735"/>
        <v>2010</v>
      </c>
      <c r="R6660" s="48" t="str">
        <f t="shared" si="733"/>
        <v>20102</v>
      </c>
      <c r="S6660" s="49">
        <v>40222</v>
      </c>
      <c r="T6660" s="48">
        <v>1936.9</v>
      </c>
      <c r="U6660" s="50">
        <f t="shared" si="734"/>
        <v>1951.7239285714293</v>
      </c>
      <c r="V6660" s="51">
        <f t="shared" si="736"/>
        <v>1898.6836712328745</v>
      </c>
      <c r="W6660" s="53">
        <f t="shared" si="737"/>
        <v>-3.4472113603620791E-3</v>
      </c>
      <c r="X6660" s="53" t="str">
        <f t="shared" si="738"/>
        <v/>
      </c>
      <c r="Y6660" s="54" t="str">
        <f t="shared" si="739"/>
        <v/>
      </c>
    </row>
    <row r="6661" spans="17:25" x14ac:dyDescent="0.25">
      <c r="Q6661" s="47">
        <f t="shared" si="735"/>
        <v>2010</v>
      </c>
      <c r="R6661" s="48" t="str">
        <f t="shared" si="733"/>
        <v>20102</v>
      </c>
      <c r="S6661" s="49">
        <v>40223</v>
      </c>
      <c r="T6661" s="48">
        <v>1936.9</v>
      </c>
      <c r="U6661" s="50">
        <f t="shared" si="734"/>
        <v>1951.7239285714293</v>
      </c>
      <c r="V6661" s="51">
        <f t="shared" si="736"/>
        <v>1898.6836712328745</v>
      </c>
      <c r="W6661" s="53">
        <f t="shared" si="737"/>
        <v>0</v>
      </c>
      <c r="X6661" s="53" t="str">
        <f t="shared" si="738"/>
        <v/>
      </c>
      <c r="Y6661" s="54" t="str">
        <f t="shared" si="739"/>
        <v/>
      </c>
    </row>
    <row r="6662" spans="17:25" x14ac:dyDescent="0.25">
      <c r="Q6662" s="47">
        <f t="shared" si="735"/>
        <v>2010</v>
      </c>
      <c r="R6662" s="48" t="str">
        <f t="shared" si="733"/>
        <v>20102</v>
      </c>
      <c r="S6662" s="49">
        <v>40224</v>
      </c>
      <c r="T6662" s="48">
        <v>1936.9</v>
      </c>
      <c r="U6662" s="50">
        <f t="shared" si="734"/>
        <v>1951.7239285714293</v>
      </c>
      <c r="V6662" s="51">
        <f t="shared" si="736"/>
        <v>1898.6836712328745</v>
      </c>
      <c r="W6662" s="53">
        <f t="shared" si="737"/>
        <v>0</v>
      </c>
      <c r="X6662" s="53" t="str">
        <f t="shared" si="738"/>
        <v/>
      </c>
      <c r="Y6662" s="54" t="str">
        <f t="shared" si="739"/>
        <v/>
      </c>
    </row>
    <row r="6663" spans="17:25" x14ac:dyDescent="0.25">
      <c r="Q6663" s="47">
        <f t="shared" si="735"/>
        <v>2010</v>
      </c>
      <c r="R6663" s="48" t="str">
        <f t="shared" ref="R6663:R6726" si="740">+YEAR(S6663)&amp;MONTH(S6663)</f>
        <v>20102</v>
      </c>
      <c r="S6663" s="49">
        <v>40225</v>
      </c>
      <c r="T6663" s="48">
        <v>1936.9</v>
      </c>
      <c r="U6663" s="50">
        <f t="shared" ref="U6663:U6726" si="741">+AVERAGEIF($R$3:$R$12000,R6663,$T$3:$T$12000)</f>
        <v>1951.7239285714293</v>
      </c>
      <c r="V6663" s="51">
        <f t="shared" si="736"/>
        <v>1898.6836712328745</v>
      </c>
      <c r="W6663" s="53">
        <f t="shared" si="737"/>
        <v>0</v>
      </c>
      <c r="X6663" s="53" t="str">
        <f t="shared" si="738"/>
        <v/>
      </c>
      <c r="Y6663" s="54" t="str">
        <f t="shared" si="739"/>
        <v/>
      </c>
    </row>
    <row r="6664" spans="17:25" x14ac:dyDescent="0.25">
      <c r="Q6664" s="47">
        <f t="shared" ref="Q6664:Q6727" si="742">+YEAR(S6664)</f>
        <v>2010</v>
      </c>
      <c r="R6664" s="48" t="str">
        <f t="shared" si="740"/>
        <v>20102</v>
      </c>
      <c r="S6664" s="49">
        <v>40226</v>
      </c>
      <c r="T6664" s="48">
        <v>1925.79</v>
      </c>
      <c r="U6664" s="50">
        <f t="shared" si="741"/>
        <v>1951.7239285714293</v>
      </c>
      <c r="V6664" s="51">
        <f t="shared" ref="V6664:V6727" si="743">+AVERAGEIF($Q$3:$Q$12000,Q6664,$T$3:$T$12000)</f>
        <v>1898.6836712328745</v>
      </c>
      <c r="W6664" s="53">
        <f t="shared" si="737"/>
        <v>-5.7359698487273736E-3</v>
      </c>
      <c r="X6664" s="53" t="str">
        <f t="shared" si="738"/>
        <v/>
      </c>
      <c r="Y6664" s="54" t="str">
        <f t="shared" si="739"/>
        <v/>
      </c>
    </row>
    <row r="6665" spans="17:25" x14ac:dyDescent="0.25">
      <c r="Q6665" s="47">
        <f t="shared" si="742"/>
        <v>2010</v>
      </c>
      <c r="R6665" s="48" t="str">
        <f t="shared" si="740"/>
        <v>20102</v>
      </c>
      <c r="S6665" s="49">
        <v>40227</v>
      </c>
      <c r="T6665" s="48">
        <v>1928.79</v>
      </c>
      <c r="U6665" s="50">
        <f t="shared" si="741"/>
        <v>1951.7239285714293</v>
      </c>
      <c r="V6665" s="51">
        <f t="shared" si="743"/>
        <v>1898.6836712328745</v>
      </c>
      <c r="W6665" s="53">
        <f t="shared" ref="W6665:W6728" si="744">+T6665/T6664-1</f>
        <v>1.5578022525819524E-3</v>
      </c>
      <c r="X6665" s="53" t="str">
        <f t="shared" ref="X6665:X6728" si="745">IF(U6665/U6664-1=0,"",U6665/U6664-1)</f>
        <v/>
      </c>
      <c r="Y6665" s="54" t="str">
        <f t="shared" ref="Y6665:Y6728" si="746">+IF(V6665=V6664,"",V6665/V6664-1)</f>
        <v/>
      </c>
    </row>
    <row r="6666" spans="17:25" x14ac:dyDescent="0.25">
      <c r="Q6666" s="47">
        <f t="shared" si="742"/>
        <v>2010</v>
      </c>
      <c r="R6666" s="48" t="str">
        <f t="shared" si="740"/>
        <v>20102</v>
      </c>
      <c r="S6666" s="49">
        <v>40228</v>
      </c>
      <c r="T6666" s="48">
        <v>1930.94</v>
      </c>
      <c r="U6666" s="50">
        <f t="shared" si="741"/>
        <v>1951.7239285714293</v>
      </c>
      <c r="V6666" s="51">
        <f t="shared" si="743"/>
        <v>1898.6836712328745</v>
      </c>
      <c r="W6666" s="53">
        <f t="shared" si="744"/>
        <v>1.1146884834534188E-3</v>
      </c>
      <c r="X6666" s="53" t="str">
        <f t="shared" si="745"/>
        <v/>
      </c>
      <c r="Y6666" s="54" t="str">
        <f t="shared" si="746"/>
        <v/>
      </c>
    </row>
    <row r="6667" spans="17:25" x14ac:dyDescent="0.25">
      <c r="Q6667" s="47">
        <f t="shared" si="742"/>
        <v>2010</v>
      </c>
      <c r="R6667" s="48" t="str">
        <f t="shared" si="740"/>
        <v>20102</v>
      </c>
      <c r="S6667" s="49">
        <v>40229</v>
      </c>
      <c r="T6667" s="48">
        <v>1928.86</v>
      </c>
      <c r="U6667" s="50">
        <f t="shared" si="741"/>
        <v>1951.7239285714293</v>
      </c>
      <c r="V6667" s="51">
        <f t="shared" si="743"/>
        <v>1898.6836712328745</v>
      </c>
      <c r="W6667" s="53">
        <f t="shared" si="744"/>
        <v>-1.0771955627829621E-3</v>
      </c>
      <c r="X6667" s="53" t="str">
        <f t="shared" si="745"/>
        <v/>
      </c>
      <c r="Y6667" s="54" t="str">
        <f t="shared" si="746"/>
        <v/>
      </c>
    </row>
    <row r="6668" spans="17:25" x14ac:dyDescent="0.25">
      <c r="Q6668" s="47">
        <f t="shared" si="742"/>
        <v>2010</v>
      </c>
      <c r="R6668" s="48" t="str">
        <f t="shared" si="740"/>
        <v>20102</v>
      </c>
      <c r="S6668" s="49">
        <v>40230</v>
      </c>
      <c r="T6668" s="48">
        <v>1928.86</v>
      </c>
      <c r="U6668" s="50">
        <f t="shared" si="741"/>
        <v>1951.7239285714293</v>
      </c>
      <c r="V6668" s="51">
        <f t="shared" si="743"/>
        <v>1898.6836712328745</v>
      </c>
      <c r="W6668" s="53">
        <f t="shared" si="744"/>
        <v>0</v>
      </c>
      <c r="X6668" s="53" t="str">
        <f t="shared" si="745"/>
        <v/>
      </c>
      <c r="Y6668" s="54" t="str">
        <f t="shared" si="746"/>
        <v/>
      </c>
    </row>
    <row r="6669" spans="17:25" x14ac:dyDescent="0.25">
      <c r="Q6669" s="47">
        <f t="shared" si="742"/>
        <v>2010</v>
      </c>
      <c r="R6669" s="48" t="str">
        <f t="shared" si="740"/>
        <v>20102</v>
      </c>
      <c r="S6669" s="49">
        <v>40231</v>
      </c>
      <c r="T6669" s="48">
        <v>1928.86</v>
      </c>
      <c r="U6669" s="50">
        <f t="shared" si="741"/>
        <v>1951.7239285714293</v>
      </c>
      <c r="V6669" s="51">
        <f t="shared" si="743"/>
        <v>1898.6836712328745</v>
      </c>
      <c r="W6669" s="53">
        <f t="shared" si="744"/>
        <v>0</v>
      </c>
      <c r="X6669" s="53" t="str">
        <f t="shared" si="745"/>
        <v/>
      </c>
      <c r="Y6669" s="54" t="str">
        <f t="shared" si="746"/>
        <v/>
      </c>
    </row>
    <row r="6670" spans="17:25" x14ac:dyDescent="0.25">
      <c r="Q6670" s="47">
        <f t="shared" si="742"/>
        <v>2010</v>
      </c>
      <c r="R6670" s="48" t="str">
        <f t="shared" si="740"/>
        <v>20102</v>
      </c>
      <c r="S6670" s="49">
        <v>40232</v>
      </c>
      <c r="T6670" s="48">
        <v>1914.87</v>
      </c>
      <c r="U6670" s="50">
        <f t="shared" si="741"/>
        <v>1951.7239285714293</v>
      </c>
      <c r="V6670" s="51">
        <f t="shared" si="743"/>
        <v>1898.6836712328745</v>
      </c>
      <c r="W6670" s="53">
        <f t="shared" si="744"/>
        <v>-7.2529888120443919E-3</v>
      </c>
      <c r="X6670" s="53" t="str">
        <f t="shared" si="745"/>
        <v/>
      </c>
      <c r="Y6670" s="54" t="str">
        <f t="shared" si="746"/>
        <v/>
      </c>
    </row>
    <row r="6671" spans="17:25" x14ac:dyDescent="0.25">
      <c r="Q6671" s="47">
        <f t="shared" si="742"/>
        <v>2010</v>
      </c>
      <c r="R6671" s="48" t="str">
        <f t="shared" si="740"/>
        <v>20102</v>
      </c>
      <c r="S6671" s="49">
        <v>40233</v>
      </c>
      <c r="T6671" s="48">
        <v>1924.75</v>
      </c>
      <c r="U6671" s="50">
        <f t="shared" si="741"/>
        <v>1951.7239285714293</v>
      </c>
      <c r="V6671" s="51">
        <f t="shared" si="743"/>
        <v>1898.6836712328745</v>
      </c>
      <c r="W6671" s="53">
        <f t="shared" si="744"/>
        <v>5.1596191908589439E-3</v>
      </c>
      <c r="X6671" s="53" t="str">
        <f t="shared" si="745"/>
        <v/>
      </c>
      <c r="Y6671" s="54" t="str">
        <f t="shared" si="746"/>
        <v/>
      </c>
    </row>
    <row r="6672" spans="17:25" x14ac:dyDescent="0.25">
      <c r="Q6672" s="47">
        <f t="shared" si="742"/>
        <v>2010</v>
      </c>
      <c r="R6672" s="48" t="str">
        <f t="shared" si="740"/>
        <v>20102</v>
      </c>
      <c r="S6672" s="49">
        <v>40234</v>
      </c>
      <c r="T6672" s="48">
        <v>1932.15</v>
      </c>
      <c r="U6672" s="50">
        <f t="shared" si="741"/>
        <v>1951.7239285714293</v>
      </c>
      <c r="V6672" s="51">
        <f t="shared" si="743"/>
        <v>1898.6836712328745</v>
      </c>
      <c r="W6672" s="53">
        <f t="shared" si="744"/>
        <v>3.844655150019527E-3</v>
      </c>
      <c r="X6672" s="53" t="str">
        <f t="shared" si="745"/>
        <v/>
      </c>
      <c r="Y6672" s="54" t="str">
        <f t="shared" si="746"/>
        <v/>
      </c>
    </row>
    <row r="6673" spans="17:25" x14ac:dyDescent="0.25">
      <c r="Q6673" s="47">
        <f t="shared" si="742"/>
        <v>2010</v>
      </c>
      <c r="R6673" s="48" t="str">
        <f t="shared" si="740"/>
        <v>20102</v>
      </c>
      <c r="S6673" s="49">
        <v>40235</v>
      </c>
      <c r="T6673" s="48">
        <v>1941.98</v>
      </c>
      <c r="U6673" s="50">
        <f t="shared" si="741"/>
        <v>1951.7239285714293</v>
      </c>
      <c r="V6673" s="51">
        <f t="shared" si="743"/>
        <v>1898.6836712328745</v>
      </c>
      <c r="W6673" s="53">
        <f t="shared" si="744"/>
        <v>5.0875967186811977E-3</v>
      </c>
      <c r="X6673" s="53" t="str">
        <f t="shared" si="745"/>
        <v/>
      </c>
      <c r="Y6673" s="54" t="str">
        <f t="shared" si="746"/>
        <v/>
      </c>
    </row>
    <row r="6674" spans="17:25" x14ac:dyDescent="0.25">
      <c r="Q6674" s="47">
        <f t="shared" si="742"/>
        <v>2010</v>
      </c>
      <c r="R6674" s="48" t="str">
        <f t="shared" si="740"/>
        <v>20102</v>
      </c>
      <c r="S6674" s="49">
        <v>40236</v>
      </c>
      <c r="T6674" s="48">
        <v>1932.32</v>
      </c>
      <c r="U6674" s="50">
        <f t="shared" si="741"/>
        <v>1951.7239285714293</v>
      </c>
      <c r="V6674" s="51">
        <f t="shared" si="743"/>
        <v>1898.6836712328745</v>
      </c>
      <c r="W6674" s="53">
        <f t="shared" si="744"/>
        <v>-4.9743045757423276E-3</v>
      </c>
      <c r="X6674" s="53" t="str">
        <f t="shared" si="745"/>
        <v/>
      </c>
      <c r="Y6674" s="54" t="str">
        <f t="shared" si="746"/>
        <v/>
      </c>
    </row>
    <row r="6675" spans="17:25" x14ac:dyDescent="0.25">
      <c r="Q6675" s="47">
        <f t="shared" si="742"/>
        <v>2010</v>
      </c>
      <c r="R6675" s="48" t="str">
        <f t="shared" si="740"/>
        <v>20102</v>
      </c>
      <c r="S6675" s="49">
        <v>40237</v>
      </c>
      <c r="T6675" s="48">
        <v>1932.32</v>
      </c>
      <c r="U6675" s="50">
        <f t="shared" si="741"/>
        <v>1951.7239285714293</v>
      </c>
      <c r="V6675" s="51">
        <f t="shared" si="743"/>
        <v>1898.6836712328745</v>
      </c>
      <c r="W6675" s="53">
        <f t="shared" si="744"/>
        <v>0</v>
      </c>
      <c r="X6675" s="53" t="str">
        <f t="shared" si="745"/>
        <v/>
      </c>
      <c r="Y6675" s="54" t="str">
        <f t="shared" si="746"/>
        <v/>
      </c>
    </row>
    <row r="6676" spans="17:25" x14ac:dyDescent="0.25">
      <c r="Q6676" s="47">
        <f t="shared" si="742"/>
        <v>2010</v>
      </c>
      <c r="R6676" s="48" t="str">
        <f t="shared" si="740"/>
        <v>20103</v>
      </c>
      <c r="S6676" s="49">
        <v>40238</v>
      </c>
      <c r="T6676" s="48">
        <v>1932.32</v>
      </c>
      <c r="U6676" s="50">
        <f t="shared" si="741"/>
        <v>1908.991935483871</v>
      </c>
      <c r="V6676" s="51">
        <f t="shared" si="743"/>
        <v>1898.6836712328745</v>
      </c>
      <c r="W6676" s="53">
        <f t="shared" si="744"/>
        <v>0</v>
      </c>
      <c r="X6676" s="53">
        <f t="shared" si="745"/>
        <v>-2.1894486439399286E-2</v>
      </c>
      <c r="Y6676" s="54" t="str">
        <f t="shared" si="746"/>
        <v/>
      </c>
    </row>
    <row r="6677" spans="17:25" x14ac:dyDescent="0.25">
      <c r="Q6677" s="47">
        <f t="shared" si="742"/>
        <v>2010</v>
      </c>
      <c r="R6677" s="48" t="str">
        <f t="shared" si="740"/>
        <v>20103</v>
      </c>
      <c r="S6677" s="49">
        <v>40239</v>
      </c>
      <c r="T6677" s="48">
        <v>1913.86</v>
      </c>
      <c r="U6677" s="50">
        <f t="shared" si="741"/>
        <v>1908.991935483871</v>
      </c>
      <c r="V6677" s="51">
        <f t="shared" si="743"/>
        <v>1898.6836712328745</v>
      </c>
      <c r="W6677" s="53">
        <f t="shared" si="744"/>
        <v>-9.5532831001076124E-3</v>
      </c>
      <c r="X6677" s="53" t="str">
        <f t="shared" si="745"/>
        <v/>
      </c>
      <c r="Y6677" s="54" t="str">
        <f t="shared" si="746"/>
        <v/>
      </c>
    </row>
    <row r="6678" spans="17:25" x14ac:dyDescent="0.25">
      <c r="Q6678" s="47">
        <f t="shared" si="742"/>
        <v>2010</v>
      </c>
      <c r="R6678" s="48" t="str">
        <f t="shared" si="740"/>
        <v>20103</v>
      </c>
      <c r="S6678" s="49">
        <v>40240</v>
      </c>
      <c r="T6678" s="48">
        <v>1895.86</v>
      </c>
      <c r="U6678" s="50">
        <f t="shared" si="741"/>
        <v>1908.991935483871</v>
      </c>
      <c r="V6678" s="51">
        <f t="shared" si="743"/>
        <v>1898.6836712328745</v>
      </c>
      <c r="W6678" s="53">
        <f t="shared" si="744"/>
        <v>-9.4050766513746886E-3</v>
      </c>
      <c r="X6678" s="53" t="str">
        <f t="shared" si="745"/>
        <v/>
      </c>
      <c r="Y6678" s="54" t="str">
        <f t="shared" si="746"/>
        <v/>
      </c>
    </row>
    <row r="6679" spans="17:25" x14ac:dyDescent="0.25">
      <c r="Q6679" s="47">
        <f t="shared" si="742"/>
        <v>2010</v>
      </c>
      <c r="R6679" s="48" t="str">
        <f t="shared" si="740"/>
        <v>20103</v>
      </c>
      <c r="S6679" s="49">
        <v>40241</v>
      </c>
      <c r="T6679" s="48">
        <v>1916.41</v>
      </c>
      <c r="U6679" s="50">
        <f t="shared" si="741"/>
        <v>1908.991935483871</v>
      </c>
      <c r="V6679" s="51">
        <f t="shared" si="743"/>
        <v>1898.6836712328745</v>
      </c>
      <c r="W6679" s="53">
        <f t="shared" si="744"/>
        <v>1.0839407973162629E-2</v>
      </c>
      <c r="X6679" s="53" t="str">
        <f t="shared" si="745"/>
        <v/>
      </c>
      <c r="Y6679" s="54" t="str">
        <f t="shared" si="746"/>
        <v/>
      </c>
    </row>
    <row r="6680" spans="17:25" x14ac:dyDescent="0.25">
      <c r="Q6680" s="47">
        <f t="shared" si="742"/>
        <v>2010</v>
      </c>
      <c r="R6680" s="48" t="str">
        <f t="shared" si="740"/>
        <v>20103</v>
      </c>
      <c r="S6680" s="49">
        <v>40242</v>
      </c>
      <c r="T6680" s="48">
        <v>1928.33</v>
      </c>
      <c r="U6680" s="50">
        <f t="shared" si="741"/>
        <v>1908.991935483871</v>
      </c>
      <c r="V6680" s="51">
        <f t="shared" si="743"/>
        <v>1898.6836712328745</v>
      </c>
      <c r="W6680" s="53">
        <f t="shared" si="744"/>
        <v>6.2199633690076528E-3</v>
      </c>
      <c r="X6680" s="53" t="str">
        <f t="shared" si="745"/>
        <v/>
      </c>
      <c r="Y6680" s="54" t="str">
        <f t="shared" si="746"/>
        <v/>
      </c>
    </row>
    <row r="6681" spans="17:25" x14ac:dyDescent="0.25">
      <c r="Q6681" s="47">
        <f t="shared" si="742"/>
        <v>2010</v>
      </c>
      <c r="R6681" s="48" t="str">
        <f t="shared" si="740"/>
        <v>20103</v>
      </c>
      <c r="S6681" s="49">
        <v>40243</v>
      </c>
      <c r="T6681" s="48">
        <v>1902.31</v>
      </c>
      <c r="U6681" s="50">
        <f t="shared" si="741"/>
        <v>1908.991935483871</v>
      </c>
      <c r="V6681" s="51">
        <f t="shared" si="743"/>
        <v>1898.6836712328745</v>
      </c>
      <c r="W6681" s="53">
        <f t="shared" si="744"/>
        <v>-1.349354104328615E-2</v>
      </c>
      <c r="X6681" s="53" t="str">
        <f t="shared" si="745"/>
        <v/>
      </c>
      <c r="Y6681" s="54" t="str">
        <f t="shared" si="746"/>
        <v/>
      </c>
    </row>
    <row r="6682" spans="17:25" x14ac:dyDescent="0.25">
      <c r="Q6682" s="47">
        <f t="shared" si="742"/>
        <v>2010</v>
      </c>
      <c r="R6682" s="48" t="str">
        <f t="shared" si="740"/>
        <v>20103</v>
      </c>
      <c r="S6682" s="49">
        <v>40244</v>
      </c>
      <c r="T6682" s="48">
        <v>1902.31</v>
      </c>
      <c r="U6682" s="50">
        <f t="shared" si="741"/>
        <v>1908.991935483871</v>
      </c>
      <c r="V6682" s="51">
        <f t="shared" si="743"/>
        <v>1898.6836712328745</v>
      </c>
      <c r="W6682" s="53">
        <f t="shared" si="744"/>
        <v>0</v>
      </c>
      <c r="X6682" s="53" t="str">
        <f t="shared" si="745"/>
        <v/>
      </c>
      <c r="Y6682" s="54" t="str">
        <f t="shared" si="746"/>
        <v/>
      </c>
    </row>
    <row r="6683" spans="17:25" x14ac:dyDescent="0.25">
      <c r="Q6683" s="47">
        <f t="shared" si="742"/>
        <v>2010</v>
      </c>
      <c r="R6683" s="48" t="str">
        <f t="shared" si="740"/>
        <v>20103</v>
      </c>
      <c r="S6683" s="49">
        <v>40245</v>
      </c>
      <c r="T6683" s="48">
        <v>1902.31</v>
      </c>
      <c r="U6683" s="50">
        <f t="shared" si="741"/>
        <v>1908.991935483871</v>
      </c>
      <c r="V6683" s="51">
        <f t="shared" si="743"/>
        <v>1898.6836712328745</v>
      </c>
      <c r="W6683" s="53">
        <f t="shared" si="744"/>
        <v>0</v>
      </c>
      <c r="X6683" s="53" t="str">
        <f t="shared" si="745"/>
        <v/>
      </c>
      <c r="Y6683" s="54" t="str">
        <f t="shared" si="746"/>
        <v/>
      </c>
    </row>
    <row r="6684" spans="17:25" x14ac:dyDescent="0.25">
      <c r="Q6684" s="47">
        <f t="shared" si="742"/>
        <v>2010</v>
      </c>
      <c r="R6684" s="48" t="str">
        <f t="shared" si="740"/>
        <v>20103</v>
      </c>
      <c r="S6684" s="49">
        <v>40246</v>
      </c>
      <c r="T6684" s="48">
        <v>1894.44</v>
      </c>
      <c r="U6684" s="50">
        <f t="shared" si="741"/>
        <v>1908.991935483871</v>
      </c>
      <c r="V6684" s="51">
        <f t="shared" si="743"/>
        <v>1898.6836712328745</v>
      </c>
      <c r="W6684" s="53">
        <f t="shared" si="744"/>
        <v>-4.1370754503734508E-3</v>
      </c>
      <c r="X6684" s="53" t="str">
        <f t="shared" si="745"/>
        <v/>
      </c>
      <c r="Y6684" s="54" t="str">
        <f t="shared" si="746"/>
        <v/>
      </c>
    </row>
    <row r="6685" spans="17:25" x14ac:dyDescent="0.25">
      <c r="Q6685" s="47">
        <f t="shared" si="742"/>
        <v>2010</v>
      </c>
      <c r="R6685" s="48" t="str">
        <f t="shared" si="740"/>
        <v>20103</v>
      </c>
      <c r="S6685" s="49">
        <v>40247</v>
      </c>
      <c r="T6685" s="48">
        <v>1894.3</v>
      </c>
      <c r="U6685" s="50">
        <f t="shared" si="741"/>
        <v>1908.991935483871</v>
      </c>
      <c r="V6685" s="51">
        <f t="shared" si="743"/>
        <v>1898.6836712328745</v>
      </c>
      <c r="W6685" s="53">
        <f t="shared" si="744"/>
        <v>-7.390046662869576E-5</v>
      </c>
      <c r="X6685" s="53" t="str">
        <f t="shared" si="745"/>
        <v/>
      </c>
      <c r="Y6685" s="54" t="str">
        <f t="shared" si="746"/>
        <v/>
      </c>
    </row>
    <row r="6686" spans="17:25" x14ac:dyDescent="0.25">
      <c r="Q6686" s="47">
        <f t="shared" si="742"/>
        <v>2010</v>
      </c>
      <c r="R6686" s="48" t="str">
        <f t="shared" si="740"/>
        <v>20103</v>
      </c>
      <c r="S6686" s="49">
        <v>40248</v>
      </c>
      <c r="T6686" s="48">
        <v>1888.05</v>
      </c>
      <c r="U6686" s="50">
        <f t="shared" si="741"/>
        <v>1908.991935483871</v>
      </c>
      <c r="V6686" s="51">
        <f t="shared" si="743"/>
        <v>1898.6836712328745</v>
      </c>
      <c r="W6686" s="53">
        <f t="shared" si="744"/>
        <v>-3.2993717996093741E-3</v>
      </c>
      <c r="X6686" s="53" t="str">
        <f t="shared" si="745"/>
        <v/>
      </c>
      <c r="Y6686" s="54" t="str">
        <f t="shared" si="746"/>
        <v/>
      </c>
    </row>
    <row r="6687" spans="17:25" x14ac:dyDescent="0.25">
      <c r="Q6687" s="47">
        <f t="shared" si="742"/>
        <v>2010</v>
      </c>
      <c r="R6687" s="48" t="str">
        <f t="shared" si="740"/>
        <v>20103</v>
      </c>
      <c r="S6687" s="49">
        <v>40249</v>
      </c>
      <c r="T6687" s="48">
        <v>1894.79</v>
      </c>
      <c r="U6687" s="50">
        <f t="shared" si="741"/>
        <v>1908.991935483871</v>
      </c>
      <c r="V6687" s="51">
        <f t="shared" si="743"/>
        <v>1898.6836712328745</v>
      </c>
      <c r="W6687" s="53">
        <f t="shared" si="744"/>
        <v>3.5698207144938543E-3</v>
      </c>
      <c r="X6687" s="53" t="str">
        <f t="shared" si="745"/>
        <v/>
      </c>
      <c r="Y6687" s="54" t="str">
        <f t="shared" si="746"/>
        <v/>
      </c>
    </row>
    <row r="6688" spans="17:25" x14ac:dyDescent="0.25">
      <c r="Q6688" s="47">
        <f t="shared" si="742"/>
        <v>2010</v>
      </c>
      <c r="R6688" s="48" t="str">
        <f t="shared" si="740"/>
        <v>20103</v>
      </c>
      <c r="S6688" s="49">
        <v>40250</v>
      </c>
      <c r="T6688" s="48">
        <v>1892.99</v>
      </c>
      <c r="U6688" s="50">
        <f t="shared" si="741"/>
        <v>1908.991935483871</v>
      </c>
      <c r="V6688" s="51">
        <f t="shared" si="743"/>
        <v>1898.6836712328745</v>
      </c>
      <c r="W6688" s="53">
        <f t="shared" si="744"/>
        <v>-9.4997334796997901E-4</v>
      </c>
      <c r="X6688" s="53" t="str">
        <f t="shared" si="745"/>
        <v/>
      </c>
      <c r="Y6688" s="54" t="str">
        <f t="shared" si="746"/>
        <v/>
      </c>
    </row>
    <row r="6689" spans="17:25" x14ac:dyDescent="0.25">
      <c r="Q6689" s="47">
        <f t="shared" si="742"/>
        <v>2010</v>
      </c>
      <c r="R6689" s="48" t="str">
        <f t="shared" si="740"/>
        <v>20103</v>
      </c>
      <c r="S6689" s="49">
        <v>40251</v>
      </c>
      <c r="T6689" s="48">
        <v>1892.99</v>
      </c>
      <c r="U6689" s="50">
        <f t="shared" si="741"/>
        <v>1908.991935483871</v>
      </c>
      <c r="V6689" s="51">
        <f t="shared" si="743"/>
        <v>1898.6836712328745</v>
      </c>
      <c r="W6689" s="53">
        <f t="shared" si="744"/>
        <v>0</v>
      </c>
      <c r="X6689" s="53" t="str">
        <f t="shared" si="745"/>
        <v/>
      </c>
      <c r="Y6689" s="54" t="str">
        <f t="shared" si="746"/>
        <v/>
      </c>
    </row>
    <row r="6690" spans="17:25" x14ac:dyDescent="0.25">
      <c r="Q6690" s="47">
        <f t="shared" si="742"/>
        <v>2010</v>
      </c>
      <c r="R6690" s="48" t="str">
        <f t="shared" si="740"/>
        <v>20103</v>
      </c>
      <c r="S6690" s="49">
        <v>40252</v>
      </c>
      <c r="T6690" s="48">
        <v>1892.99</v>
      </c>
      <c r="U6690" s="50">
        <f t="shared" si="741"/>
        <v>1908.991935483871</v>
      </c>
      <c r="V6690" s="51">
        <f t="shared" si="743"/>
        <v>1898.6836712328745</v>
      </c>
      <c r="W6690" s="53">
        <f t="shared" si="744"/>
        <v>0</v>
      </c>
      <c r="X6690" s="53" t="str">
        <f t="shared" si="745"/>
        <v/>
      </c>
      <c r="Y6690" s="54" t="str">
        <f t="shared" si="746"/>
        <v/>
      </c>
    </row>
    <row r="6691" spans="17:25" x14ac:dyDescent="0.25">
      <c r="Q6691" s="47">
        <f t="shared" si="742"/>
        <v>2010</v>
      </c>
      <c r="R6691" s="48" t="str">
        <f t="shared" si="740"/>
        <v>20103</v>
      </c>
      <c r="S6691" s="49">
        <v>40253</v>
      </c>
      <c r="T6691" s="48">
        <v>1899.75</v>
      </c>
      <c r="U6691" s="50">
        <f t="shared" si="741"/>
        <v>1908.991935483871</v>
      </c>
      <c r="V6691" s="51">
        <f t="shared" si="743"/>
        <v>1898.6836712328745</v>
      </c>
      <c r="W6691" s="53">
        <f t="shared" si="744"/>
        <v>3.5710701060227557E-3</v>
      </c>
      <c r="X6691" s="53" t="str">
        <f t="shared" si="745"/>
        <v/>
      </c>
      <c r="Y6691" s="54" t="str">
        <f t="shared" si="746"/>
        <v/>
      </c>
    </row>
    <row r="6692" spans="17:25" x14ac:dyDescent="0.25">
      <c r="Q6692" s="47">
        <f t="shared" si="742"/>
        <v>2010</v>
      </c>
      <c r="R6692" s="48" t="str">
        <f t="shared" si="740"/>
        <v>20103</v>
      </c>
      <c r="S6692" s="49">
        <v>40254</v>
      </c>
      <c r="T6692" s="48">
        <v>1896.15</v>
      </c>
      <c r="U6692" s="50">
        <f t="shared" si="741"/>
        <v>1908.991935483871</v>
      </c>
      <c r="V6692" s="51">
        <f t="shared" si="743"/>
        <v>1898.6836712328745</v>
      </c>
      <c r="W6692" s="53">
        <f t="shared" si="744"/>
        <v>-1.8949861823923664E-3</v>
      </c>
      <c r="X6692" s="53" t="str">
        <f t="shared" si="745"/>
        <v/>
      </c>
      <c r="Y6692" s="54" t="str">
        <f t="shared" si="746"/>
        <v/>
      </c>
    </row>
    <row r="6693" spans="17:25" x14ac:dyDescent="0.25">
      <c r="Q6693" s="47">
        <f t="shared" si="742"/>
        <v>2010</v>
      </c>
      <c r="R6693" s="48" t="str">
        <f t="shared" si="740"/>
        <v>20103</v>
      </c>
      <c r="S6693" s="49">
        <v>40255</v>
      </c>
      <c r="T6693" s="48">
        <v>1893.42</v>
      </c>
      <c r="U6693" s="50">
        <f t="shared" si="741"/>
        <v>1908.991935483871</v>
      </c>
      <c r="V6693" s="51">
        <f t="shared" si="743"/>
        <v>1898.6836712328745</v>
      </c>
      <c r="W6693" s="53">
        <f t="shared" si="744"/>
        <v>-1.4397595126968143E-3</v>
      </c>
      <c r="X6693" s="53" t="str">
        <f t="shared" si="745"/>
        <v/>
      </c>
      <c r="Y6693" s="54" t="str">
        <f t="shared" si="746"/>
        <v/>
      </c>
    </row>
    <row r="6694" spans="17:25" x14ac:dyDescent="0.25">
      <c r="Q6694" s="47">
        <f t="shared" si="742"/>
        <v>2010</v>
      </c>
      <c r="R6694" s="48" t="str">
        <f t="shared" si="740"/>
        <v>20103</v>
      </c>
      <c r="S6694" s="49">
        <v>40256</v>
      </c>
      <c r="T6694" s="48">
        <v>1900.55</v>
      </c>
      <c r="U6694" s="50">
        <f t="shared" si="741"/>
        <v>1908.991935483871</v>
      </c>
      <c r="V6694" s="51">
        <f t="shared" si="743"/>
        <v>1898.6836712328745</v>
      </c>
      <c r="W6694" s="53">
        <f t="shared" si="744"/>
        <v>3.765672698080591E-3</v>
      </c>
      <c r="X6694" s="53" t="str">
        <f t="shared" si="745"/>
        <v/>
      </c>
      <c r="Y6694" s="54" t="str">
        <f t="shared" si="746"/>
        <v/>
      </c>
    </row>
    <row r="6695" spans="17:25" x14ac:dyDescent="0.25">
      <c r="Q6695" s="47">
        <f t="shared" si="742"/>
        <v>2010</v>
      </c>
      <c r="R6695" s="48" t="str">
        <f t="shared" si="740"/>
        <v>20103</v>
      </c>
      <c r="S6695" s="49">
        <v>40257</v>
      </c>
      <c r="T6695" s="48">
        <v>1907.06</v>
      </c>
      <c r="U6695" s="50">
        <f t="shared" si="741"/>
        <v>1908.991935483871</v>
      </c>
      <c r="V6695" s="51">
        <f t="shared" si="743"/>
        <v>1898.6836712328745</v>
      </c>
      <c r="W6695" s="53">
        <f t="shared" si="744"/>
        <v>3.4253242482438218E-3</v>
      </c>
      <c r="X6695" s="53" t="str">
        <f t="shared" si="745"/>
        <v/>
      </c>
      <c r="Y6695" s="54" t="str">
        <f t="shared" si="746"/>
        <v/>
      </c>
    </row>
    <row r="6696" spans="17:25" x14ac:dyDescent="0.25">
      <c r="Q6696" s="47">
        <f t="shared" si="742"/>
        <v>2010</v>
      </c>
      <c r="R6696" s="48" t="str">
        <f t="shared" si="740"/>
        <v>20103</v>
      </c>
      <c r="S6696" s="49">
        <v>40258</v>
      </c>
      <c r="T6696" s="48">
        <v>1907.06</v>
      </c>
      <c r="U6696" s="50">
        <f t="shared" si="741"/>
        <v>1908.991935483871</v>
      </c>
      <c r="V6696" s="51">
        <f t="shared" si="743"/>
        <v>1898.6836712328745</v>
      </c>
      <c r="W6696" s="53">
        <f t="shared" si="744"/>
        <v>0</v>
      </c>
      <c r="X6696" s="53" t="str">
        <f t="shared" si="745"/>
        <v/>
      </c>
      <c r="Y6696" s="54" t="str">
        <f t="shared" si="746"/>
        <v/>
      </c>
    </row>
    <row r="6697" spans="17:25" x14ac:dyDescent="0.25">
      <c r="Q6697" s="47">
        <f t="shared" si="742"/>
        <v>2010</v>
      </c>
      <c r="R6697" s="48" t="str">
        <f t="shared" si="740"/>
        <v>20103</v>
      </c>
      <c r="S6697" s="49">
        <v>40259</v>
      </c>
      <c r="T6697" s="48">
        <v>1907.06</v>
      </c>
      <c r="U6697" s="50">
        <f t="shared" si="741"/>
        <v>1908.991935483871</v>
      </c>
      <c r="V6697" s="51">
        <f t="shared" si="743"/>
        <v>1898.6836712328745</v>
      </c>
      <c r="W6697" s="53">
        <f t="shared" si="744"/>
        <v>0</v>
      </c>
      <c r="X6697" s="53" t="str">
        <f t="shared" si="745"/>
        <v/>
      </c>
      <c r="Y6697" s="54" t="str">
        <f t="shared" si="746"/>
        <v/>
      </c>
    </row>
    <row r="6698" spans="17:25" x14ac:dyDescent="0.25">
      <c r="Q6698" s="47">
        <f t="shared" si="742"/>
        <v>2010</v>
      </c>
      <c r="R6698" s="48" t="str">
        <f t="shared" si="740"/>
        <v>20103</v>
      </c>
      <c r="S6698" s="49">
        <v>40260</v>
      </c>
      <c r="T6698" s="48">
        <v>1907.06</v>
      </c>
      <c r="U6698" s="50">
        <f t="shared" si="741"/>
        <v>1908.991935483871</v>
      </c>
      <c r="V6698" s="51">
        <f t="shared" si="743"/>
        <v>1898.6836712328745</v>
      </c>
      <c r="W6698" s="53">
        <f t="shared" si="744"/>
        <v>0</v>
      </c>
      <c r="X6698" s="53" t="str">
        <f t="shared" si="745"/>
        <v/>
      </c>
      <c r="Y6698" s="54" t="str">
        <f t="shared" si="746"/>
        <v/>
      </c>
    </row>
    <row r="6699" spans="17:25" x14ac:dyDescent="0.25">
      <c r="Q6699" s="47">
        <f t="shared" si="742"/>
        <v>2010</v>
      </c>
      <c r="R6699" s="48" t="str">
        <f t="shared" si="740"/>
        <v>20103</v>
      </c>
      <c r="S6699" s="49">
        <v>40261</v>
      </c>
      <c r="T6699" s="48">
        <v>1907.06</v>
      </c>
      <c r="U6699" s="50">
        <f t="shared" si="741"/>
        <v>1908.991935483871</v>
      </c>
      <c r="V6699" s="51">
        <f t="shared" si="743"/>
        <v>1898.6836712328745</v>
      </c>
      <c r="W6699" s="53">
        <f t="shared" si="744"/>
        <v>0</v>
      </c>
      <c r="X6699" s="53" t="str">
        <f t="shared" si="745"/>
        <v/>
      </c>
      <c r="Y6699" s="54" t="str">
        <f t="shared" si="746"/>
        <v/>
      </c>
    </row>
    <row r="6700" spans="17:25" x14ac:dyDescent="0.25">
      <c r="Q6700" s="47">
        <f t="shared" si="742"/>
        <v>2010</v>
      </c>
      <c r="R6700" s="48" t="str">
        <f t="shared" si="740"/>
        <v>20103</v>
      </c>
      <c r="S6700" s="49">
        <v>40262</v>
      </c>
      <c r="T6700" s="48">
        <v>1923.41</v>
      </c>
      <c r="U6700" s="50">
        <f t="shared" si="741"/>
        <v>1908.991935483871</v>
      </c>
      <c r="V6700" s="51">
        <f t="shared" si="743"/>
        <v>1898.6836712328745</v>
      </c>
      <c r="W6700" s="53">
        <f t="shared" si="744"/>
        <v>8.5734061854374488E-3</v>
      </c>
      <c r="X6700" s="53" t="str">
        <f t="shared" si="745"/>
        <v/>
      </c>
      <c r="Y6700" s="54" t="str">
        <f t="shared" si="746"/>
        <v/>
      </c>
    </row>
    <row r="6701" spans="17:25" x14ac:dyDescent="0.25">
      <c r="Q6701" s="47">
        <f t="shared" si="742"/>
        <v>2010</v>
      </c>
      <c r="R6701" s="48" t="str">
        <f t="shared" si="740"/>
        <v>20103</v>
      </c>
      <c r="S6701" s="49">
        <v>40263</v>
      </c>
      <c r="T6701" s="48">
        <v>1922.91</v>
      </c>
      <c r="U6701" s="50">
        <f t="shared" si="741"/>
        <v>1908.991935483871</v>
      </c>
      <c r="V6701" s="51">
        <f t="shared" si="743"/>
        <v>1898.6836712328745</v>
      </c>
      <c r="W6701" s="53">
        <f t="shared" si="744"/>
        <v>-2.5995497579822668E-4</v>
      </c>
      <c r="X6701" s="53" t="str">
        <f t="shared" si="745"/>
        <v/>
      </c>
      <c r="Y6701" s="54" t="str">
        <f t="shared" si="746"/>
        <v/>
      </c>
    </row>
    <row r="6702" spans="17:25" x14ac:dyDescent="0.25">
      <c r="Q6702" s="47">
        <f t="shared" si="742"/>
        <v>2010</v>
      </c>
      <c r="R6702" s="48" t="str">
        <f t="shared" si="740"/>
        <v>20103</v>
      </c>
      <c r="S6702" s="49">
        <v>40264</v>
      </c>
      <c r="T6702" s="48">
        <v>1933.4</v>
      </c>
      <c r="U6702" s="50">
        <f t="shared" si="741"/>
        <v>1908.991935483871</v>
      </c>
      <c r="V6702" s="51">
        <f t="shared" si="743"/>
        <v>1898.6836712328745</v>
      </c>
      <c r="W6702" s="53">
        <f t="shared" si="744"/>
        <v>5.4552735177413325E-3</v>
      </c>
      <c r="X6702" s="53" t="str">
        <f t="shared" si="745"/>
        <v/>
      </c>
      <c r="Y6702" s="54" t="str">
        <f t="shared" si="746"/>
        <v/>
      </c>
    </row>
    <row r="6703" spans="17:25" x14ac:dyDescent="0.25">
      <c r="Q6703" s="47">
        <f t="shared" si="742"/>
        <v>2010</v>
      </c>
      <c r="R6703" s="48" t="str">
        <f t="shared" si="740"/>
        <v>20103</v>
      </c>
      <c r="S6703" s="49">
        <v>40265</v>
      </c>
      <c r="T6703" s="48">
        <v>1933.4</v>
      </c>
      <c r="U6703" s="50">
        <f t="shared" si="741"/>
        <v>1908.991935483871</v>
      </c>
      <c r="V6703" s="51">
        <f t="shared" si="743"/>
        <v>1898.6836712328745</v>
      </c>
      <c r="W6703" s="53">
        <f t="shared" si="744"/>
        <v>0</v>
      </c>
      <c r="X6703" s="53" t="str">
        <f t="shared" si="745"/>
        <v/>
      </c>
      <c r="Y6703" s="54" t="str">
        <f t="shared" si="746"/>
        <v/>
      </c>
    </row>
    <row r="6704" spans="17:25" x14ac:dyDescent="0.25">
      <c r="Q6704" s="47">
        <f t="shared" si="742"/>
        <v>2010</v>
      </c>
      <c r="R6704" s="48" t="str">
        <f t="shared" si="740"/>
        <v>20103</v>
      </c>
      <c r="S6704" s="49">
        <v>40266</v>
      </c>
      <c r="T6704" s="48">
        <v>1933.4</v>
      </c>
      <c r="U6704" s="50">
        <f t="shared" si="741"/>
        <v>1908.991935483871</v>
      </c>
      <c r="V6704" s="51">
        <f t="shared" si="743"/>
        <v>1898.6836712328745</v>
      </c>
      <c r="W6704" s="53">
        <f t="shared" si="744"/>
        <v>0</v>
      </c>
      <c r="X6704" s="53" t="str">
        <f t="shared" si="745"/>
        <v/>
      </c>
      <c r="Y6704" s="54" t="str">
        <f t="shared" si="746"/>
        <v/>
      </c>
    </row>
    <row r="6705" spans="17:25" x14ac:dyDescent="0.25">
      <c r="Q6705" s="47">
        <f t="shared" si="742"/>
        <v>2010</v>
      </c>
      <c r="R6705" s="48" t="str">
        <f t="shared" si="740"/>
        <v>20103</v>
      </c>
      <c r="S6705" s="49">
        <v>40267</v>
      </c>
      <c r="T6705" s="48">
        <v>1934.21</v>
      </c>
      <c r="U6705" s="50">
        <f t="shared" si="741"/>
        <v>1908.991935483871</v>
      </c>
      <c r="V6705" s="51">
        <f t="shared" si="743"/>
        <v>1898.6836712328745</v>
      </c>
      <c r="W6705" s="53">
        <f t="shared" si="744"/>
        <v>4.1895107065270665E-4</v>
      </c>
      <c r="X6705" s="53" t="str">
        <f t="shared" si="745"/>
        <v/>
      </c>
      <c r="Y6705" s="54" t="str">
        <f t="shared" si="746"/>
        <v/>
      </c>
    </row>
    <row r="6706" spans="17:25" x14ac:dyDescent="0.25">
      <c r="Q6706" s="47">
        <f t="shared" si="742"/>
        <v>2010</v>
      </c>
      <c r="R6706" s="48" t="str">
        <f t="shared" si="740"/>
        <v>20103</v>
      </c>
      <c r="S6706" s="49">
        <v>40268</v>
      </c>
      <c r="T6706" s="48">
        <v>1928.59</v>
      </c>
      <c r="U6706" s="50">
        <f t="shared" si="741"/>
        <v>1908.991935483871</v>
      </c>
      <c r="V6706" s="51">
        <f t="shared" si="743"/>
        <v>1898.6836712328745</v>
      </c>
      <c r="W6706" s="53">
        <f t="shared" si="744"/>
        <v>-2.9055790219263411E-3</v>
      </c>
      <c r="X6706" s="53" t="str">
        <f t="shared" si="745"/>
        <v/>
      </c>
      <c r="Y6706" s="54" t="str">
        <f t="shared" si="746"/>
        <v/>
      </c>
    </row>
    <row r="6707" spans="17:25" x14ac:dyDescent="0.25">
      <c r="Q6707" s="47">
        <f t="shared" si="742"/>
        <v>2010</v>
      </c>
      <c r="R6707" s="48" t="str">
        <f t="shared" si="740"/>
        <v>20104</v>
      </c>
      <c r="S6707" s="49">
        <v>40269</v>
      </c>
      <c r="T6707" s="48">
        <v>1921.88</v>
      </c>
      <c r="U6707" s="50">
        <f t="shared" si="741"/>
        <v>1937.4490000000003</v>
      </c>
      <c r="V6707" s="51">
        <f t="shared" si="743"/>
        <v>1898.6836712328745</v>
      </c>
      <c r="W6707" s="53">
        <f t="shared" si="744"/>
        <v>-3.4792257556037764E-3</v>
      </c>
      <c r="X6707" s="53">
        <f t="shared" si="745"/>
        <v>1.4906854233994515E-2</v>
      </c>
      <c r="Y6707" s="54" t="str">
        <f t="shared" si="746"/>
        <v/>
      </c>
    </row>
    <row r="6708" spans="17:25" x14ac:dyDescent="0.25">
      <c r="Q6708" s="47">
        <f t="shared" si="742"/>
        <v>2010</v>
      </c>
      <c r="R6708" s="48" t="str">
        <f t="shared" si="740"/>
        <v>20104</v>
      </c>
      <c r="S6708" s="49">
        <v>40270</v>
      </c>
      <c r="T6708" s="48">
        <v>1921.88</v>
      </c>
      <c r="U6708" s="50">
        <f t="shared" si="741"/>
        <v>1937.4490000000003</v>
      </c>
      <c r="V6708" s="51">
        <f t="shared" si="743"/>
        <v>1898.6836712328745</v>
      </c>
      <c r="W6708" s="53">
        <f t="shared" si="744"/>
        <v>0</v>
      </c>
      <c r="X6708" s="53" t="str">
        <f t="shared" si="745"/>
        <v/>
      </c>
      <c r="Y6708" s="54" t="str">
        <f t="shared" si="746"/>
        <v/>
      </c>
    </row>
    <row r="6709" spans="17:25" x14ac:dyDescent="0.25">
      <c r="Q6709" s="47">
        <f t="shared" si="742"/>
        <v>2010</v>
      </c>
      <c r="R6709" s="48" t="str">
        <f t="shared" si="740"/>
        <v>20104</v>
      </c>
      <c r="S6709" s="49">
        <v>40271</v>
      </c>
      <c r="T6709" s="48">
        <v>1921.88</v>
      </c>
      <c r="U6709" s="50">
        <f t="shared" si="741"/>
        <v>1937.4490000000003</v>
      </c>
      <c r="V6709" s="51">
        <f t="shared" si="743"/>
        <v>1898.6836712328745</v>
      </c>
      <c r="W6709" s="53">
        <f t="shared" si="744"/>
        <v>0</v>
      </c>
      <c r="X6709" s="53" t="str">
        <f t="shared" si="745"/>
        <v/>
      </c>
      <c r="Y6709" s="54" t="str">
        <f t="shared" si="746"/>
        <v/>
      </c>
    </row>
    <row r="6710" spans="17:25" x14ac:dyDescent="0.25">
      <c r="Q6710" s="47">
        <f t="shared" si="742"/>
        <v>2010</v>
      </c>
      <c r="R6710" s="48" t="str">
        <f t="shared" si="740"/>
        <v>20104</v>
      </c>
      <c r="S6710" s="49">
        <v>40272</v>
      </c>
      <c r="T6710" s="48">
        <v>1921.88</v>
      </c>
      <c r="U6710" s="50">
        <f t="shared" si="741"/>
        <v>1937.4490000000003</v>
      </c>
      <c r="V6710" s="51">
        <f t="shared" si="743"/>
        <v>1898.6836712328745</v>
      </c>
      <c r="W6710" s="53">
        <f t="shared" si="744"/>
        <v>0</v>
      </c>
      <c r="X6710" s="53" t="str">
        <f t="shared" si="745"/>
        <v/>
      </c>
      <c r="Y6710" s="54" t="str">
        <f t="shared" si="746"/>
        <v/>
      </c>
    </row>
    <row r="6711" spans="17:25" x14ac:dyDescent="0.25">
      <c r="Q6711" s="47">
        <f t="shared" si="742"/>
        <v>2010</v>
      </c>
      <c r="R6711" s="48" t="str">
        <f t="shared" si="740"/>
        <v>20104</v>
      </c>
      <c r="S6711" s="49">
        <v>40273</v>
      </c>
      <c r="T6711" s="48">
        <v>1921.88</v>
      </c>
      <c r="U6711" s="50">
        <f t="shared" si="741"/>
        <v>1937.4490000000003</v>
      </c>
      <c r="V6711" s="51">
        <f t="shared" si="743"/>
        <v>1898.6836712328745</v>
      </c>
      <c r="W6711" s="53">
        <f t="shared" si="744"/>
        <v>0</v>
      </c>
      <c r="X6711" s="53" t="str">
        <f t="shared" si="745"/>
        <v/>
      </c>
      <c r="Y6711" s="54" t="str">
        <f t="shared" si="746"/>
        <v/>
      </c>
    </row>
    <row r="6712" spans="17:25" x14ac:dyDescent="0.25">
      <c r="Q6712" s="47">
        <f t="shared" si="742"/>
        <v>2010</v>
      </c>
      <c r="R6712" s="48" t="str">
        <f t="shared" si="740"/>
        <v>20104</v>
      </c>
      <c r="S6712" s="49">
        <v>40274</v>
      </c>
      <c r="T6712" s="48">
        <v>1911.78</v>
      </c>
      <c r="U6712" s="50">
        <f t="shared" si="741"/>
        <v>1937.4490000000003</v>
      </c>
      <c r="V6712" s="51">
        <f t="shared" si="743"/>
        <v>1898.6836712328745</v>
      </c>
      <c r="W6712" s="53">
        <f t="shared" si="744"/>
        <v>-5.2552708805961856E-3</v>
      </c>
      <c r="X6712" s="53" t="str">
        <f t="shared" si="745"/>
        <v/>
      </c>
      <c r="Y6712" s="54" t="str">
        <f t="shared" si="746"/>
        <v/>
      </c>
    </row>
    <row r="6713" spans="17:25" x14ac:dyDescent="0.25">
      <c r="Q6713" s="47">
        <f t="shared" si="742"/>
        <v>2010</v>
      </c>
      <c r="R6713" s="48" t="str">
        <f t="shared" si="740"/>
        <v>20104</v>
      </c>
      <c r="S6713" s="49">
        <v>40275</v>
      </c>
      <c r="T6713" s="48">
        <v>1911.07</v>
      </c>
      <c r="U6713" s="50">
        <f t="shared" si="741"/>
        <v>1937.4490000000003</v>
      </c>
      <c r="V6713" s="51">
        <f t="shared" si="743"/>
        <v>1898.6836712328745</v>
      </c>
      <c r="W6713" s="53">
        <f t="shared" si="744"/>
        <v>-3.7138164433148102E-4</v>
      </c>
      <c r="X6713" s="53" t="str">
        <f t="shared" si="745"/>
        <v/>
      </c>
      <c r="Y6713" s="54" t="str">
        <f t="shared" si="746"/>
        <v/>
      </c>
    </row>
    <row r="6714" spans="17:25" x14ac:dyDescent="0.25">
      <c r="Q6714" s="47">
        <f t="shared" si="742"/>
        <v>2010</v>
      </c>
      <c r="R6714" s="48" t="str">
        <f t="shared" si="740"/>
        <v>20104</v>
      </c>
      <c r="S6714" s="49">
        <v>40276</v>
      </c>
      <c r="T6714" s="48">
        <v>1920.53</v>
      </c>
      <c r="U6714" s="50">
        <f t="shared" si="741"/>
        <v>1937.4490000000003</v>
      </c>
      <c r="V6714" s="51">
        <f t="shared" si="743"/>
        <v>1898.6836712328745</v>
      </c>
      <c r="W6714" s="53">
        <f t="shared" si="744"/>
        <v>4.9501064848487264E-3</v>
      </c>
      <c r="X6714" s="53" t="str">
        <f t="shared" si="745"/>
        <v/>
      </c>
      <c r="Y6714" s="54" t="str">
        <f t="shared" si="746"/>
        <v/>
      </c>
    </row>
    <row r="6715" spans="17:25" x14ac:dyDescent="0.25">
      <c r="Q6715" s="47">
        <f t="shared" si="742"/>
        <v>2010</v>
      </c>
      <c r="R6715" s="48" t="str">
        <f t="shared" si="740"/>
        <v>20104</v>
      </c>
      <c r="S6715" s="49">
        <v>40277</v>
      </c>
      <c r="T6715" s="48">
        <v>1931.91</v>
      </c>
      <c r="U6715" s="50">
        <f t="shared" si="741"/>
        <v>1937.4490000000003</v>
      </c>
      <c r="V6715" s="51">
        <f t="shared" si="743"/>
        <v>1898.6836712328745</v>
      </c>
      <c r="W6715" s="53">
        <f t="shared" si="744"/>
        <v>5.9254476628847197E-3</v>
      </c>
      <c r="X6715" s="53" t="str">
        <f t="shared" si="745"/>
        <v/>
      </c>
      <c r="Y6715" s="54" t="str">
        <f t="shared" si="746"/>
        <v/>
      </c>
    </row>
    <row r="6716" spans="17:25" x14ac:dyDescent="0.25">
      <c r="Q6716" s="47">
        <f t="shared" si="742"/>
        <v>2010</v>
      </c>
      <c r="R6716" s="48" t="str">
        <f t="shared" si="740"/>
        <v>20104</v>
      </c>
      <c r="S6716" s="49">
        <v>40278</v>
      </c>
      <c r="T6716" s="48">
        <v>1921.32</v>
      </c>
      <c r="U6716" s="50">
        <f t="shared" si="741"/>
        <v>1937.4490000000003</v>
      </c>
      <c r="V6716" s="51">
        <f t="shared" si="743"/>
        <v>1898.6836712328745</v>
      </c>
      <c r="W6716" s="53">
        <f t="shared" si="744"/>
        <v>-5.4816218146809259E-3</v>
      </c>
      <c r="X6716" s="53" t="str">
        <f t="shared" si="745"/>
        <v/>
      </c>
      <c r="Y6716" s="54" t="str">
        <f t="shared" si="746"/>
        <v/>
      </c>
    </row>
    <row r="6717" spans="17:25" x14ac:dyDescent="0.25">
      <c r="Q6717" s="47">
        <f t="shared" si="742"/>
        <v>2010</v>
      </c>
      <c r="R6717" s="48" t="str">
        <f t="shared" si="740"/>
        <v>20104</v>
      </c>
      <c r="S6717" s="49">
        <v>40279</v>
      </c>
      <c r="T6717" s="48">
        <v>1921.32</v>
      </c>
      <c r="U6717" s="50">
        <f t="shared" si="741"/>
        <v>1937.4490000000003</v>
      </c>
      <c r="V6717" s="51">
        <f t="shared" si="743"/>
        <v>1898.6836712328745</v>
      </c>
      <c r="W6717" s="53">
        <f t="shared" si="744"/>
        <v>0</v>
      </c>
      <c r="X6717" s="53" t="str">
        <f t="shared" si="745"/>
        <v/>
      </c>
      <c r="Y6717" s="54" t="str">
        <f t="shared" si="746"/>
        <v/>
      </c>
    </row>
    <row r="6718" spans="17:25" x14ac:dyDescent="0.25">
      <c r="Q6718" s="47">
        <f t="shared" si="742"/>
        <v>2010</v>
      </c>
      <c r="R6718" s="48" t="str">
        <f t="shared" si="740"/>
        <v>20104</v>
      </c>
      <c r="S6718" s="49">
        <v>40280</v>
      </c>
      <c r="T6718" s="48">
        <v>1921.32</v>
      </c>
      <c r="U6718" s="50">
        <f t="shared" si="741"/>
        <v>1937.4490000000003</v>
      </c>
      <c r="V6718" s="51">
        <f t="shared" si="743"/>
        <v>1898.6836712328745</v>
      </c>
      <c r="W6718" s="53">
        <f t="shared" si="744"/>
        <v>0</v>
      </c>
      <c r="X6718" s="53" t="str">
        <f t="shared" si="745"/>
        <v/>
      </c>
      <c r="Y6718" s="54" t="str">
        <f t="shared" si="746"/>
        <v/>
      </c>
    </row>
    <row r="6719" spans="17:25" x14ac:dyDescent="0.25">
      <c r="Q6719" s="47">
        <f t="shared" si="742"/>
        <v>2010</v>
      </c>
      <c r="R6719" s="48" t="str">
        <f t="shared" si="740"/>
        <v>20104</v>
      </c>
      <c r="S6719" s="49">
        <v>40281</v>
      </c>
      <c r="T6719" s="48">
        <v>1926.16</v>
      </c>
      <c r="U6719" s="50">
        <f t="shared" si="741"/>
        <v>1937.4490000000003</v>
      </c>
      <c r="V6719" s="51">
        <f t="shared" si="743"/>
        <v>1898.6836712328745</v>
      </c>
      <c r="W6719" s="53">
        <f t="shared" si="744"/>
        <v>2.5191014510856924E-3</v>
      </c>
      <c r="X6719" s="53" t="str">
        <f t="shared" si="745"/>
        <v/>
      </c>
      <c r="Y6719" s="54" t="str">
        <f t="shared" si="746"/>
        <v/>
      </c>
    </row>
    <row r="6720" spans="17:25" x14ac:dyDescent="0.25">
      <c r="Q6720" s="47">
        <f t="shared" si="742"/>
        <v>2010</v>
      </c>
      <c r="R6720" s="48" t="str">
        <f t="shared" si="740"/>
        <v>20104</v>
      </c>
      <c r="S6720" s="49">
        <v>40282</v>
      </c>
      <c r="T6720" s="48">
        <v>1936.22</v>
      </c>
      <c r="U6720" s="50">
        <f t="shared" si="741"/>
        <v>1937.4490000000003</v>
      </c>
      <c r="V6720" s="51">
        <f t="shared" si="743"/>
        <v>1898.6836712328745</v>
      </c>
      <c r="W6720" s="53">
        <f t="shared" si="744"/>
        <v>5.2228267641316606E-3</v>
      </c>
      <c r="X6720" s="53" t="str">
        <f t="shared" si="745"/>
        <v/>
      </c>
      <c r="Y6720" s="54" t="str">
        <f t="shared" si="746"/>
        <v/>
      </c>
    </row>
    <row r="6721" spans="17:25" x14ac:dyDescent="0.25">
      <c r="Q6721" s="47">
        <f t="shared" si="742"/>
        <v>2010</v>
      </c>
      <c r="R6721" s="48" t="str">
        <f t="shared" si="740"/>
        <v>20104</v>
      </c>
      <c r="S6721" s="49">
        <v>40283</v>
      </c>
      <c r="T6721" s="48">
        <v>1938.24</v>
      </c>
      <c r="U6721" s="50">
        <f t="shared" si="741"/>
        <v>1937.4490000000003</v>
      </c>
      <c r="V6721" s="51">
        <f t="shared" si="743"/>
        <v>1898.6836712328745</v>
      </c>
      <c r="W6721" s="53">
        <f t="shared" si="744"/>
        <v>1.0432698763569448E-3</v>
      </c>
      <c r="X6721" s="53" t="str">
        <f t="shared" si="745"/>
        <v/>
      </c>
      <c r="Y6721" s="54" t="str">
        <f t="shared" si="746"/>
        <v/>
      </c>
    </row>
    <row r="6722" spans="17:25" x14ac:dyDescent="0.25">
      <c r="Q6722" s="47">
        <f t="shared" si="742"/>
        <v>2010</v>
      </c>
      <c r="R6722" s="48" t="str">
        <f t="shared" si="740"/>
        <v>20104</v>
      </c>
      <c r="S6722" s="49">
        <v>40284</v>
      </c>
      <c r="T6722" s="48">
        <v>1943.83</v>
      </c>
      <c r="U6722" s="50">
        <f t="shared" si="741"/>
        <v>1937.4490000000003</v>
      </c>
      <c r="V6722" s="51">
        <f t="shared" si="743"/>
        <v>1898.6836712328745</v>
      </c>
      <c r="W6722" s="53">
        <f t="shared" si="744"/>
        <v>2.8840597655603872E-3</v>
      </c>
      <c r="X6722" s="53" t="str">
        <f t="shared" si="745"/>
        <v/>
      </c>
      <c r="Y6722" s="54" t="str">
        <f t="shared" si="746"/>
        <v/>
      </c>
    </row>
    <row r="6723" spans="17:25" x14ac:dyDescent="0.25">
      <c r="Q6723" s="47">
        <f t="shared" si="742"/>
        <v>2010</v>
      </c>
      <c r="R6723" s="48" t="str">
        <f t="shared" si="740"/>
        <v>20104</v>
      </c>
      <c r="S6723" s="49">
        <v>40285</v>
      </c>
      <c r="T6723" s="48">
        <v>1942.21</v>
      </c>
      <c r="U6723" s="50">
        <f t="shared" si="741"/>
        <v>1937.4490000000003</v>
      </c>
      <c r="V6723" s="51">
        <f t="shared" si="743"/>
        <v>1898.6836712328745</v>
      </c>
      <c r="W6723" s="53">
        <f t="shared" si="744"/>
        <v>-8.3340621350624922E-4</v>
      </c>
      <c r="X6723" s="53" t="str">
        <f t="shared" si="745"/>
        <v/>
      </c>
      <c r="Y6723" s="54" t="str">
        <f t="shared" si="746"/>
        <v/>
      </c>
    </row>
    <row r="6724" spans="17:25" x14ac:dyDescent="0.25">
      <c r="Q6724" s="47">
        <f t="shared" si="742"/>
        <v>2010</v>
      </c>
      <c r="R6724" s="48" t="str">
        <f t="shared" si="740"/>
        <v>20104</v>
      </c>
      <c r="S6724" s="49">
        <v>40286</v>
      </c>
      <c r="T6724" s="48">
        <v>1942.21</v>
      </c>
      <c r="U6724" s="50">
        <f t="shared" si="741"/>
        <v>1937.4490000000003</v>
      </c>
      <c r="V6724" s="51">
        <f t="shared" si="743"/>
        <v>1898.6836712328745</v>
      </c>
      <c r="W6724" s="53">
        <f t="shared" si="744"/>
        <v>0</v>
      </c>
      <c r="X6724" s="53" t="str">
        <f t="shared" si="745"/>
        <v/>
      </c>
      <c r="Y6724" s="54" t="str">
        <f t="shared" si="746"/>
        <v/>
      </c>
    </row>
    <row r="6725" spans="17:25" x14ac:dyDescent="0.25">
      <c r="Q6725" s="47">
        <f t="shared" si="742"/>
        <v>2010</v>
      </c>
      <c r="R6725" s="48" t="str">
        <f t="shared" si="740"/>
        <v>20104</v>
      </c>
      <c r="S6725" s="49">
        <v>40287</v>
      </c>
      <c r="T6725" s="48">
        <v>1942.21</v>
      </c>
      <c r="U6725" s="50">
        <f t="shared" si="741"/>
        <v>1937.4490000000003</v>
      </c>
      <c r="V6725" s="51">
        <f t="shared" si="743"/>
        <v>1898.6836712328745</v>
      </c>
      <c r="W6725" s="53">
        <f t="shared" si="744"/>
        <v>0</v>
      </c>
      <c r="X6725" s="53" t="str">
        <f t="shared" si="745"/>
        <v/>
      </c>
      <c r="Y6725" s="54" t="str">
        <f t="shared" si="746"/>
        <v/>
      </c>
    </row>
    <row r="6726" spans="17:25" x14ac:dyDescent="0.25">
      <c r="Q6726" s="47">
        <f t="shared" si="742"/>
        <v>2010</v>
      </c>
      <c r="R6726" s="48" t="str">
        <f t="shared" si="740"/>
        <v>20104</v>
      </c>
      <c r="S6726" s="49">
        <v>40288</v>
      </c>
      <c r="T6726" s="48">
        <v>1951.04</v>
      </c>
      <c r="U6726" s="50">
        <f t="shared" si="741"/>
        <v>1937.4490000000003</v>
      </c>
      <c r="V6726" s="51">
        <f t="shared" si="743"/>
        <v>1898.6836712328745</v>
      </c>
      <c r="W6726" s="53">
        <f t="shared" si="744"/>
        <v>4.5463672826315804E-3</v>
      </c>
      <c r="X6726" s="53" t="str">
        <f t="shared" si="745"/>
        <v/>
      </c>
      <c r="Y6726" s="54" t="str">
        <f t="shared" si="746"/>
        <v/>
      </c>
    </row>
    <row r="6727" spans="17:25" x14ac:dyDescent="0.25">
      <c r="Q6727" s="47">
        <f t="shared" si="742"/>
        <v>2010</v>
      </c>
      <c r="R6727" s="48" t="str">
        <f t="shared" ref="R6727:R6790" si="747">+YEAR(S6727)&amp;MONTH(S6727)</f>
        <v>20104</v>
      </c>
      <c r="S6727" s="49">
        <v>40289</v>
      </c>
      <c r="T6727" s="48">
        <v>1947.69</v>
      </c>
      <c r="U6727" s="50">
        <f t="shared" ref="U6727:U6790" si="748">+AVERAGEIF($R$3:$R$12000,R6727,$T$3:$T$12000)</f>
        <v>1937.4490000000003</v>
      </c>
      <c r="V6727" s="51">
        <f t="shared" si="743"/>
        <v>1898.6836712328745</v>
      </c>
      <c r="W6727" s="53">
        <f t="shared" si="744"/>
        <v>-1.7170329670329609E-3</v>
      </c>
      <c r="X6727" s="53" t="str">
        <f t="shared" si="745"/>
        <v/>
      </c>
      <c r="Y6727" s="54" t="str">
        <f t="shared" si="746"/>
        <v/>
      </c>
    </row>
    <row r="6728" spans="17:25" x14ac:dyDescent="0.25">
      <c r="Q6728" s="47">
        <f t="shared" ref="Q6728:Q6791" si="749">+YEAR(S6728)</f>
        <v>2010</v>
      </c>
      <c r="R6728" s="48" t="str">
        <f t="shared" si="747"/>
        <v>20104</v>
      </c>
      <c r="S6728" s="49">
        <v>40290</v>
      </c>
      <c r="T6728" s="48">
        <v>1948.47</v>
      </c>
      <c r="U6728" s="50">
        <f t="shared" si="748"/>
        <v>1937.4490000000003</v>
      </c>
      <c r="V6728" s="51">
        <f t="shared" ref="V6728:V6791" si="750">+AVERAGEIF($Q$3:$Q$12000,Q6728,$T$3:$T$12000)</f>
        <v>1898.6836712328745</v>
      </c>
      <c r="W6728" s="53">
        <f t="shared" si="744"/>
        <v>4.0047440814494628E-4</v>
      </c>
      <c r="X6728" s="53" t="str">
        <f t="shared" si="745"/>
        <v/>
      </c>
      <c r="Y6728" s="54" t="str">
        <f t="shared" si="746"/>
        <v/>
      </c>
    </row>
    <row r="6729" spans="17:25" x14ac:dyDescent="0.25">
      <c r="Q6729" s="47">
        <f t="shared" si="749"/>
        <v>2010</v>
      </c>
      <c r="R6729" s="48" t="str">
        <f t="shared" si="747"/>
        <v>20104</v>
      </c>
      <c r="S6729" s="49">
        <v>40291</v>
      </c>
      <c r="T6729" s="48">
        <v>1955.84</v>
      </c>
      <c r="U6729" s="50">
        <f t="shared" si="748"/>
        <v>1937.4490000000003</v>
      </c>
      <c r="V6729" s="51">
        <f t="shared" si="750"/>
        <v>1898.6836712328745</v>
      </c>
      <c r="W6729" s="53">
        <f t="shared" ref="W6729:W6792" si="751">+T6729/T6728-1</f>
        <v>3.7824549518339357E-3</v>
      </c>
      <c r="X6729" s="53" t="str">
        <f t="shared" ref="X6729:X6792" si="752">IF(U6729/U6728-1=0,"",U6729/U6728-1)</f>
        <v/>
      </c>
      <c r="Y6729" s="54" t="str">
        <f t="shared" ref="Y6729:Y6792" si="753">+IF(V6729=V6728,"",V6729/V6728-1)</f>
        <v/>
      </c>
    </row>
    <row r="6730" spans="17:25" x14ac:dyDescent="0.25">
      <c r="Q6730" s="47">
        <f t="shared" si="749"/>
        <v>2010</v>
      </c>
      <c r="R6730" s="48" t="str">
        <f t="shared" si="747"/>
        <v>20104</v>
      </c>
      <c r="S6730" s="49">
        <v>40292</v>
      </c>
      <c r="T6730" s="48">
        <v>1950.89</v>
      </c>
      <c r="U6730" s="50">
        <f t="shared" si="748"/>
        <v>1937.4490000000003</v>
      </c>
      <c r="V6730" s="51">
        <f t="shared" si="750"/>
        <v>1898.6836712328745</v>
      </c>
      <c r="W6730" s="53">
        <f t="shared" si="751"/>
        <v>-2.5308818717276749E-3</v>
      </c>
      <c r="X6730" s="53" t="str">
        <f t="shared" si="752"/>
        <v/>
      </c>
      <c r="Y6730" s="54" t="str">
        <f t="shared" si="753"/>
        <v/>
      </c>
    </row>
    <row r="6731" spans="17:25" x14ac:dyDescent="0.25">
      <c r="Q6731" s="47">
        <f t="shared" si="749"/>
        <v>2010</v>
      </c>
      <c r="R6731" s="48" t="str">
        <f t="shared" si="747"/>
        <v>20104</v>
      </c>
      <c r="S6731" s="49">
        <v>40293</v>
      </c>
      <c r="T6731" s="48">
        <v>1950.89</v>
      </c>
      <c r="U6731" s="50">
        <f t="shared" si="748"/>
        <v>1937.4490000000003</v>
      </c>
      <c r="V6731" s="51">
        <f t="shared" si="750"/>
        <v>1898.6836712328745</v>
      </c>
      <c r="W6731" s="53">
        <f t="shared" si="751"/>
        <v>0</v>
      </c>
      <c r="X6731" s="53" t="str">
        <f t="shared" si="752"/>
        <v/>
      </c>
      <c r="Y6731" s="54" t="str">
        <f t="shared" si="753"/>
        <v/>
      </c>
    </row>
    <row r="6732" spans="17:25" x14ac:dyDescent="0.25">
      <c r="Q6732" s="47">
        <f t="shared" si="749"/>
        <v>2010</v>
      </c>
      <c r="R6732" s="48" t="str">
        <f t="shared" si="747"/>
        <v>20104</v>
      </c>
      <c r="S6732" s="49">
        <v>40294</v>
      </c>
      <c r="T6732" s="48">
        <v>1950.89</v>
      </c>
      <c r="U6732" s="50">
        <f t="shared" si="748"/>
        <v>1937.4490000000003</v>
      </c>
      <c r="V6732" s="51">
        <f t="shared" si="750"/>
        <v>1898.6836712328745</v>
      </c>
      <c r="W6732" s="53">
        <f t="shared" si="751"/>
        <v>0</v>
      </c>
      <c r="X6732" s="53" t="str">
        <f t="shared" si="752"/>
        <v/>
      </c>
      <c r="Y6732" s="54" t="str">
        <f t="shared" si="753"/>
        <v/>
      </c>
    </row>
    <row r="6733" spans="17:25" x14ac:dyDescent="0.25">
      <c r="Q6733" s="47">
        <f t="shared" si="749"/>
        <v>2010</v>
      </c>
      <c r="R6733" s="48" t="str">
        <f t="shared" si="747"/>
        <v>20104</v>
      </c>
      <c r="S6733" s="49">
        <v>40295</v>
      </c>
      <c r="T6733" s="48">
        <v>1943.41</v>
      </c>
      <c r="U6733" s="50">
        <f t="shared" si="748"/>
        <v>1937.4490000000003</v>
      </c>
      <c r="V6733" s="51">
        <f t="shared" si="750"/>
        <v>1898.6836712328745</v>
      </c>
      <c r="W6733" s="53">
        <f t="shared" si="751"/>
        <v>-3.834147491657669E-3</v>
      </c>
      <c r="X6733" s="53" t="str">
        <f t="shared" si="752"/>
        <v/>
      </c>
      <c r="Y6733" s="54" t="str">
        <f t="shared" si="753"/>
        <v/>
      </c>
    </row>
    <row r="6734" spans="17:25" x14ac:dyDescent="0.25">
      <c r="Q6734" s="47">
        <f t="shared" si="749"/>
        <v>2010</v>
      </c>
      <c r="R6734" s="48" t="str">
        <f t="shared" si="747"/>
        <v>20104</v>
      </c>
      <c r="S6734" s="49">
        <v>40296</v>
      </c>
      <c r="T6734" s="48">
        <v>1961.82</v>
      </c>
      <c r="U6734" s="50">
        <f t="shared" si="748"/>
        <v>1937.4490000000003</v>
      </c>
      <c r="V6734" s="51">
        <f t="shared" si="750"/>
        <v>1898.6836712328745</v>
      </c>
      <c r="W6734" s="53">
        <f t="shared" si="751"/>
        <v>9.4730396570974484E-3</v>
      </c>
      <c r="X6734" s="53" t="str">
        <f t="shared" si="752"/>
        <v/>
      </c>
      <c r="Y6734" s="54" t="str">
        <f t="shared" si="753"/>
        <v/>
      </c>
    </row>
    <row r="6735" spans="17:25" x14ac:dyDescent="0.25">
      <c r="Q6735" s="47">
        <f t="shared" si="749"/>
        <v>2010</v>
      </c>
      <c r="R6735" s="48" t="str">
        <f t="shared" si="747"/>
        <v>20104</v>
      </c>
      <c r="S6735" s="49">
        <v>40297</v>
      </c>
      <c r="T6735" s="48">
        <v>1973.05</v>
      </c>
      <c r="U6735" s="50">
        <f t="shared" si="748"/>
        <v>1937.4490000000003</v>
      </c>
      <c r="V6735" s="51">
        <f t="shared" si="750"/>
        <v>1898.6836712328745</v>
      </c>
      <c r="W6735" s="53">
        <f t="shared" si="751"/>
        <v>5.7242764371858712E-3</v>
      </c>
      <c r="X6735" s="53" t="str">
        <f t="shared" si="752"/>
        <v/>
      </c>
      <c r="Y6735" s="54" t="str">
        <f t="shared" si="753"/>
        <v/>
      </c>
    </row>
    <row r="6736" spans="17:25" x14ac:dyDescent="0.25">
      <c r="Q6736" s="47">
        <f t="shared" si="749"/>
        <v>2010</v>
      </c>
      <c r="R6736" s="48" t="str">
        <f t="shared" si="747"/>
        <v>20104</v>
      </c>
      <c r="S6736" s="49">
        <v>40298</v>
      </c>
      <c r="T6736" s="48">
        <v>1969.75</v>
      </c>
      <c r="U6736" s="50">
        <f t="shared" si="748"/>
        <v>1937.4490000000003</v>
      </c>
      <c r="V6736" s="51">
        <f t="shared" si="750"/>
        <v>1898.6836712328745</v>
      </c>
      <c r="W6736" s="53">
        <f t="shared" si="751"/>
        <v>-1.6725374420313299E-3</v>
      </c>
      <c r="X6736" s="53" t="str">
        <f t="shared" si="752"/>
        <v/>
      </c>
      <c r="Y6736" s="54" t="str">
        <f t="shared" si="753"/>
        <v/>
      </c>
    </row>
    <row r="6737" spans="17:25" x14ac:dyDescent="0.25">
      <c r="Q6737" s="47">
        <f t="shared" si="749"/>
        <v>2010</v>
      </c>
      <c r="R6737" s="48" t="str">
        <f t="shared" si="747"/>
        <v>20105</v>
      </c>
      <c r="S6737" s="49">
        <v>40299</v>
      </c>
      <c r="T6737" s="48">
        <v>1950.44</v>
      </c>
      <c r="U6737" s="50">
        <f t="shared" si="748"/>
        <v>1983.5932258064518</v>
      </c>
      <c r="V6737" s="51">
        <f t="shared" si="750"/>
        <v>1898.6836712328745</v>
      </c>
      <c r="W6737" s="53">
        <f t="shared" si="751"/>
        <v>-9.8032745272242927E-3</v>
      </c>
      <c r="X6737" s="53">
        <f t="shared" si="752"/>
        <v>2.3817001534724991E-2</v>
      </c>
      <c r="Y6737" s="54" t="str">
        <f t="shared" si="753"/>
        <v/>
      </c>
    </row>
    <row r="6738" spans="17:25" x14ac:dyDescent="0.25">
      <c r="Q6738" s="47">
        <f t="shared" si="749"/>
        <v>2010</v>
      </c>
      <c r="R6738" s="48" t="str">
        <f t="shared" si="747"/>
        <v>20105</v>
      </c>
      <c r="S6738" s="49">
        <v>40300</v>
      </c>
      <c r="T6738" s="48">
        <v>1950.44</v>
      </c>
      <c r="U6738" s="50">
        <f t="shared" si="748"/>
        <v>1983.5932258064518</v>
      </c>
      <c r="V6738" s="51">
        <f t="shared" si="750"/>
        <v>1898.6836712328745</v>
      </c>
      <c r="W6738" s="53">
        <f t="shared" si="751"/>
        <v>0</v>
      </c>
      <c r="X6738" s="53" t="str">
        <f t="shared" si="752"/>
        <v/>
      </c>
      <c r="Y6738" s="54" t="str">
        <f t="shared" si="753"/>
        <v/>
      </c>
    </row>
    <row r="6739" spans="17:25" x14ac:dyDescent="0.25">
      <c r="Q6739" s="47">
        <f t="shared" si="749"/>
        <v>2010</v>
      </c>
      <c r="R6739" s="48" t="str">
        <f t="shared" si="747"/>
        <v>20105</v>
      </c>
      <c r="S6739" s="49">
        <v>40301</v>
      </c>
      <c r="T6739" s="48">
        <v>1950.44</v>
      </c>
      <c r="U6739" s="50">
        <f t="shared" si="748"/>
        <v>1983.5932258064518</v>
      </c>
      <c r="V6739" s="51">
        <f t="shared" si="750"/>
        <v>1898.6836712328745</v>
      </c>
      <c r="W6739" s="53">
        <f t="shared" si="751"/>
        <v>0</v>
      </c>
      <c r="X6739" s="53" t="str">
        <f t="shared" si="752"/>
        <v/>
      </c>
      <c r="Y6739" s="54" t="str">
        <f t="shared" si="753"/>
        <v/>
      </c>
    </row>
    <row r="6740" spans="17:25" x14ac:dyDescent="0.25">
      <c r="Q6740" s="47">
        <f t="shared" si="749"/>
        <v>2010</v>
      </c>
      <c r="R6740" s="48" t="str">
        <f t="shared" si="747"/>
        <v>20105</v>
      </c>
      <c r="S6740" s="49">
        <v>40302</v>
      </c>
      <c r="T6740" s="48">
        <v>1973.42</v>
      </c>
      <c r="U6740" s="50">
        <f t="shared" si="748"/>
        <v>1983.5932258064518</v>
      </c>
      <c r="V6740" s="51">
        <f t="shared" si="750"/>
        <v>1898.6836712328745</v>
      </c>
      <c r="W6740" s="53">
        <f t="shared" si="751"/>
        <v>1.17819568917783E-2</v>
      </c>
      <c r="X6740" s="53" t="str">
        <f t="shared" si="752"/>
        <v/>
      </c>
      <c r="Y6740" s="54" t="str">
        <f t="shared" si="753"/>
        <v/>
      </c>
    </row>
    <row r="6741" spans="17:25" x14ac:dyDescent="0.25">
      <c r="Q6741" s="47">
        <f t="shared" si="749"/>
        <v>2010</v>
      </c>
      <c r="R6741" s="48" t="str">
        <f t="shared" si="747"/>
        <v>20105</v>
      </c>
      <c r="S6741" s="49">
        <v>40303</v>
      </c>
      <c r="T6741" s="48">
        <v>1988.47</v>
      </c>
      <c r="U6741" s="50">
        <f t="shared" si="748"/>
        <v>1983.5932258064518</v>
      </c>
      <c r="V6741" s="51">
        <f t="shared" si="750"/>
        <v>1898.6836712328745</v>
      </c>
      <c r="W6741" s="53">
        <f t="shared" si="751"/>
        <v>7.6263542479553248E-3</v>
      </c>
      <c r="X6741" s="53" t="str">
        <f t="shared" si="752"/>
        <v/>
      </c>
      <c r="Y6741" s="54" t="str">
        <f t="shared" si="753"/>
        <v/>
      </c>
    </row>
    <row r="6742" spans="17:25" x14ac:dyDescent="0.25">
      <c r="Q6742" s="47">
        <f t="shared" si="749"/>
        <v>2010</v>
      </c>
      <c r="R6742" s="48" t="str">
        <f t="shared" si="747"/>
        <v>20105</v>
      </c>
      <c r="S6742" s="49">
        <v>40304</v>
      </c>
      <c r="T6742" s="48">
        <v>2003.37</v>
      </c>
      <c r="U6742" s="50">
        <f t="shared" si="748"/>
        <v>1983.5932258064518</v>
      </c>
      <c r="V6742" s="51">
        <f t="shared" si="750"/>
        <v>1898.6836712328745</v>
      </c>
      <c r="W6742" s="53">
        <f t="shared" si="751"/>
        <v>7.4931982881309978E-3</v>
      </c>
      <c r="X6742" s="53" t="str">
        <f t="shared" si="752"/>
        <v/>
      </c>
      <c r="Y6742" s="54" t="str">
        <f t="shared" si="753"/>
        <v/>
      </c>
    </row>
    <row r="6743" spans="17:25" x14ac:dyDescent="0.25">
      <c r="Q6743" s="47">
        <f t="shared" si="749"/>
        <v>2010</v>
      </c>
      <c r="R6743" s="48" t="str">
        <f t="shared" si="747"/>
        <v>20105</v>
      </c>
      <c r="S6743" s="49">
        <v>40305</v>
      </c>
      <c r="T6743" s="48">
        <v>2010.13</v>
      </c>
      <c r="U6743" s="50">
        <f t="shared" si="748"/>
        <v>1983.5932258064518</v>
      </c>
      <c r="V6743" s="51">
        <f t="shared" si="750"/>
        <v>1898.6836712328745</v>
      </c>
      <c r="W6743" s="53">
        <f t="shared" si="751"/>
        <v>3.3743142804376625E-3</v>
      </c>
      <c r="X6743" s="53" t="str">
        <f t="shared" si="752"/>
        <v/>
      </c>
      <c r="Y6743" s="54" t="str">
        <f t="shared" si="753"/>
        <v/>
      </c>
    </row>
    <row r="6744" spans="17:25" x14ac:dyDescent="0.25">
      <c r="Q6744" s="47">
        <f t="shared" si="749"/>
        <v>2010</v>
      </c>
      <c r="R6744" s="48" t="str">
        <f t="shared" si="747"/>
        <v>20105</v>
      </c>
      <c r="S6744" s="49">
        <v>40306</v>
      </c>
      <c r="T6744" s="48">
        <v>2029.54</v>
      </c>
      <c r="U6744" s="50">
        <f t="shared" si="748"/>
        <v>1983.5932258064518</v>
      </c>
      <c r="V6744" s="51">
        <f t="shared" si="750"/>
        <v>1898.6836712328745</v>
      </c>
      <c r="W6744" s="53">
        <f t="shared" si="751"/>
        <v>9.6560918945540752E-3</v>
      </c>
      <c r="X6744" s="53" t="str">
        <f t="shared" si="752"/>
        <v/>
      </c>
      <c r="Y6744" s="54" t="str">
        <f t="shared" si="753"/>
        <v/>
      </c>
    </row>
    <row r="6745" spans="17:25" x14ac:dyDescent="0.25">
      <c r="Q6745" s="47">
        <f t="shared" si="749"/>
        <v>2010</v>
      </c>
      <c r="R6745" s="48" t="str">
        <f t="shared" si="747"/>
        <v>20105</v>
      </c>
      <c r="S6745" s="49">
        <v>40307</v>
      </c>
      <c r="T6745" s="48">
        <v>2029.54</v>
      </c>
      <c r="U6745" s="50">
        <f t="shared" si="748"/>
        <v>1983.5932258064518</v>
      </c>
      <c r="V6745" s="51">
        <f t="shared" si="750"/>
        <v>1898.6836712328745</v>
      </c>
      <c r="W6745" s="53">
        <f t="shared" si="751"/>
        <v>0</v>
      </c>
      <c r="X6745" s="53" t="str">
        <f t="shared" si="752"/>
        <v/>
      </c>
      <c r="Y6745" s="54" t="str">
        <f t="shared" si="753"/>
        <v/>
      </c>
    </row>
    <row r="6746" spans="17:25" x14ac:dyDescent="0.25">
      <c r="Q6746" s="47">
        <f t="shared" si="749"/>
        <v>2010</v>
      </c>
      <c r="R6746" s="48" t="str">
        <f t="shared" si="747"/>
        <v>20105</v>
      </c>
      <c r="S6746" s="49">
        <v>40308</v>
      </c>
      <c r="T6746" s="48">
        <v>2029.54</v>
      </c>
      <c r="U6746" s="50">
        <f t="shared" si="748"/>
        <v>1983.5932258064518</v>
      </c>
      <c r="V6746" s="51">
        <f t="shared" si="750"/>
        <v>1898.6836712328745</v>
      </c>
      <c r="W6746" s="53">
        <f t="shared" si="751"/>
        <v>0</v>
      </c>
      <c r="X6746" s="53" t="str">
        <f t="shared" si="752"/>
        <v/>
      </c>
      <c r="Y6746" s="54" t="str">
        <f t="shared" si="753"/>
        <v/>
      </c>
    </row>
    <row r="6747" spans="17:25" x14ac:dyDescent="0.25">
      <c r="Q6747" s="47">
        <f t="shared" si="749"/>
        <v>2010</v>
      </c>
      <c r="R6747" s="48" t="str">
        <f t="shared" si="747"/>
        <v>20105</v>
      </c>
      <c r="S6747" s="49">
        <v>40309</v>
      </c>
      <c r="T6747" s="48">
        <v>1988.32</v>
      </c>
      <c r="U6747" s="50">
        <f t="shared" si="748"/>
        <v>1983.5932258064518</v>
      </c>
      <c r="V6747" s="51">
        <f t="shared" si="750"/>
        <v>1898.6836712328745</v>
      </c>
      <c r="W6747" s="53">
        <f t="shared" si="751"/>
        <v>-2.0310020989978028E-2</v>
      </c>
      <c r="X6747" s="53" t="str">
        <f t="shared" si="752"/>
        <v/>
      </c>
      <c r="Y6747" s="54" t="str">
        <f t="shared" si="753"/>
        <v/>
      </c>
    </row>
    <row r="6748" spans="17:25" x14ac:dyDescent="0.25">
      <c r="Q6748" s="47">
        <f t="shared" si="749"/>
        <v>2010</v>
      </c>
      <c r="R6748" s="48" t="str">
        <f t="shared" si="747"/>
        <v>20105</v>
      </c>
      <c r="S6748" s="49">
        <v>40310</v>
      </c>
      <c r="T6748" s="48">
        <v>1980.5</v>
      </c>
      <c r="U6748" s="50">
        <f t="shared" si="748"/>
        <v>1983.5932258064518</v>
      </c>
      <c r="V6748" s="51">
        <f t="shared" si="750"/>
        <v>1898.6836712328745</v>
      </c>
      <c r="W6748" s="53">
        <f t="shared" si="751"/>
        <v>-3.9329685362516908E-3</v>
      </c>
      <c r="X6748" s="53" t="str">
        <f t="shared" si="752"/>
        <v/>
      </c>
      <c r="Y6748" s="54" t="str">
        <f t="shared" si="753"/>
        <v/>
      </c>
    </row>
    <row r="6749" spans="17:25" x14ac:dyDescent="0.25">
      <c r="Q6749" s="47">
        <f t="shared" si="749"/>
        <v>2010</v>
      </c>
      <c r="R6749" s="48" t="str">
        <f t="shared" si="747"/>
        <v>20105</v>
      </c>
      <c r="S6749" s="49">
        <v>40311</v>
      </c>
      <c r="T6749" s="48">
        <v>1966.36</v>
      </c>
      <c r="U6749" s="50">
        <f t="shared" si="748"/>
        <v>1983.5932258064518</v>
      </c>
      <c r="V6749" s="51">
        <f t="shared" si="750"/>
        <v>1898.6836712328745</v>
      </c>
      <c r="W6749" s="53">
        <f t="shared" si="751"/>
        <v>-7.1396112092906305E-3</v>
      </c>
      <c r="X6749" s="53" t="str">
        <f t="shared" si="752"/>
        <v/>
      </c>
      <c r="Y6749" s="54" t="str">
        <f t="shared" si="753"/>
        <v/>
      </c>
    </row>
    <row r="6750" spans="17:25" x14ac:dyDescent="0.25">
      <c r="Q6750" s="47">
        <f t="shared" si="749"/>
        <v>2010</v>
      </c>
      <c r="R6750" s="48" t="str">
        <f t="shared" si="747"/>
        <v>20105</v>
      </c>
      <c r="S6750" s="49">
        <v>40312</v>
      </c>
      <c r="T6750" s="48">
        <v>1959.62</v>
      </c>
      <c r="U6750" s="50">
        <f t="shared" si="748"/>
        <v>1983.5932258064518</v>
      </c>
      <c r="V6750" s="51">
        <f t="shared" si="750"/>
        <v>1898.6836712328745</v>
      </c>
      <c r="W6750" s="53">
        <f t="shared" si="751"/>
        <v>-3.4276531255721387E-3</v>
      </c>
      <c r="X6750" s="53" t="str">
        <f t="shared" si="752"/>
        <v/>
      </c>
      <c r="Y6750" s="54" t="str">
        <f t="shared" si="753"/>
        <v/>
      </c>
    </row>
    <row r="6751" spans="17:25" x14ac:dyDescent="0.25">
      <c r="Q6751" s="47">
        <f t="shared" si="749"/>
        <v>2010</v>
      </c>
      <c r="R6751" s="48" t="str">
        <f t="shared" si="747"/>
        <v>20105</v>
      </c>
      <c r="S6751" s="49">
        <v>40313</v>
      </c>
      <c r="T6751" s="48">
        <v>1968.1</v>
      </c>
      <c r="U6751" s="50">
        <f t="shared" si="748"/>
        <v>1983.5932258064518</v>
      </c>
      <c r="V6751" s="51">
        <f t="shared" si="750"/>
        <v>1898.6836712328745</v>
      </c>
      <c r="W6751" s="53">
        <f t="shared" si="751"/>
        <v>4.3273695920638122E-3</v>
      </c>
      <c r="X6751" s="53" t="str">
        <f t="shared" si="752"/>
        <v/>
      </c>
      <c r="Y6751" s="54" t="str">
        <f t="shared" si="753"/>
        <v/>
      </c>
    </row>
    <row r="6752" spans="17:25" x14ac:dyDescent="0.25">
      <c r="Q6752" s="47">
        <f t="shared" si="749"/>
        <v>2010</v>
      </c>
      <c r="R6752" s="48" t="str">
        <f t="shared" si="747"/>
        <v>20105</v>
      </c>
      <c r="S6752" s="49">
        <v>40314</v>
      </c>
      <c r="T6752" s="48">
        <v>1968.1</v>
      </c>
      <c r="U6752" s="50">
        <f t="shared" si="748"/>
        <v>1983.5932258064518</v>
      </c>
      <c r="V6752" s="51">
        <f t="shared" si="750"/>
        <v>1898.6836712328745</v>
      </c>
      <c r="W6752" s="53">
        <f t="shared" si="751"/>
        <v>0</v>
      </c>
      <c r="X6752" s="53" t="str">
        <f t="shared" si="752"/>
        <v/>
      </c>
      <c r="Y6752" s="54" t="str">
        <f t="shared" si="753"/>
        <v/>
      </c>
    </row>
    <row r="6753" spans="17:25" x14ac:dyDescent="0.25">
      <c r="Q6753" s="47">
        <f t="shared" si="749"/>
        <v>2010</v>
      </c>
      <c r="R6753" s="48" t="str">
        <f t="shared" si="747"/>
        <v>20105</v>
      </c>
      <c r="S6753" s="49">
        <v>40315</v>
      </c>
      <c r="T6753" s="48">
        <v>1968.1</v>
      </c>
      <c r="U6753" s="50">
        <f t="shared" si="748"/>
        <v>1983.5932258064518</v>
      </c>
      <c r="V6753" s="51">
        <f t="shared" si="750"/>
        <v>1898.6836712328745</v>
      </c>
      <c r="W6753" s="53">
        <f t="shared" si="751"/>
        <v>0</v>
      </c>
      <c r="X6753" s="53" t="str">
        <f t="shared" si="752"/>
        <v/>
      </c>
      <c r="Y6753" s="54" t="str">
        <f t="shared" si="753"/>
        <v/>
      </c>
    </row>
    <row r="6754" spans="17:25" x14ac:dyDescent="0.25">
      <c r="Q6754" s="47">
        <f t="shared" si="749"/>
        <v>2010</v>
      </c>
      <c r="R6754" s="48" t="str">
        <f t="shared" si="747"/>
        <v>20105</v>
      </c>
      <c r="S6754" s="49">
        <v>40316</v>
      </c>
      <c r="T6754" s="48">
        <v>1968.1</v>
      </c>
      <c r="U6754" s="50">
        <f t="shared" si="748"/>
        <v>1983.5932258064518</v>
      </c>
      <c r="V6754" s="51">
        <f t="shared" si="750"/>
        <v>1898.6836712328745</v>
      </c>
      <c r="W6754" s="53">
        <f t="shared" si="751"/>
        <v>0</v>
      </c>
      <c r="X6754" s="53" t="str">
        <f t="shared" si="752"/>
        <v/>
      </c>
      <c r="Y6754" s="54" t="str">
        <f t="shared" si="753"/>
        <v/>
      </c>
    </row>
    <row r="6755" spans="17:25" x14ac:dyDescent="0.25">
      <c r="Q6755" s="47">
        <f t="shared" si="749"/>
        <v>2010</v>
      </c>
      <c r="R6755" s="48" t="str">
        <f t="shared" si="747"/>
        <v>20105</v>
      </c>
      <c r="S6755" s="49">
        <v>40317</v>
      </c>
      <c r="T6755" s="48">
        <v>1976.46</v>
      </c>
      <c r="U6755" s="50">
        <f t="shared" si="748"/>
        <v>1983.5932258064518</v>
      </c>
      <c r="V6755" s="51">
        <f t="shared" si="750"/>
        <v>1898.6836712328745</v>
      </c>
      <c r="W6755" s="53">
        <f t="shared" si="751"/>
        <v>4.2477516386363323E-3</v>
      </c>
      <c r="X6755" s="53" t="str">
        <f t="shared" si="752"/>
        <v/>
      </c>
      <c r="Y6755" s="54" t="str">
        <f t="shared" si="753"/>
        <v/>
      </c>
    </row>
    <row r="6756" spans="17:25" x14ac:dyDescent="0.25">
      <c r="Q6756" s="47">
        <f t="shared" si="749"/>
        <v>2010</v>
      </c>
      <c r="R6756" s="48" t="str">
        <f t="shared" si="747"/>
        <v>20105</v>
      </c>
      <c r="S6756" s="49">
        <v>40318</v>
      </c>
      <c r="T6756" s="48">
        <v>1997.09</v>
      </c>
      <c r="U6756" s="50">
        <f t="shared" si="748"/>
        <v>1983.5932258064518</v>
      </c>
      <c r="V6756" s="51">
        <f t="shared" si="750"/>
        <v>1898.6836712328745</v>
      </c>
      <c r="W6756" s="53">
        <f t="shared" si="751"/>
        <v>1.0437853536120034E-2</v>
      </c>
      <c r="X6756" s="53" t="str">
        <f t="shared" si="752"/>
        <v/>
      </c>
      <c r="Y6756" s="54" t="str">
        <f t="shared" si="753"/>
        <v/>
      </c>
    </row>
    <row r="6757" spans="17:25" x14ac:dyDescent="0.25">
      <c r="Q6757" s="47">
        <f t="shared" si="749"/>
        <v>2010</v>
      </c>
      <c r="R6757" s="48" t="str">
        <f t="shared" si="747"/>
        <v>20105</v>
      </c>
      <c r="S6757" s="49">
        <v>40319</v>
      </c>
      <c r="T6757" s="48">
        <v>2017.68</v>
      </c>
      <c r="U6757" s="50">
        <f t="shared" si="748"/>
        <v>1983.5932258064518</v>
      </c>
      <c r="V6757" s="51">
        <f t="shared" si="750"/>
        <v>1898.6836712328745</v>
      </c>
      <c r="W6757" s="53">
        <f t="shared" si="751"/>
        <v>1.0310001051530016E-2</v>
      </c>
      <c r="X6757" s="53" t="str">
        <f t="shared" si="752"/>
        <v/>
      </c>
      <c r="Y6757" s="54" t="str">
        <f t="shared" si="753"/>
        <v/>
      </c>
    </row>
    <row r="6758" spans="17:25" x14ac:dyDescent="0.25">
      <c r="Q6758" s="47">
        <f t="shared" si="749"/>
        <v>2010</v>
      </c>
      <c r="R6758" s="48" t="str">
        <f t="shared" si="747"/>
        <v>20105</v>
      </c>
      <c r="S6758" s="49">
        <v>40320</v>
      </c>
      <c r="T6758" s="48">
        <v>1998.42</v>
      </c>
      <c r="U6758" s="50">
        <f t="shared" si="748"/>
        <v>1983.5932258064518</v>
      </c>
      <c r="V6758" s="51">
        <f t="shared" si="750"/>
        <v>1898.6836712328745</v>
      </c>
      <c r="W6758" s="53">
        <f t="shared" si="751"/>
        <v>-9.5456167479481824E-3</v>
      </c>
      <c r="X6758" s="53" t="str">
        <f t="shared" si="752"/>
        <v/>
      </c>
      <c r="Y6758" s="54" t="str">
        <f t="shared" si="753"/>
        <v/>
      </c>
    </row>
    <row r="6759" spans="17:25" x14ac:dyDescent="0.25">
      <c r="Q6759" s="47">
        <f t="shared" si="749"/>
        <v>2010</v>
      </c>
      <c r="R6759" s="48" t="str">
        <f t="shared" si="747"/>
        <v>20105</v>
      </c>
      <c r="S6759" s="49">
        <v>40321</v>
      </c>
      <c r="T6759" s="48">
        <v>1998.42</v>
      </c>
      <c r="U6759" s="50">
        <f t="shared" si="748"/>
        <v>1983.5932258064518</v>
      </c>
      <c r="V6759" s="51">
        <f t="shared" si="750"/>
        <v>1898.6836712328745</v>
      </c>
      <c r="W6759" s="53">
        <f t="shared" si="751"/>
        <v>0</v>
      </c>
      <c r="X6759" s="53" t="str">
        <f t="shared" si="752"/>
        <v/>
      </c>
      <c r="Y6759" s="54" t="str">
        <f t="shared" si="753"/>
        <v/>
      </c>
    </row>
    <row r="6760" spans="17:25" x14ac:dyDescent="0.25">
      <c r="Q6760" s="47">
        <f t="shared" si="749"/>
        <v>2010</v>
      </c>
      <c r="R6760" s="48" t="str">
        <f t="shared" si="747"/>
        <v>20105</v>
      </c>
      <c r="S6760" s="49">
        <v>40322</v>
      </c>
      <c r="T6760" s="48">
        <v>1998.42</v>
      </c>
      <c r="U6760" s="50">
        <f t="shared" si="748"/>
        <v>1983.5932258064518</v>
      </c>
      <c r="V6760" s="51">
        <f t="shared" si="750"/>
        <v>1898.6836712328745</v>
      </c>
      <c r="W6760" s="53">
        <f t="shared" si="751"/>
        <v>0</v>
      </c>
      <c r="X6760" s="53" t="str">
        <f t="shared" si="752"/>
        <v/>
      </c>
      <c r="Y6760" s="54" t="str">
        <f t="shared" si="753"/>
        <v/>
      </c>
    </row>
    <row r="6761" spans="17:25" x14ac:dyDescent="0.25">
      <c r="Q6761" s="47">
        <f t="shared" si="749"/>
        <v>2010</v>
      </c>
      <c r="R6761" s="48" t="str">
        <f t="shared" si="747"/>
        <v>20105</v>
      </c>
      <c r="S6761" s="49">
        <v>40323</v>
      </c>
      <c r="T6761" s="48">
        <v>1975.01</v>
      </c>
      <c r="U6761" s="50">
        <f t="shared" si="748"/>
        <v>1983.5932258064518</v>
      </c>
      <c r="V6761" s="51">
        <f t="shared" si="750"/>
        <v>1898.6836712328745</v>
      </c>
      <c r="W6761" s="53">
        <f t="shared" si="751"/>
        <v>-1.1714254260866142E-2</v>
      </c>
      <c r="X6761" s="53" t="str">
        <f t="shared" si="752"/>
        <v/>
      </c>
      <c r="Y6761" s="54" t="str">
        <f t="shared" si="753"/>
        <v/>
      </c>
    </row>
    <row r="6762" spans="17:25" x14ac:dyDescent="0.25">
      <c r="Q6762" s="47">
        <f t="shared" si="749"/>
        <v>2010</v>
      </c>
      <c r="R6762" s="48" t="str">
        <f t="shared" si="747"/>
        <v>20105</v>
      </c>
      <c r="S6762" s="49">
        <v>40324</v>
      </c>
      <c r="T6762" s="48">
        <v>1989.51</v>
      </c>
      <c r="U6762" s="50">
        <f t="shared" si="748"/>
        <v>1983.5932258064518</v>
      </c>
      <c r="V6762" s="51">
        <f t="shared" si="750"/>
        <v>1898.6836712328745</v>
      </c>
      <c r="W6762" s="53">
        <f t="shared" si="751"/>
        <v>7.3417349785571684E-3</v>
      </c>
      <c r="X6762" s="53" t="str">
        <f t="shared" si="752"/>
        <v/>
      </c>
      <c r="Y6762" s="54" t="str">
        <f t="shared" si="753"/>
        <v/>
      </c>
    </row>
    <row r="6763" spans="17:25" x14ac:dyDescent="0.25">
      <c r="Q6763" s="47">
        <f t="shared" si="749"/>
        <v>2010</v>
      </c>
      <c r="R6763" s="48" t="str">
        <f t="shared" si="747"/>
        <v>20105</v>
      </c>
      <c r="S6763" s="49">
        <v>40325</v>
      </c>
      <c r="T6763" s="48">
        <v>1976.4</v>
      </c>
      <c r="U6763" s="50">
        <f t="shared" si="748"/>
        <v>1983.5932258064518</v>
      </c>
      <c r="V6763" s="51">
        <f t="shared" si="750"/>
        <v>1898.6836712328745</v>
      </c>
      <c r="W6763" s="53">
        <f t="shared" si="751"/>
        <v>-6.5895622540222965E-3</v>
      </c>
      <c r="X6763" s="53" t="str">
        <f t="shared" si="752"/>
        <v/>
      </c>
      <c r="Y6763" s="54" t="str">
        <f t="shared" si="753"/>
        <v/>
      </c>
    </row>
    <row r="6764" spans="17:25" x14ac:dyDescent="0.25">
      <c r="Q6764" s="47">
        <f t="shared" si="749"/>
        <v>2010</v>
      </c>
      <c r="R6764" s="48" t="str">
        <f t="shared" si="747"/>
        <v>20105</v>
      </c>
      <c r="S6764" s="49">
        <v>40326</v>
      </c>
      <c r="T6764" s="48">
        <v>1966.8</v>
      </c>
      <c r="U6764" s="50">
        <f t="shared" si="748"/>
        <v>1983.5932258064518</v>
      </c>
      <c r="V6764" s="51">
        <f t="shared" si="750"/>
        <v>1898.6836712328745</v>
      </c>
      <c r="W6764" s="53">
        <f t="shared" si="751"/>
        <v>-4.8573163327262359E-3</v>
      </c>
      <c r="X6764" s="53" t="str">
        <f t="shared" si="752"/>
        <v/>
      </c>
      <c r="Y6764" s="54" t="str">
        <f t="shared" si="753"/>
        <v/>
      </c>
    </row>
    <row r="6765" spans="17:25" x14ac:dyDescent="0.25">
      <c r="Q6765" s="47">
        <f t="shared" si="749"/>
        <v>2010</v>
      </c>
      <c r="R6765" s="48" t="str">
        <f t="shared" si="747"/>
        <v>20105</v>
      </c>
      <c r="S6765" s="49">
        <v>40327</v>
      </c>
      <c r="T6765" s="48">
        <v>1971.55</v>
      </c>
      <c r="U6765" s="50">
        <f t="shared" si="748"/>
        <v>1983.5932258064518</v>
      </c>
      <c r="V6765" s="51">
        <f t="shared" si="750"/>
        <v>1898.6836712328745</v>
      </c>
      <c r="W6765" s="53">
        <f t="shared" si="751"/>
        <v>2.4150905023387903E-3</v>
      </c>
      <c r="X6765" s="53" t="str">
        <f t="shared" si="752"/>
        <v/>
      </c>
      <c r="Y6765" s="54" t="str">
        <f t="shared" si="753"/>
        <v/>
      </c>
    </row>
    <row r="6766" spans="17:25" x14ac:dyDescent="0.25">
      <c r="Q6766" s="47">
        <f t="shared" si="749"/>
        <v>2010</v>
      </c>
      <c r="R6766" s="48" t="str">
        <f t="shared" si="747"/>
        <v>20105</v>
      </c>
      <c r="S6766" s="49">
        <v>40328</v>
      </c>
      <c r="T6766" s="48">
        <v>1971.55</v>
      </c>
      <c r="U6766" s="50">
        <f t="shared" si="748"/>
        <v>1983.5932258064518</v>
      </c>
      <c r="V6766" s="51">
        <f t="shared" si="750"/>
        <v>1898.6836712328745</v>
      </c>
      <c r="W6766" s="53">
        <f t="shared" si="751"/>
        <v>0</v>
      </c>
      <c r="X6766" s="53" t="str">
        <f t="shared" si="752"/>
        <v/>
      </c>
      <c r="Y6766" s="54" t="str">
        <f t="shared" si="753"/>
        <v/>
      </c>
    </row>
    <row r="6767" spans="17:25" x14ac:dyDescent="0.25">
      <c r="Q6767" s="47">
        <f t="shared" si="749"/>
        <v>2010</v>
      </c>
      <c r="R6767" s="48" t="str">
        <f t="shared" si="747"/>
        <v>20105</v>
      </c>
      <c r="S6767" s="49">
        <v>40329</v>
      </c>
      <c r="T6767" s="48">
        <v>1971.55</v>
      </c>
      <c r="U6767" s="50">
        <f t="shared" si="748"/>
        <v>1983.5932258064518</v>
      </c>
      <c r="V6767" s="51">
        <f t="shared" si="750"/>
        <v>1898.6836712328745</v>
      </c>
      <c r="W6767" s="53">
        <f t="shared" si="751"/>
        <v>0</v>
      </c>
      <c r="X6767" s="53" t="str">
        <f t="shared" si="752"/>
        <v/>
      </c>
      <c r="Y6767" s="54" t="str">
        <f t="shared" si="753"/>
        <v/>
      </c>
    </row>
    <row r="6768" spans="17:25" x14ac:dyDescent="0.25">
      <c r="Q6768" s="47">
        <f t="shared" si="749"/>
        <v>2010</v>
      </c>
      <c r="R6768" s="48" t="str">
        <f t="shared" si="747"/>
        <v>20106</v>
      </c>
      <c r="S6768" s="49">
        <v>40330</v>
      </c>
      <c r="T6768" s="48">
        <v>1971.55</v>
      </c>
      <c r="U6768" s="50">
        <f t="shared" si="748"/>
        <v>1926.8460000000002</v>
      </c>
      <c r="V6768" s="51">
        <f t="shared" si="750"/>
        <v>1898.6836712328745</v>
      </c>
      <c r="W6768" s="53">
        <f t="shared" si="751"/>
        <v>0</v>
      </c>
      <c r="X6768" s="53">
        <f t="shared" si="752"/>
        <v>-2.8608297844625041E-2</v>
      </c>
      <c r="Y6768" s="54" t="str">
        <f t="shared" si="753"/>
        <v/>
      </c>
    </row>
    <row r="6769" spans="17:25" x14ac:dyDescent="0.25">
      <c r="Q6769" s="47">
        <f t="shared" si="749"/>
        <v>2010</v>
      </c>
      <c r="R6769" s="48" t="str">
        <f t="shared" si="747"/>
        <v>20106</v>
      </c>
      <c r="S6769" s="49">
        <v>40331</v>
      </c>
      <c r="T6769" s="48">
        <v>1971.45</v>
      </c>
      <c r="U6769" s="50">
        <f t="shared" si="748"/>
        <v>1926.8460000000002</v>
      </c>
      <c r="V6769" s="51">
        <f t="shared" si="750"/>
        <v>1898.6836712328745</v>
      </c>
      <c r="W6769" s="53">
        <f t="shared" si="751"/>
        <v>-5.0721513529916606E-5</v>
      </c>
      <c r="X6769" s="53" t="str">
        <f t="shared" si="752"/>
        <v/>
      </c>
      <c r="Y6769" s="54" t="str">
        <f t="shared" si="753"/>
        <v/>
      </c>
    </row>
    <row r="6770" spans="17:25" x14ac:dyDescent="0.25">
      <c r="Q6770" s="47">
        <f t="shared" si="749"/>
        <v>2010</v>
      </c>
      <c r="R6770" s="48" t="str">
        <f t="shared" si="747"/>
        <v>20106</v>
      </c>
      <c r="S6770" s="49">
        <v>40332</v>
      </c>
      <c r="T6770" s="48">
        <v>1963.36</v>
      </c>
      <c r="U6770" s="50">
        <f t="shared" si="748"/>
        <v>1926.8460000000002</v>
      </c>
      <c r="V6770" s="51">
        <f t="shared" si="750"/>
        <v>1898.6836712328745</v>
      </c>
      <c r="W6770" s="53">
        <f t="shared" si="751"/>
        <v>-4.103578584290779E-3</v>
      </c>
      <c r="X6770" s="53" t="str">
        <f t="shared" si="752"/>
        <v/>
      </c>
      <c r="Y6770" s="54" t="str">
        <f t="shared" si="753"/>
        <v/>
      </c>
    </row>
    <row r="6771" spans="17:25" x14ac:dyDescent="0.25">
      <c r="Q6771" s="47">
        <f t="shared" si="749"/>
        <v>2010</v>
      </c>
      <c r="R6771" s="48" t="str">
        <f t="shared" si="747"/>
        <v>20106</v>
      </c>
      <c r="S6771" s="49">
        <v>40333</v>
      </c>
      <c r="T6771" s="48">
        <v>1961.47</v>
      </c>
      <c r="U6771" s="50">
        <f t="shared" si="748"/>
        <v>1926.8460000000002</v>
      </c>
      <c r="V6771" s="51">
        <f t="shared" si="750"/>
        <v>1898.6836712328745</v>
      </c>
      <c r="W6771" s="53">
        <f t="shared" si="751"/>
        <v>-9.6263548203079363E-4</v>
      </c>
      <c r="X6771" s="53" t="str">
        <f t="shared" si="752"/>
        <v/>
      </c>
      <c r="Y6771" s="54" t="str">
        <f t="shared" si="753"/>
        <v/>
      </c>
    </row>
    <row r="6772" spans="17:25" x14ac:dyDescent="0.25">
      <c r="Q6772" s="47">
        <f t="shared" si="749"/>
        <v>2010</v>
      </c>
      <c r="R6772" s="48" t="str">
        <f t="shared" si="747"/>
        <v>20106</v>
      </c>
      <c r="S6772" s="49">
        <v>40334</v>
      </c>
      <c r="T6772" s="48">
        <v>1965.83</v>
      </c>
      <c r="U6772" s="50">
        <f t="shared" si="748"/>
        <v>1926.8460000000002</v>
      </c>
      <c r="V6772" s="51">
        <f t="shared" si="750"/>
        <v>1898.6836712328745</v>
      </c>
      <c r="W6772" s="53">
        <f t="shared" si="751"/>
        <v>2.2228226789091643E-3</v>
      </c>
      <c r="X6772" s="53" t="str">
        <f t="shared" si="752"/>
        <v/>
      </c>
      <c r="Y6772" s="54" t="str">
        <f t="shared" si="753"/>
        <v/>
      </c>
    </row>
    <row r="6773" spans="17:25" x14ac:dyDescent="0.25">
      <c r="Q6773" s="47">
        <f t="shared" si="749"/>
        <v>2010</v>
      </c>
      <c r="R6773" s="48" t="str">
        <f t="shared" si="747"/>
        <v>20106</v>
      </c>
      <c r="S6773" s="49">
        <v>40335</v>
      </c>
      <c r="T6773" s="48">
        <v>1965.83</v>
      </c>
      <c r="U6773" s="50">
        <f t="shared" si="748"/>
        <v>1926.8460000000002</v>
      </c>
      <c r="V6773" s="51">
        <f t="shared" si="750"/>
        <v>1898.6836712328745</v>
      </c>
      <c r="W6773" s="53">
        <f t="shared" si="751"/>
        <v>0</v>
      </c>
      <c r="X6773" s="53" t="str">
        <f t="shared" si="752"/>
        <v/>
      </c>
      <c r="Y6773" s="54" t="str">
        <f t="shared" si="753"/>
        <v/>
      </c>
    </row>
    <row r="6774" spans="17:25" x14ac:dyDescent="0.25">
      <c r="Q6774" s="47">
        <f t="shared" si="749"/>
        <v>2010</v>
      </c>
      <c r="R6774" s="48" t="str">
        <f t="shared" si="747"/>
        <v>20106</v>
      </c>
      <c r="S6774" s="49">
        <v>40336</v>
      </c>
      <c r="T6774" s="48">
        <v>1965.83</v>
      </c>
      <c r="U6774" s="50">
        <f t="shared" si="748"/>
        <v>1926.8460000000002</v>
      </c>
      <c r="V6774" s="51">
        <f t="shared" si="750"/>
        <v>1898.6836712328745</v>
      </c>
      <c r="W6774" s="53">
        <f t="shared" si="751"/>
        <v>0</v>
      </c>
      <c r="X6774" s="53" t="str">
        <f t="shared" si="752"/>
        <v/>
      </c>
      <c r="Y6774" s="54" t="str">
        <f t="shared" si="753"/>
        <v/>
      </c>
    </row>
    <row r="6775" spans="17:25" x14ac:dyDescent="0.25">
      <c r="Q6775" s="47">
        <f t="shared" si="749"/>
        <v>2010</v>
      </c>
      <c r="R6775" s="48" t="str">
        <f t="shared" si="747"/>
        <v>20106</v>
      </c>
      <c r="S6775" s="49">
        <v>40337</v>
      </c>
      <c r="T6775" s="48">
        <v>1965.83</v>
      </c>
      <c r="U6775" s="50">
        <f t="shared" si="748"/>
        <v>1926.8460000000002</v>
      </c>
      <c r="V6775" s="51">
        <f t="shared" si="750"/>
        <v>1898.6836712328745</v>
      </c>
      <c r="W6775" s="53">
        <f t="shared" si="751"/>
        <v>0</v>
      </c>
      <c r="X6775" s="53" t="str">
        <f t="shared" si="752"/>
        <v/>
      </c>
      <c r="Y6775" s="54" t="str">
        <f t="shared" si="753"/>
        <v/>
      </c>
    </row>
    <row r="6776" spans="17:25" x14ac:dyDescent="0.25">
      <c r="Q6776" s="47">
        <f t="shared" si="749"/>
        <v>2010</v>
      </c>
      <c r="R6776" s="48" t="str">
        <f t="shared" si="747"/>
        <v>20106</v>
      </c>
      <c r="S6776" s="49">
        <v>40338</v>
      </c>
      <c r="T6776" s="48">
        <v>1960.5</v>
      </c>
      <c r="U6776" s="50">
        <f t="shared" si="748"/>
        <v>1926.8460000000002</v>
      </c>
      <c r="V6776" s="51">
        <f t="shared" si="750"/>
        <v>1898.6836712328745</v>
      </c>
      <c r="W6776" s="53">
        <f t="shared" si="751"/>
        <v>-2.7113229526458671E-3</v>
      </c>
      <c r="X6776" s="53" t="str">
        <f t="shared" si="752"/>
        <v/>
      </c>
      <c r="Y6776" s="54" t="str">
        <f t="shared" si="753"/>
        <v/>
      </c>
    </row>
    <row r="6777" spans="17:25" x14ac:dyDescent="0.25">
      <c r="Q6777" s="47">
        <f t="shared" si="749"/>
        <v>2010</v>
      </c>
      <c r="R6777" s="48" t="str">
        <f t="shared" si="747"/>
        <v>20106</v>
      </c>
      <c r="S6777" s="49">
        <v>40339</v>
      </c>
      <c r="T6777" s="48">
        <v>1943.41</v>
      </c>
      <c r="U6777" s="50">
        <f t="shared" si="748"/>
        <v>1926.8460000000002</v>
      </c>
      <c r="V6777" s="51">
        <f t="shared" si="750"/>
        <v>1898.6836712328745</v>
      </c>
      <c r="W6777" s="53">
        <f t="shared" si="751"/>
        <v>-8.7171639887783092E-3</v>
      </c>
      <c r="X6777" s="53" t="str">
        <f t="shared" si="752"/>
        <v/>
      </c>
      <c r="Y6777" s="54" t="str">
        <f t="shared" si="753"/>
        <v/>
      </c>
    </row>
    <row r="6778" spans="17:25" x14ac:dyDescent="0.25">
      <c r="Q6778" s="47">
        <f t="shared" si="749"/>
        <v>2010</v>
      </c>
      <c r="R6778" s="48" t="str">
        <f t="shared" si="747"/>
        <v>20106</v>
      </c>
      <c r="S6778" s="49">
        <v>40340</v>
      </c>
      <c r="T6778" s="48">
        <v>1928.83</v>
      </c>
      <c r="U6778" s="50">
        <f t="shared" si="748"/>
        <v>1926.8460000000002</v>
      </c>
      <c r="V6778" s="51">
        <f t="shared" si="750"/>
        <v>1898.6836712328745</v>
      </c>
      <c r="W6778" s="53">
        <f t="shared" si="751"/>
        <v>-7.5022769256102295E-3</v>
      </c>
      <c r="X6778" s="53" t="str">
        <f t="shared" si="752"/>
        <v/>
      </c>
      <c r="Y6778" s="54" t="str">
        <f t="shared" si="753"/>
        <v/>
      </c>
    </row>
    <row r="6779" spans="17:25" x14ac:dyDescent="0.25">
      <c r="Q6779" s="47">
        <f t="shared" si="749"/>
        <v>2010</v>
      </c>
      <c r="R6779" s="48" t="str">
        <f t="shared" si="747"/>
        <v>20106</v>
      </c>
      <c r="S6779" s="49">
        <v>40341</v>
      </c>
      <c r="T6779" s="48">
        <v>1925.35</v>
      </c>
      <c r="U6779" s="50">
        <f t="shared" si="748"/>
        <v>1926.8460000000002</v>
      </c>
      <c r="V6779" s="51">
        <f t="shared" si="750"/>
        <v>1898.6836712328745</v>
      </c>
      <c r="W6779" s="53">
        <f t="shared" si="751"/>
        <v>-1.8042025476584511E-3</v>
      </c>
      <c r="X6779" s="53" t="str">
        <f t="shared" si="752"/>
        <v/>
      </c>
      <c r="Y6779" s="54" t="str">
        <f t="shared" si="753"/>
        <v/>
      </c>
    </row>
    <row r="6780" spans="17:25" x14ac:dyDescent="0.25">
      <c r="Q6780" s="47">
        <f t="shared" si="749"/>
        <v>2010</v>
      </c>
      <c r="R6780" s="48" t="str">
        <f t="shared" si="747"/>
        <v>20106</v>
      </c>
      <c r="S6780" s="49">
        <v>40342</v>
      </c>
      <c r="T6780" s="48">
        <v>1925.35</v>
      </c>
      <c r="U6780" s="50">
        <f t="shared" si="748"/>
        <v>1926.8460000000002</v>
      </c>
      <c r="V6780" s="51">
        <f t="shared" si="750"/>
        <v>1898.6836712328745</v>
      </c>
      <c r="W6780" s="53">
        <f t="shared" si="751"/>
        <v>0</v>
      </c>
      <c r="X6780" s="53" t="str">
        <f t="shared" si="752"/>
        <v/>
      </c>
      <c r="Y6780" s="54" t="str">
        <f t="shared" si="753"/>
        <v/>
      </c>
    </row>
    <row r="6781" spans="17:25" x14ac:dyDescent="0.25">
      <c r="Q6781" s="47">
        <f t="shared" si="749"/>
        <v>2010</v>
      </c>
      <c r="R6781" s="48" t="str">
        <f t="shared" si="747"/>
        <v>20106</v>
      </c>
      <c r="S6781" s="49">
        <v>40343</v>
      </c>
      <c r="T6781" s="48">
        <v>1925.35</v>
      </c>
      <c r="U6781" s="50">
        <f t="shared" si="748"/>
        <v>1926.8460000000002</v>
      </c>
      <c r="V6781" s="51">
        <f t="shared" si="750"/>
        <v>1898.6836712328745</v>
      </c>
      <c r="W6781" s="53">
        <f t="shared" si="751"/>
        <v>0</v>
      </c>
      <c r="X6781" s="53" t="str">
        <f t="shared" si="752"/>
        <v/>
      </c>
      <c r="Y6781" s="54" t="str">
        <f t="shared" si="753"/>
        <v/>
      </c>
    </row>
    <row r="6782" spans="17:25" x14ac:dyDescent="0.25">
      <c r="Q6782" s="47">
        <f t="shared" si="749"/>
        <v>2010</v>
      </c>
      <c r="R6782" s="48" t="str">
        <f t="shared" si="747"/>
        <v>20106</v>
      </c>
      <c r="S6782" s="49">
        <v>40344</v>
      </c>
      <c r="T6782" s="48">
        <v>1925.35</v>
      </c>
      <c r="U6782" s="50">
        <f t="shared" si="748"/>
        <v>1926.8460000000002</v>
      </c>
      <c r="V6782" s="51">
        <f t="shared" si="750"/>
        <v>1898.6836712328745</v>
      </c>
      <c r="W6782" s="53">
        <f t="shared" si="751"/>
        <v>0</v>
      </c>
      <c r="X6782" s="53" t="str">
        <f t="shared" si="752"/>
        <v/>
      </c>
      <c r="Y6782" s="54" t="str">
        <f t="shared" si="753"/>
        <v/>
      </c>
    </row>
    <row r="6783" spans="17:25" x14ac:dyDescent="0.25">
      <c r="Q6783" s="47">
        <f t="shared" si="749"/>
        <v>2010</v>
      </c>
      <c r="R6783" s="48" t="str">
        <f t="shared" si="747"/>
        <v>20106</v>
      </c>
      <c r="S6783" s="49">
        <v>40345</v>
      </c>
      <c r="T6783" s="48">
        <v>1917.82</v>
      </c>
      <c r="U6783" s="50">
        <f t="shared" si="748"/>
        <v>1926.8460000000002</v>
      </c>
      <c r="V6783" s="51">
        <f t="shared" si="750"/>
        <v>1898.6836712328745</v>
      </c>
      <c r="W6783" s="53">
        <f t="shared" si="751"/>
        <v>-3.9109772249201757E-3</v>
      </c>
      <c r="X6783" s="53" t="str">
        <f t="shared" si="752"/>
        <v/>
      </c>
      <c r="Y6783" s="54" t="str">
        <f t="shared" si="753"/>
        <v/>
      </c>
    </row>
    <row r="6784" spans="17:25" x14ac:dyDescent="0.25">
      <c r="Q6784" s="47">
        <f t="shared" si="749"/>
        <v>2010</v>
      </c>
      <c r="R6784" s="48" t="str">
        <f t="shared" si="747"/>
        <v>20106</v>
      </c>
      <c r="S6784" s="49">
        <v>40346</v>
      </c>
      <c r="T6784" s="48">
        <v>1912.29</v>
      </c>
      <c r="U6784" s="50">
        <f t="shared" si="748"/>
        <v>1926.8460000000002</v>
      </c>
      <c r="V6784" s="51">
        <f t="shared" si="750"/>
        <v>1898.6836712328745</v>
      </c>
      <c r="W6784" s="53">
        <f t="shared" si="751"/>
        <v>-2.8834822871802723E-3</v>
      </c>
      <c r="X6784" s="53" t="str">
        <f t="shared" si="752"/>
        <v/>
      </c>
      <c r="Y6784" s="54" t="str">
        <f t="shared" si="753"/>
        <v/>
      </c>
    </row>
    <row r="6785" spans="17:25" x14ac:dyDescent="0.25">
      <c r="Q6785" s="47">
        <f t="shared" si="749"/>
        <v>2010</v>
      </c>
      <c r="R6785" s="48" t="str">
        <f t="shared" si="747"/>
        <v>20106</v>
      </c>
      <c r="S6785" s="49">
        <v>40347</v>
      </c>
      <c r="T6785" s="48">
        <v>1902.78</v>
      </c>
      <c r="U6785" s="50">
        <f t="shared" si="748"/>
        <v>1926.8460000000002</v>
      </c>
      <c r="V6785" s="51">
        <f t="shared" si="750"/>
        <v>1898.6836712328745</v>
      </c>
      <c r="W6785" s="53">
        <f t="shared" si="751"/>
        <v>-4.973095084950474E-3</v>
      </c>
      <c r="X6785" s="53" t="str">
        <f t="shared" si="752"/>
        <v/>
      </c>
      <c r="Y6785" s="54" t="str">
        <f t="shared" si="753"/>
        <v/>
      </c>
    </row>
    <row r="6786" spans="17:25" x14ac:dyDescent="0.25">
      <c r="Q6786" s="47">
        <f t="shared" si="749"/>
        <v>2010</v>
      </c>
      <c r="R6786" s="48" t="str">
        <f t="shared" si="747"/>
        <v>20106</v>
      </c>
      <c r="S6786" s="49">
        <v>40348</v>
      </c>
      <c r="T6786" s="48">
        <v>1906.61</v>
      </c>
      <c r="U6786" s="50">
        <f t="shared" si="748"/>
        <v>1926.8460000000002</v>
      </c>
      <c r="V6786" s="51">
        <f t="shared" si="750"/>
        <v>1898.6836712328745</v>
      </c>
      <c r="W6786" s="53">
        <f t="shared" si="751"/>
        <v>2.0128443645612837E-3</v>
      </c>
      <c r="X6786" s="53" t="str">
        <f t="shared" si="752"/>
        <v/>
      </c>
      <c r="Y6786" s="54" t="str">
        <f t="shared" si="753"/>
        <v/>
      </c>
    </row>
    <row r="6787" spans="17:25" x14ac:dyDescent="0.25">
      <c r="Q6787" s="47">
        <f t="shared" si="749"/>
        <v>2010</v>
      </c>
      <c r="R6787" s="48" t="str">
        <f t="shared" si="747"/>
        <v>20106</v>
      </c>
      <c r="S6787" s="49">
        <v>40349</v>
      </c>
      <c r="T6787" s="48">
        <v>1906.61</v>
      </c>
      <c r="U6787" s="50">
        <f t="shared" si="748"/>
        <v>1926.8460000000002</v>
      </c>
      <c r="V6787" s="51">
        <f t="shared" si="750"/>
        <v>1898.6836712328745</v>
      </c>
      <c r="W6787" s="53">
        <f t="shared" si="751"/>
        <v>0</v>
      </c>
      <c r="X6787" s="53" t="str">
        <f t="shared" si="752"/>
        <v/>
      </c>
      <c r="Y6787" s="54" t="str">
        <f t="shared" si="753"/>
        <v/>
      </c>
    </row>
    <row r="6788" spans="17:25" x14ac:dyDescent="0.25">
      <c r="Q6788" s="47">
        <f t="shared" si="749"/>
        <v>2010</v>
      </c>
      <c r="R6788" s="48" t="str">
        <f t="shared" si="747"/>
        <v>20106</v>
      </c>
      <c r="S6788" s="49">
        <v>40350</v>
      </c>
      <c r="T6788" s="48">
        <v>1906.61</v>
      </c>
      <c r="U6788" s="50">
        <f t="shared" si="748"/>
        <v>1926.8460000000002</v>
      </c>
      <c r="V6788" s="51">
        <f t="shared" si="750"/>
        <v>1898.6836712328745</v>
      </c>
      <c r="W6788" s="53">
        <f t="shared" si="751"/>
        <v>0</v>
      </c>
      <c r="X6788" s="53" t="str">
        <f t="shared" si="752"/>
        <v/>
      </c>
      <c r="Y6788" s="54" t="str">
        <f t="shared" si="753"/>
        <v/>
      </c>
    </row>
    <row r="6789" spans="17:25" x14ac:dyDescent="0.25">
      <c r="Q6789" s="47">
        <f t="shared" si="749"/>
        <v>2010</v>
      </c>
      <c r="R6789" s="48" t="str">
        <f t="shared" si="747"/>
        <v>20106</v>
      </c>
      <c r="S6789" s="49">
        <v>40351</v>
      </c>
      <c r="T6789" s="48">
        <v>1889.51</v>
      </c>
      <c r="U6789" s="50">
        <f t="shared" si="748"/>
        <v>1926.8460000000002</v>
      </c>
      <c r="V6789" s="51">
        <f t="shared" si="750"/>
        <v>1898.6836712328745</v>
      </c>
      <c r="W6789" s="53">
        <f t="shared" si="751"/>
        <v>-8.968798023717417E-3</v>
      </c>
      <c r="X6789" s="53" t="str">
        <f t="shared" si="752"/>
        <v/>
      </c>
      <c r="Y6789" s="54" t="str">
        <f t="shared" si="753"/>
        <v/>
      </c>
    </row>
    <row r="6790" spans="17:25" x14ac:dyDescent="0.25">
      <c r="Q6790" s="47">
        <f t="shared" si="749"/>
        <v>2010</v>
      </c>
      <c r="R6790" s="48" t="str">
        <f t="shared" si="747"/>
        <v>20106</v>
      </c>
      <c r="S6790" s="49">
        <v>40352</v>
      </c>
      <c r="T6790" s="48">
        <v>1886.05</v>
      </c>
      <c r="U6790" s="50">
        <f t="shared" si="748"/>
        <v>1926.8460000000002</v>
      </c>
      <c r="V6790" s="51">
        <f t="shared" si="750"/>
        <v>1898.6836712328745</v>
      </c>
      <c r="W6790" s="53">
        <f t="shared" si="751"/>
        <v>-1.8311625765410344E-3</v>
      </c>
      <c r="X6790" s="53" t="str">
        <f t="shared" si="752"/>
        <v/>
      </c>
      <c r="Y6790" s="54" t="str">
        <f t="shared" si="753"/>
        <v/>
      </c>
    </row>
    <row r="6791" spans="17:25" x14ac:dyDescent="0.25">
      <c r="Q6791" s="47">
        <f t="shared" si="749"/>
        <v>2010</v>
      </c>
      <c r="R6791" s="48" t="str">
        <f t="shared" ref="R6791:R6854" si="754">+YEAR(S6791)&amp;MONTH(S6791)</f>
        <v>20106</v>
      </c>
      <c r="S6791" s="49">
        <v>40353</v>
      </c>
      <c r="T6791" s="48">
        <v>1895.75</v>
      </c>
      <c r="U6791" s="50">
        <f t="shared" ref="U6791:U6854" si="755">+AVERAGEIF($R$3:$R$12000,R6791,$T$3:$T$12000)</f>
        <v>1926.8460000000002</v>
      </c>
      <c r="V6791" s="51">
        <f t="shared" si="750"/>
        <v>1898.6836712328745</v>
      </c>
      <c r="W6791" s="53">
        <f t="shared" si="751"/>
        <v>5.1430237798573142E-3</v>
      </c>
      <c r="X6791" s="53" t="str">
        <f t="shared" si="752"/>
        <v/>
      </c>
      <c r="Y6791" s="54" t="str">
        <f t="shared" si="753"/>
        <v/>
      </c>
    </row>
    <row r="6792" spans="17:25" x14ac:dyDescent="0.25">
      <c r="Q6792" s="47">
        <f t="shared" ref="Q6792:Q6855" si="756">+YEAR(S6792)</f>
        <v>2010</v>
      </c>
      <c r="R6792" s="48" t="str">
        <f t="shared" si="754"/>
        <v>20106</v>
      </c>
      <c r="S6792" s="49">
        <v>40354</v>
      </c>
      <c r="T6792" s="48">
        <v>1896.87</v>
      </c>
      <c r="U6792" s="50">
        <f t="shared" si="755"/>
        <v>1926.8460000000002</v>
      </c>
      <c r="V6792" s="51">
        <f t="shared" ref="V6792:V6855" si="757">+AVERAGEIF($Q$3:$Q$12000,Q6792,$T$3:$T$12000)</f>
        <v>1898.6836712328745</v>
      </c>
      <c r="W6792" s="53">
        <f t="shared" si="751"/>
        <v>5.9079519978899597E-4</v>
      </c>
      <c r="X6792" s="53" t="str">
        <f t="shared" si="752"/>
        <v/>
      </c>
      <c r="Y6792" s="54" t="str">
        <f t="shared" si="753"/>
        <v/>
      </c>
    </row>
    <row r="6793" spans="17:25" x14ac:dyDescent="0.25">
      <c r="Q6793" s="47">
        <f t="shared" si="756"/>
        <v>2010</v>
      </c>
      <c r="R6793" s="48" t="str">
        <f t="shared" si="754"/>
        <v>20106</v>
      </c>
      <c r="S6793" s="49">
        <v>40355</v>
      </c>
      <c r="T6793" s="48">
        <v>1900.36</v>
      </c>
      <c r="U6793" s="50">
        <f t="shared" si="755"/>
        <v>1926.8460000000002</v>
      </c>
      <c r="V6793" s="51">
        <f t="shared" si="757"/>
        <v>1898.6836712328745</v>
      </c>
      <c r="W6793" s="53">
        <f t="shared" ref="W6793:W6856" si="758">+T6793/T6792-1</f>
        <v>1.8398730540312158E-3</v>
      </c>
      <c r="X6793" s="53" t="str">
        <f t="shared" ref="X6793:X6856" si="759">IF(U6793/U6792-1=0,"",U6793/U6792-1)</f>
        <v/>
      </c>
      <c r="Y6793" s="54" t="str">
        <f t="shared" ref="Y6793:Y6856" si="760">+IF(V6793=V6792,"",V6793/V6792-1)</f>
        <v/>
      </c>
    </row>
    <row r="6794" spans="17:25" x14ac:dyDescent="0.25">
      <c r="Q6794" s="47">
        <f t="shared" si="756"/>
        <v>2010</v>
      </c>
      <c r="R6794" s="48" t="str">
        <f t="shared" si="754"/>
        <v>20106</v>
      </c>
      <c r="S6794" s="49">
        <v>40356</v>
      </c>
      <c r="T6794" s="48">
        <v>1900.36</v>
      </c>
      <c r="U6794" s="50">
        <f t="shared" si="755"/>
        <v>1926.8460000000002</v>
      </c>
      <c r="V6794" s="51">
        <f t="shared" si="757"/>
        <v>1898.6836712328745</v>
      </c>
      <c r="W6794" s="53">
        <f t="shared" si="758"/>
        <v>0</v>
      </c>
      <c r="X6794" s="53" t="str">
        <f t="shared" si="759"/>
        <v/>
      </c>
      <c r="Y6794" s="54" t="str">
        <f t="shared" si="760"/>
        <v/>
      </c>
    </row>
    <row r="6795" spans="17:25" x14ac:dyDescent="0.25">
      <c r="Q6795" s="47">
        <f t="shared" si="756"/>
        <v>2010</v>
      </c>
      <c r="R6795" s="48" t="str">
        <f t="shared" si="754"/>
        <v>20106</v>
      </c>
      <c r="S6795" s="49">
        <v>40357</v>
      </c>
      <c r="T6795" s="48">
        <v>1900.36</v>
      </c>
      <c r="U6795" s="50">
        <f t="shared" si="755"/>
        <v>1926.8460000000002</v>
      </c>
      <c r="V6795" s="51">
        <f t="shared" si="757"/>
        <v>1898.6836712328745</v>
      </c>
      <c r="W6795" s="53">
        <f t="shared" si="758"/>
        <v>0</v>
      </c>
      <c r="X6795" s="53" t="str">
        <f t="shared" si="759"/>
        <v/>
      </c>
      <c r="Y6795" s="54" t="str">
        <f t="shared" si="760"/>
        <v/>
      </c>
    </row>
    <row r="6796" spans="17:25" x14ac:dyDescent="0.25">
      <c r="Q6796" s="47">
        <f t="shared" si="756"/>
        <v>2010</v>
      </c>
      <c r="R6796" s="48" t="str">
        <f t="shared" si="754"/>
        <v>20106</v>
      </c>
      <c r="S6796" s="49">
        <v>40358</v>
      </c>
      <c r="T6796" s="48">
        <v>1901.65</v>
      </c>
      <c r="U6796" s="50">
        <f t="shared" si="755"/>
        <v>1926.8460000000002</v>
      </c>
      <c r="V6796" s="51">
        <f t="shared" si="757"/>
        <v>1898.6836712328745</v>
      </c>
      <c r="W6796" s="53">
        <f t="shared" si="758"/>
        <v>6.7881875013164894E-4</v>
      </c>
      <c r="X6796" s="53" t="str">
        <f t="shared" si="759"/>
        <v/>
      </c>
      <c r="Y6796" s="54" t="str">
        <f t="shared" si="760"/>
        <v/>
      </c>
    </row>
    <row r="6797" spans="17:25" x14ac:dyDescent="0.25">
      <c r="Q6797" s="47">
        <f t="shared" si="756"/>
        <v>2010</v>
      </c>
      <c r="R6797" s="48" t="str">
        <f t="shared" si="754"/>
        <v>20106</v>
      </c>
      <c r="S6797" s="49">
        <v>40359</v>
      </c>
      <c r="T6797" s="48">
        <v>1916.46</v>
      </c>
      <c r="U6797" s="50">
        <f t="shared" si="755"/>
        <v>1926.8460000000002</v>
      </c>
      <c r="V6797" s="51">
        <f t="shared" si="757"/>
        <v>1898.6836712328745</v>
      </c>
      <c r="W6797" s="53">
        <f t="shared" si="758"/>
        <v>7.7879736018720003E-3</v>
      </c>
      <c r="X6797" s="53" t="str">
        <f t="shared" si="759"/>
        <v/>
      </c>
      <c r="Y6797" s="54" t="str">
        <f t="shared" si="760"/>
        <v/>
      </c>
    </row>
    <row r="6798" spans="17:25" x14ac:dyDescent="0.25">
      <c r="Q6798" s="47">
        <f t="shared" si="756"/>
        <v>2010</v>
      </c>
      <c r="R6798" s="48" t="str">
        <f t="shared" si="754"/>
        <v>20107</v>
      </c>
      <c r="S6798" s="49">
        <v>40360</v>
      </c>
      <c r="T6798" s="48">
        <v>1913.15</v>
      </c>
      <c r="U6798" s="50">
        <f t="shared" si="755"/>
        <v>1874.4112903225807</v>
      </c>
      <c r="V6798" s="51">
        <f t="shared" si="757"/>
        <v>1898.6836712328745</v>
      </c>
      <c r="W6798" s="53">
        <f t="shared" si="758"/>
        <v>-1.7271427527837391E-3</v>
      </c>
      <c r="X6798" s="53">
        <f t="shared" si="759"/>
        <v>-2.7212714289268303E-2</v>
      </c>
      <c r="Y6798" s="54" t="str">
        <f t="shared" si="760"/>
        <v/>
      </c>
    </row>
    <row r="6799" spans="17:25" x14ac:dyDescent="0.25">
      <c r="Q6799" s="47">
        <f t="shared" si="756"/>
        <v>2010</v>
      </c>
      <c r="R6799" s="48" t="str">
        <f t="shared" si="754"/>
        <v>20107</v>
      </c>
      <c r="S6799" s="49">
        <v>40361</v>
      </c>
      <c r="T6799" s="48">
        <v>1897.33</v>
      </c>
      <c r="U6799" s="50">
        <f t="shared" si="755"/>
        <v>1874.4112903225807</v>
      </c>
      <c r="V6799" s="51">
        <f t="shared" si="757"/>
        <v>1898.6836712328745</v>
      </c>
      <c r="W6799" s="53">
        <f t="shared" si="758"/>
        <v>-8.2690850168570806E-3</v>
      </c>
      <c r="X6799" s="53" t="str">
        <f t="shared" si="759"/>
        <v/>
      </c>
      <c r="Y6799" s="54" t="str">
        <f t="shared" si="760"/>
        <v/>
      </c>
    </row>
    <row r="6800" spans="17:25" x14ac:dyDescent="0.25">
      <c r="Q6800" s="47">
        <f t="shared" si="756"/>
        <v>2010</v>
      </c>
      <c r="R6800" s="48" t="str">
        <f t="shared" si="754"/>
        <v>20107</v>
      </c>
      <c r="S6800" s="49">
        <v>40362</v>
      </c>
      <c r="T6800" s="48">
        <v>1884.31</v>
      </c>
      <c r="U6800" s="50">
        <f t="shared" si="755"/>
        <v>1874.4112903225807</v>
      </c>
      <c r="V6800" s="51">
        <f t="shared" si="757"/>
        <v>1898.6836712328745</v>
      </c>
      <c r="W6800" s="53">
        <f t="shared" si="758"/>
        <v>-6.8622748810169831E-3</v>
      </c>
      <c r="X6800" s="53" t="str">
        <f t="shared" si="759"/>
        <v/>
      </c>
      <c r="Y6800" s="54" t="str">
        <f t="shared" si="760"/>
        <v/>
      </c>
    </row>
    <row r="6801" spans="17:25" x14ac:dyDescent="0.25">
      <c r="Q6801" s="47">
        <f t="shared" si="756"/>
        <v>2010</v>
      </c>
      <c r="R6801" s="48" t="str">
        <f t="shared" si="754"/>
        <v>20107</v>
      </c>
      <c r="S6801" s="49">
        <v>40363</v>
      </c>
      <c r="T6801" s="48">
        <v>1884.31</v>
      </c>
      <c r="U6801" s="50">
        <f t="shared" si="755"/>
        <v>1874.4112903225807</v>
      </c>
      <c r="V6801" s="51">
        <f t="shared" si="757"/>
        <v>1898.6836712328745</v>
      </c>
      <c r="W6801" s="53">
        <f t="shared" si="758"/>
        <v>0</v>
      </c>
      <c r="X6801" s="53" t="str">
        <f t="shared" si="759"/>
        <v/>
      </c>
      <c r="Y6801" s="54" t="str">
        <f t="shared" si="760"/>
        <v/>
      </c>
    </row>
    <row r="6802" spans="17:25" x14ac:dyDescent="0.25">
      <c r="Q6802" s="47">
        <f t="shared" si="756"/>
        <v>2010</v>
      </c>
      <c r="R6802" s="48" t="str">
        <f t="shared" si="754"/>
        <v>20107</v>
      </c>
      <c r="S6802" s="49">
        <v>40364</v>
      </c>
      <c r="T6802" s="48">
        <v>1884.31</v>
      </c>
      <c r="U6802" s="50">
        <f t="shared" si="755"/>
        <v>1874.4112903225807</v>
      </c>
      <c r="V6802" s="51">
        <f t="shared" si="757"/>
        <v>1898.6836712328745</v>
      </c>
      <c r="W6802" s="53">
        <f t="shared" si="758"/>
        <v>0</v>
      </c>
      <c r="X6802" s="53" t="str">
        <f t="shared" si="759"/>
        <v/>
      </c>
      <c r="Y6802" s="54" t="str">
        <f t="shared" si="760"/>
        <v/>
      </c>
    </row>
    <row r="6803" spans="17:25" x14ac:dyDescent="0.25">
      <c r="Q6803" s="47">
        <f t="shared" si="756"/>
        <v>2010</v>
      </c>
      <c r="R6803" s="48" t="str">
        <f t="shared" si="754"/>
        <v>20107</v>
      </c>
      <c r="S6803" s="49">
        <v>40365</v>
      </c>
      <c r="T6803" s="48">
        <v>1884.31</v>
      </c>
      <c r="U6803" s="50">
        <f t="shared" si="755"/>
        <v>1874.4112903225807</v>
      </c>
      <c r="V6803" s="51">
        <f t="shared" si="757"/>
        <v>1898.6836712328745</v>
      </c>
      <c r="W6803" s="53">
        <f t="shared" si="758"/>
        <v>0</v>
      </c>
      <c r="X6803" s="53" t="str">
        <f t="shared" si="759"/>
        <v/>
      </c>
      <c r="Y6803" s="54" t="str">
        <f t="shared" si="760"/>
        <v/>
      </c>
    </row>
    <row r="6804" spans="17:25" x14ac:dyDescent="0.25">
      <c r="Q6804" s="47">
        <f t="shared" si="756"/>
        <v>2010</v>
      </c>
      <c r="R6804" s="48" t="str">
        <f t="shared" si="754"/>
        <v>20107</v>
      </c>
      <c r="S6804" s="49">
        <v>40366</v>
      </c>
      <c r="T6804" s="48">
        <v>1882.47</v>
      </c>
      <c r="U6804" s="50">
        <f t="shared" si="755"/>
        <v>1874.4112903225807</v>
      </c>
      <c r="V6804" s="51">
        <f t="shared" si="757"/>
        <v>1898.6836712328745</v>
      </c>
      <c r="W6804" s="53">
        <f t="shared" si="758"/>
        <v>-9.7648476099998494E-4</v>
      </c>
      <c r="X6804" s="53" t="str">
        <f t="shared" si="759"/>
        <v/>
      </c>
      <c r="Y6804" s="54" t="str">
        <f t="shared" si="760"/>
        <v/>
      </c>
    </row>
    <row r="6805" spans="17:25" x14ac:dyDescent="0.25">
      <c r="Q6805" s="47">
        <f t="shared" si="756"/>
        <v>2010</v>
      </c>
      <c r="R6805" s="48" t="str">
        <f t="shared" si="754"/>
        <v>20107</v>
      </c>
      <c r="S6805" s="49">
        <v>40367</v>
      </c>
      <c r="T6805" s="48">
        <v>1901.38</v>
      </c>
      <c r="U6805" s="50">
        <f t="shared" si="755"/>
        <v>1874.4112903225807</v>
      </c>
      <c r="V6805" s="51">
        <f t="shared" si="757"/>
        <v>1898.6836712328745</v>
      </c>
      <c r="W6805" s="53">
        <f t="shared" si="758"/>
        <v>1.0045312807109852E-2</v>
      </c>
      <c r="X6805" s="53" t="str">
        <f t="shared" si="759"/>
        <v/>
      </c>
      <c r="Y6805" s="54" t="str">
        <f t="shared" si="760"/>
        <v/>
      </c>
    </row>
    <row r="6806" spans="17:25" x14ac:dyDescent="0.25">
      <c r="Q6806" s="47">
        <f t="shared" si="756"/>
        <v>2010</v>
      </c>
      <c r="R6806" s="48" t="str">
        <f t="shared" si="754"/>
        <v>20107</v>
      </c>
      <c r="S6806" s="49">
        <v>40368</v>
      </c>
      <c r="T6806" s="48">
        <v>1889.61</v>
      </c>
      <c r="U6806" s="50">
        <f t="shared" si="755"/>
        <v>1874.4112903225807</v>
      </c>
      <c r="V6806" s="51">
        <f t="shared" si="757"/>
        <v>1898.6836712328745</v>
      </c>
      <c r="W6806" s="53">
        <f t="shared" si="758"/>
        <v>-6.1902407724916397E-3</v>
      </c>
      <c r="X6806" s="53" t="str">
        <f t="shared" si="759"/>
        <v/>
      </c>
      <c r="Y6806" s="54" t="str">
        <f t="shared" si="760"/>
        <v/>
      </c>
    </row>
    <row r="6807" spans="17:25" x14ac:dyDescent="0.25">
      <c r="Q6807" s="47">
        <f t="shared" si="756"/>
        <v>2010</v>
      </c>
      <c r="R6807" s="48" t="str">
        <f t="shared" si="754"/>
        <v>20107</v>
      </c>
      <c r="S6807" s="49">
        <v>40369</v>
      </c>
      <c r="T6807" s="48">
        <v>1877.66</v>
      </c>
      <c r="U6807" s="50">
        <f t="shared" si="755"/>
        <v>1874.4112903225807</v>
      </c>
      <c r="V6807" s="51">
        <f t="shared" si="757"/>
        <v>1898.6836712328745</v>
      </c>
      <c r="W6807" s="53">
        <f t="shared" si="758"/>
        <v>-6.3240562867469263E-3</v>
      </c>
      <c r="X6807" s="53" t="str">
        <f t="shared" si="759"/>
        <v/>
      </c>
      <c r="Y6807" s="54" t="str">
        <f t="shared" si="760"/>
        <v/>
      </c>
    </row>
    <row r="6808" spans="17:25" x14ac:dyDescent="0.25">
      <c r="Q6808" s="47">
        <f t="shared" si="756"/>
        <v>2010</v>
      </c>
      <c r="R6808" s="48" t="str">
        <f t="shared" si="754"/>
        <v>20107</v>
      </c>
      <c r="S6808" s="49">
        <v>40370</v>
      </c>
      <c r="T6808" s="48">
        <v>1877.66</v>
      </c>
      <c r="U6808" s="50">
        <f t="shared" si="755"/>
        <v>1874.4112903225807</v>
      </c>
      <c r="V6808" s="51">
        <f t="shared" si="757"/>
        <v>1898.6836712328745</v>
      </c>
      <c r="W6808" s="53">
        <f t="shared" si="758"/>
        <v>0</v>
      </c>
      <c r="X6808" s="53" t="str">
        <f t="shared" si="759"/>
        <v/>
      </c>
      <c r="Y6808" s="54" t="str">
        <f t="shared" si="760"/>
        <v/>
      </c>
    </row>
    <row r="6809" spans="17:25" x14ac:dyDescent="0.25">
      <c r="Q6809" s="47">
        <f t="shared" si="756"/>
        <v>2010</v>
      </c>
      <c r="R6809" s="48" t="str">
        <f t="shared" si="754"/>
        <v>20107</v>
      </c>
      <c r="S6809" s="49">
        <v>40371</v>
      </c>
      <c r="T6809" s="48">
        <v>1877.66</v>
      </c>
      <c r="U6809" s="50">
        <f t="shared" si="755"/>
        <v>1874.4112903225807</v>
      </c>
      <c r="V6809" s="51">
        <f t="shared" si="757"/>
        <v>1898.6836712328745</v>
      </c>
      <c r="W6809" s="53">
        <f t="shared" si="758"/>
        <v>0</v>
      </c>
      <c r="X6809" s="53" t="str">
        <f t="shared" si="759"/>
        <v/>
      </c>
      <c r="Y6809" s="54" t="str">
        <f t="shared" si="760"/>
        <v/>
      </c>
    </row>
    <row r="6810" spans="17:25" x14ac:dyDescent="0.25">
      <c r="Q6810" s="47">
        <f t="shared" si="756"/>
        <v>2010</v>
      </c>
      <c r="R6810" s="48" t="str">
        <f t="shared" si="754"/>
        <v>20107</v>
      </c>
      <c r="S6810" s="49">
        <v>40372</v>
      </c>
      <c r="T6810" s="48">
        <v>1877.2</v>
      </c>
      <c r="U6810" s="50">
        <f t="shared" si="755"/>
        <v>1874.4112903225807</v>
      </c>
      <c r="V6810" s="51">
        <f t="shared" si="757"/>
        <v>1898.6836712328745</v>
      </c>
      <c r="W6810" s="53">
        <f t="shared" si="758"/>
        <v>-2.4498578017317918E-4</v>
      </c>
      <c r="X6810" s="53" t="str">
        <f t="shared" si="759"/>
        <v/>
      </c>
      <c r="Y6810" s="54" t="str">
        <f t="shared" si="760"/>
        <v/>
      </c>
    </row>
    <row r="6811" spans="17:25" x14ac:dyDescent="0.25">
      <c r="Q6811" s="47">
        <f t="shared" si="756"/>
        <v>2010</v>
      </c>
      <c r="R6811" s="48" t="str">
        <f t="shared" si="754"/>
        <v>20107</v>
      </c>
      <c r="S6811" s="49">
        <v>40373</v>
      </c>
      <c r="T6811" s="48">
        <v>1871.19</v>
      </c>
      <c r="U6811" s="50">
        <f t="shared" si="755"/>
        <v>1874.4112903225807</v>
      </c>
      <c r="V6811" s="51">
        <f t="shared" si="757"/>
        <v>1898.6836712328745</v>
      </c>
      <c r="W6811" s="53">
        <f t="shared" si="758"/>
        <v>-3.2015768165352121E-3</v>
      </c>
      <c r="X6811" s="53" t="str">
        <f t="shared" si="759"/>
        <v/>
      </c>
      <c r="Y6811" s="54" t="str">
        <f t="shared" si="760"/>
        <v/>
      </c>
    </row>
    <row r="6812" spans="17:25" x14ac:dyDescent="0.25">
      <c r="Q6812" s="47">
        <f t="shared" si="756"/>
        <v>2010</v>
      </c>
      <c r="R6812" s="48" t="str">
        <f t="shared" si="754"/>
        <v>20107</v>
      </c>
      <c r="S6812" s="49">
        <v>40374</v>
      </c>
      <c r="T6812" s="48">
        <v>1873.87</v>
      </c>
      <c r="U6812" s="50">
        <f t="shared" si="755"/>
        <v>1874.4112903225807</v>
      </c>
      <c r="V6812" s="51">
        <f t="shared" si="757"/>
        <v>1898.6836712328745</v>
      </c>
      <c r="W6812" s="53">
        <f t="shared" si="758"/>
        <v>1.4322436524349946E-3</v>
      </c>
      <c r="X6812" s="53" t="str">
        <f t="shared" si="759"/>
        <v/>
      </c>
      <c r="Y6812" s="54" t="str">
        <f t="shared" si="760"/>
        <v/>
      </c>
    </row>
    <row r="6813" spans="17:25" x14ac:dyDescent="0.25">
      <c r="Q6813" s="47">
        <f t="shared" si="756"/>
        <v>2010</v>
      </c>
      <c r="R6813" s="48" t="str">
        <f t="shared" si="754"/>
        <v>20107</v>
      </c>
      <c r="S6813" s="49">
        <v>40375</v>
      </c>
      <c r="T6813" s="48">
        <v>1871.96</v>
      </c>
      <c r="U6813" s="50">
        <f t="shared" si="755"/>
        <v>1874.4112903225807</v>
      </c>
      <c r="V6813" s="51">
        <f t="shared" si="757"/>
        <v>1898.6836712328745</v>
      </c>
      <c r="W6813" s="53">
        <f t="shared" si="758"/>
        <v>-1.0192809533211555E-3</v>
      </c>
      <c r="X6813" s="53" t="str">
        <f t="shared" si="759"/>
        <v/>
      </c>
      <c r="Y6813" s="54" t="str">
        <f t="shared" si="760"/>
        <v/>
      </c>
    </row>
    <row r="6814" spans="17:25" x14ac:dyDescent="0.25">
      <c r="Q6814" s="47">
        <f t="shared" si="756"/>
        <v>2010</v>
      </c>
      <c r="R6814" s="48" t="str">
        <f t="shared" si="754"/>
        <v>20107</v>
      </c>
      <c r="S6814" s="49">
        <v>40376</v>
      </c>
      <c r="T6814" s="48">
        <v>1878.77</v>
      </c>
      <c r="U6814" s="50">
        <f t="shared" si="755"/>
        <v>1874.4112903225807</v>
      </c>
      <c r="V6814" s="51">
        <f t="shared" si="757"/>
        <v>1898.6836712328745</v>
      </c>
      <c r="W6814" s="53">
        <f t="shared" si="758"/>
        <v>3.637898245689053E-3</v>
      </c>
      <c r="X6814" s="53" t="str">
        <f t="shared" si="759"/>
        <v/>
      </c>
      <c r="Y6814" s="54" t="str">
        <f t="shared" si="760"/>
        <v/>
      </c>
    </row>
    <row r="6815" spans="17:25" x14ac:dyDescent="0.25">
      <c r="Q6815" s="47">
        <f t="shared" si="756"/>
        <v>2010</v>
      </c>
      <c r="R6815" s="48" t="str">
        <f t="shared" si="754"/>
        <v>20107</v>
      </c>
      <c r="S6815" s="49">
        <v>40377</v>
      </c>
      <c r="T6815" s="48">
        <v>1878.77</v>
      </c>
      <c r="U6815" s="50">
        <f t="shared" si="755"/>
        <v>1874.4112903225807</v>
      </c>
      <c r="V6815" s="51">
        <f t="shared" si="757"/>
        <v>1898.6836712328745</v>
      </c>
      <c r="W6815" s="53">
        <f t="shared" si="758"/>
        <v>0</v>
      </c>
      <c r="X6815" s="53" t="str">
        <f t="shared" si="759"/>
        <v/>
      </c>
      <c r="Y6815" s="54" t="str">
        <f t="shared" si="760"/>
        <v/>
      </c>
    </row>
    <row r="6816" spans="17:25" x14ac:dyDescent="0.25">
      <c r="Q6816" s="47">
        <f t="shared" si="756"/>
        <v>2010</v>
      </c>
      <c r="R6816" s="48" t="str">
        <f t="shared" si="754"/>
        <v>20107</v>
      </c>
      <c r="S6816" s="49">
        <v>40378</v>
      </c>
      <c r="T6816" s="48">
        <v>1878.77</v>
      </c>
      <c r="U6816" s="50">
        <f t="shared" si="755"/>
        <v>1874.4112903225807</v>
      </c>
      <c r="V6816" s="51">
        <f t="shared" si="757"/>
        <v>1898.6836712328745</v>
      </c>
      <c r="W6816" s="53">
        <f t="shared" si="758"/>
        <v>0</v>
      </c>
      <c r="X6816" s="53" t="str">
        <f t="shared" si="759"/>
        <v/>
      </c>
      <c r="Y6816" s="54" t="str">
        <f t="shared" si="760"/>
        <v/>
      </c>
    </row>
    <row r="6817" spans="17:25" x14ac:dyDescent="0.25">
      <c r="Q6817" s="47">
        <f t="shared" si="756"/>
        <v>2010</v>
      </c>
      <c r="R6817" s="48" t="str">
        <f t="shared" si="754"/>
        <v>20107</v>
      </c>
      <c r="S6817" s="49">
        <v>40379</v>
      </c>
      <c r="T6817" s="48">
        <v>1872.92</v>
      </c>
      <c r="U6817" s="50">
        <f t="shared" si="755"/>
        <v>1874.4112903225807</v>
      </c>
      <c r="V6817" s="51">
        <f t="shared" si="757"/>
        <v>1898.6836712328745</v>
      </c>
      <c r="W6817" s="53">
        <f t="shared" si="758"/>
        <v>-3.1137393081643872E-3</v>
      </c>
      <c r="X6817" s="53" t="str">
        <f t="shared" si="759"/>
        <v/>
      </c>
      <c r="Y6817" s="54" t="str">
        <f t="shared" si="760"/>
        <v/>
      </c>
    </row>
    <row r="6818" spans="17:25" x14ac:dyDescent="0.25">
      <c r="Q6818" s="47">
        <f t="shared" si="756"/>
        <v>2010</v>
      </c>
      <c r="R6818" s="48" t="str">
        <f t="shared" si="754"/>
        <v>20107</v>
      </c>
      <c r="S6818" s="49">
        <v>40380</v>
      </c>
      <c r="T6818" s="48">
        <v>1872.92</v>
      </c>
      <c r="U6818" s="50">
        <f t="shared" si="755"/>
        <v>1874.4112903225807</v>
      </c>
      <c r="V6818" s="51">
        <f t="shared" si="757"/>
        <v>1898.6836712328745</v>
      </c>
      <c r="W6818" s="53">
        <f t="shared" si="758"/>
        <v>0</v>
      </c>
      <c r="X6818" s="53" t="str">
        <f t="shared" si="759"/>
        <v/>
      </c>
      <c r="Y6818" s="54" t="str">
        <f t="shared" si="760"/>
        <v/>
      </c>
    </row>
    <row r="6819" spans="17:25" x14ac:dyDescent="0.25">
      <c r="Q6819" s="47">
        <f t="shared" si="756"/>
        <v>2010</v>
      </c>
      <c r="R6819" s="48" t="str">
        <f t="shared" si="754"/>
        <v>20107</v>
      </c>
      <c r="S6819" s="49">
        <v>40381</v>
      </c>
      <c r="T6819" s="48">
        <v>1867.07</v>
      </c>
      <c r="U6819" s="50">
        <f t="shared" si="755"/>
        <v>1874.4112903225807</v>
      </c>
      <c r="V6819" s="51">
        <f t="shared" si="757"/>
        <v>1898.6836712328745</v>
      </c>
      <c r="W6819" s="53">
        <f t="shared" si="758"/>
        <v>-3.1234649637998935E-3</v>
      </c>
      <c r="X6819" s="53" t="str">
        <f t="shared" si="759"/>
        <v/>
      </c>
      <c r="Y6819" s="54" t="str">
        <f t="shared" si="760"/>
        <v/>
      </c>
    </row>
    <row r="6820" spans="17:25" x14ac:dyDescent="0.25">
      <c r="Q6820" s="47">
        <f t="shared" si="756"/>
        <v>2010</v>
      </c>
      <c r="R6820" s="48" t="str">
        <f t="shared" si="754"/>
        <v>20107</v>
      </c>
      <c r="S6820" s="49">
        <v>40382</v>
      </c>
      <c r="T6820" s="48">
        <v>1864.04</v>
      </c>
      <c r="U6820" s="50">
        <f t="shared" si="755"/>
        <v>1874.4112903225807</v>
      </c>
      <c r="V6820" s="51">
        <f t="shared" si="757"/>
        <v>1898.6836712328745</v>
      </c>
      <c r="W6820" s="53">
        <f t="shared" si="758"/>
        <v>-1.6228636312510814E-3</v>
      </c>
      <c r="X6820" s="53" t="str">
        <f t="shared" si="759"/>
        <v/>
      </c>
      <c r="Y6820" s="54" t="str">
        <f t="shared" si="760"/>
        <v/>
      </c>
    </row>
    <row r="6821" spans="17:25" x14ac:dyDescent="0.25">
      <c r="Q6821" s="47">
        <f t="shared" si="756"/>
        <v>2010</v>
      </c>
      <c r="R6821" s="48" t="str">
        <f t="shared" si="754"/>
        <v>20107</v>
      </c>
      <c r="S6821" s="49">
        <v>40383</v>
      </c>
      <c r="T6821" s="48">
        <v>1867.47</v>
      </c>
      <c r="U6821" s="50">
        <f t="shared" si="755"/>
        <v>1874.4112903225807</v>
      </c>
      <c r="V6821" s="51">
        <f t="shared" si="757"/>
        <v>1898.6836712328745</v>
      </c>
      <c r="W6821" s="53">
        <f t="shared" si="758"/>
        <v>1.8400892684706793E-3</v>
      </c>
      <c r="X6821" s="53" t="str">
        <f t="shared" si="759"/>
        <v/>
      </c>
      <c r="Y6821" s="54" t="str">
        <f t="shared" si="760"/>
        <v/>
      </c>
    </row>
    <row r="6822" spans="17:25" x14ac:dyDescent="0.25">
      <c r="Q6822" s="47">
        <f t="shared" si="756"/>
        <v>2010</v>
      </c>
      <c r="R6822" s="48" t="str">
        <f t="shared" si="754"/>
        <v>20107</v>
      </c>
      <c r="S6822" s="49">
        <v>40384</v>
      </c>
      <c r="T6822" s="48">
        <v>1867.47</v>
      </c>
      <c r="U6822" s="50">
        <f t="shared" si="755"/>
        <v>1874.4112903225807</v>
      </c>
      <c r="V6822" s="51">
        <f t="shared" si="757"/>
        <v>1898.6836712328745</v>
      </c>
      <c r="W6822" s="53">
        <f t="shared" si="758"/>
        <v>0</v>
      </c>
      <c r="X6822" s="53" t="str">
        <f t="shared" si="759"/>
        <v/>
      </c>
      <c r="Y6822" s="54" t="str">
        <f t="shared" si="760"/>
        <v/>
      </c>
    </row>
    <row r="6823" spans="17:25" x14ac:dyDescent="0.25">
      <c r="Q6823" s="47">
        <f t="shared" si="756"/>
        <v>2010</v>
      </c>
      <c r="R6823" s="48" t="str">
        <f t="shared" si="754"/>
        <v>20107</v>
      </c>
      <c r="S6823" s="49">
        <v>40385</v>
      </c>
      <c r="T6823" s="48">
        <v>1867.47</v>
      </c>
      <c r="U6823" s="50">
        <f t="shared" si="755"/>
        <v>1874.4112903225807</v>
      </c>
      <c r="V6823" s="51">
        <f t="shared" si="757"/>
        <v>1898.6836712328745</v>
      </c>
      <c r="W6823" s="53">
        <f t="shared" si="758"/>
        <v>0</v>
      </c>
      <c r="X6823" s="53" t="str">
        <f t="shared" si="759"/>
        <v/>
      </c>
      <c r="Y6823" s="54" t="str">
        <f t="shared" si="760"/>
        <v/>
      </c>
    </row>
    <row r="6824" spans="17:25" x14ac:dyDescent="0.25">
      <c r="Q6824" s="47">
        <f t="shared" si="756"/>
        <v>2010</v>
      </c>
      <c r="R6824" s="48" t="str">
        <f t="shared" si="754"/>
        <v>20107</v>
      </c>
      <c r="S6824" s="49">
        <v>40386</v>
      </c>
      <c r="T6824" s="48">
        <v>1859.5</v>
      </c>
      <c r="U6824" s="50">
        <f t="shared" si="755"/>
        <v>1874.4112903225807</v>
      </c>
      <c r="V6824" s="51">
        <f t="shared" si="757"/>
        <v>1898.6836712328745</v>
      </c>
      <c r="W6824" s="53">
        <f t="shared" si="758"/>
        <v>-4.2678061762705388E-3</v>
      </c>
      <c r="X6824" s="53" t="str">
        <f t="shared" si="759"/>
        <v/>
      </c>
      <c r="Y6824" s="54" t="str">
        <f t="shared" si="760"/>
        <v/>
      </c>
    </row>
    <row r="6825" spans="17:25" x14ac:dyDescent="0.25">
      <c r="Q6825" s="47">
        <f t="shared" si="756"/>
        <v>2010</v>
      </c>
      <c r="R6825" s="48" t="str">
        <f t="shared" si="754"/>
        <v>20107</v>
      </c>
      <c r="S6825" s="49">
        <v>40387</v>
      </c>
      <c r="T6825" s="48">
        <v>1852.83</v>
      </c>
      <c r="U6825" s="50">
        <f t="shared" si="755"/>
        <v>1874.4112903225807</v>
      </c>
      <c r="V6825" s="51">
        <f t="shared" si="757"/>
        <v>1898.6836712328745</v>
      </c>
      <c r="W6825" s="53">
        <f t="shared" si="758"/>
        <v>-3.5869857488572965E-3</v>
      </c>
      <c r="X6825" s="53" t="str">
        <f t="shared" si="759"/>
        <v/>
      </c>
      <c r="Y6825" s="54" t="str">
        <f t="shared" si="760"/>
        <v/>
      </c>
    </row>
    <row r="6826" spans="17:25" x14ac:dyDescent="0.25">
      <c r="Q6826" s="47">
        <f t="shared" si="756"/>
        <v>2010</v>
      </c>
      <c r="R6826" s="48" t="str">
        <f t="shared" si="754"/>
        <v>20107</v>
      </c>
      <c r="S6826" s="49">
        <v>40388</v>
      </c>
      <c r="T6826" s="48">
        <v>1846.23</v>
      </c>
      <c r="U6826" s="50">
        <f t="shared" si="755"/>
        <v>1874.4112903225807</v>
      </c>
      <c r="V6826" s="51">
        <f t="shared" si="757"/>
        <v>1898.6836712328745</v>
      </c>
      <c r="W6826" s="53">
        <f t="shared" si="758"/>
        <v>-3.562118489013999E-3</v>
      </c>
      <c r="X6826" s="53" t="str">
        <f t="shared" si="759"/>
        <v/>
      </c>
      <c r="Y6826" s="54" t="str">
        <f t="shared" si="760"/>
        <v/>
      </c>
    </row>
    <row r="6827" spans="17:25" x14ac:dyDescent="0.25">
      <c r="Q6827" s="47">
        <f t="shared" si="756"/>
        <v>2010</v>
      </c>
      <c r="R6827" s="48" t="str">
        <f t="shared" si="754"/>
        <v>20107</v>
      </c>
      <c r="S6827" s="49">
        <v>40389</v>
      </c>
      <c r="T6827" s="48">
        <v>1841.35</v>
      </c>
      <c r="U6827" s="50">
        <f t="shared" si="755"/>
        <v>1874.4112903225807</v>
      </c>
      <c r="V6827" s="51">
        <f t="shared" si="757"/>
        <v>1898.6836712328745</v>
      </c>
      <c r="W6827" s="53">
        <f t="shared" si="758"/>
        <v>-2.6432243003310374E-3</v>
      </c>
      <c r="X6827" s="53" t="str">
        <f t="shared" si="759"/>
        <v/>
      </c>
      <c r="Y6827" s="54" t="str">
        <f t="shared" si="760"/>
        <v/>
      </c>
    </row>
    <row r="6828" spans="17:25" x14ac:dyDescent="0.25">
      <c r="Q6828" s="47">
        <f t="shared" si="756"/>
        <v>2010</v>
      </c>
      <c r="R6828" s="48" t="str">
        <f t="shared" si="754"/>
        <v>20107</v>
      </c>
      <c r="S6828" s="49">
        <v>40390</v>
      </c>
      <c r="T6828" s="48">
        <v>1842.79</v>
      </c>
      <c r="U6828" s="50">
        <f t="shared" si="755"/>
        <v>1874.4112903225807</v>
      </c>
      <c r="V6828" s="51">
        <f t="shared" si="757"/>
        <v>1898.6836712328745</v>
      </c>
      <c r="W6828" s="53">
        <f t="shared" si="758"/>
        <v>7.8203492003159347E-4</v>
      </c>
      <c r="X6828" s="53" t="str">
        <f t="shared" si="759"/>
        <v/>
      </c>
      <c r="Y6828" s="54" t="str">
        <f t="shared" si="760"/>
        <v/>
      </c>
    </row>
    <row r="6829" spans="17:25" x14ac:dyDescent="0.25">
      <c r="Q6829" s="47">
        <f t="shared" si="756"/>
        <v>2010</v>
      </c>
      <c r="R6829" s="48" t="str">
        <f t="shared" si="754"/>
        <v>20108</v>
      </c>
      <c r="S6829" s="49">
        <v>40391</v>
      </c>
      <c r="T6829" s="48">
        <v>1842.79</v>
      </c>
      <c r="U6829" s="50">
        <f t="shared" si="755"/>
        <v>1821.2006451612901</v>
      </c>
      <c r="V6829" s="51">
        <f t="shared" si="757"/>
        <v>1898.6836712328745</v>
      </c>
      <c r="W6829" s="53">
        <f t="shared" si="758"/>
        <v>0</v>
      </c>
      <c r="X6829" s="53">
        <f t="shared" si="759"/>
        <v>-2.8387923950315752E-2</v>
      </c>
      <c r="Y6829" s="54" t="str">
        <f t="shared" si="760"/>
        <v/>
      </c>
    </row>
    <row r="6830" spans="17:25" x14ac:dyDescent="0.25">
      <c r="Q6830" s="47">
        <f t="shared" si="756"/>
        <v>2010</v>
      </c>
      <c r="R6830" s="48" t="str">
        <f t="shared" si="754"/>
        <v>20108</v>
      </c>
      <c r="S6830" s="49">
        <v>40392</v>
      </c>
      <c r="T6830" s="48">
        <v>1842.79</v>
      </c>
      <c r="U6830" s="50">
        <f t="shared" si="755"/>
        <v>1821.2006451612901</v>
      </c>
      <c r="V6830" s="51">
        <f t="shared" si="757"/>
        <v>1898.6836712328745</v>
      </c>
      <c r="W6830" s="53">
        <f t="shared" si="758"/>
        <v>0</v>
      </c>
      <c r="X6830" s="53" t="str">
        <f t="shared" si="759"/>
        <v/>
      </c>
      <c r="Y6830" s="54" t="str">
        <f t="shared" si="760"/>
        <v/>
      </c>
    </row>
    <row r="6831" spans="17:25" x14ac:dyDescent="0.25">
      <c r="Q6831" s="47">
        <f t="shared" si="756"/>
        <v>2010</v>
      </c>
      <c r="R6831" s="48" t="str">
        <f t="shared" si="754"/>
        <v>20108</v>
      </c>
      <c r="S6831" s="49">
        <v>40393</v>
      </c>
      <c r="T6831" s="48">
        <v>1832.45</v>
      </c>
      <c r="U6831" s="50">
        <f t="shared" si="755"/>
        <v>1821.2006451612901</v>
      </c>
      <c r="V6831" s="51">
        <f t="shared" si="757"/>
        <v>1898.6836712328745</v>
      </c>
      <c r="W6831" s="53">
        <f t="shared" si="758"/>
        <v>-5.6110571470433523E-3</v>
      </c>
      <c r="X6831" s="53" t="str">
        <f t="shared" si="759"/>
        <v/>
      </c>
      <c r="Y6831" s="54" t="str">
        <f t="shared" si="760"/>
        <v/>
      </c>
    </row>
    <row r="6832" spans="17:25" x14ac:dyDescent="0.25">
      <c r="Q6832" s="47">
        <f t="shared" si="756"/>
        <v>2010</v>
      </c>
      <c r="R6832" s="48" t="str">
        <f t="shared" si="754"/>
        <v>20108</v>
      </c>
      <c r="S6832" s="49">
        <v>40394</v>
      </c>
      <c r="T6832" s="48">
        <v>1834.58</v>
      </c>
      <c r="U6832" s="50">
        <f t="shared" si="755"/>
        <v>1821.2006451612901</v>
      </c>
      <c r="V6832" s="51">
        <f t="shared" si="757"/>
        <v>1898.6836712328745</v>
      </c>
      <c r="W6832" s="53">
        <f t="shared" si="758"/>
        <v>1.1623782367866653E-3</v>
      </c>
      <c r="X6832" s="53" t="str">
        <f t="shared" si="759"/>
        <v/>
      </c>
      <c r="Y6832" s="54" t="str">
        <f t="shared" si="760"/>
        <v/>
      </c>
    </row>
    <row r="6833" spans="17:25" x14ac:dyDescent="0.25">
      <c r="Q6833" s="47">
        <f t="shared" si="756"/>
        <v>2010</v>
      </c>
      <c r="R6833" s="48" t="str">
        <f t="shared" si="754"/>
        <v>20108</v>
      </c>
      <c r="S6833" s="49">
        <v>40395</v>
      </c>
      <c r="T6833" s="48">
        <v>1824.52</v>
      </c>
      <c r="U6833" s="50">
        <f t="shared" si="755"/>
        <v>1821.2006451612901</v>
      </c>
      <c r="V6833" s="51">
        <f t="shared" si="757"/>
        <v>1898.6836712328745</v>
      </c>
      <c r="W6833" s="53">
        <f t="shared" si="758"/>
        <v>-5.4835439174089062E-3</v>
      </c>
      <c r="X6833" s="53" t="str">
        <f t="shared" si="759"/>
        <v/>
      </c>
      <c r="Y6833" s="54" t="str">
        <f t="shared" si="760"/>
        <v/>
      </c>
    </row>
    <row r="6834" spans="17:25" x14ac:dyDescent="0.25">
      <c r="Q6834" s="47">
        <f t="shared" si="756"/>
        <v>2010</v>
      </c>
      <c r="R6834" s="48" t="str">
        <f t="shared" si="754"/>
        <v>20108</v>
      </c>
      <c r="S6834" s="49">
        <v>40396</v>
      </c>
      <c r="T6834" s="48">
        <v>1818.5</v>
      </c>
      <c r="U6834" s="50">
        <f t="shared" si="755"/>
        <v>1821.2006451612901</v>
      </c>
      <c r="V6834" s="51">
        <f t="shared" si="757"/>
        <v>1898.6836712328745</v>
      </c>
      <c r="W6834" s="53">
        <f t="shared" si="758"/>
        <v>-3.2994979501458355E-3</v>
      </c>
      <c r="X6834" s="53" t="str">
        <f t="shared" si="759"/>
        <v/>
      </c>
      <c r="Y6834" s="54" t="str">
        <f t="shared" si="760"/>
        <v/>
      </c>
    </row>
    <row r="6835" spans="17:25" x14ac:dyDescent="0.25">
      <c r="Q6835" s="47">
        <f t="shared" si="756"/>
        <v>2010</v>
      </c>
      <c r="R6835" s="48" t="str">
        <f t="shared" si="754"/>
        <v>20108</v>
      </c>
      <c r="S6835" s="49">
        <v>40397</v>
      </c>
      <c r="T6835" s="48">
        <v>1815.46</v>
      </c>
      <c r="U6835" s="50">
        <f t="shared" si="755"/>
        <v>1821.2006451612901</v>
      </c>
      <c r="V6835" s="51">
        <f t="shared" si="757"/>
        <v>1898.6836712328745</v>
      </c>
      <c r="W6835" s="53">
        <f t="shared" si="758"/>
        <v>-1.6717074511960472E-3</v>
      </c>
      <c r="X6835" s="53" t="str">
        <f t="shared" si="759"/>
        <v/>
      </c>
      <c r="Y6835" s="54" t="str">
        <f t="shared" si="760"/>
        <v/>
      </c>
    </row>
    <row r="6836" spans="17:25" x14ac:dyDescent="0.25">
      <c r="Q6836" s="47">
        <f t="shared" si="756"/>
        <v>2010</v>
      </c>
      <c r="R6836" s="48" t="str">
        <f t="shared" si="754"/>
        <v>20108</v>
      </c>
      <c r="S6836" s="49">
        <v>40398</v>
      </c>
      <c r="T6836" s="48">
        <v>1815.46</v>
      </c>
      <c r="U6836" s="50">
        <f t="shared" si="755"/>
        <v>1821.2006451612901</v>
      </c>
      <c r="V6836" s="51">
        <f t="shared" si="757"/>
        <v>1898.6836712328745</v>
      </c>
      <c r="W6836" s="53">
        <f t="shared" si="758"/>
        <v>0</v>
      </c>
      <c r="X6836" s="53" t="str">
        <f t="shared" si="759"/>
        <v/>
      </c>
      <c r="Y6836" s="54" t="str">
        <f t="shared" si="760"/>
        <v/>
      </c>
    </row>
    <row r="6837" spans="17:25" x14ac:dyDescent="0.25">
      <c r="Q6837" s="47">
        <f t="shared" si="756"/>
        <v>2010</v>
      </c>
      <c r="R6837" s="48" t="str">
        <f t="shared" si="754"/>
        <v>20108</v>
      </c>
      <c r="S6837" s="49">
        <v>40399</v>
      </c>
      <c r="T6837" s="48">
        <v>1815.46</v>
      </c>
      <c r="U6837" s="50">
        <f t="shared" si="755"/>
        <v>1821.2006451612901</v>
      </c>
      <c r="V6837" s="51">
        <f t="shared" si="757"/>
        <v>1898.6836712328745</v>
      </c>
      <c r="W6837" s="53">
        <f t="shared" si="758"/>
        <v>0</v>
      </c>
      <c r="X6837" s="53" t="str">
        <f t="shared" si="759"/>
        <v/>
      </c>
      <c r="Y6837" s="54" t="str">
        <f t="shared" si="760"/>
        <v/>
      </c>
    </row>
    <row r="6838" spans="17:25" x14ac:dyDescent="0.25">
      <c r="Q6838" s="47">
        <f t="shared" si="756"/>
        <v>2010</v>
      </c>
      <c r="R6838" s="48" t="str">
        <f t="shared" si="754"/>
        <v>20108</v>
      </c>
      <c r="S6838" s="49">
        <v>40400</v>
      </c>
      <c r="T6838" s="48">
        <v>1808.93</v>
      </c>
      <c r="U6838" s="50">
        <f t="shared" si="755"/>
        <v>1821.2006451612901</v>
      </c>
      <c r="V6838" s="51">
        <f t="shared" si="757"/>
        <v>1898.6836712328745</v>
      </c>
      <c r="W6838" s="53">
        <f t="shared" si="758"/>
        <v>-3.5968845361505908E-3</v>
      </c>
      <c r="X6838" s="53" t="str">
        <f t="shared" si="759"/>
        <v/>
      </c>
      <c r="Y6838" s="54" t="str">
        <f t="shared" si="760"/>
        <v/>
      </c>
    </row>
    <row r="6839" spans="17:25" x14ac:dyDescent="0.25">
      <c r="Q6839" s="47">
        <f t="shared" si="756"/>
        <v>2010</v>
      </c>
      <c r="R6839" s="48" t="str">
        <f t="shared" si="754"/>
        <v>20108</v>
      </c>
      <c r="S6839" s="49">
        <v>40401</v>
      </c>
      <c r="T6839" s="48">
        <v>1810.12</v>
      </c>
      <c r="U6839" s="50">
        <f t="shared" si="755"/>
        <v>1821.2006451612901</v>
      </c>
      <c r="V6839" s="51">
        <f t="shared" si="757"/>
        <v>1898.6836712328745</v>
      </c>
      <c r="W6839" s="53">
        <f t="shared" si="758"/>
        <v>6.5784745678376666E-4</v>
      </c>
      <c r="X6839" s="53" t="str">
        <f t="shared" si="759"/>
        <v/>
      </c>
      <c r="Y6839" s="54" t="str">
        <f t="shared" si="760"/>
        <v/>
      </c>
    </row>
    <row r="6840" spans="17:25" x14ac:dyDescent="0.25">
      <c r="Q6840" s="47">
        <f t="shared" si="756"/>
        <v>2010</v>
      </c>
      <c r="R6840" s="48" t="str">
        <f t="shared" si="754"/>
        <v>20108</v>
      </c>
      <c r="S6840" s="49">
        <v>40402</v>
      </c>
      <c r="T6840" s="48">
        <v>1807.55</v>
      </c>
      <c r="U6840" s="50">
        <f t="shared" si="755"/>
        <v>1821.2006451612901</v>
      </c>
      <c r="V6840" s="51">
        <f t="shared" si="757"/>
        <v>1898.6836712328745</v>
      </c>
      <c r="W6840" s="53">
        <f t="shared" si="758"/>
        <v>-1.4197953726824419E-3</v>
      </c>
      <c r="X6840" s="53" t="str">
        <f t="shared" si="759"/>
        <v/>
      </c>
      <c r="Y6840" s="54" t="str">
        <f t="shared" si="760"/>
        <v/>
      </c>
    </row>
    <row r="6841" spans="17:25" x14ac:dyDescent="0.25">
      <c r="Q6841" s="47">
        <f t="shared" si="756"/>
        <v>2010</v>
      </c>
      <c r="R6841" s="48" t="str">
        <f t="shared" si="754"/>
        <v>20108</v>
      </c>
      <c r="S6841" s="49">
        <v>40403</v>
      </c>
      <c r="T6841" s="48">
        <v>1812.2</v>
      </c>
      <c r="U6841" s="50">
        <f t="shared" si="755"/>
        <v>1821.2006451612901</v>
      </c>
      <c r="V6841" s="51">
        <f t="shared" si="757"/>
        <v>1898.6836712328745</v>
      </c>
      <c r="W6841" s="53">
        <f t="shared" si="758"/>
        <v>2.5725429448701931E-3</v>
      </c>
      <c r="X6841" s="53" t="str">
        <f t="shared" si="759"/>
        <v/>
      </c>
      <c r="Y6841" s="54" t="str">
        <f t="shared" si="760"/>
        <v/>
      </c>
    </row>
    <row r="6842" spans="17:25" x14ac:dyDescent="0.25">
      <c r="Q6842" s="47">
        <f t="shared" si="756"/>
        <v>2010</v>
      </c>
      <c r="R6842" s="48" t="str">
        <f t="shared" si="754"/>
        <v>20108</v>
      </c>
      <c r="S6842" s="49">
        <v>40404</v>
      </c>
      <c r="T6842" s="48">
        <v>1835.32</v>
      </c>
      <c r="U6842" s="50">
        <f t="shared" si="755"/>
        <v>1821.2006451612901</v>
      </c>
      <c r="V6842" s="51">
        <f t="shared" si="757"/>
        <v>1898.6836712328745</v>
      </c>
      <c r="W6842" s="53">
        <f t="shared" si="758"/>
        <v>1.275797373358345E-2</v>
      </c>
      <c r="X6842" s="53" t="str">
        <f t="shared" si="759"/>
        <v/>
      </c>
      <c r="Y6842" s="54" t="str">
        <f t="shared" si="760"/>
        <v/>
      </c>
    </row>
    <row r="6843" spans="17:25" x14ac:dyDescent="0.25">
      <c r="Q6843" s="47">
        <f t="shared" si="756"/>
        <v>2010</v>
      </c>
      <c r="R6843" s="48" t="str">
        <f t="shared" si="754"/>
        <v>20108</v>
      </c>
      <c r="S6843" s="49">
        <v>40405</v>
      </c>
      <c r="T6843" s="48">
        <v>1835.32</v>
      </c>
      <c r="U6843" s="50">
        <f t="shared" si="755"/>
        <v>1821.2006451612901</v>
      </c>
      <c r="V6843" s="51">
        <f t="shared" si="757"/>
        <v>1898.6836712328745</v>
      </c>
      <c r="W6843" s="53">
        <f t="shared" si="758"/>
        <v>0</v>
      </c>
      <c r="X6843" s="53" t="str">
        <f t="shared" si="759"/>
        <v/>
      </c>
      <c r="Y6843" s="54" t="str">
        <f t="shared" si="760"/>
        <v/>
      </c>
    </row>
    <row r="6844" spans="17:25" x14ac:dyDescent="0.25">
      <c r="Q6844" s="47">
        <f t="shared" si="756"/>
        <v>2010</v>
      </c>
      <c r="R6844" s="48" t="str">
        <f t="shared" si="754"/>
        <v>20108</v>
      </c>
      <c r="S6844" s="49">
        <v>40406</v>
      </c>
      <c r="T6844" s="48">
        <v>1835.32</v>
      </c>
      <c r="U6844" s="50">
        <f t="shared" si="755"/>
        <v>1821.2006451612901</v>
      </c>
      <c r="V6844" s="51">
        <f t="shared" si="757"/>
        <v>1898.6836712328745</v>
      </c>
      <c r="W6844" s="53">
        <f t="shared" si="758"/>
        <v>0</v>
      </c>
      <c r="X6844" s="53" t="str">
        <f t="shared" si="759"/>
        <v/>
      </c>
      <c r="Y6844" s="54" t="str">
        <f t="shared" si="760"/>
        <v/>
      </c>
    </row>
    <row r="6845" spans="17:25" x14ac:dyDescent="0.25">
      <c r="Q6845" s="47">
        <f t="shared" si="756"/>
        <v>2010</v>
      </c>
      <c r="R6845" s="48" t="str">
        <f t="shared" si="754"/>
        <v>20108</v>
      </c>
      <c r="S6845" s="49">
        <v>40407</v>
      </c>
      <c r="T6845" s="48">
        <v>1835.32</v>
      </c>
      <c r="U6845" s="50">
        <f t="shared" si="755"/>
        <v>1821.2006451612901</v>
      </c>
      <c r="V6845" s="51">
        <f t="shared" si="757"/>
        <v>1898.6836712328745</v>
      </c>
      <c r="W6845" s="53">
        <f t="shared" si="758"/>
        <v>0</v>
      </c>
      <c r="X6845" s="53" t="str">
        <f t="shared" si="759"/>
        <v/>
      </c>
      <c r="Y6845" s="54" t="str">
        <f t="shared" si="760"/>
        <v/>
      </c>
    </row>
    <row r="6846" spans="17:25" x14ac:dyDescent="0.25">
      <c r="Q6846" s="47">
        <f t="shared" si="756"/>
        <v>2010</v>
      </c>
      <c r="R6846" s="48" t="str">
        <f t="shared" si="754"/>
        <v>20108</v>
      </c>
      <c r="S6846" s="49">
        <v>40408</v>
      </c>
      <c r="T6846" s="48">
        <v>1810.75</v>
      </c>
      <c r="U6846" s="50">
        <f t="shared" si="755"/>
        <v>1821.2006451612901</v>
      </c>
      <c r="V6846" s="51">
        <f t="shared" si="757"/>
        <v>1898.6836712328745</v>
      </c>
      <c r="W6846" s="53">
        <f t="shared" si="758"/>
        <v>-1.3387311204585584E-2</v>
      </c>
      <c r="X6846" s="53" t="str">
        <f t="shared" si="759"/>
        <v/>
      </c>
      <c r="Y6846" s="54" t="str">
        <f t="shared" si="760"/>
        <v/>
      </c>
    </row>
    <row r="6847" spans="17:25" x14ac:dyDescent="0.25">
      <c r="Q6847" s="47">
        <f t="shared" si="756"/>
        <v>2010</v>
      </c>
      <c r="R6847" s="48" t="str">
        <f t="shared" si="754"/>
        <v>20108</v>
      </c>
      <c r="S6847" s="49">
        <v>40409</v>
      </c>
      <c r="T6847" s="48">
        <v>1808.14</v>
      </c>
      <c r="U6847" s="50">
        <f t="shared" si="755"/>
        <v>1821.2006451612901</v>
      </c>
      <c r="V6847" s="51">
        <f t="shared" si="757"/>
        <v>1898.6836712328745</v>
      </c>
      <c r="W6847" s="53">
        <f t="shared" si="758"/>
        <v>-1.4413916885267497E-3</v>
      </c>
      <c r="X6847" s="53" t="str">
        <f t="shared" si="759"/>
        <v/>
      </c>
      <c r="Y6847" s="54" t="str">
        <f t="shared" si="760"/>
        <v/>
      </c>
    </row>
    <row r="6848" spans="17:25" x14ac:dyDescent="0.25">
      <c r="Q6848" s="47">
        <f t="shared" si="756"/>
        <v>2010</v>
      </c>
      <c r="R6848" s="48" t="str">
        <f t="shared" si="754"/>
        <v>20108</v>
      </c>
      <c r="S6848" s="49">
        <v>40410</v>
      </c>
      <c r="T6848" s="48">
        <v>1819.13</v>
      </c>
      <c r="U6848" s="50">
        <f t="shared" si="755"/>
        <v>1821.2006451612901</v>
      </c>
      <c r="V6848" s="51">
        <f t="shared" si="757"/>
        <v>1898.6836712328745</v>
      </c>
      <c r="W6848" s="53">
        <f t="shared" si="758"/>
        <v>6.078069176059353E-3</v>
      </c>
      <c r="X6848" s="53" t="str">
        <f t="shared" si="759"/>
        <v/>
      </c>
      <c r="Y6848" s="54" t="str">
        <f t="shared" si="760"/>
        <v/>
      </c>
    </row>
    <row r="6849" spans="17:25" x14ac:dyDescent="0.25">
      <c r="Q6849" s="47">
        <f t="shared" si="756"/>
        <v>2010</v>
      </c>
      <c r="R6849" s="48" t="str">
        <f t="shared" si="754"/>
        <v>20108</v>
      </c>
      <c r="S6849" s="49">
        <v>40411</v>
      </c>
      <c r="T6849" s="48">
        <v>1820.93</v>
      </c>
      <c r="U6849" s="50">
        <f t="shared" si="755"/>
        <v>1821.2006451612901</v>
      </c>
      <c r="V6849" s="51">
        <f t="shared" si="757"/>
        <v>1898.6836712328745</v>
      </c>
      <c r="W6849" s="53">
        <f t="shared" si="758"/>
        <v>9.8948398410225735E-4</v>
      </c>
      <c r="X6849" s="53" t="str">
        <f t="shared" si="759"/>
        <v/>
      </c>
      <c r="Y6849" s="54" t="str">
        <f t="shared" si="760"/>
        <v/>
      </c>
    </row>
    <row r="6850" spans="17:25" x14ac:dyDescent="0.25">
      <c r="Q6850" s="47">
        <f t="shared" si="756"/>
        <v>2010</v>
      </c>
      <c r="R6850" s="48" t="str">
        <f t="shared" si="754"/>
        <v>20108</v>
      </c>
      <c r="S6850" s="49">
        <v>40412</v>
      </c>
      <c r="T6850" s="48">
        <v>1820.93</v>
      </c>
      <c r="U6850" s="50">
        <f t="shared" si="755"/>
        <v>1821.2006451612901</v>
      </c>
      <c r="V6850" s="51">
        <f t="shared" si="757"/>
        <v>1898.6836712328745</v>
      </c>
      <c r="W6850" s="53">
        <f t="shared" si="758"/>
        <v>0</v>
      </c>
      <c r="X6850" s="53" t="str">
        <f t="shared" si="759"/>
        <v/>
      </c>
      <c r="Y6850" s="54" t="str">
        <f t="shared" si="760"/>
        <v/>
      </c>
    </row>
    <row r="6851" spans="17:25" x14ac:dyDescent="0.25">
      <c r="Q6851" s="47">
        <f t="shared" si="756"/>
        <v>2010</v>
      </c>
      <c r="R6851" s="48" t="str">
        <f t="shared" si="754"/>
        <v>20108</v>
      </c>
      <c r="S6851" s="49">
        <v>40413</v>
      </c>
      <c r="T6851" s="48">
        <v>1820.93</v>
      </c>
      <c r="U6851" s="50">
        <f t="shared" si="755"/>
        <v>1821.2006451612901</v>
      </c>
      <c r="V6851" s="51">
        <f t="shared" si="757"/>
        <v>1898.6836712328745</v>
      </c>
      <c r="W6851" s="53">
        <f t="shared" si="758"/>
        <v>0</v>
      </c>
      <c r="X6851" s="53" t="str">
        <f t="shared" si="759"/>
        <v/>
      </c>
      <c r="Y6851" s="54" t="str">
        <f t="shared" si="760"/>
        <v/>
      </c>
    </row>
    <row r="6852" spans="17:25" x14ac:dyDescent="0.25">
      <c r="Q6852" s="47">
        <f t="shared" si="756"/>
        <v>2010</v>
      </c>
      <c r="R6852" s="48" t="str">
        <f t="shared" si="754"/>
        <v>20108</v>
      </c>
      <c r="S6852" s="49">
        <v>40414</v>
      </c>
      <c r="T6852" s="48">
        <v>1806.93</v>
      </c>
      <c r="U6852" s="50">
        <f t="shared" si="755"/>
        <v>1821.2006451612901</v>
      </c>
      <c r="V6852" s="51">
        <f t="shared" si="757"/>
        <v>1898.6836712328745</v>
      </c>
      <c r="W6852" s="53">
        <f t="shared" si="758"/>
        <v>-7.6883790151186515E-3</v>
      </c>
      <c r="X6852" s="53" t="str">
        <f t="shared" si="759"/>
        <v/>
      </c>
      <c r="Y6852" s="54" t="str">
        <f t="shared" si="760"/>
        <v/>
      </c>
    </row>
    <row r="6853" spans="17:25" x14ac:dyDescent="0.25">
      <c r="Q6853" s="47">
        <f t="shared" si="756"/>
        <v>2010</v>
      </c>
      <c r="R6853" s="48" t="str">
        <f t="shared" si="754"/>
        <v>20108</v>
      </c>
      <c r="S6853" s="49">
        <v>40415</v>
      </c>
      <c r="T6853" s="48">
        <v>1818.86</v>
      </c>
      <c r="U6853" s="50">
        <f t="shared" si="755"/>
        <v>1821.2006451612901</v>
      </c>
      <c r="V6853" s="51">
        <f t="shared" si="757"/>
        <v>1898.6836712328745</v>
      </c>
      <c r="W6853" s="53">
        <f t="shared" si="758"/>
        <v>6.6023586967949299E-3</v>
      </c>
      <c r="X6853" s="53" t="str">
        <f t="shared" si="759"/>
        <v/>
      </c>
      <c r="Y6853" s="54" t="str">
        <f t="shared" si="760"/>
        <v/>
      </c>
    </row>
    <row r="6854" spans="17:25" x14ac:dyDescent="0.25">
      <c r="Q6854" s="47">
        <f t="shared" si="756"/>
        <v>2010</v>
      </c>
      <c r="R6854" s="48" t="str">
        <f t="shared" si="754"/>
        <v>20108</v>
      </c>
      <c r="S6854" s="49">
        <v>40416</v>
      </c>
      <c r="T6854" s="48">
        <v>1820.29</v>
      </c>
      <c r="U6854" s="50">
        <f t="shared" si="755"/>
        <v>1821.2006451612901</v>
      </c>
      <c r="V6854" s="51">
        <f t="shared" si="757"/>
        <v>1898.6836712328745</v>
      </c>
      <c r="W6854" s="53">
        <f t="shared" si="758"/>
        <v>7.8620674488427689E-4</v>
      </c>
      <c r="X6854" s="53" t="str">
        <f t="shared" si="759"/>
        <v/>
      </c>
      <c r="Y6854" s="54" t="str">
        <f t="shared" si="760"/>
        <v/>
      </c>
    </row>
    <row r="6855" spans="17:25" x14ac:dyDescent="0.25">
      <c r="Q6855" s="47">
        <f t="shared" si="756"/>
        <v>2010</v>
      </c>
      <c r="R6855" s="48" t="str">
        <f t="shared" ref="R6855:R6918" si="761">+YEAR(S6855)&amp;MONTH(S6855)</f>
        <v>20108</v>
      </c>
      <c r="S6855" s="49">
        <v>40417</v>
      </c>
      <c r="T6855" s="48">
        <v>1811.46</v>
      </c>
      <c r="U6855" s="50">
        <f t="shared" ref="U6855:U6918" si="762">+AVERAGEIF($R$3:$R$12000,R6855,$T$3:$T$12000)</f>
        <v>1821.2006451612901</v>
      </c>
      <c r="V6855" s="51">
        <f t="shared" si="757"/>
        <v>1898.6836712328745</v>
      </c>
      <c r="W6855" s="53">
        <f t="shared" si="758"/>
        <v>-4.8508754099620965E-3</v>
      </c>
      <c r="X6855" s="53" t="str">
        <f t="shared" si="759"/>
        <v/>
      </c>
      <c r="Y6855" s="54" t="str">
        <f t="shared" si="760"/>
        <v/>
      </c>
    </row>
    <row r="6856" spans="17:25" x14ac:dyDescent="0.25">
      <c r="Q6856" s="47">
        <f t="shared" ref="Q6856:Q6919" si="763">+YEAR(S6856)</f>
        <v>2010</v>
      </c>
      <c r="R6856" s="48" t="str">
        <f t="shared" si="761"/>
        <v>20108</v>
      </c>
      <c r="S6856" s="49">
        <v>40418</v>
      </c>
      <c r="T6856" s="48">
        <v>1817.68</v>
      </c>
      <c r="U6856" s="50">
        <f t="shared" si="762"/>
        <v>1821.2006451612901</v>
      </c>
      <c r="V6856" s="51">
        <f t="shared" ref="V6856:V6919" si="764">+AVERAGEIF($Q$3:$Q$12000,Q6856,$T$3:$T$12000)</f>
        <v>1898.6836712328745</v>
      </c>
      <c r="W6856" s="53">
        <f t="shared" si="758"/>
        <v>3.4336943680788323E-3</v>
      </c>
      <c r="X6856" s="53" t="str">
        <f t="shared" si="759"/>
        <v/>
      </c>
      <c r="Y6856" s="54" t="str">
        <f t="shared" si="760"/>
        <v/>
      </c>
    </row>
    <row r="6857" spans="17:25" x14ac:dyDescent="0.25">
      <c r="Q6857" s="47">
        <f t="shared" si="763"/>
        <v>2010</v>
      </c>
      <c r="R6857" s="48" t="str">
        <f t="shared" si="761"/>
        <v>20108</v>
      </c>
      <c r="S6857" s="49">
        <v>40419</v>
      </c>
      <c r="T6857" s="48">
        <v>1817.68</v>
      </c>
      <c r="U6857" s="50">
        <f t="shared" si="762"/>
        <v>1821.2006451612901</v>
      </c>
      <c r="V6857" s="51">
        <f t="shared" si="764"/>
        <v>1898.6836712328745</v>
      </c>
      <c r="W6857" s="53">
        <f t="shared" ref="W6857:W6920" si="765">+T6857/T6856-1</f>
        <v>0</v>
      </c>
      <c r="X6857" s="53" t="str">
        <f t="shared" ref="X6857:X6920" si="766">IF(U6857/U6856-1=0,"",U6857/U6856-1)</f>
        <v/>
      </c>
      <c r="Y6857" s="54" t="str">
        <f t="shared" ref="Y6857:Y6920" si="767">+IF(V6857=V6856,"",V6857/V6856-1)</f>
        <v/>
      </c>
    </row>
    <row r="6858" spans="17:25" x14ac:dyDescent="0.25">
      <c r="Q6858" s="47">
        <f t="shared" si="763"/>
        <v>2010</v>
      </c>
      <c r="R6858" s="48" t="str">
        <f t="shared" si="761"/>
        <v>20108</v>
      </c>
      <c r="S6858" s="49">
        <v>40420</v>
      </c>
      <c r="T6858" s="48">
        <v>1817.68</v>
      </c>
      <c r="U6858" s="50">
        <f t="shared" si="762"/>
        <v>1821.2006451612901</v>
      </c>
      <c r="V6858" s="51">
        <f t="shared" si="764"/>
        <v>1898.6836712328745</v>
      </c>
      <c r="W6858" s="53">
        <f t="shared" si="765"/>
        <v>0</v>
      </c>
      <c r="X6858" s="53" t="str">
        <f t="shared" si="766"/>
        <v/>
      </c>
      <c r="Y6858" s="54" t="str">
        <f t="shared" si="767"/>
        <v/>
      </c>
    </row>
    <row r="6859" spans="17:25" x14ac:dyDescent="0.25">
      <c r="Q6859" s="47">
        <f t="shared" si="763"/>
        <v>2010</v>
      </c>
      <c r="R6859" s="48" t="str">
        <f t="shared" si="761"/>
        <v>20108</v>
      </c>
      <c r="S6859" s="49">
        <v>40421</v>
      </c>
      <c r="T6859" s="48">
        <v>1823.74</v>
      </c>
      <c r="U6859" s="50">
        <f t="shared" si="762"/>
        <v>1821.2006451612901</v>
      </c>
      <c r="V6859" s="51">
        <f t="shared" si="764"/>
        <v>1898.6836712328745</v>
      </c>
      <c r="W6859" s="53">
        <f t="shared" si="765"/>
        <v>3.3339201619646541E-3</v>
      </c>
      <c r="X6859" s="53" t="str">
        <f t="shared" si="766"/>
        <v/>
      </c>
      <c r="Y6859" s="54" t="str">
        <f t="shared" si="767"/>
        <v/>
      </c>
    </row>
    <row r="6860" spans="17:25" x14ac:dyDescent="0.25">
      <c r="Q6860" s="47">
        <f t="shared" si="763"/>
        <v>2010</v>
      </c>
      <c r="R6860" s="48" t="str">
        <f t="shared" si="761"/>
        <v>20109</v>
      </c>
      <c r="S6860" s="49">
        <v>40422</v>
      </c>
      <c r="T6860" s="48">
        <v>1826.31</v>
      </c>
      <c r="U6860" s="50">
        <f t="shared" si="762"/>
        <v>1805.7723333333331</v>
      </c>
      <c r="V6860" s="51">
        <f t="shared" si="764"/>
        <v>1898.6836712328745</v>
      </c>
      <c r="W6860" s="53">
        <f t="shared" si="765"/>
        <v>1.4091920997509888E-3</v>
      </c>
      <c r="X6860" s="53">
        <f t="shared" si="766"/>
        <v>-8.4715057997306609E-3</v>
      </c>
      <c r="Y6860" s="54" t="str">
        <f t="shared" si="767"/>
        <v/>
      </c>
    </row>
    <row r="6861" spans="17:25" x14ac:dyDescent="0.25">
      <c r="Q6861" s="47">
        <f t="shared" si="763"/>
        <v>2010</v>
      </c>
      <c r="R6861" s="48" t="str">
        <f t="shared" si="761"/>
        <v>20109</v>
      </c>
      <c r="S6861" s="49">
        <v>40423</v>
      </c>
      <c r="T6861" s="48">
        <v>1815.09</v>
      </c>
      <c r="U6861" s="50">
        <f t="shared" si="762"/>
        <v>1805.7723333333331</v>
      </c>
      <c r="V6861" s="51">
        <f t="shared" si="764"/>
        <v>1898.6836712328745</v>
      </c>
      <c r="W6861" s="53">
        <f t="shared" si="765"/>
        <v>-6.1435353253281866E-3</v>
      </c>
      <c r="X6861" s="53" t="str">
        <f t="shared" si="766"/>
        <v/>
      </c>
      <c r="Y6861" s="54" t="str">
        <f t="shared" si="767"/>
        <v/>
      </c>
    </row>
    <row r="6862" spans="17:25" x14ac:dyDescent="0.25">
      <c r="Q6862" s="47">
        <f t="shared" si="763"/>
        <v>2010</v>
      </c>
      <c r="R6862" s="48" t="str">
        <f t="shared" si="761"/>
        <v>20109</v>
      </c>
      <c r="S6862" s="49">
        <v>40424</v>
      </c>
      <c r="T6862" s="48">
        <v>1810.65</v>
      </c>
      <c r="U6862" s="50">
        <f t="shared" si="762"/>
        <v>1805.7723333333331</v>
      </c>
      <c r="V6862" s="51">
        <f t="shared" si="764"/>
        <v>1898.6836712328745</v>
      </c>
      <c r="W6862" s="53">
        <f t="shared" si="765"/>
        <v>-2.4461596945605235E-3</v>
      </c>
      <c r="X6862" s="53" t="str">
        <f t="shared" si="766"/>
        <v/>
      </c>
      <c r="Y6862" s="54" t="str">
        <f t="shared" si="767"/>
        <v/>
      </c>
    </row>
    <row r="6863" spans="17:25" x14ac:dyDescent="0.25">
      <c r="Q6863" s="47">
        <f t="shared" si="763"/>
        <v>2010</v>
      </c>
      <c r="R6863" s="48" t="str">
        <f t="shared" si="761"/>
        <v>20109</v>
      </c>
      <c r="S6863" s="49">
        <v>40425</v>
      </c>
      <c r="T6863" s="48">
        <v>1807.73</v>
      </c>
      <c r="U6863" s="50">
        <f t="shared" si="762"/>
        <v>1805.7723333333331</v>
      </c>
      <c r="V6863" s="51">
        <f t="shared" si="764"/>
        <v>1898.6836712328745</v>
      </c>
      <c r="W6863" s="53">
        <f t="shared" si="765"/>
        <v>-1.6126805290918034E-3</v>
      </c>
      <c r="X6863" s="53" t="str">
        <f t="shared" si="766"/>
        <v/>
      </c>
      <c r="Y6863" s="54" t="str">
        <f t="shared" si="767"/>
        <v/>
      </c>
    </row>
    <row r="6864" spans="17:25" x14ac:dyDescent="0.25">
      <c r="Q6864" s="47">
        <f t="shared" si="763"/>
        <v>2010</v>
      </c>
      <c r="R6864" s="48" t="str">
        <f t="shared" si="761"/>
        <v>20109</v>
      </c>
      <c r="S6864" s="49">
        <v>40426</v>
      </c>
      <c r="T6864" s="48">
        <v>1807.73</v>
      </c>
      <c r="U6864" s="50">
        <f t="shared" si="762"/>
        <v>1805.7723333333331</v>
      </c>
      <c r="V6864" s="51">
        <f t="shared" si="764"/>
        <v>1898.6836712328745</v>
      </c>
      <c r="W6864" s="53">
        <f t="shared" si="765"/>
        <v>0</v>
      </c>
      <c r="X6864" s="53" t="str">
        <f t="shared" si="766"/>
        <v/>
      </c>
      <c r="Y6864" s="54" t="str">
        <f t="shared" si="767"/>
        <v/>
      </c>
    </row>
    <row r="6865" spans="17:25" x14ac:dyDescent="0.25">
      <c r="Q6865" s="47">
        <f t="shared" si="763"/>
        <v>2010</v>
      </c>
      <c r="R6865" s="48" t="str">
        <f t="shared" si="761"/>
        <v>20109</v>
      </c>
      <c r="S6865" s="49">
        <v>40427</v>
      </c>
      <c r="T6865" s="48">
        <v>1807.73</v>
      </c>
      <c r="U6865" s="50">
        <f t="shared" si="762"/>
        <v>1805.7723333333331</v>
      </c>
      <c r="V6865" s="51">
        <f t="shared" si="764"/>
        <v>1898.6836712328745</v>
      </c>
      <c r="W6865" s="53">
        <f t="shared" si="765"/>
        <v>0</v>
      </c>
      <c r="X6865" s="53" t="str">
        <f t="shared" si="766"/>
        <v/>
      </c>
      <c r="Y6865" s="54" t="str">
        <f t="shared" si="767"/>
        <v/>
      </c>
    </row>
    <row r="6866" spans="17:25" x14ac:dyDescent="0.25">
      <c r="Q6866" s="47">
        <f t="shared" si="763"/>
        <v>2010</v>
      </c>
      <c r="R6866" s="48" t="str">
        <f t="shared" si="761"/>
        <v>20109</v>
      </c>
      <c r="S6866" s="49">
        <v>40428</v>
      </c>
      <c r="T6866" s="48">
        <v>1807.73</v>
      </c>
      <c r="U6866" s="50">
        <f t="shared" si="762"/>
        <v>1805.7723333333331</v>
      </c>
      <c r="V6866" s="51">
        <f t="shared" si="764"/>
        <v>1898.6836712328745</v>
      </c>
      <c r="W6866" s="53">
        <f t="shared" si="765"/>
        <v>0</v>
      </c>
      <c r="X6866" s="53" t="str">
        <f t="shared" si="766"/>
        <v/>
      </c>
      <c r="Y6866" s="54" t="str">
        <f t="shared" si="767"/>
        <v/>
      </c>
    </row>
    <row r="6867" spans="17:25" x14ac:dyDescent="0.25">
      <c r="Q6867" s="47">
        <f t="shared" si="763"/>
        <v>2010</v>
      </c>
      <c r="R6867" s="48" t="str">
        <f t="shared" si="761"/>
        <v>20109</v>
      </c>
      <c r="S6867" s="49">
        <v>40429</v>
      </c>
      <c r="T6867" s="48">
        <v>1808.65</v>
      </c>
      <c r="U6867" s="50">
        <f t="shared" si="762"/>
        <v>1805.7723333333331</v>
      </c>
      <c r="V6867" s="51">
        <f t="shared" si="764"/>
        <v>1898.6836712328745</v>
      </c>
      <c r="W6867" s="53">
        <f t="shared" si="765"/>
        <v>5.0892555857351418E-4</v>
      </c>
      <c r="X6867" s="53" t="str">
        <f t="shared" si="766"/>
        <v/>
      </c>
      <c r="Y6867" s="54" t="str">
        <f t="shared" si="767"/>
        <v/>
      </c>
    </row>
    <row r="6868" spans="17:25" x14ac:dyDescent="0.25">
      <c r="Q6868" s="47">
        <f t="shared" si="763"/>
        <v>2010</v>
      </c>
      <c r="R6868" s="48" t="str">
        <f t="shared" si="761"/>
        <v>20109</v>
      </c>
      <c r="S6868" s="49">
        <v>40430</v>
      </c>
      <c r="T6868" s="48">
        <v>1803</v>
      </c>
      <c r="U6868" s="50">
        <f t="shared" si="762"/>
        <v>1805.7723333333331</v>
      </c>
      <c r="V6868" s="51">
        <f t="shared" si="764"/>
        <v>1898.6836712328745</v>
      </c>
      <c r="W6868" s="53">
        <f t="shared" si="765"/>
        <v>-3.1238769247782239E-3</v>
      </c>
      <c r="X6868" s="53" t="str">
        <f t="shared" si="766"/>
        <v/>
      </c>
      <c r="Y6868" s="54" t="str">
        <f t="shared" si="767"/>
        <v/>
      </c>
    </row>
    <row r="6869" spans="17:25" x14ac:dyDescent="0.25">
      <c r="Q6869" s="47">
        <f t="shared" si="763"/>
        <v>2010</v>
      </c>
      <c r="R6869" s="48" t="str">
        <f t="shared" si="761"/>
        <v>20109</v>
      </c>
      <c r="S6869" s="49">
        <v>40431</v>
      </c>
      <c r="T6869" s="48">
        <v>1802.54</v>
      </c>
      <c r="U6869" s="50">
        <f t="shared" si="762"/>
        <v>1805.7723333333331</v>
      </c>
      <c r="V6869" s="51">
        <f t="shared" si="764"/>
        <v>1898.6836712328745</v>
      </c>
      <c r="W6869" s="53">
        <f t="shared" si="765"/>
        <v>-2.5513033832502696E-4</v>
      </c>
      <c r="X6869" s="53" t="str">
        <f t="shared" si="766"/>
        <v/>
      </c>
      <c r="Y6869" s="54" t="str">
        <f t="shared" si="767"/>
        <v/>
      </c>
    </row>
    <row r="6870" spans="17:25" x14ac:dyDescent="0.25">
      <c r="Q6870" s="47">
        <f t="shared" si="763"/>
        <v>2010</v>
      </c>
      <c r="R6870" s="48" t="str">
        <f t="shared" si="761"/>
        <v>20109</v>
      </c>
      <c r="S6870" s="49">
        <v>40432</v>
      </c>
      <c r="T6870" s="48">
        <v>1801.04</v>
      </c>
      <c r="U6870" s="50">
        <f t="shared" si="762"/>
        <v>1805.7723333333331</v>
      </c>
      <c r="V6870" s="51">
        <f t="shared" si="764"/>
        <v>1898.6836712328745</v>
      </c>
      <c r="W6870" s="53">
        <f t="shared" si="765"/>
        <v>-8.3215906443134813E-4</v>
      </c>
      <c r="X6870" s="53" t="str">
        <f t="shared" si="766"/>
        <v/>
      </c>
      <c r="Y6870" s="54" t="str">
        <f t="shared" si="767"/>
        <v/>
      </c>
    </row>
    <row r="6871" spans="17:25" x14ac:dyDescent="0.25">
      <c r="Q6871" s="47">
        <f t="shared" si="763"/>
        <v>2010</v>
      </c>
      <c r="R6871" s="48" t="str">
        <f t="shared" si="761"/>
        <v>20109</v>
      </c>
      <c r="S6871" s="49">
        <v>40433</v>
      </c>
      <c r="T6871" s="48">
        <v>1801.04</v>
      </c>
      <c r="U6871" s="50">
        <f t="shared" si="762"/>
        <v>1805.7723333333331</v>
      </c>
      <c r="V6871" s="51">
        <f t="shared" si="764"/>
        <v>1898.6836712328745</v>
      </c>
      <c r="W6871" s="53">
        <f t="shared" si="765"/>
        <v>0</v>
      </c>
      <c r="X6871" s="53" t="str">
        <f t="shared" si="766"/>
        <v/>
      </c>
      <c r="Y6871" s="54" t="str">
        <f t="shared" si="767"/>
        <v/>
      </c>
    </row>
    <row r="6872" spans="17:25" x14ac:dyDescent="0.25">
      <c r="Q6872" s="47">
        <f t="shared" si="763"/>
        <v>2010</v>
      </c>
      <c r="R6872" s="48" t="str">
        <f t="shared" si="761"/>
        <v>20109</v>
      </c>
      <c r="S6872" s="49">
        <v>40434</v>
      </c>
      <c r="T6872" s="48">
        <v>1801.04</v>
      </c>
      <c r="U6872" s="50">
        <f t="shared" si="762"/>
        <v>1805.7723333333331</v>
      </c>
      <c r="V6872" s="51">
        <f t="shared" si="764"/>
        <v>1898.6836712328745</v>
      </c>
      <c r="W6872" s="53">
        <f t="shared" si="765"/>
        <v>0</v>
      </c>
      <c r="X6872" s="53" t="str">
        <f t="shared" si="766"/>
        <v/>
      </c>
      <c r="Y6872" s="54" t="str">
        <f t="shared" si="767"/>
        <v/>
      </c>
    </row>
    <row r="6873" spans="17:25" x14ac:dyDescent="0.25">
      <c r="Q6873" s="47">
        <f t="shared" si="763"/>
        <v>2010</v>
      </c>
      <c r="R6873" s="48" t="str">
        <f t="shared" si="761"/>
        <v>20109</v>
      </c>
      <c r="S6873" s="49">
        <v>40435</v>
      </c>
      <c r="T6873" s="48">
        <v>1793.28</v>
      </c>
      <c r="U6873" s="50">
        <f t="shared" si="762"/>
        <v>1805.7723333333331</v>
      </c>
      <c r="V6873" s="51">
        <f t="shared" si="764"/>
        <v>1898.6836712328745</v>
      </c>
      <c r="W6873" s="53">
        <f t="shared" si="765"/>
        <v>-4.3086216852484815E-3</v>
      </c>
      <c r="X6873" s="53" t="str">
        <f t="shared" si="766"/>
        <v/>
      </c>
      <c r="Y6873" s="54" t="str">
        <f t="shared" si="767"/>
        <v/>
      </c>
    </row>
    <row r="6874" spans="17:25" x14ac:dyDescent="0.25">
      <c r="Q6874" s="47">
        <f t="shared" si="763"/>
        <v>2010</v>
      </c>
      <c r="R6874" s="48" t="str">
        <f t="shared" si="761"/>
        <v>20109</v>
      </c>
      <c r="S6874" s="49">
        <v>40436</v>
      </c>
      <c r="T6874" s="48">
        <v>1788.05</v>
      </c>
      <c r="U6874" s="50">
        <f t="shared" si="762"/>
        <v>1805.7723333333331</v>
      </c>
      <c r="V6874" s="51">
        <f t="shared" si="764"/>
        <v>1898.6836712328745</v>
      </c>
      <c r="W6874" s="53">
        <f t="shared" si="765"/>
        <v>-2.9164436117059545E-3</v>
      </c>
      <c r="X6874" s="53" t="str">
        <f t="shared" si="766"/>
        <v/>
      </c>
      <c r="Y6874" s="54" t="str">
        <f t="shared" si="767"/>
        <v/>
      </c>
    </row>
    <row r="6875" spans="17:25" x14ac:dyDescent="0.25">
      <c r="Q6875" s="47">
        <f t="shared" si="763"/>
        <v>2010</v>
      </c>
      <c r="R6875" s="48" t="str">
        <f t="shared" si="761"/>
        <v>20109</v>
      </c>
      <c r="S6875" s="49">
        <v>40437</v>
      </c>
      <c r="T6875" s="48">
        <v>1806.78</v>
      </c>
      <c r="U6875" s="50">
        <f t="shared" si="762"/>
        <v>1805.7723333333331</v>
      </c>
      <c r="V6875" s="51">
        <f t="shared" si="764"/>
        <v>1898.6836712328745</v>
      </c>
      <c r="W6875" s="53">
        <f t="shared" si="765"/>
        <v>1.0475098571069097E-2</v>
      </c>
      <c r="X6875" s="53" t="str">
        <f t="shared" si="766"/>
        <v/>
      </c>
      <c r="Y6875" s="54" t="str">
        <f t="shared" si="767"/>
        <v/>
      </c>
    </row>
    <row r="6876" spans="17:25" x14ac:dyDescent="0.25">
      <c r="Q6876" s="47">
        <f t="shared" si="763"/>
        <v>2010</v>
      </c>
      <c r="R6876" s="48" t="str">
        <f t="shared" si="761"/>
        <v>20109</v>
      </c>
      <c r="S6876" s="49">
        <v>40438</v>
      </c>
      <c r="T6876" s="48">
        <v>1811.55</v>
      </c>
      <c r="U6876" s="50">
        <f t="shared" si="762"/>
        <v>1805.7723333333331</v>
      </c>
      <c r="V6876" s="51">
        <f t="shared" si="764"/>
        <v>1898.6836712328745</v>
      </c>
      <c r="W6876" s="53">
        <f t="shared" si="765"/>
        <v>2.6400557898582644E-3</v>
      </c>
      <c r="X6876" s="53" t="str">
        <f t="shared" si="766"/>
        <v/>
      </c>
      <c r="Y6876" s="54" t="str">
        <f t="shared" si="767"/>
        <v/>
      </c>
    </row>
    <row r="6877" spans="17:25" x14ac:dyDescent="0.25">
      <c r="Q6877" s="47">
        <f t="shared" si="763"/>
        <v>2010</v>
      </c>
      <c r="R6877" s="48" t="str">
        <f t="shared" si="761"/>
        <v>20109</v>
      </c>
      <c r="S6877" s="49">
        <v>40439</v>
      </c>
      <c r="T6877" s="48">
        <v>1806.76</v>
      </c>
      <c r="U6877" s="50">
        <f t="shared" si="762"/>
        <v>1805.7723333333331</v>
      </c>
      <c r="V6877" s="51">
        <f t="shared" si="764"/>
        <v>1898.6836712328745</v>
      </c>
      <c r="W6877" s="53">
        <f t="shared" si="765"/>
        <v>-2.6441445171262457E-3</v>
      </c>
      <c r="X6877" s="53" t="str">
        <f t="shared" si="766"/>
        <v/>
      </c>
      <c r="Y6877" s="54" t="str">
        <f t="shared" si="767"/>
        <v/>
      </c>
    </row>
    <row r="6878" spans="17:25" x14ac:dyDescent="0.25">
      <c r="Q6878" s="47">
        <f t="shared" si="763"/>
        <v>2010</v>
      </c>
      <c r="R6878" s="48" t="str">
        <f t="shared" si="761"/>
        <v>20109</v>
      </c>
      <c r="S6878" s="49">
        <v>40440</v>
      </c>
      <c r="T6878" s="48">
        <v>1806.76</v>
      </c>
      <c r="U6878" s="50">
        <f t="shared" si="762"/>
        <v>1805.7723333333331</v>
      </c>
      <c r="V6878" s="51">
        <f t="shared" si="764"/>
        <v>1898.6836712328745</v>
      </c>
      <c r="W6878" s="53">
        <f t="shared" si="765"/>
        <v>0</v>
      </c>
      <c r="X6878" s="53" t="str">
        <f t="shared" si="766"/>
        <v/>
      </c>
      <c r="Y6878" s="54" t="str">
        <f t="shared" si="767"/>
        <v/>
      </c>
    </row>
    <row r="6879" spans="17:25" x14ac:dyDescent="0.25">
      <c r="Q6879" s="47">
        <f t="shared" si="763"/>
        <v>2010</v>
      </c>
      <c r="R6879" s="48" t="str">
        <f t="shared" si="761"/>
        <v>20109</v>
      </c>
      <c r="S6879" s="49">
        <v>40441</v>
      </c>
      <c r="T6879" s="48">
        <v>1806.76</v>
      </c>
      <c r="U6879" s="50">
        <f t="shared" si="762"/>
        <v>1805.7723333333331</v>
      </c>
      <c r="V6879" s="51">
        <f t="shared" si="764"/>
        <v>1898.6836712328745</v>
      </c>
      <c r="W6879" s="53">
        <f t="shared" si="765"/>
        <v>0</v>
      </c>
      <c r="X6879" s="53" t="str">
        <f t="shared" si="766"/>
        <v/>
      </c>
      <c r="Y6879" s="54" t="str">
        <f t="shared" si="767"/>
        <v/>
      </c>
    </row>
    <row r="6880" spans="17:25" x14ac:dyDescent="0.25">
      <c r="Q6880" s="47">
        <f t="shared" si="763"/>
        <v>2010</v>
      </c>
      <c r="R6880" s="48" t="str">
        <f t="shared" si="761"/>
        <v>20109</v>
      </c>
      <c r="S6880" s="49">
        <v>40442</v>
      </c>
      <c r="T6880" s="48">
        <v>1798.73</v>
      </c>
      <c r="U6880" s="50">
        <f t="shared" si="762"/>
        <v>1805.7723333333331</v>
      </c>
      <c r="V6880" s="51">
        <f t="shared" si="764"/>
        <v>1898.6836712328745</v>
      </c>
      <c r="W6880" s="53">
        <f t="shared" si="765"/>
        <v>-4.4444198454691719E-3</v>
      </c>
      <c r="X6880" s="53" t="str">
        <f t="shared" si="766"/>
        <v/>
      </c>
      <c r="Y6880" s="54" t="str">
        <f t="shared" si="767"/>
        <v/>
      </c>
    </row>
    <row r="6881" spans="17:25" x14ac:dyDescent="0.25">
      <c r="Q6881" s="47">
        <f t="shared" si="763"/>
        <v>2010</v>
      </c>
      <c r="R6881" s="48" t="str">
        <f t="shared" si="761"/>
        <v>20109</v>
      </c>
      <c r="S6881" s="49">
        <v>40443</v>
      </c>
      <c r="T6881" s="48">
        <v>1805.31</v>
      </c>
      <c r="U6881" s="50">
        <f t="shared" si="762"/>
        <v>1805.7723333333331</v>
      </c>
      <c r="V6881" s="51">
        <f t="shared" si="764"/>
        <v>1898.6836712328745</v>
      </c>
      <c r="W6881" s="53">
        <f t="shared" si="765"/>
        <v>3.658136574138382E-3</v>
      </c>
      <c r="X6881" s="53" t="str">
        <f t="shared" si="766"/>
        <v/>
      </c>
      <c r="Y6881" s="54" t="str">
        <f t="shared" si="767"/>
        <v/>
      </c>
    </row>
    <row r="6882" spans="17:25" x14ac:dyDescent="0.25">
      <c r="Q6882" s="47">
        <f t="shared" si="763"/>
        <v>2010</v>
      </c>
      <c r="R6882" s="48" t="str">
        <f t="shared" si="761"/>
        <v>20109</v>
      </c>
      <c r="S6882" s="49">
        <v>40444</v>
      </c>
      <c r="T6882" s="48">
        <v>1803.71</v>
      </c>
      <c r="U6882" s="50">
        <f t="shared" si="762"/>
        <v>1805.7723333333331</v>
      </c>
      <c r="V6882" s="51">
        <f t="shared" si="764"/>
        <v>1898.6836712328745</v>
      </c>
      <c r="W6882" s="53">
        <f t="shared" si="765"/>
        <v>-8.8627437946942056E-4</v>
      </c>
      <c r="X6882" s="53" t="str">
        <f t="shared" si="766"/>
        <v/>
      </c>
      <c r="Y6882" s="54" t="str">
        <f t="shared" si="767"/>
        <v/>
      </c>
    </row>
    <row r="6883" spans="17:25" x14ac:dyDescent="0.25">
      <c r="Q6883" s="47">
        <f t="shared" si="763"/>
        <v>2010</v>
      </c>
      <c r="R6883" s="48" t="str">
        <f t="shared" si="761"/>
        <v>20109</v>
      </c>
      <c r="S6883" s="49">
        <v>40445</v>
      </c>
      <c r="T6883" s="48">
        <v>1810.72</v>
      </c>
      <c r="U6883" s="50">
        <f t="shared" si="762"/>
        <v>1805.7723333333331</v>
      </c>
      <c r="V6883" s="51">
        <f t="shared" si="764"/>
        <v>1898.6836712328745</v>
      </c>
      <c r="W6883" s="53">
        <f t="shared" si="765"/>
        <v>3.8864340719959589E-3</v>
      </c>
      <c r="X6883" s="53" t="str">
        <f t="shared" si="766"/>
        <v/>
      </c>
      <c r="Y6883" s="54" t="str">
        <f t="shared" si="767"/>
        <v/>
      </c>
    </row>
    <row r="6884" spans="17:25" x14ac:dyDescent="0.25">
      <c r="Q6884" s="47">
        <f t="shared" si="763"/>
        <v>2010</v>
      </c>
      <c r="R6884" s="48" t="str">
        <f t="shared" si="761"/>
        <v>20109</v>
      </c>
      <c r="S6884" s="49">
        <v>40446</v>
      </c>
      <c r="T6884" s="48">
        <v>1809.46</v>
      </c>
      <c r="U6884" s="50">
        <f t="shared" si="762"/>
        <v>1805.7723333333331</v>
      </c>
      <c r="V6884" s="51">
        <f t="shared" si="764"/>
        <v>1898.6836712328745</v>
      </c>
      <c r="W6884" s="53">
        <f t="shared" si="765"/>
        <v>-6.9585579217101845E-4</v>
      </c>
      <c r="X6884" s="53" t="str">
        <f t="shared" si="766"/>
        <v/>
      </c>
      <c r="Y6884" s="54" t="str">
        <f t="shared" si="767"/>
        <v/>
      </c>
    </row>
    <row r="6885" spans="17:25" x14ac:dyDescent="0.25">
      <c r="Q6885" s="47">
        <f t="shared" si="763"/>
        <v>2010</v>
      </c>
      <c r="R6885" s="48" t="str">
        <f t="shared" si="761"/>
        <v>20109</v>
      </c>
      <c r="S6885" s="49">
        <v>40447</v>
      </c>
      <c r="T6885" s="48">
        <v>1809.46</v>
      </c>
      <c r="U6885" s="50">
        <f t="shared" si="762"/>
        <v>1805.7723333333331</v>
      </c>
      <c r="V6885" s="51">
        <f t="shared" si="764"/>
        <v>1898.6836712328745</v>
      </c>
      <c r="W6885" s="53">
        <f t="shared" si="765"/>
        <v>0</v>
      </c>
      <c r="X6885" s="53" t="str">
        <f t="shared" si="766"/>
        <v/>
      </c>
      <c r="Y6885" s="54" t="str">
        <f t="shared" si="767"/>
        <v/>
      </c>
    </row>
    <row r="6886" spans="17:25" x14ac:dyDescent="0.25">
      <c r="Q6886" s="47">
        <f t="shared" si="763"/>
        <v>2010</v>
      </c>
      <c r="R6886" s="48" t="str">
        <f t="shared" si="761"/>
        <v>20109</v>
      </c>
      <c r="S6886" s="49">
        <v>40448</v>
      </c>
      <c r="T6886" s="48">
        <v>1809.46</v>
      </c>
      <c r="U6886" s="50">
        <f t="shared" si="762"/>
        <v>1805.7723333333331</v>
      </c>
      <c r="V6886" s="51">
        <f t="shared" si="764"/>
        <v>1898.6836712328745</v>
      </c>
      <c r="W6886" s="53">
        <f t="shared" si="765"/>
        <v>0</v>
      </c>
      <c r="X6886" s="53" t="str">
        <f t="shared" si="766"/>
        <v/>
      </c>
      <c r="Y6886" s="54" t="str">
        <f t="shared" si="767"/>
        <v/>
      </c>
    </row>
    <row r="6887" spans="17:25" x14ac:dyDescent="0.25">
      <c r="Q6887" s="47">
        <f t="shared" si="763"/>
        <v>2010</v>
      </c>
      <c r="R6887" s="48" t="str">
        <f t="shared" si="761"/>
        <v>20109</v>
      </c>
      <c r="S6887" s="49">
        <v>40449</v>
      </c>
      <c r="T6887" s="48">
        <v>1802.15</v>
      </c>
      <c r="U6887" s="50">
        <f t="shared" si="762"/>
        <v>1805.7723333333331</v>
      </c>
      <c r="V6887" s="51">
        <f t="shared" si="764"/>
        <v>1898.6836712328745</v>
      </c>
      <c r="W6887" s="53">
        <f t="shared" si="765"/>
        <v>-4.0398793010069101E-3</v>
      </c>
      <c r="X6887" s="53" t="str">
        <f t="shared" si="766"/>
        <v/>
      </c>
      <c r="Y6887" s="54" t="str">
        <f t="shared" si="767"/>
        <v/>
      </c>
    </row>
    <row r="6888" spans="17:25" x14ac:dyDescent="0.25">
      <c r="Q6888" s="47">
        <f t="shared" si="763"/>
        <v>2010</v>
      </c>
      <c r="R6888" s="48" t="str">
        <f t="shared" si="761"/>
        <v>20109</v>
      </c>
      <c r="S6888" s="49">
        <v>40450</v>
      </c>
      <c r="T6888" s="48">
        <v>1804.06</v>
      </c>
      <c r="U6888" s="50">
        <f t="shared" si="762"/>
        <v>1805.7723333333331</v>
      </c>
      <c r="V6888" s="51">
        <f t="shared" si="764"/>
        <v>1898.6836712328745</v>
      </c>
      <c r="W6888" s="53">
        <f t="shared" si="765"/>
        <v>1.0598451849179735E-3</v>
      </c>
      <c r="X6888" s="53" t="str">
        <f t="shared" si="766"/>
        <v/>
      </c>
      <c r="Y6888" s="54" t="str">
        <f t="shared" si="767"/>
        <v/>
      </c>
    </row>
    <row r="6889" spans="17:25" x14ac:dyDescent="0.25">
      <c r="Q6889" s="47">
        <f t="shared" si="763"/>
        <v>2010</v>
      </c>
      <c r="R6889" s="48" t="str">
        <f t="shared" si="761"/>
        <v>20109</v>
      </c>
      <c r="S6889" s="49">
        <v>40451</v>
      </c>
      <c r="T6889" s="48">
        <v>1799.89</v>
      </c>
      <c r="U6889" s="50">
        <f t="shared" si="762"/>
        <v>1805.7723333333331</v>
      </c>
      <c r="V6889" s="51">
        <f t="shared" si="764"/>
        <v>1898.6836712328745</v>
      </c>
      <c r="W6889" s="53">
        <f t="shared" si="765"/>
        <v>-2.3114530558849822E-3</v>
      </c>
      <c r="X6889" s="53" t="str">
        <f t="shared" si="766"/>
        <v/>
      </c>
      <c r="Y6889" s="54" t="str">
        <f t="shared" si="767"/>
        <v/>
      </c>
    </row>
    <row r="6890" spans="17:25" x14ac:dyDescent="0.25">
      <c r="Q6890" s="47">
        <f t="shared" si="763"/>
        <v>2010</v>
      </c>
      <c r="R6890" s="48" t="str">
        <f t="shared" si="761"/>
        <v>201010</v>
      </c>
      <c r="S6890" s="49">
        <v>40452</v>
      </c>
      <c r="T6890" s="48">
        <v>1801.01</v>
      </c>
      <c r="U6890" s="50">
        <f t="shared" si="762"/>
        <v>1808.6070967741937</v>
      </c>
      <c r="V6890" s="51">
        <f t="shared" si="764"/>
        <v>1898.6836712328745</v>
      </c>
      <c r="W6890" s="53">
        <f t="shared" si="765"/>
        <v>6.2226024923739409E-4</v>
      </c>
      <c r="X6890" s="53">
        <f t="shared" si="766"/>
        <v>1.5698343520569313E-3</v>
      </c>
      <c r="Y6890" s="54" t="str">
        <f t="shared" si="767"/>
        <v/>
      </c>
    </row>
    <row r="6891" spans="17:25" x14ac:dyDescent="0.25">
      <c r="Q6891" s="47">
        <f t="shared" si="763"/>
        <v>2010</v>
      </c>
      <c r="R6891" s="48" t="str">
        <f t="shared" si="761"/>
        <v>201010</v>
      </c>
      <c r="S6891" s="49">
        <v>40453</v>
      </c>
      <c r="T6891" s="48">
        <v>1795.93</v>
      </c>
      <c r="U6891" s="50">
        <f t="shared" si="762"/>
        <v>1808.6070967741937</v>
      </c>
      <c r="V6891" s="51">
        <f t="shared" si="764"/>
        <v>1898.6836712328745</v>
      </c>
      <c r="W6891" s="53">
        <f t="shared" si="765"/>
        <v>-2.8206395300414133E-3</v>
      </c>
      <c r="X6891" s="53" t="str">
        <f t="shared" si="766"/>
        <v/>
      </c>
      <c r="Y6891" s="54" t="str">
        <f t="shared" si="767"/>
        <v/>
      </c>
    </row>
    <row r="6892" spans="17:25" x14ac:dyDescent="0.25">
      <c r="Q6892" s="47">
        <f t="shared" si="763"/>
        <v>2010</v>
      </c>
      <c r="R6892" s="48" t="str">
        <f t="shared" si="761"/>
        <v>201010</v>
      </c>
      <c r="S6892" s="49">
        <v>40454</v>
      </c>
      <c r="T6892" s="48">
        <v>1795.93</v>
      </c>
      <c r="U6892" s="50">
        <f t="shared" si="762"/>
        <v>1808.6070967741937</v>
      </c>
      <c r="V6892" s="51">
        <f t="shared" si="764"/>
        <v>1898.6836712328745</v>
      </c>
      <c r="W6892" s="53">
        <f t="shared" si="765"/>
        <v>0</v>
      </c>
      <c r="X6892" s="53" t="str">
        <f t="shared" si="766"/>
        <v/>
      </c>
      <c r="Y6892" s="54" t="str">
        <f t="shared" si="767"/>
        <v/>
      </c>
    </row>
    <row r="6893" spans="17:25" x14ac:dyDescent="0.25">
      <c r="Q6893" s="47">
        <f t="shared" si="763"/>
        <v>2010</v>
      </c>
      <c r="R6893" s="48" t="str">
        <f t="shared" si="761"/>
        <v>201010</v>
      </c>
      <c r="S6893" s="49">
        <v>40455</v>
      </c>
      <c r="T6893" s="48">
        <v>1795.93</v>
      </c>
      <c r="U6893" s="50">
        <f t="shared" si="762"/>
        <v>1808.6070967741937</v>
      </c>
      <c r="V6893" s="51">
        <f t="shared" si="764"/>
        <v>1898.6836712328745</v>
      </c>
      <c r="W6893" s="53">
        <f t="shared" si="765"/>
        <v>0</v>
      </c>
      <c r="X6893" s="53" t="str">
        <f t="shared" si="766"/>
        <v/>
      </c>
      <c r="Y6893" s="54" t="str">
        <f t="shared" si="767"/>
        <v/>
      </c>
    </row>
    <row r="6894" spans="17:25" x14ac:dyDescent="0.25">
      <c r="Q6894" s="47">
        <f t="shared" si="763"/>
        <v>2010</v>
      </c>
      <c r="R6894" s="48" t="str">
        <f t="shared" si="761"/>
        <v>201010</v>
      </c>
      <c r="S6894" s="49">
        <v>40456</v>
      </c>
      <c r="T6894" s="48">
        <v>1802.09</v>
      </c>
      <c r="U6894" s="50">
        <f t="shared" si="762"/>
        <v>1808.6070967741937</v>
      </c>
      <c r="V6894" s="51">
        <f t="shared" si="764"/>
        <v>1898.6836712328745</v>
      </c>
      <c r="W6894" s="53">
        <f t="shared" si="765"/>
        <v>3.4299777830983924E-3</v>
      </c>
      <c r="X6894" s="53" t="str">
        <f t="shared" si="766"/>
        <v/>
      </c>
      <c r="Y6894" s="54" t="str">
        <f t="shared" si="767"/>
        <v/>
      </c>
    </row>
    <row r="6895" spans="17:25" x14ac:dyDescent="0.25">
      <c r="Q6895" s="47">
        <f t="shared" si="763"/>
        <v>2010</v>
      </c>
      <c r="R6895" s="48" t="str">
        <f t="shared" si="761"/>
        <v>201010</v>
      </c>
      <c r="S6895" s="49">
        <v>40457</v>
      </c>
      <c r="T6895" s="48">
        <v>1802.43</v>
      </c>
      <c r="U6895" s="50">
        <f t="shared" si="762"/>
        <v>1808.6070967741937</v>
      </c>
      <c r="V6895" s="51">
        <f t="shared" si="764"/>
        <v>1898.6836712328745</v>
      </c>
      <c r="W6895" s="53">
        <f t="shared" si="765"/>
        <v>1.8866982226195539E-4</v>
      </c>
      <c r="X6895" s="53" t="str">
        <f t="shared" si="766"/>
        <v/>
      </c>
      <c r="Y6895" s="54" t="str">
        <f t="shared" si="767"/>
        <v/>
      </c>
    </row>
    <row r="6896" spans="17:25" x14ac:dyDescent="0.25">
      <c r="Q6896" s="47">
        <f t="shared" si="763"/>
        <v>2010</v>
      </c>
      <c r="R6896" s="48" t="str">
        <f t="shared" si="761"/>
        <v>201010</v>
      </c>
      <c r="S6896" s="49">
        <v>40458</v>
      </c>
      <c r="T6896" s="48">
        <v>1796.29</v>
      </c>
      <c r="U6896" s="50">
        <f t="shared" si="762"/>
        <v>1808.6070967741937</v>
      </c>
      <c r="V6896" s="51">
        <f t="shared" si="764"/>
        <v>1898.6836712328745</v>
      </c>
      <c r="W6896" s="53">
        <f t="shared" si="765"/>
        <v>-3.4065123194798597E-3</v>
      </c>
      <c r="X6896" s="53" t="str">
        <f t="shared" si="766"/>
        <v/>
      </c>
      <c r="Y6896" s="54" t="str">
        <f t="shared" si="767"/>
        <v/>
      </c>
    </row>
    <row r="6897" spans="17:25" x14ac:dyDescent="0.25">
      <c r="Q6897" s="47">
        <f t="shared" si="763"/>
        <v>2010</v>
      </c>
      <c r="R6897" s="48" t="str">
        <f t="shared" si="761"/>
        <v>201010</v>
      </c>
      <c r="S6897" s="49">
        <v>40459</v>
      </c>
      <c r="T6897" s="48">
        <v>1786.2</v>
      </c>
      <c r="U6897" s="50">
        <f t="shared" si="762"/>
        <v>1808.6070967741937</v>
      </c>
      <c r="V6897" s="51">
        <f t="shared" si="764"/>
        <v>1898.6836712328745</v>
      </c>
      <c r="W6897" s="53">
        <f t="shared" si="765"/>
        <v>-5.6171330909818851E-3</v>
      </c>
      <c r="X6897" s="53" t="str">
        <f t="shared" si="766"/>
        <v/>
      </c>
      <c r="Y6897" s="54" t="str">
        <f t="shared" si="767"/>
        <v/>
      </c>
    </row>
    <row r="6898" spans="17:25" x14ac:dyDescent="0.25">
      <c r="Q6898" s="47">
        <f t="shared" si="763"/>
        <v>2010</v>
      </c>
      <c r="R6898" s="48" t="str">
        <f t="shared" si="761"/>
        <v>201010</v>
      </c>
      <c r="S6898" s="49">
        <v>40460</v>
      </c>
      <c r="T6898" s="48">
        <v>1786.37</v>
      </c>
      <c r="U6898" s="50">
        <f t="shared" si="762"/>
        <v>1808.6070967741937</v>
      </c>
      <c r="V6898" s="51">
        <f t="shared" si="764"/>
        <v>1898.6836712328745</v>
      </c>
      <c r="W6898" s="53">
        <f t="shared" si="765"/>
        <v>9.5174112641371877E-5</v>
      </c>
      <c r="X6898" s="53" t="str">
        <f t="shared" si="766"/>
        <v/>
      </c>
      <c r="Y6898" s="54" t="str">
        <f t="shared" si="767"/>
        <v/>
      </c>
    </row>
    <row r="6899" spans="17:25" x14ac:dyDescent="0.25">
      <c r="Q6899" s="47">
        <f t="shared" si="763"/>
        <v>2010</v>
      </c>
      <c r="R6899" s="48" t="str">
        <f t="shared" si="761"/>
        <v>201010</v>
      </c>
      <c r="S6899" s="49">
        <v>40461</v>
      </c>
      <c r="T6899" s="48">
        <v>1786.37</v>
      </c>
      <c r="U6899" s="50">
        <f t="shared" si="762"/>
        <v>1808.6070967741937</v>
      </c>
      <c r="V6899" s="51">
        <f t="shared" si="764"/>
        <v>1898.6836712328745</v>
      </c>
      <c r="W6899" s="53">
        <f t="shared" si="765"/>
        <v>0</v>
      </c>
      <c r="X6899" s="53" t="str">
        <f t="shared" si="766"/>
        <v/>
      </c>
      <c r="Y6899" s="54" t="str">
        <f t="shared" si="767"/>
        <v/>
      </c>
    </row>
    <row r="6900" spans="17:25" x14ac:dyDescent="0.25">
      <c r="Q6900" s="47">
        <f t="shared" si="763"/>
        <v>2010</v>
      </c>
      <c r="R6900" s="48" t="str">
        <f t="shared" si="761"/>
        <v>201010</v>
      </c>
      <c r="S6900" s="49">
        <v>40462</v>
      </c>
      <c r="T6900" s="48">
        <v>1786.37</v>
      </c>
      <c r="U6900" s="50">
        <f t="shared" si="762"/>
        <v>1808.6070967741937</v>
      </c>
      <c r="V6900" s="51">
        <f t="shared" si="764"/>
        <v>1898.6836712328745</v>
      </c>
      <c r="W6900" s="53">
        <f t="shared" si="765"/>
        <v>0</v>
      </c>
      <c r="X6900" s="53" t="str">
        <f t="shared" si="766"/>
        <v/>
      </c>
      <c r="Y6900" s="54" t="str">
        <f t="shared" si="767"/>
        <v/>
      </c>
    </row>
    <row r="6901" spans="17:25" x14ac:dyDescent="0.25">
      <c r="Q6901" s="47">
        <f t="shared" si="763"/>
        <v>2010</v>
      </c>
      <c r="R6901" s="48" t="str">
        <f t="shared" si="761"/>
        <v>201010</v>
      </c>
      <c r="S6901" s="49">
        <v>40463</v>
      </c>
      <c r="T6901" s="48">
        <v>1786.37</v>
      </c>
      <c r="U6901" s="50">
        <f t="shared" si="762"/>
        <v>1808.6070967741937</v>
      </c>
      <c r="V6901" s="51">
        <f t="shared" si="764"/>
        <v>1898.6836712328745</v>
      </c>
      <c r="W6901" s="53">
        <f t="shared" si="765"/>
        <v>0</v>
      </c>
      <c r="X6901" s="53" t="str">
        <f t="shared" si="766"/>
        <v/>
      </c>
      <c r="Y6901" s="54" t="str">
        <f t="shared" si="767"/>
        <v/>
      </c>
    </row>
    <row r="6902" spans="17:25" x14ac:dyDescent="0.25">
      <c r="Q6902" s="47">
        <f t="shared" si="763"/>
        <v>2010</v>
      </c>
      <c r="R6902" s="48" t="str">
        <f t="shared" si="761"/>
        <v>201010</v>
      </c>
      <c r="S6902" s="49">
        <v>40464</v>
      </c>
      <c r="T6902" s="48">
        <v>1786.77</v>
      </c>
      <c r="U6902" s="50">
        <f t="shared" si="762"/>
        <v>1808.6070967741937</v>
      </c>
      <c r="V6902" s="51">
        <f t="shared" si="764"/>
        <v>1898.6836712328745</v>
      </c>
      <c r="W6902" s="53">
        <f t="shared" si="765"/>
        <v>2.2391777739216856E-4</v>
      </c>
      <c r="X6902" s="53" t="str">
        <f t="shared" si="766"/>
        <v/>
      </c>
      <c r="Y6902" s="54" t="str">
        <f t="shared" si="767"/>
        <v/>
      </c>
    </row>
    <row r="6903" spans="17:25" x14ac:dyDescent="0.25">
      <c r="Q6903" s="47">
        <f t="shared" si="763"/>
        <v>2010</v>
      </c>
      <c r="R6903" s="48" t="str">
        <f t="shared" si="761"/>
        <v>201010</v>
      </c>
      <c r="S6903" s="49">
        <v>40465</v>
      </c>
      <c r="T6903" s="48">
        <v>1791.56</v>
      </c>
      <c r="U6903" s="50">
        <f t="shared" si="762"/>
        <v>1808.6070967741937</v>
      </c>
      <c r="V6903" s="51">
        <f t="shared" si="764"/>
        <v>1898.6836712328745</v>
      </c>
      <c r="W6903" s="53">
        <f t="shared" si="765"/>
        <v>2.6808151021116E-3</v>
      </c>
      <c r="X6903" s="53" t="str">
        <f t="shared" si="766"/>
        <v/>
      </c>
      <c r="Y6903" s="54" t="str">
        <f t="shared" si="767"/>
        <v/>
      </c>
    </row>
    <row r="6904" spans="17:25" x14ac:dyDescent="0.25">
      <c r="Q6904" s="47">
        <f t="shared" si="763"/>
        <v>2010</v>
      </c>
      <c r="R6904" s="48" t="str">
        <f t="shared" si="761"/>
        <v>201010</v>
      </c>
      <c r="S6904" s="49">
        <v>40466</v>
      </c>
      <c r="T6904" s="48">
        <v>1801.2</v>
      </c>
      <c r="U6904" s="50">
        <f t="shared" si="762"/>
        <v>1808.6070967741937</v>
      </c>
      <c r="V6904" s="51">
        <f t="shared" si="764"/>
        <v>1898.6836712328745</v>
      </c>
      <c r="W6904" s="53">
        <f t="shared" si="765"/>
        <v>5.3807854607159644E-3</v>
      </c>
      <c r="X6904" s="53" t="str">
        <f t="shared" si="766"/>
        <v/>
      </c>
      <c r="Y6904" s="54" t="str">
        <f t="shared" si="767"/>
        <v/>
      </c>
    </row>
    <row r="6905" spans="17:25" x14ac:dyDescent="0.25">
      <c r="Q6905" s="47">
        <f t="shared" si="763"/>
        <v>2010</v>
      </c>
      <c r="R6905" s="48" t="str">
        <f t="shared" si="761"/>
        <v>201010</v>
      </c>
      <c r="S6905" s="49">
        <v>40467</v>
      </c>
      <c r="T6905" s="48">
        <v>1807.88</v>
      </c>
      <c r="U6905" s="50">
        <f t="shared" si="762"/>
        <v>1808.6070967741937</v>
      </c>
      <c r="V6905" s="51">
        <f t="shared" si="764"/>
        <v>1898.6836712328745</v>
      </c>
      <c r="W6905" s="53">
        <f t="shared" si="765"/>
        <v>3.7086386853208975E-3</v>
      </c>
      <c r="X6905" s="53" t="str">
        <f t="shared" si="766"/>
        <v/>
      </c>
      <c r="Y6905" s="54" t="str">
        <f t="shared" si="767"/>
        <v/>
      </c>
    </row>
    <row r="6906" spans="17:25" x14ac:dyDescent="0.25">
      <c r="Q6906" s="47">
        <f t="shared" si="763"/>
        <v>2010</v>
      </c>
      <c r="R6906" s="48" t="str">
        <f t="shared" si="761"/>
        <v>201010</v>
      </c>
      <c r="S6906" s="49">
        <v>40468</v>
      </c>
      <c r="T6906" s="48">
        <v>1807.88</v>
      </c>
      <c r="U6906" s="50">
        <f t="shared" si="762"/>
        <v>1808.6070967741937</v>
      </c>
      <c r="V6906" s="51">
        <f t="shared" si="764"/>
        <v>1898.6836712328745</v>
      </c>
      <c r="W6906" s="53">
        <f t="shared" si="765"/>
        <v>0</v>
      </c>
      <c r="X6906" s="53" t="str">
        <f t="shared" si="766"/>
        <v/>
      </c>
      <c r="Y6906" s="54" t="str">
        <f t="shared" si="767"/>
        <v/>
      </c>
    </row>
    <row r="6907" spans="17:25" x14ac:dyDescent="0.25">
      <c r="Q6907" s="47">
        <f t="shared" si="763"/>
        <v>2010</v>
      </c>
      <c r="R6907" s="48" t="str">
        <f t="shared" si="761"/>
        <v>201010</v>
      </c>
      <c r="S6907" s="49">
        <v>40469</v>
      </c>
      <c r="T6907" s="48">
        <v>1807.88</v>
      </c>
      <c r="U6907" s="50">
        <f t="shared" si="762"/>
        <v>1808.6070967741937</v>
      </c>
      <c r="V6907" s="51">
        <f t="shared" si="764"/>
        <v>1898.6836712328745</v>
      </c>
      <c r="W6907" s="53">
        <f t="shared" si="765"/>
        <v>0</v>
      </c>
      <c r="X6907" s="53" t="str">
        <f t="shared" si="766"/>
        <v/>
      </c>
      <c r="Y6907" s="54" t="str">
        <f t="shared" si="767"/>
        <v/>
      </c>
    </row>
    <row r="6908" spans="17:25" x14ac:dyDescent="0.25">
      <c r="Q6908" s="47">
        <f t="shared" si="763"/>
        <v>2010</v>
      </c>
      <c r="R6908" s="48" t="str">
        <f t="shared" si="761"/>
        <v>201010</v>
      </c>
      <c r="S6908" s="49">
        <v>40470</v>
      </c>
      <c r="T6908" s="48">
        <v>1807.88</v>
      </c>
      <c r="U6908" s="50">
        <f t="shared" si="762"/>
        <v>1808.6070967741937</v>
      </c>
      <c r="V6908" s="51">
        <f t="shared" si="764"/>
        <v>1898.6836712328745</v>
      </c>
      <c r="W6908" s="53">
        <f t="shared" si="765"/>
        <v>0</v>
      </c>
      <c r="X6908" s="53" t="str">
        <f t="shared" si="766"/>
        <v/>
      </c>
      <c r="Y6908" s="54" t="str">
        <f t="shared" si="767"/>
        <v/>
      </c>
    </row>
    <row r="6909" spans="17:25" x14ac:dyDescent="0.25">
      <c r="Q6909" s="47">
        <f t="shared" si="763"/>
        <v>2010</v>
      </c>
      <c r="R6909" s="48" t="str">
        <f t="shared" si="761"/>
        <v>201010</v>
      </c>
      <c r="S6909" s="49">
        <v>40471</v>
      </c>
      <c r="T6909" s="48">
        <v>1817.45</v>
      </c>
      <c r="U6909" s="50">
        <f t="shared" si="762"/>
        <v>1808.6070967741937</v>
      </c>
      <c r="V6909" s="51">
        <f t="shared" si="764"/>
        <v>1898.6836712328745</v>
      </c>
      <c r="W6909" s="53">
        <f t="shared" si="765"/>
        <v>5.2934929309467194E-3</v>
      </c>
      <c r="X6909" s="53" t="str">
        <f t="shared" si="766"/>
        <v/>
      </c>
      <c r="Y6909" s="54" t="str">
        <f t="shared" si="767"/>
        <v/>
      </c>
    </row>
    <row r="6910" spans="17:25" x14ac:dyDescent="0.25">
      <c r="Q6910" s="47">
        <f t="shared" si="763"/>
        <v>2010</v>
      </c>
      <c r="R6910" s="48" t="str">
        <f t="shared" si="761"/>
        <v>201010</v>
      </c>
      <c r="S6910" s="49">
        <v>40472</v>
      </c>
      <c r="T6910" s="48">
        <v>1812.6</v>
      </c>
      <c r="U6910" s="50">
        <f t="shared" si="762"/>
        <v>1808.6070967741937</v>
      </c>
      <c r="V6910" s="51">
        <f t="shared" si="764"/>
        <v>1898.6836712328745</v>
      </c>
      <c r="W6910" s="53">
        <f t="shared" si="765"/>
        <v>-2.6685741010757935E-3</v>
      </c>
      <c r="X6910" s="53" t="str">
        <f t="shared" si="766"/>
        <v/>
      </c>
      <c r="Y6910" s="54" t="str">
        <f t="shared" si="767"/>
        <v/>
      </c>
    </row>
    <row r="6911" spans="17:25" x14ac:dyDescent="0.25">
      <c r="Q6911" s="47">
        <f t="shared" si="763"/>
        <v>2010</v>
      </c>
      <c r="R6911" s="48" t="str">
        <f t="shared" si="761"/>
        <v>201010</v>
      </c>
      <c r="S6911" s="49">
        <v>40473</v>
      </c>
      <c r="T6911" s="48">
        <v>1816.28</v>
      </c>
      <c r="U6911" s="50">
        <f t="shared" si="762"/>
        <v>1808.6070967741937</v>
      </c>
      <c r="V6911" s="51">
        <f t="shared" si="764"/>
        <v>1898.6836712328745</v>
      </c>
      <c r="W6911" s="53">
        <f t="shared" si="765"/>
        <v>2.0302328147412396E-3</v>
      </c>
      <c r="X6911" s="53" t="str">
        <f t="shared" si="766"/>
        <v/>
      </c>
      <c r="Y6911" s="54" t="str">
        <f t="shared" si="767"/>
        <v/>
      </c>
    </row>
    <row r="6912" spans="17:25" x14ac:dyDescent="0.25">
      <c r="Q6912" s="47">
        <f t="shared" si="763"/>
        <v>2010</v>
      </c>
      <c r="R6912" s="48" t="str">
        <f t="shared" si="761"/>
        <v>201010</v>
      </c>
      <c r="S6912" s="49">
        <v>40474</v>
      </c>
      <c r="T6912" s="48">
        <v>1823.05</v>
      </c>
      <c r="U6912" s="50">
        <f t="shared" si="762"/>
        <v>1808.6070967741937</v>
      </c>
      <c r="V6912" s="51">
        <f t="shared" si="764"/>
        <v>1898.6836712328745</v>
      </c>
      <c r="W6912" s="53">
        <f t="shared" si="765"/>
        <v>3.7273988592068097E-3</v>
      </c>
      <c r="X6912" s="53" t="str">
        <f t="shared" si="766"/>
        <v/>
      </c>
      <c r="Y6912" s="54" t="str">
        <f t="shared" si="767"/>
        <v/>
      </c>
    </row>
    <row r="6913" spans="17:25" x14ac:dyDescent="0.25">
      <c r="Q6913" s="47">
        <f t="shared" si="763"/>
        <v>2010</v>
      </c>
      <c r="R6913" s="48" t="str">
        <f t="shared" si="761"/>
        <v>201010</v>
      </c>
      <c r="S6913" s="49">
        <v>40475</v>
      </c>
      <c r="T6913" s="48">
        <v>1823.05</v>
      </c>
      <c r="U6913" s="50">
        <f t="shared" si="762"/>
        <v>1808.6070967741937</v>
      </c>
      <c r="V6913" s="51">
        <f t="shared" si="764"/>
        <v>1898.6836712328745</v>
      </c>
      <c r="W6913" s="53">
        <f t="shared" si="765"/>
        <v>0</v>
      </c>
      <c r="X6913" s="53" t="str">
        <f t="shared" si="766"/>
        <v/>
      </c>
      <c r="Y6913" s="54" t="str">
        <f t="shared" si="767"/>
        <v/>
      </c>
    </row>
    <row r="6914" spans="17:25" x14ac:dyDescent="0.25">
      <c r="Q6914" s="47">
        <f t="shared" si="763"/>
        <v>2010</v>
      </c>
      <c r="R6914" s="48" t="str">
        <f t="shared" si="761"/>
        <v>201010</v>
      </c>
      <c r="S6914" s="49">
        <v>40476</v>
      </c>
      <c r="T6914" s="48">
        <v>1823.05</v>
      </c>
      <c r="U6914" s="50">
        <f t="shared" si="762"/>
        <v>1808.6070967741937</v>
      </c>
      <c r="V6914" s="51">
        <f t="shared" si="764"/>
        <v>1898.6836712328745</v>
      </c>
      <c r="W6914" s="53">
        <f t="shared" si="765"/>
        <v>0</v>
      </c>
      <c r="X6914" s="53" t="str">
        <f t="shared" si="766"/>
        <v/>
      </c>
      <c r="Y6914" s="54" t="str">
        <f t="shared" si="767"/>
        <v/>
      </c>
    </row>
    <row r="6915" spans="17:25" x14ac:dyDescent="0.25">
      <c r="Q6915" s="47">
        <f t="shared" si="763"/>
        <v>2010</v>
      </c>
      <c r="R6915" s="48" t="str">
        <f t="shared" si="761"/>
        <v>201010</v>
      </c>
      <c r="S6915" s="49">
        <v>40477</v>
      </c>
      <c r="T6915" s="48">
        <v>1830.96</v>
      </c>
      <c r="U6915" s="50">
        <f t="shared" si="762"/>
        <v>1808.6070967741937</v>
      </c>
      <c r="V6915" s="51">
        <f t="shared" si="764"/>
        <v>1898.6836712328745</v>
      </c>
      <c r="W6915" s="53">
        <f t="shared" si="765"/>
        <v>4.3388826417267712E-3</v>
      </c>
      <c r="X6915" s="53" t="str">
        <f t="shared" si="766"/>
        <v/>
      </c>
      <c r="Y6915" s="54" t="str">
        <f t="shared" si="767"/>
        <v/>
      </c>
    </row>
    <row r="6916" spans="17:25" x14ac:dyDescent="0.25">
      <c r="Q6916" s="47">
        <f t="shared" si="763"/>
        <v>2010</v>
      </c>
      <c r="R6916" s="48" t="str">
        <f t="shared" si="761"/>
        <v>201010</v>
      </c>
      <c r="S6916" s="49">
        <v>40478</v>
      </c>
      <c r="T6916" s="48">
        <v>1838.45</v>
      </c>
      <c r="U6916" s="50">
        <f t="shared" si="762"/>
        <v>1808.6070967741937</v>
      </c>
      <c r="V6916" s="51">
        <f t="shared" si="764"/>
        <v>1898.6836712328745</v>
      </c>
      <c r="W6916" s="53">
        <f t="shared" si="765"/>
        <v>4.0907502075413493E-3</v>
      </c>
      <c r="X6916" s="53" t="str">
        <f t="shared" si="766"/>
        <v/>
      </c>
      <c r="Y6916" s="54" t="str">
        <f t="shared" si="767"/>
        <v/>
      </c>
    </row>
    <row r="6917" spans="17:25" x14ac:dyDescent="0.25">
      <c r="Q6917" s="47">
        <f t="shared" si="763"/>
        <v>2010</v>
      </c>
      <c r="R6917" s="48" t="str">
        <f t="shared" si="761"/>
        <v>201010</v>
      </c>
      <c r="S6917" s="49">
        <v>40479</v>
      </c>
      <c r="T6917" s="48">
        <v>1846.41</v>
      </c>
      <c r="U6917" s="50">
        <f t="shared" si="762"/>
        <v>1808.6070967741937</v>
      </c>
      <c r="V6917" s="51">
        <f t="shared" si="764"/>
        <v>1898.6836712328745</v>
      </c>
      <c r="W6917" s="53">
        <f t="shared" si="765"/>
        <v>4.3297342870352029E-3</v>
      </c>
      <c r="X6917" s="53" t="str">
        <f t="shared" si="766"/>
        <v/>
      </c>
      <c r="Y6917" s="54" t="str">
        <f t="shared" si="767"/>
        <v/>
      </c>
    </row>
    <row r="6918" spans="17:25" x14ac:dyDescent="0.25">
      <c r="Q6918" s="47">
        <f t="shared" si="763"/>
        <v>2010</v>
      </c>
      <c r="R6918" s="48" t="str">
        <f t="shared" si="761"/>
        <v>201010</v>
      </c>
      <c r="S6918" s="49">
        <v>40480</v>
      </c>
      <c r="T6918" s="48">
        <v>1839.9</v>
      </c>
      <c r="U6918" s="50">
        <f t="shared" si="762"/>
        <v>1808.6070967741937</v>
      </c>
      <c r="V6918" s="51">
        <f t="shared" si="764"/>
        <v>1898.6836712328745</v>
      </c>
      <c r="W6918" s="53">
        <f t="shared" si="765"/>
        <v>-3.525760800688893E-3</v>
      </c>
      <c r="X6918" s="53" t="str">
        <f t="shared" si="766"/>
        <v/>
      </c>
      <c r="Y6918" s="54" t="str">
        <f t="shared" si="767"/>
        <v/>
      </c>
    </row>
    <row r="6919" spans="17:25" x14ac:dyDescent="0.25">
      <c r="Q6919" s="47">
        <f t="shared" si="763"/>
        <v>2010</v>
      </c>
      <c r="R6919" s="48" t="str">
        <f t="shared" ref="R6919:R6982" si="768">+YEAR(S6919)&amp;MONTH(S6919)</f>
        <v>201010</v>
      </c>
      <c r="S6919" s="49">
        <v>40481</v>
      </c>
      <c r="T6919" s="48">
        <v>1831.64</v>
      </c>
      <c r="U6919" s="50">
        <f t="shared" ref="U6919:U6982" si="769">+AVERAGEIF($R$3:$R$12000,R6919,$T$3:$T$12000)</f>
        <v>1808.6070967741937</v>
      </c>
      <c r="V6919" s="51">
        <f t="shared" si="764"/>
        <v>1898.6836712328745</v>
      </c>
      <c r="W6919" s="53">
        <f t="shared" si="765"/>
        <v>-4.4893744225229515E-3</v>
      </c>
      <c r="X6919" s="53" t="str">
        <f t="shared" si="766"/>
        <v/>
      </c>
      <c r="Y6919" s="54" t="str">
        <f t="shared" si="767"/>
        <v/>
      </c>
    </row>
    <row r="6920" spans="17:25" x14ac:dyDescent="0.25">
      <c r="Q6920" s="47">
        <f t="shared" ref="Q6920:Q6983" si="770">+YEAR(S6920)</f>
        <v>2010</v>
      </c>
      <c r="R6920" s="48" t="str">
        <f t="shared" si="768"/>
        <v>201010</v>
      </c>
      <c r="S6920" s="49">
        <v>40482</v>
      </c>
      <c r="T6920" s="48">
        <v>1831.64</v>
      </c>
      <c r="U6920" s="50">
        <f t="shared" si="769"/>
        <v>1808.6070967741937</v>
      </c>
      <c r="V6920" s="51">
        <f t="shared" ref="V6920:V6983" si="771">+AVERAGEIF($Q$3:$Q$12000,Q6920,$T$3:$T$12000)</f>
        <v>1898.6836712328745</v>
      </c>
      <c r="W6920" s="53">
        <f t="shared" si="765"/>
        <v>0</v>
      </c>
      <c r="X6920" s="53" t="str">
        <f t="shared" si="766"/>
        <v/>
      </c>
      <c r="Y6920" s="54" t="str">
        <f t="shared" si="767"/>
        <v/>
      </c>
    </row>
    <row r="6921" spans="17:25" x14ac:dyDescent="0.25">
      <c r="Q6921" s="47">
        <f t="shared" si="770"/>
        <v>2010</v>
      </c>
      <c r="R6921" s="48" t="str">
        <f t="shared" si="768"/>
        <v>201011</v>
      </c>
      <c r="S6921" s="49">
        <v>40483</v>
      </c>
      <c r="T6921" s="48">
        <v>1831.64</v>
      </c>
      <c r="U6921" s="50">
        <f t="shared" si="769"/>
        <v>1862.9940000000001</v>
      </c>
      <c r="V6921" s="51">
        <f t="shared" si="771"/>
        <v>1898.6836712328745</v>
      </c>
      <c r="W6921" s="53">
        <f t="shared" ref="W6921:W6984" si="772">+T6921/T6920-1</f>
        <v>0</v>
      </c>
      <c r="X6921" s="53">
        <f t="shared" ref="X6921:X6984" si="773">IF(U6921/U6920-1=0,"",U6921/U6920-1)</f>
        <v>3.0071154383287668E-2</v>
      </c>
      <c r="Y6921" s="54" t="str">
        <f t="shared" ref="Y6921:Y6984" si="774">+IF(V6921=V6920,"",V6921/V6920-1)</f>
        <v/>
      </c>
    </row>
    <row r="6922" spans="17:25" x14ac:dyDescent="0.25">
      <c r="Q6922" s="47">
        <f t="shared" si="770"/>
        <v>2010</v>
      </c>
      <c r="R6922" s="48" t="str">
        <f t="shared" si="768"/>
        <v>201011</v>
      </c>
      <c r="S6922" s="49">
        <v>40484</v>
      </c>
      <c r="T6922" s="48">
        <v>1831.64</v>
      </c>
      <c r="U6922" s="50">
        <f t="shared" si="769"/>
        <v>1862.9940000000001</v>
      </c>
      <c r="V6922" s="51">
        <f t="shared" si="771"/>
        <v>1898.6836712328745</v>
      </c>
      <c r="W6922" s="53">
        <f t="shared" si="772"/>
        <v>0</v>
      </c>
      <c r="X6922" s="53" t="str">
        <f t="shared" si="773"/>
        <v/>
      </c>
      <c r="Y6922" s="54" t="str">
        <f t="shared" si="774"/>
        <v/>
      </c>
    </row>
    <row r="6923" spans="17:25" x14ac:dyDescent="0.25">
      <c r="Q6923" s="47">
        <f t="shared" si="770"/>
        <v>2010</v>
      </c>
      <c r="R6923" s="48" t="str">
        <f t="shared" si="768"/>
        <v>201011</v>
      </c>
      <c r="S6923" s="49">
        <v>40485</v>
      </c>
      <c r="T6923" s="48">
        <v>1845.51</v>
      </c>
      <c r="U6923" s="50">
        <f t="shared" si="769"/>
        <v>1862.9940000000001</v>
      </c>
      <c r="V6923" s="51">
        <f t="shared" si="771"/>
        <v>1898.6836712328745</v>
      </c>
      <c r="W6923" s="53">
        <f t="shared" si="772"/>
        <v>7.5724487344674962E-3</v>
      </c>
      <c r="X6923" s="53" t="str">
        <f t="shared" si="773"/>
        <v/>
      </c>
      <c r="Y6923" s="54" t="str">
        <f t="shared" si="774"/>
        <v/>
      </c>
    </row>
    <row r="6924" spans="17:25" x14ac:dyDescent="0.25">
      <c r="Q6924" s="47">
        <f t="shared" si="770"/>
        <v>2010</v>
      </c>
      <c r="R6924" s="48" t="str">
        <f t="shared" si="768"/>
        <v>201011</v>
      </c>
      <c r="S6924" s="49">
        <v>40486</v>
      </c>
      <c r="T6924" s="48">
        <v>1840.51</v>
      </c>
      <c r="U6924" s="50">
        <f t="shared" si="769"/>
        <v>1862.9940000000001</v>
      </c>
      <c r="V6924" s="51">
        <f t="shared" si="771"/>
        <v>1898.6836712328745</v>
      </c>
      <c r="W6924" s="53">
        <f t="shared" si="772"/>
        <v>-2.7092781941034927E-3</v>
      </c>
      <c r="X6924" s="53" t="str">
        <f t="shared" si="773"/>
        <v/>
      </c>
      <c r="Y6924" s="54" t="str">
        <f t="shared" si="774"/>
        <v/>
      </c>
    </row>
    <row r="6925" spans="17:25" x14ac:dyDescent="0.25">
      <c r="Q6925" s="47">
        <f t="shared" si="770"/>
        <v>2010</v>
      </c>
      <c r="R6925" s="48" t="str">
        <f t="shared" si="768"/>
        <v>201011</v>
      </c>
      <c r="S6925" s="49">
        <v>40487</v>
      </c>
      <c r="T6925" s="48">
        <v>1821.05</v>
      </c>
      <c r="U6925" s="50">
        <f t="shared" si="769"/>
        <v>1862.9940000000001</v>
      </c>
      <c r="V6925" s="51">
        <f t="shared" si="771"/>
        <v>1898.6836712328745</v>
      </c>
      <c r="W6925" s="53">
        <f t="shared" si="772"/>
        <v>-1.0573156353402058E-2</v>
      </c>
      <c r="X6925" s="53" t="str">
        <f t="shared" si="773"/>
        <v/>
      </c>
      <c r="Y6925" s="54" t="str">
        <f t="shared" si="774"/>
        <v/>
      </c>
    </row>
    <row r="6926" spans="17:25" x14ac:dyDescent="0.25">
      <c r="Q6926" s="47">
        <f t="shared" si="770"/>
        <v>2010</v>
      </c>
      <c r="R6926" s="48" t="str">
        <f t="shared" si="768"/>
        <v>201011</v>
      </c>
      <c r="S6926" s="49">
        <v>40488</v>
      </c>
      <c r="T6926" s="48">
        <v>1817.7</v>
      </c>
      <c r="U6926" s="50">
        <f t="shared" si="769"/>
        <v>1862.9940000000001</v>
      </c>
      <c r="V6926" s="51">
        <f t="shared" si="771"/>
        <v>1898.6836712328745</v>
      </c>
      <c r="W6926" s="53">
        <f t="shared" si="772"/>
        <v>-1.8395980341011642E-3</v>
      </c>
      <c r="X6926" s="53" t="str">
        <f t="shared" si="773"/>
        <v/>
      </c>
      <c r="Y6926" s="54" t="str">
        <f t="shared" si="774"/>
        <v/>
      </c>
    </row>
    <row r="6927" spans="17:25" x14ac:dyDescent="0.25">
      <c r="Q6927" s="47">
        <f t="shared" si="770"/>
        <v>2010</v>
      </c>
      <c r="R6927" s="48" t="str">
        <f t="shared" si="768"/>
        <v>201011</v>
      </c>
      <c r="S6927" s="49">
        <v>40489</v>
      </c>
      <c r="T6927" s="48">
        <v>1817.7</v>
      </c>
      <c r="U6927" s="50">
        <f t="shared" si="769"/>
        <v>1862.9940000000001</v>
      </c>
      <c r="V6927" s="51">
        <f t="shared" si="771"/>
        <v>1898.6836712328745</v>
      </c>
      <c r="W6927" s="53">
        <f t="shared" si="772"/>
        <v>0</v>
      </c>
      <c r="X6927" s="53" t="str">
        <f t="shared" si="773"/>
        <v/>
      </c>
      <c r="Y6927" s="54" t="str">
        <f t="shared" si="774"/>
        <v/>
      </c>
    </row>
    <row r="6928" spans="17:25" x14ac:dyDescent="0.25">
      <c r="Q6928" s="47">
        <f t="shared" si="770"/>
        <v>2010</v>
      </c>
      <c r="R6928" s="48" t="str">
        <f t="shared" si="768"/>
        <v>201011</v>
      </c>
      <c r="S6928" s="49">
        <v>40490</v>
      </c>
      <c r="T6928" s="48">
        <v>1817.7</v>
      </c>
      <c r="U6928" s="50">
        <f t="shared" si="769"/>
        <v>1862.9940000000001</v>
      </c>
      <c r="V6928" s="51">
        <f t="shared" si="771"/>
        <v>1898.6836712328745</v>
      </c>
      <c r="W6928" s="53">
        <f t="shared" si="772"/>
        <v>0</v>
      </c>
      <c r="X6928" s="53" t="str">
        <f t="shared" si="773"/>
        <v/>
      </c>
      <c r="Y6928" s="54" t="str">
        <f t="shared" si="774"/>
        <v/>
      </c>
    </row>
    <row r="6929" spans="17:25" x14ac:dyDescent="0.25">
      <c r="Q6929" s="47">
        <f t="shared" si="770"/>
        <v>2010</v>
      </c>
      <c r="R6929" s="48" t="str">
        <f t="shared" si="768"/>
        <v>201011</v>
      </c>
      <c r="S6929" s="49">
        <v>40491</v>
      </c>
      <c r="T6929" s="48">
        <v>1828.28</v>
      </c>
      <c r="U6929" s="50">
        <f t="shared" si="769"/>
        <v>1862.9940000000001</v>
      </c>
      <c r="V6929" s="51">
        <f t="shared" si="771"/>
        <v>1898.6836712328745</v>
      </c>
      <c r="W6929" s="53">
        <f t="shared" si="772"/>
        <v>5.8205424437476339E-3</v>
      </c>
      <c r="X6929" s="53" t="str">
        <f t="shared" si="773"/>
        <v/>
      </c>
      <c r="Y6929" s="54" t="str">
        <f t="shared" si="774"/>
        <v/>
      </c>
    </row>
    <row r="6930" spans="17:25" x14ac:dyDescent="0.25">
      <c r="Q6930" s="47">
        <f t="shared" si="770"/>
        <v>2010</v>
      </c>
      <c r="R6930" s="48" t="str">
        <f t="shared" si="768"/>
        <v>201011</v>
      </c>
      <c r="S6930" s="49">
        <v>40492</v>
      </c>
      <c r="T6930" s="48">
        <v>1836.27</v>
      </c>
      <c r="U6930" s="50">
        <f t="shared" si="769"/>
        <v>1862.9940000000001</v>
      </c>
      <c r="V6930" s="51">
        <f t="shared" si="771"/>
        <v>1898.6836712328745</v>
      </c>
      <c r="W6930" s="53">
        <f t="shared" si="772"/>
        <v>4.3702277550483615E-3</v>
      </c>
      <c r="X6930" s="53" t="str">
        <f t="shared" si="773"/>
        <v/>
      </c>
      <c r="Y6930" s="54" t="str">
        <f t="shared" si="774"/>
        <v/>
      </c>
    </row>
    <row r="6931" spans="17:25" x14ac:dyDescent="0.25">
      <c r="Q6931" s="47">
        <f t="shared" si="770"/>
        <v>2010</v>
      </c>
      <c r="R6931" s="48" t="str">
        <f t="shared" si="768"/>
        <v>201011</v>
      </c>
      <c r="S6931" s="49">
        <v>40493</v>
      </c>
      <c r="T6931" s="48">
        <v>1858.01</v>
      </c>
      <c r="U6931" s="50">
        <f t="shared" si="769"/>
        <v>1862.9940000000001</v>
      </c>
      <c r="V6931" s="51">
        <f t="shared" si="771"/>
        <v>1898.6836712328745</v>
      </c>
      <c r="W6931" s="53">
        <f t="shared" si="772"/>
        <v>1.1839217544260983E-2</v>
      </c>
      <c r="X6931" s="53" t="str">
        <f t="shared" si="773"/>
        <v/>
      </c>
      <c r="Y6931" s="54" t="str">
        <f t="shared" si="774"/>
        <v/>
      </c>
    </row>
    <row r="6932" spans="17:25" x14ac:dyDescent="0.25">
      <c r="Q6932" s="47">
        <f t="shared" si="770"/>
        <v>2010</v>
      </c>
      <c r="R6932" s="48" t="str">
        <f t="shared" si="768"/>
        <v>201011</v>
      </c>
      <c r="S6932" s="49">
        <v>40494</v>
      </c>
      <c r="T6932" s="48">
        <v>1858.01</v>
      </c>
      <c r="U6932" s="50">
        <f t="shared" si="769"/>
        <v>1862.9940000000001</v>
      </c>
      <c r="V6932" s="51">
        <f t="shared" si="771"/>
        <v>1898.6836712328745</v>
      </c>
      <c r="W6932" s="53">
        <f t="shared" si="772"/>
        <v>0</v>
      </c>
      <c r="X6932" s="53" t="str">
        <f t="shared" si="773"/>
        <v/>
      </c>
      <c r="Y6932" s="54" t="str">
        <f t="shared" si="774"/>
        <v/>
      </c>
    </row>
    <row r="6933" spans="17:25" x14ac:dyDescent="0.25">
      <c r="Q6933" s="47">
        <f t="shared" si="770"/>
        <v>2010</v>
      </c>
      <c r="R6933" s="48" t="str">
        <f t="shared" si="768"/>
        <v>201011</v>
      </c>
      <c r="S6933" s="49">
        <v>40495</v>
      </c>
      <c r="T6933" s="48">
        <v>1861.74</v>
      </c>
      <c r="U6933" s="50">
        <f t="shared" si="769"/>
        <v>1862.9940000000001</v>
      </c>
      <c r="V6933" s="51">
        <f t="shared" si="771"/>
        <v>1898.6836712328745</v>
      </c>
      <c r="W6933" s="53">
        <f t="shared" si="772"/>
        <v>2.0075241790948883E-3</v>
      </c>
      <c r="X6933" s="53" t="str">
        <f t="shared" si="773"/>
        <v/>
      </c>
      <c r="Y6933" s="54" t="str">
        <f t="shared" si="774"/>
        <v/>
      </c>
    </row>
    <row r="6934" spans="17:25" x14ac:dyDescent="0.25">
      <c r="Q6934" s="47">
        <f t="shared" si="770"/>
        <v>2010</v>
      </c>
      <c r="R6934" s="48" t="str">
        <f t="shared" si="768"/>
        <v>201011</v>
      </c>
      <c r="S6934" s="49">
        <v>40496</v>
      </c>
      <c r="T6934" s="48">
        <v>1861.74</v>
      </c>
      <c r="U6934" s="50">
        <f t="shared" si="769"/>
        <v>1862.9940000000001</v>
      </c>
      <c r="V6934" s="51">
        <f t="shared" si="771"/>
        <v>1898.6836712328745</v>
      </c>
      <c r="W6934" s="53">
        <f t="shared" si="772"/>
        <v>0</v>
      </c>
      <c r="X6934" s="53" t="str">
        <f t="shared" si="773"/>
        <v/>
      </c>
      <c r="Y6934" s="54" t="str">
        <f t="shared" si="774"/>
        <v/>
      </c>
    </row>
    <row r="6935" spans="17:25" x14ac:dyDescent="0.25">
      <c r="Q6935" s="47">
        <f t="shared" si="770"/>
        <v>2010</v>
      </c>
      <c r="R6935" s="48" t="str">
        <f t="shared" si="768"/>
        <v>201011</v>
      </c>
      <c r="S6935" s="49">
        <v>40497</v>
      </c>
      <c r="T6935" s="48">
        <v>1861.74</v>
      </c>
      <c r="U6935" s="50">
        <f t="shared" si="769"/>
        <v>1862.9940000000001</v>
      </c>
      <c r="V6935" s="51">
        <f t="shared" si="771"/>
        <v>1898.6836712328745</v>
      </c>
      <c r="W6935" s="53">
        <f t="shared" si="772"/>
        <v>0</v>
      </c>
      <c r="X6935" s="53" t="str">
        <f t="shared" si="773"/>
        <v/>
      </c>
      <c r="Y6935" s="54" t="str">
        <f t="shared" si="774"/>
        <v/>
      </c>
    </row>
    <row r="6936" spans="17:25" x14ac:dyDescent="0.25">
      <c r="Q6936" s="47">
        <f t="shared" si="770"/>
        <v>2010</v>
      </c>
      <c r="R6936" s="48" t="str">
        <f t="shared" si="768"/>
        <v>201011</v>
      </c>
      <c r="S6936" s="49">
        <v>40498</v>
      </c>
      <c r="T6936" s="48">
        <v>1861.74</v>
      </c>
      <c r="U6936" s="50">
        <f t="shared" si="769"/>
        <v>1862.9940000000001</v>
      </c>
      <c r="V6936" s="51">
        <f t="shared" si="771"/>
        <v>1898.6836712328745</v>
      </c>
      <c r="W6936" s="53">
        <f t="shared" si="772"/>
        <v>0</v>
      </c>
      <c r="X6936" s="53" t="str">
        <f t="shared" si="773"/>
        <v/>
      </c>
      <c r="Y6936" s="54" t="str">
        <f t="shared" si="774"/>
        <v/>
      </c>
    </row>
    <row r="6937" spans="17:25" x14ac:dyDescent="0.25">
      <c r="Q6937" s="47">
        <f t="shared" si="770"/>
        <v>2010</v>
      </c>
      <c r="R6937" s="48" t="str">
        <f t="shared" si="768"/>
        <v>201011</v>
      </c>
      <c r="S6937" s="49">
        <v>40499</v>
      </c>
      <c r="T6937" s="48">
        <v>1880.98</v>
      </c>
      <c r="U6937" s="50">
        <f t="shared" si="769"/>
        <v>1862.9940000000001</v>
      </c>
      <c r="V6937" s="51">
        <f t="shared" si="771"/>
        <v>1898.6836712328745</v>
      </c>
      <c r="W6937" s="53">
        <f t="shared" si="772"/>
        <v>1.0334418339832618E-2</v>
      </c>
      <c r="X6937" s="53" t="str">
        <f t="shared" si="773"/>
        <v/>
      </c>
      <c r="Y6937" s="54" t="str">
        <f t="shared" si="774"/>
        <v/>
      </c>
    </row>
    <row r="6938" spans="17:25" x14ac:dyDescent="0.25">
      <c r="Q6938" s="47">
        <f t="shared" si="770"/>
        <v>2010</v>
      </c>
      <c r="R6938" s="48" t="str">
        <f t="shared" si="768"/>
        <v>201011</v>
      </c>
      <c r="S6938" s="49">
        <v>40500</v>
      </c>
      <c r="T6938" s="48">
        <v>1875.78</v>
      </c>
      <c r="U6938" s="50">
        <f t="shared" si="769"/>
        <v>1862.9940000000001</v>
      </c>
      <c r="V6938" s="51">
        <f t="shared" si="771"/>
        <v>1898.6836712328745</v>
      </c>
      <c r="W6938" s="53">
        <f t="shared" si="772"/>
        <v>-2.7645163691267793E-3</v>
      </c>
      <c r="X6938" s="53" t="str">
        <f t="shared" si="773"/>
        <v/>
      </c>
      <c r="Y6938" s="54" t="str">
        <f t="shared" si="774"/>
        <v/>
      </c>
    </row>
    <row r="6939" spans="17:25" x14ac:dyDescent="0.25">
      <c r="Q6939" s="47">
        <f t="shared" si="770"/>
        <v>2010</v>
      </c>
      <c r="R6939" s="48" t="str">
        <f t="shared" si="768"/>
        <v>201011</v>
      </c>
      <c r="S6939" s="49">
        <v>40501</v>
      </c>
      <c r="T6939" s="48">
        <v>1865.82</v>
      </c>
      <c r="U6939" s="50">
        <f t="shared" si="769"/>
        <v>1862.9940000000001</v>
      </c>
      <c r="V6939" s="51">
        <f t="shared" si="771"/>
        <v>1898.6836712328745</v>
      </c>
      <c r="W6939" s="53">
        <f t="shared" si="772"/>
        <v>-5.3097911268912279E-3</v>
      </c>
      <c r="X6939" s="53" t="str">
        <f t="shared" si="773"/>
        <v/>
      </c>
      <c r="Y6939" s="54" t="str">
        <f t="shared" si="774"/>
        <v/>
      </c>
    </row>
    <row r="6940" spans="17:25" x14ac:dyDescent="0.25">
      <c r="Q6940" s="47">
        <f t="shared" si="770"/>
        <v>2010</v>
      </c>
      <c r="R6940" s="48" t="str">
        <f t="shared" si="768"/>
        <v>201011</v>
      </c>
      <c r="S6940" s="49">
        <v>40502</v>
      </c>
      <c r="T6940" s="48">
        <v>1875.39</v>
      </c>
      <c r="U6940" s="50">
        <f t="shared" si="769"/>
        <v>1862.9940000000001</v>
      </c>
      <c r="V6940" s="51">
        <f t="shared" si="771"/>
        <v>1898.6836712328745</v>
      </c>
      <c r="W6940" s="53">
        <f t="shared" si="772"/>
        <v>5.1291121330032663E-3</v>
      </c>
      <c r="X6940" s="53" t="str">
        <f t="shared" si="773"/>
        <v/>
      </c>
      <c r="Y6940" s="54" t="str">
        <f t="shared" si="774"/>
        <v/>
      </c>
    </row>
    <row r="6941" spans="17:25" x14ac:dyDescent="0.25">
      <c r="Q6941" s="47">
        <f t="shared" si="770"/>
        <v>2010</v>
      </c>
      <c r="R6941" s="48" t="str">
        <f t="shared" si="768"/>
        <v>201011</v>
      </c>
      <c r="S6941" s="49">
        <v>40503</v>
      </c>
      <c r="T6941" s="48">
        <v>1875.39</v>
      </c>
      <c r="U6941" s="50">
        <f t="shared" si="769"/>
        <v>1862.9940000000001</v>
      </c>
      <c r="V6941" s="51">
        <f t="shared" si="771"/>
        <v>1898.6836712328745</v>
      </c>
      <c r="W6941" s="53">
        <f t="shared" si="772"/>
        <v>0</v>
      </c>
      <c r="X6941" s="53" t="str">
        <f t="shared" si="773"/>
        <v/>
      </c>
      <c r="Y6941" s="54" t="str">
        <f t="shared" si="774"/>
        <v/>
      </c>
    </row>
    <row r="6942" spans="17:25" x14ac:dyDescent="0.25">
      <c r="Q6942" s="47">
        <f t="shared" si="770"/>
        <v>2010</v>
      </c>
      <c r="R6942" s="48" t="str">
        <f t="shared" si="768"/>
        <v>201011</v>
      </c>
      <c r="S6942" s="49">
        <v>40504</v>
      </c>
      <c r="T6942" s="48">
        <v>1875.39</v>
      </c>
      <c r="U6942" s="50">
        <f t="shared" si="769"/>
        <v>1862.9940000000001</v>
      </c>
      <c r="V6942" s="51">
        <f t="shared" si="771"/>
        <v>1898.6836712328745</v>
      </c>
      <c r="W6942" s="53">
        <f t="shared" si="772"/>
        <v>0</v>
      </c>
      <c r="X6942" s="53" t="str">
        <f t="shared" si="773"/>
        <v/>
      </c>
      <c r="Y6942" s="54" t="str">
        <f t="shared" si="774"/>
        <v/>
      </c>
    </row>
    <row r="6943" spans="17:25" x14ac:dyDescent="0.25">
      <c r="Q6943" s="47">
        <f t="shared" si="770"/>
        <v>2010</v>
      </c>
      <c r="R6943" s="48" t="str">
        <f t="shared" si="768"/>
        <v>201011</v>
      </c>
      <c r="S6943" s="49">
        <v>40505</v>
      </c>
      <c r="T6943" s="48">
        <v>1882</v>
      </c>
      <c r="U6943" s="50">
        <f t="shared" si="769"/>
        <v>1862.9940000000001</v>
      </c>
      <c r="V6943" s="51">
        <f t="shared" si="771"/>
        <v>1898.6836712328745</v>
      </c>
      <c r="W6943" s="53">
        <f t="shared" si="772"/>
        <v>3.5246002164881496E-3</v>
      </c>
      <c r="X6943" s="53" t="str">
        <f t="shared" si="773"/>
        <v/>
      </c>
      <c r="Y6943" s="54" t="str">
        <f t="shared" si="774"/>
        <v/>
      </c>
    </row>
    <row r="6944" spans="17:25" x14ac:dyDescent="0.25">
      <c r="Q6944" s="47">
        <f t="shared" si="770"/>
        <v>2010</v>
      </c>
      <c r="R6944" s="48" t="str">
        <f t="shared" si="768"/>
        <v>201011</v>
      </c>
      <c r="S6944" s="49">
        <v>40506</v>
      </c>
      <c r="T6944" s="48">
        <v>1892.84</v>
      </c>
      <c r="U6944" s="50">
        <f t="shared" si="769"/>
        <v>1862.9940000000001</v>
      </c>
      <c r="V6944" s="51">
        <f t="shared" si="771"/>
        <v>1898.6836712328745</v>
      </c>
      <c r="W6944" s="53">
        <f t="shared" si="772"/>
        <v>5.759829968118968E-3</v>
      </c>
      <c r="X6944" s="53" t="str">
        <f t="shared" si="773"/>
        <v/>
      </c>
      <c r="Y6944" s="54" t="str">
        <f t="shared" si="774"/>
        <v/>
      </c>
    </row>
    <row r="6945" spans="17:25" x14ac:dyDescent="0.25">
      <c r="Q6945" s="47">
        <f t="shared" si="770"/>
        <v>2010</v>
      </c>
      <c r="R6945" s="48" t="str">
        <f t="shared" si="768"/>
        <v>201011</v>
      </c>
      <c r="S6945" s="49">
        <v>40507</v>
      </c>
      <c r="T6945" s="48">
        <v>1889.11</v>
      </c>
      <c r="U6945" s="50">
        <f t="shared" si="769"/>
        <v>1862.9940000000001</v>
      </c>
      <c r="V6945" s="51">
        <f t="shared" si="771"/>
        <v>1898.6836712328745</v>
      </c>
      <c r="W6945" s="53">
        <f t="shared" si="772"/>
        <v>-1.9705838845333057E-3</v>
      </c>
      <c r="X6945" s="53" t="str">
        <f t="shared" si="773"/>
        <v/>
      </c>
      <c r="Y6945" s="54" t="str">
        <f t="shared" si="774"/>
        <v/>
      </c>
    </row>
    <row r="6946" spans="17:25" x14ac:dyDescent="0.25">
      <c r="Q6946" s="47">
        <f t="shared" si="770"/>
        <v>2010</v>
      </c>
      <c r="R6946" s="48" t="str">
        <f t="shared" si="768"/>
        <v>201011</v>
      </c>
      <c r="S6946" s="49">
        <v>40508</v>
      </c>
      <c r="T6946" s="48">
        <v>1889.11</v>
      </c>
      <c r="U6946" s="50">
        <f t="shared" si="769"/>
        <v>1862.9940000000001</v>
      </c>
      <c r="V6946" s="51">
        <f t="shared" si="771"/>
        <v>1898.6836712328745</v>
      </c>
      <c r="W6946" s="53">
        <f t="shared" si="772"/>
        <v>0</v>
      </c>
      <c r="X6946" s="53" t="str">
        <f t="shared" si="773"/>
        <v/>
      </c>
      <c r="Y6946" s="54" t="str">
        <f t="shared" si="774"/>
        <v/>
      </c>
    </row>
    <row r="6947" spans="17:25" x14ac:dyDescent="0.25">
      <c r="Q6947" s="47">
        <f t="shared" si="770"/>
        <v>2010</v>
      </c>
      <c r="R6947" s="48" t="str">
        <f t="shared" si="768"/>
        <v>201011</v>
      </c>
      <c r="S6947" s="49">
        <v>40509</v>
      </c>
      <c r="T6947" s="48">
        <v>1906.69</v>
      </c>
      <c r="U6947" s="50">
        <f t="shared" si="769"/>
        <v>1862.9940000000001</v>
      </c>
      <c r="V6947" s="51">
        <f t="shared" si="771"/>
        <v>1898.6836712328745</v>
      </c>
      <c r="W6947" s="53">
        <f t="shared" si="772"/>
        <v>9.3059694776906898E-3</v>
      </c>
      <c r="X6947" s="53" t="str">
        <f t="shared" si="773"/>
        <v/>
      </c>
      <c r="Y6947" s="54" t="str">
        <f t="shared" si="774"/>
        <v/>
      </c>
    </row>
    <row r="6948" spans="17:25" x14ac:dyDescent="0.25">
      <c r="Q6948" s="47">
        <f t="shared" si="770"/>
        <v>2010</v>
      </c>
      <c r="R6948" s="48" t="str">
        <f t="shared" si="768"/>
        <v>201011</v>
      </c>
      <c r="S6948" s="49">
        <v>40510</v>
      </c>
      <c r="T6948" s="48">
        <v>1906.69</v>
      </c>
      <c r="U6948" s="50">
        <f t="shared" si="769"/>
        <v>1862.9940000000001</v>
      </c>
      <c r="V6948" s="51">
        <f t="shared" si="771"/>
        <v>1898.6836712328745</v>
      </c>
      <c r="W6948" s="53">
        <f t="shared" si="772"/>
        <v>0</v>
      </c>
      <c r="X6948" s="53" t="str">
        <f t="shared" si="773"/>
        <v/>
      </c>
      <c r="Y6948" s="54" t="str">
        <f t="shared" si="774"/>
        <v/>
      </c>
    </row>
    <row r="6949" spans="17:25" x14ac:dyDescent="0.25">
      <c r="Q6949" s="47">
        <f t="shared" si="770"/>
        <v>2010</v>
      </c>
      <c r="R6949" s="48" t="str">
        <f t="shared" si="768"/>
        <v>201011</v>
      </c>
      <c r="S6949" s="49">
        <v>40511</v>
      </c>
      <c r="T6949" s="48">
        <v>1906.69</v>
      </c>
      <c r="U6949" s="50">
        <f t="shared" si="769"/>
        <v>1862.9940000000001</v>
      </c>
      <c r="V6949" s="51">
        <f t="shared" si="771"/>
        <v>1898.6836712328745</v>
      </c>
      <c r="W6949" s="53">
        <f t="shared" si="772"/>
        <v>0</v>
      </c>
      <c r="X6949" s="53" t="str">
        <f t="shared" si="773"/>
        <v/>
      </c>
      <c r="Y6949" s="54" t="str">
        <f t="shared" si="774"/>
        <v/>
      </c>
    </row>
    <row r="6950" spans="17:25" x14ac:dyDescent="0.25">
      <c r="Q6950" s="47">
        <f t="shared" si="770"/>
        <v>2010</v>
      </c>
      <c r="R6950" s="48" t="str">
        <f t="shared" si="768"/>
        <v>201011</v>
      </c>
      <c r="S6950" s="49">
        <v>40512</v>
      </c>
      <c r="T6950" s="48">
        <v>1916.96</v>
      </c>
      <c r="U6950" s="50">
        <f t="shared" si="769"/>
        <v>1862.9940000000001</v>
      </c>
      <c r="V6950" s="51">
        <f t="shared" si="771"/>
        <v>1898.6836712328745</v>
      </c>
      <c r="W6950" s="53">
        <f t="shared" si="772"/>
        <v>5.3862977201328821E-3</v>
      </c>
      <c r="X6950" s="53" t="str">
        <f t="shared" si="773"/>
        <v/>
      </c>
      <c r="Y6950" s="54" t="str">
        <f t="shared" si="774"/>
        <v/>
      </c>
    </row>
    <row r="6951" spans="17:25" x14ac:dyDescent="0.25">
      <c r="Q6951" s="47">
        <f t="shared" si="770"/>
        <v>2010</v>
      </c>
      <c r="R6951" s="48" t="str">
        <f t="shared" si="768"/>
        <v>201012</v>
      </c>
      <c r="S6951" s="49">
        <v>40513</v>
      </c>
      <c r="T6951" s="48">
        <v>1932.63</v>
      </c>
      <c r="U6951" s="50">
        <f t="shared" si="769"/>
        <v>1922.3312903225806</v>
      </c>
      <c r="V6951" s="51">
        <f t="shared" si="771"/>
        <v>1898.6836712328745</v>
      </c>
      <c r="W6951" s="53">
        <f t="shared" si="772"/>
        <v>8.1744011351305712E-3</v>
      </c>
      <c r="X6951" s="53">
        <f t="shared" si="773"/>
        <v>3.1850499960053735E-2</v>
      </c>
      <c r="Y6951" s="54" t="str">
        <f t="shared" si="774"/>
        <v/>
      </c>
    </row>
    <row r="6952" spans="17:25" x14ac:dyDescent="0.25">
      <c r="Q6952" s="47">
        <f t="shared" si="770"/>
        <v>2010</v>
      </c>
      <c r="R6952" s="48" t="str">
        <f t="shared" si="768"/>
        <v>201012</v>
      </c>
      <c r="S6952" s="49">
        <v>40514</v>
      </c>
      <c r="T6952" s="48">
        <v>1933.58</v>
      </c>
      <c r="U6952" s="50">
        <f t="shared" si="769"/>
        <v>1922.3312903225806</v>
      </c>
      <c r="V6952" s="51">
        <f t="shared" si="771"/>
        <v>1898.6836712328745</v>
      </c>
      <c r="W6952" s="53">
        <f t="shared" si="772"/>
        <v>4.9155813580448182E-4</v>
      </c>
      <c r="X6952" s="53" t="str">
        <f t="shared" si="773"/>
        <v/>
      </c>
      <c r="Y6952" s="54" t="str">
        <f t="shared" si="774"/>
        <v/>
      </c>
    </row>
    <row r="6953" spans="17:25" x14ac:dyDescent="0.25">
      <c r="Q6953" s="47">
        <f t="shared" si="770"/>
        <v>2010</v>
      </c>
      <c r="R6953" s="48" t="str">
        <f t="shared" si="768"/>
        <v>201012</v>
      </c>
      <c r="S6953" s="49">
        <v>40515</v>
      </c>
      <c r="T6953" s="48">
        <v>1920</v>
      </c>
      <c r="U6953" s="50">
        <f t="shared" si="769"/>
        <v>1922.3312903225806</v>
      </c>
      <c r="V6953" s="51">
        <f t="shared" si="771"/>
        <v>1898.6836712328745</v>
      </c>
      <c r="W6953" s="53">
        <f t="shared" si="772"/>
        <v>-7.023241862245122E-3</v>
      </c>
      <c r="X6953" s="53" t="str">
        <f t="shared" si="773"/>
        <v/>
      </c>
      <c r="Y6953" s="54" t="str">
        <f t="shared" si="774"/>
        <v/>
      </c>
    </row>
    <row r="6954" spans="17:25" x14ac:dyDescent="0.25">
      <c r="Q6954" s="47">
        <f t="shared" si="770"/>
        <v>2010</v>
      </c>
      <c r="R6954" s="48" t="str">
        <f t="shared" si="768"/>
        <v>201012</v>
      </c>
      <c r="S6954" s="49">
        <v>40516</v>
      </c>
      <c r="T6954" s="48">
        <v>1896.73</v>
      </c>
      <c r="U6954" s="50">
        <f t="shared" si="769"/>
        <v>1922.3312903225806</v>
      </c>
      <c r="V6954" s="51">
        <f t="shared" si="771"/>
        <v>1898.6836712328745</v>
      </c>
      <c r="W6954" s="53">
        <f t="shared" si="772"/>
        <v>-1.2119791666666657E-2</v>
      </c>
      <c r="X6954" s="53" t="str">
        <f t="shared" si="773"/>
        <v/>
      </c>
      <c r="Y6954" s="54" t="str">
        <f t="shared" si="774"/>
        <v/>
      </c>
    </row>
    <row r="6955" spans="17:25" x14ac:dyDescent="0.25">
      <c r="Q6955" s="47">
        <f t="shared" si="770"/>
        <v>2010</v>
      </c>
      <c r="R6955" s="48" t="str">
        <f t="shared" si="768"/>
        <v>201012</v>
      </c>
      <c r="S6955" s="49">
        <v>40517</v>
      </c>
      <c r="T6955" s="48">
        <v>1896.73</v>
      </c>
      <c r="U6955" s="50">
        <f t="shared" si="769"/>
        <v>1922.3312903225806</v>
      </c>
      <c r="V6955" s="51">
        <f t="shared" si="771"/>
        <v>1898.6836712328745</v>
      </c>
      <c r="W6955" s="53">
        <f t="shared" si="772"/>
        <v>0</v>
      </c>
      <c r="X6955" s="53" t="str">
        <f t="shared" si="773"/>
        <v/>
      </c>
      <c r="Y6955" s="54" t="str">
        <f t="shared" si="774"/>
        <v/>
      </c>
    </row>
    <row r="6956" spans="17:25" x14ac:dyDescent="0.25">
      <c r="Q6956" s="47">
        <f t="shared" si="770"/>
        <v>2010</v>
      </c>
      <c r="R6956" s="48" t="str">
        <f t="shared" si="768"/>
        <v>201012</v>
      </c>
      <c r="S6956" s="49">
        <v>40518</v>
      </c>
      <c r="T6956" s="48">
        <v>1896.73</v>
      </c>
      <c r="U6956" s="50">
        <f t="shared" si="769"/>
        <v>1922.3312903225806</v>
      </c>
      <c r="V6956" s="51">
        <f t="shared" si="771"/>
        <v>1898.6836712328745</v>
      </c>
      <c r="W6956" s="53">
        <f t="shared" si="772"/>
        <v>0</v>
      </c>
      <c r="X6956" s="53" t="str">
        <f t="shared" si="773"/>
        <v/>
      </c>
      <c r="Y6956" s="54" t="str">
        <f t="shared" si="774"/>
        <v/>
      </c>
    </row>
    <row r="6957" spans="17:25" x14ac:dyDescent="0.25">
      <c r="Q6957" s="47">
        <f t="shared" si="770"/>
        <v>2010</v>
      </c>
      <c r="R6957" s="48" t="str">
        <f t="shared" si="768"/>
        <v>201012</v>
      </c>
      <c r="S6957" s="49">
        <v>40519</v>
      </c>
      <c r="T6957" s="48">
        <v>1889.75</v>
      </c>
      <c r="U6957" s="50">
        <f t="shared" si="769"/>
        <v>1922.3312903225806</v>
      </c>
      <c r="V6957" s="51">
        <f t="shared" si="771"/>
        <v>1898.6836712328745</v>
      </c>
      <c r="W6957" s="53">
        <f t="shared" si="772"/>
        <v>-3.6800177146985025E-3</v>
      </c>
      <c r="X6957" s="53" t="str">
        <f t="shared" si="773"/>
        <v/>
      </c>
      <c r="Y6957" s="54" t="str">
        <f t="shared" si="774"/>
        <v/>
      </c>
    </row>
    <row r="6958" spans="17:25" x14ac:dyDescent="0.25">
      <c r="Q6958" s="47">
        <f t="shared" si="770"/>
        <v>2010</v>
      </c>
      <c r="R6958" s="48" t="str">
        <f t="shared" si="768"/>
        <v>201012</v>
      </c>
      <c r="S6958" s="49">
        <v>40520</v>
      </c>
      <c r="T6958" s="48">
        <v>1880.82</v>
      </c>
      <c r="U6958" s="50">
        <f t="shared" si="769"/>
        <v>1922.3312903225806</v>
      </c>
      <c r="V6958" s="51">
        <f t="shared" si="771"/>
        <v>1898.6836712328745</v>
      </c>
      <c r="W6958" s="53">
        <f t="shared" si="772"/>
        <v>-4.725492790051633E-3</v>
      </c>
      <c r="X6958" s="53" t="str">
        <f t="shared" si="773"/>
        <v/>
      </c>
      <c r="Y6958" s="54" t="str">
        <f t="shared" si="774"/>
        <v/>
      </c>
    </row>
    <row r="6959" spans="17:25" x14ac:dyDescent="0.25">
      <c r="Q6959" s="47">
        <f t="shared" si="770"/>
        <v>2010</v>
      </c>
      <c r="R6959" s="48" t="str">
        <f t="shared" si="768"/>
        <v>201012</v>
      </c>
      <c r="S6959" s="49">
        <v>40521</v>
      </c>
      <c r="T6959" s="48">
        <v>1880.82</v>
      </c>
      <c r="U6959" s="50">
        <f t="shared" si="769"/>
        <v>1922.3312903225806</v>
      </c>
      <c r="V6959" s="51">
        <f t="shared" si="771"/>
        <v>1898.6836712328745</v>
      </c>
      <c r="W6959" s="53">
        <f t="shared" si="772"/>
        <v>0</v>
      </c>
      <c r="X6959" s="53" t="str">
        <f t="shared" si="773"/>
        <v/>
      </c>
      <c r="Y6959" s="54" t="str">
        <f t="shared" si="774"/>
        <v/>
      </c>
    </row>
    <row r="6960" spans="17:25" x14ac:dyDescent="0.25">
      <c r="Q6960" s="47">
        <f t="shared" si="770"/>
        <v>2010</v>
      </c>
      <c r="R6960" s="48" t="str">
        <f t="shared" si="768"/>
        <v>201012</v>
      </c>
      <c r="S6960" s="49">
        <v>40522</v>
      </c>
      <c r="T6960" s="48">
        <v>1902.72</v>
      </c>
      <c r="U6960" s="50">
        <f t="shared" si="769"/>
        <v>1922.3312903225806</v>
      </c>
      <c r="V6960" s="51">
        <f t="shared" si="771"/>
        <v>1898.6836712328745</v>
      </c>
      <c r="W6960" s="53">
        <f t="shared" si="772"/>
        <v>1.1643857466424379E-2</v>
      </c>
      <c r="X6960" s="53" t="str">
        <f t="shared" si="773"/>
        <v/>
      </c>
      <c r="Y6960" s="54" t="str">
        <f t="shared" si="774"/>
        <v/>
      </c>
    </row>
    <row r="6961" spans="17:25" x14ac:dyDescent="0.25">
      <c r="Q6961" s="47">
        <f t="shared" si="770"/>
        <v>2010</v>
      </c>
      <c r="R6961" s="48" t="str">
        <f t="shared" si="768"/>
        <v>201012</v>
      </c>
      <c r="S6961" s="49">
        <v>40523</v>
      </c>
      <c r="T6961" s="48">
        <v>1911.87</v>
      </c>
      <c r="U6961" s="50">
        <f t="shared" si="769"/>
        <v>1922.3312903225806</v>
      </c>
      <c r="V6961" s="51">
        <f t="shared" si="771"/>
        <v>1898.6836712328745</v>
      </c>
      <c r="W6961" s="53">
        <f t="shared" si="772"/>
        <v>4.808905146316711E-3</v>
      </c>
      <c r="X6961" s="53" t="str">
        <f t="shared" si="773"/>
        <v/>
      </c>
      <c r="Y6961" s="54" t="str">
        <f t="shared" si="774"/>
        <v/>
      </c>
    </row>
    <row r="6962" spans="17:25" x14ac:dyDescent="0.25">
      <c r="Q6962" s="47">
        <f t="shared" si="770"/>
        <v>2010</v>
      </c>
      <c r="R6962" s="48" t="str">
        <f t="shared" si="768"/>
        <v>201012</v>
      </c>
      <c r="S6962" s="49">
        <v>40524</v>
      </c>
      <c r="T6962" s="48">
        <v>1911.87</v>
      </c>
      <c r="U6962" s="50">
        <f t="shared" si="769"/>
        <v>1922.3312903225806</v>
      </c>
      <c r="V6962" s="51">
        <f t="shared" si="771"/>
        <v>1898.6836712328745</v>
      </c>
      <c r="W6962" s="53">
        <f t="shared" si="772"/>
        <v>0</v>
      </c>
      <c r="X6962" s="53" t="str">
        <f t="shared" si="773"/>
        <v/>
      </c>
      <c r="Y6962" s="54" t="str">
        <f t="shared" si="774"/>
        <v/>
      </c>
    </row>
    <row r="6963" spans="17:25" x14ac:dyDescent="0.25">
      <c r="Q6963" s="47">
        <f t="shared" si="770"/>
        <v>2010</v>
      </c>
      <c r="R6963" s="48" t="str">
        <f t="shared" si="768"/>
        <v>201012</v>
      </c>
      <c r="S6963" s="49">
        <v>40525</v>
      </c>
      <c r="T6963" s="48">
        <v>1911.87</v>
      </c>
      <c r="U6963" s="50">
        <f t="shared" si="769"/>
        <v>1922.3312903225806</v>
      </c>
      <c r="V6963" s="51">
        <f t="shared" si="771"/>
        <v>1898.6836712328745</v>
      </c>
      <c r="W6963" s="53">
        <f t="shared" si="772"/>
        <v>0</v>
      </c>
      <c r="X6963" s="53" t="str">
        <f t="shared" si="773"/>
        <v/>
      </c>
      <c r="Y6963" s="54" t="str">
        <f t="shared" si="774"/>
        <v/>
      </c>
    </row>
    <row r="6964" spans="17:25" x14ac:dyDescent="0.25">
      <c r="Q6964" s="47">
        <f t="shared" si="770"/>
        <v>2010</v>
      </c>
      <c r="R6964" s="48" t="str">
        <f t="shared" si="768"/>
        <v>201012</v>
      </c>
      <c r="S6964" s="49">
        <v>40526</v>
      </c>
      <c r="T6964" s="48">
        <v>1894.12</v>
      </c>
      <c r="U6964" s="50">
        <f t="shared" si="769"/>
        <v>1922.3312903225806</v>
      </c>
      <c r="V6964" s="51">
        <f t="shared" si="771"/>
        <v>1898.6836712328745</v>
      </c>
      <c r="W6964" s="53">
        <f t="shared" si="772"/>
        <v>-9.2841040447311229E-3</v>
      </c>
      <c r="X6964" s="53" t="str">
        <f t="shared" si="773"/>
        <v/>
      </c>
      <c r="Y6964" s="54" t="str">
        <f t="shared" si="774"/>
        <v/>
      </c>
    </row>
    <row r="6965" spans="17:25" x14ac:dyDescent="0.25">
      <c r="Q6965" s="47">
        <f t="shared" si="770"/>
        <v>2010</v>
      </c>
      <c r="R6965" s="48" t="str">
        <f t="shared" si="768"/>
        <v>201012</v>
      </c>
      <c r="S6965" s="49">
        <v>40527</v>
      </c>
      <c r="T6965" s="48">
        <v>1899.89</v>
      </c>
      <c r="U6965" s="50">
        <f t="shared" si="769"/>
        <v>1922.3312903225806</v>
      </c>
      <c r="V6965" s="51">
        <f t="shared" si="771"/>
        <v>1898.6836712328745</v>
      </c>
      <c r="W6965" s="53">
        <f t="shared" si="772"/>
        <v>3.046269507739785E-3</v>
      </c>
      <c r="X6965" s="53" t="str">
        <f t="shared" si="773"/>
        <v/>
      </c>
      <c r="Y6965" s="54" t="str">
        <f t="shared" si="774"/>
        <v/>
      </c>
    </row>
    <row r="6966" spans="17:25" x14ac:dyDescent="0.25">
      <c r="Q6966" s="47">
        <f t="shared" si="770"/>
        <v>2010</v>
      </c>
      <c r="R6966" s="48" t="str">
        <f t="shared" si="768"/>
        <v>201012</v>
      </c>
      <c r="S6966" s="49">
        <v>40528</v>
      </c>
      <c r="T6966" s="48">
        <v>1905.84</v>
      </c>
      <c r="U6966" s="50">
        <f t="shared" si="769"/>
        <v>1922.3312903225806</v>
      </c>
      <c r="V6966" s="51">
        <f t="shared" si="771"/>
        <v>1898.6836712328745</v>
      </c>
      <c r="W6966" s="53">
        <f t="shared" si="772"/>
        <v>3.1317602598044392E-3</v>
      </c>
      <c r="X6966" s="53" t="str">
        <f t="shared" si="773"/>
        <v/>
      </c>
      <c r="Y6966" s="54" t="str">
        <f t="shared" si="774"/>
        <v/>
      </c>
    </row>
    <row r="6967" spans="17:25" x14ac:dyDescent="0.25">
      <c r="Q6967" s="47">
        <f t="shared" si="770"/>
        <v>2010</v>
      </c>
      <c r="R6967" s="48" t="str">
        <f t="shared" si="768"/>
        <v>201012</v>
      </c>
      <c r="S6967" s="49">
        <v>40529</v>
      </c>
      <c r="T6967" s="48">
        <v>1916.09</v>
      </c>
      <c r="U6967" s="50">
        <f t="shared" si="769"/>
        <v>1922.3312903225806</v>
      </c>
      <c r="V6967" s="51">
        <f t="shared" si="771"/>
        <v>1898.6836712328745</v>
      </c>
      <c r="W6967" s="53">
        <f t="shared" si="772"/>
        <v>5.3782059354405831E-3</v>
      </c>
      <c r="X6967" s="53" t="str">
        <f t="shared" si="773"/>
        <v/>
      </c>
      <c r="Y6967" s="54" t="str">
        <f t="shared" si="774"/>
        <v/>
      </c>
    </row>
    <row r="6968" spans="17:25" x14ac:dyDescent="0.25">
      <c r="Q6968" s="47">
        <f t="shared" si="770"/>
        <v>2010</v>
      </c>
      <c r="R6968" s="48" t="str">
        <f t="shared" si="768"/>
        <v>201012</v>
      </c>
      <c r="S6968" s="49">
        <v>40530</v>
      </c>
      <c r="T6968" s="48">
        <v>1923.13</v>
      </c>
      <c r="U6968" s="50">
        <f t="shared" si="769"/>
        <v>1922.3312903225806</v>
      </c>
      <c r="V6968" s="51">
        <f t="shared" si="771"/>
        <v>1898.6836712328745</v>
      </c>
      <c r="W6968" s="53">
        <f t="shared" si="772"/>
        <v>3.6741489178484521E-3</v>
      </c>
      <c r="X6968" s="53" t="str">
        <f t="shared" si="773"/>
        <v/>
      </c>
      <c r="Y6968" s="54" t="str">
        <f t="shared" si="774"/>
        <v/>
      </c>
    </row>
    <row r="6969" spans="17:25" x14ac:dyDescent="0.25">
      <c r="Q6969" s="47">
        <f t="shared" si="770"/>
        <v>2010</v>
      </c>
      <c r="R6969" s="48" t="str">
        <f t="shared" si="768"/>
        <v>201012</v>
      </c>
      <c r="S6969" s="49">
        <v>40531</v>
      </c>
      <c r="T6969" s="48">
        <v>1923.13</v>
      </c>
      <c r="U6969" s="50">
        <f t="shared" si="769"/>
        <v>1922.3312903225806</v>
      </c>
      <c r="V6969" s="51">
        <f t="shared" si="771"/>
        <v>1898.6836712328745</v>
      </c>
      <c r="W6969" s="53">
        <f t="shared" si="772"/>
        <v>0</v>
      </c>
      <c r="X6969" s="53" t="str">
        <f t="shared" si="773"/>
        <v/>
      </c>
      <c r="Y6969" s="54" t="str">
        <f t="shared" si="774"/>
        <v/>
      </c>
    </row>
    <row r="6970" spans="17:25" x14ac:dyDescent="0.25">
      <c r="Q6970" s="47">
        <f t="shared" si="770"/>
        <v>2010</v>
      </c>
      <c r="R6970" s="48" t="str">
        <f t="shared" si="768"/>
        <v>201012</v>
      </c>
      <c r="S6970" s="49">
        <v>40532</v>
      </c>
      <c r="T6970" s="48">
        <v>1923.13</v>
      </c>
      <c r="U6970" s="50">
        <f t="shared" si="769"/>
        <v>1922.3312903225806</v>
      </c>
      <c r="V6970" s="51">
        <f t="shared" si="771"/>
        <v>1898.6836712328745</v>
      </c>
      <c r="W6970" s="53">
        <f t="shared" si="772"/>
        <v>0</v>
      </c>
      <c r="X6970" s="53" t="str">
        <f t="shared" si="773"/>
        <v/>
      </c>
      <c r="Y6970" s="54" t="str">
        <f t="shared" si="774"/>
        <v/>
      </c>
    </row>
    <row r="6971" spans="17:25" x14ac:dyDescent="0.25">
      <c r="Q6971" s="47">
        <f t="shared" si="770"/>
        <v>2010</v>
      </c>
      <c r="R6971" s="48" t="str">
        <f t="shared" si="768"/>
        <v>201012</v>
      </c>
      <c r="S6971" s="49">
        <v>40533</v>
      </c>
      <c r="T6971" s="48">
        <v>1928.71</v>
      </c>
      <c r="U6971" s="50">
        <f t="shared" si="769"/>
        <v>1922.3312903225806</v>
      </c>
      <c r="V6971" s="51">
        <f t="shared" si="771"/>
        <v>1898.6836712328745</v>
      </c>
      <c r="W6971" s="53">
        <f t="shared" si="772"/>
        <v>2.9015199180502105E-3</v>
      </c>
      <c r="X6971" s="53" t="str">
        <f t="shared" si="773"/>
        <v/>
      </c>
      <c r="Y6971" s="54" t="str">
        <f t="shared" si="774"/>
        <v/>
      </c>
    </row>
    <row r="6972" spans="17:25" x14ac:dyDescent="0.25">
      <c r="Q6972" s="47">
        <f t="shared" si="770"/>
        <v>2010</v>
      </c>
      <c r="R6972" s="48" t="str">
        <f t="shared" si="768"/>
        <v>201012</v>
      </c>
      <c r="S6972" s="49">
        <v>40534</v>
      </c>
      <c r="T6972" s="48">
        <v>1934.96</v>
      </c>
      <c r="U6972" s="50">
        <f t="shared" si="769"/>
        <v>1922.3312903225806</v>
      </c>
      <c r="V6972" s="51">
        <f t="shared" si="771"/>
        <v>1898.6836712328745</v>
      </c>
      <c r="W6972" s="53">
        <f t="shared" si="772"/>
        <v>3.2405079042467921E-3</v>
      </c>
      <c r="X6972" s="53" t="str">
        <f t="shared" si="773"/>
        <v/>
      </c>
      <c r="Y6972" s="54" t="str">
        <f t="shared" si="774"/>
        <v/>
      </c>
    </row>
    <row r="6973" spans="17:25" x14ac:dyDescent="0.25">
      <c r="Q6973" s="47">
        <f t="shared" si="770"/>
        <v>2010</v>
      </c>
      <c r="R6973" s="48" t="str">
        <f t="shared" si="768"/>
        <v>201012</v>
      </c>
      <c r="S6973" s="49">
        <v>40535</v>
      </c>
      <c r="T6973" s="48">
        <v>1934.44</v>
      </c>
      <c r="U6973" s="50">
        <f t="shared" si="769"/>
        <v>1922.3312903225806</v>
      </c>
      <c r="V6973" s="51">
        <f t="shared" si="771"/>
        <v>1898.6836712328745</v>
      </c>
      <c r="W6973" s="53">
        <f t="shared" si="772"/>
        <v>-2.6873940546578989E-4</v>
      </c>
      <c r="X6973" s="53" t="str">
        <f t="shared" si="773"/>
        <v/>
      </c>
      <c r="Y6973" s="54" t="str">
        <f t="shared" si="774"/>
        <v/>
      </c>
    </row>
    <row r="6974" spans="17:25" x14ac:dyDescent="0.25">
      <c r="Q6974" s="47">
        <f t="shared" si="770"/>
        <v>2010</v>
      </c>
      <c r="R6974" s="48" t="str">
        <f t="shared" si="768"/>
        <v>201012</v>
      </c>
      <c r="S6974" s="49">
        <v>40536</v>
      </c>
      <c r="T6974" s="48">
        <v>1928.33</v>
      </c>
      <c r="U6974" s="50">
        <f t="shared" si="769"/>
        <v>1922.3312903225806</v>
      </c>
      <c r="V6974" s="51">
        <f t="shared" si="771"/>
        <v>1898.6836712328745</v>
      </c>
      <c r="W6974" s="53">
        <f t="shared" si="772"/>
        <v>-3.1585368375344203E-3</v>
      </c>
      <c r="X6974" s="53" t="str">
        <f t="shared" si="773"/>
        <v/>
      </c>
      <c r="Y6974" s="54" t="str">
        <f t="shared" si="774"/>
        <v/>
      </c>
    </row>
    <row r="6975" spans="17:25" x14ac:dyDescent="0.25">
      <c r="Q6975" s="47">
        <f t="shared" si="770"/>
        <v>2010</v>
      </c>
      <c r="R6975" s="48" t="str">
        <f t="shared" si="768"/>
        <v>201012</v>
      </c>
      <c r="S6975" s="49">
        <v>40537</v>
      </c>
      <c r="T6975" s="48">
        <v>1939.54</v>
      </c>
      <c r="U6975" s="50">
        <f t="shared" si="769"/>
        <v>1922.3312903225806</v>
      </c>
      <c r="V6975" s="51">
        <f t="shared" si="771"/>
        <v>1898.6836712328745</v>
      </c>
      <c r="W6975" s="53">
        <f t="shared" si="772"/>
        <v>5.8133203341752537E-3</v>
      </c>
      <c r="X6975" s="53" t="str">
        <f t="shared" si="773"/>
        <v/>
      </c>
      <c r="Y6975" s="54" t="str">
        <f t="shared" si="774"/>
        <v/>
      </c>
    </row>
    <row r="6976" spans="17:25" x14ac:dyDescent="0.25">
      <c r="Q6976" s="47">
        <f t="shared" si="770"/>
        <v>2010</v>
      </c>
      <c r="R6976" s="48" t="str">
        <f t="shared" si="768"/>
        <v>201012</v>
      </c>
      <c r="S6976" s="49">
        <v>40538</v>
      </c>
      <c r="T6976" s="48">
        <v>1939.54</v>
      </c>
      <c r="U6976" s="50">
        <f t="shared" si="769"/>
        <v>1922.3312903225806</v>
      </c>
      <c r="V6976" s="51">
        <f t="shared" si="771"/>
        <v>1898.6836712328745</v>
      </c>
      <c r="W6976" s="53">
        <f t="shared" si="772"/>
        <v>0</v>
      </c>
      <c r="X6976" s="53" t="str">
        <f t="shared" si="773"/>
        <v/>
      </c>
      <c r="Y6976" s="54" t="str">
        <f t="shared" si="774"/>
        <v/>
      </c>
    </row>
    <row r="6977" spans="17:25" x14ac:dyDescent="0.25">
      <c r="Q6977" s="47">
        <f t="shared" si="770"/>
        <v>2010</v>
      </c>
      <c r="R6977" s="48" t="str">
        <f t="shared" si="768"/>
        <v>201012</v>
      </c>
      <c r="S6977" s="49">
        <v>40539</v>
      </c>
      <c r="T6977" s="48">
        <v>1939.54</v>
      </c>
      <c r="U6977" s="50">
        <f t="shared" si="769"/>
        <v>1922.3312903225806</v>
      </c>
      <c r="V6977" s="51">
        <f t="shared" si="771"/>
        <v>1898.6836712328745</v>
      </c>
      <c r="W6977" s="53">
        <f t="shared" si="772"/>
        <v>0</v>
      </c>
      <c r="X6977" s="53" t="str">
        <f t="shared" si="773"/>
        <v/>
      </c>
      <c r="Y6977" s="54" t="str">
        <f t="shared" si="774"/>
        <v/>
      </c>
    </row>
    <row r="6978" spans="17:25" x14ac:dyDescent="0.25">
      <c r="Q6978" s="47">
        <f t="shared" si="770"/>
        <v>2010</v>
      </c>
      <c r="R6978" s="48" t="str">
        <f t="shared" si="768"/>
        <v>201012</v>
      </c>
      <c r="S6978" s="49">
        <v>40540</v>
      </c>
      <c r="T6978" s="48">
        <v>1964.57</v>
      </c>
      <c r="U6978" s="50">
        <f t="shared" si="769"/>
        <v>1922.3312903225806</v>
      </c>
      <c r="V6978" s="51">
        <f t="shared" si="771"/>
        <v>1898.6836712328745</v>
      </c>
      <c r="W6978" s="53">
        <f t="shared" si="772"/>
        <v>1.2905121833011846E-2</v>
      </c>
      <c r="X6978" s="53" t="str">
        <f t="shared" si="773"/>
        <v/>
      </c>
      <c r="Y6978" s="54" t="str">
        <f t="shared" si="774"/>
        <v/>
      </c>
    </row>
    <row r="6979" spans="17:25" x14ac:dyDescent="0.25">
      <c r="Q6979" s="47">
        <f t="shared" si="770"/>
        <v>2010</v>
      </c>
      <c r="R6979" s="48" t="str">
        <f t="shared" si="768"/>
        <v>201012</v>
      </c>
      <c r="S6979" s="49">
        <v>40541</v>
      </c>
      <c r="T6979" s="48">
        <v>2027.33</v>
      </c>
      <c r="U6979" s="50">
        <f t="shared" si="769"/>
        <v>1922.3312903225806</v>
      </c>
      <c r="V6979" s="51">
        <f t="shared" si="771"/>
        <v>1898.6836712328745</v>
      </c>
      <c r="W6979" s="53">
        <f t="shared" si="772"/>
        <v>3.1945922008378425E-2</v>
      </c>
      <c r="X6979" s="53" t="str">
        <f t="shared" si="773"/>
        <v/>
      </c>
      <c r="Y6979" s="54" t="str">
        <f t="shared" si="774"/>
        <v/>
      </c>
    </row>
    <row r="6980" spans="17:25" x14ac:dyDescent="0.25">
      <c r="Q6980" s="47">
        <f t="shared" si="770"/>
        <v>2010</v>
      </c>
      <c r="R6980" s="48" t="str">
        <f t="shared" si="768"/>
        <v>201012</v>
      </c>
      <c r="S6980" s="49">
        <v>40542</v>
      </c>
      <c r="T6980" s="48">
        <v>1989.88</v>
      </c>
      <c r="U6980" s="50">
        <f t="shared" si="769"/>
        <v>1922.3312903225806</v>
      </c>
      <c r="V6980" s="51">
        <f t="shared" si="771"/>
        <v>1898.6836712328745</v>
      </c>
      <c r="W6980" s="53">
        <f t="shared" si="772"/>
        <v>-1.8472572299526924E-2</v>
      </c>
      <c r="X6980" s="53" t="str">
        <f t="shared" si="773"/>
        <v/>
      </c>
      <c r="Y6980" s="54" t="str">
        <f t="shared" si="774"/>
        <v/>
      </c>
    </row>
    <row r="6981" spans="17:25" x14ac:dyDescent="0.25">
      <c r="Q6981" s="47">
        <f t="shared" si="770"/>
        <v>2010</v>
      </c>
      <c r="R6981" s="48" t="str">
        <f t="shared" si="768"/>
        <v>201012</v>
      </c>
      <c r="S6981" s="49">
        <v>40543</v>
      </c>
      <c r="T6981" s="48">
        <v>1913.98</v>
      </c>
      <c r="U6981" s="50">
        <f t="shared" si="769"/>
        <v>1922.3312903225806</v>
      </c>
      <c r="V6981" s="51">
        <f t="shared" si="771"/>
        <v>1898.6836712328745</v>
      </c>
      <c r="W6981" s="53">
        <f t="shared" si="772"/>
        <v>-3.8143003598206993E-2</v>
      </c>
      <c r="X6981" s="53" t="str">
        <f t="shared" si="773"/>
        <v/>
      </c>
      <c r="Y6981" s="54" t="str">
        <f t="shared" si="774"/>
        <v/>
      </c>
    </row>
    <row r="6982" spans="17:25" x14ac:dyDescent="0.25">
      <c r="Q6982" s="47">
        <f t="shared" si="770"/>
        <v>2011</v>
      </c>
      <c r="R6982" s="48" t="str">
        <f t="shared" si="768"/>
        <v>20111</v>
      </c>
      <c r="S6982" s="49">
        <v>40544</v>
      </c>
      <c r="T6982" s="48">
        <v>1913.98</v>
      </c>
      <c r="U6982" s="50">
        <f t="shared" si="769"/>
        <v>1867.0767741935488</v>
      </c>
      <c r="V6982" s="51">
        <f t="shared" si="771"/>
        <v>1846.9670958904089</v>
      </c>
      <c r="W6982" s="53">
        <f t="shared" si="772"/>
        <v>0</v>
      </c>
      <c r="X6982" s="53">
        <f t="shared" si="773"/>
        <v>-2.8743493073849824E-2</v>
      </c>
      <c r="Y6982" s="54">
        <f t="shared" si="774"/>
        <v>-2.7238120876072247E-2</v>
      </c>
    </row>
    <row r="6983" spans="17:25" x14ac:dyDescent="0.25">
      <c r="Q6983" s="47">
        <f t="shared" si="770"/>
        <v>2011</v>
      </c>
      <c r="R6983" s="48" t="str">
        <f t="shared" ref="R6983:R7046" si="775">+YEAR(S6983)&amp;MONTH(S6983)</f>
        <v>20111</v>
      </c>
      <c r="S6983" s="49">
        <v>40545</v>
      </c>
      <c r="T6983" s="48">
        <v>1913.98</v>
      </c>
      <c r="U6983" s="50">
        <f t="shared" ref="U6983:U7046" si="776">+AVERAGEIF($R$3:$R$12000,R6983,$T$3:$T$12000)</f>
        <v>1867.0767741935488</v>
      </c>
      <c r="V6983" s="51">
        <f t="shared" si="771"/>
        <v>1846.9670958904089</v>
      </c>
      <c r="W6983" s="53">
        <f t="shared" si="772"/>
        <v>0</v>
      </c>
      <c r="X6983" s="53" t="str">
        <f t="shared" si="773"/>
        <v/>
      </c>
      <c r="Y6983" s="54" t="str">
        <f t="shared" si="774"/>
        <v/>
      </c>
    </row>
    <row r="6984" spans="17:25" x14ac:dyDescent="0.25">
      <c r="Q6984" s="47">
        <f t="shared" ref="Q6984:Q7047" si="777">+YEAR(S6984)</f>
        <v>2011</v>
      </c>
      <c r="R6984" s="48" t="str">
        <f t="shared" si="775"/>
        <v>20111</v>
      </c>
      <c r="S6984" s="49">
        <v>40546</v>
      </c>
      <c r="T6984" s="48">
        <v>1913.98</v>
      </c>
      <c r="U6984" s="50">
        <f t="shared" si="776"/>
        <v>1867.0767741935488</v>
      </c>
      <c r="V6984" s="51">
        <f t="shared" ref="V6984:V7047" si="778">+AVERAGEIF($Q$3:$Q$12000,Q6984,$T$3:$T$12000)</f>
        <v>1846.9670958904089</v>
      </c>
      <c r="W6984" s="53">
        <f t="shared" si="772"/>
        <v>0</v>
      </c>
      <c r="X6984" s="53" t="str">
        <f t="shared" si="773"/>
        <v/>
      </c>
      <c r="Y6984" s="54" t="str">
        <f t="shared" si="774"/>
        <v/>
      </c>
    </row>
    <row r="6985" spans="17:25" x14ac:dyDescent="0.25">
      <c r="Q6985" s="47">
        <f t="shared" si="777"/>
        <v>2011</v>
      </c>
      <c r="R6985" s="48" t="str">
        <f t="shared" si="775"/>
        <v>20111</v>
      </c>
      <c r="S6985" s="49">
        <v>40547</v>
      </c>
      <c r="T6985" s="48">
        <v>1902.71</v>
      </c>
      <c r="U6985" s="50">
        <f t="shared" si="776"/>
        <v>1867.0767741935488</v>
      </c>
      <c r="V6985" s="51">
        <f t="shared" si="778"/>
        <v>1846.9670958904089</v>
      </c>
      <c r="W6985" s="53">
        <f t="shared" ref="W6985:W7048" si="779">+T6985/T6984-1</f>
        <v>-5.888253795755416E-3</v>
      </c>
      <c r="X6985" s="53" t="str">
        <f t="shared" ref="X6985:X7048" si="780">IF(U6985/U6984-1=0,"",U6985/U6984-1)</f>
        <v/>
      </c>
      <c r="Y6985" s="54" t="str">
        <f t="shared" ref="Y6985:Y7048" si="781">+IF(V6985=V6984,"",V6985/V6984-1)</f>
        <v/>
      </c>
    </row>
    <row r="6986" spans="17:25" x14ac:dyDescent="0.25">
      <c r="Q6986" s="47">
        <f t="shared" si="777"/>
        <v>2011</v>
      </c>
      <c r="R6986" s="48" t="str">
        <f t="shared" si="775"/>
        <v>20111</v>
      </c>
      <c r="S6986" s="49">
        <v>40548</v>
      </c>
      <c r="T6986" s="48">
        <v>1899.86</v>
      </c>
      <c r="U6986" s="50">
        <f t="shared" si="776"/>
        <v>1867.0767741935488</v>
      </c>
      <c r="V6986" s="51">
        <f t="shared" si="778"/>
        <v>1846.9670958904089</v>
      </c>
      <c r="W6986" s="53">
        <f t="shared" si="779"/>
        <v>-1.4978635735346524E-3</v>
      </c>
      <c r="X6986" s="53" t="str">
        <f t="shared" si="780"/>
        <v/>
      </c>
      <c r="Y6986" s="54" t="str">
        <f t="shared" si="781"/>
        <v/>
      </c>
    </row>
    <row r="6987" spans="17:25" x14ac:dyDescent="0.25">
      <c r="Q6987" s="47">
        <f t="shared" si="777"/>
        <v>2011</v>
      </c>
      <c r="R6987" s="48" t="str">
        <f t="shared" si="775"/>
        <v>20111</v>
      </c>
      <c r="S6987" s="49">
        <v>40549</v>
      </c>
      <c r="T6987" s="48">
        <v>1894.82</v>
      </c>
      <c r="U6987" s="50">
        <f t="shared" si="776"/>
        <v>1867.0767741935488</v>
      </c>
      <c r="V6987" s="51">
        <f t="shared" si="778"/>
        <v>1846.9670958904089</v>
      </c>
      <c r="W6987" s="53">
        <f t="shared" si="779"/>
        <v>-2.6528270504142526E-3</v>
      </c>
      <c r="X6987" s="53" t="str">
        <f t="shared" si="780"/>
        <v/>
      </c>
      <c r="Y6987" s="54" t="str">
        <f t="shared" si="781"/>
        <v/>
      </c>
    </row>
    <row r="6988" spans="17:25" x14ac:dyDescent="0.25">
      <c r="Q6988" s="47">
        <f t="shared" si="777"/>
        <v>2011</v>
      </c>
      <c r="R6988" s="48" t="str">
        <f t="shared" si="775"/>
        <v>20111</v>
      </c>
      <c r="S6988" s="49">
        <v>40550</v>
      </c>
      <c r="T6988" s="48">
        <v>1869.94</v>
      </c>
      <c r="U6988" s="50">
        <f t="shared" si="776"/>
        <v>1867.0767741935488</v>
      </c>
      <c r="V6988" s="51">
        <f t="shared" si="778"/>
        <v>1846.9670958904089</v>
      </c>
      <c r="W6988" s="53">
        <f t="shared" si="779"/>
        <v>-1.3130534826527041E-2</v>
      </c>
      <c r="X6988" s="53" t="str">
        <f t="shared" si="780"/>
        <v/>
      </c>
      <c r="Y6988" s="54" t="str">
        <f t="shared" si="781"/>
        <v/>
      </c>
    </row>
    <row r="6989" spans="17:25" x14ac:dyDescent="0.25">
      <c r="Q6989" s="47">
        <f t="shared" si="777"/>
        <v>2011</v>
      </c>
      <c r="R6989" s="48" t="str">
        <f t="shared" si="775"/>
        <v>20111</v>
      </c>
      <c r="S6989" s="49">
        <v>40551</v>
      </c>
      <c r="T6989" s="48">
        <v>1859.97</v>
      </c>
      <c r="U6989" s="50">
        <f t="shared" si="776"/>
        <v>1867.0767741935488</v>
      </c>
      <c r="V6989" s="51">
        <f t="shared" si="778"/>
        <v>1846.9670958904089</v>
      </c>
      <c r="W6989" s="53">
        <f t="shared" si="779"/>
        <v>-5.3317218734291183E-3</v>
      </c>
      <c r="X6989" s="53" t="str">
        <f t="shared" si="780"/>
        <v/>
      </c>
      <c r="Y6989" s="54" t="str">
        <f t="shared" si="781"/>
        <v/>
      </c>
    </row>
    <row r="6990" spans="17:25" x14ac:dyDescent="0.25">
      <c r="Q6990" s="47">
        <f t="shared" si="777"/>
        <v>2011</v>
      </c>
      <c r="R6990" s="48" t="str">
        <f t="shared" si="775"/>
        <v>20111</v>
      </c>
      <c r="S6990" s="49">
        <v>40552</v>
      </c>
      <c r="T6990" s="48">
        <v>1859.97</v>
      </c>
      <c r="U6990" s="50">
        <f t="shared" si="776"/>
        <v>1867.0767741935488</v>
      </c>
      <c r="V6990" s="51">
        <f t="shared" si="778"/>
        <v>1846.9670958904089</v>
      </c>
      <c r="W6990" s="53">
        <f t="shared" si="779"/>
        <v>0</v>
      </c>
      <c r="X6990" s="53" t="str">
        <f t="shared" si="780"/>
        <v/>
      </c>
      <c r="Y6990" s="54" t="str">
        <f t="shared" si="781"/>
        <v/>
      </c>
    </row>
    <row r="6991" spans="17:25" x14ac:dyDescent="0.25">
      <c r="Q6991" s="47">
        <f t="shared" si="777"/>
        <v>2011</v>
      </c>
      <c r="R6991" s="48" t="str">
        <f t="shared" si="775"/>
        <v>20111</v>
      </c>
      <c r="S6991" s="49">
        <v>40553</v>
      </c>
      <c r="T6991" s="48">
        <v>1859.97</v>
      </c>
      <c r="U6991" s="50">
        <f t="shared" si="776"/>
        <v>1867.0767741935488</v>
      </c>
      <c r="V6991" s="51">
        <f t="shared" si="778"/>
        <v>1846.9670958904089</v>
      </c>
      <c r="W6991" s="53">
        <f t="shared" si="779"/>
        <v>0</v>
      </c>
      <c r="X6991" s="53" t="str">
        <f t="shared" si="780"/>
        <v/>
      </c>
      <c r="Y6991" s="54" t="str">
        <f t="shared" si="781"/>
        <v/>
      </c>
    </row>
    <row r="6992" spans="17:25" x14ac:dyDescent="0.25">
      <c r="Q6992" s="47">
        <f t="shared" si="777"/>
        <v>2011</v>
      </c>
      <c r="R6992" s="48" t="str">
        <f t="shared" si="775"/>
        <v>20111</v>
      </c>
      <c r="S6992" s="49">
        <v>40554</v>
      </c>
      <c r="T6992" s="48">
        <v>1859.97</v>
      </c>
      <c r="U6992" s="50">
        <f t="shared" si="776"/>
        <v>1867.0767741935488</v>
      </c>
      <c r="V6992" s="51">
        <f t="shared" si="778"/>
        <v>1846.9670958904089</v>
      </c>
      <c r="W6992" s="53">
        <f t="shared" si="779"/>
        <v>0</v>
      </c>
      <c r="X6992" s="53" t="str">
        <f t="shared" si="780"/>
        <v/>
      </c>
      <c r="Y6992" s="54" t="str">
        <f t="shared" si="781"/>
        <v/>
      </c>
    </row>
    <row r="6993" spans="17:25" x14ac:dyDescent="0.25">
      <c r="Q6993" s="47">
        <f t="shared" si="777"/>
        <v>2011</v>
      </c>
      <c r="R6993" s="48" t="str">
        <f t="shared" si="775"/>
        <v>20111</v>
      </c>
      <c r="S6993" s="49">
        <v>40555</v>
      </c>
      <c r="T6993" s="48">
        <v>1856.79</v>
      </c>
      <c r="U6993" s="50">
        <f t="shared" si="776"/>
        <v>1867.0767741935488</v>
      </c>
      <c r="V6993" s="51">
        <f t="shared" si="778"/>
        <v>1846.9670958904089</v>
      </c>
      <c r="W6993" s="53">
        <f t="shared" si="779"/>
        <v>-1.709704995241923E-3</v>
      </c>
      <c r="X6993" s="53" t="str">
        <f t="shared" si="780"/>
        <v/>
      </c>
      <c r="Y6993" s="54" t="str">
        <f t="shared" si="781"/>
        <v/>
      </c>
    </row>
    <row r="6994" spans="17:25" x14ac:dyDescent="0.25">
      <c r="Q6994" s="47">
        <f t="shared" si="777"/>
        <v>2011</v>
      </c>
      <c r="R6994" s="48" t="str">
        <f t="shared" si="775"/>
        <v>20111</v>
      </c>
      <c r="S6994" s="49">
        <v>40556</v>
      </c>
      <c r="T6994" s="48">
        <v>1855.46</v>
      </c>
      <c r="U6994" s="50">
        <f t="shared" si="776"/>
        <v>1867.0767741935488</v>
      </c>
      <c r="V6994" s="51">
        <f t="shared" si="778"/>
        <v>1846.9670958904089</v>
      </c>
      <c r="W6994" s="53">
        <f t="shared" si="779"/>
        <v>-7.1628994124262046E-4</v>
      </c>
      <c r="X6994" s="53" t="str">
        <f t="shared" si="780"/>
        <v/>
      </c>
      <c r="Y6994" s="54" t="str">
        <f t="shared" si="781"/>
        <v/>
      </c>
    </row>
    <row r="6995" spans="17:25" x14ac:dyDescent="0.25">
      <c r="Q6995" s="47">
        <f t="shared" si="777"/>
        <v>2011</v>
      </c>
      <c r="R6995" s="48" t="str">
        <f t="shared" si="775"/>
        <v>20111</v>
      </c>
      <c r="S6995" s="49">
        <v>40557</v>
      </c>
      <c r="T6995" s="48">
        <v>1864.36</v>
      </c>
      <c r="U6995" s="50">
        <f t="shared" si="776"/>
        <v>1867.0767741935488</v>
      </c>
      <c r="V6995" s="51">
        <f t="shared" si="778"/>
        <v>1846.9670958904089</v>
      </c>
      <c r="W6995" s="53">
        <f t="shared" si="779"/>
        <v>4.7966541989585831E-3</v>
      </c>
      <c r="X6995" s="53" t="str">
        <f t="shared" si="780"/>
        <v/>
      </c>
      <c r="Y6995" s="54" t="str">
        <f t="shared" si="781"/>
        <v/>
      </c>
    </row>
    <row r="6996" spans="17:25" x14ac:dyDescent="0.25">
      <c r="Q6996" s="47">
        <f t="shared" si="777"/>
        <v>2011</v>
      </c>
      <c r="R6996" s="48" t="str">
        <f t="shared" si="775"/>
        <v>20111</v>
      </c>
      <c r="S6996" s="49">
        <v>40558</v>
      </c>
      <c r="T6996" s="48">
        <v>1872.46</v>
      </c>
      <c r="U6996" s="50">
        <f t="shared" si="776"/>
        <v>1867.0767741935488</v>
      </c>
      <c r="V6996" s="51">
        <f t="shared" si="778"/>
        <v>1846.9670958904089</v>
      </c>
      <c r="W6996" s="53">
        <f t="shared" si="779"/>
        <v>4.3446544658758413E-3</v>
      </c>
      <c r="X6996" s="53" t="str">
        <f t="shared" si="780"/>
        <v/>
      </c>
      <c r="Y6996" s="54" t="str">
        <f t="shared" si="781"/>
        <v/>
      </c>
    </row>
    <row r="6997" spans="17:25" x14ac:dyDescent="0.25">
      <c r="Q6997" s="47">
        <f t="shared" si="777"/>
        <v>2011</v>
      </c>
      <c r="R6997" s="48" t="str">
        <f t="shared" si="775"/>
        <v>20111</v>
      </c>
      <c r="S6997" s="49">
        <v>40559</v>
      </c>
      <c r="T6997" s="48">
        <v>1872.46</v>
      </c>
      <c r="U6997" s="50">
        <f t="shared" si="776"/>
        <v>1867.0767741935488</v>
      </c>
      <c r="V6997" s="51">
        <f t="shared" si="778"/>
        <v>1846.9670958904089</v>
      </c>
      <c r="W6997" s="53">
        <f t="shared" si="779"/>
        <v>0</v>
      </c>
      <c r="X6997" s="53" t="str">
        <f t="shared" si="780"/>
        <v/>
      </c>
      <c r="Y6997" s="54" t="str">
        <f t="shared" si="781"/>
        <v/>
      </c>
    </row>
    <row r="6998" spans="17:25" x14ac:dyDescent="0.25">
      <c r="Q6998" s="47">
        <f t="shared" si="777"/>
        <v>2011</v>
      </c>
      <c r="R6998" s="48" t="str">
        <f t="shared" si="775"/>
        <v>20111</v>
      </c>
      <c r="S6998" s="49">
        <v>40560</v>
      </c>
      <c r="T6998" s="48">
        <v>1872.46</v>
      </c>
      <c r="U6998" s="50">
        <f t="shared" si="776"/>
        <v>1867.0767741935488</v>
      </c>
      <c r="V6998" s="51">
        <f t="shared" si="778"/>
        <v>1846.9670958904089</v>
      </c>
      <c r="W6998" s="53">
        <f t="shared" si="779"/>
        <v>0</v>
      </c>
      <c r="X6998" s="53" t="str">
        <f t="shared" si="780"/>
        <v/>
      </c>
      <c r="Y6998" s="54" t="str">
        <f t="shared" si="781"/>
        <v/>
      </c>
    </row>
    <row r="6999" spans="17:25" x14ac:dyDescent="0.25">
      <c r="Q6999" s="47">
        <f t="shared" si="777"/>
        <v>2011</v>
      </c>
      <c r="R6999" s="48" t="str">
        <f t="shared" si="775"/>
        <v>20111</v>
      </c>
      <c r="S6999" s="49">
        <v>40561</v>
      </c>
      <c r="T6999" s="48">
        <v>1872.46</v>
      </c>
      <c r="U6999" s="50">
        <f t="shared" si="776"/>
        <v>1867.0767741935488</v>
      </c>
      <c r="V6999" s="51">
        <f t="shared" si="778"/>
        <v>1846.9670958904089</v>
      </c>
      <c r="W6999" s="53">
        <f t="shared" si="779"/>
        <v>0</v>
      </c>
      <c r="X6999" s="53" t="str">
        <f t="shared" si="780"/>
        <v/>
      </c>
      <c r="Y6999" s="54" t="str">
        <f t="shared" si="781"/>
        <v/>
      </c>
    </row>
    <row r="7000" spans="17:25" x14ac:dyDescent="0.25">
      <c r="Q7000" s="47">
        <f t="shared" si="777"/>
        <v>2011</v>
      </c>
      <c r="R7000" s="48" t="str">
        <f t="shared" si="775"/>
        <v>20111</v>
      </c>
      <c r="S7000" s="49">
        <v>40562</v>
      </c>
      <c r="T7000" s="48">
        <v>1864.64</v>
      </c>
      <c r="U7000" s="50">
        <f t="shared" si="776"/>
        <v>1867.0767741935488</v>
      </c>
      <c r="V7000" s="51">
        <f t="shared" si="778"/>
        <v>1846.9670958904089</v>
      </c>
      <c r="W7000" s="53">
        <f t="shared" si="779"/>
        <v>-4.1763241938411744E-3</v>
      </c>
      <c r="X7000" s="53" t="str">
        <f t="shared" si="780"/>
        <v/>
      </c>
      <c r="Y7000" s="54" t="str">
        <f t="shared" si="781"/>
        <v/>
      </c>
    </row>
    <row r="7001" spans="17:25" x14ac:dyDescent="0.25">
      <c r="Q7001" s="47">
        <f t="shared" si="777"/>
        <v>2011</v>
      </c>
      <c r="R7001" s="48" t="str">
        <f t="shared" si="775"/>
        <v>20111</v>
      </c>
      <c r="S7001" s="49">
        <v>40563</v>
      </c>
      <c r="T7001" s="48">
        <v>1841.9</v>
      </c>
      <c r="U7001" s="50">
        <f t="shared" si="776"/>
        <v>1867.0767741935488</v>
      </c>
      <c r="V7001" s="51">
        <f t="shared" si="778"/>
        <v>1846.9670958904089</v>
      </c>
      <c r="W7001" s="53">
        <f t="shared" si="779"/>
        <v>-1.2195383559292949E-2</v>
      </c>
      <c r="X7001" s="53" t="str">
        <f t="shared" si="780"/>
        <v/>
      </c>
      <c r="Y7001" s="54" t="str">
        <f t="shared" si="781"/>
        <v/>
      </c>
    </row>
    <row r="7002" spans="17:25" x14ac:dyDescent="0.25">
      <c r="Q7002" s="47">
        <f t="shared" si="777"/>
        <v>2011</v>
      </c>
      <c r="R7002" s="48" t="str">
        <f t="shared" si="775"/>
        <v>20111</v>
      </c>
      <c r="S7002" s="49">
        <v>40564</v>
      </c>
      <c r="T7002" s="48">
        <v>1849.59</v>
      </c>
      <c r="U7002" s="50">
        <f t="shared" si="776"/>
        <v>1867.0767741935488</v>
      </c>
      <c r="V7002" s="51">
        <f t="shared" si="778"/>
        <v>1846.9670958904089</v>
      </c>
      <c r="W7002" s="53">
        <f t="shared" si="779"/>
        <v>4.175036646940633E-3</v>
      </c>
      <c r="X7002" s="53" t="str">
        <f t="shared" si="780"/>
        <v/>
      </c>
      <c r="Y7002" s="54" t="str">
        <f t="shared" si="781"/>
        <v/>
      </c>
    </row>
    <row r="7003" spans="17:25" x14ac:dyDescent="0.25">
      <c r="Q7003" s="47">
        <f t="shared" si="777"/>
        <v>2011</v>
      </c>
      <c r="R7003" s="48" t="str">
        <f t="shared" si="775"/>
        <v>20111</v>
      </c>
      <c r="S7003" s="49">
        <v>40565</v>
      </c>
      <c r="T7003" s="48">
        <v>1838.94</v>
      </c>
      <c r="U7003" s="50">
        <f t="shared" si="776"/>
        <v>1867.0767741935488</v>
      </c>
      <c r="V7003" s="51">
        <f t="shared" si="778"/>
        <v>1846.9670958904089</v>
      </c>
      <c r="W7003" s="53">
        <f t="shared" si="779"/>
        <v>-5.7580328613368037E-3</v>
      </c>
      <c r="X7003" s="53" t="str">
        <f t="shared" si="780"/>
        <v/>
      </c>
      <c r="Y7003" s="54" t="str">
        <f t="shared" si="781"/>
        <v/>
      </c>
    </row>
    <row r="7004" spans="17:25" x14ac:dyDescent="0.25">
      <c r="Q7004" s="47">
        <f t="shared" si="777"/>
        <v>2011</v>
      </c>
      <c r="R7004" s="48" t="str">
        <f t="shared" si="775"/>
        <v>20111</v>
      </c>
      <c r="S7004" s="49">
        <v>40566</v>
      </c>
      <c r="T7004" s="48">
        <v>1838.94</v>
      </c>
      <c r="U7004" s="50">
        <f t="shared" si="776"/>
        <v>1867.0767741935488</v>
      </c>
      <c r="V7004" s="51">
        <f t="shared" si="778"/>
        <v>1846.9670958904089</v>
      </c>
      <c r="W7004" s="53">
        <f t="shared" si="779"/>
        <v>0</v>
      </c>
      <c r="X7004" s="53" t="str">
        <f t="shared" si="780"/>
        <v/>
      </c>
      <c r="Y7004" s="54" t="str">
        <f t="shared" si="781"/>
        <v/>
      </c>
    </row>
    <row r="7005" spans="17:25" x14ac:dyDescent="0.25">
      <c r="Q7005" s="47">
        <f t="shared" si="777"/>
        <v>2011</v>
      </c>
      <c r="R7005" s="48" t="str">
        <f t="shared" si="775"/>
        <v>20111</v>
      </c>
      <c r="S7005" s="49">
        <v>40567</v>
      </c>
      <c r="T7005" s="48">
        <v>1838.94</v>
      </c>
      <c r="U7005" s="50">
        <f t="shared" si="776"/>
        <v>1867.0767741935488</v>
      </c>
      <c r="V7005" s="51">
        <f t="shared" si="778"/>
        <v>1846.9670958904089</v>
      </c>
      <c r="W7005" s="53">
        <f t="shared" si="779"/>
        <v>0</v>
      </c>
      <c r="X7005" s="53" t="str">
        <f t="shared" si="780"/>
        <v/>
      </c>
      <c r="Y7005" s="54" t="str">
        <f t="shared" si="781"/>
        <v/>
      </c>
    </row>
    <row r="7006" spans="17:25" x14ac:dyDescent="0.25">
      <c r="Q7006" s="47">
        <f t="shared" si="777"/>
        <v>2011</v>
      </c>
      <c r="R7006" s="48" t="str">
        <f t="shared" si="775"/>
        <v>20111</v>
      </c>
      <c r="S7006" s="49">
        <v>40568</v>
      </c>
      <c r="T7006" s="48">
        <v>1842.43</v>
      </c>
      <c r="U7006" s="50">
        <f t="shared" si="776"/>
        <v>1867.0767741935488</v>
      </c>
      <c r="V7006" s="51">
        <f t="shared" si="778"/>
        <v>1846.9670958904089</v>
      </c>
      <c r="W7006" s="53">
        <f t="shared" si="779"/>
        <v>1.8978324469531849E-3</v>
      </c>
      <c r="X7006" s="53" t="str">
        <f t="shared" si="780"/>
        <v/>
      </c>
      <c r="Y7006" s="54" t="str">
        <f t="shared" si="781"/>
        <v/>
      </c>
    </row>
    <row r="7007" spans="17:25" x14ac:dyDescent="0.25">
      <c r="Q7007" s="47">
        <f t="shared" si="777"/>
        <v>2011</v>
      </c>
      <c r="R7007" s="48" t="str">
        <f t="shared" si="775"/>
        <v>20111</v>
      </c>
      <c r="S7007" s="49">
        <v>40569</v>
      </c>
      <c r="T7007" s="48">
        <v>1853.71</v>
      </c>
      <c r="U7007" s="50">
        <f t="shared" si="776"/>
        <v>1867.0767741935488</v>
      </c>
      <c r="V7007" s="51">
        <f t="shared" si="778"/>
        <v>1846.9670958904089</v>
      </c>
      <c r="W7007" s="53">
        <f t="shared" si="779"/>
        <v>6.1223492887110265E-3</v>
      </c>
      <c r="X7007" s="53" t="str">
        <f t="shared" si="780"/>
        <v/>
      </c>
      <c r="Y7007" s="54" t="str">
        <f t="shared" si="781"/>
        <v/>
      </c>
    </row>
    <row r="7008" spans="17:25" x14ac:dyDescent="0.25">
      <c r="Q7008" s="47">
        <f t="shared" si="777"/>
        <v>2011</v>
      </c>
      <c r="R7008" s="48" t="str">
        <f t="shared" si="775"/>
        <v>20111</v>
      </c>
      <c r="S7008" s="49">
        <v>40570</v>
      </c>
      <c r="T7008" s="48">
        <v>1862.05</v>
      </c>
      <c r="U7008" s="50">
        <f t="shared" si="776"/>
        <v>1867.0767741935488</v>
      </c>
      <c r="V7008" s="51">
        <f t="shared" si="778"/>
        <v>1846.9670958904089</v>
      </c>
      <c r="W7008" s="53">
        <f t="shared" si="779"/>
        <v>4.4990856174913496E-3</v>
      </c>
      <c r="X7008" s="53" t="str">
        <f t="shared" si="780"/>
        <v/>
      </c>
      <c r="Y7008" s="54" t="str">
        <f t="shared" si="781"/>
        <v/>
      </c>
    </row>
    <row r="7009" spans="17:25" x14ac:dyDescent="0.25">
      <c r="Q7009" s="47">
        <f t="shared" si="777"/>
        <v>2011</v>
      </c>
      <c r="R7009" s="48" t="str">
        <f t="shared" si="775"/>
        <v>20111</v>
      </c>
      <c r="S7009" s="49">
        <v>40571</v>
      </c>
      <c r="T7009" s="48">
        <v>1858.7</v>
      </c>
      <c r="U7009" s="50">
        <f t="shared" si="776"/>
        <v>1867.0767741935488</v>
      </c>
      <c r="V7009" s="51">
        <f t="shared" si="778"/>
        <v>1846.9670958904089</v>
      </c>
      <c r="W7009" s="53">
        <f t="shared" si="779"/>
        <v>-1.7990923981632267E-3</v>
      </c>
      <c r="X7009" s="53" t="str">
        <f t="shared" si="780"/>
        <v/>
      </c>
      <c r="Y7009" s="54" t="str">
        <f t="shared" si="781"/>
        <v/>
      </c>
    </row>
    <row r="7010" spans="17:25" x14ac:dyDescent="0.25">
      <c r="Q7010" s="47">
        <f t="shared" si="777"/>
        <v>2011</v>
      </c>
      <c r="R7010" s="48" t="str">
        <f t="shared" si="775"/>
        <v>20111</v>
      </c>
      <c r="S7010" s="49">
        <v>40572</v>
      </c>
      <c r="T7010" s="48">
        <v>1857.98</v>
      </c>
      <c r="U7010" s="50">
        <f t="shared" si="776"/>
        <v>1867.0767741935488</v>
      </c>
      <c r="V7010" s="51">
        <f t="shared" si="778"/>
        <v>1846.9670958904089</v>
      </c>
      <c r="W7010" s="53">
        <f t="shared" si="779"/>
        <v>-3.8736751492984833E-4</v>
      </c>
      <c r="X7010" s="53" t="str">
        <f t="shared" si="780"/>
        <v/>
      </c>
      <c r="Y7010" s="54" t="str">
        <f t="shared" si="781"/>
        <v/>
      </c>
    </row>
    <row r="7011" spans="17:25" x14ac:dyDescent="0.25">
      <c r="Q7011" s="47">
        <f t="shared" si="777"/>
        <v>2011</v>
      </c>
      <c r="R7011" s="48" t="str">
        <f t="shared" si="775"/>
        <v>20111</v>
      </c>
      <c r="S7011" s="49">
        <v>40573</v>
      </c>
      <c r="T7011" s="48">
        <v>1857.98</v>
      </c>
      <c r="U7011" s="50">
        <f t="shared" si="776"/>
        <v>1867.0767741935488</v>
      </c>
      <c r="V7011" s="51">
        <f t="shared" si="778"/>
        <v>1846.9670958904089</v>
      </c>
      <c r="W7011" s="53">
        <f t="shared" si="779"/>
        <v>0</v>
      </c>
      <c r="X7011" s="53" t="str">
        <f t="shared" si="780"/>
        <v/>
      </c>
      <c r="Y7011" s="54" t="str">
        <f t="shared" si="781"/>
        <v/>
      </c>
    </row>
    <row r="7012" spans="17:25" x14ac:dyDescent="0.25">
      <c r="Q7012" s="47">
        <f t="shared" si="777"/>
        <v>2011</v>
      </c>
      <c r="R7012" s="48" t="str">
        <f t="shared" si="775"/>
        <v>20111</v>
      </c>
      <c r="S7012" s="49">
        <v>40574</v>
      </c>
      <c r="T7012" s="48">
        <v>1857.98</v>
      </c>
      <c r="U7012" s="50">
        <f t="shared" si="776"/>
        <v>1867.0767741935488</v>
      </c>
      <c r="V7012" s="51">
        <f t="shared" si="778"/>
        <v>1846.9670958904089</v>
      </c>
      <c r="W7012" s="53">
        <f t="shared" si="779"/>
        <v>0</v>
      </c>
      <c r="X7012" s="53" t="str">
        <f t="shared" si="780"/>
        <v/>
      </c>
      <c r="Y7012" s="54" t="str">
        <f t="shared" si="781"/>
        <v/>
      </c>
    </row>
    <row r="7013" spans="17:25" x14ac:dyDescent="0.25">
      <c r="Q7013" s="47">
        <f t="shared" si="777"/>
        <v>2011</v>
      </c>
      <c r="R7013" s="48" t="str">
        <f t="shared" si="775"/>
        <v>20112</v>
      </c>
      <c r="S7013" s="49">
        <v>40575</v>
      </c>
      <c r="T7013" s="48">
        <v>1867.82</v>
      </c>
      <c r="U7013" s="50">
        <f t="shared" si="776"/>
        <v>1882.3714285714284</v>
      </c>
      <c r="V7013" s="51">
        <f t="shared" si="778"/>
        <v>1846.9670958904089</v>
      </c>
      <c r="W7013" s="53">
        <f t="shared" si="779"/>
        <v>5.2960742311543019E-3</v>
      </c>
      <c r="X7013" s="53">
        <f t="shared" si="780"/>
        <v>8.1917651107228373E-3</v>
      </c>
      <c r="Y7013" s="54" t="str">
        <f t="shared" si="781"/>
        <v/>
      </c>
    </row>
    <row r="7014" spans="17:25" x14ac:dyDescent="0.25">
      <c r="Q7014" s="47">
        <f t="shared" si="777"/>
        <v>2011</v>
      </c>
      <c r="R7014" s="48" t="str">
        <f t="shared" si="775"/>
        <v>20112</v>
      </c>
      <c r="S7014" s="49">
        <v>40576</v>
      </c>
      <c r="T7014" s="48">
        <v>1853.33</v>
      </c>
      <c r="U7014" s="50">
        <f t="shared" si="776"/>
        <v>1882.3714285714284</v>
      </c>
      <c r="V7014" s="51">
        <f t="shared" si="778"/>
        <v>1846.9670958904089</v>
      </c>
      <c r="W7014" s="53">
        <f t="shared" si="779"/>
        <v>-7.7577068454133258E-3</v>
      </c>
      <c r="X7014" s="53" t="str">
        <f t="shared" si="780"/>
        <v/>
      </c>
      <c r="Y7014" s="54" t="str">
        <f t="shared" si="781"/>
        <v/>
      </c>
    </row>
    <row r="7015" spans="17:25" x14ac:dyDescent="0.25">
      <c r="Q7015" s="47">
        <f t="shared" si="777"/>
        <v>2011</v>
      </c>
      <c r="R7015" s="48" t="str">
        <f t="shared" si="775"/>
        <v>20112</v>
      </c>
      <c r="S7015" s="49">
        <v>40577</v>
      </c>
      <c r="T7015" s="48">
        <v>1852.67</v>
      </c>
      <c r="U7015" s="50">
        <f t="shared" si="776"/>
        <v>1882.3714285714284</v>
      </c>
      <c r="V7015" s="51">
        <f t="shared" si="778"/>
        <v>1846.9670958904089</v>
      </c>
      <c r="W7015" s="53">
        <f t="shared" si="779"/>
        <v>-3.5611574840954674E-4</v>
      </c>
      <c r="X7015" s="53" t="str">
        <f t="shared" si="780"/>
        <v/>
      </c>
      <c r="Y7015" s="54" t="str">
        <f t="shared" si="781"/>
        <v/>
      </c>
    </row>
    <row r="7016" spans="17:25" x14ac:dyDescent="0.25">
      <c r="Q7016" s="47">
        <f t="shared" si="777"/>
        <v>2011</v>
      </c>
      <c r="R7016" s="48" t="str">
        <f t="shared" si="775"/>
        <v>20112</v>
      </c>
      <c r="S7016" s="49">
        <v>40578</v>
      </c>
      <c r="T7016" s="48">
        <v>1863.03</v>
      </c>
      <c r="U7016" s="50">
        <f t="shared" si="776"/>
        <v>1882.3714285714284</v>
      </c>
      <c r="V7016" s="51">
        <f t="shared" si="778"/>
        <v>1846.9670958904089</v>
      </c>
      <c r="W7016" s="53">
        <f t="shared" si="779"/>
        <v>5.5919294855533153E-3</v>
      </c>
      <c r="X7016" s="53" t="str">
        <f t="shared" si="780"/>
        <v/>
      </c>
      <c r="Y7016" s="54" t="str">
        <f t="shared" si="781"/>
        <v/>
      </c>
    </row>
    <row r="7017" spans="17:25" x14ac:dyDescent="0.25">
      <c r="Q7017" s="47">
        <f t="shared" si="777"/>
        <v>2011</v>
      </c>
      <c r="R7017" s="48" t="str">
        <f t="shared" si="775"/>
        <v>20112</v>
      </c>
      <c r="S7017" s="49">
        <v>40579</v>
      </c>
      <c r="T7017" s="48">
        <v>1872.01</v>
      </c>
      <c r="U7017" s="50">
        <f t="shared" si="776"/>
        <v>1882.3714285714284</v>
      </c>
      <c r="V7017" s="51">
        <f t="shared" si="778"/>
        <v>1846.9670958904089</v>
      </c>
      <c r="W7017" s="53">
        <f t="shared" si="779"/>
        <v>4.8201048829057402E-3</v>
      </c>
      <c r="X7017" s="53" t="str">
        <f t="shared" si="780"/>
        <v/>
      </c>
      <c r="Y7017" s="54" t="str">
        <f t="shared" si="781"/>
        <v/>
      </c>
    </row>
    <row r="7018" spans="17:25" x14ac:dyDescent="0.25">
      <c r="Q7018" s="47">
        <f t="shared" si="777"/>
        <v>2011</v>
      </c>
      <c r="R7018" s="48" t="str">
        <f t="shared" si="775"/>
        <v>20112</v>
      </c>
      <c r="S7018" s="49">
        <v>40580</v>
      </c>
      <c r="T7018" s="48">
        <v>1872.01</v>
      </c>
      <c r="U7018" s="50">
        <f t="shared" si="776"/>
        <v>1882.3714285714284</v>
      </c>
      <c r="V7018" s="51">
        <f t="shared" si="778"/>
        <v>1846.9670958904089</v>
      </c>
      <c r="W7018" s="53">
        <f t="shared" si="779"/>
        <v>0</v>
      </c>
      <c r="X7018" s="53" t="str">
        <f t="shared" si="780"/>
        <v/>
      </c>
      <c r="Y7018" s="54" t="str">
        <f t="shared" si="781"/>
        <v/>
      </c>
    </row>
    <row r="7019" spans="17:25" x14ac:dyDescent="0.25">
      <c r="Q7019" s="47">
        <f t="shared" si="777"/>
        <v>2011</v>
      </c>
      <c r="R7019" s="48" t="str">
        <f t="shared" si="775"/>
        <v>20112</v>
      </c>
      <c r="S7019" s="49">
        <v>40581</v>
      </c>
      <c r="T7019" s="48">
        <v>1872.01</v>
      </c>
      <c r="U7019" s="50">
        <f t="shared" si="776"/>
        <v>1882.3714285714284</v>
      </c>
      <c r="V7019" s="51">
        <f t="shared" si="778"/>
        <v>1846.9670958904089</v>
      </c>
      <c r="W7019" s="53">
        <f t="shared" si="779"/>
        <v>0</v>
      </c>
      <c r="X7019" s="53" t="str">
        <f t="shared" si="780"/>
        <v/>
      </c>
      <c r="Y7019" s="54" t="str">
        <f t="shared" si="781"/>
        <v/>
      </c>
    </row>
    <row r="7020" spans="17:25" x14ac:dyDescent="0.25">
      <c r="Q7020" s="47">
        <f t="shared" si="777"/>
        <v>2011</v>
      </c>
      <c r="R7020" s="48" t="str">
        <f t="shared" si="775"/>
        <v>20112</v>
      </c>
      <c r="S7020" s="49">
        <v>40582</v>
      </c>
      <c r="T7020" s="48">
        <v>1871.81</v>
      </c>
      <c r="U7020" s="50">
        <f t="shared" si="776"/>
        <v>1882.3714285714284</v>
      </c>
      <c r="V7020" s="51">
        <f t="shared" si="778"/>
        <v>1846.9670958904089</v>
      </c>
      <c r="W7020" s="53">
        <f t="shared" si="779"/>
        <v>-1.0683703612701656E-4</v>
      </c>
      <c r="X7020" s="53" t="str">
        <f t="shared" si="780"/>
        <v/>
      </c>
      <c r="Y7020" s="54" t="str">
        <f t="shared" si="781"/>
        <v/>
      </c>
    </row>
    <row r="7021" spans="17:25" x14ac:dyDescent="0.25">
      <c r="Q7021" s="47">
        <f t="shared" si="777"/>
        <v>2011</v>
      </c>
      <c r="R7021" s="48" t="str">
        <f t="shared" si="775"/>
        <v>20112</v>
      </c>
      <c r="S7021" s="49">
        <v>40583</v>
      </c>
      <c r="T7021" s="48">
        <v>1875.32</v>
      </c>
      <c r="U7021" s="50">
        <f t="shared" si="776"/>
        <v>1882.3714285714284</v>
      </c>
      <c r="V7021" s="51">
        <f t="shared" si="778"/>
        <v>1846.9670958904089</v>
      </c>
      <c r="W7021" s="53">
        <f t="shared" si="779"/>
        <v>1.8751903238041212E-3</v>
      </c>
      <c r="X7021" s="53" t="str">
        <f t="shared" si="780"/>
        <v/>
      </c>
      <c r="Y7021" s="54" t="str">
        <f t="shared" si="781"/>
        <v/>
      </c>
    </row>
    <row r="7022" spans="17:25" x14ac:dyDescent="0.25">
      <c r="Q7022" s="47">
        <f t="shared" si="777"/>
        <v>2011</v>
      </c>
      <c r="R7022" s="48" t="str">
        <f t="shared" si="775"/>
        <v>20112</v>
      </c>
      <c r="S7022" s="49">
        <v>40584</v>
      </c>
      <c r="T7022" s="48">
        <v>1891.54</v>
      </c>
      <c r="U7022" s="50">
        <f t="shared" si="776"/>
        <v>1882.3714285714284</v>
      </c>
      <c r="V7022" s="51">
        <f t="shared" si="778"/>
        <v>1846.9670958904089</v>
      </c>
      <c r="W7022" s="53">
        <f t="shared" si="779"/>
        <v>8.649190538148277E-3</v>
      </c>
      <c r="X7022" s="53" t="str">
        <f t="shared" si="780"/>
        <v/>
      </c>
      <c r="Y7022" s="54" t="str">
        <f t="shared" si="781"/>
        <v/>
      </c>
    </row>
    <row r="7023" spans="17:25" x14ac:dyDescent="0.25">
      <c r="Q7023" s="47">
        <f t="shared" si="777"/>
        <v>2011</v>
      </c>
      <c r="R7023" s="48" t="str">
        <f t="shared" si="775"/>
        <v>20112</v>
      </c>
      <c r="S7023" s="49">
        <v>40585</v>
      </c>
      <c r="T7023" s="48">
        <v>1889.1</v>
      </c>
      <c r="U7023" s="50">
        <f t="shared" si="776"/>
        <v>1882.3714285714284</v>
      </c>
      <c r="V7023" s="51">
        <f t="shared" si="778"/>
        <v>1846.9670958904089</v>
      </c>
      <c r="W7023" s="53">
        <f t="shared" si="779"/>
        <v>-1.2899542171986855E-3</v>
      </c>
      <c r="X7023" s="53" t="str">
        <f t="shared" si="780"/>
        <v/>
      </c>
      <c r="Y7023" s="54" t="str">
        <f t="shared" si="781"/>
        <v/>
      </c>
    </row>
    <row r="7024" spans="17:25" x14ac:dyDescent="0.25">
      <c r="Q7024" s="47">
        <f t="shared" si="777"/>
        <v>2011</v>
      </c>
      <c r="R7024" s="48" t="str">
        <f t="shared" si="775"/>
        <v>20112</v>
      </c>
      <c r="S7024" s="49">
        <v>40586</v>
      </c>
      <c r="T7024" s="48">
        <v>1880.37</v>
      </c>
      <c r="U7024" s="50">
        <f t="shared" si="776"/>
        <v>1882.3714285714284</v>
      </c>
      <c r="V7024" s="51">
        <f t="shared" si="778"/>
        <v>1846.9670958904089</v>
      </c>
      <c r="W7024" s="53">
        <f t="shared" si="779"/>
        <v>-4.6212482134350141E-3</v>
      </c>
      <c r="X7024" s="53" t="str">
        <f t="shared" si="780"/>
        <v/>
      </c>
      <c r="Y7024" s="54" t="str">
        <f t="shared" si="781"/>
        <v/>
      </c>
    </row>
    <row r="7025" spans="17:25" x14ac:dyDescent="0.25">
      <c r="Q7025" s="47">
        <f t="shared" si="777"/>
        <v>2011</v>
      </c>
      <c r="R7025" s="48" t="str">
        <f t="shared" si="775"/>
        <v>20112</v>
      </c>
      <c r="S7025" s="49">
        <v>40587</v>
      </c>
      <c r="T7025" s="48">
        <v>1880.37</v>
      </c>
      <c r="U7025" s="50">
        <f t="shared" si="776"/>
        <v>1882.3714285714284</v>
      </c>
      <c r="V7025" s="51">
        <f t="shared" si="778"/>
        <v>1846.9670958904089</v>
      </c>
      <c r="W7025" s="53">
        <f t="shared" si="779"/>
        <v>0</v>
      </c>
      <c r="X7025" s="53" t="str">
        <f t="shared" si="780"/>
        <v/>
      </c>
      <c r="Y7025" s="54" t="str">
        <f t="shared" si="781"/>
        <v/>
      </c>
    </row>
    <row r="7026" spans="17:25" x14ac:dyDescent="0.25">
      <c r="Q7026" s="47">
        <f t="shared" si="777"/>
        <v>2011</v>
      </c>
      <c r="R7026" s="48" t="str">
        <f t="shared" si="775"/>
        <v>20112</v>
      </c>
      <c r="S7026" s="49">
        <v>40588</v>
      </c>
      <c r="T7026" s="48">
        <v>1880.37</v>
      </c>
      <c r="U7026" s="50">
        <f t="shared" si="776"/>
        <v>1882.3714285714284</v>
      </c>
      <c r="V7026" s="51">
        <f t="shared" si="778"/>
        <v>1846.9670958904089</v>
      </c>
      <c r="W7026" s="53">
        <f t="shared" si="779"/>
        <v>0</v>
      </c>
      <c r="X7026" s="53" t="str">
        <f t="shared" si="780"/>
        <v/>
      </c>
      <c r="Y7026" s="54" t="str">
        <f t="shared" si="781"/>
        <v/>
      </c>
    </row>
    <row r="7027" spans="17:25" x14ac:dyDescent="0.25">
      <c r="Q7027" s="47">
        <f t="shared" si="777"/>
        <v>2011</v>
      </c>
      <c r="R7027" s="48" t="str">
        <f t="shared" si="775"/>
        <v>20112</v>
      </c>
      <c r="S7027" s="49">
        <v>40589</v>
      </c>
      <c r="T7027" s="48">
        <v>1891.84</v>
      </c>
      <c r="U7027" s="50">
        <f t="shared" si="776"/>
        <v>1882.3714285714284</v>
      </c>
      <c r="V7027" s="51">
        <f t="shared" si="778"/>
        <v>1846.9670958904089</v>
      </c>
      <c r="W7027" s="53">
        <f t="shared" si="779"/>
        <v>6.0998633247713041E-3</v>
      </c>
      <c r="X7027" s="53" t="str">
        <f t="shared" si="780"/>
        <v/>
      </c>
      <c r="Y7027" s="54" t="str">
        <f t="shared" si="781"/>
        <v/>
      </c>
    </row>
    <row r="7028" spans="17:25" x14ac:dyDescent="0.25">
      <c r="Q7028" s="47">
        <f t="shared" si="777"/>
        <v>2011</v>
      </c>
      <c r="R7028" s="48" t="str">
        <f t="shared" si="775"/>
        <v>20112</v>
      </c>
      <c r="S7028" s="49">
        <v>40590</v>
      </c>
      <c r="T7028" s="48">
        <v>1902.01</v>
      </c>
      <c r="U7028" s="50">
        <f t="shared" si="776"/>
        <v>1882.3714285714284</v>
      </c>
      <c r="V7028" s="51">
        <f t="shared" si="778"/>
        <v>1846.9670958904089</v>
      </c>
      <c r="W7028" s="53">
        <f t="shared" si="779"/>
        <v>5.3757188768606134E-3</v>
      </c>
      <c r="X7028" s="53" t="str">
        <f t="shared" si="780"/>
        <v/>
      </c>
      <c r="Y7028" s="54" t="str">
        <f t="shared" si="781"/>
        <v/>
      </c>
    </row>
    <row r="7029" spans="17:25" x14ac:dyDescent="0.25">
      <c r="Q7029" s="47">
        <f t="shared" si="777"/>
        <v>2011</v>
      </c>
      <c r="R7029" s="48" t="str">
        <f t="shared" si="775"/>
        <v>20112</v>
      </c>
      <c r="S7029" s="49">
        <v>40591</v>
      </c>
      <c r="T7029" s="48">
        <v>1907.69</v>
      </c>
      <c r="U7029" s="50">
        <f t="shared" si="776"/>
        <v>1882.3714285714284</v>
      </c>
      <c r="V7029" s="51">
        <f t="shared" si="778"/>
        <v>1846.9670958904089</v>
      </c>
      <c r="W7029" s="53">
        <f t="shared" si="779"/>
        <v>2.9863144778419226E-3</v>
      </c>
      <c r="X7029" s="53" t="str">
        <f t="shared" si="780"/>
        <v/>
      </c>
      <c r="Y7029" s="54" t="str">
        <f t="shared" si="781"/>
        <v/>
      </c>
    </row>
    <row r="7030" spans="17:25" x14ac:dyDescent="0.25">
      <c r="Q7030" s="47">
        <f t="shared" si="777"/>
        <v>2011</v>
      </c>
      <c r="R7030" s="48" t="str">
        <f t="shared" si="775"/>
        <v>20112</v>
      </c>
      <c r="S7030" s="49">
        <v>40592</v>
      </c>
      <c r="T7030" s="48">
        <v>1893.46</v>
      </c>
      <c r="U7030" s="50">
        <f t="shared" si="776"/>
        <v>1882.3714285714284</v>
      </c>
      <c r="V7030" s="51">
        <f t="shared" si="778"/>
        <v>1846.9670958904089</v>
      </c>
      <c r="W7030" s="53">
        <f t="shared" si="779"/>
        <v>-7.4592832168748346E-3</v>
      </c>
      <c r="X7030" s="53" t="str">
        <f t="shared" si="780"/>
        <v/>
      </c>
      <c r="Y7030" s="54" t="str">
        <f t="shared" si="781"/>
        <v/>
      </c>
    </row>
    <row r="7031" spans="17:25" x14ac:dyDescent="0.25">
      <c r="Q7031" s="47">
        <f t="shared" si="777"/>
        <v>2011</v>
      </c>
      <c r="R7031" s="48" t="str">
        <f t="shared" si="775"/>
        <v>20112</v>
      </c>
      <c r="S7031" s="49">
        <v>40593</v>
      </c>
      <c r="T7031" s="48">
        <v>1879.15</v>
      </c>
      <c r="U7031" s="50">
        <f t="shared" si="776"/>
        <v>1882.3714285714284</v>
      </c>
      <c r="V7031" s="51">
        <f t="shared" si="778"/>
        <v>1846.9670958904089</v>
      </c>
      <c r="W7031" s="53">
        <f t="shared" si="779"/>
        <v>-7.5575929779345685E-3</v>
      </c>
      <c r="X7031" s="53" t="str">
        <f t="shared" si="780"/>
        <v/>
      </c>
      <c r="Y7031" s="54" t="str">
        <f t="shared" si="781"/>
        <v/>
      </c>
    </row>
    <row r="7032" spans="17:25" x14ac:dyDescent="0.25">
      <c r="Q7032" s="47">
        <f t="shared" si="777"/>
        <v>2011</v>
      </c>
      <c r="R7032" s="48" t="str">
        <f t="shared" si="775"/>
        <v>20112</v>
      </c>
      <c r="S7032" s="49">
        <v>40594</v>
      </c>
      <c r="T7032" s="48">
        <v>1879.15</v>
      </c>
      <c r="U7032" s="50">
        <f t="shared" si="776"/>
        <v>1882.3714285714284</v>
      </c>
      <c r="V7032" s="51">
        <f t="shared" si="778"/>
        <v>1846.9670958904089</v>
      </c>
      <c r="W7032" s="53">
        <f t="shared" si="779"/>
        <v>0</v>
      </c>
      <c r="X7032" s="53" t="str">
        <f t="shared" si="780"/>
        <v/>
      </c>
      <c r="Y7032" s="54" t="str">
        <f t="shared" si="781"/>
        <v/>
      </c>
    </row>
    <row r="7033" spans="17:25" x14ac:dyDescent="0.25">
      <c r="Q7033" s="47">
        <f t="shared" si="777"/>
        <v>2011</v>
      </c>
      <c r="R7033" s="48" t="str">
        <f t="shared" si="775"/>
        <v>20112</v>
      </c>
      <c r="S7033" s="49">
        <v>40595</v>
      </c>
      <c r="T7033" s="48">
        <v>1879.15</v>
      </c>
      <c r="U7033" s="50">
        <f t="shared" si="776"/>
        <v>1882.3714285714284</v>
      </c>
      <c r="V7033" s="51">
        <f t="shared" si="778"/>
        <v>1846.9670958904089</v>
      </c>
      <c r="W7033" s="53">
        <f t="shared" si="779"/>
        <v>0</v>
      </c>
      <c r="X7033" s="53" t="str">
        <f t="shared" si="780"/>
        <v/>
      </c>
      <c r="Y7033" s="54" t="str">
        <f t="shared" si="781"/>
        <v/>
      </c>
    </row>
    <row r="7034" spans="17:25" x14ac:dyDescent="0.25">
      <c r="Q7034" s="47">
        <f t="shared" si="777"/>
        <v>2011</v>
      </c>
      <c r="R7034" s="48" t="str">
        <f t="shared" si="775"/>
        <v>20112</v>
      </c>
      <c r="S7034" s="49">
        <v>40596</v>
      </c>
      <c r="T7034" s="48">
        <v>1879.15</v>
      </c>
      <c r="U7034" s="50">
        <f t="shared" si="776"/>
        <v>1882.3714285714284</v>
      </c>
      <c r="V7034" s="51">
        <f t="shared" si="778"/>
        <v>1846.9670958904089</v>
      </c>
      <c r="W7034" s="53">
        <f t="shared" si="779"/>
        <v>0</v>
      </c>
      <c r="X7034" s="53" t="str">
        <f t="shared" si="780"/>
        <v/>
      </c>
      <c r="Y7034" s="54" t="str">
        <f t="shared" si="781"/>
        <v/>
      </c>
    </row>
    <row r="7035" spans="17:25" x14ac:dyDescent="0.25">
      <c r="Q7035" s="47">
        <f t="shared" si="777"/>
        <v>2011</v>
      </c>
      <c r="R7035" s="48" t="str">
        <f t="shared" si="775"/>
        <v>20112</v>
      </c>
      <c r="S7035" s="49">
        <v>40597</v>
      </c>
      <c r="T7035" s="48">
        <v>1889.69</v>
      </c>
      <c r="U7035" s="50">
        <f t="shared" si="776"/>
        <v>1882.3714285714284</v>
      </c>
      <c r="V7035" s="51">
        <f t="shared" si="778"/>
        <v>1846.9670958904089</v>
      </c>
      <c r="W7035" s="53">
        <f t="shared" si="779"/>
        <v>5.6089189261101513E-3</v>
      </c>
      <c r="X7035" s="53" t="str">
        <f t="shared" si="780"/>
        <v/>
      </c>
      <c r="Y7035" s="54" t="str">
        <f t="shared" si="781"/>
        <v/>
      </c>
    </row>
    <row r="7036" spans="17:25" x14ac:dyDescent="0.25">
      <c r="Q7036" s="47">
        <f t="shared" si="777"/>
        <v>2011</v>
      </c>
      <c r="R7036" s="48" t="str">
        <f t="shared" si="775"/>
        <v>20112</v>
      </c>
      <c r="S7036" s="49">
        <v>40598</v>
      </c>
      <c r="T7036" s="48">
        <v>1898.28</v>
      </c>
      <c r="U7036" s="50">
        <f t="shared" si="776"/>
        <v>1882.3714285714284</v>
      </c>
      <c r="V7036" s="51">
        <f t="shared" si="778"/>
        <v>1846.9670958904089</v>
      </c>
      <c r="W7036" s="53">
        <f t="shared" si="779"/>
        <v>4.545719139118054E-3</v>
      </c>
      <c r="X7036" s="53" t="str">
        <f t="shared" si="780"/>
        <v/>
      </c>
      <c r="Y7036" s="54" t="str">
        <f t="shared" si="781"/>
        <v/>
      </c>
    </row>
    <row r="7037" spans="17:25" x14ac:dyDescent="0.25">
      <c r="Q7037" s="47">
        <f t="shared" si="777"/>
        <v>2011</v>
      </c>
      <c r="R7037" s="48" t="str">
        <f t="shared" si="775"/>
        <v>20112</v>
      </c>
      <c r="S7037" s="49">
        <v>40599</v>
      </c>
      <c r="T7037" s="48">
        <v>1898.39</v>
      </c>
      <c r="U7037" s="50">
        <f t="shared" si="776"/>
        <v>1882.3714285714284</v>
      </c>
      <c r="V7037" s="51">
        <f t="shared" si="778"/>
        <v>1846.9670958904089</v>
      </c>
      <c r="W7037" s="53">
        <f t="shared" si="779"/>
        <v>5.794719430229911E-5</v>
      </c>
      <c r="X7037" s="53" t="str">
        <f t="shared" si="780"/>
        <v/>
      </c>
      <c r="Y7037" s="54" t="str">
        <f t="shared" si="781"/>
        <v/>
      </c>
    </row>
    <row r="7038" spans="17:25" x14ac:dyDescent="0.25">
      <c r="Q7038" s="47">
        <f t="shared" si="777"/>
        <v>2011</v>
      </c>
      <c r="R7038" s="48" t="str">
        <f t="shared" si="775"/>
        <v>20112</v>
      </c>
      <c r="S7038" s="49">
        <v>40600</v>
      </c>
      <c r="T7038" s="48">
        <v>1895.56</v>
      </c>
      <c r="U7038" s="50">
        <f t="shared" si="776"/>
        <v>1882.3714285714284</v>
      </c>
      <c r="V7038" s="51">
        <f t="shared" si="778"/>
        <v>1846.9670958904089</v>
      </c>
      <c r="W7038" s="53">
        <f t="shared" si="779"/>
        <v>-1.4907368875732852E-3</v>
      </c>
      <c r="X7038" s="53" t="str">
        <f t="shared" si="780"/>
        <v/>
      </c>
      <c r="Y7038" s="54" t="str">
        <f t="shared" si="781"/>
        <v/>
      </c>
    </row>
    <row r="7039" spans="17:25" x14ac:dyDescent="0.25">
      <c r="Q7039" s="47">
        <f t="shared" si="777"/>
        <v>2011</v>
      </c>
      <c r="R7039" s="48" t="str">
        <f t="shared" si="775"/>
        <v>20112</v>
      </c>
      <c r="S7039" s="49">
        <v>40601</v>
      </c>
      <c r="T7039" s="48">
        <v>1895.56</v>
      </c>
      <c r="U7039" s="50">
        <f t="shared" si="776"/>
        <v>1882.3714285714284</v>
      </c>
      <c r="V7039" s="51">
        <f t="shared" si="778"/>
        <v>1846.9670958904089</v>
      </c>
      <c r="W7039" s="53">
        <f t="shared" si="779"/>
        <v>0</v>
      </c>
      <c r="X7039" s="53" t="str">
        <f t="shared" si="780"/>
        <v/>
      </c>
      <c r="Y7039" s="54" t="str">
        <f t="shared" si="781"/>
        <v/>
      </c>
    </row>
    <row r="7040" spans="17:25" x14ac:dyDescent="0.25">
      <c r="Q7040" s="47">
        <f t="shared" si="777"/>
        <v>2011</v>
      </c>
      <c r="R7040" s="48" t="str">
        <f t="shared" si="775"/>
        <v>20112</v>
      </c>
      <c r="S7040" s="49">
        <v>40602</v>
      </c>
      <c r="T7040" s="48">
        <v>1895.56</v>
      </c>
      <c r="U7040" s="50">
        <f t="shared" si="776"/>
        <v>1882.3714285714284</v>
      </c>
      <c r="V7040" s="51">
        <f t="shared" si="778"/>
        <v>1846.9670958904089</v>
      </c>
      <c r="W7040" s="53">
        <f t="shared" si="779"/>
        <v>0</v>
      </c>
      <c r="X7040" s="53" t="str">
        <f t="shared" si="780"/>
        <v/>
      </c>
      <c r="Y7040" s="54" t="str">
        <f t="shared" si="781"/>
        <v/>
      </c>
    </row>
    <row r="7041" spans="17:25" x14ac:dyDescent="0.25">
      <c r="Q7041" s="47">
        <f t="shared" si="777"/>
        <v>2011</v>
      </c>
      <c r="R7041" s="48" t="str">
        <f t="shared" si="775"/>
        <v>20113</v>
      </c>
      <c r="S7041" s="49">
        <v>40603</v>
      </c>
      <c r="T7041" s="48">
        <v>1907.37</v>
      </c>
      <c r="U7041" s="50">
        <f t="shared" si="776"/>
        <v>1881.8148387096778</v>
      </c>
      <c r="V7041" s="51">
        <f t="shared" si="778"/>
        <v>1846.9670958904089</v>
      </c>
      <c r="W7041" s="53">
        <f t="shared" si="779"/>
        <v>6.2303488151258524E-3</v>
      </c>
      <c r="X7041" s="53">
        <f t="shared" si="780"/>
        <v>-2.9568546000136031E-4</v>
      </c>
      <c r="Y7041" s="54" t="str">
        <f t="shared" si="781"/>
        <v/>
      </c>
    </row>
    <row r="7042" spans="17:25" x14ac:dyDescent="0.25">
      <c r="Q7042" s="47">
        <f t="shared" si="777"/>
        <v>2011</v>
      </c>
      <c r="R7042" s="48" t="str">
        <f t="shared" si="775"/>
        <v>20113</v>
      </c>
      <c r="S7042" s="49">
        <v>40604</v>
      </c>
      <c r="T7042" s="48">
        <v>1913.21</v>
      </c>
      <c r="U7042" s="50">
        <f t="shared" si="776"/>
        <v>1881.8148387096778</v>
      </c>
      <c r="V7042" s="51">
        <f t="shared" si="778"/>
        <v>1846.9670958904089</v>
      </c>
      <c r="W7042" s="53">
        <f t="shared" si="779"/>
        <v>3.061807619916479E-3</v>
      </c>
      <c r="X7042" s="53" t="str">
        <f t="shared" si="780"/>
        <v/>
      </c>
      <c r="Y7042" s="54" t="str">
        <f t="shared" si="781"/>
        <v/>
      </c>
    </row>
    <row r="7043" spans="17:25" x14ac:dyDescent="0.25">
      <c r="Q7043" s="47">
        <f t="shared" si="777"/>
        <v>2011</v>
      </c>
      <c r="R7043" s="48" t="str">
        <f t="shared" si="775"/>
        <v>20113</v>
      </c>
      <c r="S7043" s="49">
        <v>40605</v>
      </c>
      <c r="T7043" s="48">
        <v>1916.05</v>
      </c>
      <c r="U7043" s="50">
        <f t="shared" si="776"/>
        <v>1881.8148387096778</v>
      </c>
      <c r="V7043" s="51">
        <f t="shared" si="778"/>
        <v>1846.9670958904089</v>
      </c>
      <c r="W7043" s="53">
        <f t="shared" si="779"/>
        <v>1.4844162428588881E-3</v>
      </c>
      <c r="X7043" s="53" t="str">
        <f t="shared" si="780"/>
        <v/>
      </c>
      <c r="Y7043" s="54" t="str">
        <f t="shared" si="781"/>
        <v/>
      </c>
    </row>
    <row r="7044" spans="17:25" x14ac:dyDescent="0.25">
      <c r="Q7044" s="47">
        <f t="shared" si="777"/>
        <v>2011</v>
      </c>
      <c r="R7044" s="48" t="str">
        <f t="shared" si="775"/>
        <v>20113</v>
      </c>
      <c r="S7044" s="49">
        <v>40606</v>
      </c>
      <c r="T7044" s="48">
        <v>1904.73</v>
      </c>
      <c r="U7044" s="50">
        <f t="shared" si="776"/>
        <v>1881.8148387096778</v>
      </c>
      <c r="V7044" s="51">
        <f t="shared" si="778"/>
        <v>1846.9670958904089</v>
      </c>
      <c r="W7044" s="53">
        <f t="shared" si="779"/>
        <v>-5.907987787375002E-3</v>
      </c>
      <c r="X7044" s="53" t="str">
        <f t="shared" si="780"/>
        <v/>
      </c>
      <c r="Y7044" s="54" t="str">
        <f t="shared" si="781"/>
        <v/>
      </c>
    </row>
    <row r="7045" spans="17:25" x14ac:dyDescent="0.25">
      <c r="Q7045" s="47">
        <f t="shared" si="777"/>
        <v>2011</v>
      </c>
      <c r="R7045" s="48" t="str">
        <f t="shared" si="775"/>
        <v>20113</v>
      </c>
      <c r="S7045" s="49">
        <v>40607</v>
      </c>
      <c r="T7045" s="48">
        <v>1890.23</v>
      </c>
      <c r="U7045" s="50">
        <f t="shared" si="776"/>
        <v>1881.8148387096778</v>
      </c>
      <c r="V7045" s="51">
        <f t="shared" si="778"/>
        <v>1846.9670958904089</v>
      </c>
      <c r="W7045" s="53">
        <f t="shared" si="779"/>
        <v>-7.6126275115108166E-3</v>
      </c>
      <c r="X7045" s="53" t="str">
        <f t="shared" si="780"/>
        <v/>
      </c>
      <c r="Y7045" s="54" t="str">
        <f t="shared" si="781"/>
        <v/>
      </c>
    </row>
    <row r="7046" spans="17:25" x14ac:dyDescent="0.25">
      <c r="Q7046" s="47">
        <f t="shared" si="777"/>
        <v>2011</v>
      </c>
      <c r="R7046" s="48" t="str">
        <f t="shared" si="775"/>
        <v>20113</v>
      </c>
      <c r="S7046" s="49">
        <v>40608</v>
      </c>
      <c r="T7046" s="48">
        <v>1890.23</v>
      </c>
      <c r="U7046" s="50">
        <f t="shared" si="776"/>
        <v>1881.8148387096778</v>
      </c>
      <c r="V7046" s="51">
        <f t="shared" si="778"/>
        <v>1846.9670958904089</v>
      </c>
      <c r="W7046" s="53">
        <f t="shared" si="779"/>
        <v>0</v>
      </c>
      <c r="X7046" s="53" t="str">
        <f t="shared" si="780"/>
        <v/>
      </c>
      <c r="Y7046" s="54" t="str">
        <f t="shared" si="781"/>
        <v/>
      </c>
    </row>
    <row r="7047" spans="17:25" x14ac:dyDescent="0.25">
      <c r="Q7047" s="47">
        <f t="shared" si="777"/>
        <v>2011</v>
      </c>
      <c r="R7047" s="48" t="str">
        <f t="shared" ref="R7047:R7110" si="782">+YEAR(S7047)&amp;MONTH(S7047)</f>
        <v>20113</v>
      </c>
      <c r="S7047" s="49">
        <v>40609</v>
      </c>
      <c r="T7047" s="48">
        <v>1890.23</v>
      </c>
      <c r="U7047" s="50">
        <f t="shared" ref="U7047:U7110" si="783">+AVERAGEIF($R$3:$R$12000,R7047,$T$3:$T$12000)</f>
        <v>1881.8148387096778</v>
      </c>
      <c r="V7047" s="51">
        <f t="shared" si="778"/>
        <v>1846.9670958904089</v>
      </c>
      <c r="W7047" s="53">
        <f t="shared" si="779"/>
        <v>0</v>
      </c>
      <c r="X7047" s="53" t="str">
        <f t="shared" si="780"/>
        <v/>
      </c>
      <c r="Y7047" s="54" t="str">
        <f t="shared" si="781"/>
        <v/>
      </c>
    </row>
    <row r="7048" spans="17:25" x14ac:dyDescent="0.25">
      <c r="Q7048" s="47">
        <f t="shared" ref="Q7048:Q7111" si="784">+YEAR(S7048)</f>
        <v>2011</v>
      </c>
      <c r="R7048" s="48" t="str">
        <f t="shared" si="782"/>
        <v>20113</v>
      </c>
      <c r="S7048" s="49">
        <v>40610</v>
      </c>
      <c r="T7048" s="48">
        <v>1893.17</v>
      </c>
      <c r="U7048" s="50">
        <f t="shared" si="783"/>
        <v>1881.8148387096778</v>
      </c>
      <c r="V7048" s="51">
        <f t="shared" ref="V7048:V7111" si="785">+AVERAGEIF($Q$3:$Q$12000,Q7048,$T$3:$T$12000)</f>
        <v>1846.9670958904089</v>
      </c>
      <c r="W7048" s="53">
        <f t="shared" si="779"/>
        <v>1.5553662781777611E-3</v>
      </c>
      <c r="X7048" s="53" t="str">
        <f t="shared" si="780"/>
        <v/>
      </c>
      <c r="Y7048" s="54" t="str">
        <f t="shared" si="781"/>
        <v/>
      </c>
    </row>
    <row r="7049" spans="17:25" x14ac:dyDescent="0.25">
      <c r="Q7049" s="47">
        <f t="shared" si="784"/>
        <v>2011</v>
      </c>
      <c r="R7049" s="48" t="str">
        <f t="shared" si="782"/>
        <v>20113</v>
      </c>
      <c r="S7049" s="49">
        <v>40611</v>
      </c>
      <c r="T7049" s="48">
        <v>1889.85</v>
      </c>
      <c r="U7049" s="50">
        <f t="shared" si="783"/>
        <v>1881.8148387096778</v>
      </c>
      <c r="V7049" s="51">
        <f t="shared" si="785"/>
        <v>1846.9670958904089</v>
      </c>
      <c r="W7049" s="53">
        <f t="shared" ref="W7049:W7112" si="786">+T7049/T7048-1</f>
        <v>-1.7536724118807356E-3</v>
      </c>
      <c r="X7049" s="53" t="str">
        <f t="shared" ref="X7049:X7112" si="787">IF(U7049/U7048-1=0,"",U7049/U7048-1)</f>
        <v/>
      </c>
      <c r="Y7049" s="54" t="str">
        <f t="shared" ref="Y7049:Y7112" si="788">+IF(V7049=V7048,"",V7049/V7048-1)</f>
        <v/>
      </c>
    </row>
    <row r="7050" spans="17:25" x14ac:dyDescent="0.25">
      <c r="Q7050" s="47">
        <f t="shared" si="784"/>
        <v>2011</v>
      </c>
      <c r="R7050" s="48" t="str">
        <f t="shared" si="782"/>
        <v>20113</v>
      </c>
      <c r="S7050" s="49">
        <v>40612</v>
      </c>
      <c r="T7050" s="48">
        <v>1879.49</v>
      </c>
      <c r="U7050" s="50">
        <f t="shared" si="783"/>
        <v>1881.8148387096778</v>
      </c>
      <c r="V7050" s="51">
        <f t="shared" si="785"/>
        <v>1846.9670958904089</v>
      </c>
      <c r="W7050" s="53">
        <f t="shared" si="786"/>
        <v>-5.4819165542238091E-3</v>
      </c>
      <c r="X7050" s="53" t="str">
        <f t="shared" si="787"/>
        <v/>
      </c>
      <c r="Y7050" s="54" t="str">
        <f t="shared" si="788"/>
        <v/>
      </c>
    </row>
    <row r="7051" spans="17:25" x14ac:dyDescent="0.25">
      <c r="Q7051" s="47">
        <f t="shared" si="784"/>
        <v>2011</v>
      </c>
      <c r="R7051" s="48" t="str">
        <f t="shared" si="782"/>
        <v>20113</v>
      </c>
      <c r="S7051" s="49">
        <v>40613</v>
      </c>
      <c r="T7051" s="48">
        <v>1871.97</v>
      </c>
      <c r="U7051" s="50">
        <f t="shared" si="783"/>
        <v>1881.8148387096778</v>
      </c>
      <c r="V7051" s="51">
        <f t="shared" si="785"/>
        <v>1846.9670958904089</v>
      </c>
      <c r="W7051" s="53">
        <f t="shared" si="786"/>
        <v>-4.001085400826776E-3</v>
      </c>
      <c r="X7051" s="53" t="str">
        <f t="shared" si="787"/>
        <v/>
      </c>
      <c r="Y7051" s="54" t="str">
        <f t="shared" si="788"/>
        <v/>
      </c>
    </row>
    <row r="7052" spans="17:25" x14ac:dyDescent="0.25">
      <c r="Q7052" s="47">
        <f t="shared" si="784"/>
        <v>2011</v>
      </c>
      <c r="R7052" s="48" t="str">
        <f t="shared" si="782"/>
        <v>20113</v>
      </c>
      <c r="S7052" s="49">
        <v>40614</v>
      </c>
      <c r="T7052" s="48">
        <v>1866.2</v>
      </c>
      <c r="U7052" s="50">
        <f t="shared" si="783"/>
        <v>1881.8148387096778</v>
      </c>
      <c r="V7052" s="51">
        <f t="shared" si="785"/>
        <v>1846.9670958904089</v>
      </c>
      <c r="W7052" s="53">
        <f t="shared" si="786"/>
        <v>-3.082314353328286E-3</v>
      </c>
      <c r="X7052" s="53" t="str">
        <f t="shared" si="787"/>
        <v/>
      </c>
      <c r="Y7052" s="54" t="str">
        <f t="shared" si="788"/>
        <v/>
      </c>
    </row>
    <row r="7053" spans="17:25" x14ac:dyDescent="0.25">
      <c r="Q7053" s="47">
        <f t="shared" si="784"/>
        <v>2011</v>
      </c>
      <c r="R7053" s="48" t="str">
        <f t="shared" si="782"/>
        <v>20113</v>
      </c>
      <c r="S7053" s="49">
        <v>40615</v>
      </c>
      <c r="T7053" s="48">
        <v>1866.2</v>
      </c>
      <c r="U7053" s="50">
        <f t="shared" si="783"/>
        <v>1881.8148387096778</v>
      </c>
      <c r="V7053" s="51">
        <f t="shared" si="785"/>
        <v>1846.9670958904089</v>
      </c>
      <c r="W7053" s="53">
        <f t="shared" si="786"/>
        <v>0</v>
      </c>
      <c r="X7053" s="53" t="str">
        <f t="shared" si="787"/>
        <v/>
      </c>
      <c r="Y7053" s="54" t="str">
        <f t="shared" si="788"/>
        <v/>
      </c>
    </row>
    <row r="7054" spans="17:25" x14ac:dyDescent="0.25">
      <c r="Q7054" s="47">
        <f t="shared" si="784"/>
        <v>2011</v>
      </c>
      <c r="R7054" s="48" t="str">
        <f t="shared" si="782"/>
        <v>20113</v>
      </c>
      <c r="S7054" s="49">
        <v>40616</v>
      </c>
      <c r="T7054" s="48">
        <v>1866.2</v>
      </c>
      <c r="U7054" s="50">
        <f t="shared" si="783"/>
        <v>1881.8148387096778</v>
      </c>
      <c r="V7054" s="51">
        <f t="shared" si="785"/>
        <v>1846.9670958904089</v>
      </c>
      <c r="W7054" s="53">
        <f t="shared" si="786"/>
        <v>0</v>
      </c>
      <c r="X7054" s="53" t="str">
        <f t="shared" si="787"/>
        <v/>
      </c>
      <c r="Y7054" s="54" t="str">
        <f t="shared" si="788"/>
        <v/>
      </c>
    </row>
    <row r="7055" spans="17:25" x14ac:dyDescent="0.25">
      <c r="Q7055" s="47">
        <f t="shared" si="784"/>
        <v>2011</v>
      </c>
      <c r="R7055" s="48" t="str">
        <f t="shared" si="782"/>
        <v>20113</v>
      </c>
      <c r="S7055" s="49">
        <v>40617</v>
      </c>
      <c r="T7055" s="48">
        <v>1876.29</v>
      </c>
      <c r="U7055" s="50">
        <f t="shared" si="783"/>
        <v>1881.8148387096778</v>
      </c>
      <c r="V7055" s="51">
        <f t="shared" si="785"/>
        <v>1846.9670958904089</v>
      </c>
      <c r="W7055" s="53">
        <f t="shared" si="786"/>
        <v>5.4067088200622226E-3</v>
      </c>
      <c r="X7055" s="53" t="str">
        <f t="shared" si="787"/>
        <v/>
      </c>
      <c r="Y7055" s="54" t="str">
        <f t="shared" si="788"/>
        <v/>
      </c>
    </row>
    <row r="7056" spans="17:25" x14ac:dyDescent="0.25">
      <c r="Q7056" s="47">
        <f t="shared" si="784"/>
        <v>2011</v>
      </c>
      <c r="R7056" s="48" t="str">
        <f t="shared" si="782"/>
        <v>20113</v>
      </c>
      <c r="S7056" s="49">
        <v>40618</v>
      </c>
      <c r="T7056" s="48">
        <v>1887.67</v>
      </c>
      <c r="U7056" s="50">
        <f t="shared" si="783"/>
        <v>1881.8148387096778</v>
      </c>
      <c r="V7056" s="51">
        <f t="shared" si="785"/>
        <v>1846.9670958904089</v>
      </c>
      <c r="W7056" s="53">
        <f t="shared" si="786"/>
        <v>6.0651605029073963E-3</v>
      </c>
      <c r="X7056" s="53" t="str">
        <f t="shared" si="787"/>
        <v/>
      </c>
      <c r="Y7056" s="54" t="str">
        <f t="shared" si="788"/>
        <v/>
      </c>
    </row>
    <row r="7057" spans="17:25" x14ac:dyDescent="0.25">
      <c r="Q7057" s="47">
        <f t="shared" si="784"/>
        <v>2011</v>
      </c>
      <c r="R7057" s="48" t="str">
        <f t="shared" si="782"/>
        <v>20113</v>
      </c>
      <c r="S7057" s="49">
        <v>40619</v>
      </c>
      <c r="T7057" s="48">
        <v>1892.62</v>
      </c>
      <c r="U7057" s="50">
        <f t="shared" si="783"/>
        <v>1881.8148387096778</v>
      </c>
      <c r="V7057" s="51">
        <f t="shared" si="785"/>
        <v>1846.9670958904089</v>
      </c>
      <c r="W7057" s="53">
        <f t="shared" si="786"/>
        <v>2.6222803773963133E-3</v>
      </c>
      <c r="X7057" s="53" t="str">
        <f t="shared" si="787"/>
        <v/>
      </c>
      <c r="Y7057" s="54" t="str">
        <f t="shared" si="788"/>
        <v/>
      </c>
    </row>
    <row r="7058" spans="17:25" x14ac:dyDescent="0.25">
      <c r="Q7058" s="47">
        <f t="shared" si="784"/>
        <v>2011</v>
      </c>
      <c r="R7058" s="48" t="str">
        <f t="shared" si="782"/>
        <v>20113</v>
      </c>
      <c r="S7058" s="49">
        <v>40620</v>
      </c>
      <c r="T7058" s="48">
        <v>1876.78</v>
      </c>
      <c r="U7058" s="50">
        <f t="shared" si="783"/>
        <v>1881.8148387096778</v>
      </c>
      <c r="V7058" s="51">
        <f t="shared" si="785"/>
        <v>1846.9670958904089</v>
      </c>
      <c r="W7058" s="53">
        <f t="shared" si="786"/>
        <v>-8.3693504242795536E-3</v>
      </c>
      <c r="X7058" s="53" t="str">
        <f t="shared" si="787"/>
        <v/>
      </c>
      <c r="Y7058" s="54" t="str">
        <f t="shared" si="788"/>
        <v/>
      </c>
    </row>
    <row r="7059" spans="17:25" x14ac:dyDescent="0.25">
      <c r="Q7059" s="47">
        <f t="shared" si="784"/>
        <v>2011</v>
      </c>
      <c r="R7059" s="48" t="str">
        <f t="shared" si="782"/>
        <v>20113</v>
      </c>
      <c r="S7059" s="49">
        <v>40621</v>
      </c>
      <c r="T7059" s="48">
        <v>1874.79</v>
      </c>
      <c r="U7059" s="50">
        <f t="shared" si="783"/>
        <v>1881.8148387096778</v>
      </c>
      <c r="V7059" s="51">
        <f t="shared" si="785"/>
        <v>1846.9670958904089</v>
      </c>
      <c r="W7059" s="53">
        <f t="shared" si="786"/>
        <v>-1.060326729824479E-3</v>
      </c>
      <c r="X7059" s="53" t="str">
        <f t="shared" si="787"/>
        <v/>
      </c>
      <c r="Y7059" s="54" t="str">
        <f t="shared" si="788"/>
        <v/>
      </c>
    </row>
    <row r="7060" spans="17:25" x14ac:dyDescent="0.25">
      <c r="Q7060" s="47">
        <f t="shared" si="784"/>
        <v>2011</v>
      </c>
      <c r="R7060" s="48" t="str">
        <f t="shared" si="782"/>
        <v>20113</v>
      </c>
      <c r="S7060" s="49">
        <v>40622</v>
      </c>
      <c r="T7060" s="48">
        <v>1874.79</v>
      </c>
      <c r="U7060" s="50">
        <f t="shared" si="783"/>
        <v>1881.8148387096778</v>
      </c>
      <c r="V7060" s="51">
        <f t="shared" si="785"/>
        <v>1846.9670958904089</v>
      </c>
      <c r="W7060" s="53">
        <f t="shared" si="786"/>
        <v>0</v>
      </c>
      <c r="X7060" s="53" t="str">
        <f t="shared" si="787"/>
        <v/>
      </c>
      <c r="Y7060" s="54" t="str">
        <f t="shared" si="788"/>
        <v/>
      </c>
    </row>
    <row r="7061" spans="17:25" x14ac:dyDescent="0.25">
      <c r="Q7061" s="47">
        <f t="shared" si="784"/>
        <v>2011</v>
      </c>
      <c r="R7061" s="48" t="str">
        <f t="shared" si="782"/>
        <v>20113</v>
      </c>
      <c r="S7061" s="49">
        <v>40623</v>
      </c>
      <c r="T7061" s="48">
        <v>1874.79</v>
      </c>
      <c r="U7061" s="50">
        <f t="shared" si="783"/>
        <v>1881.8148387096778</v>
      </c>
      <c r="V7061" s="51">
        <f t="shared" si="785"/>
        <v>1846.9670958904089</v>
      </c>
      <c r="W7061" s="53">
        <f t="shared" si="786"/>
        <v>0</v>
      </c>
      <c r="X7061" s="53" t="str">
        <f t="shared" si="787"/>
        <v/>
      </c>
      <c r="Y7061" s="54" t="str">
        <f t="shared" si="788"/>
        <v/>
      </c>
    </row>
    <row r="7062" spans="17:25" x14ac:dyDescent="0.25">
      <c r="Q7062" s="47">
        <f t="shared" si="784"/>
        <v>2011</v>
      </c>
      <c r="R7062" s="48" t="str">
        <f t="shared" si="782"/>
        <v>20113</v>
      </c>
      <c r="S7062" s="49">
        <v>40624</v>
      </c>
      <c r="T7062" s="48">
        <v>1874.79</v>
      </c>
      <c r="U7062" s="50">
        <f t="shared" si="783"/>
        <v>1881.8148387096778</v>
      </c>
      <c r="V7062" s="51">
        <f t="shared" si="785"/>
        <v>1846.9670958904089</v>
      </c>
      <c r="W7062" s="53">
        <f t="shared" si="786"/>
        <v>0</v>
      </c>
      <c r="X7062" s="53" t="str">
        <f t="shared" si="787"/>
        <v/>
      </c>
      <c r="Y7062" s="54" t="str">
        <f t="shared" si="788"/>
        <v/>
      </c>
    </row>
    <row r="7063" spans="17:25" x14ac:dyDescent="0.25">
      <c r="Q7063" s="47">
        <f t="shared" si="784"/>
        <v>2011</v>
      </c>
      <c r="R7063" s="48" t="str">
        <f t="shared" si="782"/>
        <v>20113</v>
      </c>
      <c r="S7063" s="49">
        <v>40625</v>
      </c>
      <c r="T7063" s="48">
        <v>1866.34</v>
      </c>
      <c r="U7063" s="50">
        <f t="shared" si="783"/>
        <v>1881.8148387096778</v>
      </c>
      <c r="V7063" s="51">
        <f t="shared" si="785"/>
        <v>1846.9670958904089</v>
      </c>
      <c r="W7063" s="53">
        <f t="shared" si="786"/>
        <v>-4.5071714698713405E-3</v>
      </c>
      <c r="X7063" s="53" t="str">
        <f t="shared" si="787"/>
        <v/>
      </c>
      <c r="Y7063" s="54" t="str">
        <f t="shared" si="788"/>
        <v/>
      </c>
    </row>
    <row r="7064" spans="17:25" x14ac:dyDescent="0.25">
      <c r="Q7064" s="47">
        <f t="shared" si="784"/>
        <v>2011</v>
      </c>
      <c r="R7064" s="48" t="str">
        <f t="shared" si="782"/>
        <v>20113</v>
      </c>
      <c r="S7064" s="49">
        <v>40626</v>
      </c>
      <c r="T7064" s="48">
        <v>1867.74</v>
      </c>
      <c r="U7064" s="50">
        <f t="shared" si="783"/>
        <v>1881.8148387096778</v>
      </c>
      <c r="V7064" s="51">
        <f t="shared" si="785"/>
        <v>1846.9670958904089</v>
      </c>
      <c r="W7064" s="53">
        <f t="shared" si="786"/>
        <v>7.5013127297274274E-4</v>
      </c>
      <c r="X7064" s="53" t="str">
        <f t="shared" si="787"/>
        <v/>
      </c>
      <c r="Y7064" s="54" t="str">
        <f t="shared" si="788"/>
        <v/>
      </c>
    </row>
    <row r="7065" spans="17:25" x14ac:dyDescent="0.25">
      <c r="Q7065" s="47">
        <f t="shared" si="784"/>
        <v>2011</v>
      </c>
      <c r="R7065" s="48" t="str">
        <f t="shared" si="782"/>
        <v>20113</v>
      </c>
      <c r="S7065" s="49">
        <v>40627</v>
      </c>
      <c r="T7065" s="48">
        <v>1865.11</v>
      </c>
      <c r="U7065" s="50">
        <f t="shared" si="783"/>
        <v>1881.8148387096778</v>
      </c>
      <c r="V7065" s="51">
        <f t="shared" si="785"/>
        <v>1846.9670958904089</v>
      </c>
      <c r="W7065" s="53">
        <f t="shared" si="786"/>
        <v>-1.4081189030593633E-3</v>
      </c>
      <c r="X7065" s="53" t="str">
        <f t="shared" si="787"/>
        <v/>
      </c>
      <c r="Y7065" s="54" t="str">
        <f t="shared" si="788"/>
        <v/>
      </c>
    </row>
    <row r="7066" spans="17:25" x14ac:dyDescent="0.25">
      <c r="Q7066" s="47">
        <f t="shared" si="784"/>
        <v>2011</v>
      </c>
      <c r="R7066" s="48" t="str">
        <f t="shared" si="782"/>
        <v>20113</v>
      </c>
      <c r="S7066" s="49">
        <v>40628</v>
      </c>
      <c r="T7066" s="48">
        <v>1871.37</v>
      </c>
      <c r="U7066" s="50">
        <f t="shared" si="783"/>
        <v>1881.8148387096778</v>
      </c>
      <c r="V7066" s="51">
        <f t="shared" si="785"/>
        <v>1846.9670958904089</v>
      </c>
      <c r="W7066" s="53">
        <f t="shared" si="786"/>
        <v>3.3563704017456342E-3</v>
      </c>
      <c r="X7066" s="53" t="str">
        <f t="shared" si="787"/>
        <v/>
      </c>
      <c r="Y7066" s="54" t="str">
        <f t="shared" si="788"/>
        <v/>
      </c>
    </row>
    <row r="7067" spans="17:25" x14ac:dyDescent="0.25">
      <c r="Q7067" s="47">
        <f t="shared" si="784"/>
        <v>2011</v>
      </c>
      <c r="R7067" s="48" t="str">
        <f t="shared" si="782"/>
        <v>20113</v>
      </c>
      <c r="S7067" s="49">
        <v>40629</v>
      </c>
      <c r="T7067" s="48">
        <v>1871.37</v>
      </c>
      <c r="U7067" s="50">
        <f t="shared" si="783"/>
        <v>1881.8148387096778</v>
      </c>
      <c r="V7067" s="51">
        <f t="shared" si="785"/>
        <v>1846.9670958904089</v>
      </c>
      <c r="W7067" s="53">
        <f t="shared" si="786"/>
        <v>0</v>
      </c>
      <c r="X7067" s="53" t="str">
        <f t="shared" si="787"/>
        <v/>
      </c>
      <c r="Y7067" s="54" t="str">
        <f t="shared" si="788"/>
        <v/>
      </c>
    </row>
    <row r="7068" spans="17:25" x14ac:dyDescent="0.25">
      <c r="Q7068" s="47">
        <f t="shared" si="784"/>
        <v>2011</v>
      </c>
      <c r="R7068" s="48" t="str">
        <f t="shared" si="782"/>
        <v>20113</v>
      </c>
      <c r="S7068" s="49">
        <v>40630</v>
      </c>
      <c r="T7068" s="48">
        <v>1871.37</v>
      </c>
      <c r="U7068" s="50">
        <f t="shared" si="783"/>
        <v>1881.8148387096778</v>
      </c>
      <c r="V7068" s="51">
        <f t="shared" si="785"/>
        <v>1846.9670958904089</v>
      </c>
      <c r="W7068" s="53">
        <f t="shared" si="786"/>
        <v>0</v>
      </c>
      <c r="X7068" s="53" t="str">
        <f t="shared" si="787"/>
        <v/>
      </c>
      <c r="Y7068" s="54" t="str">
        <f t="shared" si="788"/>
        <v/>
      </c>
    </row>
    <row r="7069" spans="17:25" x14ac:dyDescent="0.25">
      <c r="Q7069" s="47">
        <f t="shared" si="784"/>
        <v>2011</v>
      </c>
      <c r="R7069" s="48" t="str">
        <f t="shared" si="782"/>
        <v>20113</v>
      </c>
      <c r="S7069" s="49">
        <v>40631</v>
      </c>
      <c r="T7069" s="48">
        <v>1877.84</v>
      </c>
      <c r="U7069" s="50">
        <f t="shared" si="783"/>
        <v>1881.8148387096778</v>
      </c>
      <c r="V7069" s="51">
        <f t="shared" si="785"/>
        <v>1846.9670958904089</v>
      </c>
      <c r="W7069" s="53">
        <f t="shared" si="786"/>
        <v>3.4573601158509604E-3</v>
      </c>
      <c r="X7069" s="53" t="str">
        <f t="shared" si="787"/>
        <v/>
      </c>
      <c r="Y7069" s="54" t="str">
        <f t="shared" si="788"/>
        <v/>
      </c>
    </row>
    <row r="7070" spans="17:25" x14ac:dyDescent="0.25">
      <c r="Q7070" s="47">
        <f t="shared" si="784"/>
        <v>2011</v>
      </c>
      <c r="R7070" s="48" t="str">
        <f t="shared" si="782"/>
        <v>20113</v>
      </c>
      <c r="S7070" s="49">
        <v>40632</v>
      </c>
      <c r="T7070" s="48">
        <v>1888</v>
      </c>
      <c r="U7070" s="50">
        <f t="shared" si="783"/>
        <v>1881.8148387096778</v>
      </c>
      <c r="V7070" s="51">
        <f t="shared" si="785"/>
        <v>1846.9670958904089</v>
      </c>
      <c r="W7070" s="53">
        <f t="shared" si="786"/>
        <v>5.4104716056746494E-3</v>
      </c>
      <c r="X7070" s="53" t="str">
        <f t="shared" si="787"/>
        <v/>
      </c>
      <c r="Y7070" s="54" t="str">
        <f t="shared" si="788"/>
        <v/>
      </c>
    </row>
    <row r="7071" spans="17:25" x14ac:dyDescent="0.25">
      <c r="Q7071" s="47">
        <f t="shared" si="784"/>
        <v>2011</v>
      </c>
      <c r="R7071" s="48" t="str">
        <f t="shared" si="782"/>
        <v>20113</v>
      </c>
      <c r="S7071" s="49">
        <v>40633</v>
      </c>
      <c r="T7071" s="48">
        <v>1879.47</v>
      </c>
      <c r="U7071" s="50">
        <f t="shared" si="783"/>
        <v>1881.8148387096778</v>
      </c>
      <c r="V7071" s="51">
        <f t="shared" si="785"/>
        <v>1846.9670958904089</v>
      </c>
      <c r="W7071" s="53">
        <f t="shared" si="786"/>
        <v>-4.518008474576285E-3</v>
      </c>
      <c r="X7071" s="53" t="str">
        <f t="shared" si="787"/>
        <v/>
      </c>
      <c r="Y7071" s="54" t="str">
        <f t="shared" si="788"/>
        <v/>
      </c>
    </row>
    <row r="7072" spans="17:25" x14ac:dyDescent="0.25">
      <c r="Q7072" s="47">
        <f t="shared" si="784"/>
        <v>2011</v>
      </c>
      <c r="R7072" s="48" t="str">
        <f t="shared" si="782"/>
        <v>20114</v>
      </c>
      <c r="S7072" s="49">
        <v>40634</v>
      </c>
      <c r="T7072" s="48">
        <v>1870.6</v>
      </c>
      <c r="U7072" s="50">
        <f t="shared" si="783"/>
        <v>1809.8339999999994</v>
      </c>
      <c r="V7072" s="51">
        <f t="shared" si="785"/>
        <v>1846.9670958904089</v>
      </c>
      <c r="W7072" s="53">
        <f t="shared" si="786"/>
        <v>-4.7194155799241688E-3</v>
      </c>
      <c r="X7072" s="53">
        <f t="shared" si="787"/>
        <v>-3.8250755190682995E-2</v>
      </c>
      <c r="Y7072" s="54" t="str">
        <f t="shared" si="788"/>
        <v/>
      </c>
    </row>
    <row r="7073" spans="17:25" x14ac:dyDescent="0.25">
      <c r="Q7073" s="47">
        <f t="shared" si="784"/>
        <v>2011</v>
      </c>
      <c r="R7073" s="48" t="str">
        <f t="shared" si="782"/>
        <v>20114</v>
      </c>
      <c r="S7073" s="49">
        <v>40635</v>
      </c>
      <c r="T7073" s="48">
        <v>1858.95</v>
      </c>
      <c r="U7073" s="50">
        <f t="shared" si="783"/>
        <v>1809.8339999999994</v>
      </c>
      <c r="V7073" s="51">
        <f t="shared" si="785"/>
        <v>1846.9670958904089</v>
      </c>
      <c r="W7073" s="53">
        <f t="shared" si="786"/>
        <v>-6.2279482518977636E-3</v>
      </c>
      <c r="X7073" s="53" t="str">
        <f t="shared" si="787"/>
        <v/>
      </c>
      <c r="Y7073" s="54" t="str">
        <f t="shared" si="788"/>
        <v/>
      </c>
    </row>
    <row r="7074" spans="17:25" x14ac:dyDescent="0.25">
      <c r="Q7074" s="47">
        <f t="shared" si="784"/>
        <v>2011</v>
      </c>
      <c r="R7074" s="48" t="str">
        <f t="shared" si="782"/>
        <v>20114</v>
      </c>
      <c r="S7074" s="49">
        <v>40636</v>
      </c>
      <c r="T7074" s="48">
        <v>1858.95</v>
      </c>
      <c r="U7074" s="50">
        <f t="shared" si="783"/>
        <v>1809.8339999999994</v>
      </c>
      <c r="V7074" s="51">
        <f t="shared" si="785"/>
        <v>1846.9670958904089</v>
      </c>
      <c r="W7074" s="53">
        <f t="shared" si="786"/>
        <v>0</v>
      </c>
      <c r="X7074" s="53" t="str">
        <f t="shared" si="787"/>
        <v/>
      </c>
      <c r="Y7074" s="54" t="str">
        <f t="shared" si="788"/>
        <v/>
      </c>
    </row>
    <row r="7075" spans="17:25" x14ac:dyDescent="0.25">
      <c r="Q7075" s="47">
        <f t="shared" si="784"/>
        <v>2011</v>
      </c>
      <c r="R7075" s="48" t="str">
        <f t="shared" si="782"/>
        <v>20114</v>
      </c>
      <c r="S7075" s="49">
        <v>40637</v>
      </c>
      <c r="T7075" s="48">
        <v>1858.95</v>
      </c>
      <c r="U7075" s="50">
        <f t="shared" si="783"/>
        <v>1809.8339999999994</v>
      </c>
      <c r="V7075" s="51">
        <f t="shared" si="785"/>
        <v>1846.9670958904089</v>
      </c>
      <c r="W7075" s="53">
        <f t="shared" si="786"/>
        <v>0</v>
      </c>
      <c r="X7075" s="53" t="str">
        <f t="shared" si="787"/>
        <v/>
      </c>
      <c r="Y7075" s="54" t="str">
        <f t="shared" si="788"/>
        <v/>
      </c>
    </row>
    <row r="7076" spans="17:25" x14ac:dyDescent="0.25">
      <c r="Q7076" s="47">
        <f t="shared" si="784"/>
        <v>2011</v>
      </c>
      <c r="R7076" s="48" t="str">
        <f t="shared" si="782"/>
        <v>20114</v>
      </c>
      <c r="S7076" s="49">
        <v>40638</v>
      </c>
      <c r="T7076" s="48">
        <v>1846.78</v>
      </c>
      <c r="U7076" s="50">
        <f t="shared" si="783"/>
        <v>1809.8339999999994</v>
      </c>
      <c r="V7076" s="51">
        <f t="shared" si="785"/>
        <v>1846.9670958904089</v>
      </c>
      <c r="W7076" s="53">
        <f t="shared" si="786"/>
        <v>-6.5467064740848402E-3</v>
      </c>
      <c r="X7076" s="53" t="str">
        <f t="shared" si="787"/>
        <v/>
      </c>
      <c r="Y7076" s="54" t="str">
        <f t="shared" si="788"/>
        <v/>
      </c>
    </row>
    <row r="7077" spans="17:25" x14ac:dyDescent="0.25">
      <c r="Q7077" s="47">
        <f t="shared" si="784"/>
        <v>2011</v>
      </c>
      <c r="R7077" s="48" t="str">
        <f t="shared" si="782"/>
        <v>20114</v>
      </c>
      <c r="S7077" s="49">
        <v>40639</v>
      </c>
      <c r="T7077" s="48">
        <v>1838.29</v>
      </c>
      <c r="U7077" s="50">
        <f t="shared" si="783"/>
        <v>1809.8339999999994</v>
      </c>
      <c r="V7077" s="51">
        <f t="shared" si="785"/>
        <v>1846.9670958904089</v>
      </c>
      <c r="W7077" s="53">
        <f t="shared" si="786"/>
        <v>-4.5971907861250827E-3</v>
      </c>
      <c r="X7077" s="53" t="str">
        <f t="shared" si="787"/>
        <v/>
      </c>
      <c r="Y7077" s="54" t="str">
        <f t="shared" si="788"/>
        <v/>
      </c>
    </row>
    <row r="7078" spans="17:25" x14ac:dyDescent="0.25">
      <c r="Q7078" s="47">
        <f t="shared" si="784"/>
        <v>2011</v>
      </c>
      <c r="R7078" s="48" t="str">
        <f t="shared" si="782"/>
        <v>20114</v>
      </c>
      <c r="S7078" s="49">
        <v>40640</v>
      </c>
      <c r="T7078" s="48">
        <v>1826.97</v>
      </c>
      <c r="U7078" s="50">
        <f t="shared" si="783"/>
        <v>1809.8339999999994</v>
      </c>
      <c r="V7078" s="51">
        <f t="shared" si="785"/>
        <v>1846.9670958904089</v>
      </c>
      <c r="W7078" s="53">
        <f t="shared" si="786"/>
        <v>-6.1578967409929852E-3</v>
      </c>
      <c r="X7078" s="53" t="str">
        <f t="shared" si="787"/>
        <v/>
      </c>
      <c r="Y7078" s="54" t="str">
        <f t="shared" si="788"/>
        <v/>
      </c>
    </row>
    <row r="7079" spans="17:25" x14ac:dyDescent="0.25">
      <c r="Q7079" s="47">
        <f t="shared" si="784"/>
        <v>2011</v>
      </c>
      <c r="R7079" s="48" t="str">
        <f t="shared" si="782"/>
        <v>20114</v>
      </c>
      <c r="S7079" s="49">
        <v>40641</v>
      </c>
      <c r="T7079" s="48">
        <v>1825.09</v>
      </c>
      <c r="U7079" s="50">
        <f t="shared" si="783"/>
        <v>1809.8339999999994</v>
      </c>
      <c r="V7079" s="51">
        <f t="shared" si="785"/>
        <v>1846.9670958904089</v>
      </c>
      <c r="W7079" s="53">
        <f t="shared" si="786"/>
        <v>-1.0290262018534113E-3</v>
      </c>
      <c r="X7079" s="53" t="str">
        <f t="shared" si="787"/>
        <v/>
      </c>
      <c r="Y7079" s="54" t="str">
        <f t="shared" si="788"/>
        <v/>
      </c>
    </row>
    <row r="7080" spans="17:25" x14ac:dyDescent="0.25">
      <c r="Q7080" s="47">
        <f t="shared" si="784"/>
        <v>2011</v>
      </c>
      <c r="R7080" s="48" t="str">
        <f t="shared" si="782"/>
        <v>20114</v>
      </c>
      <c r="S7080" s="49">
        <v>40642</v>
      </c>
      <c r="T7080" s="48">
        <v>1817.35</v>
      </c>
      <c r="U7080" s="50">
        <f t="shared" si="783"/>
        <v>1809.8339999999994</v>
      </c>
      <c r="V7080" s="51">
        <f t="shared" si="785"/>
        <v>1846.9670958904089</v>
      </c>
      <c r="W7080" s="53">
        <f t="shared" si="786"/>
        <v>-4.2408867507903736E-3</v>
      </c>
      <c r="X7080" s="53" t="str">
        <f t="shared" si="787"/>
        <v/>
      </c>
      <c r="Y7080" s="54" t="str">
        <f t="shared" si="788"/>
        <v/>
      </c>
    </row>
    <row r="7081" spans="17:25" x14ac:dyDescent="0.25">
      <c r="Q7081" s="47">
        <f t="shared" si="784"/>
        <v>2011</v>
      </c>
      <c r="R7081" s="48" t="str">
        <f t="shared" si="782"/>
        <v>20114</v>
      </c>
      <c r="S7081" s="49">
        <v>40643</v>
      </c>
      <c r="T7081" s="48">
        <v>1817.35</v>
      </c>
      <c r="U7081" s="50">
        <f t="shared" si="783"/>
        <v>1809.8339999999994</v>
      </c>
      <c r="V7081" s="51">
        <f t="shared" si="785"/>
        <v>1846.9670958904089</v>
      </c>
      <c r="W7081" s="53">
        <f t="shared" si="786"/>
        <v>0</v>
      </c>
      <c r="X7081" s="53" t="str">
        <f t="shared" si="787"/>
        <v/>
      </c>
      <c r="Y7081" s="54" t="str">
        <f t="shared" si="788"/>
        <v/>
      </c>
    </row>
    <row r="7082" spans="17:25" x14ac:dyDescent="0.25">
      <c r="Q7082" s="47">
        <f t="shared" si="784"/>
        <v>2011</v>
      </c>
      <c r="R7082" s="48" t="str">
        <f t="shared" si="782"/>
        <v>20114</v>
      </c>
      <c r="S7082" s="49">
        <v>40644</v>
      </c>
      <c r="T7082" s="48">
        <v>1817.35</v>
      </c>
      <c r="U7082" s="50">
        <f t="shared" si="783"/>
        <v>1809.8339999999994</v>
      </c>
      <c r="V7082" s="51">
        <f t="shared" si="785"/>
        <v>1846.9670958904089</v>
      </c>
      <c r="W7082" s="53">
        <f t="shared" si="786"/>
        <v>0</v>
      </c>
      <c r="X7082" s="53" t="str">
        <f t="shared" si="787"/>
        <v/>
      </c>
      <c r="Y7082" s="54" t="str">
        <f t="shared" si="788"/>
        <v/>
      </c>
    </row>
    <row r="7083" spans="17:25" x14ac:dyDescent="0.25">
      <c r="Q7083" s="47">
        <f t="shared" si="784"/>
        <v>2011</v>
      </c>
      <c r="R7083" s="48" t="str">
        <f t="shared" si="782"/>
        <v>20114</v>
      </c>
      <c r="S7083" s="49">
        <v>40645</v>
      </c>
      <c r="T7083" s="48">
        <v>1815.79</v>
      </c>
      <c r="U7083" s="50">
        <f t="shared" si="783"/>
        <v>1809.8339999999994</v>
      </c>
      <c r="V7083" s="51">
        <f t="shared" si="785"/>
        <v>1846.9670958904089</v>
      </c>
      <c r="W7083" s="53">
        <f t="shared" si="786"/>
        <v>-8.5839271466692235E-4</v>
      </c>
      <c r="X7083" s="53" t="str">
        <f t="shared" si="787"/>
        <v/>
      </c>
      <c r="Y7083" s="54" t="str">
        <f t="shared" si="788"/>
        <v/>
      </c>
    </row>
    <row r="7084" spans="17:25" x14ac:dyDescent="0.25">
      <c r="Q7084" s="47">
        <f t="shared" si="784"/>
        <v>2011</v>
      </c>
      <c r="R7084" s="48" t="str">
        <f t="shared" si="782"/>
        <v>20114</v>
      </c>
      <c r="S7084" s="49">
        <v>40646</v>
      </c>
      <c r="T7084" s="48">
        <v>1818.14</v>
      </c>
      <c r="U7084" s="50">
        <f t="shared" si="783"/>
        <v>1809.8339999999994</v>
      </c>
      <c r="V7084" s="51">
        <f t="shared" si="785"/>
        <v>1846.9670958904089</v>
      </c>
      <c r="W7084" s="53">
        <f t="shared" si="786"/>
        <v>1.2942025234197185E-3</v>
      </c>
      <c r="X7084" s="53" t="str">
        <f t="shared" si="787"/>
        <v/>
      </c>
      <c r="Y7084" s="54" t="str">
        <f t="shared" si="788"/>
        <v/>
      </c>
    </row>
    <row r="7085" spans="17:25" x14ac:dyDescent="0.25">
      <c r="Q7085" s="47">
        <f t="shared" si="784"/>
        <v>2011</v>
      </c>
      <c r="R7085" s="48" t="str">
        <f t="shared" si="782"/>
        <v>20114</v>
      </c>
      <c r="S7085" s="49">
        <v>40647</v>
      </c>
      <c r="T7085" s="48">
        <v>1818.91</v>
      </c>
      <c r="U7085" s="50">
        <f t="shared" si="783"/>
        <v>1809.8339999999994</v>
      </c>
      <c r="V7085" s="51">
        <f t="shared" si="785"/>
        <v>1846.9670958904089</v>
      </c>
      <c r="W7085" s="53">
        <f t="shared" si="786"/>
        <v>4.2350974072413727E-4</v>
      </c>
      <c r="X7085" s="53" t="str">
        <f t="shared" si="787"/>
        <v/>
      </c>
      <c r="Y7085" s="54" t="str">
        <f t="shared" si="788"/>
        <v/>
      </c>
    </row>
    <row r="7086" spans="17:25" x14ac:dyDescent="0.25">
      <c r="Q7086" s="47">
        <f t="shared" si="784"/>
        <v>2011</v>
      </c>
      <c r="R7086" s="48" t="str">
        <f t="shared" si="782"/>
        <v>20114</v>
      </c>
      <c r="S7086" s="49">
        <v>40648</v>
      </c>
      <c r="T7086" s="48">
        <v>1811.1</v>
      </c>
      <c r="U7086" s="50">
        <f t="shared" si="783"/>
        <v>1809.8339999999994</v>
      </c>
      <c r="V7086" s="51">
        <f t="shared" si="785"/>
        <v>1846.9670958904089</v>
      </c>
      <c r="W7086" s="53">
        <f t="shared" si="786"/>
        <v>-4.2937803409734965E-3</v>
      </c>
      <c r="X7086" s="53" t="str">
        <f t="shared" si="787"/>
        <v/>
      </c>
      <c r="Y7086" s="54" t="str">
        <f t="shared" si="788"/>
        <v/>
      </c>
    </row>
    <row r="7087" spans="17:25" x14ac:dyDescent="0.25">
      <c r="Q7087" s="47">
        <f t="shared" si="784"/>
        <v>2011</v>
      </c>
      <c r="R7087" s="48" t="str">
        <f t="shared" si="782"/>
        <v>20114</v>
      </c>
      <c r="S7087" s="49">
        <v>40649</v>
      </c>
      <c r="T7087" s="48">
        <v>1800.63</v>
      </c>
      <c r="U7087" s="50">
        <f t="shared" si="783"/>
        <v>1809.8339999999994</v>
      </c>
      <c r="V7087" s="51">
        <f t="shared" si="785"/>
        <v>1846.9670958904089</v>
      </c>
      <c r="W7087" s="53">
        <f t="shared" si="786"/>
        <v>-5.7810170614542855E-3</v>
      </c>
      <c r="X7087" s="53" t="str">
        <f t="shared" si="787"/>
        <v/>
      </c>
      <c r="Y7087" s="54" t="str">
        <f t="shared" si="788"/>
        <v/>
      </c>
    </row>
    <row r="7088" spans="17:25" x14ac:dyDescent="0.25">
      <c r="Q7088" s="47">
        <f t="shared" si="784"/>
        <v>2011</v>
      </c>
      <c r="R7088" s="48" t="str">
        <f t="shared" si="782"/>
        <v>20114</v>
      </c>
      <c r="S7088" s="49">
        <v>40650</v>
      </c>
      <c r="T7088" s="48">
        <v>1800.63</v>
      </c>
      <c r="U7088" s="50">
        <f t="shared" si="783"/>
        <v>1809.8339999999994</v>
      </c>
      <c r="V7088" s="51">
        <f t="shared" si="785"/>
        <v>1846.9670958904089</v>
      </c>
      <c r="W7088" s="53">
        <f t="shared" si="786"/>
        <v>0</v>
      </c>
      <c r="X7088" s="53" t="str">
        <f t="shared" si="787"/>
        <v/>
      </c>
      <c r="Y7088" s="54" t="str">
        <f t="shared" si="788"/>
        <v/>
      </c>
    </row>
    <row r="7089" spans="17:25" x14ac:dyDescent="0.25">
      <c r="Q7089" s="47">
        <f t="shared" si="784"/>
        <v>2011</v>
      </c>
      <c r="R7089" s="48" t="str">
        <f t="shared" si="782"/>
        <v>20114</v>
      </c>
      <c r="S7089" s="49">
        <v>40651</v>
      </c>
      <c r="T7089" s="48">
        <v>1800.63</v>
      </c>
      <c r="U7089" s="50">
        <f t="shared" si="783"/>
        <v>1809.8339999999994</v>
      </c>
      <c r="V7089" s="51">
        <f t="shared" si="785"/>
        <v>1846.9670958904089</v>
      </c>
      <c r="W7089" s="53">
        <f t="shared" si="786"/>
        <v>0</v>
      </c>
      <c r="X7089" s="53" t="str">
        <f t="shared" si="787"/>
        <v/>
      </c>
      <c r="Y7089" s="54" t="str">
        <f t="shared" si="788"/>
        <v/>
      </c>
    </row>
    <row r="7090" spans="17:25" x14ac:dyDescent="0.25">
      <c r="Q7090" s="47">
        <f t="shared" si="784"/>
        <v>2011</v>
      </c>
      <c r="R7090" s="48" t="str">
        <f t="shared" si="782"/>
        <v>20114</v>
      </c>
      <c r="S7090" s="49">
        <v>40652</v>
      </c>
      <c r="T7090" s="48">
        <v>1799.79</v>
      </c>
      <c r="U7090" s="50">
        <f t="shared" si="783"/>
        <v>1809.8339999999994</v>
      </c>
      <c r="V7090" s="51">
        <f t="shared" si="785"/>
        <v>1846.9670958904089</v>
      </c>
      <c r="W7090" s="53">
        <f t="shared" si="786"/>
        <v>-4.6650339048004419E-4</v>
      </c>
      <c r="X7090" s="53" t="str">
        <f t="shared" si="787"/>
        <v/>
      </c>
      <c r="Y7090" s="54" t="str">
        <f t="shared" si="788"/>
        <v/>
      </c>
    </row>
    <row r="7091" spans="17:25" x14ac:dyDescent="0.25">
      <c r="Q7091" s="47">
        <f t="shared" si="784"/>
        <v>2011</v>
      </c>
      <c r="R7091" s="48" t="str">
        <f t="shared" si="782"/>
        <v>20114</v>
      </c>
      <c r="S7091" s="49">
        <v>40653</v>
      </c>
      <c r="T7091" s="48">
        <v>1790.54</v>
      </c>
      <c r="U7091" s="50">
        <f t="shared" si="783"/>
        <v>1809.8339999999994</v>
      </c>
      <c r="V7091" s="51">
        <f t="shared" si="785"/>
        <v>1846.9670958904089</v>
      </c>
      <c r="W7091" s="53">
        <f t="shared" si="786"/>
        <v>-5.1394884958800846E-3</v>
      </c>
      <c r="X7091" s="53" t="str">
        <f t="shared" si="787"/>
        <v/>
      </c>
      <c r="Y7091" s="54" t="str">
        <f t="shared" si="788"/>
        <v/>
      </c>
    </row>
    <row r="7092" spans="17:25" x14ac:dyDescent="0.25">
      <c r="Q7092" s="47">
        <f t="shared" si="784"/>
        <v>2011</v>
      </c>
      <c r="R7092" s="48" t="str">
        <f t="shared" si="782"/>
        <v>20114</v>
      </c>
      <c r="S7092" s="49">
        <v>40654</v>
      </c>
      <c r="T7092" s="48">
        <v>1782.59</v>
      </c>
      <c r="U7092" s="50">
        <f t="shared" si="783"/>
        <v>1809.8339999999994</v>
      </c>
      <c r="V7092" s="51">
        <f t="shared" si="785"/>
        <v>1846.9670958904089</v>
      </c>
      <c r="W7092" s="53">
        <f t="shared" si="786"/>
        <v>-4.4400013403778082E-3</v>
      </c>
      <c r="X7092" s="53" t="str">
        <f t="shared" si="787"/>
        <v/>
      </c>
      <c r="Y7092" s="54" t="str">
        <f t="shared" si="788"/>
        <v/>
      </c>
    </row>
    <row r="7093" spans="17:25" x14ac:dyDescent="0.25">
      <c r="Q7093" s="47">
        <f t="shared" si="784"/>
        <v>2011</v>
      </c>
      <c r="R7093" s="48" t="str">
        <f t="shared" si="782"/>
        <v>20114</v>
      </c>
      <c r="S7093" s="49">
        <v>40655</v>
      </c>
      <c r="T7093" s="48">
        <v>1782.59</v>
      </c>
      <c r="U7093" s="50">
        <f t="shared" si="783"/>
        <v>1809.8339999999994</v>
      </c>
      <c r="V7093" s="51">
        <f t="shared" si="785"/>
        <v>1846.9670958904089</v>
      </c>
      <c r="W7093" s="53">
        <f t="shared" si="786"/>
        <v>0</v>
      </c>
      <c r="X7093" s="53" t="str">
        <f t="shared" si="787"/>
        <v/>
      </c>
      <c r="Y7093" s="54" t="str">
        <f t="shared" si="788"/>
        <v/>
      </c>
    </row>
    <row r="7094" spans="17:25" x14ac:dyDescent="0.25">
      <c r="Q7094" s="47">
        <f t="shared" si="784"/>
        <v>2011</v>
      </c>
      <c r="R7094" s="48" t="str">
        <f t="shared" si="782"/>
        <v>20114</v>
      </c>
      <c r="S7094" s="49">
        <v>40656</v>
      </c>
      <c r="T7094" s="48">
        <v>1782.59</v>
      </c>
      <c r="U7094" s="50">
        <f t="shared" si="783"/>
        <v>1809.8339999999994</v>
      </c>
      <c r="V7094" s="51">
        <f t="shared" si="785"/>
        <v>1846.9670958904089</v>
      </c>
      <c r="W7094" s="53">
        <f t="shared" si="786"/>
        <v>0</v>
      </c>
      <c r="X7094" s="53" t="str">
        <f t="shared" si="787"/>
        <v/>
      </c>
      <c r="Y7094" s="54" t="str">
        <f t="shared" si="788"/>
        <v/>
      </c>
    </row>
    <row r="7095" spans="17:25" x14ac:dyDescent="0.25">
      <c r="Q7095" s="47">
        <f t="shared" si="784"/>
        <v>2011</v>
      </c>
      <c r="R7095" s="48" t="str">
        <f t="shared" si="782"/>
        <v>20114</v>
      </c>
      <c r="S7095" s="49">
        <v>40657</v>
      </c>
      <c r="T7095" s="48">
        <v>1782.59</v>
      </c>
      <c r="U7095" s="50">
        <f t="shared" si="783"/>
        <v>1809.8339999999994</v>
      </c>
      <c r="V7095" s="51">
        <f t="shared" si="785"/>
        <v>1846.9670958904089</v>
      </c>
      <c r="W7095" s="53">
        <f t="shared" si="786"/>
        <v>0</v>
      </c>
      <c r="X7095" s="53" t="str">
        <f t="shared" si="787"/>
        <v/>
      </c>
      <c r="Y7095" s="54" t="str">
        <f t="shared" si="788"/>
        <v/>
      </c>
    </row>
    <row r="7096" spans="17:25" x14ac:dyDescent="0.25">
      <c r="Q7096" s="47">
        <f t="shared" si="784"/>
        <v>2011</v>
      </c>
      <c r="R7096" s="48" t="str">
        <f t="shared" si="782"/>
        <v>20114</v>
      </c>
      <c r="S7096" s="49">
        <v>40658</v>
      </c>
      <c r="T7096" s="48">
        <v>1782.59</v>
      </c>
      <c r="U7096" s="50">
        <f t="shared" si="783"/>
        <v>1809.8339999999994</v>
      </c>
      <c r="V7096" s="51">
        <f t="shared" si="785"/>
        <v>1846.9670958904089</v>
      </c>
      <c r="W7096" s="53">
        <f t="shared" si="786"/>
        <v>0</v>
      </c>
      <c r="X7096" s="53" t="str">
        <f t="shared" si="787"/>
        <v/>
      </c>
      <c r="Y7096" s="54" t="str">
        <f t="shared" si="788"/>
        <v/>
      </c>
    </row>
    <row r="7097" spans="17:25" x14ac:dyDescent="0.25">
      <c r="Q7097" s="47">
        <f t="shared" si="784"/>
        <v>2011</v>
      </c>
      <c r="R7097" s="48" t="str">
        <f t="shared" si="782"/>
        <v>20114</v>
      </c>
      <c r="S7097" s="49">
        <v>40659</v>
      </c>
      <c r="T7097" s="48">
        <v>1781.56</v>
      </c>
      <c r="U7097" s="50">
        <f t="shared" si="783"/>
        <v>1809.8339999999994</v>
      </c>
      <c r="V7097" s="51">
        <f t="shared" si="785"/>
        <v>1846.9670958904089</v>
      </c>
      <c r="W7097" s="53">
        <f t="shared" si="786"/>
        <v>-5.7781093801712036E-4</v>
      </c>
      <c r="X7097" s="53" t="str">
        <f t="shared" si="787"/>
        <v/>
      </c>
      <c r="Y7097" s="54" t="str">
        <f t="shared" si="788"/>
        <v/>
      </c>
    </row>
    <row r="7098" spans="17:25" x14ac:dyDescent="0.25">
      <c r="Q7098" s="47">
        <f t="shared" si="784"/>
        <v>2011</v>
      </c>
      <c r="R7098" s="48" t="str">
        <f t="shared" si="782"/>
        <v>20114</v>
      </c>
      <c r="S7098" s="49">
        <v>40660</v>
      </c>
      <c r="T7098" s="48">
        <v>1787.88</v>
      </c>
      <c r="U7098" s="50">
        <f t="shared" si="783"/>
        <v>1809.8339999999994</v>
      </c>
      <c r="V7098" s="51">
        <f t="shared" si="785"/>
        <v>1846.9670958904089</v>
      </c>
      <c r="W7098" s="53">
        <f t="shared" si="786"/>
        <v>3.5474527941805611E-3</v>
      </c>
      <c r="X7098" s="53" t="str">
        <f t="shared" si="787"/>
        <v/>
      </c>
      <c r="Y7098" s="54" t="str">
        <f t="shared" si="788"/>
        <v/>
      </c>
    </row>
    <row r="7099" spans="17:25" x14ac:dyDescent="0.25">
      <c r="Q7099" s="47">
        <f t="shared" si="784"/>
        <v>2011</v>
      </c>
      <c r="R7099" s="48" t="str">
        <f t="shared" si="782"/>
        <v>20114</v>
      </c>
      <c r="S7099" s="49">
        <v>40661</v>
      </c>
      <c r="T7099" s="48">
        <v>1784.11</v>
      </c>
      <c r="U7099" s="50">
        <f t="shared" si="783"/>
        <v>1809.8339999999994</v>
      </c>
      <c r="V7099" s="51">
        <f t="shared" si="785"/>
        <v>1846.9670958904089</v>
      </c>
      <c r="W7099" s="53">
        <f t="shared" si="786"/>
        <v>-2.1086426382085355E-3</v>
      </c>
      <c r="X7099" s="53" t="str">
        <f t="shared" si="787"/>
        <v/>
      </c>
      <c r="Y7099" s="54" t="str">
        <f t="shared" si="788"/>
        <v/>
      </c>
    </row>
    <row r="7100" spans="17:25" x14ac:dyDescent="0.25">
      <c r="Q7100" s="47">
        <f t="shared" si="784"/>
        <v>2011</v>
      </c>
      <c r="R7100" s="48" t="str">
        <f t="shared" si="782"/>
        <v>20114</v>
      </c>
      <c r="S7100" s="49">
        <v>40662</v>
      </c>
      <c r="T7100" s="48">
        <v>1767.54</v>
      </c>
      <c r="U7100" s="50">
        <f t="shared" si="783"/>
        <v>1809.8339999999994</v>
      </c>
      <c r="V7100" s="51">
        <f t="shared" si="785"/>
        <v>1846.9670958904089</v>
      </c>
      <c r="W7100" s="53">
        <f t="shared" si="786"/>
        <v>-9.2875439294661799E-3</v>
      </c>
      <c r="X7100" s="53" t="str">
        <f t="shared" si="787"/>
        <v/>
      </c>
      <c r="Y7100" s="54" t="str">
        <f t="shared" si="788"/>
        <v/>
      </c>
    </row>
    <row r="7101" spans="17:25" x14ac:dyDescent="0.25">
      <c r="Q7101" s="47">
        <f t="shared" si="784"/>
        <v>2011</v>
      </c>
      <c r="R7101" s="48" t="str">
        <f t="shared" si="782"/>
        <v>20114</v>
      </c>
      <c r="S7101" s="49">
        <v>40663</v>
      </c>
      <c r="T7101" s="48">
        <v>1768.19</v>
      </c>
      <c r="U7101" s="50">
        <f t="shared" si="783"/>
        <v>1809.8339999999994</v>
      </c>
      <c r="V7101" s="51">
        <f t="shared" si="785"/>
        <v>1846.9670958904089</v>
      </c>
      <c r="W7101" s="53">
        <f t="shared" si="786"/>
        <v>3.6774273849538019E-4</v>
      </c>
      <c r="X7101" s="53" t="str">
        <f t="shared" si="787"/>
        <v/>
      </c>
      <c r="Y7101" s="54" t="str">
        <f t="shared" si="788"/>
        <v/>
      </c>
    </row>
    <row r="7102" spans="17:25" x14ac:dyDescent="0.25">
      <c r="Q7102" s="47">
        <f t="shared" si="784"/>
        <v>2011</v>
      </c>
      <c r="R7102" s="48" t="str">
        <f t="shared" si="782"/>
        <v>20115</v>
      </c>
      <c r="S7102" s="49">
        <v>40664</v>
      </c>
      <c r="T7102" s="48">
        <v>1768.19</v>
      </c>
      <c r="U7102" s="50">
        <f t="shared" si="783"/>
        <v>1800.5087096774189</v>
      </c>
      <c r="V7102" s="51">
        <f t="shared" si="785"/>
        <v>1846.9670958904089</v>
      </c>
      <c r="W7102" s="53">
        <f t="shared" si="786"/>
        <v>0</v>
      </c>
      <c r="X7102" s="53">
        <f t="shared" si="787"/>
        <v>-5.1525666567102668E-3</v>
      </c>
      <c r="Y7102" s="54" t="str">
        <f t="shared" si="788"/>
        <v/>
      </c>
    </row>
    <row r="7103" spans="17:25" x14ac:dyDescent="0.25">
      <c r="Q7103" s="47">
        <f t="shared" si="784"/>
        <v>2011</v>
      </c>
      <c r="R7103" s="48" t="str">
        <f t="shared" si="782"/>
        <v>20115</v>
      </c>
      <c r="S7103" s="49">
        <v>40665</v>
      </c>
      <c r="T7103" s="48">
        <v>1768.19</v>
      </c>
      <c r="U7103" s="50">
        <f t="shared" si="783"/>
        <v>1800.5087096774189</v>
      </c>
      <c r="V7103" s="51">
        <f t="shared" si="785"/>
        <v>1846.9670958904089</v>
      </c>
      <c r="W7103" s="53">
        <f t="shared" si="786"/>
        <v>0</v>
      </c>
      <c r="X7103" s="53" t="str">
        <f t="shared" si="787"/>
        <v/>
      </c>
      <c r="Y7103" s="54" t="str">
        <f t="shared" si="788"/>
        <v/>
      </c>
    </row>
    <row r="7104" spans="17:25" x14ac:dyDescent="0.25">
      <c r="Q7104" s="47">
        <f t="shared" si="784"/>
        <v>2011</v>
      </c>
      <c r="R7104" s="48" t="str">
        <f t="shared" si="782"/>
        <v>20115</v>
      </c>
      <c r="S7104" s="49">
        <v>40666</v>
      </c>
      <c r="T7104" s="48">
        <v>1768.37</v>
      </c>
      <c r="U7104" s="50">
        <f t="shared" si="783"/>
        <v>1800.5087096774189</v>
      </c>
      <c r="V7104" s="51">
        <f t="shared" si="785"/>
        <v>1846.9670958904089</v>
      </c>
      <c r="W7104" s="53">
        <f t="shared" si="786"/>
        <v>1.017990148115544E-4</v>
      </c>
      <c r="X7104" s="53" t="str">
        <f t="shared" si="787"/>
        <v/>
      </c>
      <c r="Y7104" s="54" t="str">
        <f t="shared" si="788"/>
        <v/>
      </c>
    </row>
    <row r="7105" spans="17:25" x14ac:dyDescent="0.25">
      <c r="Q7105" s="47">
        <f t="shared" si="784"/>
        <v>2011</v>
      </c>
      <c r="R7105" s="48" t="str">
        <f t="shared" si="782"/>
        <v>20115</v>
      </c>
      <c r="S7105" s="49">
        <v>40667</v>
      </c>
      <c r="T7105" s="48">
        <v>1767.05</v>
      </c>
      <c r="U7105" s="50">
        <f t="shared" si="783"/>
        <v>1800.5087096774189</v>
      </c>
      <c r="V7105" s="51">
        <f t="shared" si="785"/>
        <v>1846.9670958904089</v>
      </c>
      <c r="W7105" s="53">
        <f t="shared" si="786"/>
        <v>-7.464501207326002E-4</v>
      </c>
      <c r="X7105" s="53" t="str">
        <f t="shared" si="787"/>
        <v/>
      </c>
      <c r="Y7105" s="54" t="str">
        <f t="shared" si="788"/>
        <v/>
      </c>
    </row>
    <row r="7106" spans="17:25" x14ac:dyDescent="0.25">
      <c r="Q7106" s="47">
        <f t="shared" si="784"/>
        <v>2011</v>
      </c>
      <c r="R7106" s="48" t="str">
        <f t="shared" si="782"/>
        <v>20115</v>
      </c>
      <c r="S7106" s="49">
        <v>40668</v>
      </c>
      <c r="T7106" s="48">
        <v>1763.45</v>
      </c>
      <c r="U7106" s="50">
        <f t="shared" si="783"/>
        <v>1800.5087096774189</v>
      </c>
      <c r="V7106" s="51">
        <f t="shared" si="785"/>
        <v>1846.9670958904089</v>
      </c>
      <c r="W7106" s="53">
        <f t="shared" si="786"/>
        <v>-2.0372937947426006E-3</v>
      </c>
      <c r="X7106" s="53" t="str">
        <f t="shared" si="787"/>
        <v/>
      </c>
      <c r="Y7106" s="54" t="str">
        <f t="shared" si="788"/>
        <v/>
      </c>
    </row>
    <row r="7107" spans="17:25" x14ac:dyDescent="0.25">
      <c r="Q7107" s="47">
        <f t="shared" si="784"/>
        <v>2011</v>
      </c>
      <c r="R7107" s="48" t="str">
        <f t="shared" si="782"/>
        <v>20115</v>
      </c>
      <c r="S7107" s="49">
        <v>40669</v>
      </c>
      <c r="T7107" s="48">
        <v>1769.46</v>
      </c>
      <c r="U7107" s="50">
        <f t="shared" si="783"/>
        <v>1800.5087096774189</v>
      </c>
      <c r="V7107" s="51">
        <f t="shared" si="785"/>
        <v>1846.9670958904089</v>
      </c>
      <c r="W7107" s="53">
        <f t="shared" si="786"/>
        <v>3.4080920922057167E-3</v>
      </c>
      <c r="X7107" s="53" t="str">
        <f t="shared" si="787"/>
        <v/>
      </c>
      <c r="Y7107" s="54" t="str">
        <f t="shared" si="788"/>
        <v/>
      </c>
    </row>
    <row r="7108" spans="17:25" x14ac:dyDescent="0.25">
      <c r="Q7108" s="47">
        <f t="shared" si="784"/>
        <v>2011</v>
      </c>
      <c r="R7108" s="48" t="str">
        <f t="shared" si="782"/>
        <v>20115</v>
      </c>
      <c r="S7108" s="49">
        <v>40670</v>
      </c>
      <c r="T7108" s="48">
        <v>1763.12</v>
      </c>
      <c r="U7108" s="50">
        <f t="shared" si="783"/>
        <v>1800.5087096774189</v>
      </c>
      <c r="V7108" s="51">
        <f t="shared" si="785"/>
        <v>1846.9670958904089</v>
      </c>
      <c r="W7108" s="53">
        <f t="shared" si="786"/>
        <v>-3.5830140268783284E-3</v>
      </c>
      <c r="X7108" s="53" t="str">
        <f t="shared" si="787"/>
        <v/>
      </c>
      <c r="Y7108" s="54" t="str">
        <f t="shared" si="788"/>
        <v/>
      </c>
    </row>
    <row r="7109" spans="17:25" x14ac:dyDescent="0.25">
      <c r="Q7109" s="47">
        <f t="shared" si="784"/>
        <v>2011</v>
      </c>
      <c r="R7109" s="48" t="str">
        <f t="shared" si="782"/>
        <v>20115</v>
      </c>
      <c r="S7109" s="49">
        <v>40671</v>
      </c>
      <c r="T7109" s="48">
        <v>1763.12</v>
      </c>
      <c r="U7109" s="50">
        <f t="shared" si="783"/>
        <v>1800.5087096774189</v>
      </c>
      <c r="V7109" s="51">
        <f t="shared" si="785"/>
        <v>1846.9670958904089</v>
      </c>
      <c r="W7109" s="53">
        <f t="shared" si="786"/>
        <v>0</v>
      </c>
      <c r="X7109" s="53" t="str">
        <f t="shared" si="787"/>
        <v/>
      </c>
      <c r="Y7109" s="54" t="str">
        <f t="shared" si="788"/>
        <v/>
      </c>
    </row>
    <row r="7110" spans="17:25" x14ac:dyDescent="0.25">
      <c r="Q7110" s="47">
        <f t="shared" si="784"/>
        <v>2011</v>
      </c>
      <c r="R7110" s="48" t="str">
        <f t="shared" si="782"/>
        <v>20115</v>
      </c>
      <c r="S7110" s="49">
        <v>40672</v>
      </c>
      <c r="T7110" s="48">
        <v>1763.12</v>
      </c>
      <c r="U7110" s="50">
        <f t="shared" si="783"/>
        <v>1800.5087096774189</v>
      </c>
      <c r="V7110" s="51">
        <f t="shared" si="785"/>
        <v>1846.9670958904089</v>
      </c>
      <c r="W7110" s="53">
        <f t="shared" si="786"/>
        <v>0</v>
      </c>
      <c r="X7110" s="53" t="str">
        <f t="shared" si="787"/>
        <v/>
      </c>
      <c r="Y7110" s="54" t="str">
        <f t="shared" si="788"/>
        <v/>
      </c>
    </row>
    <row r="7111" spans="17:25" x14ac:dyDescent="0.25">
      <c r="Q7111" s="47">
        <f t="shared" si="784"/>
        <v>2011</v>
      </c>
      <c r="R7111" s="48" t="str">
        <f t="shared" ref="R7111:R7174" si="789">+YEAR(S7111)&amp;MONTH(S7111)</f>
        <v>20115</v>
      </c>
      <c r="S7111" s="49">
        <v>40673</v>
      </c>
      <c r="T7111" s="48">
        <v>1779.7</v>
      </c>
      <c r="U7111" s="50">
        <f t="shared" ref="U7111:U7174" si="790">+AVERAGEIF($R$3:$R$12000,R7111,$T$3:$T$12000)</f>
        <v>1800.5087096774189</v>
      </c>
      <c r="V7111" s="51">
        <f t="shared" si="785"/>
        <v>1846.9670958904089</v>
      </c>
      <c r="W7111" s="53">
        <f t="shared" si="786"/>
        <v>9.4037842007350658E-3</v>
      </c>
      <c r="X7111" s="53" t="str">
        <f t="shared" si="787"/>
        <v/>
      </c>
      <c r="Y7111" s="54" t="str">
        <f t="shared" si="788"/>
        <v/>
      </c>
    </row>
    <row r="7112" spans="17:25" x14ac:dyDescent="0.25">
      <c r="Q7112" s="47">
        <f t="shared" ref="Q7112:Q7175" si="791">+YEAR(S7112)</f>
        <v>2011</v>
      </c>
      <c r="R7112" s="48" t="str">
        <f t="shared" si="789"/>
        <v>20115</v>
      </c>
      <c r="S7112" s="49">
        <v>40674</v>
      </c>
      <c r="T7112" s="48">
        <v>1791.72</v>
      </c>
      <c r="U7112" s="50">
        <f t="shared" si="790"/>
        <v>1800.5087096774189</v>
      </c>
      <c r="V7112" s="51">
        <f t="shared" ref="V7112:V7175" si="792">+AVERAGEIF($Q$3:$Q$12000,Q7112,$T$3:$T$12000)</f>
        <v>1846.9670958904089</v>
      </c>
      <c r="W7112" s="53">
        <f t="shared" si="786"/>
        <v>6.7539472944877499E-3</v>
      </c>
      <c r="X7112" s="53" t="str">
        <f t="shared" si="787"/>
        <v/>
      </c>
      <c r="Y7112" s="54" t="str">
        <f t="shared" si="788"/>
        <v/>
      </c>
    </row>
    <row r="7113" spans="17:25" x14ac:dyDescent="0.25">
      <c r="Q7113" s="47">
        <f t="shared" si="791"/>
        <v>2011</v>
      </c>
      <c r="R7113" s="48" t="str">
        <f t="shared" si="789"/>
        <v>20115</v>
      </c>
      <c r="S7113" s="49">
        <v>40675</v>
      </c>
      <c r="T7113" s="48">
        <v>1798.66</v>
      </c>
      <c r="U7113" s="50">
        <f t="shared" si="790"/>
        <v>1800.5087096774189</v>
      </c>
      <c r="V7113" s="51">
        <f t="shared" si="792"/>
        <v>1846.9670958904089</v>
      </c>
      <c r="W7113" s="53">
        <f t="shared" ref="W7113:W7176" si="793">+T7113/T7112-1</f>
        <v>3.8733730716853376E-3</v>
      </c>
      <c r="X7113" s="53" t="str">
        <f t="shared" ref="X7113:X7176" si="794">IF(U7113/U7112-1=0,"",U7113/U7112-1)</f>
        <v/>
      </c>
      <c r="Y7113" s="54" t="str">
        <f t="shared" ref="Y7113:Y7176" si="795">+IF(V7113=V7112,"",V7113/V7112-1)</f>
        <v/>
      </c>
    </row>
    <row r="7114" spans="17:25" x14ac:dyDescent="0.25">
      <c r="Q7114" s="47">
        <f t="shared" si="791"/>
        <v>2011</v>
      </c>
      <c r="R7114" s="48" t="str">
        <f t="shared" si="789"/>
        <v>20115</v>
      </c>
      <c r="S7114" s="49">
        <v>40676</v>
      </c>
      <c r="T7114" s="48">
        <v>1807.86</v>
      </c>
      <c r="U7114" s="50">
        <f t="shared" si="790"/>
        <v>1800.5087096774189</v>
      </c>
      <c r="V7114" s="51">
        <f t="shared" si="792"/>
        <v>1846.9670958904089</v>
      </c>
      <c r="W7114" s="53">
        <f t="shared" si="793"/>
        <v>5.1149188840580173E-3</v>
      </c>
      <c r="X7114" s="53" t="str">
        <f t="shared" si="794"/>
        <v/>
      </c>
      <c r="Y7114" s="54" t="str">
        <f t="shared" si="795"/>
        <v/>
      </c>
    </row>
    <row r="7115" spans="17:25" x14ac:dyDescent="0.25">
      <c r="Q7115" s="47">
        <f t="shared" si="791"/>
        <v>2011</v>
      </c>
      <c r="R7115" s="48" t="str">
        <f t="shared" si="789"/>
        <v>20115</v>
      </c>
      <c r="S7115" s="49">
        <v>40677</v>
      </c>
      <c r="T7115" s="48">
        <v>1805.37</v>
      </c>
      <c r="U7115" s="50">
        <f t="shared" si="790"/>
        <v>1800.5087096774189</v>
      </c>
      <c r="V7115" s="51">
        <f t="shared" si="792"/>
        <v>1846.9670958904089</v>
      </c>
      <c r="W7115" s="53">
        <f t="shared" si="793"/>
        <v>-1.3773190401911162E-3</v>
      </c>
      <c r="X7115" s="53" t="str">
        <f t="shared" si="794"/>
        <v/>
      </c>
      <c r="Y7115" s="54" t="str">
        <f t="shared" si="795"/>
        <v/>
      </c>
    </row>
    <row r="7116" spans="17:25" x14ac:dyDescent="0.25">
      <c r="Q7116" s="47">
        <f t="shared" si="791"/>
        <v>2011</v>
      </c>
      <c r="R7116" s="48" t="str">
        <f t="shared" si="789"/>
        <v>20115</v>
      </c>
      <c r="S7116" s="49">
        <v>40678</v>
      </c>
      <c r="T7116" s="48">
        <v>1805.37</v>
      </c>
      <c r="U7116" s="50">
        <f t="shared" si="790"/>
        <v>1800.5087096774189</v>
      </c>
      <c r="V7116" s="51">
        <f t="shared" si="792"/>
        <v>1846.9670958904089</v>
      </c>
      <c r="W7116" s="53">
        <f t="shared" si="793"/>
        <v>0</v>
      </c>
      <c r="X7116" s="53" t="str">
        <f t="shared" si="794"/>
        <v/>
      </c>
      <c r="Y7116" s="54" t="str">
        <f t="shared" si="795"/>
        <v/>
      </c>
    </row>
    <row r="7117" spans="17:25" x14ac:dyDescent="0.25">
      <c r="Q7117" s="47">
        <f t="shared" si="791"/>
        <v>2011</v>
      </c>
      <c r="R7117" s="48" t="str">
        <f t="shared" si="789"/>
        <v>20115</v>
      </c>
      <c r="S7117" s="49">
        <v>40679</v>
      </c>
      <c r="T7117" s="48">
        <v>1805.37</v>
      </c>
      <c r="U7117" s="50">
        <f t="shared" si="790"/>
        <v>1800.5087096774189</v>
      </c>
      <c r="V7117" s="51">
        <f t="shared" si="792"/>
        <v>1846.9670958904089</v>
      </c>
      <c r="W7117" s="53">
        <f t="shared" si="793"/>
        <v>0</v>
      </c>
      <c r="X7117" s="53" t="str">
        <f t="shared" si="794"/>
        <v/>
      </c>
      <c r="Y7117" s="54" t="str">
        <f t="shared" si="795"/>
        <v/>
      </c>
    </row>
    <row r="7118" spans="17:25" x14ac:dyDescent="0.25">
      <c r="Q7118" s="47">
        <f t="shared" si="791"/>
        <v>2011</v>
      </c>
      <c r="R7118" s="48" t="str">
        <f t="shared" si="789"/>
        <v>20115</v>
      </c>
      <c r="S7118" s="49">
        <v>40680</v>
      </c>
      <c r="T7118" s="48">
        <v>1814.98</v>
      </c>
      <c r="U7118" s="50">
        <f t="shared" si="790"/>
        <v>1800.5087096774189</v>
      </c>
      <c r="V7118" s="51">
        <f t="shared" si="792"/>
        <v>1846.9670958904089</v>
      </c>
      <c r="W7118" s="53">
        <f t="shared" si="793"/>
        <v>5.3230085799587101E-3</v>
      </c>
      <c r="X7118" s="53" t="str">
        <f t="shared" si="794"/>
        <v/>
      </c>
      <c r="Y7118" s="54" t="str">
        <f t="shared" si="795"/>
        <v/>
      </c>
    </row>
    <row r="7119" spans="17:25" x14ac:dyDescent="0.25">
      <c r="Q7119" s="47">
        <f t="shared" si="791"/>
        <v>2011</v>
      </c>
      <c r="R7119" s="48" t="str">
        <f t="shared" si="789"/>
        <v>20115</v>
      </c>
      <c r="S7119" s="49">
        <v>40681</v>
      </c>
      <c r="T7119" s="48">
        <v>1826.03</v>
      </c>
      <c r="U7119" s="50">
        <f t="shared" si="790"/>
        <v>1800.5087096774189</v>
      </c>
      <c r="V7119" s="51">
        <f t="shared" si="792"/>
        <v>1846.9670958904089</v>
      </c>
      <c r="W7119" s="53">
        <f t="shared" si="793"/>
        <v>6.0882213578110633E-3</v>
      </c>
      <c r="X7119" s="53" t="str">
        <f t="shared" si="794"/>
        <v/>
      </c>
      <c r="Y7119" s="54" t="str">
        <f t="shared" si="795"/>
        <v/>
      </c>
    </row>
    <row r="7120" spans="17:25" x14ac:dyDescent="0.25">
      <c r="Q7120" s="47">
        <f t="shared" si="791"/>
        <v>2011</v>
      </c>
      <c r="R7120" s="48" t="str">
        <f t="shared" si="789"/>
        <v>20115</v>
      </c>
      <c r="S7120" s="49">
        <v>40682</v>
      </c>
      <c r="T7120" s="48">
        <v>1824.62</v>
      </c>
      <c r="U7120" s="50">
        <f t="shared" si="790"/>
        <v>1800.5087096774189</v>
      </c>
      <c r="V7120" s="51">
        <f t="shared" si="792"/>
        <v>1846.9670958904089</v>
      </c>
      <c r="W7120" s="53">
        <f t="shared" si="793"/>
        <v>-7.7216694139747855E-4</v>
      </c>
      <c r="X7120" s="53" t="str">
        <f t="shared" si="794"/>
        <v/>
      </c>
      <c r="Y7120" s="54" t="str">
        <f t="shared" si="795"/>
        <v/>
      </c>
    </row>
    <row r="7121" spans="17:25" x14ac:dyDescent="0.25">
      <c r="Q7121" s="47">
        <f t="shared" si="791"/>
        <v>2011</v>
      </c>
      <c r="R7121" s="48" t="str">
        <f t="shared" si="789"/>
        <v>20115</v>
      </c>
      <c r="S7121" s="49">
        <v>40683</v>
      </c>
      <c r="T7121" s="48">
        <v>1814.99</v>
      </c>
      <c r="U7121" s="50">
        <f t="shared" si="790"/>
        <v>1800.5087096774189</v>
      </c>
      <c r="V7121" s="51">
        <f t="shared" si="792"/>
        <v>1846.9670958904089</v>
      </c>
      <c r="W7121" s="53">
        <f t="shared" si="793"/>
        <v>-5.2778112702918101E-3</v>
      </c>
      <c r="X7121" s="53" t="str">
        <f t="shared" si="794"/>
        <v/>
      </c>
      <c r="Y7121" s="54" t="str">
        <f t="shared" si="795"/>
        <v/>
      </c>
    </row>
    <row r="7122" spans="17:25" x14ac:dyDescent="0.25">
      <c r="Q7122" s="47">
        <f t="shared" si="791"/>
        <v>2011</v>
      </c>
      <c r="R7122" s="48" t="str">
        <f t="shared" si="789"/>
        <v>20115</v>
      </c>
      <c r="S7122" s="49">
        <v>40684</v>
      </c>
      <c r="T7122" s="48">
        <v>1819.86</v>
      </c>
      <c r="U7122" s="50">
        <f t="shared" si="790"/>
        <v>1800.5087096774189</v>
      </c>
      <c r="V7122" s="51">
        <f t="shared" si="792"/>
        <v>1846.9670958904089</v>
      </c>
      <c r="W7122" s="53">
        <f t="shared" si="793"/>
        <v>2.6832103758147596E-3</v>
      </c>
      <c r="X7122" s="53" t="str">
        <f t="shared" si="794"/>
        <v/>
      </c>
      <c r="Y7122" s="54" t="str">
        <f t="shared" si="795"/>
        <v/>
      </c>
    </row>
    <row r="7123" spans="17:25" x14ac:dyDescent="0.25">
      <c r="Q7123" s="47">
        <f t="shared" si="791"/>
        <v>2011</v>
      </c>
      <c r="R7123" s="48" t="str">
        <f t="shared" si="789"/>
        <v>20115</v>
      </c>
      <c r="S7123" s="49">
        <v>40685</v>
      </c>
      <c r="T7123" s="48">
        <v>1819.86</v>
      </c>
      <c r="U7123" s="50">
        <f t="shared" si="790"/>
        <v>1800.5087096774189</v>
      </c>
      <c r="V7123" s="51">
        <f t="shared" si="792"/>
        <v>1846.9670958904089</v>
      </c>
      <c r="W7123" s="53">
        <f t="shared" si="793"/>
        <v>0</v>
      </c>
      <c r="X7123" s="53" t="str">
        <f t="shared" si="794"/>
        <v/>
      </c>
      <c r="Y7123" s="54" t="str">
        <f t="shared" si="795"/>
        <v/>
      </c>
    </row>
    <row r="7124" spans="17:25" x14ac:dyDescent="0.25">
      <c r="Q7124" s="47">
        <f t="shared" si="791"/>
        <v>2011</v>
      </c>
      <c r="R7124" s="48" t="str">
        <f t="shared" si="789"/>
        <v>20115</v>
      </c>
      <c r="S7124" s="49">
        <v>40686</v>
      </c>
      <c r="T7124" s="48">
        <v>1819.86</v>
      </c>
      <c r="U7124" s="50">
        <f t="shared" si="790"/>
        <v>1800.5087096774189</v>
      </c>
      <c r="V7124" s="51">
        <f t="shared" si="792"/>
        <v>1846.9670958904089</v>
      </c>
      <c r="W7124" s="53">
        <f t="shared" si="793"/>
        <v>0</v>
      </c>
      <c r="X7124" s="53" t="str">
        <f t="shared" si="794"/>
        <v/>
      </c>
      <c r="Y7124" s="54" t="str">
        <f t="shared" si="795"/>
        <v/>
      </c>
    </row>
    <row r="7125" spans="17:25" x14ac:dyDescent="0.25">
      <c r="Q7125" s="47">
        <f t="shared" si="791"/>
        <v>2011</v>
      </c>
      <c r="R7125" s="48" t="str">
        <f t="shared" si="789"/>
        <v>20115</v>
      </c>
      <c r="S7125" s="49">
        <v>40687</v>
      </c>
      <c r="T7125" s="48">
        <v>1828.12</v>
      </c>
      <c r="U7125" s="50">
        <f t="shared" si="790"/>
        <v>1800.5087096774189</v>
      </c>
      <c r="V7125" s="51">
        <f t="shared" si="792"/>
        <v>1846.9670958904089</v>
      </c>
      <c r="W7125" s="53">
        <f t="shared" si="793"/>
        <v>4.5388106777444204E-3</v>
      </c>
      <c r="X7125" s="53" t="str">
        <f t="shared" si="794"/>
        <v/>
      </c>
      <c r="Y7125" s="54" t="str">
        <f t="shared" si="795"/>
        <v/>
      </c>
    </row>
    <row r="7126" spans="17:25" x14ac:dyDescent="0.25">
      <c r="Q7126" s="47">
        <f t="shared" si="791"/>
        <v>2011</v>
      </c>
      <c r="R7126" s="48" t="str">
        <f t="shared" si="789"/>
        <v>20115</v>
      </c>
      <c r="S7126" s="49">
        <v>40688</v>
      </c>
      <c r="T7126" s="48">
        <v>1828.64</v>
      </c>
      <c r="U7126" s="50">
        <f t="shared" si="790"/>
        <v>1800.5087096774189</v>
      </c>
      <c r="V7126" s="51">
        <f t="shared" si="792"/>
        <v>1846.9670958904089</v>
      </c>
      <c r="W7126" s="53">
        <f t="shared" si="793"/>
        <v>2.8444522241444226E-4</v>
      </c>
      <c r="X7126" s="53" t="str">
        <f t="shared" si="794"/>
        <v/>
      </c>
      <c r="Y7126" s="54" t="str">
        <f t="shared" si="795"/>
        <v/>
      </c>
    </row>
    <row r="7127" spans="17:25" x14ac:dyDescent="0.25">
      <c r="Q7127" s="47">
        <f t="shared" si="791"/>
        <v>2011</v>
      </c>
      <c r="R7127" s="48" t="str">
        <f t="shared" si="789"/>
        <v>20115</v>
      </c>
      <c r="S7127" s="49">
        <v>40689</v>
      </c>
      <c r="T7127" s="48">
        <v>1831.58</v>
      </c>
      <c r="U7127" s="50">
        <f t="shared" si="790"/>
        <v>1800.5087096774189</v>
      </c>
      <c r="V7127" s="51">
        <f t="shared" si="792"/>
        <v>1846.9670958904089</v>
      </c>
      <c r="W7127" s="53">
        <f t="shared" si="793"/>
        <v>1.6077522092921015E-3</v>
      </c>
      <c r="X7127" s="53" t="str">
        <f t="shared" si="794"/>
        <v/>
      </c>
      <c r="Y7127" s="54" t="str">
        <f t="shared" si="795"/>
        <v/>
      </c>
    </row>
    <row r="7128" spans="17:25" x14ac:dyDescent="0.25">
      <c r="Q7128" s="47">
        <f t="shared" si="791"/>
        <v>2011</v>
      </c>
      <c r="R7128" s="48" t="str">
        <f t="shared" si="789"/>
        <v>20115</v>
      </c>
      <c r="S7128" s="49">
        <v>40690</v>
      </c>
      <c r="T7128" s="48">
        <v>1829.75</v>
      </c>
      <c r="U7128" s="50">
        <f t="shared" si="790"/>
        <v>1800.5087096774189</v>
      </c>
      <c r="V7128" s="51">
        <f t="shared" si="792"/>
        <v>1846.9670958904089</v>
      </c>
      <c r="W7128" s="53">
        <f t="shared" si="793"/>
        <v>-9.9913735681755877E-4</v>
      </c>
      <c r="X7128" s="53" t="str">
        <f t="shared" si="794"/>
        <v/>
      </c>
      <c r="Y7128" s="54" t="str">
        <f t="shared" si="795"/>
        <v/>
      </c>
    </row>
    <row r="7129" spans="17:25" x14ac:dyDescent="0.25">
      <c r="Q7129" s="47">
        <f t="shared" si="791"/>
        <v>2011</v>
      </c>
      <c r="R7129" s="48" t="str">
        <f t="shared" si="789"/>
        <v>20115</v>
      </c>
      <c r="S7129" s="49">
        <v>40691</v>
      </c>
      <c r="T7129" s="48">
        <v>1817.34</v>
      </c>
      <c r="U7129" s="50">
        <f t="shared" si="790"/>
        <v>1800.5087096774189</v>
      </c>
      <c r="V7129" s="51">
        <f t="shared" si="792"/>
        <v>1846.9670958904089</v>
      </c>
      <c r="W7129" s="53">
        <f t="shared" si="793"/>
        <v>-6.7823473152069935E-3</v>
      </c>
      <c r="X7129" s="53" t="str">
        <f t="shared" si="794"/>
        <v/>
      </c>
      <c r="Y7129" s="54" t="str">
        <f t="shared" si="795"/>
        <v/>
      </c>
    </row>
    <row r="7130" spans="17:25" x14ac:dyDescent="0.25">
      <c r="Q7130" s="47">
        <f t="shared" si="791"/>
        <v>2011</v>
      </c>
      <c r="R7130" s="48" t="str">
        <f t="shared" si="789"/>
        <v>20115</v>
      </c>
      <c r="S7130" s="49">
        <v>40692</v>
      </c>
      <c r="T7130" s="48">
        <v>1817.34</v>
      </c>
      <c r="U7130" s="50">
        <f t="shared" si="790"/>
        <v>1800.5087096774189</v>
      </c>
      <c r="V7130" s="51">
        <f t="shared" si="792"/>
        <v>1846.9670958904089</v>
      </c>
      <c r="W7130" s="53">
        <f t="shared" si="793"/>
        <v>0</v>
      </c>
      <c r="X7130" s="53" t="str">
        <f t="shared" si="794"/>
        <v/>
      </c>
      <c r="Y7130" s="54" t="str">
        <f t="shared" si="795"/>
        <v/>
      </c>
    </row>
    <row r="7131" spans="17:25" x14ac:dyDescent="0.25">
      <c r="Q7131" s="47">
        <f t="shared" si="791"/>
        <v>2011</v>
      </c>
      <c r="R7131" s="48" t="str">
        <f t="shared" si="789"/>
        <v>20115</v>
      </c>
      <c r="S7131" s="49">
        <v>40693</v>
      </c>
      <c r="T7131" s="48">
        <v>1817.34</v>
      </c>
      <c r="U7131" s="50">
        <f t="shared" si="790"/>
        <v>1800.5087096774189</v>
      </c>
      <c r="V7131" s="51">
        <f t="shared" si="792"/>
        <v>1846.9670958904089</v>
      </c>
      <c r="W7131" s="53">
        <f t="shared" si="793"/>
        <v>0</v>
      </c>
      <c r="X7131" s="53" t="str">
        <f t="shared" si="794"/>
        <v/>
      </c>
      <c r="Y7131" s="54" t="str">
        <f t="shared" si="795"/>
        <v/>
      </c>
    </row>
    <row r="7132" spans="17:25" x14ac:dyDescent="0.25">
      <c r="Q7132" s="47">
        <f t="shared" si="791"/>
        <v>2011</v>
      </c>
      <c r="R7132" s="48" t="str">
        <f t="shared" si="789"/>
        <v>20115</v>
      </c>
      <c r="S7132" s="49">
        <v>40694</v>
      </c>
      <c r="T7132" s="48">
        <v>1817.34</v>
      </c>
      <c r="U7132" s="50">
        <f t="shared" si="790"/>
        <v>1800.5087096774189</v>
      </c>
      <c r="V7132" s="51">
        <f t="shared" si="792"/>
        <v>1846.9670958904089</v>
      </c>
      <c r="W7132" s="53">
        <f t="shared" si="793"/>
        <v>0</v>
      </c>
      <c r="X7132" s="53" t="str">
        <f t="shared" si="794"/>
        <v/>
      </c>
      <c r="Y7132" s="54" t="str">
        <f t="shared" si="795"/>
        <v/>
      </c>
    </row>
    <row r="7133" spans="17:25" x14ac:dyDescent="0.25">
      <c r="Q7133" s="47">
        <f t="shared" si="791"/>
        <v>2011</v>
      </c>
      <c r="R7133" s="48" t="str">
        <f t="shared" si="789"/>
        <v>20116</v>
      </c>
      <c r="S7133" s="49">
        <v>40695</v>
      </c>
      <c r="T7133" s="48">
        <v>1797.83</v>
      </c>
      <c r="U7133" s="50">
        <f t="shared" si="790"/>
        <v>1783.159333333334</v>
      </c>
      <c r="V7133" s="51">
        <f t="shared" si="792"/>
        <v>1846.9670958904089</v>
      </c>
      <c r="W7133" s="53">
        <f t="shared" si="793"/>
        <v>-1.0735470522852064E-2</v>
      </c>
      <c r="X7133" s="53">
        <f t="shared" si="794"/>
        <v>-9.6358191720123942E-3</v>
      </c>
      <c r="Y7133" s="54" t="str">
        <f t="shared" si="795"/>
        <v/>
      </c>
    </row>
    <row r="7134" spans="17:25" x14ac:dyDescent="0.25">
      <c r="Q7134" s="47">
        <f t="shared" si="791"/>
        <v>2011</v>
      </c>
      <c r="R7134" s="48" t="str">
        <f t="shared" si="789"/>
        <v>20116</v>
      </c>
      <c r="S7134" s="49">
        <v>40696</v>
      </c>
      <c r="T7134" s="48">
        <v>1789.41</v>
      </c>
      <c r="U7134" s="50">
        <f t="shared" si="790"/>
        <v>1783.159333333334</v>
      </c>
      <c r="V7134" s="51">
        <f t="shared" si="792"/>
        <v>1846.9670958904089</v>
      </c>
      <c r="W7134" s="53">
        <f t="shared" si="793"/>
        <v>-4.6834239054859284E-3</v>
      </c>
      <c r="X7134" s="53" t="str">
        <f t="shared" si="794"/>
        <v/>
      </c>
      <c r="Y7134" s="54" t="str">
        <f t="shared" si="795"/>
        <v/>
      </c>
    </row>
    <row r="7135" spans="17:25" x14ac:dyDescent="0.25">
      <c r="Q7135" s="47">
        <f t="shared" si="791"/>
        <v>2011</v>
      </c>
      <c r="R7135" s="48" t="str">
        <f t="shared" si="789"/>
        <v>20116</v>
      </c>
      <c r="S7135" s="49">
        <v>40697</v>
      </c>
      <c r="T7135" s="48">
        <v>1784.12</v>
      </c>
      <c r="U7135" s="50">
        <f t="shared" si="790"/>
        <v>1783.159333333334</v>
      </c>
      <c r="V7135" s="51">
        <f t="shared" si="792"/>
        <v>1846.9670958904089</v>
      </c>
      <c r="W7135" s="53">
        <f t="shared" si="793"/>
        <v>-2.9562816794362901E-3</v>
      </c>
      <c r="X7135" s="53" t="str">
        <f t="shared" si="794"/>
        <v/>
      </c>
      <c r="Y7135" s="54" t="str">
        <f t="shared" si="795"/>
        <v/>
      </c>
    </row>
    <row r="7136" spans="17:25" x14ac:dyDescent="0.25">
      <c r="Q7136" s="47">
        <f t="shared" si="791"/>
        <v>2011</v>
      </c>
      <c r="R7136" s="48" t="str">
        <f t="shared" si="789"/>
        <v>20116</v>
      </c>
      <c r="S7136" s="49">
        <v>40698</v>
      </c>
      <c r="T7136" s="48">
        <v>1785.05</v>
      </c>
      <c r="U7136" s="50">
        <f t="shared" si="790"/>
        <v>1783.159333333334</v>
      </c>
      <c r="V7136" s="51">
        <f t="shared" si="792"/>
        <v>1846.9670958904089</v>
      </c>
      <c r="W7136" s="53">
        <f t="shared" si="793"/>
        <v>5.2126538573649128E-4</v>
      </c>
      <c r="X7136" s="53" t="str">
        <f t="shared" si="794"/>
        <v/>
      </c>
      <c r="Y7136" s="54" t="str">
        <f t="shared" si="795"/>
        <v/>
      </c>
    </row>
    <row r="7137" spans="17:25" x14ac:dyDescent="0.25">
      <c r="Q7137" s="47">
        <f t="shared" si="791"/>
        <v>2011</v>
      </c>
      <c r="R7137" s="48" t="str">
        <f t="shared" si="789"/>
        <v>20116</v>
      </c>
      <c r="S7137" s="49">
        <v>40699</v>
      </c>
      <c r="T7137" s="48">
        <v>1785.05</v>
      </c>
      <c r="U7137" s="50">
        <f t="shared" si="790"/>
        <v>1783.159333333334</v>
      </c>
      <c r="V7137" s="51">
        <f t="shared" si="792"/>
        <v>1846.9670958904089</v>
      </c>
      <c r="W7137" s="53">
        <f t="shared" si="793"/>
        <v>0</v>
      </c>
      <c r="X7137" s="53" t="str">
        <f t="shared" si="794"/>
        <v/>
      </c>
      <c r="Y7137" s="54" t="str">
        <f t="shared" si="795"/>
        <v/>
      </c>
    </row>
    <row r="7138" spans="17:25" x14ac:dyDescent="0.25">
      <c r="Q7138" s="47">
        <f t="shared" si="791"/>
        <v>2011</v>
      </c>
      <c r="R7138" s="48" t="str">
        <f t="shared" si="789"/>
        <v>20116</v>
      </c>
      <c r="S7138" s="49">
        <v>40700</v>
      </c>
      <c r="T7138" s="48">
        <v>1785.05</v>
      </c>
      <c r="U7138" s="50">
        <f t="shared" si="790"/>
        <v>1783.159333333334</v>
      </c>
      <c r="V7138" s="51">
        <f t="shared" si="792"/>
        <v>1846.9670958904089</v>
      </c>
      <c r="W7138" s="53">
        <f t="shared" si="793"/>
        <v>0</v>
      </c>
      <c r="X7138" s="53" t="str">
        <f t="shared" si="794"/>
        <v/>
      </c>
      <c r="Y7138" s="54" t="str">
        <f t="shared" si="795"/>
        <v/>
      </c>
    </row>
    <row r="7139" spans="17:25" x14ac:dyDescent="0.25">
      <c r="Q7139" s="47">
        <f t="shared" si="791"/>
        <v>2011</v>
      </c>
      <c r="R7139" s="48" t="str">
        <f t="shared" si="789"/>
        <v>20116</v>
      </c>
      <c r="S7139" s="49">
        <v>40701</v>
      </c>
      <c r="T7139" s="48">
        <v>1785.05</v>
      </c>
      <c r="U7139" s="50">
        <f t="shared" si="790"/>
        <v>1783.159333333334</v>
      </c>
      <c r="V7139" s="51">
        <f t="shared" si="792"/>
        <v>1846.9670958904089</v>
      </c>
      <c r="W7139" s="53">
        <f t="shared" si="793"/>
        <v>0</v>
      </c>
      <c r="X7139" s="53" t="str">
        <f t="shared" si="794"/>
        <v/>
      </c>
      <c r="Y7139" s="54" t="str">
        <f t="shared" si="795"/>
        <v/>
      </c>
    </row>
    <row r="7140" spans="17:25" x14ac:dyDescent="0.25">
      <c r="Q7140" s="47">
        <f t="shared" si="791"/>
        <v>2011</v>
      </c>
      <c r="R7140" s="48" t="str">
        <f t="shared" si="789"/>
        <v>20116</v>
      </c>
      <c r="S7140" s="49">
        <v>40702</v>
      </c>
      <c r="T7140" s="48">
        <v>1770.13</v>
      </c>
      <c r="U7140" s="50">
        <f t="shared" si="790"/>
        <v>1783.159333333334</v>
      </c>
      <c r="V7140" s="51">
        <f t="shared" si="792"/>
        <v>1846.9670958904089</v>
      </c>
      <c r="W7140" s="53">
        <f t="shared" si="793"/>
        <v>-8.3583092910561874E-3</v>
      </c>
      <c r="X7140" s="53" t="str">
        <f t="shared" si="794"/>
        <v/>
      </c>
      <c r="Y7140" s="54" t="str">
        <f t="shared" si="795"/>
        <v/>
      </c>
    </row>
    <row r="7141" spans="17:25" x14ac:dyDescent="0.25">
      <c r="Q7141" s="47">
        <f t="shared" si="791"/>
        <v>2011</v>
      </c>
      <c r="R7141" s="48" t="str">
        <f t="shared" si="789"/>
        <v>20116</v>
      </c>
      <c r="S7141" s="49">
        <v>40703</v>
      </c>
      <c r="T7141" s="48">
        <v>1769.83</v>
      </c>
      <c r="U7141" s="50">
        <f t="shared" si="790"/>
        <v>1783.159333333334</v>
      </c>
      <c r="V7141" s="51">
        <f t="shared" si="792"/>
        <v>1846.9670958904089</v>
      </c>
      <c r="W7141" s="53">
        <f t="shared" si="793"/>
        <v>-1.6947907780795468E-4</v>
      </c>
      <c r="X7141" s="53" t="str">
        <f t="shared" si="794"/>
        <v/>
      </c>
      <c r="Y7141" s="54" t="str">
        <f t="shared" si="795"/>
        <v/>
      </c>
    </row>
    <row r="7142" spans="17:25" x14ac:dyDescent="0.25">
      <c r="Q7142" s="47">
        <f t="shared" si="791"/>
        <v>2011</v>
      </c>
      <c r="R7142" s="48" t="str">
        <f t="shared" si="789"/>
        <v>20116</v>
      </c>
      <c r="S7142" s="49">
        <v>40704</v>
      </c>
      <c r="T7142" s="48">
        <v>1772.59</v>
      </c>
      <c r="U7142" s="50">
        <f t="shared" si="790"/>
        <v>1783.159333333334</v>
      </c>
      <c r="V7142" s="51">
        <f t="shared" si="792"/>
        <v>1846.9670958904089</v>
      </c>
      <c r="W7142" s="53">
        <f t="shared" si="793"/>
        <v>1.5594718136771046E-3</v>
      </c>
      <c r="X7142" s="53" t="str">
        <f t="shared" si="794"/>
        <v/>
      </c>
      <c r="Y7142" s="54" t="str">
        <f t="shared" si="795"/>
        <v/>
      </c>
    </row>
    <row r="7143" spans="17:25" x14ac:dyDescent="0.25">
      <c r="Q7143" s="47">
        <f t="shared" si="791"/>
        <v>2011</v>
      </c>
      <c r="R7143" s="48" t="str">
        <f t="shared" si="789"/>
        <v>20116</v>
      </c>
      <c r="S7143" s="49">
        <v>40705</v>
      </c>
      <c r="T7143" s="48">
        <v>1774.94</v>
      </c>
      <c r="U7143" s="50">
        <f t="shared" si="790"/>
        <v>1783.159333333334</v>
      </c>
      <c r="V7143" s="51">
        <f t="shared" si="792"/>
        <v>1846.9670958904089</v>
      </c>
      <c r="W7143" s="53">
        <f t="shared" si="793"/>
        <v>1.3257436857931904E-3</v>
      </c>
      <c r="X7143" s="53" t="str">
        <f t="shared" si="794"/>
        <v/>
      </c>
      <c r="Y7143" s="54" t="str">
        <f t="shared" si="795"/>
        <v/>
      </c>
    </row>
    <row r="7144" spans="17:25" x14ac:dyDescent="0.25">
      <c r="Q7144" s="47">
        <f t="shared" si="791"/>
        <v>2011</v>
      </c>
      <c r="R7144" s="48" t="str">
        <f t="shared" si="789"/>
        <v>20116</v>
      </c>
      <c r="S7144" s="49">
        <v>40706</v>
      </c>
      <c r="T7144" s="48">
        <v>1774.94</v>
      </c>
      <c r="U7144" s="50">
        <f t="shared" si="790"/>
        <v>1783.159333333334</v>
      </c>
      <c r="V7144" s="51">
        <f t="shared" si="792"/>
        <v>1846.9670958904089</v>
      </c>
      <c r="W7144" s="53">
        <f t="shared" si="793"/>
        <v>0</v>
      </c>
      <c r="X7144" s="53" t="str">
        <f t="shared" si="794"/>
        <v/>
      </c>
      <c r="Y7144" s="54" t="str">
        <f t="shared" si="795"/>
        <v/>
      </c>
    </row>
    <row r="7145" spans="17:25" x14ac:dyDescent="0.25">
      <c r="Q7145" s="47">
        <f t="shared" si="791"/>
        <v>2011</v>
      </c>
      <c r="R7145" s="48" t="str">
        <f t="shared" si="789"/>
        <v>20116</v>
      </c>
      <c r="S7145" s="49">
        <v>40707</v>
      </c>
      <c r="T7145" s="48">
        <v>1774.94</v>
      </c>
      <c r="U7145" s="50">
        <f t="shared" si="790"/>
        <v>1783.159333333334</v>
      </c>
      <c r="V7145" s="51">
        <f t="shared" si="792"/>
        <v>1846.9670958904089</v>
      </c>
      <c r="W7145" s="53">
        <f t="shared" si="793"/>
        <v>0</v>
      </c>
      <c r="X7145" s="53" t="str">
        <f t="shared" si="794"/>
        <v/>
      </c>
      <c r="Y7145" s="54" t="str">
        <f t="shared" si="795"/>
        <v/>
      </c>
    </row>
    <row r="7146" spans="17:25" x14ac:dyDescent="0.25">
      <c r="Q7146" s="47">
        <f t="shared" si="791"/>
        <v>2011</v>
      </c>
      <c r="R7146" s="48" t="str">
        <f t="shared" si="789"/>
        <v>20116</v>
      </c>
      <c r="S7146" s="49">
        <v>40708</v>
      </c>
      <c r="T7146" s="48">
        <v>1777.64</v>
      </c>
      <c r="U7146" s="50">
        <f t="shared" si="790"/>
        <v>1783.159333333334</v>
      </c>
      <c r="V7146" s="51">
        <f t="shared" si="792"/>
        <v>1846.9670958904089</v>
      </c>
      <c r="W7146" s="53">
        <f t="shared" si="793"/>
        <v>1.5211781806709901E-3</v>
      </c>
      <c r="X7146" s="53" t="str">
        <f t="shared" si="794"/>
        <v/>
      </c>
      <c r="Y7146" s="54" t="str">
        <f t="shared" si="795"/>
        <v/>
      </c>
    </row>
    <row r="7147" spans="17:25" x14ac:dyDescent="0.25">
      <c r="Q7147" s="47">
        <f t="shared" si="791"/>
        <v>2011</v>
      </c>
      <c r="R7147" s="48" t="str">
        <f t="shared" si="789"/>
        <v>20116</v>
      </c>
      <c r="S7147" s="49">
        <v>40709</v>
      </c>
      <c r="T7147" s="48">
        <v>1774.24</v>
      </c>
      <c r="U7147" s="50">
        <f t="shared" si="790"/>
        <v>1783.159333333334</v>
      </c>
      <c r="V7147" s="51">
        <f t="shared" si="792"/>
        <v>1846.9670958904089</v>
      </c>
      <c r="W7147" s="53">
        <f t="shared" si="793"/>
        <v>-1.9126482302378456E-3</v>
      </c>
      <c r="X7147" s="53" t="str">
        <f t="shared" si="794"/>
        <v/>
      </c>
      <c r="Y7147" s="54" t="str">
        <f t="shared" si="795"/>
        <v/>
      </c>
    </row>
    <row r="7148" spans="17:25" x14ac:dyDescent="0.25">
      <c r="Q7148" s="47">
        <f t="shared" si="791"/>
        <v>2011</v>
      </c>
      <c r="R7148" s="48" t="str">
        <f t="shared" si="789"/>
        <v>20116</v>
      </c>
      <c r="S7148" s="49">
        <v>40710</v>
      </c>
      <c r="T7148" s="48">
        <v>1781.4</v>
      </c>
      <c r="U7148" s="50">
        <f t="shared" si="790"/>
        <v>1783.159333333334</v>
      </c>
      <c r="V7148" s="51">
        <f t="shared" si="792"/>
        <v>1846.9670958904089</v>
      </c>
      <c r="W7148" s="53">
        <f t="shared" si="793"/>
        <v>4.0355307061052947E-3</v>
      </c>
      <c r="X7148" s="53" t="str">
        <f t="shared" si="794"/>
        <v/>
      </c>
      <c r="Y7148" s="54" t="str">
        <f t="shared" si="795"/>
        <v/>
      </c>
    </row>
    <row r="7149" spans="17:25" x14ac:dyDescent="0.25">
      <c r="Q7149" s="47">
        <f t="shared" si="791"/>
        <v>2011</v>
      </c>
      <c r="R7149" s="48" t="str">
        <f t="shared" si="789"/>
        <v>20116</v>
      </c>
      <c r="S7149" s="49">
        <v>40711</v>
      </c>
      <c r="T7149" s="48">
        <v>1793.92</v>
      </c>
      <c r="U7149" s="50">
        <f t="shared" si="790"/>
        <v>1783.159333333334</v>
      </c>
      <c r="V7149" s="51">
        <f t="shared" si="792"/>
        <v>1846.9670958904089</v>
      </c>
      <c r="W7149" s="53">
        <f t="shared" si="793"/>
        <v>7.028180083080704E-3</v>
      </c>
      <c r="X7149" s="53" t="str">
        <f t="shared" si="794"/>
        <v/>
      </c>
      <c r="Y7149" s="54" t="str">
        <f t="shared" si="795"/>
        <v/>
      </c>
    </row>
    <row r="7150" spans="17:25" x14ac:dyDescent="0.25">
      <c r="Q7150" s="47">
        <f t="shared" si="791"/>
        <v>2011</v>
      </c>
      <c r="R7150" s="48" t="str">
        <f t="shared" si="789"/>
        <v>20116</v>
      </c>
      <c r="S7150" s="49">
        <v>40712</v>
      </c>
      <c r="T7150" s="48">
        <v>1787.8</v>
      </c>
      <c r="U7150" s="50">
        <f t="shared" si="790"/>
        <v>1783.159333333334</v>
      </c>
      <c r="V7150" s="51">
        <f t="shared" si="792"/>
        <v>1846.9670958904089</v>
      </c>
      <c r="W7150" s="53">
        <f t="shared" si="793"/>
        <v>-3.4115233678202461E-3</v>
      </c>
      <c r="X7150" s="53" t="str">
        <f t="shared" si="794"/>
        <v/>
      </c>
      <c r="Y7150" s="54" t="str">
        <f t="shared" si="795"/>
        <v/>
      </c>
    </row>
    <row r="7151" spans="17:25" x14ac:dyDescent="0.25">
      <c r="Q7151" s="47">
        <f t="shared" si="791"/>
        <v>2011</v>
      </c>
      <c r="R7151" s="48" t="str">
        <f t="shared" si="789"/>
        <v>20116</v>
      </c>
      <c r="S7151" s="49">
        <v>40713</v>
      </c>
      <c r="T7151" s="48">
        <v>1787.8</v>
      </c>
      <c r="U7151" s="50">
        <f t="shared" si="790"/>
        <v>1783.159333333334</v>
      </c>
      <c r="V7151" s="51">
        <f t="shared" si="792"/>
        <v>1846.9670958904089</v>
      </c>
      <c r="W7151" s="53">
        <f t="shared" si="793"/>
        <v>0</v>
      </c>
      <c r="X7151" s="53" t="str">
        <f t="shared" si="794"/>
        <v/>
      </c>
      <c r="Y7151" s="54" t="str">
        <f t="shared" si="795"/>
        <v/>
      </c>
    </row>
    <row r="7152" spans="17:25" x14ac:dyDescent="0.25">
      <c r="Q7152" s="47">
        <f t="shared" si="791"/>
        <v>2011</v>
      </c>
      <c r="R7152" s="48" t="str">
        <f t="shared" si="789"/>
        <v>20116</v>
      </c>
      <c r="S7152" s="49">
        <v>40714</v>
      </c>
      <c r="T7152" s="48">
        <v>1787.8</v>
      </c>
      <c r="U7152" s="50">
        <f t="shared" si="790"/>
        <v>1783.159333333334</v>
      </c>
      <c r="V7152" s="51">
        <f t="shared" si="792"/>
        <v>1846.9670958904089</v>
      </c>
      <c r="W7152" s="53">
        <f t="shared" si="793"/>
        <v>0</v>
      </c>
      <c r="X7152" s="53" t="str">
        <f t="shared" si="794"/>
        <v/>
      </c>
      <c r="Y7152" s="54" t="str">
        <f t="shared" si="795"/>
        <v/>
      </c>
    </row>
    <row r="7153" spans="17:25" x14ac:dyDescent="0.25">
      <c r="Q7153" s="47">
        <f t="shared" si="791"/>
        <v>2011</v>
      </c>
      <c r="R7153" s="48" t="str">
        <f t="shared" si="789"/>
        <v>20116</v>
      </c>
      <c r="S7153" s="49">
        <v>40715</v>
      </c>
      <c r="T7153" s="48">
        <v>1789.47</v>
      </c>
      <c r="U7153" s="50">
        <f t="shared" si="790"/>
        <v>1783.159333333334</v>
      </c>
      <c r="V7153" s="51">
        <f t="shared" si="792"/>
        <v>1846.9670958904089</v>
      </c>
      <c r="W7153" s="53">
        <f t="shared" si="793"/>
        <v>9.3410896073398142E-4</v>
      </c>
      <c r="X7153" s="53" t="str">
        <f t="shared" si="794"/>
        <v/>
      </c>
      <c r="Y7153" s="54" t="str">
        <f t="shared" si="795"/>
        <v/>
      </c>
    </row>
    <row r="7154" spans="17:25" x14ac:dyDescent="0.25">
      <c r="Q7154" s="47">
        <f t="shared" si="791"/>
        <v>2011</v>
      </c>
      <c r="R7154" s="48" t="str">
        <f t="shared" si="789"/>
        <v>20116</v>
      </c>
      <c r="S7154" s="49">
        <v>40716</v>
      </c>
      <c r="T7154" s="48">
        <v>1780.48</v>
      </c>
      <c r="U7154" s="50">
        <f t="shared" si="790"/>
        <v>1783.159333333334</v>
      </c>
      <c r="V7154" s="51">
        <f t="shared" si="792"/>
        <v>1846.9670958904089</v>
      </c>
      <c r="W7154" s="53">
        <f t="shared" si="793"/>
        <v>-5.0238338725991927E-3</v>
      </c>
      <c r="X7154" s="53" t="str">
        <f t="shared" si="794"/>
        <v/>
      </c>
      <c r="Y7154" s="54" t="str">
        <f t="shared" si="795"/>
        <v/>
      </c>
    </row>
    <row r="7155" spans="17:25" x14ac:dyDescent="0.25">
      <c r="Q7155" s="47">
        <f t="shared" si="791"/>
        <v>2011</v>
      </c>
      <c r="R7155" s="48" t="str">
        <f t="shared" si="789"/>
        <v>20116</v>
      </c>
      <c r="S7155" s="49">
        <v>40717</v>
      </c>
      <c r="T7155" s="48">
        <v>1779.1</v>
      </c>
      <c r="U7155" s="50">
        <f t="shared" si="790"/>
        <v>1783.159333333334</v>
      </c>
      <c r="V7155" s="51">
        <f t="shared" si="792"/>
        <v>1846.9670958904089</v>
      </c>
      <c r="W7155" s="53">
        <f t="shared" si="793"/>
        <v>-7.7507189072612004E-4</v>
      </c>
      <c r="X7155" s="53" t="str">
        <f t="shared" si="794"/>
        <v/>
      </c>
      <c r="Y7155" s="54" t="str">
        <f t="shared" si="795"/>
        <v/>
      </c>
    </row>
    <row r="7156" spans="17:25" x14ac:dyDescent="0.25">
      <c r="Q7156" s="47">
        <f t="shared" si="791"/>
        <v>2011</v>
      </c>
      <c r="R7156" s="48" t="str">
        <f t="shared" si="789"/>
        <v>20116</v>
      </c>
      <c r="S7156" s="49">
        <v>40718</v>
      </c>
      <c r="T7156" s="48">
        <v>1788.11</v>
      </c>
      <c r="U7156" s="50">
        <f t="shared" si="790"/>
        <v>1783.159333333334</v>
      </c>
      <c r="V7156" s="51">
        <f t="shared" si="792"/>
        <v>1846.9670958904089</v>
      </c>
      <c r="W7156" s="53">
        <f t="shared" si="793"/>
        <v>5.0643583834522055E-3</v>
      </c>
      <c r="X7156" s="53" t="str">
        <f t="shared" si="794"/>
        <v/>
      </c>
      <c r="Y7156" s="54" t="str">
        <f t="shared" si="795"/>
        <v/>
      </c>
    </row>
    <row r="7157" spans="17:25" x14ac:dyDescent="0.25">
      <c r="Q7157" s="47">
        <f t="shared" si="791"/>
        <v>2011</v>
      </c>
      <c r="R7157" s="48" t="str">
        <f t="shared" si="789"/>
        <v>20116</v>
      </c>
      <c r="S7157" s="49">
        <v>40719</v>
      </c>
      <c r="T7157" s="48">
        <v>1787.8</v>
      </c>
      <c r="U7157" s="50">
        <f t="shared" si="790"/>
        <v>1783.159333333334</v>
      </c>
      <c r="V7157" s="51">
        <f t="shared" si="792"/>
        <v>1846.9670958904089</v>
      </c>
      <c r="W7157" s="53">
        <f t="shared" si="793"/>
        <v>-1.7336741028228797E-4</v>
      </c>
      <c r="X7157" s="53" t="str">
        <f t="shared" si="794"/>
        <v/>
      </c>
      <c r="Y7157" s="54" t="str">
        <f t="shared" si="795"/>
        <v/>
      </c>
    </row>
    <row r="7158" spans="17:25" x14ac:dyDescent="0.25">
      <c r="Q7158" s="47">
        <f t="shared" si="791"/>
        <v>2011</v>
      </c>
      <c r="R7158" s="48" t="str">
        <f t="shared" si="789"/>
        <v>20116</v>
      </c>
      <c r="S7158" s="49">
        <v>40720</v>
      </c>
      <c r="T7158" s="48">
        <v>1787.8</v>
      </c>
      <c r="U7158" s="50">
        <f t="shared" si="790"/>
        <v>1783.159333333334</v>
      </c>
      <c r="V7158" s="51">
        <f t="shared" si="792"/>
        <v>1846.9670958904089</v>
      </c>
      <c r="W7158" s="53">
        <f t="shared" si="793"/>
        <v>0</v>
      </c>
      <c r="X7158" s="53" t="str">
        <f t="shared" si="794"/>
        <v/>
      </c>
      <c r="Y7158" s="54" t="str">
        <f t="shared" si="795"/>
        <v/>
      </c>
    </row>
    <row r="7159" spans="17:25" x14ac:dyDescent="0.25">
      <c r="Q7159" s="47">
        <f t="shared" si="791"/>
        <v>2011</v>
      </c>
      <c r="R7159" s="48" t="str">
        <f t="shared" si="789"/>
        <v>20116</v>
      </c>
      <c r="S7159" s="49">
        <v>40721</v>
      </c>
      <c r="T7159" s="48">
        <v>1787.8</v>
      </c>
      <c r="U7159" s="50">
        <f t="shared" si="790"/>
        <v>1783.159333333334</v>
      </c>
      <c r="V7159" s="51">
        <f t="shared" si="792"/>
        <v>1846.9670958904089</v>
      </c>
      <c r="W7159" s="53">
        <f t="shared" si="793"/>
        <v>0</v>
      </c>
      <c r="X7159" s="53" t="str">
        <f t="shared" si="794"/>
        <v/>
      </c>
      <c r="Y7159" s="54" t="str">
        <f t="shared" si="795"/>
        <v/>
      </c>
    </row>
    <row r="7160" spans="17:25" x14ac:dyDescent="0.25">
      <c r="Q7160" s="47">
        <f t="shared" si="791"/>
        <v>2011</v>
      </c>
      <c r="R7160" s="48" t="str">
        <f t="shared" si="789"/>
        <v>20116</v>
      </c>
      <c r="S7160" s="49">
        <v>40722</v>
      </c>
      <c r="T7160" s="48">
        <v>1787.8</v>
      </c>
      <c r="U7160" s="50">
        <f t="shared" si="790"/>
        <v>1783.159333333334</v>
      </c>
      <c r="V7160" s="51">
        <f t="shared" si="792"/>
        <v>1846.9670958904089</v>
      </c>
      <c r="W7160" s="53">
        <f t="shared" si="793"/>
        <v>0</v>
      </c>
      <c r="X7160" s="53" t="str">
        <f t="shared" si="794"/>
        <v/>
      </c>
      <c r="Y7160" s="54" t="str">
        <f t="shared" si="795"/>
        <v/>
      </c>
    </row>
    <row r="7161" spans="17:25" x14ac:dyDescent="0.25">
      <c r="Q7161" s="47">
        <f t="shared" si="791"/>
        <v>2011</v>
      </c>
      <c r="R7161" s="48" t="str">
        <f t="shared" si="789"/>
        <v>20116</v>
      </c>
      <c r="S7161" s="49">
        <v>40723</v>
      </c>
      <c r="T7161" s="48">
        <v>1786.73</v>
      </c>
      <c r="U7161" s="50">
        <f t="shared" si="790"/>
        <v>1783.159333333334</v>
      </c>
      <c r="V7161" s="51">
        <f t="shared" si="792"/>
        <v>1846.9670958904089</v>
      </c>
      <c r="W7161" s="53">
        <f t="shared" si="793"/>
        <v>-5.9850095088931354E-4</v>
      </c>
      <c r="X7161" s="53" t="str">
        <f t="shared" si="794"/>
        <v/>
      </c>
      <c r="Y7161" s="54" t="str">
        <f t="shared" si="795"/>
        <v/>
      </c>
    </row>
    <row r="7162" spans="17:25" x14ac:dyDescent="0.25">
      <c r="Q7162" s="47">
        <f t="shared" si="791"/>
        <v>2011</v>
      </c>
      <c r="R7162" s="48" t="str">
        <f t="shared" si="789"/>
        <v>20116</v>
      </c>
      <c r="S7162" s="49">
        <v>40724</v>
      </c>
      <c r="T7162" s="48">
        <v>1780.16</v>
      </c>
      <c r="U7162" s="50">
        <f t="shared" si="790"/>
        <v>1783.159333333334</v>
      </c>
      <c r="V7162" s="51">
        <f t="shared" si="792"/>
        <v>1846.9670958904089</v>
      </c>
      <c r="W7162" s="53">
        <f t="shared" si="793"/>
        <v>-3.6771084607075677E-3</v>
      </c>
      <c r="X7162" s="53" t="str">
        <f t="shared" si="794"/>
        <v/>
      </c>
      <c r="Y7162" s="54" t="str">
        <f t="shared" si="795"/>
        <v/>
      </c>
    </row>
    <row r="7163" spans="17:25" x14ac:dyDescent="0.25">
      <c r="Q7163" s="47">
        <f t="shared" si="791"/>
        <v>2011</v>
      </c>
      <c r="R7163" s="48" t="str">
        <f t="shared" si="789"/>
        <v>20117</v>
      </c>
      <c r="S7163" s="49">
        <v>40725</v>
      </c>
      <c r="T7163" s="48">
        <v>1772.32</v>
      </c>
      <c r="U7163" s="50">
        <f t="shared" si="790"/>
        <v>1761.5938709677416</v>
      </c>
      <c r="V7163" s="51">
        <f t="shared" si="792"/>
        <v>1846.9670958904089</v>
      </c>
      <c r="W7163" s="53">
        <f t="shared" si="793"/>
        <v>-4.4040985079993877E-3</v>
      </c>
      <c r="X7163" s="53">
        <f t="shared" si="794"/>
        <v>-1.2093962643976996E-2</v>
      </c>
      <c r="Y7163" s="54" t="str">
        <f t="shared" si="795"/>
        <v/>
      </c>
    </row>
    <row r="7164" spans="17:25" x14ac:dyDescent="0.25">
      <c r="Q7164" s="47">
        <f t="shared" si="791"/>
        <v>2011</v>
      </c>
      <c r="R7164" s="48" t="str">
        <f t="shared" si="789"/>
        <v>20117</v>
      </c>
      <c r="S7164" s="49">
        <v>40726</v>
      </c>
      <c r="T7164" s="48">
        <v>1762.59</v>
      </c>
      <c r="U7164" s="50">
        <f t="shared" si="790"/>
        <v>1761.5938709677416</v>
      </c>
      <c r="V7164" s="51">
        <f t="shared" si="792"/>
        <v>1846.9670958904089</v>
      </c>
      <c r="W7164" s="53">
        <f t="shared" si="793"/>
        <v>-5.4899792362552713E-3</v>
      </c>
      <c r="X7164" s="53" t="str">
        <f t="shared" si="794"/>
        <v/>
      </c>
      <c r="Y7164" s="54" t="str">
        <f t="shared" si="795"/>
        <v/>
      </c>
    </row>
    <row r="7165" spans="17:25" x14ac:dyDescent="0.25">
      <c r="Q7165" s="47">
        <f t="shared" si="791"/>
        <v>2011</v>
      </c>
      <c r="R7165" s="48" t="str">
        <f t="shared" si="789"/>
        <v>20117</v>
      </c>
      <c r="S7165" s="49">
        <v>40727</v>
      </c>
      <c r="T7165" s="48">
        <v>1762.59</v>
      </c>
      <c r="U7165" s="50">
        <f t="shared" si="790"/>
        <v>1761.5938709677416</v>
      </c>
      <c r="V7165" s="51">
        <f t="shared" si="792"/>
        <v>1846.9670958904089</v>
      </c>
      <c r="W7165" s="53">
        <f t="shared" si="793"/>
        <v>0</v>
      </c>
      <c r="X7165" s="53" t="str">
        <f t="shared" si="794"/>
        <v/>
      </c>
      <c r="Y7165" s="54" t="str">
        <f t="shared" si="795"/>
        <v/>
      </c>
    </row>
    <row r="7166" spans="17:25" x14ac:dyDescent="0.25">
      <c r="Q7166" s="47">
        <f t="shared" si="791"/>
        <v>2011</v>
      </c>
      <c r="R7166" s="48" t="str">
        <f t="shared" si="789"/>
        <v>20117</v>
      </c>
      <c r="S7166" s="49">
        <v>40728</v>
      </c>
      <c r="T7166" s="48">
        <v>1762.59</v>
      </c>
      <c r="U7166" s="50">
        <f t="shared" si="790"/>
        <v>1761.5938709677416</v>
      </c>
      <c r="V7166" s="51">
        <f t="shared" si="792"/>
        <v>1846.9670958904089</v>
      </c>
      <c r="W7166" s="53">
        <f t="shared" si="793"/>
        <v>0</v>
      </c>
      <c r="X7166" s="53" t="str">
        <f t="shared" si="794"/>
        <v/>
      </c>
      <c r="Y7166" s="54" t="str">
        <f t="shared" si="795"/>
        <v/>
      </c>
    </row>
    <row r="7167" spans="17:25" x14ac:dyDescent="0.25">
      <c r="Q7167" s="47">
        <f t="shared" si="791"/>
        <v>2011</v>
      </c>
      <c r="R7167" s="48" t="str">
        <f t="shared" si="789"/>
        <v>20117</v>
      </c>
      <c r="S7167" s="49">
        <v>40729</v>
      </c>
      <c r="T7167" s="48">
        <v>1762.59</v>
      </c>
      <c r="U7167" s="50">
        <f t="shared" si="790"/>
        <v>1761.5938709677416</v>
      </c>
      <c r="V7167" s="51">
        <f t="shared" si="792"/>
        <v>1846.9670958904089</v>
      </c>
      <c r="W7167" s="53">
        <f t="shared" si="793"/>
        <v>0</v>
      </c>
      <c r="X7167" s="53" t="str">
        <f t="shared" si="794"/>
        <v/>
      </c>
      <c r="Y7167" s="54" t="str">
        <f t="shared" si="795"/>
        <v/>
      </c>
    </row>
    <row r="7168" spans="17:25" x14ac:dyDescent="0.25">
      <c r="Q7168" s="47">
        <f t="shared" si="791"/>
        <v>2011</v>
      </c>
      <c r="R7168" s="48" t="str">
        <f t="shared" si="789"/>
        <v>20117</v>
      </c>
      <c r="S7168" s="49">
        <v>40730</v>
      </c>
      <c r="T7168" s="48">
        <v>1766.57</v>
      </c>
      <c r="U7168" s="50">
        <f t="shared" si="790"/>
        <v>1761.5938709677416</v>
      </c>
      <c r="V7168" s="51">
        <f t="shared" si="792"/>
        <v>1846.9670958904089</v>
      </c>
      <c r="W7168" s="53">
        <f t="shared" si="793"/>
        <v>2.2580407241616918E-3</v>
      </c>
      <c r="X7168" s="53" t="str">
        <f t="shared" si="794"/>
        <v/>
      </c>
      <c r="Y7168" s="54" t="str">
        <f t="shared" si="795"/>
        <v/>
      </c>
    </row>
    <row r="7169" spans="17:25" x14ac:dyDescent="0.25">
      <c r="Q7169" s="47">
        <f t="shared" si="791"/>
        <v>2011</v>
      </c>
      <c r="R7169" s="48" t="str">
        <f t="shared" si="789"/>
        <v>20117</v>
      </c>
      <c r="S7169" s="49">
        <v>40731</v>
      </c>
      <c r="T7169" s="48">
        <v>1767.47</v>
      </c>
      <c r="U7169" s="50">
        <f t="shared" si="790"/>
        <v>1761.5938709677416</v>
      </c>
      <c r="V7169" s="51">
        <f t="shared" si="792"/>
        <v>1846.9670958904089</v>
      </c>
      <c r="W7169" s="53">
        <f t="shared" si="793"/>
        <v>5.0946183847799809E-4</v>
      </c>
      <c r="X7169" s="53" t="str">
        <f t="shared" si="794"/>
        <v/>
      </c>
      <c r="Y7169" s="54" t="str">
        <f t="shared" si="795"/>
        <v/>
      </c>
    </row>
    <row r="7170" spans="17:25" x14ac:dyDescent="0.25">
      <c r="Q7170" s="47">
        <f t="shared" si="791"/>
        <v>2011</v>
      </c>
      <c r="R7170" s="48" t="str">
        <f t="shared" si="789"/>
        <v>20117</v>
      </c>
      <c r="S7170" s="49">
        <v>40732</v>
      </c>
      <c r="T7170" s="48">
        <v>1759.38</v>
      </c>
      <c r="U7170" s="50">
        <f t="shared" si="790"/>
        <v>1761.5938709677416</v>
      </c>
      <c r="V7170" s="51">
        <f t="shared" si="792"/>
        <v>1846.9670958904089</v>
      </c>
      <c r="W7170" s="53">
        <f t="shared" si="793"/>
        <v>-4.5771639688367838E-3</v>
      </c>
      <c r="X7170" s="53" t="str">
        <f t="shared" si="794"/>
        <v/>
      </c>
      <c r="Y7170" s="54" t="str">
        <f t="shared" si="795"/>
        <v/>
      </c>
    </row>
    <row r="7171" spans="17:25" x14ac:dyDescent="0.25">
      <c r="Q7171" s="47">
        <f t="shared" si="791"/>
        <v>2011</v>
      </c>
      <c r="R7171" s="48" t="str">
        <f t="shared" si="789"/>
        <v>20117</v>
      </c>
      <c r="S7171" s="49">
        <v>40733</v>
      </c>
      <c r="T7171" s="48">
        <v>1759.41</v>
      </c>
      <c r="U7171" s="50">
        <f t="shared" si="790"/>
        <v>1761.5938709677416</v>
      </c>
      <c r="V7171" s="51">
        <f t="shared" si="792"/>
        <v>1846.9670958904089</v>
      </c>
      <c r="W7171" s="53">
        <f t="shared" si="793"/>
        <v>1.705146131025792E-5</v>
      </c>
      <c r="X7171" s="53" t="str">
        <f t="shared" si="794"/>
        <v/>
      </c>
      <c r="Y7171" s="54" t="str">
        <f t="shared" si="795"/>
        <v/>
      </c>
    </row>
    <row r="7172" spans="17:25" x14ac:dyDescent="0.25">
      <c r="Q7172" s="47">
        <f t="shared" si="791"/>
        <v>2011</v>
      </c>
      <c r="R7172" s="48" t="str">
        <f t="shared" si="789"/>
        <v>20117</v>
      </c>
      <c r="S7172" s="49">
        <v>40734</v>
      </c>
      <c r="T7172" s="48">
        <v>1759.41</v>
      </c>
      <c r="U7172" s="50">
        <f t="shared" si="790"/>
        <v>1761.5938709677416</v>
      </c>
      <c r="V7172" s="51">
        <f t="shared" si="792"/>
        <v>1846.9670958904089</v>
      </c>
      <c r="W7172" s="53">
        <f t="shared" si="793"/>
        <v>0</v>
      </c>
      <c r="X7172" s="53" t="str">
        <f t="shared" si="794"/>
        <v/>
      </c>
      <c r="Y7172" s="54" t="str">
        <f t="shared" si="795"/>
        <v/>
      </c>
    </row>
    <row r="7173" spans="17:25" x14ac:dyDescent="0.25">
      <c r="Q7173" s="47">
        <f t="shared" si="791"/>
        <v>2011</v>
      </c>
      <c r="R7173" s="48" t="str">
        <f t="shared" si="789"/>
        <v>20117</v>
      </c>
      <c r="S7173" s="49">
        <v>40735</v>
      </c>
      <c r="T7173" s="48">
        <v>1759.41</v>
      </c>
      <c r="U7173" s="50">
        <f t="shared" si="790"/>
        <v>1761.5938709677416</v>
      </c>
      <c r="V7173" s="51">
        <f t="shared" si="792"/>
        <v>1846.9670958904089</v>
      </c>
      <c r="W7173" s="53">
        <f t="shared" si="793"/>
        <v>0</v>
      </c>
      <c r="X7173" s="53" t="str">
        <f t="shared" si="794"/>
        <v/>
      </c>
      <c r="Y7173" s="54" t="str">
        <f t="shared" si="795"/>
        <v/>
      </c>
    </row>
    <row r="7174" spans="17:25" x14ac:dyDescent="0.25">
      <c r="Q7174" s="47">
        <f t="shared" si="791"/>
        <v>2011</v>
      </c>
      <c r="R7174" s="48" t="str">
        <f t="shared" si="789"/>
        <v>20117</v>
      </c>
      <c r="S7174" s="49">
        <v>40736</v>
      </c>
      <c r="T7174" s="48">
        <v>1768.42</v>
      </c>
      <c r="U7174" s="50">
        <f t="shared" si="790"/>
        <v>1761.5938709677416</v>
      </c>
      <c r="V7174" s="51">
        <f t="shared" si="792"/>
        <v>1846.9670958904089</v>
      </c>
      <c r="W7174" s="53">
        <f t="shared" si="793"/>
        <v>5.1210348923786952E-3</v>
      </c>
      <c r="X7174" s="53" t="str">
        <f t="shared" si="794"/>
        <v/>
      </c>
      <c r="Y7174" s="54" t="str">
        <f t="shared" si="795"/>
        <v/>
      </c>
    </row>
    <row r="7175" spans="17:25" x14ac:dyDescent="0.25">
      <c r="Q7175" s="47">
        <f t="shared" si="791"/>
        <v>2011</v>
      </c>
      <c r="R7175" s="48" t="str">
        <f t="shared" ref="R7175:R7238" si="796">+YEAR(S7175)&amp;MONTH(S7175)</f>
        <v>20117</v>
      </c>
      <c r="S7175" s="49">
        <v>40737</v>
      </c>
      <c r="T7175" s="48">
        <v>1765.32</v>
      </c>
      <c r="U7175" s="50">
        <f t="shared" ref="U7175:U7238" si="797">+AVERAGEIF($R$3:$R$12000,R7175,$T$3:$T$12000)</f>
        <v>1761.5938709677416</v>
      </c>
      <c r="V7175" s="51">
        <f t="shared" si="792"/>
        <v>1846.9670958904089</v>
      </c>
      <c r="W7175" s="53">
        <f t="shared" si="793"/>
        <v>-1.7529772339150984E-3</v>
      </c>
      <c r="X7175" s="53" t="str">
        <f t="shared" si="794"/>
        <v/>
      </c>
      <c r="Y7175" s="54" t="str">
        <f t="shared" si="795"/>
        <v/>
      </c>
    </row>
    <row r="7176" spans="17:25" x14ac:dyDescent="0.25">
      <c r="Q7176" s="47">
        <f t="shared" ref="Q7176:Q7239" si="798">+YEAR(S7176)</f>
        <v>2011</v>
      </c>
      <c r="R7176" s="48" t="str">
        <f t="shared" si="796"/>
        <v>20117</v>
      </c>
      <c r="S7176" s="49">
        <v>40738</v>
      </c>
      <c r="T7176" s="48">
        <v>1758.25</v>
      </c>
      <c r="U7176" s="50">
        <f t="shared" si="797"/>
        <v>1761.5938709677416</v>
      </c>
      <c r="V7176" s="51">
        <f t="shared" ref="V7176:V7239" si="799">+AVERAGEIF($Q$3:$Q$12000,Q7176,$T$3:$T$12000)</f>
        <v>1846.9670958904089</v>
      </c>
      <c r="W7176" s="53">
        <f t="shared" si="793"/>
        <v>-4.004939614347558E-3</v>
      </c>
      <c r="X7176" s="53" t="str">
        <f t="shared" si="794"/>
        <v/>
      </c>
      <c r="Y7176" s="54" t="str">
        <f t="shared" si="795"/>
        <v/>
      </c>
    </row>
    <row r="7177" spans="17:25" x14ac:dyDescent="0.25">
      <c r="Q7177" s="47">
        <f t="shared" si="798"/>
        <v>2011</v>
      </c>
      <c r="R7177" s="48" t="str">
        <f t="shared" si="796"/>
        <v>20117</v>
      </c>
      <c r="S7177" s="49">
        <v>40739</v>
      </c>
      <c r="T7177" s="48">
        <v>1748.41</v>
      </c>
      <c r="U7177" s="50">
        <f t="shared" si="797"/>
        <v>1761.5938709677416</v>
      </c>
      <c r="V7177" s="51">
        <f t="shared" si="799"/>
        <v>1846.9670958904089</v>
      </c>
      <c r="W7177" s="53">
        <f t="shared" ref="W7177:W7240" si="800">+T7177/T7176-1</f>
        <v>-5.5964737665291642E-3</v>
      </c>
      <c r="X7177" s="53" t="str">
        <f t="shared" ref="X7177:X7240" si="801">IF(U7177/U7176-1=0,"",U7177/U7176-1)</f>
        <v/>
      </c>
      <c r="Y7177" s="54" t="str">
        <f t="shared" ref="Y7177:Y7240" si="802">+IF(V7177=V7176,"",V7177/V7176-1)</f>
        <v/>
      </c>
    </row>
    <row r="7178" spans="17:25" x14ac:dyDescent="0.25">
      <c r="Q7178" s="47">
        <f t="shared" si="798"/>
        <v>2011</v>
      </c>
      <c r="R7178" s="48" t="str">
        <f t="shared" si="796"/>
        <v>20117</v>
      </c>
      <c r="S7178" s="49">
        <v>40740</v>
      </c>
      <c r="T7178" s="48">
        <v>1750.9</v>
      </c>
      <c r="U7178" s="50">
        <f t="shared" si="797"/>
        <v>1761.5938709677416</v>
      </c>
      <c r="V7178" s="51">
        <f t="shared" si="799"/>
        <v>1846.9670958904089</v>
      </c>
      <c r="W7178" s="53">
        <f t="shared" si="800"/>
        <v>1.4241510858437056E-3</v>
      </c>
      <c r="X7178" s="53" t="str">
        <f t="shared" si="801"/>
        <v/>
      </c>
      <c r="Y7178" s="54" t="str">
        <f t="shared" si="802"/>
        <v/>
      </c>
    </row>
    <row r="7179" spans="17:25" x14ac:dyDescent="0.25">
      <c r="Q7179" s="47">
        <f t="shared" si="798"/>
        <v>2011</v>
      </c>
      <c r="R7179" s="48" t="str">
        <f t="shared" si="796"/>
        <v>20117</v>
      </c>
      <c r="S7179" s="49">
        <v>40741</v>
      </c>
      <c r="T7179" s="48">
        <v>1750.9</v>
      </c>
      <c r="U7179" s="50">
        <f t="shared" si="797"/>
        <v>1761.5938709677416</v>
      </c>
      <c r="V7179" s="51">
        <f t="shared" si="799"/>
        <v>1846.9670958904089</v>
      </c>
      <c r="W7179" s="53">
        <f t="shared" si="800"/>
        <v>0</v>
      </c>
      <c r="X7179" s="53" t="str">
        <f t="shared" si="801"/>
        <v/>
      </c>
      <c r="Y7179" s="54" t="str">
        <f t="shared" si="802"/>
        <v/>
      </c>
    </row>
    <row r="7180" spans="17:25" x14ac:dyDescent="0.25">
      <c r="Q7180" s="47">
        <f t="shared" si="798"/>
        <v>2011</v>
      </c>
      <c r="R7180" s="48" t="str">
        <f t="shared" si="796"/>
        <v>20117</v>
      </c>
      <c r="S7180" s="49">
        <v>40742</v>
      </c>
      <c r="T7180" s="48">
        <v>1750.9</v>
      </c>
      <c r="U7180" s="50">
        <f t="shared" si="797"/>
        <v>1761.5938709677416</v>
      </c>
      <c r="V7180" s="51">
        <f t="shared" si="799"/>
        <v>1846.9670958904089</v>
      </c>
      <c r="W7180" s="53">
        <f t="shared" si="800"/>
        <v>0</v>
      </c>
      <c r="X7180" s="53" t="str">
        <f t="shared" si="801"/>
        <v/>
      </c>
      <c r="Y7180" s="54" t="str">
        <f t="shared" si="802"/>
        <v/>
      </c>
    </row>
    <row r="7181" spans="17:25" x14ac:dyDescent="0.25">
      <c r="Q7181" s="47">
        <f t="shared" si="798"/>
        <v>2011</v>
      </c>
      <c r="R7181" s="48" t="str">
        <f t="shared" si="796"/>
        <v>20117</v>
      </c>
      <c r="S7181" s="49">
        <v>40743</v>
      </c>
      <c r="T7181" s="48">
        <v>1758.99</v>
      </c>
      <c r="U7181" s="50">
        <f t="shared" si="797"/>
        <v>1761.5938709677416</v>
      </c>
      <c r="V7181" s="51">
        <f t="shared" si="799"/>
        <v>1846.9670958904089</v>
      </c>
      <c r="W7181" s="53">
        <f t="shared" si="800"/>
        <v>4.6204808955394583E-3</v>
      </c>
      <c r="X7181" s="53" t="str">
        <f t="shared" si="801"/>
        <v/>
      </c>
      <c r="Y7181" s="54" t="str">
        <f t="shared" si="802"/>
        <v/>
      </c>
    </row>
    <row r="7182" spans="17:25" x14ac:dyDescent="0.25">
      <c r="Q7182" s="47">
        <f t="shared" si="798"/>
        <v>2011</v>
      </c>
      <c r="R7182" s="48" t="str">
        <f t="shared" si="796"/>
        <v>20117</v>
      </c>
      <c r="S7182" s="49">
        <v>40744</v>
      </c>
      <c r="T7182" s="48">
        <v>1757.49</v>
      </c>
      <c r="U7182" s="50">
        <f t="shared" si="797"/>
        <v>1761.5938709677416</v>
      </c>
      <c r="V7182" s="51">
        <f t="shared" si="799"/>
        <v>1846.9670958904089</v>
      </c>
      <c r="W7182" s="53">
        <f t="shared" si="800"/>
        <v>-8.527620964303706E-4</v>
      </c>
      <c r="X7182" s="53" t="str">
        <f t="shared" si="801"/>
        <v/>
      </c>
      <c r="Y7182" s="54" t="str">
        <f t="shared" si="802"/>
        <v/>
      </c>
    </row>
    <row r="7183" spans="17:25" x14ac:dyDescent="0.25">
      <c r="Q7183" s="47">
        <f t="shared" si="798"/>
        <v>2011</v>
      </c>
      <c r="R7183" s="48" t="str">
        <f t="shared" si="796"/>
        <v>20117</v>
      </c>
      <c r="S7183" s="49">
        <v>40745</v>
      </c>
      <c r="T7183" s="48">
        <v>1757.49</v>
      </c>
      <c r="U7183" s="50">
        <f t="shared" si="797"/>
        <v>1761.5938709677416</v>
      </c>
      <c r="V7183" s="51">
        <f t="shared" si="799"/>
        <v>1846.9670958904089</v>
      </c>
      <c r="W7183" s="53">
        <f t="shared" si="800"/>
        <v>0</v>
      </c>
      <c r="X7183" s="53" t="str">
        <f t="shared" si="801"/>
        <v/>
      </c>
      <c r="Y7183" s="54" t="str">
        <f t="shared" si="802"/>
        <v/>
      </c>
    </row>
    <row r="7184" spans="17:25" x14ac:dyDescent="0.25">
      <c r="Q7184" s="47">
        <f t="shared" si="798"/>
        <v>2011</v>
      </c>
      <c r="R7184" s="48" t="str">
        <f t="shared" si="796"/>
        <v>20117</v>
      </c>
      <c r="S7184" s="49">
        <v>40746</v>
      </c>
      <c r="T7184" s="48">
        <v>1756.38</v>
      </c>
      <c r="U7184" s="50">
        <f t="shared" si="797"/>
        <v>1761.5938709677416</v>
      </c>
      <c r="V7184" s="51">
        <f t="shared" si="799"/>
        <v>1846.9670958904089</v>
      </c>
      <c r="W7184" s="53">
        <f t="shared" si="800"/>
        <v>-6.3158254101014499E-4</v>
      </c>
      <c r="X7184" s="53" t="str">
        <f t="shared" si="801"/>
        <v/>
      </c>
      <c r="Y7184" s="54" t="str">
        <f t="shared" si="802"/>
        <v/>
      </c>
    </row>
    <row r="7185" spans="17:25" x14ac:dyDescent="0.25">
      <c r="Q7185" s="47">
        <f t="shared" si="798"/>
        <v>2011</v>
      </c>
      <c r="R7185" s="48" t="str">
        <f t="shared" si="796"/>
        <v>20117</v>
      </c>
      <c r="S7185" s="49">
        <v>40747</v>
      </c>
      <c r="T7185" s="48">
        <v>1757.35</v>
      </c>
      <c r="U7185" s="50">
        <f t="shared" si="797"/>
        <v>1761.5938709677416</v>
      </c>
      <c r="V7185" s="51">
        <f t="shared" si="799"/>
        <v>1846.9670958904089</v>
      </c>
      <c r="W7185" s="53">
        <f t="shared" si="800"/>
        <v>5.5227228731813405E-4</v>
      </c>
      <c r="X7185" s="53" t="str">
        <f t="shared" si="801"/>
        <v/>
      </c>
      <c r="Y7185" s="54" t="str">
        <f t="shared" si="802"/>
        <v/>
      </c>
    </row>
    <row r="7186" spans="17:25" x14ac:dyDescent="0.25">
      <c r="Q7186" s="47">
        <f t="shared" si="798"/>
        <v>2011</v>
      </c>
      <c r="R7186" s="48" t="str">
        <f t="shared" si="796"/>
        <v>20117</v>
      </c>
      <c r="S7186" s="49">
        <v>40748</v>
      </c>
      <c r="T7186" s="48">
        <v>1757.35</v>
      </c>
      <c r="U7186" s="50">
        <f t="shared" si="797"/>
        <v>1761.5938709677416</v>
      </c>
      <c r="V7186" s="51">
        <f t="shared" si="799"/>
        <v>1846.9670958904089</v>
      </c>
      <c r="W7186" s="53">
        <f t="shared" si="800"/>
        <v>0</v>
      </c>
      <c r="X7186" s="53" t="str">
        <f t="shared" si="801"/>
        <v/>
      </c>
      <c r="Y7186" s="54" t="str">
        <f t="shared" si="802"/>
        <v/>
      </c>
    </row>
    <row r="7187" spans="17:25" x14ac:dyDescent="0.25">
      <c r="Q7187" s="47">
        <f t="shared" si="798"/>
        <v>2011</v>
      </c>
      <c r="R7187" s="48" t="str">
        <f t="shared" si="796"/>
        <v>20117</v>
      </c>
      <c r="S7187" s="49">
        <v>40749</v>
      </c>
      <c r="T7187" s="48">
        <v>1757.35</v>
      </c>
      <c r="U7187" s="50">
        <f t="shared" si="797"/>
        <v>1761.5938709677416</v>
      </c>
      <c r="V7187" s="51">
        <f t="shared" si="799"/>
        <v>1846.9670958904089</v>
      </c>
      <c r="W7187" s="53">
        <f t="shared" si="800"/>
        <v>0</v>
      </c>
      <c r="X7187" s="53" t="str">
        <f t="shared" si="801"/>
        <v/>
      </c>
      <c r="Y7187" s="54" t="str">
        <f t="shared" si="802"/>
        <v/>
      </c>
    </row>
    <row r="7188" spans="17:25" x14ac:dyDescent="0.25">
      <c r="Q7188" s="47">
        <f t="shared" si="798"/>
        <v>2011</v>
      </c>
      <c r="R7188" s="48" t="str">
        <f t="shared" si="796"/>
        <v>20117</v>
      </c>
      <c r="S7188" s="49">
        <v>40750</v>
      </c>
      <c r="T7188" s="48">
        <v>1768.02</v>
      </c>
      <c r="U7188" s="50">
        <f t="shared" si="797"/>
        <v>1761.5938709677416</v>
      </c>
      <c r="V7188" s="51">
        <f t="shared" si="799"/>
        <v>1846.9670958904089</v>
      </c>
      <c r="W7188" s="53">
        <f t="shared" si="800"/>
        <v>6.0716419609070371E-3</v>
      </c>
      <c r="X7188" s="53" t="str">
        <f t="shared" si="801"/>
        <v/>
      </c>
      <c r="Y7188" s="54" t="str">
        <f t="shared" si="802"/>
        <v/>
      </c>
    </row>
    <row r="7189" spans="17:25" x14ac:dyDescent="0.25">
      <c r="Q7189" s="47">
        <f t="shared" si="798"/>
        <v>2011</v>
      </c>
      <c r="R7189" s="48" t="str">
        <f t="shared" si="796"/>
        <v>20117</v>
      </c>
      <c r="S7189" s="49">
        <v>40751</v>
      </c>
      <c r="T7189" s="48">
        <v>1759.88</v>
      </c>
      <c r="U7189" s="50">
        <f t="shared" si="797"/>
        <v>1761.5938709677416</v>
      </c>
      <c r="V7189" s="51">
        <f t="shared" si="799"/>
        <v>1846.9670958904089</v>
      </c>
      <c r="W7189" s="53">
        <f t="shared" si="800"/>
        <v>-4.6040203165121918E-3</v>
      </c>
      <c r="X7189" s="53" t="str">
        <f t="shared" si="801"/>
        <v/>
      </c>
      <c r="Y7189" s="54" t="str">
        <f t="shared" si="802"/>
        <v/>
      </c>
    </row>
    <row r="7190" spans="17:25" x14ac:dyDescent="0.25">
      <c r="Q7190" s="47">
        <f t="shared" si="798"/>
        <v>2011</v>
      </c>
      <c r="R7190" s="48" t="str">
        <f t="shared" si="796"/>
        <v>20117</v>
      </c>
      <c r="S7190" s="49">
        <v>40752</v>
      </c>
      <c r="T7190" s="48">
        <v>1764.89</v>
      </c>
      <c r="U7190" s="50">
        <f t="shared" si="797"/>
        <v>1761.5938709677416</v>
      </c>
      <c r="V7190" s="51">
        <f t="shared" si="799"/>
        <v>1846.9670958904089</v>
      </c>
      <c r="W7190" s="53">
        <f t="shared" si="800"/>
        <v>2.8467850080686752E-3</v>
      </c>
      <c r="X7190" s="53" t="str">
        <f t="shared" si="801"/>
        <v/>
      </c>
      <c r="Y7190" s="54" t="str">
        <f t="shared" si="802"/>
        <v/>
      </c>
    </row>
    <row r="7191" spans="17:25" x14ac:dyDescent="0.25">
      <c r="Q7191" s="47">
        <f t="shared" si="798"/>
        <v>2011</v>
      </c>
      <c r="R7191" s="48" t="str">
        <f t="shared" si="796"/>
        <v>20117</v>
      </c>
      <c r="S7191" s="49">
        <v>40753</v>
      </c>
      <c r="T7191" s="48">
        <v>1771.15</v>
      </c>
      <c r="U7191" s="50">
        <f t="shared" si="797"/>
        <v>1761.5938709677416</v>
      </c>
      <c r="V7191" s="51">
        <f t="shared" si="799"/>
        <v>1846.9670958904089</v>
      </c>
      <c r="W7191" s="53">
        <f t="shared" si="800"/>
        <v>3.5469632668325701E-3</v>
      </c>
      <c r="X7191" s="53" t="str">
        <f t="shared" si="801"/>
        <v/>
      </c>
      <c r="Y7191" s="54" t="str">
        <f t="shared" si="802"/>
        <v/>
      </c>
    </row>
    <row r="7192" spans="17:25" x14ac:dyDescent="0.25">
      <c r="Q7192" s="47">
        <f t="shared" si="798"/>
        <v>2011</v>
      </c>
      <c r="R7192" s="48" t="str">
        <f t="shared" si="796"/>
        <v>20117</v>
      </c>
      <c r="S7192" s="49">
        <v>40754</v>
      </c>
      <c r="T7192" s="48">
        <v>1777.82</v>
      </c>
      <c r="U7192" s="50">
        <f t="shared" si="797"/>
        <v>1761.5938709677416</v>
      </c>
      <c r="V7192" s="51">
        <f t="shared" si="799"/>
        <v>1846.9670958904089</v>
      </c>
      <c r="W7192" s="53">
        <f t="shared" si="800"/>
        <v>3.7659148011177646E-3</v>
      </c>
      <c r="X7192" s="53" t="str">
        <f t="shared" si="801"/>
        <v/>
      </c>
      <c r="Y7192" s="54" t="str">
        <f t="shared" si="802"/>
        <v/>
      </c>
    </row>
    <row r="7193" spans="17:25" x14ac:dyDescent="0.25">
      <c r="Q7193" s="47">
        <f t="shared" si="798"/>
        <v>2011</v>
      </c>
      <c r="R7193" s="48" t="str">
        <f t="shared" si="796"/>
        <v>20117</v>
      </c>
      <c r="S7193" s="49">
        <v>40755</v>
      </c>
      <c r="T7193" s="48">
        <v>1777.82</v>
      </c>
      <c r="U7193" s="50">
        <f t="shared" si="797"/>
        <v>1761.5938709677416</v>
      </c>
      <c r="V7193" s="51">
        <f t="shared" si="799"/>
        <v>1846.9670958904089</v>
      </c>
      <c r="W7193" s="53">
        <f t="shared" si="800"/>
        <v>0</v>
      </c>
      <c r="X7193" s="53" t="str">
        <f t="shared" si="801"/>
        <v/>
      </c>
      <c r="Y7193" s="54" t="str">
        <f t="shared" si="802"/>
        <v/>
      </c>
    </row>
    <row r="7194" spans="17:25" x14ac:dyDescent="0.25">
      <c r="Q7194" s="47">
        <f t="shared" si="798"/>
        <v>2011</v>
      </c>
      <c r="R7194" s="48" t="str">
        <f t="shared" si="796"/>
        <v>20118</v>
      </c>
      <c r="S7194" s="49">
        <v>40756</v>
      </c>
      <c r="T7194" s="48">
        <v>1777.82</v>
      </c>
      <c r="U7194" s="50">
        <f t="shared" si="797"/>
        <v>1785.56</v>
      </c>
      <c r="V7194" s="51">
        <f t="shared" si="799"/>
        <v>1846.9670958904089</v>
      </c>
      <c r="W7194" s="53">
        <f t="shared" si="800"/>
        <v>0</v>
      </c>
      <c r="X7194" s="53">
        <f t="shared" si="801"/>
        <v>1.3604798147425656E-2</v>
      </c>
      <c r="Y7194" s="54" t="str">
        <f t="shared" si="802"/>
        <v/>
      </c>
    </row>
    <row r="7195" spans="17:25" x14ac:dyDescent="0.25">
      <c r="Q7195" s="47">
        <f t="shared" si="798"/>
        <v>2011</v>
      </c>
      <c r="R7195" s="48" t="str">
        <f t="shared" si="796"/>
        <v>20118</v>
      </c>
      <c r="S7195" s="49">
        <v>40757</v>
      </c>
      <c r="T7195" s="48">
        <v>1771.81</v>
      </c>
      <c r="U7195" s="50">
        <f t="shared" si="797"/>
        <v>1785.56</v>
      </c>
      <c r="V7195" s="51">
        <f t="shared" si="799"/>
        <v>1846.9670958904089</v>
      </c>
      <c r="W7195" s="53">
        <f t="shared" si="800"/>
        <v>-3.3805447120630605E-3</v>
      </c>
      <c r="X7195" s="53" t="str">
        <f t="shared" si="801"/>
        <v/>
      </c>
      <c r="Y7195" s="54" t="str">
        <f t="shared" si="802"/>
        <v/>
      </c>
    </row>
    <row r="7196" spans="17:25" x14ac:dyDescent="0.25">
      <c r="Q7196" s="47">
        <f t="shared" si="798"/>
        <v>2011</v>
      </c>
      <c r="R7196" s="48" t="str">
        <f t="shared" si="796"/>
        <v>20118</v>
      </c>
      <c r="S7196" s="49">
        <v>40758</v>
      </c>
      <c r="T7196" s="48">
        <v>1765.53</v>
      </c>
      <c r="U7196" s="50">
        <f t="shared" si="797"/>
        <v>1785.56</v>
      </c>
      <c r="V7196" s="51">
        <f t="shared" si="799"/>
        <v>1846.9670958904089</v>
      </c>
      <c r="W7196" s="53">
        <f t="shared" si="800"/>
        <v>-3.5443981013765224E-3</v>
      </c>
      <c r="X7196" s="53" t="str">
        <f t="shared" si="801"/>
        <v/>
      </c>
      <c r="Y7196" s="54" t="str">
        <f t="shared" si="802"/>
        <v/>
      </c>
    </row>
    <row r="7197" spans="17:25" x14ac:dyDescent="0.25">
      <c r="Q7197" s="47">
        <f t="shared" si="798"/>
        <v>2011</v>
      </c>
      <c r="R7197" s="48" t="str">
        <f t="shared" si="796"/>
        <v>20118</v>
      </c>
      <c r="S7197" s="49">
        <v>40759</v>
      </c>
      <c r="T7197" s="48">
        <v>1772.52</v>
      </c>
      <c r="U7197" s="50">
        <f t="shared" si="797"/>
        <v>1785.56</v>
      </c>
      <c r="V7197" s="51">
        <f t="shared" si="799"/>
        <v>1846.9670958904089</v>
      </c>
      <c r="W7197" s="53">
        <f t="shared" si="800"/>
        <v>3.9591510764473981E-3</v>
      </c>
      <c r="X7197" s="53" t="str">
        <f t="shared" si="801"/>
        <v/>
      </c>
      <c r="Y7197" s="54" t="str">
        <f t="shared" si="802"/>
        <v/>
      </c>
    </row>
    <row r="7198" spans="17:25" x14ac:dyDescent="0.25">
      <c r="Q7198" s="47">
        <f t="shared" si="798"/>
        <v>2011</v>
      </c>
      <c r="R7198" s="48" t="str">
        <f t="shared" si="796"/>
        <v>20118</v>
      </c>
      <c r="S7198" s="49">
        <v>40760</v>
      </c>
      <c r="T7198" s="48">
        <v>1781.33</v>
      </c>
      <c r="U7198" s="50">
        <f t="shared" si="797"/>
        <v>1785.56</v>
      </c>
      <c r="V7198" s="51">
        <f t="shared" si="799"/>
        <v>1846.9670958904089</v>
      </c>
      <c r="W7198" s="53">
        <f t="shared" si="800"/>
        <v>4.9703247354049296E-3</v>
      </c>
      <c r="X7198" s="53" t="str">
        <f t="shared" si="801"/>
        <v/>
      </c>
      <c r="Y7198" s="54" t="str">
        <f t="shared" si="802"/>
        <v/>
      </c>
    </row>
    <row r="7199" spans="17:25" x14ac:dyDescent="0.25">
      <c r="Q7199" s="47">
        <f t="shared" si="798"/>
        <v>2011</v>
      </c>
      <c r="R7199" s="48" t="str">
        <f t="shared" si="796"/>
        <v>20118</v>
      </c>
      <c r="S7199" s="49">
        <v>40761</v>
      </c>
      <c r="T7199" s="48">
        <v>1792.68</v>
      </c>
      <c r="U7199" s="50">
        <f t="shared" si="797"/>
        <v>1785.56</v>
      </c>
      <c r="V7199" s="51">
        <f t="shared" si="799"/>
        <v>1846.9670958904089</v>
      </c>
      <c r="W7199" s="53">
        <f t="shared" si="800"/>
        <v>6.3716436595129267E-3</v>
      </c>
      <c r="X7199" s="53" t="str">
        <f t="shared" si="801"/>
        <v/>
      </c>
      <c r="Y7199" s="54" t="str">
        <f t="shared" si="802"/>
        <v/>
      </c>
    </row>
    <row r="7200" spans="17:25" x14ac:dyDescent="0.25">
      <c r="Q7200" s="47">
        <f t="shared" si="798"/>
        <v>2011</v>
      </c>
      <c r="R7200" s="48" t="str">
        <f t="shared" si="796"/>
        <v>20118</v>
      </c>
      <c r="S7200" s="49">
        <v>40762</v>
      </c>
      <c r="T7200" s="48">
        <v>1792.68</v>
      </c>
      <c r="U7200" s="50">
        <f t="shared" si="797"/>
        <v>1785.56</v>
      </c>
      <c r="V7200" s="51">
        <f t="shared" si="799"/>
        <v>1846.9670958904089</v>
      </c>
      <c r="W7200" s="53">
        <f t="shared" si="800"/>
        <v>0</v>
      </c>
      <c r="X7200" s="53" t="str">
        <f t="shared" si="801"/>
        <v/>
      </c>
      <c r="Y7200" s="54" t="str">
        <f t="shared" si="802"/>
        <v/>
      </c>
    </row>
    <row r="7201" spans="17:25" x14ac:dyDescent="0.25">
      <c r="Q7201" s="47">
        <f t="shared" si="798"/>
        <v>2011</v>
      </c>
      <c r="R7201" s="48" t="str">
        <f t="shared" si="796"/>
        <v>20118</v>
      </c>
      <c r="S7201" s="49">
        <v>40763</v>
      </c>
      <c r="T7201" s="48">
        <v>1792.68</v>
      </c>
      <c r="U7201" s="50">
        <f t="shared" si="797"/>
        <v>1785.56</v>
      </c>
      <c r="V7201" s="51">
        <f t="shared" si="799"/>
        <v>1846.9670958904089</v>
      </c>
      <c r="W7201" s="53">
        <f t="shared" si="800"/>
        <v>0</v>
      </c>
      <c r="X7201" s="53" t="str">
        <f t="shared" si="801"/>
        <v/>
      </c>
      <c r="Y7201" s="54" t="str">
        <f t="shared" si="802"/>
        <v/>
      </c>
    </row>
    <row r="7202" spans="17:25" x14ac:dyDescent="0.25">
      <c r="Q7202" s="47">
        <f t="shared" si="798"/>
        <v>2011</v>
      </c>
      <c r="R7202" s="48" t="str">
        <f t="shared" si="796"/>
        <v>20118</v>
      </c>
      <c r="S7202" s="49">
        <v>40764</v>
      </c>
      <c r="T7202" s="48">
        <v>1811.18</v>
      </c>
      <c r="U7202" s="50">
        <f t="shared" si="797"/>
        <v>1785.56</v>
      </c>
      <c r="V7202" s="51">
        <f t="shared" si="799"/>
        <v>1846.9670958904089</v>
      </c>
      <c r="W7202" s="53">
        <f t="shared" si="800"/>
        <v>1.0319744739719194E-2</v>
      </c>
      <c r="X7202" s="53" t="str">
        <f t="shared" si="801"/>
        <v/>
      </c>
      <c r="Y7202" s="54" t="str">
        <f t="shared" si="802"/>
        <v/>
      </c>
    </row>
    <row r="7203" spans="17:25" x14ac:dyDescent="0.25">
      <c r="Q7203" s="47">
        <f t="shared" si="798"/>
        <v>2011</v>
      </c>
      <c r="R7203" s="48" t="str">
        <f t="shared" si="796"/>
        <v>20118</v>
      </c>
      <c r="S7203" s="49">
        <v>40765</v>
      </c>
      <c r="T7203" s="48">
        <v>1811.68</v>
      </c>
      <c r="U7203" s="50">
        <f t="shared" si="797"/>
        <v>1785.56</v>
      </c>
      <c r="V7203" s="51">
        <f t="shared" si="799"/>
        <v>1846.9670958904089</v>
      </c>
      <c r="W7203" s="53">
        <f t="shared" si="800"/>
        <v>2.7606311907146797E-4</v>
      </c>
      <c r="X7203" s="53" t="str">
        <f t="shared" si="801"/>
        <v/>
      </c>
      <c r="Y7203" s="54" t="str">
        <f t="shared" si="802"/>
        <v/>
      </c>
    </row>
    <row r="7204" spans="17:25" x14ac:dyDescent="0.25">
      <c r="Q7204" s="47">
        <f t="shared" si="798"/>
        <v>2011</v>
      </c>
      <c r="R7204" s="48" t="str">
        <f t="shared" si="796"/>
        <v>20118</v>
      </c>
      <c r="S7204" s="49">
        <v>40766</v>
      </c>
      <c r="T7204" s="48">
        <v>1800.97</v>
      </c>
      <c r="U7204" s="50">
        <f t="shared" si="797"/>
        <v>1785.56</v>
      </c>
      <c r="V7204" s="51">
        <f t="shared" si="799"/>
        <v>1846.9670958904089</v>
      </c>
      <c r="W7204" s="53">
        <f t="shared" si="800"/>
        <v>-5.9116400247284373E-3</v>
      </c>
      <c r="X7204" s="53" t="str">
        <f t="shared" si="801"/>
        <v/>
      </c>
      <c r="Y7204" s="54" t="str">
        <f t="shared" si="802"/>
        <v/>
      </c>
    </row>
    <row r="7205" spans="17:25" x14ac:dyDescent="0.25">
      <c r="Q7205" s="47">
        <f t="shared" si="798"/>
        <v>2011</v>
      </c>
      <c r="R7205" s="48" t="str">
        <f t="shared" si="796"/>
        <v>20118</v>
      </c>
      <c r="S7205" s="49">
        <v>40767</v>
      </c>
      <c r="T7205" s="48">
        <v>1793.47</v>
      </c>
      <c r="U7205" s="50">
        <f t="shared" si="797"/>
        <v>1785.56</v>
      </c>
      <c r="V7205" s="51">
        <f t="shared" si="799"/>
        <v>1846.9670958904089</v>
      </c>
      <c r="W7205" s="53">
        <f t="shared" si="800"/>
        <v>-4.1644225056497453E-3</v>
      </c>
      <c r="X7205" s="53" t="str">
        <f t="shared" si="801"/>
        <v/>
      </c>
      <c r="Y7205" s="54" t="str">
        <f t="shared" si="802"/>
        <v/>
      </c>
    </row>
    <row r="7206" spans="17:25" x14ac:dyDescent="0.25">
      <c r="Q7206" s="47">
        <f t="shared" si="798"/>
        <v>2011</v>
      </c>
      <c r="R7206" s="48" t="str">
        <f t="shared" si="796"/>
        <v>20118</v>
      </c>
      <c r="S7206" s="49">
        <v>40768</v>
      </c>
      <c r="T7206" s="48">
        <v>1783.35</v>
      </c>
      <c r="U7206" s="50">
        <f t="shared" si="797"/>
        <v>1785.56</v>
      </c>
      <c r="V7206" s="51">
        <f t="shared" si="799"/>
        <v>1846.9670958904089</v>
      </c>
      <c r="W7206" s="53">
        <f t="shared" si="800"/>
        <v>-5.6426926572511471E-3</v>
      </c>
      <c r="X7206" s="53" t="str">
        <f t="shared" si="801"/>
        <v/>
      </c>
      <c r="Y7206" s="54" t="str">
        <f t="shared" si="802"/>
        <v/>
      </c>
    </row>
    <row r="7207" spans="17:25" x14ac:dyDescent="0.25">
      <c r="Q7207" s="47">
        <f t="shared" si="798"/>
        <v>2011</v>
      </c>
      <c r="R7207" s="48" t="str">
        <f t="shared" si="796"/>
        <v>20118</v>
      </c>
      <c r="S7207" s="49">
        <v>40769</v>
      </c>
      <c r="T7207" s="48">
        <v>1783.35</v>
      </c>
      <c r="U7207" s="50">
        <f t="shared" si="797"/>
        <v>1785.56</v>
      </c>
      <c r="V7207" s="51">
        <f t="shared" si="799"/>
        <v>1846.9670958904089</v>
      </c>
      <c r="W7207" s="53">
        <f t="shared" si="800"/>
        <v>0</v>
      </c>
      <c r="X7207" s="53" t="str">
        <f t="shared" si="801"/>
        <v/>
      </c>
      <c r="Y7207" s="54" t="str">
        <f t="shared" si="802"/>
        <v/>
      </c>
    </row>
    <row r="7208" spans="17:25" x14ac:dyDescent="0.25">
      <c r="Q7208" s="47">
        <f t="shared" si="798"/>
        <v>2011</v>
      </c>
      <c r="R7208" s="48" t="str">
        <f t="shared" si="796"/>
        <v>20118</v>
      </c>
      <c r="S7208" s="49">
        <v>40770</v>
      </c>
      <c r="T7208" s="48">
        <v>1783.35</v>
      </c>
      <c r="U7208" s="50">
        <f t="shared" si="797"/>
        <v>1785.56</v>
      </c>
      <c r="V7208" s="51">
        <f t="shared" si="799"/>
        <v>1846.9670958904089</v>
      </c>
      <c r="W7208" s="53">
        <f t="shared" si="800"/>
        <v>0</v>
      </c>
      <c r="X7208" s="53" t="str">
        <f t="shared" si="801"/>
        <v/>
      </c>
      <c r="Y7208" s="54" t="str">
        <f t="shared" si="802"/>
        <v/>
      </c>
    </row>
    <row r="7209" spans="17:25" x14ac:dyDescent="0.25">
      <c r="Q7209" s="47">
        <f t="shared" si="798"/>
        <v>2011</v>
      </c>
      <c r="R7209" s="48" t="str">
        <f t="shared" si="796"/>
        <v>20118</v>
      </c>
      <c r="S7209" s="49">
        <v>40771</v>
      </c>
      <c r="T7209" s="48">
        <v>1783.35</v>
      </c>
      <c r="U7209" s="50">
        <f t="shared" si="797"/>
        <v>1785.56</v>
      </c>
      <c r="V7209" s="51">
        <f t="shared" si="799"/>
        <v>1846.9670958904089</v>
      </c>
      <c r="W7209" s="53">
        <f t="shared" si="800"/>
        <v>0</v>
      </c>
      <c r="X7209" s="53" t="str">
        <f t="shared" si="801"/>
        <v/>
      </c>
      <c r="Y7209" s="54" t="str">
        <f t="shared" si="802"/>
        <v/>
      </c>
    </row>
    <row r="7210" spans="17:25" x14ac:dyDescent="0.25">
      <c r="Q7210" s="47">
        <f t="shared" si="798"/>
        <v>2011</v>
      </c>
      <c r="R7210" s="48" t="str">
        <f t="shared" si="796"/>
        <v>20118</v>
      </c>
      <c r="S7210" s="49">
        <v>40772</v>
      </c>
      <c r="T7210" s="48">
        <v>1776.66</v>
      </c>
      <c r="U7210" s="50">
        <f t="shared" si="797"/>
        <v>1785.56</v>
      </c>
      <c r="V7210" s="51">
        <f t="shared" si="799"/>
        <v>1846.9670958904089</v>
      </c>
      <c r="W7210" s="53">
        <f t="shared" si="800"/>
        <v>-3.7513668096559316E-3</v>
      </c>
      <c r="X7210" s="53" t="str">
        <f t="shared" si="801"/>
        <v/>
      </c>
      <c r="Y7210" s="54" t="str">
        <f t="shared" si="802"/>
        <v/>
      </c>
    </row>
    <row r="7211" spans="17:25" x14ac:dyDescent="0.25">
      <c r="Q7211" s="47">
        <f t="shared" si="798"/>
        <v>2011</v>
      </c>
      <c r="R7211" s="48" t="str">
        <f t="shared" si="796"/>
        <v>20118</v>
      </c>
      <c r="S7211" s="49">
        <v>40773</v>
      </c>
      <c r="T7211" s="48">
        <v>1767.29</v>
      </c>
      <c r="U7211" s="50">
        <f t="shared" si="797"/>
        <v>1785.56</v>
      </c>
      <c r="V7211" s="51">
        <f t="shared" si="799"/>
        <v>1846.9670958904089</v>
      </c>
      <c r="W7211" s="53">
        <f t="shared" si="800"/>
        <v>-5.2739409903977963E-3</v>
      </c>
      <c r="X7211" s="53" t="str">
        <f t="shared" si="801"/>
        <v/>
      </c>
      <c r="Y7211" s="54" t="str">
        <f t="shared" si="802"/>
        <v/>
      </c>
    </row>
    <row r="7212" spans="17:25" x14ac:dyDescent="0.25">
      <c r="Q7212" s="47">
        <f t="shared" si="798"/>
        <v>2011</v>
      </c>
      <c r="R7212" s="48" t="str">
        <f t="shared" si="796"/>
        <v>20118</v>
      </c>
      <c r="S7212" s="49">
        <v>40774</v>
      </c>
      <c r="T7212" s="48">
        <v>1775.84</v>
      </c>
      <c r="U7212" s="50">
        <f t="shared" si="797"/>
        <v>1785.56</v>
      </c>
      <c r="V7212" s="51">
        <f t="shared" si="799"/>
        <v>1846.9670958904089</v>
      </c>
      <c r="W7212" s="53">
        <f t="shared" si="800"/>
        <v>4.8379156788076472E-3</v>
      </c>
      <c r="X7212" s="53" t="str">
        <f t="shared" si="801"/>
        <v/>
      </c>
      <c r="Y7212" s="54" t="str">
        <f t="shared" si="802"/>
        <v/>
      </c>
    </row>
    <row r="7213" spans="17:25" x14ac:dyDescent="0.25">
      <c r="Q7213" s="47">
        <f t="shared" si="798"/>
        <v>2011</v>
      </c>
      <c r="R7213" s="48" t="str">
        <f t="shared" si="796"/>
        <v>20118</v>
      </c>
      <c r="S7213" s="49">
        <v>40775</v>
      </c>
      <c r="T7213" s="48">
        <v>1779.05</v>
      </c>
      <c r="U7213" s="50">
        <f t="shared" si="797"/>
        <v>1785.56</v>
      </c>
      <c r="V7213" s="51">
        <f t="shared" si="799"/>
        <v>1846.9670958904089</v>
      </c>
      <c r="W7213" s="53">
        <f t="shared" si="800"/>
        <v>1.8075952788538796E-3</v>
      </c>
      <c r="X7213" s="53" t="str">
        <f t="shared" si="801"/>
        <v/>
      </c>
      <c r="Y7213" s="54" t="str">
        <f t="shared" si="802"/>
        <v/>
      </c>
    </row>
    <row r="7214" spans="17:25" x14ac:dyDescent="0.25">
      <c r="Q7214" s="47">
        <f t="shared" si="798"/>
        <v>2011</v>
      </c>
      <c r="R7214" s="48" t="str">
        <f t="shared" si="796"/>
        <v>20118</v>
      </c>
      <c r="S7214" s="49">
        <v>40776</v>
      </c>
      <c r="T7214" s="48">
        <v>1779.05</v>
      </c>
      <c r="U7214" s="50">
        <f t="shared" si="797"/>
        <v>1785.56</v>
      </c>
      <c r="V7214" s="51">
        <f t="shared" si="799"/>
        <v>1846.9670958904089</v>
      </c>
      <c r="W7214" s="53">
        <f t="shared" si="800"/>
        <v>0</v>
      </c>
      <c r="X7214" s="53" t="str">
        <f t="shared" si="801"/>
        <v/>
      </c>
      <c r="Y7214" s="54" t="str">
        <f t="shared" si="802"/>
        <v/>
      </c>
    </row>
    <row r="7215" spans="17:25" x14ac:dyDescent="0.25">
      <c r="Q7215" s="47">
        <f t="shared" si="798"/>
        <v>2011</v>
      </c>
      <c r="R7215" s="48" t="str">
        <f t="shared" si="796"/>
        <v>20118</v>
      </c>
      <c r="S7215" s="49">
        <v>40777</v>
      </c>
      <c r="T7215" s="48">
        <v>1779.05</v>
      </c>
      <c r="U7215" s="50">
        <f t="shared" si="797"/>
        <v>1785.56</v>
      </c>
      <c r="V7215" s="51">
        <f t="shared" si="799"/>
        <v>1846.9670958904089</v>
      </c>
      <c r="W7215" s="53">
        <f t="shared" si="800"/>
        <v>0</v>
      </c>
      <c r="X7215" s="53" t="str">
        <f t="shared" si="801"/>
        <v/>
      </c>
      <c r="Y7215" s="54" t="str">
        <f t="shared" si="802"/>
        <v/>
      </c>
    </row>
    <row r="7216" spans="17:25" x14ac:dyDescent="0.25">
      <c r="Q7216" s="47">
        <f t="shared" si="798"/>
        <v>2011</v>
      </c>
      <c r="R7216" s="48" t="str">
        <f t="shared" si="796"/>
        <v>20118</v>
      </c>
      <c r="S7216" s="49">
        <v>40778</v>
      </c>
      <c r="T7216" s="48">
        <v>1779.86</v>
      </c>
      <c r="U7216" s="50">
        <f t="shared" si="797"/>
        <v>1785.56</v>
      </c>
      <c r="V7216" s="51">
        <f t="shared" si="799"/>
        <v>1846.9670958904089</v>
      </c>
      <c r="W7216" s="53">
        <f t="shared" si="800"/>
        <v>4.5529917652675778E-4</v>
      </c>
      <c r="X7216" s="53" t="str">
        <f t="shared" si="801"/>
        <v/>
      </c>
      <c r="Y7216" s="54" t="str">
        <f t="shared" si="802"/>
        <v/>
      </c>
    </row>
    <row r="7217" spans="17:25" x14ac:dyDescent="0.25">
      <c r="Q7217" s="47">
        <f t="shared" si="798"/>
        <v>2011</v>
      </c>
      <c r="R7217" s="48" t="str">
        <f t="shared" si="796"/>
        <v>20118</v>
      </c>
      <c r="S7217" s="49">
        <v>40779</v>
      </c>
      <c r="T7217" s="48">
        <v>1781.91</v>
      </c>
      <c r="U7217" s="50">
        <f t="shared" si="797"/>
        <v>1785.56</v>
      </c>
      <c r="V7217" s="51">
        <f t="shared" si="799"/>
        <v>1846.9670958904089</v>
      </c>
      <c r="W7217" s="53">
        <f t="shared" si="800"/>
        <v>1.1517759823806983E-3</v>
      </c>
      <c r="X7217" s="53" t="str">
        <f t="shared" si="801"/>
        <v/>
      </c>
      <c r="Y7217" s="54" t="str">
        <f t="shared" si="802"/>
        <v/>
      </c>
    </row>
    <row r="7218" spans="17:25" x14ac:dyDescent="0.25">
      <c r="Q7218" s="47">
        <f t="shared" si="798"/>
        <v>2011</v>
      </c>
      <c r="R7218" s="48" t="str">
        <f t="shared" si="796"/>
        <v>20118</v>
      </c>
      <c r="S7218" s="49">
        <v>40780</v>
      </c>
      <c r="T7218" s="48">
        <v>1791.61</v>
      </c>
      <c r="U7218" s="50">
        <f t="shared" si="797"/>
        <v>1785.56</v>
      </c>
      <c r="V7218" s="51">
        <f t="shared" si="799"/>
        <v>1846.9670958904089</v>
      </c>
      <c r="W7218" s="53">
        <f t="shared" si="800"/>
        <v>5.4435970391319977E-3</v>
      </c>
      <c r="X7218" s="53" t="str">
        <f t="shared" si="801"/>
        <v/>
      </c>
      <c r="Y7218" s="54" t="str">
        <f t="shared" si="802"/>
        <v/>
      </c>
    </row>
    <row r="7219" spans="17:25" x14ac:dyDescent="0.25">
      <c r="Q7219" s="47">
        <f t="shared" si="798"/>
        <v>2011</v>
      </c>
      <c r="R7219" s="48" t="str">
        <f t="shared" si="796"/>
        <v>20118</v>
      </c>
      <c r="S7219" s="49">
        <v>40781</v>
      </c>
      <c r="T7219" s="48">
        <v>1791.05</v>
      </c>
      <c r="U7219" s="50">
        <f t="shared" si="797"/>
        <v>1785.56</v>
      </c>
      <c r="V7219" s="51">
        <f t="shared" si="799"/>
        <v>1846.9670958904089</v>
      </c>
      <c r="W7219" s="53">
        <f t="shared" si="800"/>
        <v>-3.1256802540724493E-4</v>
      </c>
      <c r="X7219" s="53" t="str">
        <f t="shared" si="801"/>
        <v/>
      </c>
      <c r="Y7219" s="54" t="str">
        <f t="shared" si="802"/>
        <v/>
      </c>
    </row>
    <row r="7220" spans="17:25" x14ac:dyDescent="0.25">
      <c r="Q7220" s="47">
        <f t="shared" si="798"/>
        <v>2011</v>
      </c>
      <c r="R7220" s="48" t="str">
        <f t="shared" si="796"/>
        <v>20118</v>
      </c>
      <c r="S7220" s="49">
        <v>40782</v>
      </c>
      <c r="T7220" s="48">
        <v>1794.02</v>
      </c>
      <c r="U7220" s="50">
        <f t="shared" si="797"/>
        <v>1785.56</v>
      </c>
      <c r="V7220" s="51">
        <f t="shared" si="799"/>
        <v>1846.9670958904089</v>
      </c>
      <c r="W7220" s="53">
        <f t="shared" si="800"/>
        <v>1.6582451634516993E-3</v>
      </c>
      <c r="X7220" s="53" t="str">
        <f t="shared" si="801"/>
        <v/>
      </c>
      <c r="Y7220" s="54" t="str">
        <f t="shared" si="802"/>
        <v/>
      </c>
    </row>
    <row r="7221" spans="17:25" x14ac:dyDescent="0.25">
      <c r="Q7221" s="47">
        <f t="shared" si="798"/>
        <v>2011</v>
      </c>
      <c r="R7221" s="48" t="str">
        <f t="shared" si="796"/>
        <v>20118</v>
      </c>
      <c r="S7221" s="49">
        <v>40783</v>
      </c>
      <c r="T7221" s="48">
        <v>1794.02</v>
      </c>
      <c r="U7221" s="50">
        <f t="shared" si="797"/>
        <v>1785.56</v>
      </c>
      <c r="V7221" s="51">
        <f t="shared" si="799"/>
        <v>1846.9670958904089</v>
      </c>
      <c r="W7221" s="53">
        <f t="shared" si="800"/>
        <v>0</v>
      </c>
      <c r="X7221" s="53" t="str">
        <f t="shared" si="801"/>
        <v/>
      </c>
      <c r="Y7221" s="54" t="str">
        <f t="shared" si="802"/>
        <v/>
      </c>
    </row>
    <row r="7222" spans="17:25" x14ac:dyDescent="0.25">
      <c r="Q7222" s="47">
        <f t="shared" si="798"/>
        <v>2011</v>
      </c>
      <c r="R7222" s="48" t="str">
        <f t="shared" si="796"/>
        <v>20118</v>
      </c>
      <c r="S7222" s="49">
        <v>40784</v>
      </c>
      <c r="T7222" s="48">
        <v>1794.02</v>
      </c>
      <c r="U7222" s="50">
        <f t="shared" si="797"/>
        <v>1785.56</v>
      </c>
      <c r="V7222" s="51">
        <f t="shared" si="799"/>
        <v>1846.9670958904089</v>
      </c>
      <c r="W7222" s="53">
        <f t="shared" si="800"/>
        <v>0</v>
      </c>
      <c r="X7222" s="53" t="str">
        <f t="shared" si="801"/>
        <v/>
      </c>
      <c r="Y7222" s="54" t="str">
        <f t="shared" si="802"/>
        <v/>
      </c>
    </row>
    <row r="7223" spans="17:25" x14ac:dyDescent="0.25">
      <c r="Q7223" s="47">
        <f t="shared" si="798"/>
        <v>2011</v>
      </c>
      <c r="R7223" s="48" t="str">
        <f t="shared" si="796"/>
        <v>20118</v>
      </c>
      <c r="S7223" s="49">
        <v>40785</v>
      </c>
      <c r="T7223" s="48">
        <v>1787.52</v>
      </c>
      <c r="U7223" s="50">
        <f t="shared" si="797"/>
        <v>1785.56</v>
      </c>
      <c r="V7223" s="51">
        <f t="shared" si="799"/>
        <v>1846.9670958904089</v>
      </c>
      <c r="W7223" s="53">
        <f t="shared" si="800"/>
        <v>-3.6231480139574668E-3</v>
      </c>
      <c r="X7223" s="53" t="str">
        <f t="shared" si="801"/>
        <v/>
      </c>
      <c r="Y7223" s="54" t="str">
        <f t="shared" si="802"/>
        <v/>
      </c>
    </row>
    <row r="7224" spans="17:25" x14ac:dyDescent="0.25">
      <c r="Q7224" s="47">
        <f t="shared" si="798"/>
        <v>2011</v>
      </c>
      <c r="R7224" s="48" t="str">
        <f t="shared" si="796"/>
        <v>20118</v>
      </c>
      <c r="S7224" s="49">
        <v>40786</v>
      </c>
      <c r="T7224" s="48">
        <v>1783.66</v>
      </c>
      <c r="U7224" s="50">
        <f t="shared" si="797"/>
        <v>1785.56</v>
      </c>
      <c r="V7224" s="51">
        <f t="shared" si="799"/>
        <v>1846.9670958904089</v>
      </c>
      <c r="W7224" s="53">
        <f t="shared" si="800"/>
        <v>-2.1594163981381032E-3</v>
      </c>
      <c r="X7224" s="53" t="str">
        <f t="shared" si="801"/>
        <v/>
      </c>
      <c r="Y7224" s="54" t="str">
        <f t="shared" si="802"/>
        <v/>
      </c>
    </row>
    <row r="7225" spans="17:25" x14ac:dyDescent="0.25">
      <c r="Q7225" s="47">
        <f t="shared" si="798"/>
        <v>2011</v>
      </c>
      <c r="R7225" s="48" t="str">
        <f t="shared" si="796"/>
        <v>20119</v>
      </c>
      <c r="S7225" s="49">
        <v>40787</v>
      </c>
      <c r="T7225" s="48">
        <v>1780.26</v>
      </c>
      <c r="U7225" s="50">
        <f t="shared" si="797"/>
        <v>1833.3196666666665</v>
      </c>
      <c r="V7225" s="51">
        <f t="shared" si="799"/>
        <v>1846.9670958904089</v>
      </c>
      <c r="W7225" s="53">
        <f t="shared" si="800"/>
        <v>-1.9061928842941667E-3</v>
      </c>
      <c r="X7225" s="53">
        <f t="shared" si="801"/>
        <v>2.6747724336716017E-2</v>
      </c>
      <c r="Y7225" s="54" t="str">
        <f t="shared" si="802"/>
        <v/>
      </c>
    </row>
    <row r="7226" spans="17:25" x14ac:dyDescent="0.25">
      <c r="Q7226" s="47">
        <f t="shared" si="798"/>
        <v>2011</v>
      </c>
      <c r="R7226" s="48" t="str">
        <f t="shared" si="796"/>
        <v>20119</v>
      </c>
      <c r="S7226" s="49">
        <v>40788</v>
      </c>
      <c r="T7226" s="48">
        <v>1778.51</v>
      </c>
      <c r="U7226" s="50">
        <f t="shared" si="797"/>
        <v>1833.3196666666665</v>
      </c>
      <c r="V7226" s="51">
        <f t="shared" si="799"/>
        <v>1846.9670958904089</v>
      </c>
      <c r="W7226" s="53">
        <f t="shared" si="800"/>
        <v>-9.8300248278337943E-4</v>
      </c>
      <c r="X7226" s="53" t="str">
        <f t="shared" si="801"/>
        <v/>
      </c>
      <c r="Y7226" s="54" t="str">
        <f t="shared" si="802"/>
        <v/>
      </c>
    </row>
    <row r="7227" spans="17:25" x14ac:dyDescent="0.25">
      <c r="Q7227" s="47">
        <f t="shared" si="798"/>
        <v>2011</v>
      </c>
      <c r="R7227" s="48" t="str">
        <f t="shared" si="796"/>
        <v>20119</v>
      </c>
      <c r="S7227" s="49">
        <v>40789</v>
      </c>
      <c r="T7227" s="48">
        <v>1782.8</v>
      </c>
      <c r="U7227" s="50">
        <f t="shared" si="797"/>
        <v>1833.3196666666665</v>
      </c>
      <c r="V7227" s="51">
        <f t="shared" si="799"/>
        <v>1846.9670958904089</v>
      </c>
      <c r="W7227" s="53">
        <f t="shared" si="800"/>
        <v>2.4121315033369672E-3</v>
      </c>
      <c r="X7227" s="53" t="str">
        <f t="shared" si="801"/>
        <v/>
      </c>
      <c r="Y7227" s="54" t="str">
        <f t="shared" si="802"/>
        <v/>
      </c>
    </row>
    <row r="7228" spans="17:25" x14ac:dyDescent="0.25">
      <c r="Q7228" s="47">
        <f t="shared" si="798"/>
        <v>2011</v>
      </c>
      <c r="R7228" s="48" t="str">
        <f t="shared" si="796"/>
        <v>20119</v>
      </c>
      <c r="S7228" s="49">
        <v>40790</v>
      </c>
      <c r="T7228" s="48">
        <v>1782.8</v>
      </c>
      <c r="U7228" s="50">
        <f t="shared" si="797"/>
        <v>1833.3196666666665</v>
      </c>
      <c r="V7228" s="51">
        <f t="shared" si="799"/>
        <v>1846.9670958904089</v>
      </c>
      <c r="W7228" s="53">
        <f t="shared" si="800"/>
        <v>0</v>
      </c>
      <c r="X7228" s="53" t="str">
        <f t="shared" si="801"/>
        <v/>
      </c>
      <c r="Y7228" s="54" t="str">
        <f t="shared" si="802"/>
        <v/>
      </c>
    </row>
    <row r="7229" spans="17:25" x14ac:dyDescent="0.25">
      <c r="Q7229" s="47">
        <f t="shared" si="798"/>
        <v>2011</v>
      </c>
      <c r="R7229" s="48" t="str">
        <f t="shared" si="796"/>
        <v>20119</v>
      </c>
      <c r="S7229" s="49">
        <v>40791</v>
      </c>
      <c r="T7229" s="48">
        <v>1782.8</v>
      </c>
      <c r="U7229" s="50">
        <f t="shared" si="797"/>
        <v>1833.3196666666665</v>
      </c>
      <c r="V7229" s="51">
        <f t="shared" si="799"/>
        <v>1846.9670958904089</v>
      </c>
      <c r="W7229" s="53">
        <f t="shared" si="800"/>
        <v>0</v>
      </c>
      <c r="X7229" s="53" t="str">
        <f t="shared" si="801"/>
        <v/>
      </c>
      <c r="Y7229" s="54" t="str">
        <f t="shared" si="802"/>
        <v/>
      </c>
    </row>
    <row r="7230" spans="17:25" x14ac:dyDescent="0.25">
      <c r="Q7230" s="47">
        <f t="shared" si="798"/>
        <v>2011</v>
      </c>
      <c r="R7230" s="48" t="str">
        <f t="shared" si="796"/>
        <v>20119</v>
      </c>
      <c r="S7230" s="49">
        <v>40792</v>
      </c>
      <c r="T7230" s="48">
        <v>1782.8</v>
      </c>
      <c r="U7230" s="50">
        <f t="shared" si="797"/>
        <v>1833.3196666666665</v>
      </c>
      <c r="V7230" s="51">
        <f t="shared" si="799"/>
        <v>1846.9670958904089</v>
      </c>
      <c r="W7230" s="53">
        <f t="shared" si="800"/>
        <v>0</v>
      </c>
      <c r="X7230" s="53" t="str">
        <f t="shared" si="801"/>
        <v/>
      </c>
      <c r="Y7230" s="54" t="str">
        <f t="shared" si="802"/>
        <v/>
      </c>
    </row>
    <row r="7231" spans="17:25" x14ac:dyDescent="0.25">
      <c r="Q7231" s="47">
        <f t="shared" si="798"/>
        <v>2011</v>
      </c>
      <c r="R7231" s="48" t="str">
        <f t="shared" si="796"/>
        <v>20119</v>
      </c>
      <c r="S7231" s="49">
        <v>40793</v>
      </c>
      <c r="T7231" s="48">
        <v>1791.89</v>
      </c>
      <c r="U7231" s="50">
        <f t="shared" si="797"/>
        <v>1833.3196666666665</v>
      </c>
      <c r="V7231" s="51">
        <f t="shared" si="799"/>
        <v>1846.9670958904089</v>
      </c>
      <c r="W7231" s="53">
        <f t="shared" si="800"/>
        <v>5.0987211128563636E-3</v>
      </c>
      <c r="X7231" s="53" t="str">
        <f t="shared" si="801"/>
        <v/>
      </c>
      <c r="Y7231" s="54" t="str">
        <f t="shared" si="802"/>
        <v/>
      </c>
    </row>
    <row r="7232" spans="17:25" x14ac:dyDescent="0.25">
      <c r="Q7232" s="47">
        <f t="shared" si="798"/>
        <v>2011</v>
      </c>
      <c r="R7232" s="48" t="str">
        <f t="shared" si="796"/>
        <v>20119</v>
      </c>
      <c r="S7232" s="49">
        <v>40794</v>
      </c>
      <c r="T7232" s="48">
        <v>1789.3</v>
      </c>
      <c r="U7232" s="50">
        <f t="shared" si="797"/>
        <v>1833.3196666666665</v>
      </c>
      <c r="V7232" s="51">
        <f t="shared" si="799"/>
        <v>1846.9670958904089</v>
      </c>
      <c r="W7232" s="53">
        <f t="shared" si="800"/>
        <v>-1.445401224405618E-3</v>
      </c>
      <c r="X7232" s="53" t="str">
        <f t="shared" si="801"/>
        <v/>
      </c>
      <c r="Y7232" s="54" t="str">
        <f t="shared" si="802"/>
        <v/>
      </c>
    </row>
    <row r="7233" spans="17:25" x14ac:dyDescent="0.25">
      <c r="Q7233" s="47">
        <f t="shared" si="798"/>
        <v>2011</v>
      </c>
      <c r="R7233" s="48" t="str">
        <f t="shared" si="796"/>
        <v>20119</v>
      </c>
      <c r="S7233" s="49">
        <v>40795</v>
      </c>
      <c r="T7233" s="48">
        <v>1789.9</v>
      </c>
      <c r="U7233" s="50">
        <f t="shared" si="797"/>
        <v>1833.3196666666665</v>
      </c>
      <c r="V7233" s="51">
        <f t="shared" si="799"/>
        <v>1846.9670958904089</v>
      </c>
      <c r="W7233" s="53">
        <f t="shared" si="800"/>
        <v>3.3532666405866607E-4</v>
      </c>
      <c r="X7233" s="53" t="str">
        <f t="shared" si="801"/>
        <v/>
      </c>
      <c r="Y7233" s="54" t="str">
        <f t="shared" si="802"/>
        <v/>
      </c>
    </row>
    <row r="7234" spans="17:25" x14ac:dyDescent="0.25">
      <c r="Q7234" s="47">
        <f t="shared" si="798"/>
        <v>2011</v>
      </c>
      <c r="R7234" s="48" t="str">
        <f t="shared" si="796"/>
        <v>20119</v>
      </c>
      <c r="S7234" s="49">
        <v>40796</v>
      </c>
      <c r="T7234" s="48">
        <v>1796.58</v>
      </c>
      <c r="U7234" s="50">
        <f t="shared" si="797"/>
        <v>1833.3196666666665</v>
      </c>
      <c r="V7234" s="51">
        <f t="shared" si="799"/>
        <v>1846.9670958904089</v>
      </c>
      <c r="W7234" s="53">
        <f t="shared" si="800"/>
        <v>3.7320520699479776E-3</v>
      </c>
      <c r="X7234" s="53" t="str">
        <f t="shared" si="801"/>
        <v/>
      </c>
      <c r="Y7234" s="54" t="str">
        <f t="shared" si="802"/>
        <v/>
      </c>
    </row>
    <row r="7235" spans="17:25" x14ac:dyDescent="0.25">
      <c r="Q7235" s="47">
        <f t="shared" si="798"/>
        <v>2011</v>
      </c>
      <c r="R7235" s="48" t="str">
        <f t="shared" si="796"/>
        <v>20119</v>
      </c>
      <c r="S7235" s="49">
        <v>40797</v>
      </c>
      <c r="T7235" s="48">
        <v>1796.58</v>
      </c>
      <c r="U7235" s="50">
        <f t="shared" si="797"/>
        <v>1833.3196666666665</v>
      </c>
      <c r="V7235" s="51">
        <f t="shared" si="799"/>
        <v>1846.9670958904089</v>
      </c>
      <c r="W7235" s="53">
        <f t="shared" si="800"/>
        <v>0</v>
      </c>
      <c r="X7235" s="53" t="str">
        <f t="shared" si="801"/>
        <v/>
      </c>
      <c r="Y7235" s="54" t="str">
        <f t="shared" si="802"/>
        <v/>
      </c>
    </row>
    <row r="7236" spans="17:25" x14ac:dyDescent="0.25">
      <c r="Q7236" s="47">
        <f t="shared" si="798"/>
        <v>2011</v>
      </c>
      <c r="R7236" s="48" t="str">
        <f t="shared" si="796"/>
        <v>20119</v>
      </c>
      <c r="S7236" s="49">
        <v>40798</v>
      </c>
      <c r="T7236" s="48">
        <v>1796.58</v>
      </c>
      <c r="U7236" s="50">
        <f t="shared" si="797"/>
        <v>1833.3196666666665</v>
      </c>
      <c r="V7236" s="51">
        <f t="shared" si="799"/>
        <v>1846.9670958904089</v>
      </c>
      <c r="W7236" s="53">
        <f t="shared" si="800"/>
        <v>0</v>
      </c>
      <c r="X7236" s="53" t="str">
        <f t="shared" si="801"/>
        <v/>
      </c>
      <c r="Y7236" s="54" t="str">
        <f t="shared" si="802"/>
        <v/>
      </c>
    </row>
    <row r="7237" spans="17:25" x14ac:dyDescent="0.25">
      <c r="Q7237" s="47">
        <f t="shared" si="798"/>
        <v>2011</v>
      </c>
      <c r="R7237" s="48" t="str">
        <f t="shared" si="796"/>
        <v>20119</v>
      </c>
      <c r="S7237" s="49">
        <v>40799</v>
      </c>
      <c r="T7237" s="48">
        <v>1811.34</v>
      </c>
      <c r="U7237" s="50">
        <f t="shared" si="797"/>
        <v>1833.3196666666665</v>
      </c>
      <c r="V7237" s="51">
        <f t="shared" si="799"/>
        <v>1846.9670958904089</v>
      </c>
      <c r="W7237" s="53">
        <f t="shared" si="800"/>
        <v>8.2156096583507754E-3</v>
      </c>
      <c r="X7237" s="53" t="str">
        <f t="shared" si="801"/>
        <v/>
      </c>
      <c r="Y7237" s="54" t="str">
        <f t="shared" si="802"/>
        <v/>
      </c>
    </row>
    <row r="7238" spans="17:25" x14ac:dyDescent="0.25">
      <c r="Q7238" s="47">
        <f t="shared" si="798"/>
        <v>2011</v>
      </c>
      <c r="R7238" s="48" t="str">
        <f t="shared" si="796"/>
        <v>20119</v>
      </c>
      <c r="S7238" s="49">
        <v>40800</v>
      </c>
      <c r="T7238" s="48">
        <v>1813.42</v>
      </c>
      <c r="U7238" s="50">
        <f t="shared" si="797"/>
        <v>1833.3196666666665</v>
      </c>
      <c r="V7238" s="51">
        <f t="shared" si="799"/>
        <v>1846.9670958904089</v>
      </c>
      <c r="W7238" s="53">
        <f t="shared" si="800"/>
        <v>1.1483211324214704E-3</v>
      </c>
      <c r="X7238" s="53" t="str">
        <f t="shared" si="801"/>
        <v/>
      </c>
      <c r="Y7238" s="54" t="str">
        <f t="shared" si="802"/>
        <v/>
      </c>
    </row>
    <row r="7239" spans="17:25" x14ac:dyDescent="0.25">
      <c r="Q7239" s="47">
        <f t="shared" si="798"/>
        <v>2011</v>
      </c>
      <c r="R7239" s="48" t="str">
        <f t="shared" ref="R7239:R7302" si="803">+YEAR(S7239)&amp;MONTH(S7239)</f>
        <v>20119</v>
      </c>
      <c r="S7239" s="49">
        <v>40801</v>
      </c>
      <c r="T7239" s="48">
        <v>1824.15</v>
      </c>
      <c r="U7239" s="50">
        <f t="shared" ref="U7239:U7302" si="804">+AVERAGEIF($R$3:$R$12000,R7239,$T$3:$T$12000)</f>
        <v>1833.3196666666665</v>
      </c>
      <c r="V7239" s="51">
        <f t="shared" si="799"/>
        <v>1846.9670958904089</v>
      </c>
      <c r="W7239" s="53">
        <f t="shared" si="800"/>
        <v>5.9169966141323638E-3</v>
      </c>
      <c r="X7239" s="53" t="str">
        <f t="shared" si="801"/>
        <v/>
      </c>
      <c r="Y7239" s="54" t="str">
        <f t="shared" si="802"/>
        <v/>
      </c>
    </row>
    <row r="7240" spans="17:25" x14ac:dyDescent="0.25">
      <c r="Q7240" s="47">
        <f t="shared" ref="Q7240:Q7303" si="805">+YEAR(S7240)</f>
        <v>2011</v>
      </c>
      <c r="R7240" s="48" t="str">
        <f t="shared" si="803"/>
        <v>20119</v>
      </c>
      <c r="S7240" s="49">
        <v>40802</v>
      </c>
      <c r="T7240" s="48">
        <v>1822.04</v>
      </c>
      <c r="U7240" s="50">
        <f t="shared" si="804"/>
        <v>1833.3196666666665</v>
      </c>
      <c r="V7240" s="51">
        <f t="shared" ref="V7240:V7303" si="806">+AVERAGEIF($Q$3:$Q$12000,Q7240,$T$3:$T$12000)</f>
        <v>1846.9670958904089</v>
      </c>
      <c r="W7240" s="53">
        <f t="shared" si="800"/>
        <v>-1.1567031220021118E-3</v>
      </c>
      <c r="X7240" s="53" t="str">
        <f t="shared" si="801"/>
        <v/>
      </c>
      <c r="Y7240" s="54" t="str">
        <f t="shared" si="802"/>
        <v/>
      </c>
    </row>
    <row r="7241" spans="17:25" x14ac:dyDescent="0.25">
      <c r="Q7241" s="47">
        <f t="shared" si="805"/>
        <v>2011</v>
      </c>
      <c r="R7241" s="48" t="str">
        <f t="shared" si="803"/>
        <v>20119</v>
      </c>
      <c r="S7241" s="49">
        <v>40803</v>
      </c>
      <c r="T7241" s="48">
        <v>1820.29</v>
      </c>
      <c r="U7241" s="50">
        <f t="shared" si="804"/>
        <v>1833.3196666666665</v>
      </c>
      <c r="V7241" s="51">
        <f t="shared" si="806"/>
        <v>1846.9670958904089</v>
      </c>
      <c r="W7241" s="53">
        <f t="shared" ref="W7241:W7304" si="807">+T7241/T7240-1</f>
        <v>-9.6046189984855257E-4</v>
      </c>
      <c r="X7241" s="53" t="str">
        <f t="shared" ref="X7241:X7304" si="808">IF(U7241/U7240-1=0,"",U7241/U7240-1)</f>
        <v/>
      </c>
      <c r="Y7241" s="54" t="str">
        <f t="shared" ref="Y7241:Y7304" si="809">+IF(V7241=V7240,"",V7241/V7240-1)</f>
        <v/>
      </c>
    </row>
    <row r="7242" spans="17:25" x14ac:dyDescent="0.25">
      <c r="Q7242" s="47">
        <f t="shared" si="805"/>
        <v>2011</v>
      </c>
      <c r="R7242" s="48" t="str">
        <f t="shared" si="803"/>
        <v>20119</v>
      </c>
      <c r="S7242" s="49">
        <v>40804</v>
      </c>
      <c r="T7242" s="48">
        <v>1820.29</v>
      </c>
      <c r="U7242" s="50">
        <f t="shared" si="804"/>
        <v>1833.3196666666665</v>
      </c>
      <c r="V7242" s="51">
        <f t="shared" si="806"/>
        <v>1846.9670958904089</v>
      </c>
      <c r="W7242" s="53">
        <f t="shared" si="807"/>
        <v>0</v>
      </c>
      <c r="X7242" s="53" t="str">
        <f t="shared" si="808"/>
        <v/>
      </c>
      <c r="Y7242" s="54" t="str">
        <f t="shared" si="809"/>
        <v/>
      </c>
    </row>
    <row r="7243" spans="17:25" x14ac:dyDescent="0.25">
      <c r="Q7243" s="47">
        <f t="shared" si="805"/>
        <v>2011</v>
      </c>
      <c r="R7243" s="48" t="str">
        <f t="shared" si="803"/>
        <v>20119</v>
      </c>
      <c r="S7243" s="49">
        <v>40805</v>
      </c>
      <c r="T7243" s="48">
        <v>1820.29</v>
      </c>
      <c r="U7243" s="50">
        <f t="shared" si="804"/>
        <v>1833.3196666666665</v>
      </c>
      <c r="V7243" s="51">
        <f t="shared" si="806"/>
        <v>1846.9670958904089</v>
      </c>
      <c r="W7243" s="53">
        <f t="shared" si="807"/>
        <v>0</v>
      </c>
      <c r="X7243" s="53" t="str">
        <f t="shared" si="808"/>
        <v/>
      </c>
      <c r="Y7243" s="54" t="str">
        <f t="shared" si="809"/>
        <v/>
      </c>
    </row>
    <row r="7244" spans="17:25" x14ac:dyDescent="0.25">
      <c r="Q7244" s="47">
        <f t="shared" si="805"/>
        <v>2011</v>
      </c>
      <c r="R7244" s="48" t="str">
        <f t="shared" si="803"/>
        <v>20119</v>
      </c>
      <c r="S7244" s="49">
        <v>40806</v>
      </c>
      <c r="T7244" s="48">
        <v>1843.26</v>
      </c>
      <c r="U7244" s="50">
        <f t="shared" si="804"/>
        <v>1833.3196666666665</v>
      </c>
      <c r="V7244" s="51">
        <f t="shared" si="806"/>
        <v>1846.9670958904089</v>
      </c>
      <c r="W7244" s="53">
        <f t="shared" si="807"/>
        <v>1.2618868422064722E-2</v>
      </c>
      <c r="X7244" s="53" t="str">
        <f t="shared" si="808"/>
        <v/>
      </c>
      <c r="Y7244" s="54" t="str">
        <f t="shared" si="809"/>
        <v/>
      </c>
    </row>
    <row r="7245" spans="17:25" x14ac:dyDescent="0.25">
      <c r="Q7245" s="47">
        <f t="shared" si="805"/>
        <v>2011</v>
      </c>
      <c r="R7245" s="48" t="str">
        <f t="shared" si="803"/>
        <v>20119</v>
      </c>
      <c r="S7245" s="49">
        <v>40807</v>
      </c>
      <c r="T7245" s="48">
        <v>1854.96</v>
      </c>
      <c r="U7245" s="50">
        <f t="shared" si="804"/>
        <v>1833.3196666666665</v>
      </c>
      <c r="V7245" s="51">
        <f t="shared" si="806"/>
        <v>1846.9670958904089</v>
      </c>
      <c r="W7245" s="53">
        <f t="shared" si="807"/>
        <v>6.3474496272908354E-3</v>
      </c>
      <c r="X7245" s="53" t="str">
        <f t="shared" si="808"/>
        <v/>
      </c>
      <c r="Y7245" s="54" t="str">
        <f t="shared" si="809"/>
        <v/>
      </c>
    </row>
    <row r="7246" spans="17:25" x14ac:dyDescent="0.25">
      <c r="Q7246" s="47">
        <f t="shared" si="805"/>
        <v>2011</v>
      </c>
      <c r="R7246" s="48" t="str">
        <f t="shared" si="803"/>
        <v>20119</v>
      </c>
      <c r="S7246" s="49">
        <v>40808</v>
      </c>
      <c r="T7246" s="48">
        <v>1882.23</v>
      </c>
      <c r="U7246" s="50">
        <f t="shared" si="804"/>
        <v>1833.3196666666665</v>
      </c>
      <c r="V7246" s="51">
        <f t="shared" si="806"/>
        <v>1846.9670958904089</v>
      </c>
      <c r="W7246" s="53">
        <f t="shared" si="807"/>
        <v>1.4701125630741441E-2</v>
      </c>
      <c r="X7246" s="53" t="str">
        <f t="shared" si="808"/>
        <v/>
      </c>
      <c r="Y7246" s="54" t="str">
        <f t="shared" si="809"/>
        <v/>
      </c>
    </row>
    <row r="7247" spans="17:25" x14ac:dyDescent="0.25">
      <c r="Q7247" s="47">
        <f t="shared" si="805"/>
        <v>2011</v>
      </c>
      <c r="R7247" s="48" t="str">
        <f t="shared" si="803"/>
        <v>20119</v>
      </c>
      <c r="S7247" s="49">
        <v>40809</v>
      </c>
      <c r="T7247" s="48">
        <v>1915.63</v>
      </c>
      <c r="U7247" s="50">
        <f t="shared" si="804"/>
        <v>1833.3196666666665</v>
      </c>
      <c r="V7247" s="51">
        <f t="shared" si="806"/>
        <v>1846.9670958904089</v>
      </c>
      <c r="W7247" s="53">
        <f t="shared" si="807"/>
        <v>1.7744908964366868E-2</v>
      </c>
      <c r="X7247" s="53" t="str">
        <f t="shared" si="808"/>
        <v/>
      </c>
      <c r="Y7247" s="54" t="str">
        <f t="shared" si="809"/>
        <v/>
      </c>
    </row>
    <row r="7248" spans="17:25" x14ac:dyDescent="0.25">
      <c r="Q7248" s="47">
        <f t="shared" si="805"/>
        <v>2011</v>
      </c>
      <c r="R7248" s="48" t="str">
        <f t="shared" si="803"/>
        <v>20119</v>
      </c>
      <c r="S7248" s="49">
        <v>40810</v>
      </c>
      <c r="T7248" s="48">
        <v>1902.45</v>
      </c>
      <c r="U7248" s="50">
        <f t="shared" si="804"/>
        <v>1833.3196666666665</v>
      </c>
      <c r="V7248" s="51">
        <f t="shared" si="806"/>
        <v>1846.9670958904089</v>
      </c>
      <c r="W7248" s="53">
        <f t="shared" si="807"/>
        <v>-6.8802430531992309E-3</v>
      </c>
      <c r="X7248" s="53" t="str">
        <f t="shared" si="808"/>
        <v/>
      </c>
      <c r="Y7248" s="54" t="str">
        <f t="shared" si="809"/>
        <v/>
      </c>
    </row>
    <row r="7249" spans="17:25" x14ac:dyDescent="0.25">
      <c r="Q7249" s="47">
        <f t="shared" si="805"/>
        <v>2011</v>
      </c>
      <c r="R7249" s="48" t="str">
        <f t="shared" si="803"/>
        <v>20119</v>
      </c>
      <c r="S7249" s="49">
        <v>40811</v>
      </c>
      <c r="T7249" s="48">
        <v>1902.45</v>
      </c>
      <c r="U7249" s="50">
        <f t="shared" si="804"/>
        <v>1833.3196666666665</v>
      </c>
      <c r="V7249" s="51">
        <f t="shared" si="806"/>
        <v>1846.9670958904089</v>
      </c>
      <c r="W7249" s="53">
        <f t="shared" si="807"/>
        <v>0</v>
      </c>
      <c r="X7249" s="53" t="str">
        <f t="shared" si="808"/>
        <v/>
      </c>
      <c r="Y7249" s="54" t="str">
        <f t="shared" si="809"/>
        <v/>
      </c>
    </row>
    <row r="7250" spans="17:25" x14ac:dyDescent="0.25">
      <c r="Q7250" s="47">
        <f t="shared" si="805"/>
        <v>2011</v>
      </c>
      <c r="R7250" s="48" t="str">
        <f t="shared" si="803"/>
        <v>20119</v>
      </c>
      <c r="S7250" s="49">
        <v>40812</v>
      </c>
      <c r="T7250" s="48">
        <v>1902.45</v>
      </c>
      <c r="U7250" s="50">
        <f t="shared" si="804"/>
        <v>1833.3196666666665</v>
      </c>
      <c r="V7250" s="51">
        <f t="shared" si="806"/>
        <v>1846.9670958904089</v>
      </c>
      <c r="W7250" s="53">
        <f t="shared" si="807"/>
        <v>0</v>
      </c>
      <c r="X7250" s="53" t="str">
        <f t="shared" si="808"/>
        <v/>
      </c>
      <c r="Y7250" s="54" t="str">
        <f t="shared" si="809"/>
        <v/>
      </c>
    </row>
    <row r="7251" spans="17:25" x14ac:dyDescent="0.25">
      <c r="Q7251" s="47">
        <f t="shared" si="805"/>
        <v>2011</v>
      </c>
      <c r="R7251" s="48" t="str">
        <f t="shared" si="803"/>
        <v>20119</v>
      </c>
      <c r="S7251" s="49">
        <v>40813</v>
      </c>
      <c r="T7251" s="48">
        <v>1903.31</v>
      </c>
      <c r="U7251" s="50">
        <f t="shared" si="804"/>
        <v>1833.3196666666665</v>
      </c>
      <c r="V7251" s="51">
        <f t="shared" si="806"/>
        <v>1846.9670958904089</v>
      </c>
      <c r="W7251" s="53">
        <f t="shared" si="807"/>
        <v>4.5204867407822036E-4</v>
      </c>
      <c r="X7251" s="53" t="str">
        <f t="shared" si="808"/>
        <v/>
      </c>
      <c r="Y7251" s="54" t="str">
        <f t="shared" si="809"/>
        <v/>
      </c>
    </row>
    <row r="7252" spans="17:25" x14ac:dyDescent="0.25">
      <c r="Q7252" s="47">
        <f t="shared" si="805"/>
        <v>2011</v>
      </c>
      <c r="R7252" s="48" t="str">
        <f t="shared" si="803"/>
        <v>20119</v>
      </c>
      <c r="S7252" s="49">
        <v>40814</v>
      </c>
      <c r="T7252" s="48">
        <v>1887.38</v>
      </c>
      <c r="U7252" s="50">
        <f t="shared" si="804"/>
        <v>1833.3196666666665</v>
      </c>
      <c r="V7252" s="51">
        <f t="shared" si="806"/>
        <v>1846.9670958904089</v>
      </c>
      <c r="W7252" s="53">
        <f t="shared" si="807"/>
        <v>-8.3696297502771078E-3</v>
      </c>
      <c r="X7252" s="53" t="str">
        <f t="shared" si="808"/>
        <v/>
      </c>
      <c r="Y7252" s="54" t="str">
        <f t="shared" si="809"/>
        <v/>
      </c>
    </row>
    <row r="7253" spans="17:25" x14ac:dyDescent="0.25">
      <c r="Q7253" s="47">
        <f t="shared" si="805"/>
        <v>2011</v>
      </c>
      <c r="R7253" s="48" t="str">
        <f t="shared" si="803"/>
        <v>20119</v>
      </c>
      <c r="S7253" s="49">
        <v>40815</v>
      </c>
      <c r="T7253" s="48">
        <v>1907.75</v>
      </c>
      <c r="U7253" s="50">
        <f t="shared" si="804"/>
        <v>1833.3196666666665</v>
      </c>
      <c r="V7253" s="51">
        <f t="shared" si="806"/>
        <v>1846.9670958904089</v>
      </c>
      <c r="W7253" s="53">
        <f t="shared" si="807"/>
        <v>1.0792739141031404E-2</v>
      </c>
      <c r="X7253" s="53" t="str">
        <f t="shared" si="808"/>
        <v/>
      </c>
      <c r="Y7253" s="54" t="str">
        <f t="shared" si="809"/>
        <v/>
      </c>
    </row>
    <row r="7254" spans="17:25" x14ac:dyDescent="0.25">
      <c r="Q7254" s="47">
        <f t="shared" si="805"/>
        <v>2011</v>
      </c>
      <c r="R7254" s="48" t="str">
        <f t="shared" si="803"/>
        <v>20119</v>
      </c>
      <c r="S7254" s="49">
        <v>40816</v>
      </c>
      <c r="T7254" s="48">
        <v>1915.1</v>
      </c>
      <c r="U7254" s="50">
        <f t="shared" si="804"/>
        <v>1833.3196666666665</v>
      </c>
      <c r="V7254" s="51">
        <f t="shared" si="806"/>
        <v>1846.9670958904089</v>
      </c>
      <c r="W7254" s="53">
        <f t="shared" si="807"/>
        <v>3.8527060673567703E-3</v>
      </c>
      <c r="X7254" s="53" t="str">
        <f t="shared" si="808"/>
        <v/>
      </c>
      <c r="Y7254" s="54" t="str">
        <f t="shared" si="809"/>
        <v/>
      </c>
    </row>
    <row r="7255" spans="17:25" x14ac:dyDescent="0.25">
      <c r="Q7255" s="47">
        <f t="shared" si="805"/>
        <v>2011</v>
      </c>
      <c r="R7255" s="48" t="str">
        <f t="shared" si="803"/>
        <v>201110</v>
      </c>
      <c r="S7255" s="49">
        <v>40817</v>
      </c>
      <c r="T7255" s="48">
        <v>1929.01</v>
      </c>
      <c r="U7255" s="50">
        <f t="shared" si="804"/>
        <v>1907.609032258064</v>
      </c>
      <c r="V7255" s="51">
        <f t="shared" si="806"/>
        <v>1846.9670958904089</v>
      </c>
      <c r="W7255" s="53">
        <f t="shared" si="807"/>
        <v>7.2633282857292869E-3</v>
      </c>
      <c r="X7255" s="53">
        <f t="shared" si="808"/>
        <v>4.0521774212169959E-2</v>
      </c>
      <c r="Y7255" s="54" t="str">
        <f t="shared" si="809"/>
        <v/>
      </c>
    </row>
    <row r="7256" spans="17:25" x14ac:dyDescent="0.25">
      <c r="Q7256" s="47">
        <f t="shared" si="805"/>
        <v>2011</v>
      </c>
      <c r="R7256" s="48" t="str">
        <f t="shared" si="803"/>
        <v>201110</v>
      </c>
      <c r="S7256" s="49">
        <v>40818</v>
      </c>
      <c r="T7256" s="48">
        <v>1929.01</v>
      </c>
      <c r="U7256" s="50">
        <f t="shared" si="804"/>
        <v>1907.609032258064</v>
      </c>
      <c r="V7256" s="51">
        <f t="shared" si="806"/>
        <v>1846.9670958904089</v>
      </c>
      <c r="W7256" s="53">
        <f t="shared" si="807"/>
        <v>0</v>
      </c>
      <c r="X7256" s="53" t="str">
        <f t="shared" si="808"/>
        <v/>
      </c>
      <c r="Y7256" s="54" t="str">
        <f t="shared" si="809"/>
        <v/>
      </c>
    </row>
    <row r="7257" spans="17:25" x14ac:dyDescent="0.25">
      <c r="Q7257" s="47">
        <f t="shared" si="805"/>
        <v>2011</v>
      </c>
      <c r="R7257" s="48" t="str">
        <f t="shared" si="803"/>
        <v>201110</v>
      </c>
      <c r="S7257" s="49">
        <v>40819</v>
      </c>
      <c r="T7257" s="48">
        <v>1929.01</v>
      </c>
      <c r="U7257" s="50">
        <f t="shared" si="804"/>
        <v>1907.609032258064</v>
      </c>
      <c r="V7257" s="51">
        <f t="shared" si="806"/>
        <v>1846.9670958904089</v>
      </c>
      <c r="W7257" s="53">
        <f t="shared" si="807"/>
        <v>0</v>
      </c>
      <c r="X7257" s="53" t="str">
        <f t="shared" si="808"/>
        <v/>
      </c>
      <c r="Y7257" s="54" t="str">
        <f t="shared" si="809"/>
        <v/>
      </c>
    </row>
    <row r="7258" spans="17:25" x14ac:dyDescent="0.25">
      <c r="Q7258" s="47">
        <f t="shared" si="805"/>
        <v>2011</v>
      </c>
      <c r="R7258" s="48" t="str">
        <f t="shared" si="803"/>
        <v>201110</v>
      </c>
      <c r="S7258" s="49">
        <v>40820</v>
      </c>
      <c r="T7258" s="48">
        <v>1943.8</v>
      </c>
      <c r="U7258" s="50">
        <f t="shared" si="804"/>
        <v>1907.609032258064</v>
      </c>
      <c r="V7258" s="51">
        <f t="shared" si="806"/>
        <v>1846.9670958904089</v>
      </c>
      <c r="W7258" s="53">
        <f t="shared" si="807"/>
        <v>7.6671453232486364E-3</v>
      </c>
      <c r="X7258" s="53" t="str">
        <f t="shared" si="808"/>
        <v/>
      </c>
      <c r="Y7258" s="54" t="str">
        <f t="shared" si="809"/>
        <v/>
      </c>
    </row>
    <row r="7259" spans="17:25" x14ac:dyDescent="0.25">
      <c r="Q7259" s="47">
        <f t="shared" si="805"/>
        <v>2011</v>
      </c>
      <c r="R7259" s="48" t="str">
        <f t="shared" si="803"/>
        <v>201110</v>
      </c>
      <c r="S7259" s="49">
        <v>40821</v>
      </c>
      <c r="T7259" s="48">
        <v>1972.76</v>
      </c>
      <c r="U7259" s="50">
        <f t="shared" si="804"/>
        <v>1907.609032258064</v>
      </c>
      <c r="V7259" s="51">
        <f t="shared" si="806"/>
        <v>1846.9670958904089</v>
      </c>
      <c r="W7259" s="53">
        <f t="shared" si="807"/>
        <v>1.4898652124704315E-2</v>
      </c>
      <c r="X7259" s="53" t="str">
        <f t="shared" si="808"/>
        <v/>
      </c>
      <c r="Y7259" s="54" t="str">
        <f t="shared" si="809"/>
        <v/>
      </c>
    </row>
    <row r="7260" spans="17:25" x14ac:dyDescent="0.25">
      <c r="Q7260" s="47">
        <f t="shared" si="805"/>
        <v>2011</v>
      </c>
      <c r="R7260" s="48" t="str">
        <f t="shared" si="803"/>
        <v>201110</v>
      </c>
      <c r="S7260" s="49">
        <v>40822</v>
      </c>
      <c r="T7260" s="48">
        <v>1967.56</v>
      </c>
      <c r="U7260" s="50">
        <f t="shared" si="804"/>
        <v>1907.609032258064</v>
      </c>
      <c r="V7260" s="51">
        <f t="shared" si="806"/>
        <v>1846.9670958904089</v>
      </c>
      <c r="W7260" s="53">
        <f t="shared" si="807"/>
        <v>-2.6359009712281223E-3</v>
      </c>
      <c r="X7260" s="53" t="str">
        <f t="shared" si="808"/>
        <v/>
      </c>
      <c r="Y7260" s="54" t="str">
        <f t="shared" si="809"/>
        <v/>
      </c>
    </row>
    <row r="7261" spans="17:25" x14ac:dyDescent="0.25">
      <c r="Q7261" s="47">
        <f t="shared" si="805"/>
        <v>2011</v>
      </c>
      <c r="R7261" s="48" t="str">
        <f t="shared" si="803"/>
        <v>201110</v>
      </c>
      <c r="S7261" s="49">
        <v>40823</v>
      </c>
      <c r="T7261" s="48">
        <v>1952.09</v>
      </c>
      <c r="U7261" s="50">
        <f t="shared" si="804"/>
        <v>1907.609032258064</v>
      </c>
      <c r="V7261" s="51">
        <f t="shared" si="806"/>
        <v>1846.9670958904089</v>
      </c>
      <c r="W7261" s="53">
        <f t="shared" si="807"/>
        <v>-7.8625302405009867E-3</v>
      </c>
      <c r="X7261" s="53" t="str">
        <f t="shared" si="808"/>
        <v/>
      </c>
      <c r="Y7261" s="54" t="str">
        <f t="shared" si="809"/>
        <v/>
      </c>
    </row>
    <row r="7262" spans="17:25" x14ac:dyDescent="0.25">
      <c r="Q7262" s="47">
        <f t="shared" si="805"/>
        <v>2011</v>
      </c>
      <c r="R7262" s="48" t="str">
        <f t="shared" si="803"/>
        <v>201110</v>
      </c>
      <c r="S7262" s="49">
        <v>40824</v>
      </c>
      <c r="T7262" s="48">
        <v>1931.64</v>
      </c>
      <c r="U7262" s="50">
        <f t="shared" si="804"/>
        <v>1907.609032258064</v>
      </c>
      <c r="V7262" s="51">
        <f t="shared" si="806"/>
        <v>1846.9670958904089</v>
      </c>
      <c r="W7262" s="53">
        <f t="shared" si="807"/>
        <v>-1.0475951416174412E-2</v>
      </c>
      <c r="X7262" s="53" t="str">
        <f t="shared" si="808"/>
        <v/>
      </c>
      <c r="Y7262" s="54" t="str">
        <f t="shared" si="809"/>
        <v/>
      </c>
    </row>
    <row r="7263" spans="17:25" x14ac:dyDescent="0.25">
      <c r="Q7263" s="47">
        <f t="shared" si="805"/>
        <v>2011</v>
      </c>
      <c r="R7263" s="48" t="str">
        <f t="shared" si="803"/>
        <v>201110</v>
      </c>
      <c r="S7263" s="49">
        <v>40825</v>
      </c>
      <c r="T7263" s="48">
        <v>1931.64</v>
      </c>
      <c r="U7263" s="50">
        <f t="shared" si="804"/>
        <v>1907.609032258064</v>
      </c>
      <c r="V7263" s="51">
        <f t="shared" si="806"/>
        <v>1846.9670958904089</v>
      </c>
      <c r="W7263" s="53">
        <f t="shared" si="807"/>
        <v>0</v>
      </c>
      <c r="X7263" s="53" t="str">
        <f t="shared" si="808"/>
        <v/>
      </c>
      <c r="Y7263" s="54" t="str">
        <f t="shared" si="809"/>
        <v/>
      </c>
    </row>
    <row r="7264" spans="17:25" x14ac:dyDescent="0.25">
      <c r="Q7264" s="47">
        <f t="shared" si="805"/>
        <v>2011</v>
      </c>
      <c r="R7264" s="48" t="str">
        <f t="shared" si="803"/>
        <v>201110</v>
      </c>
      <c r="S7264" s="49">
        <v>40826</v>
      </c>
      <c r="T7264" s="48">
        <v>1931.64</v>
      </c>
      <c r="U7264" s="50">
        <f t="shared" si="804"/>
        <v>1907.609032258064</v>
      </c>
      <c r="V7264" s="51">
        <f t="shared" si="806"/>
        <v>1846.9670958904089</v>
      </c>
      <c r="W7264" s="53">
        <f t="shared" si="807"/>
        <v>0</v>
      </c>
      <c r="X7264" s="53" t="str">
        <f t="shared" si="808"/>
        <v/>
      </c>
      <c r="Y7264" s="54" t="str">
        <f t="shared" si="809"/>
        <v/>
      </c>
    </row>
    <row r="7265" spans="17:25" x14ac:dyDescent="0.25">
      <c r="Q7265" s="47">
        <f t="shared" si="805"/>
        <v>2011</v>
      </c>
      <c r="R7265" s="48" t="str">
        <f t="shared" si="803"/>
        <v>201110</v>
      </c>
      <c r="S7265" s="49">
        <v>40827</v>
      </c>
      <c r="T7265" s="48">
        <v>1931.64</v>
      </c>
      <c r="U7265" s="50">
        <f t="shared" si="804"/>
        <v>1907.609032258064</v>
      </c>
      <c r="V7265" s="51">
        <f t="shared" si="806"/>
        <v>1846.9670958904089</v>
      </c>
      <c r="W7265" s="53">
        <f t="shared" si="807"/>
        <v>0</v>
      </c>
      <c r="X7265" s="53" t="str">
        <f t="shared" si="808"/>
        <v/>
      </c>
      <c r="Y7265" s="54" t="str">
        <f t="shared" si="809"/>
        <v/>
      </c>
    </row>
    <row r="7266" spans="17:25" x14ac:dyDescent="0.25">
      <c r="Q7266" s="47">
        <f t="shared" si="805"/>
        <v>2011</v>
      </c>
      <c r="R7266" s="48" t="str">
        <f t="shared" si="803"/>
        <v>201110</v>
      </c>
      <c r="S7266" s="49">
        <v>40828</v>
      </c>
      <c r="T7266" s="48">
        <v>1913.6</v>
      </c>
      <c r="U7266" s="50">
        <f t="shared" si="804"/>
        <v>1907.609032258064</v>
      </c>
      <c r="V7266" s="51">
        <f t="shared" si="806"/>
        <v>1846.9670958904089</v>
      </c>
      <c r="W7266" s="53">
        <f t="shared" si="807"/>
        <v>-9.3392143463586486E-3</v>
      </c>
      <c r="X7266" s="53" t="str">
        <f t="shared" si="808"/>
        <v/>
      </c>
      <c r="Y7266" s="54" t="str">
        <f t="shared" si="809"/>
        <v/>
      </c>
    </row>
    <row r="7267" spans="17:25" x14ac:dyDescent="0.25">
      <c r="Q7267" s="47">
        <f t="shared" si="805"/>
        <v>2011</v>
      </c>
      <c r="R7267" s="48" t="str">
        <f t="shared" si="803"/>
        <v>201110</v>
      </c>
      <c r="S7267" s="49">
        <v>40829</v>
      </c>
      <c r="T7267" s="48">
        <v>1896.72</v>
      </c>
      <c r="U7267" s="50">
        <f t="shared" si="804"/>
        <v>1907.609032258064</v>
      </c>
      <c r="V7267" s="51">
        <f t="shared" si="806"/>
        <v>1846.9670958904089</v>
      </c>
      <c r="W7267" s="53">
        <f t="shared" si="807"/>
        <v>-8.8210702341136038E-3</v>
      </c>
      <c r="X7267" s="53" t="str">
        <f t="shared" si="808"/>
        <v/>
      </c>
      <c r="Y7267" s="54" t="str">
        <f t="shared" si="809"/>
        <v/>
      </c>
    </row>
    <row r="7268" spans="17:25" x14ac:dyDescent="0.25">
      <c r="Q7268" s="47">
        <f t="shared" si="805"/>
        <v>2011</v>
      </c>
      <c r="R7268" s="48" t="str">
        <f t="shared" si="803"/>
        <v>201110</v>
      </c>
      <c r="S7268" s="49">
        <v>40830</v>
      </c>
      <c r="T7268" s="48">
        <v>1909.12</v>
      </c>
      <c r="U7268" s="50">
        <f t="shared" si="804"/>
        <v>1907.609032258064</v>
      </c>
      <c r="V7268" s="51">
        <f t="shared" si="806"/>
        <v>1846.9670958904089</v>
      </c>
      <c r="W7268" s="53">
        <f t="shared" si="807"/>
        <v>6.5376017546079357E-3</v>
      </c>
      <c r="X7268" s="53" t="str">
        <f t="shared" si="808"/>
        <v/>
      </c>
      <c r="Y7268" s="54" t="str">
        <f t="shared" si="809"/>
        <v/>
      </c>
    </row>
    <row r="7269" spans="17:25" x14ac:dyDescent="0.25">
      <c r="Q7269" s="47">
        <f t="shared" si="805"/>
        <v>2011</v>
      </c>
      <c r="R7269" s="48" t="str">
        <f t="shared" si="803"/>
        <v>201110</v>
      </c>
      <c r="S7269" s="49">
        <v>40831</v>
      </c>
      <c r="T7269" s="48">
        <v>1895.33</v>
      </c>
      <c r="U7269" s="50">
        <f t="shared" si="804"/>
        <v>1907.609032258064</v>
      </c>
      <c r="V7269" s="51">
        <f t="shared" si="806"/>
        <v>1846.9670958904089</v>
      </c>
      <c r="W7269" s="53">
        <f t="shared" si="807"/>
        <v>-7.2232232651692208E-3</v>
      </c>
      <c r="X7269" s="53" t="str">
        <f t="shared" si="808"/>
        <v/>
      </c>
      <c r="Y7269" s="54" t="str">
        <f t="shared" si="809"/>
        <v/>
      </c>
    </row>
    <row r="7270" spans="17:25" x14ac:dyDescent="0.25">
      <c r="Q7270" s="47">
        <f t="shared" si="805"/>
        <v>2011</v>
      </c>
      <c r="R7270" s="48" t="str">
        <f t="shared" si="803"/>
        <v>201110</v>
      </c>
      <c r="S7270" s="49">
        <v>40832</v>
      </c>
      <c r="T7270" s="48">
        <v>1895.33</v>
      </c>
      <c r="U7270" s="50">
        <f t="shared" si="804"/>
        <v>1907.609032258064</v>
      </c>
      <c r="V7270" s="51">
        <f t="shared" si="806"/>
        <v>1846.9670958904089</v>
      </c>
      <c r="W7270" s="53">
        <f t="shared" si="807"/>
        <v>0</v>
      </c>
      <c r="X7270" s="53" t="str">
        <f t="shared" si="808"/>
        <v/>
      </c>
      <c r="Y7270" s="54" t="str">
        <f t="shared" si="809"/>
        <v/>
      </c>
    </row>
    <row r="7271" spans="17:25" x14ac:dyDescent="0.25">
      <c r="Q7271" s="47">
        <f t="shared" si="805"/>
        <v>2011</v>
      </c>
      <c r="R7271" s="48" t="str">
        <f t="shared" si="803"/>
        <v>201110</v>
      </c>
      <c r="S7271" s="49">
        <v>40833</v>
      </c>
      <c r="T7271" s="48">
        <v>1895.33</v>
      </c>
      <c r="U7271" s="50">
        <f t="shared" si="804"/>
        <v>1907.609032258064</v>
      </c>
      <c r="V7271" s="51">
        <f t="shared" si="806"/>
        <v>1846.9670958904089</v>
      </c>
      <c r="W7271" s="53">
        <f t="shared" si="807"/>
        <v>0</v>
      </c>
      <c r="X7271" s="53" t="str">
        <f t="shared" si="808"/>
        <v/>
      </c>
      <c r="Y7271" s="54" t="str">
        <f t="shared" si="809"/>
        <v/>
      </c>
    </row>
    <row r="7272" spans="17:25" x14ac:dyDescent="0.25">
      <c r="Q7272" s="47">
        <f t="shared" si="805"/>
        <v>2011</v>
      </c>
      <c r="R7272" s="48" t="str">
        <f t="shared" si="803"/>
        <v>201110</v>
      </c>
      <c r="S7272" s="49">
        <v>40834</v>
      </c>
      <c r="T7272" s="48">
        <v>1895.33</v>
      </c>
      <c r="U7272" s="50">
        <f t="shared" si="804"/>
        <v>1907.609032258064</v>
      </c>
      <c r="V7272" s="51">
        <f t="shared" si="806"/>
        <v>1846.9670958904089</v>
      </c>
      <c r="W7272" s="53">
        <f t="shared" si="807"/>
        <v>0</v>
      </c>
      <c r="X7272" s="53" t="str">
        <f t="shared" si="808"/>
        <v/>
      </c>
      <c r="Y7272" s="54" t="str">
        <f t="shared" si="809"/>
        <v/>
      </c>
    </row>
    <row r="7273" spans="17:25" x14ac:dyDescent="0.25">
      <c r="Q7273" s="47">
        <f t="shared" si="805"/>
        <v>2011</v>
      </c>
      <c r="R7273" s="48" t="str">
        <f t="shared" si="803"/>
        <v>201110</v>
      </c>
      <c r="S7273" s="49">
        <v>40835</v>
      </c>
      <c r="T7273" s="48">
        <v>1902.47</v>
      </c>
      <c r="U7273" s="50">
        <f t="shared" si="804"/>
        <v>1907.609032258064</v>
      </c>
      <c r="V7273" s="51">
        <f t="shared" si="806"/>
        <v>1846.9670958904089</v>
      </c>
      <c r="W7273" s="53">
        <f t="shared" si="807"/>
        <v>3.7671540048436203E-3</v>
      </c>
      <c r="X7273" s="53" t="str">
        <f t="shared" si="808"/>
        <v/>
      </c>
      <c r="Y7273" s="54" t="str">
        <f t="shared" si="809"/>
        <v/>
      </c>
    </row>
    <row r="7274" spans="17:25" x14ac:dyDescent="0.25">
      <c r="Q7274" s="47">
        <f t="shared" si="805"/>
        <v>2011</v>
      </c>
      <c r="R7274" s="48" t="str">
        <f t="shared" si="803"/>
        <v>201110</v>
      </c>
      <c r="S7274" s="49">
        <v>40836</v>
      </c>
      <c r="T7274" s="48">
        <v>1900.1</v>
      </c>
      <c r="U7274" s="50">
        <f t="shared" si="804"/>
        <v>1907.609032258064</v>
      </c>
      <c r="V7274" s="51">
        <f t="shared" si="806"/>
        <v>1846.9670958904089</v>
      </c>
      <c r="W7274" s="53">
        <f t="shared" si="807"/>
        <v>-1.2457489474210215E-3</v>
      </c>
      <c r="X7274" s="53" t="str">
        <f t="shared" si="808"/>
        <v/>
      </c>
      <c r="Y7274" s="54" t="str">
        <f t="shared" si="809"/>
        <v/>
      </c>
    </row>
    <row r="7275" spans="17:25" x14ac:dyDescent="0.25">
      <c r="Q7275" s="47">
        <f t="shared" si="805"/>
        <v>2011</v>
      </c>
      <c r="R7275" s="48" t="str">
        <f t="shared" si="803"/>
        <v>201110</v>
      </c>
      <c r="S7275" s="49">
        <v>40837</v>
      </c>
      <c r="T7275" s="48">
        <v>1905.95</v>
      </c>
      <c r="U7275" s="50">
        <f t="shared" si="804"/>
        <v>1907.609032258064</v>
      </c>
      <c r="V7275" s="51">
        <f t="shared" si="806"/>
        <v>1846.9670958904089</v>
      </c>
      <c r="W7275" s="53">
        <f t="shared" si="807"/>
        <v>3.0787853270881627E-3</v>
      </c>
      <c r="X7275" s="53" t="str">
        <f t="shared" si="808"/>
        <v/>
      </c>
      <c r="Y7275" s="54" t="str">
        <f t="shared" si="809"/>
        <v/>
      </c>
    </row>
    <row r="7276" spans="17:25" x14ac:dyDescent="0.25">
      <c r="Q7276" s="47">
        <f t="shared" si="805"/>
        <v>2011</v>
      </c>
      <c r="R7276" s="48" t="str">
        <f t="shared" si="803"/>
        <v>201110</v>
      </c>
      <c r="S7276" s="49">
        <v>40838</v>
      </c>
      <c r="T7276" s="48">
        <v>1897.45</v>
      </c>
      <c r="U7276" s="50">
        <f t="shared" si="804"/>
        <v>1907.609032258064</v>
      </c>
      <c r="V7276" s="51">
        <f t="shared" si="806"/>
        <v>1846.9670958904089</v>
      </c>
      <c r="W7276" s="53">
        <f t="shared" si="807"/>
        <v>-4.459718250741096E-3</v>
      </c>
      <c r="X7276" s="53" t="str">
        <f t="shared" si="808"/>
        <v/>
      </c>
      <c r="Y7276" s="54" t="str">
        <f t="shared" si="809"/>
        <v/>
      </c>
    </row>
    <row r="7277" spans="17:25" x14ac:dyDescent="0.25">
      <c r="Q7277" s="47">
        <f t="shared" si="805"/>
        <v>2011</v>
      </c>
      <c r="R7277" s="48" t="str">
        <f t="shared" si="803"/>
        <v>201110</v>
      </c>
      <c r="S7277" s="49">
        <v>40839</v>
      </c>
      <c r="T7277" s="48">
        <v>1897.45</v>
      </c>
      <c r="U7277" s="50">
        <f t="shared" si="804"/>
        <v>1907.609032258064</v>
      </c>
      <c r="V7277" s="51">
        <f t="shared" si="806"/>
        <v>1846.9670958904089</v>
      </c>
      <c r="W7277" s="53">
        <f t="shared" si="807"/>
        <v>0</v>
      </c>
      <c r="X7277" s="53" t="str">
        <f t="shared" si="808"/>
        <v/>
      </c>
      <c r="Y7277" s="54" t="str">
        <f t="shared" si="809"/>
        <v/>
      </c>
    </row>
    <row r="7278" spans="17:25" x14ac:dyDescent="0.25">
      <c r="Q7278" s="47">
        <f t="shared" si="805"/>
        <v>2011</v>
      </c>
      <c r="R7278" s="48" t="str">
        <f t="shared" si="803"/>
        <v>201110</v>
      </c>
      <c r="S7278" s="49">
        <v>40840</v>
      </c>
      <c r="T7278" s="48">
        <v>1897.45</v>
      </c>
      <c r="U7278" s="50">
        <f t="shared" si="804"/>
        <v>1907.609032258064</v>
      </c>
      <c r="V7278" s="51">
        <f t="shared" si="806"/>
        <v>1846.9670958904089</v>
      </c>
      <c r="W7278" s="53">
        <f t="shared" si="807"/>
        <v>0</v>
      </c>
      <c r="X7278" s="53" t="str">
        <f t="shared" si="808"/>
        <v/>
      </c>
      <c r="Y7278" s="54" t="str">
        <f t="shared" si="809"/>
        <v/>
      </c>
    </row>
    <row r="7279" spans="17:25" x14ac:dyDescent="0.25">
      <c r="Q7279" s="47">
        <f t="shared" si="805"/>
        <v>2011</v>
      </c>
      <c r="R7279" s="48" t="str">
        <f t="shared" si="803"/>
        <v>201110</v>
      </c>
      <c r="S7279" s="49">
        <v>40841</v>
      </c>
      <c r="T7279" s="48">
        <v>1878.78</v>
      </c>
      <c r="U7279" s="50">
        <f t="shared" si="804"/>
        <v>1907.609032258064</v>
      </c>
      <c r="V7279" s="51">
        <f t="shared" si="806"/>
        <v>1846.9670958904089</v>
      </c>
      <c r="W7279" s="53">
        <f t="shared" si="807"/>
        <v>-9.8395214630161432E-3</v>
      </c>
      <c r="X7279" s="53" t="str">
        <f t="shared" si="808"/>
        <v/>
      </c>
      <c r="Y7279" s="54" t="str">
        <f t="shared" si="809"/>
        <v/>
      </c>
    </row>
    <row r="7280" spans="17:25" x14ac:dyDescent="0.25">
      <c r="Q7280" s="47">
        <f t="shared" si="805"/>
        <v>2011</v>
      </c>
      <c r="R7280" s="48" t="str">
        <f t="shared" si="803"/>
        <v>201110</v>
      </c>
      <c r="S7280" s="49">
        <v>40842</v>
      </c>
      <c r="T7280" s="48">
        <v>1875.55</v>
      </c>
      <c r="U7280" s="50">
        <f t="shared" si="804"/>
        <v>1907.609032258064</v>
      </c>
      <c r="V7280" s="51">
        <f t="shared" si="806"/>
        <v>1846.9670958904089</v>
      </c>
      <c r="W7280" s="53">
        <f t="shared" si="807"/>
        <v>-1.7192007579386326E-3</v>
      </c>
      <c r="X7280" s="53" t="str">
        <f t="shared" si="808"/>
        <v/>
      </c>
      <c r="Y7280" s="54" t="str">
        <f t="shared" si="809"/>
        <v/>
      </c>
    </row>
    <row r="7281" spans="17:25" x14ac:dyDescent="0.25">
      <c r="Q7281" s="47">
        <f t="shared" si="805"/>
        <v>2011</v>
      </c>
      <c r="R7281" s="48" t="str">
        <f t="shared" si="803"/>
        <v>201110</v>
      </c>
      <c r="S7281" s="49">
        <v>40843</v>
      </c>
      <c r="T7281" s="48">
        <v>1878.1</v>
      </c>
      <c r="U7281" s="50">
        <f t="shared" si="804"/>
        <v>1907.609032258064</v>
      </c>
      <c r="V7281" s="51">
        <f t="shared" si="806"/>
        <v>1846.9670958904089</v>
      </c>
      <c r="W7281" s="53">
        <f t="shared" si="807"/>
        <v>1.3596011836527477E-3</v>
      </c>
      <c r="X7281" s="53" t="str">
        <f t="shared" si="808"/>
        <v/>
      </c>
      <c r="Y7281" s="54" t="str">
        <f t="shared" si="809"/>
        <v/>
      </c>
    </row>
    <row r="7282" spans="17:25" x14ac:dyDescent="0.25">
      <c r="Q7282" s="47">
        <f t="shared" si="805"/>
        <v>2011</v>
      </c>
      <c r="R7282" s="48" t="str">
        <f t="shared" si="803"/>
        <v>201110</v>
      </c>
      <c r="S7282" s="49">
        <v>40844</v>
      </c>
      <c r="T7282" s="48">
        <v>1862.84</v>
      </c>
      <c r="U7282" s="50">
        <f t="shared" si="804"/>
        <v>1907.609032258064</v>
      </c>
      <c r="V7282" s="51">
        <f t="shared" si="806"/>
        <v>1846.9670958904089</v>
      </c>
      <c r="W7282" s="53">
        <f t="shared" si="807"/>
        <v>-8.1252329481923402E-3</v>
      </c>
      <c r="X7282" s="53" t="str">
        <f t="shared" si="808"/>
        <v/>
      </c>
      <c r="Y7282" s="54" t="str">
        <f t="shared" si="809"/>
        <v/>
      </c>
    </row>
    <row r="7283" spans="17:25" x14ac:dyDescent="0.25">
      <c r="Q7283" s="47">
        <f t="shared" si="805"/>
        <v>2011</v>
      </c>
      <c r="R7283" s="48" t="str">
        <f t="shared" si="803"/>
        <v>201110</v>
      </c>
      <c r="S7283" s="49">
        <v>40845</v>
      </c>
      <c r="T7283" s="48">
        <v>1863.06</v>
      </c>
      <c r="U7283" s="50">
        <f t="shared" si="804"/>
        <v>1907.609032258064</v>
      </c>
      <c r="V7283" s="51">
        <f t="shared" si="806"/>
        <v>1846.9670958904089</v>
      </c>
      <c r="W7283" s="53">
        <f t="shared" si="807"/>
        <v>1.1809924631211999E-4</v>
      </c>
      <c r="X7283" s="53" t="str">
        <f t="shared" si="808"/>
        <v/>
      </c>
      <c r="Y7283" s="54" t="str">
        <f t="shared" si="809"/>
        <v/>
      </c>
    </row>
    <row r="7284" spans="17:25" x14ac:dyDescent="0.25">
      <c r="Q7284" s="47">
        <f t="shared" si="805"/>
        <v>2011</v>
      </c>
      <c r="R7284" s="48" t="str">
        <f t="shared" si="803"/>
        <v>201110</v>
      </c>
      <c r="S7284" s="49">
        <v>40846</v>
      </c>
      <c r="T7284" s="48">
        <v>1863.06</v>
      </c>
      <c r="U7284" s="50">
        <f t="shared" si="804"/>
        <v>1907.609032258064</v>
      </c>
      <c r="V7284" s="51">
        <f t="shared" si="806"/>
        <v>1846.9670958904089</v>
      </c>
      <c r="W7284" s="53">
        <f t="shared" si="807"/>
        <v>0</v>
      </c>
      <c r="X7284" s="53" t="str">
        <f t="shared" si="808"/>
        <v/>
      </c>
      <c r="Y7284" s="54" t="str">
        <f t="shared" si="809"/>
        <v/>
      </c>
    </row>
    <row r="7285" spans="17:25" x14ac:dyDescent="0.25">
      <c r="Q7285" s="47">
        <f t="shared" si="805"/>
        <v>2011</v>
      </c>
      <c r="R7285" s="48" t="str">
        <f t="shared" si="803"/>
        <v>201110</v>
      </c>
      <c r="S7285" s="49">
        <v>40847</v>
      </c>
      <c r="T7285" s="48">
        <v>1863.06</v>
      </c>
      <c r="U7285" s="50">
        <f t="shared" si="804"/>
        <v>1907.609032258064</v>
      </c>
      <c r="V7285" s="51">
        <f t="shared" si="806"/>
        <v>1846.9670958904089</v>
      </c>
      <c r="W7285" s="53">
        <f t="shared" si="807"/>
        <v>0</v>
      </c>
      <c r="X7285" s="53" t="str">
        <f t="shared" si="808"/>
        <v/>
      </c>
      <c r="Y7285" s="54" t="str">
        <f t="shared" si="809"/>
        <v/>
      </c>
    </row>
    <row r="7286" spans="17:25" x14ac:dyDescent="0.25">
      <c r="Q7286" s="47">
        <f t="shared" si="805"/>
        <v>2011</v>
      </c>
      <c r="R7286" s="48" t="str">
        <f t="shared" si="803"/>
        <v>201111</v>
      </c>
      <c r="S7286" s="49">
        <v>40848</v>
      </c>
      <c r="T7286" s="48">
        <v>1871.49</v>
      </c>
      <c r="U7286" s="50">
        <f t="shared" si="804"/>
        <v>1919.4749999999999</v>
      </c>
      <c r="V7286" s="51">
        <f t="shared" si="806"/>
        <v>1846.9670958904089</v>
      </c>
      <c r="W7286" s="53">
        <f t="shared" si="807"/>
        <v>4.5248140156517458E-3</v>
      </c>
      <c r="X7286" s="53">
        <f t="shared" si="808"/>
        <v>6.2203352685377133E-3</v>
      </c>
      <c r="Y7286" s="54" t="str">
        <f t="shared" si="809"/>
        <v/>
      </c>
    </row>
    <row r="7287" spans="17:25" x14ac:dyDescent="0.25">
      <c r="Q7287" s="47">
        <f t="shared" si="805"/>
        <v>2011</v>
      </c>
      <c r="R7287" s="48" t="str">
        <f t="shared" si="803"/>
        <v>201111</v>
      </c>
      <c r="S7287" s="49">
        <v>40849</v>
      </c>
      <c r="T7287" s="48">
        <v>1891.38</v>
      </c>
      <c r="U7287" s="50">
        <f t="shared" si="804"/>
        <v>1919.4749999999999</v>
      </c>
      <c r="V7287" s="51">
        <f t="shared" si="806"/>
        <v>1846.9670958904089</v>
      </c>
      <c r="W7287" s="53">
        <f t="shared" si="807"/>
        <v>1.0627895420226796E-2</v>
      </c>
      <c r="X7287" s="53" t="str">
        <f t="shared" si="808"/>
        <v/>
      </c>
      <c r="Y7287" s="54" t="str">
        <f t="shared" si="809"/>
        <v/>
      </c>
    </row>
    <row r="7288" spans="17:25" x14ac:dyDescent="0.25">
      <c r="Q7288" s="47">
        <f t="shared" si="805"/>
        <v>2011</v>
      </c>
      <c r="R7288" s="48" t="str">
        <f t="shared" si="803"/>
        <v>201111</v>
      </c>
      <c r="S7288" s="49">
        <v>40850</v>
      </c>
      <c r="T7288" s="48">
        <v>1889.66</v>
      </c>
      <c r="U7288" s="50">
        <f t="shared" si="804"/>
        <v>1919.4749999999999</v>
      </c>
      <c r="V7288" s="51">
        <f t="shared" si="806"/>
        <v>1846.9670958904089</v>
      </c>
      <c r="W7288" s="53">
        <f t="shared" si="807"/>
        <v>-9.0938891179981329E-4</v>
      </c>
      <c r="X7288" s="53" t="str">
        <f t="shared" si="808"/>
        <v/>
      </c>
      <c r="Y7288" s="54" t="str">
        <f t="shared" si="809"/>
        <v/>
      </c>
    </row>
    <row r="7289" spans="17:25" x14ac:dyDescent="0.25">
      <c r="Q7289" s="47">
        <f t="shared" si="805"/>
        <v>2011</v>
      </c>
      <c r="R7289" s="48" t="str">
        <f t="shared" si="803"/>
        <v>201111</v>
      </c>
      <c r="S7289" s="49">
        <v>40851</v>
      </c>
      <c r="T7289" s="48">
        <v>1905.38</v>
      </c>
      <c r="U7289" s="50">
        <f t="shared" si="804"/>
        <v>1919.4749999999999</v>
      </c>
      <c r="V7289" s="51">
        <f t="shared" si="806"/>
        <v>1846.9670958904089</v>
      </c>
      <c r="W7289" s="53">
        <f t="shared" si="807"/>
        <v>8.3189568493802213E-3</v>
      </c>
      <c r="X7289" s="53" t="str">
        <f t="shared" si="808"/>
        <v/>
      </c>
      <c r="Y7289" s="54" t="str">
        <f t="shared" si="809"/>
        <v/>
      </c>
    </row>
    <row r="7290" spans="17:25" x14ac:dyDescent="0.25">
      <c r="Q7290" s="47">
        <f t="shared" si="805"/>
        <v>2011</v>
      </c>
      <c r="R7290" s="48" t="str">
        <f t="shared" si="803"/>
        <v>201111</v>
      </c>
      <c r="S7290" s="49">
        <v>40852</v>
      </c>
      <c r="T7290" s="48">
        <v>1915.72</v>
      </c>
      <c r="U7290" s="50">
        <f t="shared" si="804"/>
        <v>1919.4749999999999</v>
      </c>
      <c r="V7290" s="51">
        <f t="shared" si="806"/>
        <v>1846.9670958904089</v>
      </c>
      <c r="W7290" s="53">
        <f t="shared" si="807"/>
        <v>5.4267390231870216E-3</v>
      </c>
      <c r="X7290" s="53" t="str">
        <f t="shared" si="808"/>
        <v/>
      </c>
      <c r="Y7290" s="54" t="str">
        <f t="shared" si="809"/>
        <v/>
      </c>
    </row>
    <row r="7291" spans="17:25" x14ac:dyDescent="0.25">
      <c r="Q7291" s="47">
        <f t="shared" si="805"/>
        <v>2011</v>
      </c>
      <c r="R7291" s="48" t="str">
        <f t="shared" si="803"/>
        <v>201111</v>
      </c>
      <c r="S7291" s="49">
        <v>40853</v>
      </c>
      <c r="T7291" s="48">
        <v>1915.72</v>
      </c>
      <c r="U7291" s="50">
        <f t="shared" si="804"/>
        <v>1919.4749999999999</v>
      </c>
      <c r="V7291" s="51">
        <f t="shared" si="806"/>
        <v>1846.9670958904089</v>
      </c>
      <c r="W7291" s="53">
        <f t="shared" si="807"/>
        <v>0</v>
      </c>
      <c r="X7291" s="53" t="str">
        <f t="shared" si="808"/>
        <v/>
      </c>
      <c r="Y7291" s="54" t="str">
        <f t="shared" si="809"/>
        <v/>
      </c>
    </row>
    <row r="7292" spans="17:25" x14ac:dyDescent="0.25">
      <c r="Q7292" s="47">
        <f t="shared" si="805"/>
        <v>2011</v>
      </c>
      <c r="R7292" s="48" t="str">
        <f t="shared" si="803"/>
        <v>201111</v>
      </c>
      <c r="S7292" s="49">
        <v>40854</v>
      </c>
      <c r="T7292" s="48">
        <v>1915.72</v>
      </c>
      <c r="U7292" s="50">
        <f t="shared" si="804"/>
        <v>1919.4749999999999</v>
      </c>
      <c r="V7292" s="51">
        <f t="shared" si="806"/>
        <v>1846.9670958904089</v>
      </c>
      <c r="W7292" s="53">
        <f t="shared" si="807"/>
        <v>0</v>
      </c>
      <c r="X7292" s="53" t="str">
        <f t="shared" si="808"/>
        <v/>
      </c>
      <c r="Y7292" s="54" t="str">
        <f t="shared" si="809"/>
        <v/>
      </c>
    </row>
    <row r="7293" spans="17:25" x14ac:dyDescent="0.25">
      <c r="Q7293" s="47">
        <f t="shared" si="805"/>
        <v>2011</v>
      </c>
      <c r="R7293" s="48" t="str">
        <f t="shared" si="803"/>
        <v>201111</v>
      </c>
      <c r="S7293" s="49">
        <v>40855</v>
      </c>
      <c r="T7293" s="48">
        <v>1915.72</v>
      </c>
      <c r="U7293" s="50">
        <f t="shared" si="804"/>
        <v>1919.4749999999999</v>
      </c>
      <c r="V7293" s="51">
        <f t="shared" si="806"/>
        <v>1846.9670958904089</v>
      </c>
      <c r="W7293" s="53">
        <f t="shared" si="807"/>
        <v>0</v>
      </c>
      <c r="X7293" s="53" t="str">
        <f t="shared" si="808"/>
        <v/>
      </c>
      <c r="Y7293" s="54" t="str">
        <f t="shared" si="809"/>
        <v/>
      </c>
    </row>
    <row r="7294" spans="17:25" x14ac:dyDescent="0.25">
      <c r="Q7294" s="47">
        <f t="shared" si="805"/>
        <v>2011</v>
      </c>
      <c r="R7294" s="48" t="str">
        <f t="shared" si="803"/>
        <v>201111</v>
      </c>
      <c r="S7294" s="49">
        <v>40856</v>
      </c>
      <c r="T7294" s="48">
        <v>1908.71</v>
      </c>
      <c r="U7294" s="50">
        <f t="shared" si="804"/>
        <v>1919.4749999999999</v>
      </c>
      <c r="V7294" s="51">
        <f t="shared" si="806"/>
        <v>1846.9670958904089</v>
      </c>
      <c r="W7294" s="53">
        <f t="shared" si="807"/>
        <v>-3.6591986302799695E-3</v>
      </c>
      <c r="X7294" s="53" t="str">
        <f t="shared" si="808"/>
        <v/>
      </c>
      <c r="Y7294" s="54" t="str">
        <f t="shared" si="809"/>
        <v/>
      </c>
    </row>
    <row r="7295" spans="17:25" x14ac:dyDescent="0.25">
      <c r="Q7295" s="47">
        <f t="shared" si="805"/>
        <v>2011</v>
      </c>
      <c r="R7295" s="48" t="str">
        <f t="shared" si="803"/>
        <v>201111</v>
      </c>
      <c r="S7295" s="49">
        <v>40857</v>
      </c>
      <c r="T7295" s="48">
        <v>1917.69</v>
      </c>
      <c r="U7295" s="50">
        <f t="shared" si="804"/>
        <v>1919.4749999999999</v>
      </c>
      <c r="V7295" s="51">
        <f t="shared" si="806"/>
        <v>1846.9670958904089</v>
      </c>
      <c r="W7295" s="53">
        <f t="shared" si="807"/>
        <v>4.7047482330997425E-3</v>
      </c>
      <c r="X7295" s="53" t="str">
        <f t="shared" si="808"/>
        <v/>
      </c>
      <c r="Y7295" s="54" t="str">
        <f t="shared" si="809"/>
        <v/>
      </c>
    </row>
    <row r="7296" spans="17:25" x14ac:dyDescent="0.25">
      <c r="Q7296" s="47">
        <f t="shared" si="805"/>
        <v>2011</v>
      </c>
      <c r="R7296" s="48" t="str">
        <f t="shared" si="803"/>
        <v>201111</v>
      </c>
      <c r="S7296" s="49">
        <v>40858</v>
      </c>
      <c r="T7296" s="48">
        <v>1913.65</v>
      </c>
      <c r="U7296" s="50">
        <f t="shared" si="804"/>
        <v>1919.4749999999999</v>
      </c>
      <c r="V7296" s="51">
        <f t="shared" si="806"/>
        <v>1846.9670958904089</v>
      </c>
      <c r="W7296" s="53">
        <f t="shared" si="807"/>
        <v>-2.1067012916581307E-3</v>
      </c>
      <c r="X7296" s="53" t="str">
        <f t="shared" si="808"/>
        <v/>
      </c>
      <c r="Y7296" s="54" t="str">
        <f t="shared" si="809"/>
        <v/>
      </c>
    </row>
    <row r="7297" spans="17:25" x14ac:dyDescent="0.25">
      <c r="Q7297" s="47">
        <f t="shared" si="805"/>
        <v>2011</v>
      </c>
      <c r="R7297" s="48" t="str">
        <f t="shared" si="803"/>
        <v>201111</v>
      </c>
      <c r="S7297" s="49">
        <v>40859</v>
      </c>
      <c r="T7297" s="48">
        <v>1913.65</v>
      </c>
      <c r="U7297" s="50">
        <f t="shared" si="804"/>
        <v>1919.4749999999999</v>
      </c>
      <c r="V7297" s="51">
        <f t="shared" si="806"/>
        <v>1846.9670958904089</v>
      </c>
      <c r="W7297" s="53">
        <f t="shared" si="807"/>
        <v>0</v>
      </c>
      <c r="X7297" s="53" t="str">
        <f t="shared" si="808"/>
        <v/>
      </c>
      <c r="Y7297" s="54" t="str">
        <f t="shared" si="809"/>
        <v/>
      </c>
    </row>
    <row r="7298" spans="17:25" x14ac:dyDescent="0.25">
      <c r="Q7298" s="47">
        <f t="shared" si="805"/>
        <v>2011</v>
      </c>
      <c r="R7298" s="48" t="str">
        <f t="shared" si="803"/>
        <v>201111</v>
      </c>
      <c r="S7298" s="49">
        <v>40860</v>
      </c>
      <c r="T7298" s="48">
        <v>1913.65</v>
      </c>
      <c r="U7298" s="50">
        <f t="shared" si="804"/>
        <v>1919.4749999999999</v>
      </c>
      <c r="V7298" s="51">
        <f t="shared" si="806"/>
        <v>1846.9670958904089</v>
      </c>
      <c r="W7298" s="53">
        <f t="shared" si="807"/>
        <v>0</v>
      </c>
      <c r="X7298" s="53" t="str">
        <f t="shared" si="808"/>
        <v/>
      </c>
      <c r="Y7298" s="54" t="str">
        <f t="shared" si="809"/>
        <v/>
      </c>
    </row>
    <row r="7299" spans="17:25" x14ac:dyDescent="0.25">
      <c r="Q7299" s="47">
        <f t="shared" si="805"/>
        <v>2011</v>
      </c>
      <c r="R7299" s="48" t="str">
        <f t="shared" si="803"/>
        <v>201111</v>
      </c>
      <c r="S7299" s="49">
        <v>40861</v>
      </c>
      <c r="T7299" s="48">
        <v>1913.65</v>
      </c>
      <c r="U7299" s="50">
        <f t="shared" si="804"/>
        <v>1919.4749999999999</v>
      </c>
      <c r="V7299" s="51">
        <f t="shared" si="806"/>
        <v>1846.9670958904089</v>
      </c>
      <c r="W7299" s="53">
        <f t="shared" si="807"/>
        <v>0</v>
      </c>
      <c r="X7299" s="53" t="str">
        <f t="shared" si="808"/>
        <v/>
      </c>
      <c r="Y7299" s="54" t="str">
        <f t="shared" si="809"/>
        <v/>
      </c>
    </row>
    <row r="7300" spans="17:25" x14ac:dyDescent="0.25">
      <c r="Q7300" s="47">
        <f t="shared" si="805"/>
        <v>2011</v>
      </c>
      <c r="R7300" s="48" t="str">
        <f t="shared" si="803"/>
        <v>201111</v>
      </c>
      <c r="S7300" s="49">
        <v>40862</v>
      </c>
      <c r="T7300" s="48">
        <v>1913.65</v>
      </c>
      <c r="U7300" s="50">
        <f t="shared" si="804"/>
        <v>1919.4749999999999</v>
      </c>
      <c r="V7300" s="51">
        <f t="shared" si="806"/>
        <v>1846.9670958904089</v>
      </c>
      <c r="W7300" s="53">
        <f t="shared" si="807"/>
        <v>0</v>
      </c>
      <c r="X7300" s="53" t="str">
        <f t="shared" si="808"/>
        <v/>
      </c>
      <c r="Y7300" s="54" t="str">
        <f t="shared" si="809"/>
        <v/>
      </c>
    </row>
    <row r="7301" spans="17:25" x14ac:dyDescent="0.25">
      <c r="Q7301" s="47">
        <f t="shared" si="805"/>
        <v>2011</v>
      </c>
      <c r="R7301" s="48" t="str">
        <f t="shared" si="803"/>
        <v>201111</v>
      </c>
      <c r="S7301" s="49">
        <v>40863</v>
      </c>
      <c r="T7301" s="48">
        <v>1915.41</v>
      </c>
      <c r="U7301" s="50">
        <f t="shared" si="804"/>
        <v>1919.4749999999999</v>
      </c>
      <c r="V7301" s="51">
        <f t="shared" si="806"/>
        <v>1846.9670958904089</v>
      </c>
      <c r="W7301" s="53">
        <f t="shared" si="807"/>
        <v>9.1970841062893882E-4</v>
      </c>
      <c r="X7301" s="53" t="str">
        <f t="shared" si="808"/>
        <v/>
      </c>
      <c r="Y7301" s="54" t="str">
        <f t="shared" si="809"/>
        <v/>
      </c>
    </row>
    <row r="7302" spans="17:25" x14ac:dyDescent="0.25">
      <c r="Q7302" s="47">
        <f t="shared" si="805"/>
        <v>2011</v>
      </c>
      <c r="R7302" s="48" t="str">
        <f t="shared" si="803"/>
        <v>201111</v>
      </c>
      <c r="S7302" s="49">
        <v>40864</v>
      </c>
      <c r="T7302" s="48">
        <v>1912.2</v>
      </c>
      <c r="U7302" s="50">
        <f t="shared" si="804"/>
        <v>1919.4749999999999</v>
      </c>
      <c r="V7302" s="51">
        <f t="shared" si="806"/>
        <v>1846.9670958904089</v>
      </c>
      <c r="W7302" s="53">
        <f t="shared" si="807"/>
        <v>-1.6758814039814496E-3</v>
      </c>
      <c r="X7302" s="53" t="str">
        <f t="shared" si="808"/>
        <v/>
      </c>
      <c r="Y7302" s="54" t="str">
        <f t="shared" si="809"/>
        <v/>
      </c>
    </row>
    <row r="7303" spans="17:25" x14ac:dyDescent="0.25">
      <c r="Q7303" s="47">
        <f t="shared" si="805"/>
        <v>2011</v>
      </c>
      <c r="R7303" s="48" t="str">
        <f t="shared" ref="R7303:R7366" si="810">+YEAR(S7303)&amp;MONTH(S7303)</f>
        <v>201111</v>
      </c>
      <c r="S7303" s="49">
        <v>40865</v>
      </c>
      <c r="T7303" s="48">
        <v>1910.83</v>
      </c>
      <c r="U7303" s="50">
        <f t="shared" ref="U7303:U7366" si="811">+AVERAGEIF($R$3:$R$12000,R7303,$T$3:$T$12000)</f>
        <v>1919.4749999999999</v>
      </c>
      <c r="V7303" s="51">
        <f t="shared" si="806"/>
        <v>1846.9670958904089</v>
      </c>
      <c r="W7303" s="53">
        <f t="shared" si="807"/>
        <v>-7.1645225394834089E-4</v>
      </c>
      <c r="X7303" s="53" t="str">
        <f t="shared" si="808"/>
        <v/>
      </c>
      <c r="Y7303" s="54" t="str">
        <f t="shared" si="809"/>
        <v/>
      </c>
    </row>
    <row r="7304" spans="17:25" x14ac:dyDescent="0.25">
      <c r="Q7304" s="47">
        <f t="shared" ref="Q7304:Q7367" si="812">+YEAR(S7304)</f>
        <v>2011</v>
      </c>
      <c r="R7304" s="48" t="str">
        <f t="shared" si="810"/>
        <v>201111</v>
      </c>
      <c r="S7304" s="49">
        <v>40866</v>
      </c>
      <c r="T7304" s="48">
        <v>1917.45</v>
      </c>
      <c r="U7304" s="50">
        <f t="shared" si="811"/>
        <v>1919.4749999999999</v>
      </c>
      <c r="V7304" s="51">
        <f t="shared" ref="V7304:V7367" si="813">+AVERAGEIF($Q$3:$Q$12000,Q7304,$T$3:$T$12000)</f>
        <v>1846.9670958904089</v>
      </c>
      <c r="W7304" s="53">
        <f t="shared" si="807"/>
        <v>3.4644630867215476E-3</v>
      </c>
      <c r="X7304" s="53" t="str">
        <f t="shared" si="808"/>
        <v/>
      </c>
      <c r="Y7304" s="54" t="str">
        <f t="shared" si="809"/>
        <v/>
      </c>
    </row>
    <row r="7305" spans="17:25" x14ac:dyDescent="0.25">
      <c r="Q7305" s="47">
        <f t="shared" si="812"/>
        <v>2011</v>
      </c>
      <c r="R7305" s="48" t="str">
        <f t="shared" si="810"/>
        <v>201111</v>
      </c>
      <c r="S7305" s="49">
        <v>40867</v>
      </c>
      <c r="T7305" s="48">
        <v>1917.45</v>
      </c>
      <c r="U7305" s="50">
        <f t="shared" si="811"/>
        <v>1919.4749999999999</v>
      </c>
      <c r="V7305" s="51">
        <f t="shared" si="813"/>
        <v>1846.9670958904089</v>
      </c>
      <c r="W7305" s="53">
        <f t="shared" ref="W7305:W7368" si="814">+T7305/T7304-1</f>
        <v>0</v>
      </c>
      <c r="X7305" s="53" t="str">
        <f t="shared" ref="X7305:X7368" si="815">IF(U7305/U7304-1=0,"",U7305/U7304-1)</f>
        <v/>
      </c>
      <c r="Y7305" s="54" t="str">
        <f t="shared" ref="Y7305:Y7368" si="816">+IF(V7305=V7304,"",V7305/V7304-1)</f>
        <v/>
      </c>
    </row>
    <row r="7306" spans="17:25" x14ac:dyDescent="0.25">
      <c r="Q7306" s="47">
        <f t="shared" si="812"/>
        <v>2011</v>
      </c>
      <c r="R7306" s="48" t="str">
        <f t="shared" si="810"/>
        <v>201111</v>
      </c>
      <c r="S7306" s="49">
        <v>40868</v>
      </c>
      <c r="T7306" s="48">
        <v>1917.45</v>
      </c>
      <c r="U7306" s="50">
        <f t="shared" si="811"/>
        <v>1919.4749999999999</v>
      </c>
      <c r="V7306" s="51">
        <f t="shared" si="813"/>
        <v>1846.9670958904089</v>
      </c>
      <c r="W7306" s="53">
        <f t="shared" si="814"/>
        <v>0</v>
      </c>
      <c r="X7306" s="53" t="str">
        <f t="shared" si="815"/>
        <v/>
      </c>
      <c r="Y7306" s="54" t="str">
        <f t="shared" si="816"/>
        <v/>
      </c>
    </row>
    <row r="7307" spans="17:25" x14ac:dyDescent="0.25">
      <c r="Q7307" s="47">
        <f t="shared" si="812"/>
        <v>2011</v>
      </c>
      <c r="R7307" s="48" t="str">
        <f t="shared" si="810"/>
        <v>201111</v>
      </c>
      <c r="S7307" s="49">
        <v>40869</v>
      </c>
      <c r="T7307" s="48">
        <v>1928.47</v>
      </c>
      <c r="U7307" s="50">
        <f t="shared" si="811"/>
        <v>1919.4749999999999</v>
      </c>
      <c r="V7307" s="51">
        <f t="shared" si="813"/>
        <v>1846.9670958904089</v>
      </c>
      <c r="W7307" s="53">
        <f t="shared" si="814"/>
        <v>5.7472163550549293E-3</v>
      </c>
      <c r="X7307" s="53" t="str">
        <f t="shared" si="815"/>
        <v/>
      </c>
      <c r="Y7307" s="54" t="str">
        <f t="shared" si="816"/>
        <v/>
      </c>
    </row>
    <row r="7308" spans="17:25" x14ac:dyDescent="0.25">
      <c r="Q7308" s="47">
        <f t="shared" si="812"/>
        <v>2011</v>
      </c>
      <c r="R7308" s="48" t="str">
        <f t="shared" si="810"/>
        <v>201111</v>
      </c>
      <c r="S7308" s="49">
        <v>40870</v>
      </c>
      <c r="T7308" s="48">
        <v>1925.39</v>
      </c>
      <c r="U7308" s="50">
        <f t="shared" si="811"/>
        <v>1919.4749999999999</v>
      </c>
      <c r="V7308" s="51">
        <f t="shared" si="813"/>
        <v>1846.9670958904089</v>
      </c>
      <c r="W7308" s="53">
        <f t="shared" si="814"/>
        <v>-1.5971210337728525E-3</v>
      </c>
      <c r="X7308" s="53" t="str">
        <f t="shared" si="815"/>
        <v/>
      </c>
      <c r="Y7308" s="54" t="str">
        <f t="shared" si="816"/>
        <v/>
      </c>
    </row>
    <row r="7309" spans="17:25" x14ac:dyDescent="0.25">
      <c r="Q7309" s="47">
        <f t="shared" si="812"/>
        <v>2011</v>
      </c>
      <c r="R7309" s="48" t="str">
        <f t="shared" si="810"/>
        <v>201111</v>
      </c>
      <c r="S7309" s="49">
        <v>40871</v>
      </c>
      <c r="T7309" s="48">
        <v>1932.63</v>
      </c>
      <c r="U7309" s="50">
        <f t="shared" si="811"/>
        <v>1919.4749999999999</v>
      </c>
      <c r="V7309" s="51">
        <f t="shared" si="813"/>
        <v>1846.9670958904089</v>
      </c>
      <c r="W7309" s="53">
        <f t="shared" si="814"/>
        <v>3.760277138657564E-3</v>
      </c>
      <c r="X7309" s="53" t="str">
        <f t="shared" si="815"/>
        <v/>
      </c>
      <c r="Y7309" s="54" t="str">
        <f t="shared" si="816"/>
        <v/>
      </c>
    </row>
    <row r="7310" spans="17:25" x14ac:dyDescent="0.25">
      <c r="Q7310" s="47">
        <f t="shared" si="812"/>
        <v>2011</v>
      </c>
      <c r="R7310" s="48" t="str">
        <f t="shared" si="810"/>
        <v>201111</v>
      </c>
      <c r="S7310" s="49">
        <v>40872</v>
      </c>
      <c r="T7310" s="48">
        <v>1932.63</v>
      </c>
      <c r="U7310" s="50">
        <f t="shared" si="811"/>
        <v>1919.4749999999999</v>
      </c>
      <c r="V7310" s="51">
        <f t="shared" si="813"/>
        <v>1846.9670958904089</v>
      </c>
      <c r="W7310" s="53">
        <f t="shared" si="814"/>
        <v>0</v>
      </c>
      <c r="X7310" s="53" t="str">
        <f t="shared" si="815"/>
        <v/>
      </c>
      <c r="Y7310" s="54" t="str">
        <f t="shared" si="816"/>
        <v/>
      </c>
    </row>
    <row r="7311" spans="17:25" x14ac:dyDescent="0.25">
      <c r="Q7311" s="47">
        <f t="shared" si="812"/>
        <v>2011</v>
      </c>
      <c r="R7311" s="48" t="str">
        <f t="shared" si="810"/>
        <v>201111</v>
      </c>
      <c r="S7311" s="49">
        <v>40873</v>
      </c>
      <c r="T7311" s="48">
        <v>1948.48</v>
      </c>
      <c r="U7311" s="50">
        <f t="shared" si="811"/>
        <v>1919.4749999999999</v>
      </c>
      <c r="V7311" s="51">
        <f t="shared" si="813"/>
        <v>1846.9670958904089</v>
      </c>
      <c r="W7311" s="53">
        <f t="shared" si="814"/>
        <v>8.2012594236868797E-3</v>
      </c>
      <c r="X7311" s="53" t="str">
        <f t="shared" si="815"/>
        <v/>
      </c>
      <c r="Y7311" s="54" t="str">
        <f t="shared" si="816"/>
        <v/>
      </c>
    </row>
    <row r="7312" spans="17:25" x14ac:dyDescent="0.25">
      <c r="Q7312" s="47">
        <f t="shared" si="812"/>
        <v>2011</v>
      </c>
      <c r="R7312" s="48" t="str">
        <f t="shared" si="810"/>
        <v>201111</v>
      </c>
      <c r="S7312" s="49">
        <v>40874</v>
      </c>
      <c r="T7312" s="48">
        <v>1948.48</v>
      </c>
      <c r="U7312" s="50">
        <f t="shared" si="811"/>
        <v>1919.4749999999999</v>
      </c>
      <c r="V7312" s="51">
        <f t="shared" si="813"/>
        <v>1846.9670958904089</v>
      </c>
      <c r="W7312" s="53">
        <f t="shared" si="814"/>
        <v>0</v>
      </c>
      <c r="X7312" s="53" t="str">
        <f t="shared" si="815"/>
        <v/>
      </c>
      <c r="Y7312" s="54" t="str">
        <f t="shared" si="816"/>
        <v/>
      </c>
    </row>
    <row r="7313" spans="17:25" x14ac:dyDescent="0.25">
      <c r="Q7313" s="47">
        <f t="shared" si="812"/>
        <v>2011</v>
      </c>
      <c r="R7313" s="48" t="str">
        <f t="shared" si="810"/>
        <v>201111</v>
      </c>
      <c r="S7313" s="49">
        <v>40875</v>
      </c>
      <c r="T7313" s="48">
        <v>1948.48</v>
      </c>
      <c r="U7313" s="50">
        <f t="shared" si="811"/>
        <v>1919.4749999999999</v>
      </c>
      <c r="V7313" s="51">
        <f t="shared" si="813"/>
        <v>1846.9670958904089</v>
      </c>
      <c r="W7313" s="53">
        <f t="shared" si="814"/>
        <v>0</v>
      </c>
      <c r="X7313" s="53" t="str">
        <f t="shared" si="815"/>
        <v/>
      </c>
      <c r="Y7313" s="54" t="str">
        <f t="shared" si="816"/>
        <v/>
      </c>
    </row>
    <row r="7314" spans="17:25" x14ac:dyDescent="0.25">
      <c r="Q7314" s="47">
        <f t="shared" si="812"/>
        <v>2011</v>
      </c>
      <c r="R7314" s="48" t="str">
        <f t="shared" si="810"/>
        <v>201111</v>
      </c>
      <c r="S7314" s="49">
        <v>40876</v>
      </c>
      <c r="T7314" s="48">
        <v>1946.28</v>
      </c>
      <c r="U7314" s="50">
        <f t="shared" si="811"/>
        <v>1919.4749999999999</v>
      </c>
      <c r="V7314" s="51">
        <f t="shared" si="813"/>
        <v>1846.9670958904089</v>
      </c>
      <c r="W7314" s="53">
        <f t="shared" si="814"/>
        <v>-1.1290852356709014E-3</v>
      </c>
      <c r="X7314" s="53" t="str">
        <f t="shared" si="815"/>
        <v/>
      </c>
      <c r="Y7314" s="54" t="str">
        <f t="shared" si="816"/>
        <v/>
      </c>
    </row>
    <row r="7315" spans="17:25" x14ac:dyDescent="0.25">
      <c r="Q7315" s="47">
        <f t="shared" si="812"/>
        <v>2011</v>
      </c>
      <c r="R7315" s="48" t="str">
        <f t="shared" si="810"/>
        <v>201111</v>
      </c>
      <c r="S7315" s="49">
        <v>40877</v>
      </c>
      <c r="T7315" s="48">
        <v>1967.18</v>
      </c>
      <c r="U7315" s="50">
        <f t="shared" si="811"/>
        <v>1919.4749999999999</v>
      </c>
      <c r="V7315" s="51">
        <f t="shared" si="813"/>
        <v>1846.9670958904089</v>
      </c>
      <c r="W7315" s="53">
        <f t="shared" si="814"/>
        <v>1.073843434654842E-2</v>
      </c>
      <c r="X7315" s="53" t="str">
        <f t="shared" si="815"/>
        <v/>
      </c>
      <c r="Y7315" s="54" t="str">
        <f t="shared" si="816"/>
        <v/>
      </c>
    </row>
    <row r="7316" spans="17:25" x14ac:dyDescent="0.25">
      <c r="Q7316" s="47">
        <f t="shared" si="812"/>
        <v>2011</v>
      </c>
      <c r="R7316" s="48" t="str">
        <f t="shared" si="810"/>
        <v>201112</v>
      </c>
      <c r="S7316" s="49">
        <v>40878</v>
      </c>
      <c r="T7316" s="48">
        <v>1948.51</v>
      </c>
      <c r="U7316" s="50">
        <f t="shared" si="811"/>
        <v>1933.3512903225801</v>
      </c>
      <c r="V7316" s="51">
        <f t="shared" si="813"/>
        <v>1846.9670958904089</v>
      </c>
      <c r="W7316" s="53">
        <f t="shared" si="814"/>
        <v>-9.4907430941754134E-3</v>
      </c>
      <c r="X7316" s="53">
        <f t="shared" si="815"/>
        <v>7.2292112804699382E-3</v>
      </c>
      <c r="Y7316" s="54" t="str">
        <f t="shared" si="816"/>
        <v/>
      </c>
    </row>
    <row r="7317" spans="17:25" x14ac:dyDescent="0.25">
      <c r="Q7317" s="47">
        <f t="shared" si="812"/>
        <v>2011</v>
      </c>
      <c r="R7317" s="48" t="str">
        <f t="shared" si="810"/>
        <v>201112</v>
      </c>
      <c r="S7317" s="49">
        <v>40879</v>
      </c>
      <c r="T7317" s="48">
        <v>1949.56</v>
      </c>
      <c r="U7317" s="50">
        <f t="shared" si="811"/>
        <v>1933.3512903225801</v>
      </c>
      <c r="V7317" s="51">
        <f t="shared" si="813"/>
        <v>1846.9670958904089</v>
      </c>
      <c r="W7317" s="53">
        <f t="shared" si="814"/>
        <v>5.3887329292634512E-4</v>
      </c>
      <c r="X7317" s="53" t="str">
        <f t="shared" si="815"/>
        <v/>
      </c>
      <c r="Y7317" s="54" t="str">
        <f t="shared" si="816"/>
        <v/>
      </c>
    </row>
    <row r="7318" spans="17:25" x14ac:dyDescent="0.25">
      <c r="Q7318" s="47">
        <f t="shared" si="812"/>
        <v>2011</v>
      </c>
      <c r="R7318" s="48" t="str">
        <f t="shared" si="810"/>
        <v>201112</v>
      </c>
      <c r="S7318" s="49">
        <v>40880</v>
      </c>
      <c r="T7318" s="48">
        <v>1938.83</v>
      </c>
      <c r="U7318" s="50">
        <f t="shared" si="811"/>
        <v>1933.3512903225801</v>
      </c>
      <c r="V7318" s="51">
        <f t="shared" si="813"/>
        <v>1846.9670958904089</v>
      </c>
      <c r="W7318" s="53">
        <f t="shared" si="814"/>
        <v>-5.5038059869919609E-3</v>
      </c>
      <c r="X7318" s="53" t="str">
        <f t="shared" si="815"/>
        <v/>
      </c>
      <c r="Y7318" s="54" t="str">
        <f t="shared" si="816"/>
        <v/>
      </c>
    </row>
    <row r="7319" spans="17:25" x14ac:dyDescent="0.25">
      <c r="Q7319" s="47">
        <f t="shared" si="812"/>
        <v>2011</v>
      </c>
      <c r="R7319" s="48" t="str">
        <f t="shared" si="810"/>
        <v>201112</v>
      </c>
      <c r="S7319" s="49">
        <v>40881</v>
      </c>
      <c r="T7319" s="48">
        <v>1938.83</v>
      </c>
      <c r="U7319" s="50">
        <f t="shared" si="811"/>
        <v>1933.3512903225801</v>
      </c>
      <c r="V7319" s="51">
        <f t="shared" si="813"/>
        <v>1846.9670958904089</v>
      </c>
      <c r="W7319" s="53">
        <f t="shared" si="814"/>
        <v>0</v>
      </c>
      <c r="X7319" s="53" t="str">
        <f t="shared" si="815"/>
        <v/>
      </c>
      <c r="Y7319" s="54" t="str">
        <f t="shared" si="816"/>
        <v/>
      </c>
    </row>
    <row r="7320" spans="17:25" x14ac:dyDescent="0.25">
      <c r="Q7320" s="47">
        <f t="shared" si="812"/>
        <v>2011</v>
      </c>
      <c r="R7320" s="48" t="str">
        <f t="shared" si="810"/>
        <v>201112</v>
      </c>
      <c r="S7320" s="49">
        <v>40882</v>
      </c>
      <c r="T7320" s="48">
        <v>1938.83</v>
      </c>
      <c r="U7320" s="50">
        <f t="shared" si="811"/>
        <v>1933.3512903225801</v>
      </c>
      <c r="V7320" s="51">
        <f t="shared" si="813"/>
        <v>1846.9670958904089</v>
      </c>
      <c r="W7320" s="53">
        <f t="shared" si="814"/>
        <v>0</v>
      </c>
      <c r="X7320" s="53" t="str">
        <f t="shared" si="815"/>
        <v/>
      </c>
      <c r="Y7320" s="54" t="str">
        <f t="shared" si="816"/>
        <v/>
      </c>
    </row>
    <row r="7321" spans="17:25" x14ac:dyDescent="0.25">
      <c r="Q7321" s="47">
        <f t="shared" si="812"/>
        <v>2011</v>
      </c>
      <c r="R7321" s="48" t="str">
        <f t="shared" si="810"/>
        <v>201112</v>
      </c>
      <c r="S7321" s="49">
        <v>40883</v>
      </c>
      <c r="T7321" s="48">
        <v>1936.29</v>
      </c>
      <c r="U7321" s="50">
        <f t="shared" si="811"/>
        <v>1933.3512903225801</v>
      </c>
      <c r="V7321" s="51">
        <f t="shared" si="813"/>
        <v>1846.9670958904089</v>
      </c>
      <c r="W7321" s="53">
        <f t="shared" si="814"/>
        <v>-1.3100684433394738E-3</v>
      </c>
      <c r="X7321" s="53" t="str">
        <f t="shared" si="815"/>
        <v/>
      </c>
      <c r="Y7321" s="54" t="str">
        <f t="shared" si="816"/>
        <v/>
      </c>
    </row>
    <row r="7322" spans="17:25" x14ac:dyDescent="0.25">
      <c r="Q7322" s="47">
        <f t="shared" si="812"/>
        <v>2011</v>
      </c>
      <c r="R7322" s="48" t="str">
        <f t="shared" si="810"/>
        <v>201112</v>
      </c>
      <c r="S7322" s="49">
        <v>40884</v>
      </c>
      <c r="T7322" s="48">
        <v>1936.11</v>
      </c>
      <c r="U7322" s="50">
        <f t="shared" si="811"/>
        <v>1933.3512903225801</v>
      </c>
      <c r="V7322" s="51">
        <f t="shared" si="813"/>
        <v>1846.9670958904089</v>
      </c>
      <c r="W7322" s="53">
        <f t="shared" si="814"/>
        <v>-9.2961281626280368E-5</v>
      </c>
      <c r="X7322" s="53" t="str">
        <f t="shared" si="815"/>
        <v/>
      </c>
      <c r="Y7322" s="54" t="str">
        <f t="shared" si="816"/>
        <v/>
      </c>
    </row>
    <row r="7323" spans="17:25" x14ac:dyDescent="0.25">
      <c r="Q7323" s="47">
        <f t="shared" si="812"/>
        <v>2011</v>
      </c>
      <c r="R7323" s="48" t="str">
        <f t="shared" si="810"/>
        <v>201112</v>
      </c>
      <c r="S7323" s="49">
        <v>40885</v>
      </c>
      <c r="T7323" s="48">
        <v>1930.57</v>
      </c>
      <c r="U7323" s="50">
        <f t="shared" si="811"/>
        <v>1933.3512903225801</v>
      </c>
      <c r="V7323" s="51">
        <f t="shared" si="813"/>
        <v>1846.9670958904089</v>
      </c>
      <c r="W7323" s="53">
        <f t="shared" si="814"/>
        <v>-2.8614076679527312E-3</v>
      </c>
      <c r="X7323" s="53" t="str">
        <f t="shared" si="815"/>
        <v/>
      </c>
      <c r="Y7323" s="54" t="str">
        <f t="shared" si="816"/>
        <v/>
      </c>
    </row>
    <row r="7324" spans="17:25" x14ac:dyDescent="0.25">
      <c r="Q7324" s="47">
        <f t="shared" si="812"/>
        <v>2011</v>
      </c>
      <c r="R7324" s="48" t="str">
        <f t="shared" si="810"/>
        <v>201112</v>
      </c>
      <c r="S7324" s="49">
        <v>40886</v>
      </c>
      <c r="T7324" s="48">
        <v>1930.57</v>
      </c>
      <c r="U7324" s="50">
        <f t="shared" si="811"/>
        <v>1933.3512903225801</v>
      </c>
      <c r="V7324" s="51">
        <f t="shared" si="813"/>
        <v>1846.9670958904089</v>
      </c>
      <c r="W7324" s="53">
        <f t="shared" si="814"/>
        <v>0</v>
      </c>
      <c r="X7324" s="53" t="str">
        <f t="shared" si="815"/>
        <v/>
      </c>
      <c r="Y7324" s="54" t="str">
        <f t="shared" si="816"/>
        <v/>
      </c>
    </row>
    <row r="7325" spans="17:25" x14ac:dyDescent="0.25">
      <c r="Q7325" s="47">
        <f t="shared" si="812"/>
        <v>2011</v>
      </c>
      <c r="R7325" s="48" t="str">
        <f t="shared" si="810"/>
        <v>201112</v>
      </c>
      <c r="S7325" s="49">
        <v>40887</v>
      </c>
      <c r="T7325" s="48">
        <v>1927.1</v>
      </c>
      <c r="U7325" s="50">
        <f t="shared" si="811"/>
        <v>1933.3512903225801</v>
      </c>
      <c r="V7325" s="51">
        <f t="shared" si="813"/>
        <v>1846.9670958904089</v>
      </c>
      <c r="W7325" s="53">
        <f t="shared" si="814"/>
        <v>-1.7973966237950778E-3</v>
      </c>
      <c r="X7325" s="53" t="str">
        <f t="shared" si="815"/>
        <v/>
      </c>
      <c r="Y7325" s="54" t="str">
        <f t="shared" si="816"/>
        <v/>
      </c>
    </row>
    <row r="7326" spans="17:25" x14ac:dyDescent="0.25">
      <c r="Q7326" s="47">
        <f t="shared" si="812"/>
        <v>2011</v>
      </c>
      <c r="R7326" s="48" t="str">
        <f t="shared" si="810"/>
        <v>201112</v>
      </c>
      <c r="S7326" s="49">
        <v>40888</v>
      </c>
      <c r="T7326" s="48">
        <v>1927.1</v>
      </c>
      <c r="U7326" s="50">
        <f t="shared" si="811"/>
        <v>1933.3512903225801</v>
      </c>
      <c r="V7326" s="51">
        <f t="shared" si="813"/>
        <v>1846.9670958904089</v>
      </c>
      <c r="W7326" s="53">
        <f t="shared" si="814"/>
        <v>0</v>
      </c>
      <c r="X7326" s="53" t="str">
        <f t="shared" si="815"/>
        <v/>
      </c>
      <c r="Y7326" s="54" t="str">
        <f t="shared" si="816"/>
        <v/>
      </c>
    </row>
    <row r="7327" spans="17:25" x14ac:dyDescent="0.25">
      <c r="Q7327" s="47">
        <f t="shared" si="812"/>
        <v>2011</v>
      </c>
      <c r="R7327" s="48" t="str">
        <f t="shared" si="810"/>
        <v>201112</v>
      </c>
      <c r="S7327" s="49">
        <v>40889</v>
      </c>
      <c r="T7327" s="48">
        <v>1927.1</v>
      </c>
      <c r="U7327" s="50">
        <f t="shared" si="811"/>
        <v>1933.3512903225801</v>
      </c>
      <c r="V7327" s="51">
        <f t="shared" si="813"/>
        <v>1846.9670958904089</v>
      </c>
      <c r="W7327" s="53">
        <f t="shared" si="814"/>
        <v>0</v>
      </c>
      <c r="X7327" s="53" t="str">
        <f t="shared" si="815"/>
        <v/>
      </c>
      <c r="Y7327" s="54" t="str">
        <f t="shared" si="816"/>
        <v/>
      </c>
    </row>
    <row r="7328" spans="17:25" x14ac:dyDescent="0.25">
      <c r="Q7328" s="47">
        <f t="shared" si="812"/>
        <v>2011</v>
      </c>
      <c r="R7328" s="48" t="str">
        <f t="shared" si="810"/>
        <v>201112</v>
      </c>
      <c r="S7328" s="49">
        <v>40890</v>
      </c>
      <c r="T7328" s="48">
        <v>1932.3</v>
      </c>
      <c r="U7328" s="50">
        <f t="shared" si="811"/>
        <v>1933.3512903225801</v>
      </c>
      <c r="V7328" s="51">
        <f t="shared" si="813"/>
        <v>1846.9670958904089</v>
      </c>
      <c r="W7328" s="53">
        <f t="shared" si="814"/>
        <v>2.6983550412538193E-3</v>
      </c>
      <c r="X7328" s="53" t="str">
        <f t="shared" si="815"/>
        <v/>
      </c>
      <c r="Y7328" s="54" t="str">
        <f t="shared" si="816"/>
        <v/>
      </c>
    </row>
    <row r="7329" spans="17:25" x14ac:dyDescent="0.25">
      <c r="Q7329" s="47">
        <f t="shared" si="812"/>
        <v>2011</v>
      </c>
      <c r="R7329" s="48" t="str">
        <f t="shared" si="810"/>
        <v>201112</v>
      </c>
      <c r="S7329" s="49">
        <v>40891</v>
      </c>
      <c r="T7329" s="48">
        <v>1929.01</v>
      </c>
      <c r="U7329" s="50">
        <f t="shared" si="811"/>
        <v>1933.3512903225801</v>
      </c>
      <c r="V7329" s="51">
        <f t="shared" si="813"/>
        <v>1846.9670958904089</v>
      </c>
      <c r="W7329" s="53">
        <f t="shared" si="814"/>
        <v>-1.7026341665372646E-3</v>
      </c>
      <c r="X7329" s="53" t="str">
        <f t="shared" si="815"/>
        <v/>
      </c>
      <c r="Y7329" s="54" t="str">
        <f t="shared" si="816"/>
        <v/>
      </c>
    </row>
    <row r="7330" spans="17:25" x14ac:dyDescent="0.25">
      <c r="Q7330" s="47">
        <f t="shared" si="812"/>
        <v>2011</v>
      </c>
      <c r="R7330" s="48" t="str">
        <f t="shared" si="810"/>
        <v>201112</v>
      </c>
      <c r="S7330" s="49">
        <v>40892</v>
      </c>
      <c r="T7330" s="48">
        <v>1937.6</v>
      </c>
      <c r="U7330" s="50">
        <f t="shared" si="811"/>
        <v>1933.3512903225801</v>
      </c>
      <c r="V7330" s="51">
        <f t="shared" si="813"/>
        <v>1846.9670958904089</v>
      </c>
      <c r="W7330" s="53">
        <f t="shared" si="814"/>
        <v>4.4530614149227432E-3</v>
      </c>
      <c r="X7330" s="53" t="str">
        <f t="shared" si="815"/>
        <v/>
      </c>
      <c r="Y7330" s="54" t="str">
        <f t="shared" si="816"/>
        <v/>
      </c>
    </row>
    <row r="7331" spans="17:25" x14ac:dyDescent="0.25">
      <c r="Q7331" s="47">
        <f t="shared" si="812"/>
        <v>2011</v>
      </c>
      <c r="R7331" s="48" t="str">
        <f t="shared" si="810"/>
        <v>201112</v>
      </c>
      <c r="S7331" s="49">
        <v>40893</v>
      </c>
      <c r="T7331" s="48">
        <v>1935.96</v>
      </c>
      <c r="U7331" s="50">
        <f t="shared" si="811"/>
        <v>1933.3512903225801</v>
      </c>
      <c r="V7331" s="51">
        <f t="shared" si="813"/>
        <v>1846.9670958904089</v>
      </c>
      <c r="W7331" s="53">
        <f t="shared" si="814"/>
        <v>-8.4640792733270409E-4</v>
      </c>
      <c r="X7331" s="53" t="str">
        <f t="shared" si="815"/>
        <v/>
      </c>
      <c r="Y7331" s="54" t="str">
        <f t="shared" si="816"/>
        <v/>
      </c>
    </row>
    <row r="7332" spans="17:25" x14ac:dyDescent="0.25">
      <c r="Q7332" s="47">
        <f t="shared" si="812"/>
        <v>2011</v>
      </c>
      <c r="R7332" s="48" t="str">
        <f t="shared" si="810"/>
        <v>201112</v>
      </c>
      <c r="S7332" s="49">
        <v>40894</v>
      </c>
      <c r="T7332" s="48">
        <v>1935.64</v>
      </c>
      <c r="U7332" s="50">
        <f t="shared" si="811"/>
        <v>1933.3512903225801</v>
      </c>
      <c r="V7332" s="51">
        <f t="shared" si="813"/>
        <v>1846.9670958904089</v>
      </c>
      <c r="W7332" s="53">
        <f t="shared" si="814"/>
        <v>-1.652926713361369E-4</v>
      </c>
      <c r="X7332" s="53" t="str">
        <f t="shared" si="815"/>
        <v/>
      </c>
      <c r="Y7332" s="54" t="str">
        <f t="shared" si="816"/>
        <v/>
      </c>
    </row>
    <row r="7333" spans="17:25" x14ac:dyDescent="0.25">
      <c r="Q7333" s="47">
        <f t="shared" si="812"/>
        <v>2011</v>
      </c>
      <c r="R7333" s="48" t="str">
        <f t="shared" si="810"/>
        <v>201112</v>
      </c>
      <c r="S7333" s="49">
        <v>40895</v>
      </c>
      <c r="T7333" s="48">
        <v>1935.64</v>
      </c>
      <c r="U7333" s="50">
        <f t="shared" si="811"/>
        <v>1933.3512903225801</v>
      </c>
      <c r="V7333" s="51">
        <f t="shared" si="813"/>
        <v>1846.9670958904089</v>
      </c>
      <c r="W7333" s="53">
        <f t="shared" si="814"/>
        <v>0</v>
      </c>
      <c r="X7333" s="53" t="str">
        <f t="shared" si="815"/>
        <v/>
      </c>
      <c r="Y7333" s="54" t="str">
        <f t="shared" si="816"/>
        <v/>
      </c>
    </row>
    <row r="7334" spans="17:25" x14ac:dyDescent="0.25">
      <c r="Q7334" s="47">
        <f t="shared" si="812"/>
        <v>2011</v>
      </c>
      <c r="R7334" s="48" t="str">
        <f t="shared" si="810"/>
        <v>201112</v>
      </c>
      <c r="S7334" s="49">
        <v>40896</v>
      </c>
      <c r="T7334" s="48">
        <v>1935.64</v>
      </c>
      <c r="U7334" s="50">
        <f t="shared" si="811"/>
        <v>1933.3512903225801</v>
      </c>
      <c r="V7334" s="51">
        <f t="shared" si="813"/>
        <v>1846.9670958904089</v>
      </c>
      <c r="W7334" s="53">
        <f t="shared" si="814"/>
        <v>0</v>
      </c>
      <c r="X7334" s="53" t="str">
        <f t="shared" si="815"/>
        <v/>
      </c>
      <c r="Y7334" s="54" t="str">
        <f t="shared" si="816"/>
        <v/>
      </c>
    </row>
    <row r="7335" spans="17:25" x14ac:dyDescent="0.25">
      <c r="Q7335" s="47">
        <f t="shared" si="812"/>
        <v>2011</v>
      </c>
      <c r="R7335" s="48" t="str">
        <f t="shared" si="810"/>
        <v>201112</v>
      </c>
      <c r="S7335" s="49">
        <v>40897</v>
      </c>
      <c r="T7335" s="48">
        <v>1939.39</v>
      </c>
      <c r="U7335" s="50">
        <f t="shared" si="811"/>
        <v>1933.3512903225801</v>
      </c>
      <c r="V7335" s="51">
        <f t="shared" si="813"/>
        <v>1846.9670958904089</v>
      </c>
      <c r="W7335" s="53">
        <f t="shared" si="814"/>
        <v>1.9373437209397881E-3</v>
      </c>
      <c r="X7335" s="53" t="str">
        <f t="shared" si="815"/>
        <v/>
      </c>
      <c r="Y7335" s="54" t="str">
        <f t="shared" si="816"/>
        <v/>
      </c>
    </row>
    <row r="7336" spans="17:25" x14ac:dyDescent="0.25">
      <c r="Q7336" s="47">
        <f t="shared" si="812"/>
        <v>2011</v>
      </c>
      <c r="R7336" s="48" t="str">
        <f t="shared" si="810"/>
        <v>201112</v>
      </c>
      <c r="S7336" s="49">
        <v>40898</v>
      </c>
      <c r="T7336" s="48">
        <v>1932.08</v>
      </c>
      <c r="U7336" s="50">
        <f t="shared" si="811"/>
        <v>1933.3512903225801</v>
      </c>
      <c r="V7336" s="51">
        <f t="shared" si="813"/>
        <v>1846.9670958904089</v>
      </c>
      <c r="W7336" s="53">
        <f t="shared" si="814"/>
        <v>-3.7692264062412217E-3</v>
      </c>
      <c r="X7336" s="53" t="str">
        <f t="shared" si="815"/>
        <v/>
      </c>
      <c r="Y7336" s="54" t="str">
        <f t="shared" si="816"/>
        <v/>
      </c>
    </row>
    <row r="7337" spans="17:25" x14ac:dyDescent="0.25">
      <c r="Q7337" s="47">
        <f t="shared" si="812"/>
        <v>2011</v>
      </c>
      <c r="R7337" s="48" t="str">
        <f t="shared" si="810"/>
        <v>201112</v>
      </c>
      <c r="S7337" s="49">
        <v>40899</v>
      </c>
      <c r="T7337" s="48">
        <v>1935.72</v>
      </c>
      <c r="U7337" s="50">
        <f t="shared" si="811"/>
        <v>1933.3512903225801</v>
      </c>
      <c r="V7337" s="51">
        <f t="shared" si="813"/>
        <v>1846.9670958904089</v>
      </c>
      <c r="W7337" s="53">
        <f t="shared" si="814"/>
        <v>1.8839799594221329E-3</v>
      </c>
      <c r="X7337" s="53" t="str">
        <f t="shared" si="815"/>
        <v/>
      </c>
      <c r="Y7337" s="54" t="str">
        <f t="shared" si="816"/>
        <v/>
      </c>
    </row>
    <row r="7338" spans="17:25" x14ac:dyDescent="0.25">
      <c r="Q7338" s="47">
        <f t="shared" si="812"/>
        <v>2011</v>
      </c>
      <c r="R7338" s="48" t="str">
        <f t="shared" si="810"/>
        <v>201112</v>
      </c>
      <c r="S7338" s="49">
        <v>40900</v>
      </c>
      <c r="T7338" s="48">
        <v>1927.71</v>
      </c>
      <c r="U7338" s="50">
        <f t="shared" si="811"/>
        <v>1933.3512903225801</v>
      </c>
      <c r="V7338" s="51">
        <f t="shared" si="813"/>
        <v>1846.9670958904089</v>
      </c>
      <c r="W7338" s="53">
        <f t="shared" si="814"/>
        <v>-4.1379951645899027E-3</v>
      </c>
      <c r="X7338" s="53" t="str">
        <f t="shared" si="815"/>
        <v/>
      </c>
      <c r="Y7338" s="54" t="str">
        <f t="shared" si="816"/>
        <v/>
      </c>
    </row>
    <row r="7339" spans="17:25" x14ac:dyDescent="0.25">
      <c r="Q7339" s="47">
        <f t="shared" si="812"/>
        <v>2011</v>
      </c>
      <c r="R7339" s="48" t="str">
        <f t="shared" si="810"/>
        <v>201112</v>
      </c>
      <c r="S7339" s="49">
        <v>40901</v>
      </c>
      <c r="T7339" s="48">
        <v>1920.93</v>
      </c>
      <c r="U7339" s="50">
        <f t="shared" si="811"/>
        <v>1933.3512903225801</v>
      </c>
      <c r="V7339" s="51">
        <f t="shared" si="813"/>
        <v>1846.9670958904089</v>
      </c>
      <c r="W7339" s="53">
        <f t="shared" si="814"/>
        <v>-3.5171265387428097E-3</v>
      </c>
      <c r="X7339" s="53" t="str">
        <f t="shared" si="815"/>
        <v/>
      </c>
      <c r="Y7339" s="54" t="str">
        <f t="shared" si="816"/>
        <v/>
      </c>
    </row>
    <row r="7340" spans="17:25" x14ac:dyDescent="0.25">
      <c r="Q7340" s="47">
        <f t="shared" si="812"/>
        <v>2011</v>
      </c>
      <c r="R7340" s="48" t="str">
        <f t="shared" si="810"/>
        <v>201112</v>
      </c>
      <c r="S7340" s="49">
        <v>40902</v>
      </c>
      <c r="T7340" s="48">
        <v>1920.93</v>
      </c>
      <c r="U7340" s="50">
        <f t="shared" si="811"/>
        <v>1933.3512903225801</v>
      </c>
      <c r="V7340" s="51">
        <f t="shared" si="813"/>
        <v>1846.9670958904089</v>
      </c>
      <c r="W7340" s="53">
        <f t="shared" si="814"/>
        <v>0</v>
      </c>
      <c r="X7340" s="53" t="str">
        <f t="shared" si="815"/>
        <v/>
      </c>
      <c r="Y7340" s="54" t="str">
        <f t="shared" si="816"/>
        <v/>
      </c>
    </row>
    <row r="7341" spans="17:25" x14ac:dyDescent="0.25">
      <c r="Q7341" s="47">
        <f t="shared" si="812"/>
        <v>2011</v>
      </c>
      <c r="R7341" s="48" t="str">
        <f t="shared" si="810"/>
        <v>201112</v>
      </c>
      <c r="S7341" s="49">
        <v>40903</v>
      </c>
      <c r="T7341" s="48">
        <v>1920.93</v>
      </c>
      <c r="U7341" s="50">
        <f t="shared" si="811"/>
        <v>1933.3512903225801</v>
      </c>
      <c r="V7341" s="51">
        <f t="shared" si="813"/>
        <v>1846.9670958904089</v>
      </c>
      <c r="W7341" s="53">
        <f t="shared" si="814"/>
        <v>0</v>
      </c>
      <c r="X7341" s="53" t="str">
        <f t="shared" si="815"/>
        <v/>
      </c>
      <c r="Y7341" s="54" t="str">
        <f t="shared" si="816"/>
        <v/>
      </c>
    </row>
    <row r="7342" spans="17:25" x14ac:dyDescent="0.25">
      <c r="Q7342" s="47">
        <f t="shared" si="812"/>
        <v>2011</v>
      </c>
      <c r="R7342" s="48" t="str">
        <f t="shared" si="810"/>
        <v>201112</v>
      </c>
      <c r="S7342" s="49">
        <v>40904</v>
      </c>
      <c r="T7342" s="48">
        <v>1920.93</v>
      </c>
      <c r="U7342" s="50">
        <f t="shared" si="811"/>
        <v>1933.3512903225801</v>
      </c>
      <c r="V7342" s="51">
        <f t="shared" si="813"/>
        <v>1846.9670958904089</v>
      </c>
      <c r="W7342" s="53">
        <f t="shared" si="814"/>
        <v>0</v>
      </c>
      <c r="X7342" s="53" t="str">
        <f t="shared" si="815"/>
        <v/>
      </c>
      <c r="Y7342" s="54" t="str">
        <f t="shared" si="816"/>
        <v/>
      </c>
    </row>
    <row r="7343" spans="17:25" x14ac:dyDescent="0.25">
      <c r="Q7343" s="47">
        <f t="shared" si="812"/>
        <v>2011</v>
      </c>
      <c r="R7343" s="48" t="str">
        <f t="shared" si="810"/>
        <v>201112</v>
      </c>
      <c r="S7343" s="49">
        <v>40905</v>
      </c>
      <c r="T7343" s="48">
        <v>1920.16</v>
      </c>
      <c r="U7343" s="50">
        <f t="shared" si="811"/>
        <v>1933.3512903225801</v>
      </c>
      <c r="V7343" s="51">
        <f t="shared" si="813"/>
        <v>1846.9670958904089</v>
      </c>
      <c r="W7343" s="53">
        <f t="shared" si="814"/>
        <v>-4.0084750615587694E-4</v>
      </c>
      <c r="X7343" s="53" t="str">
        <f t="shared" si="815"/>
        <v/>
      </c>
      <c r="Y7343" s="54" t="str">
        <f t="shared" si="816"/>
        <v/>
      </c>
    </row>
    <row r="7344" spans="17:25" x14ac:dyDescent="0.25">
      <c r="Q7344" s="47">
        <f t="shared" si="812"/>
        <v>2011</v>
      </c>
      <c r="R7344" s="48" t="str">
        <f t="shared" si="810"/>
        <v>201112</v>
      </c>
      <c r="S7344" s="49">
        <v>40906</v>
      </c>
      <c r="T7344" s="48">
        <v>1938.52</v>
      </c>
      <c r="U7344" s="50">
        <f t="shared" si="811"/>
        <v>1933.3512903225801</v>
      </c>
      <c r="V7344" s="51">
        <f t="shared" si="813"/>
        <v>1846.9670958904089</v>
      </c>
      <c r="W7344" s="53">
        <f t="shared" si="814"/>
        <v>9.5617031914005945E-3</v>
      </c>
      <c r="X7344" s="53" t="str">
        <f t="shared" si="815"/>
        <v/>
      </c>
      <c r="Y7344" s="54" t="str">
        <f t="shared" si="816"/>
        <v/>
      </c>
    </row>
    <row r="7345" spans="17:25" x14ac:dyDescent="0.25">
      <c r="Q7345" s="47">
        <f t="shared" si="812"/>
        <v>2011</v>
      </c>
      <c r="R7345" s="48" t="str">
        <f t="shared" si="810"/>
        <v>201112</v>
      </c>
      <c r="S7345" s="49">
        <v>40907</v>
      </c>
      <c r="T7345" s="48">
        <v>1942.7</v>
      </c>
      <c r="U7345" s="50">
        <f t="shared" si="811"/>
        <v>1933.3512903225801</v>
      </c>
      <c r="V7345" s="51">
        <f t="shared" si="813"/>
        <v>1846.9670958904089</v>
      </c>
      <c r="W7345" s="53">
        <f t="shared" si="814"/>
        <v>2.1562841755566886E-3</v>
      </c>
      <c r="X7345" s="53" t="str">
        <f t="shared" si="815"/>
        <v/>
      </c>
      <c r="Y7345" s="54" t="str">
        <f t="shared" si="816"/>
        <v/>
      </c>
    </row>
    <row r="7346" spans="17:25" x14ac:dyDescent="0.25">
      <c r="Q7346" s="47">
        <f t="shared" si="812"/>
        <v>2011</v>
      </c>
      <c r="R7346" s="48" t="str">
        <f t="shared" si="810"/>
        <v>201112</v>
      </c>
      <c r="S7346" s="49">
        <v>40908</v>
      </c>
      <c r="T7346" s="48">
        <v>1942.7</v>
      </c>
      <c r="U7346" s="50">
        <f t="shared" si="811"/>
        <v>1933.3512903225801</v>
      </c>
      <c r="V7346" s="51">
        <f t="shared" si="813"/>
        <v>1846.9670958904089</v>
      </c>
      <c r="W7346" s="53">
        <f t="shared" si="814"/>
        <v>0</v>
      </c>
      <c r="X7346" s="53" t="str">
        <f t="shared" si="815"/>
        <v/>
      </c>
      <c r="Y7346" s="54" t="str">
        <f t="shared" si="816"/>
        <v/>
      </c>
    </row>
    <row r="7347" spans="17:25" x14ac:dyDescent="0.25">
      <c r="Q7347" s="47">
        <f t="shared" si="812"/>
        <v>2012</v>
      </c>
      <c r="R7347" s="48" t="str">
        <f t="shared" si="810"/>
        <v>20121</v>
      </c>
      <c r="S7347" s="49">
        <v>40909</v>
      </c>
      <c r="T7347" s="48">
        <v>1942.7</v>
      </c>
      <c r="U7347" s="50">
        <f t="shared" si="811"/>
        <v>1853.2822580645166</v>
      </c>
      <c r="V7347" s="51">
        <f t="shared" si="813"/>
        <v>1797.7857650273229</v>
      </c>
      <c r="W7347" s="53">
        <f t="shared" si="814"/>
        <v>0</v>
      </c>
      <c r="X7347" s="53">
        <f t="shared" si="815"/>
        <v>-4.1414632022049092E-2</v>
      </c>
      <c r="Y7347" s="54">
        <f t="shared" si="816"/>
        <v>-2.6628157573850064E-2</v>
      </c>
    </row>
    <row r="7348" spans="17:25" x14ac:dyDescent="0.25">
      <c r="Q7348" s="47">
        <f t="shared" si="812"/>
        <v>2012</v>
      </c>
      <c r="R7348" s="48" t="str">
        <f t="shared" si="810"/>
        <v>20121</v>
      </c>
      <c r="S7348" s="49">
        <v>40910</v>
      </c>
      <c r="T7348" s="48">
        <v>1942.7</v>
      </c>
      <c r="U7348" s="50">
        <f t="shared" si="811"/>
        <v>1853.2822580645166</v>
      </c>
      <c r="V7348" s="51">
        <f t="shared" si="813"/>
        <v>1797.7857650273229</v>
      </c>
      <c r="W7348" s="53">
        <f t="shared" si="814"/>
        <v>0</v>
      </c>
      <c r="X7348" s="53" t="str">
        <f t="shared" si="815"/>
        <v/>
      </c>
      <c r="Y7348" s="54" t="str">
        <f t="shared" si="816"/>
        <v/>
      </c>
    </row>
    <row r="7349" spans="17:25" x14ac:dyDescent="0.25">
      <c r="Q7349" s="47">
        <f t="shared" si="812"/>
        <v>2012</v>
      </c>
      <c r="R7349" s="48" t="str">
        <f t="shared" si="810"/>
        <v>20121</v>
      </c>
      <c r="S7349" s="49">
        <v>40911</v>
      </c>
      <c r="T7349" s="48">
        <v>1942.7</v>
      </c>
      <c r="U7349" s="50">
        <f t="shared" si="811"/>
        <v>1853.2822580645166</v>
      </c>
      <c r="V7349" s="51">
        <f t="shared" si="813"/>
        <v>1797.7857650273229</v>
      </c>
      <c r="W7349" s="53">
        <f t="shared" si="814"/>
        <v>0</v>
      </c>
      <c r="X7349" s="53" t="str">
        <f t="shared" si="815"/>
        <v/>
      </c>
      <c r="Y7349" s="54" t="str">
        <f t="shared" si="816"/>
        <v/>
      </c>
    </row>
    <row r="7350" spans="17:25" x14ac:dyDescent="0.25">
      <c r="Q7350" s="47">
        <f t="shared" si="812"/>
        <v>2012</v>
      </c>
      <c r="R7350" s="48" t="str">
        <f t="shared" si="810"/>
        <v>20121</v>
      </c>
      <c r="S7350" s="49">
        <v>40912</v>
      </c>
      <c r="T7350" s="48">
        <v>1915.02</v>
      </c>
      <c r="U7350" s="50">
        <f t="shared" si="811"/>
        <v>1853.2822580645166</v>
      </c>
      <c r="V7350" s="51">
        <f t="shared" si="813"/>
        <v>1797.7857650273229</v>
      </c>
      <c r="W7350" s="53">
        <f t="shared" si="814"/>
        <v>-1.4248211252380738E-2</v>
      </c>
      <c r="X7350" s="53" t="str">
        <f t="shared" si="815"/>
        <v/>
      </c>
      <c r="Y7350" s="54" t="str">
        <f t="shared" si="816"/>
        <v/>
      </c>
    </row>
    <row r="7351" spans="17:25" x14ac:dyDescent="0.25">
      <c r="Q7351" s="47">
        <f t="shared" si="812"/>
        <v>2012</v>
      </c>
      <c r="R7351" s="48" t="str">
        <f t="shared" si="810"/>
        <v>20121</v>
      </c>
      <c r="S7351" s="49">
        <v>40913</v>
      </c>
      <c r="T7351" s="48">
        <v>1898.24</v>
      </c>
      <c r="U7351" s="50">
        <f t="shared" si="811"/>
        <v>1853.2822580645166</v>
      </c>
      <c r="V7351" s="51">
        <f t="shared" si="813"/>
        <v>1797.7857650273229</v>
      </c>
      <c r="W7351" s="53">
        <f t="shared" si="814"/>
        <v>-8.7623105763908749E-3</v>
      </c>
      <c r="X7351" s="53" t="str">
        <f t="shared" si="815"/>
        <v/>
      </c>
      <c r="Y7351" s="54" t="str">
        <f t="shared" si="816"/>
        <v/>
      </c>
    </row>
    <row r="7352" spans="17:25" x14ac:dyDescent="0.25">
      <c r="Q7352" s="47">
        <f t="shared" si="812"/>
        <v>2012</v>
      </c>
      <c r="R7352" s="48" t="str">
        <f t="shared" si="810"/>
        <v>20121</v>
      </c>
      <c r="S7352" s="49">
        <v>40914</v>
      </c>
      <c r="T7352" s="48">
        <v>1884.44</v>
      </c>
      <c r="U7352" s="50">
        <f t="shared" si="811"/>
        <v>1853.2822580645166</v>
      </c>
      <c r="V7352" s="51">
        <f t="shared" si="813"/>
        <v>1797.7857650273229</v>
      </c>
      <c r="W7352" s="53">
        <f t="shared" si="814"/>
        <v>-7.2698921105865955E-3</v>
      </c>
      <c r="X7352" s="53" t="str">
        <f t="shared" si="815"/>
        <v/>
      </c>
      <c r="Y7352" s="54" t="str">
        <f t="shared" si="816"/>
        <v/>
      </c>
    </row>
    <row r="7353" spans="17:25" x14ac:dyDescent="0.25">
      <c r="Q7353" s="47">
        <f t="shared" si="812"/>
        <v>2012</v>
      </c>
      <c r="R7353" s="48" t="str">
        <f t="shared" si="810"/>
        <v>20121</v>
      </c>
      <c r="S7353" s="49">
        <v>40915</v>
      </c>
      <c r="T7353" s="48">
        <v>1884.47</v>
      </c>
      <c r="U7353" s="50">
        <f t="shared" si="811"/>
        <v>1853.2822580645166</v>
      </c>
      <c r="V7353" s="51">
        <f t="shared" si="813"/>
        <v>1797.7857650273229</v>
      </c>
      <c r="W7353" s="53">
        <f t="shared" si="814"/>
        <v>1.5919848867618214E-5</v>
      </c>
      <c r="X7353" s="53" t="str">
        <f t="shared" si="815"/>
        <v/>
      </c>
      <c r="Y7353" s="54" t="str">
        <f t="shared" si="816"/>
        <v/>
      </c>
    </row>
    <row r="7354" spans="17:25" x14ac:dyDescent="0.25">
      <c r="Q7354" s="47">
        <f t="shared" si="812"/>
        <v>2012</v>
      </c>
      <c r="R7354" s="48" t="str">
        <f t="shared" si="810"/>
        <v>20121</v>
      </c>
      <c r="S7354" s="49">
        <v>40916</v>
      </c>
      <c r="T7354" s="48">
        <v>1884.47</v>
      </c>
      <c r="U7354" s="50">
        <f t="shared" si="811"/>
        <v>1853.2822580645166</v>
      </c>
      <c r="V7354" s="51">
        <f t="shared" si="813"/>
        <v>1797.7857650273229</v>
      </c>
      <c r="W7354" s="53">
        <f t="shared" si="814"/>
        <v>0</v>
      </c>
      <c r="X7354" s="53" t="str">
        <f t="shared" si="815"/>
        <v/>
      </c>
      <c r="Y7354" s="54" t="str">
        <f t="shared" si="816"/>
        <v/>
      </c>
    </row>
    <row r="7355" spans="17:25" x14ac:dyDescent="0.25">
      <c r="Q7355" s="47">
        <f t="shared" si="812"/>
        <v>2012</v>
      </c>
      <c r="R7355" s="48" t="str">
        <f t="shared" si="810"/>
        <v>20121</v>
      </c>
      <c r="S7355" s="49">
        <v>40917</v>
      </c>
      <c r="T7355" s="48">
        <v>1884.47</v>
      </c>
      <c r="U7355" s="50">
        <f t="shared" si="811"/>
        <v>1853.2822580645166</v>
      </c>
      <c r="V7355" s="51">
        <f t="shared" si="813"/>
        <v>1797.7857650273229</v>
      </c>
      <c r="W7355" s="53">
        <f t="shared" si="814"/>
        <v>0</v>
      </c>
      <c r="X7355" s="53" t="str">
        <f t="shared" si="815"/>
        <v/>
      </c>
      <c r="Y7355" s="54" t="str">
        <f t="shared" si="816"/>
        <v/>
      </c>
    </row>
    <row r="7356" spans="17:25" x14ac:dyDescent="0.25">
      <c r="Q7356" s="47">
        <f t="shared" si="812"/>
        <v>2012</v>
      </c>
      <c r="R7356" s="48" t="str">
        <f t="shared" si="810"/>
        <v>20121</v>
      </c>
      <c r="S7356" s="49">
        <v>40918</v>
      </c>
      <c r="T7356" s="48">
        <v>1884.47</v>
      </c>
      <c r="U7356" s="50">
        <f t="shared" si="811"/>
        <v>1853.2822580645166</v>
      </c>
      <c r="V7356" s="51">
        <f t="shared" si="813"/>
        <v>1797.7857650273229</v>
      </c>
      <c r="W7356" s="53">
        <f t="shared" si="814"/>
        <v>0</v>
      </c>
      <c r="X7356" s="53" t="str">
        <f t="shared" si="815"/>
        <v/>
      </c>
      <c r="Y7356" s="54" t="str">
        <f t="shared" si="816"/>
        <v/>
      </c>
    </row>
    <row r="7357" spans="17:25" x14ac:dyDescent="0.25">
      <c r="Q7357" s="47">
        <f t="shared" si="812"/>
        <v>2012</v>
      </c>
      <c r="R7357" s="48" t="str">
        <f t="shared" si="810"/>
        <v>20121</v>
      </c>
      <c r="S7357" s="49">
        <v>40919</v>
      </c>
      <c r="T7357" s="48">
        <v>1865.07</v>
      </c>
      <c r="U7357" s="50">
        <f t="shared" si="811"/>
        <v>1853.2822580645166</v>
      </c>
      <c r="V7357" s="51">
        <f t="shared" si="813"/>
        <v>1797.7857650273229</v>
      </c>
      <c r="W7357" s="53">
        <f t="shared" si="814"/>
        <v>-1.0294671711409631E-2</v>
      </c>
      <c r="X7357" s="53" t="str">
        <f t="shared" si="815"/>
        <v/>
      </c>
      <c r="Y7357" s="54" t="str">
        <f t="shared" si="816"/>
        <v/>
      </c>
    </row>
    <row r="7358" spans="17:25" x14ac:dyDescent="0.25">
      <c r="Q7358" s="47">
        <f t="shared" si="812"/>
        <v>2012</v>
      </c>
      <c r="R7358" s="48" t="str">
        <f t="shared" si="810"/>
        <v>20121</v>
      </c>
      <c r="S7358" s="49">
        <v>40920</v>
      </c>
      <c r="T7358" s="48">
        <v>1854.17</v>
      </c>
      <c r="U7358" s="50">
        <f t="shared" si="811"/>
        <v>1853.2822580645166</v>
      </c>
      <c r="V7358" s="51">
        <f t="shared" si="813"/>
        <v>1797.7857650273229</v>
      </c>
      <c r="W7358" s="53">
        <f t="shared" si="814"/>
        <v>-5.8442846649187086E-3</v>
      </c>
      <c r="X7358" s="53" t="str">
        <f t="shared" si="815"/>
        <v/>
      </c>
      <c r="Y7358" s="54" t="str">
        <f t="shared" si="816"/>
        <v/>
      </c>
    </row>
    <row r="7359" spans="17:25" x14ac:dyDescent="0.25">
      <c r="Q7359" s="47">
        <f t="shared" si="812"/>
        <v>2012</v>
      </c>
      <c r="R7359" s="48" t="str">
        <f t="shared" si="810"/>
        <v>20121</v>
      </c>
      <c r="S7359" s="49">
        <v>40921</v>
      </c>
      <c r="T7359" s="48">
        <v>1842.47</v>
      </c>
      <c r="U7359" s="50">
        <f t="shared" si="811"/>
        <v>1853.2822580645166</v>
      </c>
      <c r="V7359" s="51">
        <f t="shared" si="813"/>
        <v>1797.7857650273229</v>
      </c>
      <c r="W7359" s="53">
        <f t="shared" si="814"/>
        <v>-6.3101010155487414E-3</v>
      </c>
      <c r="X7359" s="53" t="str">
        <f t="shared" si="815"/>
        <v/>
      </c>
      <c r="Y7359" s="54" t="str">
        <f t="shared" si="816"/>
        <v/>
      </c>
    </row>
    <row r="7360" spans="17:25" x14ac:dyDescent="0.25">
      <c r="Q7360" s="47">
        <f t="shared" si="812"/>
        <v>2012</v>
      </c>
      <c r="R7360" s="48" t="str">
        <f t="shared" si="810"/>
        <v>20121</v>
      </c>
      <c r="S7360" s="49">
        <v>40922</v>
      </c>
      <c r="T7360" s="48">
        <v>1841.31</v>
      </c>
      <c r="U7360" s="50">
        <f t="shared" si="811"/>
        <v>1853.2822580645166</v>
      </c>
      <c r="V7360" s="51">
        <f t="shared" si="813"/>
        <v>1797.7857650273229</v>
      </c>
      <c r="W7360" s="53">
        <f t="shared" si="814"/>
        <v>-6.2958962696824106E-4</v>
      </c>
      <c r="X7360" s="53" t="str">
        <f t="shared" si="815"/>
        <v/>
      </c>
      <c r="Y7360" s="54" t="str">
        <f t="shared" si="816"/>
        <v/>
      </c>
    </row>
    <row r="7361" spans="17:25" x14ac:dyDescent="0.25">
      <c r="Q7361" s="47">
        <f t="shared" si="812"/>
        <v>2012</v>
      </c>
      <c r="R7361" s="48" t="str">
        <f t="shared" si="810"/>
        <v>20121</v>
      </c>
      <c r="S7361" s="49">
        <v>40923</v>
      </c>
      <c r="T7361" s="48">
        <v>1841.31</v>
      </c>
      <c r="U7361" s="50">
        <f t="shared" si="811"/>
        <v>1853.2822580645166</v>
      </c>
      <c r="V7361" s="51">
        <f t="shared" si="813"/>
        <v>1797.7857650273229</v>
      </c>
      <c r="W7361" s="53">
        <f t="shared" si="814"/>
        <v>0</v>
      </c>
      <c r="X7361" s="53" t="str">
        <f t="shared" si="815"/>
        <v/>
      </c>
      <c r="Y7361" s="54" t="str">
        <f t="shared" si="816"/>
        <v/>
      </c>
    </row>
    <row r="7362" spans="17:25" x14ac:dyDescent="0.25">
      <c r="Q7362" s="47">
        <f t="shared" si="812"/>
        <v>2012</v>
      </c>
      <c r="R7362" s="48" t="str">
        <f t="shared" si="810"/>
        <v>20121</v>
      </c>
      <c r="S7362" s="49">
        <v>40924</v>
      </c>
      <c r="T7362" s="48">
        <v>1841.31</v>
      </c>
      <c r="U7362" s="50">
        <f t="shared" si="811"/>
        <v>1853.2822580645166</v>
      </c>
      <c r="V7362" s="51">
        <f t="shared" si="813"/>
        <v>1797.7857650273229</v>
      </c>
      <c r="W7362" s="53">
        <f t="shared" si="814"/>
        <v>0</v>
      </c>
      <c r="X7362" s="53" t="str">
        <f t="shared" si="815"/>
        <v/>
      </c>
      <c r="Y7362" s="54" t="str">
        <f t="shared" si="816"/>
        <v/>
      </c>
    </row>
    <row r="7363" spans="17:25" x14ac:dyDescent="0.25">
      <c r="Q7363" s="47">
        <f t="shared" si="812"/>
        <v>2012</v>
      </c>
      <c r="R7363" s="48" t="str">
        <f t="shared" si="810"/>
        <v>20121</v>
      </c>
      <c r="S7363" s="49">
        <v>40925</v>
      </c>
      <c r="T7363" s="48">
        <v>1841.31</v>
      </c>
      <c r="U7363" s="50">
        <f t="shared" si="811"/>
        <v>1853.2822580645166</v>
      </c>
      <c r="V7363" s="51">
        <f t="shared" si="813"/>
        <v>1797.7857650273229</v>
      </c>
      <c r="W7363" s="53">
        <f t="shared" si="814"/>
        <v>0</v>
      </c>
      <c r="X7363" s="53" t="str">
        <f t="shared" si="815"/>
        <v/>
      </c>
      <c r="Y7363" s="54" t="str">
        <f t="shared" si="816"/>
        <v/>
      </c>
    </row>
    <row r="7364" spans="17:25" x14ac:dyDescent="0.25">
      <c r="Q7364" s="47">
        <f t="shared" si="812"/>
        <v>2012</v>
      </c>
      <c r="R7364" s="48" t="str">
        <f t="shared" si="810"/>
        <v>20121</v>
      </c>
      <c r="S7364" s="49">
        <v>40926</v>
      </c>
      <c r="T7364" s="48">
        <v>1836.34</v>
      </c>
      <c r="U7364" s="50">
        <f t="shared" si="811"/>
        <v>1853.2822580645166</v>
      </c>
      <c r="V7364" s="51">
        <f t="shared" si="813"/>
        <v>1797.7857650273229</v>
      </c>
      <c r="W7364" s="53">
        <f t="shared" si="814"/>
        <v>-2.6991652682057943E-3</v>
      </c>
      <c r="X7364" s="53" t="str">
        <f t="shared" si="815"/>
        <v/>
      </c>
      <c r="Y7364" s="54" t="str">
        <f t="shared" si="816"/>
        <v/>
      </c>
    </row>
    <row r="7365" spans="17:25" x14ac:dyDescent="0.25">
      <c r="Q7365" s="47">
        <f t="shared" si="812"/>
        <v>2012</v>
      </c>
      <c r="R7365" s="48" t="str">
        <f t="shared" si="810"/>
        <v>20121</v>
      </c>
      <c r="S7365" s="49">
        <v>40927</v>
      </c>
      <c r="T7365" s="48">
        <v>1827.24</v>
      </c>
      <c r="U7365" s="50">
        <f t="shared" si="811"/>
        <v>1853.2822580645166</v>
      </c>
      <c r="V7365" s="51">
        <f t="shared" si="813"/>
        <v>1797.7857650273229</v>
      </c>
      <c r="W7365" s="53">
        <f t="shared" si="814"/>
        <v>-4.9555093283378815E-3</v>
      </c>
      <c r="X7365" s="53" t="str">
        <f t="shared" si="815"/>
        <v/>
      </c>
      <c r="Y7365" s="54" t="str">
        <f t="shared" si="816"/>
        <v/>
      </c>
    </row>
    <row r="7366" spans="17:25" x14ac:dyDescent="0.25">
      <c r="Q7366" s="47">
        <f t="shared" si="812"/>
        <v>2012</v>
      </c>
      <c r="R7366" s="48" t="str">
        <f t="shared" si="810"/>
        <v>20121</v>
      </c>
      <c r="S7366" s="49">
        <v>40928</v>
      </c>
      <c r="T7366" s="48">
        <v>1821.86</v>
      </c>
      <c r="U7366" s="50">
        <f t="shared" si="811"/>
        <v>1853.2822580645166</v>
      </c>
      <c r="V7366" s="51">
        <f t="shared" si="813"/>
        <v>1797.7857650273229</v>
      </c>
      <c r="W7366" s="53">
        <f t="shared" si="814"/>
        <v>-2.9443313412579331E-3</v>
      </c>
      <c r="X7366" s="53" t="str">
        <f t="shared" si="815"/>
        <v/>
      </c>
      <c r="Y7366" s="54" t="str">
        <f t="shared" si="816"/>
        <v/>
      </c>
    </row>
    <row r="7367" spans="17:25" x14ac:dyDescent="0.25">
      <c r="Q7367" s="47">
        <f t="shared" si="812"/>
        <v>2012</v>
      </c>
      <c r="R7367" s="48" t="str">
        <f t="shared" ref="R7367:R7430" si="817">+YEAR(S7367)&amp;MONTH(S7367)</f>
        <v>20121</v>
      </c>
      <c r="S7367" s="49">
        <v>40929</v>
      </c>
      <c r="T7367" s="48">
        <v>1828.75</v>
      </c>
      <c r="U7367" s="50">
        <f t="shared" ref="U7367:U7430" si="818">+AVERAGEIF($R$3:$R$12000,R7367,$T$3:$T$12000)</f>
        <v>1853.2822580645166</v>
      </c>
      <c r="V7367" s="51">
        <f t="shared" si="813"/>
        <v>1797.7857650273229</v>
      </c>
      <c r="W7367" s="53">
        <f t="shared" si="814"/>
        <v>3.7818493188279678E-3</v>
      </c>
      <c r="X7367" s="53" t="str">
        <f t="shared" si="815"/>
        <v/>
      </c>
      <c r="Y7367" s="54" t="str">
        <f t="shared" si="816"/>
        <v/>
      </c>
    </row>
    <row r="7368" spans="17:25" x14ac:dyDescent="0.25">
      <c r="Q7368" s="47">
        <f t="shared" ref="Q7368:Q7431" si="819">+YEAR(S7368)</f>
        <v>2012</v>
      </c>
      <c r="R7368" s="48" t="str">
        <f t="shared" si="817"/>
        <v>20121</v>
      </c>
      <c r="S7368" s="49">
        <v>40930</v>
      </c>
      <c r="T7368" s="48">
        <v>1828.75</v>
      </c>
      <c r="U7368" s="50">
        <f t="shared" si="818"/>
        <v>1853.2822580645166</v>
      </c>
      <c r="V7368" s="51">
        <f t="shared" ref="V7368:V7431" si="820">+AVERAGEIF($Q$3:$Q$12000,Q7368,$T$3:$T$12000)</f>
        <v>1797.7857650273229</v>
      </c>
      <c r="W7368" s="53">
        <f t="shared" si="814"/>
        <v>0</v>
      </c>
      <c r="X7368" s="53" t="str">
        <f t="shared" si="815"/>
        <v/>
      </c>
      <c r="Y7368" s="54" t="str">
        <f t="shared" si="816"/>
        <v/>
      </c>
    </row>
    <row r="7369" spans="17:25" x14ac:dyDescent="0.25">
      <c r="Q7369" s="47">
        <f t="shared" si="819"/>
        <v>2012</v>
      </c>
      <c r="R7369" s="48" t="str">
        <f t="shared" si="817"/>
        <v>20121</v>
      </c>
      <c r="S7369" s="49">
        <v>40931</v>
      </c>
      <c r="T7369" s="48">
        <v>1828.75</v>
      </c>
      <c r="U7369" s="50">
        <f t="shared" si="818"/>
        <v>1853.2822580645166</v>
      </c>
      <c r="V7369" s="51">
        <f t="shared" si="820"/>
        <v>1797.7857650273229</v>
      </c>
      <c r="W7369" s="53">
        <f t="shared" ref="W7369:W7432" si="821">+T7369/T7368-1</f>
        <v>0</v>
      </c>
      <c r="X7369" s="53" t="str">
        <f t="shared" ref="X7369:X7432" si="822">IF(U7369/U7368-1=0,"",U7369/U7368-1)</f>
        <v/>
      </c>
      <c r="Y7369" s="54" t="str">
        <f t="shared" ref="Y7369:Y7432" si="823">+IF(V7369=V7368,"",V7369/V7368-1)</f>
        <v/>
      </c>
    </row>
    <row r="7370" spans="17:25" x14ac:dyDescent="0.25">
      <c r="Q7370" s="47">
        <f t="shared" si="819"/>
        <v>2012</v>
      </c>
      <c r="R7370" s="48" t="str">
        <f t="shared" si="817"/>
        <v>20121</v>
      </c>
      <c r="S7370" s="49">
        <v>40932</v>
      </c>
      <c r="T7370" s="48">
        <v>1811.55</v>
      </c>
      <c r="U7370" s="50">
        <f t="shared" si="818"/>
        <v>1853.2822580645166</v>
      </c>
      <c r="V7370" s="51">
        <f t="shared" si="820"/>
        <v>1797.7857650273229</v>
      </c>
      <c r="W7370" s="53">
        <f t="shared" si="821"/>
        <v>-9.4053315105946389E-3</v>
      </c>
      <c r="X7370" s="53" t="str">
        <f t="shared" si="822"/>
        <v/>
      </c>
      <c r="Y7370" s="54" t="str">
        <f t="shared" si="823"/>
        <v/>
      </c>
    </row>
    <row r="7371" spans="17:25" x14ac:dyDescent="0.25">
      <c r="Q7371" s="47">
        <f t="shared" si="819"/>
        <v>2012</v>
      </c>
      <c r="R7371" s="48" t="str">
        <f t="shared" si="817"/>
        <v>20121</v>
      </c>
      <c r="S7371" s="49">
        <v>40933</v>
      </c>
      <c r="T7371" s="48">
        <v>1814.58</v>
      </c>
      <c r="U7371" s="50">
        <f t="shared" si="818"/>
        <v>1853.2822580645166</v>
      </c>
      <c r="V7371" s="51">
        <f t="shared" si="820"/>
        <v>1797.7857650273229</v>
      </c>
      <c r="W7371" s="53">
        <f t="shared" si="821"/>
        <v>1.6726008114598123E-3</v>
      </c>
      <c r="X7371" s="53" t="str">
        <f t="shared" si="822"/>
        <v/>
      </c>
      <c r="Y7371" s="54" t="str">
        <f t="shared" si="823"/>
        <v/>
      </c>
    </row>
    <row r="7372" spans="17:25" x14ac:dyDescent="0.25">
      <c r="Q7372" s="47">
        <f t="shared" si="819"/>
        <v>2012</v>
      </c>
      <c r="R7372" s="48" t="str">
        <f t="shared" si="817"/>
        <v>20121</v>
      </c>
      <c r="S7372" s="49">
        <v>40934</v>
      </c>
      <c r="T7372" s="48">
        <v>1814.69</v>
      </c>
      <c r="U7372" s="50">
        <f t="shared" si="818"/>
        <v>1853.2822580645166</v>
      </c>
      <c r="V7372" s="51">
        <f t="shared" si="820"/>
        <v>1797.7857650273229</v>
      </c>
      <c r="W7372" s="53">
        <f t="shared" si="821"/>
        <v>6.0620088395246796E-5</v>
      </c>
      <c r="X7372" s="53" t="str">
        <f t="shared" si="822"/>
        <v/>
      </c>
      <c r="Y7372" s="54" t="str">
        <f t="shared" si="823"/>
        <v/>
      </c>
    </row>
    <row r="7373" spans="17:25" x14ac:dyDescent="0.25">
      <c r="Q7373" s="47">
        <f t="shared" si="819"/>
        <v>2012</v>
      </c>
      <c r="R7373" s="48" t="str">
        <f t="shared" si="817"/>
        <v>20121</v>
      </c>
      <c r="S7373" s="49">
        <v>40935</v>
      </c>
      <c r="T7373" s="48">
        <v>1801.88</v>
      </c>
      <c r="U7373" s="50">
        <f t="shared" si="818"/>
        <v>1853.2822580645166</v>
      </c>
      <c r="V7373" s="51">
        <f t="shared" si="820"/>
        <v>1797.7857650273229</v>
      </c>
      <c r="W7373" s="53">
        <f t="shared" si="821"/>
        <v>-7.0590569188125896E-3</v>
      </c>
      <c r="X7373" s="53" t="str">
        <f t="shared" si="822"/>
        <v/>
      </c>
      <c r="Y7373" s="54" t="str">
        <f t="shared" si="823"/>
        <v/>
      </c>
    </row>
    <row r="7374" spans="17:25" x14ac:dyDescent="0.25">
      <c r="Q7374" s="47">
        <f t="shared" si="819"/>
        <v>2012</v>
      </c>
      <c r="R7374" s="48" t="str">
        <f t="shared" si="817"/>
        <v>20121</v>
      </c>
      <c r="S7374" s="49">
        <v>40936</v>
      </c>
      <c r="T7374" s="48">
        <v>1810.55</v>
      </c>
      <c r="U7374" s="50">
        <f t="shared" si="818"/>
        <v>1853.2822580645166</v>
      </c>
      <c r="V7374" s="51">
        <f t="shared" si="820"/>
        <v>1797.7857650273229</v>
      </c>
      <c r="W7374" s="53">
        <f t="shared" si="821"/>
        <v>4.8116411747729515E-3</v>
      </c>
      <c r="X7374" s="53" t="str">
        <f t="shared" si="822"/>
        <v/>
      </c>
      <c r="Y7374" s="54" t="str">
        <f t="shared" si="823"/>
        <v/>
      </c>
    </row>
    <row r="7375" spans="17:25" x14ac:dyDescent="0.25">
      <c r="Q7375" s="47">
        <f t="shared" si="819"/>
        <v>2012</v>
      </c>
      <c r="R7375" s="48" t="str">
        <f t="shared" si="817"/>
        <v>20121</v>
      </c>
      <c r="S7375" s="49">
        <v>40937</v>
      </c>
      <c r="T7375" s="48">
        <v>1810.55</v>
      </c>
      <c r="U7375" s="50">
        <f t="shared" si="818"/>
        <v>1853.2822580645166</v>
      </c>
      <c r="V7375" s="51">
        <f t="shared" si="820"/>
        <v>1797.7857650273229</v>
      </c>
      <c r="W7375" s="53">
        <f t="shared" si="821"/>
        <v>0</v>
      </c>
      <c r="X7375" s="53" t="str">
        <f t="shared" si="822"/>
        <v/>
      </c>
      <c r="Y7375" s="54" t="str">
        <f t="shared" si="823"/>
        <v/>
      </c>
    </row>
    <row r="7376" spans="17:25" x14ac:dyDescent="0.25">
      <c r="Q7376" s="47">
        <f t="shared" si="819"/>
        <v>2012</v>
      </c>
      <c r="R7376" s="48" t="str">
        <f t="shared" si="817"/>
        <v>20121</v>
      </c>
      <c r="S7376" s="49">
        <v>40938</v>
      </c>
      <c r="T7376" s="48">
        <v>1810.55</v>
      </c>
      <c r="U7376" s="50">
        <f t="shared" si="818"/>
        <v>1853.2822580645166</v>
      </c>
      <c r="V7376" s="51">
        <f t="shared" si="820"/>
        <v>1797.7857650273229</v>
      </c>
      <c r="W7376" s="53">
        <f t="shared" si="821"/>
        <v>0</v>
      </c>
      <c r="X7376" s="53" t="str">
        <f t="shared" si="822"/>
        <v/>
      </c>
      <c r="Y7376" s="54" t="str">
        <f t="shared" si="823"/>
        <v/>
      </c>
    </row>
    <row r="7377" spans="17:25" x14ac:dyDescent="0.25">
      <c r="Q7377" s="47">
        <f t="shared" si="819"/>
        <v>2012</v>
      </c>
      <c r="R7377" s="48" t="str">
        <f t="shared" si="817"/>
        <v>20121</v>
      </c>
      <c r="S7377" s="49">
        <v>40939</v>
      </c>
      <c r="T7377" s="48">
        <v>1815.08</v>
      </c>
      <c r="U7377" s="50">
        <f t="shared" si="818"/>
        <v>1853.2822580645166</v>
      </c>
      <c r="V7377" s="51">
        <f t="shared" si="820"/>
        <v>1797.7857650273229</v>
      </c>
      <c r="W7377" s="53">
        <f t="shared" si="821"/>
        <v>2.502002154041616E-3</v>
      </c>
      <c r="X7377" s="53" t="str">
        <f t="shared" si="822"/>
        <v/>
      </c>
      <c r="Y7377" s="54" t="str">
        <f t="shared" si="823"/>
        <v/>
      </c>
    </row>
    <row r="7378" spans="17:25" x14ac:dyDescent="0.25">
      <c r="Q7378" s="47">
        <f t="shared" si="819"/>
        <v>2012</v>
      </c>
      <c r="R7378" s="48" t="str">
        <f t="shared" si="817"/>
        <v>20122</v>
      </c>
      <c r="S7378" s="49">
        <v>40940</v>
      </c>
      <c r="T7378" s="48">
        <v>1805.98</v>
      </c>
      <c r="U7378" s="50">
        <f t="shared" si="818"/>
        <v>1782.7548275862066</v>
      </c>
      <c r="V7378" s="51">
        <f t="shared" si="820"/>
        <v>1797.7857650273229</v>
      </c>
      <c r="W7378" s="53">
        <f t="shared" si="821"/>
        <v>-5.0135531216254359E-3</v>
      </c>
      <c r="X7378" s="53">
        <f t="shared" si="822"/>
        <v>-3.8055417717086204E-2</v>
      </c>
      <c r="Y7378" s="54" t="str">
        <f t="shared" si="823"/>
        <v/>
      </c>
    </row>
    <row r="7379" spans="17:25" x14ac:dyDescent="0.25">
      <c r="Q7379" s="47">
        <f t="shared" si="819"/>
        <v>2012</v>
      </c>
      <c r="R7379" s="48" t="str">
        <f t="shared" si="817"/>
        <v>20122</v>
      </c>
      <c r="S7379" s="49">
        <v>40941</v>
      </c>
      <c r="T7379" s="48">
        <v>1797.68</v>
      </c>
      <c r="U7379" s="50">
        <f t="shared" si="818"/>
        <v>1782.7548275862066</v>
      </c>
      <c r="V7379" s="51">
        <f t="shared" si="820"/>
        <v>1797.7857650273229</v>
      </c>
      <c r="W7379" s="53">
        <f t="shared" si="821"/>
        <v>-4.5958427003620628E-3</v>
      </c>
      <c r="X7379" s="53" t="str">
        <f t="shared" si="822"/>
        <v/>
      </c>
      <c r="Y7379" s="54" t="str">
        <f t="shared" si="823"/>
        <v/>
      </c>
    </row>
    <row r="7380" spans="17:25" x14ac:dyDescent="0.25">
      <c r="Q7380" s="47">
        <f t="shared" si="819"/>
        <v>2012</v>
      </c>
      <c r="R7380" s="48" t="str">
        <f t="shared" si="817"/>
        <v>20122</v>
      </c>
      <c r="S7380" s="49">
        <v>40942</v>
      </c>
      <c r="T7380" s="48">
        <v>1795.55</v>
      </c>
      <c r="U7380" s="50">
        <f t="shared" si="818"/>
        <v>1782.7548275862066</v>
      </c>
      <c r="V7380" s="51">
        <f t="shared" si="820"/>
        <v>1797.7857650273229</v>
      </c>
      <c r="W7380" s="53">
        <f t="shared" si="821"/>
        <v>-1.184860486849737E-3</v>
      </c>
      <c r="X7380" s="53" t="str">
        <f t="shared" si="822"/>
        <v/>
      </c>
      <c r="Y7380" s="54" t="str">
        <f t="shared" si="823"/>
        <v/>
      </c>
    </row>
    <row r="7381" spans="17:25" x14ac:dyDescent="0.25">
      <c r="Q7381" s="47">
        <f t="shared" si="819"/>
        <v>2012</v>
      </c>
      <c r="R7381" s="48" t="str">
        <f t="shared" si="817"/>
        <v>20122</v>
      </c>
      <c r="S7381" s="49">
        <v>40943</v>
      </c>
      <c r="T7381" s="48">
        <v>1784.77</v>
      </c>
      <c r="U7381" s="50">
        <f t="shared" si="818"/>
        <v>1782.7548275862066</v>
      </c>
      <c r="V7381" s="51">
        <f t="shared" si="820"/>
        <v>1797.7857650273229</v>
      </c>
      <c r="W7381" s="53">
        <f t="shared" si="821"/>
        <v>-6.0037314471889092E-3</v>
      </c>
      <c r="X7381" s="53" t="str">
        <f t="shared" si="822"/>
        <v/>
      </c>
      <c r="Y7381" s="54" t="str">
        <f t="shared" si="823"/>
        <v/>
      </c>
    </row>
    <row r="7382" spans="17:25" x14ac:dyDescent="0.25">
      <c r="Q7382" s="47">
        <f t="shared" si="819"/>
        <v>2012</v>
      </c>
      <c r="R7382" s="48" t="str">
        <f t="shared" si="817"/>
        <v>20122</v>
      </c>
      <c r="S7382" s="49">
        <v>40944</v>
      </c>
      <c r="T7382" s="48">
        <v>1784.77</v>
      </c>
      <c r="U7382" s="50">
        <f t="shared" si="818"/>
        <v>1782.7548275862066</v>
      </c>
      <c r="V7382" s="51">
        <f t="shared" si="820"/>
        <v>1797.7857650273229</v>
      </c>
      <c r="W7382" s="53">
        <f t="shared" si="821"/>
        <v>0</v>
      </c>
      <c r="X7382" s="53" t="str">
        <f t="shared" si="822"/>
        <v/>
      </c>
      <c r="Y7382" s="54" t="str">
        <f t="shared" si="823"/>
        <v/>
      </c>
    </row>
    <row r="7383" spans="17:25" x14ac:dyDescent="0.25">
      <c r="Q7383" s="47">
        <f t="shared" si="819"/>
        <v>2012</v>
      </c>
      <c r="R7383" s="48" t="str">
        <f t="shared" si="817"/>
        <v>20122</v>
      </c>
      <c r="S7383" s="49">
        <v>40945</v>
      </c>
      <c r="T7383" s="48">
        <v>1784.77</v>
      </c>
      <c r="U7383" s="50">
        <f t="shared" si="818"/>
        <v>1782.7548275862066</v>
      </c>
      <c r="V7383" s="51">
        <f t="shared" si="820"/>
        <v>1797.7857650273229</v>
      </c>
      <c r="W7383" s="53">
        <f t="shared" si="821"/>
        <v>0</v>
      </c>
      <c r="X7383" s="53" t="str">
        <f t="shared" si="822"/>
        <v/>
      </c>
      <c r="Y7383" s="54" t="str">
        <f t="shared" si="823"/>
        <v/>
      </c>
    </row>
    <row r="7384" spans="17:25" x14ac:dyDescent="0.25">
      <c r="Q7384" s="47">
        <f t="shared" si="819"/>
        <v>2012</v>
      </c>
      <c r="R7384" s="48" t="str">
        <f t="shared" si="817"/>
        <v>20122</v>
      </c>
      <c r="S7384" s="49">
        <v>40946</v>
      </c>
      <c r="T7384" s="48">
        <v>1787.96</v>
      </c>
      <c r="U7384" s="50">
        <f t="shared" si="818"/>
        <v>1782.7548275862066</v>
      </c>
      <c r="V7384" s="51">
        <f t="shared" si="820"/>
        <v>1797.7857650273229</v>
      </c>
      <c r="W7384" s="53">
        <f t="shared" si="821"/>
        <v>1.7873451481142943E-3</v>
      </c>
      <c r="X7384" s="53" t="str">
        <f t="shared" si="822"/>
        <v/>
      </c>
      <c r="Y7384" s="54" t="str">
        <f t="shared" si="823"/>
        <v/>
      </c>
    </row>
    <row r="7385" spans="17:25" x14ac:dyDescent="0.25">
      <c r="Q7385" s="47">
        <f t="shared" si="819"/>
        <v>2012</v>
      </c>
      <c r="R7385" s="48" t="str">
        <f t="shared" si="817"/>
        <v>20122</v>
      </c>
      <c r="S7385" s="49">
        <v>40947</v>
      </c>
      <c r="T7385" s="48">
        <v>1783.34</v>
      </c>
      <c r="U7385" s="50">
        <f t="shared" si="818"/>
        <v>1782.7548275862066</v>
      </c>
      <c r="V7385" s="51">
        <f t="shared" si="820"/>
        <v>1797.7857650273229</v>
      </c>
      <c r="W7385" s="53">
        <f t="shared" si="821"/>
        <v>-2.5839504239468791E-3</v>
      </c>
      <c r="X7385" s="53" t="str">
        <f t="shared" si="822"/>
        <v/>
      </c>
      <c r="Y7385" s="54" t="str">
        <f t="shared" si="823"/>
        <v/>
      </c>
    </row>
    <row r="7386" spans="17:25" x14ac:dyDescent="0.25">
      <c r="Q7386" s="47">
        <f t="shared" si="819"/>
        <v>2012</v>
      </c>
      <c r="R7386" s="48" t="str">
        <f t="shared" si="817"/>
        <v>20122</v>
      </c>
      <c r="S7386" s="49">
        <v>40948</v>
      </c>
      <c r="T7386" s="48">
        <v>1778.9</v>
      </c>
      <c r="U7386" s="50">
        <f t="shared" si="818"/>
        <v>1782.7548275862066</v>
      </c>
      <c r="V7386" s="51">
        <f t="shared" si="820"/>
        <v>1797.7857650273229</v>
      </c>
      <c r="W7386" s="53">
        <f t="shared" si="821"/>
        <v>-2.4897103188398217E-3</v>
      </c>
      <c r="X7386" s="53" t="str">
        <f t="shared" si="822"/>
        <v/>
      </c>
      <c r="Y7386" s="54" t="str">
        <f t="shared" si="823"/>
        <v/>
      </c>
    </row>
    <row r="7387" spans="17:25" x14ac:dyDescent="0.25">
      <c r="Q7387" s="47">
        <f t="shared" si="819"/>
        <v>2012</v>
      </c>
      <c r="R7387" s="48" t="str">
        <f t="shared" si="817"/>
        <v>20122</v>
      </c>
      <c r="S7387" s="49">
        <v>40949</v>
      </c>
      <c r="T7387" s="48">
        <v>1774.96</v>
      </c>
      <c r="U7387" s="50">
        <f t="shared" si="818"/>
        <v>1782.7548275862066</v>
      </c>
      <c r="V7387" s="51">
        <f t="shared" si="820"/>
        <v>1797.7857650273229</v>
      </c>
      <c r="W7387" s="53">
        <f t="shared" si="821"/>
        <v>-2.2148518747541202E-3</v>
      </c>
      <c r="X7387" s="53" t="str">
        <f t="shared" si="822"/>
        <v/>
      </c>
      <c r="Y7387" s="54" t="str">
        <f t="shared" si="823"/>
        <v/>
      </c>
    </row>
    <row r="7388" spans="17:25" x14ac:dyDescent="0.25">
      <c r="Q7388" s="47">
        <f t="shared" si="819"/>
        <v>2012</v>
      </c>
      <c r="R7388" s="48" t="str">
        <f t="shared" si="817"/>
        <v>20122</v>
      </c>
      <c r="S7388" s="49">
        <v>40950</v>
      </c>
      <c r="T7388" s="48">
        <v>1785.59</v>
      </c>
      <c r="U7388" s="50">
        <f t="shared" si="818"/>
        <v>1782.7548275862066</v>
      </c>
      <c r="V7388" s="51">
        <f t="shared" si="820"/>
        <v>1797.7857650273229</v>
      </c>
      <c r="W7388" s="53">
        <f t="shared" si="821"/>
        <v>5.9888673547572324E-3</v>
      </c>
      <c r="X7388" s="53" t="str">
        <f t="shared" si="822"/>
        <v/>
      </c>
      <c r="Y7388" s="54" t="str">
        <f t="shared" si="823"/>
        <v/>
      </c>
    </row>
    <row r="7389" spans="17:25" x14ac:dyDescent="0.25">
      <c r="Q7389" s="47">
        <f t="shared" si="819"/>
        <v>2012</v>
      </c>
      <c r="R7389" s="48" t="str">
        <f t="shared" si="817"/>
        <v>20122</v>
      </c>
      <c r="S7389" s="49">
        <v>40951</v>
      </c>
      <c r="T7389" s="48">
        <v>1785.59</v>
      </c>
      <c r="U7389" s="50">
        <f t="shared" si="818"/>
        <v>1782.7548275862066</v>
      </c>
      <c r="V7389" s="51">
        <f t="shared" si="820"/>
        <v>1797.7857650273229</v>
      </c>
      <c r="W7389" s="53">
        <f t="shared" si="821"/>
        <v>0</v>
      </c>
      <c r="X7389" s="53" t="str">
        <f t="shared" si="822"/>
        <v/>
      </c>
      <c r="Y7389" s="54" t="str">
        <f t="shared" si="823"/>
        <v/>
      </c>
    </row>
    <row r="7390" spans="17:25" x14ac:dyDescent="0.25">
      <c r="Q7390" s="47">
        <f t="shared" si="819"/>
        <v>2012</v>
      </c>
      <c r="R7390" s="48" t="str">
        <f t="shared" si="817"/>
        <v>20122</v>
      </c>
      <c r="S7390" s="49">
        <v>40952</v>
      </c>
      <c r="T7390" s="48">
        <v>1785.59</v>
      </c>
      <c r="U7390" s="50">
        <f t="shared" si="818"/>
        <v>1782.7548275862066</v>
      </c>
      <c r="V7390" s="51">
        <f t="shared" si="820"/>
        <v>1797.7857650273229</v>
      </c>
      <c r="W7390" s="53">
        <f t="shared" si="821"/>
        <v>0</v>
      </c>
      <c r="X7390" s="53" t="str">
        <f t="shared" si="822"/>
        <v/>
      </c>
      <c r="Y7390" s="54" t="str">
        <f t="shared" si="823"/>
        <v/>
      </c>
    </row>
    <row r="7391" spans="17:25" x14ac:dyDescent="0.25">
      <c r="Q7391" s="47">
        <f t="shared" si="819"/>
        <v>2012</v>
      </c>
      <c r="R7391" s="48" t="str">
        <f t="shared" si="817"/>
        <v>20122</v>
      </c>
      <c r="S7391" s="49">
        <v>40953</v>
      </c>
      <c r="T7391" s="48">
        <v>1778.12</v>
      </c>
      <c r="U7391" s="50">
        <f t="shared" si="818"/>
        <v>1782.7548275862066</v>
      </c>
      <c r="V7391" s="51">
        <f t="shared" si="820"/>
        <v>1797.7857650273229</v>
      </c>
      <c r="W7391" s="53">
        <f t="shared" si="821"/>
        <v>-4.1834911709854872E-3</v>
      </c>
      <c r="X7391" s="53" t="str">
        <f t="shared" si="822"/>
        <v/>
      </c>
      <c r="Y7391" s="54" t="str">
        <f t="shared" si="823"/>
        <v/>
      </c>
    </row>
    <row r="7392" spans="17:25" x14ac:dyDescent="0.25">
      <c r="Q7392" s="47">
        <f t="shared" si="819"/>
        <v>2012</v>
      </c>
      <c r="R7392" s="48" t="str">
        <f t="shared" si="817"/>
        <v>20122</v>
      </c>
      <c r="S7392" s="49">
        <v>40954</v>
      </c>
      <c r="T7392" s="48">
        <v>1785.24</v>
      </c>
      <c r="U7392" s="50">
        <f t="shared" si="818"/>
        <v>1782.7548275862066</v>
      </c>
      <c r="V7392" s="51">
        <f t="shared" si="820"/>
        <v>1797.7857650273229</v>
      </c>
      <c r="W7392" s="53">
        <f t="shared" si="821"/>
        <v>4.0042291858817247E-3</v>
      </c>
      <c r="X7392" s="53" t="str">
        <f t="shared" si="822"/>
        <v/>
      </c>
      <c r="Y7392" s="54" t="str">
        <f t="shared" si="823"/>
        <v/>
      </c>
    </row>
    <row r="7393" spans="17:25" x14ac:dyDescent="0.25">
      <c r="Q7393" s="47">
        <f t="shared" si="819"/>
        <v>2012</v>
      </c>
      <c r="R7393" s="48" t="str">
        <f t="shared" si="817"/>
        <v>20122</v>
      </c>
      <c r="S7393" s="49">
        <v>40955</v>
      </c>
      <c r="T7393" s="48">
        <v>1791.29</v>
      </c>
      <c r="U7393" s="50">
        <f t="shared" si="818"/>
        <v>1782.7548275862066</v>
      </c>
      <c r="V7393" s="51">
        <f t="shared" si="820"/>
        <v>1797.7857650273229</v>
      </c>
      <c r="W7393" s="53">
        <f t="shared" si="821"/>
        <v>3.388900091864322E-3</v>
      </c>
      <c r="X7393" s="53" t="str">
        <f t="shared" si="822"/>
        <v/>
      </c>
      <c r="Y7393" s="54" t="str">
        <f t="shared" si="823"/>
        <v/>
      </c>
    </row>
    <row r="7394" spans="17:25" x14ac:dyDescent="0.25">
      <c r="Q7394" s="47">
        <f t="shared" si="819"/>
        <v>2012</v>
      </c>
      <c r="R7394" s="48" t="str">
        <f t="shared" si="817"/>
        <v>20122</v>
      </c>
      <c r="S7394" s="49">
        <v>40956</v>
      </c>
      <c r="T7394" s="48">
        <v>1792.92</v>
      </c>
      <c r="U7394" s="50">
        <f t="shared" si="818"/>
        <v>1782.7548275862066</v>
      </c>
      <c r="V7394" s="51">
        <f t="shared" si="820"/>
        <v>1797.7857650273229</v>
      </c>
      <c r="W7394" s="53">
        <f t="shared" si="821"/>
        <v>9.099587448151425E-4</v>
      </c>
      <c r="X7394" s="53" t="str">
        <f t="shared" si="822"/>
        <v/>
      </c>
      <c r="Y7394" s="54" t="str">
        <f t="shared" si="823"/>
        <v/>
      </c>
    </row>
    <row r="7395" spans="17:25" x14ac:dyDescent="0.25">
      <c r="Q7395" s="47">
        <f t="shared" si="819"/>
        <v>2012</v>
      </c>
      <c r="R7395" s="48" t="str">
        <f t="shared" si="817"/>
        <v>20122</v>
      </c>
      <c r="S7395" s="49">
        <v>40957</v>
      </c>
      <c r="T7395" s="48">
        <v>1779.81</v>
      </c>
      <c r="U7395" s="50">
        <f t="shared" si="818"/>
        <v>1782.7548275862066</v>
      </c>
      <c r="V7395" s="51">
        <f t="shared" si="820"/>
        <v>1797.7857650273229</v>
      </c>
      <c r="W7395" s="53">
        <f t="shared" si="821"/>
        <v>-7.3120942373335884E-3</v>
      </c>
      <c r="X7395" s="53" t="str">
        <f t="shared" si="822"/>
        <v/>
      </c>
      <c r="Y7395" s="54" t="str">
        <f t="shared" si="823"/>
        <v/>
      </c>
    </row>
    <row r="7396" spans="17:25" x14ac:dyDescent="0.25">
      <c r="Q7396" s="47">
        <f t="shared" si="819"/>
        <v>2012</v>
      </c>
      <c r="R7396" s="48" t="str">
        <f t="shared" si="817"/>
        <v>20122</v>
      </c>
      <c r="S7396" s="49">
        <v>40958</v>
      </c>
      <c r="T7396" s="48">
        <v>1779.81</v>
      </c>
      <c r="U7396" s="50">
        <f t="shared" si="818"/>
        <v>1782.7548275862066</v>
      </c>
      <c r="V7396" s="51">
        <f t="shared" si="820"/>
        <v>1797.7857650273229</v>
      </c>
      <c r="W7396" s="53">
        <f t="shared" si="821"/>
        <v>0</v>
      </c>
      <c r="X7396" s="53" t="str">
        <f t="shared" si="822"/>
        <v/>
      </c>
      <c r="Y7396" s="54" t="str">
        <f t="shared" si="823"/>
        <v/>
      </c>
    </row>
    <row r="7397" spans="17:25" x14ac:dyDescent="0.25">
      <c r="Q7397" s="47">
        <f t="shared" si="819"/>
        <v>2012</v>
      </c>
      <c r="R7397" s="48" t="str">
        <f t="shared" si="817"/>
        <v>20122</v>
      </c>
      <c r="S7397" s="49">
        <v>40959</v>
      </c>
      <c r="T7397" s="48">
        <v>1779.81</v>
      </c>
      <c r="U7397" s="50">
        <f t="shared" si="818"/>
        <v>1782.7548275862066</v>
      </c>
      <c r="V7397" s="51">
        <f t="shared" si="820"/>
        <v>1797.7857650273229</v>
      </c>
      <c r="W7397" s="53">
        <f t="shared" si="821"/>
        <v>0</v>
      </c>
      <c r="X7397" s="53" t="str">
        <f t="shared" si="822"/>
        <v/>
      </c>
      <c r="Y7397" s="54" t="str">
        <f t="shared" si="823"/>
        <v/>
      </c>
    </row>
    <row r="7398" spans="17:25" x14ac:dyDescent="0.25">
      <c r="Q7398" s="47">
        <f t="shared" si="819"/>
        <v>2012</v>
      </c>
      <c r="R7398" s="48" t="str">
        <f t="shared" si="817"/>
        <v>20122</v>
      </c>
      <c r="S7398" s="49">
        <v>40960</v>
      </c>
      <c r="T7398" s="48">
        <v>1779.81</v>
      </c>
      <c r="U7398" s="50">
        <f t="shared" si="818"/>
        <v>1782.7548275862066</v>
      </c>
      <c r="V7398" s="51">
        <f t="shared" si="820"/>
        <v>1797.7857650273229</v>
      </c>
      <c r="W7398" s="53">
        <f t="shared" si="821"/>
        <v>0</v>
      </c>
      <c r="X7398" s="53" t="str">
        <f t="shared" si="822"/>
        <v/>
      </c>
      <c r="Y7398" s="54" t="str">
        <f t="shared" si="823"/>
        <v/>
      </c>
    </row>
    <row r="7399" spans="17:25" x14ac:dyDescent="0.25">
      <c r="Q7399" s="47">
        <f t="shared" si="819"/>
        <v>2012</v>
      </c>
      <c r="R7399" s="48" t="str">
        <f t="shared" si="817"/>
        <v>20122</v>
      </c>
      <c r="S7399" s="49">
        <v>40961</v>
      </c>
      <c r="T7399" s="48">
        <v>1777.59</v>
      </c>
      <c r="U7399" s="50">
        <f t="shared" si="818"/>
        <v>1782.7548275862066</v>
      </c>
      <c r="V7399" s="51">
        <f t="shared" si="820"/>
        <v>1797.7857650273229</v>
      </c>
      <c r="W7399" s="53">
        <f t="shared" si="821"/>
        <v>-1.2473241525781109E-3</v>
      </c>
      <c r="X7399" s="53" t="str">
        <f t="shared" si="822"/>
        <v/>
      </c>
      <c r="Y7399" s="54" t="str">
        <f t="shared" si="823"/>
        <v/>
      </c>
    </row>
    <row r="7400" spans="17:25" x14ac:dyDescent="0.25">
      <c r="Q7400" s="47">
        <f t="shared" si="819"/>
        <v>2012</v>
      </c>
      <c r="R7400" s="48" t="str">
        <f t="shared" si="817"/>
        <v>20122</v>
      </c>
      <c r="S7400" s="49">
        <v>40962</v>
      </c>
      <c r="T7400" s="48">
        <v>1781.57</v>
      </c>
      <c r="U7400" s="50">
        <f t="shared" si="818"/>
        <v>1782.7548275862066</v>
      </c>
      <c r="V7400" s="51">
        <f t="shared" si="820"/>
        <v>1797.7857650273229</v>
      </c>
      <c r="W7400" s="53">
        <f t="shared" si="821"/>
        <v>2.2389864929484027E-3</v>
      </c>
      <c r="X7400" s="53" t="str">
        <f t="shared" si="822"/>
        <v/>
      </c>
      <c r="Y7400" s="54" t="str">
        <f t="shared" si="823"/>
        <v/>
      </c>
    </row>
    <row r="7401" spans="17:25" x14ac:dyDescent="0.25">
      <c r="Q7401" s="47">
        <f t="shared" si="819"/>
        <v>2012</v>
      </c>
      <c r="R7401" s="48" t="str">
        <f t="shared" si="817"/>
        <v>20122</v>
      </c>
      <c r="S7401" s="49">
        <v>40963</v>
      </c>
      <c r="T7401" s="48">
        <v>1776.11</v>
      </c>
      <c r="U7401" s="50">
        <f t="shared" si="818"/>
        <v>1782.7548275862066</v>
      </c>
      <c r="V7401" s="51">
        <f t="shared" si="820"/>
        <v>1797.7857650273229</v>
      </c>
      <c r="W7401" s="53">
        <f t="shared" si="821"/>
        <v>-3.0647125849672108E-3</v>
      </c>
      <c r="X7401" s="53" t="str">
        <f t="shared" si="822"/>
        <v/>
      </c>
      <c r="Y7401" s="54" t="str">
        <f t="shared" si="823"/>
        <v/>
      </c>
    </row>
    <row r="7402" spans="17:25" x14ac:dyDescent="0.25">
      <c r="Q7402" s="47">
        <f t="shared" si="819"/>
        <v>2012</v>
      </c>
      <c r="R7402" s="48" t="str">
        <f t="shared" si="817"/>
        <v>20122</v>
      </c>
      <c r="S7402" s="49">
        <v>40964</v>
      </c>
      <c r="T7402" s="48">
        <v>1772.42</v>
      </c>
      <c r="U7402" s="50">
        <f t="shared" si="818"/>
        <v>1782.7548275862066</v>
      </c>
      <c r="V7402" s="51">
        <f t="shared" si="820"/>
        <v>1797.7857650273229</v>
      </c>
      <c r="W7402" s="53">
        <f t="shared" si="821"/>
        <v>-2.0775740241313345E-3</v>
      </c>
      <c r="X7402" s="53" t="str">
        <f t="shared" si="822"/>
        <v/>
      </c>
      <c r="Y7402" s="54" t="str">
        <f t="shared" si="823"/>
        <v/>
      </c>
    </row>
    <row r="7403" spans="17:25" x14ac:dyDescent="0.25">
      <c r="Q7403" s="47">
        <f t="shared" si="819"/>
        <v>2012</v>
      </c>
      <c r="R7403" s="48" t="str">
        <f t="shared" si="817"/>
        <v>20122</v>
      </c>
      <c r="S7403" s="49">
        <v>40965</v>
      </c>
      <c r="T7403" s="48">
        <v>1772.42</v>
      </c>
      <c r="U7403" s="50">
        <f t="shared" si="818"/>
        <v>1782.7548275862066</v>
      </c>
      <c r="V7403" s="51">
        <f t="shared" si="820"/>
        <v>1797.7857650273229</v>
      </c>
      <c r="W7403" s="53">
        <f t="shared" si="821"/>
        <v>0</v>
      </c>
      <c r="X7403" s="53" t="str">
        <f t="shared" si="822"/>
        <v/>
      </c>
      <c r="Y7403" s="54" t="str">
        <f t="shared" si="823"/>
        <v/>
      </c>
    </row>
    <row r="7404" spans="17:25" x14ac:dyDescent="0.25">
      <c r="Q7404" s="47">
        <f t="shared" si="819"/>
        <v>2012</v>
      </c>
      <c r="R7404" s="48" t="str">
        <f t="shared" si="817"/>
        <v>20122</v>
      </c>
      <c r="S7404" s="49">
        <v>40966</v>
      </c>
      <c r="T7404" s="48">
        <v>1772.42</v>
      </c>
      <c r="U7404" s="50">
        <f t="shared" si="818"/>
        <v>1782.7548275862066</v>
      </c>
      <c r="V7404" s="51">
        <f t="shared" si="820"/>
        <v>1797.7857650273229</v>
      </c>
      <c r="W7404" s="53">
        <f t="shared" si="821"/>
        <v>0</v>
      </c>
      <c r="X7404" s="53" t="str">
        <f t="shared" si="822"/>
        <v/>
      </c>
      <c r="Y7404" s="54" t="str">
        <f t="shared" si="823"/>
        <v/>
      </c>
    </row>
    <row r="7405" spans="17:25" x14ac:dyDescent="0.25">
      <c r="Q7405" s="47">
        <f t="shared" si="819"/>
        <v>2012</v>
      </c>
      <c r="R7405" s="48" t="str">
        <f t="shared" si="817"/>
        <v>20122</v>
      </c>
      <c r="S7405" s="49">
        <v>40967</v>
      </c>
      <c r="T7405" s="48">
        <v>1777.27</v>
      </c>
      <c r="U7405" s="50">
        <f t="shared" si="818"/>
        <v>1782.7548275862066</v>
      </c>
      <c r="V7405" s="51">
        <f t="shared" si="820"/>
        <v>1797.7857650273229</v>
      </c>
      <c r="W7405" s="53">
        <f t="shared" si="821"/>
        <v>2.7363717403323662E-3</v>
      </c>
      <c r="X7405" s="53" t="str">
        <f t="shared" si="822"/>
        <v/>
      </c>
      <c r="Y7405" s="54" t="str">
        <f t="shared" si="823"/>
        <v/>
      </c>
    </row>
    <row r="7406" spans="17:25" x14ac:dyDescent="0.25">
      <c r="Q7406" s="47">
        <f t="shared" si="819"/>
        <v>2012</v>
      </c>
      <c r="R7406" s="48" t="str">
        <f t="shared" si="817"/>
        <v>20122</v>
      </c>
      <c r="S7406" s="49">
        <v>40968</v>
      </c>
      <c r="T7406" s="48">
        <v>1767.83</v>
      </c>
      <c r="U7406" s="50">
        <f t="shared" si="818"/>
        <v>1782.7548275862066</v>
      </c>
      <c r="V7406" s="51">
        <f t="shared" si="820"/>
        <v>1797.7857650273229</v>
      </c>
      <c r="W7406" s="53">
        <f t="shared" si="821"/>
        <v>-5.3115171020723384E-3</v>
      </c>
      <c r="X7406" s="53" t="str">
        <f t="shared" si="822"/>
        <v/>
      </c>
      <c r="Y7406" s="54" t="str">
        <f t="shared" si="823"/>
        <v/>
      </c>
    </row>
    <row r="7407" spans="17:25" x14ac:dyDescent="0.25">
      <c r="Q7407" s="47">
        <f t="shared" si="819"/>
        <v>2012</v>
      </c>
      <c r="R7407" s="48" t="str">
        <f t="shared" si="817"/>
        <v>20123</v>
      </c>
      <c r="S7407" s="49">
        <v>40969</v>
      </c>
      <c r="T7407" s="48">
        <v>1766.85</v>
      </c>
      <c r="U7407" s="50">
        <f t="shared" si="818"/>
        <v>1766.3316129032257</v>
      </c>
      <c r="V7407" s="51">
        <f t="shared" si="820"/>
        <v>1797.7857650273229</v>
      </c>
      <c r="W7407" s="53">
        <f t="shared" si="821"/>
        <v>-5.543519456056023E-4</v>
      </c>
      <c r="X7407" s="53">
        <f t="shared" si="822"/>
        <v>-9.2122676819320626E-3</v>
      </c>
      <c r="Y7407" s="54" t="str">
        <f t="shared" si="823"/>
        <v/>
      </c>
    </row>
    <row r="7408" spans="17:25" x14ac:dyDescent="0.25">
      <c r="Q7408" s="47">
        <f t="shared" si="819"/>
        <v>2012</v>
      </c>
      <c r="R7408" s="48" t="str">
        <f t="shared" si="817"/>
        <v>20123</v>
      </c>
      <c r="S7408" s="49">
        <v>40970</v>
      </c>
      <c r="T7408" s="48">
        <v>1770.7</v>
      </c>
      <c r="U7408" s="50">
        <f t="shared" si="818"/>
        <v>1766.3316129032257</v>
      </c>
      <c r="V7408" s="51">
        <f t="shared" si="820"/>
        <v>1797.7857650273229</v>
      </c>
      <c r="W7408" s="53">
        <f t="shared" si="821"/>
        <v>2.1790191583892504E-3</v>
      </c>
      <c r="X7408" s="53" t="str">
        <f t="shared" si="822"/>
        <v/>
      </c>
      <c r="Y7408" s="54" t="str">
        <f t="shared" si="823"/>
        <v/>
      </c>
    </row>
    <row r="7409" spans="17:25" x14ac:dyDescent="0.25">
      <c r="Q7409" s="47">
        <f t="shared" si="819"/>
        <v>2012</v>
      </c>
      <c r="R7409" s="48" t="str">
        <f t="shared" si="817"/>
        <v>20123</v>
      </c>
      <c r="S7409" s="49">
        <v>40971</v>
      </c>
      <c r="T7409" s="48">
        <v>1775.69</v>
      </c>
      <c r="U7409" s="50">
        <f t="shared" si="818"/>
        <v>1766.3316129032257</v>
      </c>
      <c r="V7409" s="51">
        <f t="shared" si="820"/>
        <v>1797.7857650273229</v>
      </c>
      <c r="W7409" s="53">
        <f t="shared" si="821"/>
        <v>2.8180945388829315E-3</v>
      </c>
      <c r="X7409" s="53" t="str">
        <f t="shared" si="822"/>
        <v/>
      </c>
      <c r="Y7409" s="54" t="str">
        <f t="shared" si="823"/>
        <v/>
      </c>
    </row>
    <row r="7410" spans="17:25" x14ac:dyDescent="0.25">
      <c r="Q7410" s="47">
        <f t="shared" si="819"/>
        <v>2012</v>
      </c>
      <c r="R7410" s="48" t="str">
        <f t="shared" si="817"/>
        <v>20123</v>
      </c>
      <c r="S7410" s="49">
        <v>40972</v>
      </c>
      <c r="T7410" s="48">
        <v>1775.69</v>
      </c>
      <c r="U7410" s="50">
        <f t="shared" si="818"/>
        <v>1766.3316129032257</v>
      </c>
      <c r="V7410" s="51">
        <f t="shared" si="820"/>
        <v>1797.7857650273229</v>
      </c>
      <c r="W7410" s="53">
        <f t="shared" si="821"/>
        <v>0</v>
      </c>
      <c r="X7410" s="53" t="str">
        <f t="shared" si="822"/>
        <v/>
      </c>
      <c r="Y7410" s="54" t="str">
        <f t="shared" si="823"/>
        <v/>
      </c>
    </row>
    <row r="7411" spans="17:25" x14ac:dyDescent="0.25">
      <c r="Q7411" s="47">
        <f t="shared" si="819"/>
        <v>2012</v>
      </c>
      <c r="R7411" s="48" t="str">
        <f t="shared" si="817"/>
        <v>20123</v>
      </c>
      <c r="S7411" s="49">
        <v>40973</v>
      </c>
      <c r="T7411" s="48">
        <v>1775.69</v>
      </c>
      <c r="U7411" s="50">
        <f t="shared" si="818"/>
        <v>1766.3316129032257</v>
      </c>
      <c r="V7411" s="51">
        <f t="shared" si="820"/>
        <v>1797.7857650273229</v>
      </c>
      <c r="W7411" s="53">
        <f t="shared" si="821"/>
        <v>0</v>
      </c>
      <c r="X7411" s="53" t="str">
        <f t="shared" si="822"/>
        <v/>
      </c>
      <c r="Y7411" s="54" t="str">
        <f t="shared" si="823"/>
        <v/>
      </c>
    </row>
    <row r="7412" spans="17:25" x14ac:dyDescent="0.25">
      <c r="Q7412" s="47">
        <f t="shared" si="819"/>
        <v>2012</v>
      </c>
      <c r="R7412" s="48" t="str">
        <f t="shared" si="817"/>
        <v>20123</v>
      </c>
      <c r="S7412" s="49">
        <v>40974</v>
      </c>
      <c r="T7412" s="48">
        <v>1774.03</v>
      </c>
      <c r="U7412" s="50">
        <f t="shared" si="818"/>
        <v>1766.3316129032257</v>
      </c>
      <c r="V7412" s="51">
        <f t="shared" si="820"/>
        <v>1797.7857650273229</v>
      </c>
      <c r="W7412" s="53">
        <f t="shared" si="821"/>
        <v>-9.3484786195796588E-4</v>
      </c>
      <c r="X7412" s="53" t="str">
        <f t="shared" si="822"/>
        <v/>
      </c>
      <c r="Y7412" s="54" t="str">
        <f t="shared" si="823"/>
        <v/>
      </c>
    </row>
    <row r="7413" spans="17:25" x14ac:dyDescent="0.25">
      <c r="Q7413" s="47">
        <f t="shared" si="819"/>
        <v>2012</v>
      </c>
      <c r="R7413" s="48" t="str">
        <f t="shared" si="817"/>
        <v>20123</v>
      </c>
      <c r="S7413" s="49">
        <v>40975</v>
      </c>
      <c r="T7413" s="48">
        <v>1779.32</v>
      </c>
      <c r="U7413" s="50">
        <f t="shared" si="818"/>
        <v>1766.3316129032257</v>
      </c>
      <c r="V7413" s="51">
        <f t="shared" si="820"/>
        <v>1797.7857650273229</v>
      </c>
      <c r="W7413" s="53">
        <f t="shared" si="821"/>
        <v>2.9819112416362703E-3</v>
      </c>
      <c r="X7413" s="53" t="str">
        <f t="shared" si="822"/>
        <v/>
      </c>
      <c r="Y7413" s="54" t="str">
        <f t="shared" si="823"/>
        <v/>
      </c>
    </row>
    <row r="7414" spans="17:25" x14ac:dyDescent="0.25">
      <c r="Q7414" s="47">
        <f t="shared" si="819"/>
        <v>2012</v>
      </c>
      <c r="R7414" s="48" t="str">
        <f t="shared" si="817"/>
        <v>20123</v>
      </c>
      <c r="S7414" s="49">
        <v>40976</v>
      </c>
      <c r="T7414" s="48">
        <v>1773.88</v>
      </c>
      <c r="U7414" s="50">
        <f t="shared" si="818"/>
        <v>1766.3316129032257</v>
      </c>
      <c r="V7414" s="51">
        <f t="shared" si="820"/>
        <v>1797.7857650273229</v>
      </c>
      <c r="W7414" s="53">
        <f t="shared" si="821"/>
        <v>-3.0573477508261115E-3</v>
      </c>
      <c r="X7414" s="53" t="str">
        <f t="shared" si="822"/>
        <v/>
      </c>
      <c r="Y7414" s="54" t="str">
        <f t="shared" si="823"/>
        <v/>
      </c>
    </row>
    <row r="7415" spans="17:25" x14ac:dyDescent="0.25">
      <c r="Q7415" s="47">
        <f t="shared" si="819"/>
        <v>2012</v>
      </c>
      <c r="R7415" s="48" t="str">
        <f t="shared" si="817"/>
        <v>20123</v>
      </c>
      <c r="S7415" s="49">
        <v>40977</v>
      </c>
      <c r="T7415" s="48">
        <v>1765.06</v>
      </c>
      <c r="U7415" s="50">
        <f t="shared" si="818"/>
        <v>1766.3316129032257</v>
      </c>
      <c r="V7415" s="51">
        <f t="shared" si="820"/>
        <v>1797.7857650273229</v>
      </c>
      <c r="W7415" s="53">
        <f t="shared" si="821"/>
        <v>-4.9721514420367763E-3</v>
      </c>
      <c r="X7415" s="53" t="str">
        <f t="shared" si="822"/>
        <v/>
      </c>
      <c r="Y7415" s="54" t="str">
        <f t="shared" si="823"/>
        <v/>
      </c>
    </row>
    <row r="7416" spans="17:25" x14ac:dyDescent="0.25">
      <c r="Q7416" s="47">
        <f t="shared" si="819"/>
        <v>2012</v>
      </c>
      <c r="R7416" s="48" t="str">
        <f t="shared" si="817"/>
        <v>20123</v>
      </c>
      <c r="S7416" s="49">
        <v>40978</v>
      </c>
      <c r="T7416" s="48">
        <v>1762.08</v>
      </c>
      <c r="U7416" s="50">
        <f t="shared" si="818"/>
        <v>1766.3316129032257</v>
      </c>
      <c r="V7416" s="51">
        <f t="shared" si="820"/>
        <v>1797.7857650273229</v>
      </c>
      <c r="W7416" s="53">
        <f t="shared" si="821"/>
        <v>-1.6883278755396303E-3</v>
      </c>
      <c r="X7416" s="53" t="str">
        <f t="shared" si="822"/>
        <v/>
      </c>
      <c r="Y7416" s="54" t="str">
        <f t="shared" si="823"/>
        <v/>
      </c>
    </row>
    <row r="7417" spans="17:25" x14ac:dyDescent="0.25">
      <c r="Q7417" s="47">
        <f t="shared" si="819"/>
        <v>2012</v>
      </c>
      <c r="R7417" s="48" t="str">
        <f t="shared" si="817"/>
        <v>20123</v>
      </c>
      <c r="S7417" s="49">
        <v>40979</v>
      </c>
      <c r="T7417" s="48">
        <v>1762.08</v>
      </c>
      <c r="U7417" s="50">
        <f t="shared" si="818"/>
        <v>1766.3316129032257</v>
      </c>
      <c r="V7417" s="51">
        <f t="shared" si="820"/>
        <v>1797.7857650273229</v>
      </c>
      <c r="W7417" s="53">
        <f t="shared" si="821"/>
        <v>0</v>
      </c>
      <c r="X7417" s="53" t="str">
        <f t="shared" si="822"/>
        <v/>
      </c>
      <c r="Y7417" s="54" t="str">
        <f t="shared" si="823"/>
        <v/>
      </c>
    </row>
    <row r="7418" spans="17:25" x14ac:dyDescent="0.25">
      <c r="Q7418" s="47">
        <f t="shared" si="819"/>
        <v>2012</v>
      </c>
      <c r="R7418" s="48" t="str">
        <f t="shared" si="817"/>
        <v>20123</v>
      </c>
      <c r="S7418" s="49">
        <v>40980</v>
      </c>
      <c r="T7418" s="48">
        <v>1762.08</v>
      </c>
      <c r="U7418" s="50">
        <f t="shared" si="818"/>
        <v>1766.3316129032257</v>
      </c>
      <c r="V7418" s="51">
        <f t="shared" si="820"/>
        <v>1797.7857650273229</v>
      </c>
      <c r="W7418" s="53">
        <f t="shared" si="821"/>
        <v>0</v>
      </c>
      <c r="X7418" s="53" t="str">
        <f t="shared" si="822"/>
        <v/>
      </c>
      <c r="Y7418" s="54" t="str">
        <f t="shared" si="823"/>
        <v/>
      </c>
    </row>
    <row r="7419" spans="17:25" x14ac:dyDescent="0.25">
      <c r="Q7419" s="47">
        <f t="shared" si="819"/>
        <v>2012</v>
      </c>
      <c r="R7419" s="48" t="str">
        <f t="shared" si="817"/>
        <v>20123</v>
      </c>
      <c r="S7419" s="49">
        <v>40981</v>
      </c>
      <c r="T7419" s="48">
        <v>1766.1</v>
      </c>
      <c r="U7419" s="50">
        <f t="shared" si="818"/>
        <v>1766.3316129032257</v>
      </c>
      <c r="V7419" s="51">
        <f t="shared" si="820"/>
        <v>1797.7857650273229</v>
      </c>
      <c r="W7419" s="53">
        <f t="shared" si="821"/>
        <v>2.2813947153363934E-3</v>
      </c>
      <c r="X7419" s="53" t="str">
        <f t="shared" si="822"/>
        <v/>
      </c>
      <c r="Y7419" s="54" t="str">
        <f t="shared" si="823"/>
        <v/>
      </c>
    </row>
    <row r="7420" spans="17:25" x14ac:dyDescent="0.25">
      <c r="Q7420" s="47">
        <f t="shared" si="819"/>
        <v>2012</v>
      </c>
      <c r="R7420" s="48" t="str">
        <f t="shared" si="817"/>
        <v>20123</v>
      </c>
      <c r="S7420" s="49">
        <v>40982</v>
      </c>
      <c r="T7420" s="48">
        <v>1760.77</v>
      </c>
      <c r="U7420" s="50">
        <f t="shared" si="818"/>
        <v>1766.3316129032257</v>
      </c>
      <c r="V7420" s="51">
        <f t="shared" si="820"/>
        <v>1797.7857650273229</v>
      </c>
      <c r="W7420" s="53">
        <f t="shared" si="821"/>
        <v>-3.0179491535020642E-3</v>
      </c>
      <c r="X7420" s="53" t="str">
        <f t="shared" si="822"/>
        <v/>
      </c>
      <c r="Y7420" s="54" t="str">
        <f t="shared" si="823"/>
        <v/>
      </c>
    </row>
    <row r="7421" spans="17:25" x14ac:dyDescent="0.25">
      <c r="Q7421" s="47">
        <f t="shared" si="819"/>
        <v>2012</v>
      </c>
      <c r="R7421" s="48" t="str">
        <f t="shared" si="817"/>
        <v>20123</v>
      </c>
      <c r="S7421" s="49">
        <v>40983</v>
      </c>
      <c r="T7421" s="48">
        <v>1761.04</v>
      </c>
      <c r="U7421" s="50">
        <f t="shared" si="818"/>
        <v>1766.3316129032257</v>
      </c>
      <c r="V7421" s="51">
        <f t="shared" si="820"/>
        <v>1797.7857650273229</v>
      </c>
      <c r="W7421" s="53">
        <f t="shared" si="821"/>
        <v>1.5334200378247509E-4</v>
      </c>
      <c r="X7421" s="53" t="str">
        <f t="shared" si="822"/>
        <v/>
      </c>
      <c r="Y7421" s="54" t="str">
        <f t="shared" si="823"/>
        <v/>
      </c>
    </row>
    <row r="7422" spans="17:25" x14ac:dyDescent="0.25">
      <c r="Q7422" s="47">
        <f t="shared" si="819"/>
        <v>2012</v>
      </c>
      <c r="R7422" s="48" t="str">
        <f t="shared" si="817"/>
        <v>20123</v>
      </c>
      <c r="S7422" s="49">
        <v>40984</v>
      </c>
      <c r="T7422" s="48">
        <v>1761.02</v>
      </c>
      <c r="U7422" s="50">
        <f t="shared" si="818"/>
        <v>1766.3316129032257</v>
      </c>
      <c r="V7422" s="51">
        <f t="shared" si="820"/>
        <v>1797.7857650273229</v>
      </c>
      <c r="W7422" s="53">
        <f t="shared" si="821"/>
        <v>-1.1356925453176459E-5</v>
      </c>
      <c r="X7422" s="53" t="str">
        <f t="shared" si="822"/>
        <v/>
      </c>
      <c r="Y7422" s="54" t="str">
        <f t="shared" si="823"/>
        <v/>
      </c>
    </row>
    <row r="7423" spans="17:25" x14ac:dyDescent="0.25">
      <c r="Q7423" s="47">
        <f t="shared" si="819"/>
        <v>2012</v>
      </c>
      <c r="R7423" s="48" t="str">
        <f t="shared" si="817"/>
        <v>20123</v>
      </c>
      <c r="S7423" s="49">
        <v>40985</v>
      </c>
      <c r="T7423" s="48">
        <v>1758.38</v>
      </c>
      <c r="U7423" s="50">
        <f t="shared" si="818"/>
        <v>1766.3316129032257</v>
      </c>
      <c r="V7423" s="51">
        <f t="shared" si="820"/>
        <v>1797.7857650273229</v>
      </c>
      <c r="W7423" s="53">
        <f t="shared" si="821"/>
        <v>-1.4991311853357336E-3</v>
      </c>
      <c r="X7423" s="53" t="str">
        <f t="shared" si="822"/>
        <v/>
      </c>
      <c r="Y7423" s="54" t="str">
        <f t="shared" si="823"/>
        <v/>
      </c>
    </row>
    <row r="7424" spans="17:25" x14ac:dyDescent="0.25">
      <c r="Q7424" s="47">
        <f t="shared" si="819"/>
        <v>2012</v>
      </c>
      <c r="R7424" s="48" t="str">
        <f t="shared" si="817"/>
        <v>20123</v>
      </c>
      <c r="S7424" s="49">
        <v>40986</v>
      </c>
      <c r="T7424" s="48">
        <v>1758.38</v>
      </c>
      <c r="U7424" s="50">
        <f t="shared" si="818"/>
        <v>1766.3316129032257</v>
      </c>
      <c r="V7424" s="51">
        <f t="shared" si="820"/>
        <v>1797.7857650273229</v>
      </c>
      <c r="W7424" s="53">
        <f t="shared" si="821"/>
        <v>0</v>
      </c>
      <c r="X7424" s="53" t="str">
        <f t="shared" si="822"/>
        <v/>
      </c>
      <c r="Y7424" s="54" t="str">
        <f t="shared" si="823"/>
        <v/>
      </c>
    </row>
    <row r="7425" spans="17:25" x14ac:dyDescent="0.25">
      <c r="Q7425" s="47">
        <f t="shared" si="819"/>
        <v>2012</v>
      </c>
      <c r="R7425" s="48" t="str">
        <f t="shared" si="817"/>
        <v>20123</v>
      </c>
      <c r="S7425" s="49">
        <v>40987</v>
      </c>
      <c r="T7425" s="48">
        <v>1758.38</v>
      </c>
      <c r="U7425" s="50">
        <f t="shared" si="818"/>
        <v>1766.3316129032257</v>
      </c>
      <c r="V7425" s="51">
        <f t="shared" si="820"/>
        <v>1797.7857650273229</v>
      </c>
      <c r="W7425" s="53">
        <f t="shared" si="821"/>
        <v>0</v>
      </c>
      <c r="X7425" s="53" t="str">
        <f t="shared" si="822"/>
        <v/>
      </c>
      <c r="Y7425" s="54" t="str">
        <f t="shared" si="823"/>
        <v/>
      </c>
    </row>
    <row r="7426" spans="17:25" x14ac:dyDescent="0.25">
      <c r="Q7426" s="47">
        <f t="shared" si="819"/>
        <v>2012</v>
      </c>
      <c r="R7426" s="48" t="str">
        <f t="shared" si="817"/>
        <v>20123</v>
      </c>
      <c r="S7426" s="49">
        <v>40988</v>
      </c>
      <c r="T7426" s="48">
        <v>1758.38</v>
      </c>
      <c r="U7426" s="50">
        <f t="shared" si="818"/>
        <v>1766.3316129032257</v>
      </c>
      <c r="V7426" s="51">
        <f t="shared" si="820"/>
        <v>1797.7857650273229</v>
      </c>
      <c r="W7426" s="53">
        <f t="shared" si="821"/>
        <v>0</v>
      </c>
      <c r="X7426" s="53" t="str">
        <f t="shared" si="822"/>
        <v/>
      </c>
      <c r="Y7426" s="54" t="str">
        <f t="shared" si="823"/>
        <v/>
      </c>
    </row>
    <row r="7427" spans="17:25" x14ac:dyDescent="0.25">
      <c r="Q7427" s="47">
        <f t="shared" si="819"/>
        <v>2012</v>
      </c>
      <c r="R7427" s="48" t="str">
        <f t="shared" si="817"/>
        <v>20123</v>
      </c>
      <c r="S7427" s="49">
        <v>40989</v>
      </c>
      <c r="T7427" s="48">
        <v>1759.78</v>
      </c>
      <c r="U7427" s="50">
        <f t="shared" si="818"/>
        <v>1766.3316129032257</v>
      </c>
      <c r="V7427" s="51">
        <f t="shared" si="820"/>
        <v>1797.7857650273229</v>
      </c>
      <c r="W7427" s="53">
        <f t="shared" si="821"/>
        <v>7.9618739976572428E-4</v>
      </c>
      <c r="X7427" s="53" t="str">
        <f t="shared" si="822"/>
        <v/>
      </c>
      <c r="Y7427" s="54" t="str">
        <f t="shared" si="823"/>
        <v/>
      </c>
    </row>
    <row r="7428" spans="17:25" x14ac:dyDescent="0.25">
      <c r="Q7428" s="47">
        <f t="shared" si="819"/>
        <v>2012</v>
      </c>
      <c r="R7428" s="48" t="str">
        <f t="shared" si="817"/>
        <v>20123</v>
      </c>
      <c r="S7428" s="49">
        <v>40990</v>
      </c>
      <c r="T7428" s="48">
        <v>1758.03</v>
      </c>
      <c r="U7428" s="50">
        <f t="shared" si="818"/>
        <v>1766.3316129032257</v>
      </c>
      <c r="V7428" s="51">
        <f t="shared" si="820"/>
        <v>1797.7857650273229</v>
      </c>
      <c r="W7428" s="53">
        <f t="shared" si="821"/>
        <v>-9.9444248712909911E-4</v>
      </c>
      <c r="X7428" s="53" t="str">
        <f t="shared" si="822"/>
        <v/>
      </c>
      <c r="Y7428" s="54" t="str">
        <f t="shared" si="823"/>
        <v/>
      </c>
    </row>
    <row r="7429" spans="17:25" x14ac:dyDescent="0.25">
      <c r="Q7429" s="47">
        <f t="shared" si="819"/>
        <v>2012</v>
      </c>
      <c r="R7429" s="48" t="str">
        <f t="shared" si="817"/>
        <v>20123</v>
      </c>
      <c r="S7429" s="49">
        <v>40991</v>
      </c>
      <c r="T7429" s="48">
        <v>1761.87</v>
      </c>
      <c r="U7429" s="50">
        <f t="shared" si="818"/>
        <v>1766.3316129032257</v>
      </c>
      <c r="V7429" s="51">
        <f t="shared" si="820"/>
        <v>1797.7857650273229</v>
      </c>
      <c r="W7429" s="53">
        <f t="shared" si="821"/>
        <v>2.184263067183112E-3</v>
      </c>
      <c r="X7429" s="53" t="str">
        <f t="shared" si="822"/>
        <v/>
      </c>
      <c r="Y7429" s="54" t="str">
        <f t="shared" si="823"/>
        <v/>
      </c>
    </row>
    <row r="7430" spans="17:25" x14ac:dyDescent="0.25">
      <c r="Q7430" s="47">
        <f t="shared" si="819"/>
        <v>2012</v>
      </c>
      <c r="R7430" s="48" t="str">
        <f t="shared" si="817"/>
        <v>20123</v>
      </c>
      <c r="S7430" s="49">
        <v>40992</v>
      </c>
      <c r="T7430" s="48">
        <v>1760.17</v>
      </c>
      <c r="U7430" s="50">
        <f t="shared" si="818"/>
        <v>1766.3316129032257</v>
      </c>
      <c r="V7430" s="51">
        <f t="shared" si="820"/>
        <v>1797.7857650273229</v>
      </c>
      <c r="W7430" s="53">
        <f t="shared" si="821"/>
        <v>-9.6488390176341365E-4</v>
      </c>
      <c r="X7430" s="53" t="str">
        <f t="shared" si="822"/>
        <v/>
      </c>
      <c r="Y7430" s="54" t="str">
        <f t="shared" si="823"/>
        <v/>
      </c>
    </row>
    <row r="7431" spans="17:25" x14ac:dyDescent="0.25">
      <c r="Q7431" s="47">
        <f t="shared" si="819"/>
        <v>2012</v>
      </c>
      <c r="R7431" s="48" t="str">
        <f t="shared" ref="R7431:R7494" si="824">+YEAR(S7431)&amp;MONTH(S7431)</f>
        <v>20123</v>
      </c>
      <c r="S7431" s="49">
        <v>40993</v>
      </c>
      <c r="T7431" s="48">
        <v>1760.17</v>
      </c>
      <c r="U7431" s="50">
        <f t="shared" ref="U7431:U7494" si="825">+AVERAGEIF($R$3:$R$12000,R7431,$T$3:$T$12000)</f>
        <v>1766.3316129032257</v>
      </c>
      <c r="V7431" s="51">
        <f t="shared" si="820"/>
        <v>1797.7857650273229</v>
      </c>
      <c r="W7431" s="53">
        <f t="shared" si="821"/>
        <v>0</v>
      </c>
      <c r="X7431" s="53" t="str">
        <f t="shared" si="822"/>
        <v/>
      </c>
      <c r="Y7431" s="54" t="str">
        <f t="shared" si="823"/>
        <v/>
      </c>
    </row>
    <row r="7432" spans="17:25" x14ac:dyDescent="0.25">
      <c r="Q7432" s="47">
        <f t="shared" ref="Q7432:Q7495" si="826">+YEAR(S7432)</f>
        <v>2012</v>
      </c>
      <c r="R7432" s="48" t="str">
        <f t="shared" si="824"/>
        <v>20123</v>
      </c>
      <c r="S7432" s="49">
        <v>40994</v>
      </c>
      <c r="T7432" s="48">
        <v>1760.17</v>
      </c>
      <c r="U7432" s="50">
        <f t="shared" si="825"/>
        <v>1766.3316129032257</v>
      </c>
      <c r="V7432" s="51">
        <f t="shared" ref="V7432:V7495" si="827">+AVERAGEIF($Q$3:$Q$12000,Q7432,$T$3:$T$12000)</f>
        <v>1797.7857650273229</v>
      </c>
      <c r="W7432" s="53">
        <f t="shared" si="821"/>
        <v>0</v>
      </c>
      <c r="X7432" s="53" t="str">
        <f t="shared" si="822"/>
        <v/>
      </c>
      <c r="Y7432" s="54" t="str">
        <f t="shared" si="823"/>
        <v/>
      </c>
    </row>
    <row r="7433" spans="17:25" x14ac:dyDescent="0.25">
      <c r="Q7433" s="47">
        <f t="shared" si="826"/>
        <v>2012</v>
      </c>
      <c r="R7433" s="48" t="str">
        <f t="shared" si="824"/>
        <v>20123</v>
      </c>
      <c r="S7433" s="49">
        <v>40995</v>
      </c>
      <c r="T7433" s="48">
        <v>1759.58</v>
      </c>
      <c r="U7433" s="50">
        <f t="shared" si="825"/>
        <v>1766.3316129032257</v>
      </c>
      <c r="V7433" s="51">
        <f t="shared" si="827"/>
        <v>1797.7857650273229</v>
      </c>
      <c r="W7433" s="53">
        <f t="shared" ref="W7433:W7496" si="828">+T7433/T7432-1</f>
        <v>-3.3519489594768803E-4</v>
      </c>
      <c r="X7433" s="53" t="str">
        <f t="shared" ref="X7433:X7496" si="829">IF(U7433/U7432-1=0,"",U7433/U7432-1)</f>
        <v/>
      </c>
      <c r="Y7433" s="54" t="str">
        <f t="shared" ref="Y7433:Y7496" si="830">+IF(V7433=V7432,"",V7433/V7432-1)</f>
        <v/>
      </c>
    </row>
    <row r="7434" spans="17:25" x14ac:dyDescent="0.25">
      <c r="Q7434" s="47">
        <f t="shared" si="826"/>
        <v>2012</v>
      </c>
      <c r="R7434" s="48" t="str">
        <f t="shared" si="824"/>
        <v>20123</v>
      </c>
      <c r="S7434" s="49">
        <v>40996</v>
      </c>
      <c r="T7434" s="48">
        <v>1762.93</v>
      </c>
      <c r="U7434" s="50">
        <f t="shared" si="825"/>
        <v>1766.3316129032257</v>
      </c>
      <c r="V7434" s="51">
        <f t="shared" si="827"/>
        <v>1797.7857650273229</v>
      </c>
      <c r="W7434" s="53">
        <f t="shared" si="828"/>
        <v>1.9038634219530337E-3</v>
      </c>
      <c r="X7434" s="53" t="str">
        <f t="shared" si="829"/>
        <v/>
      </c>
      <c r="Y7434" s="54" t="str">
        <f t="shared" si="830"/>
        <v/>
      </c>
    </row>
    <row r="7435" spans="17:25" x14ac:dyDescent="0.25">
      <c r="Q7435" s="47">
        <f t="shared" si="826"/>
        <v>2012</v>
      </c>
      <c r="R7435" s="48" t="str">
        <f t="shared" si="824"/>
        <v>20123</v>
      </c>
      <c r="S7435" s="49">
        <v>40997</v>
      </c>
      <c r="T7435" s="48">
        <v>1771.25</v>
      </c>
      <c r="U7435" s="50">
        <f t="shared" si="825"/>
        <v>1766.3316129032257</v>
      </c>
      <c r="V7435" s="51">
        <f t="shared" si="827"/>
        <v>1797.7857650273229</v>
      </c>
      <c r="W7435" s="53">
        <f t="shared" si="828"/>
        <v>4.719415972273433E-3</v>
      </c>
      <c r="X7435" s="53" t="str">
        <f t="shared" si="829"/>
        <v/>
      </c>
      <c r="Y7435" s="54" t="str">
        <f t="shared" si="830"/>
        <v/>
      </c>
    </row>
    <row r="7436" spans="17:25" x14ac:dyDescent="0.25">
      <c r="Q7436" s="47">
        <f t="shared" si="826"/>
        <v>2012</v>
      </c>
      <c r="R7436" s="48" t="str">
        <f t="shared" si="824"/>
        <v>20123</v>
      </c>
      <c r="S7436" s="49">
        <v>40998</v>
      </c>
      <c r="T7436" s="48">
        <v>1784.66</v>
      </c>
      <c r="U7436" s="50">
        <f t="shared" si="825"/>
        <v>1766.3316129032257</v>
      </c>
      <c r="V7436" s="51">
        <f t="shared" si="827"/>
        <v>1797.7857650273229</v>
      </c>
      <c r="W7436" s="53">
        <f t="shared" si="828"/>
        <v>7.5709244883557236E-3</v>
      </c>
      <c r="X7436" s="53" t="str">
        <f t="shared" si="829"/>
        <v/>
      </c>
      <c r="Y7436" s="54" t="str">
        <f t="shared" si="830"/>
        <v/>
      </c>
    </row>
    <row r="7437" spans="17:25" x14ac:dyDescent="0.25">
      <c r="Q7437" s="47">
        <f t="shared" si="826"/>
        <v>2012</v>
      </c>
      <c r="R7437" s="48" t="str">
        <f t="shared" si="824"/>
        <v>20123</v>
      </c>
      <c r="S7437" s="49">
        <v>40999</v>
      </c>
      <c r="T7437" s="48">
        <v>1792.07</v>
      </c>
      <c r="U7437" s="50">
        <f t="shared" si="825"/>
        <v>1766.3316129032257</v>
      </c>
      <c r="V7437" s="51">
        <f t="shared" si="827"/>
        <v>1797.7857650273229</v>
      </c>
      <c r="W7437" s="53">
        <f t="shared" si="828"/>
        <v>4.152051371129506E-3</v>
      </c>
      <c r="X7437" s="53" t="str">
        <f t="shared" si="829"/>
        <v/>
      </c>
      <c r="Y7437" s="54" t="str">
        <f t="shared" si="830"/>
        <v/>
      </c>
    </row>
    <row r="7438" spans="17:25" x14ac:dyDescent="0.25">
      <c r="Q7438" s="47">
        <f t="shared" si="826"/>
        <v>2012</v>
      </c>
      <c r="R7438" s="48" t="str">
        <f t="shared" si="824"/>
        <v>20124</v>
      </c>
      <c r="S7438" s="49">
        <v>41000</v>
      </c>
      <c r="T7438" s="48">
        <v>1792.07</v>
      </c>
      <c r="U7438" s="50">
        <f t="shared" si="825"/>
        <v>1774.2489999999993</v>
      </c>
      <c r="V7438" s="51">
        <f t="shared" si="827"/>
        <v>1797.7857650273229</v>
      </c>
      <c r="W7438" s="53">
        <f t="shared" si="828"/>
        <v>0</v>
      </c>
      <c r="X7438" s="53">
        <f t="shared" si="829"/>
        <v>4.482389965132505E-3</v>
      </c>
      <c r="Y7438" s="54" t="str">
        <f t="shared" si="830"/>
        <v/>
      </c>
    </row>
    <row r="7439" spans="17:25" x14ac:dyDescent="0.25">
      <c r="Q7439" s="47">
        <f t="shared" si="826"/>
        <v>2012</v>
      </c>
      <c r="R7439" s="48" t="str">
        <f t="shared" si="824"/>
        <v>20124</v>
      </c>
      <c r="S7439" s="49">
        <v>41001</v>
      </c>
      <c r="T7439" s="48">
        <v>1792.07</v>
      </c>
      <c r="U7439" s="50">
        <f t="shared" si="825"/>
        <v>1774.2489999999993</v>
      </c>
      <c r="V7439" s="51">
        <f t="shared" si="827"/>
        <v>1797.7857650273229</v>
      </c>
      <c r="W7439" s="53">
        <f t="shared" si="828"/>
        <v>0</v>
      </c>
      <c r="X7439" s="53" t="str">
        <f t="shared" si="829"/>
        <v/>
      </c>
      <c r="Y7439" s="54" t="str">
        <f t="shared" si="830"/>
        <v/>
      </c>
    </row>
    <row r="7440" spans="17:25" x14ac:dyDescent="0.25">
      <c r="Q7440" s="47">
        <f t="shared" si="826"/>
        <v>2012</v>
      </c>
      <c r="R7440" s="48" t="str">
        <f t="shared" si="824"/>
        <v>20124</v>
      </c>
      <c r="S7440" s="49">
        <v>41002</v>
      </c>
      <c r="T7440" s="48">
        <v>1779.13</v>
      </c>
      <c r="U7440" s="50">
        <f t="shared" si="825"/>
        <v>1774.2489999999993</v>
      </c>
      <c r="V7440" s="51">
        <f t="shared" si="827"/>
        <v>1797.7857650273229</v>
      </c>
      <c r="W7440" s="53">
        <f t="shared" si="828"/>
        <v>-7.2207000842600122E-3</v>
      </c>
      <c r="X7440" s="53" t="str">
        <f t="shared" si="829"/>
        <v/>
      </c>
      <c r="Y7440" s="54" t="str">
        <f t="shared" si="830"/>
        <v/>
      </c>
    </row>
    <row r="7441" spans="17:25" x14ac:dyDescent="0.25">
      <c r="Q7441" s="47">
        <f t="shared" si="826"/>
        <v>2012</v>
      </c>
      <c r="R7441" s="48" t="str">
        <f t="shared" si="824"/>
        <v>20124</v>
      </c>
      <c r="S7441" s="49">
        <v>41003</v>
      </c>
      <c r="T7441" s="48">
        <v>1767.84</v>
      </c>
      <c r="U7441" s="50">
        <f t="shared" si="825"/>
        <v>1774.2489999999993</v>
      </c>
      <c r="V7441" s="51">
        <f t="shared" si="827"/>
        <v>1797.7857650273229</v>
      </c>
      <c r="W7441" s="53">
        <f t="shared" si="828"/>
        <v>-6.3457982272234759E-3</v>
      </c>
      <c r="X7441" s="53" t="str">
        <f t="shared" si="829"/>
        <v/>
      </c>
      <c r="Y7441" s="54" t="str">
        <f t="shared" si="830"/>
        <v/>
      </c>
    </row>
    <row r="7442" spans="17:25" x14ac:dyDescent="0.25">
      <c r="Q7442" s="47">
        <f t="shared" si="826"/>
        <v>2012</v>
      </c>
      <c r="R7442" s="48" t="str">
        <f t="shared" si="824"/>
        <v>20124</v>
      </c>
      <c r="S7442" s="49">
        <v>41004</v>
      </c>
      <c r="T7442" s="48">
        <v>1772.58</v>
      </c>
      <c r="U7442" s="50">
        <f t="shared" si="825"/>
        <v>1774.2489999999993</v>
      </c>
      <c r="V7442" s="51">
        <f t="shared" si="827"/>
        <v>1797.7857650273229</v>
      </c>
      <c r="W7442" s="53">
        <f t="shared" si="828"/>
        <v>2.681238121096996E-3</v>
      </c>
      <c r="X7442" s="53" t="str">
        <f t="shared" si="829"/>
        <v/>
      </c>
      <c r="Y7442" s="54" t="str">
        <f t="shared" si="830"/>
        <v/>
      </c>
    </row>
    <row r="7443" spans="17:25" x14ac:dyDescent="0.25">
      <c r="Q7443" s="47">
        <f t="shared" si="826"/>
        <v>2012</v>
      </c>
      <c r="R7443" s="48" t="str">
        <f t="shared" si="824"/>
        <v>20124</v>
      </c>
      <c r="S7443" s="49">
        <v>41005</v>
      </c>
      <c r="T7443" s="48">
        <v>1772.58</v>
      </c>
      <c r="U7443" s="50">
        <f t="shared" si="825"/>
        <v>1774.2489999999993</v>
      </c>
      <c r="V7443" s="51">
        <f t="shared" si="827"/>
        <v>1797.7857650273229</v>
      </c>
      <c r="W7443" s="53">
        <f t="shared" si="828"/>
        <v>0</v>
      </c>
      <c r="X7443" s="53" t="str">
        <f t="shared" si="829"/>
        <v/>
      </c>
      <c r="Y7443" s="54" t="str">
        <f t="shared" si="830"/>
        <v/>
      </c>
    </row>
    <row r="7444" spans="17:25" x14ac:dyDescent="0.25">
      <c r="Q7444" s="47">
        <f t="shared" si="826"/>
        <v>2012</v>
      </c>
      <c r="R7444" s="48" t="str">
        <f t="shared" si="824"/>
        <v>20124</v>
      </c>
      <c r="S7444" s="49">
        <v>41006</v>
      </c>
      <c r="T7444" s="48">
        <v>1772.58</v>
      </c>
      <c r="U7444" s="50">
        <f t="shared" si="825"/>
        <v>1774.2489999999993</v>
      </c>
      <c r="V7444" s="51">
        <f t="shared" si="827"/>
        <v>1797.7857650273229</v>
      </c>
      <c r="W7444" s="53">
        <f t="shared" si="828"/>
        <v>0</v>
      </c>
      <c r="X7444" s="53" t="str">
        <f t="shared" si="829"/>
        <v/>
      </c>
      <c r="Y7444" s="54" t="str">
        <f t="shared" si="830"/>
        <v/>
      </c>
    </row>
    <row r="7445" spans="17:25" x14ac:dyDescent="0.25">
      <c r="Q7445" s="47">
        <f t="shared" si="826"/>
        <v>2012</v>
      </c>
      <c r="R7445" s="48" t="str">
        <f t="shared" si="824"/>
        <v>20124</v>
      </c>
      <c r="S7445" s="49">
        <v>41007</v>
      </c>
      <c r="T7445" s="48">
        <v>1772.58</v>
      </c>
      <c r="U7445" s="50">
        <f t="shared" si="825"/>
        <v>1774.2489999999993</v>
      </c>
      <c r="V7445" s="51">
        <f t="shared" si="827"/>
        <v>1797.7857650273229</v>
      </c>
      <c r="W7445" s="53">
        <f t="shared" si="828"/>
        <v>0</v>
      </c>
      <c r="X7445" s="53" t="str">
        <f t="shared" si="829"/>
        <v/>
      </c>
      <c r="Y7445" s="54" t="str">
        <f t="shared" si="830"/>
        <v/>
      </c>
    </row>
    <row r="7446" spans="17:25" x14ac:dyDescent="0.25">
      <c r="Q7446" s="47">
        <f t="shared" si="826"/>
        <v>2012</v>
      </c>
      <c r="R7446" s="48" t="str">
        <f t="shared" si="824"/>
        <v>20124</v>
      </c>
      <c r="S7446" s="49">
        <v>41008</v>
      </c>
      <c r="T7446" s="48">
        <v>1772.58</v>
      </c>
      <c r="U7446" s="50">
        <f t="shared" si="825"/>
        <v>1774.2489999999993</v>
      </c>
      <c r="V7446" s="51">
        <f t="shared" si="827"/>
        <v>1797.7857650273229</v>
      </c>
      <c r="W7446" s="53">
        <f t="shared" si="828"/>
        <v>0</v>
      </c>
      <c r="X7446" s="53" t="str">
        <f t="shared" si="829"/>
        <v/>
      </c>
      <c r="Y7446" s="54" t="str">
        <f t="shared" si="830"/>
        <v/>
      </c>
    </row>
    <row r="7447" spans="17:25" x14ac:dyDescent="0.25">
      <c r="Q7447" s="47">
        <f t="shared" si="826"/>
        <v>2012</v>
      </c>
      <c r="R7447" s="48" t="str">
        <f t="shared" si="824"/>
        <v>20124</v>
      </c>
      <c r="S7447" s="49">
        <v>41009</v>
      </c>
      <c r="T7447" s="48">
        <v>1779.53</v>
      </c>
      <c r="U7447" s="50">
        <f t="shared" si="825"/>
        <v>1774.2489999999993</v>
      </c>
      <c r="V7447" s="51">
        <f t="shared" si="827"/>
        <v>1797.7857650273229</v>
      </c>
      <c r="W7447" s="53">
        <f t="shared" si="828"/>
        <v>3.9208385517155442E-3</v>
      </c>
      <c r="X7447" s="53" t="str">
        <f t="shared" si="829"/>
        <v/>
      </c>
      <c r="Y7447" s="54" t="str">
        <f t="shared" si="830"/>
        <v/>
      </c>
    </row>
    <row r="7448" spans="17:25" x14ac:dyDescent="0.25">
      <c r="Q7448" s="47">
        <f t="shared" si="826"/>
        <v>2012</v>
      </c>
      <c r="R7448" s="48" t="str">
        <f t="shared" si="824"/>
        <v>20124</v>
      </c>
      <c r="S7448" s="49">
        <v>41010</v>
      </c>
      <c r="T7448" s="48">
        <v>1793.3</v>
      </c>
      <c r="U7448" s="50">
        <f t="shared" si="825"/>
        <v>1774.2489999999993</v>
      </c>
      <c r="V7448" s="51">
        <f t="shared" si="827"/>
        <v>1797.7857650273229</v>
      </c>
      <c r="W7448" s="53">
        <f t="shared" si="828"/>
        <v>7.7379982354890409E-3</v>
      </c>
      <c r="X7448" s="53" t="str">
        <f t="shared" si="829"/>
        <v/>
      </c>
      <c r="Y7448" s="54" t="str">
        <f t="shared" si="830"/>
        <v/>
      </c>
    </row>
    <row r="7449" spans="17:25" x14ac:dyDescent="0.25">
      <c r="Q7449" s="47">
        <f t="shared" si="826"/>
        <v>2012</v>
      </c>
      <c r="R7449" s="48" t="str">
        <f t="shared" si="824"/>
        <v>20124</v>
      </c>
      <c r="S7449" s="49">
        <v>41011</v>
      </c>
      <c r="T7449" s="48">
        <v>1787.66</v>
      </c>
      <c r="U7449" s="50">
        <f t="shared" si="825"/>
        <v>1774.2489999999993</v>
      </c>
      <c r="V7449" s="51">
        <f t="shared" si="827"/>
        <v>1797.7857650273229</v>
      </c>
      <c r="W7449" s="53">
        <f t="shared" si="828"/>
        <v>-3.1450398706295291E-3</v>
      </c>
      <c r="X7449" s="53" t="str">
        <f t="shared" si="829"/>
        <v/>
      </c>
      <c r="Y7449" s="54" t="str">
        <f t="shared" si="830"/>
        <v/>
      </c>
    </row>
    <row r="7450" spans="17:25" x14ac:dyDescent="0.25">
      <c r="Q7450" s="47">
        <f t="shared" si="826"/>
        <v>2012</v>
      </c>
      <c r="R7450" s="48" t="str">
        <f t="shared" si="824"/>
        <v>20124</v>
      </c>
      <c r="S7450" s="49">
        <v>41012</v>
      </c>
      <c r="T7450" s="48">
        <v>1778.78</v>
      </c>
      <c r="U7450" s="50">
        <f t="shared" si="825"/>
        <v>1774.2489999999993</v>
      </c>
      <c r="V7450" s="51">
        <f t="shared" si="827"/>
        <v>1797.7857650273229</v>
      </c>
      <c r="W7450" s="53">
        <f t="shared" si="828"/>
        <v>-4.9673875345424001E-3</v>
      </c>
      <c r="X7450" s="53" t="str">
        <f t="shared" si="829"/>
        <v/>
      </c>
      <c r="Y7450" s="54" t="str">
        <f t="shared" si="830"/>
        <v/>
      </c>
    </row>
    <row r="7451" spans="17:25" x14ac:dyDescent="0.25">
      <c r="Q7451" s="47">
        <f t="shared" si="826"/>
        <v>2012</v>
      </c>
      <c r="R7451" s="48" t="str">
        <f t="shared" si="824"/>
        <v>20124</v>
      </c>
      <c r="S7451" s="49">
        <v>41013</v>
      </c>
      <c r="T7451" s="48">
        <v>1777.12</v>
      </c>
      <c r="U7451" s="50">
        <f t="shared" si="825"/>
        <v>1774.2489999999993</v>
      </c>
      <c r="V7451" s="51">
        <f t="shared" si="827"/>
        <v>1797.7857650273229</v>
      </c>
      <c r="W7451" s="53">
        <f t="shared" si="828"/>
        <v>-9.3322389502925596E-4</v>
      </c>
      <c r="X7451" s="53" t="str">
        <f t="shared" si="829"/>
        <v/>
      </c>
      <c r="Y7451" s="54" t="str">
        <f t="shared" si="830"/>
        <v/>
      </c>
    </row>
    <row r="7452" spans="17:25" x14ac:dyDescent="0.25">
      <c r="Q7452" s="47">
        <f t="shared" si="826"/>
        <v>2012</v>
      </c>
      <c r="R7452" s="48" t="str">
        <f t="shared" si="824"/>
        <v>20124</v>
      </c>
      <c r="S7452" s="49">
        <v>41014</v>
      </c>
      <c r="T7452" s="48">
        <v>1777.12</v>
      </c>
      <c r="U7452" s="50">
        <f t="shared" si="825"/>
        <v>1774.2489999999993</v>
      </c>
      <c r="V7452" s="51">
        <f t="shared" si="827"/>
        <v>1797.7857650273229</v>
      </c>
      <c r="W7452" s="53">
        <f t="shared" si="828"/>
        <v>0</v>
      </c>
      <c r="X7452" s="53" t="str">
        <f t="shared" si="829"/>
        <v/>
      </c>
      <c r="Y7452" s="54" t="str">
        <f t="shared" si="830"/>
        <v/>
      </c>
    </row>
    <row r="7453" spans="17:25" x14ac:dyDescent="0.25">
      <c r="Q7453" s="47">
        <f t="shared" si="826"/>
        <v>2012</v>
      </c>
      <c r="R7453" s="48" t="str">
        <f t="shared" si="824"/>
        <v>20124</v>
      </c>
      <c r="S7453" s="49">
        <v>41015</v>
      </c>
      <c r="T7453" s="48">
        <v>1777.12</v>
      </c>
      <c r="U7453" s="50">
        <f t="shared" si="825"/>
        <v>1774.2489999999993</v>
      </c>
      <c r="V7453" s="51">
        <f t="shared" si="827"/>
        <v>1797.7857650273229</v>
      </c>
      <c r="W7453" s="53">
        <f t="shared" si="828"/>
        <v>0</v>
      </c>
      <c r="X7453" s="53" t="str">
        <f t="shared" si="829"/>
        <v/>
      </c>
      <c r="Y7453" s="54" t="str">
        <f t="shared" si="830"/>
        <v/>
      </c>
    </row>
    <row r="7454" spans="17:25" x14ac:dyDescent="0.25">
      <c r="Q7454" s="47">
        <f t="shared" si="826"/>
        <v>2012</v>
      </c>
      <c r="R7454" s="48" t="str">
        <f t="shared" si="824"/>
        <v>20124</v>
      </c>
      <c r="S7454" s="49">
        <v>41016</v>
      </c>
      <c r="T7454" s="48">
        <v>1775.67</v>
      </c>
      <c r="U7454" s="50">
        <f t="shared" si="825"/>
        <v>1774.2489999999993</v>
      </c>
      <c r="V7454" s="51">
        <f t="shared" si="827"/>
        <v>1797.7857650273229</v>
      </c>
      <c r="W7454" s="53">
        <f t="shared" si="828"/>
        <v>-8.1592689295029164E-4</v>
      </c>
      <c r="X7454" s="53" t="str">
        <f t="shared" si="829"/>
        <v/>
      </c>
      <c r="Y7454" s="54" t="str">
        <f t="shared" si="830"/>
        <v/>
      </c>
    </row>
    <row r="7455" spans="17:25" x14ac:dyDescent="0.25">
      <c r="Q7455" s="47">
        <f t="shared" si="826"/>
        <v>2012</v>
      </c>
      <c r="R7455" s="48" t="str">
        <f t="shared" si="824"/>
        <v>20124</v>
      </c>
      <c r="S7455" s="49">
        <v>41017</v>
      </c>
      <c r="T7455" s="48">
        <v>1769.07</v>
      </c>
      <c r="U7455" s="50">
        <f t="shared" si="825"/>
        <v>1774.2489999999993</v>
      </c>
      <c r="V7455" s="51">
        <f t="shared" si="827"/>
        <v>1797.7857650273229</v>
      </c>
      <c r="W7455" s="53">
        <f t="shared" si="828"/>
        <v>-3.7169068576932141E-3</v>
      </c>
      <c r="X7455" s="53" t="str">
        <f t="shared" si="829"/>
        <v/>
      </c>
      <c r="Y7455" s="54" t="str">
        <f t="shared" si="830"/>
        <v/>
      </c>
    </row>
    <row r="7456" spans="17:25" x14ac:dyDescent="0.25">
      <c r="Q7456" s="47">
        <f t="shared" si="826"/>
        <v>2012</v>
      </c>
      <c r="R7456" s="48" t="str">
        <f t="shared" si="824"/>
        <v>20124</v>
      </c>
      <c r="S7456" s="49">
        <v>41018</v>
      </c>
      <c r="T7456" s="48">
        <v>1774.21</v>
      </c>
      <c r="U7456" s="50">
        <f t="shared" si="825"/>
        <v>1774.2489999999993</v>
      </c>
      <c r="V7456" s="51">
        <f t="shared" si="827"/>
        <v>1797.7857650273229</v>
      </c>
      <c r="W7456" s="53">
        <f t="shared" si="828"/>
        <v>2.9054814111368898E-3</v>
      </c>
      <c r="X7456" s="53" t="str">
        <f t="shared" si="829"/>
        <v/>
      </c>
      <c r="Y7456" s="54" t="str">
        <f t="shared" si="830"/>
        <v/>
      </c>
    </row>
    <row r="7457" spans="17:25" x14ac:dyDescent="0.25">
      <c r="Q7457" s="47">
        <f t="shared" si="826"/>
        <v>2012</v>
      </c>
      <c r="R7457" s="48" t="str">
        <f t="shared" si="824"/>
        <v>20124</v>
      </c>
      <c r="S7457" s="49">
        <v>41019</v>
      </c>
      <c r="T7457" s="48">
        <v>1776.06</v>
      </c>
      <c r="U7457" s="50">
        <f t="shared" si="825"/>
        <v>1774.2489999999993</v>
      </c>
      <c r="V7457" s="51">
        <f t="shared" si="827"/>
        <v>1797.7857650273229</v>
      </c>
      <c r="W7457" s="53">
        <f t="shared" si="828"/>
        <v>1.0427176038911856E-3</v>
      </c>
      <c r="X7457" s="53" t="str">
        <f t="shared" si="829"/>
        <v/>
      </c>
      <c r="Y7457" s="54" t="str">
        <f t="shared" si="830"/>
        <v/>
      </c>
    </row>
    <row r="7458" spans="17:25" x14ac:dyDescent="0.25">
      <c r="Q7458" s="47">
        <f t="shared" si="826"/>
        <v>2012</v>
      </c>
      <c r="R7458" s="48" t="str">
        <f t="shared" si="824"/>
        <v>20124</v>
      </c>
      <c r="S7458" s="49">
        <v>41020</v>
      </c>
      <c r="T7458" s="48">
        <v>1771.13</v>
      </c>
      <c r="U7458" s="50">
        <f t="shared" si="825"/>
        <v>1774.2489999999993</v>
      </c>
      <c r="V7458" s="51">
        <f t="shared" si="827"/>
        <v>1797.7857650273229</v>
      </c>
      <c r="W7458" s="53">
        <f t="shared" si="828"/>
        <v>-2.7758071236331228E-3</v>
      </c>
      <c r="X7458" s="53" t="str">
        <f t="shared" si="829"/>
        <v/>
      </c>
      <c r="Y7458" s="54" t="str">
        <f t="shared" si="830"/>
        <v/>
      </c>
    </row>
    <row r="7459" spans="17:25" x14ac:dyDescent="0.25">
      <c r="Q7459" s="47">
        <f t="shared" si="826"/>
        <v>2012</v>
      </c>
      <c r="R7459" s="48" t="str">
        <f t="shared" si="824"/>
        <v>20124</v>
      </c>
      <c r="S7459" s="49">
        <v>41021</v>
      </c>
      <c r="T7459" s="48">
        <v>1771.13</v>
      </c>
      <c r="U7459" s="50">
        <f t="shared" si="825"/>
        <v>1774.2489999999993</v>
      </c>
      <c r="V7459" s="51">
        <f t="shared" si="827"/>
        <v>1797.7857650273229</v>
      </c>
      <c r="W7459" s="53">
        <f t="shared" si="828"/>
        <v>0</v>
      </c>
      <c r="X7459" s="53" t="str">
        <f t="shared" si="829"/>
        <v/>
      </c>
      <c r="Y7459" s="54" t="str">
        <f t="shared" si="830"/>
        <v/>
      </c>
    </row>
    <row r="7460" spans="17:25" x14ac:dyDescent="0.25">
      <c r="Q7460" s="47">
        <f t="shared" si="826"/>
        <v>2012</v>
      </c>
      <c r="R7460" s="48" t="str">
        <f t="shared" si="824"/>
        <v>20124</v>
      </c>
      <c r="S7460" s="49">
        <v>41022</v>
      </c>
      <c r="T7460" s="48">
        <v>1771.13</v>
      </c>
      <c r="U7460" s="50">
        <f t="shared" si="825"/>
        <v>1774.2489999999993</v>
      </c>
      <c r="V7460" s="51">
        <f t="shared" si="827"/>
        <v>1797.7857650273229</v>
      </c>
      <c r="W7460" s="53">
        <f t="shared" si="828"/>
        <v>0</v>
      </c>
      <c r="X7460" s="53" t="str">
        <f t="shared" si="829"/>
        <v/>
      </c>
      <c r="Y7460" s="54" t="str">
        <f t="shared" si="830"/>
        <v/>
      </c>
    </row>
    <row r="7461" spans="17:25" x14ac:dyDescent="0.25">
      <c r="Q7461" s="47">
        <f t="shared" si="826"/>
        <v>2012</v>
      </c>
      <c r="R7461" s="48" t="str">
        <f t="shared" si="824"/>
        <v>20124</v>
      </c>
      <c r="S7461" s="49">
        <v>41023</v>
      </c>
      <c r="T7461" s="48">
        <v>1774.44</v>
      </c>
      <c r="U7461" s="50">
        <f t="shared" si="825"/>
        <v>1774.2489999999993</v>
      </c>
      <c r="V7461" s="51">
        <f t="shared" si="827"/>
        <v>1797.7857650273229</v>
      </c>
      <c r="W7461" s="53">
        <f t="shared" si="828"/>
        <v>1.8688633810053368E-3</v>
      </c>
      <c r="X7461" s="53" t="str">
        <f t="shared" si="829"/>
        <v/>
      </c>
      <c r="Y7461" s="54" t="str">
        <f t="shared" si="830"/>
        <v/>
      </c>
    </row>
    <row r="7462" spans="17:25" x14ac:dyDescent="0.25">
      <c r="Q7462" s="47">
        <f t="shared" si="826"/>
        <v>2012</v>
      </c>
      <c r="R7462" s="48" t="str">
        <f t="shared" si="824"/>
        <v>20124</v>
      </c>
      <c r="S7462" s="49">
        <v>41024</v>
      </c>
      <c r="T7462" s="48">
        <v>1767.91</v>
      </c>
      <c r="U7462" s="50">
        <f t="shared" si="825"/>
        <v>1774.2489999999993</v>
      </c>
      <c r="V7462" s="51">
        <f t="shared" si="827"/>
        <v>1797.7857650273229</v>
      </c>
      <c r="W7462" s="53">
        <f t="shared" si="828"/>
        <v>-3.6800342643312778E-3</v>
      </c>
      <c r="X7462" s="53" t="str">
        <f t="shared" si="829"/>
        <v/>
      </c>
      <c r="Y7462" s="54" t="str">
        <f t="shared" si="830"/>
        <v/>
      </c>
    </row>
    <row r="7463" spans="17:25" x14ac:dyDescent="0.25">
      <c r="Q7463" s="47">
        <f t="shared" si="826"/>
        <v>2012</v>
      </c>
      <c r="R7463" s="48" t="str">
        <f t="shared" si="824"/>
        <v>20124</v>
      </c>
      <c r="S7463" s="49">
        <v>41025</v>
      </c>
      <c r="T7463" s="48">
        <v>1763.85</v>
      </c>
      <c r="U7463" s="50">
        <f t="shared" si="825"/>
        <v>1774.2489999999993</v>
      </c>
      <c r="V7463" s="51">
        <f t="shared" si="827"/>
        <v>1797.7857650273229</v>
      </c>
      <c r="W7463" s="53">
        <f t="shared" si="828"/>
        <v>-2.2964969936253299E-3</v>
      </c>
      <c r="X7463" s="53" t="str">
        <f t="shared" si="829"/>
        <v/>
      </c>
      <c r="Y7463" s="54" t="str">
        <f t="shared" si="830"/>
        <v/>
      </c>
    </row>
    <row r="7464" spans="17:25" x14ac:dyDescent="0.25">
      <c r="Q7464" s="47">
        <f t="shared" si="826"/>
        <v>2012</v>
      </c>
      <c r="R7464" s="48" t="str">
        <f t="shared" si="824"/>
        <v>20124</v>
      </c>
      <c r="S7464" s="49">
        <v>41026</v>
      </c>
      <c r="T7464" s="48">
        <v>1764.63</v>
      </c>
      <c r="U7464" s="50">
        <f t="shared" si="825"/>
        <v>1774.2489999999993</v>
      </c>
      <c r="V7464" s="51">
        <f t="shared" si="827"/>
        <v>1797.7857650273229</v>
      </c>
      <c r="W7464" s="53">
        <f t="shared" si="828"/>
        <v>4.4221447401993075E-4</v>
      </c>
      <c r="X7464" s="53" t="str">
        <f t="shared" si="829"/>
        <v/>
      </c>
      <c r="Y7464" s="54" t="str">
        <f t="shared" si="830"/>
        <v/>
      </c>
    </row>
    <row r="7465" spans="17:25" x14ac:dyDescent="0.25">
      <c r="Q7465" s="47">
        <f t="shared" si="826"/>
        <v>2012</v>
      </c>
      <c r="R7465" s="48" t="str">
        <f t="shared" si="824"/>
        <v>20124</v>
      </c>
      <c r="S7465" s="49">
        <v>41027</v>
      </c>
      <c r="T7465" s="48">
        <v>1761.2</v>
      </c>
      <c r="U7465" s="50">
        <f t="shared" si="825"/>
        <v>1774.2489999999993</v>
      </c>
      <c r="V7465" s="51">
        <f t="shared" si="827"/>
        <v>1797.7857650273229</v>
      </c>
      <c r="W7465" s="53">
        <f t="shared" si="828"/>
        <v>-1.9437502479273672E-3</v>
      </c>
      <c r="X7465" s="53" t="str">
        <f t="shared" si="829"/>
        <v/>
      </c>
      <c r="Y7465" s="54" t="str">
        <f t="shared" si="830"/>
        <v/>
      </c>
    </row>
    <row r="7466" spans="17:25" x14ac:dyDescent="0.25">
      <c r="Q7466" s="47">
        <f t="shared" si="826"/>
        <v>2012</v>
      </c>
      <c r="R7466" s="48" t="str">
        <f t="shared" si="824"/>
        <v>20124</v>
      </c>
      <c r="S7466" s="49">
        <v>41028</v>
      </c>
      <c r="T7466" s="48">
        <v>1761.2</v>
      </c>
      <c r="U7466" s="50">
        <f t="shared" si="825"/>
        <v>1774.2489999999993</v>
      </c>
      <c r="V7466" s="51">
        <f t="shared" si="827"/>
        <v>1797.7857650273229</v>
      </c>
      <c r="W7466" s="53">
        <f t="shared" si="828"/>
        <v>0</v>
      </c>
      <c r="X7466" s="53" t="str">
        <f t="shared" si="829"/>
        <v/>
      </c>
      <c r="Y7466" s="54" t="str">
        <f t="shared" si="830"/>
        <v/>
      </c>
    </row>
    <row r="7467" spans="17:25" x14ac:dyDescent="0.25">
      <c r="Q7467" s="47">
        <f t="shared" si="826"/>
        <v>2012</v>
      </c>
      <c r="R7467" s="48" t="str">
        <f t="shared" si="824"/>
        <v>20124</v>
      </c>
      <c r="S7467" s="49">
        <v>41029</v>
      </c>
      <c r="T7467" s="48">
        <v>1761.2</v>
      </c>
      <c r="U7467" s="50">
        <f t="shared" si="825"/>
        <v>1774.2489999999993</v>
      </c>
      <c r="V7467" s="51">
        <f t="shared" si="827"/>
        <v>1797.7857650273229</v>
      </c>
      <c r="W7467" s="53">
        <f t="shared" si="828"/>
        <v>0</v>
      </c>
      <c r="X7467" s="53" t="str">
        <f t="shared" si="829"/>
        <v/>
      </c>
      <c r="Y7467" s="54" t="str">
        <f t="shared" si="830"/>
        <v/>
      </c>
    </row>
    <row r="7468" spans="17:25" x14ac:dyDescent="0.25">
      <c r="Q7468" s="47">
        <f t="shared" si="826"/>
        <v>2012</v>
      </c>
      <c r="R7468" s="48" t="str">
        <f t="shared" si="824"/>
        <v>20125</v>
      </c>
      <c r="S7468" s="49">
        <v>41030</v>
      </c>
      <c r="T7468" s="48">
        <v>1764</v>
      </c>
      <c r="U7468" s="50">
        <f t="shared" si="825"/>
        <v>1793.2767741935484</v>
      </c>
      <c r="V7468" s="51">
        <f t="shared" si="827"/>
        <v>1797.7857650273229</v>
      </c>
      <c r="W7468" s="53">
        <f t="shared" si="828"/>
        <v>1.5898251192367763E-3</v>
      </c>
      <c r="X7468" s="53">
        <f t="shared" si="829"/>
        <v>1.0724410267977547E-2</v>
      </c>
      <c r="Y7468" s="54" t="str">
        <f t="shared" si="830"/>
        <v/>
      </c>
    </row>
    <row r="7469" spans="17:25" x14ac:dyDescent="0.25">
      <c r="Q7469" s="47">
        <f t="shared" si="826"/>
        <v>2012</v>
      </c>
      <c r="R7469" s="48" t="str">
        <f t="shared" si="824"/>
        <v>20125</v>
      </c>
      <c r="S7469" s="49">
        <v>41031</v>
      </c>
      <c r="T7469" s="48">
        <v>1764</v>
      </c>
      <c r="U7469" s="50">
        <f t="shared" si="825"/>
        <v>1793.2767741935484</v>
      </c>
      <c r="V7469" s="51">
        <f t="shared" si="827"/>
        <v>1797.7857650273229</v>
      </c>
      <c r="W7469" s="53">
        <f t="shared" si="828"/>
        <v>0</v>
      </c>
      <c r="X7469" s="53" t="str">
        <f t="shared" si="829"/>
        <v/>
      </c>
      <c r="Y7469" s="54" t="str">
        <f t="shared" si="830"/>
        <v/>
      </c>
    </row>
    <row r="7470" spans="17:25" x14ac:dyDescent="0.25">
      <c r="Q7470" s="47">
        <f t="shared" si="826"/>
        <v>2012</v>
      </c>
      <c r="R7470" s="48" t="str">
        <f t="shared" si="824"/>
        <v>20125</v>
      </c>
      <c r="S7470" s="49">
        <v>41032</v>
      </c>
      <c r="T7470" s="48">
        <v>1760.12</v>
      </c>
      <c r="U7470" s="50">
        <f t="shared" si="825"/>
        <v>1793.2767741935484</v>
      </c>
      <c r="V7470" s="51">
        <f t="shared" si="827"/>
        <v>1797.7857650273229</v>
      </c>
      <c r="W7470" s="53">
        <f t="shared" si="828"/>
        <v>-2.1995464852608837E-3</v>
      </c>
      <c r="X7470" s="53" t="str">
        <f t="shared" si="829"/>
        <v/>
      </c>
      <c r="Y7470" s="54" t="str">
        <f t="shared" si="830"/>
        <v/>
      </c>
    </row>
    <row r="7471" spans="17:25" x14ac:dyDescent="0.25">
      <c r="Q7471" s="47">
        <f t="shared" si="826"/>
        <v>2012</v>
      </c>
      <c r="R7471" s="48" t="str">
        <f t="shared" si="824"/>
        <v>20125</v>
      </c>
      <c r="S7471" s="49">
        <v>41033</v>
      </c>
      <c r="T7471" s="48">
        <v>1754.89</v>
      </c>
      <c r="U7471" s="50">
        <f t="shared" si="825"/>
        <v>1793.2767741935484</v>
      </c>
      <c r="V7471" s="51">
        <f t="shared" si="827"/>
        <v>1797.7857650273229</v>
      </c>
      <c r="W7471" s="53">
        <f t="shared" si="828"/>
        <v>-2.9713883144329989E-3</v>
      </c>
      <c r="X7471" s="53" t="str">
        <f t="shared" si="829"/>
        <v/>
      </c>
      <c r="Y7471" s="54" t="str">
        <f t="shared" si="830"/>
        <v/>
      </c>
    </row>
    <row r="7472" spans="17:25" x14ac:dyDescent="0.25">
      <c r="Q7472" s="47">
        <f t="shared" si="826"/>
        <v>2012</v>
      </c>
      <c r="R7472" s="48" t="str">
        <f t="shared" si="824"/>
        <v>20125</v>
      </c>
      <c r="S7472" s="49">
        <v>41034</v>
      </c>
      <c r="T7472" s="48">
        <v>1757.24</v>
      </c>
      <c r="U7472" s="50">
        <f t="shared" si="825"/>
        <v>1793.2767741935484</v>
      </c>
      <c r="V7472" s="51">
        <f t="shared" si="827"/>
        <v>1797.7857650273229</v>
      </c>
      <c r="W7472" s="53">
        <f t="shared" si="828"/>
        <v>1.339115272182223E-3</v>
      </c>
      <c r="X7472" s="53" t="str">
        <f t="shared" si="829"/>
        <v/>
      </c>
      <c r="Y7472" s="54" t="str">
        <f t="shared" si="830"/>
        <v/>
      </c>
    </row>
    <row r="7473" spans="17:25" x14ac:dyDescent="0.25">
      <c r="Q7473" s="47">
        <f t="shared" si="826"/>
        <v>2012</v>
      </c>
      <c r="R7473" s="48" t="str">
        <f t="shared" si="824"/>
        <v>20125</v>
      </c>
      <c r="S7473" s="49">
        <v>41035</v>
      </c>
      <c r="T7473" s="48">
        <v>1757.24</v>
      </c>
      <c r="U7473" s="50">
        <f t="shared" si="825"/>
        <v>1793.2767741935484</v>
      </c>
      <c r="V7473" s="51">
        <f t="shared" si="827"/>
        <v>1797.7857650273229</v>
      </c>
      <c r="W7473" s="53">
        <f t="shared" si="828"/>
        <v>0</v>
      </c>
      <c r="X7473" s="53" t="str">
        <f t="shared" si="829"/>
        <v/>
      </c>
      <c r="Y7473" s="54" t="str">
        <f t="shared" si="830"/>
        <v/>
      </c>
    </row>
    <row r="7474" spans="17:25" x14ac:dyDescent="0.25">
      <c r="Q7474" s="47">
        <f t="shared" si="826"/>
        <v>2012</v>
      </c>
      <c r="R7474" s="48" t="str">
        <f t="shared" si="824"/>
        <v>20125</v>
      </c>
      <c r="S7474" s="49">
        <v>41036</v>
      </c>
      <c r="T7474" s="48">
        <v>1757.24</v>
      </c>
      <c r="U7474" s="50">
        <f t="shared" si="825"/>
        <v>1793.2767741935484</v>
      </c>
      <c r="V7474" s="51">
        <f t="shared" si="827"/>
        <v>1797.7857650273229</v>
      </c>
      <c r="W7474" s="53">
        <f t="shared" si="828"/>
        <v>0</v>
      </c>
      <c r="X7474" s="53" t="str">
        <f t="shared" si="829"/>
        <v/>
      </c>
      <c r="Y7474" s="54" t="str">
        <f t="shared" si="830"/>
        <v/>
      </c>
    </row>
    <row r="7475" spans="17:25" x14ac:dyDescent="0.25">
      <c r="Q7475" s="47">
        <f t="shared" si="826"/>
        <v>2012</v>
      </c>
      <c r="R7475" s="48" t="str">
        <f t="shared" si="824"/>
        <v>20125</v>
      </c>
      <c r="S7475" s="49">
        <v>41037</v>
      </c>
      <c r="T7475" s="48">
        <v>1759.12</v>
      </c>
      <c r="U7475" s="50">
        <f t="shared" si="825"/>
        <v>1793.2767741935484</v>
      </c>
      <c r="V7475" s="51">
        <f t="shared" si="827"/>
        <v>1797.7857650273229</v>
      </c>
      <c r="W7475" s="53">
        <f t="shared" si="828"/>
        <v>1.069859552480068E-3</v>
      </c>
      <c r="X7475" s="53" t="str">
        <f t="shared" si="829"/>
        <v/>
      </c>
      <c r="Y7475" s="54" t="str">
        <f t="shared" si="830"/>
        <v/>
      </c>
    </row>
    <row r="7476" spans="17:25" x14ac:dyDescent="0.25">
      <c r="Q7476" s="47">
        <f t="shared" si="826"/>
        <v>2012</v>
      </c>
      <c r="R7476" s="48" t="str">
        <f t="shared" si="824"/>
        <v>20125</v>
      </c>
      <c r="S7476" s="49">
        <v>41038</v>
      </c>
      <c r="T7476" s="48">
        <v>1760.6</v>
      </c>
      <c r="U7476" s="50">
        <f t="shared" si="825"/>
        <v>1793.2767741935484</v>
      </c>
      <c r="V7476" s="51">
        <f t="shared" si="827"/>
        <v>1797.7857650273229</v>
      </c>
      <c r="W7476" s="53">
        <f t="shared" si="828"/>
        <v>8.4132975578699032E-4</v>
      </c>
      <c r="X7476" s="53" t="str">
        <f t="shared" si="829"/>
        <v/>
      </c>
      <c r="Y7476" s="54" t="str">
        <f t="shared" si="830"/>
        <v/>
      </c>
    </row>
    <row r="7477" spans="17:25" x14ac:dyDescent="0.25">
      <c r="Q7477" s="47">
        <f t="shared" si="826"/>
        <v>2012</v>
      </c>
      <c r="R7477" s="48" t="str">
        <f t="shared" si="824"/>
        <v>20125</v>
      </c>
      <c r="S7477" s="49">
        <v>41039</v>
      </c>
      <c r="T7477" s="48">
        <v>1775.96</v>
      </c>
      <c r="U7477" s="50">
        <f t="shared" si="825"/>
        <v>1793.2767741935484</v>
      </c>
      <c r="V7477" s="51">
        <f t="shared" si="827"/>
        <v>1797.7857650273229</v>
      </c>
      <c r="W7477" s="53">
        <f t="shared" si="828"/>
        <v>8.7242985345905577E-3</v>
      </c>
      <c r="X7477" s="53" t="str">
        <f t="shared" si="829"/>
        <v/>
      </c>
      <c r="Y7477" s="54" t="str">
        <f t="shared" si="830"/>
        <v/>
      </c>
    </row>
    <row r="7478" spans="17:25" x14ac:dyDescent="0.25">
      <c r="Q7478" s="47">
        <f t="shared" si="826"/>
        <v>2012</v>
      </c>
      <c r="R7478" s="48" t="str">
        <f t="shared" si="824"/>
        <v>20125</v>
      </c>
      <c r="S7478" s="49">
        <v>41040</v>
      </c>
      <c r="T7478" s="48">
        <v>1765</v>
      </c>
      <c r="U7478" s="50">
        <f t="shared" si="825"/>
        <v>1793.2767741935484</v>
      </c>
      <c r="V7478" s="51">
        <f t="shared" si="827"/>
        <v>1797.7857650273229</v>
      </c>
      <c r="W7478" s="53">
        <f t="shared" si="828"/>
        <v>-6.1713101646433399E-3</v>
      </c>
      <c r="X7478" s="53" t="str">
        <f t="shared" si="829"/>
        <v/>
      </c>
      <c r="Y7478" s="54" t="str">
        <f t="shared" si="830"/>
        <v/>
      </c>
    </row>
    <row r="7479" spans="17:25" x14ac:dyDescent="0.25">
      <c r="Q7479" s="47">
        <f t="shared" si="826"/>
        <v>2012</v>
      </c>
      <c r="R7479" s="48" t="str">
        <f t="shared" si="824"/>
        <v>20125</v>
      </c>
      <c r="S7479" s="49">
        <v>41041</v>
      </c>
      <c r="T7479" s="48">
        <v>1764.69</v>
      </c>
      <c r="U7479" s="50">
        <f t="shared" si="825"/>
        <v>1793.2767741935484</v>
      </c>
      <c r="V7479" s="51">
        <f t="shared" si="827"/>
        <v>1797.7857650273229</v>
      </c>
      <c r="W7479" s="53">
        <f t="shared" si="828"/>
        <v>-1.7563739376769139E-4</v>
      </c>
      <c r="X7479" s="53" t="str">
        <f t="shared" si="829"/>
        <v/>
      </c>
      <c r="Y7479" s="54" t="str">
        <f t="shared" si="830"/>
        <v/>
      </c>
    </row>
    <row r="7480" spans="17:25" x14ac:dyDescent="0.25">
      <c r="Q7480" s="47">
        <f t="shared" si="826"/>
        <v>2012</v>
      </c>
      <c r="R7480" s="48" t="str">
        <f t="shared" si="824"/>
        <v>20125</v>
      </c>
      <c r="S7480" s="49">
        <v>41042</v>
      </c>
      <c r="T7480" s="48">
        <v>1764.69</v>
      </c>
      <c r="U7480" s="50">
        <f t="shared" si="825"/>
        <v>1793.2767741935484</v>
      </c>
      <c r="V7480" s="51">
        <f t="shared" si="827"/>
        <v>1797.7857650273229</v>
      </c>
      <c r="W7480" s="53">
        <f t="shared" si="828"/>
        <v>0</v>
      </c>
      <c r="X7480" s="53" t="str">
        <f t="shared" si="829"/>
        <v/>
      </c>
      <c r="Y7480" s="54" t="str">
        <f t="shared" si="830"/>
        <v/>
      </c>
    </row>
    <row r="7481" spans="17:25" x14ac:dyDescent="0.25">
      <c r="Q7481" s="47">
        <f t="shared" si="826"/>
        <v>2012</v>
      </c>
      <c r="R7481" s="48" t="str">
        <f t="shared" si="824"/>
        <v>20125</v>
      </c>
      <c r="S7481" s="49">
        <v>41043</v>
      </c>
      <c r="T7481" s="48">
        <v>1764.69</v>
      </c>
      <c r="U7481" s="50">
        <f t="shared" si="825"/>
        <v>1793.2767741935484</v>
      </c>
      <c r="V7481" s="51">
        <f t="shared" si="827"/>
        <v>1797.7857650273229</v>
      </c>
      <c r="W7481" s="53">
        <f t="shared" si="828"/>
        <v>0</v>
      </c>
      <c r="X7481" s="53" t="str">
        <f t="shared" si="829"/>
        <v/>
      </c>
      <c r="Y7481" s="54" t="str">
        <f t="shared" si="830"/>
        <v/>
      </c>
    </row>
    <row r="7482" spans="17:25" x14ac:dyDescent="0.25">
      <c r="Q7482" s="47">
        <f t="shared" si="826"/>
        <v>2012</v>
      </c>
      <c r="R7482" s="48" t="str">
        <f t="shared" si="824"/>
        <v>20125</v>
      </c>
      <c r="S7482" s="49">
        <v>41044</v>
      </c>
      <c r="T7482" s="48">
        <v>1771.6</v>
      </c>
      <c r="U7482" s="50">
        <f t="shared" si="825"/>
        <v>1793.2767741935484</v>
      </c>
      <c r="V7482" s="51">
        <f t="shared" si="827"/>
        <v>1797.7857650273229</v>
      </c>
      <c r="W7482" s="53">
        <f t="shared" si="828"/>
        <v>3.9157019079838484E-3</v>
      </c>
      <c r="X7482" s="53" t="str">
        <f t="shared" si="829"/>
        <v/>
      </c>
      <c r="Y7482" s="54" t="str">
        <f t="shared" si="830"/>
        <v/>
      </c>
    </row>
    <row r="7483" spans="17:25" x14ac:dyDescent="0.25">
      <c r="Q7483" s="47">
        <f t="shared" si="826"/>
        <v>2012</v>
      </c>
      <c r="R7483" s="48" t="str">
        <f t="shared" si="824"/>
        <v>20125</v>
      </c>
      <c r="S7483" s="49">
        <v>41045</v>
      </c>
      <c r="T7483" s="48">
        <v>1778.37</v>
      </c>
      <c r="U7483" s="50">
        <f t="shared" si="825"/>
        <v>1793.2767741935484</v>
      </c>
      <c r="V7483" s="51">
        <f t="shared" si="827"/>
        <v>1797.7857650273229</v>
      </c>
      <c r="W7483" s="53">
        <f t="shared" si="828"/>
        <v>3.8214043802211606E-3</v>
      </c>
      <c r="X7483" s="53" t="str">
        <f t="shared" si="829"/>
        <v/>
      </c>
      <c r="Y7483" s="54" t="str">
        <f t="shared" si="830"/>
        <v/>
      </c>
    </row>
    <row r="7484" spans="17:25" x14ac:dyDescent="0.25">
      <c r="Q7484" s="47">
        <f t="shared" si="826"/>
        <v>2012</v>
      </c>
      <c r="R7484" s="48" t="str">
        <f t="shared" si="824"/>
        <v>20125</v>
      </c>
      <c r="S7484" s="49">
        <v>41046</v>
      </c>
      <c r="T7484" s="48">
        <v>1793.61</v>
      </c>
      <c r="U7484" s="50">
        <f t="shared" si="825"/>
        <v>1793.2767741935484</v>
      </c>
      <c r="V7484" s="51">
        <f t="shared" si="827"/>
        <v>1797.7857650273229</v>
      </c>
      <c r="W7484" s="53">
        <f t="shared" si="828"/>
        <v>8.5696452369303788E-3</v>
      </c>
      <c r="X7484" s="53" t="str">
        <f t="shared" si="829"/>
        <v/>
      </c>
      <c r="Y7484" s="54" t="str">
        <f t="shared" si="830"/>
        <v/>
      </c>
    </row>
    <row r="7485" spans="17:25" x14ac:dyDescent="0.25">
      <c r="Q7485" s="47">
        <f t="shared" si="826"/>
        <v>2012</v>
      </c>
      <c r="R7485" s="48" t="str">
        <f t="shared" si="824"/>
        <v>20125</v>
      </c>
      <c r="S7485" s="49">
        <v>41047</v>
      </c>
      <c r="T7485" s="48">
        <v>1804.92</v>
      </c>
      <c r="U7485" s="50">
        <f t="shared" si="825"/>
        <v>1793.2767741935484</v>
      </c>
      <c r="V7485" s="51">
        <f t="shared" si="827"/>
        <v>1797.7857650273229</v>
      </c>
      <c r="W7485" s="53">
        <f t="shared" si="828"/>
        <v>6.305718634485924E-3</v>
      </c>
      <c r="X7485" s="53" t="str">
        <f t="shared" si="829"/>
        <v/>
      </c>
      <c r="Y7485" s="54" t="str">
        <f t="shared" si="830"/>
        <v/>
      </c>
    </row>
    <row r="7486" spans="17:25" x14ac:dyDescent="0.25">
      <c r="Q7486" s="47">
        <f t="shared" si="826"/>
        <v>2012</v>
      </c>
      <c r="R7486" s="48" t="str">
        <f t="shared" si="824"/>
        <v>20125</v>
      </c>
      <c r="S7486" s="49">
        <v>41048</v>
      </c>
      <c r="T7486" s="48">
        <v>1814.46</v>
      </c>
      <c r="U7486" s="50">
        <f t="shared" si="825"/>
        <v>1793.2767741935484</v>
      </c>
      <c r="V7486" s="51">
        <f t="shared" si="827"/>
        <v>1797.7857650273229</v>
      </c>
      <c r="W7486" s="53">
        <f t="shared" si="828"/>
        <v>5.2855528222857107E-3</v>
      </c>
      <c r="X7486" s="53" t="str">
        <f t="shared" si="829"/>
        <v/>
      </c>
      <c r="Y7486" s="54" t="str">
        <f t="shared" si="830"/>
        <v/>
      </c>
    </row>
    <row r="7487" spans="17:25" x14ac:dyDescent="0.25">
      <c r="Q7487" s="47">
        <f t="shared" si="826"/>
        <v>2012</v>
      </c>
      <c r="R7487" s="48" t="str">
        <f t="shared" si="824"/>
        <v>20125</v>
      </c>
      <c r="S7487" s="49">
        <v>41049</v>
      </c>
      <c r="T7487" s="48">
        <v>1814.46</v>
      </c>
      <c r="U7487" s="50">
        <f t="shared" si="825"/>
        <v>1793.2767741935484</v>
      </c>
      <c r="V7487" s="51">
        <f t="shared" si="827"/>
        <v>1797.7857650273229</v>
      </c>
      <c r="W7487" s="53">
        <f t="shared" si="828"/>
        <v>0</v>
      </c>
      <c r="X7487" s="53" t="str">
        <f t="shared" si="829"/>
        <v/>
      </c>
      <c r="Y7487" s="54" t="str">
        <f t="shared" si="830"/>
        <v/>
      </c>
    </row>
    <row r="7488" spans="17:25" x14ac:dyDescent="0.25">
      <c r="Q7488" s="47">
        <f t="shared" si="826"/>
        <v>2012</v>
      </c>
      <c r="R7488" s="48" t="str">
        <f t="shared" si="824"/>
        <v>20125</v>
      </c>
      <c r="S7488" s="49">
        <v>41050</v>
      </c>
      <c r="T7488" s="48">
        <v>1814.46</v>
      </c>
      <c r="U7488" s="50">
        <f t="shared" si="825"/>
        <v>1793.2767741935484</v>
      </c>
      <c r="V7488" s="51">
        <f t="shared" si="827"/>
        <v>1797.7857650273229</v>
      </c>
      <c r="W7488" s="53">
        <f t="shared" si="828"/>
        <v>0</v>
      </c>
      <c r="X7488" s="53" t="str">
        <f t="shared" si="829"/>
        <v/>
      </c>
      <c r="Y7488" s="54" t="str">
        <f t="shared" si="830"/>
        <v/>
      </c>
    </row>
    <row r="7489" spans="17:25" x14ac:dyDescent="0.25">
      <c r="Q7489" s="47">
        <f t="shared" si="826"/>
        <v>2012</v>
      </c>
      <c r="R7489" s="48" t="str">
        <f t="shared" si="824"/>
        <v>20125</v>
      </c>
      <c r="S7489" s="49">
        <v>41051</v>
      </c>
      <c r="T7489" s="48">
        <v>1814.46</v>
      </c>
      <c r="U7489" s="50">
        <f t="shared" si="825"/>
        <v>1793.2767741935484</v>
      </c>
      <c r="V7489" s="51">
        <f t="shared" si="827"/>
        <v>1797.7857650273229</v>
      </c>
      <c r="W7489" s="53">
        <f t="shared" si="828"/>
        <v>0</v>
      </c>
      <c r="X7489" s="53" t="str">
        <f t="shared" si="829"/>
        <v/>
      </c>
      <c r="Y7489" s="54" t="str">
        <f t="shared" si="830"/>
        <v/>
      </c>
    </row>
    <row r="7490" spans="17:25" x14ac:dyDescent="0.25">
      <c r="Q7490" s="47">
        <f t="shared" si="826"/>
        <v>2012</v>
      </c>
      <c r="R7490" s="48" t="str">
        <f t="shared" si="824"/>
        <v>20125</v>
      </c>
      <c r="S7490" s="49">
        <v>41052</v>
      </c>
      <c r="T7490" s="48">
        <v>1824.73</v>
      </c>
      <c r="U7490" s="50">
        <f t="shared" si="825"/>
        <v>1793.2767741935484</v>
      </c>
      <c r="V7490" s="51">
        <f t="shared" si="827"/>
        <v>1797.7857650273229</v>
      </c>
      <c r="W7490" s="53">
        <f t="shared" si="828"/>
        <v>5.6600861964442029E-3</v>
      </c>
      <c r="X7490" s="53" t="str">
        <f t="shared" si="829"/>
        <v/>
      </c>
      <c r="Y7490" s="54" t="str">
        <f t="shared" si="830"/>
        <v/>
      </c>
    </row>
    <row r="7491" spans="17:25" x14ac:dyDescent="0.25">
      <c r="Q7491" s="47">
        <f t="shared" si="826"/>
        <v>2012</v>
      </c>
      <c r="R7491" s="48" t="str">
        <f t="shared" si="824"/>
        <v>20125</v>
      </c>
      <c r="S7491" s="49">
        <v>41053</v>
      </c>
      <c r="T7491" s="48">
        <v>1845.17</v>
      </c>
      <c r="U7491" s="50">
        <f t="shared" si="825"/>
        <v>1793.2767741935484</v>
      </c>
      <c r="V7491" s="51">
        <f t="shared" si="827"/>
        <v>1797.7857650273229</v>
      </c>
      <c r="W7491" s="53">
        <f t="shared" si="828"/>
        <v>1.120165723148081E-2</v>
      </c>
      <c r="X7491" s="53" t="str">
        <f t="shared" si="829"/>
        <v/>
      </c>
      <c r="Y7491" s="54" t="str">
        <f t="shared" si="830"/>
        <v/>
      </c>
    </row>
    <row r="7492" spans="17:25" x14ac:dyDescent="0.25">
      <c r="Q7492" s="47">
        <f t="shared" si="826"/>
        <v>2012</v>
      </c>
      <c r="R7492" s="48" t="str">
        <f t="shared" si="824"/>
        <v>20125</v>
      </c>
      <c r="S7492" s="49">
        <v>41054</v>
      </c>
      <c r="T7492" s="48">
        <v>1836.45</v>
      </c>
      <c r="U7492" s="50">
        <f t="shared" si="825"/>
        <v>1793.2767741935484</v>
      </c>
      <c r="V7492" s="51">
        <f t="shared" si="827"/>
        <v>1797.7857650273229</v>
      </c>
      <c r="W7492" s="53">
        <f t="shared" si="828"/>
        <v>-4.72585181853169E-3</v>
      </c>
      <c r="X7492" s="53" t="str">
        <f t="shared" si="829"/>
        <v/>
      </c>
      <c r="Y7492" s="54" t="str">
        <f t="shared" si="830"/>
        <v/>
      </c>
    </row>
    <row r="7493" spans="17:25" x14ac:dyDescent="0.25">
      <c r="Q7493" s="47">
        <f t="shared" si="826"/>
        <v>2012</v>
      </c>
      <c r="R7493" s="48" t="str">
        <f t="shared" si="824"/>
        <v>20125</v>
      </c>
      <c r="S7493" s="49">
        <v>41055</v>
      </c>
      <c r="T7493" s="48">
        <v>1840.69</v>
      </c>
      <c r="U7493" s="50">
        <f t="shared" si="825"/>
        <v>1793.2767741935484</v>
      </c>
      <c r="V7493" s="51">
        <f t="shared" si="827"/>
        <v>1797.7857650273229</v>
      </c>
      <c r="W7493" s="53">
        <f t="shared" si="828"/>
        <v>2.3088023088022602E-3</v>
      </c>
      <c r="X7493" s="53" t="str">
        <f t="shared" si="829"/>
        <v/>
      </c>
      <c r="Y7493" s="54" t="str">
        <f t="shared" si="830"/>
        <v/>
      </c>
    </row>
    <row r="7494" spans="17:25" x14ac:dyDescent="0.25">
      <c r="Q7494" s="47">
        <f t="shared" si="826"/>
        <v>2012</v>
      </c>
      <c r="R7494" s="48" t="str">
        <f t="shared" si="824"/>
        <v>20125</v>
      </c>
      <c r="S7494" s="49">
        <v>41056</v>
      </c>
      <c r="T7494" s="48">
        <v>1840.69</v>
      </c>
      <c r="U7494" s="50">
        <f t="shared" si="825"/>
        <v>1793.2767741935484</v>
      </c>
      <c r="V7494" s="51">
        <f t="shared" si="827"/>
        <v>1797.7857650273229</v>
      </c>
      <c r="W7494" s="53">
        <f t="shared" si="828"/>
        <v>0</v>
      </c>
      <c r="X7494" s="53" t="str">
        <f t="shared" si="829"/>
        <v/>
      </c>
      <c r="Y7494" s="54" t="str">
        <f t="shared" si="830"/>
        <v/>
      </c>
    </row>
    <row r="7495" spans="17:25" x14ac:dyDescent="0.25">
      <c r="Q7495" s="47">
        <f t="shared" si="826"/>
        <v>2012</v>
      </c>
      <c r="R7495" s="48" t="str">
        <f t="shared" ref="R7495:R7558" si="831">+YEAR(S7495)&amp;MONTH(S7495)</f>
        <v>20125</v>
      </c>
      <c r="S7495" s="49">
        <v>41057</v>
      </c>
      <c r="T7495" s="48">
        <v>1840.69</v>
      </c>
      <c r="U7495" s="50">
        <f t="shared" ref="U7495:U7558" si="832">+AVERAGEIF($R$3:$R$12000,R7495,$T$3:$T$12000)</f>
        <v>1793.2767741935484</v>
      </c>
      <c r="V7495" s="51">
        <f t="shared" si="827"/>
        <v>1797.7857650273229</v>
      </c>
      <c r="W7495" s="53">
        <f t="shared" si="828"/>
        <v>0</v>
      </c>
      <c r="X7495" s="53" t="str">
        <f t="shared" si="829"/>
        <v/>
      </c>
      <c r="Y7495" s="54" t="str">
        <f t="shared" si="830"/>
        <v/>
      </c>
    </row>
    <row r="7496" spans="17:25" x14ac:dyDescent="0.25">
      <c r="Q7496" s="47">
        <f t="shared" ref="Q7496:Q7559" si="833">+YEAR(S7496)</f>
        <v>2012</v>
      </c>
      <c r="R7496" s="48" t="str">
        <f t="shared" si="831"/>
        <v>20125</v>
      </c>
      <c r="S7496" s="49">
        <v>41058</v>
      </c>
      <c r="T7496" s="48">
        <v>1840.69</v>
      </c>
      <c r="U7496" s="50">
        <f t="shared" si="832"/>
        <v>1793.2767741935484</v>
      </c>
      <c r="V7496" s="51">
        <f t="shared" ref="V7496:V7559" si="834">+AVERAGEIF($Q$3:$Q$12000,Q7496,$T$3:$T$12000)</f>
        <v>1797.7857650273229</v>
      </c>
      <c r="W7496" s="53">
        <f t="shared" si="828"/>
        <v>0</v>
      </c>
      <c r="X7496" s="53" t="str">
        <f t="shared" si="829"/>
        <v/>
      </c>
      <c r="Y7496" s="54" t="str">
        <f t="shared" si="830"/>
        <v/>
      </c>
    </row>
    <row r="7497" spans="17:25" x14ac:dyDescent="0.25">
      <c r="Q7497" s="47">
        <f t="shared" si="833"/>
        <v>2012</v>
      </c>
      <c r="R7497" s="48" t="str">
        <f t="shared" si="831"/>
        <v>20125</v>
      </c>
      <c r="S7497" s="49">
        <v>41059</v>
      </c>
      <c r="T7497" s="48">
        <v>1818.82</v>
      </c>
      <c r="U7497" s="50">
        <f t="shared" si="832"/>
        <v>1793.2767741935484</v>
      </c>
      <c r="V7497" s="51">
        <f t="shared" si="834"/>
        <v>1797.7857650273229</v>
      </c>
      <c r="W7497" s="53">
        <f t="shared" ref="W7497:W7560" si="835">+T7497/T7496-1</f>
        <v>-1.1881414034954352E-2</v>
      </c>
      <c r="X7497" s="53" t="str">
        <f t="shared" ref="X7497:X7560" si="836">IF(U7497/U7496-1=0,"",U7497/U7496-1)</f>
        <v/>
      </c>
      <c r="Y7497" s="54" t="str">
        <f t="shared" ref="Y7497:Y7560" si="837">+IF(V7497=V7496,"",V7497/V7496-1)</f>
        <v/>
      </c>
    </row>
    <row r="7498" spans="17:25" x14ac:dyDescent="0.25">
      <c r="Q7498" s="47">
        <f t="shared" si="833"/>
        <v>2012</v>
      </c>
      <c r="R7498" s="48" t="str">
        <f t="shared" si="831"/>
        <v>20125</v>
      </c>
      <c r="S7498" s="49">
        <v>41060</v>
      </c>
      <c r="T7498" s="48">
        <v>1827.83</v>
      </c>
      <c r="U7498" s="50">
        <f t="shared" si="832"/>
        <v>1793.2767741935484</v>
      </c>
      <c r="V7498" s="51">
        <f t="shared" si="834"/>
        <v>1797.7857650273229</v>
      </c>
      <c r="W7498" s="53">
        <f t="shared" si="835"/>
        <v>4.9537612298082845E-3</v>
      </c>
      <c r="X7498" s="53" t="str">
        <f t="shared" si="836"/>
        <v/>
      </c>
      <c r="Y7498" s="54" t="str">
        <f t="shared" si="837"/>
        <v/>
      </c>
    </row>
    <row r="7499" spans="17:25" x14ac:dyDescent="0.25">
      <c r="Q7499" s="47">
        <f t="shared" si="833"/>
        <v>2012</v>
      </c>
      <c r="R7499" s="48" t="str">
        <f t="shared" si="831"/>
        <v>20126</v>
      </c>
      <c r="S7499" s="49">
        <v>41061</v>
      </c>
      <c r="T7499" s="48">
        <v>1833.8</v>
      </c>
      <c r="U7499" s="50">
        <f t="shared" si="832"/>
        <v>1792.5466666666664</v>
      </c>
      <c r="V7499" s="51">
        <f t="shared" si="834"/>
        <v>1797.7857650273229</v>
      </c>
      <c r="W7499" s="53">
        <f t="shared" si="835"/>
        <v>3.2661680790884162E-3</v>
      </c>
      <c r="X7499" s="53">
        <f t="shared" si="836"/>
        <v>-4.0713599673436462E-4</v>
      </c>
      <c r="Y7499" s="54" t="str">
        <f t="shared" si="837"/>
        <v/>
      </c>
    </row>
    <row r="7500" spans="17:25" x14ac:dyDescent="0.25">
      <c r="Q7500" s="47">
        <f t="shared" si="833"/>
        <v>2012</v>
      </c>
      <c r="R7500" s="48" t="str">
        <f t="shared" si="831"/>
        <v>20126</v>
      </c>
      <c r="S7500" s="49">
        <v>41062</v>
      </c>
      <c r="T7500" s="48">
        <v>1834.71</v>
      </c>
      <c r="U7500" s="50">
        <f t="shared" si="832"/>
        <v>1792.5466666666664</v>
      </c>
      <c r="V7500" s="51">
        <f t="shared" si="834"/>
        <v>1797.7857650273229</v>
      </c>
      <c r="W7500" s="53">
        <f t="shared" si="835"/>
        <v>4.9623732140924304E-4</v>
      </c>
      <c r="X7500" s="53" t="str">
        <f t="shared" si="836"/>
        <v/>
      </c>
      <c r="Y7500" s="54" t="str">
        <f t="shared" si="837"/>
        <v/>
      </c>
    </row>
    <row r="7501" spans="17:25" x14ac:dyDescent="0.25">
      <c r="Q7501" s="47">
        <f t="shared" si="833"/>
        <v>2012</v>
      </c>
      <c r="R7501" s="48" t="str">
        <f t="shared" si="831"/>
        <v>20126</v>
      </c>
      <c r="S7501" s="49">
        <v>41063</v>
      </c>
      <c r="T7501" s="48">
        <v>1834.71</v>
      </c>
      <c r="U7501" s="50">
        <f t="shared" si="832"/>
        <v>1792.5466666666664</v>
      </c>
      <c r="V7501" s="51">
        <f t="shared" si="834"/>
        <v>1797.7857650273229</v>
      </c>
      <c r="W7501" s="53">
        <f t="shared" si="835"/>
        <v>0</v>
      </c>
      <c r="X7501" s="53" t="str">
        <f t="shared" si="836"/>
        <v/>
      </c>
      <c r="Y7501" s="54" t="str">
        <f t="shared" si="837"/>
        <v/>
      </c>
    </row>
    <row r="7502" spans="17:25" x14ac:dyDescent="0.25">
      <c r="Q7502" s="47">
        <f t="shared" si="833"/>
        <v>2012</v>
      </c>
      <c r="R7502" s="48" t="str">
        <f t="shared" si="831"/>
        <v>20126</v>
      </c>
      <c r="S7502" s="49">
        <v>41064</v>
      </c>
      <c r="T7502" s="48">
        <v>1834.71</v>
      </c>
      <c r="U7502" s="50">
        <f t="shared" si="832"/>
        <v>1792.5466666666664</v>
      </c>
      <c r="V7502" s="51">
        <f t="shared" si="834"/>
        <v>1797.7857650273229</v>
      </c>
      <c r="W7502" s="53">
        <f t="shared" si="835"/>
        <v>0</v>
      </c>
      <c r="X7502" s="53" t="str">
        <f t="shared" si="836"/>
        <v/>
      </c>
      <c r="Y7502" s="54" t="str">
        <f t="shared" si="837"/>
        <v/>
      </c>
    </row>
    <row r="7503" spans="17:25" x14ac:dyDescent="0.25">
      <c r="Q7503" s="47">
        <f t="shared" si="833"/>
        <v>2012</v>
      </c>
      <c r="R7503" s="48" t="str">
        <f t="shared" si="831"/>
        <v>20126</v>
      </c>
      <c r="S7503" s="49">
        <v>41065</v>
      </c>
      <c r="T7503" s="48">
        <v>1815.54</v>
      </c>
      <c r="U7503" s="50">
        <f t="shared" si="832"/>
        <v>1792.5466666666664</v>
      </c>
      <c r="V7503" s="51">
        <f t="shared" si="834"/>
        <v>1797.7857650273229</v>
      </c>
      <c r="W7503" s="53">
        <f t="shared" si="835"/>
        <v>-1.0448517749399144E-2</v>
      </c>
      <c r="X7503" s="53" t="str">
        <f t="shared" si="836"/>
        <v/>
      </c>
      <c r="Y7503" s="54" t="str">
        <f t="shared" si="837"/>
        <v/>
      </c>
    </row>
    <row r="7504" spans="17:25" x14ac:dyDescent="0.25">
      <c r="Q7504" s="47">
        <f t="shared" si="833"/>
        <v>2012</v>
      </c>
      <c r="R7504" s="48" t="str">
        <f t="shared" si="831"/>
        <v>20126</v>
      </c>
      <c r="S7504" s="49">
        <v>41066</v>
      </c>
      <c r="T7504" s="48">
        <v>1798.85</v>
      </c>
      <c r="U7504" s="50">
        <f t="shared" si="832"/>
        <v>1792.5466666666664</v>
      </c>
      <c r="V7504" s="51">
        <f t="shared" si="834"/>
        <v>1797.7857650273229</v>
      </c>
      <c r="W7504" s="53">
        <f t="shared" si="835"/>
        <v>-9.1928572215429494E-3</v>
      </c>
      <c r="X7504" s="53" t="str">
        <f t="shared" si="836"/>
        <v/>
      </c>
      <c r="Y7504" s="54" t="str">
        <f t="shared" si="837"/>
        <v/>
      </c>
    </row>
    <row r="7505" spans="17:25" x14ac:dyDescent="0.25">
      <c r="Q7505" s="47">
        <f t="shared" si="833"/>
        <v>2012</v>
      </c>
      <c r="R7505" s="48" t="str">
        <f t="shared" si="831"/>
        <v>20126</v>
      </c>
      <c r="S7505" s="49">
        <v>41067</v>
      </c>
      <c r="T7505" s="48">
        <v>1782.89</v>
      </c>
      <c r="U7505" s="50">
        <f t="shared" si="832"/>
        <v>1792.5466666666664</v>
      </c>
      <c r="V7505" s="51">
        <f t="shared" si="834"/>
        <v>1797.7857650273229</v>
      </c>
      <c r="W7505" s="53">
        <f t="shared" si="835"/>
        <v>-8.8723351029823538E-3</v>
      </c>
      <c r="X7505" s="53" t="str">
        <f t="shared" si="836"/>
        <v/>
      </c>
      <c r="Y7505" s="54" t="str">
        <f t="shared" si="837"/>
        <v/>
      </c>
    </row>
    <row r="7506" spans="17:25" x14ac:dyDescent="0.25">
      <c r="Q7506" s="47">
        <f t="shared" si="833"/>
        <v>2012</v>
      </c>
      <c r="R7506" s="48" t="str">
        <f t="shared" si="831"/>
        <v>20126</v>
      </c>
      <c r="S7506" s="49">
        <v>41068</v>
      </c>
      <c r="T7506" s="48">
        <v>1766.91</v>
      </c>
      <c r="U7506" s="50">
        <f t="shared" si="832"/>
        <v>1792.5466666666664</v>
      </c>
      <c r="V7506" s="51">
        <f t="shared" si="834"/>
        <v>1797.7857650273229</v>
      </c>
      <c r="W7506" s="53">
        <f t="shared" si="835"/>
        <v>-8.9629758425926465E-3</v>
      </c>
      <c r="X7506" s="53" t="str">
        <f t="shared" si="836"/>
        <v/>
      </c>
      <c r="Y7506" s="54" t="str">
        <f t="shared" si="837"/>
        <v/>
      </c>
    </row>
    <row r="7507" spans="17:25" x14ac:dyDescent="0.25">
      <c r="Q7507" s="47">
        <f t="shared" si="833"/>
        <v>2012</v>
      </c>
      <c r="R7507" s="48" t="str">
        <f t="shared" si="831"/>
        <v>20126</v>
      </c>
      <c r="S7507" s="49">
        <v>41069</v>
      </c>
      <c r="T7507" s="48">
        <v>1776.26</v>
      </c>
      <c r="U7507" s="50">
        <f t="shared" si="832"/>
        <v>1792.5466666666664</v>
      </c>
      <c r="V7507" s="51">
        <f t="shared" si="834"/>
        <v>1797.7857650273229</v>
      </c>
      <c r="W7507" s="53">
        <f t="shared" si="835"/>
        <v>5.2917239700946972E-3</v>
      </c>
      <c r="X7507" s="53" t="str">
        <f t="shared" si="836"/>
        <v/>
      </c>
      <c r="Y7507" s="54" t="str">
        <f t="shared" si="837"/>
        <v/>
      </c>
    </row>
    <row r="7508" spans="17:25" x14ac:dyDescent="0.25">
      <c r="Q7508" s="47">
        <f t="shared" si="833"/>
        <v>2012</v>
      </c>
      <c r="R7508" s="48" t="str">
        <f t="shared" si="831"/>
        <v>20126</v>
      </c>
      <c r="S7508" s="49">
        <v>41070</v>
      </c>
      <c r="T7508" s="48">
        <v>1776.26</v>
      </c>
      <c r="U7508" s="50">
        <f t="shared" si="832"/>
        <v>1792.5466666666664</v>
      </c>
      <c r="V7508" s="51">
        <f t="shared" si="834"/>
        <v>1797.7857650273229</v>
      </c>
      <c r="W7508" s="53">
        <f t="shared" si="835"/>
        <v>0</v>
      </c>
      <c r="X7508" s="53" t="str">
        <f t="shared" si="836"/>
        <v/>
      </c>
      <c r="Y7508" s="54" t="str">
        <f t="shared" si="837"/>
        <v/>
      </c>
    </row>
    <row r="7509" spans="17:25" x14ac:dyDescent="0.25">
      <c r="Q7509" s="47">
        <f t="shared" si="833"/>
        <v>2012</v>
      </c>
      <c r="R7509" s="48" t="str">
        <f t="shared" si="831"/>
        <v>20126</v>
      </c>
      <c r="S7509" s="49">
        <v>41071</v>
      </c>
      <c r="T7509" s="48">
        <v>1776.26</v>
      </c>
      <c r="U7509" s="50">
        <f t="shared" si="832"/>
        <v>1792.5466666666664</v>
      </c>
      <c r="V7509" s="51">
        <f t="shared" si="834"/>
        <v>1797.7857650273229</v>
      </c>
      <c r="W7509" s="53">
        <f t="shared" si="835"/>
        <v>0</v>
      </c>
      <c r="X7509" s="53" t="str">
        <f t="shared" si="836"/>
        <v/>
      </c>
      <c r="Y7509" s="54" t="str">
        <f t="shared" si="837"/>
        <v/>
      </c>
    </row>
    <row r="7510" spans="17:25" x14ac:dyDescent="0.25">
      <c r="Q7510" s="47">
        <f t="shared" si="833"/>
        <v>2012</v>
      </c>
      <c r="R7510" s="48" t="str">
        <f t="shared" si="831"/>
        <v>20126</v>
      </c>
      <c r="S7510" s="49">
        <v>41072</v>
      </c>
      <c r="T7510" s="48">
        <v>1776.26</v>
      </c>
      <c r="U7510" s="50">
        <f t="shared" si="832"/>
        <v>1792.5466666666664</v>
      </c>
      <c r="V7510" s="51">
        <f t="shared" si="834"/>
        <v>1797.7857650273229</v>
      </c>
      <c r="W7510" s="53">
        <f t="shared" si="835"/>
        <v>0</v>
      </c>
      <c r="X7510" s="53" t="str">
        <f t="shared" si="836"/>
        <v/>
      </c>
      <c r="Y7510" s="54" t="str">
        <f t="shared" si="837"/>
        <v/>
      </c>
    </row>
    <row r="7511" spans="17:25" x14ac:dyDescent="0.25">
      <c r="Q7511" s="47">
        <f t="shared" si="833"/>
        <v>2012</v>
      </c>
      <c r="R7511" s="48" t="str">
        <f t="shared" si="831"/>
        <v>20126</v>
      </c>
      <c r="S7511" s="49">
        <v>41073</v>
      </c>
      <c r="T7511" s="48">
        <v>1776.47</v>
      </c>
      <c r="U7511" s="50">
        <f t="shared" si="832"/>
        <v>1792.5466666666664</v>
      </c>
      <c r="V7511" s="51">
        <f t="shared" si="834"/>
        <v>1797.7857650273229</v>
      </c>
      <c r="W7511" s="53">
        <f t="shared" si="835"/>
        <v>1.1822593539245752E-4</v>
      </c>
      <c r="X7511" s="53" t="str">
        <f t="shared" si="836"/>
        <v/>
      </c>
      <c r="Y7511" s="54" t="str">
        <f t="shared" si="837"/>
        <v/>
      </c>
    </row>
    <row r="7512" spans="17:25" x14ac:dyDescent="0.25">
      <c r="Q7512" s="47">
        <f t="shared" si="833"/>
        <v>2012</v>
      </c>
      <c r="R7512" s="48" t="str">
        <f t="shared" si="831"/>
        <v>20126</v>
      </c>
      <c r="S7512" s="49">
        <v>41074</v>
      </c>
      <c r="T7512" s="48">
        <v>1783.45</v>
      </c>
      <c r="U7512" s="50">
        <f t="shared" si="832"/>
        <v>1792.5466666666664</v>
      </c>
      <c r="V7512" s="51">
        <f t="shared" si="834"/>
        <v>1797.7857650273229</v>
      </c>
      <c r="W7512" s="53">
        <f t="shared" si="835"/>
        <v>3.9291403738874742E-3</v>
      </c>
      <c r="X7512" s="53" t="str">
        <f t="shared" si="836"/>
        <v/>
      </c>
      <c r="Y7512" s="54" t="str">
        <f t="shared" si="837"/>
        <v/>
      </c>
    </row>
    <row r="7513" spans="17:25" x14ac:dyDescent="0.25">
      <c r="Q7513" s="47">
        <f t="shared" si="833"/>
        <v>2012</v>
      </c>
      <c r="R7513" s="48" t="str">
        <f t="shared" si="831"/>
        <v>20126</v>
      </c>
      <c r="S7513" s="49">
        <v>41075</v>
      </c>
      <c r="T7513" s="48">
        <v>1787.63</v>
      </c>
      <c r="U7513" s="50">
        <f t="shared" si="832"/>
        <v>1792.5466666666664</v>
      </c>
      <c r="V7513" s="51">
        <f t="shared" si="834"/>
        <v>1797.7857650273229</v>
      </c>
      <c r="W7513" s="53">
        <f t="shared" si="835"/>
        <v>2.3437719027727955E-3</v>
      </c>
      <c r="X7513" s="53" t="str">
        <f t="shared" si="836"/>
        <v/>
      </c>
      <c r="Y7513" s="54" t="str">
        <f t="shared" si="837"/>
        <v/>
      </c>
    </row>
    <row r="7514" spans="17:25" x14ac:dyDescent="0.25">
      <c r="Q7514" s="47">
        <f t="shared" si="833"/>
        <v>2012</v>
      </c>
      <c r="R7514" s="48" t="str">
        <f t="shared" si="831"/>
        <v>20126</v>
      </c>
      <c r="S7514" s="49">
        <v>41076</v>
      </c>
      <c r="T7514" s="48">
        <v>1786.21</v>
      </c>
      <c r="U7514" s="50">
        <f t="shared" si="832"/>
        <v>1792.5466666666664</v>
      </c>
      <c r="V7514" s="51">
        <f t="shared" si="834"/>
        <v>1797.7857650273229</v>
      </c>
      <c r="W7514" s="53">
        <f t="shared" si="835"/>
        <v>-7.9434782365483958E-4</v>
      </c>
      <c r="X7514" s="53" t="str">
        <f t="shared" si="836"/>
        <v/>
      </c>
      <c r="Y7514" s="54" t="str">
        <f t="shared" si="837"/>
        <v/>
      </c>
    </row>
    <row r="7515" spans="17:25" x14ac:dyDescent="0.25">
      <c r="Q7515" s="47">
        <f t="shared" si="833"/>
        <v>2012</v>
      </c>
      <c r="R7515" s="48" t="str">
        <f t="shared" si="831"/>
        <v>20126</v>
      </c>
      <c r="S7515" s="49">
        <v>41077</v>
      </c>
      <c r="T7515" s="48">
        <v>1786.21</v>
      </c>
      <c r="U7515" s="50">
        <f t="shared" si="832"/>
        <v>1792.5466666666664</v>
      </c>
      <c r="V7515" s="51">
        <f t="shared" si="834"/>
        <v>1797.7857650273229</v>
      </c>
      <c r="W7515" s="53">
        <f t="shared" si="835"/>
        <v>0</v>
      </c>
      <c r="X7515" s="53" t="str">
        <f t="shared" si="836"/>
        <v/>
      </c>
      <c r="Y7515" s="54" t="str">
        <f t="shared" si="837"/>
        <v/>
      </c>
    </row>
    <row r="7516" spans="17:25" x14ac:dyDescent="0.25">
      <c r="Q7516" s="47">
        <f t="shared" si="833"/>
        <v>2012</v>
      </c>
      <c r="R7516" s="48" t="str">
        <f t="shared" si="831"/>
        <v>20126</v>
      </c>
      <c r="S7516" s="49">
        <v>41078</v>
      </c>
      <c r="T7516" s="48">
        <v>1786.21</v>
      </c>
      <c r="U7516" s="50">
        <f t="shared" si="832"/>
        <v>1792.5466666666664</v>
      </c>
      <c r="V7516" s="51">
        <f t="shared" si="834"/>
        <v>1797.7857650273229</v>
      </c>
      <c r="W7516" s="53">
        <f t="shared" si="835"/>
        <v>0</v>
      </c>
      <c r="X7516" s="53" t="str">
        <f t="shared" si="836"/>
        <v/>
      </c>
      <c r="Y7516" s="54" t="str">
        <f t="shared" si="837"/>
        <v/>
      </c>
    </row>
    <row r="7517" spans="17:25" x14ac:dyDescent="0.25">
      <c r="Q7517" s="47">
        <f t="shared" si="833"/>
        <v>2012</v>
      </c>
      <c r="R7517" s="48" t="str">
        <f t="shared" si="831"/>
        <v>20126</v>
      </c>
      <c r="S7517" s="49">
        <v>41079</v>
      </c>
      <c r="T7517" s="48">
        <v>1786.21</v>
      </c>
      <c r="U7517" s="50">
        <f t="shared" si="832"/>
        <v>1792.5466666666664</v>
      </c>
      <c r="V7517" s="51">
        <f t="shared" si="834"/>
        <v>1797.7857650273229</v>
      </c>
      <c r="W7517" s="53">
        <f t="shared" si="835"/>
        <v>0</v>
      </c>
      <c r="X7517" s="53" t="str">
        <f t="shared" si="836"/>
        <v/>
      </c>
      <c r="Y7517" s="54" t="str">
        <f t="shared" si="837"/>
        <v/>
      </c>
    </row>
    <row r="7518" spans="17:25" x14ac:dyDescent="0.25">
      <c r="Q7518" s="47">
        <f t="shared" si="833"/>
        <v>2012</v>
      </c>
      <c r="R7518" s="48" t="str">
        <f t="shared" si="831"/>
        <v>20126</v>
      </c>
      <c r="S7518" s="49">
        <v>41080</v>
      </c>
      <c r="T7518" s="48">
        <v>1773.18</v>
      </c>
      <c r="U7518" s="50">
        <f t="shared" si="832"/>
        <v>1792.5466666666664</v>
      </c>
      <c r="V7518" s="51">
        <f t="shared" si="834"/>
        <v>1797.7857650273229</v>
      </c>
      <c r="W7518" s="53">
        <f t="shared" si="835"/>
        <v>-7.2947749704681542E-3</v>
      </c>
      <c r="X7518" s="53" t="str">
        <f t="shared" si="836"/>
        <v/>
      </c>
      <c r="Y7518" s="54" t="str">
        <f t="shared" si="837"/>
        <v/>
      </c>
    </row>
    <row r="7519" spans="17:25" x14ac:dyDescent="0.25">
      <c r="Q7519" s="47">
        <f t="shared" si="833"/>
        <v>2012</v>
      </c>
      <c r="R7519" s="48" t="str">
        <f t="shared" si="831"/>
        <v>20126</v>
      </c>
      <c r="S7519" s="49">
        <v>41081</v>
      </c>
      <c r="T7519" s="48">
        <v>1770.38</v>
      </c>
      <c r="U7519" s="50">
        <f t="shared" si="832"/>
        <v>1792.5466666666664</v>
      </c>
      <c r="V7519" s="51">
        <f t="shared" si="834"/>
        <v>1797.7857650273229</v>
      </c>
      <c r="W7519" s="53">
        <f t="shared" si="835"/>
        <v>-1.5790839057512329E-3</v>
      </c>
      <c r="X7519" s="53" t="str">
        <f t="shared" si="836"/>
        <v/>
      </c>
      <c r="Y7519" s="54" t="str">
        <f t="shared" si="837"/>
        <v/>
      </c>
    </row>
    <row r="7520" spans="17:25" x14ac:dyDescent="0.25">
      <c r="Q7520" s="47">
        <f t="shared" si="833"/>
        <v>2012</v>
      </c>
      <c r="R7520" s="48" t="str">
        <f t="shared" si="831"/>
        <v>20126</v>
      </c>
      <c r="S7520" s="49">
        <v>41082</v>
      </c>
      <c r="T7520" s="48">
        <v>1775.99</v>
      </c>
      <c r="U7520" s="50">
        <f t="shared" si="832"/>
        <v>1792.5466666666664</v>
      </c>
      <c r="V7520" s="51">
        <f t="shared" si="834"/>
        <v>1797.7857650273229</v>
      </c>
      <c r="W7520" s="53">
        <f t="shared" si="835"/>
        <v>3.1688112156711412E-3</v>
      </c>
      <c r="X7520" s="53" t="str">
        <f t="shared" si="836"/>
        <v/>
      </c>
      <c r="Y7520" s="54" t="str">
        <f t="shared" si="837"/>
        <v/>
      </c>
    </row>
    <row r="7521" spans="17:25" x14ac:dyDescent="0.25">
      <c r="Q7521" s="47">
        <f t="shared" si="833"/>
        <v>2012</v>
      </c>
      <c r="R7521" s="48" t="str">
        <f t="shared" si="831"/>
        <v>20126</v>
      </c>
      <c r="S7521" s="49">
        <v>41083</v>
      </c>
      <c r="T7521" s="48">
        <v>1787.47</v>
      </c>
      <c r="U7521" s="50">
        <f t="shared" si="832"/>
        <v>1792.5466666666664</v>
      </c>
      <c r="V7521" s="51">
        <f t="shared" si="834"/>
        <v>1797.7857650273229</v>
      </c>
      <c r="W7521" s="53">
        <f t="shared" si="835"/>
        <v>6.4640003603624319E-3</v>
      </c>
      <c r="X7521" s="53" t="str">
        <f t="shared" si="836"/>
        <v/>
      </c>
      <c r="Y7521" s="54" t="str">
        <f t="shared" si="837"/>
        <v/>
      </c>
    </row>
    <row r="7522" spans="17:25" x14ac:dyDescent="0.25">
      <c r="Q7522" s="47">
        <f t="shared" si="833"/>
        <v>2012</v>
      </c>
      <c r="R7522" s="48" t="str">
        <f t="shared" si="831"/>
        <v>20126</v>
      </c>
      <c r="S7522" s="49">
        <v>41084</v>
      </c>
      <c r="T7522" s="48">
        <v>1787.47</v>
      </c>
      <c r="U7522" s="50">
        <f t="shared" si="832"/>
        <v>1792.5466666666664</v>
      </c>
      <c r="V7522" s="51">
        <f t="shared" si="834"/>
        <v>1797.7857650273229</v>
      </c>
      <c r="W7522" s="53">
        <f t="shared" si="835"/>
        <v>0</v>
      </c>
      <c r="X7522" s="53" t="str">
        <f t="shared" si="836"/>
        <v/>
      </c>
      <c r="Y7522" s="54" t="str">
        <f t="shared" si="837"/>
        <v/>
      </c>
    </row>
    <row r="7523" spans="17:25" x14ac:dyDescent="0.25">
      <c r="Q7523" s="47">
        <f t="shared" si="833"/>
        <v>2012</v>
      </c>
      <c r="R7523" s="48" t="str">
        <f t="shared" si="831"/>
        <v>20126</v>
      </c>
      <c r="S7523" s="49">
        <v>41085</v>
      </c>
      <c r="T7523" s="48">
        <v>1787.47</v>
      </c>
      <c r="U7523" s="50">
        <f t="shared" si="832"/>
        <v>1792.5466666666664</v>
      </c>
      <c r="V7523" s="51">
        <f t="shared" si="834"/>
        <v>1797.7857650273229</v>
      </c>
      <c r="W7523" s="53">
        <f t="shared" si="835"/>
        <v>0</v>
      </c>
      <c r="X7523" s="53" t="str">
        <f t="shared" si="836"/>
        <v/>
      </c>
      <c r="Y7523" s="54" t="str">
        <f t="shared" si="837"/>
        <v/>
      </c>
    </row>
    <row r="7524" spans="17:25" x14ac:dyDescent="0.25">
      <c r="Q7524" s="47">
        <f t="shared" si="833"/>
        <v>2012</v>
      </c>
      <c r="R7524" s="48" t="str">
        <f t="shared" si="831"/>
        <v>20126</v>
      </c>
      <c r="S7524" s="49">
        <v>41086</v>
      </c>
      <c r="T7524" s="48">
        <v>1803.37</v>
      </c>
      <c r="U7524" s="50">
        <f t="shared" si="832"/>
        <v>1792.5466666666664</v>
      </c>
      <c r="V7524" s="51">
        <f t="shared" si="834"/>
        <v>1797.7857650273229</v>
      </c>
      <c r="W7524" s="53">
        <f t="shared" si="835"/>
        <v>8.8952541860840562E-3</v>
      </c>
      <c r="X7524" s="53" t="str">
        <f t="shared" si="836"/>
        <v/>
      </c>
      <c r="Y7524" s="54" t="str">
        <f t="shared" si="837"/>
        <v/>
      </c>
    </row>
    <row r="7525" spans="17:25" x14ac:dyDescent="0.25">
      <c r="Q7525" s="47">
        <f t="shared" si="833"/>
        <v>2012</v>
      </c>
      <c r="R7525" s="48" t="str">
        <f t="shared" si="831"/>
        <v>20126</v>
      </c>
      <c r="S7525" s="49">
        <v>41087</v>
      </c>
      <c r="T7525" s="48">
        <v>1805.14</v>
      </c>
      <c r="U7525" s="50">
        <f t="shared" si="832"/>
        <v>1792.5466666666664</v>
      </c>
      <c r="V7525" s="51">
        <f t="shared" si="834"/>
        <v>1797.7857650273229</v>
      </c>
      <c r="W7525" s="53">
        <f t="shared" si="835"/>
        <v>9.8149575516970344E-4</v>
      </c>
      <c r="X7525" s="53" t="str">
        <f t="shared" si="836"/>
        <v/>
      </c>
      <c r="Y7525" s="54" t="str">
        <f t="shared" si="837"/>
        <v/>
      </c>
    </row>
    <row r="7526" spans="17:25" x14ac:dyDescent="0.25">
      <c r="Q7526" s="47">
        <f t="shared" si="833"/>
        <v>2012</v>
      </c>
      <c r="R7526" s="48" t="str">
        <f t="shared" si="831"/>
        <v>20126</v>
      </c>
      <c r="S7526" s="49">
        <v>41088</v>
      </c>
      <c r="T7526" s="48">
        <v>1796.18</v>
      </c>
      <c r="U7526" s="50">
        <f t="shared" si="832"/>
        <v>1792.5466666666664</v>
      </c>
      <c r="V7526" s="51">
        <f t="shared" si="834"/>
        <v>1797.7857650273229</v>
      </c>
      <c r="W7526" s="53">
        <f t="shared" si="835"/>
        <v>-4.9636039309970403E-3</v>
      </c>
      <c r="X7526" s="53" t="str">
        <f t="shared" si="836"/>
        <v/>
      </c>
      <c r="Y7526" s="54" t="str">
        <f t="shared" si="837"/>
        <v/>
      </c>
    </row>
    <row r="7527" spans="17:25" x14ac:dyDescent="0.25">
      <c r="Q7527" s="47">
        <f t="shared" si="833"/>
        <v>2012</v>
      </c>
      <c r="R7527" s="48" t="str">
        <f t="shared" si="831"/>
        <v>20126</v>
      </c>
      <c r="S7527" s="49">
        <v>41089</v>
      </c>
      <c r="T7527" s="48">
        <v>1805.6</v>
      </c>
      <c r="U7527" s="50">
        <f t="shared" si="832"/>
        <v>1792.5466666666664</v>
      </c>
      <c r="V7527" s="51">
        <f t="shared" si="834"/>
        <v>1797.7857650273229</v>
      </c>
      <c r="W7527" s="53">
        <f t="shared" si="835"/>
        <v>5.2444632497856691E-3</v>
      </c>
      <c r="X7527" s="53" t="str">
        <f t="shared" si="836"/>
        <v/>
      </c>
      <c r="Y7527" s="54" t="str">
        <f t="shared" si="837"/>
        <v/>
      </c>
    </row>
    <row r="7528" spans="17:25" x14ac:dyDescent="0.25">
      <c r="Q7528" s="47">
        <f t="shared" si="833"/>
        <v>2012</v>
      </c>
      <c r="R7528" s="48" t="str">
        <f t="shared" si="831"/>
        <v>20126</v>
      </c>
      <c r="S7528" s="49">
        <v>41090</v>
      </c>
      <c r="T7528" s="48">
        <v>1784.6</v>
      </c>
      <c r="U7528" s="50">
        <f t="shared" si="832"/>
        <v>1792.5466666666664</v>
      </c>
      <c r="V7528" s="51">
        <f t="shared" si="834"/>
        <v>1797.7857650273229</v>
      </c>
      <c r="W7528" s="53">
        <f t="shared" si="835"/>
        <v>-1.1630482941958342E-2</v>
      </c>
      <c r="X7528" s="53" t="str">
        <f t="shared" si="836"/>
        <v/>
      </c>
      <c r="Y7528" s="54" t="str">
        <f t="shared" si="837"/>
        <v/>
      </c>
    </row>
    <row r="7529" spans="17:25" x14ac:dyDescent="0.25">
      <c r="Q7529" s="47">
        <f t="shared" si="833"/>
        <v>2012</v>
      </c>
      <c r="R7529" s="48" t="str">
        <f t="shared" si="831"/>
        <v>20127</v>
      </c>
      <c r="S7529" s="49">
        <v>41091</v>
      </c>
      <c r="T7529" s="48">
        <v>1784.6</v>
      </c>
      <c r="U7529" s="50">
        <f t="shared" si="832"/>
        <v>1783.8203225806458</v>
      </c>
      <c r="V7529" s="51">
        <f t="shared" si="834"/>
        <v>1797.7857650273229</v>
      </c>
      <c r="W7529" s="53">
        <f t="shared" si="835"/>
        <v>0</v>
      </c>
      <c r="X7529" s="53">
        <f t="shared" si="836"/>
        <v>-4.868126586767052E-3</v>
      </c>
      <c r="Y7529" s="54" t="str">
        <f t="shared" si="837"/>
        <v/>
      </c>
    </row>
    <row r="7530" spans="17:25" x14ac:dyDescent="0.25">
      <c r="Q7530" s="47">
        <f t="shared" si="833"/>
        <v>2012</v>
      </c>
      <c r="R7530" s="48" t="str">
        <f t="shared" si="831"/>
        <v>20127</v>
      </c>
      <c r="S7530" s="49">
        <v>41092</v>
      </c>
      <c r="T7530" s="48">
        <v>1784.6</v>
      </c>
      <c r="U7530" s="50">
        <f t="shared" si="832"/>
        <v>1783.8203225806458</v>
      </c>
      <c r="V7530" s="51">
        <f t="shared" si="834"/>
        <v>1797.7857650273229</v>
      </c>
      <c r="W7530" s="53">
        <f t="shared" si="835"/>
        <v>0</v>
      </c>
      <c r="X7530" s="53" t="str">
        <f t="shared" si="836"/>
        <v/>
      </c>
      <c r="Y7530" s="54" t="str">
        <f t="shared" si="837"/>
        <v/>
      </c>
    </row>
    <row r="7531" spans="17:25" x14ac:dyDescent="0.25">
      <c r="Q7531" s="47">
        <f t="shared" si="833"/>
        <v>2012</v>
      </c>
      <c r="R7531" s="48" t="str">
        <f t="shared" si="831"/>
        <v>20127</v>
      </c>
      <c r="S7531" s="49">
        <v>41093</v>
      </c>
      <c r="T7531" s="48">
        <v>1784.6</v>
      </c>
      <c r="U7531" s="50">
        <f t="shared" si="832"/>
        <v>1783.8203225806458</v>
      </c>
      <c r="V7531" s="51">
        <f t="shared" si="834"/>
        <v>1797.7857650273229</v>
      </c>
      <c r="W7531" s="53">
        <f t="shared" si="835"/>
        <v>0</v>
      </c>
      <c r="X7531" s="53" t="str">
        <f t="shared" si="836"/>
        <v/>
      </c>
      <c r="Y7531" s="54" t="str">
        <f t="shared" si="837"/>
        <v/>
      </c>
    </row>
    <row r="7532" spans="17:25" x14ac:dyDescent="0.25">
      <c r="Q7532" s="47">
        <f t="shared" si="833"/>
        <v>2012</v>
      </c>
      <c r="R7532" s="48" t="str">
        <f t="shared" si="831"/>
        <v>20127</v>
      </c>
      <c r="S7532" s="49">
        <v>41094</v>
      </c>
      <c r="T7532" s="48">
        <v>1771.53</v>
      </c>
      <c r="U7532" s="50">
        <f t="shared" si="832"/>
        <v>1783.8203225806458</v>
      </c>
      <c r="V7532" s="51">
        <f t="shared" si="834"/>
        <v>1797.7857650273229</v>
      </c>
      <c r="W7532" s="53">
        <f t="shared" si="835"/>
        <v>-7.3237700325002875E-3</v>
      </c>
      <c r="X7532" s="53" t="str">
        <f t="shared" si="836"/>
        <v/>
      </c>
      <c r="Y7532" s="54" t="str">
        <f t="shared" si="837"/>
        <v/>
      </c>
    </row>
    <row r="7533" spans="17:25" x14ac:dyDescent="0.25">
      <c r="Q7533" s="47">
        <f t="shared" si="833"/>
        <v>2012</v>
      </c>
      <c r="R7533" s="48" t="str">
        <f t="shared" si="831"/>
        <v>20127</v>
      </c>
      <c r="S7533" s="49">
        <v>41095</v>
      </c>
      <c r="T7533" s="48">
        <v>1771.53</v>
      </c>
      <c r="U7533" s="50">
        <f t="shared" si="832"/>
        <v>1783.8203225806458</v>
      </c>
      <c r="V7533" s="51">
        <f t="shared" si="834"/>
        <v>1797.7857650273229</v>
      </c>
      <c r="W7533" s="53">
        <f t="shared" si="835"/>
        <v>0</v>
      </c>
      <c r="X7533" s="53" t="str">
        <f t="shared" si="836"/>
        <v/>
      </c>
      <c r="Y7533" s="54" t="str">
        <f t="shared" si="837"/>
        <v/>
      </c>
    </row>
    <row r="7534" spans="17:25" x14ac:dyDescent="0.25">
      <c r="Q7534" s="47">
        <f t="shared" si="833"/>
        <v>2012</v>
      </c>
      <c r="R7534" s="48" t="str">
        <f t="shared" si="831"/>
        <v>20127</v>
      </c>
      <c r="S7534" s="49">
        <v>41096</v>
      </c>
      <c r="T7534" s="48">
        <v>1774.37</v>
      </c>
      <c r="U7534" s="50">
        <f t="shared" si="832"/>
        <v>1783.8203225806458</v>
      </c>
      <c r="V7534" s="51">
        <f t="shared" si="834"/>
        <v>1797.7857650273229</v>
      </c>
      <c r="W7534" s="53">
        <f t="shared" si="835"/>
        <v>1.6031340141007266E-3</v>
      </c>
      <c r="X7534" s="53" t="str">
        <f t="shared" si="836"/>
        <v/>
      </c>
      <c r="Y7534" s="54" t="str">
        <f t="shared" si="837"/>
        <v/>
      </c>
    </row>
    <row r="7535" spans="17:25" x14ac:dyDescent="0.25">
      <c r="Q7535" s="47">
        <f t="shared" si="833"/>
        <v>2012</v>
      </c>
      <c r="R7535" s="48" t="str">
        <f t="shared" si="831"/>
        <v>20127</v>
      </c>
      <c r="S7535" s="49">
        <v>41097</v>
      </c>
      <c r="T7535" s="48">
        <v>1785.25</v>
      </c>
      <c r="U7535" s="50">
        <f t="shared" si="832"/>
        <v>1783.8203225806458</v>
      </c>
      <c r="V7535" s="51">
        <f t="shared" si="834"/>
        <v>1797.7857650273229</v>
      </c>
      <c r="W7535" s="53">
        <f t="shared" si="835"/>
        <v>6.1317538055760679E-3</v>
      </c>
      <c r="X7535" s="53" t="str">
        <f t="shared" si="836"/>
        <v/>
      </c>
      <c r="Y7535" s="54" t="str">
        <f t="shared" si="837"/>
        <v/>
      </c>
    </row>
    <row r="7536" spans="17:25" x14ac:dyDescent="0.25">
      <c r="Q7536" s="47">
        <f t="shared" si="833"/>
        <v>2012</v>
      </c>
      <c r="R7536" s="48" t="str">
        <f t="shared" si="831"/>
        <v>20127</v>
      </c>
      <c r="S7536" s="49">
        <v>41098</v>
      </c>
      <c r="T7536" s="48">
        <v>1785.25</v>
      </c>
      <c r="U7536" s="50">
        <f t="shared" si="832"/>
        <v>1783.8203225806458</v>
      </c>
      <c r="V7536" s="51">
        <f t="shared" si="834"/>
        <v>1797.7857650273229</v>
      </c>
      <c r="W7536" s="53">
        <f t="shared" si="835"/>
        <v>0</v>
      </c>
      <c r="X7536" s="53" t="str">
        <f t="shared" si="836"/>
        <v/>
      </c>
      <c r="Y7536" s="54" t="str">
        <f t="shared" si="837"/>
        <v/>
      </c>
    </row>
    <row r="7537" spans="17:25" x14ac:dyDescent="0.25">
      <c r="Q7537" s="47">
        <f t="shared" si="833"/>
        <v>2012</v>
      </c>
      <c r="R7537" s="48" t="str">
        <f t="shared" si="831"/>
        <v>20127</v>
      </c>
      <c r="S7537" s="49">
        <v>41099</v>
      </c>
      <c r="T7537" s="48">
        <v>1785.25</v>
      </c>
      <c r="U7537" s="50">
        <f t="shared" si="832"/>
        <v>1783.8203225806458</v>
      </c>
      <c r="V7537" s="51">
        <f t="shared" si="834"/>
        <v>1797.7857650273229</v>
      </c>
      <c r="W7537" s="53">
        <f t="shared" si="835"/>
        <v>0</v>
      </c>
      <c r="X7537" s="53" t="str">
        <f t="shared" si="836"/>
        <v/>
      </c>
      <c r="Y7537" s="54" t="str">
        <f t="shared" si="837"/>
        <v/>
      </c>
    </row>
    <row r="7538" spans="17:25" x14ac:dyDescent="0.25">
      <c r="Q7538" s="47">
        <f t="shared" si="833"/>
        <v>2012</v>
      </c>
      <c r="R7538" s="48" t="str">
        <f t="shared" si="831"/>
        <v>20127</v>
      </c>
      <c r="S7538" s="49">
        <v>41100</v>
      </c>
      <c r="T7538" s="48">
        <v>1790.25</v>
      </c>
      <c r="U7538" s="50">
        <f t="shared" si="832"/>
        <v>1783.8203225806458</v>
      </c>
      <c r="V7538" s="51">
        <f t="shared" si="834"/>
        <v>1797.7857650273229</v>
      </c>
      <c r="W7538" s="53">
        <f t="shared" si="835"/>
        <v>2.8007281893291935E-3</v>
      </c>
      <c r="X7538" s="53" t="str">
        <f t="shared" si="836"/>
        <v/>
      </c>
      <c r="Y7538" s="54" t="str">
        <f t="shared" si="837"/>
        <v/>
      </c>
    </row>
    <row r="7539" spans="17:25" x14ac:dyDescent="0.25">
      <c r="Q7539" s="47">
        <f t="shared" si="833"/>
        <v>2012</v>
      </c>
      <c r="R7539" s="48" t="str">
        <f t="shared" si="831"/>
        <v>20127</v>
      </c>
      <c r="S7539" s="49">
        <v>41101</v>
      </c>
      <c r="T7539" s="48">
        <v>1785.06</v>
      </c>
      <c r="U7539" s="50">
        <f t="shared" si="832"/>
        <v>1783.8203225806458</v>
      </c>
      <c r="V7539" s="51">
        <f t="shared" si="834"/>
        <v>1797.7857650273229</v>
      </c>
      <c r="W7539" s="53">
        <f t="shared" si="835"/>
        <v>-2.8990364474236197E-3</v>
      </c>
      <c r="X7539" s="53" t="str">
        <f t="shared" si="836"/>
        <v/>
      </c>
      <c r="Y7539" s="54" t="str">
        <f t="shared" si="837"/>
        <v/>
      </c>
    </row>
    <row r="7540" spans="17:25" x14ac:dyDescent="0.25">
      <c r="Q7540" s="47">
        <f t="shared" si="833"/>
        <v>2012</v>
      </c>
      <c r="R7540" s="48" t="str">
        <f t="shared" si="831"/>
        <v>20127</v>
      </c>
      <c r="S7540" s="49">
        <v>41102</v>
      </c>
      <c r="T7540" s="48">
        <v>1787.72</v>
      </c>
      <c r="U7540" s="50">
        <f t="shared" si="832"/>
        <v>1783.8203225806458</v>
      </c>
      <c r="V7540" s="51">
        <f t="shared" si="834"/>
        <v>1797.7857650273229</v>
      </c>
      <c r="W7540" s="53">
        <f t="shared" si="835"/>
        <v>1.4901459894904878E-3</v>
      </c>
      <c r="X7540" s="53" t="str">
        <f t="shared" si="836"/>
        <v/>
      </c>
      <c r="Y7540" s="54" t="str">
        <f t="shared" si="837"/>
        <v/>
      </c>
    </row>
    <row r="7541" spans="17:25" x14ac:dyDescent="0.25">
      <c r="Q7541" s="47">
        <f t="shared" si="833"/>
        <v>2012</v>
      </c>
      <c r="R7541" s="48" t="str">
        <f t="shared" si="831"/>
        <v>20127</v>
      </c>
      <c r="S7541" s="49">
        <v>41103</v>
      </c>
      <c r="T7541" s="48">
        <v>1790.12</v>
      </c>
      <c r="U7541" s="50">
        <f t="shared" si="832"/>
        <v>1783.8203225806458</v>
      </c>
      <c r="V7541" s="51">
        <f t="shared" si="834"/>
        <v>1797.7857650273229</v>
      </c>
      <c r="W7541" s="53">
        <f t="shared" si="835"/>
        <v>1.3424921128588618E-3</v>
      </c>
      <c r="X7541" s="53" t="str">
        <f t="shared" si="836"/>
        <v/>
      </c>
      <c r="Y7541" s="54" t="str">
        <f t="shared" si="837"/>
        <v/>
      </c>
    </row>
    <row r="7542" spans="17:25" x14ac:dyDescent="0.25">
      <c r="Q7542" s="47">
        <f t="shared" si="833"/>
        <v>2012</v>
      </c>
      <c r="R7542" s="48" t="str">
        <f t="shared" si="831"/>
        <v>20127</v>
      </c>
      <c r="S7542" s="49">
        <v>41104</v>
      </c>
      <c r="T7542" s="48">
        <v>1780.21</v>
      </c>
      <c r="U7542" s="50">
        <f t="shared" si="832"/>
        <v>1783.8203225806458</v>
      </c>
      <c r="V7542" s="51">
        <f t="shared" si="834"/>
        <v>1797.7857650273229</v>
      </c>
      <c r="W7542" s="53">
        <f t="shared" si="835"/>
        <v>-5.5359417245770537E-3</v>
      </c>
      <c r="X7542" s="53" t="str">
        <f t="shared" si="836"/>
        <v/>
      </c>
      <c r="Y7542" s="54" t="str">
        <f t="shared" si="837"/>
        <v/>
      </c>
    </row>
    <row r="7543" spans="17:25" x14ac:dyDescent="0.25">
      <c r="Q7543" s="47">
        <f t="shared" si="833"/>
        <v>2012</v>
      </c>
      <c r="R7543" s="48" t="str">
        <f t="shared" si="831"/>
        <v>20127</v>
      </c>
      <c r="S7543" s="49">
        <v>41105</v>
      </c>
      <c r="T7543" s="48">
        <v>1780.21</v>
      </c>
      <c r="U7543" s="50">
        <f t="shared" si="832"/>
        <v>1783.8203225806458</v>
      </c>
      <c r="V7543" s="51">
        <f t="shared" si="834"/>
        <v>1797.7857650273229</v>
      </c>
      <c r="W7543" s="53">
        <f t="shared" si="835"/>
        <v>0</v>
      </c>
      <c r="X7543" s="53" t="str">
        <f t="shared" si="836"/>
        <v/>
      </c>
      <c r="Y7543" s="54" t="str">
        <f t="shared" si="837"/>
        <v/>
      </c>
    </row>
    <row r="7544" spans="17:25" x14ac:dyDescent="0.25">
      <c r="Q7544" s="47">
        <f t="shared" si="833"/>
        <v>2012</v>
      </c>
      <c r="R7544" s="48" t="str">
        <f t="shared" si="831"/>
        <v>20127</v>
      </c>
      <c r="S7544" s="49">
        <v>41106</v>
      </c>
      <c r="T7544" s="48">
        <v>1780.21</v>
      </c>
      <c r="U7544" s="50">
        <f t="shared" si="832"/>
        <v>1783.8203225806458</v>
      </c>
      <c r="V7544" s="51">
        <f t="shared" si="834"/>
        <v>1797.7857650273229</v>
      </c>
      <c r="W7544" s="53">
        <f t="shared" si="835"/>
        <v>0</v>
      </c>
      <c r="X7544" s="53" t="str">
        <f t="shared" si="836"/>
        <v/>
      </c>
      <c r="Y7544" s="54" t="str">
        <f t="shared" si="837"/>
        <v/>
      </c>
    </row>
    <row r="7545" spans="17:25" x14ac:dyDescent="0.25">
      <c r="Q7545" s="47">
        <f t="shared" si="833"/>
        <v>2012</v>
      </c>
      <c r="R7545" s="48" t="str">
        <f t="shared" si="831"/>
        <v>20127</v>
      </c>
      <c r="S7545" s="49">
        <v>41107</v>
      </c>
      <c r="T7545" s="48">
        <v>1778.42</v>
      </c>
      <c r="U7545" s="50">
        <f t="shared" si="832"/>
        <v>1783.8203225806458</v>
      </c>
      <c r="V7545" s="51">
        <f t="shared" si="834"/>
        <v>1797.7857650273229</v>
      </c>
      <c r="W7545" s="53">
        <f t="shared" si="835"/>
        <v>-1.0054993512000898E-3</v>
      </c>
      <c r="X7545" s="53" t="str">
        <f t="shared" si="836"/>
        <v/>
      </c>
      <c r="Y7545" s="54" t="str">
        <f t="shared" si="837"/>
        <v/>
      </c>
    </row>
    <row r="7546" spans="17:25" x14ac:dyDescent="0.25">
      <c r="Q7546" s="47">
        <f t="shared" si="833"/>
        <v>2012</v>
      </c>
      <c r="R7546" s="48" t="str">
        <f t="shared" si="831"/>
        <v>20127</v>
      </c>
      <c r="S7546" s="49">
        <v>41108</v>
      </c>
      <c r="T7546" s="48">
        <v>1778.97</v>
      </c>
      <c r="U7546" s="50">
        <f t="shared" si="832"/>
        <v>1783.8203225806458</v>
      </c>
      <c r="V7546" s="51">
        <f t="shared" si="834"/>
        <v>1797.7857650273229</v>
      </c>
      <c r="W7546" s="53">
        <f t="shared" si="835"/>
        <v>3.0926327864055914E-4</v>
      </c>
      <c r="X7546" s="53" t="str">
        <f t="shared" si="836"/>
        <v/>
      </c>
      <c r="Y7546" s="54" t="str">
        <f t="shared" si="837"/>
        <v/>
      </c>
    </row>
    <row r="7547" spans="17:25" x14ac:dyDescent="0.25">
      <c r="Q7547" s="47">
        <f t="shared" si="833"/>
        <v>2012</v>
      </c>
      <c r="R7547" s="48" t="str">
        <f t="shared" si="831"/>
        <v>20127</v>
      </c>
      <c r="S7547" s="49">
        <v>41109</v>
      </c>
      <c r="T7547" s="48">
        <v>1778.28</v>
      </c>
      <c r="U7547" s="50">
        <f t="shared" si="832"/>
        <v>1783.8203225806458</v>
      </c>
      <c r="V7547" s="51">
        <f t="shared" si="834"/>
        <v>1797.7857650273229</v>
      </c>
      <c r="W7547" s="53">
        <f t="shared" si="835"/>
        <v>-3.8786488810949038E-4</v>
      </c>
      <c r="X7547" s="53" t="str">
        <f t="shared" si="836"/>
        <v/>
      </c>
      <c r="Y7547" s="54" t="str">
        <f t="shared" si="837"/>
        <v/>
      </c>
    </row>
    <row r="7548" spans="17:25" x14ac:dyDescent="0.25">
      <c r="Q7548" s="47">
        <f t="shared" si="833"/>
        <v>2012</v>
      </c>
      <c r="R7548" s="48" t="str">
        <f t="shared" si="831"/>
        <v>20127</v>
      </c>
      <c r="S7548" s="49">
        <v>41110</v>
      </c>
      <c r="T7548" s="48">
        <v>1775.8</v>
      </c>
      <c r="U7548" s="50">
        <f t="shared" si="832"/>
        <v>1783.8203225806458</v>
      </c>
      <c r="V7548" s="51">
        <f t="shared" si="834"/>
        <v>1797.7857650273229</v>
      </c>
      <c r="W7548" s="53">
        <f t="shared" si="835"/>
        <v>-1.3946060237982616E-3</v>
      </c>
      <c r="X7548" s="53" t="str">
        <f t="shared" si="836"/>
        <v/>
      </c>
      <c r="Y7548" s="54" t="str">
        <f t="shared" si="837"/>
        <v/>
      </c>
    </row>
    <row r="7549" spans="17:25" x14ac:dyDescent="0.25">
      <c r="Q7549" s="47">
        <f t="shared" si="833"/>
        <v>2012</v>
      </c>
      <c r="R7549" s="48" t="str">
        <f t="shared" si="831"/>
        <v>20127</v>
      </c>
      <c r="S7549" s="49">
        <v>41111</v>
      </c>
      <c r="T7549" s="48">
        <v>1775.8</v>
      </c>
      <c r="U7549" s="50">
        <f t="shared" si="832"/>
        <v>1783.8203225806458</v>
      </c>
      <c r="V7549" s="51">
        <f t="shared" si="834"/>
        <v>1797.7857650273229</v>
      </c>
      <c r="W7549" s="53">
        <f t="shared" si="835"/>
        <v>0</v>
      </c>
      <c r="X7549" s="53" t="str">
        <f t="shared" si="836"/>
        <v/>
      </c>
      <c r="Y7549" s="54" t="str">
        <f t="shared" si="837"/>
        <v/>
      </c>
    </row>
    <row r="7550" spans="17:25" x14ac:dyDescent="0.25">
      <c r="Q7550" s="47">
        <f t="shared" si="833"/>
        <v>2012</v>
      </c>
      <c r="R7550" s="48" t="str">
        <f t="shared" si="831"/>
        <v>20127</v>
      </c>
      <c r="S7550" s="49">
        <v>41112</v>
      </c>
      <c r="T7550" s="48">
        <v>1775.8</v>
      </c>
      <c r="U7550" s="50">
        <f t="shared" si="832"/>
        <v>1783.8203225806458</v>
      </c>
      <c r="V7550" s="51">
        <f t="shared" si="834"/>
        <v>1797.7857650273229</v>
      </c>
      <c r="W7550" s="53">
        <f t="shared" si="835"/>
        <v>0</v>
      </c>
      <c r="X7550" s="53" t="str">
        <f t="shared" si="836"/>
        <v/>
      </c>
      <c r="Y7550" s="54" t="str">
        <f t="shared" si="837"/>
        <v/>
      </c>
    </row>
    <row r="7551" spans="17:25" x14ac:dyDescent="0.25">
      <c r="Q7551" s="47">
        <f t="shared" si="833"/>
        <v>2012</v>
      </c>
      <c r="R7551" s="48" t="str">
        <f t="shared" si="831"/>
        <v>20127</v>
      </c>
      <c r="S7551" s="49">
        <v>41113</v>
      </c>
      <c r="T7551" s="48">
        <v>1775.8</v>
      </c>
      <c r="U7551" s="50">
        <f t="shared" si="832"/>
        <v>1783.8203225806458</v>
      </c>
      <c r="V7551" s="51">
        <f t="shared" si="834"/>
        <v>1797.7857650273229</v>
      </c>
      <c r="W7551" s="53">
        <f t="shared" si="835"/>
        <v>0</v>
      </c>
      <c r="X7551" s="53" t="str">
        <f t="shared" si="836"/>
        <v/>
      </c>
      <c r="Y7551" s="54" t="str">
        <f t="shared" si="837"/>
        <v/>
      </c>
    </row>
    <row r="7552" spans="17:25" x14ac:dyDescent="0.25">
      <c r="Q7552" s="47">
        <f t="shared" si="833"/>
        <v>2012</v>
      </c>
      <c r="R7552" s="48" t="str">
        <f t="shared" si="831"/>
        <v>20127</v>
      </c>
      <c r="S7552" s="49">
        <v>41114</v>
      </c>
      <c r="T7552" s="48">
        <v>1790.39</v>
      </c>
      <c r="U7552" s="50">
        <f t="shared" si="832"/>
        <v>1783.8203225806458</v>
      </c>
      <c r="V7552" s="51">
        <f t="shared" si="834"/>
        <v>1797.7857650273229</v>
      </c>
      <c r="W7552" s="53">
        <f t="shared" si="835"/>
        <v>8.2160153170403039E-3</v>
      </c>
      <c r="X7552" s="53" t="str">
        <f t="shared" si="836"/>
        <v/>
      </c>
      <c r="Y7552" s="54" t="str">
        <f t="shared" si="837"/>
        <v/>
      </c>
    </row>
    <row r="7553" spans="17:25" x14ac:dyDescent="0.25">
      <c r="Q7553" s="47">
        <f t="shared" si="833"/>
        <v>2012</v>
      </c>
      <c r="R7553" s="48" t="str">
        <f t="shared" si="831"/>
        <v>20127</v>
      </c>
      <c r="S7553" s="49">
        <v>41115</v>
      </c>
      <c r="T7553" s="48">
        <v>1797.33</v>
      </c>
      <c r="U7553" s="50">
        <f t="shared" si="832"/>
        <v>1783.8203225806458</v>
      </c>
      <c r="V7553" s="51">
        <f t="shared" si="834"/>
        <v>1797.7857650273229</v>
      </c>
      <c r="W7553" s="53">
        <f t="shared" si="835"/>
        <v>3.8762504258846864E-3</v>
      </c>
      <c r="X7553" s="53" t="str">
        <f t="shared" si="836"/>
        <v/>
      </c>
      <c r="Y7553" s="54" t="str">
        <f t="shared" si="837"/>
        <v/>
      </c>
    </row>
    <row r="7554" spans="17:25" x14ac:dyDescent="0.25">
      <c r="Q7554" s="47">
        <f t="shared" si="833"/>
        <v>2012</v>
      </c>
      <c r="R7554" s="48" t="str">
        <f t="shared" si="831"/>
        <v>20127</v>
      </c>
      <c r="S7554" s="49">
        <v>41116</v>
      </c>
      <c r="T7554" s="48">
        <v>1799.48</v>
      </c>
      <c r="U7554" s="50">
        <f t="shared" si="832"/>
        <v>1783.8203225806458</v>
      </c>
      <c r="V7554" s="51">
        <f t="shared" si="834"/>
        <v>1797.7857650273229</v>
      </c>
      <c r="W7554" s="53">
        <f t="shared" si="835"/>
        <v>1.1962188357175219E-3</v>
      </c>
      <c r="X7554" s="53" t="str">
        <f t="shared" si="836"/>
        <v/>
      </c>
      <c r="Y7554" s="54" t="str">
        <f t="shared" si="837"/>
        <v/>
      </c>
    </row>
    <row r="7555" spans="17:25" x14ac:dyDescent="0.25">
      <c r="Q7555" s="47">
        <f t="shared" si="833"/>
        <v>2012</v>
      </c>
      <c r="R7555" s="48" t="str">
        <f t="shared" si="831"/>
        <v>20127</v>
      </c>
      <c r="S7555" s="49">
        <v>41117</v>
      </c>
      <c r="T7555" s="48">
        <v>1789.22</v>
      </c>
      <c r="U7555" s="50">
        <f t="shared" si="832"/>
        <v>1783.8203225806458</v>
      </c>
      <c r="V7555" s="51">
        <f t="shared" si="834"/>
        <v>1797.7857650273229</v>
      </c>
      <c r="W7555" s="53">
        <f t="shared" si="835"/>
        <v>-5.7016471425078707E-3</v>
      </c>
      <c r="X7555" s="53" t="str">
        <f t="shared" si="836"/>
        <v/>
      </c>
      <c r="Y7555" s="54" t="str">
        <f t="shared" si="837"/>
        <v/>
      </c>
    </row>
    <row r="7556" spans="17:25" x14ac:dyDescent="0.25">
      <c r="Q7556" s="47">
        <f t="shared" si="833"/>
        <v>2012</v>
      </c>
      <c r="R7556" s="48" t="str">
        <f t="shared" si="831"/>
        <v>20127</v>
      </c>
      <c r="S7556" s="49">
        <v>41118</v>
      </c>
      <c r="T7556" s="48">
        <v>1791.12</v>
      </c>
      <c r="U7556" s="50">
        <f t="shared" si="832"/>
        <v>1783.8203225806458</v>
      </c>
      <c r="V7556" s="51">
        <f t="shared" si="834"/>
        <v>1797.7857650273229</v>
      </c>
      <c r="W7556" s="53">
        <f t="shared" si="835"/>
        <v>1.0619152479851568E-3</v>
      </c>
      <c r="X7556" s="53" t="str">
        <f t="shared" si="836"/>
        <v/>
      </c>
      <c r="Y7556" s="54" t="str">
        <f t="shared" si="837"/>
        <v/>
      </c>
    </row>
    <row r="7557" spans="17:25" x14ac:dyDescent="0.25">
      <c r="Q7557" s="47">
        <f t="shared" si="833"/>
        <v>2012</v>
      </c>
      <c r="R7557" s="48" t="str">
        <f t="shared" si="831"/>
        <v>20127</v>
      </c>
      <c r="S7557" s="49">
        <v>41119</v>
      </c>
      <c r="T7557" s="48">
        <v>1791.12</v>
      </c>
      <c r="U7557" s="50">
        <f t="shared" si="832"/>
        <v>1783.8203225806458</v>
      </c>
      <c r="V7557" s="51">
        <f t="shared" si="834"/>
        <v>1797.7857650273229</v>
      </c>
      <c r="W7557" s="53">
        <f t="shared" si="835"/>
        <v>0</v>
      </c>
      <c r="X7557" s="53" t="str">
        <f t="shared" si="836"/>
        <v/>
      </c>
      <c r="Y7557" s="54" t="str">
        <f t="shared" si="837"/>
        <v/>
      </c>
    </row>
    <row r="7558" spans="17:25" x14ac:dyDescent="0.25">
      <c r="Q7558" s="47">
        <f t="shared" si="833"/>
        <v>2012</v>
      </c>
      <c r="R7558" s="48" t="str">
        <f t="shared" si="831"/>
        <v>20127</v>
      </c>
      <c r="S7558" s="49">
        <v>41120</v>
      </c>
      <c r="T7558" s="48">
        <v>1791.12</v>
      </c>
      <c r="U7558" s="50">
        <f t="shared" si="832"/>
        <v>1783.8203225806458</v>
      </c>
      <c r="V7558" s="51">
        <f t="shared" si="834"/>
        <v>1797.7857650273229</v>
      </c>
      <c r="W7558" s="53">
        <f t="shared" si="835"/>
        <v>0</v>
      </c>
      <c r="X7558" s="53" t="str">
        <f t="shared" si="836"/>
        <v/>
      </c>
      <c r="Y7558" s="54" t="str">
        <f t="shared" si="837"/>
        <v/>
      </c>
    </row>
    <row r="7559" spans="17:25" x14ac:dyDescent="0.25">
      <c r="Q7559" s="47">
        <f t="shared" si="833"/>
        <v>2012</v>
      </c>
      <c r="R7559" s="48" t="str">
        <f t="shared" ref="R7559:R7622" si="838">+YEAR(S7559)&amp;MONTH(S7559)</f>
        <v>20127</v>
      </c>
      <c r="S7559" s="49">
        <v>41121</v>
      </c>
      <c r="T7559" s="48">
        <v>1789.02</v>
      </c>
      <c r="U7559" s="50">
        <f t="shared" ref="U7559:U7622" si="839">+AVERAGEIF($R$3:$R$12000,R7559,$T$3:$T$12000)</f>
        <v>1783.8203225806458</v>
      </c>
      <c r="V7559" s="51">
        <f t="shared" si="834"/>
        <v>1797.7857650273229</v>
      </c>
      <c r="W7559" s="53">
        <f t="shared" si="835"/>
        <v>-1.1724507570681775E-3</v>
      </c>
      <c r="X7559" s="53" t="str">
        <f t="shared" si="836"/>
        <v/>
      </c>
      <c r="Y7559" s="54" t="str">
        <f t="shared" si="837"/>
        <v/>
      </c>
    </row>
    <row r="7560" spans="17:25" x14ac:dyDescent="0.25">
      <c r="Q7560" s="47">
        <f t="shared" ref="Q7560:Q7623" si="840">+YEAR(S7560)</f>
        <v>2012</v>
      </c>
      <c r="R7560" s="48" t="str">
        <f t="shared" si="838"/>
        <v>20128</v>
      </c>
      <c r="S7560" s="49">
        <v>41122</v>
      </c>
      <c r="T7560" s="48">
        <v>1790.74</v>
      </c>
      <c r="U7560" s="50">
        <f t="shared" si="839"/>
        <v>1805.5232258064516</v>
      </c>
      <c r="V7560" s="51">
        <f t="shared" ref="V7560:V7623" si="841">+AVERAGEIF($Q$3:$Q$12000,Q7560,$T$3:$T$12000)</f>
        <v>1797.7857650273229</v>
      </c>
      <c r="W7560" s="53">
        <f t="shared" si="835"/>
        <v>9.6142021889078499E-4</v>
      </c>
      <c r="X7560" s="53">
        <f t="shared" si="836"/>
        <v>1.2166529863505637E-2</v>
      </c>
      <c r="Y7560" s="54" t="str">
        <f t="shared" si="837"/>
        <v/>
      </c>
    </row>
    <row r="7561" spans="17:25" x14ac:dyDescent="0.25">
      <c r="Q7561" s="47">
        <f t="shared" si="840"/>
        <v>2012</v>
      </c>
      <c r="R7561" s="48" t="str">
        <f t="shared" si="838"/>
        <v>20128</v>
      </c>
      <c r="S7561" s="49">
        <v>41123</v>
      </c>
      <c r="T7561" s="48">
        <v>1787.51</v>
      </c>
      <c r="U7561" s="50">
        <f t="shared" si="839"/>
        <v>1805.5232258064516</v>
      </c>
      <c r="V7561" s="51">
        <f t="shared" si="841"/>
        <v>1797.7857650273229</v>
      </c>
      <c r="W7561" s="53">
        <f t="shared" ref="W7561:W7624" si="842">+T7561/T7560-1</f>
        <v>-1.8037236002993451E-3</v>
      </c>
      <c r="X7561" s="53" t="str">
        <f t="shared" ref="X7561:X7624" si="843">IF(U7561/U7560-1=0,"",U7561/U7560-1)</f>
        <v/>
      </c>
      <c r="Y7561" s="54" t="str">
        <f t="shared" ref="Y7561:Y7624" si="844">+IF(V7561=V7560,"",V7561/V7560-1)</f>
        <v/>
      </c>
    </row>
    <row r="7562" spans="17:25" x14ac:dyDescent="0.25">
      <c r="Q7562" s="47">
        <f t="shared" si="840"/>
        <v>2012</v>
      </c>
      <c r="R7562" s="48" t="str">
        <f t="shared" si="838"/>
        <v>20128</v>
      </c>
      <c r="S7562" s="49">
        <v>41124</v>
      </c>
      <c r="T7562" s="48">
        <v>1790.97</v>
      </c>
      <c r="U7562" s="50">
        <f t="shared" si="839"/>
        <v>1805.5232258064516</v>
      </c>
      <c r="V7562" s="51">
        <f t="shared" si="841"/>
        <v>1797.7857650273229</v>
      </c>
      <c r="W7562" s="53">
        <f t="shared" si="842"/>
        <v>1.9356535068335567E-3</v>
      </c>
      <c r="X7562" s="53" t="str">
        <f t="shared" si="843"/>
        <v/>
      </c>
      <c r="Y7562" s="54" t="str">
        <f t="shared" si="844"/>
        <v/>
      </c>
    </row>
    <row r="7563" spans="17:25" x14ac:dyDescent="0.25">
      <c r="Q7563" s="47">
        <f t="shared" si="840"/>
        <v>2012</v>
      </c>
      <c r="R7563" s="48" t="str">
        <f t="shared" si="838"/>
        <v>20128</v>
      </c>
      <c r="S7563" s="49">
        <v>41125</v>
      </c>
      <c r="T7563" s="48">
        <v>1786.06</v>
      </c>
      <c r="U7563" s="50">
        <f t="shared" si="839"/>
        <v>1805.5232258064516</v>
      </c>
      <c r="V7563" s="51">
        <f t="shared" si="841"/>
        <v>1797.7857650273229</v>
      </c>
      <c r="W7563" s="53">
        <f t="shared" si="842"/>
        <v>-2.7415311255911679E-3</v>
      </c>
      <c r="X7563" s="53" t="str">
        <f t="shared" si="843"/>
        <v/>
      </c>
      <c r="Y7563" s="54" t="str">
        <f t="shared" si="844"/>
        <v/>
      </c>
    </row>
    <row r="7564" spans="17:25" x14ac:dyDescent="0.25">
      <c r="Q7564" s="47">
        <f t="shared" si="840"/>
        <v>2012</v>
      </c>
      <c r="R7564" s="48" t="str">
        <f t="shared" si="838"/>
        <v>20128</v>
      </c>
      <c r="S7564" s="49">
        <v>41126</v>
      </c>
      <c r="T7564" s="48">
        <v>1786.06</v>
      </c>
      <c r="U7564" s="50">
        <f t="shared" si="839"/>
        <v>1805.5232258064516</v>
      </c>
      <c r="V7564" s="51">
        <f t="shared" si="841"/>
        <v>1797.7857650273229</v>
      </c>
      <c r="W7564" s="53">
        <f t="shared" si="842"/>
        <v>0</v>
      </c>
      <c r="X7564" s="53" t="str">
        <f t="shared" si="843"/>
        <v/>
      </c>
      <c r="Y7564" s="54" t="str">
        <f t="shared" si="844"/>
        <v/>
      </c>
    </row>
    <row r="7565" spans="17:25" x14ac:dyDescent="0.25">
      <c r="Q7565" s="47">
        <f t="shared" si="840"/>
        <v>2012</v>
      </c>
      <c r="R7565" s="48" t="str">
        <f t="shared" si="838"/>
        <v>20128</v>
      </c>
      <c r="S7565" s="49">
        <v>41127</v>
      </c>
      <c r="T7565" s="48">
        <v>1786.06</v>
      </c>
      <c r="U7565" s="50">
        <f t="shared" si="839"/>
        <v>1805.5232258064516</v>
      </c>
      <c r="V7565" s="51">
        <f t="shared" si="841"/>
        <v>1797.7857650273229</v>
      </c>
      <c r="W7565" s="53">
        <f t="shared" si="842"/>
        <v>0</v>
      </c>
      <c r="X7565" s="53" t="str">
        <f t="shared" si="843"/>
        <v/>
      </c>
      <c r="Y7565" s="54" t="str">
        <f t="shared" si="844"/>
        <v/>
      </c>
    </row>
    <row r="7566" spans="17:25" x14ac:dyDescent="0.25">
      <c r="Q7566" s="47">
        <f t="shared" si="840"/>
        <v>2012</v>
      </c>
      <c r="R7566" s="48" t="str">
        <f t="shared" si="838"/>
        <v>20128</v>
      </c>
      <c r="S7566" s="49">
        <v>41128</v>
      </c>
      <c r="T7566" s="48">
        <v>1785.29</v>
      </c>
      <c r="U7566" s="50">
        <f t="shared" si="839"/>
        <v>1805.5232258064516</v>
      </c>
      <c r="V7566" s="51">
        <f t="shared" si="841"/>
        <v>1797.7857650273229</v>
      </c>
      <c r="W7566" s="53">
        <f t="shared" si="842"/>
        <v>-4.3111653583860488E-4</v>
      </c>
      <c r="X7566" s="53" t="str">
        <f t="shared" si="843"/>
        <v/>
      </c>
      <c r="Y7566" s="54" t="str">
        <f t="shared" si="844"/>
        <v/>
      </c>
    </row>
    <row r="7567" spans="17:25" x14ac:dyDescent="0.25">
      <c r="Q7567" s="47">
        <f t="shared" si="840"/>
        <v>2012</v>
      </c>
      <c r="R7567" s="48" t="str">
        <f t="shared" si="838"/>
        <v>20128</v>
      </c>
      <c r="S7567" s="49">
        <v>41129</v>
      </c>
      <c r="T7567" s="48">
        <v>1785.29</v>
      </c>
      <c r="U7567" s="50">
        <f t="shared" si="839"/>
        <v>1805.5232258064516</v>
      </c>
      <c r="V7567" s="51">
        <f t="shared" si="841"/>
        <v>1797.7857650273229</v>
      </c>
      <c r="W7567" s="53">
        <f t="shared" si="842"/>
        <v>0</v>
      </c>
      <c r="X7567" s="53" t="str">
        <f t="shared" si="843"/>
        <v/>
      </c>
      <c r="Y7567" s="54" t="str">
        <f t="shared" si="844"/>
        <v/>
      </c>
    </row>
    <row r="7568" spans="17:25" x14ac:dyDescent="0.25">
      <c r="Q7568" s="47">
        <f t="shared" si="840"/>
        <v>2012</v>
      </c>
      <c r="R7568" s="48" t="str">
        <f t="shared" si="838"/>
        <v>20128</v>
      </c>
      <c r="S7568" s="49">
        <v>41130</v>
      </c>
      <c r="T7568" s="48">
        <v>1788.03</v>
      </c>
      <c r="U7568" s="50">
        <f t="shared" si="839"/>
        <v>1805.5232258064516</v>
      </c>
      <c r="V7568" s="51">
        <f t="shared" si="841"/>
        <v>1797.7857650273229</v>
      </c>
      <c r="W7568" s="53">
        <f t="shared" si="842"/>
        <v>1.5347646600831766E-3</v>
      </c>
      <c r="X7568" s="53" t="str">
        <f t="shared" si="843"/>
        <v/>
      </c>
      <c r="Y7568" s="54" t="str">
        <f t="shared" si="844"/>
        <v/>
      </c>
    </row>
    <row r="7569" spans="17:25" x14ac:dyDescent="0.25">
      <c r="Q7569" s="47">
        <f t="shared" si="840"/>
        <v>2012</v>
      </c>
      <c r="R7569" s="48" t="str">
        <f t="shared" si="838"/>
        <v>20128</v>
      </c>
      <c r="S7569" s="49">
        <v>41131</v>
      </c>
      <c r="T7569" s="48">
        <v>1788.08</v>
      </c>
      <c r="U7569" s="50">
        <f t="shared" si="839"/>
        <v>1805.5232258064516</v>
      </c>
      <c r="V7569" s="51">
        <f t="shared" si="841"/>
        <v>1797.7857650273229</v>
      </c>
      <c r="W7569" s="53">
        <f t="shared" si="842"/>
        <v>2.7963736626279712E-5</v>
      </c>
      <c r="X7569" s="53" t="str">
        <f t="shared" si="843"/>
        <v/>
      </c>
      <c r="Y7569" s="54" t="str">
        <f t="shared" si="844"/>
        <v/>
      </c>
    </row>
    <row r="7570" spans="17:25" x14ac:dyDescent="0.25">
      <c r="Q7570" s="47">
        <f t="shared" si="840"/>
        <v>2012</v>
      </c>
      <c r="R7570" s="48" t="str">
        <f t="shared" si="838"/>
        <v>20128</v>
      </c>
      <c r="S7570" s="49">
        <v>41132</v>
      </c>
      <c r="T7570" s="48">
        <v>1791.61</v>
      </c>
      <c r="U7570" s="50">
        <f t="shared" si="839"/>
        <v>1805.5232258064516</v>
      </c>
      <c r="V7570" s="51">
        <f t="shared" si="841"/>
        <v>1797.7857650273229</v>
      </c>
      <c r="W7570" s="53">
        <f t="shared" si="842"/>
        <v>1.9741846002416796E-3</v>
      </c>
      <c r="X7570" s="53" t="str">
        <f t="shared" si="843"/>
        <v/>
      </c>
      <c r="Y7570" s="54" t="str">
        <f t="shared" si="844"/>
        <v/>
      </c>
    </row>
    <row r="7571" spans="17:25" x14ac:dyDescent="0.25">
      <c r="Q7571" s="47">
        <f t="shared" si="840"/>
        <v>2012</v>
      </c>
      <c r="R7571" s="48" t="str">
        <f t="shared" si="838"/>
        <v>20128</v>
      </c>
      <c r="S7571" s="49">
        <v>41133</v>
      </c>
      <c r="T7571" s="48">
        <v>1791.61</v>
      </c>
      <c r="U7571" s="50">
        <f t="shared" si="839"/>
        <v>1805.5232258064516</v>
      </c>
      <c r="V7571" s="51">
        <f t="shared" si="841"/>
        <v>1797.7857650273229</v>
      </c>
      <c r="W7571" s="53">
        <f t="shared" si="842"/>
        <v>0</v>
      </c>
      <c r="X7571" s="53" t="str">
        <f t="shared" si="843"/>
        <v/>
      </c>
      <c r="Y7571" s="54" t="str">
        <f t="shared" si="844"/>
        <v/>
      </c>
    </row>
    <row r="7572" spans="17:25" x14ac:dyDescent="0.25">
      <c r="Q7572" s="47">
        <f t="shared" si="840"/>
        <v>2012</v>
      </c>
      <c r="R7572" s="48" t="str">
        <f t="shared" si="838"/>
        <v>20128</v>
      </c>
      <c r="S7572" s="49">
        <v>41134</v>
      </c>
      <c r="T7572" s="48">
        <v>1791.61</v>
      </c>
      <c r="U7572" s="50">
        <f t="shared" si="839"/>
        <v>1805.5232258064516</v>
      </c>
      <c r="V7572" s="51">
        <f t="shared" si="841"/>
        <v>1797.7857650273229</v>
      </c>
      <c r="W7572" s="53">
        <f t="shared" si="842"/>
        <v>0</v>
      </c>
      <c r="X7572" s="53" t="str">
        <f t="shared" si="843"/>
        <v/>
      </c>
      <c r="Y7572" s="54" t="str">
        <f t="shared" si="844"/>
        <v/>
      </c>
    </row>
    <row r="7573" spans="17:25" x14ac:dyDescent="0.25">
      <c r="Q7573" s="47">
        <f t="shared" si="840"/>
        <v>2012</v>
      </c>
      <c r="R7573" s="48" t="str">
        <f t="shared" si="838"/>
        <v>20128</v>
      </c>
      <c r="S7573" s="49">
        <v>41135</v>
      </c>
      <c r="T7573" s="48">
        <v>1792.86</v>
      </c>
      <c r="U7573" s="50">
        <f t="shared" si="839"/>
        <v>1805.5232258064516</v>
      </c>
      <c r="V7573" s="51">
        <f t="shared" si="841"/>
        <v>1797.7857650273229</v>
      </c>
      <c r="W7573" s="53">
        <f t="shared" si="842"/>
        <v>6.9769648528428263E-4</v>
      </c>
      <c r="X7573" s="53" t="str">
        <f t="shared" si="843"/>
        <v/>
      </c>
      <c r="Y7573" s="54" t="str">
        <f t="shared" si="844"/>
        <v/>
      </c>
    </row>
    <row r="7574" spans="17:25" x14ac:dyDescent="0.25">
      <c r="Q7574" s="47">
        <f t="shared" si="840"/>
        <v>2012</v>
      </c>
      <c r="R7574" s="48" t="str">
        <f t="shared" si="838"/>
        <v>20128</v>
      </c>
      <c r="S7574" s="49">
        <v>41136</v>
      </c>
      <c r="T7574" s="48">
        <v>1800.81</v>
      </c>
      <c r="U7574" s="50">
        <f t="shared" si="839"/>
        <v>1805.5232258064516</v>
      </c>
      <c r="V7574" s="51">
        <f t="shared" si="841"/>
        <v>1797.7857650273229</v>
      </c>
      <c r="W7574" s="53">
        <f t="shared" si="842"/>
        <v>4.4342558816639066E-3</v>
      </c>
      <c r="X7574" s="53" t="str">
        <f t="shared" si="843"/>
        <v/>
      </c>
      <c r="Y7574" s="54" t="str">
        <f t="shared" si="844"/>
        <v/>
      </c>
    </row>
    <row r="7575" spans="17:25" x14ac:dyDescent="0.25">
      <c r="Q7575" s="47">
        <f t="shared" si="840"/>
        <v>2012</v>
      </c>
      <c r="R7575" s="48" t="str">
        <f t="shared" si="838"/>
        <v>20128</v>
      </c>
      <c r="S7575" s="49">
        <v>41137</v>
      </c>
      <c r="T7575" s="48">
        <v>1817.18</v>
      </c>
      <c r="U7575" s="50">
        <f t="shared" si="839"/>
        <v>1805.5232258064516</v>
      </c>
      <c r="V7575" s="51">
        <f t="shared" si="841"/>
        <v>1797.7857650273229</v>
      </c>
      <c r="W7575" s="53">
        <f t="shared" si="842"/>
        <v>9.0903537852411453E-3</v>
      </c>
      <c r="X7575" s="53" t="str">
        <f t="shared" si="843"/>
        <v/>
      </c>
      <c r="Y7575" s="54" t="str">
        <f t="shared" si="844"/>
        <v/>
      </c>
    </row>
    <row r="7576" spans="17:25" x14ac:dyDescent="0.25">
      <c r="Q7576" s="47">
        <f t="shared" si="840"/>
        <v>2012</v>
      </c>
      <c r="R7576" s="48" t="str">
        <f t="shared" si="838"/>
        <v>20128</v>
      </c>
      <c r="S7576" s="49">
        <v>41138</v>
      </c>
      <c r="T7576" s="48">
        <v>1825.52</v>
      </c>
      <c r="U7576" s="50">
        <f t="shared" si="839"/>
        <v>1805.5232258064516</v>
      </c>
      <c r="V7576" s="51">
        <f t="shared" si="841"/>
        <v>1797.7857650273229</v>
      </c>
      <c r="W7576" s="53">
        <f t="shared" si="842"/>
        <v>4.5895288303854365E-3</v>
      </c>
      <c r="X7576" s="53" t="str">
        <f t="shared" si="843"/>
        <v/>
      </c>
      <c r="Y7576" s="54" t="str">
        <f t="shared" si="844"/>
        <v/>
      </c>
    </row>
    <row r="7577" spans="17:25" x14ac:dyDescent="0.25">
      <c r="Q7577" s="47">
        <f t="shared" si="840"/>
        <v>2012</v>
      </c>
      <c r="R7577" s="48" t="str">
        <f t="shared" si="838"/>
        <v>20128</v>
      </c>
      <c r="S7577" s="49">
        <v>41139</v>
      </c>
      <c r="T7577" s="48">
        <v>1822.59</v>
      </c>
      <c r="U7577" s="50">
        <f t="shared" si="839"/>
        <v>1805.5232258064516</v>
      </c>
      <c r="V7577" s="51">
        <f t="shared" si="841"/>
        <v>1797.7857650273229</v>
      </c>
      <c r="W7577" s="53">
        <f t="shared" si="842"/>
        <v>-1.605022130680589E-3</v>
      </c>
      <c r="X7577" s="53" t="str">
        <f t="shared" si="843"/>
        <v/>
      </c>
      <c r="Y7577" s="54" t="str">
        <f t="shared" si="844"/>
        <v/>
      </c>
    </row>
    <row r="7578" spans="17:25" x14ac:dyDescent="0.25">
      <c r="Q7578" s="47">
        <f t="shared" si="840"/>
        <v>2012</v>
      </c>
      <c r="R7578" s="48" t="str">
        <f t="shared" si="838"/>
        <v>20128</v>
      </c>
      <c r="S7578" s="49">
        <v>41140</v>
      </c>
      <c r="T7578" s="48">
        <v>1822.59</v>
      </c>
      <c r="U7578" s="50">
        <f t="shared" si="839"/>
        <v>1805.5232258064516</v>
      </c>
      <c r="V7578" s="51">
        <f t="shared" si="841"/>
        <v>1797.7857650273229</v>
      </c>
      <c r="W7578" s="53">
        <f t="shared" si="842"/>
        <v>0</v>
      </c>
      <c r="X7578" s="53" t="str">
        <f t="shared" si="843"/>
        <v/>
      </c>
      <c r="Y7578" s="54" t="str">
        <f t="shared" si="844"/>
        <v/>
      </c>
    </row>
    <row r="7579" spans="17:25" x14ac:dyDescent="0.25">
      <c r="Q7579" s="47">
        <f t="shared" si="840"/>
        <v>2012</v>
      </c>
      <c r="R7579" s="48" t="str">
        <f t="shared" si="838"/>
        <v>20128</v>
      </c>
      <c r="S7579" s="49">
        <v>41141</v>
      </c>
      <c r="T7579" s="48">
        <v>1822.59</v>
      </c>
      <c r="U7579" s="50">
        <f t="shared" si="839"/>
        <v>1805.5232258064516</v>
      </c>
      <c r="V7579" s="51">
        <f t="shared" si="841"/>
        <v>1797.7857650273229</v>
      </c>
      <c r="W7579" s="53">
        <f t="shared" si="842"/>
        <v>0</v>
      </c>
      <c r="X7579" s="53" t="str">
        <f t="shared" si="843"/>
        <v/>
      </c>
      <c r="Y7579" s="54" t="str">
        <f t="shared" si="844"/>
        <v/>
      </c>
    </row>
    <row r="7580" spans="17:25" x14ac:dyDescent="0.25">
      <c r="Q7580" s="47">
        <f t="shared" si="840"/>
        <v>2012</v>
      </c>
      <c r="R7580" s="48" t="str">
        <f t="shared" si="838"/>
        <v>20128</v>
      </c>
      <c r="S7580" s="49">
        <v>41142</v>
      </c>
      <c r="T7580" s="48">
        <v>1822.59</v>
      </c>
      <c r="U7580" s="50">
        <f t="shared" si="839"/>
        <v>1805.5232258064516</v>
      </c>
      <c r="V7580" s="51">
        <f t="shared" si="841"/>
        <v>1797.7857650273229</v>
      </c>
      <c r="W7580" s="53">
        <f t="shared" si="842"/>
        <v>0</v>
      </c>
      <c r="X7580" s="53" t="str">
        <f t="shared" si="843"/>
        <v/>
      </c>
      <c r="Y7580" s="54" t="str">
        <f t="shared" si="844"/>
        <v/>
      </c>
    </row>
    <row r="7581" spans="17:25" x14ac:dyDescent="0.25">
      <c r="Q7581" s="47">
        <f t="shared" si="840"/>
        <v>2012</v>
      </c>
      <c r="R7581" s="48" t="str">
        <f t="shared" si="838"/>
        <v>20128</v>
      </c>
      <c r="S7581" s="49">
        <v>41143</v>
      </c>
      <c r="T7581" s="48">
        <v>1815.8</v>
      </c>
      <c r="U7581" s="50">
        <f t="shared" si="839"/>
        <v>1805.5232258064516</v>
      </c>
      <c r="V7581" s="51">
        <f t="shared" si="841"/>
        <v>1797.7857650273229</v>
      </c>
      <c r="W7581" s="53">
        <f t="shared" si="842"/>
        <v>-3.7254676037945522E-3</v>
      </c>
      <c r="X7581" s="53" t="str">
        <f t="shared" si="843"/>
        <v/>
      </c>
      <c r="Y7581" s="54" t="str">
        <f t="shared" si="844"/>
        <v/>
      </c>
    </row>
    <row r="7582" spans="17:25" x14ac:dyDescent="0.25">
      <c r="Q7582" s="47">
        <f t="shared" si="840"/>
        <v>2012</v>
      </c>
      <c r="R7582" s="48" t="str">
        <f t="shared" si="838"/>
        <v>20128</v>
      </c>
      <c r="S7582" s="49">
        <v>41144</v>
      </c>
      <c r="T7582" s="48">
        <v>1812.88</v>
      </c>
      <c r="U7582" s="50">
        <f t="shared" si="839"/>
        <v>1805.5232258064516</v>
      </c>
      <c r="V7582" s="51">
        <f t="shared" si="841"/>
        <v>1797.7857650273229</v>
      </c>
      <c r="W7582" s="53">
        <f t="shared" si="842"/>
        <v>-1.6081066196717009E-3</v>
      </c>
      <c r="X7582" s="53" t="str">
        <f t="shared" si="843"/>
        <v/>
      </c>
      <c r="Y7582" s="54" t="str">
        <f t="shared" si="844"/>
        <v/>
      </c>
    </row>
    <row r="7583" spans="17:25" x14ac:dyDescent="0.25">
      <c r="Q7583" s="47">
        <f t="shared" si="840"/>
        <v>2012</v>
      </c>
      <c r="R7583" s="48" t="str">
        <f t="shared" si="838"/>
        <v>20128</v>
      </c>
      <c r="S7583" s="49">
        <v>41145</v>
      </c>
      <c r="T7583" s="48">
        <v>1808.33</v>
      </c>
      <c r="U7583" s="50">
        <f t="shared" si="839"/>
        <v>1805.5232258064516</v>
      </c>
      <c r="V7583" s="51">
        <f t="shared" si="841"/>
        <v>1797.7857650273229</v>
      </c>
      <c r="W7583" s="53">
        <f t="shared" si="842"/>
        <v>-2.5098186311284243E-3</v>
      </c>
      <c r="X7583" s="53" t="str">
        <f t="shared" si="843"/>
        <v/>
      </c>
      <c r="Y7583" s="54" t="str">
        <f t="shared" si="844"/>
        <v/>
      </c>
    </row>
    <row r="7584" spans="17:25" x14ac:dyDescent="0.25">
      <c r="Q7584" s="47">
        <f t="shared" si="840"/>
        <v>2012</v>
      </c>
      <c r="R7584" s="48" t="str">
        <f t="shared" si="838"/>
        <v>20128</v>
      </c>
      <c r="S7584" s="49">
        <v>41146</v>
      </c>
      <c r="T7584" s="48">
        <v>1814.83</v>
      </c>
      <c r="U7584" s="50">
        <f t="shared" si="839"/>
        <v>1805.5232258064516</v>
      </c>
      <c r="V7584" s="51">
        <f t="shared" si="841"/>
        <v>1797.7857650273229</v>
      </c>
      <c r="W7584" s="53">
        <f t="shared" si="842"/>
        <v>3.5944766718463139E-3</v>
      </c>
      <c r="X7584" s="53" t="str">
        <f t="shared" si="843"/>
        <v/>
      </c>
      <c r="Y7584" s="54" t="str">
        <f t="shared" si="844"/>
        <v/>
      </c>
    </row>
    <row r="7585" spans="17:25" x14ac:dyDescent="0.25">
      <c r="Q7585" s="47">
        <f t="shared" si="840"/>
        <v>2012</v>
      </c>
      <c r="R7585" s="48" t="str">
        <f t="shared" si="838"/>
        <v>20128</v>
      </c>
      <c r="S7585" s="49">
        <v>41147</v>
      </c>
      <c r="T7585" s="48">
        <v>1814.83</v>
      </c>
      <c r="U7585" s="50">
        <f t="shared" si="839"/>
        <v>1805.5232258064516</v>
      </c>
      <c r="V7585" s="51">
        <f t="shared" si="841"/>
        <v>1797.7857650273229</v>
      </c>
      <c r="W7585" s="53">
        <f t="shared" si="842"/>
        <v>0</v>
      </c>
      <c r="X7585" s="53" t="str">
        <f t="shared" si="843"/>
        <v/>
      </c>
      <c r="Y7585" s="54" t="str">
        <f t="shared" si="844"/>
        <v/>
      </c>
    </row>
    <row r="7586" spans="17:25" x14ac:dyDescent="0.25">
      <c r="Q7586" s="47">
        <f t="shared" si="840"/>
        <v>2012</v>
      </c>
      <c r="R7586" s="48" t="str">
        <f t="shared" si="838"/>
        <v>20128</v>
      </c>
      <c r="S7586" s="49">
        <v>41148</v>
      </c>
      <c r="T7586" s="48">
        <v>1814.83</v>
      </c>
      <c r="U7586" s="50">
        <f t="shared" si="839"/>
        <v>1805.5232258064516</v>
      </c>
      <c r="V7586" s="51">
        <f t="shared" si="841"/>
        <v>1797.7857650273229</v>
      </c>
      <c r="W7586" s="53">
        <f t="shared" si="842"/>
        <v>0</v>
      </c>
      <c r="X7586" s="53" t="str">
        <f t="shared" si="843"/>
        <v/>
      </c>
      <c r="Y7586" s="54" t="str">
        <f t="shared" si="844"/>
        <v/>
      </c>
    </row>
    <row r="7587" spans="17:25" x14ac:dyDescent="0.25">
      <c r="Q7587" s="47">
        <f t="shared" si="840"/>
        <v>2012</v>
      </c>
      <c r="R7587" s="48" t="str">
        <f t="shared" si="838"/>
        <v>20128</v>
      </c>
      <c r="S7587" s="49">
        <v>41149</v>
      </c>
      <c r="T7587" s="48">
        <v>1821.44</v>
      </c>
      <c r="U7587" s="50">
        <f t="shared" si="839"/>
        <v>1805.5232258064516</v>
      </c>
      <c r="V7587" s="51">
        <f t="shared" si="841"/>
        <v>1797.7857650273229</v>
      </c>
      <c r="W7587" s="53">
        <f t="shared" si="842"/>
        <v>3.6422144222876263E-3</v>
      </c>
      <c r="X7587" s="53" t="str">
        <f t="shared" si="843"/>
        <v/>
      </c>
      <c r="Y7587" s="54" t="str">
        <f t="shared" si="844"/>
        <v/>
      </c>
    </row>
    <row r="7588" spans="17:25" x14ac:dyDescent="0.25">
      <c r="Q7588" s="47">
        <f t="shared" si="840"/>
        <v>2012</v>
      </c>
      <c r="R7588" s="48" t="str">
        <f t="shared" si="838"/>
        <v>20128</v>
      </c>
      <c r="S7588" s="49">
        <v>41150</v>
      </c>
      <c r="T7588" s="48">
        <v>1828.99</v>
      </c>
      <c r="U7588" s="50">
        <f t="shared" si="839"/>
        <v>1805.5232258064516</v>
      </c>
      <c r="V7588" s="51">
        <f t="shared" si="841"/>
        <v>1797.7857650273229</v>
      </c>
      <c r="W7588" s="53">
        <f t="shared" si="842"/>
        <v>4.1450720309206268E-3</v>
      </c>
      <c r="X7588" s="53" t="str">
        <f t="shared" si="843"/>
        <v/>
      </c>
      <c r="Y7588" s="54" t="str">
        <f t="shared" si="844"/>
        <v/>
      </c>
    </row>
    <row r="7589" spans="17:25" x14ac:dyDescent="0.25">
      <c r="Q7589" s="47">
        <f t="shared" si="840"/>
        <v>2012</v>
      </c>
      <c r="R7589" s="48" t="str">
        <f t="shared" si="838"/>
        <v>20128</v>
      </c>
      <c r="S7589" s="49">
        <v>41151</v>
      </c>
      <c r="T7589" s="48">
        <v>1833.14</v>
      </c>
      <c r="U7589" s="50">
        <f t="shared" si="839"/>
        <v>1805.5232258064516</v>
      </c>
      <c r="V7589" s="51">
        <f t="shared" si="841"/>
        <v>1797.7857650273229</v>
      </c>
      <c r="W7589" s="53">
        <f t="shared" si="842"/>
        <v>2.2690118590042996E-3</v>
      </c>
      <c r="X7589" s="53" t="str">
        <f t="shared" si="843"/>
        <v/>
      </c>
      <c r="Y7589" s="54" t="str">
        <f t="shared" si="844"/>
        <v/>
      </c>
    </row>
    <row r="7590" spans="17:25" x14ac:dyDescent="0.25">
      <c r="Q7590" s="47">
        <f t="shared" si="840"/>
        <v>2012</v>
      </c>
      <c r="R7590" s="48" t="str">
        <f t="shared" si="838"/>
        <v>20128</v>
      </c>
      <c r="S7590" s="49">
        <v>41152</v>
      </c>
      <c r="T7590" s="48">
        <v>1830.5</v>
      </c>
      <c r="U7590" s="50">
        <f t="shared" si="839"/>
        <v>1805.5232258064516</v>
      </c>
      <c r="V7590" s="51">
        <f t="shared" si="841"/>
        <v>1797.7857650273229</v>
      </c>
      <c r="W7590" s="53">
        <f t="shared" si="842"/>
        <v>-1.4401518705609018E-3</v>
      </c>
      <c r="X7590" s="53" t="str">
        <f t="shared" si="843"/>
        <v/>
      </c>
      <c r="Y7590" s="54" t="str">
        <f t="shared" si="844"/>
        <v/>
      </c>
    </row>
    <row r="7591" spans="17:25" x14ac:dyDescent="0.25">
      <c r="Q7591" s="47">
        <f t="shared" si="840"/>
        <v>2012</v>
      </c>
      <c r="R7591" s="48" t="str">
        <f t="shared" si="838"/>
        <v>20129</v>
      </c>
      <c r="S7591" s="49">
        <v>41153</v>
      </c>
      <c r="T7591" s="48">
        <v>1825.21</v>
      </c>
      <c r="U7591" s="50">
        <f t="shared" si="839"/>
        <v>1802.7463333333337</v>
      </c>
      <c r="V7591" s="51">
        <f t="shared" si="841"/>
        <v>1797.7857650273229</v>
      </c>
      <c r="W7591" s="53">
        <f t="shared" si="842"/>
        <v>-2.8899207866702747E-3</v>
      </c>
      <c r="X7591" s="53">
        <f t="shared" si="843"/>
        <v>-1.5379987548360674E-3</v>
      </c>
      <c r="Y7591" s="54" t="str">
        <f t="shared" si="844"/>
        <v/>
      </c>
    </row>
    <row r="7592" spans="17:25" x14ac:dyDescent="0.25">
      <c r="Q7592" s="47">
        <f t="shared" si="840"/>
        <v>2012</v>
      </c>
      <c r="R7592" s="48" t="str">
        <f t="shared" si="838"/>
        <v>20129</v>
      </c>
      <c r="S7592" s="49">
        <v>41154</v>
      </c>
      <c r="T7592" s="48">
        <v>1825.21</v>
      </c>
      <c r="U7592" s="50">
        <f t="shared" si="839"/>
        <v>1802.7463333333337</v>
      </c>
      <c r="V7592" s="51">
        <f t="shared" si="841"/>
        <v>1797.7857650273229</v>
      </c>
      <c r="W7592" s="53">
        <f t="shared" si="842"/>
        <v>0</v>
      </c>
      <c r="X7592" s="53" t="str">
        <f t="shared" si="843"/>
        <v/>
      </c>
      <c r="Y7592" s="54" t="str">
        <f t="shared" si="844"/>
        <v/>
      </c>
    </row>
    <row r="7593" spans="17:25" x14ac:dyDescent="0.25">
      <c r="Q7593" s="47">
        <f t="shared" si="840"/>
        <v>2012</v>
      </c>
      <c r="R7593" s="48" t="str">
        <f t="shared" si="838"/>
        <v>20129</v>
      </c>
      <c r="S7593" s="49">
        <v>41155</v>
      </c>
      <c r="T7593" s="48">
        <v>1825.21</v>
      </c>
      <c r="U7593" s="50">
        <f t="shared" si="839"/>
        <v>1802.7463333333337</v>
      </c>
      <c r="V7593" s="51">
        <f t="shared" si="841"/>
        <v>1797.7857650273229</v>
      </c>
      <c r="W7593" s="53">
        <f t="shared" si="842"/>
        <v>0</v>
      </c>
      <c r="X7593" s="53" t="str">
        <f t="shared" si="843"/>
        <v/>
      </c>
      <c r="Y7593" s="54" t="str">
        <f t="shared" si="844"/>
        <v/>
      </c>
    </row>
    <row r="7594" spans="17:25" x14ac:dyDescent="0.25">
      <c r="Q7594" s="47">
        <f t="shared" si="840"/>
        <v>2012</v>
      </c>
      <c r="R7594" s="48" t="str">
        <f t="shared" si="838"/>
        <v>20129</v>
      </c>
      <c r="S7594" s="49">
        <v>41156</v>
      </c>
      <c r="T7594" s="48">
        <v>1825.21</v>
      </c>
      <c r="U7594" s="50">
        <f t="shared" si="839"/>
        <v>1802.7463333333337</v>
      </c>
      <c r="V7594" s="51">
        <f t="shared" si="841"/>
        <v>1797.7857650273229</v>
      </c>
      <c r="W7594" s="53">
        <f t="shared" si="842"/>
        <v>0</v>
      </c>
      <c r="X7594" s="53" t="str">
        <f t="shared" si="843"/>
        <v/>
      </c>
      <c r="Y7594" s="54" t="str">
        <f t="shared" si="844"/>
        <v/>
      </c>
    </row>
    <row r="7595" spans="17:25" x14ac:dyDescent="0.25">
      <c r="Q7595" s="47">
        <f t="shared" si="840"/>
        <v>2012</v>
      </c>
      <c r="R7595" s="48" t="str">
        <f t="shared" si="838"/>
        <v>20129</v>
      </c>
      <c r="S7595" s="49">
        <v>41157</v>
      </c>
      <c r="T7595" s="48">
        <v>1824.81</v>
      </c>
      <c r="U7595" s="50">
        <f t="shared" si="839"/>
        <v>1802.7463333333337</v>
      </c>
      <c r="V7595" s="51">
        <f t="shared" si="841"/>
        <v>1797.7857650273229</v>
      </c>
      <c r="W7595" s="53">
        <f t="shared" si="842"/>
        <v>-2.1915286460194583E-4</v>
      </c>
      <c r="X7595" s="53" t="str">
        <f t="shared" si="843"/>
        <v/>
      </c>
      <c r="Y7595" s="54" t="str">
        <f t="shared" si="844"/>
        <v/>
      </c>
    </row>
    <row r="7596" spans="17:25" x14ac:dyDescent="0.25">
      <c r="Q7596" s="47">
        <f t="shared" si="840"/>
        <v>2012</v>
      </c>
      <c r="R7596" s="48" t="str">
        <f t="shared" si="838"/>
        <v>20129</v>
      </c>
      <c r="S7596" s="49">
        <v>41158</v>
      </c>
      <c r="T7596" s="48">
        <v>1814.06</v>
      </c>
      <c r="U7596" s="50">
        <f t="shared" si="839"/>
        <v>1802.7463333333337</v>
      </c>
      <c r="V7596" s="51">
        <f t="shared" si="841"/>
        <v>1797.7857650273229</v>
      </c>
      <c r="W7596" s="53">
        <f t="shared" si="842"/>
        <v>-5.8910242710199512E-3</v>
      </c>
      <c r="X7596" s="53" t="str">
        <f t="shared" si="843"/>
        <v/>
      </c>
      <c r="Y7596" s="54" t="str">
        <f t="shared" si="844"/>
        <v/>
      </c>
    </row>
    <row r="7597" spans="17:25" x14ac:dyDescent="0.25">
      <c r="Q7597" s="47">
        <f t="shared" si="840"/>
        <v>2012</v>
      </c>
      <c r="R7597" s="48" t="str">
        <f t="shared" si="838"/>
        <v>20129</v>
      </c>
      <c r="S7597" s="49">
        <v>41159</v>
      </c>
      <c r="T7597" s="48">
        <v>1804.09</v>
      </c>
      <c r="U7597" s="50">
        <f t="shared" si="839"/>
        <v>1802.7463333333337</v>
      </c>
      <c r="V7597" s="51">
        <f t="shared" si="841"/>
        <v>1797.7857650273229</v>
      </c>
      <c r="W7597" s="53">
        <f t="shared" si="842"/>
        <v>-5.4959593398233864E-3</v>
      </c>
      <c r="X7597" s="53" t="str">
        <f t="shared" si="843"/>
        <v/>
      </c>
      <c r="Y7597" s="54" t="str">
        <f t="shared" si="844"/>
        <v/>
      </c>
    </row>
    <row r="7598" spans="17:25" x14ac:dyDescent="0.25">
      <c r="Q7598" s="47">
        <f t="shared" si="840"/>
        <v>2012</v>
      </c>
      <c r="R7598" s="48" t="str">
        <f t="shared" si="838"/>
        <v>20129</v>
      </c>
      <c r="S7598" s="49">
        <v>41160</v>
      </c>
      <c r="T7598" s="48">
        <v>1797.35</v>
      </c>
      <c r="U7598" s="50">
        <f t="shared" si="839"/>
        <v>1802.7463333333337</v>
      </c>
      <c r="V7598" s="51">
        <f t="shared" si="841"/>
        <v>1797.7857650273229</v>
      </c>
      <c r="W7598" s="53">
        <f t="shared" si="842"/>
        <v>-3.7359555232832076E-3</v>
      </c>
      <c r="X7598" s="53" t="str">
        <f t="shared" si="843"/>
        <v/>
      </c>
      <c r="Y7598" s="54" t="str">
        <f t="shared" si="844"/>
        <v/>
      </c>
    </row>
    <row r="7599" spans="17:25" x14ac:dyDescent="0.25">
      <c r="Q7599" s="47">
        <f t="shared" si="840"/>
        <v>2012</v>
      </c>
      <c r="R7599" s="48" t="str">
        <f t="shared" si="838"/>
        <v>20129</v>
      </c>
      <c r="S7599" s="49">
        <v>41161</v>
      </c>
      <c r="T7599" s="48">
        <v>1797.35</v>
      </c>
      <c r="U7599" s="50">
        <f t="shared" si="839"/>
        <v>1802.7463333333337</v>
      </c>
      <c r="V7599" s="51">
        <f t="shared" si="841"/>
        <v>1797.7857650273229</v>
      </c>
      <c r="W7599" s="53">
        <f t="shared" si="842"/>
        <v>0</v>
      </c>
      <c r="X7599" s="53" t="str">
        <f t="shared" si="843"/>
        <v/>
      </c>
      <c r="Y7599" s="54" t="str">
        <f t="shared" si="844"/>
        <v/>
      </c>
    </row>
    <row r="7600" spans="17:25" x14ac:dyDescent="0.25">
      <c r="Q7600" s="47">
        <f t="shared" si="840"/>
        <v>2012</v>
      </c>
      <c r="R7600" s="48" t="str">
        <f t="shared" si="838"/>
        <v>20129</v>
      </c>
      <c r="S7600" s="49">
        <v>41162</v>
      </c>
      <c r="T7600" s="48">
        <v>1797.35</v>
      </c>
      <c r="U7600" s="50">
        <f t="shared" si="839"/>
        <v>1802.7463333333337</v>
      </c>
      <c r="V7600" s="51">
        <f t="shared" si="841"/>
        <v>1797.7857650273229</v>
      </c>
      <c r="W7600" s="53">
        <f t="shared" si="842"/>
        <v>0</v>
      </c>
      <c r="X7600" s="53" t="str">
        <f t="shared" si="843"/>
        <v/>
      </c>
      <c r="Y7600" s="54" t="str">
        <f t="shared" si="844"/>
        <v/>
      </c>
    </row>
    <row r="7601" spans="17:25" x14ac:dyDescent="0.25">
      <c r="Q7601" s="47">
        <f t="shared" si="840"/>
        <v>2012</v>
      </c>
      <c r="R7601" s="48" t="str">
        <f t="shared" si="838"/>
        <v>20129</v>
      </c>
      <c r="S7601" s="49">
        <v>41163</v>
      </c>
      <c r="T7601" s="48">
        <v>1802.23</v>
      </c>
      <c r="U7601" s="50">
        <f t="shared" si="839"/>
        <v>1802.7463333333337</v>
      </c>
      <c r="V7601" s="51">
        <f t="shared" si="841"/>
        <v>1797.7857650273229</v>
      </c>
      <c r="W7601" s="53">
        <f t="shared" si="842"/>
        <v>2.7151083539656007E-3</v>
      </c>
      <c r="X7601" s="53" t="str">
        <f t="shared" si="843"/>
        <v/>
      </c>
      <c r="Y7601" s="54" t="str">
        <f t="shared" si="844"/>
        <v/>
      </c>
    </row>
    <row r="7602" spans="17:25" x14ac:dyDescent="0.25">
      <c r="Q7602" s="47">
        <f t="shared" si="840"/>
        <v>2012</v>
      </c>
      <c r="R7602" s="48" t="str">
        <f t="shared" si="838"/>
        <v>20129</v>
      </c>
      <c r="S7602" s="49">
        <v>41164</v>
      </c>
      <c r="T7602" s="48">
        <v>1795.4</v>
      </c>
      <c r="U7602" s="50">
        <f t="shared" si="839"/>
        <v>1802.7463333333337</v>
      </c>
      <c r="V7602" s="51">
        <f t="shared" si="841"/>
        <v>1797.7857650273229</v>
      </c>
      <c r="W7602" s="53">
        <f t="shared" si="842"/>
        <v>-3.7897493660631332E-3</v>
      </c>
      <c r="X7602" s="53" t="str">
        <f t="shared" si="843"/>
        <v/>
      </c>
      <c r="Y7602" s="54" t="str">
        <f t="shared" si="844"/>
        <v/>
      </c>
    </row>
    <row r="7603" spans="17:25" x14ac:dyDescent="0.25">
      <c r="Q7603" s="47">
        <f t="shared" si="840"/>
        <v>2012</v>
      </c>
      <c r="R7603" s="48" t="str">
        <f t="shared" si="838"/>
        <v>20129</v>
      </c>
      <c r="S7603" s="49">
        <v>41165</v>
      </c>
      <c r="T7603" s="48">
        <v>1802.22</v>
      </c>
      <c r="U7603" s="50">
        <f t="shared" si="839"/>
        <v>1802.7463333333337</v>
      </c>
      <c r="V7603" s="51">
        <f t="shared" si="841"/>
        <v>1797.7857650273229</v>
      </c>
      <c r="W7603" s="53">
        <f t="shared" si="842"/>
        <v>3.7985964130555772E-3</v>
      </c>
      <c r="X7603" s="53" t="str">
        <f t="shared" si="843"/>
        <v/>
      </c>
      <c r="Y7603" s="54" t="str">
        <f t="shared" si="844"/>
        <v/>
      </c>
    </row>
    <row r="7604" spans="17:25" x14ac:dyDescent="0.25">
      <c r="Q7604" s="47">
        <f t="shared" si="840"/>
        <v>2012</v>
      </c>
      <c r="R7604" s="48" t="str">
        <f t="shared" si="838"/>
        <v>20129</v>
      </c>
      <c r="S7604" s="49">
        <v>41166</v>
      </c>
      <c r="T7604" s="48">
        <v>1799.57</v>
      </c>
      <c r="U7604" s="50">
        <f t="shared" si="839"/>
        <v>1802.7463333333337</v>
      </c>
      <c r="V7604" s="51">
        <f t="shared" si="841"/>
        <v>1797.7857650273229</v>
      </c>
      <c r="W7604" s="53">
        <f t="shared" si="842"/>
        <v>-1.4704087181365288E-3</v>
      </c>
      <c r="X7604" s="53" t="str">
        <f t="shared" si="843"/>
        <v/>
      </c>
      <c r="Y7604" s="54" t="str">
        <f t="shared" si="844"/>
        <v/>
      </c>
    </row>
    <row r="7605" spans="17:25" x14ac:dyDescent="0.25">
      <c r="Q7605" s="47">
        <f t="shared" si="840"/>
        <v>2012</v>
      </c>
      <c r="R7605" s="48" t="str">
        <f t="shared" si="838"/>
        <v>20129</v>
      </c>
      <c r="S7605" s="49">
        <v>41167</v>
      </c>
      <c r="T7605" s="48">
        <v>1789.54</v>
      </c>
      <c r="U7605" s="50">
        <f t="shared" si="839"/>
        <v>1802.7463333333337</v>
      </c>
      <c r="V7605" s="51">
        <f t="shared" si="841"/>
        <v>1797.7857650273229</v>
      </c>
      <c r="W7605" s="53">
        <f t="shared" si="842"/>
        <v>-5.5735536822685283E-3</v>
      </c>
      <c r="X7605" s="53" t="str">
        <f t="shared" si="843"/>
        <v/>
      </c>
      <c r="Y7605" s="54" t="str">
        <f t="shared" si="844"/>
        <v/>
      </c>
    </row>
    <row r="7606" spans="17:25" x14ac:dyDescent="0.25">
      <c r="Q7606" s="47">
        <f t="shared" si="840"/>
        <v>2012</v>
      </c>
      <c r="R7606" s="48" t="str">
        <f t="shared" si="838"/>
        <v>20129</v>
      </c>
      <c r="S7606" s="49">
        <v>41168</v>
      </c>
      <c r="T7606" s="48">
        <v>1789.54</v>
      </c>
      <c r="U7606" s="50">
        <f t="shared" si="839"/>
        <v>1802.7463333333337</v>
      </c>
      <c r="V7606" s="51">
        <f t="shared" si="841"/>
        <v>1797.7857650273229</v>
      </c>
      <c r="W7606" s="53">
        <f t="shared" si="842"/>
        <v>0</v>
      </c>
      <c r="X7606" s="53" t="str">
        <f t="shared" si="843"/>
        <v/>
      </c>
      <c r="Y7606" s="54" t="str">
        <f t="shared" si="844"/>
        <v/>
      </c>
    </row>
    <row r="7607" spans="17:25" x14ac:dyDescent="0.25">
      <c r="Q7607" s="47">
        <f t="shared" si="840"/>
        <v>2012</v>
      </c>
      <c r="R7607" s="48" t="str">
        <f t="shared" si="838"/>
        <v>20129</v>
      </c>
      <c r="S7607" s="49">
        <v>41169</v>
      </c>
      <c r="T7607" s="48">
        <v>1789.54</v>
      </c>
      <c r="U7607" s="50">
        <f t="shared" si="839"/>
        <v>1802.7463333333337</v>
      </c>
      <c r="V7607" s="51">
        <f t="shared" si="841"/>
        <v>1797.7857650273229</v>
      </c>
      <c r="W7607" s="53">
        <f t="shared" si="842"/>
        <v>0</v>
      </c>
      <c r="X7607" s="53" t="str">
        <f t="shared" si="843"/>
        <v/>
      </c>
      <c r="Y7607" s="54" t="str">
        <f t="shared" si="844"/>
        <v/>
      </c>
    </row>
    <row r="7608" spans="17:25" x14ac:dyDescent="0.25">
      <c r="Q7608" s="47">
        <f t="shared" si="840"/>
        <v>2012</v>
      </c>
      <c r="R7608" s="48" t="str">
        <f t="shared" si="838"/>
        <v>20129</v>
      </c>
      <c r="S7608" s="49">
        <v>41170</v>
      </c>
      <c r="T7608" s="48">
        <v>1799.77</v>
      </c>
      <c r="U7608" s="50">
        <f t="shared" si="839"/>
        <v>1802.7463333333337</v>
      </c>
      <c r="V7608" s="51">
        <f t="shared" si="841"/>
        <v>1797.7857650273229</v>
      </c>
      <c r="W7608" s="53">
        <f t="shared" si="842"/>
        <v>5.7165528571587743E-3</v>
      </c>
      <c r="X7608" s="53" t="str">
        <f t="shared" si="843"/>
        <v/>
      </c>
      <c r="Y7608" s="54" t="str">
        <f t="shared" si="844"/>
        <v/>
      </c>
    </row>
    <row r="7609" spans="17:25" x14ac:dyDescent="0.25">
      <c r="Q7609" s="47">
        <f t="shared" si="840"/>
        <v>2012</v>
      </c>
      <c r="R7609" s="48" t="str">
        <f t="shared" si="838"/>
        <v>20129</v>
      </c>
      <c r="S7609" s="49">
        <v>41171</v>
      </c>
      <c r="T7609" s="48">
        <v>1800.19</v>
      </c>
      <c r="U7609" s="50">
        <f t="shared" si="839"/>
        <v>1802.7463333333337</v>
      </c>
      <c r="V7609" s="51">
        <f t="shared" si="841"/>
        <v>1797.7857650273229</v>
      </c>
      <c r="W7609" s="53">
        <f t="shared" si="842"/>
        <v>2.3336315195843227E-4</v>
      </c>
      <c r="X7609" s="53" t="str">
        <f t="shared" si="843"/>
        <v/>
      </c>
      <c r="Y7609" s="54" t="str">
        <f t="shared" si="844"/>
        <v/>
      </c>
    </row>
    <row r="7610" spans="17:25" x14ac:dyDescent="0.25">
      <c r="Q7610" s="47">
        <f t="shared" si="840"/>
        <v>2012</v>
      </c>
      <c r="R7610" s="48" t="str">
        <f t="shared" si="838"/>
        <v>20129</v>
      </c>
      <c r="S7610" s="49">
        <v>41172</v>
      </c>
      <c r="T7610" s="48">
        <v>1795.66</v>
      </c>
      <c r="U7610" s="50">
        <f t="shared" si="839"/>
        <v>1802.7463333333337</v>
      </c>
      <c r="V7610" s="51">
        <f t="shared" si="841"/>
        <v>1797.7857650273229</v>
      </c>
      <c r="W7610" s="53">
        <f t="shared" si="842"/>
        <v>-2.5164010465561493E-3</v>
      </c>
      <c r="X7610" s="53" t="str">
        <f t="shared" si="843"/>
        <v/>
      </c>
      <c r="Y7610" s="54" t="str">
        <f t="shared" si="844"/>
        <v/>
      </c>
    </row>
    <row r="7611" spans="17:25" x14ac:dyDescent="0.25">
      <c r="Q7611" s="47">
        <f t="shared" si="840"/>
        <v>2012</v>
      </c>
      <c r="R7611" s="48" t="str">
        <f t="shared" si="838"/>
        <v>20129</v>
      </c>
      <c r="S7611" s="49">
        <v>41173</v>
      </c>
      <c r="T7611" s="48">
        <v>1798.98</v>
      </c>
      <c r="U7611" s="50">
        <f t="shared" si="839"/>
        <v>1802.7463333333337</v>
      </c>
      <c r="V7611" s="51">
        <f t="shared" si="841"/>
        <v>1797.7857650273229</v>
      </c>
      <c r="W7611" s="53">
        <f t="shared" si="842"/>
        <v>1.8489023534522531E-3</v>
      </c>
      <c r="X7611" s="53" t="str">
        <f t="shared" si="843"/>
        <v/>
      </c>
      <c r="Y7611" s="54" t="str">
        <f t="shared" si="844"/>
        <v/>
      </c>
    </row>
    <row r="7612" spans="17:25" x14ac:dyDescent="0.25">
      <c r="Q7612" s="47">
        <f t="shared" si="840"/>
        <v>2012</v>
      </c>
      <c r="R7612" s="48" t="str">
        <f t="shared" si="838"/>
        <v>20129</v>
      </c>
      <c r="S7612" s="49">
        <v>41174</v>
      </c>
      <c r="T7612" s="48">
        <v>1796.75</v>
      </c>
      <c r="U7612" s="50">
        <f t="shared" si="839"/>
        <v>1802.7463333333337</v>
      </c>
      <c r="V7612" s="51">
        <f t="shared" si="841"/>
        <v>1797.7857650273229</v>
      </c>
      <c r="W7612" s="53">
        <f t="shared" si="842"/>
        <v>-1.2395913239724443E-3</v>
      </c>
      <c r="X7612" s="53" t="str">
        <f t="shared" si="843"/>
        <v/>
      </c>
      <c r="Y7612" s="54" t="str">
        <f t="shared" si="844"/>
        <v/>
      </c>
    </row>
    <row r="7613" spans="17:25" x14ac:dyDescent="0.25">
      <c r="Q7613" s="47">
        <f t="shared" si="840"/>
        <v>2012</v>
      </c>
      <c r="R7613" s="48" t="str">
        <f t="shared" si="838"/>
        <v>20129</v>
      </c>
      <c r="S7613" s="49">
        <v>41175</v>
      </c>
      <c r="T7613" s="48">
        <v>1796.75</v>
      </c>
      <c r="U7613" s="50">
        <f t="shared" si="839"/>
        <v>1802.7463333333337</v>
      </c>
      <c r="V7613" s="51">
        <f t="shared" si="841"/>
        <v>1797.7857650273229</v>
      </c>
      <c r="W7613" s="53">
        <f t="shared" si="842"/>
        <v>0</v>
      </c>
      <c r="X7613" s="53" t="str">
        <f t="shared" si="843"/>
        <v/>
      </c>
      <c r="Y7613" s="54" t="str">
        <f t="shared" si="844"/>
        <v/>
      </c>
    </row>
    <row r="7614" spans="17:25" x14ac:dyDescent="0.25">
      <c r="Q7614" s="47">
        <f t="shared" si="840"/>
        <v>2012</v>
      </c>
      <c r="R7614" s="48" t="str">
        <f t="shared" si="838"/>
        <v>20129</v>
      </c>
      <c r="S7614" s="49">
        <v>41176</v>
      </c>
      <c r="T7614" s="48">
        <v>1796.75</v>
      </c>
      <c r="U7614" s="50">
        <f t="shared" si="839"/>
        <v>1802.7463333333337</v>
      </c>
      <c r="V7614" s="51">
        <f t="shared" si="841"/>
        <v>1797.7857650273229</v>
      </c>
      <c r="W7614" s="53">
        <f t="shared" si="842"/>
        <v>0</v>
      </c>
      <c r="X7614" s="53" t="str">
        <f t="shared" si="843"/>
        <v/>
      </c>
      <c r="Y7614" s="54" t="str">
        <f t="shared" si="844"/>
        <v/>
      </c>
    </row>
    <row r="7615" spans="17:25" x14ac:dyDescent="0.25">
      <c r="Q7615" s="47">
        <f t="shared" si="840"/>
        <v>2012</v>
      </c>
      <c r="R7615" s="48" t="str">
        <f t="shared" si="838"/>
        <v>20129</v>
      </c>
      <c r="S7615" s="49">
        <v>41177</v>
      </c>
      <c r="T7615" s="48">
        <v>1799.29</v>
      </c>
      <c r="U7615" s="50">
        <f t="shared" si="839"/>
        <v>1802.7463333333337</v>
      </c>
      <c r="V7615" s="51">
        <f t="shared" si="841"/>
        <v>1797.7857650273229</v>
      </c>
      <c r="W7615" s="53">
        <f t="shared" si="842"/>
        <v>1.4136635592041369E-3</v>
      </c>
      <c r="X7615" s="53" t="str">
        <f t="shared" si="843"/>
        <v/>
      </c>
      <c r="Y7615" s="54" t="str">
        <f t="shared" si="844"/>
        <v/>
      </c>
    </row>
    <row r="7616" spans="17:25" x14ac:dyDescent="0.25">
      <c r="Q7616" s="47">
        <f t="shared" si="840"/>
        <v>2012</v>
      </c>
      <c r="R7616" s="48" t="str">
        <f t="shared" si="838"/>
        <v>20129</v>
      </c>
      <c r="S7616" s="49">
        <v>41178</v>
      </c>
      <c r="T7616" s="48">
        <v>1795.69</v>
      </c>
      <c r="U7616" s="50">
        <f t="shared" si="839"/>
        <v>1802.7463333333337</v>
      </c>
      <c r="V7616" s="51">
        <f t="shared" si="841"/>
        <v>1797.7857650273229</v>
      </c>
      <c r="W7616" s="53">
        <f t="shared" si="842"/>
        <v>-2.0007892001844274E-3</v>
      </c>
      <c r="X7616" s="53" t="str">
        <f t="shared" si="843"/>
        <v/>
      </c>
      <c r="Y7616" s="54" t="str">
        <f t="shared" si="844"/>
        <v/>
      </c>
    </row>
    <row r="7617" spans="17:25" x14ac:dyDescent="0.25">
      <c r="Q7617" s="47">
        <f t="shared" si="840"/>
        <v>2012</v>
      </c>
      <c r="R7617" s="48" t="str">
        <f t="shared" si="838"/>
        <v>20129</v>
      </c>
      <c r="S7617" s="49">
        <v>41179</v>
      </c>
      <c r="T7617" s="48">
        <v>1799.55</v>
      </c>
      <c r="U7617" s="50">
        <f t="shared" si="839"/>
        <v>1802.7463333333337</v>
      </c>
      <c r="V7617" s="51">
        <f t="shared" si="841"/>
        <v>1797.7857650273229</v>
      </c>
      <c r="W7617" s="53">
        <f t="shared" si="842"/>
        <v>2.1495915219218453E-3</v>
      </c>
      <c r="X7617" s="53" t="str">
        <f t="shared" si="843"/>
        <v/>
      </c>
      <c r="Y7617" s="54" t="str">
        <f t="shared" si="844"/>
        <v/>
      </c>
    </row>
    <row r="7618" spans="17:25" x14ac:dyDescent="0.25">
      <c r="Q7618" s="47">
        <f t="shared" si="840"/>
        <v>2012</v>
      </c>
      <c r="R7618" s="48" t="str">
        <f t="shared" si="838"/>
        <v>20129</v>
      </c>
      <c r="S7618" s="49">
        <v>41180</v>
      </c>
      <c r="T7618" s="48">
        <v>1798.08</v>
      </c>
      <c r="U7618" s="50">
        <f t="shared" si="839"/>
        <v>1802.7463333333337</v>
      </c>
      <c r="V7618" s="51">
        <f t="shared" si="841"/>
        <v>1797.7857650273229</v>
      </c>
      <c r="W7618" s="53">
        <f t="shared" si="842"/>
        <v>-8.1687088438775479E-4</v>
      </c>
      <c r="X7618" s="53" t="str">
        <f t="shared" si="843"/>
        <v/>
      </c>
      <c r="Y7618" s="54" t="str">
        <f t="shared" si="844"/>
        <v/>
      </c>
    </row>
    <row r="7619" spans="17:25" x14ac:dyDescent="0.25">
      <c r="Q7619" s="47">
        <f t="shared" si="840"/>
        <v>2012</v>
      </c>
      <c r="R7619" s="48" t="str">
        <f t="shared" si="838"/>
        <v>20129</v>
      </c>
      <c r="S7619" s="49">
        <v>41181</v>
      </c>
      <c r="T7619" s="48">
        <v>1800.52</v>
      </c>
      <c r="U7619" s="50">
        <f t="shared" si="839"/>
        <v>1802.7463333333337</v>
      </c>
      <c r="V7619" s="51">
        <f t="shared" si="841"/>
        <v>1797.7857650273229</v>
      </c>
      <c r="W7619" s="53">
        <f t="shared" si="842"/>
        <v>1.3570030254494991E-3</v>
      </c>
      <c r="X7619" s="53" t="str">
        <f t="shared" si="843"/>
        <v/>
      </c>
      <c r="Y7619" s="54" t="str">
        <f t="shared" si="844"/>
        <v/>
      </c>
    </row>
    <row r="7620" spans="17:25" x14ac:dyDescent="0.25">
      <c r="Q7620" s="47">
        <f t="shared" si="840"/>
        <v>2012</v>
      </c>
      <c r="R7620" s="48" t="str">
        <f t="shared" si="838"/>
        <v>20129</v>
      </c>
      <c r="S7620" s="49">
        <v>41182</v>
      </c>
      <c r="T7620" s="48">
        <v>1800.52</v>
      </c>
      <c r="U7620" s="50">
        <f t="shared" si="839"/>
        <v>1802.7463333333337</v>
      </c>
      <c r="V7620" s="51">
        <f t="shared" si="841"/>
        <v>1797.7857650273229</v>
      </c>
      <c r="W7620" s="53">
        <f t="shared" si="842"/>
        <v>0</v>
      </c>
      <c r="X7620" s="53" t="str">
        <f t="shared" si="843"/>
        <v/>
      </c>
      <c r="Y7620" s="54" t="str">
        <f t="shared" si="844"/>
        <v/>
      </c>
    </row>
    <row r="7621" spans="17:25" x14ac:dyDescent="0.25">
      <c r="Q7621" s="47">
        <f t="shared" si="840"/>
        <v>2012</v>
      </c>
      <c r="R7621" s="48" t="str">
        <f t="shared" si="838"/>
        <v>201210</v>
      </c>
      <c r="S7621" s="49">
        <v>41183</v>
      </c>
      <c r="T7621" s="48">
        <v>1800.52</v>
      </c>
      <c r="U7621" s="50">
        <f t="shared" si="839"/>
        <v>1804.4009677419353</v>
      </c>
      <c r="V7621" s="51">
        <f t="shared" si="841"/>
        <v>1797.7857650273229</v>
      </c>
      <c r="W7621" s="53">
        <f t="shared" si="842"/>
        <v>0</v>
      </c>
      <c r="X7621" s="53">
        <f t="shared" si="843"/>
        <v>9.1784095077995786E-4</v>
      </c>
      <c r="Y7621" s="54" t="str">
        <f t="shared" si="844"/>
        <v/>
      </c>
    </row>
    <row r="7622" spans="17:25" x14ac:dyDescent="0.25">
      <c r="Q7622" s="47">
        <f t="shared" si="840"/>
        <v>2012</v>
      </c>
      <c r="R7622" s="48" t="str">
        <f t="shared" si="838"/>
        <v>201210</v>
      </c>
      <c r="S7622" s="49">
        <v>41184</v>
      </c>
      <c r="T7622" s="48">
        <v>1797.97</v>
      </c>
      <c r="U7622" s="50">
        <f t="shared" si="839"/>
        <v>1804.4009677419353</v>
      </c>
      <c r="V7622" s="51">
        <f t="shared" si="841"/>
        <v>1797.7857650273229</v>
      </c>
      <c r="W7622" s="53">
        <f t="shared" si="842"/>
        <v>-1.4162575256037035E-3</v>
      </c>
      <c r="X7622" s="53" t="str">
        <f t="shared" si="843"/>
        <v/>
      </c>
      <c r="Y7622" s="54" t="str">
        <f t="shared" si="844"/>
        <v/>
      </c>
    </row>
    <row r="7623" spans="17:25" x14ac:dyDescent="0.25">
      <c r="Q7623" s="47">
        <f t="shared" si="840"/>
        <v>2012</v>
      </c>
      <c r="R7623" s="48" t="str">
        <f t="shared" ref="R7623:R7686" si="845">+YEAR(S7623)&amp;MONTH(S7623)</f>
        <v>201210</v>
      </c>
      <c r="S7623" s="49">
        <v>41185</v>
      </c>
      <c r="T7623" s="48">
        <v>1798.86</v>
      </c>
      <c r="U7623" s="50">
        <f t="shared" ref="U7623:U7686" si="846">+AVERAGEIF($R$3:$R$12000,R7623,$T$3:$T$12000)</f>
        <v>1804.4009677419353</v>
      </c>
      <c r="V7623" s="51">
        <f t="shared" si="841"/>
        <v>1797.7857650273229</v>
      </c>
      <c r="W7623" s="53">
        <f t="shared" si="842"/>
        <v>4.9500269748659065E-4</v>
      </c>
      <c r="X7623" s="53" t="str">
        <f t="shared" si="843"/>
        <v/>
      </c>
      <c r="Y7623" s="54" t="str">
        <f t="shared" si="844"/>
        <v/>
      </c>
    </row>
    <row r="7624" spans="17:25" x14ac:dyDescent="0.25">
      <c r="Q7624" s="47">
        <f t="shared" ref="Q7624:Q7687" si="847">+YEAR(S7624)</f>
        <v>2012</v>
      </c>
      <c r="R7624" s="48" t="str">
        <f t="shared" si="845"/>
        <v>201210</v>
      </c>
      <c r="S7624" s="49">
        <v>41186</v>
      </c>
      <c r="T7624" s="48">
        <v>1800.43</v>
      </c>
      <c r="U7624" s="50">
        <f t="shared" si="846"/>
        <v>1804.4009677419353</v>
      </c>
      <c r="V7624" s="51">
        <f t="shared" ref="V7624:V7687" si="848">+AVERAGEIF($Q$3:$Q$12000,Q7624,$T$3:$T$12000)</f>
        <v>1797.7857650273229</v>
      </c>
      <c r="W7624" s="53">
        <f t="shared" si="842"/>
        <v>8.727749797095008E-4</v>
      </c>
      <c r="X7624" s="53" t="str">
        <f t="shared" si="843"/>
        <v/>
      </c>
      <c r="Y7624" s="54" t="str">
        <f t="shared" si="844"/>
        <v/>
      </c>
    </row>
    <row r="7625" spans="17:25" x14ac:dyDescent="0.25">
      <c r="Q7625" s="47">
        <f t="shared" si="847"/>
        <v>2012</v>
      </c>
      <c r="R7625" s="48" t="str">
        <f t="shared" si="845"/>
        <v>201210</v>
      </c>
      <c r="S7625" s="49">
        <v>41187</v>
      </c>
      <c r="T7625" s="48">
        <v>1797.68</v>
      </c>
      <c r="U7625" s="50">
        <f t="shared" si="846"/>
        <v>1804.4009677419353</v>
      </c>
      <c r="V7625" s="51">
        <f t="shared" si="848"/>
        <v>1797.7857650273229</v>
      </c>
      <c r="W7625" s="53">
        <f t="shared" ref="W7625:W7688" si="849">+T7625/T7624-1</f>
        <v>-1.5274128958082667E-3</v>
      </c>
      <c r="X7625" s="53" t="str">
        <f t="shared" ref="X7625:X7688" si="850">IF(U7625/U7624-1=0,"",U7625/U7624-1)</f>
        <v/>
      </c>
      <c r="Y7625" s="54" t="str">
        <f t="shared" ref="Y7625:Y7688" si="851">+IF(V7625=V7624,"",V7625/V7624-1)</f>
        <v/>
      </c>
    </row>
    <row r="7626" spans="17:25" x14ac:dyDescent="0.25">
      <c r="Q7626" s="47">
        <f t="shared" si="847"/>
        <v>2012</v>
      </c>
      <c r="R7626" s="48" t="str">
        <f t="shared" si="845"/>
        <v>201210</v>
      </c>
      <c r="S7626" s="49">
        <v>41188</v>
      </c>
      <c r="T7626" s="48">
        <v>1795.4</v>
      </c>
      <c r="U7626" s="50">
        <f t="shared" si="846"/>
        <v>1804.4009677419353</v>
      </c>
      <c r="V7626" s="51">
        <f t="shared" si="848"/>
        <v>1797.7857650273229</v>
      </c>
      <c r="W7626" s="53">
        <f t="shared" si="849"/>
        <v>-1.268301366205371E-3</v>
      </c>
      <c r="X7626" s="53" t="str">
        <f t="shared" si="850"/>
        <v/>
      </c>
      <c r="Y7626" s="54" t="str">
        <f t="shared" si="851"/>
        <v/>
      </c>
    </row>
    <row r="7627" spans="17:25" x14ac:dyDescent="0.25">
      <c r="Q7627" s="47">
        <f t="shared" si="847"/>
        <v>2012</v>
      </c>
      <c r="R7627" s="48" t="str">
        <f t="shared" si="845"/>
        <v>201210</v>
      </c>
      <c r="S7627" s="49">
        <v>41189</v>
      </c>
      <c r="T7627" s="48">
        <v>1795.4</v>
      </c>
      <c r="U7627" s="50">
        <f t="shared" si="846"/>
        <v>1804.4009677419353</v>
      </c>
      <c r="V7627" s="51">
        <f t="shared" si="848"/>
        <v>1797.7857650273229</v>
      </c>
      <c r="W7627" s="53">
        <f t="shared" si="849"/>
        <v>0</v>
      </c>
      <c r="X7627" s="53" t="str">
        <f t="shared" si="850"/>
        <v/>
      </c>
      <c r="Y7627" s="54" t="str">
        <f t="shared" si="851"/>
        <v/>
      </c>
    </row>
    <row r="7628" spans="17:25" x14ac:dyDescent="0.25">
      <c r="Q7628" s="47">
        <f t="shared" si="847"/>
        <v>2012</v>
      </c>
      <c r="R7628" s="48" t="str">
        <f t="shared" si="845"/>
        <v>201210</v>
      </c>
      <c r="S7628" s="49">
        <v>41190</v>
      </c>
      <c r="T7628" s="48">
        <v>1795.4</v>
      </c>
      <c r="U7628" s="50">
        <f t="shared" si="846"/>
        <v>1804.4009677419353</v>
      </c>
      <c r="V7628" s="51">
        <f t="shared" si="848"/>
        <v>1797.7857650273229</v>
      </c>
      <c r="W7628" s="53">
        <f t="shared" si="849"/>
        <v>0</v>
      </c>
      <c r="X7628" s="53" t="str">
        <f t="shared" si="850"/>
        <v/>
      </c>
      <c r="Y7628" s="54" t="str">
        <f t="shared" si="851"/>
        <v/>
      </c>
    </row>
    <row r="7629" spans="17:25" x14ac:dyDescent="0.25">
      <c r="Q7629" s="47">
        <f t="shared" si="847"/>
        <v>2012</v>
      </c>
      <c r="R7629" s="48" t="str">
        <f t="shared" si="845"/>
        <v>201210</v>
      </c>
      <c r="S7629" s="49">
        <v>41191</v>
      </c>
      <c r="T7629" s="48">
        <v>1795.4</v>
      </c>
      <c r="U7629" s="50">
        <f t="shared" si="846"/>
        <v>1804.4009677419353</v>
      </c>
      <c r="V7629" s="51">
        <f t="shared" si="848"/>
        <v>1797.7857650273229</v>
      </c>
      <c r="W7629" s="53">
        <f t="shared" si="849"/>
        <v>0</v>
      </c>
      <c r="X7629" s="53" t="str">
        <f t="shared" si="850"/>
        <v/>
      </c>
      <c r="Y7629" s="54" t="str">
        <f t="shared" si="851"/>
        <v/>
      </c>
    </row>
    <row r="7630" spans="17:25" x14ac:dyDescent="0.25">
      <c r="Q7630" s="47">
        <f t="shared" si="847"/>
        <v>2012</v>
      </c>
      <c r="R7630" s="48" t="str">
        <f t="shared" si="845"/>
        <v>201210</v>
      </c>
      <c r="S7630" s="49">
        <v>41192</v>
      </c>
      <c r="T7630" s="48">
        <v>1798.32</v>
      </c>
      <c r="U7630" s="50">
        <f t="shared" si="846"/>
        <v>1804.4009677419353</v>
      </c>
      <c r="V7630" s="51">
        <f t="shared" si="848"/>
        <v>1797.7857650273229</v>
      </c>
      <c r="W7630" s="53">
        <f t="shared" si="849"/>
        <v>1.6263785228918248E-3</v>
      </c>
      <c r="X7630" s="53" t="str">
        <f t="shared" si="850"/>
        <v/>
      </c>
      <c r="Y7630" s="54" t="str">
        <f t="shared" si="851"/>
        <v/>
      </c>
    </row>
    <row r="7631" spans="17:25" x14ac:dyDescent="0.25">
      <c r="Q7631" s="47">
        <f t="shared" si="847"/>
        <v>2012</v>
      </c>
      <c r="R7631" s="48" t="str">
        <f t="shared" si="845"/>
        <v>201210</v>
      </c>
      <c r="S7631" s="49">
        <v>41193</v>
      </c>
      <c r="T7631" s="48">
        <v>1799.78</v>
      </c>
      <c r="U7631" s="50">
        <f t="shared" si="846"/>
        <v>1804.4009677419353</v>
      </c>
      <c r="V7631" s="51">
        <f t="shared" si="848"/>
        <v>1797.7857650273229</v>
      </c>
      <c r="W7631" s="53">
        <f t="shared" si="849"/>
        <v>8.1186885537620768E-4</v>
      </c>
      <c r="X7631" s="53" t="str">
        <f t="shared" si="850"/>
        <v/>
      </c>
      <c r="Y7631" s="54" t="str">
        <f t="shared" si="851"/>
        <v/>
      </c>
    </row>
    <row r="7632" spans="17:25" x14ac:dyDescent="0.25">
      <c r="Q7632" s="47">
        <f t="shared" si="847"/>
        <v>2012</v>
      </c>
      <c r="R7632" s="48" t="str">
        <f t="shared" si="845"/>
        <v>201210</v>
      </c>
      <c r="S7632" s="49">
        <v>41194</v>
      </c>
      <c r="T7632" s="48">
        <v>1797.68</v>
      </c>
      <c r="U7632" s="50">
        <f t="shared" si="846"/>
        <v>1804.4009677419353</v>
      </c>
      <c r="V7632" s="51">
        <f t="shared" si="848"/>
        <v>1797.7857650273229</v>
      </c>
      <c r="W7632" s="53">
        <f t="shared" si="849"/>
        <v>-1.166809276689329E-3</v>
      </c>
      <c r="X7632" s="53" t="str">
        <f t="shared" si="850"/>
        <v/>
      </c>
      <c r="Y7632" s="54" t="str">
        <f t="shared" si="851"/>
        <v/>
      </c>
    </row>
    <row r="7633" spans="17:25" x14ac:dyDescent="0.25">
      <c r="Q7633" s="47">
        <f t="shared" si="847"/>
        <v>2012</v>
      </c>
      <c r="R7633" s="48" t="str">
        <f t="shared" si="845"/>
        <v>201210</v>
      </c>
      <c r="S7633" s="49">
        <v>41195</v>
      </c>
      <c r="T7633" s="48">
        <v>1797.68</v>
      </c>
      <c r="U7633" s="50">
        <f t="shared" si="846"/>
        <v>1804.4009677419353</v>
      </c>
      <c r="V7633" s="51">
        <f t="shared" si="848"/>
        <v>1797.7857650273229</v>
      </c>
      <c r="W7633" s="53">
        <f t="shared" si="849"/>
        <v>0</v>
      </c>
      <c r="X7633" s="53" t="str">
        <f t="shared" si="850"/>
        <v/>
      </c>
      <c r="Y7633" s="54" t="str">
        <f t="shared" si="851"/>
        <v/>
      </c>
    </row>
    <row r="7634" spans="17:25" x14ac:dyDescent="0.25">
      <c r="Q7634" s="47">
        <f t="shared" si="847"/>
        <v>2012</v>
      </c>
      <c r="R7634" s="48" t="str">
        <f t="shared" si="845"/>
        <v>201210</v>
      </c>
      <c r="S7634" s="49">
        <v>41196</v>
      </c>
      <c r="T7634" s="48">
        <v>1797.68</v>
      </c>
      <c r="U7634" s="50">
        <f t="shared" si="846"/>
        <v>1804.4009677419353</v>
      </c>
      <c r="V7634" s="51">
        <f t="shared" si="848"/>
        <v>1797.7857650273229</v>
      </c>
      <c r="W7634" s="53">
        <f t="shared" si="849"/>
        <v>0</v>
      </c>
      <c r="X7634" s="53" t="str">
        <f t="shared" si="850"/>
        <v/>
      </c>
      <c r="Y7634" s="54" t="str">
        <f t="shared" si="851"/>
        <v/>
      </c>
    </row>
    <row r="7635" spans="17:25" x14ac:dyDescent="0.25">
      <c r="Q7635" s="47">
        <f t="shared" si="847"/>
        <v>2012</v>
      </c>
      <c r="R7635" s="48" t="str">
        <f t="shared" si="845"/>
        <v>201210</v>
      </c>
      <c r="S7635" s="49">
        <v>41197</v>
      </c>
      <c r="T7635" s="48">
        <v>1797.68</v>
      </c>
      <c r="U7635" s="50">
        <f t="shared" si="846"/>
        <v>1804.4009677419353</v>
      </c>
      <c r="V7635" s="51">
        <f t="shared" si="848"/>
        <v>1797.7857650273229</v>
      </c>
      <c r="W7635" s="53">
        <f t="shared" si="849"/>
        <v>0</v>
      </c>
      <c r="X7635" s="53" t="str">
        <f t="shared" si="850"/>
        <v/>
      </c>
      <c r="Y7635" s="54" t="str">
        <f t="shared" si="851"/>
        <v/>
      </c>
    </row>
    <row r="7636" spans="17:25" x14ac:dyDescent="0.25">
      <c r="Q7636" s="47">
        <f t="shared" si="847"/>
        <v>2012</v>
      </c>
      <c r="R7636" s="48" t="str">
        <f t="shared" si="845"/>
        <v>201210</v>
      </c>
      <c r="S7636" s="49">
        <v>41198</v>
      </c>
      <c r="T7636" s="48">
        <v>1797.68</v>
      </c>
      <c r="U7636" s="50">
        <f t="shared" si="846"/>
        <v>1804.4009677419353</v>
      </c>
      <c r="V7636" s="51">
        <f t="shared" si="848"/>
        <v>1797.7857650273229</v>
      </c>
      <c r="W7636" s="53">
        <f t="shared" si="849"/>
        <v>0</v>
      </c>
      <c r="X7636" s="53" t="str">
        <f t="shared" si="850"/>
        <v/>
      </c>
      <c r="Y7636" s="54" t="str">
        <f t="shared" si="851"/>
        <v/>
      </c>
    </row>
    <row r="7637" spans="17:25" x14ac:dyDescent="0.25">
      <c r="Q7637" s="47">
        <f t="shared" si="847"/>
        <v>2012</v>
      </c>
      <c r="R7637" s="48" t="str">
        <f t="shared" si="845"/>
        <v>201210</v>
      </c>
      <c r="S7637" s="49">
        <v>41199</v>
      </c>
      <c r="T7637" s="48">
        <v>1797.81</v>
      </c>
      <c r="U7637" s="50">
        <f t="shared" si="846"/>
        <v>1804.4009677419353</v>
      </c>
      <c r="V7637" s="51">
        <f t="shared" si="848"/>
        <v>1797.7857650273229</v>
      </c>
      <c r="W7637" s="53">
        <f t="shared" si="849"/>
        <v>7.2315428774727408E-5</v>
      </c>
      <c r="X7637" s="53" t="str">
        <f t="shared" si="850"/>
        <v/>
      </c>
      <c r="Y7637" s="54" t="str">
        <f t="shared" si="851"/>
        <v/>
      </c>
    </row>
    <row r="7638" spans="17:25" x14ac:dyDescent="0.25">
      <c r="Q7638" s="47">
        <f t="shared" si="847"/>
        <v>2012</v>
      </c>
      <c r="R7638" s="48" t="str">
        <f t="shared" si="845"/>
        <v>201210</v>
      </c>
      <c r="S7638" s="49">
        <v>41200</v>
      </c>
      <c r="T7638" s="48">
        <v>1798.53</v>
      </c>
      <c r="U7638" s="50">
        <f t="shared" si="846"/>
        <v>1804.4009677419353</v>
      </c>
      <c r="V7638" s="51">
        <f t="shared" si="848"/>
        <v>1797.7857650273229</v>
      </c>
      <c r="W7638" s="53">
        <f t="shared" si="849"/>
        <v>4.0048725949914932E-4</v>
      </c>
      <c r="X7638" s="53" t="str">
        <f t="shared" si="850"/>
        <v/>
      </c>
      <c r="Y7638" s="54" t="str">
        <f t="shared" si="851"/>
        <v/>
      </c>
    </row>
    <row r="7639" spans="17:25" x14ac:dyDescent="0.25">
      <c r="Q7639" s="47">
        <f t="shared" si="847"/>
        <v>2012</v>
      </c>
      <c r="R7639" s="48" t="str">
        <f t="shared" si="845"/>
        <v>201210</v>
      </c>
      <c r="S7639" s="49">
        <v>41201</v>
      </c>
      <c r="T7639" s="48">
        <v>1797.66</v>
      </c>
      <c r="U7639" s="50">
        <f t="shared" si="846"/>
        <v>1804.4009677419353</v>
      </c>
      <c r="V7639" s="51">
        <f t="shared" si="848"/>
        <v>1797.7857650273229</v>
      </c>
      <c r="W7639" s="53">
        <f t="shared" si="849"/>
        <v>-4.83728378175452E-4</v>
      </c>
      <c r="X7639" s="53" t="str">
        <f t="shared" si="850"/>
        <v/>
      </c>
      <c r="Y7639" s="54" t="str">
        <f t="shared" si="851"/>
        <v/>
      </c>
    </row>
    <row r="7640" spans="17:25" x14ac:dyDescent="0.25">
      <c r="Q7640" s="47">
        <f t="shared" si="847"/>
        <v>2012</v>
      </c>
      <c r="R7640" s="48" t="str">
        <f t="shared" si="845"/>
        <v>201210</v>
      </c>
      <c r="S7640" s="49">
        <v>41202</v>
      </c>
      <c r="T7640" s="48">
        <v>1798.42</v>
      </c>
      <c r="U7640" s="50">
        <f t="shared" si="846"/>
        <v>1804.4009677419353</v>
      </c>
      <c r="V7640" s="51">
        <f t="shared" si="848"/>
        <v>1797.7857650273229</v>
      </c>
      <c r="W7640" s="53">
        <f t="shared" si="849"/>
        <v>4.2277182559558035E-4</v>
      </c>
      <c r="X7640" s="53" t="str">
        <f t="shared" si="850"/>
        <v/>
      </c>
      <c r="Y7640" s="54" t="str">
        <f t="shared" si="851"/>
        <v/>
      </c>
    </row>
    <row r="7641" spans="17:25" x14ac:dyDescent="0.25">
      <c r="Q7641" s="47">
        <f t="shared" si="847"/>
        <v>2012</v>
      </c>
      <c r="R7641" s="48" t="str">
        <f t="shared" si="845"/>
        <v>201210</v>
      </c>
      <c r="S7641" s="49">
        <v>41203</v>
      </c>
      <c r="T7641" s="48">
        <v>1798.42</v>
      </c>
      <c r="U7641" s="50">
        <f t="shared" si="846"/>
        <v>1804.4009677419353</v>
      </c>
      <c r="V7641" s="51">
        <f t="shared" si="848"/>
        <v>1797.7857650273229</v>
      </c>
      <c r="W7641" s="53">
        <f t="shared" si="849"/>
        <v>0</v>
      </c>
      <c r="X7641" s="53" t="str">
        <f t="shared" si="850"/>
        <v/>
      </c>
      <c r="Y7641" s="54" t="str">
        <f t="shared" si="851"/>
        <v/>
      </c>
    </row>
    <row r="7642" spans="17:25" x14ac:dyDescent="0.25">
      <c r="Q7642" s="47">
        <f t="shared" si="847"/>
        <v>2012</v>
      </c>
      <c r="R7642" s="48" t="str">
        <f t="shared" si="845"/>
        <v>201210</v>
      </c>
      <c r="S7642" s="49">
        <v>41204</v>
      </c>
      <c r="T7642" s="48">
        <v>1798.42</v>
      </c>
      <c r="U7642" s="50">
        <f t="shared" si="846"/>
        <v>1804.4009677419353</v>
      </c>
      <c r="V7642" s="51">
        <f t="shared" si="848"/>
        <v>1797.7857650273229</v>
      </c>
      <c r="W7642" s="53">
        <f t="shared" si="849"/>
        <v>0</v>
      </c>
      <c r="X7642" s="53" t="str">
        <f t="shared" si="850"/>
        <v/>
      </c>
      <c r="Y7642" s="54" t="str">
        <f t="shared" si="851"/>
        <v/>
      </c>
    </row>
    <row r="7643" spans="17:25" x14ac:dyDescent="0.25">
      <c r="Q7643" s="47">
        <f t="shared" si="847"/>
        <v>2012</v>
      </c>
      <c r="R7643" s="48" t="str">
        <f t="shared" si="845"/>
        <v>201210</v>
      </c>
      <c r="S7643" s="49">
        <v>41205</v>
      </c>
      <c r="T7643" s="48">
        <v>1802.91</v>
      </c>
      <c r="U7643" s="50">
        <f t="shared" si="846"/>
        <v>1804.4009677419353</v>
      </c>
      <c r="V7643" s="51">
        <f t="shared" si="848"/>
        <v>1797.7857650273229</v>
      </c>
      <c r="W7643" s="53">
        <f t="shared" si="849"/>
        <v>2.4966359359883672E-3</v>
      </c>
      <c r="X7643" s="53" t="str">
        <f t="shared" si="850"/>
        <v/>
      </c>
      <c r="Y7643" s="54" t="str">
        <f t="shared" si="851"/>
        <v/>
      </c>
    </row>
    <row r="7644" spans="17:25" x14ac:dyDescent="0.25">
      <c r="Q7644" s="47">
        <f t="shared" si="847"/>
        <v>2012</v>
      </c>
      <c r="R7644" s="48" t="str">
        <f t="shared" si="845"/>
        <v>201210</v>
      </c>
      <c r="S7644" s="49">
        <v>41206</v>
      </c>
      <c r="T7644" s="48">
        <v>1816.6</v>
      </c>
      <c r="U7644" s="50">
        <f t="shared" si="846"/>
        <v>1804.4009677419353</v>
      </c>
      <c r="V7644" s="51">
        <f t="shared" si="848"/>
        <v>1797.7857650273229</v>
      </c>
      <c r="W7644" s="53">
        <f t="shared" si="849"/>
        <v>7.5932797532876073E-3</v>
      </c>
      <c r="X7644" s="53" t="str">
        <f t="shared" si="850"/>
        <v/>
      </c>
      <c r="Y7644" s="54" t="str">
        <f t="shared" si="851"/>
        <v/>
      </c>
    </row>
    <row r="7645" spans="17:25" x14ac:dyDescent="0.25">
      <c r="Q7645" s="47">
        <f t="shared" si="847"/>
        <v>2012</v>
      </c>
      <c r="R7645" s="48" t="str">
        <f t="shared" si="845"/>
        <v>201210</v>
      </c>
      <c r="S7645" s="49">
        <v>41207</v>
      </c>
      <c r="T7645" s="48">
        <v>1817.25</v>
      </c>
      <c r="U7645" s="50">
        <f t="shared" si="846"/>
        <v>1804.4009677419353</v>
      </c>
      <c r="V7645" s="51">
        <f t="shared" si="848"/>
        <v>1797.7857650273229</v>
      </c>
      <c r="W7645" s="53">
        <f t="shared" si="849"/>
        <v>3.5781129582734827E-4</v>
      </c>
      <c r="X7645" s="53" t="str">
        <f t="shared" si="850"/>
        <v/>
      </c>
      <c r="Y7645" s="54" t="str">
        <f t="shared" si="851"/>
        <v/>
      </c>
    </row>
    <row r="7646" spans="17:25" x14ac:dyDescent="0.25">
      <c r="Q7646" s="47">
        <f t="shared" si="847"/>
        <v>2012</v>
      </c>
      <c r="R7646" s="48" t="str">
        <f t="shared" si="845"/>
        <v>201210</v>
      </c>
      <c r="S7646" s="49">
        <v>41208</v>
      </c>
      <c r="T7646" s="48">
        <v>1816.97</v>
      </c>
      <c r="U7646" s="50">
        <f t="shared" si="846"/>
        <v>1804.4009677419353</v>
      </c>
      <c r="V7646" s="51">
        <f t="shared" si="848"/>
        <v>1797.7857650273229</v>
      </c>
      <c r="W7646" s="53">
        <f t="shared" si="849"/>
        <v>-1.5407896546981714E-4</v>
      </c>
      <c r="X7646" s="53" t="str">
        <f t="shared" si="850"/>
        <v/>
      </c>
      <c r="Y7646" s="54" t="str">
        <f t="shared" si="851"/>
        <v/>
      </c>
    </row>
    <row r="7647" spans="17:25" x14ac:dyDescent="0.25">
      <c r="Q7647" s="47">
        <f t="shared" si="847"/>
        <v>2012</v>
      </c>
      <c r="R7647" s="48" t="str">
        <f t="shared" si="845"/>
        <v>201210</v>
      </c>
      <c r="S7647" s="49">
        <v>41209</v>
      </c>
      <c r="T7647" s="48">
        <v>1823.18</v>
      </c>
      <c r="U7647" s="50">
        <f t="shared" si="846"/>
        <v>1804.4009677419353</v>
      </c>
      <c r="V7647" s="51">
        <f t="shared" si="848"/>
        <v>1797.7857650273229</v>
      </c>
      <c r="W7647" s="53">
        <f t="shared" si="849"/>
        <v>3.417777949002998E-3</v>
      </c>
      <c r="X7647" s="53" t="str">
        <f t="shared" si="850"/>
        <v/>
      </c>
      <c r="Y7647" s="54" t="str">
        <f t="shared" si="851"/>
        <v/>
      </c>
    </row>
    <row r="7648" spans="17:25" x14ac:dyDescent="0.25">
      <c r="Q7648" s="47">
        <f t="shared" si="847"/>
        <v>2012</v>
      </c>
      <c r="R7648" s="48" t="str">
        <f t="shared" si="845"/>
        <v>201210</v>
      </c>
      <c r="S7648" s="49">
        <v>41210</v>
      </c>
      <c r="T7648" s="48">
        <v>1823.18</v>
      </c>
      <c r="U7648" s="50">
        <f t="shared" si="846"/>
        <v>1804.4009677419353</v>
      </c>
      <c r="V7648" s="51">
        <f t="shared" si="848"/>
        <v>1797.7857650273229</v>
      </c>
      <c r="W7648" s="53">
        <f t="shared" si="849"/>
        <v>0</v>
      </c>
      <c r="X7648" s="53" t="str">
        <f t="shared" si="850"/>
        <v/>
      </c>
      <c r="Y7648" s="54" t="str">
        <f t="shared" si="851"/>
        <v/>
      </c>
    </row>
    <row r="7649" spans="17:25" x14ac:dyDescent="0.25">
      <c r="Q7649" s="47">
        <f t="shared" si="847"/>
        <v>2012</v>
      </c>
      <c r="R7649" s="48" t="str">
        <f t="shared" si="845"/>
        <v>201210</v>
      </c>
      <c r="S7649" s="49">
        <v>41211</v>
      </c>
      <c r="T7649" s="48">
        <v>1823.18</v>
      </c>
      <c r="U7649" s="50">
        <f t="shared" si="846"/>
        <v>1804.4009677419353</v>
      </c>
      <c r="V7649" s="51">
        <f t="shared" si="848"/>
        <v>1797.7857650273229</v>
      </c>
      <c r="W7649" s="53">
        <f t="shared" si="849"/>
        <v>0</v>
      </c>
      <c r="X7649" s="53" t="str">
        <f t="shared" si="850"/>
        <v/>
      </c>
      <c r="Y7649" s="54" t="str">
        <f t="shared" si="851"/>
        <v/>
      </c>
    </row>
    <row r="7650" spans="17:25" x14ac:dyDescent="0.25">
      <c r="Q7650" s="47">
        <f t="shared" si="847"/>
        <v>2012</v>
      </c>
      <c r="R7650" s="48" t="str">
        <f t="shared" si="845"/>
        <v>201210</v>
      </c>
      <c r="S7650" s="49">
        <v>41212</v>
      </c>
      <c r="T7650" s="48">
        <v>1830.45</v>
      </c>
      <c r="U7650" s="50">
        <f t="shared" si="846"/>
        <v>1804.4009677419353</v>
      </c>
      <c r="V7650" s="51">
        <f t="shared" si="848"/>
        <v>1797.7857650273229</v>
      </c>
      <c r="W7650" s="53">
        <f t="shared" si="849"/>
        <v>3.9875382573306695E-3</v>
      </c>
      <c r="X7650" s="53" t="str">
        <f t="shared" si="850"/>
        <v/>
      </c>
      <c r="Y7650" s="54" t="str">
        <f t="shared" si="851"/>
        <v/>
      </c>
    </row>
    <row r="7651" spans="17:25" x14ac:dyDescent="0.25">
      <c r="Q7651" s="47">
        <f t="shared" si="847"/>
        <v>2012</v>
      </c>
      <c r="R7651" s="48" t="str">
        <f t="shared" si="845"/>
        <v>201210</v>
      </c>
      <c r="S7651" s="49">
        <v>41213</v>
      </c>
      <c r="T7651" s="48">
        <v>1829.89</v>
      </c>
      <c r="U7651" s="50">
        <f t="shared" si="846"/>
        <v>1804.4009677419353</v>
      </c>
      <c r="V7651" s="51">
        <f t="shared" si="848"/>
        <v>1797.7857650273229</v>
      </c>
      <c r="W7651" s="53">
        <f t="shared" si="849"/>
        <v>-3.059356988718287E-4</v>
      </c>
      <c r="X7651" s="53" t="str">
        <f t="shared" si="850"/>
        <v/>
      </c>
      <c r="Y7651" s="54" t="str">
        <f t="shared" si="851"/>
        <v/>
      </c>
    </row>
    <row r="7652" spans="17:25" x14ac:dyDescent="0.25">
      <c r="Q7652" s="47">
        <f t="shared" si="847"/>
        <v>2012</v>
      </c>
      <c r="R7652" s="48" t="str">
        <f t="shared" si="845"/>
        <v>201211</v>
      </c>
      <c r="S7652" s="49">
        <v>41214</v>
      </c>
      <c r="T7652" s="48">
        <v>1831.25</v>
      </c>
      <c r="U7652" s="50">
        <f t="shared" si="846"/>
        <v>1821.0136666666672</v>
      </c>
      <c r="V7652" s="51">
        <f t="shared" si="848"/>
        <v>1797.7857650273229</v>
      </c>
      <c r="W7652" s="53">
        <f t="shared" si="849"/>
        <v>7.4321407297706088E-4</v>
      </c>
      <c r="X7652" s="53">
        <f t="shared" si="850"/>
        <v>9.2067668005750836E-3</v>
      </c>
      <c r="Y7652" s="54" t="str">
        <f t="shared" si="851"/>
        <v/>
      </c>
    </row>
    <row r="7653" spans="17:25" x14ac:dyDescent="0.25">
      <c r="Q7653" s="47">
        <f t="shared" si="847"/>
        <v>2012</v>
      </c>
      <c r="R7653" s="48" t="str">
        <f t="shared" si="845"/>
        <v>201211</v>
      </c>
      <c r="S7653" s="49">
        <v>41215</v>
      </c>
      <c r="T7653" s="48">
        <v>1825.5</v>
      </c>
      <c r="U7653" s="50">
        <f t="shared" si="846"/>
        <v>1821.0136666666672</v>
      </c>
      <c r="V7653" s="51">
        <f t="shared" si="848"/>
        <v>1797.7857650273229</v>
      </c>
      <c r="W7653" s="53">
        <f t="shared" si="849"/>
        <v>-3.1399317406143323E-3</v>
      </c>
      <c r="X7653" s="53" t="str">
        <f t="shared" si="850"/>
        <v/>
      </c>
      <c r="Y7653" s="54" t="str">
        <f t="shared" si="851"/>
        <v/>
      </c>
    </row>
    <row r="7654" spans="17:25" x14ac:dyDescent="0.25">
      <c r="Q7654" s="47">
        <f t="shared" si="847"/>
        <v>2012</v>
      </c>
      <c r="R7654" s="48" t="str">
        <f t="shared" si="845"/>
        <v>201211</v>
      </c>
      <c r="S7654" s="49">
        <v>41216</v>
      </c>
      <c r="T7654" s="48">
        <v>1828.8</v>
      </c>
      <c r="U7654" s="50">
        <f t="shared" si="846"/>
        <v>1821.0136666666672</v>
      </c>
      <c r="V7654" s="51">
        <f t="shared" si="848"/>
        <v>1797.7857650273229</v>
      </c>
      <c r="W7654" s="53">
        <f t="shared" si="849"/>
        <v>1.8077239112572752E-3</v>
      </c>
      <c r="X7654" s="53" t="str">
        <f t="shared" si="850"/>
        <v/>
      </c>
      <c r="Y7654" s="54" t="str">
        <f t="shared" si="851"/>
        <v/>
      </c>
    </row>
    <row r="7655" spans="17:25" x14ac:dyDescent="0.25">
      <c r="Q7655" s="47">
        <f t="shared" si="847"/>
        <v>2012</v>
      </c>
      <c r="R7655" s="48" t="str">
        <f t="shared" si="845"/>
        <v>201211</v>
      </c>
      <c r="S7655" s="49">
        <v>41217</v>
      </c>
      <c r="T7655" s="48">
        <v>1828.8</v>
      </c>
      <c r="U7655" s="50">
        <f t="shared" si="846"/>
        <v>1821.0136666666672</v>
      </c>
      <c r="V7655" s="51">
        <f t="shared" si="848"/>
        <v>1797.7857650273229</v>
      </c>
      <c r="W7655" s="53">
        <f t="shared" si="849"/>
        <v>0</v>
      </c>
      <c r="X7655" s="53" t="str">
        <f t="shared" si="850"/>
        <v/>
      </c>
      <c r="Y7655" s="54" t="str">
        <f t="shared" si="851"/>
        <v/>
      </c>
    </row>
    <row r="7656" spans="17:25" x14ac:dyDescent="0.25">
      <c r="Q7656" s="47">
        <f t="shared" si="847"/>
        <v>2012</v>
      </c>
      <c r="R7656" s="48" t="str">
        <f t="shared" si="845"/>
        <v>201211</v>
      </c>
      <c r="S7656" s="49">
        <v>41218</v>
      </c>
      <c r="T7656" s="48">
        <v>1828.8</v>
      </c>
      <c r="U7656" s="50">
        <f t="shared" si="846"/>
        <v>1821.0136666666672</v>
      </c>
      <c r="V7656" s="51">
        <f t="shared" si="848"/>
        <v>1797.7857650273229</v>
      </c>
      <c r="W7656" s="53">
        <f t="shared" si="849"/>
        <v>0</v>
      </c>
      <c r="X7656" s="53" t="str">
        <f t="shared" si="850"/>
        <v/>
      </c>
      <c r="Y7656" s="54" t="str">
        <f t="shared" si="851"/>
        <v/>
      </c>
    </row>
    <row r="7657" spans="17:25" x14ac:dyDescent="0.25">
      <c r="Q7657" s="47">
        <f t="shared" si="847"/>
        <v>2012</v>
      </c>
      <c r="R7657" s="48" t="str">
        <f t="shared" si="845"/>
        <v>201211</v>
      </c>
      <c r="S7657" s="49">
        <v>41219</v>
      </c>
      <c r="T7657" s="48">
        <v>1828.8</v>
      </c>
      <c r="U7657" s="50">
        <f t="shared" si="846"/>
        <v>1821.0136666666672</v>
      </c>
      <c r="V7657" s="51">
        <f t="shared" si="848"/>
        <v>1797.7857650273229</v>
      </c>
      <c r="W7657" s="53">
        <f t="shared" si="849"/>
        <v>0</v>
      </c>
      <c r="X7657" s="53" t="str">
        <f t="shared" si="850"/>
        <v/>
      </c>
      <c r="Y7657" s="54" t="str">
        <f t="shared" si="851"/>
        <v/>
      </c>
    </row>
    <row r="7658" spans="17:25" x14ac:dyDescent="0.25">
      <c r="Q7658" s="47">
        <f t="shared" si="847"/>
        <v>2012</v>
      </c>
      <c r="R7658" s="48" t="str">
        <f t="shared" si="845"/>
        <v>201211</v>
      </c>
      <c r="S7658" s="49">
        <v>41220</v>
      </c>
      <c r="T7658" s="48">
        <v>1814.99</v>
      </c>
      <c r="U7658" s="50">
        <f t="shared" si="846"/>
        <v>1821.0136666666672</v>
      </c>
      <c r="V7658" s="51">
        <f t="shared" si="848"/>
        <v>1797.7857650273229</v>
      </c>
      <c r="W7658" s="53">
        <f t="shared" si="849"/>
        <v>-7.5513998250218428E-3</v>
      </c>
      <c r="X7658" s="53" t="str">
        <f t="shared" si="850"/>
        <v/>
      </c>
      <c r="Y7658" s="54" t="str">
        <f t="shared" si="851"/>
        <v/>
      </c>
    </row>
    <row r="7659" spans="17:25" x14ac:dyDescent="0.25">
      <c r="Q7659" s="47">
        <f t="shared" si="847"/>
        <v>2012</v>
      </c>
      <c r="R7659" s="48" t="str">
        <f t="shared" si="845"/>
        <v>201211</v>
      </c>
      <c r="S7659" s="49">
        <v>41221</v>
      </c>
      <c r="T7659" s="48">
        <v>1814.83</v>
      </c>
      <c r="U7659" s="50">
        <f t="shared" si="846"/>
        <v>1821.0136666666672</v>
      </c>
      <c r="V7659" s="51">
        <f t="shared" si="848"/>
        <v>1797.7857650273229</v>
      </c>
      <c r="W7659" s="53">
        <f t="shared" si="849"/>
        <v>-8.8154755673586216E-5</v>
      </c>
      <c r="X7659" s="53" t="str">
        <f t="shared" si="850"/>
        <v/>
      </c>
      <c r="Y7659" s="54" t="str">
        <f t="shared" si="851"/>
        <v/>
      </c>
    </row>
    <row r="7660" spans="17:25" x14ac:dyDescent="0.25">
      <c r="Q7660" s="47">
        <f t="shared" si="847"/>
        <v>2012</v>
      </c>
      <c r="R7660" s="48" t="str">
        <f t="shared" si="845"/>
        <v>201211</v>
      </c>
      <c r="S7660" s="49">
        <v>41222</v>
      </c>
      <c r="T7660" s="48">
        <v>1814.21</v>
      </c>
      <c r="U7660" s="50">
        <f t="shared" si="846"/>
        <v>1821.0136666666672</v>
      </c>
      <c r="V7660" s="51">
        <f t="shared" si="848"/>
        <v>1797.7857650273229</v>
      </c>
      <c r="W7660" s="53">
        <f t="shared" si="849"/>
        <v>-3.4162979452612152E-4</v>
      </c>
      <c r="X7660" s="53" t="str">
        <f t="shared" si="850"/>
        <v/>
      </c>
      <c r="Y7660" s="54" t="str">
        <f t="shared" si="851"/>
        <v/>
      </c>
    </row>
    <row r="7661" spans="17:25" x14ac:dyDescent="0.25">
      <c r="Q7661" s="47">
        <f t="shared" si="847"/>
        <v>2012</v>
      </c>
      <c r="R7661" s="48" t="str">
        <f t="shared" si="845"/>
        <v>201211</v>
      </c>
      <c r="S7661" s="49">
        <v>41223</v>
      </c>
      <c r="T7661" s="48">
        <v>1816.99</v>
      </c>
      <c r="U7661" s="50">
        <f t="shared" si="846"/>
        <v>1821.0136666666672</v>
      </c>
      <c r="V7661" s="51">
        <f t="shared" si="848"/>
        <v>1797.7857650273229</v>
      </c>
      <c r="W7661" s="53">
        <f t="shared" si="849"/>
        <v>1.5323474129234071E-3</v>
      </c>
      <c r="X7661" s="53" t="str">
        <f t="shared" si="850"/>
        <v/>
      </c>
      <c r="Y7661" s="54" t="str">
        <f t="shared" si="851"/>
        <v/>
      </c>
    </row>
    <row r="7662" spans="17:25" x14ac:dyDescent="0.25">
      <c r="Q7662" s="47">
        <f t="shared" si="847"/>
        <v>2012</v>
      </c>
      <c r="R7662" s="48" t="str">
        <f t="shared" si="845"/>
        <v>201211</v>
      </c>
      <c r="S7662" s="49">
        <v>41224</v>
      </c>
      <c r="T7662" s="48">
        <v>1816.99</v>
      </c>
      <c r="U7662" s="50">
        <f t="shared" si="846"/>
        <v>1821.0136666666672</v>
      </c>
      <c r="V7662" s="51">
        <f t="shared" si="848"/>
        <v>1797.7857650273229</v>
      </c>
      <c r="W7662" s="53">
        <f t="shared" si="849"/>
        <v>0</v>
      </c>
      <c r="X7662" s="53" t="str">
        <f t="shared" si="850"/>
        <v/>
      </c>
      <c r="Y7662" s="54" t="str">
        <f t="shared" si="851"/>
        <v/>
      </c>
    </row>
    <row r="7663" spans="17:25" x14ac:dyDescent="0.25">
      <c r="Q7663" s="47">
        <f t="shared" si="847"/>
        <v>2012</v>
      </c>
      <c r="R7663" s="48" t="str">
        <f t="shared" si="845"/>
        <v>201211</v>
      </c>
      <c r="S7663" s="49">
        <v>41225</v>
      </c>
      <c r="T7663" s="48">
        <v>1816.99</v>
      </c>
      <c r="U7663" s="50">
        <f t="shared" si="846"/>
        <v>1821.0136666666672</v>
      </c>
      <c r="V7663" s="51">
        <f t="shared" si="848"/>
        <v>1797.7857650273229</v>
      </c>
      <c r="W7663" s="53">
        <f t="shared" si="849"/>
        <v>0</v>
      </c>
      <c r="X7663" s="53" t="str">
        <f t="shared" si="850"/>
        <v/>
      </c>
      <c r="Y7663" s="54" t="str">
        <f t="shared" si="851"/>
        <v/>
      </c>
    </row>
    <row r="7664" spans="17:25" x14ac:dyDescent="0.25">
      <c r="Q7664" s="47">
        <f t="shared" si="847"/>
        <v>2012</v>
      </c>
      <c r="R7664" s="48" t="str">
        <f t="shared" si="845"/>
        <v>201211</v>
      </c>
      <c r="S7664" s="49">
        <v>41226</v>
      </c>
      <c r="T7664" s="48">
        <v>1816.99</v>
      </c>
      <c r="U7664" s="50">
        <f t="shared" si="846"/>
        <v>1821.0136666666672</v>
      </c>
      <c r="V7664" s="51">
        <f t="shared" si="848"/>
        <v>1797.7857650273229</v>
      </c>
      <c r="W7664" s="53">
        <f t="shared" si="849"/>
        <v>0</v>
      </c>
      <c r="X7664" s="53" t="str">
        <f t="shared" si="850"/>
        <v/>
      </c>
      <c r="Y7664" s="54" t="str">
        <f t="shared" si="851"/>
        <v/>
      </c>
    </row>
    <row r="7665" spans="17:25" x14ac:dyDescent="0.25">
      <c r="Q7665" s="47">
        <f t="shared" si="847"/>
        <v>2012</v>
      </c>
      <c r="R7665" s="48" t="str">
        <f t="shared" si="845"/>
        <v>201211</v>
      </c>
      <c r="S7665" s="49">
        <v>41227</v>
      </c>
      <c r="T7665" s="48">
        <v>1819.3</v>
      </c>
      <c r="U7665" s="50">
        <f t="shared" si="846"/>
        <v>1821.0136666666672</v>
      </c>
      <c r="V7665" s="51">
        <f t="shared" si="848"/>
        <v>1797.7857650273229</v>
      </c>
      <c r="W7665" s="53">
        <f t="shared" si="849"/>
        <v>1.2713333590168574E-3</v>
      </c>
      <c r="X7665" s="53" t="str">
        <f t="shared" si="850"/>
        <v/>
      </c>
      <c r="Y7665" s="54" t="str">
        <f t="shared" si="851"/>
        <v/>
      </c>
    </row>
    <row r="7666" spans="17:25" x14ac:dyDescent="0.25">
      <c r="Q7666" s="47">
        <f t="shared" si="847"/>
        <v>2012</v>
      </c>
      <c r="R7666" s="48" t="str">
        <f t="shared" si="845"/>
        <v>201211</v>
      </c>
      <c r="S7666" s="49">
        <v>41228</v>
      </c>
      <c r="T7666" s="48">
        <v>1818.2</v>
      </c>
      <c r="U7666" s="50">
        <f t="shared" si="846"/>
        <v>1821.0136666666672</v>
      </c>
      <c r="V7666" s="51">
        <f t="shared" si="848"/>
        <v>1797.7857650273229</v>
      </c>
      <c r="W7666" s="53">
        <f t="shared" si="849"/>
        <v>-6.046281536854492E-4</v>
      </c>
      <c r="X7666" s="53" t="str">
        <f t="shared" si="850"/>
        <v/>
      </c>
      <c r="Y7666" s="54" t="str">
        <f t="shared" si="851"/>
        <v/>
      </c>
    </row>
    <row r="7667" spans="17:25" x14ac:dyDescent="0.25">
      <c r="Q7667" s="47">
        <f t="shared" si="847"/>
        <v>2012</v>
      </c>
      <c r="R7667" s="48" t="str">
        <f t="shared" si="845"/>
        <v>201211</v>
      </c>
      <c r="S7667" s="49">
        <v>41229</v>
      </c>
      <c r="T7667" s="48">
        <v>1822.61</v>
      </c>
      <c r="U7667" s="50">
        <f t="shared" si="846"/>
        <v>1821.0136666666672</v>
      </c>
      <c r="V7667" s="51">
        <f t="shared" si="848"/>
        <v>1797.7857650273229</v>
      </c>
      <c r="W7667" s="53">
        <f t="shared" si="849"/>
        <v>2.4254757452424336E-3</v>
      </c>
      <c r="X7667" s="53" t="str">
        <f t="shared" si="850"/>
        <v/>
      </c>
      <c r="Y7667" s="54" t="str">
        <f t="shared" si="851"/>
        <v/>
      </c>
    </row>
    <row r="7668" spans="17:25" x14ac:dyDescent="0.25">
      <c r="Q7668" s="47">
        <f t="shared" si="847"/>
        <v>2012</v>
      </c>
      <c r="R7668" s="48" t="str">
        <f t="shared" si="845"/>
        <v>201211</v>
      </c>
      <c r="S7668" s="49">
        <v>41230</v>
      </c>
      <c r="T7668" s="48">
        <v>1823.46</v>
      </c>
      <c r="U7668" s="50">
        <f t="shared" si="846"/>
        <v>1821.0136666666672</v>
      </c>
      <c r="V7668" s="51">
        <f t="shared" si="848"/>
        <v>1797.7857650273229</v>
      </c>
      <c r="W7668" s="53">
        <f t="shared" si="849"/>
        <v>4.663641700639598E-4</v>
      </c>
      <c r="X7668" s="53" t="str">
        <f t="shared" si="850"/>
        <v/>
      </c>
      <c r="Y7668" s="54" t="str">
        <f t="shared" si="851"/>
        <v/>
      </c>
    </row>
    <row r="7669" spans="17:25" x14ac:dyDescent="0.25">
      <c r="Q7669" s="47">
        <f t="shared" si="847"/>
        <v>2012</v>
      </c>
      <c r="R7669" s="48" t="str">
        <f t="shared" si="845"/>
        <v>201211</v>
      </c>
      <c r="S7669" s="49">
        <v>41231</v>
      </c>
      <c r="T7669" s="48">
        <v>1823.46</v>
      </c>
      <c r="U7669" s="50">
        <f t="shared" si="846"/>
        <v>1821.0136666666672</v>
      </c>
      <c r="V7669" s="51">
        <f t="shared" si="848"/>
        <v>1797.7857650273229</v>
      </c>
      <c r="W7669" s="53">
        <f t="shared" si="849"/>
        <v>0</v>
      </c>
      <c r="X7669" s="53" t="str">
        <f t="shared" si="850"/>
        <v/>
      </c>
      <c r="Y7669" s="54" t="str">
        <f t="shared" si="851"/>
        <v/>
      </c>
    </row>
    <row r="7670" spans="17:25" x14ac:dyDescent="0.25">
      <c r="Q7670" s="47">
        <f t="shared" si="847"/>
        <v>2012</v>
      </c>
      <c r="R7670" s="48" t="str">
        <f t="shared" si="845"/>
        <v>201211</v>
      </c>
      <c r="S7670" s="49">
        <v>41232</v>
      </c>
      <c r="T7670" s="48">
        <v>1823.46</v>
      </c>
      <c r="U7670" s="50">
        <f t="shared" si="846"/>
        <v>1821.0136666666672</v>
      </c>
      <c r="V7670" s="51">
        <f t="shared" si="848"/>
        <v>1797.7857650273229</v>
      </c>
      <c r="W7670" s="53">
        <f t="shared" si="849"/>
        <v>0</v>
      </c>
      <c r="X7670" s="53" t="str">
        <f t="shared" si="850"/>
        <v/>
      </c>
      <c r="Y7670" s="54" t="str">
        <f t="shared" si="851"/>
        <v/>
      </c>
    </row>
    <row r="7671" spans="17:25" x14ac:dyDescent="0.25">
      <c r="Q7671" s="47">
        <f t="shared" si="847"/>
        <v>2012</v>
      </c>
      <c r="R7671" s="48" t="str">
        <f t="shared" si="845"/>
        <v>201211</v>
      </c>
      <c r="S7671" s="49">
        <v>41233</v>
      </c>
      <c r="T7671" s="48">
        <v>1817.67</v>
      </c>
      <c r="U7671" s="50">
        <f t="shared" si="846"/>
        <v>1821.0136666666672</v>
      </c>
      <c r="V7671" s="51">
        <f t="shared" si="848"/>
        <v>1797.7857650273229</v>
      </c>
      <c r="W7671" s="53">
        <f t="shared" si="849"/>
        <v>-3.1752821559013489E-3</v>
      </c>
      <c r="X7671" s="53" t="str">
        <f t="shared" si="850"/>
        <v/>
      </c>
      <c r="Y7671" s="54" t="str">
        <f t="shared" si="851"/>
        <v/>
      </c>
    </row>
    <row r="7672" spans="17:25" x14ac:dyDescent="0.25">
      <c r="Q7672" s="47">
        <f t="shared" si="847"/>
        <v>2012</v>
      </c>
      <c r="R7672" s="48" t="str">
        <f t="shared" si="845"/>
        <v>201211</v>
      </c>
      <c r="S7672" s="49">
        <v>41234</v>
      </c>
      <c r="T7672" s="48">
        <v>1815.58</v>
      </c>
      <c r="U7672" s="50">
        <f t="shared" si="846"/>
        <v>1821.0136666666672</v>
      </c>
      <c r="V7672" s="51">
        <f t="shared" si="848"/>
        <v>1797.7857650273229</v>
      </c>
      <c r="W7672" s="53">
        <f t="shared" si="849"/>
        <v>-1.1498236753646474E-3</v>
      </c>
      <c r="X7672" s="53" t="str">
        <f t="shared" si="850"/>
        <v/>
      </c>
      <c r="Y7672" s="54" t="str">
        <f t="shared" si="851"/>
        <v/>
      </c>
    </row>
    <row r="7673" spans="17:25" x14ac:dyDescent="0.25">
      <c r="Q7673" s="47">
        <f t="shared" si="847"/>
        <v>2012</v>
      </c>
      <c r="R7673" s="48" t="str">
        <f t="shared" si="845"/>
        <v>201211</v>
      </c>
      <c r="S7673" s="49">
        <v>41235</v>
      </c>
      <c r="T7673" s="48">
        <v>1815.76</v>
      </c>
      <c r="U7673" s="50">
        <f t="shared" si="846"/>
        <v>1821.0136666666672</v>
      </c>
      <c r="V7673" s="51">
        <f t="shared" si="848"/>
        <v>1797.7857650273229</v>
      </c>
      <c r="W7673" s="53">
        <f t="shared" si="849"/>
        <v>9.9141872018870814E-5</v>
      </c>
      <c r="X7673" s="53" t="str">
        <f t="shared" si="850"/>
        <v/>
      </c>
      <c r="Y7673" s="54" t="str">
        <f t="shared" si="851"/>
        <v/>
      </c>
    </row>
    <row r="7674" spans="17:25" x14ac:dyDescent="0.25">
      <c r="Q7674" s="47">
        <f t="shared" si="847"/>
        <v>2012</v>
      </c>
      <c r="R7674" s="48" t="str">
        <f t="shared" si="845"/>
        <v>201211</v>
      </c>
      <c r="S7674" s="49">
        <v>41236</v>
      </c>
      <c r="T7674" s="48">
        <v>1815.76</v>
      </c>
      <c r="U7674" s="50">
        <f t="shared" si="846"/>
        <v>1821.0136666666672</v>
      </c>
      <c r="V7674" s="51">
        <f t="shared" si="848"/>
        <v>1797.7857650273229</v>
      </c>
      <c r="W7674" s="53">
        <f t="shared" si="849"/>
        <v>0</v>
      </c>
      <c r="X7674" s="53" t="str">
        <f t="shared" si="850"/>
        <v/>
      </c>
      <c r="Y7674" s="54" t="str">
        <f t="shared" si="851"/>
        <v/>
      </c>
    </row>
    <row r="7675" spans="17:25" x14ac:dyDescent="0.25">
      <c r="Q7675" s="47">
        <f t="shared" si="847"/>
        <v>2012</v>
      </c>
      <c r="R7675" s="48" t="str">
        <f t="shared" si="845"/>
        <v>201211</v>
      </c>
      <c r="S7675" s="49">
        <v>41237</v>
      </c>
      <c r="T7675" s="48">
        <v>1820.18</v>
      </c>
      <c r="U7675" s="50">
        <f t="shared" si="846"/>
        <v>1821.0136666666672</v>
      </c>
      <c r="V7675" s="51">
        <f t="shared" si="848"/>
        <v>1797.7857650273229</v>
      </c>
      <c r="W7675" s="53">
        <f t="shared" si="849"/>
        <v>2.4342424108914074E-3</v>
      </c>
      <c r="X7675" s="53" t="str">
        <f t="shared" si="850"/>
        <v/>
      </c>
      <c r="Y7675" s="54" t="str">
        <f t="shared" si="851"/>
        <v/>
      </c>
    </row>
    <row r="7676" spans="17:25" x14ac:dyDescent="0.25">
      <c r="Q7676" s="47">
        <f t="shared" si="847"/>
        <v>2012</v>
      </c>
      <c r="R7676" s="48" t="str">
        <f t="shared" si="845"/>
        <v>201211</v>
      </c>
      <c r="S7676" s="49">
        <v>41238</v>
      </c>
      <c r="T7676" s="48">
        <v>1820.18</v>
      </c>
      <c r="U7676" s="50">
        <f t="shared" si="846"/>
        <v>1821.0136666666672</v>
      </c>
      <c r="V7676" s="51">
        <f t="shared" si="848"/>
        <v>1797.7857650273229</v>
      </c>
      <c r="W7676" s="53">
        <f t="shared" si="849"/>
        <v>0</v>
      </c>
      <c r="X7676" s="53" t="str">
        <f t="shared" si="850"/>
        <v/>
      </c>
      <c r="Y7676" s="54" t="str">
        <f t="shared" si="851"/>
        <v/>
      </c>
    </row>
    <row r="7677" spans="17:25" x14ac:dyDescent="0.25">
      <c r="Q7677" s="47">
        <f t="shared" si="847"/>
        <v>2012</v>
      </c>
      <c r="R7677" s="48" t="str">
        <f t="shared" si="845"/>
        <v>201211</v>
      </c>
      <c r="S7677" s="49">
        <v>41239</v>
      </c>
      <c r="T7677" s="48">
        <v>1820.18</v>
      </c>
      <c r="U7677" s="50">
        <f t="shared" si="846"/>
        <v>1821.0136666666672</v>
      </c>
      <c r="V7677" s="51">
        <f t="shared" si="848"/>
        <v>1797.7857650273229</v>
      </c>
      <c r="W7677" s="53">
        <f t="shared" si="849"/>
        <v>0</v>
      </c>
      <c r="X7677" s="53" t="str">
        <f t="shared" si="850"/>
        <v/>
      </c>
      <c r="Y7677" s="54" t="str">
        <f t="shared" si="851"/>
        <v/>
      </c>
    </row>
    <row r="7678" spans="17:25" x14ac:dyDescent="0.25">
      <c r="Q7678" s="47">
        <f t="shared" si="847"/>
        <v>2012</v>
      </c>
      <c r="R7678" s="48" t="str">
        <f t="shared" si="845"/>
        <v>201211</v>
      </c>
      <c r="S7678" s="49">
        <v>41240</v>
      </c>
      <c r="T7678" s="48">
        <v>1824.12</v>
      </c>
      <c r="U7678" s="50">
        <f t="shared" si="846"/>
        <v>1821.0136666666672</v>
      </c>
      <c r="V7678" s="51">
        <f t="shared" si="848"/>
        <v>1797.7857650273229</v>
      </c>
      <c r="W7678" s="53">
        <f t="shared" si="849"/>
        <v>2.1646210814314504E-3</v>
      </c>
      <c r="X7678" s="53" t="str">
        <f t="shared" si="850"/>
        <v/>
      </c>
      <c r="Y7678" s="54" t="str">
        <f t="shared" si="851"/>
        <v/>
      </c>
    </row>
    <row r="7679" spans="17:25" x14ac:dyDescent="0.25">
      <c r="Q7679" s="47">
        <f t="shared" si="847"/>
        <v>2012</v>
      </c>
      <c r="R7679" s="48" t="str">
        <f t="shared" si="845"/>
        <v>201211</v>
      </c>
      <c r="S7679" s="49">
        <v>41241</v>
      </c>
      <c r="T7679" s="48">
        <v>1823.54</v>
      </c>
      <c r="U7679" s="50">
        <f t="shared" si="846"/>
        <v>1821.0136666666672</v>
      </c>
      <c r="V7679" s="51">
        <f t="shared" si="848"/>
        <v>1797.7857650273229</v>
      </c>
      <c r="W7679" s="53">
        <f t="shared" si="849"/>
        <v>-3.1796153761809443E-4</v>
      </c>
      <c r="X7679" s="53" t="str">
        <f t="shared" si="850"/>
        <v/>
      </c>
      <c r="Y7679" s="54" t="str">
        <f t="shared" si="851"/>
        <v/>
      </c>
    </row>
    <row r="7680" spans="17:25" x14ac:dyDescent="0.25">
      <c r="Q7680" s="47">
        <f t="shared" si="847"/>
        <v>2012</v>
      </c>
      <c r="R7680" s="48" t="str">
        <f t="shared" si="845"/>
        <v>201211</v>
      </c>
      <c r="S7680" s="49">
        <v>41242</v>
      </c>
      <c r="T7680" s="48">
        <v>1825.08</v>
      </c>
      <c r="U7680" s="50">
        <f t="shared" si="846"/>
        <v>1821.0136666666672</v>
      </c>
      <c r="V7680" s="51">
        <f t="shared" si="848"/>
        <v>1797.7857650273229</v>
      </c>
      <c r="W7680" s="53">
        <f t="shared" si="849"/>
        <v>8.4451122541873147E-4</v>
      </c>
      <c r="X7680" s="53" t="str">
        <f t="shared" si="850"/>
        <v/>
      </c>
      <c r="Y7680" s="54" t="str">
        <f t="shared" si="851"/>
        <v/>
      </c>
    </row>
    <row r="7681" spans="17:25" x14ac:dyDescent="0.25">
      <c r="Q7681" s="47">
        <f t="shared" si="847"/>
        <v>2012</v>
      </c>
      <c r="R7681" s="48" t="str">
        <f t="shared" si="845"/>
        <v>201211</v>
      </c>
      <c r="S7681" s="49">
        <v>41243</v>
      </c>
      <c r="T7681" s="48">
        <v>1817.93</v>
      </c>
      <c r="U7681" s="50">
        <f t="shared" si="846"/>
        <v>1821.0136666666672</v>
      </c>
      <c r="V7681" s="51">
        <f t="shared" si="848"/>
        <v>1797.7857650273229</v>
      </c>
      <c r="W7681" s="53">
        <f t="shared" si="849"/>
        <v>-3.9176364871675862E-3</v>
      </c>
      <c r="X7681" s="53" t="str">
        <f t="shared" si="850"/>
        <v/>
      </c>
      <c r="Y7681" s="54" t="str">
        <f t="shared" si="851"/>
        <v/>
      </c>
    </row>
    <row r="7682" spans="17:25" x14ac:dyDescent="0.25">
      <c r="Q7682" s="47">
        <f t="shared" si="847"/>
        <v>2012</v>
      </c>
      <c r="R7682" s="48" t="str">
        <f t="shared" si="845"/>
        <v>201212</v>
      </c>
      <c r="S7682" s="49">
        <v>41244</v>
      </c>
      <c r="T7682" s="48">
        <v>1813.72</v>
      </c>
      <c r="U7682" s="50">
        <f t="shared" si="846"/>
        <v>1792.4948387096781</v>
      </c>
      <c r="V7682" s="51">
        <f t="shared" si="848"/>
        <v>1797.7857650273229</v>
      </c>
      <c r="W7682" s="53">
        <f t="shared" si="849"/>
        <v>-2.3158207411726472E-3</v>
      </c>
      <c r="X7682" s="53">
        <f t="shared" si="850"/>
        <v>-1.5660963165198161E-2</v>
      </c>
      <c r="Y7682" s="54" t="str">
        <f t="shared" si="851"/>
        <v/>
      </c>
    </row>
    <row r="7683" spans="17:25" x14ac:dyDescent="0.25">
      <c r="Q7683" s="47">
        <f t="shared" si="847"/>
        <v>2012</v>
      </c>
      <c r="R7683" s="48" t="str">
        <f t="shared" si="845"/>
        <v>201212</v>
      </c>
      <c r="S7683" s="49">
        <v>41245</v>
      </c>
      <c r="T7683" s="48">
        <v>1813.72</v>
      </c>
      <c r="U7683" s="50">
        <f t="shared" si="846"/>
        <v>1792.4948387096781</v>
      </c>
      <c r="V7683" s="51">
        <f t="shared" si="848"/>
        <v>1797.7857650273229</v>
      </c>
      <c r="W7683" s="53">
        <f t="shared" si="849"/>
        <v>0</v>
      </c>
      <c r="X7683" s="53" t="str">
        <f t="shared" si="850"/>
        <v/>
      </c>
      <c r="Y7683" s="54" t="str">
        <f t="shared" si="851"/>
        <v/>
      </c>
    </row>
    <row r="7684" spans="17:25" x14ac:dyDescent="0.25">
      <c r="Q7684" s="47">
        <f t="shared" si="847"/>
        <v>2012</v>
      </c>
      <c r="R7684" s="48" t="str">
        <f t="shared" si="845"/>
        <v>201212</v>
      </c>
      <c r="S7684" s="49">
        <v>41246</v>
      </c>
      <c r="T7684" s="48">
        <v>1813.72</v>
      </c>
      <c r="U7684" s="50">
        <f t="shared" si="846"/>
        <v>1792.4948387096781</v>
      </c>
      <c r="V7684" s="51">
        <f t="shared" si="848"/>
        <v>1797.7857650273229</v>
      </c>
      <c r="W7684" s="53">
        <f t="shared" si="849"/>
        <v>0</v>
      </c>
      <c r="X7684" s="53" t="str">
        <f t="shared" si="850"/>
        <v/>
      </c>
      <c r="Y7684" s="54" t="str">
        <f t="shared" si="851"/>
        <v/>
      </c>
    </row>
    <row r="7685" spans="17:25" x14ac:dyDescent="0.25">
      <c r="Q7685" s="47">
        <f t="shared" si="847"/>
        <v>2012</v>
      </c>
      <c r="R7685" s="48" t="str">
        <f t="shared" si="845"/>
        <v>201212</v>
      </c>
      <c r="S7685" s="49">
        <v>41247</v>
      </c>
      <c r="T7685" s="48">
        <v>1813.73</v>
      </c>
      <c r="U7685" s="50">
        <f t="shared" si="846"/>
        <v>1792.4948387096781</v>
      </c>
      <c r="V7685" s="51">
        <f t="shared" si="848"/>
        <v>1797.7857650273229</v>
      </c>
      <c r="W7685" s="53">
        <f t="shared" si="849"/>
        <v>5.5135302030606681E-6</v>
      </c>
      <c r="X7685" s="53" t="str">
        <f t="shared" si="850"/>
        <v/>
      </c>
      <c r="Y7685" s="54" t="str">
        <f t="shared" si="851"/>
        <v/>
      </c>
    </row>
    <row r="7686" spans="17:25" x14ac:dyDescent="0.25">
      <c r="Q7686" s="47">
        <f t="shared" si="847"/>
        <v>2012</v>
      </c>
      <c r="R7686" s="48" t="str">
        <f t="shared" si="845"/>
        <v>201212</v>
      </c>
      <c r="S7686" s="49">
        <v>41248</v>
      </c>
      <c r="T7686" s="48">
        <v>1813.57</v>
      </c>
      <c r="U7686" s="50">
        <f t="shared" si="846"/>
        <v>1792.4948387096781</v>
      </c>
      <c r="V7686" s="51">
        <f t="shared" si="848"/>
        <v>1797.7857650273229</v>
      </c>
      <c r="W7686" s="53">
        <f t="shared" si="849"/>
        <v>-8.8215996868368229E-5</v>
      </c>
      <c r="X7686" s="53" t="str">
        <f t="shared" si="850"/>
        <v/>
      </c>
      <c r="Y7686" s="54" t="str">
        <f t="shared" si="851"/>
        <v/>
      </c>
    </row>
    <row r="7687" spans="17:25" x14ac:dyDescent="0.25">
      <c r="Q7687" s="47">
        <f t="shared" si="847"/>
        <v>2012</v>
      </c>
      <c r="R7687" s="48" t="str">
        <f t="shared" ref="R7687:R7750" si="852">+YEAR(S7687)&amp;MONTH(S7687)</f>
        <v>201212</v>
      </c>
      <c r="S7687" s="49">
        <v>41249</v>
      </c>
      <c r="T7687" s="48">
        <v>1811.05</v>
      </c>
      <c r="U7687" s="50">
        <f t="shared" ref="U7687:U7750" si="853">+AVERAGEIF($R$3:$R$12000,R7687,$T$3:$T$12000)</f>
        <v>1792.4948387096781</v>
      </c>
      <c r="V7687" s="51">
        <f t="shared" si="848"/>
        <v>1797.7857650273229</v>
      </c>
      <c r="W7687" s="53">
        <f t="shared" si="849"/>
        <v>-1.3895245289676783E-3</v>
      </c>
      <c r="X7687" s="53" t="str">
        <f t="shared" si="850"/>
        <v/>
      </c>
      <c r="Y7687" s="54" t="str">
        <f t="shared" si="851"/>
        <v/>
      </c>
    </row>
    <row r="7688" spans="17:25" x14ac:dyDescent="0.25">
      <c r="Q7688" s="47">
        <f t="shared" ref="Q7688:Q7751" si="854">+YEAR(S7688)</f>
        <v>2012</v>
      </c>
      <c r="R7688" s="48" t="str">
        <f t="shared" si="852"/>
        <v>201212</v>
      </c>
      <c r="S7688" s="49">
        <v>41250</v>
      </c>
      <c r="T7688" s="48">
        <v>1803.69</v>
      </c>
      <c r="U7688" s="50">
        <f t="shared" si="853"/>
        <v>1792.4948387096781</v>
      </c>
      <c r="V7688" s="51">
        <f t="shared" ref="V7688:V7751" si="855">+AVERAGEIF($Q$3:$Q$12000,Q7688,$T$3:$T$12000)</f>
        <v>1797.7857650273229</v>
      </c>
      <c r="W7688" s="53">
        <f t="shared" si="849"/>
        <v>-4.0639408078185779E-3</v>
      </c>
      <c r="X7688" s="53" t="str">
        <f t="shared" si="850"/>
        <v/>
      </c>
      <c r="Y7688" s="54" t="str">
        <f t="shared" si="851"/>
        <v/>
      </c>
    </row>
    <row r="7689" spans="17:25" x14ac:dyDescent="0.25">
      <c r="Q7689" s="47">
        <f t="shared" si="854"/>
        <v>2012</v>
      </c>
      <c r="R7689" s="48" t="str">
        <f t="shared" si="852"/>
        <v>201212</v>
      </c>
      <c r="S7689" s="49">
        <v>41251</v>
      </c>
      <c r="T7689" s="48">
        <v>1797.45</v>
      </c>
      <c r="U7689" s="50">
        <f t="shared" si="853"/>
        <v>1792.4948387096781</v>
      </c>
      <c r="V7689" s="51">
        <f t="shared" si="855"/>
        <v>1797.7857650273229</v>
      </c>
      <c r="W7689" s="53">
        <f t="shared" ref="W7689:W7752" si="856">+T7689/T7688-1</f>
        <v>-3.4595745388620314E-3</v>
      </c>
      <c r="X7689" s="53" t="str">
        <f t="shared" ref="X7689:X7752" si="857">IF(U7689/U7688-1=0,"",U7689/U7688-1)</f>
        <v/>
      </c>
      <c r="Y7689" s="54" t="str">
        <f t="shared" ref="Y7689:Y7752" si="858">+IF(V7689=V7688,"",V7689/V7688-1)</f>
        <v/>
      </c>
    </row>
    <row r="7690" spans="17:25" x14ac:dyDescent="0.25">
      <c r="Q7690" s="47">
        <f t="shared" si="854"/>
        <v>2012</v>
      </c>
      <c r="R7690" s="48" t="str">
        <f t="shared" si="852"/>
        <v>201212</v>
      </c>
      <c r="S7690" s="49">
        <v>41252</v>
      </c>
      <c r="T7690" s="48">
        <v>1797.45</v>
      </c>
      <c r="U7690" s="50">
        <f t="shared" si="853"/>
        <v>1792.4948387096781</v>
      </c>
      <c r="V7690" s="51">
        <f t="shared" si="855"/>
        <v>1797.7857650273229</v>
      </c>
      <c r="W7690" s="53">
        <f t="shared" si="856"/>
        <v>0</v>
      </c>
      <c r="X7690" s="53" t="str">
        <f t="shared" si="857"/>
        <v/>
      </c>
      <c r="Y7690" s="54" t="str">
        <f t="shared" si="858"/>
        <v/>
      </c>
    </row>
    <row r="7691" spans="17:25" x14ac:dyDescent="0.25">
      <c r="Q7691" s="47">
        <f t="shared" si="854"/>
        <v>2012</v>
      </c>
      <c r="R7691" s="48" t="str">
        <f t="shared" si="852"/>
        <v>201212</v>
      </c>
      <c r="S7691" s="49">
        <v>41253</v>
      </c>
      <c r="T7691" s="48">
        <v>1797.45</v>
      </c>
      <c r="U7691" s="50">
        <f t="shared" si="853"/>
        <v>1792.4948387096781</v>
      </c>
      <c r="V7691" s="51">
        <f t="shared" si="855"/>
        <v>1797.7857650273229</v>
      </c>
      <c r="W7691" s="53">
        <f t="shared" si="856"/>
        <v>0</v>
      </c>
      <c r="X7691" s="53" t="str">
        <f t="shared" si="857"/>
        <v/>
      </c>
      <c r="Y7691" s="54" t="str">
        <f t="shared" si="858"/>
        <v/>
      </c>
    </row>
    <row r="7692" spans="17:25" x14ac:dyDescent="0.25">
      <c r="Q7692" s="47">
        <f t="shared" si="854"/>
        <v>2012</v>
      </c>
      <c r="R7692" s="48" t="str">
        <f t="shared" si="852"/>
        <v>201212</v>
      </c>
      <c r="S7692" s="49">
        <v>41254</v>
      </c>
      <c r="T7692" s="48">
        <v>1799.4</v>
      </c>
      <c r="U7692" s="50">
        <f t="shared" si="853"/>
        <v>1792.4948387096781</v>
      </c>
      <c r="V7692" s="51">
        <f t="shared" si="855"/>
        <v>1797.7857650273229</v>
      </c>
      <c r="W7692" s="53">
        <f t="shared" si="856"/>
        <v>1.084870232829882E-3</v>
      </c>
      <c r="X7692" s="53" t="str">
        <f t="shared" si="857"/>
        <v/>
      </c>
      <c r="Y7692" s="54" t="str">
        <f t="shared" si="858"/>
        <v/>
      </c>
    </row>
    <row r="7693" spans="17:25" x14ac:dyDescent="0.25">
      <c r="Q7693" s="47">
        <f t="shared" si="854"/>
        <v>2012</v>
      </c>
      <c r="R7693" s="48" t="str">
        <f t="shared" si="852"/>
        <v>201212</v>
      </c>
      <c r="S7693" s="49">
        <v>41255</v>
      </c>
      <c r="T7693" s="48">
        <v>1801.5</v>
      </c>
      <c r="U7693" s="50">
        <f t="shared" si="853"/>
        <v>1792.4948387096781</v>
      </c>
      <c r="V7693" s="51">
        <f t="shared" si="855"/>
        <v>1797.7857650273229</v>
      </c>
      <c r="W7693" s="53">
        <f t="shared" si="856"/>
        <v>1.1670556852283465E-3</v>
      </c>
      <c r="X7693" s="53" t="str">
        <f t="shared" si="857"/>
        <v/>
      </c>
      <c r="Y7693" s="54" t="str">
        <f t="shared" si="858"/>
        <v/>
      </c>
    </row>
    <row r="7694" spans="17:25" x14ac:dyDescent="0.25">
      <c r="Q7694" s="47">
        <f t="shared" si="854"/>
        <v>2012</v>
      </c>
      <c r="R7694" s="48" t="str">
        <f t="shared" si="852"/>
        <v>201212</v>
      </c>
      <c r="S7694" s="49">
        <v>41256</v>
      </c>
      <c r="T7694" s="48">
        <v>1796.31</v>
      </c>
      <c r="U7694" s="50">
        <f t="shared" si="853"/>
        <v>1792.4948387096781</v>
      </c>
      <c r="V7694" s="51">
        <f t="shared" si="855"/>
        <v>1797.7857650273229</v>
      </c>
      <c r="W7694" s="53">
        <f t="shared" si="856"/>
        <v>-2.8809325562031418E-3</v>
      </c>
      <c r="X7694" s="53" t="str">
        <f t="shared" si="857"/>
        <v/>
      </c>
      <c r="Y7694" s="54" t="str">
        <f t="shared" si="858"/>
        <v/>
      </c>
    </row>
    <row r="7695" spans="17:25" x14ac:dyDescent="0.25">
      <c r="Q7695" s="47">
        <f t="shared" si="854"/>
        <v>2012</v>
      </c>
      <c r="R7695" s="48" t="str">
        <f t="shared" si="852"/>
        <v>201212</v>
      </c>
      <c r="S7695" s="49">
        <v>41257</v>
      </c>
      <c r="T7695" s="48">
        <v>1795.05</v>
      </c>
      <c r="U7695" s="50">
        <f t="shared" si="853"/>
        <v>1792.4948387096781</v>
      </c>
      <c r="V7695" s="51">
        <f t="shared" si="855"/>
        <v>1797.7857650273229</v>
      </c>
      <c r="W7695" s="53">
        <f t="shared" si="856"/>
        <v>-7.0143794779298219E-4</v>
      </c>
      <c r="X7695" s="53" t="str">
        <f t="shared" si="857"/>
        <v/>
      </c>
      <c r="Y7695" s="54" t="str">
        <f t="shared" si="858"/>
        <v/>
      </c>
    </row>
    <row r="7696" spans="17:25" x14ac:dyDescent="0.25">
      <c r="Q7696" s="47">
        <f t="shared" si="854"/>
        <v>2012</v>
      </c>
      <c r="R7696" s="48" t="str">
        <f t="shared" si="852"/>
        <v>201212</v>
      </c>
      <c r="S7696" s="49">
        <v>41258</v>
      </c>
      <c r="T7696" s="48">
        <v>1798.37</v>
      </c>
      <c r="U7696" s="50">
        <f t="shared" si="853"/>
        <v>1792.4948387096781</v>
      </c>
      <c r="V7696" s="51">
        <f t="shared" si="855"/>
        <v>1797.7857650273229</v>
      </c>
      <c r="W7696" s="53">
        <f t="shared" si="856"/>
        <v>1.8495306537422707E-3</v>
      </c>
      <c r="X7696" s="53" t="str">
        <f t="shared" si="857"/>
        <v/>
      </c>
      <c r="Y7696" s="54" t="str">
        <f t="shared" si="858"/>
        <v/>
      </c>
    </row>
    <row r="7697" spans="17:25" x14ac:dyDescent="0.25">
      <c r="Q7697" s="47">
        <f t="shared" si="854"/>
        <v>2012</v>
      </c>
      <c r="R7697" s="48" t="str">
        <f t="shared" si="852"/>
        <v>201212</v>
      </c>
      <c r="S7697" s="49">
        <v>41259</v>
      </c>
      <c r="T7697" s="48">
        <v>1798.37</v>
      </c>
      <c r="U7697" s="50">
        <f t="shared" si="853"/>
        <v>1792.4948387096781</v>
      </c>
      <c r="V7697" s="51">
        <f t="shared" si="855"/>
        <v>1797.7857650273229</v>
      </c>
      <c r="W7697" s="53">
        <f t="shared" si="856"/>
        <v>0</v>
      </c>
      <c r="X7697" s="53" t="str">
        <f t="shared" si="857"/>
        <v/>
      </c>
      <c r="Y7697" s="54" t="str">
        <f t="shared" si="858"/>
        <v/>
      </c>
    </row>
    <row r="7698" spans="17:25" x14ac:dyDescent="0.25">
      <c r="Q7698" s="47">
        <f t="shared" si="854"/>
        <v>2012</v>
      </c>
      <c r="R7698" s="48" t="str">
        <f t="shared" si="852"/>
        <v>201212</v>
      </c>
      <c r="S7698" s="49">
        <v>41260</v>
      </c>
      <c r="T7698" s="48">
        <v>1798.37</v>
      </c>
      <c r="U7698" s="50">
        <f t="shared" si="853"/>
        <v>1792.4948387096781</v>
      </c>
      <c r="V7698" s="51">
        <f t="shared" si="855"/>
        <v>1797.7857650273229</v>
      </c>
      <c r="W7698" s="53">
        <f t="shared" si="856"/>
        <v>0</v>
      </c>
      <c r="X7698" s="53" t="str">
        <f t="shared" si="857"/>
        <v/>
      </c>
      <c r="Y7698" s="54" t="str">
        <f t="shared" si="858"/>
        <v/>
      </c>
    </row>
    <row r="7699" spans="17:25" x14ac:dyDescent="0.25">
      <c r="Q7699" s="47">
        <f t="shared" si="854"/>
        <v>2012</v>
      </c>
      <c r="R7699" s="48" t="str">
        <f t="shared" si="852"/>
        <v>201212</v>
      </c>
      <c r="S7699" s="49">
        <v>41261</v>
      </c>
      <c r="T7699" s="48">
        <v>1796.98</v>
      </c>
      <c r="U7699" s="50">
        <f t="shared" si="853"/>
        <v>1792.4948387096781</v>
      </c>
      <c r="V7699" s="51">
        <f t="shared" si="855"/>
        <v>1797.7857650273229</v>
      </c>
      <c r="W7699" s="53">
        <f t="shared" si="856"/>
        <v>-7.7292214616564436E-4</v>
      </c>
      <c r="X7699" s="53" t="str">
        <f t="shared" si="857"/>
        <v/>
      </c>
      <c r="Y7699" s="54" t="str">
        <f t="shared" si="858"/>
        <v/>
      </c>
    </row>
    <row r="7700" spans="17:25" x14ac:dyDescent="0.25">
      <c r="Q7700" s="47">
        <f t="shared" si="854"/>
        <v>2012</v>
      </c>
      <c r="R7700" s="48" t="str">
        <f t="shared" si="852"/>
        <v>201212</v>
      </c>
      <c r="S7700" s="49">
        <v>41262</v>
      </c>
      <c r="T7700" s="48">
        <v>1794.14</v>
      </c>
      <c r="U7700" s="50">
        <f t="shared" si="853"/>
        <v>1792.4948387096781</v>
      </c>
      <c r="V7700" s="51">
        <f t="shared" si="855"/>
        <v>1797.7857650273229</v>
      </c>
      <c r="W7700" s="53">
        <f t="shared" si="856"/>
        <v>-1.5804293870826935E-3</v>
      </c>
      <c r="X7700" s="53" t="str">
        <f t="shared" si="857"/>
        <v/>
      </c>
      <c r="Y7700" s="54" t="str">
        <f t="shared" si="858"/>
        <v/>
      </c>
    </row>
    <row r="7701" spans="17:25" x14ac:dyDescent="0.25">
      <c r="Q7701" s="47">
        <f t="shared" si="854"/>
        <v>2012</v>
      </c>
      <c r="R7701" s="48" t="str">
        <f t="shared" si="852"/>
        <v>201212</v>
      </c>
      <c r="S7701" s="49">
        <v>41263</v>
      </c>
      <c r="T7701" s="48">
        <v>1790.46</v>
      </c>
      <c r="U7701" s="50">
        <f t="shared" si="853"/>
        <v>1792.4948387096781</v>
      </c>
      <c r="V7701" s="51">
        <f t="shared" si="855"/>
        <v>1797.7857650273229</v>
      </c>
      <c r="W7701" s="53">
        <f t="shared" si="856"/>
        <v>-2.0511219860211982E-3</v>
      </c>
      <c r="X7701" s="53" t="str">
        <f t="shared" si="857"/>
        <v/>
      </c>
      <c r="Y7701" s="54" t="str">
        <f t="shared" si="858"/>
        <v/>
      </c>
    </row>
    <row r="7702" spans="17:25" x14ac:dyDescent="0.25">
      <c r="Q7702" s="47">
        <f t="shared" si="854"/>
        <v>2012</v>
      </c>
      <c r="R7702" s="48" t="str">
        <f t="shared" si="852"/>
        <v>201212</v>
      </c>
      <c r="S7702" s="49">
        <v>41264</v>
      </c>
      <c r="T7702" s="48">
        <v>1788.87</v>
      </c>
      <c r="U7702" s="50">
        <f t="shared" si="853"/>
        <v>1792.4948387096781</v>
      </c>
      <c r="V7702" s="51">
        <f t="shared" si="855"/>
        <v>1797.7857650273229</v>
      </c>
      <c r="W7702" s="53">
        <f t="shared" si="856"/>
        <v>-8.8803994504216277E-4</v>
      </c>
      <c r="X7702" s="53" t="str">
        <f t="shared" si="857"/>
        <v/>
      </c>
      <c r="Y7702" s="54" t="str">
        <f t="shared" si="858"/>
        <v/>
      </c>
    </row>
    <row r="7703" spans="17:25" x14ac:dyDescent="0.25">
      <c r="Q7703" s="47">
        <f t="shared" si="854"/>
        <v>2012</v>
      </c>
      <c r="R7703" s="48" t="str">
        <f t="shared" si="852"/>
        <v>201212</v>
      </c>
      <c r="S7703" s="49">
        <v>41265</v>
      </c>
      <c r="T7703" s="48">
        <v>1779.79</v>
      </c>
      <c r="U7703" s="50">
        <f t="shared" si="853"/>
        <v>1792.4948387096781</v>
      </c>
      <c r="V7703" s="51">
        <f t="shared" si="855"/>
        <v>1797.7857650273229</v>
      </c>
      <c r="W7703" s="53">
        <f t="shared" si="856"/>
        <v>-5.0758299932358586E-3</v>
      </c>
      <c r="X7703" s="53" t="str">
        <f t="shared" si="857"/>
        <v/>
      </c>
      <c r="Y7703" s="54" t="str">
        <f t="shared" si="858"/>
        <v/>
      </c>
    </row>
    <row r="7704" spans="17:25" x14ac:dyDescent="0.25">
      <c r="Q7704" s="47">
        <f t="shared" si="854"/>
        <v>2012</v>
      </c>
      <c r="R7704" s="48" t="str">
        <f t="shared" si="852"/>
        <v>201212</v>
      </c>
      <c r="S7704" s="49">
        <v>41266</v>
      </c>
      <c r="T7704" s="48">
        <v>1779.79</v>
      </c>
      <c r="U7704" s="50">
        <f t="shared" si="853"/>
        <v>1792.4948387096781</v>
      </c>
      <c r="V7704" s="51">
        <f t="shared" si="855"/>
        <v>1797.7857650273229</v>
      </c>
      <c r="W7704" s="53">
        <f t="shared" si="856"/>
        <v>0</v>
      </c>
      <c r="X7704" s="53" t="str">
        <f t="shared" si="857"/>
        <v/>
      </c>
      <c r="Y7704" s="54" t="str">
        <f t="shared" si="858"/>
        <v/>
      </c>
    </row>
    <row r="7705" spans="17:25" x14ac:dyDescent="0.25">
      <c r="Q7705" s="47">
        <f t="shared" si="854"/>
        <v>2012</v>
      </c>
      <c r="R7705" s="48" t="str">
        <f t="shared" si="852"/>
        <v>201212</v>
      </c>
      <c r="S7705" s="49">
        <v>41267</v>
      </c>
      <c r="T7705" s="48">
        <v>1779.79</v>
      </c>
      <c r="U7705" s="50">
        <f t="shared" si="853"/>
        <v>1792.4948387096781</v>
      </c>
      <c r="V7705" s="51">
        <f t="shared" si="855"/>
        <v>1797.7857650273229</v>
      </c>
      <c r="W7705" s="53">
        <f t="shared" si="856"/>
        <v>0</v>
      </c>
      <c r="X7705" s="53" t="str">
        <f t="shared" si="857"/>
        <v/>
      </c>
      <c r="Y7705" s="54" t="str">
        <f t="shared" si="858"/>
        <v/>
      </c>
    </row>
    <row r="7706" spans="17:25" x14ac:dyDescent="0.25">
      <c r="Q7706" s="47">
        <f t="shared" si="854"/>
        <v>2012</v>
      </c>
      <c r="R7706" s="48" t="str">
        <f t="shared" si="852"/>
        <v>201212</v>
      </c>
      <c r="S7706" s="49">
        <v>41268</v>
      </c>
      <c r="T7706" s="48">
        <v>1773.44</v>
      </c>
      <c r="U7706" s="50">
        <f t="shared" si="853"/>
        <v>1792.4948387096781</v>
      </c>
      <c r="V7706" s="51">
        <f t="shared" si="855"/>
        <v>1797.7857650273229</v>
      </c>
      <c r="W7706" s="53">
        <f t="shared" si="856"/>
        <v>-3.5678366548862472E-3</v>
      </c>
      <c r="X7706" s="53" t="str">
        <f t="shared" si="857"/>
        <v/>
      </c>
      <c r="Y7706" s="54" t="str">
        <f t="shared" si="858"/>
        <v/>
      </c>
    </row>
    <row r="7707" spans="17:25" x14ac:dyDescent="0.25">
      <c r="Q7707" s="47">
        <f t="shared" si="854"/>
        <v>2012</v>
      </c>
      <c r="R7707" s="48" t="str">
        <f t="shared" si="852"/>
        <v>201212</v>
      </c>
      <c r="S7707" s="49">
        <v>41269</v>
      </c>
      <c r="T7707" s="48">
        <v>1773.44</v>
      </c>
      <c r="U7707" s="50">
        <f t="shared" si="853"/>
        <v>1792.4948387096781</v>
      </c>
      <c r="V7707" s="51">
        <f t="shared" si="855"/>
        <v>1797.7857650273229</v>
      </c>
      <c r="W7707" s="53">
        <f t="shared" si="856"/>
        <v>0</v>
      </c>
      <c r="X7707" s="53" t="str">
        <f t="shared" si="857"/>
        <v/>
      </c>
      <c r="Y7707" s="54" t="str">
        <f t="shared" si="858"/>
        <v/>
      </c>
    </row>
    <row r="7708" spans="17:25" x14ac:dyDescent="0.25">
      <c r="Q7708" s="47">
        <f t="shared" si="854"/>
        <v>2012</v>
      </c>
      <c r="R7708" s="48" t="str">
        <f t="shared" si="852"/>
        <v>201212</v>
      </c>
      <c r="S7708" s="49">
        <v>41270</v>
      </c>
      <c r="T7708" s="48">
        <v>1771.49</v>
      </c>
      <c r="U7708" s="50">
        <f t="shared" si="853"/>
        <v>1792.4948387096781</v>
      </c>
      <c r="V7708" s="51">
        <f t="shared" si="855"/>
        <v>1797.7857650273229</v>
      </c>
      <c r="W7708" s="53">
        <f t="shared" si="856"/>
        <v>-1.0995579213280982E-3</v>
      </c>
      <c r="X7708" s="53" t="str">
        <f t="shared" si="857"/>
        <v/>
      </c>
      <c r="Y7708" s="54" t="str">
        <f t="shared" si="858"/>
        <v/>
      </c>
    </row>
    <row r="7709" spans="17:25" x14ac:dyDescent="0.25">
      <c r="Q7709" s="47">
        <f t="shared" si="854"/>
        <v>2012</v>
      </c>
      <c r="R7709" s="48" t="str">
        <f t="shared" si="852"/>
        <v>201212</v>
      </c>
      <c r="S7709" s="49">
        <v>41271</v>
      </c>
      <c r="T7709" s="48">
        <v>1771.54</v>
      </c>
      <c r="U7709" s="50">
        <f t="shared" si="853"/>
        <v>1792.4948387096781</v>
      </c>
      <c r="V7709" s="51">
        <f t="shared" si="855"/>
        <v>1797.7857650273229</v>
      </c>
      <c r="W7709" s="53">
        <f t="shared" si="856"/>
        <v>2.8224827687495235E-5</v>
      </c>
      <c r="X7709" s="53" t="str">
        <f t="shared" si="857"/>
        <v/>
      </c>
      <c r="Y7709" s="54" t="str">
        <f t="shared" si="858"/>
        <v/>
      </c>
    </row>
    <row r="7710" spans="17:25" x14ac:dyDescent="0.25">
      <c r="Q7710" s="47">
        <f t="shared" si="854"/>
        <v>2012</v>
      </c>
      <c r="R7710" s="48" t="str">
        <f t="shared" si="852"/>
        <v>201212</v>
      </c>
      <c r="S7710" s="49">
        <v>41272</v>
      </c>
      <c r="T7710" s="48">
        <v>1768.23</v>
      </c>
      <c r="U7710" s="50">
        <f t="shared" si="853"/>
        <v>1792.4948387096781</v>
      </c>
      <c r="V7710" s="51">
        <f t="shared" si="855"/>
        <v>1797.7857650273229</v>
      </c>
      <c r="W7710" s="53">
        <f t="shared" si="856"/>
        <v>-1.868430856768688E-3</v>
      </c>
      <c r="X7710" s="53" t="str">
        <f t="shared" si="857"/>
        <v/>
      </c>
      <c r="Y7710" s="54" t="str">
        <f t="shared" si="858"/>
        <v/>
      </c>
    </row>
    <row r="7711" spans="17:25" x14ac:dyDescent="0.25">
      <c r="Q7711" s="47">
        <f t="shared" si="854"/>
        <v>2012</v>
      </c>
      <c r="R7711" s="48" t="str">
        <f t="shared" si="852"/>
        <v>201212</v>
      </c>
      <c r="S7711" s="49">
        <v>41273</v>
      </c>
      <c r="T7711" s="48">
        <v>1768.23</v>
      </c>
      <c r="U7711" s="50">
        <f t="shared" si="853"/>
        <v>1792.4948387096781</v>
      </c>
      <c r="V7711" s="51">
        <f t="shared" si="855"/>
        <v>1797.7857650273229</v>
      </c>
      <c r="W7711" s="53">
        <f t="shared" si="856"/>
        <v>0</v>
      </c>
      <c r="X7711" s="53" t="str">
        <f t="shared" si="857"/>
        <v/>
      </c>
      <c r="Y7711" s="54" t="str">
        <f t="shared" si="858"/>
        <v/>
      </c>
    </row>
    <row r="7712" spans="17:25" x14ac:dyDescent="0.25">
      <c r="Q7712" s="47">
        <f t="shared" si="854"/>
        <v>2012</v>
      </c>
      <c r="R7712" s="48" t="str">
        <f t="shared" si="852"/>
        <v>201212</v>
      </c>
      <c r="S7712" s="49">
        <v>41274</v>
      </c>
      <c r="T7712" s="48">
        <v>1768.23</v>
      </c>
      <c r="U7712" s="50">
        <f t="shared" si="853"/>
        <v>1792.4948387096781</v>
      </c>
      <c r="V7712" s="51">
        <f t="shared" si="855"/>
        <v>1797.7857650273229</v>
      </c>
      <c r="W7712" s="53">
        <f t="shared" si="856"/>
        <v>0</v>
      </c>
      <c r="X7712" s="53" t="str">
        <f t="shared" si="857"/>
        <v/>
      </c>
      <c r="Y7712" s="54" t="str">
        <f t="shared" si="858"/>
        <v/>
      </c>
    </row>
    <row r="7713" spans="17:25" x14ac:dyDescent="0.25">
      <c r="Q7713" s="47">
        <f t="shared" si="854"/>
        <v>2013</v>
      </c>
      <c r="R7713" s="48" t="str">
        <f t="shared" si="852"/>
        <v>20131</v>
      </c>
      <c r="S7713" s="49">
        <v>41275</v>
      </c>
      <c r="T7713" s="48">
        <v>1768.23</v>
      </c>
      <c r="U7713" s="50">
        <f t="shared" si="853"/>
        <v>1769.6725806451611</v>
      </c>
      <c r="V7713" s="51">
        <f t="shared" si="855"/>
        <v>1869.0989041095895</v>
      </c>
      <c r="W7713" s="53">
        <f t="shared" si="856"/>
        <v>0</v>
      </c>
      <c r="X7713" s="53">
        <f t="shared" si="857"/>
        <v>-1.273211926286244E-2</v>
      </c>
      <c r="Y7713" s="54">
        <f t="shared" si="858"/>
        <v>3.9667206443356529E-2</v>
      </c>
    </row>
    <row r="7714" spans="17:25" x14ac:dyDescent="0.25">
      <c r="Q7714" s="47">
        <f t="shared" si="854"/>
        <v>2013</v>
      </c>
      <c r="R7714" s="48" t="str">
        <f t="shared" si="852"/>
        <v>20131</v>
      </c>
      <c r="S7714" s="49">
        <v>41276</v>
      </c>
      <c r="T7714" s="48">
        <v>1768.23</v>
      </c>
      <c r="U7714" s="50">
        <f t="shared" si="853"/>
        <v>1769.6725806451611</v>
      </c>
      <c r="V7714" s="51">
        <f t="shared" si="855"/>
        <v>1869.0989041095895</v>
      </c>
      <c r="W7714" s="53">
        <f t="shared" si="856"/>
        <v>0</v>
      </c>
      <c r="X7714" s="53" t="str">
        <f t="shared" si="857"/>
        <v/>
      </c>
      <c r="Y7714" s="54" t="str">
        <f t="shared" si="858"/>
        <v/>
      </c>
    </row>
    <row r="7715" spans="17:25" x14ac:dyDescent="0.25">
      <c r="Q7715" s="47">
        <f t="shared" si="854"/>
        <v>2013</v>
      </c>
      <c r="R7715" s="48" t="str">
        <f t="shared" si="852"/>
        <v>20131</v>
      </c>
      <c r="S7715" s="49">
        <v>41277</v>
      </c>
      <c r="T7715" s="48">
        <v>1759.97</v>
      </c>
      <c r="U7715" s="50">
        <f t="shared" si="853"/>
        <v>1769.6725806451611</v>
      </c>
      <c r="V7715" s="51">
        <f t="shared" si="855"/>
        <v>1869.0989041095895</v>
      </c>
      <c r="W7715" s="53">
        <f t="shared" si="856"/>
        <v>-4.6713380046713437E-3</v>
      </c>
      <c r="X7715" s="53" t="str">
        <f t="shared" si="857"/>
        <v/>
      </c>
      <c r="Y7715" s="54" t="str">
        <f t="shared" si="858"/>
        <v/>
      </c>
    </row>
    <row r="7716" spans="17:25" x14ac:dyDescent="0.25">
      <c r="Q7716" s="47">
        <f t="shared" si="854"/>
        <v>2013</v>
      </c>
      <c r="R7716" s="48" t="str">
        <f t="shared" si="852"/>
        <v>20131</v>
      </c>
      <c r="S7716" s="49">
        <v>41278</v>
      </c>
      <c r="T7716" s="48">
        <v>1760.83</v>
      </c>
      <c r="U7716" s="50">
        <f t="shared" si="853"/>
        <v>1769.6725806451611</v>
      </c>
      <c r="V7716" s="51">
        <f t="shared" si="855"/>
        <v>1869.0989041095895</v>
      </c>
      <c r="W7716" s="53">
        <f t="shared" si="856"/>
        <v>4.8864469280718303E-4</v>
      </c>
      <c r="X7716" s="53" t="str">
        <f t="shared" si="857"/>
        <v/>
      </c>
      <c r="Y7716" s="54" t="str">
        <f t="shared" si="858"/>
        <v/>
      </c>
    </row>
    <row r="7717" spans="17:25" x14ac:dyDescent="0.25">
      <c r="Q7717" s="47">
        <f t="shared" si="854"/>
        <v>2013</v>
      </c>
      <c r="R7717" s="48" t="str">
        <f t="shared" si="852"/>
        <v>20131</v>
      </c>
      <c r="S7717" s="49">
        <v>41279</v>
      </c>
      <c r="T7717" s="48">
        <v>1767.54</v>
      </c>
      <c r="U7717" s="50">
        <f t="shared" si="853"/>
        <v>1769.6725806451611</v>
      </c>
      <c r="V7717" s="51">
        <f t="shared" si="855"/>
        <v>1869.0989041095895</v>
      </c>
      <c r="W7717" s="53">
        <f t="shared" si="856"/>
        <v>3.8107029071516862E-3</v>
      </c>
      <c r="X7717" s="53" t="str">
        <f t="shared" si="857"/>
        <v/>
      </c>
      <c r="Y7717" s="54" t="str">
        <f t="shared" si="858"/>
        <v/>
      </c>
    </row>
    <row r="7718" spans="17:25" x14ac:dyDescent="0.25">
      <c r="Q7718" s="47">
        <f t="shared" si="854"/>
        <v>2013</v>
      </c>
      <c r="R7718" s="48" t="str">
        <f t="shared" si="852"/>
        <v>20131</v>
      </c>
      <c r="S7718" s="49">
        <v>41280</v>
      </c>
      <c r="T7718" s="48">
        <v>1767.54</v>
      </c>
      <c r="U7718" s="50">
        <f t="shared" si="853"/>
        <v>1769.6725806451611</v>
      </c>
      <c r="V7718" s="51">
        <f t="shared" si="855"/>
        <v>1869.0989041095895</v>
      </c>
      <c r="W7718" s="53">
        <f t="shared" si="856"/>
        <v>0</v>
      </c>
      <c r="X7718" s="53" t="str">
        <f t="shared" si="857"/>
        <v/>
      </c>
      <c r="Y7718" s="54" t="str">
        <f t="shared" si="858"/>
        <v/>
      </c>
    </row>
    <row r="7719" spans="17:25" x14ac:dyDescent="0.25">
      <c r="Q7719" s="47">
        <f t="shared" si="854"/>
        <v>2013</v>
      </c>
      <c r="R7719" s="48" t="str">
        <f t="shared" si="852"/>
        <v>20131</v>
      </c>
      <c r="S7719" s="49">
        <v>41281</v>
      </c>
      <c r="T7719" s="48">
        <v>1767.54</v>
      </c>
      <c r="U7719" s="50">
        <f t="shared" si="853"/>
        <v>1769.6725806451611</v>
      </c>
      <c r="V7719" s="51">
        <f t="shared" si="855"/>
        <v>1869.0989041095895</v>
      </c>
      <c r="W7719" s="53">
        <f t="shared" si="856"/>
        <v>0</v>
      </c>
      <c r="X7719" s="53" t="str">
        <f t="shared" si="857"/>
        <v/>
      </c>
      <c r="Y7719" s="54" t="str">
        <f t="shared" si="858"/>
        <v/>
      </c>
    </row>
    <row r="7720" spans="17:25" x14ac:dyDescent="0.25">
      <c r="Q7720" s="47">
        <f t="shared" si="854"/>
        <v>2013</v>
      </c>
      <c r="R7720" s="48" t="str">
        <f t="shared" si="852"/>
        <v>20131</v>
      </c>
      <c r="S7720" s="49">
        <v>41282</v>
      </c>
      <c r="T7720" s="48">
        <v>1767.54</v>
      </c>
      <c r="U7720" s="50">
        <f t="shared" si="853"/>
        <v>1769.6725806451611</v>
      </c>
      <c r="V7720" s="51">
        <f t="shared" si="855"/>
        <v>1869.0989041095895</v>
      </c>
      <c r="W7720" s="53">
        <f t="shared" si="856"/>
        <v>0</v>
      </c>
      <c r="X7720" s="53" t="str">
        <f t="shared" si="857"/>
        <v/>
      </c>
      <c r="Y7720" s="54" t="str">
        <f t="shared" si="858"/>
        <v/>
      </c>
    </row>
    <row r="7721" spans="17:25" x14ac:dyDescent="0.25">
      <c r="Q7721" s="47">
        <f t="shared" si="854"/>
        <v>2013</v>
      </c>
      <c r="R7721" s="48" t="str">
        <f t="shared" si="852"/>
        <v>20131</v>
      </c>
      <c r="S7721" s="49">
        <v>41283</v>
      </c>
      <c r="T7721" s="48">
        <v>1771.31</v>
      </c>
      <c r="U7721" s="50">
        <f t="shared" si="853"/>
        <v>1769.6725806451611</v>
      </c>
      <c r="V7721" s="51">
        <f t="shared" si="855"/>
        <v>1869.0989041095895</v>
      </c>
      <c r="W7721" s="53">
        <f t="shared" si="856"/>
        <v>2.1329078832728054E-3</v>
      </c>
      <c r="X7721" s="53" t="str">
        <f t="shared" si="857"/>
        <v/>
      </c>
      <c r="Y7721" s="54" t="str">
        <f t="shared" si="858"/>
        <v/>
      </c>
    </row>
    <row r="7722" spans="17:25" x14ac:dyDescent="0.25">
      <c r="Q7722" s="47">
        <f t="shared" si="854"/>
        <v>2013</v>
      </c>
      <c r="R7722" s="48" t="str">
        <f t="shared" si="852"/>
        <v>20131</v>
      </c>
      <c r="S7722" s="49">
        <v>41284</v>
      </c>
      <c r="T7722" s="48">
        <v>1767.96</v>
      </c>
      <c r="U7722" s="50">
        <f t="shared" si="853"/>
        <v>1769.6725806451611</v>
      </c>
      <c r="V7722" s="51">
        <f t="shared" si="855"/>
        <v>1869.0989041095895</v>
      </c>
      <c r="W7722" s="53">
        <f t="shared" si="856"/>
        <v>-1.8912556243683154E-3</v>
      </c>
      <c r="X7722" s="53" t="str">
        <f t="shared" si="857"/>
        <v/>
      </c>
      <c r="Y7722" s="54" t="str">
        <f t="shared" si="858"/>
        <v/>
      </c>
    </row>
    <row r="7723" spans="17:25" x14ac:dyDescent="0.25">
      <c r="Q7723" s="47">
        <f t="shared" si="854"/>
        <v>2013</v>
      </c>
      <c r="R7723" s="48" t="str">
        <f t="shared" si="852"/>
        <v>20131</v>
      </c>
      <c r="S7723" s="49">
        <v>41285</v>
      </c>
      <c r="T7723" s="48">
        <v>1761.5</v>
      </c>
      <c r="U7723" s="50">
        <f t="shared" si="853"/>
        <v>1769.6725806451611</v>
      </c>
      <c r="V7723" s="51">
        <f t="shared" si="855"/>
        <v>1869.0989041095895</v>
      </c>
      <c r="W7723" s="53">
        <f t="shared" si="856"/>
        <v>-3.6539288219190613E-3</v>
      </c>
      <c r="X7723" s="53" t="str">
        <f t="shared" si="857"/>
        <v/>
      </c>
      <c r="Y7723" s="54" t="str">
        <f t="shared" si="858"/>
        <v/>
      </c>
    </row>
    <row r="7724" spans="17:25" x14ac:dyDescent="0.25">
      <c r="Q7724" s="47">
        <f t="shared" si="854"/>
        <v>2013</v>
      </c>
      <c r="R7724" s="48" t="str">
        <f t="shared" si="852"/>
        <v>20131</v>
      </c>
      <c r="S7724" s="49">
        <v>41286</v>
      </c>
      <c r="T7724" s="48">
        <v>1762.38</v>
      </c>
      <c r="U7724" s="50">
        <f t="shared" si="853"/>
        <v>1769.6725806451611</v>
      </c>
      <c r="V7724" s="51">
        <f t="shared" si="855"/>
        <v>1869.0989041095895</v>
      </c>
      <c r="W7724" s="53">
        <f t="shared" si="856"/>
        <v>4.9957422651147887E-4</v>
      </c>
      <c r="X7724" s="53" t="str">
        <f t="shared" si="857"/>
        <v/>
      </c>
      <c r="Y7724" s="54" t="str">
        <f t="shared" si="858"/>
        <v/>
      </c>
    </row>
    <row r="7725" spans="17:25" x14ac:dyDescent="0.25">
      <c r="Q7725" s="47">
        <f t="shared" si="854"/>
        <v>2013</v>
      </c>
      <c r="R7725" s="48" t="str">
        <f t="shared" si="852"/>
        <v>20131</v>
      </c>
      <c r="S7725" s="49">
        <v>41287</v>
      </c>
      <c r="T7725" s="48">
        <v>1762.38</v>
      </c>
      <c r="U7725" s="50">
        <f t="shared" si="853"/>
        <v>1769.6725806451611</v>
      </c>
      <c r="V7725" s="51">
        <f t="shared" si="855"/>
        <v>1869.0989041095895</v>
      </c>
      <c r="W7725" s="53">
        <f t="shared" si="856"/>
        <v>0</v>
      </c>
      <c r="X7725" s="53" t="str">
        <f t="shared" si="857"/>
        <v/>
      </c>
      <c r="Y7725" s="54" t="str">
        <f t="shared" si="858"/>
        <v/>
      </c>
    </row>
    <row r="7726" spans="17:25" x14ac:dyDescent="0.25">
      <c r="Q7726" s="47">
        <f t="shared" si="854"/>
        <v>2013</v>
      </c>
      <c r="R7726" s="48" t="str">
        <f t="shared" si="852"/>
        <v>20131</v>
      </c>
      <c r="S7726" s="49">
        <v>41288</v>
      </c>
      <c r="T7726" s="48">
        <v>1762.38</v>
      </c>
      <c r="U7726" s="50">
        <f t="shared" si="853"/>
        <v>1769.6725806451611</v>
      </c>
      <c r="V7726" s="51">
        <f t="shared" si="855"/>
        <v>1869.0989041095895</v>
      </c>
      <c r="W7726" s="53">
        <f t="shared" si="856"/>
        <v>0</v>
      </c>
      <c r="X7726" s="53" t="str">
        <f t="shared" si="857"/>
        <v/>
      </c>
      <c r="Y7726" s="54" t="str">
        <f t="shared" si="858"/>
        <v/>
      </c>
    </row>
    <row r="7727" spans="17:25" x14ac:dyDescent="0.25">
      <c r="Q7727" s="47">
        <f t="shared" si="854"/>
        <v>2013</v>
      </c>
      <c r="R7727" s="48" t="str">
        <f t="shared" si="852"/>
        <v>20131</v>
      </c>
      <c r="S7727" s="49">
        <v>41289</v>
      </c>
      <c r="T7727" s="48">
        <v>1758.45</v>
      </c>
      <c r="U7727" s="50">
        <f t="shared" si="853"/>
        <v>1769.6725806451611</v>
      </c>
      <c r="V7727" s="51">
        <f t="shared" si="855"/>
        <v>1869.0989041095895</v>
      </c>
      <c r="W7727" s="53">
        <f t="shared" si="856"/>
        <v>-2.2299390596807189E-3</v>
      </c>
      <c r="X7727" s="53" t="str">
        <f t="shared" si="857"/>
        <v/>
      </c>
      <c r="Y7727" s="54" t="str">
        <f t="shared" si="858"/>
        <v/>
      </c>
    </row>
    <row r="7728" spans="17:25" x14ac:dyDescent="0.25">
      <c r="Q7728" s="47">
        <f t="shared" si="854"/>
        <v>2013</v>
      </c>
      <c r="R7728" s="48" t="str">
        <f t="shared" si="852"/>
        <v>20131</v>
      </c>
      <c r="S7728" s="49">
        <v>41290</v>
      </c>
      <c r="T7728" s="48">
        <v>1769.88</v>
      </c>
      <c r="U7728" s="50">
        <f t="shared" si="853"/>
        <v>1769.6725806451611</v>
      </c>
      <c r="V7728" s="51">
        <f t="shared" si="855"/>
        <v>1869.0989041095895</v>
      </c>
      <c r="W7728" s="53">
        <f t="shared" si="856"/>
        <v>6.5000426511985232E-3</v>
      </c>
      <c r="X7728" s="53" t="str">
        <f t="shared" si="857"/>
        <v/>
      </c>
      <c r="Y7728" s="54" t="str">
        <f t="shared" si="858"/>
        <v/>
      </c>
    </row>
    <row r="7729" spans="17:25" x14ac:dyDescent="0.25">
      <c r="Q7729" s="47">
        <f t="shared" si="854"/>
        <v>2013</v>
      </c>
      <c r="R7729" s="48" t="str">
        <f t="shared" si="852"/>
        <v>20131</v>
      </c>
      <c r="S7729" s="49">
        <v>41291</v>
      </c>
      <c r="T7729" s="48">
        <v>1775.15</v>
      </c>
      <c r="U7729" s="50">
        <f t="shared" si="853"/>
        <v>1769.6725806451611</v>
      </c>
      <c r="V7729" s="51">
        <f t="shared" si="855"/>
        <v>1869.0989041095895</v>
      </c>
      <c r="W7729" s="53">
        <f t="shared" si="856"/>
        <v>2.9776030013333177E-3</v>
      </c>
      <c r="X7729" s="53" t="str">
        <f t="shared" si="857"/>
        <v/>
      </c>
      <c r="Y7729" s="54" t="str">
        <f t="shared" si="858"/>
        <v/>
      </c>
    </row>
    <row r="7730" spans="17:25" x14ac:dyDescent="0.25">
      <c r="Q7730" s="47">
        <f t="shared" si="854"/>
        <v>2013</v>
      </c>
      <c r="R7730" s="48" t="str">
        <f t="shared" si="852"/>
        <v>20131</v>
      </c>
      <c r="S7730" s="49">
        <v>41292</v>
      </c>
      <c r="T7730" s="48">
        <v>1767.78</v>
      </c>
      <c r="U7730" s="50">
        <f t="shared" si="853"/>
        <v>1769.6725806451611</v>
      </c>
      <c r="V7730" s="51">
        <f t="shared" si="855"/>
        <v>1869.0989041095895</v>
      </c>
      <c r="W7730" s="53">
        <f t="shared" si="856"/>
        <v>-4.1517618229446329E-3</v>
      </c>
      <c r="X7730" s="53" t="str">
        <f t="shared" si="857"/>
        <v/>
      </c>
      <c r="Y7730" s="54" t="str">
        <f t="shared" si="858"/>
        <v/>
      </c>
    </row>
    <row r="7731" spans="17:25" x14ac:dyDescent="0.25">
      <c r="Q7731" s="47">
        <f t="shared" si="854"/>
        <v>2013</v>
      </c>
      <c r="R7731" s="48" t="str">
        <f t="shared" si="852"/>
        <v>20131</v>
      </c>
      <c r="S7731" s="49">
        <v>41293</v>
      </c>
      <c r="T7731" s="48">
        <v>1767.74</v>
      </c>
      <c r="U7731" s="50">
        <f t="shared" si="853"/>
        <v>1769.6725806451611</v>
      </c>
      <c r="V7731" s="51">
        <f t="shared" si="855"/>
        <v>1869.0989041095895</v>
      </c>
      <c r="W7731" s="53">
        <f t="shared" si="856"/>
        <v>-2.2627249997131393E-5</v>
      </c>
      <c r="X7731" s="53" t="str">
        <f t="shared" si="857"/>
        <v/>
      </c>
      <c r="Y7731" s="54" t="str">
        <f t="shared" si="858"/>
        <v/>
      </c>
    </row>
    <row r="7732" spans="17:25" x14ac:dyDescent="0.25">
      <c r="Q7732" s="47">
        <f t="shared" si="854"/>
        <v>2013</v>
      </c>
      <c r="R7732" s="48" t="str">
        <f t="shared" si="852"/>
        <v>20131</v>
      </c>
      <c r="S7732" s="49">
        <v>41294</v>
      </c>
      <c r="T7732" s="48">
        <v>1767.74</v>
      </c>
      <c r="U7732" s="50">
        <f t="shared" si="853"/>
        <v>1769.6725806451611</v>
      </c>
      <c r="V7732" s="51">
        <f t="shared" si="855"/>
        <v>1869.0989041095895</v>
      </c>
      <c r="W7732" s="53">
        <f t="shared" si="856"/>
        <v>0</v>
      </c>
      <c r="X7732" s="53" t="str">
        <f t="shared" si="857"/>
        <v/>
      </c>
      <c r="Y7732" s="54" t="str">
        <f t="shared" si="858"/>
        <v/>
      </c>
    </row>
    <row r="7733" spans="17:25" x14ac:dyDescent="0.25">
      <c r="Q7733" s="47">
        <f t="shared" si="854"/>
        <v>2013</v>
      </c>
      <c r="R7733" s="48" t="str">
        <f t="shared" si="852"/>
        <v>20131</v>
      </c>
      <c r="S7733" s="49">
        <v>41295</v>
      </c>
      <c r="T7733" s="48">
        <v>1767.74</v>
      </c>
      <c r="U7733" s="50">
        <f t="shared" si="853"/>
        <v>1769.6725806451611</v>
      </c>
      <c r="V7733" s="51">
        <f t="shared" si="855"/>
        <v>1869.0989041095895</v>
      </c>
      <c r="W7733" s="53">
        <f t="shared" si="856"/>
        <v>0</v>
      </c>
      <c r="X7733" s="53" t="str">
        <f t="shared" si="857"/>
        <v/>
      </c>
      <c r="Y7733" s="54" t="str">
        <f t="shared" si="858"/>
        <v/>
      </c>
    </row>
    <row r="7734" spans="17:25" x14ac:dyDescent="0.25">
      <c r="Q7734" s="47">
        <f t="shared" si="854"/>
        <v>2013</v>
      </c>
      <c r="R7734" s="48" t="str">
        <f t="shared" si="852"/>
        <v>20131</v>
      </c>
      <c r="S7734" s="49">
        <v>41296</v>
      </c>
      <c r="T7734" s="48">
        <v>1767.74</v>
      </c>
      <c r="U7734" s="50">
        <f t="shared" si="853"/>
        <v>1769.6725806451611</v>
      </c>
      <c r="V7734" s="51">
        <f t="shared" si="855"/>
        <v>1869.0989041095895</v>
      </c>
      <c r="W7734" s="53">
        <f t="shared" si="856"/>
        <v>0</v>
      </c>
      <c r="X7734" s="53" t="str">
        <f t="shared" si="857"/>
        <v/>
      </c>
      <c r="Y7734" s="54" t="str">
        <f t="shared" si="858"/>
        <v/>
      </c>
    </row>
    <row r="7735" spans="17:25" x14ac:dyDescent="0.25">
      <c r="Q7735" s="47">
        <f t="shared" si="854"/>
        <v>2013</v>
      </c>
      <c r="R7735" s="48" t="str">
        <f t="shared" si="852"/>
        <v>20131</v>
      </c>
      <c r="S7735" s="49">
        <v>41297</v>
      </c>
      <c r="T7735" s="48">
        <v>1776.96</v>
      </c>
      <c r="U7735" s="50">
        <f t="shared" si="853"/>
        <v>1769.6725806451611</v>
      </c>
      <c r="V7735" s="51">
        <f t="shared" si="855"/>
        <v>1869.0989041095895</v>
      </c>
      <c r="W7735" s="53">
        <f t="shared" si="856"/>
        <v>5.2156991412763976E-3</v>
      </c>
      <c r="X7735" s="53" t="str">
        <f t="shared" si="857"/>
        <v/>
      </c>
      <c r="Y7735" s="54" t="str">
        <f t="shared" si="858"/>
        <v/>
      </c>
    </row>
    <row r="7736" spans="17:25" x14ac:dyDescent="0.25">
      <c r="Q7736" s="47">
        <f t="shared" si="854"/>
        <v>2013</v>
      </c>
      <c r="R7736" s="48" t="str">
        <f t="shared" si="852"/>
        <v>20131</v>
      </c>
      <c r="S7736" s="49">
        <v>41298</v>
      </c>
      <c r="T7736" s="48">
        <v>1778.69</v>
      </c>
      <c r="U7736" s="50">
        <f t="shared" si="853"/>
        <v>1769.6725806451611</v>
      </c>
      <c r="V7736" s="51">
        <f t="shared" si="855"/>
        <v>1869.0989041095895</v>
      </c>
      <c r="W7736" s="53">
        <f t="shared" si="856"/>
        <v>9.7357284350807483E-4</v>
      </c>
      <c r="X7736" s="53" t="str">
        <f t="shared" si="857"/>
        <v/>
      </c>
      <c r="Y7736" s="54" t="str">
        <f t="shared" si="858"/>
        <v/>
      </c>
    </row>
    <row r="7737" spans="17:25" x14ac:dyDescent="0.25">
      <c r="Q7737" s="47">
        <f t="shared" si="854"/>
        <v>2013</v>
      </c>
      <c r="R7737" s="48" t="str">
        <f t="shared" si="852"/>
        <v>20131</v>
      </c>
      <c r="S7737" s="49">
        <v>41299</v>
      </c>
      <c r="T7737" s="48">
        <v>1779.73</v>
      </c>
      <c r="U7737" s="50">
        <f t="shared" si="853"/>
        <v>1769.6725806451611</v>
      </c>
      <c r="V7737" s="51">
        <f t="shared" si="855"/>
        <v>1869.0989041095895</v>
      </c>
      <c r="W7737" s="53">
        <f t="shared" si="856"/>
        <v>5.8469997582477617E-4</v>
      </c>
      <c r="X7737" s="53" t="str">
        <f t="shared" si="857"/>
        <v/>
      </c>
      <c r="Y7737" s="54" t="str">
        <f t="shared" si="858"/>
        <v/>
      </c>
    </row>
    <row r="7738" spans="17:25" x14ac:dyDescent="0.25">
      <c r="Q7738" s="47">
        <f t="shared" si="854"/>
        <v>2013</v>
      </c>
      <c r="R7738" s="48" t="str">
        <f t="shared" si="852"/>
        <v>20131</v>
      </c>
      <c r="S7738" s="49">
        <v>41300</v>
      </c>
      <c r="T7738" s="48">
        <v>1779.25</v>
      </c>
      <c r="U7738" s="50">
        <f t="shared" si="853"/>
        <v>1769.6725806451611</v>
      </c>
      <c r="V7738" s="51">
        <f t="shared" si="855"/>
        <v>1869.0989041095895</v>
      </c>
      <c r="W7738" s="53">
        <f t="shared" si="856"/>
        <v>-2.697038314800615E-4</v>
      </c>
      <c r="X7738" s="53" t="str">
        <f t="shared" si="857"/>
        <v/>
      </c>
      <c r="Y7738" s="54" t="str">
        <f t="shared" si="858"/>
        <v/>
      </c>
    </row>
    <row r="7739" spans="17:25" x14ac:dyDescent="0.25">
      <c r="Q7739" s="47">
        <f t="shared" si="854"/>
        <v>2013</v>
      </c>
      <c r="R7739" s="48" t="str">
        <f t="shared" si="852"/>
        <v>20131</v>
      </c>
      <c r="S7739" s="49">
        <v>41301</v>
      </c>
      <c r="T7739" s="48">
        <v>1779.25</v>
      </c>
      <c r="U7739" s="50">
        <f t="shared" si="853"/>
        <v>1769.6725806451611</v>
      </c>
      <c r="V7739" s="51">
        <f t="shared" si="855"/>
        <v>1869.0989041095895</v>
      </c>
      <c r="W7739" s="53">
        <f t="shared" si="856"/>
        <v>0</v>
      </c>
      <c r="X7739" s="53" t="str">
        <f t="shared" si="857"/>
        <v/>
      </c>
      <c r="Y7739" s="54" t="str">
        <f t="shared" si="858"/>
        <v/>
      </c>
    </row>
    <row r="7740" spans="17:25" x14ac:dyDescent="0.25">
      <c r="Q7740" s="47">
        <f t="shared" si="854"/>
        <v>2013</v>
      </c>
      <c r="R7740" s="48" t="str">
        <f t="shared" si="852"/>
        <v>20131</v>
      </c>
      <c r="S7740" s="49">
        <v>41302</v>
      </c>
      <c r="T7740" s="48">
        <v>1779.25</v>
      </c>
      <c r="U7740" s="50">
        <f t="shared" si="853"/>
        <v>1769.6725806451611</v>
      </c>
      <c r="V7740" s="51">
        <f t="shared" si="855"/>
        <v>1869.0989041095895</v>
      </c>
      <c r="W7740" s="53">
        <f t="shared" si="856"/>
        <v>0</v>
      </c>
      <c r="X7740" s="53" t="str">
        <f t="shared" si="857"/>
        <v/>
      </c>
      <c r="Y7740" s="54" t="str">
        <f t="shared" si="858"/>
        <v/>
      </c>
    </row>
    <row r="7741" spans="17:25" x14ac:dyDescent="0.25">
      <c r="Q7741" s="47">
        <f t="shared" si="854"/>
        <v>2013</v>
      </c>
      <c r="R7741" s="48" t="str">
        <f t="shared" si="852"/>
        <v>20131</v>
      </c>
      <c r="S7741" s="49">
        <v>41303</v>
      </c>
      <c r="T7741" s="48">
        <v>1779.84</v>
      </c>
      <c r="U7741" s="50">
        <f t="shared" si="853"/>
        <v>1769.6725806451611</v>
      </c>
      <c r="V7741" s="51">
        <f t="shared" si="855"/>
        <v>1869.0989041095895</v>
      </c>
      <c r="W7741" s="53">
        <f t="shared" si="856"/>
        <v>3.3160039342416958E-4</v>
      </c>
      <c r="X7741" s="53" t="str">
        <f t="shared" si="857"/>
        <v/>
      </c>
      <c r="Y7741" s="54" t="str">
        <f t="shared" si="858"/>
        <v/>
      </c>
    </row>
    <row r="7742" spans="17:25" x14ac:dyDescent="0.25">
      <c r="Q7742" s="47">
        <f t="shared" si="854"/>
        <v>2013</v>
      </c>
      <c r="R7742" s="48" t="str">
        <f t="shared" si="852"/>
        <v>20131</v>
      </c>
      <c r="S7742" s="49">
        <v>41304</v>
      </c>
      <c r="T7742" s="48">
        <v>1776.09</v>
      </c>
      <c r="U7742" s="50">
        <f t="shared" si="853"/>
        <v>1769.6725806451611</v>
      </c>
      <c r="V7742" s="51">
        <f t="shared" si="855"/>
        <v>1869.0989041095895</v>
      </c>
      <c r="W7742" s="53">
        <f t="shared" si="856"/>
        <v>-2.1069309600862951E-3</v>
      </c>
      <c r="X7742" s="53" t="str">
        <f t="shared" si="857"/>
        <v/>
      </c>
      <c r="Y7742" s="54" t="str">
        <f t="shared" si="858"/>
        <v/>
      </c>
    </row>
    <row r="7743" spans="17:25" x14ac:dyDescent="0.25">
      <c r="Q7743" s="47">
        <f t="shared" si="854"/>
        <v>2013</v>
      </c>
      <c r="R7743" s="48" t="str">
        <f t="shared" si="852"/>
        <v>20131</v>
      </c>
      <c r="S7743" s="49">
        <v>41305</v>
      </c>
      <c r="T7743" s="48">
        <v>1773.24</v>
      </c>
      <c r="U7743" s="50">
        <f t="shared" si="853"/>
        <v>1769.6725806451611</v>
      </c>
      <c r="V7743" s="51">
        <f t="shared" si="855"/>
        <v>1869.0989041095895</v>
      </c>
      <c r="W7743" s="53">
        <f t="shared" si="856"/>
        <v>-1.6046484130871619E-3</v>
      </c>
      <c r="X7743" s="53" t="str">
        <f t="shared" si="857"/>
        <v/>
      </c>
      <c r="Y7743" s="54" t="str">
        <f t="shared" si="858"/>
        <v/>
      </c>
    </row>
    <row r="7744" spans="17:25" x14ac:dyDescent="0.25">
      <c r="Q7744" s="47">
        <f t="shared" si="854"/>
        <v>2013</v>
      </c>
      <c r="R7744" s="48" t="str">
        <f t="shared" si="852"/>
        <v>20132</v>
      </c>
      <c r="S7744" s="49">
        <v>41306</v>
      </c>
      <c r="T7744" s="48">
        <v>1775.65</v>
      </c>
      <c r="U7744" s="50">
        <f t="shared" si="853"/>
        <v>1790.5478571428569</v>
      </c>
      <c r="V7744" s="51">
        <f t="shared" si="855"/>
        <v>1869.0989041095895</v>
      </c>
      <c r="W7744" s="53">
        <f t="shared" si="856"/>
        <v>1.3590940876588853E-3</v>
      </c>
      <c r="X7744" s="53">
        <f t="shared" si="857"/>
        <v>1.1796123602754394E-2</v>
      </c>
      <c r="Y7744" s="54" t="str">
        <f t="shared" si="858"/>
        <v/>
      </c>
    </row>
    <row r="7745" spans="17:25" x14ac:dyDescent="0.25">
      <c r="Q7745" s="47">
        <f t="shared" si="854"/>
        <v>2013</v>
      </c>
      <c r="R7745" s="48" t="str">
        <f t="shared" si="852"/>
        <v>20132</v>
      </c>
      <c r="S7745" s="49">
        <v>41307</v>
      </c>
      <c r="T7745" s="48">
        <v>1776.2</v>
      </c>
      <c r="U7745" s="50">
        <f t="shared" si="853"/>
        <v>1790.5478571428569</v>
      </c>
      <c r="V7745" s="51">
        <f t="shared" si="855"/>
        <v>1869.0989041095895</v>
      </c>
      <c r="W7745" s="53">
        <f t="shared" si="856"/>
        <v>3.0974572691677693E-4</v>
      </c>
      <c r="X7745" s="53" t="str">
        <f t="shared" si="857"/>
        <v/>
      </c>
      <c r="Y7745" s="54" t="str">
        <f t="shared" si="858"/>
        <v/>
      </c>
    </row>
    <row r="7746" spans="17:25" x14ac:dyDescent="0.25">
      <c r="Q7746" s="47">
        <f t="shared" si="854"/>
        <v>2013</v>
      </c>
      <c r="R7746" s="48" t="str">
        <f t="shared" si="852"/>
        <v>20132</v>
      </c>
      <c r="S7746" s="49">
        <v>41308</v>
      </c>
      <c r="T7746" s="48">
        <v>1776.2</v>
      </c>
      <c r="U7746" s="50">
        <f t="shared" si="853"/>
        <v>1790.5478571428569</v>
      </c>
      <c r="V7746" s="51">
        <f t="shared" si="855"/>
        <v>1869.0989041095895</v>
      </c>
      <c r="W7746" s="53">
        <f t="shared" si="856"/>
        <v>0</v>
      </c>
      <c r="X7746" s="53" t="str">
        <f t="shared" si="857"/>
        <v/>
      </c>
      <c r="Y7746" s="54" t="str">
        <f t="shared" si="858"/>
        <v/>
      </c>
    </row>
    <row r="7747" spans="17:25" x14ac:dyDescent="0.25">
      <c r="Q7747" s="47">
        <f t="shared" si="854"/>
        <v>2013</v>
      </c>
      <c r="R7747" s="48" t="str">
        <f t="shared" si="852"/>
        <v>20132</v>
      </c>
      <c r="S7747" s="49">
        <v>41309</v>
      </c>
      <c r="T7747" s="48">
        <v>1776.2</v>
      </c>
      <c r="U7747" s="50">
        <f t="shared" si="853"/>
        <v>1790.5478571428569</v>
      </c>
      <c r="V7747" s="51">
        <f t="shared" si="855"/>
        <v>1869.0989041095895</v>
      </c>
      <c r="W7747" s="53">
        <f t="shared" si="856"/>
        <v>0</v>
      </c>
      <c r="X7747" s="53" t="str">
        <f t="shared" si="857"/>
        <v/>
      </c>
      <c r="Y7747" s="54" t="str">
        <f t="shared" si="858"/>
        <v/>
      </c>
    </row>
    <row r="7748" spans="17:25" x14ac:dyDescent="0.25">
      <c r="Q7748" s="47">
        <f t="shared" si="854"/>
        <v>2013</v>
      </c>
      <c r="R7748" s="48" t="str">
        <f t="shared" si="852"/>
        <v>20132</v>
      </c>
      <c r="S7748" s="49">
        <v>41310</v>
      </c>
      <c r="T7748" s="48">
        <v>1785.92</v>
      </c>
      <c r="U7748" s="50">
        <f t="shared" si="853"/>
        <v>1790.5478571428569</v>
      </c>
      <c r="V7748" s="51">
        <f t="shared" si="855"/>
        <v>1869.0989041095895</v>
      </c>
      <c r="W7748" s="53">
        <f t="shared" si="856"/>
        <v>5.4723567165859688E-3</v>
      </c>
      <c r="X7748" s="53" t="str">
        <f t="shared" si="857"/>
        <v/>
      </c>
      <c r="Y7748" s="54" t="str">
        <f t="shared" si="858"/>
        <v/>
      </c>
    </row>
    <row r="7749" spans="17:25" x14ac:dyDescent="0.25">
      <c r="Q7749" s="47">
        <f t="shared" si="854"/>
        <v>2013</v>
      </c>
      <c r="R7749" s="48" t="str">
        <f t="shared" si="852"/>
        <v>20132</v>
      </c>
      <c r="S7749" s="49">
        <v>41311</v>
      </c>
      <c r="T7749" s="48">
        <v>1789.09</v>
      </c>
      <c r="U7749" s="50">
        <f t="shared" si="853"/>
        <v>1790.5478571428569</v>
      </c>
      <c r="V7749" s="51">
        <f t="shared" si="855"/>
        <v>1869.0989041095895</v>
      </c>
      <c r="W7749" s="53">
        <f t="shared" si="856"/>
        <v>1.7749955205159651E-3</v>
      </c>
      <c r="X7749" s="53" t="str">
        <f t="shared" si="857"/>
        <v/>
      </c>
      <c r="Y7749" s="54" t="str">
        <f t="shared" si="858"/>
        <v/>
      </c>
    </row>
    <row r="7750" spans="17:25" x14ac:dyDescent="0.25">
      <c r="Q7750" s="47">
        <f t="shared" si="854"/>
        <v>2013</v>
      </c>
      <c r="R7750" s="48" t="str">
        <f t="shared" si="852"/>
        <v>20132</v>
      </c>
      <c r="S7750" s="49">
        <v>41312</v>
      </c>
      <c r="T7750" s="48">
        <v>1791.24</v>
      </c>
      <c r="U7750" s="50">
        <f t="shared" si="853"/>
        <v>1790.5478571428569</v>
      </c>
      <c r="V7750" s="51">
        <f t="shared" si="855"/>
        <v>1869.0989041095895</v>
      </c>
      <c r="W7750" s="53">
        <f t="shared" si="856"/>
        <v>1.2017282529106499E-3</v>
      </c>
      <c r="X7750" s="53" t="str">
        <f t="shared" si="857"/>
        <v/>
      </c>
      <c r="Y7750" s="54" t="str">
        <f t="shared" si="858"/>
        <v/>
      </c>
    </row>
    <row r="7751" spans="17:25" x14ac:dyDescent="0.25">
      <c r="Q7751" s="47">
        <f t="shared" si="854"/>
        <v>2013</v>
      </c>
      <c r="R7751" s="48" t="str">
        <f t="shared" ref="R7751:R7814" si="859">+YEAR(S7751)&amp;MONTH(S7751)</f>
        <v>20132</v>
      </c>
      <c r="S7751" s="49">
        <v>41313</v>
      </c>
      <c r="T7751" s="48">
        <v>1795.21</v>
      </c>
      <c r="U7751" s="50">
        <f t="shared" ref="U7751:U7814" si="860">+AVERAGEIF($R$3:$R$12000,R7751,$T$3:$T$12000)</f>
        <v>1790.5478571428569</v>
      </c>
      <c r="V7751" s="51">
        <f t="shared" si="855"/>
        <v>1869.0989041095895</v>
      </c>
      <c r="W7751" s="53">
        <f t="shared" si="856"/>
        <v>2.2163417520824069E-3</v>
      </c>
      <c r="X7751" s="53" t="str">
        <f t="shared" si="857"/>
        <v/>
      </c>
      <c r="Y7751" s="54" t="str">
        <f t="shared" si="858"/>
        <v/>
      </c>
    </row>
    <row r="7752" spans="17:25" x14ac:dyDescent="0.25">
      <c r="Q7752" s="47">
        <f t="shared" ref="Q7752:Q7815" si="861">+YEAR(S7752)</f>
        <v>2013</v>
      </c>
      <c r="R7752" s="48" t="str">
        <f t="shared" si="859"/>
        <v>20132</v>
      </c>
      <c r="S7752" s="49">
        <v>41314</v>
      </c>
      <c r="T7752" s="48">
        <v>1790.61</v>
      </c>
      <c r="U7752" s="50">
        <f t="shared" si="860"/>
        <v>1790.5478571428569</v>
      </c>
      <c r="V7752" s="51">
        <f t="shared" ref="V7752:V7815" si="862">+AVERAGEIF($Q$3:$Q$12000,Q7752,$T$3:$T$12000)</f>
        <v>1869.0989041095895</v>
      </c>
      <c r="W7752" s="53">
        <f t="shared" si="856"/>
        <v>-2.5623743183249559E-3</v>
      </c>
      <c r="X7752" s="53" t="str">
        <f t="shared" si="857"/>
        <v/>
      </c>
      <c r="Y7752" s="54" t="str">
        <f t="shared" si="858"/>
        <v/>
      </c>
    </row>
    <row r="7753" spans="17:25" x14ac:dyDescent="0.25">
      <c r="Q7753" s="47">
        <f t="shared" si="861"/>
        <v>2013</v>
      </c>
      <c r="R7753" s="48" t="str">
        <f t="shared" si="859"/>
        <v>20132</v>
      </c>
      <c r="S7753" s="49">
        <v>41315</v>
      </c>
      <c r="T7753" s="48">
        <v>1790.61</v>
      </c>
      <c r="U7753" s="50">
        <f t="shared" si="860"/>
        <v>1790.5478571428569</v>
      </c>
      <c r="V7753" s="51">
        <f t="shared" si="862"/>
        <v>1869.0989041095895</v>
      </c>
      <c r="W7753" s="53">
        <f t="shared" ref="W7753:W7816" si="863">+T7753/T7752-1</f>
        <v>0</v>
      </c>
      <c r="X7753" s="53" t="str">
        <f t="shared" ref="X7753:X7816" si="864">IF(U7753/U7752-1=0,"",U7753/U7752-1)</f>
        <v/>
      </c>
      <c r="Y7753" s="54" t="str">
        <f t="shared" ref="Y7753:Y7816" si="865">+IF(V7753=V7752,"",V7753/V7752-1)</f>
        <v/>
      </c>
    </row>
    <row r="7754" spans="17:25" x14ac:dyDescent="0.25">
      <c r="Q7754" s="47">
        <f t="shared" si="861"/>
        <v>2013</v>
      </c>
      <c r="R7754" s="48" t="str">
        <f t="shared" si="859"/>
        <v>20132</v>
      </c>
      <c r="S7754" s="49">
        <v>41316</v>
      </c>
      <c r="T7754" s="48">
        <v>1790.61</v>
      </c>
      <c r="U7754" s="50">
        <f t="shared" si="860"/>
        <v>1790.5478571428569</v>
      </c>
      <c r="V7754" s="51">
        <f t="shared" si="862"/>
        <v>1869.0989041095895</v>
      </c>
      <c r="W7754" s="53">
        <f t="shared" si="863"/>
        <v>0</v>
      </c>
      <c r="X7754" s="53" t="str">
        <f t="shared" si="864"/>
        <v/>
      </c>
      <c r="Y7754" s="54" t="str">
        <f t="shared" si="865"/>
        <v/>
      </c>
    </row>
    <row r="7755" spans="17:25" x14ac:dyDescent="0.25">
      <c r="Q7755" s="47">
        <f t="shared" si="861"/>
        <v>2013</v>
      </c>
      <c r="R7755" s="48" t="str">
        <f t="shared" si="859"/>
        <v>20132</v>
      </c>
      <c r="S7755" s="49">
        <v>41317</v>
      </c>
      <c r="T7755" s="48">
        <v>1784.71</v>
      </c>
      <c r="U7755" s="50">
        <f t="shared" si="860"/>
        <v>1790.5478571428569</v>
      </c>
      <c r="V7755" s="51">
        <f t="shared" si="862"/>
        <v>1869.0989041095895</v>
      </c>
      <c r="W7755" s="53">
        <f t="shared" si="863"/>
        <v>-3.2949665197892219E-3</v>
      </c>
      <c r="X7755" s="53" t="str">
        <f t="shared" si="864"/>
        <v/>
      </c>
      <c r="Y7755" s="54" t="str">
        <f t="shared" si="865"/>
        <v/>
      </c>
    </row>
    <row r="7756" spans="17:25" x14ac:dyDescent="0.25">
      <c r="Q7756" s="47">
        <f t="shared" si="861"/>
        <v>2013</v>
      </c>
      <c r="R7756" s="48" t="str">
        <f t="shared" si="859"/>
        <v>20132</v>
      </c>
      <c r="S7756" s="49">
        <v>41318</v>
      </c>
      <c r="T7756" s="48">
        <v>1783.2</v>
      </c>
      <c r="U7756" s="50">
        <f t="shared" si="860"/>
        <v>1790.5478571428569</v>
      </c>
      <c r="V7756" s="51">
        <f t="shared" si="862"/>
        <v>1869.0989041095895</v>
      </c>
      <c r="W7756" s="53">
        <f t="shared" si="863"/>
        <v>-8.4607583304852074E-4</v>
      </c>
      <c r="X7756" s="53" t="str">
        <f t="shared" si="864"/>
        <v/>
      </c>
      <c r="Y7756" s="54" t="str">
        <f t="shared" si="865"/>
        <v/>
      </c>
    </row>
    <row r="7757" spans="17:25" x14ac:dyDescent="0.25">
      <c r="Q7757" s="47">
        <f t="shared" si="861"/>
        <v>2013</v>
      </c>
      <c r="R7757" s="48" t="str">
        <f t="shared" si="859"/>
        <v>20132</v>
      </c>
      <c r="S7757" s="49">
        <v>41319</v>
      </c>
      <c r="T7757" s="48">
        <v>1777.72</v>
      </c>
      <c r="U7757" s="50">
        <f t="shared" si="860"/>
        <v>1790.5478571428569</v>
      </c>
      <c r="V7757" s="51">
        <f t="shared" si="862"/>
        <v>1869.0989041095895</v>
      </c>
      <c r="W7757" s="53">
        <f t="shared" si="863"/>
        <v>-3.0731269627636282E-3</v>
      </c>
      <c r="X7757" s="53" t="str">
        <f t="shared" si="864"/>
        <v/>
      </c>
      <c r="Y7757" s="54" t="str">
        <f t="shared" si="865"/>
        <v/>
      </c>
    </row>
    <row r="7758" spans="17:25" x14ac:dyDescent="0.25">
      <c r="Q7758" s="47">
        <f t="shared" si="861"/>
        <v>2013</v>
      </c>
      <c r="R7758" s="48" t="str">
        <f t="shared" si="859"/>
        <v>20132</v>
      </c>
      <c r="S7758" s="49">
        <v>41320</v>
      </c>
      <c r="T7758" s="48">
        <v>1783.19</v>
      </c>
      <c r="U7758" s="50">
        <f t="shared" si="860"/>
        <v>1790.5478571428569</v>
      </c>
      <c r="V7758" s="51">
        <f t="shared" si="862"/>
        <v>1869.0989041095895</v>
      </c>
      <c r="W7758" s="53">
        <f t="shared" si="863"/>
        <v>3.0769750016874653E-3</v>
      </c>
      <c r="X7758" s="53" t="str">
        <f t="shared" si="864"/>
        <v/>
      </c>
      <c r="Y7758" s="54" t="str">
        <f t="shared" si="865"/>
        <v/>
      </c>
    </row>
    <row r="7759" spans="17:25" x14ac:dyDescent="0.25">
      <c r="Q7759" s="47">
        <f t="shared" si="861"/>
        <v>2013</v>
      </c>
      <c r="R7759" s="48" t="str">
        <f t="shared" si="859"/>
        <v>20132</v>
      </c>
      <c r="S7759" s="49">
        <v>41321</v>
      </c>
      <c r="T7759" s="48">
        <v>1785.41</v>
      </c>
      <c r="U7759" s="50">
        <f t="shared" si="860"/>
        <v>1790.5478571428569</v>
      </c>
      <c r="V7759" s="51">
        <f t="shared" si="862"/>
        <v>1869.0989041095895</v>
      </c>
      <c r="W7759" s="53">
        <f t="shared" si="863"/>
        <v>1.2449598752797275E-3</v>
      </c>
      <c r="X7759" s="53" t="str">
        <f t="shared" si="864"/>
        <v/>
      </c>
      <c r="Y7759" s="54" t="str">
        <f t="shared" si="865"/>
        <v/>
      </c>
    </row>
    <row r="7760" spans="17:25" x14ac:dyDescent="0.25">
      <c r="Q7760" s="47">
        <f t="shared" si="861"/>
        <v>2013</v>
      </c>
      <c r="R7760" s="48" t="str">
        <f t="shared" si="859"/>
        <v>20132</v>
      </c>
      <c r="S7760" s="49">
        <v>41322</v>
      </c>
      <c r="T7760" s="48">
        <v>1785.41</v>
      </c>
      <c r="U7760" s="50">
        <f t="shared" si="860"/>
        <v>1790.5478571428569</v>
      </c>
      <c r="V7760" s="51">
        <f t="shared" si="862"/>
        <v>1869.0989041095895</v>
      </c>
      <c r="W7760" s="53">
        <f t="shared" si="863"/>
        <v>0</v>
      </c>
      <c r="X7760" s="53" t="str">
        <f t="shared" si="864"/>
        <v/>
      </c>
      <c r="Y7760" s="54" t="str">
        <f t="shared" si="865"/>
        <v/>
      </c>
    </row>
    <row r="7761" spans="17:25" x14ac:dyDescent="0.25">
      <c r="Q7761" s="47">
        <f t="shared" si="861"/>
        <v>2013</v>
      </c>
      <c r="R7761" s="48" t="str">
        <f t="shared" si="859"/>
        <v>20132</v>
      </c>
      <c r="S7761" s="49">
        <v>41323</v>
      </c>
      <c r="T7761" s="48">
        <v>1785.41</v>
      </c>
      <c r="U7761" s="50">
        <f t="shared" si="860"/>
        <v>1790.5478571428569</v>
      </c>
      <c r="V7761" s="51">
        <f t="shared" si="862"/>
        <v>1869.0989041095895</v>
      </c>
      <c r="W7761" s="53">
        <f t="shared" si="863"/>
        <v>0</v>
      </c>
      <c r="X7761" s="53" t="str">
        <f t="shared" si="864"/>
        <v/>
      </c>
      <c r="Y7761" s="54" t="str">
        <f t="shared" si="865"/>
        <v/>
      </c>
    </row>
    <row r="7762" spans="17:25" x14ac:dyDescent="0.25">
      <c r="Q7762" s="47">
        <f t="shared" si="861"/>
        <v>2013</v>
      </c>
      <c r="R7762" s="48" t="str">
        <f t="shared" si="859"/>
        <v>20132</v>
      </c>
      <c r="S7762" s="49">
        <v>41324</v>
      </c>
      <c r="T7762" s="48">
        <v>1785.41</v>
      </c>
      <c r="U7762" s="50">
        <f t="shared" si="860"/>
        <v>1790.5478571428569</v>
      </c>
      <c r="V7762" s="51">
        <f t="shared" si="862"/>
        <v>1869.0989041095895</v>
      </c>
      <c r="W7762" s="53">
        <f t="shared" si="863"/>
        <v>0</v>
      </c>
      <c r="X7762" s="53" t="str">
        <f t="shared" si="864"/>
        <v/>
      </c>
      <c r="Y7762" s="54" t="str">
        <f t="shared" si="865"/>
        <v/>
      </c>
    </row>
    <row r="7763" spans="17:25" x14ac:dyDescent="0.25">
      <c r="Q7763" s="47">
        <f t="shared" si="861"/>
        <v>2013</v>
      </c>
      <c r="R7763" s="48" t="str">
        <f t="shared" si="859"/>
        <v>20132</v>
      </c>
      <c r="S7763" s="49">
        <v>41325</v>
      </c>
      <c r="T7763" s="48">
        <v>1794.63</v>
      </c>
      <c r="U7763" s="50">
        <f t="shared" si="860"/>
        <v>1790.5478571428569</v>
      </c>
      <c r="V7763" s="51">
        <f t="shared" si="862"/>
        <v>1869.0989041095895</v>
      </c>
      <c r="W7763" s="53">
        <f t="shared" si="863"/>
        <v>5.1640799592249653E-3</v>
      </c>
      <c r="X7763" s="53" t="str">
        <f t="shared" si="864"/>
        <v/>
      </c>
      <c r="Y7763" s="54" t="str">
        <f t="shared" si="865"/>
        <v/>
      </c>
    </row>
    <row r="7764" spans="17:25" x14ac:dyDescent="0.25">
      <c r="Q7764" s="47">
        <f t="shared" si="861"/>
        <v>2013</v>
      </c>
      <c r="R7764" s="48" t="str">
        <f t="shared" si="859"/>
        <v>20132</v>
      </c>
      <c r="S7764" s="49">
        <v>41326</v>
      </c>
      <c r="T7764" s="48">
        <v>1791.33</v>
      </c>
      <c r="U7764" s="50">
        <f t="shared" si="860"/>
        <v>1790.5478571428569</v>
      </c>
      <c r="V7764" s="51">
        <f t="shared" si="862"/>
        <v>1869.0989041095895</v>
      </c>
      <c r="W7764" s="53">
        <f t="shared" si="863"/>
        <v>-1.8388191437790358E-3</v>
      </c>
      <c r="X7764" s="53" t="str">
        <f t="shared" si="864"/>
        <v/>
      </c>
      <c r="Y7764" s="54" t="str">
        <f t="shared" si="865"/>
        <v/>
      </c>
    </row>
    <row r="7765" spans="17:25" x14ac:dyDescent="0.25">
      <c r="Q7765" s="47">
        <f t="shared" si="861"/>
        <v>2013</v>
      </c>
      <c r="R7765" s="48" t="str">
        <f t="shared" si="859"/>
        <v>20132</v>
      </c>
      <c r="S7765" s="49">
        <v>41327</v>
      </c>
      <c r="T7765" s="48">
        <v>1798.21</v>
      </c>
      <c r="U7765" s="50">
        <f t="shared" si="860"/>
        <v>1790.5478571428569</v>
      </c>
      <c r="V7765" s="51">
        <f t="shared" si="862"/>
        <v>1869.0989041095895</v>
      </c>
      <c r="W7765" s="53">
        <f t="shared" si="863"/>
        <v>3.8407216984028825E-3</v>
      </c>
      <c r="X7765" s="53" t="str">
        <f t="shared" si="864"/>
        <v/>
      </c>
      <c r="Y7765" s="54" t="str">
        <f t="shared" si="865"/>
        <v/>
      </c>
    </row>
    <row r="7766" spans="17:25" x14ac:dyDescent="0.25">
      <c r="Q7766" s="47">
        <f t="shared" si="861"/>
        <v>2013</v>
      </c>
      <c r="R7766" s="48" t="str">
        <f t="shared" si="859"/>
        <v>20132</v>
      </c>
      <c r="S7766" s="49">
        <v>41328</v>
      </c>
      <c r="T7766" s="48">
        <v>1800.7</v>
      </c>
      <c r="U7766" s="50">
        <f t="shared" si="860"/>
        <v>1790.5478571428569</v>
      </c>
      <c r="V7766" s="51">
        <f t="shared" si="862"/>
        <v>1869.0989041095895</v>
      </c>
      <c r="W7766" s="53">
        <f t="shared" si="863"/>
        <v>1.3847103508488612E-3</v>
      </c>
      <c r="X7766" s="53" t="str">
        <f t="shared" si="864"/>
        <v/>
      </c>
      <c r="Y7766" s="54" t="str">
        <f t="shared" si="865"/>
        <v/>
      </c>
    </row>
    <row r="7767" spans="17:25" x14ac:dyDescent="0.25">
      <c r="Q7767" s="47">
        <f t="shared" si="861"/>
        <v>2013</v>
      </c>
      <c r="R7767" s="48" t="str">
        <f t="shared" si="859"/>
        <v>20132</v>
      </c>
      <c r="S7767" s="49">
        <v>41329</v>
      </c>
      <c r="T7767" s="48">
        <v>1800.7</v>
      </c>
      <c r="U7767" s="50">
        <f t="shared" si="860"/>
        <v>1790.5478571428569</v>
      </c>
      <c r="V7767" s="51">
        <f t="shared" si="862"/>
        <v>1869.0989041095895</v>
      </c>
      <c r="W7767" s="53">
        <f t="shared" si="863"/>
        <v>0</v>
      </c>
      <c r="X7767" s="53" t="str">
        <f t="shared" si="864"/>
        <v/>
      </c>
      <c r="Y7767" s="54" t="str">
        <f t="shared" si="865"/>
        <v/>
      </c>
    </row>
    <row r="7768" spans="17:25" x14ac:dyDescent="0.25">
      <c r="Q7768" s="47">
        <f t="shared" si="861"/>
        <v>2013</v>
      </c>
      <c r="R7768" s="48" t="str">
        <f t="shared" si="859"/>
        <v>20132</v>
      </c>
      <c r="S7768" s="49">
        <v>41330</v>
      </c>
      <c r="T7768" s="48">
        <v>1800.7</v>
      </c>
      <c r="U7768" s="50">
        <f t="shared" si="860"/>
        <v>1790.5478571428569</v>
      </c>
      <c r="V7768" s="51">
        <f t="shared" si="862"/>
        <v>1869.0989041095895</v>
      </c>
      <c r="W7768" s="53">
        <f t="shared" si="863"/>
        <v>0</v>
      </c>
      <c r="X7768" s="53" t="str">
        <f t="shared" si="864"/>
        <v/>
      </c>
      <c r="Y7768" s="54" t="str">
        <f t="shared" si="865"/>
        <v/>
      </c>
    </row>
    <row r="7769" spans="17:25" x14ac:dyDescent="0.25">
      <c r="Q7769" s="47">
        <f t="shared" si="861"/>
        <v>2013</v>
      </c>
      <c r="R7769" s="48" t="str">
        <f t="shared" si="859"/>
        <v>20132</v>
      </c>
      <c r="S7769" s="49">
        <v>41331</v>
      </c>
      <c r="T7769" s="48">
        <v>1806.11</v>
      </c>
      <c r="U7769" s="50">
        <f t="shared" si="860"/>
        <v>1790.5478571428569</v>
      </c>
      <c r="V7769" s="51">
        <f t="shared" si="862"/>
        <v>1869.0989041095895</v>
      </c>
      <c r="W7769" s="53">
        <f t="shared" si="863"/>
        <v>3.0043871827620805E-3</v>
      </c>
      <c r="X7769" s="53" t="str">
        <f t="shared" si="864"/>
        <v/>
      </c>
      <c r="Y7769" s="54" t="str">
        <f t="shared" si="865"/>
        <v/>
      </c>
    </row>
    <row r="7770" spans="17:25" x14ac:dyDescent="0.25">
      <c r="Q7770" s="47">
        <f t="shared" si="861"/>
        <v>2013</v>
      </c>
      <c r="R7770" s="48" t="str">
        <f t="shared" si="859"/>
        <v>20132</v>
      </c>
      <c r="S7770" s="49">
        <v>41332</v>
      </c>
      <c r="T7770" s="48">
        <v>1818.54</v>
      </c>
      <c r="U7770" s="50">
        <f t="shared" si="860"/>
        <v>1790.5478571428569</v>
      </c>
      <c r="V7770" s="51">
        <f t="shared" si="862"/>
        <v>1869.0989041095895</v>
      </c>
      <c r="W7770" s="53">
        <f t="shared" si="863"/>
        <v>6.8821943292491916E-3</v>
      </c>
      <c r="X7770" s="53" t="str">
        <f t="shared" si="864"/>
        <v/>
      </c>
      <c r="Y7770" s="54" t="str">
        <f t="shared" si="865"/>
        <v/>
      </c>
    </row>
    <row r="7771" spans="17:25" x14ac:dyDescent="0.25">
      <c r="Q7771" s="47">
        <f t="shared" si="861"/>
        <v>2013</v>
      </c>
      <c r="R7771" s="48" t="str">
        <f t="shared" si="859"/>
        <v>20132</v>
      </c>
      <c r="S7771" s="49">
        <v>41333</v>
      </c>
      <c r="T7771" s="48">
        <v>1816.42</v>
      </c>
      <c r="U7771" s="50">
        <f t="shared" si="860"/>
        <v>1790.5478571428569</v>
      </c>
      <c r="V7771" s="51">
        <f t="shared" si="862"/>
        <v>1869.0989041095895</v>
      </c>
      <c r="W7771" s="53">
        <f t="shared" si="863"/>
        <v>-1.1657703432422784E-3</v>
      </c>
      <c r="X7771" s="53" t="str">
        <f t="shared" si="864"/>
        <v/>
      </c>
      <c r="Y7771" s="54" t="str">
        <f t="shared" si="865"/>
        <v/>
      </c>
    </row>
    <row r="7772" spans="17:25" x14ac:dyDescent="0.25">
      <c r="Q7772" s="47">
        <f t="shared" si="861"/>
        <v>2013</v>
      </c>
      <c r="R7772" s="48" t="str">
        <f t="shared" si="859"/>
        <v>20133</v>
      </c>
      <c r="S7772" s="49">
        <v>41334</v>
      </c>
      <c r="T7772" s="48">
        <v>1814.28</v>
      </c>
      <c r="U7772" s="50">
        <f t="shared" si="860"/>
        <v>1813.7487096774191</v>
      </c>
      <c r="V7772" s="51">
        <f t="shared" si="862"/>
        <v>1869.0989041095895</v>
      </c>
      <c r="W7772" s="53">
        <f t="shared" si="863"/>
        <v>-1.1781416192291339E-3</v>
      </c>
      <c r="X7772" s="53">
        <f t="shared" si="864"/>
        <v>1.2957404317348598E-2</v>
      </c>
      <c r="Y7772" s="54" t="str">
        <f t="shared" si="865"/>
        <v/>
      </c>
    </row>
    <row r="7773" spans="17:25" x14ac:dyDescent="0.25">
      <c r="Q7773" s="47">
        <f t="shared" si="861"/>
        <v>2013</v>
      </c>
      <c r="R7773" s="48" t="str">
        <f t="shared" si="859"/>
        <v>20133</v>
      </c>
      <c r="S7773" s="49">
        <v>41335</v>
      </c>
      <c r="T7773" s="48">
        <v>1816.48</v>
      </c>
      <c r="U7773" s="50">
        <f t="shared" si="860"/>
        <v>1813.7487096774191</v>
      </c>
      <c r="V7773" s="51">
        <f t="shared" si="862"/>
        <v>1869.0989041095895</v>
      </c>
      <c r="W7773" s="53">
        <f t="shared" si="863"/>
        <v>1.2126022444165496E-3</v>
      </c>
      <c r="X7773" s="53" t="str">
        <f t="shared" si="864"/>
        <v/>
      </c>
      <c r="Y7773" s="54" t="str">
        <f t="shared" si="865"/>
        <v/>
      </c>
    </row>
    <row r="7774" spans="17:25" x14ac:dyDescent="0.25">
      <c r="Q7774" s="47">
        <f t="shared" si="861"/>
        <v>2013</v>
      </c>
      <c r="R7774" s="48" t="str">
        <f t="shared" si="859"/>
        <v>20133</v>
      </c>
      <c r="S7774" s="49">
        <v>41336</v>
      </c>
      <c r="T7774" s="48">
        <v>1816.48</v>
      </c>
      <c r="U7774" s="50">
        <f t="shared" si="860"/>
        <v>1813.7487096774191</v>
      </c>
      <c r="V7774" s="51">
        <f t="shared" si="862"/>
        <v>1869.0989041095895</v>
      </c>
      <c r="W7774" s="53">
        <f t="shared" si="863"/>
        <v>0</v>
      </c>
      <c r="X7774" s="53" t="str">
        <f t="shared" si="864"/>
        <v/>
      </c>
      <c r="Y7774" s="54" t="str">
        <f t="shared" si="865"/>
        <v/>
      </c>
    </row>
    <row r="7775" spans="17:25" x14ac:dyDescent="0.25">
      <c r="Q7775" s="47">
        <f t="shared" si="861"/>
        <v>2013</v>
      </c>
      <c r="R7775" s="48" t="str">
        <f t="shared" si="859"/>
        <v>20133</v>
      </c>
      <c r="S7775" s="49">
        <v>41337</v>
      </c>
      <c r="T7775" s="48">
        <v>1816.48</v>
      </c>
      <c r="U7775" s="50">
        <f t="shared" si="860"/>
        <v>1813.7487096774191</v>
      </c>
      <c r="V7775" s="51">
        <f t="shared" si="862"/>
        <v>1869.0989041095895</v>
      </c>
      <c r="W7775" s="53">
        <f t="shared" si="863"/>
        <v>0</v>
      </c>
      <c r="X7775" s="53" t="str">
        <f t="shared" si="864"/>
        <v/>
      </c>
      <c r="Y7775" s="54" t="str">
        <f t="shared" si="865"/>
        <v/>
      </c>
    </row>
    <row r="7776" spans="17:25" x14ac:dyDescent="0.25">
      <c r="Q7776" s="47">
        <f t="shared" si="861"/>
        <v>2013</v>
      </c>
      <c r="R7776" s="48" t="str">
        <f t="shared" si="859"/>
        <v>20133</v>
      </c>
      <c r="S7776" s="49">
        <v>41338</v>
      </c>
      <c r="T7776" s="48">
        <v>1813.53</v>
      </c>
      <c r="U7776" s="50">
        <f t="shared" si="860"/>
        <v>1813.7487096774191</v>
      </c>
      <c r="V7776" s="51">
        <f t="shared" si="862"/>
        <v>1869.0989041095895</v>
      </c>
      <c r="W7776" s="53">
        <f t="shared" si="863"/>
        <v>-1.6240200827974949E-3</v>
      </c>
      <c r="X7776" s="53" t="str">
        <f t="shared" si="864"/>
        <v/>
      </c>
      <c r="Y7776" s="54" t="str">
        <f t="shared" si="865"/>
        <v/>
      </c>
    </row>
    <row r="7777" spans="17:25" x14ac:dyDescent="0.25">
      <c r="Q7777" s="47">
        <f t="shared" si="861"/>
        <v>2013</v>
      </c>
      <c r="R7777" s="48" t="str">
        <f t="shared" si="859"/>
        <v>20133</v>
      </c>
      <c r="S7777" s="49">
        <v>41339</v>
      </c>
      <c r="T7777" s="48">
        <v>1809.65</v>
      </c>
      <c r="U7777" s="50">
        <f t="shared" si="860"/>
        <v>1813.7487096774191</v>
      </c>
      <c r="V7777" s="51">
        <f t="shared" si="862"/>
        <v>1869.0989041095895</v>
      </c>
      <c r="W7777" s="53">
        <f t="shared" si="863"/>
        <v>-2.1394738438293981E-3</v>
      </c>
      <c r="X7777" s="53" t="str">
        <f t="shared" si="864"/>
        <v/>
      </c>
      <c r="Y7777" s="54" t="str">
        <f t="shared" si="865"/>
        <v/>
      </c>
    </row>
    <row r="7778" spans="17:25" x14ac:dyDescent="0.25">
      <c r="Q7778" s="47">
        <f t="shared" si="861"/>
        <v>2013</v>
      </c>
      <c r="R7778" s="48" t="str">
        <f t="shared" si="859"/>
        <v>20133</v>
      </c>
      <c r="S7778" s="49">
        <v>41340</v>
      </c>
      <c r="T7778" s="48">
        <v>1808</v>
      </c>
      <c r="U7778" s="50">
        <f t="shared" si="860"/>
        <v>1813.7487096774191</v>
      </c>
      <c r="V7778" s="51">
        <f t="shared" si="862"/>
        <v>1869.0989041095895</v>
      </c>
      <c r="W7778" s="53">
        <f t="shared" si="863"/>
        <v>-9.1177852070845056E-4</v>
      </c>
      <c r="X7778" s="53" t="str">
        <f t="shared" si="864"/>
        <v/>
      </c>
      <c r="Y7778" s="54" t="str">
        <f t="shared" si="865"/>
        <v/>
      </c>
    </row>
    <row r="7779" spans="17:25" x14ac:dyDescent="0.25">
      <c r="Q7779" s="47">
        <f t="shared" si="861"/>
        <v>2013</v>
      </c>
      <c r="R7779" s="48" t="str">
        <f t="shared" si="859"/>
        <v>20133</v>
      </c>
      <c r="S7779" s="49">
        <v>41341</v>
      </c>
      <c r="T7779" s="48">
        <v>1803.65</v>
      </c>
      <c r="U7779" s="50">
        <f t="shared" si="860"/>
        <v>1813.7487096774191</v>
      </c>
      <c r="V7779" s="51">
        <f t="shared" si="862"/>
        <v>1869.0989041095895</v>
      </c>
      <c r="W7779" s="53">
        <f t="shared" si="863"/>
        <v>-2.4059734513274256E-3</v>
      </c>
      <c r="X7779" s="53" t="str">
        <f t="shared" si="864"/>
        <v/>
      </c>
      <c r="Y7779" s="54" t="str">
        <f t="shared" si="865"/>
        <v/>
      </c>
    </row>
    <row r="7780" spans="17:25" x14ac:dyDescent="0.25">
      <c r="Q7780" s="47">
        <f t="shared" si="861"/>
        <v>2013</v>
      </c>
      <c r="R7780" s="48" t="str">
        <f t="shared" si="859"/>
        <v>20133</v>
      </c>
      <c r="S7780" s="49">
        <v>41342</v>
      </c>
      <c r="T7780" s="48">
        <v>1800.45</v>
      </c>
      <c r="U7780" s="50">
        <f t="shared" si="860"/>
        <v>1813.7487096774191</v>
      </c>
      <c r="V7780" s="51">
        <f t="shared" si="862"/>
        <v>1869.0989041095895</v>
      </c>
      <c r="W7780" s="53">
        <f t="shared" si="863"/>
        <v>-1.7741801347268549E-3</v>
      </c>
      <c r="X7780" s="53" t="str">
        <f t="shared" si="864"/>
        <v/>
      </c>
      <c r="Y7780" s="54" t="str">
        <f t="shared" si="865"/>
        <v/>
      </c>
    </row>
    <row r="7781" spans="17:25" x14ac:dyDescent="0.25">
      <c r="Q7781" s="47">
        <f t="shared" si="861"/>
        <v>2013</v>
      </c>
      <c r="R7781" s="48" t="str">
        <f t="shared" si="859"/>
        <v>20133</v>
      </c>
      <c r="S7781" s="49">
        <v>41343</v>
      </c>
      <c r="T7781" s="48">
        <v>1800.45</v>
      </c>
      <c r="U7781" s="50">
        <f t="shared" si="860"/>
        <v>1813.7487096774191</v>
      </c>
      <c r="V7781" s="51">
        <f t="shared" si="862"/>
        <v>1869.0989041095895</v>
      </c>
      <c r="W7781" s="53">
        <f t="shared" si="863"/>
        <v>0</v>
      </c>
      <c r="X7781" s="53" t="str">
        <f t="shared" si="864"/>
        <v/>
      </c>
      <c r="Y7781" s="54" t="str">
        <f t="shared" si="865"/>
        <v/>
      </c>
    </row>
    <row r="7782" spans="17:25" x14ac:dyDescent="0.25">
      <c r="Q7782" s="47">
        <f t="shared" si="861"/>
        <v>2013</v>
      </c>
      <c r="R7782" s="48" t="str">
        <f t="shared" si="859"/>
        <v>20133</v>
      </c>
      <c r="S7782" s="49">
        <v>41344</v>
      </c>
      <c r="T7782" s="48">
        <v>1800.45</v>
      </c>
      <c r="U7782" s="50">
        <f t="shared" si="860"/>
        <v>1813.7487096774191</v>
      </c>
      <c r="V7782" s="51">
        <f t="shared" si="862"/>
        <v>1869.0989041095895</v>
      </c>
      <c r="W7782" s="53">
        <f t="shared" si="863"/>
        <v>0</v>
      </c>
      <c r="X7782" s="53" t="str">
        <f t="shared" si="864"/>
        <v/>
      </c>
      <c r="Y7782" s="54" t="str">
        <f t="shared" si="865"/>
        <v/>
      </c>
    </row>
    <row r="7783" spans="17:25" x14ac:dyDescent="0.25">
      <c r="Q7783" s="47">
        <f t="shared" si="861"/>
        <v>2013</v>
      </c>
      <c r="R7783" s="48" t="str">
        <f t="shared" si="859"/>
        <v>20133</v>
      </c>
      <c r="S7783" s="49">
        <v>41345</v>
      </c>
      <c r="T7783" s="48">
        <v>1801.2</v>
      </c>
      <c r="U7783" s="50">
        <f t="shared" si="860"/>
        <v>1813.7487096774191</v>
      </c>
      <c r="V7783" s="51">
        <f t="shared" si="862"/>
        <v>1869.0989041095895</v>
      </c>
      <c r="W7783" s="53">
        <f t="shared" si="863"/>
        <v>4.1656252603505806E-4</v>
      </c>
      <c r="X7783" s="53" t="str">
        <f t="shared" si="864"/>
        <v/>
      </c>
      <c r="Y7783" s="54" t="str">
        <f t="shared" si="865"/>
        <v/>
      </c>
    </row>
    <row r="7784" spans="17:25" x14ac:dyDescent="0.25">
      <c r="Q7784" s="47">
        <f t="shared" si="861"/>
        <v>2013</v>
      </c>
      <c r="R7784" s="48" t="str">
        <f t="shared" si="859"/>
        <v>20133</v>
      </c>
      <c r="S7784" s="49">
        <v>41346</v>
      </c>
      <c r="T7784" s="48">
        <v>1801.64</v>
      </c>
      <c r="U7784" s="50">
        <f t="shared" si="860"/>
        <v>1813.7487096774191</v>
      </c>
      <c r="V7784" s="51">
        <f t="shared" si="862"/>
        <v>1869.0989041095895</v>
      </c>
      <c r="W7784" s="53">
        <f t="shared" si="863"/>
        <v>2.4428159005118744E-4</v>
      </c>
      <c r="X7784" s="53" t="str">
        <f t="shared" si="864"/>
        <v/>
      </c>
      <c r="Y7784" s="54" t="str">
        <f t="shared" si="865"/>
        <v/>
      </c>
    </row>
    <row r="7785" spans="17:25" x14ac:dyDescent="0.25">
      <c r="Q7785" s="47">
        <f t="shared" si="861"/>
        <v>2013</v>
      </c>
      <c r="R7785" s="48" t="str">
        <f t="shared" si="859"/>
        <v>20133</v>
      </c>
      <c r="S7785" s="49">
        <v>41347</v>
      </c>
      <c r="T7785" s="48">
        <v>1798.56</v>
      </c>
      <c r="U7785" s="50">
        <f t="shared" si="860"/>
        <v>1813.7487096774191</v>
      </c>
      <c r="V7785" s="51">
        <f t="shared" si="862"/>
        <v>1869.0989041095895</v>
      </c>
      <c r="W7785" s="53">
        <f t="shared" si="863"/>
        <v>-1.7095535179060262E-3</v>
      </c>
      <c r="X7785" s="53" t="str">
        <f t="shared" si="864"/>
        <v/>
      </c>
      <c r="Y7785" s="54" t="str">
        <f t="shared" si="865"/>
        <v/>
      </c>
    </row>
    <row r="7786" spans="17:25" x14ac:dyDescent="0.25">
      <c r="Q7786" s="47">
        <f t="shared" si="861"/>
        <v>2013</v>
      </c>
      <c r="R7786" s="48" t="str">
        <f t="shared" si="859"/>
        <v>20133</v>
      </c>
      <c r="S7786" s="49">
        <v>41348</v>
      </c>
      <c r="T7786" s="48">
        <v>1797.28</v>
      </c>
      <c r="U7786" s="50">
        <f t="shared" si="860"/>
        <v>1813.7487096774191</v>
      </c>
      <c r="V7786" s="51">
        <f t="shared" si="862"/>
        <v>1869.0989041095895</v>
      </c>
      <c r="W7786" s="53">
        <f t="shared" si="863"/>
        <v>-7.1168045547542746E-4</v>
      </c>
      <c r="X7786" s="53" t="str">
        <f t="shared" si="864"/>
        <v/>
      </c>
      <c r="Y7786" s="54" t="str">
        <f t="shared" si="865"/>
        <v/>
      </c>
    </row>
    <row r="7787" spans="17:25" x14ac:dyDescent="0.25">
      <c r="Q7787" s="47">
        <f t="shared" si="861"/>
        <v>2013</v>
      </c>
      <c r="R7787" s="48" t="str">
        <f t="shared" si="859"/>
        <v>20133</v>
      </c>
      <c r="S7787" s="49">
        <v>41349</v>
      </c>
      <c r="T7787" s="48">
        <v>1804.06</v>
      </c>
      <c r="U7787" s="50">
        <f t="shared" si="860"/>
        <v>1813.7487096774191</v>
      </c>
      <c r="V7787" s="51">
        <f t="shared" si="862"/>
        <v>1869.0989041095895</v>
      </c>
      <c r="W7787" s="53">
        <f t="shared" si="863"/>
        <v>3.7723671325557984E-3</v>
      </c>
      <c r="X7787" s="53" t="str">
        <f t="shared" si="864"/>
        <v/>
      </c>
      <c r="Y7787" s="54" t="str">
        <f t="shared" si="865"/>
        <v/>
      </c>
    </row>
    <row r="7788" spans="17:25" x14ac:dyDescent="0.25">
      <c r="Q7788" s="47">
        <f t="shared" si="861"/>
        <v>2013</v>
      </c>
      <c r="R7788" s="48" t="str">
        <f t="shared" si="859"/>
        <v>20133</v>
      </c>
      <c r="S7788" s="49">
        <v>41350</v>
      </c>
      <c r="T7788" s="48">
        <v>1804.06</v>
      </c>
      <c r="U7788" s="50">
        <f t="shared" si="860"/>
        <v>1813.7487096774191</v>
      </c>
      <c r="V7788" s="51">
        <f t="shared" si="862"/>
        <v>1869.0989041095895</v>
      </c>
      <c r="W7788" s="53">
        <f t="shared" si="863"/>
        <v>0</v>
      </c>
      <c r="X7788" s="53" t="str">
        <f t="shared" si="864"/>
        <v/>
      </c>
      <c r="Y7788" s="54" t="str">
        <f t="shared" si="865"/>
        <v/>
      </c>
    </row>
    <row r="7789" spans="17:25" x14ac:dyDescent="0.25">
      <c r="Q7789" s="47">
        <f t="shared" si="861"/>
        <v>2013</v>
      </c>
      <c r="R7789" s="48" t="str">
        <f t="shared" si="859"/>
        <v>20133</v>
      </c>
      <c r="S7789" s="49">
        <v>41351</v>
      </c>
      <c r="T7789" s="48">
        <v>1804.06</v>
      </c>
      <c r="U7789" s="50">
        <f t="shared" si="860"/>
        <v>1813.7487096774191</v>
      </c>
      <c r="V7789" s="51">
        <f t="shared" si="862"/>
        <v>1869.0989041095895</v>
      </c>
      <c r="W7789" s="53">
        <f t="shared" si="863"/>
        <v>0</v>
      </c>
      <c r="X7789" s="53" t="str">
        <f t="shared" si="864"/>
        <v/>
      </c>
      <c r="Y7789" s="54" t="str">
        <f t="shared" si="865"/>
        <v/>
      </c>
    </row>
    <row r="7790" spans="17:25" x14ac:dyDescent="0.25">
      <c r="Q7790" s="47">
        <f t="shared" si="861"/>
        <v>2013</v>
      </c>
      <c r="R7790" s="48" t="str">
        <f t="shared" si="859"/>
        <v>20133</v>
      </c>
      <c r="S7790" s="49">
        <v>41352</v>
      </c>
      <c r="T7790" s="48">
        <v>1809.58</v>
      </c>
      <c r="U7790" s="50">
        <f t="shared" si="860"/>
        <v>1813.7487096774191</v>
      </c>
      <c r="V7790" s="51">
        <f t="shared" si="862"/>
        <v>1869.0989041095895</v>
      </c>
      <c r="W7790" s="53">
        <f t="shared" si="863"/>
        <v>3.0597651962795958E-3</v>
      </c>
      <c r="X7790" s="53" t="str">
        <f t="shared" si="864"/>
        <v/>
      </c>
      <c r="Y7790" s="54" t="str">
        <f t="shared" si="865"/>
        <v/>
      </c>
    </row>
    <row r="7791" spans="17:25" x14ac:dyDescent="0.25">
      <c r="Q7791" s="47">
        <f t="shared" si="861"/>
        <v>2013</v>
      </c>
      <c r="R7791" s="48" t="str">
        <f t="shared" si="859"/>
        <v>20133</v>
      </c>
      <c r="S7791" s="49">
        <v>41353</v>
      </c>
      <c r="T7791" s="48">
        <v>1809.83</v>
      </c>
      <c r="U7791" s="50">
        <f t="shared" si="860"/>
        <v>1813.7487096774191</v>
      </c>
      <c r="V7791" s="51">
        <f t="shared" si="862"/>
        <v>1869.0989041095895</v>
      </c>
      <c r="W7791" s="53">
        <f t="shared" si="863"/>
        <v>1.3815360470381677E-4</v>
      </c>
      <c r="X7791" s="53" t="str">
        <f t="shared" si="864"/>
        <v/>
      </c>
      <c r="Y7791" s="54" t="str">
        <f t="shared" si="865"/>
        <v/>
      </c>
    </row>
    <row r="7792" spans="17:25" x14ac:dyDescent="0.25">
      <c r="Q7792" s="47">
        <f t="shared" si="861"/>
        <v>2013</v>
      </c>
      <c r="R7792" s="48" t="str">
        <f t="shared" si="859"/>
        <v>20133</v>
      </c>
      <c r="S7792" s="49">
        <v>41354</v>
      </c>
      <c r="T7792" s="48">
        <v>1812.35</v>
      </c>
      <c r="U7792" s="50">
        <f t="shared" si="860"/>
        <v>1813.7487096774191</v>
      </c>
      <c r="V7792" s="51">
        <f t="shared" si="862"/>
        <v>1869.0989041095895</v>
      </c>
      <c r="W7792" s="53">
        <f t="shared" si="863"/>
        <v>1.3923959708923572E-3</v>
      </c>
      <c r="X7792" s="53" t="str">
        <f t="shared" si="864"/>
        <v/>
      </c>
      <c r="Y7792" s="54" t="str">
        <f t="shared" si="865"/>
        <v/>
      </c>
    </row>
    <row r="7793" spans="17:25" x14ac:dyDescent="0.25">
      <c r="Q7793" s="47">
        <f t="shared" si="861"/>
        <v>2013</v>
      </c>
      <c r="R7793" s="48" t="str">
        <f t="shared" si="859"/>
        <v>20133</v>
      </c>
      <c r="S7793" s="49">
        <v>41355</v>
      </c>
      <c r="T7793" s="48">
        <v>1822.78</v>
      </c>
      <c r="U7793" s="50">
        <f t="shared" si="860"/>
        <v>1813.7487096774191</v>
      </c>
      <c r="V7793" s="51">
        <f t="shared" si="862"/>
        <v>1869.0989041095895</v>
      </c>
      <c r="W7793" s="53">
        <f t="shared" si="863"/>
        <v>5.7549590310923548E-3</v>
      </c>
      <c r="X7793" s="53" t="str">
        <f t="shared" si="864"/>
        <v/>
      </c>
      <c r="Y7793" s="54" t="str">
        <f t="shared" si="865"/>
        <v/>
      </c>
    </row>
    <row r="7794" spans="17:25" x14ac:dyDescent="0.25">
      <c r="Q7794" s="47">
        <f t="shared" si="861"/>
        <v>2013</v>
      </c>
      <c r="R7794" s="48" t="str">
        <f t="shared" si="859"/>
        <v>20133</v>
      </c>
      <c r="S7794" s="49">
        <v>41356</v>
      </c>
      <c r="T7794" s="48">
        <v>1825.79</v>
      </c>
      <c r="U7794" s="50">
        <f t="shared" si="860"/>
        <v>1813.7487096774191</v>
      </c>
      <c r="V7794" s="51">
        <f t="shared" si="862"/>
        <v>1869.0989041095895</v>
      </c>
      <c r="W7794" s="53">
        <f t="shared" si="863"/>
        <v>1.6513238021045318E-3</v>
      </c>
      <c r="X7794" s="53" t="str">
        <f t="shared" si="864"/>
        <v/>
      </c>
      <c r="Y7794" s="54" t="str">
        <f t="shared" si="865"/>
        <v/>
      </c>
    </row>
    <row r="7795" spans="17:25" x14ac:dyDescent="0.25">
      <c r="Q7795" s="47">
        <f t="shared" si="861"/>
        <v>2013</v>
      </c>
      <c r="R7795" s="48" t="str">
        <f t="shared" si="859"/>
        <v>20133</v>
      </c>
      <c r="S7795" s="49">
        <v>41357</v>
      </c>
      <c r="T7795" s="48">
        <v>1825.79</v>
      </c>
      <c r="U7795" s="50">
        <f t="shared" si="860"/>
        <v>1813.7487096774191</v>
      </c>
      <c r="V7795" s="51">
        <f t="shared" si="862"/>
        <v>1869.0989041095895</v>
      </c>
      <c r="W7795" s="53">
        <f t="shared" si="863"/>
        <v>0</v>
      </c>
      <c r="X7795" s="53" t="str">
        <f t="shared" si="864"/>
        <v/>
      </c>
      <c r="Y7795" s="54" t="str">
        <f t="shared" si="865"/>
        <v/>
      </c>
    </row>
    <row r="7796" spans="17:25" x14ac:dyDescent="0.25">
      <c r="Q7796" s="47">
        <f t="shared" si="861"/>
        <v>2013</v>
      </c>
      <c r="R7796" s="48" t="str">
        <f t="shared" si="859"/>
        <v>20133</v>
      </c>
      <c r="S7796" s="49">
        <v>41358</v>
      </c>
      <c r="T7796" s="48">
        <v>1825.79</v>
      </c>
      <c r="U7796" s="50">
        <f t="shared" si="860"/>
        <v>1813.7487096774191</v>
      </c>
      <c r="V7796" s="51">
        <f t="shared" si="862"/>
        <v>1869.0989041095895</v>
      </c>
      <c r="W7796" s="53">
        <f t="shared" si="863"/>
        <v>0</v>
      </c>
      <c r="X7796" s="53" t="str">
        <f t="shared" si="864"/>
        <v/>
      </c>
      <c r="Y7796" s="54" t="str">
        <f t="shared" si="865"/>
        <v/>
      </c>
    </row>
    <row r="7797" spans="17:25" x14ac:dyDescent="0.25">
      <c r="Q7797" s="47">
        <f t="shared" si="861"/>
        <v>2013</v>
      </c>
      <c r="R7797" s="48" t="str">
        <f t="shared" si="859"/>
        <v>20133</v>
      </c>
      <c r="S7797" s="49">
        <v>41359</v>
      </c>
      <c r="T7797" s="48">
        <v>1825.79</v>
      </c>
      <c r="U7797" s="50">
        <f t="shared" si="860"/>
        <v>1813.7487096774191</v>
      </c>
      <c r="V7797" s="51">
        <f t="shared" si="862"/>
        <v>1869.0989041095895</v>
      </c>
      <c r="W7797" s="53">
        <f t="shared" si="863"/>
        <v>0</v>
      </c>
      <c r="X7797" s="53" t="str">
        <f t="shared" si="864"/>
        <v/>
      </c>
      <c r="Y7797" s="54" t="str">
        <f t="shared" si="865"/>
        <v/>
      </c>
    </row>
    <row r="7798" spans="17:25" x14ac:dyDescent="0.25">
      <c r="Q7798" s="47">
        <f t="shared" si="861"/>
        <v>2013</v>
      </c>
      <c r="R7798" s="48" t="str">
        <f t="shared" si="859"/>
        <v>20133</v>
      </c>
      <c r="S7798" s="49">
        <v>41360</v>
      </c>
      <c r="T7798" s="48">
        <v>1828.95</v>
      </c>
      <c r="U7798" s="50">
        <f t="shared" si="860"/>
        <v>1813.7487096774191</v>
      </c>
      <c r="V7798" s="51">
        <f t="shared" si="862"/>
        <v>1869.0989041095895</v>
      </c>
      <c r="W7798" s="53">
        <f t="shared" si="863"/>
        <v>1.7307576446361495E-3</v>
      </c>
      <c r="X7798" s="53" t="str">
        <f t="shared" si="864"/>
        <v/>
      </c>
      <c r="Y7798" s="54" t="str">
        <f t="shared" si="865"/>
        <v/>
      </c>
    </row>
    <row r="7799" spans="17:25" x14ac:dyDescent="0.25">
      <c r="Q7799" s="47">
        <f t="shared" si="861"/>
        <v>2013</v>
      </c>
      <c r="R7799" s="48" t="str">
        <f t="shared" si="859"/>
        <v>20133</v>
      </c>
      <c r="S7799" s="49">
        <v>41361</v>
      </c>
      <c r="T7799" s="48">
        <v>1832.2</v>
      </c>
      <c r="U7799" s="50">
        <f t="shared" si="860"/>
        <v>1813.7487096774191</v>
      </c>
      <c r="V7799" s="51">
        <f t="shared" si="862"/>
        <v>1869.0989041095895</v>
      </c>
      <c r="W7799" s="53">
        <f t="shared" si="863"/>
        <v>1.7769758604664343E-3</v>
      </c>
      <c r="X7799" s="53" t="str">
        <f t="shared" si="864"/>
        <v/>
      </c>
      <c r="Y7799" s="54" t="str">
        <f t="shared" si="865"/>
        <v/>
      </c>
    </row>
    <row r="7800" spans="17:25" x14ac:dyDescent="0.25">
      <c r="Q7800" s="47">
        <f t="shared" si="861"/>
        <v>2013</v>
      </c>
      <c r="R7800" s="48" t="str">
        <f t="shared" si="859"/>
        <v>20133</v>
      </c>
      <c r="S7800" s="49">
        <v>41362</v>
      </c>
      <c r="T7800" s="48">
        <v>1832.2</v>
      </c>
      <c r="U7800" s="50">
        <f t="shared" si="860"/>
        <v>1813.7487096774191</v>
      </c>
      <c r="V7800" s="51">
        <f t="shared" si="862"/>
        <v>1869.0989041095895</v>
      </c>
      <c r="W7800" s="53">
        <f t="shared" si="863"/>
        <v>0</v>
      </c>
      <c r="X7800" s="53" t="str">
        <f t="shared" si="864"/>
        <v/>
      </c>
      <c r="Y7800" s="54" t="str">
        <f t="shared" si="865"/>
        <v/>
      </c>
    </row>
    <row r="7801" spans="17:25" x14ac:dyDescent="0.25">
      <c r="Q7801" s="47">
        <f t="shared" si="861"/>
        <v>2013</v>
      </c>
      <c r="R7801" s="48" t="str">
        <f t="shared" si="859"/>
        <v>20133</v>
      </c>
      <c r="S7801" s="49">
        <v>41363</v>
      </c>
      <c r="T7801" s="48">
        <v>1832.2</v>
      </c>
      <c r="U7801" s="50">
        <f t="shared" si="860"/>
        <v>1813.7487096774191</v>
      </c>
      <c r="V7801" s="51">
        <f t="shared" si="862"/>
        <v>1869.0989041095895</v>
      </c>
      <c r="W7801" s="53">
        <f t="shared" si="863"/>
        <v>0</v>
      </c>
      <c r="X7801" s="53" t="str">
        <f t="shared" si="864"/>
        <v/>
      </c>
      <c r="Y7801" s="54" t="str">
        <f t="shared" si="865"/>
        <v/>
      </c>
    </row>
    <row r="7802" spans="17:25" x14ac:dyDescent="0.25">
      <c r="Q7802" s="47">
        <f t="shared" si="861"/>
        <v>2013</v>
      </c>
      <c r="R7802" s="48" t="str">
        <f t="shared" si="859"/>
        <v>20133</v>
      </c>
      <c r="S7802" s="49">
        <v>41364</v>
      </c>
      <c r="T7802" s="48">
        <v>1832.2</v>
      </c>
      <c r="U7802" s="50">
        <f t="shared" si="860"/>
        <v>1813.7487096774191</v>
      </c>
      <c r="V7802" s="51">
        <f t="shared" si="862"/>
        <v>1869.0989041095895</v>
      </c>
      <c r="W7802" s="53">
        <f t="shared" si="863"/>
        <v>0</v>
      </c>
      <c r="X7802" s="53" t="str">
        <f t="shared" si="864"/>
        <v/>
      </c>
      <c r="Y7802" s="54" t="str">
        <f t="shared" si="865"/>
        <v/>
      </c>
    </row>
    <row r="7803" spans="17:25" x14ac:dyDescent="0.25">
      <c r="Q7803" s="47">
        <f t="shared" si="861"/>
        <v>2013</v>
      </c>
      <c r="R7803" s="48" t="str">
        <f t="shared" si="859"/>
        <v>20134</v>
      </c>
      <c r="S7803" s="49">
        <v>41365</v>
      </c>
      <c r="T7803" s="48">
        <v>1832.2</v>
      </c>
      <c r="U7803" s="50">
        <f t="shared" si="860"/>
        <v>1830.2313333333329</v>
      </c>
      <c r="V7803" s="51">
        <f t="shared" si="862"/>
        <v>1869.0989041095895</v>
      </c>
      <c r="W7803" s="53">
        <f t="shared" si="863"/>
        <v>0</v>
      </c>
      <c r="X7803" s="53">
        <f t="shared" si="864"/>
        <v>9.0876004862026072E-3</v>
      </c>
      <c r="Y7803" s="54" t="str">
        <f t="shared" si="865"/>
        <v/>
      </c>
    </row>
    <row r="7804" spans="17:25" x14ac:dyDescent="0.25">
      <c r="Q7804" s="47">
        <f t="shared" si="861"/>
        <v>2013</v>
      </c>
      <c r="R7804" s="48" t="str">
        <f t="shared" si="859"/>
        <v>20134</v>
      </c>
      <c r="S7804" s="49">
        <v>41366</v>
      </c>
      <c r="T7804" s="48">
        <v>1823.12</v>
      </c>
      <c r="U7804" s="50">
        <f t="shared" si="860"/>
        <v>1830.2313333333329</v>
      </c>
      <c r="V7804" s="51">
        <f t="shared" si="862"/>
        <v>1869.0989041095895</v>
      </c>
      <c r="W7804" s="53">
        <f t="shared" si="863"/>
        <v>-4.9557908525270644E-3</v>
      </c>
      <c r="X7804" s="53" t="str">
        <f t="shared" si="864"/>
        <v/>
      </c>
      <c r="Y7804" s="54" t="str">
        <f t="shared" si="865"/>
        <v/>
      </c>
    </row>
    <row r="7805" spans="17:25" x14ac:dyDescent="0.25">
      <c r="Q7805" s="47">
        <f t="shared" si="861"/>
        <v>2013</v>
      </c>
      <c r="R7805" s="48" t="str">
        <f t="shared" si="859"/>
        <v>20134</v>
      </c>
      <c r="S7805" s="49">
        <v>41367</v>
      </c>
      <c r="T7805" s="48">
        <v>1817.14</v>
      </c>
      <c r="U7805" s="50">
        <f t="shared" si="860"/>
        <v>1830.2313333333329</v>
      </c>
      <c r="V7805" s="51">
        <f t="shared" si="862"/>
        <v>1869.0989041095895</v>
      </c>
      <c r="W7805" s="53">
        <f t="shared" si="863"/>
        <v>-3.2800912721048237E-3</v>
      </c>
      <c r="X7805" s="53" t="str">
        <f t="shared" si="864"/>
        <v/>
      </c>
      <c r="Y7805" s="54" t="str">
        <f t="shared" si="865"/>
        <v/>
      </c>
    </row>
    <row r="7806" spans="17:25" x14ac:dyDescent="0.25">
      <c r="Q7806" s="47">
        <f t="shared" si="861"/>
        <v>2013</v>
      </c>
      <c r="R7806" s="48" t="str">
        <f t="shared" si="859"/>
        <v>20134</v>
      </c>
      <c r="S7806" s="49">
        <v>41368</v>
      </c>
      <c r="T7806" s="48">
        <v>1819.93</v>
      </c>
      <c r="U7806" s="50">
        <f t="shared" si="860"/>
        <v>1830.2313333333329</v>
      </c>
      <c r="V7806" s="51">
        <f t="shared" si="862"/>
        <v>1869.0989041095895</v>
      </c>
      <c r="W7806" s="53">
        <f t="shared" si="863"/>
        <v>1.5353797726096463E-3</v>
      </c>
      <c r="X7806" s="53" t="str">
        <f t="shared" si="864"/>
        <v/>
      </c>
      <c r="Y7806" s="54" t="str">
        <f t="shared" si="865"/>
        <v/>
      </c>
    </row>
    <row r="7807" spans="17:25" x14ac:dyDescent="0.25">
      <c r="Q7807" s="47">
        <f t="shared" si="861"/>
        <v>2013</v>
      </c>
      <c r="R7807" s="48" t="str">
        <f t="shared" si="859"/>
        <v>20134</v>
      </c>
      <c r="S7807" s="49">
        <v>41369</v>
      </c>
      <c r="T7807" s="48">
        <v>1829.01</v>
      </c>
      <c r="U7807" s="50">
        <f t="shared" si="860"/>
        <v>1830.2313333333329</v>
      </c>
      <c r="V7807" s="51">
        <f t="shared" si="862"/>
        <v>1869.0989041095895</v>
      </c>
      <c r="W7807" s="53">
        <f t="shared" si="863"/>
        <v>4.9892028814295664E-3</v>
      </c>
      <c r="X7807" s="53" t="str">
        <f t="shared" si="864"/>
        <v/>
      </c>
      <c r="Y7807" s="54" t="str">
        <f t="shared" si="865"/>
        <v/>
      </c>
    </row>
    <row r="7808" spans="17:25" x14ac:dyDescent="0.25">
      <c r="Q7808" s="47">
        <f t="shared" si="861"/>
        <v>2013</v>
      </c>
      <c r="R7808" s="48" t="str">
        <f t="shared" si="859"/>
        <v>20134</v>
      </c>
      <c r="S7808" s="49">
        <v>41370</v>
      </c>
      <c r="T7808" s="48">
        <v>1826.88</v>
      </c>
      <c r="U7808" s="50">
        <f t="shared" si="860"/>
        <v>1830.2313333333329</v>
      </c>
      <c r="V7808" s="51">
        <f t="shared" si="862"/>
        <v>1869.0989041095895</v>
      </c>
      <c r="W7808" s="53">
        <f t="shared" si="863"/>
        <v>-1.164564436498372E-3</v>
      </c>
      <c r="X7808" s="53" t="str">
        <f t="shared" si="864"/>
        <v/>
      </c>
      <c r="Y7808" s="54" t="str">
        <f t="shared" si="865"/>
        <v/>
      </c>
    </row>
    <row r="7809" spans="17:25" x14ac:dyDescent="0.25">
      <c r="Q7809" s="47">
        <f t="shared" si="861"/>
        <v>2013</v>
      </c>
      <c r="R7809" s="48" t="str">
        <f t="shared" si="859"/>
        <v>20134</v>
      </c>
      <c r="S7809" s="49">
        <v>41371</v>
      </c>
      <c r="T7809" s="48">
        <v>1826.88</v>
      </c>
      <c r="U7809" s="50">
        <f t="shared" si="860"/>
        <v>1830.2313333333329</v>
      </c>
      <c r="V7809" s="51">
        <f t="shared" si="862"/>
        <v>1869.0989041095895</v>
      </c>
      <c r="W7809" s="53">
        <f t="shared" si="863"/>
        <v>0</v>
      </c>
      <c r="X7809" s="53" t="str">
        <f t="shared" si="864"/>
        <v/>
      </c>
      <c r="Y7809" s="54" t="str">
        <f t="shared" si="865"/>
        <v/>
      </c>
    </row>
    <row r="7810" spans="17:25" x14ac:dyDescent="0.25">
      <c r="Q7810" s="47">
        <f t="shared" si="861"/>
        <v>2013</v>
      </c>
      <c r="R7810" s="48" t="str">
        <f t="shared" si="859"/>
        <v>20134</v>
      </c>
      <c r="S7810" s="49">
        <v>41372</v>
      </c>
      <c r="T7810" s="48">
        <v>1826.88</v>
      </c>
      <c r="U7810" s="50">
        <f t="shared" si="860"/>
        <v>1830.2313333333329</v>
      </c>
      <c r="V7810" s="51">
        <f t="shared" si="862"/>
        <v>1869.0989041095895</v>
      </c>
      <c r="W7810" s="53">
        <f t="shared" si="863"/>
        <v>0</v>
      </c>
      <c r="X7810" s="53" t="str">
        <f t="shared" si="864"/>
        <v/>
      </c>
      <c r="Y7810" s="54" t="str">
        <f t="shared" si="865"/>
        <v/>
      </c>
    </row>
    <row r="7811" spans="17:25" x14ac:dyDescent="0.25">
      <c r="Q7811" s="47">
        <f t="shared" si="861"/>
        <v>2013</v>
      </c>
      <c r="R7811" s="48" t="str">
        <f t="shared" si="859"/>
        <v>20134</v>
      </c>
      <c r="S7811" s="49">
        <v>41373</v>
      </c>
      <c r="T7811" s="48">
        <v>1817.66</v>
      </c>
      <c r="U7811" s="50">
        <f t="shared" si="860"/>
        <v>1830.2313333333329</v>
      </c>
      <c r="V7811" s="51">
        <f t="shared" si="862"/>
        <v>1869.0989041095895</v>
      </c>
      <c r="W7811" s="53">
        <f t="shared" si="863"/>
        <v>-5.0468558416535414E-3</v>
      </c>
      <c r="X7811" s="53" t="str">
        <f t="shared" si="864"/>
        <v/>
      </c>
      <c r="Y7811" s="54" t="str">
        <f t="shared" si="865"/>
        <v/>
      </c>
    </row>
    <row r="7812" spans="17:25" x14ac:dyDescent="0.25">
      <c r="Q7812" s="47">
        <f t="shared" si="861"/>
        <v>2013</v>
      </c>
      <c r="R7812" s="48" t="str">
        <f t="shared" si="859"/>
        <v>20134</v>
      </c>
      <c r="S7812" s="49">
        <v>41374</v>
      </c>
      <c r="T7812" s="48">
        <v>1813.11</v>
      </c>
      <c r="U7812" s="50">
        <f t="shared" si="860"/>
        <v>1830.2313333333329</v>
      </c>
      <c r="V7812" s="51">
        <f t="shared" si="862"/>
        <v>1869.0989041095895</v>
      </c>
      <c r="W7812" s="53">
        <f t="shared" si="863"/>
        <v>-2.5032184236877253E-3</v>
      </c>
      <c r="X7812" s="53" t="str">
        <f t="shared" si="864"/>
        <v/>
      </c>
      <c r="Y7812" s="54" t="str">
        <f t="shared" si="865"/>
        <v/>
      </c>
    </row>
    <row r="7813" spans="17:25" x14ac:dyDescent="0.25">
      <c r="Q7813" s="47">
        <f t="shared" si="861"/>
        <v>2013</v>
      </c>
      <c r="R7813" s="48" t="str">
        <f t="shared" si="859"/>
        <v>20134</v>
      </c>
      <c r="S7813" s="49">
        <v>41375</v>
      </c>
      <c r="T7813" s="48">
        <v>1821.2</v>
      </c>
      <c r="U7813" s="50">
        <f t="shared" si="860"/>
        <v>1830.2313333333329</v>
      </c>
      <c r="V7813" s="51">
        <f t="shared" si="862"/>
        <v>1869.0989041095895</v>
      </c>
      <c r="W7813" s="53">
        <f t="shared" si="863"/>
        <v>4.4619466000408448E-3</v>
      </c>
      <c r="X7813" s="53" t="str">
        <f t="shared" si="864"/>
        <v/>
      </c>
      <c r="Y7813" s="54" t="str">
        <f t="shared" si="865"/>
        <v/>
      </c>
    </row>
    <row r="7814" spans="17:25" x14ac:dyDescent="0.25">
      <c r="Q7814" s="47">
        <f t="shared" si="861"/>
        <v>2013</v>
      </c>
      <c r="R7814" s="48" t="str">
        <f t="shared" si="859"/>
        <v>20134</v>
      </c>
      <c r="S7814" s="49">
        <v>41376</v>
      </c>
      <c r="T7814" s="48">
        <v>1823.84</v>
      </c>
      <c r="U7814" s="50">
        <f t="shared" si="860"/>
        <v>1830.2313333333329</v>
      </c>
      <c r="V7814" s="51">
        <f t="shared" si="862"/>
        <v>1869.0989041095895</v>
      </c>
      <c r="W7814" s="53">
        <f t="shared" si="863"/>
        <v>1.4495936745002602E-3</v>
      </c>
      <c r="X7814" s="53" t="str">
        <f t="shared" si="864"/>
        <v/>
      </c>
      <c r="Y7814" s="54" t="str">
        <f t="shared" si="865"/>
        <v/>
      </c>
    </row>
    <row r="7815" spans="17:25" x14ac:dyDescent="0.25">
      <c r="Q7815" s="47">
        <f t="shared" si="861"/>
        <v>2013</v>
      </c>
      <c r="R7815" s="48" t="str">
        <f t="shared" ref="R7815:R7878" si="866">+YEAR(S7815)&amp;MONTH(S7815)</f>
        <v>20134</v>
      </c>
      <c r="S7815" s="49">
        <v>41377</v>
      </c>
      <c r="T7815" s="48">
        <v>1827.79</v>
      </c>
      <c r="U7815" s="50">
        <f t="shared" ref="U7815:U7878" si="867">+AVERAGEIF($R$3:$R$12000,R7815,$T$3:$T$12000)</f>
        <v>1830.2313333333329</v>
      </c>
      <c r="V7815" s="51">
        <f t="shared" si="862"/>
        <v>1869.0989041095895</v>
      </c>
      <c r="W7815" s="53">
        <f t="shared" si="863"/>
        <v>2.1657601543996208E-3</v>
      </c>
      <c r="X7815" s="53" t="str">
        <f t="shared" si="864"/>
        <v/>
      </c>
      <c r="Y7815" s="54" t="str">
        <f t="shared" si="865"/>
        <v/>
      </c>
    </row>
    <row r="7816" spans="17:25" x14ac:dyDescent="0.25">
      <c r="Q7816" s="47">
        <f t="shared" ref="Q7816:Q7879" si="868">+YEAR(S7816)</f>
        <v>2013</v>
      </c>
      <c r="R7816" s="48" t="str">
        <f t="shared" si="866"/>
        <v>20134</v>
      </c>
      <c r="S7816" s="49">
        <v>41378</v>
      </c>
      <c r="T7816" s="48">
        <v>1827.79</v>
      </c>
      <c r="U7816" s="50">
        <f t="shared" si="867"/>
        <v>1830.2313333333329</v>
      </c>
      <c r="V7816" s="51">
        <f t="shared" ref="V7816:V7879" si="869">+AVERAGEIF($Q$3:$Q$12000,Q7816,$T$3:$T$12000)</f>
        <v>1869.0989041095895</v>
      </c>
      <c r="W7816" s="53">
        <f t="shared" si="863"/>
        <v>0</v>
      </c>
      <c r="X7816" s="53" t="str">
        <f t="shared" si="864"/>
        <v/>
      </c>
      <c r="Y7816" s="54" t="str">
        <f t="shared" si="865"/>
        <v/>
      </c>
    </row>
    <row r="7817" spans="17:25" x14ac:dyDescent="0.25">
      <c r="Q7817" s="47">
        <f t="shared" si="868"/>
        <v>2013</v>
      </c>
      <c r="R7817" s="48" t="str">
        <f t="shared" si="866"/>
        <v>20134</v>
      </c>
      <c r="S7817" s="49">
        <v>41379</v>
      </c>
      <c r="T7817" s="48">
        <v>1827.79</v>
      </c>
      <c r="U7817" s="50">
        <f t="shared" si="867"/>
        <v>1830.2313333333329</v>
      </c>
      <c r="V7817" s="51">
        <f t="shared" si="869"/>
        <v>1869.0989041095895</v>
      </c>
      <c r="W7817" s="53">
        <f t="shared" ref="W7817:W7880" si="870">+T7817/T7816-1</f>
        <v>0</v>
      </c>
      <c r="X7817" s="53" t="str">
        <f t="shared" ref="X7817:X7880" si="871">IF(U7817/U7816-1=0,"",U7817/U7816-1)</f>
        <v/>
      </c>
      <c r="Y7817" s="54" t="str">
        <f t="shared" ref="Y7817:Y7880" si="872">+IF(V7817=V7816,"",V7817/V7816-1)</f>
        <v/>
      </c>
    </row>
    <row r="7818" spans="17:25" x14ac:dyDescent="0.25">
      <c r="Q7818" s="47">
        <f t="shared" si="868"/>
        <v>2013</v>
      </c>
      <c r="R7818" s="48" t="str">
        <f t="shared" si="866"/>
        <v>20134</v>
      </c>
      <c r="S7818" s="49">
        <v>41380</v>
      </c>
      <c r="T7818" s="48">
        <v>1834.86</v>
      </c>
      <c r="U7818" s="50">
        <f t="shared" si="867"/>
        <v>1830.2313333333329</v>
      </c>
      <c r="V7818" s="51">
        <f t="shared" si="869"/>
        <v>1869.0989041095895</v>
      </c>
      <c r="W7818" s="53">
        <f t="shared" si="870"/>
        <v>3.8680592409412462E-3</v>
      </c>
      <c r="X7818" s="53" t="str">
        <f t="shared" si="871"/>
        <v/>
      </c>
      <c r="Y7818" s="54" t="str">
        <f t="shared" si="872"/>
        <v/>
      </c>
    </row>
    <row r="7819" spans="17:25" x14ac:dyDescent="0.25">
      <c r="Q7819" s="47">
        <f t="shared" si="868"/>
        <v>2013</v>
      </c>
      <c r="R7819" s="48" t="str">
        <f t="shared" si="866"/>
        <v>20134</v>
      </c>
      <c r="S7819" s="49">
        <v>41381</v>
      </c>
      <c r="T7819" s="48">
        <v>1833.98</v>
      </c>
      <c r="U7819" s="50">
        <f t="shared" si="867"/>
        <v>1830.2313333333329</v>
      </c>
      <c r="V7819" s="51">
        <f t="shared" si="869"/>
        <v>1869.0989041095895</v>
      </c>
      <c r="W7819" s="53">
        <f t="shared" si="870"/>
        <v>-4.7960062348073595E-4</v>
      </c>
      <c r="X7819" s="53" t="str">
        <f t="shared" si="871"/>
        <v/>
      </c>
      <c r="Y7819" s="54" t="str">
        <f t="shared" si="872"/>
        <v/>
      </c>
    </row>
    <row r="7820" spans="17:25" x14ac:dyDescent="0.25">
      <c r="Q7820" s="47">
        <f t="shared" si="868"/>
        <v>2013</v>
      </c>
      <c r="R7820" s="48" t="str">
        <f t="shared" si="866"/>
        <v>20134</v>
      </c>
      <c r="S7820" s="49">
        <v>41382</v>
      </c>
      <c r="T7820" s="48">
        <v>1846.46</v>
      </c>
      <c r="U7820" s="50">
        <f t="shared" si="867"/>
        <v>1830.2313333333329</v>
      </c>
      <c r="V7820" s="51">
        <f t="shared" si="869"/>
        <v>1869.0989041095895</v>
      </c>
      <c r="W7820" s="53">
        <f t="shared" si="870"/>
        <v>6.8048724631675217E-3</v>
      </c>
      <c r="X7820" s="53" t="str">
        <f t="shared" si="871"/>
        <v/>
      </c>
      <c r="Y7820" s="54" t="str">
        <f t="shared" si="872"/>
        <v/>
      </c>
    </row>
    <row r="7821" spans="17:25" x14ac:dyDescent="0.25">
      <c r="Q7821" s="47">
        <f t="shared" si="868"/>
        <v>2013</v>
      </c>
      <c r="R7821" s="48" t="str">
        <f t="shared" si="866"/>
        <v>20134</v>
      </c>
      <c r="S7821" s="49">
        <v>41383</v>
      </c>
      <c r="T7821" s="48">
        <v>1847.02</v>
      </c>
      <c r="U7821" s="50">
        <f t="shared" si="867"/>
        <v>1830.2313333333329</v>
      </c>
      <c r="V7821" s="51">
        <f t="shared" si="869"/>
        <v>1869.0989041095895</v>
      </c>
      <c r="W7821" s="53">
        <f t="shared" si="870"/>
        <v>3.0328303889604058E-4</v>
      </c>
      <c r="X7821" s="53" t="str">
        <f t="shared" si="871"/>
        <v/>
      </c>
      <c r="Y7821" s="54" t="str">
        <f t="shared" si="872"/>
        <v/>
      </c>
    </row>
    <row r="7822" spans="17:25" x14ac:dyDescent="0.25">
      <c r="Q7822" s="47">
        <f t="shared" si="868"/>
        <v>2013</v>
      </c>
      <c r="R7822" s="48" t="str">
        <f t="shared" si="866"/>
        <v>20134</v>
      </c>
      <c r="S7822" s="49">
        <v>41384</v>
      </c>
      <c r="T7822" s="48">
        <v>1835.57</v>
      </c>
      <c r="U7822" s="50">
        <f t="shared" si="867"/>
        <v>1830.2313333333329</v>
      </c>
      <c r="V7822" s="51">
        <f t="shared" si="869"/>
        <v>1869.0989041095895</v>
      </c>
      <c r="W7822" s="53">
        <f t="shared" si="870"/>
        <v>-6.1991748871155217E-3</v>
      </c>
      <c r="X7822" s="53" t="str">
        <f t="shared" si="871"/>
        <v/>
      </c>
      <c r="Y7822" s="54" t="str">
        <f t="shared" si="872"/>
        <v/>
      </c>
    </row>
    <row r="7823" spans="17:25" x14ac:dyDescent="0.25">
      <c r="Q7823" s="47">
        <f t="shared" si="868"/>
        <v>2013</v>
      </c>
      <c r="R7823" s="48" t="str">
        <f t="shared" si="866"/>
        <v>20134</v>
      </c>
      <c r="S7823" s="49">
        <v>41385</v>
      </c>
      <c r="T7823" s="48">
        <v>1835.57</v>
      </c>
      <c r="U7823" s="50">
        <f t="shared" si="867"/>
        <v>1830.2313333333329</v>
      </c>
      <c r="V7823" s="51">
        <f t="shared" si="869"/>
        <v>1869.0989041095895</v>
      </c>
      <c r="W7823" s="53">
        <f t="shared" si="870"/>
        <v>0</v>
      </c>
      <c r="X7823" s="53" t="str">
        <f t="shared" si="871"/>
        <v/>
      </c>
      <c r="Y7823" s="54" t="str">
        <f t="shared" si="872"/>
        <v/>
      </c>
    </row>
    <row r="7824" spans="17:25" x14ac:dyDescent="0.25">
      <c r="Q7824" s="47">
        <f t="shared" si="868"/>
        <v>2013</v>
      </c>
      <c r="R7824" s="48" t="str">
        <f t="shared" si="866"/>
        <v>20134</v>
      </c>
      <c r="S7824" s="49">
        <v>41386</v>
      </c>
      <c r="T7824" s="48">
        <v>1835.57</v>
      </c>
      <c r="U7824" s="50">
        <f t="shared" si="867"/>
        <v>1830.2313333333329</v>
      </c>
      <c r="V7824" s="51">
        <f t="shared" si="869"/>
        <v>1869.0989041095895</v>
      </c>
      <c r="W7824" s="53">
        <f t="shared" si="870"/>
        <v>0</v>
      </c>
      <c r="X7824" s="53" t="str">
        <f t="shared" si="871"/>
        <v/>
      </c>
      <c r="Y7824" s="54" t="str">
        <f t="shared" si="872"/>
        <v/>
      </c>
    </row>
    <row r="7825" spans="17:25" x14ac:dyDescent="0.25">
      <c r="Q7825" s="47">
        <f t="shared" si="868"/>
        <v>2013</v>
      </c>
      <c r="R7825" s="48" t="str">
        <f t="shared" si="866"/>
        <v>20134</v>
      </c>
      <c r="S7825" s="49">
        <v>41387</v>
      </c>
      <c r="T7825" s="48">
        <v>1841.14</v>
      </c>
      <c r="U7825" s="50">
        <f t="shared" si="867"/>
        <v>1830.2313333333329</v>
      </c>
      <c r="V7825" s="51">
        <f t="shared" si="869"/>
        <v>1869.0989041095895</v>
      </c>
      <c r="W7825" s="53">
        <f t="shared" si="870"/>
        <v>3.0344797528834011E-3</v>
      </c>
      <c r="X7825" s="53" t="str">
        <f t="shared" si="871"/>
        <v/>
      </c>
      <c r="Y7825" s="54" t="str">
        <f t="shared" si="872"/>
        <v/>
      </c>
    </row>
    <row r="7826" spans="17:25" x14ac:dyDescent="0.25">
      <c r="Q7826" s="47">
        <f t="shared" si="868"/>
        <v>2013</v>
      </c>
      <c r="R7826" s="48" t="str">
        <f t="shared" si="866"/>
        <v>20134</v>
      </c>
      <c r="S7826" s="49">
        <v>41388</v>
      </c>
      <c r="T7826" s="48">
        <v>1838.03</v>
      </c>
      <c r="U7826" s="50">
        <f t="shared" si="867"/>
        <v>1830.2313333333329</v>
      </c>
      <c r="V7826" s="51">
        <f t="shared" si="869"/>
        <v>1869.0989041095895</v>
      </c>
      <c r="W7826" s="53">
        <f t="shared" si="870"/>
        <v>-1.6891708398057981E-3</v>
      </c>
      <c r="X7826" s="53" t="str">
        <f t="shared" si="871"/>
        <v/>
      </c>
      <c r="Y7826" s="54" t="str">
        <f t="shared" si="872"/>
        <v/>
      </c>
    </row>
    <row r="7827" spans="17:25" x14ac:dyDescent="0.25">
      <c r="Q7827" s="47">
        <f t="shared" si="868"/>
        <v>2013</v>
      </c>
      <c r="R7827" s="48" t="str">
        <f t="shared" si="866"/>
        <v>20134</v>
      </c>
      <c r="S7827" s="49">
        <v>41389</v>
      </c>
      <c r="T7827" s="48">
        <v>1836.79</v>
      </c>
      <c r="U7827" s="50">
        <f t="shared" si="867"/>
        <v>1830.2313333333329</v>
      </c>
      <c r="V7827" s="51">
        <f t="shared" si="869"/>
        <v>1869.0989041095895</v>
      </c>
      <c r="W7827" s="53">
        <f t="shared" si="870"/>
        <v>-6.7463534327516506E-4</v>
      </c>
      <c r="X7827" s="53" t="str">
        <f t="shared" si="871"/>
        <v/>
      </c>
      <c r="Y7827" s="54" t="str">
        <f t="shared" si="872"/>
        <v/>
      </c>
    </row>
    <row r="7828" spans="17:25" x14ac:dyDescent="0.25">
      <c r="Q7828" s="47">
        <f t="shared" si="868"/>
        <v>2013</v>
      </c>
      <c r="R7828" s="48" t="str">
        <f t="shared" si="866"/>
        <v>20134</v>
      </c>
      <c r="S7828" s="49">
        <v>41390</v>
      </c>
      <c r="T7828" s="48">
        <v>1830.84</v>
      </c>
      <c r="U7828" s="50">
        <f t="shared" si="867"/>
        <v>1830.2313333333329</v>
      </c>
      <c r="V7828" s="51">
        <f t="shared" si="869"/>
        <v>1869.0989041095895</v>
      </c>
      <c r="W7828" s="53">
        <f t="shared" si="870"/>
        <v>-3.2393469041098744E-3</v>
      </c>
      <c r="X7828" s="53" t="str">
        <f t="shared" si="871"/>
        <v/>
      </c>
      <c r="Y7828" s="54" t="str">
        <f t="shared" si="872"/>
        <v/>
      </c>
    </row>
    <row r="7829" spans="17:25" x14ac:dyDescent="0.25">
      <c r="Q7829" s="47">
        <f t="shared" si="868"/>
        <v>2013</v>
      </c>
      <c r="R7829" s="48" t="str">
        <f t="shared" si="866"/>
        <v>20134</v>
      </c>
      <c r="S7829" s="49">
        <v>41391</v>
      </c>
      <c r="T7829" s="48">
        <v>1833.7</v>
      </c>
      <c r="U7829" s="50">
        <f t="shared" si="867"/>
        <v>1830.2313333333329</v>
      </c>
      <c r="V7829" s="51">
        <f t="shared" si="869"/>
        <v>1869.0989041095895</v>
      </c>
      <c r="W7829" s="53">
        <f t="shared" si="870"/>
        <v>1.5621244893055941E-3</v>
      </c>
      <c r="X7829" s="53" t="str">
        <f t="shared" si="871"/>
        <v/>
      </c>
      <c r="Y7829" s="54" t="str">
        <f t="shared" si="872"/>
        <v/>
      </c>
    </row>
    <row r="7830" spans="17:25" x14ac:dyDescent="0.25">
      <c r="Q7830" s="47">
        <f t="shared" si="868"/>
        <v>2013</v>
      </c>
      <c r="R7830" s="48" t="str">
        <f t="shared" si="866"/>
        <v>20134</v>
      </c>
      <c r="S7830" s="49">
        <v>41392</v>
      </c>
      <c r="T7830" s="48">
        <v>1833.7</v>
      </c>
      <c r="U7830" s="50">
        <f t="shared" si="867"/>
        <v>1830.2313333333329</v>
      </c>
      <c r="V7830" s="51">
        <f t="shared" si="869"/>
        <v>1869.0989041095895</v>
      </c>
      <c r="W7830" s="53">
        <f t="shared" si="870"/>
        <v>0</v>
      </c>
      <c r="X7830" s="53" t="str">
        <f t="shared" si="871"/>
        <v/>
      </c>
      <c r="Y7830" s="54" t="str">
        <f t="shared" si="872"/>
        <v/>
      </c>
    </row>
    <row r="7831" spans="17:25" x14ac:dyDescent="0.25">
      <c r="Q7831" s="47">
        <f t="shared" si="868"/>
        <v>2013</v>
      </c>
      <c r="R7831" s="48" t="str">
        <f t="shared" si="866"/>
        <v>20134</v>
      </c>
      <c r="S7831" s="49">
        <v>41393</v>
      </c>
      <c r="T7831" s="48">
        <v>1833.7</v>
      </c>
      <c r="U7831" s="50">
        <f t="shared" si="867"/>
        <v>1830.2313333333329</v>
      </c>
      <c r="V7831" s="51">
        <f t="shared" si="869"/>
        <v>1869.0989041095895</v>
      </c>
      <c r="W7831" s="53">
        <f t="shared" si="870"/>
        <v>0</v>
      </c>
      <c r="X7831" s="53" t="str">
        <f t="shared" si="871"/>
        <v/>
      </c>
      <c r="Y7831" s="54" t="str">
        <f t="shared" si="872"/>
        <v/>
      </c>
    </row>
    <row r="7832" spans="17:25" x14ac:dyDescent="0.25">
      <c r="Q7832" s="47">
        <f t="shared" si="868"/>
        <v>2013</v>
      </c>
      <c r="R7832" s="48" t="str">
        <f t="shared" si="866"/>
        <v>20134</v>
      </c>
      <c r="S7832" s="49">
        <v>41394</v>
      </c>
      <c r="T7832" s="48">
        <v>1828.79</v>
      </c>
      <c r="U7832" s="50">
        <f t="shared" si="867"/>
        <v>1830.2313333333329</v>
      </c>
      <c r="V7832" s="51">
        <f t="shared" si="869"/>
        <v>1869.0989041095895</v>
      </c>
      <c r="W7832" s="53">
        <f t="shared" si="870"/>
        <v>-2.6776462889240848E-3</v>
      </c>
      <c r="X7832" s="53" t="str">
        <f t="shared" si="871"/>
        <v/>
      </c>
      <c r="Y7832" s="54" t="str">
        <f t="shared" si="872"/>
        <v/>
      </c>
    </row>
    <row r="7833" spans="17:25" x14ac:dyDescent="0.25">
      <c r="Q7833" s="47">
        <f t="shared" si="868"/>
        <v>2013</v>
      </c>
      <c r="R7833" s="48" t="str">
        <f t="shared" si="866"/>
        <v>20135</v>
      </c>
      <c r="S7833" s="49">
        <v>41395</v>
      </c>
      <c r="T7833" s="48">
        <v>1825.83</v>
      </c>
      <c r="U7833" s="50">
        <f t="shared" si="867"/>
        <v>1847.9212903225805</v>
      </c>
      <c r="V7833" s="51">
        <f t="shared" si="869"/>
        <v>1869.0989041095895</v>
      </c>
      <c r="W7833" s="53">
        <f t="shared" si="870"/>
        <v>-1.6185565319145612E-3</v>
      </c>
      <c r="X7833" s="53">
        <f t="shared" si="871"/>
        <v>9.665421341590541E-3</v>
      </c>
      <c r="Y7833" s="54" t="str">
        <f t="shared" si="872"/>
        <v/>
      </c>
    </row>
    <row r="7834" spans="17:25" x14ac:dyDescent="0.25">
      <c r="Q7834" s="47">
        <f t="shared" si="868"/>
        <v>2013</v>
      </c>
      <c r="R7834" s="48" t="str">
        <f t="shared" si="866"/>
        <v>20135</v>
      </c>
      <c r="S7834" s="49">
        <v>41396</v>
      </c>
      <c r="T7834" s="48">
        <v>1825.83</v>
      </c>
      <c r="U7834" s="50">
        <f t="shared" si="867"/>
        <v>1847.9212903225805</v>
      </c>
      <c r="V7834" s="51">
        <f t="shared" si="869"/>
        <v>1869.0989041095895</v>
      </c>
      <c r="W7834" s="53">
        <f t="shared" si="870"/>
        <v>0</v>
      </c>
      <c r="X7834" s="53" t="str">
        <f t="shared" si="871"/>
        <v/>
      </c>
      <c r="Y7834" s="54" t="str">
        <f t="shared" si="872"/>
        <v/>
      </c>
    </row>
    <row r="7835" spans="17:25" x14ac:dyDescent="0.25">
      <c r="Q7835" s="47">
        <f t="shared" si="868"/>
        <v>2013</v>
      </c>
      <c r="R7835" s="48" t="str">
        <f t="shared" si="866"/>
        <v>20135</v>
      </c>
      <c r="S7835" s="49">
        <v>41397</v>
      </c>
      <c r="T7835" s="48">
        <v>1836.34</v>
      </c>
      <c r="U7835" s="50">
        <f t="shared" si="867"/>
        <v>1847.9212903225805</v>
      </c>
      <c r="V7835" s="51">
        <f t="shared" si="869"/>
        <v>1869.0989041095895</v>
      </c>
      <c r="W7835" s="53">
        <f t="shared" si="870"/>
        <v>5.7562861821747191E-3</v>
      </c>
      <c r="X7835" s="53" t="str">
        <f t="shared" si="871"/>
        <v/>
      </c>
      <c r="Y7835" s="54" t="str">
        <f t="shared" si="872"/>
        <v/>
      </c>
    </row>
    <row r="7836" spans="17:25" x14ac:dyDescent="0.25">
      <c r="Q7836" s="47">
        <f t="shared" si="868"/>
        <v>2013</v>
      </c>
      <c r="R7836" s="48" t="str">
        <f t="shared" si="866"/>
        <v>20135</v>
      </c>
      <c r="S7836" s="49">
        <v>41398</v>
      </c>
      <c r="T7836" s="48">
        <v>1835.88</v>
      </c>
      <c r="U7836" s="50">
        <f t="shared" si="867"/>
        <v>1847.9212903225805</v>
      </c>
      <c r="V7836" s="51">
        <f t="shared" si="869"/>
        <v>1869.0989041095895</v>
      </c>
      <c r="W7836" s="53">
        <f t="shared" si="870"/>
        <v>-2.5049827374001854E-4</v>
      </c>
      <c r="X7836" s="53" t="str">
        <f t="shared" si="871"/>
        <v/>
      </c>
      <c r="Y7836" s="54" t="str">
        <f t="shared" si="872"/>
        <v/>
      </c>
    </row>
    <row r="7837" spans="17:25" x14ac:dyDescent="0.25">
      <c r="Q7837" s="47">
        <f t="shared" si="868"/>
        <v>2013</v>
      </c>
      <c r="R7837" s="48" t="str">
        <f t="shared" si="866"/>
        <v>20135</v>
      </c>
      <c r="S7837" s="49">
        <v>41399</v>
      </c>
      <c r="T7837" s="48">
        <v>1835.88</v>
      </c>
      <c r="U7837" s="50">
        <f t="shared" si="867"/>
        <v>1847.9212903225805</v>
      </c>
      <c r="V7837" s="51">
        <f t="shared" si="869"/>
        <v>1869.0989041095895</v>
      </c>
      <c r="W7837" s="53">
        <f t="shared" si="870"/>
        <v>0</v>
      </c>
      <c r="X7837" s="53" t="str">
        <f t="shared" si="871"/>
        <v/>
      </c>
      <c r="Y7837" s="54" t="str">
        <f t="shared" si="872"/>
        <v/>
      </c>
    </row>
    <row r="7838" spans="17:25" x14ac:dyDescent="0.25">
      <c r="Q7838" s="47">
        <f t="shared" si="868"/>
        <v>2013</v>
      </c>
      <c r="R7838" s="48" t="str">
        <f t="shared" si="866"/>
        <v>20135</v>
      </c>
      <c r="S7838" s="49">
        <v>41400</v>
      </c>
      <c r="T7838" s="48">
        <v>1835.88</v>
      </c>
      <c r="U7838" s="50">
        <f t="shared" si="867"/>
        <v>1847.9212903225805</v>
      </c>
      <c r="V7838" s="51">
        <f t="shared" si="869"/>
        <v>1869.0989041095895</v>
      </c>
      <c r="W7838" s="53">
        <f t="shared" si="870"/>
        <v>0</v>
      </c>
      <c r="X7838" s="53" t="str">
        <f t="shared" si="871"/>
        <v/>
      </c>
      <c r="Y7838" s="54" t="str">
        <f t="shared" si="872"/>
        <v/>
      </c>
    </row>
    <row r="7839" spans="17:25" x14ac:dyDescent="0.25">
      <c r="Q7839" s="47">
        <f t="shared" si="868"/>
        <v>2013</v>
      </c>
      <c r="R7839" s="48" t="str">
        <f t="shared" si="866"/>
        <v>20135</v>
      </c>
      <c r="S7839" s="49">
        <v>41401</v>
      </c>
      <c r="T7839" s="48">
        <v>1831.42</v>
      </c>
      <c r="U7839" s="50">
        <f t="shared" si="867"/>
        <v>1847.9212903225805</v>
      </c>
      <c r="V7839" s="51">
        <f t="shared" si="869"/>
        <v>1869.0989041095895</v>
      </c>
      <c r="W7839" s="53">
        <f t="shared" si="870"/>
        <v>-2.429352681003083E-3</v>
      </c>
      <c r="X7839" s="53" t="str">
        <f t="shared" si="871"/>
        <v/>
      </c>
      <c r="Y7839" s="54" t="str">
        <f t="shared" si="872"/>
        <v/>
      </c>
    </row>
    <row r="7840" spans="17:25" x14ac:dyDescent="0.25">
      <c r="Q7840" s="47">
        <f t="shared" si="868"/>
        <v>2013</v>
      </c>
      <c r="R7840" s="48" t="str">
        <f t="shared" si="866"/>
        <v>20135</v>
      </c>
      <c r="S7840" s="49">
        <v>41402</v>
      </c>
      <c r="T7840" s="48">
        <v>1827.13</v>
      </c>
      <c r="U7840" s="50">
        <f t="shared" si="867"/>
        <v>1847.9212903225805</v>
      </c>
      <c r="V7840" s="51">
        <f t="shared" si="869"/>
        <v>1869.0989041095895</v>
      </c>
      <c r="W7840" s="53">
        <f t="shared" si="870"/>
        <v>-2.342444660427434E-3</v>
      </c>
      <c r="X7840" s="53" t="str">
        <f t="shared" si="871"/>
        <v/>
      </c>
      <c r="Y7840" s="54" t="str">
        <f t="shared" si="872"/>
        <v/>
      </c>
    </row>
    <row r="7841" spans="17:25" x14ac:dyDescent="0.25">
      <c r="Q7841" s="47">
        <f t="shared" si="868"/>
        <v>2013</v>
      </c>
      <c r="R7841" s="48" t="str">
        <f t="shared" si="866"/>
        <v>20135</v>
      </c>
      <c r="S7841" s="49">
        <v>41403</v>
      </c>
      <c r="T7841" s="48">
        <v>1830.7</v>
      </c>
      <c r="U7841" s="50">
        <f t="shared" si="867"/>
        <v>1847.9212903225805</v>
      </c>
      <c r="V7841" s="51">
        <f t="shared" si="869"/>
        <v>1869.0989041095895</v>
      </c>
      <c r="W7841" s="53">
        <f t="shared" si="870"/>
        <v>1.9538839600903302E-3</v>
      </c>
      <c r="X7841" s="53" t="str">
        <f t="shared" si="871"/>
        <v/>
      </c>
      <c r="Y7841" s="54" t="str">
        <f t="shared" si="872"/>
        <v/>
      </c>
    </row>
    <row r="7842" spans="17:25" x14ac:dyDescent="0.25">
      <c r="Q7842" s="47">
        <f t="shared" si="868"/>
        <v>2013</v>
      </c>
      <c r="R7842" s="48" t="str">
        <f t="shared" si="866"/>
        <v>20135</v>
      </c>
      <c r="S7842" s="49">
        <v>41404</v>
      </c>
      <c r="T7842" s="48">
        <v>1833.07</v>
      </c>
      <c r="U7842" s="50">
        <f t="shared" si="867"/>
        <v>1847.9212903225805</v>
      </c>
      <c r="V7842" s="51">
        <f t="shared" si="869"/>
        <v>1869.0989041095895</v>
      </c>
      <c r="W7842" s="53">
        <f t="shared" si="870"/>
        <v>1.2945867700879798E-3</v>
      </c>
      <c r="X7842" s="53" t="str">
        <f t="shared" si="871"/>
        <v/>
      </c>
      <c r="Y7842" s="54" t="str">
        <f t="shared" si="872"/>
        <v/>
      </c>
    </row>
    <row r="7843" spans="17:25" x14ac:dyDescent="0.25">
      <c r="Q7843" s="47">
        <f t="shared" si="868"/>
        <v>2013</v>
      </c>
      <c r="R7843" s="48" t="str">
        <f t="shared" si="866"/>
        <v>20135</v>
      </c>
      <c r="S7843" s="49">
        <v>41405</v>
      </c>
      <c r="T7843" s="48">
        <v>1834.83</v>
      </c>
      <c r="U7843" s="50">
        <f t="shared" si="867"/>
        <v>1847.9212903225805</v>
      </c>
      <c r="V7843" s="51">
        <f t="shared" si="869"/>
        <v>1869.0989041095895</v>
      </c>
      <c r="W7843" s="53">
        <f t="shared" si="870"/>
        <v>9.6013791071802856E-4</v>
      </c>
      <c r="X7843" s="53" t="str">
        <f t="shared" si="871"/>
        <v/>
      </c>
      <c r="Y7843" s="54" t="str">
        <f t="shared" si="872"/>
        <v/>
      </c>
    </row>
    <row r="7844" spans="17:25" x14ac:dyDescent="0.25">
      <c r="Q7844" s="47">
        <f t="shared" si="868"/>
        <v>2013</v>
      </c>
      <c r="R7844" s="48" t="str">
        <f t="shared" si="866"/>
        <v>20135</v>
      </c>
      <c r="S7844" s="49">
        <v>41406</v>
      </c>
      <c r="T7844" s="48">
        <v>1834.83</v>
      </c>
      <c r="U7844" s="50">
        <f t="shared" si="867"/>
        <v>1847.9212903225805</v>
      </c>
      <c r="V7844" s="51">
        <f t="shared" si="869"/>
        <v>1869.0989041095895</v>
      </c>
      <c r="W7844" s="53">
        <f t="shared" si="870"/>
        <v>0</v>
      </c>
      <c r="X7844" s="53" t="str">
        <f t="shared" si="871"/>
        <v/>
      </c>
      <c r="Y7844" s="54" t="str">
        <f t="shared" si="872"/>
        <v/>
      </c>
    </row>
    <row r="7845" spans="17:25" x14ac:dyDescent="0.25">
      <c r="Q7845" s="47">
        <f t="shared" si="868"/>
        <v>2013</v>
      </c>
      <c r="R7845" s="48" t="str">
        <f t="shared" si="866"/>
        <v>20135</v>
      </c>
      <c r="S7845" s="49">
        <v>41407</v>
      </c>
      <c r="T7845" s="48">
        <v>1834.83</v>
      </c>
      <c r="U7845" s="50">
        <f t="shared" si="867"/>
        <v>1847.9212903225805</v>
      </c>
      <c r="V7845" s="51">
        <f t="shared" si="869"/>
        <v>1869.0989041095895</v>
      </c>
      <c r="W7845" s="53">
        <f t="shared" si="870"/>
        <v>0</v>
      </c>
      <c r="X7845" s="53" t="str">
        <f t="shared" si="871"/>
        <v/>
      </c>
      <c r="Y7845" s="54" t="str">
        <f t="shared" si="872"/>
        <v/>
      </c>
    </row>
    <row r="7846" spans="17:25" x14ac:dyDescent="0.25">
      <c r="Q7846" s="47">
        <f t="shared" si="868"/>
        <v>2013</v>
      </c>
      <c r="R7846" s="48" t="str">
        <f t="shared" si="866"/>
        <v>20135</v>
      </c>
      <c r="S7846" s="49">
        <v>41408</v>
      </c>
      <c r="T7846" s="48">
        <v>1834.83</v>
      </c>
      <c r="U7846" s="50">
        <f t="shared" si="867"/>
        <v>1847.9212903225805</v>
      </c>
      <c r="V7846" s="51">
        <f t="shared" si="869"/>
        <v>1869.0989041095895</v>
      </c>
      <c r="W7846" s="53">
        <f t="shared" si="870"/>
        <v>0</v>
      </c>
      <c r="X7846" s="53" t="str">
        <f t="shared" si="871"/>
        <v/>
      </c>
      <c r="Y7846" s="54" t="str">
        <f t="shared" si="872"/>
        <v/>
      </c>
    </row>
    <row r="7847" spans="17:25" x14ac:dyDescent="0.25">
      <c r="Q7847" s="47">
        <f t="shared" si="868"/>
        <v>2013</v>
      </c>
      <c r="R7847" s="48" t="str">
        <f t="shared" si="866"/>
        <v>20135</v>
      </c>
      <c r="S7847" s="49">
        <v>41409</v>
      </c>
      <c r="T7847" s="48">
        <v>1838.63</v>
      </c>
      <c r="U7847" s="50">
        <f t="shared" si="867"/>
        <v>1847.9212903225805</v>
      </c>
      <c r="V7847" s="51">
        <f t="shared" si="869"/>
        <v>1869.0989041095895</v>
      </c>
      <c r="W7847" s="53">
        <f t="shared" si="870"/>
        <v>2.071036553795258E-3</v>
      </c>
      <c r="X7847" s="53" t="str">
        <f t="shared" si="871"/>
        <v/>
      </c>
      <c r="Y7847" s="54" t="str">
        <f t="shared" si="872"/>
        <v/>
      </c>
    </row>
    <row r="7848" spans="17:25" x14ac:dyDescent="0.25">
      <c r="Q7848" s="47">
        <f t="shared" si="868"/>
        <v>2013</v>
      </c>
      <c r="R7848" s="48" t="str">
        <f t="shared" si="866"/>
        <v>20135</v>
      </c>
      <c r="S7848" s="49">
        <v>41410</v>
      </c>
      <c r="T7848" s="48">
        <v>1843.75</v>
      </c>
      <c r="U7848" s="50">
        <f t="shared" si="867"/>
        <v>1847.9212903225805</v>
      </c>
      <c r="V7848" s="51">
        <f t="shared" si="869"/>
        <v>1869.0989041095895</v>
      </c>
      <c r="W7848" s="53">
        <f t="shared" si="870"/>
        <v>2.7846820730652588E-3</v>
      </c>
      <c r="X7848" s="53" t="str">
        <f t="shared" si="871"/>
        <v/>
      </c>
      <c r="Y7848" s="54" t="str">
        <f t="shared" si="872"/>
        <v/>
      </c>
    </row>
    <row r="7849" spans="17:25" x14ac:dyDescent="0.25">
      <c r="Q7849" s="47">
        <f t="shared" si="868"/>
        <v>2013</v>
      </c>
      <c r="R7849" s="48" t="str">
        <f t="shared" si="866"/>
        <v>20135</v>
      </c>
      <c r="S7849" s="49">
        <v>41411</v>
      </c>
      <c r="T7849" s="48">
        <v>1838.82</v>
      </c>
      <c r="U7849" s="50">
        <f t="shared" si="867"/>
        <v>1847.9212903225805</v>
      </c>
      <c r="V7849" s="51">
        <f t="shared" si="869"/>
        <v>1869.0989041095895</v>
      </c>
      <c r="W7849" s="53">
        <f t="shared" si="870"/>
        <v>-2.6738983050847986E-3</v>
      </c>
      <c r="X7849" s="53" t="str">
        <f t="shared" si="871"/>
        <v/>
      </c>
      <c r="Y7849" s="54" t="str">
        <f t="shared" si="872"/>
        <v/>
      </c>
    </row>
    <row r="7850" spans="17:25" x14ac:dyDescent="0.25">
      <c r="Q7850" s="47">
        <f t="shared" si="868"/>
        <v>2013</v>
      </c>
      <c r="R7850" s="48" t="str">
        <f t="shared" si="866"/>
        <v>20135</v>
      </c>
      <c r="S7850" s="49">
        <v>41412</v>
      </c>
      <c r="T7850" s="48">
        <v>1841.35</v>
      </c>
      <c r="U7850" s="50">
        <f t="shared" si="867"/>
        <v>1847.9212903225805</v>
      </c>
      <c r="V7850" s="51">
        <f t="shared" si="869"/>
        <v>1869.0989041095895</v>
      </c>
      <c r="W7850" s="53">
        <f t="shared" si="870"/>
        <v>1.3758823593390535E-3</v>
      </c>
      <c r="X7850" s="53" t="str">
        <f t="shared" si="871"/>
        <v/>
      </c>
      <c r="Y7850" s="54" t="str">
        <f t="shared" si="872"/>
        <v/>
      </c>
    </row>
    <row r="7851" spans="17:25" x14ac:dyDescent="0.25">
      <c r="Q7851" s="47">
        <f t="shared" si="868"/>
        <v>2013</v>
      </c>
      <c r="R7851" s="48" t="str">
        <f t="shared" si="866"/>
        <v>20135</v>
      </c>
      <c r="S7851" s="49">
        <v>41413</v>
      </c>
      <c r="T7851" s="48">
        <v>1841.35</v>
      </c>
      <c r="U7851" s="50">
        <f t="shared" si="867"/>
        <v>1847.9212903225805</v>
      </c>
      <c r="V7851" s="51">
        <f t="shared" si="869"/>
        <v>1869.0989041095895</v>
      </c>
      <c r="W7851" s="53">
        <f t="shared" si="870"/>
        <v>0</v>
      </c>
      <c r="X7851" s="53" t="str">
        <f t="shared" si="871"/>
        <v/>
      </c>
      <c r="Y7851" s="54" t="str">
        <f t="shared" si="872"/>
        <v/>
      </c>
    </row>
    <row r="7852" spans="17:25" x14ac:dyDescent="0.25">
      <c r="Q7852" s="47">
        <f t="shared" si="868"/>
        <v>2013</v>
      </c>
      <c r="R7852" s="48" t="str">
        <f t="shared" si="866"/>
        <v>20135</v>
      </c>
      <c r="S7852" s="49">
        <v>41414</v>
      </c>
      <c r="T7852" s="48">
        <v>1841.35</v>
      </c>
      <c r="U7852" s="50">
        <f t="shared" si="867"/>
        <v>1847.9212903225805</v>
      </c>
      <c r="V7852" s="51">
        <f t="shared" si="869"/>
        <v>1869.0989041095895</v>
      </c>
      <c r="W7852" s="53">
        <f t="shared" si="870"/>
        <v>0</v>
      </c>
      <c r="X7852" s="53" t="str">
        <f t="shared" si="871"/>
        <v/>
      </c>
      <c r="Y7852" s="54" t="str">
        <f t="shared" si="872"/>
        <v/>
      </c>
    </row>
    <row r="7853" spans="17:25" x14ac:dyDescent="0.25">
      <c r="Q7853" s="47">
        <f t="shared" si="868"/>
        <v>2013</v>
      </c>
      <c r="R7853" s="48" t="str">
        <f t="shared" si="866"/>
        <v>20135</v>
      </c>
      <c r="S7853" s="49">
        <v>41415</v>
      </c>
      <c r="T7853" s="48">
        <v>1842.59</v>
      </c>
      <c r="U7853" s="50">
        <f t="shared" si="867"/>
        <v>1847.9212903225805</v>
      </c>
      <c r="V7853" s="51">
        <f t="shared" si="869"/>
        <v>1869.0989041095895</v>
      </c>
      <c r="W7853" s="53">
        <f t="shared" si="870"/>
        <v>6.7341895891592785E-4</v>
      </c>
      <c r="X7853" s="53" t="str">
        <f t="shared" si="871"/>
        <v/>
      </c>
      <c r="Y7853" s="54" t="str">
        <f t="shared" si="872"/>
        <v/>
      </c>
    </row>
    <row r="7854" spans="17:25" x14ac:dyDescent="0.25">
      <c r="Q7854" s="47">
        <f t="shared" si="868"/>
        <v>2013</v>
      </c>
      <c r="R7854" s="48" t="str">
        <f t="shared" si="866"/>
        <v>20135</v>
      </c>
      <c r="S7854" s="49">
        <v>41416</v>
      </c>
      <c r="T7854" s="48">
        <v>1846.76</v>
      </c>
      <c r="U7854" s="50">
        <f t="shared" si="867"/>
        <v>1847.9212903225805</v>
      </c>
      <c r="V7854" s="51">
        <f t="shared" si="869"/>
        <v>1869.0989041095895</v>
      </c>
      <c r="W7854" s="53">
        <f t="shared" si="870"/>
        <v>2.2631187621771076E-3</v>
      </c>
      <c r="X7854" s="53" t="str">
        <f t="shared" si="871"/>
        <v/>
      </c>
      <c r="Y7854" s="54" t="str">
        <f t="shared" si="872"/>
        <v/>
      </c>
    </row>
    <row r="7855" spans="17:25" x14ac:dyDescent="0.25">
      <c r="Q7855" s="47">
        <f t="shared" si="868"/>
        <v>2013</v>
      </c>
      <c r="R7855" s="48" t="str">
        <f t="shared" si="866"/>
        <v>20135</v>
      </c>
      <c r="S7855" s="49">
        <v>41417</v>
      </c>
      <c r="T7855" s="48">
        <v>1850.55</v>
      </c>
      <c r="U7855" s="50">
        <f t="shared" si="867"/>
        <v>1847.9212903225805</v>
      </c>
      <c r="V7855" s="51">
        <f t="shared" si="869"/>
        <v>1869.0989041095895</v>
      </c>
      <c r="W7855" s="53">
        <f t="shared" si="870"/>
        <v>2.0522428469318399E-3</v>
      </c>
      <c r="X7855" s="53" t="str">
        <f t="shared" si="871"/>
        <v/>
      </c>
      <c r="Y7855" s="54" t="str">
        <f t="shared" si="872"/>
        <v/>
      </c>
    </row>
    <row r="7856" spans="17:25" x14ac:dyDescent="0.25">
      <c r="Q7856" s="47">
        <f t="shared" si="868"/>
        <v>2013</v>
      </c>
      <c r="R7856" s="48" t="str">
        <f t="shared" si="866"/>
        <v>20135</v>
      </c>
      <c r="S7856" s="49">
        <v>41418</v>
      </c>
      <c r="T7856" s="48">
        <v>1864.02</v>
      </c>
      <c r="U7856" s="50">
        <f t="shared" si="867"/>
        <v>1847.9212903225805</v>
      </c>
      <c r="V7856" s="51">
        <f t="shared" si="869"/>
        <v>1869.0989041095895</v>
      </c>
      <c r="W7856" s="53">
        <f t="shared" si="870"/>
        <v>7.2789170787064261E-3</v>
      </c>
      <c r="X7856" s="53" t="str">
        <f t="shared" si="871"/>
        <v/>
      </c>
      <c r="Y7856" s="54" t="str">
        <f t="shared" si="872"/>
        <v/>
      </c>
    </row>
    <row r="7857" spans="17:25" x14ac:dyDescent="0.25">
      <c r="Q7857" s="47">
        <f t="shared" si="868"/>
        <v>2013</v>
      </c>
      <c r="R7857" s="48" t="str">
        <f t="shared" si="866"/>
        <v>20135</v>
      </c>
      <c r="S7857" s="49">
        <v>41419</v>
      </c>
      <c r="T7857" s="48">
        <v>1874.1</v>
      </c>
      <c r="U7857" s="50">
        <f t="shared" si="867"/>
        <v>1847.9212903225805</v>
      </c>
      <c r="V7857" s="51">
        <f t="shared" si="869"/>
        <v>1869.0989041095895</v>
      </c>
      <c r="W7857" s="53">
        <f t="shared" si="870"/>
        <v>5.4076672997069863E-3</v>
      </c>
      <c r="X7857" s="53" t="str">
        <f t="shared" si="871"/>
        <v/>
      </c>
      <c r="Y7857" s="54" t="str">
        <f t="shared" si="872"/>
        <v/>
      </c>
    </row>
    <row r="7858" spans="17:25" x14ac:dyDescent="0.25">
      <c r="Q7858" s="47">
        <f t="shared" si="868"/>
        <v>2013</v>
      </c>
      <c r="R7858" s="48" t="str">
        <f t="shared" si="866"/>
        <v>20135</v>
      </c>
      <c r="S7858" s="49">
        <v>41420</v>
      </c>
      <c r="T7858" s="48">
        <v>1874.1</v>
      </c>
      <c r="U7858" s="50">
        <f t="shared" si="867"/>
        <v>1847.9212903225805</v>
      </c>
      <c r="V7858" s="51">
        <f t="shared" si="869"/>
        <v>1869.0989041095895</v>
      </c>
      <c r="W7858" s="53">
        <f t="shared" si="870"/>
        <v>0</v>
      </c>
      <c r="X7858" s="53" t="str">
        <f t="shared" si="871"/>
        <v/>
      </c>
      <c r="Y7858" s="54" t="str">
        <f t="shared" si="872"/>
        <v/>
      </c>
    </row>
    <row r="7859" spans="17:25" x14ac:dyDescent="0.25">
      <c r="Q7859" s="47">
        <f t="shared" si="868"/>
        <v>2013</v>
      </c>
      <c r="R7859" s="48" t="str">
        <f t="shared" si="866"/>
        <v>20135</v>
      </c>
      <c r="S7859" s="49">
        <v>41421</v>
      </c>
      <c r="T7859" s="48">
        <v>1874.1</v>
      </c>
      <c r="U7859" s="50">
        <f t="shared" si="867"/>
        <v>1847.9212903225805</v>
      </c>
      <c r="V7859" s="51">
        <f t="shared" si="869"/>
        <v>1869.0989041095895</v>
      </c>
      <c r="W7859" s="53">
        <f t="shared" si="870"/>
        <v>0</v>
      </c>
      <c r="X7859" s="53" t="str">
        <f t="shared" si="871"/>
        <v/>
      </c>
      <c r="Y7859" s="54" t="str">
        <f t="shared" si="872"/>
        <v/>
      </c>
    </row>
    <row r="7860" spans="17:25" x14ac:dyDescent="0.25">
      <c r="Q7860" s="47">
        <f t="shared" si="868"/>
        <v>2013</v>
      </c>
      <c r="R7860" s="48" t="str">
        <f t="shared" si="866"/>
        <v>20135</v>
      </c>
      <c r="S7860" s="49">
        <v>41422</v>
      </c>
      <c r="T7860" s="48">
        <v>1874.1</v>
      </c>
      <c r="U7860" s="50">
        <f t="shared" si="867"/>
        <v>1847.9212903225805</v>
      </c>
      <c r="V7860" s="51">
        <f t="shared" si="869"/>
        <v>1869.0989041095895</v>
      </c>
      <c r="W7860" s="53">
        <f t="shared" si="870"/>
        <v>0</v>
      </c>
      <c r="X7860" s="53" t="str">
        <f t="shared" si="871"/>
        <v/>
      </c>
      <c r="Y7860" s="54" t="str">
        <f t="shared" si="872"/>
        <v/>
      </c>
    </row>
    <row r="7861" spans="17:25" x14ac:dyDescent="0.25">
      <c r="Q7861" s="47">
        <f t="shared" si="868"/>
        <v>2013</v>
      </c>
      <c r="R7861" s="48" t="str">
        <f t="shared" si="866"/>
        <v>20135</v>
      </c>
      <c r="S7861" s="49">
        <v>41423</v>
      </c>
      <c r="T7861" s="48">
        <v>1897.1</v>
      </c>
      <c r="U7861" s="50">
        <f t="shared" si="867"/>
        <v>1847.9212903225805</v>
      </c>
      <c r="V7861" s="51">
        <f t="shared" si="869"/>
        <v>1869.0989041095895</v>
      </c>
      <c r="W7861" s="53">
        <f t="shared" si="870"/>
        <v>1.2272557494263925E-2</v>
      </c>
      <c r="X7861" s="53" t="str">
        <f t="shared" si="871"/>
        <v/>
      </c>
      <c r="Y7861" s="54" t="str">
        <f t="shared" si="872"/>
        <v/>
      </c>
    </row>
    <row r="7862" spans="17:25" x14ac:dyDescent="0.25">
      <c r="Q7862" s="47">
        <f t="shared" si="868"/>
        <v>2013</v>
      </c>
      <c r="R7862" s="48" t="str">
        <f t="shared" si="866"/>
        <v>20135</v>
      </c>
      <c r="S7862" s="49">
        <v>41424</v>
      </c>
      <c r="T7862" s="48">
        <v>1894.13</v>
      </c>
      <c r="U7862" s="50">
        <f t="shared" si="867"/>
        <v>1847.9212903225805</v>
      </c>
      <c r="V7862" s="51">
        <f t="shared" si="869"/>
        <v>1869.0989041095895</v>
      </c>
      <c r="W7862" s="53">
        <f t="shared" si="870"/>
        <v>-1.5655474144745662E-3</v>
      </c>
      <c r="X7862" s="53" t="str">
        <f t="shared" si="871"/>
        <v/>
      </c>
      <c r="Y7862" s="54" t="str">
        <f t="shared" si="872"/>
        <v/>
      </c>
    </row>
    <row r="7863" spans="17:25" x14ac:dyDescent="0.25">
      <c r="Q7863" s="47">
        <f t="shared" si="868"/>
        <v>2013</v>
      </c>
      <c r="R7863" s="48" t="str">
        <f t="shared" si="866"/>
        <v>20135</v>
      </c>
      <c r="S7863" s="49">
        <v>41425</v>
      </c>
      <c r="T7863" s="48">
        <v>1891.48</v>
      </c>
      <c r="U7863" s="50">
        <f t="shared" si="867"/>
        <v>1847.9212903225805</v>
      </c>
      <c r="V7863" s="51">
        <f t="shared" si="869"/>
        <v>1869.0989041095895</v>
      </c>
      <c r="W7863" s="53">
        <f t="shared" si="870"/>
        <v>-1.3990591986823286E-3</v>
      </c>
      <c r="X7863" s="53" t="str">
        <f t="shared" si="871"/>
        <v/>
      </c>
      <c r="Y7863" s="54" t="str">
        <f t="shared" si="872"/>
        <v/>
      </c>
    </row>
    <row r="7864" spans="17:25" x14ac:dyDescent="0.25">
      <c r="Q7864" s="47">
        <f t="shared" si="868"/>
        <v>2013</v>
      </c>
      <c r="R7864" s="48" t="str">
        <f t="shared" si="866"/>
        <v>20136</v>
      </c>
      <c r="S7864" s="49">
        <v>41426</v>
      </c>
      <c r="T7864" s="48">
        <v>1907.76</v>
      </c>
      <c r="U7864" s="50">
        <f t="shared" si="867"/>
        <v>1909.8493333333331</v>
      </c>
      <c r="V7864" s="51">
        <f t="shared" si="869"/>
        <v>1869.0989041095895</v>
      </c>
      <c r="W7864" s="53">
        <f t="shared" si="870"/>
        <v>8.6070167276417475E-3</v>
      </c>
      <c r="X7864" s="53">
        <f t="shared" si="871"/>
        <v>3.3512273133636583E-2</v>
      </c>
      <c r="Y7864" s="54" t="str">
        <f t="shared" si="872"/>
        <v/>
      </c>
    </row>
    <row r="7865" spans="17:25" x14ac:dyDescent="0.25">
      <c r="Q7865" s="47">
        <f t="shared" si="868"/>
        <v>2013</v>
      </c>
      <c r="R7865" s="48" t="str">
        <f t="shared" si="866"/>
        <v>20136</v>
      </c>
      <c r="S7865" s="49">
        <v>41427</v>
      </c>
      <c r="T7865" s="48">
        <v>1907.76</v>
      </c>
      <c r="U7865" s="50">
        <f t="shared" si="867"/>
        <v>1909.8493333333331</v>
      </c>
      <c r="V7865" s="51">
        <f t="shared" si="869"/>
        <v>1869.0989041095895</v>
      </c>
      <c r="W7865" s="53">
        <f t="shared" si="870"/>
        <v>0</v>
      </c>
      <c r="X7865" s="53" t="str">
        <f t="shared" si="871"/>
        <v/>
      </c>
      <c r="Y7865" s="54" t="str">
        <f t="shared" si="872"/>
        <v/>
      </c>
    </row>
    <row r="7866" spans="17:25" x14ac:dyDescent="0.25">
      <c r="Q7866" s="47">
        <f t="shared" si="868"/>
        <v>2013</v>
      </c>
      <c r="R7866" s="48" t="str">
        <f t="shared" si="866"/>
        <v>20136</v>
      </c>
      <c r="S7866" s="49">
        <v>41428</v>
      </c>
      <c r="T7866" s="48">
        <v>1907.76</v>
      </c>
      <c r="U7866" s="50">
        <f t="shared" si="867"/>
        <v>1909.8493333333331</v>
      </c>
      <c r="V7866" s="51">
        <f t="shared" si="869"/>
        <v>1869.0989041095895</v>
      </c>
      <c r="W7866" s="53">
        <f t="shared" si="870"/>
        <v>0</v>
      </c>
      <c r="X7866" s="53" t="str">
        <f t="shared" si="871"/>
        <v/>
      </c>
      <c r="Y7866" s="54" t="str">
        <f t="shared" si="872"/>
        <v/>
      </c>
    </row>
    <row r="7867" spans="17:25" x14ac:dyDescent="0.25">
      <c r="Q7867" s="47">
        <f t="shared" si="868"/>
        <v>2013</v>
      </c>
      <c r="R7867" s="48" t="str">
        <f t="shared" si="866"/>
        <v>20136</v>
      </c>
      <c r="S7867" s="49">
        <v>41429</v>
      </c>
      <c r="T7867" s="48">
        <v>1907.76</v>
      </c>
      <c r="U7867" s="50">
        <f t="shared" si="867"/>
        <v>1909.8493333333331</v>
      </c>
      <c r="V7867" s="51">
        <f t="shared" si="869"/>
        <v>1869.0989041095895</v>
      </c>
      <c r="W7867" s="53">
        <f t="shared" si="870"/>
        <v>0</v>
      </c>
      <c r="X7867" s="53" t="str">
        <f t="shared" si="871"/>
        <v/>
      </c>
      <c r="Y7867" s="54" t="str">
        <f t="shared" si="872"/>
        <v/>
      </c>
    </row>
    <row r="7868" spans="17:25" x14ac:dyDescent="0.25">
      <c r="Q7868" s="47">
        <f t="shared" si="868"/>
        <v>2013</v>
      </c>
      <c r="R7868" s="48" t="str">
        <f t="shared" si="866"/>
        <v>20136</v>
      </c>
      <c r="S7868" s="49">
        <v>41430</v>
      </c>
      <c r="T7868" s="48">
        <v>1894.4</v>
      </c>
      <c r="U7868" s="50">
        <f t="shared" si="867"/>
        <v>1909.8493333333331</v>
      </c>
      <c r="V7868" s="51">
        <f t="shared" si="869"/>
        <v>1869.0989041095895</v>
      </c>
      <c r="W7868" s="53">
        <f t="shared" si="870"/>
        <v>-7.0029773137081364E-3</v>
      </c>
      <c r="X7868" s="53" t="str">
        <f t="shared" si="871"/>
        <v/>
      </c>
      <c r="Y7868" s="54" t="str">
        <f t="shared" si="872"/>
        <v/>
      </c>
    </row>
    <row r="7869" spans="17:25" x14ac:dyDescent="0.25">
      <c r="Q7869" s="47">
        <f t="shared" si="868"/>
        <v>2013</v>
      </c>
      <c r="R7869" s="48" t="str">
        <f t="shared" si="866"/>
        <v>20136</v>
      </c>
      <c r="S7869" s="49">
        <v>41431</v>
      </c>
      <c r="T7869" s="48">
        <v>1899.08</v>
      </c>
      <c r="U7869" s="50">
        <f t="shared" si="867"/>
        <v>1909.8493333333331</v>
      </c>
      <c r="V7869" s="51">
        <f t="shared" si="869"/>
        <v>1869.0989041095895</v>
      </c>
      <c r="W7869" s="53">
        <f t="shared" si="870"/>
        <v>2.4704391891892108E-3</v>
      </c>
      <c r="X7869" s="53" t="str">
        <f t="shared" si="871"/>
        <v/>
      </c>
      <c r="Y7869" s="54" t="str">
        <f t="shared" si="872"/>
        <v/>
      </c>
    </row>
    <row r="7870" spans="17:25" x14ac:dyDescent="0.25">
      <c r="Q7870" s="47">
        <f t="shared" si="868"/>
        <v>2013</v>
      </c>
      <c r="R7870" s="48" t="str">
        <f t="shared" si="866"/>
        <v>20136</v>
      </c>
      <c r="S7870" s="49">
        <v>41432</v>
      </c>
      <c r="T7870" s="48">
        <v>1907.88</v>
      </c>
      <c r="U7870" s="50">
        <f t="shared" si="867"/>
        <v>1909.8493333333331</v>
      </c>
      <c r="V7870" s="51">
        <f t="shared" si="869"/>
        <v>1869.0989041095895</v>
      </c>
      <c r="W7870" s="53">
        <f t="shared" si="870"/>
        <v>4.6338226930935367E-3</v>
      </c>
      <c r="X7870" s="53" t="str">
        <f t="shared" si="871"/>
        <v/>
      </c>
      <c r="Y7870" s="54" t="str">
        <f t="shared" si="872"/>
        <v/>
      </c>
    </row>
    <row r="7871" spans="17:25" x14ac:dyDescent="0.25">
      <c r="Q7871" s="47">
        <f t="shared" si="868"/>
        <v>2013</v>
      </c>
      <c r="R7871" s="48" t="str">
        <f t="shared" si="866"/>
        <v>20136</v>
      </c>
      <c r="S7871" s="49">
        <v>41433</v>
      </c>
      <c r="T7871" s="48">
        <v>1898.8</v>
      </c>
      <c r="U7871" s="50">
        <f t="shared" si="867"/>
        <v>1909.8493333333331</v>
      </c>
      <c r="V7871" s="51">
        <f t="shared" si="869"/>
        <v>1869.0989041095895</v>
      </c>
      <c r="W7871" s="53">
        <f t="shared" si="870"/>
        <v>-4.7592091745812803E-3</v>
      </c>
      <c r="X7871" s="53" t="str">
        <f t="shared" si="871"/>
        <v/>
      </c>
      <c r="Y7871" s="54" t="str">
        <f t="shared" si="872"/>
        <v/>
      </c>
    </row>
    <row r="7872" spans="17:25" x14ac:dyDescent="0.25">
      <c r="Q7872" s="47">
        <f t="shared" si="868"/>
        <v>2013</v>
      </c>
      <c r="R7872" s="48" t="str">
        <f t="shared" si="866"/>
        <v>20136</v>
      </c>
      <c r="S7872" s="49">
        <v>41434</v>
      </c>
      <c r="T7872" s="48">
        <v>1898.8</v>
      </c>
      <c r="U7872" s="50">
        <f t="shared" si="867"/>
        <v>1909.8493333333331</v>
      </c>
      <c r="V7872" s="51">
        <f t="shared" si="869"/>
        <v>1869.0989041095895</v>
      </c>
      <c r="W7872" s="53">
        <f t="shared" si="870"/>
        <v>0</v>
      </c>
      <c r="X7872" s="53" t="str">
        <f t="shared" si="871"/>
        <v/>
      </c>
      <c r="Y7872" s="54" t="str">
        <f t="shared" si="872"/>
        <v/>
      </c>
    </row>
    <row r="7873" spans="17:25" x14ac:dyDescent="0.25">
      <c r="Q7873" s="47">
        <f t="shared" si="868"/>
        <v>2013</v>
      </c>
      <c r="R7873" s="48" t="str">
        <f t="shared" si="866"/>
        <v>20136</v>
      </c>
      <c r="S7873" s="49">
        <v>41435</v>
      </c>
      <c r="T7873" s="48">
        <v>1898.8</v>
      </c>
      <c r="U7873" s="50">
        <f t="shared" si="867"/>
        <v>1909.8493333333331</v>
      </c>
      <c r="V7873" s="51">
        <f t="shared" si="869"/>
        <v>1869.0989041095895</v>
      </c>
      <c r="W7873" s="53">
        <f t="shared" si="870"/>
        <v>0</v>
      </c>
      <c r="X7873" s="53" t="str">
        <f t="shared" si="871"/>
        <v/>
      </c>
      <c r="Y7873" s="54" t="str">
        <f t="shared" si="872"/>
        <v/>
      </c>
    </row>
    <row r="7874" spans="17:25" x14ac:dyDescent="0.25">
      <c r="Q7874" s="47">
        <f t="shared" si="868"/>
        <v>2013</v>
      </c>
      <c r="R7874" s="48" t="str">
        <f t="shared" si="866"/>
        <v>20136</v>
      </c>
      <c r="S7874" s="49">
        <v>41436</v>
      </c>
      <c r="T7874" s="48">
        <v>1898.8</v>
      </c>
      <c r="U7874" s="50">
        <f t="shared" si="867"/>
        <v>1909.8493333333331</v>
      </c>
      <c r="V7874" s="51">
        <f t="shared" si="869"/>
        <v>1869.0989041095895</v>
      </c>
      <c r="W7874" s="53">
        <f t="shared" si="870"/>
        <v>0</v>
      </c>
      <c r="X7874" s="53" t="str">
        <f t="shared" si="871"/>
        <v/>
      </c>
      <c r="Y7874" s="54" t="str">
        <f t="shared" si="872"/>
        <v/>
      </c>
    </row>
    <row r="7875" spans="17:25" x14ac:dyDescent="0.25">
      <c r="Q7875" s="47">
        <f t="shared" si="868"/>
        <v>2013</v>
      </c>
      <c r="R7875" s="48" t="str">
        <f t="shared" si="866"/>
        <v>20136</v>
      </c>
      <c r="S7875" s="49">
        <v>41437</v>
      </c>
      <c r="T7875" s="48">
        <v>1907.12</v>
      </c>
      <c r="U7875" s="50">
        <f t="shared" si="867"/>
        <v>1909.8493333333331</v>
      </c>
      <c r="V7875" s="51">
        <f t="shared" si="869"/>
        <v>1869.0989041095895</v>
      </c>
      <c r="W7875" s="53">
        <f t="shared" si="870"/>
        <v>4.3817147672213785E-3</v>
      </c>
      <c r="X7875" s="53" t="str">
        <f t="shared" si="871"/>
        <v/>
      </c>
      <c r="Y7875" s="54" t="str">
        <f t="shared" si="872"/>
        <v/>
      </c>
    </row>
    <row r="7876" spans="17:25" x14ac:dyDescent="0.25">
      <c r="Q7876" s="47">
        <f t="shared" si="868"/>
        <v>2013</v>
      </c>
      <c r="R7876" s="48" t="str">
        <f t="shared" si="866"/>
        <v>20136</v>
      </c>
      <c r="S7876" s="49">
        <v>41438</v>
      </c>
      <c r="T7876" s="48">
        <v>1897.53</v>
      </c>
      <c r="U7876" s="50">
        <f t="shared" si="867"/>
        <v>1909.8493333333331</v>
      </c>
      <c r="V7876" s="51">
        <f t="shared" si="869"/>
        <v>1869.0989041095895</v>
      </c>
      <c r="W7876" s="53">
        <f t="shared" si="870"/>
        <v>-5.0285246864381072E-3</v>
      </c>
      <c r="X7876" s="53" t="str">
        <f t="shared" si="871"/>
        <v/>
      </c>
      <c r="Y7876" s="54" t="str">
        <f t="shared" si="872"/>
        <v/>
      </c>
    </row>
    <row r="7877" spans="17:25" x14ac:dyDescent="0.25">
      <c r="Q7877" s="47">
        <f t="shared" si="868"/>
        <v>2013</v>
      </c>
      <c r="R7877" s="48" t="str">
        <f t="shared" si="866"/>
        <v>20136</v>
      </c>
      <c r="S7877" s="49">
        <v>41439</v>
      </c>
      <c r="T7877" s="48">
        <v>1895.01</v>
      </c>
      <c r="U7877" s="50">
        <f t="shared" si="867"/>
        <v>1909.8493333333331</v>
      </c>
      <c r="V7877" s="51">
        <f t="shared" si="869"/>
        <v>1869.0989041095895</v>
      </c>
      <c r="W7877" s="53">
        <f t="shared" si="870"/>
        <v>-1.3280422443914253E-3</v>
      </c>
      <c r="X7877" s="53" t="str">
        <f t="shared" si="871"/>
        <v/>
      </c>
      <c r="Y7877" s="54" t="str">
        <f t="shared" si="872"/>
        <v/>
      </c>
    </row>
    <row r="7878" spans="17:25" x14ac:dyDescent="0.25">
      <c r="Q7878" s="47">
        <f t="shared" si="868"/>
        <v>2013</v>
      </c>
      <c r="R7878" s="48" t="str">
        <f t="shared" si="866"/>
        <v>20136</v>
      </c>
      <c r="S7878" s="49">
        <v>41440</v>
      </c>
      <c r="T7878" s="48">
        <v>1882.38</v>
      </c>
      <c r="U7878" s="50">
        <f t="shared" si="867"/>
        <v>1909.8493333333331</v>
      </c>
      <c r="V7878" s="51">
        <f t="shared" si="869"/>
        <v>1869.0989041095895</v>
      </c>
      <c r="W7878" s="53">
        <f t="shared" si="870"/>
        <v>-6.6648724808839876E-3</v>
      </c>
      <c r="X7878" s="53" t="str">
        <f t="shared" si="871"/>
        <v/>
      </c>
      <c r="Y7878" s="54" t="str">
        <f t="shared" si="872"/>
        <v/>
      </c>
    </row>
    <row r="7879" spans="17:25" x14ac:dyDescent="0.25">
      <c r="Q7879" s="47">
        <f t="shared" si="868"/>
        <v>2013</v>
      </c>
      <c r="R7879" s="48" t="str">
        <f t="shared" ref="R7879:R7942" si="873">+YEAR(S7879)&amp;MONTH(S7879)</f>
        <v>20136</v>
      </c>
      <c r="S7879" s="49">
        <v>41441</v>
      </c>
      <c r="T7879" s="48">
        <v>1882.38</v>
      </c>
      <c r="U7879" s="50">
        <f t="shared" ref="U7879:U7942" si="874">+AVERAGEIF($R$3:$R$12000,R7879,$T$3:$T$12000)</f>
        <v>1909.8493333333331</v>
      </c>
      <c r="V7879" s="51">
        <f t="shared" si="869"/>
        <v>1869.0989041095895</v>
      </c>
      <c r="W7879" s="53">
        <f t="shared" si="870"/>
        <v>0</v>
      </c>
      <c r="X7879" s="53" t="str">
        <f t="shared" si="871"/>
        <v/>
      </c>
      <c r="Y7879" s="54" t="str">
        <f t="shared" si="872"/>
        <v/>
      </c>
    </row>
    <row r="7880" spans="17:25" x14ac:dyDescent="0.25">
      <c r="Q7880" s="47">
        <f t="shared" ref="Q7880:Q7943" si="875">+YEAR(S7880)</f>
        <v>2013</v>
      </c>
      <c r="R7880" s="48" t="str">
        <f t="shared" si="873"/>
        <v>20136</v>
      </c>
      <c r="S7880" s="49">
        <v>41442</v>
      </c>
      <c r="T7880" s="48">
        <v>1882.38</v>
      </c>
      <c r="U7880" s="50">
        <f t="shared" si="874"/>
        <v>1909.8493333333331</v>
      </c>
      <c r="V7880" s="51">
        <f t="shared" ref="V7880:V7943" si="876">+AVERAGEIF($Q$3:$Q$12000,Q7880,$T$3:$T$12000)</f>
        <v>1869.0989041095895</v>
      </c>
      <c r="W7880" s="53">
        <f t="shared" si="870"/>
        <v>0</v>
      </c>
      <c r="X7880" s="53" t="str">
        <f t="shared" si="871"/>
        <v/>
      </c>
      <c r="Y7880" s="54" t="str">
        <f t="shared" si="872"/>
        <v/>
      </c>
    </row>
    <row r="7881" spans="17:25" x14ac:dyDescent="0.25">
      <c r="Q7881" s="47">
        <f t="shared" si="875"/>
        <v>2013</v>
      </c>
      <c r="R7881" s="48" t="str">
        <f t="shared" si="873"/>
        <v>20136</v>
      </c>
      <c r="S7881" s="49">
        <v>41443</v>
      </c>
      <c r="T7881" s="48">
        <v>1883.57</v>
      </c>
      <c r="U7881" s="50">
        <f t="shared" si="874"/>
        <v>1909.8493333333331</v>
      </c>
      <c r="V7881" s="51">
        <f t="shared" si="876"/>
        <v>1869.0989041095895</v>
      </c>
      <c r="W7881" s="53">
        <f t="shared" ref="W7881:W7944" si="877">+T7881/T7880-1</f>
        <v>6.3217841243523587E-4</v>
      </c>
      <c r="X7881" s="53" t="str">
        <f t="shared" ref="X7881:X7944" si="878">IF(U7881/U7880-1=0,"",U7881/U7880-1)</f>
        <v/>
      </c>
      <c r="Y7881" s="54" t="str">
        <f t="shared" ref="Y7881:Y7944" si="879">+IF(V7881=V7880,"",V7881/V7880-1)</f>
        <v/>
      </c>
    </row>
    <row r="7882" spans="17:25" x14ac:dyDescent="0.25">
      <c r="Q7882" s="47">
        <f t="shared" si="875"/>
        <v>2013</v>
      </c>
      <c r="R7882" s="48" t="str">
        <f t="shared" si="873"/>
        <v>20136</v>
      </c>
      <c r="S7882" s="49">
        <v>41444</v>
      </c>
      <c r="T7882" s="48">
        <v>1902.47</v>
      </c>
      <c r="U7882" s="50">
        <f t="shared" si="874"/>
        <v>1909.8493333333331</v>
      </c>
      <c r="V7882" s="51">
        <f t="shared" si="876"/>
        <v>1869.0989041095895</v>
      </c>
      <c r="W7882" s="53">
        <f t="shared" si="877"/>
        <v>1.0034137303100099E-2</v>
      </c>
      <c r="X7882" s="53" t="str">
        <f t="shared" si="878"/>
        <v/>
      </c>
      <c r="Y7882" s="54" t="str">
        <f t="shared" si="879"/>
        <v/>
      </c>
    </row>
    <row r="7883" spans="17:25" x14ac:dyDescent="0.25">
      <c r="Q7883" s="47">
        <f t="shared" si="875"/>
        <v>2013</v>
      </c>
      <c r="R7883" s="48" t="str">
        <f t="shared" si="873"/>
        <v>20136</v>
      </c>
      <c r="S7883" s="49">
        <v>41445</v>
      </c>
      <c r="T7883" s="48">
        <v>1900.87</v>
      </c>
      <c r="U7883" s="50">
        <f t="shared" si="874"/>
        <v>1909.8493333333331</v>
      </c>
      <c r="V7883" s="51">
        <f t="shared" si="876"/>
        <v>1869.0989041095895</v>
      </c>
      <c r="W7883" s="53">
        <f t="shared" si="877"/>
        <v>-8.4101194762609133E-4</v>
      </c>
      <c r="X7883" s="53" t="str">
        <f t="shared" si="878"/>
        <v/>
      </c>
      <c r="Y7883" s="54" t="str">
        <f t="shared" si="879"/>
        <v/>
      </c>
    </row>
    <row r="7884" spans="17:25" x14ac:dyDescent="0.25">
      <c r="Q7884" s="47">
        <f t="shared" si="875"/>
        <v>2013</v>
      </c>
      <c r="R7884" s="48" t="str">
        <f t="shared" si="873"/>
        <v>20136</v>
      </c>
      <c r="S7884" s="49">
        <v>41446</v>
      </c>
      <c r="T7884" s="48">
        <v>1937.26</v>
      </c>
      <c r="U7884" s="50">
        <f t="shared" si="874"/>
        <v>1909.8493333333331</v>
      </c>
      <c r="V7884" s="51">
        <f t="shared" si="876"/>
        <v>1869.0989041095895</v>
      </c>
      <c r="W7884" s="53">
        <f t="shared" si="877"/>
        <v>1.9143865703598939E-2</v>
      </c>
      <c r="X7884" s="53" t="str">
        <f t="shared" si="878"/>
        <v/>
      </c>
      <c r="Y7884" s="54" t="str">
        <f t="shared" si="879"/>
        <v/>
      </c>
    </row>
    <row r="7885" spans="17:25" x14ac:dyDescent="0.25">
      <c r="Q7885" s="47">
        <f t="shared" si="875"/>
        <v>2013</v>
      </c>
      <c r="R7885" s="48" t="str">
        <f t="shared" si="873"/>
        <v>20136</v>
      </c>
      <c r="S7885" s="49">
        <v>41447</v>
      </c>
      <c r="T7885" s="48">
        <v>1941.06</v>
      </c>
      <c r="U7885" s="50">
        <f t="shared" si="874"/>
        <v>1909.8493333333331</v>
      </c>
      <c r="V7885" s="51">
        <f t="shared" si="876"/>
        <v>1869.0989041095895</v>
      </c>
      <c r="W7885" s="53">
        <f t="shared" si="877"/>
        <v>1.9615332996087975E-3</v>
      </c>
      <c r="X7885" s="53" t="str">
        <f t="shared" si="878"/>
        <v/>
      </c>
      <c r="Y7885" s="54" t="str">
        <f t="shared" si="879"/>
        <v/>
      </c>
    </row>
    <row r="7886" spans="17:25" x14ac:dyDescent="0.25">
      <c r="Q7886" s="47">
        <f t="shared" si="875"/>
        <v>2013</v>
      </c>
      <c r="R7886" s="48" t="str">
        <f t="shared" si="873"/>
        <v>20136</v>
      </c>
      <c r="S7886" s="49">
        <v>41448</v>
      </c>
      <c r="T7886" s="48">
        <v>1941.06</v>
      </c>
      <c r="U7886" s="50">
        <f t="shared" si="874"/>
        <v>1909.8493333333331</v>
      </c>
      <c r="V7886" s="51">
        <f t="shared" si="876"/>
        <v>1869.0989041095895</v>
      </c>
      <c r="W7886" s="53">
        <f t="shared" si="877"/>
        <v>0</v>
      </c>
      <c r="X7886" s="53" t="str">
        <f t="shared" si="878"/>
        <v/>
      </c>
      <c r="Y7886" s="54" t="str">
        <f t="shared" si="879"/>
        <v/>
      </c>
    </row>
    <row r="7887" spans="17:25" x14ac:dyDescent="0.25">
      <c r="Q7887" s="47">
        <f t="shared" si="875"/>
        <v>2013</v>
      </c>
      <c r="R7887" s="48" t="str">
        <f t="shared" si="873"/>
        <v>20136</v>
      </c>
      <c r="S7887" s="49">
        <v>41449</v>
      </c>
      <c r="T7887" s="48">
        <v>1941.06</v>
      </c>
      <c r="U7887" s="50">
        <f t="shared" si="874"/>
        <v>1909.8493333333331</v>
      </c>
      <c r="V7887" s="51">
        <f t="shared" si="876"/>
        <v>1869.0989041095895</v>
      </c>
      <c r="W7887" s="53">
        <f t="shared" si="877"/>
        <v>0</v>
      </c>
      <c r="X7887" s="53" t="str">
        <f t="shared" si="878"/>
        <v/>
      </c>
      <c r="Y7887" s="54" t="str">
        <f t="shared" si="879"/>
        <v/>
      </c>
    </row>
    <row r="7888" spans="17:25" x14ac:dyDescent="0.25">
      <c r="Q7888" s="47">
        <f t="shared" si="875"/>
        <v>2013</v>
      </c>
      <c r="R7888" s="48" t="str">
        <f t="shared" si="873"/>
        <v>20136</v>
      </c>
      <c r="S7888" s="49">
        <v>41450</v>
      </c>
      <c r="T7888" s="48">
        <v>1942.97</v>
      </c>
      <c r="U7888" s="50">
        <f t="shared" si="874"/>
        <v>1909.8493333333331</v>
      </c>
      <c r="V7888" s="51">
        <f t="shared" si="876"/>
        <v>1869.0989041095895</v>
      </c>
      <c r="W7888" s="53">
        <f t="shared" si="877"/>
        <v>9.8399843384555652E-4</v>
      </c>
      <c r="X7888" s="53" t="str">
        <f t="shared" si="878"/>
        <v/>
      </c>
      <c r="Y7888" s="54" t="str">
        <f t="shared" si="879"/>
        <v/>
      </c>
    </row>
    <row r="7889" spans="17:25" x14ac:dyDescent="0.25">
      <c r="Q7889" s="47">
        <f t="shared" si="875"/>
        <v>2013</v>
      </c>
      <c r="R7889" s="48" t="str">
        <f t="shared" si="873"/>
        <v>20136</v>
      </c>
      <c r="S7889" s="49">
        <v>41451</v>
      </c>
      <c r="T7889" s="48">
        <v>1928.27</v>
      </c>
      <c r="U7889" s="50">
        <f t="shared" si="874"/>
        <v>1909.8493333333331</v>
      </c>
      <c r="V7889" s="51">
        <f t="shared" si="876"/>
        <v>1869.0989041095895</v>
      </c>
      <c r="W7889" s="53">
        <f t="shared" si="877"/>
        <v>-7.5657369902778493E-3</v>
      </c>
      <c r="X7889" s="53" t="str">
        <f t="shared" si="878"/>
        <v/>
      </c>
      <c r="Y7889" s="54" t="str">
        <f t="shared" si="879"/>
        <v/>
      </c>
    </row>
    <row r="7890" spans="17:25" x14ac:dyDescent="0.25">
      <c r="Q7890" s="47">
        <f t="shared" si="875"/>
        <v>2013</v>
      </c>
      <c r="R7890" s="48" t="str">
        <f t="shared" si="873"/>
        <v>20136</v>
      </c>
      <c r="S7890" s="49">
        <v>41452</v>
      </c>
      <c r="T7890" s="48">
        <v>1921.86</v>
      </c>
      <c r="U7890" s="50">
        <f t="shared" si="874"/>
        <v>1909.8493333333331</v>
      </c>
      <c r="V7890" s="51">
        <f t="shared" si="876"/>
        <v>1869.0989041095895</v>
      </c>
      <c r="W7890" s="53">
        <f t="shared" si="877"/>
        <v>-3.3242232674884908E-3</v>
      </c>
      <c r="X7890" s="53" t="str">
        <f t="shared" si="878"/>
        <v/>
      </c>
      <c r="Y7890" s="54" t="str">
        <f t="shared" si="879"/>
        <v/>
      </c>
    </row>
    <row r="7891" spans="17:25" x14ac:dyDescent="0.25">
      <c r="Q7891" s="47">
        <f t="shared" si="875"/>
        <v>2013</v>
      </c>
      <c r="R7891" s="48" t="str">
        <f t="shared" si="873"/>
        <v>20136</v>
      </c>
      <c r="S7891" s="49">
        <v>41453</v>
      </c>
      <c r="T7891" s="48">
        <v>1922.63</v>
      </c>
      <c r="U7891" s="50">
        <f t="shared" si="874"/>
        <v>1909.8493333333331</v>
      </c>
      <c r="V7891" s="51">
        <f t="shared" si="876"/>
        <v>1869.0989041095895</v>
      </c>
      <c r="W7891" s="53">
        <f t="shared" si="877"/>
        <v>4.0065353355611677E-4</v>
      </c>
      <c r="X7891" s="53" t="str">
        <f t="shared" si="878"/>
        <v/>
      </c>
      <c r="Y7891" s="54" t="str">
        <f t="shared" si="879"/>
        <v/>
      </c>
    </row>
    <row r="7892" spans="17:25" x14ac:dyDescent="0.25">
      <c r="Q7892" s="47">
        <f t="shared" si="875"/>
        <v>2013</v>
      </c>
      <c r="R7892" s="48" t="str">
        <f t="shared" si="873"/>
        <v>20136</v>
      </c>
      <c r="S7892" s="49">
        <v>41454</v>
      </c>
      <c r="T7892" s="48">
        <v>1929</v>
      </c>
      <c r="U7892" s="50">
        <f t="shared" si="874"/>
        <v>1909.8493333333331</v>
      </c>
      <c r="V7892" s="51">
        <f t="shared" si="876"/>
        <v>1869.0989041095895</v>
      </c>
      <c r="W7892" s="53">
        <f t="shared" si="877"/>
        <v>3.3131699807034121E-3</v>
      </c>
      <c r="X7892" s="53" t="str">
        <f t="shared" si="878"/>
        <v/>
      </c>
      <c r="Y7892" s="54" t="str">
        <f t="shared" si="879"/>
        <v/>
      </c>
    </row>
    <row r="7893" spans="17:25" x14ac:dyDescent="0.25">
      <c r="Q7893" s="47">
        <f t="shared" si="875"/>
        <v>2013</v>
      </c>
      <c r="R7893" s="48" t="str">
        <f t="shared" si="873"/>
        <v>20136</v>
      </c>
      <c r="S7893" s="49">
        <v>41455</v>
      </c>
      <c r="T7893" s="48">
        <v>1929</v>
      </c>
      <c r="U7893" s="50">
        <f t="shared" si="874"/>
        <v>1909.8493333333331</v>
      </c>
      <c r="V7893" s="51">
        <f t="shared" si="876"/>
        <v>1869.0989041095895</v>
      </c>
      <c r="W7893" s="53">
        <f t="shared" si="877"/>
        <v>0</v>
      </c>
      <c r="X7893" s="53" t="str">
        <f t="shared" si="878"/>
        <v/>
      </c>
      <c r="Y7893" s="54" t="str">
        <f t="shared" si="879"/>
        <v/>
      </c>
    </row>
    <row r="7894" spans="17:25" x14ac:dyDescent="0.25">
      <c r="Q7894" s="47">
        <f t="shared" si="875"/>
        <v>2013</v>
      </c>
      <c r="R7894" s="48" t="str">
        <f t="shared" si="873"/>
        <v>20137</v>
      </c>
      <c r="S7894" s="49">
        <v>41456</v>
      </c>
      <c r="T7894" s="48">
        <v>1929</v>
      </c>
      <c r="U7894" s="50">
        <f t="shared" si="874"/>
        <v>1901.5425806451615</v>
      </c>
      <c r="V7894" s="51">
        <f t="shared" si="876"/>
        <v>1869.0989041095895</v>
      </c>
      <c r="W7894" s="53">
        <f t="shared" si="877"/>
        <v>0</v>
      </c>
      <c r="X7894" s="53">
        <f t="shared" si="878"/>
        <v>-4.3494282733148593E-3</v>
      </c>
      <c r="Y7894" s="54" t="str">
        <f t="shared" si="879"/>
        <v/>
      </c>
    </row>
    <row r="7895" spans="17:25" x14ac:dyDescent="0.25">
      <c r="Q7895" s="47">
        <f t="shared" si="875"/>
        <v>2013</v>
      </c>
      <c r="R7895" s="48" t="str">
        <f t="shared" si="873"/>
        <v>20137</v>
      </c>
      <c r="S7895" s="49">
        <v>41457</v>
      </c>
      <c r="T7895" s="48">
        <v>1929</v>
      </c>
      <c r="U7895" s="50">
        <f t="shared" si="874"/>
        <v>1901.5425806451615</v>
      </c>
      <c r="V7895" s="51">
        <f t="shared" si="876"/>
        <v>1869.0989041095895</v>
      </c>
      <c r="W7895" s="53">
        <f t="shared" si="877"/>
        <v>0</v>
      </c>
      <c r="X7895" s="53" t="str">
        <f t="shared" si="878"/>
        <v/>
      </c>
      <c r="Y7895" s="54" t="str">
        <f t="shared" si="879"/>
        <v/>
      </c>
    </row>
    <row r="7896" spans="17:25" x14ac:dyDescent="0.25">
      <c r="Q7896" s="47">
        <f t="shared" si="875"/>
        <v>2013</v>
      </c>
      <c r="R7896" s="48" t="str">
        <f t="shared" si="873"/>
        <v>20137</v>
      </c>
      <c r="S7896" s="49">
        <v>41458</v>
      </c>
      <c r="T7896" s="48">
        <v>1919.42</v>
      </c>
      <c r="U7896" s="50">
        <f t="shared" si="874"/>
        <v>1901.5425806451615</v>
      </c>
      <c r="V7896" s="51">
        <f t="shared" si="876"/>
        <v>1869.0989041095895</v>
      </c>
      <c r="W7896" s="53">
        <f t="shared" si="877"/>
        <v>-4.9663037843441504E-3</v>
      </c>
      <c r="X7896" s="53" t="str">
        <f t="shared" si="878"/>
        <v/>
      </c>
      <c r="Y7896" s="54" t="str">
        <f t="shared" si="879"/>
        <v/>
      </c>
    </row>
    <row r="7897" spans="17:25" x14ac:dyDescent="0.25">
      <c r="Q7897" s="47">
        <f t="shared" si="875"/>
        <v>2013</v>
      </c>
      <c r="R7897" s="48" t="str">
        <f t="shared" si="873"/>
        <v>20137</v>
      </c>
      <c r="S7897" s="49">
        <v>41459</v>
      </c>
      <c r="T7897" s="48">
        <v>1915.45</v>
      </c>
      <c r="U7897" s="50">
        <f t="shared" si="874"/>
        <v>1901.5425806451615</v>
      </c>
      <c r="V7897" s="51">
        <f t="shared" si="876"/>
        <v>1869.0989041095895</v>
      </c>
      <c r="W7897" s="53">
        <f t="shared" si="877"/>
        <v>-2.0683331423033691E-3</v>
      </c>
      <c r="X7897" s="53" t="str">
        <f t="shared" si="878"/>
        <v/>
      </c>
      <c r="Y7897" s="54" t="str">
        <f t="shared" si="879"/>
        <v/>
      </c>
    </row>
    <row r="7898" spans="17:25" x14ac:dyDescent="0.25">
      <c r="Q7898" s="47">
        <f t="shared" si="875"/>
        <v>2013</v>
      </c>
      <c r="R7898" s="48" t="str">
        <f t="shared" si="873"/>
        <v>20137</v>
      </c>
      <c r="S7898" s="49">
        <v>41460</v>
      </c>
      <c r="T7898" s="48">
        <v>1915.45</v>
      </c>
      <c r="U7898" s="50">
        <f t="shared" si="874"/>
        <v>1901.5425806451615</v>
      </c>
      <c r="V7898" s="51">
        <f t="shared" si="876"/>
        <v>1869.0989041095895</v>
      </c>
      <c r="W7898" s="53">
        <f t="shared" si="877"/>
        <v>0</v>
      </c>
      <c r="X7898" s="53" t="str">
        <f t="shared" si="878"/>
        <v/>
      </c>
      <c r="Y7898" s="54" t="str">
        <f t="shared" si="879"/>
        <v/>
      </c>
    </row>
    <row r="7899" spans="17:25" x14ac:dyDescent="0.25">
      <c r="Q7899" s="47">
        <f t="shared" si="875"/>
        <v>2013</v>
      </c>
      <c r="R7899" s="48" t="str">
        <f t="shared" si="873"/>
        <v>20137</v>
      </c>
      <c r="S7899" s="49">
        <v>41461</v>
      </c>
      <c r="T7899" s="48">
        <v>1927.4</v>
      </c>
      <c r="U7899" s="50">
        <f t="shared" si="874"/>
        <v>1901.5425806451615</v>
      </c>
      <c r="V7899" s="51">
        <f t="shared" si="876"/>
        <v>1869.0989041095895</v>
      </c>
      <c r="W7899" s="53">
        <f t="shared" si="877"/>
        <v>6.2387428541597068E-3</v>
      </c>
      <c r="X7899" s="53" t="str">
        <f t="shared" si="878"/>
        <v/>
      </c>
      <c r="Y7899" s="54" t="str">
        <f t="shared" si="879"/>
        <v/>
      </c>
    </row>
    <row r="7900" spans="17:25" x14ac:dyDescent="0.25">
      <c r="Q7900" s="47">
        <f t="shared" si="875"/>
        <v>2013</v>
      </c>
      <c r="R7900" s="48" t="str">
        <f t="shared" si="873"/>
        <v>20137</v>
      </c>
      <c r="S7900" s="49">
        <v>41462</v>
      </c>
      <c r="T7900" s="48">
        <v>1927.4</v>
      </c>
      <c r="U7900" s="50">
        <f t="shared" si="874"/>
        <v>1901.5425806451615</v>
      </c>
      <c r="V7900" s="51">
        <f t="shared" si="876"/>
        <v>1869.0989041095895</v>
      </c>
      <c r="W7900" s="53">
        <f t="shared" si="877"/>
        <v>0</v>
      </c>
      <c r="X7900" s="53" t="str">
        <f t="shared" si="878"/>
        <v/>
      </c>
      <c r="Y7900" s="54" t="str">
        <f t="shared" si="879"/>
        <v/>
      </c>
    </row>
    <row r="7901" spans="17:25" x14ac:dyDescent="0.25">
      <c r="Q7901" s="47">
        <f t="shared" si="875"/>
        <v>2013</v>
      </c>
      <c r="R7901" s="48" t="str">
        <f t="shared" si="873"/>
        <v>20137</v>
      </c>
      <c r="S7901" s="49">
        <v>41463</v>
      </c>
      <c r="T7901" s="48">
        <v>1927.4</v>
      </c>
      <c r="U7901" s="50">
        <f t="shared" si="874"/>
        <v>1901.5425806451615</v>
      </c>
      <c r="V7901" s="51">
        <f t="shared" si="876"/>
        <v>1869.0989041095895</v>
      </c>
      <c r="W7901" s="53">
        <f t="shared" si="877"/>
        <v>0</v>
      </c>
      <c r="X7901" s="53" t="str">
        <f t="shared" si="878"/>
        <v/>
      </c>
      <c r="Y7901" s="54" t="str">
        <f t="shared" si="879"/>
        <v/>
      </c>
    </row>
    <row r="7902" spans="17:25" x14ac:dyDescent="0.25">
      <c r="Q7902" s="47">
        <f t="shared" si="875"/>
        <v>2013</v>
      </c>
      <c r="R7902" s="48" t="str">
        <f t="shared" si="873"/>
        <v>20137</v>
      </c>
      <c r="S7902" s="49">
        <v>41464</v>
      </c>
      <c r="T7902" s="48">
        <v>1926.84</v>
      </c>
      <c r="U7902" s="50">
        <f t="shared" si="874"/>
        <v>1901.5425806451615</v>
      </c>
      <c r="V7902" s="51">
        <f t="shared" si="876"/>
        <v>1869.0989041095895</v>
      </c>
      <c r="W7902" s="53">
        <f t="shared" si="877"/>
        <v>-2.905468506797515E-4</v>
      </c>
      <c r="X7902" s="53" t="str">
        <f t="shared" si="878"/>
        <v/>
      </c>
      <c r="Y7902" s="54" t="str">
        <f t="shared" si="879"/>
        <v/>
      </c>
    </row>
    <row r="7903" spans="17:25" x14ac:dyDescent="0.25">
      <c r="Q7903" s="47">
        <f t="shared" si="875"/>
        <v>2013</v>
      </c>
      <c r="R7903" s="48" t="str">
        <f t="shared" si="873"/>
        <v>20137</v>
      </c>
      <c r="S7903" s="49">
        <v>41465</v>
      </c>
      <c r="T7903" s="48">
        <v>1920.12</v>
      </c>
      <c r="U7903" s="50">
        <f t="shared" si="874"/>
        <v>1901.5425806451615</v>
      </c>
      <c r="V7903" s="51">
        <f t="shared" si="876"/>
        <v>1869.0989041095895</v>
      </c>
      <c r="W7903" s="53">
        <f t="shared" si="877"/>
        <v>-3.4875755122376617E-3</v>
      </c>
      <c r="X7903" s="53" t="str">
        <f t="shared" si="878"/>
        <v/>
      </c>
      <c r="Y7903" s="54" t="str">
        <f t="shared" si="879"/>
        <v/>
      </c>
    </row>
    <row r="7904" spans="17:25" x14ac:dyDescent="0.25">
      <c r="Q7904" s="47">
        <f t="shared" si="875"/>
        <v>2013</v>
      </c>
      <c r="R7904" s="48" t="str">
        <f t="shared" si="873"/>
        <v>20137</v>
      </c>
      <c r="S7904" s="49">
        <v>41466</v>
      </c>
      <c r="T7904" s="48">
        <v>1920.24</v>
      </c>
      <c r="U7904" s="50">
        <f t="shared" si="874"/>
        <v>1901.5425806451615</v>
      </c>
      <c r="V7904" s="51">
        <f t="shared" si="876"/>
        <v>1869.0989041095895</v>
      </c>
      <c r="W7904" s="53">
        <f t="shared" si="877"/>
        <v>6.2496093994113266E-5</v>
      </c>
      <c r="X7904" s="53" t="str">
        <f t="shared" si="878"/>
        <v/>
      </c>
      <c r="Y7904" s="54" t="str">
        <f t="shared" si="879"/>
        <v/>
      </c>
    </row>
    <row r="7905" spans="17:25" x14ac:dyDescent="0.25">
      <c r="Q7905" s="47">
        <f t="shared" si="875"/>
        <v>2013</v>
      </c>
      <c r="R7905" s="48" t="str">
        <f t="shared" si="873"/>
        <v>20137</v>
      </c>
      <c r="S7905" s="49">
        <v>41467</v>
      </c>
      <c r="T7905" s="48">
        <v>1910.79</v>
      </c>
      <c r="U7905" s="50">
        <f t="shared" si="874"/>
        <v>1901.5425806451615</v>
      </c>
      <c r="V7905" s="51">
        <f t="shared" si="876"/>
        <v>1869.0989041095895</v>
      </c>
      <c r="W7905" s="53">
        <f t="shared" si="877"/>
        <v>-4.9212598425196763E-3</v>
      </c>
      <c r="X7905" s="53" t="str">
        <f t="shared" si="878"/>
        <v/>
      </c>
      <c r="Y7905" s="54" t="str">
        <f t="shared" si="879"/>
        <v/>
      </c>
    </row>
    <row r="7906" spans="17:25" x14ac:dyDescent="0.25">
      <c r="Q7906" s="47">
        <f t="shared" si="875"/>
        <v>2013</v>
      </c>
      <c r="R7906" s="48" t="str">
        <f t="shared" si="873"/>
        <v>20137</v>
      </c>
      <c r="S7906" s="49">
        <v>41468</v>
      </c>
      <c r="T7906" s="48">
        <v>1905.25</v>
      </c>
      <c r="U7906" s="50">
        <f t="shared" si="874"/>
        <v>1901.5425806451615</v>
      </c>
      <c r="V7906" s="51">
        <f t="shared" si="876"/>
        <v>1869.0989041095895</v>
      </c>
      <c r="W7906" s="53">
        <f t="shared" si="877"/>
        <v>-2.8993243632214893E-3</v>
      </c>
      <c r="X7906" s="53" t="str">
        <f t="shared" si="878"/>
        <v/>
      </c>
      <c r="Y7906" s="54" t="str">
        <f t="shared" si="879"/>
        <v/>
      </c>
    </row>
    <row r="7907" spans="17:25" x14ac:dyDescent="0.25">
      <c r="Q7907" s="47">
        <f t="shared" si="875"/>
        <v>2013</v>
      </c>
      <c r="R7907" s="48" t="str">
        <f t="shared" si="873"/>
        <v>20137</v>
      </c>
      <c r="S7907" s="49">
        <v>41469</v>
      </c>
      <c r="T7907" s="48">
        <v>1905.25</v>
      </c>
      <c r="U7907" s="50">
        <f t="shared" si="874"/>
        <v>1901.5425806451615</v>
      </c>
      <c r="V7907" s="51">
        <f t="shared" si="876"/>
        <v>1869.0989041095895</v>
      </c>
      <c r="W7907" s="53">
        <f t="shared" si="877"/>
        <v>0</v>
      </c>
      <c r="X7907" s="53" t="str">
        <f t="shared" si="878"/>
        <v/>
      </c>
      <c r="Y7907" s="54" t="str">
        <f t="shared" si="879"/>
        <v/>
      </c>
    </row>
    <row r="7908" spans="17:25" x14ac:dyDescent="0.25">
      <c r="Q7908" s="47">
        <f t="shared" si="875"/>
        <v>2013</v>
      </c>
      <c r="R7908" s="48" t="str">
        <f t="shared" si="873"/>
        <v>20137</v>
      </c>
      <c r="S7908" s="49">
        <v>41470</v>
      </c>
      <c r="T7908" s="48">
        <v>1905.25</v>
      </c>
      <c r="U7908" s="50">
        <f t="shared" si="874"/>
        <v>1901.5425806451615</v>
      </c>
      <c r="V7908" s="51">
        <f t="shared" si="876"/>
        <v>1869.0989041095895</v>
      </c>
      <c r="W7908" s="53">
        <f t="shared" si="877"/>
        <v>0</v>
      </c>
      <c r="X7908" s="53" t="str">
        <f t="shared" si="878"/>
        <v/>
      </c>
      <c r="Y7908" s="54" t="str">
        <f t="shared" si="879"/>
        <v/>
      </c>
    </row>
    <row r="7909" spans="17:25" x14ac:dyDescent="0.25">
      <c r="Q7909" s="47">
        <f t="shared" si="875"/>
        <v>2013</v>
      </c>
      <c r="R7909" s="48" t="str">
        <f t="shared" si="873"/>
        <v>20137</v>
      </c>
      <c r="S7909" s="49">
        <v>41471</v>
      </c>
      <c r="T7909" s="48">
        <v>1893.16</v>
      </c>
      <c r="U7909" s="50">
        <f t="shared" si="874"/>
        <v>1901.5425806451615</v>
      </c>
      <c r="V7909" s="51">
        <f t="shared" si="876"/>
        <v>1869.0989041095895</v>
      </c>
      <c r="W7909" s="53">
        <f t="shared" si="877"/>
        <v>-6.3456239338669507E-3</v>
      </c>
      <c r="X7909" s="53" t="str">
        <f t="shared" si="878"/>
        <v/>
      </c>
      <c r="Y7909" s="54" t="str">
        <f t="shared" si="879"/>
        <v/>
      </c>
    </row>
    <row r="7910" spans="17:25" x14ac:dyDescent="0.25">
      <c r="Q7910" s="47">
        <f t="shared" si="875"/>
        <v>2013</v>
      </c>
      <c r="R7910" s="48" t="str">
        <f t="shared" si="873"/>
        <v>20137</v>
      </c>
      <c r="S7910" s="49">
        <v>41472</v>
      </c>
      <c r="T7910" s="48">
        <v>1878.42</v>
      </c>
      <c r="U7910" s="50">
        <f t="shared" si="874"/>
        <v>1901.5425806451615</v>
      </c>
      <c r="V7910" s="51">
        <f t="shared" si="876"/>
        <v>1869.0989041095895</v>
      </c>
      <c r="W7910" s="53">
        <f t="shared" si="877"/>
        <v>-7.7859240634705618E-3</v>
      </c>
      <c r="X7910" s="53" t="str">
        <f t="shared" si="878"/>
        <v/>
      </c>
      <c r="Y7910" s="54" t="str">
        <f t="shared" si="879"/>
        <v/>
      </c>
    </row>
    <row r="7911" spans="17:25" x14ac:dyDescent="0.25">
      <c r="Q7911" s="47">
        <f t="shared" si="875"/>
        <v>2013</v>
      </c>
      <c r="R7911" s="48" t="str">
        <f t="shared" si="873"/>
        <v>20137</v>
      </c>
      <c r="S7911" s="49">
        <v>41473</v>
      </c>
      <c r="T7911" s="48">
        <v>1873.25</v>
      </c>
      <c r="U7911" s="50">
        <f t="shared" si="874"/>
        <v>1901.5425806451615</v>
      </c>
      <c r="V7911" s="51">
        <f t="shared" si="876"/>
        <v>1869.0989041095895</v>
      </c>
      <c r="W7911" s="53">
        <f t="shared" si="877"/>
        <v>-2.7523131142130897E-3</v>
      </c>
      <c r="X7911" s="53" t="str">
        <f t="shared" si="878"/>
        <v/>
      </c>
      <c r="Y7911" s="54" t="str">
        <f t="shared" si="879"/>
        <v/>
      </c>
    </row>
    <row r="7912" spans="17:25" x14ac:dyDescent="0.25">
      <c r="Q7912" s="47">
        <f t="shared" si="875"/>
        <v>2013</v>
      </c>
      <c r="R7912" s="48" t="str">
        <f t="shared" si="873"/>
        <v>20137</v>
      </c>
      <c r="S7912" s="49">
        <v>41474</v>
      </c>
      <c r="T7912" s="48">
        <v>1883.29</v>
      </c>
      <c r="U7912" s="50">
        <f t="shared" si="874"/>
        <v>1901.5425806451615</v>
      </c>
      <c r="V7912" s="51">
        <f t="shared" si="876"/>
        <v>1869.0989041095895</v>
      </c>
      <c r="W7912" s="53">
        <f t="shared" si="877"/>
        <v>5.359669024422864E-3</v>
      </c>
      <c r="X7912" s="53" t="str">
        <f t="shared" si="878"/>
        <v/>
      </c>
      <c r="Y7912" s="54" t="str">
        <f t="shared" si="879"/>
        <v/>
      </c>
    </row>
    <row r="7913" spans="17:25" x14ac:dyDescent="0.25">
      <c r="Q7913" s="47">
        <f t="shared" si="875"/>
        <v>2013</v>
      </c>
      <c r="R7913" s="48" t="str">
        <f t="shared" si="873"/>
        <v>20137</v>
      </c>
      <c r="S7913" s="49">
        <v>41475</v>
      </c>
      <c r="T7913" s="48">
        <v>1884.01</v>
      </c>
      <c r="U7913" s="50">
        <f t="shared" si="874"/>
        <v>1901.5425806451615</v>
      </c>
      <c r="V7913" s="51">
        <f t="shared" si="876"/>
        <v>1869.0989041095895</v>
      </c>
      <c r="W7913" s="53">
        <f t="shared" si="877"/>
        <v>3.8230968146168998E-4</v>
      </c>
      <c r="X7913" s="53" t="str">
        <f t="shared" si="878"/>
        <v/>
      </c>
      <c r="Y7913" s="54" t="str">
        <f t="shared" si="879"/>
        <v/>
      </c>
    </row>
    <row r="7914" spans="17:25" x14ac:dyDescent="0.25">
      <c r="Q7914" s="47">
        <f t="shared" si="875"/>
        <v>2013</v>
      </c>
      <c r="R7914" s="48" t="str">
        <f t="shared" si="873"/>
        <v>20137</v>
      </c>
      <c r="S7914" s="49">
        <v>41476</v>
      </c>
      <c r="T7914" s="48">
        <v>1884.01</v>
      </c>
      <c r="U7914" s="50">
        <f t="shared" si="874"/>
        <v>1901.5425806451615</v>
      </c>
      <c r="V7914" s="51">
        <f t="shared" si="876"/>
        <v>1869.0989041095895</v>
      </c>
      <c r="W7914" s="53">
        <f t="shared" si="877"/>
        <v>0</v>
      </c>
      <c r="X7914" s="53" t="str">
        <f t="shared" si="878"/>
        <v/>
      </c>
      <c r="Y7914" s="54" t="str">
        <f t="shared" si="879"/>
        <v/>
      </c>
    </row>
    <row r="7915" spans="17:25" x14ac:dyDescent="0.25">
      <c r="Q7915" s="47">
        <f t="shared" si="875"/>
        <v>2013</v>
      </c>
      <c r="R7915" s="48" t="str">
        <f t="shared" si="873"/>
        <v>20137</v>
      </c>
      <c r="S7915" s="49">
        <v>41477</v>
      </c>
      <c r="T7915" s="48">
        <v>1884.01</v>
      </c>
      <c r="U7915" s="50">
        <f t="shared" si="874"/>
        <v>1901.5425806451615</v>
      </c>
      <c r="V7915" s="51">
        <f t="shared" si="876"/>
        <v>1869.0989041095895</v>
      </c>
      <c r="W7915" s="53">
        <f t="shared" si="877"/>
        <v>0</v>
      </c>
      <c r="X7915" s="53" t="str">
        <f t="shared" si="878"/>
        <v/>
      </c>
      <c r="Y7915" s="54" t="str">
        <f t="shared" si="879"/>
        <v/>
      </c>
    </row>
    <row r="7916" spans="17:25" x14ac:dyDescent="0.25">
      <c r="Q7916" s="47">
        <f t="shared" si="875"/>
        <v>2013</v>
      </c>
      <c r="R7916" s="48" t="str">
        <f t="shared" si="873"/>
        <v>20137</v>
      </c>
      <c r="S7916" s="49">
        <v>41478</v>
      </c>
      <c r="T7916" s="48">
        <v>1880.87</v>
      </c>
      <c r="U7916" s="50">
        <f t="shared" si="874"/>
        <v>1901.5425806451615</v>
      </c>
      <c r="V7916" s="51">
        <f t="shared" si="876"/>
        <v>1869.0989041095895</v>
      </c>
      <c r="W7916" s="53">
        <f t="shared" si="877"/>
        <v>-1.6666578202876314E-3</v>
      </c>
      <c r="X7916" s="53" t="str">
        <f t="shared" si="878"/>
        <v/>
      </c>
      <c r="Y7916" s="54" t="str">
        <f t="shared" si="879"/>
        <v/>
      </c>
    </row>
    <row r="7917" spans="17:25" x14ac:dyDescent="0.25">
      <c r="Q7917" s="47">
        <f t="shared" si="875"/>
        <v>2013</v>
      </c>
      <c r="R7917" s="48" t="str">
        <f t="shared" si="873"/>
        <v>20137</v>
      </c>
      <c r="S7917" s="49">
        <v>41479</v>
      </c>
      <c r="T7917" s="48">
        <v>1886.06</v>
      </c>
      <c r="U7917" s="50">
        <f t="shared" si="874"/>
        <v>1901.5425806451615</v>
      </c>
      <c r="V7917" s="51">
        <f t="shared" si="876"/>
        <v>1869.0989041095895</v>
      </c>
      <c r="W7917" s="53">
        <f t="shared" si="877"/>
        <v>2.7593613593710486E-3</v>
      </c>
      <c r="X7917" s="53" t="str">
        <f t="shared" si="878"/>
        <v/>
      </c>
      <c r="Y7917" s="54" t="str">
        <f t="shared" si="879"/>
        <v/>
      </c>
    </row>
    <row r="7918" spans="17:25" x14ac:dyDescent="0.25">
      <c r="Q7918" s="47">
        <f t="shared" si="875"/>
        <v>2013</v>
      </c>
      <c r="R7918" s="48" t="str">
        <f t="shared" si="873"/>
        <v>20137</v>
      </c>
      <c r="S7918" s="49">
        <v>41480</v>
      </c>
      <c r="T7918" s="48">
        <v>1891.02</v>
      </c>
      <c r="U7918" s="50">
        <f t="shared" si="874"/>
        <v>1901.5425806451615</v>
      </c>
      <c r="V7918" s="51">
        <f t="shared" si="876"/>
        <v>1869.0989041095895</v>
      </c>
      <c r="W7918" s="53">
        <f t="shared" si="877"/>
        <v>2.6298208964721237E-3</v>
      </c>
      <c r="X7918" s="53" t="str">
        <f t="shared" si="878"/>
        <v/>
      </c>
      <c r="Y7918" s="54" t="str">
        <f t="shared" si="879"/>
        <v/>
      </c>
    </row>
    <row r="7919" spans="17:25" x14ac:dyDescent="0.25">
      <c r="Q7919" s="47">
        <f t="shared" si="875"/>
        <v>2013</v>
      </c>
      <c r="R7919" s="48" t="str">
        <f t="shared" si="873"/>
        <v>20137</v>
      </c>
      <c r="S7919" s="49">
        <v>41481</v>
      </c>
      <c r="T7919" s="48">
        <v>1887.4</v>
      </c>
      <c r="U7919" s="50">
        <f t="shared" si="874"/>
        <v>1901.5425806451615</v>
      </c>
      <c r="V7919" s="51">
        <f t="shared" si="876"/>
        <v>1869.0989041095895</v>
      </c>
      <c r="W7919" s="53">
        <f t="shared" si="877"/>
        <v>-1.9143107952321881E-3</v>
      </c>
      <c r="X7919" s="53" t="str">
        <f t="shared" si="878"/>
        <v/>
      </c>
      <c r="Y7919" s="54" t="str">
        <f t="shared" si="879"/>
        <v/>
      </c>
    </row>
    <row r="7920" spans="17:25" x14ac:dyDescent="0.25">
      <c r="Q7920" s="47">
        <f t="shared" si="875"/>
        <v>2013</v>
      </c>
      <c r="R7920" s="48" t="str">
        <f t="shared" si="873"/>
        <v>20137</v>
      </c>
      <c r="S7920" s="49">
        <v>41482</v>
      </c>
      <c r="T7920" s="48">
        <v>1886.26</v>
      </c>
      <c r="U7920" s="50">
        <f t="shared" si="874"/>
        <v>1901.5425806451615</v>
      </c>
      <c r="V7920" s="51">
        <f t="shared" si="876"/>
        <v>1869.0989041095895</v>
      </c>
      <c r="W7920" s="53">
        <f t="shared" si="877"/>
        <v>-6.0400551022576909E-4</v>
      </c>
      <c r="X7920" s="53" t="str">
        <f t="shared" si="878"/>
        <v/>
      </c>
      <c r="Y7920" s="54" t="str">
        <f t="shared" si="879"/>
        <v/>
      </c>
    </row>
    <row r="7921" spans="17:25" x14ac:dyDescent="0.25">
      <c r="Q7921" s="47">
        <f t="shared" si="875"/>
        <v>2013</v>
      </c>
      <c r="R7921" s="48" t="str">
        <f t="shared" si="873"/>
        <v>20137</v>
      </c>
      <c r="S7921" s="49">
        <v>41483</v>
      </c>
      <c r="T7921" s="48">
        <v>1886.26</v>
      </c>
      <c r="U7921" s="50">
        <f t="shared" si="874"/>
        <v>1901.5425806451615</v>
      </c>
      <c r="V7921" s="51">
        <f t="shared" si="876"/>
        <v>1869.0989041095895</v>
      </c>
      <c r="W7921" s="53">
        <f t="shared" si="877"/>
        <v>0</v>
      </c>
      <c r="X7921" s="53" t="str">
        <f t="shared" si="878"/>
        <v/>
      </c>
      <c r="Y7921" s="54" t="str">
        <f t="shared" si="879"/>
        <v/>
      </c>
    </row>
    <row r="7922" spans="17:25" x14ac:dyDescent="0.25">
      <c r="Q7922" s="47">
        <f t="shared" si="875"/>
        <v>2013</v>
      </c>
      <c r="R7922" s="48" t="str">
        <f t="shared" si="873"/>
        <v>20137</v>
      </c>
      <c r="S7922" s="49">
        <v>41484</v>
      </c>
      <c r="T7922" s="48">
        <v>1886.26</v>
      </c>
      <c r="U7922" s="50">
        <f t="shared" si="874"/>
        <v>1901.5425806451615</v>
      </c>
      <c r="V7922" s="51">
        <f t="shared" si="876"/>
        <v>1869.0989041095895</v>
      </c>
      <c r="W7922" s="53">
        <f t="shared" si="877"/>
        <v>0</v>
      </c>
      <c r="X7922" s="53" t="str">
        <f t="shared" si="878"/>
        <v/>
      </c>
      <c r="Y7922" s="54" t="str">
        <f t="shared" si="879"/>
        <v/>
      </c>
    </row>
    <row r="7923" spans="17:25" x14ac:dyDescent="0.25">
      <c r="Q7923" s="47">
        <f t="shared" si="875"/>
        <v>2013</v>
      </c>
      <c r="R7923" s="48" t="str">
        <f t="shared" si="873"/>
        <v>20137</v>
      </c>
      <c r="S7923" s="49">
        <v>41485</v>
      </c>
      <c r="T7923" s="48">
        <v>1888.95</v>
      </c>
      <c r="U7923" s="50">
        <f t="shared" si="874"/>
        <v>1901.5425806451615</v>
      </c>
      <c r="V7923" s="51">
        <f t="shared" si="876"/>
        <v>1869.0989041095895</v>
      </c>
      <c r="W7923" s="53">
        <f t="shared" si="877"/>
        <v>1.426102446110411E-3</v>
      </c>
      <c r="X7923" s="53" t="str">
        <f t="shared" si="878"/>
        <v/>
      </c>
      <c r="Y7923" s="54" t="str">
        <f t="shared" si="879"/>
        <v/>
      </c>
    </row>
    <row r="7924" spans="17:25" x14ac:dyDescent="0.25">
      <c r="Q7924" s="47">
        <f t="shared" si="875"/>
        <v>2013</v>
      </c>
      <c r="R7924" s="48" t="str">
        <f t="shared" si="873"/>
        <v>20137</v>
      </c>
      <c r="S7924" s="49">
        <v>41486</v>
      </c>
      <c r="T7924" s="48">
        <v>1890.33</v>
      </c>
      <c r="U7924" s="50">
        <f t="shared" si="874"/>
        <v>1901.5425806451615</v>
      </c>
      <c r="V7924" s="51">
        <f t="shared" si="876"/>
        <v>1869.0989041095895</v>
      </c>
      <c r="W7924" s="53">
        <f t="shared" si="877"/>
        <v>7.305645993804788E-4</v>
      </c>
      <c r="X7924" s="53" t="str">
        <f t="shared" si="878"/>
        <v/>
      </c>
      <c r="Y7924" s="54" t="str">
        <f t="shared" si="879"/>
        <v/>
      </c>
    </row>
    <row r="7925" spans="17:25" x14ac:dyDescent="0.25">
      <c r="Q7925" s="47">
        <f t="shared" si="875"/>
        <v>2013</v>
      </c>
      <c r="R7925" s="48" t="str">
        <f t="shared" si="873"/>
        <v>20138</v>
      </c>
      <c r="S7925" s="49">
        <v>41487</v>
      </c>
      <c r="T7925" s="48">
        <v>1896.15</v>
      </c>
      <c r="U7925" s="50">
        <f t="shared" si="874"/>
        <v>1902.1041935483875</v>
      </c>
      <c r="V7925" s="51">
        <f t="shared" si="876"/>
        <v>1869.0989041095895</v>
      </c>
      <c r="W7925" s="53">
        <f t="shared" si="877"/>
        <v>3.0788275063085013E-3</v>
      </c>
      <c r="X7925" s="53">
        <f t="shared" si="878"/>
        <v>2.9534595172475697E-4</v>
      </c>
      <c r="Y7925" s="54" t="str">
        <f t="shared" si="879"/>
        <v/>
      </c>
    </row>
    <row r="7926" spans="17:25" x14ac:dyDescent="0.25">
      <c r="Q7926" s="47">
        <f t="shared" si="875"/>
        <v>2013</v>
      </c>
      <c r="R7926" s="48" t="str">
        <f t="shared" si="873"/>
        <v>20138</v>
      </c>
      <c r="S7926" s="49">
        <v>41488</v>
      </c>
      <c r="T7926" s="48">
        <v>1896.65</v>
      </c>
      <c r="U7926" s="50">
        <f t="shared" si="874"/>
        <v>1902.1041935483875</v>
      </c>
      <c r="V7926" s="51">
        <f t="shared" si="876"/>
        <v>1869.0989041095895</v>
      </c>
      <c r="W7926" s="53">
        <f t="shared" si="877"/>
        <v>2.6369221844269042E-4</v>
      </c>
      <c r="X7926" s="53" t="str">
        <f t="shared" si="878"/>
        <v/>
      </c>
      <c r="Y7926" s="54" t="str">
        <f t="shared" si="879"/>
        <v/>
      </c>
    </row>
    <row r="7927" spans="17:25" x14ac:dyDescent="0.25">
      <c r="Q7927" s="47">
        <f t="shared" si="875"/>
        <v>2013</v>
      </c>
      <c r="R7927" s="48" t="str">
        <f t="shared" si="873"/>
        <v>20138</v>
      </c>
      <c r="S7927" s="49">
        <v>41489</v>
      </c>
      <c r="T7927" s="48">
        <v>1891.67</v>
      </c>
      <c r="U7927" s="50">
        <f t="shared" si="874"/>
        <v>1902.1041935483875</v>
      </c>
      <c r="V7927" s="51">
        <f t="shared" si="876"/>
        <v>1869.0989041095895</v>
      </c>
      <c r="W7927" s="53">
        <f t="shared" si="877"/>
        <v>-2.6256821237444772E-3</v>
      </c>
      <c r="X7927" s="53" t="str">
        <f t="shared" si="878"/>
        <v/>
      </c>
      <c r="Y7927" s="54" t="str">
        <f t="shared" si="879"/>
        <v/>
      </c>
    </row>
    <row r="7928" spans="17:25" x14ac:dyDescent="0.25">
      <c r="Q7928" s="47">
        <f t="shared" si="875"/>
        <v>2013</v>
      </c>
      <c r="R7928" s="48" t="str">
        <f t="shared" si="873"/>
        <v>20138</v>
      </c>
      <c r="S7928" s="49">
        <v>41490</v>
      </c>
      <c r="T7928" s="48">
        <v>1891.67</v>
      </c>
      <c r="U7928" s="50">
        <f t="shared" si="874"/>
        <v>1902.1041935483875</v>
      </c>
      <c r="V7928" s="51">
        <f t="shared" si="876"/>
        <v>1869.0989041095895</v>
      </c>
      <c r="W7928" s="53">
        <f t="shared" si="877"/>
        <v>0</v>
      </c>
      <c r="X7928" s="53" t="str">
        <f t="shared" si="878"/>
        <v/>
      </c>
      <c r="Y7928" s="54" t="str">
        <f t="shared" si="879"/>
        <v/>
      </c>
    </row>
    <row r="7929" spans="17:25" x14ac:dyDescent="0.25">
      <c r="Q7929" s="47">
        <f t="shared" si="875"/>
        <v>2013</v>
      </c>
      <c r="R7929" s="48" t="str">
        <f t="shared" si="873"/>
        <v>20138</v>
      </c>
      <c r="S7929" s="49">
        <v>41491</v>
      </c>
      <c r="T7929" s="48">
        <v>1891.67</v>
      </c>
      <c r="U7929" s="50">
        <f t="shared" si="874"/>
        <v>1902.1041935483875</v>
      </c>
      <c r="V7929" s="51">
        <f t="shared" si="876"/>
        <v>1869.0989041095895</v>
      </c>
      <c r="W7929" s="53">
        <f t="shared" si="877"/>
        <v>0</v>
      </c>
      <c r="X7929" s="53" t="str">
        <f t="shared" si="878"/>
        <v/>
      </c>
      <c r="Y7929" s="54" t="str">
        <f t="shared" si="879"/>
        <v/>
      </c>
    </row>
    <row r="7930" spans="17:25" x14ac:dyDescent="0.25">
      <c r="Q7930" s="47">
        <f t="shared" si="875"/>
        <v>2013</v>
      </c>
      <c r="R7930" s="48" t="str">
        <f t="shared" si="873"/>
        <v>20138</v>
      </c>
      <c r="S7930" s="49">
        <v>41492</v>
      </c>
      <c r="T7930" s="48">
        <v>1883.24</v>
      </c>
      <c r="U7930" s="50">
        <f t="shared" si="874"/>
        <v>1902.1041935483875</v>
      </c>
      <c r="V7930" s="51">
        <f t="shared" si="876"/>
        <v>1869.0989041095895</v>
      </c>
      <c r="W7930" s="53">
        <f t="shared" si="877"/>
        <v>-4.4563798125466514E-3</v>
      </c>
      <c r="X7930" s="53" t="str">
        <f t="shared" si="878"/>
        <v/>
      </c>
      <c r="Y7930" s="54" t="str">
        <f t="shared" si="879"/>
        <v/>
      </c>
    </row>
    <row r="7931" spans="17:25" x14ac:dyDescent="0.25">
      <c r="Q7931" s="47">
        <f t="shared" si="875"/>
        <v>2013</v>
      </c>
      <c r="R7931" s="48" t="str">
        <f t="shared" si="873"/>
        <v>20138</v>
      </c>
      <c r="S7931" s="49">
        <v>41493</v>
      </c>
      <c r="T7931" s="48">
        <v>1882.01</v>
      </c>
      <c r="U7931" s="50">
        <f t="shared" si="874"/>
        <v>1902.1041935483875</v>
      </c>
      <c r="V7931" s="51">
        <f t="shared" si="876"/>
        <v>1869.0989041095895</v>
      </c>
      <c r="W7931" s="53">
        <f t="shared" si="877"/>
        <v>-6.5312971262299069E-4</v>
      </c>
      <c r="X7931" s="53" t="str">
        <f t="shared" si="878"/>
        <v/>
      </c>
      <c r="Y7931" s="54" t="str">
        <f t="shared" si="879"/>
        <v/>
      </c>
    </row>
    <row r="7932" spans="17:25" x14ac:dyDescent="0.25">
      <c r="Q7932" s="47">
        <f t="shared" si="875"/>
        <v>2013</v>
      </c>
      <c r="R7932" s="48" t="str">
        <f t="shared" si="873"/>
        <v>20138</v>
      </c>
      <c r="S7932" s="49">
        <v>41494</v>
      </c>
      <c r="T7932" s="48">
        <v>1882.01</v>
      </c>
      <c r="U7932" s="50">
        <f t="shared" si="874"/>
        <v>1902.1041935483875</v>
      </c>
      <c r="V7932" s="51">
        <f t="shared" si="876"/>
        <v>1869.0989041095895</v>
      </c>
      <c r="W7932" s="53">
        <f t="shared" si="877"/>
        <v>0</v>
      </c>
      <c r="X7932" s="53" t="str">
        <f t="shared" si="878"/>
        <v/>
      </c>
      <c r="Y7932" s="54" t="str">
        <f t="shared" si="879"/>
        <v/>
      </c>
    </row>
    <row r="7933" spans="17:25" x14ac:dyDescent="0.25">
      <c r="Q7933" s="47">
        <f t="shared" si="875"/>
        <v>2013</v>
      </c>
      <c r="R7933" s="48" t="str">
        <f t="shared" si="873"/>
        <v>20138</v>
      </c>
      <c r="S7933" s="49">
        <v>41495</v>
      </c>
      <c r="T7933" s="48">
        <v>1877.23</v>
      </c>
      <c r="U7933" s="50">
        <f t="shared" si="874"/>
        <v>1902.1041935483875</v>
      </c>
      <c r="V7933" s="51">
        <f t="shared" si="876"/>
        <v>1869.0989041095895</v>
      </c>
      <c r="W7933" s="53">
        <f t="shared" si="877"/>
        <v>-2.5398377266858674E-3</v>
      </c>
      <c r="X7933" s="53" t="str">
        <f t="shared" si="878"/>
        <v/>
      </c>
      <c r="Y7933" s="54" t="str">
        <f t="shared" si="879"/>
        <v/>
      </c>
    </row>
    <row r="7934" spans="17:25" x14ac:dyDescent="0.25">
      <c r="Q7934" s="47">
        <f t="shared" si="875"/>
        <v>2013</v>
      </c>
      <c r="R7934" s="48" t="str">
        <f t="shared" si="873"/>
        <v>20138</v>
      </c>
      <c r="S7934" s="49">
        <v>41496</v>
      </c>
      <c r="T7934" s="48">
        <v>1873.92</v>
      </c>
      <c r="U7934" s="50">
        <f t="shared" si="874"/>
        <v>1902.1041935483875</v>
      </c>
      <c r="V7934" s="51">
        <f t="shared" si="876"/>
        <v>1869.0989041095895</v>
      </c>
      <c r="W7934" s="53">
        <f t="shared" si="877"/>
        <v>-1.7632362576774918E-3</v>
      </c>
      <c r="X7934" s="53" t="str">
        <f t="shared" si="878"/>
        <v/>
      </c>
      <c r="Y7934" s="54" t="str">
        <f t="shared" si="879"/>
        <v/>
      </c>
    </row>
    <row r="7935" spans="17:25" x14ac:dyDescent="0.25">
      <c r="Q7935" s="47">
        <f t="shared" si="875"/>
        <v>2013</v>
      </c>
      <c r="R7935" s="48" t="str">
        <f t="shared" si="873"/>
        <v>20138</v>
      </c>
      <c r="S7935" s="49">
        <v>41497</v>
      </c>
      <c r="T7935" s="48">
        <v>1873.92</v>
      </c>
      <c r="U7935" s="50">
        <f t="shared" si="874"/>
        <v>1902.1041935483875</v>
      </c>
      <c r="V7935" s="51">
        <f t="shared" si="876"/>
        <v>1869.0989041095895</v>
      </c>
      <c r="W7935" s="53">
        <f t="shared" si="877"/>
        <v>0</v>
      </c>
      <c r="X7935" s="53" t="str">
        <f t="shared" si="878"/>
        <v/>
      </c>
      <c r="Y7935" s="54" t="str">
        <f t="shared" si="879"/>
        <v/>
      </c>
    </row>
    <row r="7936" spans="17:25" x14ac:dyDescent="0.25">
      <c r="Q7936" s="47">
        <f t="shared" si="875"/>
        <v>2013</v>
      </c>
      <c r="R7936" s="48" t="str">
        <f t="shared" si="873"/>
        <v>20138</v>
      </c>
      <c r="S7936" s="49">
        <v>41498</v>
      </c>
      <c r="T7936" s="48">
        <v>1873.92</v>
      </c>
      <c r="U7936" s="50">
        <f t="shared" si="874"/>
        <v>1902.1041935483875</v>
      </c>
      <c r="V7936" s="51">
        <f t="shared" si="876"/>
        <v>1869.0989041095895</v>
      </c>
      <c r="W7936" s="53">
        <f t="shared" si="877"/>
        <v>0</v>
      </c>
      <c r="X7936" s="53" t="str">
        <f t="shared" si="878"/>
        <v/>
      </c>
      <c r="Y7936" s="54" t="str">
        <f t="shared" si="879"/>
        <v/>
      </c>
    </row>
    <row r="7937" spans="17:25" x14ac:dyDescent="0.25">
      <c r="Q7937" s="47">
        <f t="shared" si="875"/>
        <v>2013</v>
      </c>
      <c r="R7937" s="48" t="str">
        <f t="shared" si="873"/>
        <v>20138</v>
      </c>
      <c r="S7937" s="49">
        <v>41499</v>
      </c>
      <c r="T7937" s="48">
        <v>1868.9</v>
      </c>
      <c r="U7937" s="50">
        <f t="shared" si="874"/>
        <v>1902.1041935483875</v>
      </c>
      <c r="V7937" s="51">
        <f t="shared" si="876"/>
        <v>1869.0989041095895</v>
      </c>
      <c r="W7937" s="53">
        <f t="shared" si="877"/>
        <v>-2.6788763661201864E-3</v>
      </c>
      <c r="X7937" s="53" t="str">
        <f t="shared" si="878"/>
        <v/>
      </c>
      <c r="Y7937" s="54" t="str">
        <f t="shared" si="879"/>
        <v/>
      </c>
    </row>
    <row r="7938" spans="17:25" x14ac:dyDescent="0.25">
      <c r="Q7938" s="47">
        <f t="shared" si="875"/>
        <v>2013</v>
      </c>
      <c r="R7938" s="48" t="str">
        <f t="shared" si="873"/>
        <v>20138</v>
      </c>
      <c r="S7938" s="49">
        <v>41500</v>
      </c>
      <c r="T7938" s="48">
        <v>1882.36</v>
      </c>
      <c r="U7938" s="50">
        <f t="shared" si="874"/>
        <v>1902.1041935483875</v>
      </c>
      <c r="V7938" s="51">
        <f t="shared" si="876"/>
        <v>1869.0989041095895</v>
      </c>
      <c r="W7938" s="53">
        <f t="shared" si="877"/>
        <v>7.2020974905022683E-3</v>
      </c>
      <c r="X7938" s="53" t="str">
        <f t="shared" si="878"/>
        <v/>
      </c>
      <c r="Y7938" s="54" t="str">
        <f t="shared" si="879"/>
        <v/>
      </c>
    </row>
    <row r="7939" spans="17:25" x14ac:dyDescent="0.25">
      <c r="Q7939" s="47">
        <f t="shared" si="875"/>
        <v>2013</v>
      </c>
      <c r="R7939" s="48" t="str">
        <f t="shared" si="873"/>
        <v>20138</v>
      </c>
      <c r="S7939" s="49">
        <v>41501</v>
      </c>
      <c r="T7939" s="48">
        <v>1883.15</v>
      </c>
      <c r="U7939" s="50">
        <f t="shared" si="874"/>
        <v>1902.1041935483875</v>
      </c>
      <c r="V7939" s="51">
        <f t="shared" si="876"/>
        <v>1869.0989041095895</v>
      </c>
      <c r="W7939" s="53">
        <f t="shared" si="877"/>
        <v>4.1968592617780409E-4</v>
      </c>
      <c r="X7939" s="53" t="str">
        <f t="shared" si="878"/>
        <v/>
      </c>
      <c r="Y7939" s="54" t="str">
        <f t="shared" si="879"/>
        <v/>
      </c>
    </row>
    <row r="7940" spans="17:25" x14ac:dyDescent="0.25">
      <c r="Q7940" s="47">
        <f t="shared" si="875"/>
        <v>2013</v>
      </c>
      <c r="R7940" s="48" t="str">
        <f t="shared" si="873"/>
        <v>20138</v>
      </c>
      <c r="S7940" s="49">
        <v>41502</v>
      </c>
      <c r="T7940" s="48">
        <v>1901.03</v>
      </c>
      <c r="U7940" s="50">
        <f t="shared" si="874"/>
        <v>1902.1041935483875</v>
      </c>
      <c r="V7940" s="51">
        <f t="shared" si="876"/>
        <v>1869.0989041095895</v>
      </c>
      <c r="W7940" s="53">
        <f t="shared" si="877"/>
        <v>9.4947295754452821E-3</v>
      </c>
      <c r="X7940" s="53" t="str">
        <f t="shared" si="878"/>
        <v/>
      </c>
      <c r="Y7940" s="54" t="str">
        <f t="shared" si="879"/>
        <v/>
      </c>
    </row>
    <row r="7941" spans="17:25" x14ac:dyDescent="0.25">
      <c r="Q7941" s="47">
        <f t="shared" si="875"/>
        <v>2013</v>
      </c>
      <c r="R7941" s="48" t="str">
        <f t="shared" si="873"/>
        <v>20138</v>
      </c>
      <c r="S7941" s="49">
        <v>41503</v>
      </c>
      <c r="T7941" s="48">
        <v>1907.06</v>
      </c>
      <c r="U7941" s="50">
        <f t="shared" si="874"/>
        <v>1902.1041935483875</v>
      </c>
      <c r="V7941" s="51">
        <f t="shared" si="876"/>
        <v>1869.0989041095895</v>
      </c>
      <c r="W7941" s="53">
        <f t="shared" si="877"/>
        <v>3.1719646717831562E-3</v>
      </c>
      <c r="X7941" s="53" t="str">
        <f t="shared" si="878"/>
        <v/>
      </c>
      <c r="Y7941" s="54" t="str">
        <f t="shared" si="879"/>
        <v/>
      </c>
    </row>
    <row r="7942" spans="17:25" x14ac:dyDescent="0.25">
      <c r="Q7942" s="47">
        <f t="shared" si="875"/>
        <v>2013</v>
      </c>
      <c r="R7942" s="48" t="str">
        <f t="shared" si="873"/>
        <v>20138</v>
      </c>
      <c r="S7942" s="49">
        <v>41504</v>
      </c>
      <c r="T7942" s="48">
        <v>1907.06</v>
      </c>
      <c r="U7942" s="50">
        <f t="shared" si="874"/>
        <v>1902.1041935483875</v>
      </c>
      <c r="V7942" s="51">
        <f t="shared" si="876"/>
        <v>1869.0989041095895</v>
      </c>
      <c r="W7942" s="53">
        <f t="shared" si="877"/>
        <v>0</v>
      </c>
      <c r="X7942" s="53" t="str">
        <f t="shared" si="878"/>
        <v/>
      </c>
      <c r="Y7942" s="54" t="str">
        <f t="shared" si="879"/>
        <v/>
      </c>
    </row>
    <row r="7943" spans="17:25" x14ac:dyDescent="0.25">
      <c r="Q7943" s="47">
        <f t="shared" si="875"/>
        <v>2013</v>
      </c>
      <c r="R7943" s="48" t="str">
        <f t="shared" ref="R7943:R8006" si="880">+YEAR(S7943)&amp;MONTH(S7943)</f>
        <v>20138</v>
      </c>
      <c r="S7943" s="49">
        <v>41505</v>
      </c>
      <c r="T7943" s="48">
        <v>1907.06</v>
      </c>
      <c r="U7943" s="50">
        <f t="shared" ref="U7943:U8006" si="881">+AVERAGEIF($R$3:$R$12000,R7943,$T$3:$T$12000)</f>
        <v>1902.1041935483875</v>
      </c>
      <c r="V7943" s="51">
        <f t="shared" si="876"/>
        <v>1869.0989041095895</v>
      </c>
      <c r="W7943" s="53">
        <f t="shared" si="877"/>
        <v>0</v>
      </c>
      <c r="X7943" s="53" t="str">
        <f t="shared" si="878"/>
        <v/>
      </c>
      <c r="Y7943" s="54" t="str">
        <f t="shared" si="879"/>
        <v/>
      </c>
    </row>
    <row r="7944" spans="17:25" x14ac:dyDescent="0.25">
      <c r="Q7944" s="47">
        <f t="shared" ref="Q7944:Q8007" si="882">+YEAR(S7944)</f>
        <v>2013</v>
      </c>
      <c r="R7944" s="48" t="str">
        <f t="shared" si="880"/>
        <v>20138</v>
      </c>
      <c r="S7944" s="49">
        <v>41506</v>
      </c>
      <c r="T7944" s="48">
        <v>1907.06</v>
      </c>
      <c r="U7944" s="50">
        <f t="shared" si="881"/>
        <v>1902.1041935483875</v>
      </c>
      <c r="V7944" s="51">
        <f t="shared" ref="V7944:V8007" si="883">+AVERAGEIF($Q$3:$Q$12000,Q7944,$T$3:$T$12000)</f>
        <v>1869.0989041095895</v>
      </c>
      <c r="W7944" s="53">
        <f t="shared" si="877"/>
        <v>0</v>
      </c>
      <c r="X7944" s="53" t="str">
        <f t="shared" si="878"/>
        <v/>
      </c>
      <c r="Y7944" s="54" t="str">
        <f t="shared" si="879"/>
        <v/>
      </c>
    </row>
    <row r="7945" spans="17:25" x14ac:dyDescent="0.25">
      <c r="Q7945" s="47">
        <f t="shared" si="882"/>
        <v>2013</v>
      </c>
      <c r="R7945" s="48" t="str">
        <f t="shared" si="880"/>
        <v>20138</v>
      </c>
      <c r="S7945" s="49">
        <v>41507</v>
      </c>
      <c r="T7945" s="48">
        <v>1922.73</v>
      </c>
      <c r="U7945" s="50">
        <f t="shared" si="881"/>
        <v>1902.1041935483875</v>
      </c>
      <c r="V7945" s="51">
        <f t="shared" si="883"/>
        <v>1869.0989041095895</v>
      </c>
      <c r="W7945" s="53">
        <f t="shared" ref="W7945:W8008" si="884">+T7945/T7944-1</f>
        <v>8.2168363868992955E-3</v>
      </c>
      <c r="X7945" s="53" t="str">
        <f t="shared" ref="X7945:X8008" si="885">IF(U7945/U7944-1=0,"",U7945/U7944-1)</f>
        <v/>
      </c>
      <c r="Y7945" s="54" t="str">
        <f t="shared" ref="Y7945:Y8008" si="886">+IF(V7945=V7944,"",V7945/V7944-1)</f>
        <v/>
      </c>
    </row>
    <row r="7946" spans="17:25" x14ac:dyDescent="0.25">
      <c r="Q7946" s="47">
        <f t="shared" si="882"/>
        <v>2013</v>
      </c>
      <c r="R7946" s="48" t="str">
        <f t="shared" si="880"/>
        <v>20138</v>
      </c>
      <c r="S7946" s="49">
        <v>41508</v>
      </c>
      <c r="T7946" s="48">
        <v>1929.75</v>
      </c>
      <c r="U7946" s="50">
        <f t="shared" si="881"/>
        <v>1902.1041935483875</v>
      </c>
      <c r="V7946" s="51">
        <f t="shared" si="883"/>
        <v>1869.0989041095895</v>
      </c>
      <c r="W7946" s="53">
        <f t="shared" si="884"/>
        <v>3.6510586509805876E-3</v>
      </c>
      <c r="X7946" s="53" t="str">
        <f t="shared" si="885"/>
        <v/>
      </c>
      <c r="Y7946" s="54" t="str">
        <f t="shared" si="886"/>
        <v/>
      </c>
    </row>
    <row r="7947" spans="17:25" x14ac:dyDescent="0.25">
      <c r="Q7947" s="47">
        <f t="shared" si="882"/>
        <v>2013</v>
      </c>
      <c r="R7947" s="48" t="str">
        <f t="shared" si="880"/>
        <v>20138</v>
      </c>
      <c r="S7947" s="49">
        <v>41509</v>
      </c>
      <c r="T7947" s="48">
        <v>1921.99</v>
      </c>
      <c r="U7947" s="50">
        <f t="shared" si="881"/>
        <v>1902.1041935483875</v>
      </c>
      <c r="V7947" s="51">
        <f t="shared" si="883"/>
        <v>1869.0989041095895</v>
      </c>
      <c r="W7947" s="53">
        <f t="shared" si="884"/>
        <v>-4.0212462754243283E-3</v>
      </c>
      <c r="X7947" s="53" t="str">
        <f t="shared" si="885"/>
        <v/>
      </c>
      <c r="Y7947" s="54" t="str">
        <f t="shared" si="886"/>
        <v/>
      </c>
    </row>
    <row r="7948" spans="17:25" x14ac:dyDescent="0.25">
      <c r="Q7948" s="47">
        <f t="shared" si="882"/>
        <v>2013</v>
      </c>
      <c r="R7948" s="48" t="str">
        <f t="shared" si="880"/>
        <v>20138</v>
      </c>
      <c r="S7948" s="49">
        <v>41510</v>
      </c>
      <c r="T7948" s="48">
        <v>1911.16</v>
      </c>
      <c r="U7948" s="50">
        <f t="shared" si="881"/>
        <v>1902.1041935483875</v>
      </c>
      <c r="V7948" s="51">
        <f t="shared" si="883"/>
        <v>1869.0989041095895</v>
      </c>
      <c r="W7948" s="53">
        <f t="shared" si="884"/>
        <v>-5.6347847803578377E-3</v>
      </c>
      <c r="X7948" s="53" t="str">
        <f t="shared" si="885"/>
        <v/>
      </c>
      <c r="Y7948" s="54" t="str">
        <f t="shared" si="886"/>
        <v/>
      </c>
    </row>
    <row r="7949" spans="17:25" x14ac:dyDescent="0.25">
      <c r="Q7949" s="47">
        <f t="shared" si="882"/>
        <v>2013</v>
      </c>
      <c r="R7949" s="48" t="str">
        <f t="shared" si="880"/>
        <v>20138</v>
      </c>
      <c r="S7949" s="49">
        <v>41511</v>
      </c>
      <c r="T7949" s="48">
        <v>1911.16</v>
      </c>
      <c r="U7949" s="50">
        <f t="shared" si="881"/>
        <v>1902.1041935483875</v>
      </c>
      <c r="V7949" s="51">
        <f t="shared" si="883"/>
        <v>1869.0989041095895</v>
      </c>
      <c r="W7949" s="53">
        <f t="shared" si="884"/>
        <v>0</v>
      </c>
      <c r="X7949" s="53" t="str">
        <f t="shared" si="885"/>
        <v/>
      </c>
      <c r="Y7949" s="54" t="str">
        <f t="shared" si="886"/>
        <v/>
      </c>
    </row>
    <row r="7950" spans="17:25" x14ac:dyDescent="0.25">
      <c r="Q7950" s="47">
        <f t="shared" si="882"/>
        <v>2013</v>
      </c>
      <c r="R7950" s="48" t="str">
        <f t="shared" si="880"/>
        <v>20138</v>
      </c>
      <c r="S7950" s="49">
        <v>41512</v>
      </c>
      <c r="T7950" s="48">
        <v>1911.16</v>
      </c>
      <c r="U7950" s="50">
        <f t="shared" si="881"/>
        <v>1902.1041935483875</v>
      </c>
      <c r="V7950" s="51">
        <f t="shared" si="883"/>
        <v>1869.0989041095895</v>
      </c>
      <c r="W7950" s="53">
        <f t="shared" si="884"/>
        <v>0</v>
      </c>
      <c r="X7950" s="53" t="str">
        <f t="shared" si="885"/>
        <v/>
      </c>
      <c r="Y7950" s="54" t="str">
        <f t="shared" si="886"/>
        <v/>
      </c>
    </row>
    <row r="7951" spans="17:25" x14ac:dyDescent="0.25">
      <c r="Q7951" s="47">
        <f t="shared" si="882"/>
        <v>2013</v>
      </c>
      <c r="R7951" s="48" t="str">
        <f t="shared" si="880"/>
        <v>20138</v>
      </c>
      <c r="S7951" s="49">
        <v>41513</v>
      </c>
      <c r="T7951" s="48">
        <v>1922.96</v>
      </c>
      <c r="U7951" s="50">
        <f t="shared" si="881"/>
        <v>1902.1041935483875</v>
      </c>
      <c r="V7951" s="51">
        <f t="shared" si="883"/>
        <v>1869.0989041095895</v>
      </c>
      <c r="W7951" s="53">
        <f t="shared" si="884"/>
        <v>6.1742606584482829E-3</v>
      </c>
      <c r="X7951" s="53" t="str">
        <f t="shared" si="885"/>
        <v/>
      </c>
      <c r="Y7951" s="54" t="str">
        <f t="shared" si="886"/>
        <v/>
      </c>
    </row>
    <row r="7952" spans="17:25" x14ac:dyDescent="0.25">
      <c r="Q7952" s="47">
        <f t="shared" si="882"/>
        <v>2013</v>
      </c>
      <c r="R7952" s="48" t="str">
        <f t="shared" si="880"/>
        <v>20138</v>
      </c>
      <c r="S7952" s="49">
        <v>41514</v>
      </c>
      <c r="T7952" s="48">
        <v>1938.26</v>
      </c>
      <c r="U7952" s="50">
        <f t="shared" si="881"/>
        <v>1902.1041935483875</v>
      </c>
      <c r="V7952" s="51">
        <f t="shared" si="883"/>
        <v>1869.0989041095895</v>
      </c>
      <c r="W7952" s="53">
        <f t="shared" si="884"/>
        <v>7.9564837542123179E-3</v>
      </c>
      <c r="X7952" s="53" t="str">
        <f t="shared" si="885"/>
        <v/>
      </c>
      <c r="Y7952" s="54" t="str">
        <f t="shared" si="886"/>
        <v/>
      </c>
    </row>
    <row r="7953" spans="17:25" x14ac:dyDescent="0.25">
      <c r="Q7953" s="47">
        <f t="shared" si="882"/>
        <v>2013</v>
      </c>
      <c r="R7953" s="48" t="str">
        <f t="shared" si="880"/>
        <v>20138</v>
      </c>
      <c r="S7953" s="49">
        <v>41515</v>
      </c>
      <c r="T7953" s="48">
        <v>1939.85</v>
      </c>
      <c r="U7953" s="50">
        <f t="shared" si="881"/>
        <v>1902.1041935483875</v>
      </c>
      <c r="V7953" s="51">
        <f t="shared" si="883"/>
        <v>1869.0989041095895</v>
      </c>
      <c r="W7953" s="53">
        <f t="shared" si="884"/>
        <v>8.2032338282789219E-4</v>
      </c>
      <c r="X7953" s="53" t="str">
        <f t="shared" si="885"/>
        <v/>
      </c>
      <c r="Y7953" s="54" t="str">
        <f t="shared" si="886"/>
        <v/>
      </c>
    </row>
    <row r="7954" spans="17:25" x14ac:dyDescent="0.25">
      <c r="Q7954" s="47">
        <f t="shared" si="882"/>
        <v>2013</v>
      </c>
      <c r="R7954" s="48" t="str">
        <f t="shared" si="880"/>
        <v>20138</v>
      </c>
      <c r="S7954" s="49">
        <v>41516</v>
      </c>
      <c r="T7954" s="48">
        <v>1943.04</v>
      </c>
      <c r="U7954" s="50">
        <f t="shared" si="881"/>
        <v>1902.1041935483875</v>
      </c>
      <c r="V7954" s="51">
        <f t="shared" si="883"/>
        <v>1869.0989041095895</v>
      </c>
      <c r="W7954" s="53">
        <f t="shared" si="884"/>
        <v>1.6444570456479735E-3</v>
      </c>
      <c r="X7954" s="53" t="str">
        <f t="shared" si="885"/>
        <v/>
      </c>
      <c r="Y7954" s="54" t="str">
        <f t="shared" si="886"/>
        <v/>
      </c>
    </row>
    <row r="7955" spans="17:25" x14ac:dyDescent="0.25">
      <c r="Q7955" s="47">
        <f t="shared" si="882"/>
        <v>2013</v>
      </c>
      <c r="R7955" s="48" t="str">
        <f t="shared" si="880"/>
        <v>20138</v>
      </c>
      <c r="S7955" s="49">
        <v>41517</v>
      </c>
      <c r="T7955" s="48">
        <v>1935.43</v>
      </c>
      <c r="U7955" s="50">
        <f t="shared" si="881"/>
        <v>1902.1041935483875</v>
      </c>
      <c r="V7955" s="51">
        <f t="shared" si="883"/>
        <v>1869.0989041095895</v>
      </c>
      <c r="W7955" s="53">
        <f t="shared" si="884"/>
        <v>-3.916543148880014E-3</v>
      </c>
      <c r="X7955" s="53" t="str">
        <f t="shared" si="885"/>
        <v/>
      </c>
      <c r="Y7955" s="54" t="str">
        <f t="shared" si="886"/>
        <v/>
      </c>
    </row>
    <row r="7956" spans="17:25" x14ac:dyDescent="0.25">
      <c r="Q7956" s="47">
        <f t="shared" si="882"/>
        <v>2013</v>
      </c>
      <c r="R7956" s="48" t="str">
        <f t="shared" si="880"/>
        <v>20139</v>
      </c>
      <c r="S7956" s="49">
        <v>41518</v>
      </c>
      <c r="T7956" s="48">
        <v>1935.43</v>
      </c>
      <c r="U7956" s="50">
        <f t="shared" si="881"/>
        <v>1919.5123333333338</v>
      </c>
      <c r="V7956" s="51">
        <f t="shared" si="883"/>
        <v>1869.0989041095895</v>
      </c>
      <c r="W7956" s="53">
        <f t="shared" si="884"/>
        <v>0</v>
      </c>
      <c r="X7956" s="53">
        <f t="shared" si="885"/>
        <v>9.1520432182379263E-3</v>
      </c>
      <c r="Y7956" s="54" t="str">
        <f t="shared" si="886"/>
        <v/>
      </c>
    </row>
    <row r="7957" spans="17:25" x14ac:dyDescent="0.25">
      <c r="Q7957" s="47">
        <f t="shared" si="882"/>
        <v>2013</v>
      </c>
      <c r="R7957" s="48" t="str">
        <f t="shared" si="880"/>
        <v>20139</v>
      </c>
      <c r="S7957" s="49">
        <v>41519</v>
      </c>
      <c r="T7957" s="48">
        <v>1935.43</v>
      </c>
      <c r="U7957" s="50">
        <f t="shared" si="881"/>
        <v>1919.5123333333338</v>
      </c>
      <c r="V7957" s="51">
        <f t="shared" si="883"/>
        <v>1869.0989041095895</v>
      </c>
      <c r="W7957" s="53">
        <f t="shared" si="884"/>
        <v>0</v>
      </c>
      <c r="X7957" s="53" t="str">
        <f t="shared" si="885"/>
        <v/>
      </c>
      <c r="Y7957" s="54" t="str">
        <f t="shared" si="886"/>
        <v/>
      </c>
    </row>
    <row r="7958" spans="17:25" x14ac:dyDescent="0.25">
      <c r="Q7958" s="47">
        <f t="shared" si="882"/>
        <v>2013</v>
      </c>
      <c r="R7958" s="48" t="str">
        <f t="shared" si="880"/>
        <v>20139</v>
      </c>
      <c r="S7958" s="49">
        <v>41520</v>
      </c>
      <c r="T7958" s="48">
        <v>1935.43</v>
      </c>
      <c r="U7958" s="50">
        <f t="shared" si="881"/>
        <v>1919.5123333333338</v>
      </c>
      <c r="V7958" s="51">
        <f t="shared" si="883"/>
        <v>1869.0989041095895</v>
      </c>
      <c r="W7958" s="53">
        <f t="shared" si="884"/>
        <v>0</v>
      </c>
      <c r="X7958" s="53" t="str">
        <f t="shared" si="885"/>
        <v/>
      </c>
      <c r="Y7958" s="54" t="str">
        <f t="shared" si="886"/>
        <v/>
      </c>
    </row>
    <row r="7959" spans="17:25" x14ac:dyDescent="0.25">
      <c r="Q7959" s="47">
        <f t="shared" si="882"/>
        <v>2013</v>
      </c>
      <c r="R7959" s="48" t="str">
        <f t="shared" si="880"/>
        <v>20139</v>
      </c>
      <c r="S7959" s="49">
        <v>41521</v>
      </c>
      <c r="T7959" s="48">
        <v>1946.28</v>
      </c>
      <c r="U7959" s="50">
        <f t="shared" si="881"/>
        <v>1919.5123333333338</v>
      </c>
      <c r="V7959" s="51">
        <f t="shared" si="883"/>
        <v>1869.0989041095895</v>
      </c>
      <c r="W7959" s="53">
        <f t="shared" si="884"/>
        <v>5.6059893667039784E-3</v>
      </c>
      <c r="X7959" s="53" t="str">
        <f t="shared" si="885"/>
        <v/>
      </c>
      <c r="Y7959" s="54" t="str">
        <f t="shared" si="886"/>
        <v/>
      </c>
    </row>
    <row r="7960" spans="17:25" x14ac:dyDescent="0.25">
      <c r="Q7960" s="47">
        <f t="shared" si="882"/>
        <v>2013</v>
      </c>
      <c r="R7960" s="48" t="str">
        <f t="shared" si="880"/>
        <v>20139</v>
      </c>
      <c r="S7960" s="49">
        <v>41522</v>
      </c>
      <c r="T7960" s="48">
        <v>1938.99</v>
      </c>
      <c r="U7960" s="50">
        <f t="shared" si="881"/>
        <v>1919.5123333333338</v>
      </c>
      <c r="V7960" s="51">
        <f t="shared" si="883"/>
        <v>1869.0989041095895</v>
      </c>
      <c r="W7960" s="53">
        <f t="shared" si="884"/>
        <v>-3.7456070041309575E-3</v>
      </c>
      <c r="X7960" s="53" t="str">
        <f t="shared" si="885"/>
        <v/>
      </c>
      <c r="Y7960" s="54" t="str">
        <f t="shared" si="886"/>
        <v/>
      </c>
    </row>
    <row r="7961" spans="17:25" x14ac:dyDescent="0.25">
      <c r="Q7961" s="47">
        <f t="shared" si="882"/>
        <v>2013</v>
      </c>
      <c r="R7961" s="48" t="str">
        <f t="shared" si="880"/>
        <v>20139</v>
      </c>
      <c r="S7961" s="49">
        <v>41523</v>
      </c>
      <c r="T7961" s="48">
        <v>1952.11</v>
      </c>
      <c r="U7961" s="50">
        <f t="shared" si="881"/>
        <v>1919.5123333333338</v>
      </c>
      <c r="V7961" s="51">
        <f t="shared" si="883"/>
        <v>1869.0989041095895</v>
      </c>
      <c r="W7961" s="53">
        <f t="shared" si="884"/>
        <v>6.7664093161903249E-3</v>
      </c>
      <c r="X7961" s="53" t="str">
        <f t="shared" si="885"/>
        <v/>
      </c>
      <c r="Y7961" s="54" t="str">
        <f t="shared" si="886"/>
        <v/>
      </c>
    </row>
    <row r="7962" spans="17:25" x14ac:dyDescent="0.25">
      <c r="Q7962" s="47">
        <f t="shared" si="882"/>
        <v>2013</v>
      </c>
      <c r="R7962" s="48" t="str">
        <f t="shared" si="880"/>
        <v>20139</v>
      </c>
      <c r="S7962" s="49">
        <v>41524</v>
      </c>
      <c r="T7962" s="48">
        <v>1947.99</v>
      </c>
      <c r="U7962" s="50">
        <f t="shared" si="881"/>
        <v>1919.5123333333338</v>
      </c>
      <c r="V7962" s="51">
        <f t="shared" si="883"/>
        <v>1869.0989041095895</v>
      </c>
      <c r="W7962" s="53">
        <f t="shared" si="884"/>
        <v>-2.1105368037661609E-3</v>
      </c>
      <c r="X7962" s="53" t="str">
        <f t="shared" si="885"/>
        <v/>
      </c>
      <c r="Y7962" s="54" t="str">
        <f t="shared" si="886"/>
        <v/>
      </c>
    </row>
    <row r="7963" spans="17:25" x14ac:dyDescent="0.25">
      <c r="Q7963" s="47">
        <f t="shared" si="882"/>
        <v>2013</v>
      </c>
      <c r="R7963" s="48" t="str">
        <f t="shared" si="880"/>
        <v>20139</v>
      </c>
      <c r="S7963" s="49">
        <v>41525</v>
      </c>
      <c r="T7963" s="48">
        <v>1947.99</v>
      </c>
      <c r="U7963" s="50">
        <f t="shared" si="881"/>
        <v>1919.5123333333338</v>
      </c>
      <c r="V7963" s="51">
        <f t="shared" si="883"/>
        <v>1869.0989041095895</v>
      </c>
      <c r="W7963" s="53">
        <f t="shared" si="884"/>
        <v>0</v>
      </c>
      <c r="X7963" s="53" t="str">
        <f t="shared" si="885"/>
        <v/>
      </c>
      <c r="Y7963" s="54" t="str">
        <f t="shared" si="886"/>
        <v/>
      </c>
    </row>
    <row r="7964" spans="17:25" x14ac:dyDescent="0.25">
      <c r="Q7964" s="47">
        <f t="shared" si="882"/>
        <v>2013</v>
      </c>
      <c r="R7964" s="48" t="str">
        <f t="shared" si="880"/>
        <v>20139</v>
      </c>
      <c r="S7964" s="49">
        <v>41526</v>
      </c>
      <c r="T7964" s="48">
        <v>1947.99</v>
      </c>
      <c r="U7964" s="50">
        <f t="shared" si="881"/>
        <v>1919.5123333333338</v>
      </c>
      <c r="V7964" s="51">
        <f t="shared" si="883"/>
        <v>1869.0989041095895</v>
      </c>
      <c r="W7964" s="53">
        <f t="shared" si="884"/>
        <v>0</v>
      </c>
      <c r="X7964" s="53" t="str">
        <f t="shared" si="885"/>
        <v/>
      </c>
      <c r="Y7964" s="54" t="str">
        <f t="shared" si="886"/>
        <v/>
      </c>
    </row>
    <row r="7965" spans="17:25" x14ac:dyDescent="0.25">
      <c r="Q7965" s="47">
        <f t="shared" si="882"/>
        <v>2013</v>
      </c>
      <c r="R7965" s="48" t="str">
        <f t="shared" si="880"/>
        <v>20139</v>
      </c>
      <c r="S7965" s="49">
        <v>41527</v>
      </c>
      <c r="T7965" s="48">
        <v>1946.06</v>
      </c>
      <c r="U7965" s="50">
        <f t="shared" si="881"/>
        <v>1919.5123333333338</v>
      </c>
      <c r="V7965" s="51">
        <f t="shared" si="883"/>
        <v>1869.0989041095895</v>
      </c>
      <c r="W7965" s="53">
        <f t="shared" si="884"/>
        <v>-9.9076483965521156E-4</v>
      </c>
      <c r="X7965" s="53" t="str">
        <f t="shared" si="885"/>
        <v/>
      </c>
      <c r="Y7965" s="54" t="str">
        <f t="shared" si="886"/>
        <v/>
      </c>
    </row>
    <row r="7966" spans="17:25" x14ac:dyDescent="0.25">
      <c r="Q7966" s="47">
        <f t="shared" si="882"/>
        <v>2013</v>
      </c>
      <c r="R7966" s="48" t="str">
        <f t="shared" si="880"/>
        <v>20139</v>
      </c>
      <c r="S7966" s="49">
        <v>41528</v>
      </c>
      <c r="T7966" s="48">
        <v>1935.55</v>
      </c>
      <c r="U7966" s="50">
        <f t="shared" si="881"/>
        <v>1919.5123333333338</v>
      </c>
      <c r="V7966" s="51">
        <f t="shared" si="883"/>
        <v>1869.0989041095895</v>
      </c>
      <c r="W7966" s="53">
        <f t="shared" si="884"/>
        <v>-5.4006556837918884E-3</v>
      </c>
      <c r="X7966" s="53" t="str">
        <f t="shared" si="885"/>
        <v/>
      </c>
      <c r="Y7966" s="54" t="str">
        <f t="shared" si="886"/>
        <v/>
      </c>
    </row>
    <row r="7967" spans="17:25" x14ac:dyDescent="0.25">
      <c r="Q7967" s="47">
        <f t="shared" si="882"/>
        <v>2013</v>
      </c>
      <c r="R7967" s="48" t="str">
        <f t="shared" si="880"/>
        <v>20139</v>
      </c>
      <c r="S7967" s="49">
        <v>41529</v>
      </c>
      <c r="T7967" s="48">
        <v>1923.64</v>
      </c>
      <c r="U7967" s="50">
        <f t="shared" si="881"/>
        <v>1919.5123333333338</v>
      </c>
      <c r="V7967" s="51">
        <f t="shared" si="883"/>
        <v>1869.0989041095895</v>
      </c>
      <c r="W7967" s="53">
        <f t="shared" si="884"/>
        <v>-6.1532897625996563E-3</v>
      </c>
      <c r="X7967" s="53" t="str">
        <f t="shared" si="885"/>
        <v/>
      </c>
      <c r="Y7967" s="54" t="str">
        <f t="shared" si="886"/>
        <v/>
      </c>
    </row>
    <row r="7968" spans="17:25" x14ac:dyDescent="0.25">
      <c r="Q7968" s="47">
        <f t="shared" si="882"/>
        <v>2013</v>
      </c>
      <c r="R7968" s="48" t="str">
        <f t="shared" si="880"/>
        <v>20139</v>
      </c>
      <c r="S7968" s="49">
        <v>41530</v>
      </c>
      <c r="T7968" s="48">
        <v>1919.25</v>
      </c>
      <c r="U7968" s="50">
        <f t="shared" si="881"/>
        <v>1919.5123333333338</v>
      </c>
      <c r="V7968" s="51">
        <f t="shared" si="883"/>
        <v>1869.0989041095895</v>
      </c>
      <c r="W7968" s="53">
        <f t="shared" si="884"/>
        <v>-2.2821317918113593E-3</v>
      </c>
      <c r="X7968" s="53" t="str">
        <f t="shared" si="885"/>
        <v/>
      </c>
      <c r="Y7968" s="54" t="str">
        <f t="shared" si="886"/>
        <v/>
      </c>
    </row>
    <row r="7969" spans="17:25" x14ac:dyDescent="0.25">
      <c r="Q7969" s="47">
        <f t="shared" si="882"/>
        <v>2013</v>
      </c>
      <c r="R7969" s="48" t="str">
        <f t="shared" si="880"/>
        <v>20139</v>
      </c>
      <c r="S7969" s="49">
        <v>41531</v>
      </c>
      <c r="T7969" s="48">
        <v>1919.54</v>
      </c>
      <c r="U7969" s="50">
        <f t="shared" si="881"/>
        <v>1919.5123333333338</v>
      </c>
      <c r="V7969" s="51">
        <f t="shared" si="883"/>
        <v>1869.0989041095895</v>
      </c>
      <c r="W7969" s="53">
        <f t="shared" si="884"/>
        <v>1.5110069037382878E-4</v>
      </c>
      <c r="X7969" s="53" t="str">
        <f t="shared" si="885"/>
        <v/>
      </c>
      <c r="Y7969" s="54" t="str">
        <f t="shared" si="886"/>
        <v/>
      </c>
    </row>
    <row r="7970" spans="17:25" x14ac:dyDescent="0.25">
      <c r="Q7970" s="47">
        <f t="shared" si="882"/>
        <v>2013</v>
      </c>
      <c r="R7970" s="48" t="str">
        <f t="shared" si="880"/>
        <v>20139</v>
      </c>
      <c r="S7970" s="49">
        <v>41532</v>
      </c>
      <c r="T7970" s="48">
        <v>1919.54</v>
      </c>
      <c r="U7970" s="50">
        <f t="shared" si="881"/>
        <v>1919.5123333333338</v>
      </c>
      <c r="V7970" s="51">
        <f t="shared" si="883"/>
        <v>1869.0989041095895</v>
      </c>
      <c r="W7970" s="53">
        <f t="shared" si="884"/>
        <v>0</v>
      </c>
      <c r="X7970" s="53" t="str">
        <f t="shared" si="885"/>
        <v/>
      </c>
      <c r="Y7970" s="54" t="str">
        <f t="shared" si="886"/>
        <v/>
      </c>
    </row>
    <row r="7971" spans="17:25" x14ac:dyDescent="0.25">
      <c r="Q7971" s="47">
        <f t="shared" si="882"/>
        <v>2013</v>
      </c>
      <c r="R7971" s="48" t="str">
        <f t="shared" si="880"/>
        <v>20139</v>
      </c>
      <c r="S7971" s="49">
        <v>41533</v>
      </c>
      <c r="T7971" s="48">
        <v>1919.54</v>
      </c>
      <c r="U7971" s="50">
        <f t="shared" si="881"/>
        <v>1919.5123333333338</v>
      </c>
      <c r="V7971" s="51">
        <f t="shared" si="883"/>
        <v>1869.0989041095895</v>
      </c>
      <c r="W7971" s="53">
        <f t="shared" si="884"/>
        <v>0</v>
      </c>
      <c r="X7971" s="53" t="str">
        <f t="shared" si="885"/>
        <v/>
      </c>
      <c r="Y7971" s="54" t="str">
        <f t="shared" si="886"/>
        <v/>
      </c>
    </row>
    <row r="7972" spans="17:25" x14ac:dyDescent="0.25">
      <c r="Q7972" s="47">
        <f t="shared" si="882"/>
        <v>2013</v>
      </c>
      <c r="R7972" s="48" t="str">
        <f t="shared" si="880"/>
        <v>20139</v>
      </c>
      <c r="S7972" s="49">
        <v>41534</v>
      </c>
      <c r="T7972" s="48">
        <v>1917.03</v>
      </c>
      <c r="U7972" s="50">
        <f t="shared" si="881"/>
        <v>1919.5123333333338</v>
      </c>
      <c r="V7972" s="51">
        <f t="shared" si="883"/>
        <v>1869.0989041095895</v>
      </c>
      <c r="W7972" s="53">
        <f t="shared" si="884"/>
        <v>-1.3076049470185369E-3</v>
      </c>
      <c r="X7972" s="53" t="str">
        <f t="shared" si="885"/>
        <v/>
      </c>
      <c r="Y7972" s="54" t="str">
        <f t="shared" si="886"/>
        <v/>
      </c>
    </row>
    <row r="7973" spans="17:25" x14ac:dyDescent="0.25">
      <c r="Q7973" s="47">
        <f t="shared" si="882"/>
        <v>2013</v>
      </c>
      <c r="R7973" s="48" t="str">
        <f t="shared" si="880"/>
        <v>20139</v>
      </c>
      <c r="S7973" s="49">
        <v>41535</v>
      </c>
      <c r="T7973" s="48">
        <v>1914.12</v>
      </c>
      <c r="U7973" s="50">
        <f t="shared" si="881"/>
        <v>1919.5123333333338</v>
      </c>
      <c r="V7973" s="51">
        <f t="shared" si="883"/>
        <v>1869.0989041095895</v>
      </c>
      <c r="W7973" s="53">
        <f t="shared" si="884"/>
        <v>-1.5179731146617303E-3</v>
      </c>
      <c r="X7973" s="53" t="str">
        <f t="shared" si="885"/>
        <v/>
      </c>
      <c r="Y7973" s="54" t="str">
        <f t="shared" si="886"/>
        <v/>
      </c>
    </row>
    <row r="7974" spans="17:25" x14ac:dyDescent="0.25">
      <c r="Q7974" s="47">
        <f t="shared" si="882"/>
        <v>2013</v>
      </c>
      <c r="R7974" s="48" t="str">
        <f t="shared" si="880"/>
        <v>20139</v>
      </c>
      <c r="S7974" s="49">
        <v>41536</v>
      </c>
      <c r="T7974" s="48">
        <v>1911.3</v>
      </c>
      <c r="U7974" s="50">
        <f t="shared" si="881"/>
        <v>1919.5123333333338</v>
      </c>
      <c r="V7974" s="51">
        <f t="shared" si="883"/>
        <v>1869.0989041095895</v>
      </c>
      <c r="W7974" s="53">
        <f t="shared" si="884"/>
        <v>-1.4732618644598405E-3</v>
      </c>
      <c r="X7974" s="53" t="str">
        <f t="shared" si="885"/>
        <v/>
      </c>
      <c r="Y7974" s="54" t="str">
        <f t="shared" si="886"/>
        <v/>
      </c>
    </row>
    <row r="7975" spans="17:25" x14ac:dyDescent="0.25">
      <c r="Q7975" s="47">
        <f t="shared" si="882"/>
        <v>2013</v>
      </c>
      <c r="R7975" s="48" t="str">
        <f t="shared" si="880"/>
        <v>20139</v>
      </c>
      <c r="S7975" s="49">
        <v>41537</v>
      </c>
      <c r="T7975" s="48">
        <v>1887.3</v>
      </c>
      <c r="U7975" s="50">
        <f t="shared" si="881"/>
        <v>1919.5123333333338</v>
      </c>
      <c r="V7975" s="51">
        <f t="shared" si="883"/>
        <v>1869.0989041095895</v>
      </c>
      <c r="W7975" s="53">
        <f t="shared" si="884"/>
        <v>-1.2556898446083764E-2</v>
      </c>
      <c r="X7975" s="53" t="str">
        <f t="shared" si="885"/>
        <v/>
      </c>
      <c r="Y7975" s="54" t="str">
        <f t="shared" si="886"/>
        <v/>
      </c>
    </row>
    <row r="7976" spans="17:25" x14ac:dyDescent="0.25">
      <c r="Q7976" s="47">
        <f t="shared" si="882"/>
        <v>2013</v>
      </c>
      <c r="R7976" s="48" t="str">
        <f t="shared" si="880"/>
        <v>20139</v>
      </c>
      <c r="S7976" s="49">
        <v>41538</v>
      </c>
      <c r="T7976" s="48">
        <v>1889.12</v>
      </c>
      <c r="U7976" s="50">
        <f t="shared" si="881"/>
        <v>1919.5123333333338</v>
      </c>
      <c r="V7976" s="51">
        <f t="shared" si="883"/>
        <v>1869.0989041095895</v>
      </c>
      <c r="W7976" s="53">
        <f t="shared" si="884"/>
        <v>9.6434059238070802E-4</v>
      </c>
      <c r="X7976" s="53" t="str">
        <f t="shared" si="885"/>
        <v/>
      </c>
      <c r="Y7976" s="54" t="str">
        <f t="shared" si="886"/>
        <v/>
      </c>
    </row>
    <row r="7977" spans="17:25" x14ac:dyDescent="0.25">
      <c r="Q7977" s="47">
        <f t="shared" si="882"/>
        <v>2013</v>
      </c>
      <c r="R7977" s="48" t="str">
        <f t="shared" si="880"/>
        <v>20139</v>
      </c>
      <c r="S7977" s="49">
        <v>41539</v>
      </c>
      <c r="T7977" s="48">
        <v>1889.12</v>
      </c>
      <c r="U7977" s="50">
        <f t="shared" si="881"/>
        <v>1919.5123333333338</v>
      </c>
      <c r="V7977" s="51">
        <f t="shared" si="883"/>
        <v>1869.0989041095895</v>
      </c>
      <c r="W7977" s="53">
        <f t="shared" si="884"/>
        <v>0</v>
      </c>
      <c r="X7977" s="53" t="str">
        <f t="shared" si="885"/>
        <v/>
      </c>
      <c r="Y7977" s="54" t="str">
        <f t="shared" si="886"/>
        <v/>
      </c>
    </row>
    <row r="7978" spans="17:25" x14ac:dyDescent="0.25">
      <c r="Q7978" s="47">
        <f t="shared" si="882"/>
        <v>2013</v>
      </c>
      <c r="R7978" s="48" t="str">
        <f t="shared" si="880"/>
        <v>20139</v>
      </c>
      <c r="S7978" s="49">
        <v>41540</v>
      </c>
      <c r="T7978" s="48">
        <v>1889.12</v>
      </c>
      <c r="U7978" s="50">
        <f t="shared" si="881"/>
        <v>1919.5123333333338</v>
      </c>
      <c r="V7978" s="51">
        <f t="shared" si="883"/>
        <v>1869.0989041095895</v>
      </c>
      <c r="W7978" s="53">
        <f t="shared" si="884"/>
        <v>0</v>
      </c>
      <c r="X7978" s="53" t="str">
        <f t="shared" si="885"/>
        <v/>
      </c>
      <c r="Y7978" s="54" t="str">
        <f t="shared" si="886"/>
        <v/>
      </c>
    </row>
    <row r="7979" spans="17:25" x14ac:dyDescent="0.25">
      <c r="Q7979" s="47">
        <f t="shared" si="882"/>
        <v>2013</v>
      </c>
      <c r="R7979" s="48" t="str">
        <f t="shared" si="880"/>
        <v>20139</v>
      </c>
      <c r="S7979" s="49">
        <v>41541</v>
      </c>
      <c r="T7979" s="48">
        <v>1892.89</v>
      </c>
      <c r="U7979" s="50">
        <f t="shared" si="881"/>
        <v>1919.5123333333338</v>
      </c>
      <c r="V7979" s="51">
        <f t="shared" si="883"/>
        <v>1869.0989041095895</v>
      </c>
      <c r="W7979" s="53">
        <f t="shared" si="884"/>
        <v>1.9956381807404444E-3</v>
      </c>
      <c r="X7979" s="53" t="str">
        <f t="shared" si="885"/>
        <v/>
      </c>
      <c r="Y7979" s="54" t="str">
        <f t="shared" si="886"/>
        <v/>
      </c>
    </row>
    <row r="7980" spans="17:25" x14ac:dyDescent="0.25">
      <c r="Q7980" s="47">
        <f t="shared" si="882"/>
        <v>2013</v>
      </c>
      <c r="R7980" s="48" t="str">
        <f t="shared" si="880"/>
        <v>20139</v>
      </c>
      <c r="S7980" s="49">
        <v>41542</v>
      </c>
      <c r="T7980" s="48">
        <v>1888.14</v>
      </c>
      <c r="U7980" s="50">
        <f t="shared" si="881"/>
        <v>1919.5123333333338</v>
      </c>
      <c r="V7980" s="51">
        <f t="shared" si="883"/>
        <v>1869.0989041095895</v>
      </c>
      <c r="W7980" s="53">
        <f t="shared" si="884"/>
        <v>-2.5093904030345504E-3</v>
      </c>
      <c r="X7980" s="53" t="str">
        <f t="shared" si="885"/>
        <v/>
      </c>
      <c r="Y7980" s="54" t="str">
        <f t="shared" si="886"/>
        <v/>
      </c>
    </row>
    <row r="7981" spans="17:25" x14ac:dyDescent="0.25">
      <c r="Q7981" s="47">
        <f t="shared" si="882"/>
        <v>2013</v>
      </c>
      <c r="R7981" s="48" t="str">
        <f t="shared" si="880"/>
        <v>20139</v>
      </c>
      <c r="S7981" s="49">
        <v>41543</v>
      </c>
      <c r="T7981" s="48">
        <v>1893.42</v>
      </c>
      <c r="U7981" s="50">
        <f t="shared" si="881"/>
        <v>1919.5123333333338</v>
      </c>
      <c r="V7981" s="51">
        <f t="shared" si="883"/>
        <v>1869.0989041095895</v>
      </c>
      <c r="W7981" s="53">
        <f t="shared" si="884"/>
        <v>2.7964028091136406E-3</v>
      </c>
      <c r="X7981" s="53" t="str">
        <f t="shared" si="885"/>
        <v/>
      </c>
      <c r="Y7981" s="54" t="str">
        <f t="shared" si="886"/>
        <v/>
      </c>
    </row>
    <row r="7982" spans="17:25" x14ac:dyDescent="0.25">
      <c r="Q7982" s="47">
        <f t="shared" si="882"/>
        <v>2013</v>
      </c>
      <c r="R7982" s="48" t="str">
        <f t="shared" si="880"/>
        <v>20139</v>
      </c>
      <c r="S7982" s="49">
        <v>41544</v>
      </c>
      <c r="T7982" s="48">
        <v>1899.1</v>
      </c>
      <c r="U7982" s="50">
        <f t="shared" si="881"/>
        <v>1919.5123333333338</v>
      </c>
      <c r="V7982" s="51">
        <f t="shared" si="883"/>
        <v>1869.0989041095895</v>
      </c>
      <c r="W7982" s="53">
        <f t="shared" si="884"/>
        <v>2.9998626823419805E-3</v>
      </c>
      <c r="X7982" s="53" t="str">
        <f t="shared" si="885"/>
        <v/>
      </c>
      <c r="Y7982" s="54" t="str">
        <f t="shared" si="886"/>
        <v/>
      </c>
    </row>
    <row r="7983" spans="17:25" x14ac:dyDescent="0.25">
      <c r="Q7983" s="47">
        <f t="shared" si="882"/>
        <v>2013</v>
      </c>
      <c r="R7983" s="48" t="str">
        <f t="shared" si="880"/>
        <v>20139</v>
      </c>
      <c r="S7983" s="49">
        <v>41545</v>
      </c>
      <c r="T7983" s="48">
        <v>1914.65</v>
      </c>
      <c r="U7983" s="50">
        <f t="shared" si="881"/>
        <v>1919.5123333333338</v>
      </c>
      <c r="V7983" s="51">
        <f t="shared" si="883"/>
        <v>1869.0989041095895</v>
      </c>
      <c r="W7983" s="53">
        <f t="shared" si="884"/>
        <v>8.1880890948344831E-3</v>
      </c>
      <c r="X7983" s="53" t="str">
        <f t="shared" si="885"/>
        <v/>
      </c>
      <c r="Y7983" s="54" t="str">
        <f t="shared" si="886"/>
        <v/>
      </c>
    </row>
    <row r="7984" spans="17:25" x14ac:dyDescent="0.25">
      <c r="Q7984" s="47">
        <f t="shared" si="882"/>
        <v>2013</v>
      </c>
      <c r="R7984" s="48" t="str">
        <f t="shared" si="880"/>
        <v>20139</v>
      </c>
      <c r="S7984" s="49">
        <v>41546</v>
      </c>
      <c r="T7984" s="48">
        <v>1914.65</v>
      </c>
      <c r="U7984" s="50">
        <f t="shared" si="881"/>
        <v>1919.5123333333338</v>
      </c>
      <c r="V7984" s="51">
        <f t="shared" si="883"/>
        <v>1869.0989041095895</v>
      </c>
      <c r="W7984" s="53">
        <f t="shared" si="884"/>
        <v>0</v>
      </c>
      <c r="X7984" s="53" t="str">
        <f t="shared" si="885"/>
        <v/>
      </c>
      <c r="Y7984" s="54" t="str">
        <f t="shared" si="886"/>
        <v/>
      </c>
    </row>
    <row r="7985" spans="17:25" x14ac:dyDescent="0.25">
      <c r="Q7985" s="47">
        <f t="shared" si="882"/>
        <v>2013</v>
      </c>
      <c r="R7985" s="48" t="str">
        <f t="shared" si="880"/>
        <v>20139</v>
      </c>
      <c r="S7985" s="49">
        <v>41547</v>
      </c>
      <c r="T7985" s="48">
        <v>1914.65</v>
      </c>
      <c r="U7985" s="50">
        <f t="shared" si="881"/>
        <v>1919.5123333333338</v>
      </c>
      <c r="V7985" s="51">
        <f t="shared" si="883"/>
        <v>1869.0989041095895</v>
      </c>
      <c r="W7985" s="53">
        <f t="shared" si="884"/>
        <v>0</v>
      </c>
      <c r="X7985" s="53" t="str">
        <f t="shared" si="885"/>
        <v/>
      </c>
      <c r="Y7985" s="54" t="str">
        <f t="shared" si="886"/>
        <v/>
      </c>
    </row>
    <row r="7986" spans="17:25" x14ac:dyDescent="0.25">
      <c r="Q7986" s="47">
        <f t="shared" si="882"/>
        <v>2013</v>
      </c>
      <c r="R7986" s="48" t="str">
        <f t="shared" si="880"/>
        <v>201310</v>
      </c>
      <c r="S7986" s="49">
        <v>41548</v>
      </c>
      <c r="T7986" s="48">
        <v>1908.29</v>
      </c>
      <c r="U7986" s="50">
        <f t="shared" si="881"/>
        <v>1885.1312903225801</v>
      </c>
      <c r="V7986" s="51">
        <f t="shared" si="883"/>
        <v>1869.0989041095895</v>
      </c>
      <c r="W7986" s="53">
        <f t="shared" si="884"/>
        <v>-3.3217559345051217E-3</v>
      </c>
      <c r="X7986" s="53">
        <f t="shared" si="885"/>
        <v>-1.791134259140148E-2</v>
      </c>
      <c r="Y7986" s="54" t="str">
        <f t="shared" si="886"/>
        <v/>
      </c>
    </row>
    <row r="7987" spans="17:25" x14ac:dyDescent="0.25">
      <c r="Q7987" s="47">
        <f t="shared" si="882"/>
        <v>2013</v>
      </c>
      <c r="R7987" s="48" t="str">
        <f t="shared" si="880"/>
        <v>201310</v>
      </c>
      <c r="S7987" s="49">
        <v>41549</v>
      </c>
      <c r="T7987" s="48">
        <v>1893.77</v>
      </c>
      <c r="U7987" s="50">
        <f t="shared" si="881"/>
        <v>1885.1312903225801</v>
      </c>
      <c r="V7987" s="51">
        <f t="shared" si="883"/>
        <v>1869.0989041095895</v>
      </c>
      <c r="W7987" s="53">
        <f t="shared" si="884"/>
        <v>-7.6089064031148457E-3</v>
      </c>
      <c r="X7987" s="53" t="str">
        <f t="shared" si="885"/>
        <v/>
      </c>
      <c r="Y7987" s="54" t="str">
        <f t="shared" si="886"/>
        <v/>
      </c>
    </row>
    <row r="7988" spans="17:25" x14ac:dyDescent="0.25">
      <c r="Q7988" s="47">
        <f t="shared" si="882"/>
        <v>2013</v>
      </c>
      <c r="R7988" s="48" t="str">
        <f t="shared" si="880"/>
        <v>201310</v>
      </c>
      <c r="S7988" s="49">
        <v>41550</v>
      </c>
      <c r="T7988" s="48">
        <v>1884.97</v>
      </c>
      <c r="U7988" s="50">
        <f t="shared" si="881"/>
        <v>1885.1312903225801</v>
      </c>
      <c r="V7988" s="51">
        <f t="shared" si="883"/>
        <v>1869.0989041095895</v>
      </c>
      <c r="W7988" s="53">
        <f t="shared" si="884"/>
        <v>-4.646815611188293E-3</v>
      </c>
      <c r="X7988" s="53" t="str">
        <f t="shared" si="885"/>
        <v/>
      </c>
      <c r="Y7988" s="54" t="str">
        <f t="shared" si="886"/>
        <v/>
      </c>
    </row>
    <row r="7989" spans="17:25" x14ac:dyDescent="0.25">
      <c r="Q7989" s="47">
        <f t="shared" si="882"/>
        <v>2013</v>
      </c>
      <c r="R7989" s="48" t="str">
        <f t="shared" si="880"/>
        <v>201310</v>
      </c>
      <c r="S7989" s="49">
        <v>41551</v>
      </c>
      <c r="T7989" s="48">
        <v>1889.95</v>
      </c>
      <c r="U7989" s="50">
        <f t="shared" si="881"/>
        <v>1885.1312903225801</v>
      </c>
      <c r="V7989" s="51">
        <f t="shared" si="883"/>
        <v>1869.0989041095895</v>
      </c>
      <c r="W7989" s="53">
        <f t="shared" si="884"/>
        <v>2.6419518613027826E-3</v>
      </c>
      <c r="X7989" s="53" t="str">
        <f t="shared" si="885"/>
        <v/>
      </c>
      <c r="Y7989" s="54" t="str">
        <f t="shared" si="886"/>
        <v/>
      </c>
    </row>
    <row r="7990" spans="17:25" x14ac:dyDescent="0.25">
      <c r="Q7990" s="47">
        <f t="shared" si="882"/>
        <v>2013</v>
      </c>
      <c r="R7990" s="48" t="str">
        <f t="shared" si="880"/>
        <v>201310</v>
      </c>
      <c r="S7990" s="49">
        <v>41552</v>
      </c>
      <c r="T7990" s="48">
        <v>1886.78</v>
      </c>
      <c r="U7990" s="50">
        <f t="shared" si="881"/>
        <v>1885.1312903225801</v>
      </c>
      <c r="V7990" s="51">
        <f t="shared" si="883"/>
        <v>1869.0989041095895</v>
      </c>
      <c r="W7990" s="53">
        <f t="shared" si="884"/>
        <v>-1.677293050080686E-3</v>
      </c>
      <c r="X7990" s="53" t="str">
        <f t="shared" si="885"/>
        <v/>
      </c>
      <c r="Y7990" s="54" t="str">
        <f t="shared" si="886"/>
        <v/>
      </c>
    </row>
    <row r="7991" spans="17:25" x14ac:dyDescent="0.25">
      <c r="Q7991" s="47">
        <f t="shared" si="882"/>
        <v>2013</v>
      </c>
      <c r="R7991" s="48" t="str">
        <f t="shared" si="880"/>
        <v>201310</v>
      </c>
      <c r="S7991" s="49">
        <v>41553</v>
      </c>
      <c r="T7991" s="48">
        <v>1886.78</v>
      </c>
      <c r="U7991" s="50">
        <f t="shared" si="881"/>
        <v>1885.1312903225801</v>
      </c>
      <c r="V7991" s="51">
        <f t="shared" si="883"/>
        <v>1869.0989041095895</v>
      </c>
      <c r="W7991" s="53">
        <f t="shared" si="884"/>
        <v>0</v>
      </c>
      <c r="X7991" s="53" t="str">
        <f t="shared" si="885"/>
        <v/>
      </c>
      <c r="Y7991" s="54" t="str">
        <f t="shared" si="886"/>
        <v/>
      </c>
    </row>
    <row r="7992" spans="17:25" x14ac:dyDescent="0.25">
      <c r="Q7992" s="47">
        <f t="shared" si="882"/>
        <v>2013</v>
      </c>
      <c r="R7992" s="48" t="str">
        <f t="shared" si="880"/>
        <v>201310</v>
      </c>
      <c r="S7992" s="49">
        <v>41554</v>
      </c>
      <c r="T7992" s="48">
        <v>1886.78</v>
      </c>
      <c r="U7992" s="50">
        <f t="shared" si="881"/>
        <v>1885.1312903225801</v>
      </c>
      <c r="V7992" s="51">
        <f t="shared" si="883"/>
        <v>1869.0989041095895</v>
      </c>
      <c r="W7992" s="53">
        <f t="shared" si="884"/>
        <v>0</v>
      </c>
      <c r="X7992" s="53" t="str">
        <f t="shared" si="885"/>
        <v/>
      </c>
      <c r="Y7992" s="54" t="str">
        <f t="shared" si="886"/>
        <v/>
      </c>
    </row>
    <row r="7993" spans="17:25" x14ac:dyDescent="0.25">
      <c r="Q7993" s="47">
        <f t="shared" si="882"/>
        <v>2013</v>
      </c>
      <c r="R7993" s="48" t="str">
        <f t="shared" si="880"/>
        <v>201310</v>
      </c>
      <c r="S7993" s="49">
        <v>41555</v>
      </c>
      <c r="T7993" s="48">
        <v>1885.19</v>
      </c>
      <c r="U7993" s="50">
        <f t="shared" si="881"/>
        <v>1885.1312903225801</v>
      </c>
      <c r="V7993" s="51">
        <f t="shared" si="883"/>
        <v>1869.0989041095895</v>
      </c>
      <c r="W7993" s="53">
        <f t="shared" si="884"/>
        <v>-8.4270556185661594E-4</v>
      </c>
      <c r="X7993" s="53" t="str">
        <f t="shared" si="885"/>
        <v/>
      </c>
      <c r="Y7993" s="54" t="str">
        <f t="shared" si="886"/>
        <v/>
      </c>
    </row>
    <row r="7994" spans="17:25" x14ac:dyDescent="0.25">
      <c r="Q7994" s="47">
        <f t="shared" si="882"/>
        <v>2013</v>
      </c>
      <c r="R7994" s="48" t="str">
        <f t="shared" si="880"/>
        <v>201310</v>
      </c>
      <c r="S7994" s="49">
        <v>41556</v>
      </c>
      <c r="T7994" s="48">
        <v>1889.17</v>
      </c>
      <c r="U7994" s="50">
        <f t="shared" si="881"/>
        <v>1885.1312903225801</v>
      </c>
      <c r="V7994" s="51">
        <f t="shared" si="883"/>
        <v>1869.0989041095895</v>
      </c>
      <c r="W7994" s="53">
        <f t="shared" si="884"/>
        <v>2.1111930362456288E-3</v>
      </c>
      <c r="X7994" s="53" t="str">
        <f t="shared" si="885"/>
        <v/>
      </c>
      <c r="Y7994" s="54" t="str">
        <f t="shared" si="886"/>
        <v/>
      </c>
    </row>
    <row r="7995" spans="17:25" x14ac:dyDescent="0.25">
      <c r="Q7995" s="47">
        <f t="shared" si="882"/>
        <v>2013</v>
      </c>
      <c r="R7995" s="48" t="str">
        <f t="shared" si="880"/>
        <v>201310</v>
      </c>
      <c r="S7995" s="49">
        <v>41557</v>
      </c>
      <c r="T7995" s="48">
        <v>1894.06</v>
      </c>
      <c r="U7995" s="50">
        <f t="shared" si="881"/>
        <v>1885.1312903225801</v>
      </c>
      <c r="V7995" s="51">
        <f t="shared" si="883"/>
        <v>1869.0989041095895</v>
      </c>
      <c r="W7995" s="53">
        <f t="shared" si="884"/>
        <v>2.5884383088869978E-3</v>
      </c>
      <c r="X7995" s="53" t="str">
        <f t="shared" si="885"/>
        <v/>
      </c>
      <c r="Y7995" s="54" t="str">
        <f t="shared" si="886"/>
        <v/>
      </c>
    </row>
    <row r="7996" spans="17:25" x14ac:dyDescent="0.25">
      <c r="Q7996" s="47">
        <f t="shared" si="882"/>
        <v>2013</v>
      </c>
      <c r="R7996" s="48" t="str">
        <f t="shared" si="880"/>
        <v>201310</v>
      </c>
      <c r="S7996" s="49">
        <v>41558</v>
      </c>
      <c r="T7996" s="48">
        <v>1885.84</v>
      </c>
      <c r="U7996" s="50">
        <f t="shared" si="881"/>
        <v>1885.1312903225801</v>
      </c>
      <c r="V7996" s="51">
        <f t="shared" si="883"/>
        <v>1869.0989041095895</v>
      </c>
      <c r="W7996" s="53">
        <f t="shared" si="884"/>
        <v>-4.3398836362100734E-3</v>
      </c>
      <c r="X7996" s="53" t="str">
        <f t="shared" si="885"/>
        <v/>
      </c>
      <c r="Y7996" s="54" t="str">
        <f t="shared" si="886"/>
        <v/>
      </c>
    </row>
    <row r="7997" spans="17:25" x14ac:dyDescent="0.25">
      <c r="Q7997" s="47">
        <f t="shared" si="882"/>
        <v>2013</v>
      </c>
      <c r="R7997" s="48" t="str">
        <f t="shared" si="880"/>
        <v>201310</v>
      </c>
      <c r="S7997" s="49">
        <v>41559</v>
      </c>
      <c r="T7997" s="48">
        <v>1883.65</v>
      </c>
      <c r="U7997" s="50">
        <f t="shared" si="881"/>
        <v>1885.1312903225801</v>
      </c>
      <c r="V7997" s="51">
        <f t="shared" si="883"/>
        <v>1869.0989041095895</v>
      </c>
      <c r="W7997" s="53">
        <f t="shared" si="884"/>
        <v>-1.1612862172823979E-3</v>
      </c>
      <c r="X7997" s="53" t="str">
        <f t="shared" si="885"/>
        <v/>
      </c>
      <c r="Y7997" s="54" t="str">
        <f t="shared" si="886"/>
        <v/>
      </c>
    </row>
    <row r="7998" spans="17:25" x14ac:dyDescent="0.25">
      <c r="Q7998" s="47">
        <f t="shared" si="882"/>
        <v>2013</v>
      </c>
      <c r="R7998" s="48" t="str">
        <f t="shared" si="880"/>
        <v>201310</v>
      </c>
      <c r="S7998" s="49">
        <v>41560</v>
      </c>
      <c r="T7998" s="48">
        <v>1883.65</v>
      </c>
      <c r="U7998" s="50">
        <f t="shared" si="881"/>
        <v>1885.1312903225801</v>
      </c>
      <c r="V7998" s="51">
        <f t="shared" si="883"/>
        <v>1869.0989041095895</v>
      </c>
      <c r="W7998" s="53">
        <f t="shared" si="884"/>
        <v>0</v>
      </c>
      <c r="X7998" s="53" t="str">
        <f t="shared" si="885"/>
        <v/>
      </c>
      <c r="Y7998" s="54" t="str">
        <f t="shared" si="886"/>
        <v/>
      </c>
    </row>
    <row r="7999" spans="17:25" x14ac:dyDescent="0.25">
      <c r="Q7999" s="47">
        <f t="shared" si="882"/>
        <v>2013</v>
      </c>
      <c r="R7999" s="48" t="str">
        <f t="shared" si="880"/>
        <v>201310</v>
      </c>
      <c r="S7999" s="49">
        <v>41561</v>
      </c>
      <c r="T7999" s="48">
        <v>1883.65</v>
      </c>
      <c r="U7999" s="50">
        <f t="shared" si="881"/>
        <v>1885.1312903225801</v>
      </c>
      <c r="V7999" s="51">
        <f t="shared" si="883"/>
        <v>1869.0989041095895</v>
      </c>
      <c r="W7999" s="53">
        <f t="shared" si="884"/>
        <v>0</v>
      </c>
      <c r="X7999" s="53" t="str">
        <f t="shared" si="885"/>
        <v/>
      </c>
      <c r="Y7999" s="54" t="str">
        <f t="shared" si="886"/>
        <v/>
      </c>
    </row>
    <row r="8000" spans="17:25" x14ac:dyDescent="0.25">
      <c r="Q8000" s="47">
        <f t="shared" si="882"/>
        <v>2013</v>
      </c>
      <c r="R8000" s="48" t="str">
        <f t="shared" si="880"/>
        <v>201310</v>
      </c>
      <c r="S8000" s="49">
        <v>41562</v>
      </c>
      <c r="T8000" s="48">
        <v>1883.65</v>
      </c>
      <c r="U8000" s="50">
        <f t="shared" si="881"/>
        <v>1885.1312903225801</v>
      </c>
      <c r="V8000" s="51">
        <f t="shared" si="883"/>
        <v>1869.0989041095895</v>
      </c>
      <c r="W8000" s="53">
        <f t="shared" si="884"/>
        <v>0</v>
      </c>
      <c r="X8000" s="53" t="str">
        <f t="shared" si="885"/>
        <v/>
      </c>
      <c r="Y8000" s="54" t="str">
        <f t="shared" si="886"/>
        <v/>
      </c>
    </row>
    <row r="8001" spans="17:25" x14ac:dyDescent="0.25">
      <c r="Q8001" s="47">
        <f t="shared" si="882"/>
        <v>2013</v>
      </c>
      <c r="R8001" s="48" t="str">
        <f t="shared" si="880"/>
        <v>201310</v>
      </c>
      <c r="S8001" s="49">
        <v>41563</v>
      </c>
      <c r="T8001" s="48">
        <v>1883.7</v>
      </c>
      <c r="U8001" s="50">
        <f t="shared" si="881"/>
        <v>1885.1312903225801</v>
      </c>
      <c r="V8001" s="51">
        <f t="shared" si="883"/>
        <v>1869.0989041095895</v>
      </c>
      <c r="W8001" s="53">
        <f t="shared" si="884"/>
        <v>2.6544209380752193E-5</v>
      </c>
      <c r="X8001" s="53" t="str">
        <f t="shared" si="885"/>
        <v/>
      </c>
      <c r="Y8001" s="54" t="str">
        <f t="shared" si="886"/>
        <v/>
      </c>
    </row>
    <row r="8002" spans="17:25" x14ac:dyDescent="0.25">
      <c r="Q8002" s="47">
        <f t="shared" si="882"/>
        <v>2013</v>
      </c>
      <c r="R8002" s="48" t="str">
        <f t="shared" si="880"/>
        <v>201310</v>
      </c>
      <c r="S8002" s="49">
        <v>41564</v>
      </c>
      <c r="T8002" s="48">
        <v>1880.91</v>
      </c>
      <c r="U8002" s="50">
        <f t="shared" si="881"/>
        <v>1885.1312903225801</v>
      </c>
      <c r="V8002" s="51">
        <f t="shared" si="883"/>
        <v>1869.0989041095895</v>
      </c>
      <c r="W8002" s="53">
        <f t="shared" si="884"/>
        <v>-1.4811275680840508E-3</v>
      </c>
      <c r="X8002" s="53" t="str">
        <f t="shared" si="885"/>
        <v/>
      </c>
      <c r="Y8002" s="54" t="str">
        <f t="shared" si="886"/>
        <v/>
      </c>
    </row>
    <row r="8003" spans="17:25" x14ac:dyDescent="0.25">
      <c r="Q8003" s="47">
        <f t="shared" si="882"/>
        <v>2013</v>
      </c>
      <c r="R8003" s="48" t="str">
        <f t="shared" si="880"/>
        <v>201310</v>
      </c>
      <c r="S8003" s="49">
        <v>41565</v>
      </c>
      <c r="T8003" s="48">
        <v>1879.48</v>
      </c>
      <c r="U8003" s="50">
        <f t="shared" si="881"/>
        <v>1885.1312903225801</v>
      </c>
      <c r="V8003" s="51">
        <f t="shared" si="883"/>
        <v>1869.0989041095895</v>
      </c>
      <c r="W8003" s="53">
        <f t="shared" si="884"/>
        <v>-7.6027029469782903E-4</v>
      </c>
      <c r="X8003" s="53" t="str">
        <f t="shared" si="885"/>
        <v/>
      </c>
      <c r="Y8003" s="54" t="str">
        <f t="shared" si="886"/>
        <v/>
      </c>
    </row>
    <row r="8004" spans="17:25" x14ac:dyDescent="0.25">
      <c r="Q8004" s="47">
        <f t="shared" si="882"/>
        <v>2013</v>
      </c>
      <c r="R8004" s="48" t="str">
        <f t="shared" si="880"/>
        <v>201310</v>
      </c>
      <c r="S8004" s="49">
        <v>41566</v>
      </c>
      <c r="T8004" s="48">
        <v>1879.88</v>
      </c>
      <c r="U8004" s="50">
        <f t="shared" si="881"/>
        <v>1885.1312903225801</v>
      </c>
      <c r="V8004" s="51">
        <f t="shared" si="883"/>
        <v>1869.0989041095895</v>
      </c>
      <c r="W8004" s="53">
        <f t="shared" si="884"/>
        <v>2.1282482388751411E-4</v>
      </c>
      <c r="X8004" s="53" t="str">
        <f t="shared" si="885"/>
        <v/>
      </c>
      <c r="Y8004" s="54" t="str">
        <f t="shared" si="886"/>
        <v/>
      </c>
    </row>
    <row r="8005" spans="17:25" x14ac:dyDescent="0.25">
      <c r="Q8005" s="47">
        <f t="shared" si="882"/>
        <v>2013</v>
      </c>
      <c r="R8005" s="48" t="str">
        <f t="shared" si="880"/>
        <v>201310</v>
      </c>
      <c r="S8005" s="49">
        <v>41567</v>
      </c>
      <c r="T8005" s="48">
        <v>1879.88</v>
      </c>
      <c r="U8005" s="50">
        <f t="shared" si="881"/>
        <v>1885.1312903225801</v>
      </c>
      <c r="V8005" s="51">
        <f t="shared" si="883"/>
        <v>1869.0989041095895</v>
      </c>
      <c r="W8005" s="53">
        <f t="shared" si="884"/>
        <v>0</v>
      </c>
      <c r="X8005" s="53" t="str">
        <f t="shared" si="885"/>
        <v/>
      </c>
      <c r="Y8005" s="54" t="str">
        <f t="shared" si="886"/>
        <v/>
      </c>
    </row>
    <row r="8006" spans="17:25" x14ac:dyDescent="0.25">
      <c r="Q8006" s="47">
        <f t="shared" si="882"/>
        <v>2013</v>
      </c>
      <c r="R8006" s="48" t="str">
        <f t="shared" si="880"/>
        <v>201310</v>
      </c>
      <c r="S8006" s="49">
        <v>41568</v>
      </c>
      <c r="T8006" s="48">
        <v>1879.88</v>
      </c>
      <c r="U8006" s="50">
        <f t="shared" si="881"/>
        <v>1885.1312903225801</v>
      </c>
      <c r="V8006" s="51">
        <f t="shared" si="883"/>
        <v>1869.0989041095895</v>
      </c>
      <c r="W8006" s="53">
        <f t="shared" si="884"/>
        <v>0</v>
      </c>
      <c r="X8006" s="53" t="str">
        <f t="shared" si="885"/>
        <v/>
      </c>
      <c r="Y8006" s="54" t="str">
        <f t="shared" si="886"/>
        <v/>
      </c>
    </row>
    <row r="8007" spans="17:25" x14ac:dyDescent="0.25">
      <c r="Q8007" s="47">
        <f t="shared" si="882"/>
        <v>2013</v>
      </c>
      <c r="R8007" s="48" t="str">
        <f t="shared" ref="R8007:R8070" si="887">+YEAR(S8007)&amp;MONTH(S8007)</f>
        <v>201310</v>
      </c>
      <c r="S8007" s="49">
        <v>41569</v>
      </c>
      <c r="T8007" s="48">
        <v>1885.52</v>
      </c>
      <c r="U8007" s="50">
        <f t="shared" ref="U8007:U8070" si="888">+AVERAGEIF($R$3:$R$12000,R8007,$T$3:$T$12000)</f>
        <v>1885.1312903225801</v>
      </c>
      <c r="V8007" s="51">
        <f t="shared" si="883"/>
        <v>1869.0989041095895</v>
      </c>
      <c r="W8007" s="53">
        <f t="shared" si="884"/>
        <v>3.0001915015851477E-3</v>
      </c>
      <c r="X8007" s="53" t="str">
        <f t="shared" si="885"/>
        <v/>
      </c>
      <c r="Y8007" s="54" t="str">
        <f t="shared" si="886"/>
        <v/>
      </c>
    </row>
    <row r="8008" spans="17:25" x14ac:dyDescent="0.25">
      <c r="Q8008" s="47">
        <f t="shared" ref="Q8008:Q8071" si="889">+YEAR(S8008)</f>
        <v>2013</v>
      </c>
      <c r="R8008" s="48" t="str">
        <f t="shared" si="887"/>
        <v>201310</v>
      </c>
      <c r="S8008" s="49">
        <v>41570</v>
      </c>
      <c r="T8008" s="48">
        <v>1879.46</v>
      </c>
      <c r="U8008" s="50">
        <f t="shared" si="888"/>
        <v>1885.1312903225801</v>
      </c>
      <c r="V8008" s="51">
        <f t="shared" ref="V8008:V8071" si="890">+AVERAGEIF($Q$3:$Q$12000,Q8008,$T$3:$T$12000)</f>
        <v>1869.0989041095895</v>
      </c>
      <c r="W8008" s="53">
        <f t="shared" si="884"/>
        <v>-3.2139674996817247E-3</v>
      </c>
      <c r="X8008" s="53" t="str">
        <f t="shared" si="885"/>
        <v/>
      </c>
      <c r="Y8008" s="54" t="str">
        <f t="shared" si="886"/>
        <v/>
      </c>
    </row>
    <row r="8009" spans="17:25" x14ac:dyDescent="0.25">
      <c r="Q8009" s="47">
        <f t="shared" si="889"/>
        <v>2013</v>
      </c>
      <c r="R8009" s="48" t="str">
        <f t="shared" si="887"/>
        <v>201310</v>
      </c>
      <c r="S8009" s="49">
        <v>41571</v>
      </c>
      <c r="T8009" s="48">
        <v>1883.14</v>
      </c>
      <c r="U8009" s="50">
        <f t="shared" si="888"/>
        <v>1885.1312903225801</v>
      </c>
      <c r="V8009" s="51">
        <f t="shared" si="890"/>
        <v>1869.0989041095895</v>
      </c>
      <c r="W8009" s="53">
        <f t="shared" ref="W8009:W8072" si="891">+T8009/T8008-1</f>
        <v>1.9580092154130035E-3</v>
      </c>
      <c r="X8009" s="53" t="str">
        <f t="shared" ref="X8009:X8072" si="892">IF(U8009/U8008-1=0,"",U8009/U8008-1)</f>
        <v/>
      </c>
      <c r="Y8009" s="54" t="str">
        <f t="shared" ref="Y8009:Y8072" si="893">+IF(V8009=V8008,"",V8009/V8008-1)</f>
        <v/>
      </c>
    </row>
    <row r="8010" spans="17:25" x14ac:dyDescent="0.25">
      <c r="Q8010" s="47">
        <f t="shared" si="889"/>
        <v>2013</v>
      </c>
      <c r="R8010" s="48" t="str">
        <f t="shared" si="887"/>
        <v>201310</v>
      </c>
      <c r="S8010" s="49">
        <v>41572</v>
      </c>
      <c r="T8010" s="48">
        <v>1882.11</v>
      </c>
      <c r="U8010" s="50">
        <f t="shared" si="888"/>
        <v>1885.1312903225801</v>
      </c>
      <c r="V8010" s="51">
        <f t="shared" si="890"/>
        <v>1869.0989041095895</v>
      </c>
      <c r="W8010" s="53">
        <f t="shared" si="891"/>
        <v>-5.4695880285071663E-4</v>
      </c>
      <c r="X8010" s="53" t="str">
        <f t="shared" si="892"/>
        <v/>
      </c>
      <c r="Y8010" s="54" t="str">
        <f t="shared" si="893"/>
        <v/>
      </c>
    </row>
    <row r="8011" spans="17:25" x14ac:dyDescent="0.25">
      <c r="Q8011" s="47">
        <f t="shared" si="889"/>
        <v>2013</v>
      </c>
      <c r="R8011" s="48" t="str">
        <f t="shared" si="887"/>
        <v>201310</v>
      </c>
      <c r="S8011" s="49">
        <v>41573</v>
      </c>
      <c r="T8011" s="48">
        <v>1882.34</v>
      </c>
      <c r="U8011" s="50">
        <f t="shared" si="888"/>
        <v>1885.1312903225801</v>
      </c>
      <c r="V8011" s="51">
        <f t="shared" si="890"/>
        <v>1869.0989041095895</v>
      </c>
      <c r="W8011" s="53">
        <f t="shared" si="891"/>
        <v>1.2220327185974433E-4</v>
      </c>
      <c r="X8011" s="53" t="str">
        <f t="shared" si="892"/>
        <v/>
      </c>
      <c r="Y8011" s="54" t="str">
        <f t="shared" si="893"/>
        <v/>
      </c>
    </row>
    <row r="8012" spans="17:25" x14ac:dyDescent="0.25">
      <c r="Q8012" s="47">
        <f t="shared" si="889"/>
        <v>2013</v>
      </c>
      <c r="R8012" s="48" t="str">
        <f t="shared" si="887"/>
        <v>201310</v>
      </c>
      <c r="S8012" s="49">
        <v>41574</v>
      </c>
      <c r="T8012" s="48">
        <v>1882.34</v>
      </c>
      <c r="U8012" s="50">
        <f t="shared" si="888"/>
        <v>1885.1312903225801</v>
      </c>
      <c r="V8012" s="51">
        <f t="shared" si="890"/>
        <v>1869.0989041095895</v>
      </c>
      <c r="W8012" s="53">
        <f t="shared" si="891"/>
        <v>0</v>
      </c>
      <c r="X8012" s="53" t="str">
        <f t="shared" si="892"/>
        <v/>
      </c>
      <c r="Y8012" s="54" t="str">
        <f t="shared" si="893"/>
        <v/>
      </c>
    </row>
    <row r="8013" spans="17:25" x14ac:dyDescent="0.25">
      <c r="Q8013" s="47">
        <f t="shared" si="889"/>
        <v>2013</v>
      </c>
      <c r="R8013" s="48" t="str">
        <f t="shared" si="887"/>
        <v>201310</v>
      </c>
      <c r="S8013" s="49">
        <v>41575</v>
      </c>
      <c r="T8013" s="48">
        <v>1882.34</v>
      </c>
      <c r="U8013" s="50">
        <f t="shared" si="888"/>
        <v>1885.1312903225801</v>
      </c>
      <c r="V8013" s="51">
        <f t="shared" si="890"/>
        <v>1869.0989041095895</v>
      </c>
      <c r="W8013" s="53">
        <f t="shared" si="891"/>
        <v>0</v>
      </c>
      <c r="X8013" s="53" t="str">
        <f t="shared" si="892"/>
        <v/>
      </c>
      <c r="Y8013" s="54" t="str">
        <f t="shared" si="893"/>
        <v/>
      </c>
    </row>
    <row r="8014" spans="17:25" x14ac:dyDescent="0.25">
      <c r="Q8014" s="47">
        <f t="shared" si="889"/>
        <v>2013</v>
      </c>
      <c r="R8014" s="48" t="str">
        <f t="shared" si="887"/>
        <v>201310</v>
      </c>
      <c r="S8014" s="49">
        <v>41576</v>
      </c>
      <c r="T8014" s="48">
        <v>1884.43</v>
      </c>
      <c r="U8014" s="50">
        <f t="shared" si="888"/>
        <v>1885.1312903225801</v>
      </c>
      <c r="V8014" s="51">
        <f t="shared" si="890"/>
        <v>1869.0989041095895</v>
      </c>
      <c r="W8014" s="53">
        <f t="shared" si="891"/>
        <v>1.110320133451026E-3</v>
      </c>
      <c r="X8014" s="53" t="str">
        <f t="shared" si="892"/>
        <v/>
      </c>
      <c r="Y8014" s="54" t="str">
        <f t="shared" si="893"/>
        <v/>
      </c>
    </row>
    <row r="8015" spans="17:25" x14ac:dyDescent="0.25">
      <c r="Q8015" s="47">
        <f t="shared" si="889"/>
        <v>2013</v>
      </c>
      <c r="R8015" s="48" t="str">
        <f t="shared" si="887"/>
        <v>201310</v>
      </c>
      <c r="S8015" s="49">
        <v>41577</v>
      </c>
      <c r="T8015" s="48">
        <v>1883.42</v>
      </c>
      <c r="U8015" s="50">
        <f t="shared" si="888"/>
        <v>1885.1312903225801</v>
      </c>
      <c r="V8015" s="51">
        <f t="shared" si="890"/>
        <v>1869.0989041095895</v>
      </c>
      <c r="W8015" s="53">
        <f t="shared" si="891"/>
        <v>-5.3597108940106608E-4</v>
      </c>
      <c r="X8015" s="53" t="str">
        <f t="shared" si="892"/>
        <v/>
      </c>
      <c r="Y8015" s="54" t="str">
        <f t="shared" si="893"/>
        <v/>
      </c>
    </row>
    <row r="8016" spans="17:25" x14ac:dyDescent="0.25">
      <c r="Q8016" s="47">
        <f t="shared" si="889"/>
        <v>2013</v>
      </c>
      <c r="R8016" s="48" t="str">
        <f t="shared" si="887"/>
        <v>201310</v>
      </c>
      <c r="S8016" s="49">
        <v>41578</v>
      </c>
      <c r="T8016" s="48">
        <v>1884.06</v>
      </c>
      <c r="U8016" s="50">
        <f t="shared" si="888"/>
        <v>1885.1312903225801</v>
      </c>
      <c r="V8016" s="51">
        <f t="shared" si="890"/>
        <v>1869.0989041095895</v>
      </c>
      <c r="W8016" s="53">
        <f t="shared" si="891"/>
        <v>3.3980737169603259E-4</v>
      </c>
      <c r="X8016" s="53" t="str">
        <f t="shared" si="892"/>
        <v/>
      </c>
      <c r="Y8016" s="54" t="str">
        <f t="shared" si="893"/>
        <v/>
      </c>
    </row>
    <row r="8017" spans="17:25" x14ac:dyDescent="0.25">
      <c r="Q8017" s="47">
        <f t="shared" si="889"/>
        <v>2013</v>
      </c>
      <c r="R8017" s="48" t="str">
        <f t="shared" si="887"/>
        <v>201311</v>
      </c>
      <c r="S8017" s="49">
        <v>41579</v>
      </c>
      <c r="T8017" s="48">
        <v>1889.16</v>
      </c>
      <c r="U8017" s="50">
        <f t="shared" si="888"/>
        <v>1921.7529999999997</v>
      </c>
      <c r="V8017" s="51">
        <f t="shared" si="890"/>
        <v>1869.0989041095895</v>
      </c>
      <c r="W8017" s="53">
        <f t="shared" si="891"/>
        <v>2.7069201617784255E-3</v>
      </c>
      <c r="X8017" s="53">
        <f t="shared" si="892"/>
        <v>1.9426609629482616E-2</v>
      </c>
      <c r="Y8017" s="54" t="str">
        <f t="shared" si="893"/>
        <v/>
      </c>
    </row>
    <row r="8018" spans="17:25" x14ac:dyDescent="0.25">
      <c r="Q8018" s="47">
        <f t="shared" si="889"/>
        <v>2013</v>
      </c>
      <c r="R8018" s="48" t="str">
        <f t="shared" si="887"/>
        <v>201311</v>
      </c>
      <c r="S8018" s="49">
        <v>41580</v>
      </c>
      <c r="T8018" s="48">
        <v>1901.22</v>
      </c>
      <c r="U8018" s="50">
        <f t="shared" si="888"/>
        <v>1921.7529999999997</v>
      </c>
      <c r="V8018" s="51">
        <f t="shared" si="890"/>
        <v>1869.0989041095895</v>
      </c>
      <c r="W8018" s="53">
        <f t="shared" si="891"/>
        <v>6.3837896207838973E-3</v>
      </c>
      <c r="X8018" s="53" t="str">
        <f t="shared" si="892"/>
        <v/>
      </c>
      <c r="Y8018" s="54" t="str">
        <f t="shared" si="893"/>
        <v/>
      </c>
    </row>
    <row r="8019" spans="17:25" x14ac:dyDescent="0.25">
      <c r="Q8019" s="47">
        <f t="shared" si="889"/>
        <v>2013</v>
      </c>
      <c r="R8019" s="48" t="str">
        <f t="shared" si="887"/>
        <v>201311</v>
      </c>
      <c r="S8019" s="49">
        <v>41581</v>
      </c>
      <c r="T8019" s="48">
        <v>1901.22</v>
      </c>
      <c r="U8019" s="50">
        <f t="shared" si="888"/>
        <v>1921.7529999999997</v>
      </c>
      <c r="V8019" s="51">
        <f t="shared" si="890"/>
        <v>1869.0989041095895</v>
      </c>
      <c r="W8019" s="53">
        <f t="shared" si="891"/>
        <v>0</v>
      </c>
      <c r="X8019" s="53" t="str">
        <f t="shared" si="892"/>
        <v/>
      </c>
      <c r="Y8019" s="54" t="str">
        <f t="shared" si="893"/>
        <v/>
      </c>
    </row>
    <row r="8020" spans="17:25" x14ac:dyDescent="0.25">
      <c r="Q8020" s="47">
        <f t="shared" si="889"/>
        <v>2013</v>
      </c>
      <c r="R8020" s="48" t="str">
        <f t="shared" si="887"/>
        <v>201311</v>
      </c>
      <c r="S8020" s="49">
        <v>41582</v>
      </c>
      <c r="T8020" s="48">
        <v>1901.22</v>
      </c>
      <c r="U8020" s="50">
        <f t="shared" si="888"/>
        <v>1921.7529999999997</v>
      </c>
      <c r="V8020" s="51">
        <f t="shared" si="890"/>
        <v>1869.0989041095895</v>
      </c>
      <c r="W8020" s="53">
        <f t="shared" si="891"/>
        <v>0</v>
      </c>
      <c r="X8020" s="53" t="str">
        <f t="shared" si="892"/>
        <v/>
      </c>
      <c r="Y8020" s="54" t="str">
        <f t="shared" si="893"/>
        <v/>
      </c>
    </row>
    <row r="8021" spans="17:25" x14ac:dyDescent="0.25">
      <c r="Q8021" s="47">
        <f t="shared" si="889"/>
        <v>2013</v>
      </c>
      <c r="R8021" s="48" t="str">
        <f t="shared" si="887"/>
        <v>201311</v>
      </c>
      <c r="S8021" s="49">
        <v>41583</v>
      </c>
      <c r="T8021" s="48">
        <v>1901.22</v>
      </c>
      <c r="U8021" s="50">
        <f t="shared" si="888"/>
        <v>1921.7529999999997</v>
      </c>
      <c r="V8021" s="51">
        <f t="shared" si="890"/>
        <v>1869.0989041095895</v>
      </c>
      <c r="W8021" s="53">
        <f t="shared" si="891"/>
        <v>0</v>
      </c>
      <c r="X8021" s="53" t="str">
        <f t="shared" si="892"/>
        <v/>
      </c>
      <c r="Y8021" s="54" t="str">
        <f t="shared" si="893"/>
        <v/>
      </c>
    </row>
    <row r="8022" spans="17:25" x14ac:dyDescent="0.25">
      <c r="Q8022" s="47">
        <f t="shared" si="889"/>
        <v>2013</v>
      </c>
      <c r="R8022" s="48" t="str">
        <f t="shared" si="887"/>
        <v>201311</v>
      </c>
      <c r="S8022" s="49">
        <v>41584</v>
      </c>
      <c r="T8022" s="48">
        <v>1916.22</v>
      </c>
      <c r="U8022" s="50">
        <f t="shared" si="888"/>
        <v>1921.7529999999997</v>
      </c>
      <c r="V8022" s="51">
        <f t="shared" si="890"/>
        <v>1869.0989041095895</v>
      </c>
      <c r="W8022" s="53">
        <f t="shared" si="891"/>
        <v>7.8896708429323503E-3</v>
      </c>
      <c r="X8022" s="53" t="str">
        <f t="shared" si="892"/>
        <v/>
      </c>
      <c r="Y8022" s="54" t="str">
        <f t="shared" si="893"/>
        <v/>
      </c>
    </row>
    <row r="8023" spans="17:25" x14ac:dyDescent="0.25">
      <c r="Q8023" s="47">
        <f t="shared" si="889"/>
        <v>2013</v>
      </c>
      <c r="R8023" s="48" t="str">
        <f t="shared" si="887"/>
        <v>201311</v>
      </c>
      <c r="S8023" s="49">
        <v>41585</v>
      </c>
      <c r="T8023" s="48">
        <v>1916.8</v>
      </c>
      <c r="U8023" s="50">
        <f t="shared" si="888"/>
        <v>1921.7529999999997</v>
      </c>
      <c r="V8023" s="51">
        <f t="shared" si="890"/>
        <v>1869.0989041095895</v>
      </c>
      <c r="W8023" s="53">
        <f t="shared" si="891"/>
        <v>3.0267923307336631E-4</v>
      </c>
      <c r="X8023" s="53" t="str">
        <f t="shared" si="892"/>
        <v/>
      </c>
      <c r="Y8023" s="54" t="str">
        <f t="shared" si="893"/>
        <v/>
      </c>
    </row>
    <row r="8024" spans="17:25" x14ac:dyDescent="0.25">
      <c r="Q8024" s="47">
        <f t="shared" si="889"/>
        <v>2013</v>
      </c>
      <c r="R8024" s="48" t="str">
        <f t="shared" si="887"/>
        <v>201311</v>
      </c>
      <c r="S8024" s="49">
        <v>41586</v>
      </c>
      <c r="T8024" s="48">
        <v>1924.87</v>
      </c>
      <c r="U8024" s="50">
        <f t="shared" si="888"/>
        <v>1921.7529999999997</v>
      </c>
      <c r="V8024" s="51">
        <f t="shared" si="890"/>
        <v>1869.0989041095895</v>
      </c>
      <c r="W8024" s="53">
        <f t="shared" si="891"/>
        <v>4.2101419031719267E-3</v>
      </c>
      <c r="X8024" s="53" t="str">
        <f t="shared" si="892"/>
        <v/>
      </c>
      <c r="Y8024" s="54" t="str">
        <f t="shared" si="893"/>
        <v/>
      </c>
    </row>
    <row r="8025" spans="17:25" x14ac:dyDescent="0.25">
      <c r="Q8025" s="47">
        <f t="shared" si="889"/>
        <v>2013</v>
      </c>
      <c r="R8025" s="48" t="str">
        <f t="shared" si="887"/>
        <v>201311</v>
      </c>
      <c r="S8025" s="49">
        <v>41587</v>
      </c>
      <c r="T8025" s="48">
        <v>1932.77</v>
      </c>
      <c r="U8025" s="50">
        <f t="shared" si="888"/>
        <v>1921.7529999999997</v>
      </c>
      <c r="V8025" s="51">
        <f t="shared" si="890"/>
        <v>1869.0989041095895</v>
      </c>
      <c r="W8025" s="53">
        <f t="shared" si="891"/>
        <v>4.1041732688442689E-3</v>
      </c>
      <c r="X8025" s="53" t="str">
        <f t="shared" si="892"/>
        <v/>
      </c>
      <c r="Y8025" s="54" t="str">
        <f t="shared" si="893"/>
        <v/>
      </c>
    </row>
    <row r="8026" spans="17:25" x14ac:dyDescent="0.25">
      <c r="Q8026" s="47">
        <f t="shared" si="889"/>
        <v>2013</v>
      </c>
      <c r="R8026" s="48" t="str">
        <f t="shared" si="887"/>
        <v>201311</v>
      </c>
      <c r="S8026" s="49">
        <v>41588</v>
      </c>
      <c r="T8026" s="48">
        <v>1932.77</v>
      </c>
      <c r="U8026" s="50">
        <f t="shared" si="888"/>
        <v>1921.7529999999997</v>
      </c>
      <c r="V8026" s="51">
        <f t="shared" si="890"/>
        <v>1869.0989041095895</v>
      </c>
      <c r="W8026" s="53">
        <f t="shared" si="891"/>
        <v>0</v>
      </c>
      <c r="X8026" s="53" t="str">
        <f t="shared" si="892"/>
        <v/>
      </c>
      <c r="Y8026" s="54" t="str">
        <f t="shared" si="893"/>
        <v/>
      </c>
    </row>
    <row r="8027" spans="17:25" x14ac:dyDescent="0.25">
      <c r="Q8027" s="47">
        <f t="shared" si="889"/>
        <v>2013</v>
      </c>
      <c r="R8027" s="48" t="str">
        <f t="shared" si="887"/>
        <v>201311</v>
      </c>
      <c r="S8027" s="49">
        <v>41589</v>
      </c>
      <c r="T8027" s="48">
        <v>1932.77</v>
      </c>
      <c r="U8027" s="50">
        <f t="shared" si="888"/>
        <v>1921.7529999999997</v>
      </c>
      <c r="V8027" s="51">
        <f t="shared" si="890"/>
        <v>1869.0989041095895</v>
      </c>
      <c r="W8027" s="53">
        <f t="shared" si="891"/>
        <v>0</v>
      </c>
      <c r="X8027" s="53" t="str">
        <f t="shared" si="892"/>
        <v/>
      </c>
      <c r="Y8027" s="54" t="str">
        <f t="shared" si="893"/>
        <v/>
      </c>
    </row>
    <row r="8028" spans="17:25" x14ac:dyDescent="0.25">
      <c r="Q8028" s="47">
        <f t="shared" si="889"/>
        <v>2013</v>
      </c>
      <c r="R8028" s="48" t="str">
        <f t="shared" si="887"/>
        <v>201311</v>
      </c>
      <c r="S8028" s="49">
        <v>41590</v>
      </c>
      <c r="T8028" s="48">
        <v>1932.77</v>
      </c>
      <c r="U8028" s="50">
        <f t="shared" si="888"/>
        <v>1921.7529999999997</v>
      </c>
      <c r="V8028" s="51">
        <f t="shared" si="890"/>
        <v>1869.0989041095895</v>
      </c>
      <c r="W8028" s="53">
        <f t="shared" si="891"/>
        <v>0</v>
      </c>
      <c r="X8028" s="53" t="str">
        <f t="shared" si="892"/>
        <v/>
      </c>
      <c r="Y8028" s="54" t="str">
        <f t="shared" si="893"/>
        <v/>
      </c>
    </row>
    <row r="8029" spans="17:25" x14ac:dyDescent="0.25">
      <c r="Q8029" s="47">
        <f t="shared" si="889"/>
        <v>2013</v>
      </c>
      <c r="R8029" s="48" t="str">
        <f t="shared" si="887"/>
        <v>201311</v>
      </c>
      <c r="S8029" s="49">
        <v>41591</v>
      </c>
      <c r="T8029" s="48">
        <v>1928.96</v>
      </c>
      <c r="U8029" s="50">
        <f t="shared" si="888"/>
        <v>1921.7529999999997</v>
      </c>
      <c r="V8029" s="51">
        <f t="shared" si="890"/>
        <v>1869.0989041095895</v>
      </c>
      <c r="W8029" s="53">
        <f t="shared" si="891"/>
        <v>-1.9712640407291149E-3</v>
      </c>
      <c r="X8029" s="53" t="str">
        <f t="shared" si="892"/>
        <v/>
      </c>
      <c r="Y8029" s="54" t="str">
        <f t="shared" si="893"/>
        <v/>
      </c>
    </row>
    <row r="8030" spans="17:25" x14ac:dyDescent="0.25">
      <c r="Q8030" s="47">
        <f t="shared" si="889"/>
        <v>2013</v>
      </c>
      <c r="R8030" s="48" t="str">
        <f t="shared" si="887"/>
        <v>201311</v>
      </c>
      <c r="S8030" s="49">
        <v>41592</v>
      </c>
      <c r="T8030" s="48">
        <v>1932.03</v>
      </c>
      <c r="U8030" s="50">
        <f t="shared" si="888"/>
        <v>1921.7529999999997</v>
      </c>
      <c r="V8030" s="51">
        <f t="shared" si="890"/>
        <v>1869.0989041095895</v>
      </c>
      <c r="W8030" s="53">
        <f t="shared" si="891"/>
        <v>1.5915311877903182E-3</v>
      </c>
      <c r="X8030" s="53" t="str">
        <f t="shared" si="892"/>
        <v/>
      </c>
      <c r="Y8030" s="54" t="str">
        <f t="shared" si="893"/>
        <v/>
      </c>
    </row>
    <row r="8031" spans="17:25" x14ac:dyDescent="0.25">
      <c r="Q8031" s="47">
        <f t="shared" si="889"/>
        <v>2013</v>
      </c>
      <c r="R8031" s="48" t="str">
        <f t="shared" si="887"/>
        <v>201311</v>
      </c>
      <c r="S8031" s="49">
        <v>41593</v>
      </c>
      <c r="T8031" s="48">
        <v>1929.24</v>
      </c>
      <c r="U8031" s="50">
        <f t="shared" si="888"/>
        <v>1921.7529999999997</v>
      </c>
      <c r="V8031" s="51">
        <f t="shared" si="890"/>
        <v>1869.0989041095895</v>
      </c>
      <c r="W8031" s="53">
        <f t="shared" si="891"/>
        <v>-1.4440769553267785E-3</v>
      </c>
      <c r="X8031" s="53" t="str">
        <f t="shared" si="892"/>
        <v/>
      </c>
      <c r="Y8031" s="54" t="str">
        <f t="shared" si="893"/>
        <v/>
      </c>
    </row>
    <row r="8032" spans="17:25" x14ac:dyDescent="0.25">
      <c r="Q8032" s="47">
        <f t="shared" si="889"/>
        <v>2013</v>
      </c>
      <c r="R8032" s="48" t="str">
        <f t="shared" si="887"/>
        <v>201311</v>
      </c>
      <c r="S8032" s="49">
        <v>41594</v>
      </c>
      <c r="T8032" s="48">
        <v>1919.89</v>
      </c>
      <c r="U8032" s="50">
        <f t="shared" si="888"/>
        <v>1921.7529999999997</v>
      </c>
      <c r="V8032" s="51">
        <f t="shared" si="890"/>
        <v>1869.0989041095895</v>
      </c>
      <c r="W8032" s="53">
        <f t="shared" si="891"/>
        <v>-4.8464680392278359E-3</v>
      </c>
      <c r="X8032" s="53" t="str">
        <f t="shared" si="892"/>
        <v/>
      </c>
      <c r="Y8032" s="54" t="str">
        <f t="shared" si="893"/>
        <v/>
      </c>
    </row>
    <row r="8033" spans="17:25" x14ac:dyDescent="0.25">
      <c r="Q8033" s="47">
        <f t="shared" si="889"/>
        <v>2013</v>
      </c>
      <c r="R8033" s="48" t="str">
        <f t="shared" si="887"/>
        <v>201311</v>
      </c>
      <c r="S8033" s="49">
        <v>41595</v>
      </c>
      <c r="T8033" s="48">
        <v>1919.89</v>
      </c>
      <c r="U8033" s="50">
        <f t="shared" si="888"/>
        <v>1921.7529999999997</v>
      </c>
      <c r="V8033" s="51">
        <f t="shared" si="890"/>
        <v>1869.0989041095895</v>
      </c>
      <c r="W8033" s="53">
        <f t="shared" si="891"/>
        <v>0</v>
      </c>
      <c r="X8033" s="53" t="str">
        <f t="shared" si="892"/>
        <v/>
      </c>
      <c r="Y8033" s="54" t="str">
        <f t="shared" si="893"/>
        <v/>
      </c>
    </row>
    <row r="8034" spans="17:25" x14ac:dyDescent="0.25">
      <c r="Q8034" s="47">
        <f t="shared" si="889"/>
        <v>2013</v>
      </c>
      <c r="R8034" s="48" t="str">
        <f t="shared" si="887"/>
        <v>201311</v>
      </c>
      <c r="S8034" s="49">
        <v>41596</v>
      </c>
      <c r="T8034" s="48">
        <v>1919.89</v>
      </c>
      <c r="U8034" s="50">
        <f t="shared" si="888"/>
        <v>1921.7529999999997</v>
      </c>
      <c r="V8034" s="51">
        <f t="shared" si="890"/>
        <v>1869.0989041095895</v>
      </c>
      <c r="W8034" s="53">
        <f t="shared" si="891"/>
        <v>0</v>
      </c>
      <c r="X8034" s="53" t="str">
        <f t="shared" si="892"/>
        <v/>
      </c>
      <c r="Y8034" s="54" t="str">
        <f t="shared" si="893"/>
        <v/>
      </c>
    </row>
    <row r="8035" spans="17:25" x14ac:dyDescent="0.25">
      <c r="Q8035" s="47">
        <f t="shared" si="889"/>
        <v>2013</v>
      </c>
      <c r="R8035" s="48" t="str">
        <f t="shared" si="887"/>
        <v>201311</v>
      </c>
      <c r="S8035" s="49">
        <v>41597</v>
      </c>
      <c r="T8035" s="48">
        <v>1915.37</v>
      </c>
      <c r="U8035" s="50">
        <f t="shared" si="888"/>
        <v>1921.7529999999997</v>
      </c>
      <c r="V8035" s="51">
        <f t="shared" si="890"/>
        <v>1869.0989041095895</v>
      </c>
      <c r="W8035" s="53">
        <f t="shared" si="891"/>
        <v>-2.3543015485263386E-3</v>
      </c>
      <c r="X8035" s="53" t="str">
        <f t="shared" si="892"/>
        <v/>
      </c>
      <c r="Y8035" s="54" t="str">
        <f t="shared" si="893"/>
        <v/>
      </c>
    </row>
    <row r="8036" spans="17:25" x14ac:dyDescent="0.25">
      <c r="Q8036" s="47">
        <f t="shared" si="889"/>
        <v>2013</v>
      </c>
      <c r="R8036" s="48" t="str">
        <f t="shared" si="887"/>
        <v>201311</v>
      </c>
      <c r="S8036" s="49">
        <v>41598</v>
      </c>
      <c r="T8036" s="48">
        <v>1919.2</v>
      </c>
      <c r="U8036" s="50">
        <f t="shared" si="888"/>
        <v>1921.7529999999997</v>
      </c>
      <c r="V8036" s="51">
        <f t="shared" si="890"/>
        <v>1869.0989041095895</v>
      </c>
      <c r="W8036" s="53">
        <f t="shared" si="891"/>
        <v>1.999613651670451E-3</v>
      </c>
      <c r="X8036" s="53" t="str">
        <f t="shared" si="892"/>
        <v/>
      </c>
      <c r="Y8036" s="54" t="str">
        <f t="shared" si="893"/>
        <v/>
      </c>
    </row>
    <row r="8037" spans="17:25" x14ac:dyDescent="0.25">
      <c r="Q8037" s="47">
        <f t="shared" si="889"/>
        <v>2013</v>
      </c>
      <c r="R8037" s="48" t="str">
        <f t="shared" si="887"/>
        <v>201311</v>
      </c>
      <c r="S8037" s="49">
        <v>41599</v>
      </c>
      <c r="T8037" s="48">
        <v>1923.19</v>
      </c>
      <c r="U8037" s="50">
        <f t="shared" si="888"/>
        <v>1921.7529999999997</v>
      </c>
      <c r="V8037" s="51">
        <f t="shared" si="890"/>
        <v>1869.0989041095895</v>
      </c>
      <c r="W8037" s="53">
        <f t="shared" si="891"/>
        <v>2.0789912463525795E-3</v>
      </c>
      <c r="X8037" s="53" t="str">
        <f t="shared" si="892"/>
        <v/>
      </c>
      <c r="Y8037" s="54" t="str">
        <f t="shared" si="893"/>
        <v/>
      </c>
    </row>
    <row r="8038" spans="17:25" x14ac:dyDescent="0.25">
      <c r="Q8038" s="47">
        <f t="shared" si="889"/>
        <v>2013</v>
      </c>
      <c r="R8038" s="48" t="str">
        <f t="shared" si="887"/>
        <v>201311</v>
      </c>
      <c r="S8038" s="49">
        <v>41600</v>
      </c>
      <c r="T8038" s="48">
        <v>1932.42</v>
      </c>
      <c r="U8038" s="50">
        <f t="shared" si="888"/>
        <v>1921.7529999999997</v>
      </c>
      <c r="V8038" s="51">
        <f t="shared" si="890"/>
        <v>1869.0989041095895</v>
      </c>
      <c r="W8038" s="53">
        <f t="shared" si="891"/>
        <v>4.7993178001133341E-3</v>
      </c>
      <c r="X8038" s="53" t="str">
        <f t="shared" si="892"/>
        <v/>
      </c>
      <c r="Y8038" s="54" t="str">
        <f t="shared" si="893"/>
        <v/>
      </c>
    </row>
    <row r="8039" spans="17:25" x14ac:dyDescent="0.25">
      <c r="Q8039" s="47">
        <f t="shared" si="889"/>
        <v>2013</v>
      </c>
      <c r="R8039" s="48" t="str">
        <f t="shared" si="887"/>
        <v>201311</v>
      </c>
      <c r="S8039" s="49">
        <v>41601</v>
      </c>
      <c r="T8039" s="48">
        <v>1929.13</v>
      </c>
      <c r="U8039" s="50">
        <f t="shared" si="888"/>
        <v>1921.7529999999997</v>
      </c>
      <c r="V8039" s="51">
        <f t="shared" si="890"/>
        <v>1869.0989041095895</v>
      </c>
      <c r="W8039" s="53">
        <f t="shared" si="891"/>
        <v>-1.7025284358472836E-3</v>
      </c>
      <c r="X8039" s="53" t="str">
        <f t="shared" si="892"/>
        <v/>
      </c>
      <c r="Y8039" s="54" t="str">
        <f t="shared" si="893"/>
        <v/>
      </c>
    </row>
    <row r="8040" spans="17:25" x14ac:dyDescent="0.25">
      <c r="Q8040" s="47">
        <f t="shared" si="889"/>
        <v>2013</v>
      </c>
      <c r="R8040" s="48" t="str">
        <f t="shared" si="887"/>
        <v>201311</v>
      </c>
      <c r="S8040" s="49">
        <v>41602</v>
      </c>
      <c r="T8040" s="48">
        <v>1929.13</v>
      </c>
      <c r="U8040" s="50">
        <f t="shared" si="888"/>
        <v>1921.7529999999997</v>
      </c>
      <c r="V8040" s="51">
        <f t="shared" si="890"/>
        <v>1869.0989041095895</v>
      </c>
      <c r="W8040" s="53">
        <f t="shared" si="891"/>
        <v>0</v>
      </c>
      <c r="X8040" s="53" t="str">
        <f t="shared" si="892"/>
        <v/>
      </c>
      <c r="Y8040" s="54" t="str">
        <f t="shared" si="893"/>
        <v/>
      </c>
    </row>
    <row r="8041" spans="17:25" x14ac:dyDescent="0.25">
      <c r="Q8041" s="47">
        <f t="shared" si="889"/>
        <v>2013</v>
      </c>
      <c r="R8041" s="48" t="str">
        <f t="shared" si="887"/>
        <v>201311</v>
      </c>
      <c r="S8041" s="49">
        <v>41603</v>
      </c>
      <c r="T8041" s="48">
        <v>1929.13</v>
      </c>
      <c r="U8041" s="50">
        <f t="shared" si="888"/>
        <v>1921.7529999999997</v>
      </c>
      <c r="V8041" s="51">
        <f t="shared" si="890"/>
        <v>1869.0989041095895</v>
      </c>
      <c r="W8041" s="53">
        <f t="shared" si="891"/>
        <v>0</v>
      </c>
      <c r="X8041" s="53" t="str">
        <f t="shared" si="892"/>
        <v/>
      </c>
      <c r="Y8041" s="54" t="str">
        <f t="shared" si="893"/>
        <v/>
      </c>
    </row>
    <row r="8042" spans="17:25" x14ac:dyDescent="0.25">
      <c r="Q8042" s="47">
        <f t="shared" si="889"/>
        <v>2013</v>
      </c>
      <c r="R8042" s="48" t="str">
        <f t="shared" si="887"/>
        <v>201311</v>
      </c>
      <c r="S8042" s="49">
        <v>41604</v>
      </c>
      <c r="T8042" s="48">
        <v>1926.99</v>
      </c>
      <c r="U8042" s="50">
        <f t="shared" si="888"/>
        <v>1921.7529999999997</v>
      </c>
      <c r="V8042" s="51">
        <f t="shared" si="890"/>
        <v>1869.0989041095895</v>
      </c>
      <c r="W8042" s="53">
        <f t="shared" si="891"/>
        <v>-1.1093083410657067E-3</v>
      </c>
      <c r="X8042" s="53" t="str">
        <f t="shared" si="892"/>
        <v/>
      </c>
      <c r="Y8042" s="54" t="str">
        <f t="shared" si="893"/>
        <v/>
      </c>
    </row>
    <row r="8043" spans="17:25" x14ac:dyDescent="0.25">
      <c r="Q8043" s="47">
        <f t="shared" si="889"/>
        <v>2013</v>
      </c>
      <c r="R8043" s="48" t="str">
        <f t="shared" si="887"/>
        <v>201311</v>
      </c>
      <c r="S8043" s="49">
        <v>41605</v>
      </c>
      <c r="T8043" s="48">
        <v>1926.74</v>
      </c>
      <c r="U8043" s="50">
        <f t="shared" si="888"/>
        <v>1921.7529999999997</v>
      </c>
      <c r="V8043" s="51">
        <f t="shared" si="890"/>
        <v>1869.0989041095895</v>
      </c>
      <c r="W8043" s="53">
        <f t="shared" si="891"/>
        <v>-1.2973601316046413E-4</v>
      </c>
      <c r="X8043" s="53" t="str">
        <f t="shared" si="892"/>
        <v/>
      </c>
      <c r="Y8043" s="54" t="str">
        <f t="shared" si="893"/>
        <v/>
      </c>
    </row>
    <row r="8044" spans="17:25" x14ac:dyDescent="0.25">
      <c r="Q8044" s="47">
        <f t="shared" si="889"/>
        <v>2013</v>
      </c>
      <c r="R8044" s="48" t="str">
        <f t="shared" si="887"/>
        <v>201311</v>
      </c>
      <c r="S8044" s="49">
        <v>41606</v>
      </c>
      <c r="T8044" s="48">
        <v>1928.25</v>
      </c>
      <c r="U8044" s="50">
        <f t="shared" si="888"/>
        <v>1921.7529999999997</v>
      </c>
      <c r="V8044" s="51">
        <f t="shared" si="890"/>
        <v>1869.0989041095895</v>
      </c>
      <c r="W8044" s="53">
        <f t="shared" si="891"/>
        <v>7.8370719453579873E-4</v>
      </c>
      <c r="X8044" s="53" t="str">
        <f t="shared" si="892"/>
        <v/>
      </c>
      <c r="Y8044" s="54" t="str">
        <f t="shared" si="893"/>
        <v/>
      </c>
    </row>
    <row r="8045" spans="17:25" x14ac:dyDescent="0.25">
      <c r="Q8045" s="47">
        <f t="shared" si="889"/>
        <v>2013</v>
      </c>
      <c r="R8045" s="48" t="str">
        <f t="shared" si="887"/>
        <v>201311</v>
      </c>
      <c r="S8045" s="49">
        <v>41607</v>
      </c>
      <c r="T8045" s="48">
        <v>1928.25</v>
      </c>
      <c r="U8045" s="50">
        <f t="shared" si="888"/>
        <v>1921.7529999999997</v>
      </c>
      <c r="V8045" s="51">
        <f t="shared" si="890"/>
        <v>1869.0989041095895</v>
      </c>
      <c r="W8045" s="53">
        <f t="shared" si="891"/>
        <v>0</v>
      </c>
      <c r="X8045" s="53" t="str">
        <f t="shared" si="892"/>
        <v/>
      </c>
      <c r="Y8045" s="54" t="str">
        <f t="shared" si="893"/>
        <v/>
      </c>
    </row>
    <row r="8046" spans="17:25" x14ac:dyDescent="0.25">
      <c r="Q8046" s="47">
        <f t="shared" si="889"/>
        <v>2013</v>
      </c>
      <c r="R8046" s="48" t="str">
        <f t="shared" si="887"/>
        <v>201311</v>
      </c>
      <c r="S8046" s="49">
        <v>41608</v>
      </c>
      <c r="T8046" s="48">
        <v>1931.88</v>
      </c>
      <c r="U8046" s="50">
        <f t="shared" si="888"/>
        <v>1921.7529999999997</v>
      </c>
      <c r="V8046" s="51">
        <f t="shared" si="890"/>
        <v>1869.0989041095895</v>
      </c>
      <c r="W8046" s="53">
        <f t="shared" si="891"/>
        <v>1.8825359782186357E-3</v>
      </c>
      <c r="X8046" s="53" t="str">
        <f t="shared" si="892"/>
        <v/>
      </c>
      <c r="Y8046" s="54" t="str">
        <f t="shared" si="893"/>
        <v/>
      </c>
    </row>
    <row r="8047" spans="17:25" x14ac:dyDescent="0.25">
      <c r="Q8047" s="47">
        <f t="shared" si="889"/>
        <v>2013</v>
      </c>
      <c r="R8047" s="48" t="str">
        <f t="shared" si="887"/>
        <v>201312</v>
      </c>
      <c r="S8047" s="49">
        <v>41609</v>
      </c>
      <c r="T8047" s="48">
        <v>1931.88</v>
      </c>
      <c r="U8047" s="50">
        <f t="shared" si="888"/>
        <v>1932.9561290322579</v>
      </c>
      <c r="V8047" s="51">
        <f t="shared" si="890"/>
        <v>1869.0989041095895</v>
      </c>
      <c r="W8047" s="53">
        <f t="shared" si="891"/>
        <v>0</v>
      </c>
      <c r="X8047" s="53">
        <f t="shared" si="892"/>
        <v>5.8296404544486702E-3</v>
      </c>
      <c r="Y8047" s="54" t="str">
        <f t="shared" si="893"/>
        <v/>
      </c>
    </row>
    <row r="8048" spans="17:25" x14ac:dyDescent="0.25">
      <c r="Q8048" s="47">
        <f t="shared" si="889"/>
        <v>2013</v>
      </c>
      <c r="R8048" s="48" t="str">
        <f t="shared" si="887"/>
        <v>201312</v>
      </c>
      <c r="S8048" s="49">
        <v>41610</v>
      </c>
      <c r="T8048" s="48">
        <v>1931.88</v>
      </c>
      <c r="U8048" s="50">
        <f t="shared" si="888"/>
        <v>1932.9561290322579</v>
      </c>
      <c r="V8048" s="51">
        <f t="shared" si="890"/>
        <v>1869.0989041095895</v>
      </c>
      <c r="W8048" s="53">
        <f t="shared" si="891"/>
        <v>0</v>
      </c>
      <c r="X8048" s="53" t="str">
        <f t="shared" si="892"/>
        <v/>
      </c>
      <c r="Y8048" s="54" t="str">
        <f t="shared" si="893"/>
        <v/>
      </c>
    </row>
    <row r="8049" spans="17:25" x14ac:dyDescent="0.25">
      <c r="Q8049" s="47">
        <f t="shared" si="889"/>
        <v>2013</v>
      </c>
      <c r="R8049" s="48" t="str">
        <f t="shared" si="887"/>
        <v>201312</v>
      </c>
      <c r="S8049" s="49">
        <v>41611</v>
      </c>
      <c r="T8049" s="48">
        <v>1934.16</v>
      </c>
      <c r="U8049" s="50">
        <f t="shared" si="888"/>
        <v>1932.9561290322579</v>
      </c>
      <c r="V8049" s="51">
        <f t="shared" si="890"/>
        <v>1869.0989041095895</v>
      </c>
      <c r="W8049" s="53">
        <f t="shared" si="891"/>
        <v>1.1801975277967447E-3</v>
      </c>
      <c r="X8049" s="53" t="str">
        <f t="shared" si="892"/>
        <v/>
      </c>
      <c r="Y8049" s="54" t="str">
        <f t="shared" si="893"/>
        <v/>
      </c>
    </row>
    <row r="8050" spans="17:25" x14ac:dyDescent="0.25">
      <c r="Q8050" s="47">
        <f t="shared" si="889"/>
        <v>2013</v>
      </c>
      <c r="R8050" s="48" t="str">
        <f t="shared" si="887"/>
        <v>201312</v>
      </c>
      <c r="S8050" s="49">
        <v>41612</v>
      </c>
      <c r="T8050" s="48">
        <v>1941.01</v>
      </c>
      <c r="U8050" s="50">
        <f t="shared" si="888"/>
        <v>1932.9561290322579</v>
      </c>
      <c r="V8050" s="51">
        <f t="shared" si="890"/>
        <v>1869.0989041095895</v>
      </c>
      <c r="W8050" s="53">
        <f t="shared" si="891"/>
        <v>3.541589113620347E-3</v>
      </c>
      <c r="X8050" s="53" t="str">
        <f t="shared" si="892"/>
        <v/>
      </c>
      <c r="Y8050" s="54" t="str">
        <f t="shared" si="893"/>
        <v/>
      </c>
    </row>
    <row r="8051" spans="17:25" x14ac:dyDescent="0.25">
      <c r="Q8051" s="47">
        <f t="shared" si="889"/>
        <v>2013</v>
      </c>
      <c r="R8051" s="48" t="str">
        <f t="shared" si="887"/>
        <v>201312</v>
      </c>
      <c r="S8051" s="49">
        <v>41613</v>
      </c>
      <c r="T8051" s="48">
        <v>1948.48</v>
      </c>
      <c r="U8051" s="50">
        <f t="shared" si="888"/>
        <v>1932.9561290322579</v>
      </c>
      <c r="V8051" s="51">
        <f t="shared" si="890"/>
        <v>1869.0989041095895</v>
      </c>
      <c r="W8051" s="53">
        <f t="shared" si="891"/>
        <v>3.8485118572288979E-3</v>
      </c>
      <c r="X8051" s="53" t="str">
        <f t="shared" si="892"/>
        <v/>
      </c>
      <c r="Y8051" s="54" t="str">
        <f t="shared" si="893"/>
        <v/>
      </c>
    </row>
    <row r="8052" spans="17:25" x14ac:dyDescent="0.25">
      <c r="Q8052" s="47">
        <f t="shared" si="889"/>
        <v>2013</v>
      </c>
      <c r="R8052" s="48" t="str">
        <f t="shared" si="887"/>
        <v>201312</v>
      </c>
      <c r="S8052" s="49">
        <v>41614</v>
      </c>
      <c r="T8052" s="48">
        <v>1940.26</v>
      </c>
      <c r="U8052" s="50">
        <f t="shared" si="888"/>
        <v>1932.9561290322579</v>
      </c>
      <c r="V8052" s="51">
        <f t="shared" si="890"/>
        <v>1869.0989041095895</v>
      </c>
      <c r="W8052" s="53">
        <f t="shared" si="891"/>
        <v>-4.2186730169158082E-3</v>
      </c>
      <c r="X8052" s="53" t="str">
        <f t="shared" si="892"/>
        <v/>
      </c>
      <c r="Y8052" s="54" t="str">
        <f t="shared" si="893"/>
        <v/>
      </c>
    </row>
    <row r="8053" spans="17:25" x14ac:dyDescent="0.25">
      <c r="Q8053" s="47">
        <f t="shared" si="889"/>
        <v>2013</v>
      </c>
      <c r="R8053" s="48" t="str">
        <f t="shared" si="887"/>
        <v>201312</v>
      </c>
      <c r="S8053" s="49">
        <v>41615</v>
      </c>
      <c r="T8053" s="48">
        <v>1936.33</v>
      </c>
      <c r="U8053" s="50">
        <f t="shared" si="888"/>
        <v>1932.9561290322579</v>
      </c>
      <c r="V8053" s="51">
        <f t="shared" si="890"/>
        <v>1869.0989041095895</v>
      </c>
      <c r="W8053" s="53">
        <f t="shared" si="891"/>
        <v>-2.0255017368806527E-3</v>
      </c>
      <c r="X8053" s="53" t="str">
        <f t="shared" si="892"/>
        <v/>
      </c>
      <c r="Y8053" s="54" t="str">
        <f t="shared" si="893"/>
        <v/>
      </c>
    </row>
    <row r="8054" spans="17:25" x14ac:dyDescent="0.25">
      <c r="Q8054" s="47">
        <f t="shared" si="889"/>
        <v>2013</v>
      </c>
      <c r="R8054" s="48" t="str">
        <f t="shared" si="887"/>
        <v>201312</v>
      </c>
      <c r="S8054" s="49">
        <v>41616</v>
      </c>
      <c r="T8054" s="48">
        <v>1936.33</v>
      </c>
      <c r="U8054" s="50">
        <f t="shared" si="888"/>
        <v>1932.9561290322579</v>
      </c>
      <c r="V8054" s="51">
        <f t="shared" si="890"/>
        <v>1869.0989041095895</v>
      </c>
      <c r="W8054" s="53">
        <f t="shared" si="891"/>
        <v>0</v>
      </c>
      <c r="X8054" s="53" t="str">
        <f t="shared" si="892"/>
        <v/>
      </c>
      <c r="Y8054" s="54" t="str">
        <f t="shared" si="893"/>
        <v/>
      </c>
    </row>
    <row r="8055" spans="17:25" x14ac:dyDescent="0.25">
      <c r="Q8055" s="47">
        <f t="shared" si="889"/>
        <v>2013</v>
      </c>
      <c r="R8055" s="48" t="str">
        <f t="shared" si="887"/>
        <v>201312</v>
      </c>
      <c r="S8055" s="49">
        <v>41617</v>
      </c>
      <c r="T8055" s="48">
        <v>1936.33</v>
      </c>
      <c r="U8055" s="50">
        <f t="shared" si="888"/>
        <v>1932.9561290322579</v>
      </c>
      <c r="V8055" s="51">
        <f t="shared" si="890"/>
        <v>1869.0989041095895</v>
      </c>
      <c r="W8055" s="53">
        <f t="shared" si="891"/>
        <v>0</v>
      </c>
      <c r="X8055" s="53" t="str">
        <f t="shared" si="892"/>
        <v/>
      </c>
      <c r="Y8055" s="54" t="str">
        <f t="shared" si="893"/>
        <v/>
      </c>
    </row>
    <row r="8056" spans="17:25" x14ac:dyDescent="0.25">
      <c r="Q8056" s="47">
        <f t="shared" si="889"/>
        <v>2013</v>
      </c>
      <c r="R8056" s="48" t="str">
        <f t="shared" si="887"/>
        <v>201312</v>
      </c>
      <c r="S8056" s="49">
        <v>41618</v>
      </c>
      <c r="T8056" s="48">
        <v>1932.71</v>
      </c>
      <c r="U8056" s="50">
        <f t="shared" si="888"/>
        <v>1932.9561290322579</v>
      </c>
      <c r="V8056" s="51">
        <f t="shared" si="890"/>
        <v>1869.0989041095895</v>
      </c>
      <c r="W8056" s="53">
        <f t="shared" si="891"/>
        <v>-1.8695160432363744E-3</v>
      </c>
      <c r="X8056" s="53" t="str">
        <f t="shared" si="892"/>
        <v/>
      </c>
      <c r="Y8056" s="54" t="str">
        <f t="shared" si="893"/>
        <v/>
      </c>
    </row>
    <row r="8057" spans="17:25" x14ac:dyDescent="0.25">
      <c r="Q8057" s="47">
        <f t="shared" si="889"/>
        <v>2013</v>
      </c>
      <c r="R8057" s="48" t="str">
        <f t="shared" si="887"/>
        <v>201312</v>
      </c>
      <c r="S8057" s="49">
        <v>41619</v>
      </c>
      <c r="T8057" s="48">
        <v>1933.52</v>
      </c>
      <c r="U8057" s="50">
        <f t="shared" si="888"/>
        <v>1932.9561290322579</v>
      </c>
      <c r="V8057" s="51">
        <f t="shared" si="890"/>
        <v>1869.0989041095895</v>
      </c>
      <c r="W8057" s="53">
        <f t="shared" si="891"/>
        <v>4.1910064106875922E-4</v>
      </c>
      <c r="X8057" s="53" t="str">
        <f t="shared" si="892"/>
        <v/>
      </c>
      <c r="Y8057" s="54" t="str">
        <f t="shared" si="893"/>
        <v/>
      </c>
    </row>
    <row r="8058" spans="17:25" x14ac:dyDescent="0.25">
      <c r="Q8058" s="47">
        <f t="shared" si="889"/>
        <v>2013</v>
      </c>
      <c r="R8058" s="48" t="str">
        <f t="shared" si="887"/>
        <v>201312</v>
      </c>
      <c r="S8058" s="49">
        <v>41620</v>
      </c>
      <c r="T8058" s="48">
        <v>1935.61</v>
      </c>
      <c r="U8058" s="50">
        <f t="shared" si="888"/>
        <v>1932.9561290322579</v>
      </c>
      <c r="V8058" s="51">
        <f t="shared" si="890"/>
        <v>1869.0989041095895</v>
      </c>
      <c r="W8058" s="53">
        <f t="shared" si="891"/>
        <v>1.0809301170922048E-3</v>
      </c>
      <c r="X8058" s="53" t="str">
        <f t="shared" si="892"/>
        <v/>
      </c>
      <c r="Y8058" s="54" t="str">
        <f t="shared" si="893"/>
        <v/>
      </c>
    </row>
    <row r="8059" spans="17:25" x14ac:dyDescent="0.25">
      <c r="Q8059" s="47">
        <f t="shared" si="889"/>
        <v>2013</v>
      </c>
      <c r="R8059" s="48" t="str">
        <f t="shared" si="887"/>
        <v>201312</v>
      </c>
      <c r="S8059" s="49">
        <v>41621</v>
      </c>
      <c r="T8059" s="48">
        <v>1935.89</v>
      </c>
      <c r="U8059" s="50">
        <f t="shared" si="888"/>
        <v>1932.9561290322579</v>
      </c>
      <c r="V8059" s="51">
        <f t="shared" si="890"/>
        <v>1869.0989041095895</v>
      </c>
      <c r="W8059" s="53">
        <f t="shared" si="891"/>
        <v>1.4465723983669854E-4</v>
      </c>
      <c r="X8059" s="53" t="str">
        <f t="shared" si="892"/>
        <v/>
      </c>
      <c r="Y8059" s="54" t="str">
        <f t="shared" si="893"/>
        <v/>
      </c>
    </row>
    <row r="8060" spans="17:25" x14ac:dyDescent="0.25">
      <c r="Q8060" s="47">
        <f t="shared" si="889"/>
        <v>2013</v>
      </c>
      <c r="R8060" s="48" t="str">
        <f t="shared" si="887"/>
        <v>201312</v>
      </c>
      <c r="S8060" s="49">
        <v>41622</v>
      </c>
      <c r="T8060" s="48">
        <v>1930.87</v>
      </c>
      <c r="U8060" s="50">
        <f t="shared" si="888"/>
        <v>1932.9561290322579</v>
      </c>
      <c r="V8060" s="51">
        <f t="shared" si="890"/>
        <v>1869.0989041095895</v>
      </c>
      <c r="W8060" s="53">
        <f t="shared" si="891"/>
        <v>-2.5931225431198301E-3</v>
      </c>
      <c r="X8060" s="53" t="str">
        <f t="shared" si="892"/>
        <v/>
      </c>
      <c r="Y8060" s="54" t="str">
        <f t="shared" si="893"/>
        <v/>
      </c>
    </row>
    <row r="8061" spans="17:25" x14ac:dyDescent="0.25">
      <c r="Q8061" s="47">
        <f t="shared" si="889"/>
        <v>2013</v>
      </c>
      <c r="R8061" s="48" t="str">
        <f t="shared" si="887"/>
        <v>201312</v>
      </c>
      <c r="S8061" s="49">
        <v>41623</v>
      </c>
      <c r="T8061" s="48">
        <v>1930.87</v>
      </c>
      <c r="U8061" s="50">
        <f t="shared" si="888"/>
        <v>1932.9561290322579</v>
      </c>
      <c r="V8061" s="51">
        <f t="shared" si="890"/>
        <v>1869.0989041095895</v>
      </c>
      <c r="W8061" s="53">
        <f t="shared" si="891"/>
        <v>0</v>
      </c>
      <c r="X8061" s="53" t="str">
        <f t="shared" si="892"/>
        <v/>
      </c>
      <c r="Y8061" s="54" t="str">
        <f t="shared" si="893"/>
        <v/>
      </c>
    </row>
    <row r="8062" spans="17:25" x14ac:dyDescent="0.25">
      <c r="Q8062" s="47">
        <f t="shared" si="889"/>
        <v>2013</v>
      </c>
      <c r="R8062" s="48" t="str">
        <f t="shared" si="887"/>
        <v>201312</v>
      </c>
      <c r="S8062" s="49">
        <v>41624</v>
      </c>
      <c r="T8062" s="48">
        <v>1930.87</v>
      </c>
      <c r="U8062" s="50">
        <f t="shared" si="888"/>
        <v>1932.9561290322579</v>
      </c>
      <c r="V8062" s="51">
        <f t="shared" si="890"/>
        <v>1869.0989041095895</v>
      </c>
      <c r="W8062" s="53">
        <f t="shared" si="891"/>
        <v>0</v>
      </c>
      <c r="X8062" s="53" t="str">
        <f t="shared" si="892"/>
        <v/>
      </c>
      <c r="Y8062" s="54" t="str">
        <f t="shared" si="893"/>
        <v/>
      </c>
    </row>
    <row r="8063" spans="17:25" x14ac:dyDescent="0.25">
      <c r="Q8063" s="47">
        <f t="shared" si="889"/>
        <v>2013</v>
      </c>
      <c r="R8063" s="48" t="str">
        <f t="shared" si="887"/>
        <v>201312</v>
      </c>
      <c r="S8063" s="49">
        <v>41625</v>
      </c>
      <c r="T8063" s="48">
        <v>1934.95</v>
      </c>
      <c r="U8063" s="50">
        <f t="shared" si="888"/>
        <v>1932.9561290322579</v>
      </c>
      <c r="V8063" s="51">
        <f t="shared" si="890"/>
        <v>1869.0989041095895</v>
      </c>
      <c r="W8063" s="53">
        <f t="shared" si="891"/>
        <v>2.1130371283410998E-3</v>
      </c>
      <c r="X8063" s="53" t="str">
        <f t="shared" si="892"/>
        <v/>
      </c>
      <c r="Y8063" s="54" t="str">
        <f t="shared" si="893"/>
        <v/>
      </c>
    </row>
    <row r="8064" spans="17:25" x14ac:dyDescent="0.25">
      <c r="Q8064" s="47">
        <f t="shared" si="889"/>
        <v>2013</v>
      </c>
      <c r="R8064" s="48" t="str">
        <f t="shared" si="887"/>
        <v>201312</v>
      </c>
      <c r="S8064" s="49">
        <v>41626</v>
      </c>
      <c r="T8064" s="48">
        <v>1936.14</v>
      </c>
      <c r="U8064" s="50">
        <f t="shared" si="888"/>
        <v>1932.9561290322579</v>
      </c>
      <c r="V8064" s="51">
        <f t="shared" si="890"/>
        <v>1869.0989041095895</v>
      </c>
      <c r="W8064" s="53">
        <f t="shared" si="891"/>
        <v>6.1500297165295592E-4</v>
      </c>
      <c r="X8064" s="53" t="str">
        <f t="shared" si="892"/>
        <v/>
      </c>
      <c r="Y8064" s="54" t="str">
        <f t="shared" si="893"/>
        <v/>
      </c>
    </row>
    <row r="8065" spans="17:25" x14ac:dyDescent="0.25">
      <c r="Q8065" s="47">
        <f t="shared" si="889"/>
        <v>2013</v>
      </c>
      <c r="R8065" s="48" t="str">
        <f t="shared" si="887"/>
        <v>201312</v>
      </c>
      <c r="S8065" s="49">
        <v>41627</v>
      </c>
      <c r="T8065" s="48">
        <v>1945.6</v>
      </c>
      <c r="U8065" s="50">
        <f t="shared" si="888"/>
        <v>1932.9561290322579</v>
      </c>
      <c r="V8065" s="51">
        <f t="shared" si="890"/>
        <v>1869.0989041095895</v>
      </c>
      <c r="W8065" s="53">
        <f t="shared" si="891"/>
        <v>4.8860103091716844E-3</v>
      </c>
      <c r="X8065" s="53" t="str">
        <f t="shared" si="892"/>
        <v/>
      </c>
      <c r="Y8065" s="54" t="str">
        <f t="shared" si="893"/>
        <v/>
      </c>
    </row>
    <row r="8066" spans="17:25" x14ac:dyDescent="0.25">
      <c r="Q8066" s="47">
        <f t="shared" si="889"/>
        <v>2013</v>
      </c>
      <c r="R8066" s="48" t="str">
        <f t="shared" si="887"/>
        <v>201312</v>
      </c>
      <c r="S8066" s="49">
        <v>41628</v>
      </c>
      <c r="T8066" s="48">
        <v>1943.46</v>
      </c>
      <c r="U8066" s="50">
        <f t="shared" si="888"/>
        <v>1932.9561290322579</v>
      </c>
      <c r="V8066" s="51">
        <f t="shared" si="890"/>
        <v>1869.0989041095895</v>
      </c>
      <c r="W8066" s="53">
        <f t="shared" si="891"/>
        <v>-1.099917763157876E-3</v>
      </c>
      <c r="X8066" s="53" t="str">
        <f t="shared" si="892"/>
        <v/>
      </c>
      <c r="Y8066" s="54" t="str">
        <f t="shared" si="893"/>
        <v/>
      </c>
    </row>
    <row r="8067" spans="17:25" x14ac:dyDescent="0.25">
      <c r="Q8067" s="47">
        <f t="shared" si="889"/>
        <v>2013</v>
      </c>
      <c r="R8067" s="48" t="str">
        <f t="shared" si="887"/>
        <v>201312</v>
      </c>
      <c r="S8067" s="49">
        <v>41629</v>
      </c>
      <c r="T8067" s="48">
        <v>1935.93</v>
      </c>
      <c r="U8067" s="50">
        <f t="shared" si="888"/>
        <v>1932.9561290322579</v>
      </c>
      <c r="V8067" s="51">
        <f t="shared" si="890"/>
        <v>1869.0989041095895</v>
      </c>
      <c r="W8067" s="53">
        <f t="shared" si="891"/>
        <v>-3.8745330493038521E-3</v>
      </c>
      <c r="X8067" s="53" t="str">
        <f t="shared" si="892"/>
        <v/>
      </c>
      <c r="Y8067" s="54" t="str">
        <f t="shared" si="893"/>
        <v/>
      </c>
    </row>
    <row r="8068" spans="17:25" x14ac:dyDescent="0.25">
      <c r="Q8068" s="47">
        <f t="shared" si="889"/>
        <v>2013</v>
      </c>
      <c r="R8068" s="48" t="str">
        <f t="shared" si="887"/>
        <v>201312</v>
      </c>
      <c r="S8068" s="49">
        <v>41630</v>
      </c>
      <c r="T8068" s="48">
        <v>1935.93</v>
      </c>
      <c r="U8068" s="50">
        <f t="shared" si="888"/>
        <v>1932.9561290322579</v>
      </c>
      <c r="V8068" s="51">
        <f t="shared" si="890"/>
        <v>1869.0989041095895</v>
      </c>
      <c r="W8068" s="53">
        <f t="shared" si="891"/>
        <v>0</v>
      </c>
      <c r="X8068" s="53" t="str">
        <f t="shared" si="892"/>
        <v/>
      </c>
      <c r="Y8068" s="54" t="str">
        <f t="shared" si="893"/>
        <v/>
      </c>
    </row>
    <row r="8069" spans="17:25" x14ac:dyDescent="0.25">
      <c r="Q8069" s="47">
        <f t="shared" si="889"/>
        <v>2013</v>
      </c>
      <c r="R8069" s="48" t="str">
        <f t="shared" si="887"/>
        <v>201312</v>
      </c>
      <c r="S8069" s="49">
        <v>41631</v>
      </c>
      <c r="T8069" s="48">
        <v>1935.93</v>
      </c>
      <c r="U8069" s="50">
        <f t="shared" si="888"/>
        <v>1932.9561290322579</v>
      </c>
      <c r="V8069" s="51">
        <f t="shared" si="890"/>
        <v>1869.0989041095895</v>
      </c>
      <c r="W8069" s="53">
        <f t="shared" si="891"/>
        <v>0</v>
      </c>
      <c r="X8069" s="53" t="str">
        <f t="shared" si="892"/>
        <v/>
      </c>
      <c r="Y8069" s="54" t="str">
        <f t="shared" si="893"/>
        <v/>
      </c>
    </row>
    <row r="8070" spans="17:25" x14ac:dyDescent="0.25">
      <c r="Q8070" s="47">
        <f t="shared" si="889"/>
        <v>2013</v>
      </c>
      <c r="R8070" s="48" t="str">
        <f t="shared" si="887"/>
        <v>201312</v>
      </c>
      <c r="S8070" s="49">
        <v>41632</v>
      </c>
      <c r="T8070" s="48">
        <v>1925.45</v>
      </c>
      <c r="U8070" s="50">
        <f t="shared" si="888"/>
        <v>1932.9561290322579</v>
      </c>
      <c r="V8070" s="51">
        <f t="shared" si="890"/>
        <v>1869.0989041095895</v>
      </c>
      <c r="W8070" s="53">
        <f t="shared" si="891"/>
        <v>-5.4134188736163491E-3</v>
      </c>
      <c r="X8070" s="53" t="str">
        <f t="shared" si="892"/>
        <v/>
      </c>
      <c r="Y8070" s="54" t="str">
        <f t="shared" si="893"/>
        <v/>
      </c>
    </row>
    <row r="8071" spans="17:25" x14ac:dyDescent="0.25">
      <c r="Q8071" s="47">
        <f t="shared" si="889"/>
        <v>2013</v>
      </c>
      <c r="R8071" s="48" t="str">
        <f t="shared" ref="R8071:R8134" si="894">+YEAR(S8071)&amp;MONTH(S8071)</f>
        <v>201312</v>
      </c>
      <c r="S8071" s="49">
        <v>41633</v>
      </c>
      <c r="T8071" s="48">
        <v>1922.76</v>
      </c>
      <c r="U8071" s="50">
        <f t="shared" ref="U8071:U8134" si="895">+AVERAGEIF($R$3:$R$12000,R8071,$T$3:$T$12000)</f>
        <v>1932.9561290322579</v>
      </c>
      <c r="V8071" s="51">
        <f t="shared" si="890"/>
        <v>1869.0989041095895</v>
      </c>
      <c r="W8071" s="53">
        <f t="shared" si="891"/>
        <v>-1.397076008205933E-3</v>
      </c>
      <c r="X8071" s="53" t="str">
        <f t="shared" si="892"/>
        <v/>
      </c>
      <c r="Y8071" s="54" t="str">
        <f t="shared" si="893"/>
        <v/>
      </c>
    </row>
    <row r="8072" spans="17:25" x14ac:dyDescent="0.25">
      <c r="Q8072" s="47">
        <f t="shared" ref="Q8072:Q8135" si="896">+YEAR(S8072)</f>
        <v>2013</v>
      </c>
      <c r="R8072" s="48" t="str">
        <f t="shared" si="894"/>
        <v>201312</v>
      </c>
      <c r="S8072" s="49">
        <v>41634</v>
      </c>
      <c r="T8072" s="48">
        <v>1922.76</v>
      </c>
      <c r="U8072" s="50">
        <f t="shared" si="895"/>
        <v>1932.9561290322579</v>
      </c>
      <c r="V8072" s="51">
        <f t="shared" ref="V8072:V8135" si="897">+AVERAGEIF($Q$3:$Q$12000,Q8072,$T$3:$T$12000)</f>
        <v>1869.0989041095895</v>
      </c>
      <c r="W8072" s="53">
        <f t="shared" si="891"/>
        <v>0</v>
      </c>
      <c r="X8072" s="53" t="str">
        <f t="shared" si="892"/>
        <v/>
      </c>
      <c r="Y8072" s="54" t="str">
        <f t="shared" si="893"/>
        <v/>
      </c>
    </row>
    <row r="8073" spans="17:25" x14ac:dyDescent="0.25">
      <c r="Q8073" s="47">
        <f t="shared" si="896"/>
        <v>2013</v>
      </c>
      <c r="R8073" s="48" t="str">
        <f t="shared" si="894"/>
        <v>201312</v>
      </c>
      <c r="S8073" s="49">
        <v>41635</v>
      </c>
      <c r="T8073" s="48">
        <v>1921.22</v>
      </c>
      <c r="U8073" s="50">
        <f t="shared" si="895"/>
        <v>1932.9561290322579</v>
      </c>
      <c r="V8073" s="51">
        <f t="shared" si="897"/>
        <v>1869.0989041095895</v>
      </c>
      <c r="W8073" s="53">
        <f t="shared" ref="W8073:W8136" si="898">+T8073/T8072-1</f>
        <v>-8.009319935925463E-4</v>
      </c>
      <c r="X8073" s="53" t="str">
        <f t="shared" ref="X8073:X8136" si="899">IF(U8073/U8072-1=0,"",U8073/U8072-1)</f>
        <v/>
      </c>
      <c r="Y8073" s="54" t="str">
        <f t="shared" ref="Y8073:Y8136" si="900">+IF(V8073=V8072,"",V8073/V8072-1)</f>
        <v/>
      </c>
    </row>
    <row r="8074" spans="17:25" x14ac:dyDescent="0.25">
      <c r="Q8074" s="47">
        <f t="shared" si="896"/>
        <v>2013</v>
      </c>
      <c r="R8074" s="48" t="str">
        <f t="shared" si="894"/>
        <v>201312</v>
      </c>
      <c r="S8074" s="49">
        <v>41636</v>
      </c>
      <c r="T8074" s="48">
        <v>1922.56</v>
      </c>
      <c r="U8074" s="50">
        <f t="shared" si="895"/>
        <v>1932.9561290322579</v>
      </c>
      <c r="V8074" s="51">
        <f t="shared" si="897"/>
        <v>1869.0989041095895</v>
      </c>
      <c r="W8074" s="53">
        <f t="shared" si="898"/>
        <v>6.9747348039261858E-4</v>
      </c>
      <c r="X8074" s="53" t="str">
        <f t="shared" si="899"/>
        <v/>
      </c>
      <c r="Y8074" s="54" t="str">
        <f t="shared" si="900"/>
        <v/>
      </c>
    </row>
    <row r="8075" spans="17:25" x14ac:dyDescent="0.25">
      <c r="Q8075" s="47">
        <f t="shared" si="896"/>
        <v>2013</v>
      </c>
      <c r="R8075" s="48" t="str">
        <f t="shared" si="894"/>
        <v>201312</v>
      </c>
      <c r="S8075" s="49">
        <v>41637</v>
      </c>
      <c r="T8075" s="48">
        <v>1922.56</v>
      </c>
      <c r="U8075" s="50">
        <f t="shared" si="895"/>
        <v>1932.9561290322579</v>
      </c>
      <c r="V8075" s="51">
        <f t="shared" si="897"/>
        <v>1869.0989041095895</v>
      </c>
      <c r="W8075" s="53">
        <f t="shared" si="898"/>
        <v>0</v>
      </c>
      <c r="X8075" s="53" t="str">
        <f t="shared" si="899"/>
        <v/>
      </c>
      <c r="Y8075" s="54" t="str">
        <f t="shared" si="900"/>
        <v/>
      </c>
    </row>
    <row r="8076" spans="17:25" x14ac:dyDescent="0.25">
      <c r="Q8076" s="47">
        <f t="shared" si="896"/>
        <v>2013</v>
      </c>
      <c r="R8076" s="48" t="str">
        <f t="shared" si="894"/>
        <v>201312</v>
      </c>
      <c r="S8076" s="49">
        <v>41638</v>
      </c>
      <c r="T8076" s="48">
        <v>1922.56</v>
      </c>
      <c r="U8076" s="50">
        <f t="shared" si="895"/>
        <v>1932.9561290322579</v>
      </c>
      <c r="V8076" s="51">
        <f t="shared" si="897"/>
        <v>1869.0989041095895</v>
      </c>
      <c r="W8076" s="53">
        <f t="shared" si="898"/>
        <v>0</v>
      </c>
      <c r="X8076" s="53" t="str">
        <f t="shared" si="899"/>
        <v/>
      </c>
      <c r="Y8076" s="54" t="str">
        <f t="shared" si="900"/>
        <v/>
      </c>
    </row>
    <row r="8077" spans="17:25" x14ac:dyDescent="0.25">
      <c r="Q8077" s="47">
        <f t="shared" si="896"/>
        <v>2013</v>
      </c>
      <c r="R8077" s="48" t="str">
        <f t="shared" si="894"/>
        <v>201312</v>
      </c>
      <c r="S8077" s="49">
        <v>41639</v>
      </c>
      <c r="T8077" s="48">
        <v>1926.83</v>
      </c>
      <c r="U8077" s="50">
        <f t="shared" si="895"/>
        <v>1932.9561290322579</v>
      </c>
      <c r="V8077" s="51">
        <f t="shared" si="897"/>
        <v>1869.0989041095895</v>
      </c>
      <c r="W8077" s="53">
        <f t="shared" si="898"/>
        <v>2.2209970039945848E-3</v>
      </c>
      <c r="X8077" s="53" t="str">
        <f t="shared" si="899"/>
        <v/>
      </c>
      <c r="Y8077" s="54" t="str">
        <f t="shared" si="900"/>
        <v/>
      </c>
    </row>
    <row r="8078" spans="17:25" x14ac:dyDescent="0.25">
      <c r="Q8078" s="47">
        <f t="shared" si="896"/>
        <v>2014</v>
      </c>
      <c r="R8078" s="48" t="str">
        <f t="shared" si="894"/>
        <v>20141</v>
      </c>
      <c r="S8078" s="49">
        <v>41640</v>
      </c>
      <c r="T8078" s="48">
        <v>1926.83</v>
      </c>
      <c r="U8078" s="50">
        <f t="shared" si="895"/>
        <v>1957.2870967741942</v>
      </c>
      <c r="V8078" s="51">
        <f t="shared" si="897"/>
        <v>2000.326821917809</v>
      </c>
      <c r="W8078" s="53">
        <f t="shared" si="898"/>
        <v>0</v>
      </c>
      <c r="X8078" s="53">
        <f t="shared" si="899"/>
        <v>1.25874391955898E-2</v>
      </c>
      <c r="Y8078" s="54">
        <f t="shared" si="900"/>
        <v>7.0209188780587573E-2</v>
      </c>
    </row>
    <row r="8079" spans="17:25" x14ac:dyDescent="0.25">
      <c r="Q8079" s="47">
        <f t="shared" si="896"/>
        <v>2014</v>
      </c>
      <c r="R8079" s="48" t="str">
        <f t="shared" si="894"/>
        <v>20141</v>
      </c>
      <c r="S8079" s="49">
        <v>41641</v>
      </c>
      <c r="T8079" s="48">
        <v>1926.83</v>
      </c>
      <c r="U8079" s="50">
        <f t="shared" si="895"/>
        <v>1957.2870967741942</v>
      </c>
      <c r="V8079" s="51">
        <f t="shared" si="897"/>
        <v>2000.326821917809</v>
      </c>
      <c r="W8079" s="53">
        <f t="shared" si="898"/>
        <v>0</v>
      </c>
      <c r="X8079" s="53" t="str">
        <f t="shared" si="899"/>
        <v/>
      </c>
      <c r="Y8079" s="54" t="str">
        <f t="shared" si="900"/>
        <v/>
      </c>
    </row>
    <row r="8080" spans="17:25" x14ac:dyDescent="0.25">
      <c r="Q8080" s="47">
        <f t="shared" si="896"/>
        <v>2014</v>
      </c>
      <c r="R8080" s="48" t="str">
        <f t="shared" si="894"/>
        <v>20141</v>
      </c>
      <c r="S8080" s="49">
        <v>41642</v>
      </c>
      <c r="T8080" s="48">
        <v>1938.89</v>
      </c>
      <c r="U8080" s="50">
        <f t="shared" si="895"/>
        <v>1957.2870967741942</v>
      </c>
      <c r="V8080" s="51">
        <f t="shared" si="897"/>
        <v>2000.326821917809</v>
      </c>
      <c r="W8080" s="53">
        <f t="shared" si="898"/>
        <v>6.2589849649425933E-3</v>
      </c>
      <c r="X8080" s="53" t="str">
        <f t="shared" si="899"/>
        <v/>
      </c>
      <c r="Y8080" s="54" t="str">
        <f t="shared" si="900"/>
        <v/>
      </c>
    </row>
    <row r="8081" spans="17:25" x14ac:dyDescent="0.25">
      <c r="Q8081" s="47">
        <f t="shared" si="896"/>
        <v>2014</v>
      </c>
      <c r="R8081" s="48" t="str">
        <f t="shared" si="894"/>
        <v>20141</v>
      </c>
      <c r="S8081" s="49">
        <v>41643</v>
      </c>
      <c r="T8081" s="48">
        <v>1936.92</v>
      </c>
      <c r="U8081" s="50">
        <f t="shared" si="895"/>
        <v>1957.2870967741942</v>
      </c>
      <c r="V8081" s="51">
        <f t="shared" si="897"/>
        <v>2000.326821917809</v>
      </c>
      <c r="W8081" s="53">
        <f t="shared" si="898"/>
        <v>-1.0160452630113559E-3</v>
      </c>
      <c r="X8081" s="53" t="str">
        <f t="shared" si="899"/>
        <v/>
      </c>
      <c r="Y8081" s="54" t="str">
        <f t="shared" si="900"/>
        <v/>
      </c>
    </row>
    <row r="8082" spans="17:25" x14ac:dyDescent="0.25">
      <c r="Q8082" s="47">
        <f t="shared" si="896"/>
        <v>2014</v>
      </c>
      <c r="R8082" s="48" t="str">
        <f t="shared" si="894"/>
        <v>20141</v>
      </c>
      <c r="S8082" s="49">
        <v>41644</v>
      </c>
      <c r="T8082" s="48">
        <v>1936.92</v>
      </c>
      <c r="U8082" s="50">
        <f t="shared" si="895"/>
        <v>1957.2870967741942</v>
      </c>
      <c r="V8082" s="51">
        <f t="shared" si="897"/>
        <v>2000.326821917809</v>
      </c>
      <c r="W8082" s="53">
        <f t="shared" si="898"/>
        <v>0</v>
      </c>
      <c r="X8082" s="53" t="str">
        <f t="shared" si="899"/>
        <v/>
      </c>
      <c r="Y8082" s="54" t="str">
        <f t="shared" si="900"/>
        <v/>
      </c>
    </row>
    <row r="8083" spans="17:25" x14ac:dyDescent="0.25">
      <c r="Q8083" s="47">
        <f t="shared" si="896"/>
        <v>2014</v>
      </c>
      <c r="R8083" s="48" t="str">
        <f t="shared" si="894"/>
        <v>20141</v>
      </c>
      <c r="S8083" s="49">
        <v>41645</v>
      </c>
      <c r="T8083" s="48">
        <v>1936.92</v>
      </c>
      <c r="U8083" s="50">
        <f t="shared" si="895"/>
        <v>1957.2870967741942</v>
      </c>
      <c r="V8083" s="51">
        <f t="shared" si="897"/>
        <v>2000.326821917809</v>
      </c>
      <c r="W8083" s="53">
        <f t="shared" si="898"/>
        <v>0</v>
      </c>
      <c r="X8083" s="53" t="str">
        <f t="shared" si="899"/>
        <v/>
      </c>
      <c r="Y8083" s="54" t="str">
        <f t="shared" si="900"/>
        <v/>
      </c>
    </row>
    <row r="8084" spans="17:25" x14ac:dyDescent="0.25">
      <c r="Q8084" s="47">
        <f t="shared" si="896"/>
        <v>2014</v>
      </c>
      <c r="R8084" s="48" t="str">
        <f t="shared" si="894"/>
        <v>20141</v>
      </c>
      <c r="S8084" s="49">
        <v>41646</v>
      </c>
      <c r="T8084" s="48">
        <v>1936.92</v>
      </c>
      <c r="U8084" s="50">
        <f t="shared" si="895"/>
        <v>1957.2870967741942</v>
      </c>
      <c r="V8084" s="51">
        <f t="shared" si="897"/>
        <v>2000.326821917809</v>
      </c>
      <c r="W8084" s="53">
        <f t="shared" si="898"/>
        <v>0</v>
      </c>
      <c r="X8084" s="53" t="str">
        <f t="shared" si="899"/>
        <v/>
      </c>
      <c r="Y8084" s="54" t="str">
        <f t="shared" si="900"/>
        <v/>
      </c>
    </row>
    <row r="8085" spans="17:25" x14ac:dyDescent="0.25">
      <c r="Q8085" s="47">
        <f t="shared" si="896"/>
        <v>2014</v>
      </c>
      <c r="R8085" s="48" t="str">
        <f t="shared" si="894"/>
        <v>20141</v>
      </c>
      <c r="S8085" s="49">
        <v>41647</v>
      </c>
      <c r="T8085" s="48">
        <v>1930.45</v>
      </c>
      <c r="U8085" s="50">
        <f t="shared" si="895"/>
        <v>1957.2870967741942</v>
      </c>
      <c r="V8085" s="51">
        <f t="shared" si="897"/>
        <v>2000.326821917809</v>
      </c>
      <c r="W8085" s="53">
        <f t="shared" si="898"/>
        <v>-3.3403547900791031E-3</v>
      </c>
      <c r="X8085" s="53" t="str">
        <f t="shared" si="899"/>
        <v/>
      </c>
      <c r="Y8085" s="54" t="str">
        <f t="shared" si="900"/>
        <v/>
      </c>
    </row>
    <row r="8086" spans="17:25" x14ac:dyDescent="0.25">
      <c r="Q8086" s="47">
        <f t="shared" si="896"/>
        <v>2014</v>
      </c>
      <c r="R8086" s="48" t="str">
        <f t="shared" si="894"/>
        <v>20141</v>
      </c>
      <c r="S8086" s="49">
        <v>41648</v>
      </c>
      <c r="T8086" s="48">
        <v>1933.24</v>
      </c>
      <c r="U8086" s="50">
        <f t="shared" si="895"/>
        <v>1957.2870967741942</v>
      </c>
      <c r="V8086" s="51">
        <f t="shared" si="897"/>
        <v>2000.326821917809</v>
      </c>
      <c r="W8086" s="53">
        <f t="shared" si="898"/>
        <v>1.4452588774638286E-3</v>
      </c>
      <c r="X8086" s="53" t="str">
        <f t="shared" si="899"/>
        <v/>
      </c>
      <c r="Y8086" s="54" t="str">
        <f t="shared" si="900"/>
        <v/>
      </c>
    </row>
    <row r="8087" spans="17:25" x14ac:dyDescent="0.25">
      <c r="Q8087" s="47">
        <f t="shared" si="896"/>
        <v>2014</v>
      </c>
      <c r="R8087" s="48" t="str">
        <f t="shared" si="894"/>
        <v>20141</v>
      </c>
      <c r="S8087" s="49">
        <v>41649</v>
      </c>
      <c r="T8087" s="48">
        <v>1934.88</v>
      </c>
      <c r="U8087" s="50">
        <f t="shared" si="895"/>
        <v>1957.2870967741942</v>
      </c>
      <c r="V8087" s="51">
        <f t="shared" si="897"/>
        <v>2000.326821917809</v>
      </c>
      <c r="W8087" s="53">
        <f t="shared" si="898"/>
        <v>8.4831681529462521E-4</v>
      </c>
      <c r="X8087" s="53" t="str">
        <f t="shared" si="899"/>
        <v/>
      </c>
      <c r="Y8087" s="54" t="str">
        <f t="shared" si="900"/>
        <v/>
      </c>
    </row>
    <row r="8088" spans="17:25" x14ac:dyDescent="0.25">
      <c r="Q8088" s="47">
        <f t="shared" si="896"/>
        <v>2014</v>
      </c>
      <c r="R8088" s="48" t="str">
        <f t="shared" si="894"/>
        <v>20141</v>
      </c>
      <c r="S8088" s="49">
        <v>41650</v>
      </c>
      <c r="T8088" s="48">
        <v>1926.55</v>
      </c>
      <c r="U8088" s="50">
        <f t="shared" si="895"/>
        <v>1957.2870967741942</v>
      </c>
      <c r="V8088" s="51">
        <f t="shared" si="897"/>
        <v>2000.326821917809</v>
      </c>
      <c r="W8088" s="53">
        <f t="shared" si="898"/>
        <v>-4.3051765484165561E-3</v>
      </c>
      <c r="X8088" s="53" t="str">
        <f t="shared" si="899"/>
        <v/>
      </c>
      <c r="Y8088" s="54" t="str">
        <f t="shared" si="900"/>
        <v/>
      </c>
    </row>
    <row r="8089" spans="17:25" x14ac:dyDescent="0.25">
      <c r="Q8089" s="47">
        <f t="shared" si="896"/>
        <v>2014</v>
      </c>
      <c r="R8089" s="48" t="str">
        <f t="shared" si="894"/>
        <v>20141</v>
      </c>
      <c r="S8089" s="49">
        <v>41651</v>
      </c>
      <c r="T8089" s="48">
        <v>1926.55</v>
      </c>
      <c r="U8089" s="50">
        <f t="shared" si="895"/>
        <v>1957.2870967741942</v>
      </c>
      <c r="V8089" s="51">
        <f t="shared" si="897"/>
        <v>2000.326821917809</v>
      </c>
      <c r="W8089" s="53">
        <f t="shared" si="898"/>
        <v>0</v>
      </c>
      <c r="X8089" s="53" t="str">
        <f t="shared" si="899"/>
        <v/>
      </c>
      <c r="Y8089" s="54" t="str">
        <f t="shared" si="900"/>
        <v/>
      </c>
    </row>
    <row r="8090" spans="17:25" x14ac:dyDescent="0.25">
      <c r="Q8090" s="47">
        <f t="shared" si="896"/>
        <v>2014</v>
      </c>
      <c r="R8090" s="48" t="str">
        <f t="shared" si="894"/>
        <v>20141</v>
      </c>
      <c r="S8090" s="49">
        <v>41652</v>
      </c>
      <c r="T8090" s="48">
        <v>1926.55</v>
      </c>
      <c r="U8090" s="50">
        <f t="shared" si="895"/>
        <v>1957.2870967741942</v>
      </c>
      <c r="V8090" s="51">
        <f t="shared" si="897"/>
        <v>2000.326821917809</v>
      </c>
      <c r="W8090" s="53">
        <f t="shared" si="898"/>
        <v>0</v>
      </c>
      <c r="X8090" s="53" t="str">
        <f t="shared" si="899"/>
        <v/>
      </c>
      <c r="Y8090" s="54" t="str">
        <f t="shared" si="900"/>
        <v/>
      </c>
    </row>
    <row r="8091" spans="17:25" x14ac:dyDescent="0.25">
      <c r="Q8091" s="47">
        <f t="shared" si="896"/>
        <v>2014</v>
      </c>
      <c r="R8091" s="48" t="str">
        <f t="shared" si="894"/>
        <v>20141</v>
      </c>
      <c r="S8091" s="49">
        <v>41653</v>
      </c>
      <c r="T8091" s="48">
        <v>1924.79</v>
      </c>
      <c r="U8091" s="50">
        <f t="shared" si="895"/>
        <v>1957.2870967741942</v>
      </c>
      <c r="V8091" s="51">
        <f t="shared" si="897"/>
        <v>2000.326821917809</v>
      </c>
      <c r="W8091" s="53">
        <f t="shared" si="898"/>
        <v>-9.135501284679437E-4</v>
      </c>
      <c r="X8091" s="53" t="str">
        <f t="shared" si="899"/>
        <v/>
      </c>
      <c r="Y8091" s="54" t="str">
        <f t="shared" si="900"/>
        <v/>
      </c>
    </row>
    <row r="8092" spans="17:25" x14ac:dyDescent="0.25">
      <c r="Q8092" s="47">
        <f t="shared" si="896"/>
        <v>2014</v>
      </c>
      <c r="R8092" s="48" t="str">
        <f t="shared" si="894"/>
        <v>20141</v>
      </c>
      <c r="S8092" s="49">
        <v>41654</v>
      </c>
      <c r="T8092" s="48">
        <v>1932.59</v>
      </c>
      <c r="U8092" s="50">
        <f t="shared" si="895"/>
        <v>1957.2870967741942</v>
      </c>
      <c r="V8092" s="51">
        <f t="shared" si="897"/>
        <v>2000.326821917809</v>
      </c>
      <c r="W8092" s="53">
        <f t="shared" si="898"/>
        <v>4.0523901308713306E-3</v>
      </c>
      <c r="X8092" s="53" t="str">
        <f t="shared" si="899"/>
        <v/>
      </c>
      <c r="Y8092" s="54" t="str">
        <f t="shared" si="900"/>
        <v/>
      </c>
    </row>
    <row r="8093" spans="17:25" x14ac:dyDescent="0.25">
      <c r="Q8093" s="47">
        <f t="shared" si="896"/>
        <v>2014</v>
      </c>
      <c r="R8093" s="48" t="str">
        <f t="shared" si="894"/>
        <v>20141</v>
      </c>
      <c r="S8093" s="49">
        <v>41655</v>
      </c>
      <c r="T8093" s="48">
        <v>1941.45</v>
      </c>
      <c r="U8093" s="50">
        <f t="shared" si="895"/>
        <v>1957.2870967741942</v>
      </c>
      <c r="V8093" s="51">
        <f t="shared" si="897"/>
        <v>2000.326821917809</v>
      </c>
      <c r="W8093" s="53">
        <f t="shared" si="898"/>
        <v>4.5845212900823551E-3</v>
      </c>
      <c r="X8093" s="53" t="str">
        <f t="shared" si="899"/>
        <v/>
      </c>
      <c r="Y8093" s="54" t="str">
        <f t="shared" si="900"/>
        <v/>
      </c>
    </row>
    <row r="8094" spans="17:25" x14ac:dyDescent="0.25">
      <c r="Q8094" s="47">
        <f t="shared" si="896"/>
        <v>2014</v>
      </c>
      <c r="R8094" s="48" t="str">
        <f t="shared" si="894"/>
        <v>20141</v>
      </c>
      <c r="S8094" s="49">
        <v>41656</v>
      </c>
      <c r="T8094" s="48">
        <v>1947.15</v>
      </c>
      <c r="U8094" s="50">
        <f t="shared" si="895"/>
        <v>1957.2870967741942</v>
      </c>
      <c r="V8094" s="51">
        <f t="shared" si="897"/>
        <v>2000.326821917809</v>
      </c>
      <c r="W8094" s="53">
        <f t="shared" si="898"/>
        <v>2.935949934327553E-3</v>
      </c>
      <c r="X8094" s="53" t="str">
        <f t="shared" si="899"/>
        <v/>
      </c>
      <c r="Y8094" s="54" t="str">
        <f t="shared" si="900"/>
        <v/>
      </c>
    </row>
    <row r="8095" spans="17:25" x14ac:dyDescent="0.25">
      <c r="Q8095" s="47">
        <f t="shared" si="896"/>
        <v>2014</v>
      </c>
      <c r="R8095" s="48" t="str">
        <f t="shared" si="894"/>
        <v>20141</v>
      </c>
      <c r="S8095" s="49">
        <v>41657</v>
      </c>
      <c r="T8095" s="48">
        <v>1957.86</v>
      </c>
      <c r="U8095" s="50">
        <f t="shared" si="895"/>
        <v>1957.2870967741942</v>
      </c>
      <c r="V8095" s="51">
        <f t="shared" si="897"/>
        <v>2000.326821917809</v>
      </c>
      <c r="W8095" s="53">
        <f t="shared" si="898"/>
        <v>5.5003466605036966E-3</v>
      </c>
      <c r="X8095" s="53" t="str">
        <f t="shared" si="899"/>
        <v/>
      </c>
      <c r="Y8095" s="54" t="str">
        <f t="shared" si="900"/>
        <v/>
      </c>
    </row>
    <row r="8096" spans="17:25" x14ac:dyDescent="0.25">
      <c r="Q8096" s="47">
        <f t="shared" si="896"/>
        <v>2014</v>
      </c>
      <c r="R8096" s="48" t="str">
        <f t="shared" si="894"/>
        <v>20141</v>
      </c>
      <c r="S8096" s="49">
        <v>41658</v>
      </c>
      <c r="T8096" s="48">
        <v>1957.86</v>
      </c>
      <c r="U8096" s="50">
        <f t="shared" si="895"/>
        <v>1957.2870967741942</v>
      </c>
      <c r="V8096" s="51">
        <f t="shared" si="897"/>
        <v>2000.326821917809</v>
      </c>
      <c r="W8096" s="53">
        <f t="shared" si="898"/>
        <v>0</v>
      </c>
      <c r="X8096" s="53" t="str">
        <f t="shared" si="899"/>
        <v/>
      </c>
      <c r="Y8096" s="54" t="str">
        <f t="shared" si="900"/>
        <v/>
      </c>
    </row>
    <row r="8097" spans="17:25" x14ac:dyDescent="0.25">
      <c r="Q8097" s="47">
        <f t="shared" si="896"/>
        <v>2014</v>
      </c>
      <c r="R8097" s="48" t="str">
        <f t="shared" si="894"/>
        <v>20141</v>
      </c>
      <c r="S8097" s="49">
        <v>41659</v>
      </c>
      <c r="T8097" s="48">
        <v>1957.86</v>
      </c>
      <c r="U8097" s="50">
        <f t="shared" si="895"/>
        <v>1957.2870967741942</v>
      </c>
      <c r="V8097" s="51">
        <f t="shared" si="897"/>
        <v>2000.326821917809</v>
      </c>
      <c r="W8097" s="53">
        <f t="shared" si="898"/>
        <v>0</v>
      </c>
      <c r="X8097" s="53" t="str">
        <f t="shared" si="899"/>
        <v/>
      </c>
      <c r="Y8097" s="54" t="str">
        <f t="shared" si="900"/>
        <v/>
      </c>
    </row>
    <row r="8098" spans="17:25" x14ac:dyDescent="0.25">
      <c r="Q8098" s="47">
        <f t="shared" si="896"/>
        <v>2014</v>
      </c>
      <c r="R8098" s="48" t="str">
        <f t="shared" si="894"/>
        <v>20141</v>
      </c>
      <c r="S8098" s="49">
        <v>41660</v>
      </c>
      <c r="T8098" s="48">
        <v>1957.86</v>
      </c>
      <c r="U8098" s="50">
        <f t="shared" si="895"/>
        <v>1957.2870967741942</v>
      </c>
      <c r="V8098" s="51">
        <f t="shared" si="897"/>
        <v>2000.326821917809</v>
      </c>
      <c r="W8098" s="53">
        <f t="shared" si="898"/>
        <v>0</v>
      </c>
      <c r="X8098" s="53" t="str">
        <f t="shared" si="899"/>
        <v/>
      </c>
      <c r="Y8098" s="54" t="str">
        <f t="shared" si="900"/>
        <v/>
      </c>
    </row>
    <row r="8099" spans="17:25" x14ac:dyDescent="0.25">
      <c r="Q8099" s="47">
        <f t="shared" si="896"/>
        <v>2014</v>
      </c>
      <c r="R8099" s="48" t="str">
        <f t="shared" si="894"/>
        <v>20141</v>
      </c>
      <c r="S8099" s="49">
        <v>41661</v>
      </c>
      <c r="T8099" s="48">
        <v>1981.98</v>
      </c>
      <c r="U8099" s="50">
        <f t="shared" si="895"/>
        <v>1957.2870967741942</v>
      </c>
      <c r="V8099" s="51">
        <f t="shared" si="897"/>
        <v>2000.326821917809</v>
      </c>
      <c r="W8099" s="53">
        <f t="shared" si="898"/>
        <v>1.2319573411786466E-2</v>
      </c>
      <c r="X8099" s="53" t="str">
        <f t="shared" si="899"/>
        <v/>
      </c>
      <c r="Y8099" s="54" t="str">
        <f t="shared" si="900"/>
        <v/>
      </c>
    </row>
    <row r="8100" spans="17:25" x14ac:dyDescent="0.25">
      <c r="Q8100" s="47">
        <f t="shared" si="896"/>
        <v>2014</v>
      </c>
      <c r="R8100" s="48" t="str">
        <f t="shared" si="894"/>
        <v>20141</v>
      </c>
      <c r="S8100" s="49">
        <v>41662</v>
      </c>
      <c r="T8100" s="48">
        <v>1983.48</v>
      </c>
      <c r="U8100" s="50">
        <f t="shared" si="895"/>
        <v>1957.2870967741942</v>
      </c>
      <c r="V8100" s="51">
        <f t="shared" si="897"/>
        <v>2000.326821917809</v>
      </c>
      <c r="W8100" s="53">
        <f t="shared" si="898"/>
        <v>7.5681893863710492E-4</v>
      </c>
      <c r="X8100" s="53" t="str">
        <f t="shared" si="899"/>
        <v/>
      </c>
      <c r="Y8100" s="54" t="str">
        <f t="shared" si="900"/>
        <v/>
      </c>
    </row>
    <row r="8101" spans="17:25" x14ac:dyDescent="0.25">
      <c r="Q8101" s="47">
        <f t="shared" si="896"/>
        <v>2014</v>
      </c>
      <c r="R8101" s="48" t="str">
        <f t="shared" si="894"/>
        <v>20141</v>
      </c>
      <c r="S8101" s="49">
        <v>41663</v>
      </c>
      <c r="T8101" s="48">
        <v>1993.23</v>
      </c>
      <c r="U8101" s="50">
        <f t="shared" si="895"/>
        <v>1957.2870967741942</v>
      </c>
      <c r="V8101" s="51">
        <f t="shared" si="897"/>
        <v>2000.326821917809</v>
      </c>
      <c r="W8101" s="53">
        <f t="shared" si="898"/>
        <v>4.9156028797869844E-3</v>
      </c>
      <c r="X8101" s="53" t="str">
        <f t="shared" si="899"/>
        <v/>
      </c>
      <c r="Y8101" s="54" t="str">
        <f t="shared" si="900"/>
        <v/>
      </c>
    </row>
    <row r="8102" spans="17:25" x14ac:dyDescent="0.25">
      <c r="Q8102" s="47">
        <f t="shared" si="896"/>
        <v>2014</v>
      </c>
      <c r="R8102" s="48" t="str">
        <f t="shared" si="894"/>
        <v>20141</v>
      </c>
      <c r="S8102" s="49">
        <v>41664</v>
      </c>
      <c r="T8102" s="48">
        <v>2000.48</v>
      </c>
      <c r="U8102" s="50">
        <f t="shared" si="895"/>
        <v>1957.2870967741942</v>
      </c>
      <c r="V8102" s="51">
        <f t="shared" si="897"/>
        <v>2000.326821917809</v>
      </c>
      <c r="W8102" s="53">
        <f t="shared" si="898"/>
        <v>3.6373123021427034E-3</v>
      </c>
      <c r="X8102" s="53" t="str">
        <f t="shared" si="899"/>
        <v/>
      </c>
      <c r="Y8102" s="54" t="str">
        <f t="shared" si="900"/>
        <v/>
      </c>
    </row>
    <row r="8103" spans="17:25" x14ac:dyDescent="0.25">
      <c r="Q8103" s="47">
        <f t="shared" si="896"/>
        <v>2014</v>
      </c>
      <c r="R8103" s="48" t="str">
        <f t="shared" si="894"/>
        <v>20141</v>
      </c>
      <c r="S8103" s="49">
        <v>41665</v>
      </c>
      <c r="T8103" s="48">
        <v>2000.48</v>
      </c>
      <c r="U8103" s="50">
        <f t="shared" si="895"/>
        <v>1957.2870967741942</v>
      </c>
      <c r="V8103" s="51">
        <f t="shared" si="897"/>
        <v>2000.326821917809</v>
      </c>
      <c r="W8103" s="53">
        <f t="shared" si="898"/>
        <v>0</v>
      </c>
      <c r="X8103" s="53" t="str">
        <f t="shared" si="899"/>
        <v/>
      </c>
      <c r="Y8103" s="54" t="str">
        <f t="shared" si="900"/>
        <v/>
      </c>
    </row>
    <row r="8104" spans="17:25" x14ac:dyDescent="0.25">
      <c r="Q8104" s="47">
        <f t="shared" si="896"/>
        <v>2014</v>
      </c>
      <c r="R8104" s="48" t="str">
        <f t="shared" si="894"/>
        <v>20141</v>
      </c>
      <c r="S8104" s="49">
        <v>41666</v>
      </c>
      <c r="T8104" s="48">
        <v>2000.48</v>
      </c>
      <c r="U8104" s="50">
        <f t="shared" si="895"/>
        <v>1957.2870967741942</v>
      </c>
      <c r="V8104" s="51">
        <f t="shared" si="897"/>
        <v>2000.326821917809</v>
      </c>
      <c r="W8104" s="53">
        <f t="shared" si="898"/>
        <v>0</v>
      </c>
      <c r="X8104" s="53" t="str">
        <f t="shared" si="899"/>
        <v/>
      </c>
      <c r="Y8104" s="54" t="str">
        <f t="shared" si="900"/>
        <v/>
      </c>
    </row>
    <row r="8105" spans="17:25" x14ac:dyDescent="0.25">
      <c r="Q8105" s="47">
        <f t="shared" si="896"/>
        <v>2014</v>
      </c>
      <c r="R8105" s="48" t="str">
        <f t="shared" si="894"/>
        <v>20141</v>
      </c>
      <c r="S8105" s="49">
        <v>41667</v>
      </c>
      <c r="T8105" s="48">
        <v>1997.91</v>
      </c>
      <c r="U8105" s="50">
        <f t="shared" si="895"/>
        <v>1957.2870967741942</v>
      </c>
      <c r="V8105" s="51">
        <f t="shared" si="897"/>
        <v>2000.326821917809</v>
      </c>
      <c r="W8105" s="53">
        <f t="shared" si="898"/>
        <v>-1.2846916739982506E-3</v>
      </c>
      <c r="X8105" s="53" t="str">
        <f t="shared" si="899"/>
        <v/>
      </c>
      <c r="Y8105" s="54" t="str">
        <f t="shared" si="900"/>
        <v/>
      </c>
    </row>
    <row r="8106" spans="17:25" x14ac:dyDescent="0.25">
      <c r="Q8106" s="47">
        <f t="shared" si="896"/>
        <v>2014</v>
      </c>
      <c r="R8106" s="48" t="str">
        <f t="shared" si="894"/>
        <v>20141</v>
      </c>
      <c r="S8106" s="49">
        <v>41668</v>
      </c>
      <c r="T8106" s="48">
        <v>2000.56</v>
      </c>
      <c r="U8106" s="50">
        <f t="shared" si="895"/>
        <v>1957.2870967741942</v>
      </c>
      <c r="V8106" s="51">
        <f t="shared" si="897"/>
        <v>2000.326821917809</v>
      </c>
      <c r="W8106" s="53">
        <f t="shared" si="898"/>
        <v>1.3263860734467059E-3</v>
      </c>
      <c r="X8106" s="53" t="str">
        <f t="shared" si="899"/>
        <v/>
      </c>
      <c r="Y8106" s="54" t="str">
        <f t="shared" si="900"/>
        <v/>
      </c>
    </row>
    <row r="8107" spans="17:25" x14ac:dyDescent="0.25">
      <c r="Q8107" s="47">
        <f t="shared" si="896"/>
        <v>2014</v>
      </c>
      <c r="R8107" s="48" t="str">
        <f t="shared" si="894"/>
        <v>20141</v>
      </c>
      <c r="S8107" s="49">
        <v>41669</v>
      </c>
      <c r="T8107" s="48">
        <v>2013.17</v>
      </c>
      <c r="U8107" s="50">
        <f t="shared" si="895"/>
        <v>1957.2870967741942</v>
      </c>
      <c r="V8107" s="51">
        <f t="shared" si="897"/>
        <v>2000.326821917809</v>
      </c>
      <c r="W8107" s="53">
        <f t="shared" si="898"/>
        <v>6.3032350941736315E-3</v>
      </c>
      <c r="X8107" s="53" t="str">
        <f t="shared" si="899"/>
        <v/>
      </c>
      <c r="Y8107" s="54" t="str">
        <f t="shared" si="900"/>
        <v/>
      </c>
    </row>
    <row r="8108" spans="17:25" x14ac:dyDescent="0.25">
      <c r="Q8108" s="47">
        <f t="shared" si="896"/>
        <v>2014</v>
      </c>
      <c r="R8108" s="48" t="str">
        <f t="shared" si="894"/>
        <v>20141</v>
      </c>
      <c r="S8108" s="49">
        <v>41670</v>
      </c>
      <c r="T8108" s="48">
        <v>2008.26</v>
      </c>
      <c r="U8108" s="50">
        <f t="shared" si="895"/>
        <v>1957.2870967741942</v>
      </c>
      <c r="V8108" s="51">
        <f t="shared" si="897"/>
        <v>2000.326821917809</v>
      </c>
      <c r="W8108" s="53">
        <f t="shared" si="898"/>
        <v>-2.4389395828470217E-3</v>
      </c>
      <c r="X8108" s="53" t="str">
        <f t="shared" si="899"/>
        <v/>
      </c>
      <c r="Y8108" s="54" t="str">
        <f t="shared" si="900"/>
        <v/>
      </c>
    </row>
    <row r="8109" spans="17:25" x14ac:dyDescent="0.25">
      <c r="Q8109" s="47">
        <f t="shared" si="896"/>
        <v>2014</v>
      </c>
      <c r="R8109" s="48" t="str">
        <f t="shared" si="894"/>
        <v>20142</v>
      </c>
      <c r="S8109" s="49">
        <v>41671</v>
      </c>
      <c r="T8109" s="48">
        <v>2021.1</v>
      </c>
      <c r="U8109" s="50">
        <f t="shared" si="895"/>
        <v>2038.4925000000001</v>
      </c>
      <c r="V8109" s="51">
        <f t="shared" si="897"/>
        <v>2000.326821917809</v>
      </c>
      <c r="W8109" s="53">
        <f t="shared" si="898"/>
        <v>6.3935944549011747E-3</v>
      </c>
      <c r="X8109" s="53">
        <f t="shared" si="899"/>
        <v>4.1488754184115573E-2</v>
      </c>
      <c r="Y8109" s="54" t="str">
        <f t="shared" si="900"/>
        <v/>
      </c>
    </row>
    <row r="8110" spans="17:25" x14ac:dyDescent="0.25">
      <c r="Q8110" s="47">
        <f t="shared" si="896"/>
        <v>2014</v>
      </c>
      <c r="R8110" s="48" t="str">
        <f t="shared" si="894"/>
        <v>20142</v>
      </c>
      <c r="S8110" s="49">
        <v>41672</v>
      </c>
      <c r="T8110" s="48">
        <v>2021.1</v>
      </c>
      <c r="U8110" s="50">
        <f t="shared" si="895"/>
        <v>2038.4925000000001</v>
      </c>
      <c r="V8110" s="51">
        <f t="shared" si="897"/>
        <v>2000.326821917809</v>
      </c>
      <c r="W8110" s="53">
        <f t="shared" si="898"/>
        <v>0</v>
      </c>
      <c r="X8110" s="53" t="str">
        <f t="shared" si="899"/>
        <v/>
      </c>
      <c r="Y8110" s="54" t="str">
        <f t="shared" si="900"/>
        <v/>
      </c>
    </row>
    <row r="8111" spans="17:25" x14ac:dyDescent="0.25">
      <c r="Q8111" s="47">
        <f t="shared" si="896"/>
        <v>2014</v>
      </c>
      <c r="R8111" s="48" t="str">
        <f t="shared" si="894"/>
        <v>20142</v>
      </c>
      <c r="S8111" s="49">
        <v>41673</v>
      </c>
      <c r="T8111" s="48">
        <v>2021.1</v>
      </c>
      <c r="U8111" s="50">
        <f t="shared" si="895"/>
        <v>2038.4925000000001</v>
      </c>
      <c r="V8111" s="51">
        <f t="shared" si="897"/>
        <v>2000.326821917809</v>
      </c>
      <c r="W8111" s="53">
        <f t="shared" si="898"/>
        <v>0</v>
      </c>
      <c r="X8111" s="53" t="str">
        <f t="shared" si="899"/>
        <v/>
      </c>
      <c r="Y8111" s="54" t="str">
        <f t="shared" si="900"/>
        <v/>
      </c>
    </row>
    <row r="8112" spans="17:25" x14ac:dyDescent="0.25">
      <c r="Q8112" s="47">
        <f t="shared" si="896"/>
        <v>2014</v>
      </c>
      <c r="R8112" s="48" t="str">
        <f t="shared" si="894"/>
        <v>20142</v>
      </c>
      <c r="S8112" s="49">
        <v>41674</v>
      </c>
      <c r="T8112" s="48">
        <v>2039.85</v>
      </c>
      <c r="U8112" s="50">
        <f t="shared" si="895"/>
        <v>2038.4925000000001</v>
      </c>
      <c r="V8112" s="51">
        <f t="shared" si="897"/>
        <v>2000.326821917809</v>
      </c>
      <c r="W8112" s="53">
        <f t="shared" si="898"/>
        <v>9.2771263173518914E-3</v>
      </c>
      <c r="X8112" s="53" t="str">
        <f t="shared" si="899"/>
        <v/>
      </c>
      <c r="Y8112" s="54" t="str">
        <f t="shared" si="900"/>
        <v/>
      </c>
    </row>
    <row r="8113" spans="17:25" x14ac:dyDescent="0.25">
      <c r="Q8113" s="47">
        <f t="shared" si="896"/>
        <v>2014</v>
      </c>
      <c r="R8113" s="48" t="str">
        <f t="shared" si="894"/>
        <v>20142</v>
      </c>
      <c r="S8113" s="49">
        <v>41675</v>
      </c>
      <c r="T8113" s="48">
        <v>2041.34</v>
      </c>
      <c r="U8113" s="50">
        <f t="shared" si="895"/>
        <v>2038.4925000000001</v>
      </c>
      <c r="V8113" s="51">
        <f t="shared" si="897"/>
        <v>2000.326821917809</v>
      </c>
      <c r="W8113" s="53">
        <f t="shared" si="898"/>
        <v>7.3044586611770157E-4</v>
      </c>
      <c r="X8113" s="53" t="str">
        <f t="shared" si="899"/>
        <v/>
      </c>
      <c r="Y8113" s="54" t="str">
        <f t="shared" si="900"/>
        <v/>
      </c>
    </row>
    <row r="8114" spans="17:25" x14ac:dyDescent="0.25">
      <c r="Q8114" s="47">
        <f t="shared" si="896"/>
        <v>2014</v>
      </c>
      <c r="R8114" s="48" t="str">
        <f t="shared" si="894"/>
        <v>20142</v>
      </c>
      <c r="S8114" s="49">
        <v>41676</v>
      </c>
      <c r="T8114" s="48">
        <v>2048.75</v>
      </c>
      <c r="U8114" s="50">
        <f t="shared" si="895"/>
        <v>2038.4925000000001</v>
      </c>
      <c r="V8114" s="51">
        <f t="shared" si="897"/>
        <v>2000.326821917809</v>
      </c>
      <c r="W8114" s="53">
        <f t="shared" si="898"/>
        <v>3.6299685500700285E-3</v>
      </c>
      <c r="X8114" s="53" t="str">
        <f t="shared" si="899"/>
        <v/>
      </c>
      <c r="Y8114" s="54" t="str">
        <f t="shared" si="900"/>
        <v/>
      </c>
    </row>
    <row r="8115" spans="17:25" x14ac:dyDescent="0.25">
      <c r="Q8115" s="47">
        <f t="shared" si="896"/>
        <v>2014</v>
      </c>
      <c r="R8115" s="48" t="str">
        <f t="shared" si="894"/>
        <v>20142</v>
      </c>
      <c r="S8115" s="49">
        <v>41677</v>
      </c>
      <c r="T8115" s="48">
        <v>2049.52</v>
      </c>
      <c r="U8115" s="50">
        <f t="shared" si="895"/>
        <v>2038.4925000000001</v>
      </c>
      <c r="V8115" s="51">
        <f t="shared" si="897"/>
        <v>2000.326821917809</v>
      </c>
      <c r="W8115" s="53">
        <f t="shared" si="898"/>
        <v>3.7583892617454318E-4</v>
      </c>
      <c r="X8115" s="53" t="str">
        <f t="shared" si="899"/>
        <v/>
      </c>
      <c r="Y8115" s="54" t="str">
        <f t="shared" si="900"/>
        <v/>
      </c>
    </row>
    <row r="8116" spans="17:25" x14ac:dyDescent="0.25">
      <c r="Q8116" s="47">
        <f t="shared" si="896"/>
        <v>2014</v>
      </c>
      <c r="R8116" s="48" t="str">
        <f t="shared" si="894"/>
        <v>20142</v>
      </c>
      <c r="S8116" s="49">
        <v>41678</v>
      </c>
      <c r="T8116" s="48">
        <v>2046.06</v>
      </c>
      <c r="U8116" s="50">
        <f t="shared" si="895"/>
        <v>2038.4925000000001</v>
      </c>
      <c r="V8116" s="51">
        <f t="shared" si="897"/>
        <v>2000.326821917809</v>
      </c>
      <c r="W8116" s="53">
        <f t="shared" si="898"/>
        <v>-1.6882001639408895E-3</v>
      </c>
      <c r="X8116" s="53" t="str">
        <f t="shared" si="899"/>
        <v/>
      </c>
      <c r="Y8116" s="54" t="str">
        <f t="shared" si="900"/>
        <v/>
      </c>
    </row>
    <row r="8117" spans="17:25" x14ac:dyDescent="0.25">
      <c r="Q8117" s="47">
        <f t="shared" si="896"/>
        <v>2014</v>
      </c>
      <c r="R8117" s="48" t="str">
        <f t="shared" si="894"/>
        <v>20142</v>
      </c>
      <c r="S8117" s="49">
        <v>41679</v>
      </c>
      <c r="T8117" s="48">
        <v>2046.06</v>
      </c>
      <c r="U8117" s="50">
        <f t="shared" si="895"/>
        <v>2038.4925000000001</v>
      </c>
      <c r="V8117" s="51">
        <f t="shared" si="897"/>
        <v>2000.326821917809</v>
      </c>
      <c r="W8117" s="53">
        <f t="shared" si="898"/>
        <v>0</v>
      </c>
      <c r="X8117" s="53" t="str">
        <f t="shared" si="899"/>
        <v/>
      </c>
      <c r="Y8117" s="54" t="str">
        <f t="shared" si="900"/>
        <v/>
      </c>
    </row>
    <row r="8118" spans="17:25" x14ac:dyDescent="0.25">
      <c r="Q8118" s="47">
        <f t="shared" si="896"/>
        <v>2014</v>
      </c>
      <c r="R8118" s="48" t="str">
        <f t="shared" si="894"/>
        <v>20142</v>
      </c>
      <c r="S8118" s="49">
        <v>41680</v>
      </c>
      <c r="T8118" s="48">
        <v>2046.06</v>
      </c>
      <c r="U8118" s="50">
        <f t="shared" si="895"/>
        <v>2038.4925000000001</v>
      </c>
      <c r="V8118" s="51">
        <f t="shared" si="897"/>
        <v>2000.326821917809</v>
      </c>
      <c r="W8118" s="53">
        <f t="shared" si="898"/>
        <v>0</v>
      </c>
      <c r="X8118" s="53" t="str">
        <f t="shared" si="899"/>
        <v/>
      </c>
      <c r="Y8118" s="54" t="str">
        <f t="shared" si="900"/>
        <v/>
      </c>
    </row>
    <row r="8119" spans="17:25" x14ac:dyDescent="0.25">
      <c r="Q8119" s="47">
        <f t="shared" si="896"/>
        <v>2014</v>
      </c>
      <c r="R8119" s="48" t="str">
        <f t="shared" si="894"/>
        <v>20142</v>
      </c>
      <c r="S8119" s="49">
        <v>41681</v>
      </c>
      <c r="T8119" s="48">
        <v>2048.5500000000002</v>
      </c>
      <c r="U8119" s="50">
        <f t="shared" si="895"/>
        <v>2038.4925000000001</v>
      </c>
      <c r="V8119" s="51">
        <f t="shared" si="897"/>
        <v>2000.326821917809</v>
      </c>
      <c r="W8119" s="53">
        <f t="shared" si="898"/>
        <v>1.2169731092930292E-3</v>
      </c>
      <c r="X8119" s="53" t="str">
        <f t="shared" si="899"/>
        <v/>
      </c>
      <c r="Y8119" s="54" t="str">
        <f t="shared" si="900"/>
        <v/>
      </c>
    </row>
    <row r="8120" spans="17:25" x14ac:dyDescent="0.25">
      <c r="Q8120" s="47">
        <f t="shared" si="896"/>
        <v>2014</v>
      </c>
      <c r="R8120" s="48" t="str">
        <f t="shared" si="894"/>
        <v>20142</v>
      </c>
      <c r="S8120" s="49">
        <v>41682</v>
      </c>
      <c r="T8120" s="48">
        <v>2041.61</v>
      </c>
      <c r="U8120" s="50">
        <f t="shared" si="895"/>
        <v>2038.4925000000001</v>
      </c>
      <c r="V8120" s="51">
        <f t="shared" si="897"/>
        <v>2000.326821917809</v>
      </c>
      <c r="W8120" s="53">
        <f t="shared" si="898"/>
        <v>-3.387762075614642E-3</v>
      </c>
      <c r="X8120" s="53" t="str">
        <f t="shared" si="899"/>
        <v/>
      </c>
      <c r="Y8120" s="54" t="str">
        <f t="shared" si="900"/>
        <v/>
      </c>
    </row>
    <row r="8121" spans="17:25" x14ac:dyDescent="0.25">
      <c r="Q8121" s="47">
        <f t="shared" si="896"/>
        <v>2014</v>
      </c>
      <c r="R8121" s="48" t="str">
        <f t="shared" si="894"/>
        <v>20142</v>
      </c>
      <c r="S8121" s="49">
        <v>41683</v>
      </c>
      <c r="T8121" s="48">
        <v>2031.75</v>
      </c>
      <c r="U8121" s="50">
        <f t="shared" si="895"/>
        <v>2038.4925000000001</v>
      </c>
      <c r="V8121" s="51">
        <f t="shared" si="897"/>
        <v>2000.326821917809</v>
      </c>
      <c r="W8121" s="53">
        <f t="shared" si="898"/>
        <v>-4.829521798972336E-3</v>
      </c>
      <c r="X8121" s="53" t="str">
        <f t="shared" si="899"/>
        <v/>
      </c>
      <c r="Y8121" s="54" t="str">
        <f t="shared" si="900"/>
        <v/>
      </c>
    </row>
    <row r="8122" spans="17:25" x14ac:dyDescent="0.25">
      <c r="Q8122" s="47">
        <f t="shared" si="896"/>
        <v>2014</v>
      </c>
      <c r="R8122" s="48" t="str">
        <f t="shared" si="894"/>
        <v>20142</v>
      </c>
      <c r="S8122" s="49">
        <v>41684</v>
      </c>
      <c r="T8122" s="48">
        <v>2032.99</v>
      </c>
      <c r="U8122" s="50">
        <f t="shared" si="895"/>
        <v>2038.4925000000001</v>
      </c>
      <c r="V8122" s="51">
        <f t="shared" si="897"/>
        <v>2000.326821917809</v>
      </c>
      <c r="W8122" s="53">
        <f t="shared" si="898"/>
        <v>6.1031130798583355E-4</v>
      </c>
      <c r="X8122" s="53" t="str">
        <f t="shared" si="899"/>
        <v/>
      </c>
      <c r="Y8122" s="54" t="str">
        <f t="shared" si="900"/>
        <v/>
      </c>
    </row>
    <row r="8123" spans="17:25" x14ac:dyDescent="0.25">
      <c r="Q8123" s="47">
        <f t="shared" si="896"/>
        <v>2014</v>
      </c>
      <c r="R8123" s="48" t="str">
        <f t="shared" si="894"/>
        <v>20142</v>
      </c>
      <c r="S8123" s="49">
        <v>41685</v>
      </c>
      <c r="T8123" s="48">
        <v>2022.68</v>
      </c>
      <c r="U8123" s="50">
        <f t="shared" si="895"/>
        <v>2038.4925000000001</v>
      </c>
      <c r="V8123" s="51">
        <f t="shared" si="897"/>
        <v>2000.326821917809</v>
      </c>
      <c r="W8123" s="53">
        <f t="shared" si="898"/>
        <v>-5.0713481128780158E-3</v>
      </c>
      <c r="X8123" s="53" t="str">
        <f t="shared" si="899"/>
        <v/>
      </c>
      <c r="Y8123" s="54" t="str">
        <f t="shared" si="900"/>
        <v/>
      </c>
    </row>
    <row r="8124" spans="17:25" x14ac:dyDescent="0.25">
      <c r="Q8124" s="47">
        <f t="shared" si="896"/>
        <v>2014</v>
      </c>
      <c r="R8124" s="48" t="str">
        <f t="shared" si="894"/>
        <v>20142</v>
      </c>
      <c r="S8124" s="49">
        <v>41686</v>
      </c>
      <c r="T8124" s="48">
        <v>2022.68</v>
      </c>
      <c r="U8124" s="50">
        <f t="shared" si="895"/>
        <v>2038.4925000000001</v>
      </c>
      <c r="V8124" s="51">
        <f t="shared" si="897"/>
        <v>2000.326821917809</v>
      </c>
      <c r="W8124" s="53">
        <f t="shared" si="898"/>
        <v>0</v>
      </c>
      <c r="X8124" s="53" t="str">
        <f t="shared" si="899"/>
        <v/>
      </c>
      <c r="Y8124" s="54" t="str">
        <f t="shared" si="900"/>
        <v/>
      </c>
    </row>
    <row r="8125" spans="17:25" x14ac:dyDescent="0.25">
      <c r="Q8125" s="47">
        <f t="shared" si="896"/>
        <v>2014</v>
      </c>
      <c r="R8125" s="48" t="str">
        <f t="shared" si="894"/>
        <v>20142</v>
      </c>
      <c r="S8125" s="49">
        <v>41687</v>
      </c>
      <c r="T8125" s="48">
        <v>2022.68</v>
      </c>
      <c r="U8125" s="50">
        <f t="shared" si="895"/>
        <v>2038.4925000000001</v>
      </c>
      <c r="V8125" s="51">
        <f t="shared" si="897"/>
        <v>2000.326821917809</v>
      </c>
      <c r="W8125" s="53">
        <f t="shared" si="898"/>
        <v>0</v>
      </c>
      <c r="X8125" s="53" t="str">
        <f t="shared" si="899"/>
        <v/>
      </c>
      <c r="Y8125" s="54" t="str">
        <f t="shared" si="900"/>
        <v/>
      </c>
    </row>
    <row r="8126" spans="17:25" x14ac:dyDescent="0.25">
      <c r="Q8126" s="47">
        <f t="shared" si="896"/>
        <v>2014</v>
      </c>
      <c r="R8126" s="48" t="str">
        <f t="shared" si="894"/>
        <v>20142</v>
      </c>
      <c r="S8126" s="49">
        <v>41688</v>
      </c>
      <c r="T8126" s="48">
        <v>2022.68</v>
      </c>
      <c r="U8126" s="50">
        <f t="shared" si="895"/>
        <v>2038.4925000000001</v>
      </c>
      <c r="V8126" s="51">
        <f t="shared" si="897"/>
        <v>2000.326821917809</v>
      </c>
      <c r="W8126" s="53">
        <f t="shared" si="898"/>
        <v>0</v>
      </c>
      <c r="X8126" s="53" t="str">
        <f t="shared" si="899"/>
        <v/>
      </c>
      <c r="Y8126" s="54" t="str">
        <f t="shared" si="900"/>
        <v/>
      </c>
    </row>
    <row r="8127" spans="17:25" x14ac:dyDescent="0.25">
      <c r="Q8127" s="47">
        <f t="shared" si="896"/>
        <v>2014</v>
      </c>
      <c r="R8127" s="48" t="str">
        <f t="shared" si="894"/>
        <v>20142</v>
      </c>
      <c r="S8127" s="49">
        <v>41689</v>
      </c>
      <c r="T8127" s="48">
        <v>2028.54</v>
      </c>
      <c r="U8127" s="50">
        <f t="shared" si="895"/>
        <v>2038.4925000000001</v>
      </c>
      <c r="V8127" s="51">
        <f t="shared" si="897"/>
        <v>2000.326821917809</v>
      </c>
      <c r="W8127" s="53">
        <f t="shared" si="898"/>
        <v>2.897146360274494E-3</v>
      </c>
      <c r="X8127" s="53" t="str">
        <f t="shared" si="899"/>
        <v/>
      </c>
      <c r="Y8127" s="54" t="str">
        <f t="shared" si="900"/>
        <v/>
      </c>
    </row>
    <row r="8128" spans="17:25" x14ac:dyDescent="0.25">
      <c r="Q8128" s="47">
        <f t="shared" si="896"/>
        <v>2014</v>
      </c>
      <c r="R8128" s="48" t="str">
        <f t="shared" si="894"/>
        <v>20142</v>
      </c>
      <c r="S8128" s="49">
        <v>41690</v>
      </c>
      <c r="T8128" s="48">
        <v>2042.22</v>
      </c>
      <c r="U8128" s="50">
        <f t="shared" si="895"/>
        <v>2038.4925000000001</v>
      </c>
      <c r="V8128" s="51">
        <f t="shared" si="897"/>
        <v>2000.326821917809</v>
      </c>
      <c r="W8128" s="53">
        <f t="shared" si="898"/>
        <v>6.7437664527196794E-3</v>
      </c>
      <c r="X8128" s="53" t="str">
        <f t="shared" si="899"/>
        <v/>
      </c>
      <c r="Y8128" s="54" t="str">
        <f t="shared" si="900"/>
        <v/>
      </c>
    </row>
    <row r="8129" spans="17:25" x14ac:dyDescent="0.25">
      <c r="Q8129" s="47">
        <f t="shared" si="896"/>
        <v>2014</v>
      </c>
      <c r="R8129" s="48" t="str">
        <f t="shared" si="894"/>
        <v>20142</v>
      </c>
      <c r="S8129" s="49">
        <v>41691</v>
      </c>
      <c r="T8129" s="48">
        <v>2052.46</v>
      </c>
      <c r="U8129" s="50">
        <f t="shared" si="895"/>
        <v>2038.4925000000001</v>
      </c>
      <c r="V8129" s="51">
        <f t="shared" si="897"/>
        <v>2000.326821917809</v>
      </c>
      <c r="W8129" s="53">
        <f t="shared" si="898"/>
        <v>5.0141512667587484E-3</v>
      </c>
      <c r="X8129" s="53" t="str">
        <f t="shared" si="899"/>
        <v/>
      </c>
      <c r="Y8129" s="54" t="str">
        <f t="shared" si="900"/>
        <v/>
      </c>
    </row>
    <row r="8130" spans="17:25" x14ac:dyDescent="0.25">
      <c r="Q8130" s="47">
        <f t="shared" si="896"/>
        <v>2014</v>
      </c>
      <c r="R8130" s="48" t="str">
        <f t="shared" si="894"/>
        <v>20142</v>
      </c>
      <c r="S8130" s="49">
        <v>41692</v>
      </c>
      <c r="T8130" s="48">
        <v>2043.96</v>
      </c>
      <c r="U8130" s="50">
        <f t="shared" si="895"/>
        <v>2038.4925000000001</v>
      </c>
      <c r="V8130" s="51">
        <f t="shared" si="897"/>
        <v>2000.326821917809</v>
      </c>
      <c r="W8130" s="53">
        <f t="shared" si="898"/>
        <v>-4.141371817233952E-3</v>
      </c>
      <c r="X8130" s="53" t="str">
        <f t="shared" si="899"/>
        <v/>
      </c>
      <c r="Y8130" s="54" t="str">
        <f t="shared" si="900"/>
        <v/>
      </c>
    </row>
    <row r="8131" spans="17:25" x14ac:dyDescent="0.25">
      <c r="Q8131" s="47">
        <f t="shared" si="896"/>
        <v>2014</v>
      </c>
      <c r="R8131" s="48" t="str">
        <f t="shared" si="894"/>
        <v>20142</v>
      </c>
      <c r="S8131" s="49">
        <v>41693</v>
      </c>
      <c r="T8131" s="48">
        <v>2043.96</v>
      </c>
      <c r="U8131" s="50">
        <f t="shared" si="895"/>
        <v>2038.4925000000001</v>
      </c>
      <c r="V8131" s="51">
        <f t="shared" si="897"/>
        <v>2000.326821917809</v>
      </c>
      <c r="W8131" s="53">
        <f t="shared" si="898"/>
        <v>0</v>
      </c>
      <c r="X8131" s="53" t="str">
        <f t="shared" si="899"/>
        <v/>
      </c>
      <c r="Y8131" s="54" t="str">
        <f t="shared" si="900"/>
        <v/>
      </c>
    </row>
    <row r="8132" spans="17:25" x14ac:dyDescent="0.25">
      <c r="Q8132" s="47">
        <f t="shared" si="896"/>
        <v>2014</v>
      </c>
      <c r="R8132" s="48" t="str">
        <f t="shared" si="894"/>
        <v>20142</v>
      </c>
      <c r="S8132" s="49">
        <v>41694</v>
      </c>
      <c r="T8132" s="48">
        <v>2043.96</v>
      </c>
      <c r="U8132" s="50">
        <f t="shared" si="895"/>
        <v>2038.4925000000001</v>
      </c>
      <c r="V8132" s="51">
        <f t="shared" si="897"/>
        <v>2000.326821917809</v>
      </c>
      <c r="W8132" s="53">
        <f t="shared" si="898"/>
        <v>0</v>
      </c>
      <c r="X8132" s="53" t="str">
        <f t="shared" si="899"/>
        <v/>
      </c>
      <c r="Y8132" s="54" t="str">
        <f t="shared" si="900"/>
        <v/>
      </c>
    </row>
    <row r="8133" spans="17:25" x14ac:dyDescent="0.25">
      <c r="Q8133" s="47">
        <f t="shared" si="896"/>
        <v>2014</v>
      </c>
      <c r="R8133" s="48" t="str">
        <f t="shared" si="894"/>
        <v>20142</v>
      </c>
      <c r="S8133" s="49">
        <v>41695</v>
      </c>
      <c r="T8133" s="48">
        <v>2042.67</v>
      </c>
      <c r="U8133" s="50">
        <f t="shared" si="895"/>
        <v>2038.4925000000001</v>
      </c>
      <c r="V8133" s="51">
        <f t="shared" si="897"/>
        <v>2000.326821917809</v>
      </c>
      <c r="W8133" s="53">
        <f t="shared" si="898"/>
        <v>-6.3112781072038882E-4</v>
      </c>
      <c r="X8133" s="53" t="str">
        <f t="shared" si="899"/>
        <v/>
      </c>
      <c r="Y8133" s="54" t="str">
        <f t="shared" si="900"/>
        <v/>
      </c>
    </row>
    <row r="8134" spans="17:25" x14ac:dyDescent="0.25">
      <c r="Q8134" s="47">
        <f t="shared" si="896"/>
        <v>2014</v>
      </c>
      <c r="R8134" s="48" t="str">
        <f t="shared" si="894"/>
        <v>20142</v>
      </c>
      <c r="S8134" s="49">
        <v>41696</v>
      </c>
      <c r="T8134" s="48">
        <v>2045.45</v>
      </c>
      <c r="U8134" s="50">
        <f t="shared" si="895"/>
        <v>2038.4925000000001</v>
      </c>
      <c r="V8134" s="51">
        <f t="shared" si="897"/>
        <v>2000.326821917809</v>
      </c>
      <c r="W8134" s="53">
        <f t="shared" si="898"/>
        <v>1.3609638365472687E-3</v>
      </c>
      <c r="X8134" s="53" t="str">
        <f t="shared" si="899"/>
        <v/>
      </c>
      <c r="Y8134" s="54" t="str">
        <f t="shared" si="900"/>
        <v/>
      </c>
    </row>
    <row r="8135" spans="17:25" x14ac:dyDescent="0.25">
      <c r="Q8135" s="47">
        <f t="shared" si="896"/>
        <v>2014</v>
      </c>
      <c r="R8135" s="48" t="str">
        <f t="shared" ref="R8135:R8198" si="901">+YEAR(S8135)&amp;MONTH(S8135)</f>
        <v>20142</v>
      </c>
      <c r="S8135" s="49">
        <v>41697</v>
      </c>
      <c r="T8135" s="48">
        <v>2053.11</v>
      </c>
      <c r="U8135" s="50">
        <f t="shared" ref="U8135:U8198" si="902">+AVERAGEIF($R$3:$R$12000,R8135,$T$3:$T$12000)</f>
        <v>2038.4925000000001</v>
      </c>
      <c r="V8135" s="51">
        <f t="shared" si="897"/>
        <v>2000.326821917809</v>
      </c>
      <c r="W8135" s="53">
        <f t="shared" si="898"/>
        <v>3.7448972108826695E-3</v>
      </c>
      <c r="X8135" s="53" t="str">
        <f t="shared" si="899"/>
        <v/>
      </c>
      <c r="Y8135" s="54" t="str">
        <f t="shared" si="900"/>
        <v/>
      </c>
    </row>
    <row r="8136" spans="17:25" x14ac:dyDescent="0.25">
      <c r="Q8136" s="47">
        <f t="shared" ref="Q8136:Q8199" si="903">+YEAR(S8136)</f>
        <v>2014</v>
      </c>
      <c r="R8136" s="48" t="str">
        <f t="shared" si="901"/>
        <v>20142</v>
      </c>
      <c r="S8136" s="49">
        <v>41698</v>
      </c>
      <c r="T8136" s="48">
        <v>2054.9</v>
      </c>
      <c r="U8136" s="50">
        <f t="shared" si="902"/>
        <v>2038.4925000000001</v>
      </c>
      <c r="V8136" s="51">
        <f t="shared" ref="V8136:V8199" si="904">+AVERAGEIF($Q$3:$Q$12000,Q8136,$T$3:$T$12000)</f>
        <v>2000.326821917809</v>
      </c>
      <c r="W8136" s="53">
        <f t="shared" si="898"/>
        <v>8.7184807438478451E-4</v>
      </c>
      <c r="X8136" s="53" t="str">
        <f t="shared" si="899"/>
        <v/>
      </c>
      <c r="Y8136" s="54" t="str">
        <f t="shared" si="900"/>
        <v/>
      </c>
    </row>
    <row r="8137" spans="17:25" x14ac:dyDescent="0.25">
      <c r="Q8137" s="47">
        <f t="shared" si="903"/>
        <v>2014</v>
      </c>
      <c r="R8137" s="48" t="str">
        <f t="shared" si="901"/>
        <v>20143</v>
      </c>
      <c r="S8137" s="49">
        <v>41699</v>
      </c>
      <c r="T8137" s="48">
        <v>2046.75</v>
      </c>
      <c r="U8137" s="50">
        <f t="shared" si="902"/>
        <v>2019.7132258064514</v>
      </c>
      <c r="V8137" s="51">
        <f t="shared" si="904"/>
        <v>2000.326821917809</v>
      </c>
      <c r="W8137" s="53">
        <f t="shared" ref="W8137:W8200" si="905">+T8137/T8136-1</f>
        <v>-3.9661297386734962E-3</v>
      </c>
      <c r="X8137" s="53">
        <f t="shared" ref="X8137:X8200" si="906">IF(U8137/U8136-1=0,"",U8137/U8136-1)</f>
        <v>-9.2123342094948546E-3</v>
      </c>
      <c r="Y8137" s="54" t="str">
        <f t="shared" ref="Y8137:Y8200" si="907">+IF(V8137=V8136,"",V8137/V8136-1)</f>
        <v/>
      </c>
    </row>
    <row r="8138" spans="17:25" x14ac:dyDescent="0.25">
      <c r="Q8138" s="47">
        <f t="shared" si="903"/>
        <v>2014</v>
      </c>
      <c r="R8138" s="48" t="str">
        <f t="shared" si="901"/>
        <v>20143</v>
      </c>
      <c r="S8138" s="49">
        <v>41700</v>
      </c>
      <c r="T8138" s="48">
        <v>2046.75</v>
      </c>
      <c r="U8138" s="50">
        <f t="shared" si="902"/>
        <v>2019.7132258064514</v>
      </c>
      <c r="V8138" s="51">
        <f t="shared" si="904"/>
        <v>2000.326821917809</v>
      </c>
      <c r="W8138" s="53">
        <f t="shared" si="905"/>
        <v>0</v>
      </c>
      <c r="X8138" s="53" t="str">
        <f t="shared" si="906"/>
        <v/>
      </c>
      <c r="Y8138" s="54" t="str">
        <f t="shared" si="907"/>
        <v/>
      </c>
    </row>
    <row r="8139" spans="17:25" x14ac:dyDescent="0.25">
      <c r="Q8139" s="47">
        <f t="shared" si="903"/>
        <v>2014</v>
      </c>
      <c r="R8139" s="48" t="str">
        <f t="shared" si="901"/>
        <v>20143</v>
      </c>
      <c r="S8139" s="49">
        <v>41701</v>
      </c>
      <c r="T8139" s="48">
        <v>2046.75</v>
      </c>
      <c r="U8139" s="50">
        <f t="shared" si="902"/>
        <v>2019.7132258064514</v>
      </c>
      <c r="V8139" s="51">
        <f t="shared" si="904"/>
        <v>2000.326821917809</v>
      </c>
      <c r="W8139" s="53">
        <f t="shared" si="905"/>
        <v>0</v>
      </c>
      <c r="X8139" s="53" t="str">
        <f t="shared" si="906"/>
        <v/>
      </c>
      <c r="Y8139" s="54" t="str">
        <f t="shared" si="907"/>
        <v/>
      </c>
    </row>
    <row r="8140" spans="17:25" x14ac:dyDescent="0.25">
      <c r="Q8140" s="47">
        <f t="shared" si="903"/>
        <v>2014</v>
      </c>
      <c r="R8140" s="48" t="str">
        <f t="shared" si="901"/>
        <v>20143</v>
      </c>
      <c r="S8140" s="49">
        <v>41702</v>
      </c>
      <c r="T8140" s="48">
        <v>2052.5100000000002</v>
      </c>
      <c r="U8140" s="50">
        <f t="shared" si="902"/>
        <v>2019.7132258064514</v>
      </c>
      <c r="V8140" s="51">
        <f t="shared" si="904"/>
        <v>2000.326821917809</v>
      </c>
      <c r="W8140" s="53">
        <f t="shared" si="905"/>
        <v>2.8142176621475112E-3</v>
      </c>
      <c r="X8140" s="53" t="str">
        <f t="shared" si="906"/>
        <v/>
      </c>
      <c r="Y8140" s="54" t="str">
        <f t="shared" si="907"/>
        <v/>
      </c>
    </row>
    <row r="8141" spans="17:25" x14ac:dyDescent="0.25">
      <c r="Q8141" s="47">
        <f t="shared" si="903"/>
        <v>2014</v>
      </c>
      <c r="R8141" s="48" t="str">
        <f t="shared" si="901"/>
        <v>20143</v>
      </c>
      <c r="S8141" s="49">
        <v>41703</v>
      </c>
      <c r="T8141" s="48">
        <v>2047.75</v>
      </c>
      <c r="U8141" s="50">
        <f t="shared" si="902"/>
        <v>2019.7132258064514</v>
      </c>
      <c r="V8141" s="51">
        <f t="shared" si="904"/>
        <v>2000.326821917809</v>
      </c>
      <c r="W8141" s="53">
        <f t="shared" si="905"/>
        <v>-2.3191117217457036E-3</v>
      </c>
      <c r="X8141" s="53" t="str">
        <f t="shared" si="906"/>
        <v/>
      </c>
      <c r="Y8141" s="54" t="str">
        <f t="shared" si="907"/>
        <v/>
      </c>
    </row>
    <row r="8142" spans="17:25" x14ac:dyDescent="0.25">
      <c r="Q8142" s="47">
        <f t="shared" si="903"/>
        <v>2014</v>
      </c>
      <c r="R8142" s="48" t="str">
        <f t="shared" si="901"/>
        <v>20143</v>
      </c>
      <c r="S8142" s="49">
        <v>41704</v>
      </c>
      <c r="T8142" s="48">
        <v>2045.14</v>
      </c>
      <c r="U8142" s="50">
        <f t="shared" si="902"/>
        <v>2019.7132258064514</v>
      </c>
      <c r="V8142" s="51">
        <f t="shared" si="904"/>
        <v>2000.326821917809</v>
      </c>
      <c r="W8142" s="53">
        <f t="shared" si="905"/>
        <v>-1.2745696496153647E-3</v>
      </c>
      <c r="X8142" s="53" t="str">
        <f t="shared" si="906"/>
        <v/>
      </c>
      <c r="Y8142" s="54" t="str">
        <f t="shared" si="907"/>
        <v/>
      </c>
    </row>
    <row r="8143" spans="17:25" x14ac:dyDescent="0.25">
      <c r="Q8143" s="47">
        <f t="shared" si="903"/>
        <v>2014</v>
      </c>
      <c r="R8143" s="48" t="str">
        <f t="shared" si="901"/>
        <v>20143</v>
      </c>
      <c r="S8143" s="49">
        <v>41705</v>
      </c>
      <c r="T8143" s="48">
        <v>2030.02</v>
      </c>
      <c r="U8143" s="50">
        <f t="shared" si="902"/>
        <v>2019.7132258064514</v>
      </c>
      <c r="V8143" s="51">
        <f t="shared" si="904"/>
        <v>2000.326821917809</v>
      </c>
      <c r="W8143" s="53">
        <f t="shared" si="905"/>
        <v>-7.3931369001634106E-3</v>
      </c>
      <c r="X8143" s="53" t="str">
        <f t="shared" si="906"/>
        <v/>
      </c>
      <c r="Y8143" s="54" t="str">
        <f t="shared" si="907"/>
        <v/>
      </c>
    </row>
    <row r="8144" spans="17:25" x14ac:dyDescent="0.25">
      <c r="Q8144" s="47">
        <f t="shared" si="903"/>
        <v>2014</v>
      </c>
      <c r="R8144" s="48" t="str">
        <f t="shared" si="901"/>
        <v>20143</v>
      </c>
      <c r="S8144" s="49">
        <v>41706</v>
      </c>
      <c r="T8144" s="48">
        <v>2036.2</v>
      </c>
      <c r="U8144" s="50">
        <f t="shared" si="902"/>
        <v>2019.7132258064514</v>
      </c>
      <c r="V8144" s="51">
        <f t="shared" si="904"/>
        <v>2000.326821917809</v>
      </c>
      <c r="W8144" s="53">
        <f t="shared" si="905"/>
        <v>3.0443049822168611E-3</v>
      </c>
      <c r="X8144" s="53" t="str">
        <f t="shared" si="906"/>
        <v/>
      </c>
      <c r="Y8144" s="54" t="str">
        <f t="shared" si="907"/>
        <v/>
      </c>
    </row>
    <row r="8145" spans="17:25" x14ac:dyDescent="0.25">
      <c r="Q8145" s="47">
        <f t="shared" si="903"/>
        <v>2014</v>
      </c>
      <c r="R8145" s="48" t="str">
        <f t="shared" si="901"/>
        <v>20143</v>
      </c>
      <c r="S8145" s="49">
        <v>41707</v>
      </c>
      <c r="T8145" s="48">
        <v>2036.2</v>
      </c>
      <c r="U8145" s="50">
        <f t="shared" si="902"/>
        <v>2019.7132258064514</v>
      </c>
      <c r="V8145" s="51">
        <f t="shared" si="904"/>
        <v>2000.326821917809</v>
      </c>
      <c r="W8145" s="53">
        <f t="shared" si="905"/>
        <v>0</v>
      </c>
      <c r="X8145" s="53" t="str">
        <f t="shared" si="906"/>
        <v/>
      </c>
      <c r="Y8145" s="54" t="str">
        <f t="shared" si="907"/>
        <v/>
      </c>
    </row>
    <row r="8146" spans="17:25" x14ac:dyDescent="0.25">
      <c r="Q8146" s="47">
        <f t="shared" si="903"/>
        <v>2014</v>
      </c>
      <c r="R8146" s="48" t="str">
        <f t="shared" si="901"/>
        <v>20143</v>
      </c>
      <c r="S8146" s="49">
        <v>41708</v>
      </c>
      <c r="T8146" s="48">
        <v>2036.2</v>
      </c>
      <c r="U8146" s="50">
        <f t="shared" si="902"/>
        <v>2019.7132258064514</v>
      </c>
      <c r="V8146" s="51">
        <f t="shared" si="904"/>
        <v>2000.326821917809</v>
      </c>
      <c r="W8146" s="53">
        <f t="shared" si="905"/>
        <v>0</v>
      </c>
      <c r="X8146" s="53" t="str">
        <f t="shared" si="906"/>
        <v/>
      </c>
      <c r="Y8146" s="54" t="str">
        <f t="shared" si="907"/>
        <v/>
      </c>
    </row>
    <row r="8147" spans="17:25" x14ac:dyDescent="0.25">
      <c r="Q8147" s="47">
        <f t="shared" si="903"/>
        <v>2014</v>
      </c>
      <c r="R8147" s="48" t="str">
        <f t="shared" si="901"/>
        <v>20143</v>
      </c>
      <c r="S8147" s="49">
        <v>41709</v>
      </c>
      <c r="T8147" s="48">
        <v>2042.78</v>
      </c>
      <c r="U8147" s="50">
        <f t="shared" si="902"/>
        <v>2019.7132258064514</v>
      </c>
      <c r="V8147" s="51">
        <f t="shared" si="904"/>
        <v>2000.326821917809</v>
      </c>
      <c r="W8147" s="53">
        <f t="shared" si="905"/>
        <v>3.2315096748845029E-3</v>
      </c>
      <c r="X8147" s="53" t="str">
        <f t="shared" si="906"/>
        <v/>
      </c>
      <c r="Y8147" s="54" t="str">
        <f t="shared" si="907"/>
        <v/>
      </c>
    </row>
    <row r="8148" spans="17:25" x14ac:dyDescent="0.25">
      <c r="Q8148" s="47">
        <f t="shared" si="903"/>
        <v>2014</v>
      </c>
      <c r="R8148" s="48" t="str">
        <f t="shared" si="901"/>
        <v>20143</v>
      </c>
      <c r="S8148" s="49">
        <v>41710</v>
      </c>
      <c r="T8148" s="48">
        <v>2043.59</v>
      </c>
      <c r="U8148" s="50">
        <f t="shared" si="902"/>
        <v>2019.7132258064514</v>
      </c>
      <c r="V8148" s="51">
        <f t="shared" si="904"/>
        <v>2000.326821917809</v>
      </c>
      <c r="W8148" s="53">
        <f t="shared" si="905"/>
        <v>3.9651846992816431E-4</v>
      </c>
      <c r="X8148" s="53" t="str">
        <f t="shared" si="906"/>
        <v/>
      </c>
      <c r="Y8148" s="54" t="str">
        <f t="shared" si="907"/>
        <v/>
      </c>
    </row>
    <row r="8149" spans="17:25" x14ac:dyDescent="0.25">
      <c r="Q8149" s="47">
        <f t="shared" si="903"/>
        <v>2014</v>
      </c>
      <c r="R8149" s="48" t="str">
        <f t="shared" si="901"/>
        <v>20143</v>
      </c>
      <c r="S8149" s="49">
        <v>41711</v>
      </c>
      <c r="T8149" s="48">
        <v>2047.59</v>
      </c>
      <c r="U8149" s="50">
        <f t="shared" si="902"/>
        <v>2019.7132258064514</v>
      </c>
      <c r="V8149" s="51">
        <f t="shared" si="904"/>
        <v>2000.326821917809</v>
      </c>
      <c r="W8149" s="53">
        <f t="shared" si="905"/>
        <v>1.9573397795056291E-3</v>
      </c>
      <c r="X8149" s="53" t="str">
        <f t="shared" si="906"/>
        <v/>
      </c>
      <c r="Y8149" s="54" t="str">
        <f t="shared" si="907"/>
        <v/>
      </c>
    </row>
    <row r="8150" spans="17:25" x14ac:dyDescent="0.25">
      <c r="Q8150" s="47">
        <f t="shared" si="903"/>
        <v>2014</v>
      </c>
      <c r="R8150" s="48" t="str">
        <f t="shared" si="901"/>
        <v>20143</v>
      </c>
      <c r="S8150" s="49">
        <v>41712</v>
      </c>
      <c r="T8150" s="48">
        <v>2044.48</v>
      </c>
      <c r="U8150" s="50">
        <f t="shared" si="902"/>
        <v>2019.7132258064514</v>
      </c>
      <c r="V8150" s="51">
        <f t="shared" si="904"/>
        <v>2000.326821917809</v>
      </c>
      <c r="W8150" s="53">
        <f t="shared" si="905"/>
        <v>-1.5188587559031852E-3</v>
      </c>
      <c r="X8150" s="53" t="str">
        <f t="shared" si="906"/>
        <v/>
      </c>
      <c r="Y8150" s="54" t="str">
        <f t="shared" si="907"/>
        <v/>
      </c>
    </row>
    <row r="8151" spans="17:25" x14ac:dyDescent="0.25">
      <c r="Q8151" s="47">
        <f t="shared" si="903"/>
        <v>2014</v>
      </c>
      <c r="R8151" s="48" t="str">
        <f t="shared" si="901"/>
        <v>20143</v>
      </c>
      <c r="S8151" s="49">
        <v>41713</v>
      </c>
      <c r="T8151" s="48">
        <v>2044.58</v>
      </c>
      <c r="U8151" s="50">
        <f t="shared" si="902"/>
        <v>2019.7132258064514</v>
      </c>
      <c r="V8151" s="51">
        <f t="shared" si="904"/>
        <v>2000.326821917809</v>
      </c>
      <c r="W8151" s="53">
        <f t="shared" si="905"/>
        <v>4.8912192831318535E-5</v>
      </c>
      <c r="X8151" s="53" t="str">
        <f t="shared" si="906"/>
        <v/>
      </c>
      <c r="Y8151" s="54" t="str">
        <f t="shared" si="907"/>
        <v/>
      </c>
    </row>
    <row r="8152" spans="17:25" x14ac:dyDescent="0.25">
      <c r="Q8152" s="47">
        <f t="shared" si="903"/>
        <v>2014</v>
      </c>
      <c r="R8152" s="48" t="str">
        <f t="shared" si="901"/>
        <v>20143</v>
      </c>
      <c r="S8152" s="49">
        <v>41714</v>
      </c>
      <c r="T8152" s="48">
        <v>2044.58</v>
      </c>
      <c r="U8152" s="50">
        <f t="shared" si="902"/>
        <v>2019.7132258064514</v>
      </c>
      <c r="V8152" s="51">
        <f t="shared" si="904"/>
        <v>2000.326821917809</v>
      </c>
      <c r="W8152" s="53">
        <f t="shared" si="905"/>
        <v>0</v>
      </c>
      <c r="X8152" s="53" t="str">
        <f t="shared" si="906"/>
        <v/>
      </c>
      <c r="Y8152" s="54" t="str">
        <f t="shared" si="907"/>
        <v/>
      </c>
    </row>
    <row r="8153" spans="17:25" x14ac:dyDescent="0.25">
      <c r="Q8153" s="47">
        <f t="shared" si="903"/>
        <v>2014</v>
      </c>
      <c r="R8153" s="48" t="str">
        <f t="shared" si="901"/>
        <v>20143</v>
      </c>
      <c r="S8153" s="49">
        <v>41715</v>
      </c>
      <c r="T8153" s="48">
        <v>2044.58</v>
      </c>
      <c r="U8153" s="50">
        <f t="shared" si="902"/>
        <v>2019.7132258064514</v>
      </c>
      <c r="V8153" s="51">
        <f t="shared" si="904"/>
        <v>2000.326821917809</v>
      </c>
      <c r="W8153" s="53">
        <f t="shared" si="905"/>
        <v>0</v>
      </c>
      <c r="X8153" s="53" t="str">
        <f t="shared" si="906"/>
        <v/>
      </c>
      <c r="Y8153" s="54" t="str">
        <f t="shared" si="907"/>
        <v/>
      </c>
    </row>
    <row r="8154" spans="17:25" x14ac:dyDescent="0.25">
      <c r="Q8154" s="47">
        <f t="shared" si="903"/>
        <v>2014</v>
      </c>
      <c r="R8154" s="48" t="str">
        <f t="shared" si="901"/>
        <v>20143</v>
      </c>
      <c r="S8154" s="49">
        <v>41716</v>
      </c>
      <c r="T8154" s="48">
        <v>2035.16</v>
      </c>
      <c r="U8154" s="50">
        <f t="shared" si="902"/>
        <v>2019.7132258064514</v>
      </c>
      <c r="V8154" s="51">
        <f t="shared" si="904"/>
        <v>2000.326821917809</v>
      </c>
      <c r="W8154" s="53">
        <f t="shared" si="905"/>
        <v>-4.6073032114174461E-3</v>
      </c>
      <c r="X8154" s="53" t="str">
        <f t="shared" si="906"/>
        <v/>
      </c>
      <c r="Y8154" s="54" t="str">
        <f t="shared" si="907"/>
        <v/>
      </c>
    </row>
    <row r="8155" spans="17:25" x14ac:dyDescent="0.25">
      <c r="Q8155" s="47">
        <f t="shared" si="903"/>
        <v>2014</v>
      </c>
      <c r="R8155" s="48" t="str">
        <f t="shared" si="901"/>
        <v>20143</v>
      </c>
      <c r="S8155" s="49">
        <v>41717</v>
      </c>
      <c r="T8155" s="48">
        <v>2034.86</v>
      </c>
      <c r="U8155" s="50">
        <f t="shared" si="902"/>
        <v>2019.7132258064514</v>
      </c>
      <c r="V8155" s="51">
        <f t="shared" si="904"/>
        <v>2000.326821917809</v>
      </c>
      <c r="W8155" s="53">
        <f t="shared" si="905"/>
        <v>-1.4740855755823734E-4</v>
      </c>
      <c r="X8155" s="53" t="str">
        <f t="shared" si="906"/>
        <v/>
      </c>
      <c r="Y8155" s="54" t="str">
        <f t="shared" si="907"/>
        <v/>
      </c>
    </row>
    <row r="8156" spans="17:25" x14ac:dyDescent="0.25">
      <c r="Q8156" s="47">
        <f t="shared" si="903"/>
        <v>2014</v>
      </c>
      <c r="R8156" s="48" t="str">
        <f t="shared" si="901"/>
        <v>20143</v>
      </c>
      <c r="S8156" s="49">
        <v>41718</v>
      </c>
      <c r="T8156" s="48">
        <v>2017.38</v>
      </c>
      <c r="U8156" s="50">
        <f t="shared" si="902"/>
        <v>2019.7132258064514</v>
      </c>
      <c r="V8156" s="51">
        <f t="shared" si="904"/>
        <v>2000.326821917809</v>
      </c>
      <c r="W8156" s="53">
        <f t="shared" si="905"/>
        <v>-8.5902715665941987E-3</v>
      </c>
      <c r="X8156" s="53" t="str">
        <f t="shared" si="906"/>
        <v/>
      </c>
      <c r="Y8156" s="54" t="str">
        <f t="shared" si="907"/>
        <v/>
      </c>
    </row>
    <row r="8157" spans="17:25" x14ac:dyDescent="0.25">
      <c r="Q8157" s="47">
        <f t="shared" si="903"/>
        <v>2014</v>
      </c>
      <c r="R8157" s="48" t="str">
        <f t="shared" si="901"/>
        <v>20143</v>
      </c>
      <c r="S8157" s="49">
        <v>41719</v>
      </c>
      <c r="T8157" s="48">
        <v>1998.6</v>
      </c>
      <c r="U8157" s="50">
        <f t="shared" si="902"/>
        <v>2019.7132258064514</v>
      </c>
      <c r="V8157" s="51">
        <f t="shared" si="904"/>
        <v>2000.326821917809</v>
      </c>
      <c r="W8157" s="53">
        <f t="shared" si="905"/>
        <v>-9.3091038872201715E-3</v>
      </c>
      <c r="X8157" s="53" t="str">
        <f t="shared" si="906"/>
        <v/>
      </c>
      <c r="Y8157" s="54" t="str">
        <f t="shared" si="907"/>
        <v/>
      </c>
    </row>
    <row r="8158" spans="17:25" x14ac:dyDescent="0.25">
      <c r="Q8158" s="47">
        <f t="shared" si="903"/>
        <v>2014</v>
      </c>
      <c r="R8158" s="48" t="str">
        <f t="shared" si="901"/>
        <v>20143</v>
      </c>
      <c r="S8158" s="49">
        <v>41720</v>
      </c>
      <c r="T8158" s="48">
        <v>1993.85</v>
      </c>
      <c r="U8158" s="50">
        <f t="shared" si="902"/>
        <v>2019.7132258064514</v>
      </c>
      <c r="V8158" s="51">
        <f t="shared" si="904"/>
        <v>2000.326821917809</v>
      </c>
      <c r="W8158" s="53">
        <f t="shared" si="905"/>
        <v>-2.3766636645652373E-3</v>
      </c>
      <c r="X8158" s="53" t="str">
        <f t="shared" si="906"/>
        <v/>
      </c>
      <c r="Y8158" s="54" t="str">
        <f t="shared" si="907"/>
        <v/>
      </c>
    </row>
    <row r="8159" spans="17:25" x14ac:dyDescent="0.25">
      <c r="Q8159" s="47">
        <f t="shared" si="903"/>
        <v>2014</v>
      </c>
      <c r="R8159" s="48" t="str">
        <f t="shared" si="901"/>
        <v>20143</v>
      </c>
      <c r="S8159" s="49">
        <v>41721</v>
      </c>
      <c r="T8159" s="48">
        <v>1993.85</v>
      </c>
      <c r="U8159" s="50">
        <f t="shared" si="902"/>
        <v>2019.7132258064514</v>
      </c>
      <c r="V8159" s="51">
        <f t="shared" si="904"/>
        <v>2000.326821917809</v>
      </c>
      <c r="W8159" s="53">
        <f t="shared" si="905"/>
        <v>0</v>
      </c>
      <c r="X8159" s="53" t="str">
        <f t="shared" si="906"/>
        <v/>
      </c>
      <c r="Y8159" s="54" t="str">
        <f t="shared" si="907"/>
        <v/>
      </c>
    </row>
    <row r="8160" spans="17:25" x14ac:dyDescent="0.25">
      <c r="Q8160" s="47">
        <f t="shared" si="903"/>
        <v>2014</v>
      </c>
      <c r="R8160" s="48" t="str">
        <f t="shared" si="901"/>
        <v>20143</v>
      </c>
      <c r="S8160" s="49">
        <v>41722</v>
      </c>
      <c r="T8160" s="48">
        <v>1993.85</v>
      </c>
      <c r="U8160" s="50">
        <f t="shared" si="902"/>
        <v>2019.7132258064514</v>
      </c>
      <c r="V8160" s="51">
        <f t="shared" si="904"/>
        <v>2000.326821917809</v>
      </c>
      <c r="W8160" s="53">
        <f t="shared" si="905"/>
        <v>0</v>
      </c>
      <c r="X8160" s="53" t="str">
        <f t="shared" si="906"/>
        <v/>
      </c>
      <c r="Y8160" s="54" t="str">
        <f t="shared" si="907"/>
        <v/>
      </c>
    </row>
    <row r="8161" spans="17:25" x14ac:dyDescent="0.25">
      <c r="Q8161" s="47">
        <f t="shared" si="903"/>
        <v>2014</v>
      </c>
      <c r="R8161" s="48" t="str">
        <f t="shared" si="901"/>
        <v>20143</v>
      </c>
      <c r="S8161" s="49">
        <v>41723</v>
      </c>
      <c r="T8161" s="48">
        <v>1993.85</v>
      </c>
      <c r="U8161" s="50">
        <f t="shared" si="902"/>
        <v>2019.7132258064514</v>
      </c>
      <c r="V8161" s="51">
        <f t="shared" si="904"/>
        <v>2000.326821917809</v>
      </c>
      <c r="W8161" s="53">
        <f t="shared" si="905"/>
        <v>0</v>
      </c>
      <c r="X8161" s="53" t="str">
        <f t="shared" si="906"/>
        <v/>
      </c>
      <c r="Y8161" s="54" t="str">
        <f t="shared" si="907"/>
        <v/>
      </c>
    </row>
    <row r="8162" spans="17:25" x14ac:dyDescent="0.25">
      <c r="Q8162" s="47">
        <f t="shared" si="903"/>
        <v>2014</v>
      </c>
      <c r="R8162" s="48" t="str">
        <f t="shared" si="901"/>
        <v>20143</v>
      </c>
      <c r="S8162" s="49">
        <v>41724</v>
      </c>
      <c r="T8162" s="48">
        <v>1978.63</v>
      </c>
      <c r="U8162" s="50">
        <f t="shared" si="902"/>
        <v>2019.7132258064514</v>
      </c>
      <c r="V8162" s="51">
        <f t="shared" si="904"/>
        <v>2000.326821917809</v>
      </c>
      <c r="W8162" s="53">
        <f t="shared" si="905"/>
        <v>-7.6334729292573122E-3</v>
      </c>
      <c r="X8162" s="53" t="str">
        <f t="shared" si="906"/>
        <v/>
      </c>
      <c r="Y8162" s="54" t="str">
        <f t="shared" si="907"/>
        <v/>
      </c>
    </row>
    <row r="8163" spans="17:25" x14ac:dyDescent="0.25">
      <c r="Q8163" s="47">
        <f t="shared" si="903"/>
        <v>2014</v>
      </c>
      <c r="R8163" s="48" t="str">
        <f t="shared" si="901"/>
        <v>20143</v>
      </c>
      <c r="S8163" s="49">
        <v>41725</v>
      </c>
      <c r="T8163" s="48">
        <v>1973.03</v>
      </c>
      <c r="U8163" s="50">
        <f t="shared" si="902"/>
        <v>2019.7132258064514</v>
      </c>
      <c r="V8163" s="51">
        <f t="shared" si="904"/>
        <v>2000.326821917809</v>
      </c>
      <c r="W8163" s="53">
        <f t="shared" si="905"/>
        <v>-2.8302411264360394E-3</v>
      </c>
      <c r="X8163" s="53" t="str">
        <f t="shared" si="906"/>
        <v/>
      </c>
      <c r="Y8163" s="54" t="str">
        <f t="shared" si="907"/>
        <v/>
      </c>
    </row>
    <row r="8164" spans="17:25" x14ac:dyDescent="0.25">
      <c r="Q8164" s="47">
        <f t="shared" si="903"/>
        <v>2014</v>
      </c>
      <c r="R8164" s="48" t="str">
        <f t="shared" si="901"/>
        <v>20143</v>
      </c>
      <c r="S8164" s="49">
        <v>41726</v>
      </c>
      <c r="T8164" s="48">
        <v>1965.64</v>
      </c>
      <c r="U8164" s="50">
        <f t="shared" si="902"/>
        <v>2019.7132258064514</v>
      </c>
      <c r="V8164" s="51">
        <f t="shared" si="904"/>
        <v>2000.326821917809</v>
      </c>
      <c r="W8164" s="53">
        <f t="shared" si="905"/>
        <v>-3.7455081777773014E-3</v>
      </c>
      <c r="X8164" s="53" t="str">
        <f t="shared" si="906"/>
        <v/>
      </c>
      <c r="Y8164" s="54" t="str">
        <f t="shared" si="907"/>
        <v/>
      </c>
    </row>
    <row r="8165" spans="17:25" x14ac:dyDescent="0.25">
      <c r="Q8165" s="47">
        <f t="shared" si="903"/>
        <v>2014</v>
      </c>
      <c r="R8165" s="48" t="str">
        <f t="shared" si="901"/>
        <v>20143</v>
      </c>
      <c r="S8165" s="49">
        <v>41727</v>
      </c>
      <c r="T8165" s="48">
        <v>1965.32</v>
      </c>
      <c r="U8165" s="50">
        <f t="shared" si="902"/>
        <v>2019.7132258064514</v>
      </c>
      <c r="V8165" s="51">
        <f t="shared" si="904"/>
        <v>2000.326821917809</v>
      </c>
      <c r="W8165" s="53">
        <f t="shared" si="905"/>
        <v>-1.6279684988107501E-4</v>
      </c>
      <c r="X8165" s="53" t="str">
        <f t="shared" si="906"/>
        <v/>
      </c>
      <c r="Y8165" s="54" t="str">
        <f t="shared" si="907"/>
        <v/>
      </c>
    </row>
    <row r="8166" spans="17:25" x14ac:dyDescent="0.25">
      <c r="Q8166" s="47">
        <f t="shared" si="903"/>
        <v>2014</v>
      </c>
      <c r="R8166" s="48" t="str">
        <f t="shared" si="901"/>
        <v>20143</v>
      </c>
      <c r="S8166" s="49">
        <v>41728</v>
      </c>
      <c r="T8166" s="48">
        <v>1965.32</v>
      </c>
      <c r="U8166" s="50">
        <f t="shared" si="902"/>
        <v>2019.7132258064514</v>
      </c>
      <c r="V8166" s="51">
        <f t="shared" si="904"/>
        <v>2000.326821917809</v>
      </c>
      <c r="W8166" s="53">
        <f t="shared" si="905"/>
        <v>0</v>
      </c>
      <c r="X8166" s="53" t="str">
        <f t="shared" si="906"/>
        <v/>
      </c>
      <c r="Y8166" s="54" t="str">
        <f t="shared" si="907"/>
        <v/>
      </c>
    </row>
    <row r="8167" spans="17:25" x14ac:dyDescent="0.25">
      <c r="Q8167" s="47">
        <f t="shared" si="903"/>
        <v>2014</v>
      </c>
      <c r="R8167" s="48" t="str">
        <f t="shared" si="901"/>
        <v>20143</v>
      </c>
      <c r="S8167" s="49">
        <v>41729</v>
      </c>
      <c r="T8167" s="48">
        <v>1965.32</v>
      </c>
      <c r="U8167" s="50">
        <f t="shared" si="902"/>
        <v>2019.7132258064514</v>
      </c>
      <c r="V8167" s="51">
        <f t="shared" si="904"/>
        <v>2000.326821917809</v>
      </c>
      <c r="W8167" s="53">
        <f t="shared" si="905"/>
        <v>0</v>
      </c>
      <c r="X8167" s="53" t="str">
        <f t="shared" si="906"/>
        <v/>
      </c>
      <c r="Y8167" s="54" t="str">
        <f t="shared" si="907"/>
        <v/>
      </c>
    </row>
    <row r="8168" spans="17:25" x14ac:dyDescent="0.25">
      <c r="Q8168" s="47">
        <f t="shared" si="903"/>
        <v>2014</v>
      </c>
      <c r="R8168" s="48" t="str">
        <f t="shared" si="901"/>
        <v>20144</v>
      </c>
      <c r="S8168" s="49">
        <v>41730</v>
      </c>
      <c r="T8168" s="48">
        <v>1969.45</v>
      </c>
      <c r="U8168" s="50">
        <f t="shared" si="902"/>
        <v>1938.360333333334</v>
      </c>
      <c r="V8168" s="51">
        <f t="shared" si="904"/>
        <v>2000.326821917809</v>
      </c>
      <c r="W8168" s="53">
        <f t="shared" si="905"/>
        <v>2.1014389514175669E-3</v>
      </c>
      <c r="X8168" s="53">
        <f t="shared" si="906"/>
        <v>-4.0279427511613175E-2</v>
      </c>
      <c r="Y8168" s="54" t="str">
        <f t="shared" si="907"/>
        <v/>
      </c>
    </row>
    <row r="8169" spans="17:25" x14ac:dyDescent="0.25">
      <c r="Q8169" s="47">
        <f t="shared" si="903"/>
        <v>2014</v>
      </c>
      <c r="R8169" s="48" t="str">
        <f t="shared" si="901"/>
        <v>20144</v>
      </c>
      <c r="S8169" s="49">
        <v>41731</v>
      </c>
      <c r="T8169" s="48">
        <v>1966.02</v>
      </c>
      <c r="U8169" s="50">
        <f t="shared" si="902"/>
        <v>1938.360333333334</v>
      </c>
      <c r="V8169" s="51">
        <f t="shared" si="904"/>
        <v>2000.326821917809</v>
      </c>
      <c r="W8169" s="53">
        <f t="shared" si="905"/>
        <v>-1.7416029856051063E-3</v>
      </c>
      <c r="X8169" s="53" t="str">
        <f t="shared" si="906"/>
        <v/>
      </c>
      <c r="Y8169" s="54" t="str">
        <f t="shared" si="907"/>
        <v/>
      </c>
    </row>
    <row r="8170" spans="17:25" x14ac:dyDescent="0.25">
      <c r="Q8170" s="47">
        <f t="shared" si="903"/>
        <v>2014</v>
      </c>
      <c r="R8170" s="48" t="str">
        <f t="shared" si="901"/>
        <v>20144</v>
      </c>
      <c r="S8170" s="49">
        <v>41732</v>
      </c>
      <c r="T8170" s="48">
        <v>1963.51</v>
      </c>
      <c r="U8170" s="50">
        <f t="shared" si="902"/>
        <v>1938.360333333334</v>
      </c>
      <c r="V8170" s="51">
        <f t="shared" si="904"/>
        <v>2000.326821917809</v>
      </c>
      <c r="W8170" s="53">
        <f t="shared" si="905"/>
        <v>-1.2766909797459203E-3</v>
      </c>
      <c r="X8170" s="53" t="str">
        <f t="shared" si="906"/>
        <v/>
      </c>
      <c r="Y8170" s="54" t="str">
        <f t="shared" si="907"/>
        <v/>
      </c>
    </row>
    <row r="8171" spans="17:25" x14ac:dyDescent="0.25">
      <c r="Q8171" s="47">
        <f t="shared" si="903"/>
        <v>2014</v>
      </c>
      <c r="R8171" s="48" t="str">
        <f t="shared" si="901"/>
        <v>20144</v>
      </c>
      <c r="S8171" s="49">
        <v>41733</v>
      </c>
      <c r="T8171" s="48">
        <v>1966.4</v>
      </c>
      <c r="U8171" s="50">
        <f t="shared" si="902"/>
        <v>1938.360333333334</v>
      </c>
      <c r="V8171" s="51">
        <f t="shared" si="904"/>
        <v>2000.326821917809</v>
      </c>
      <c r="W8171" s="53">
        <f t="shared" si="905"/>
        <v>1.4718539757883065E-3</v>
      </c>
      <c r="X8171" s="53" t="str">
        <f t="shared" si="906"/>
        <v/>
      </c>
      <c r="Y8171" s="54" t="str">
        <f t="shared" si="907"/>
        <v/>
      </c>
    </row>
    <row r="8172" spans="17:25" x14ac:dyDescent="0.25">
      <c r="Q8172" s="47">
        <f t="shared" si="903"/>
        <v>2014</v>
      </c>
      <c r="R8172" s="48" t="str">
        <f t="shared" si="901"/>
        <v>20144</v>
      </c>
      <c r="S8172" s="49">
        <v>41734</v>
      </c>
      <c r="T8172" s="48">
        <v>1951.85</v>
      </c>
      <c r="U8172" s="50">
        <f t="shared" si="902"/>
        <v>1938.360333333334</v>
      </c>
      <c r="V8172" s="51">
        <f t="shared" si="904"/>
        <v>2000.326821917809</v>
      </c>
      <c r="W8172" s="53">
        <f t="shared" si="905"/>
        <v>-7.399308380797498E-3</v>
      </c>
      <c r="X8172" s="53" t="str">
        <f t="shared" si="906"/>
        <v/>
      </c>
      <c r="Y8172" s="54" t="str">
        <f t="shared" si="907"/>
        <v/>
      </c>
    </row>
    <row r="8173" spans="17:25" x14ac:dyDescent="0.25">
      <c r="Q8173" s="47">
        <f t="shared" si="903"/>
        <v>2014</v>
      </c>
      <c r="R8173" s="48" t="str">
        <f t="shared" si="901"/>
        <v>20144</v>
      </c>
      <c r="S8173" s="49">
        <v>41735</v>
      </c>
      <c r="T8173" s="48">
        <v>1951.85</v>
      </c>
      <c r="U8173" s="50">
        <f t="shared" si="902"/>
        <v>1938.360333333334</v>
      </c>
      <c r="V8173" s="51">
        <f t="shared" si="904"/>
        <v>2000.326821917809</v>
      </c>
      <c r="W8173" s="53">
        <f t="shared" si="905"/>
        <v>0</v>
      </c>
      <c r="X8173" s="53" t="str">
        <f t="shared" si="906"/>
        <v/>
      </c>
      <c r="Y8173" s="54" t="str">
        <f t="shared" si="907"/>
        <v/>
      </c>
    </row>
    <row r="8174" spans="17:25" x14ac:dyDescent="0.25">
      <c r="Q8174" s="47">
        <f t="shared" si="903"/>
        <v>2014</v>
      </c>
      <c r="R8174" s="48" t="str">
        <f t="shared" si="901"/>
        <v>20144</v>
      </c>
      <c r="S8174" s="49">
        <v>41736</v>
      </c>
      <c r="T8174" s="48">
        <v>1951.85</v>
      </c>
      <c r="U8174" s="50">
        <f t="shared" si="902"/>
        <v>1938.360333333334</v>
      </c>
      <c r="V8174" s="51">
        <f t="shared" si="904"/>
        <v>2000.326821917809</v>
      </c>
      <c r="W8174" s="53">
        <f t="shared" si="905"/>
        <v>0</v>
      </c>
      <c r="X8174" s="53" t="str">
        <f t="shared" si="906"/>
        <v/>
      </c>
      <c r="Y8174" s="54" t="str">
        <f t="shared" si="907"/>
        <v/>
      </c>
    </row>
    <row r="8175" spans="17:25" x14ac:dyDescent="0.25">
      <c r="Q8175" s="47">
        <f t="shared" si="903"/>
        <v>2014</v>
      </c>
      <c r="R8175" s="48" t="str">
        <f t="shared" si="901"/>
        <v>20144</v>
      </c>
      <c r="S8175" s="49">
        <v>41737</v>
      </c>
      <c r="T8175" s="48">
        <v>1937.59</v>
      </c>
      <c r="U8175" s="50">
        <f t="shared" si="902"/>
        <v>1938.360333333334</v>
      </c>
      <c r="V8175" s="51">
        <f t="shared" si="904"/>
        <v>2000.326821917809</v>
      </c>
      <c r="W8175" s="53">
        <f t="shared" si="905"/>
        <v>-7.3058892845249135E-3</v>
      </c>
      <c r="X8175" s="53" t="str">
        <f t="shared" si="906"/>
        <v/>
      </c>
      <c r="Y8175" s="54" t="str">
        <f t="shared" si="907"/>
        <v/>
      </c>
    </row>
    <row r="8176" spans="17:25" x14ac:dyDescent="0.25">
      <c r="Q8176" s="47">
        <f t="shared" si="903"/>
        <v>2014</v>
      </c>
      <c r="R8176" s="48" t="str">
        <f t="shared" si="901"/>
        <v>20144</v>
      </c>
      <c r="S8176" s="49">
        <v>41738</v>
      </c>
      <c r="T8176" s="48">
        <v>1923.95</v>
      </c>
      <c r="U8176" s="50">
        <f t="shared" si="902"/>
        <v>1938.360333333334</v>
      </c>
      <c r="V8176" s="51">
        <f t="shared" si="904"/>
        <v>2000.326821917809</v>
      </c>
      <c r="W8176" s="53">
        <f t="shared" si="905"/>
        <v>-7.0396729958349669E-3</v>
      </c>
      <c r="X8176" s="53" t="str">
        <f t="shared" si="906"/>
        <v/>
      </c>
      <c r="Y8176" s="54" t="str">
        <f t="shared" si="907"/>
        <v/>
      </c>
    </row>
    <row r="8177" spans="17:25" x14ac:dyDescent="0.25">
      <c r="Q8177" s="47">
        <f t="shared" si="903"/>
        <v>2014</v>
      </c>
      <c r="R8177" s="48" t="str">
        <f t="shared" si="901"/>
        <v>20144</v>
      </c>
      <c r="S8177" s="49">
        <v>41739</v>
      </c>
      <c r="T8177" s="48">
        <v>1931.09</v>
      </c>
      <c r="U8177" s="50">
        <f t="shared" si="902"/>
        <v>1938.360333333334</v>
      </c>
      <c r="V8177" s="51">
        <f t="shared" si="904"/>
        <v>2000.326821917809</v>
      </c>
      <c r="W8177" s="53">
        <f t="shared" si="905"/>
        <v>3.7111151537201348E-3</v>
      </c>
      <c r="X8177" s="53" t="str">
        <f t="shared" si="906"/>
        <v/>
      </c>
      <c r="Y8177" s="54" t="str">
        <f t="shared" si="907"/>
        <v/>
      </c>
    </row>
    <row r="8178" spans="17:25" x14ac:dyDescent="0.25">
      <c r="Q8178" s="47">
        <f t="shared" si="903"/>
        <v>2014</v>
      </c>
      <c r="R8178" s="48" t="str">
        <f t="shared" si="901"/>
        <v>20144</v>
      </c>
      <c r="S8178" s="49">
        <v>41740</v>
      </c>
      <c r="T8178" s="48">
        <v>1920.93</v>
      </c>
      <c r="U8178" s="50">
        <f t="shared" si="902"/>
        <v>1938.360333333334</v>
      </c>
      <c r="V8178" s="51">
        <f t="shared" si="904"/>
        <v>2000.326821917809</v>
      </c>
      <c r="W8178" s="53">
        <f t="shared" si="905"/>
        <v>-5.2612773097058252E-3</v>
      </c>
      <c r="X8178" s="53" t="str">
        <f t="shared" si="906"/>
        <v/>
      </c>
      <c r="Y8178" s="54" t="str">
        <f t="shared" si="907"/>
        <v/>
      </c>
    </row>
    <row r="8179" spans="17:25" x14ac:dyDescent="0.25">
      <c r="Q8179" s="47">
        <f t="shared" si="903"/>
        <v>2014</v>
      </c>
      <c r="R8179" s="48" t="str">
        <f t="shared" si="901"/>
        <v>20144</v>
      </c>
      <c r="S8179" s="49">
        <v>41741</v>
      </c>
      <c r="T8179" s="48">
        <v>1927.28</v>
      </c>
      <c r="U8179" s="50">
        <f t="shared" si="902"/>
        <v>1938.360333333334</v>
      </c>
      <c r="V8179" s="51">
        <f t="shared" si="904"/>
        <v>2000.326821917809</v>
      </c>
      <c r="W8179" s="53">
        <f t="shared" si="905"/>
        <v>3.3056904728439029E-3</v>
      </c>
      <c r="X8179" s="53" t="str">
        <f t="shared" si="906"/>
        <v/>
      </c>
      <c r="Y8179" s="54" t="str">
        <f t="shared" si="907"/>
        <v/>
      </c>
    </row>
    <row r="8180" spans="17:25" x14ac:dyDescent="0.25">
      <c r="Q8180" s="47">
        <f t="shared" si="903"/>
        <v>2014</v>
      </c>
      <c r="R8180" s="48" t="str">
        <f t="shared" si="901"/>
        <v>20144</v>
      </c>
      <c r="S8180" s="49">
        <v>41742</v>
      </c>
      <c r="T8180" s="48">
        <v>1927.28</v>
      </c>
      <c r="U8180" s="50">
        <f t="shared" si="902"/>
        <v>1938.360333333334</v>
      </c>
      <c r="V8180" s="51">
        <f t="shared" si="904"/>
        <v>2000.326821917809</v>
      </c>
      <c r="W8180" s="53">
        <f t="shared" si="905"/>
        <v>0</v>
      </c>
      <c r="X8180" s="53" t="str">
        <f t="shared" si="906"/>
        <v/>
      </c>
      <c r="Y8180" s="54" t="str">
        <f t="shared" si="907"/>
        <v/>
      </c>
    </row>
    <row r="8181" spans="17:25" x14ac:dyDescent="0.25">
      <c r="Q8181" s="47">
        <f t="shared" si="903"/>
        <v>2014</v>
      </c>
      <c r="R8181" s="48" t="str">
        <f t="shared" si="901"/>
        <v>20144</v>
      </c>
      <c r="S8181" s="49">
        <v>41743</v>
      </c>
      <c r="T8181" s="48">
        <v>1927.28</v>
      </c>
      <c r="U8181" s="50">
        <f t="shared" si="902"/>
        <v>1938.360333333334</v>
      </c>
      <c r="V8181" s="51">
        <f t="shared" si="904"/>
        <v>2000.326821917809</v>
      </c>
      <c r="W8181" s="53">
        <f t="shared" si="905"/>
        <v>0</v>
      </c>
      <c r="X8181" s="53" t="str">
        <f t="shared" si="906"/>
        <v/>
      </c>
      <c r="Y8181" s="54" t="str">
        <f t="shared" si="907"/>
        <v/>
      </c>
    </row>
    <row r="8182" spans="17:25" x14ac:dyDescent="0.25">
      <c r="Q8182" s="47">
        <f t="shared" si="903"/>
        <v>2014</v>
      </c>
      <c r="R8182" s="48" t="str">
        <f t="shared" si="901"/>
        <v>20144</v>
      </c>
      <c r="S8182" s="49">
        <v>41744</v>
      </c>
      <c r="T8182" s="48">
        <v>1926.47</v>
      </c>
      <c r="U8182" s="50">
        <f t="shared" si="902"/>
        <v>1938.360333333334</v>
      </c>
      <c r="V8182" s="51">
        <f t="shared" si="904"/>
        <v>2000.326821917809</v>
      </c>
      <c r="W8182" s="53">
        <f t="shared" si="905"/>
        <v>-4.2028143290018249E-4</v>
      </c>
      <c r="X8182" s="53" t="str">
        <f t="shared" si="906"/>
        <v/>
      </c>
      <c r="Y8182" s="54" t="str">
        <f t="shared" si="907"/>
        <v/>
      </c>
    </row>
    <row r="8183" spans="17:25" x14ac:dyDescent="0.25">
      <c r="Q8183" s="47">
        <f t="shared" si="903"/>
        <v>2014</v>
      </c>
      <c r="R8183" s="48" t="str">
        <f t="shared" si="901"/>
        <v>20144</v>
      </c>
      <c r="S8183" s="49">
        <v>41745</v>
      </c>
      <c r="T8183" s="48">
        <v>1932.42</v>
      </c>
      <c r="U8183" s="50">
        <f t="shared" si="902"/>
        <v>1938.360333333334</v>
      </c>
      <c r="V8183" s="51">
        <f t="shared" si="904"/>
        <v>2000.326821917809</v>
      </c>
      <c r="W8183" s="53">
        <f t="shared" si="905"/>
        <v>3.0885505613895692E-3</v>
      </c>
      <c r="X8183" s="53" t="str">
        <f t="shared" si="906"/>
        <v/>
      </c>
      <c r="Y8183" s="54" t="str">
        <f t="shared" si="907"/>
        <v/>
      </c>
    </row>
    <row r="8184" spans="17:25" x14ac:dyDescent="0.25">
      <c r="Q8184" s="47">
        <f t="shared" si="903"/>
        <v>2014</v>
      </c>
      <c r="R8184" s="48" t="str">
        <f t="shared" si="901"/>
        <v>20144</v>
      </c>
      <c r="S8184" s="49">
        <v>41746</v>
      </c>
      <c r="T8184" s="48">
        <v>1930.62</v>
      </c>
      <c r="U8184" s="50">
        <f t="shared" si="902"/>
        <v>1938.360333333334</v>
      </c>
      <c r="V8184" s="51">
        <f t="shared" si="904"/>
        <v>2000.326821917809</v>
      </c>
      <c r="W8184" s="53">
        <f t="shared" si="905"/>
        <v>-9.3147452417186027E-4</v>
      </c>
      <c r="X8184" s="53" t="str">
        <f t="shared" si="906"/>
        <v/>
      </c>
      <c r="Y8184" s="54" t="str">
        <f t="shared" si="907"/>
        <v/>
      </c>
    </row>
    <row r="8185" spans="17:25" x14ac:dyDescent="0.25">
      <c r="Q8185" s="47">
        <f t="shared" si="903"/>
        <v>2014</v>
      </c>
      <c r="R8185" s="48" t="str">
        <f t="shared" si="901"/>
        <v>20144</v>
      </c>
      <c r="S8185" s="49">
        <v>41747</v>
      </c>
      <c r="T8185" s="48">
        <v>1930.62</v>
      </c>
      <c r="U8185" s="50">
        <f t="shared" si="902"/>
        <v>1938.360333333334</v>
      </c>
      <c r="V8185" s="51">
        <f t="shared" si="904"/>
        <v>2000.326821917809</v>
      </c>
      <c r="W8185" s="53">
        <f t="shared" si="905"/>
        <v>0</v>
      </c>
      <c r="X8185" s="53" t="str">
        <f t="shared" si="906"/>
        <v/>
      </c>
      <c r="Y8185" s="54" t="str">
        <f t="shared" si="907"/>
        <v/>
      </c>
    </row>
    <row r="8186" spans="17:25" x14ac:dyDescent="0.25">
      <c r="Q8186" s="47">
        <f t="shared" si="903"/>
        <v>2014</v>
      </c>
      <c r="R8186" s="48" t="str">
        <f t="shared" si="901"/>
        <v>20144</v>
      </c>
      <c r="S8186" s="49">
        <v>41748</v>
      </c>
      <c r="T8186" s="48">
        <v>1930.62</v>
      </c>
      <c r="U8186" s="50">
        <f t="shared" si="902"/>
        <v>1938.360333333334</v>
      </c>
      <c r="V8186" s="51">
        <f t="shared" si="904"/>
        <v>2000.326821917809</v>
      </c>
      <c r="W8186" s="53">
        <f t="shared" si="905"/>
        <v>0</v>
      </c>
      <c r="X8186" s="53" t="str">
        <f t="shared" si="906"/>
        <v/>
      </c>
      <c r="Y8186" s="54" t="str">
        <f t="shared" si="907"/>
        <v/>
      </c>
    </row>
    <row r="8187" spans="17:25" x14ac:dyDescent="0.25">
      <c r="Q8187" s="47">
        <f t="shared" si="903"/>
        <v>2014</v>
      </c>
      <c r="R8187" s="48" t="str">
        <f t="shared" si="901"/>
        <v>20144</v>
      </c>
      <c r="S8187" s="49">
        <v>41749</v>
      </c>
      <c r="T8187" s="48">
        <v>1930.62</v>
      </c>
      <c r="U8187" s="50">
        <f t="shared" si="902"/>
        <v>1938.360333333334</v>
      </c>
      <c r="V8187" s="51">
        <f t="shared" si="904"/>
        <v>2000.326821917809</v>
      </c>
      <c r="W8187" s="53">
        <f t="shared" si="905"/>
        <v>0</v>
      </c>
      <c r="X8187" s="53" t="str">
        <f t="shared" si="906"/>
        <v/>
      </c>
      <c r="Y8187" s="54" t="str">
        <f t="shared" si="907"/>
        <v/>
      </c>
    </row>
    <row r="8188" spans="17:25" x14ac:dyDescent="0.25">
      <c r="Q8188" s="47">
        <f t="shared" si="903"/>
        <v>2014</v>
      </c>
      <c r="R8188" s="48" t="str">
        <f t="shared" si="901"/>
        <v>20144</v>
      </c>
      <c r="S8188" s="49">
        <v>41750</v>
      </c>
      <c r="T8188" s="48">
        <v>1930.62</v>
      </c>
      <c r="U8188" s="50">
        <f t="shared" si="902"/>
        <v>1938.360333333334</v>
      </c>
      <c r="V8188" s="51">
        <f t="shared" si="904"/>
        <v>2000.326821917809</v>
      </c>
      <c r="W8188" s="53">
        <f t="shared" si="905"/>
        <v>0</v>
      </c>
      <c r="X8188" s="53" t="str">
        <f t="shared" si="906"/>
        <v/>
      </c>
      <c r="Y8188" s="54" t="str">
        <f t="shared" si="907"/>
        <v/>
      </c>
    </row>
    <row r="8189" spans="17:25" x14ac:dyDescent="0.25">
      <c r="Q8189" s="47">
        <f t="shared" si="903"/>
        <v>2014</v>
      </c>
      <c r="R8189" s="48" t="str">
        <f t="shared" si="901"/>
        <v>20144</v>
      </c>
      <c r="S8189" s="49">
        <v>41751</v>
      </c>
      <c r="T8189" s="48">
        <v>1921.75</v>
      </c>
      <c r="U8189" s="50">
        <f t="shared" si="902"/>
        <v>1938.360333333334</v>
      </c>
      <c r="V8189" s="51">
        <f t="shared" si="904"/>
        <v>2000.326821917809</v>
      </c>
      <c r="W8189" s="53">
        <f t="shared" si="905"/>
        <v>-4.5943790077798141E-3</v>
      </c>
      <c r="X8189" s="53" t="str">
        <f t="shared" si="906"/>
        <v/>
      </c>
      <c r="Y8189" s="54" t="str">
        <f t="shared" si="907"/>
        <v/>
      </c>
    </row>
    <row r="8190" spans="17:25" x14ac:dyDescent="0.25">
      <c r="Q8190" s="47">
        <f t="shared" si="903"/>
        <v>2014</v>
      </c>
      <c r="R8190" s="48" t="str">
        <f t="shared" si="901"/>
        <v>20144</v>
      </c>
      <c r="S8190" s="49">
        <v>41752</v>
      </c>
      <c r="T8190" s="48">
        <v>1929.66</v>
      </c>
      <c r="U8190" s="50">
        <f t="shared" si="902"/>
        <v>1938.360333333334</v>
      </c>
      <c r="V8190" s="51">
        <f t="shared" si="904"/>
        <v>2000.326821917809</v>
      </c>
      <c r="W8190" s="53">
        <f t="shared" si="905"/>
        <v>4.1160400676467646E-3</v>
      </c>
      <c r="X8190" s="53" t="str">
        <f t="shared" si="906"/>
        <v/>
      </c>
      <c r="Y8190" s="54" t="str">
        <f t="shared" si="907"/>
        <v/>
      </c>
    </row>
    <row r="8191" spans="17:25" x14ac:dyDescent="0.25">
      <c r="Q8191" s="47">
        <f t="shared" si="903"/>
        <v>2014</v>
      </c>
      <c r="R8191" s="48" t="str">
        <f t="shared" si="901"/>
        <v>20144</v>
      </c>
      <c r="S8191" s="49">
        <v>41753</v>
      </c>
      <c r="T8191" s="48">
        <v>1936.63</v>
      </c>
      <c r="U8191" s="50">
        <f t="shared" si="902"/>
        <v>1938.360333333334</v>
      </c>
      <c r="V8191" s="51">
        <f t="shared" si="904"/>
        <v>2000.326821917809</v>
      </c>
      <c r="W8191" s="53">
        <f t="shared" si="905"/>
        <v>3.6120352808266531E-3</v>
      </c>
      <c r="X8191" s="53" t="str">
        <f t="shared" si="906"/>
        <v/>
      </c>
      <c r="Y8191" s="54" t="str">
        <f t="shared" si="907"/>
        <v/>
      </c>
    </row>
    <row r="8192" spans="17:25" x14ac:dyDescent="0.25">
      <c r="Q8192" s="47">
        <f t="shared" si="903"/>
        <v>2014</v>
      </c>
      <c r="R8192" s="48" t="str">
        <f t="shared" si="901"/>
        <v>20144</v>
      </c>
      <c r="S8192" s="49">
        <v>41754</v>
      </c>
      <c r="T8192" s="48">
        <v>1936.07</v>
      </c>
      <c r="U8192" s="50">
        <f t="shared" si="902"/>
        <v>1938.360333333334</v>
      </c>
      <c r="V8192" s="51">
        <f t="shared" si="904"/>
        <v>2000.326821917809</v>
      </c>
      <c r="W8192" s="53">
        <f t="shared" si="905"/>
        <v>-2.8916210117579944E-4</v>
      </c>
      <c r="X8192" s="53" t="str">
        <f t="shared" si="906"/>
        <v/>
      </c>
      <c r="Y8192" s="54" t="str">
        <f t="shared" si="907"/>
        <v/>
      </c>
    </row>
    <row r="8193" spans="17:25" x14ac:dyDescent="0.25">
      <c r="Q8193" s="47">
        <f t="shared" si="903"/>
        <v>2014</v>
      </c>
      <c r="R8193" s="48" t="str">
        <f t="shared" si="901"/>
        <v>20144</v>
      </c>
      <c r="S8193" s="49">
        <v>41755</v>
      </c>
      <c r="T8193" s="48">
        <v>1942.37</v>
      </c>
      <c r="U8193" s="50">
        <f t="shared" si="902"/>
        <v>1938.360333333334</v>
      </c>
      <c r="V8193" s="51">
        <f t="shared" si="904"/>
        <v>2000.326821917809</v>
      </c>
      <c r="W8193" s="53">
        <f t="shared" si="905"/>
        <v>3.2540145759192285E-3</v>
      </c>
      <c r="X8193" s="53" t="str">
        <f t="shared" si="906"/>
        <v/>
      </c>
      <c r="Y8193" s="54" t="str">
        <f t="shared" si="907"/>
        <v/>
      </c>
    </row>
    <row r="8194" spans="17:25" x14ac:dyDescent="0.25">
      <c r="Q8194" s="47">
        <f t="shared" si="903"/>
        <v>2014</v>
      </c>
      <c r="R8194" s="48" t="str">
        <f t="shared" si="901"/>
        <v>20144</v>
      </c>
      <c r="S8194" s="49">
        <v>41756</v>
      </c>
      <c r="T8194" s="48">
        <v>1942.37</v>
      </c>
      <c r="U8194" s="50">
        <f t="shared" si="902"/>
        <v>1938.360333333334</v>
      </c>
      <c r="V8194" s="51">
        <f t="shared" si="904"/>
        <v>2000.326821917809</v>
      </c>
      <c r="W8194" s="53">
        <f t="shared" si="905"/>
        <v>0</v>
      </c>
      <c r="X8194" s="53" t="str">
        <f t="shared" si="906"/>
        <v/>
      </c>
      <c r="Y8194" s="54" t="str">
        <f t="shared" si="907"/>
        <v/>
      </c>
    </row>
    <row r="8195" spans="17:25" x14ac:dyDescent="0.25">
      <c r="Q8195" s="47">
        <f t="shared" si="903"/>
        <v>2014</v>
      </c>
      <c r="R8195" s="48" t="str">
        <f t="shared" si="901"/>
        <v>20144</v>
      </c>
      <c r="S8195" s="49">
        <v>41757</v>
      </c>
      <c r="T8195" s="48">
        <v>1942.37</v>
      </c>
      <c r="U8195" s="50">
        <f t="shared" si="902"/>
        <v>1938.360333333334</v>
      </c>
      <c r="V8195" s="51">
        <f t="shared" si="904"/>
        <v>2000.326821917809</v>
      </c>
      <c r="W8195" s="53">
        <f t="shared" si="905"/>
        <v>0</v>
      </c>
      <c r="X8195" s="53" t="str">
        <f t="shared" si="906"/>
        <v/>
      </c>
      <c r="Y8195" s="54" t="str">
        <f t="shared" si="907"/>
        <v/>
      </c>
    </row>
    <row r="8196" spans="17:25" x14ac:dyDescent="0.25">
      <c r="Q8196" s="47">
        <f t="shared" si="903"/>
        <v>2014</v>
      </c>
      <c r="R8196" s="48" t="str">
        <f t="shared" si="901"/>
        <v>20144</v>
      </c>
      <c r="S8196" s="49">
        <v>41758</v>
      </c>
      <c r="T8196" s="48">
        <v>1936.13</v>
      </c>
      <c r="U8196" s="50">
        <f t="shared" si="902"/>
        <v>1938.360333333334</v>
      </c>
      <c r="V8196" s="51">
        <f t="shared" si="904"/>
        <v>2000.326821917809</v>
      </c>
      <c r="W8196" s="53">
        <f t="shared" si="905"/>
        <v>-3.2125702106188259E-3</v>
      </c>
      <c r="X8196" s="53" t="str">
        <f t="shared" si="906"/>
        <v/>
      </c>
      <c r="Y8196" s="54" t="str">
        <f t="shared" si="907"/>
        <v/>
      </c>
    </row>
    <row r="8197" spans="17:25" x14ac:dyDescent="0.25">
      <c r="Q8197" s="47">
        <f t="shared" si="903"/>
        <v>2014</v>
      </c>
      <c r="R8197" s="48" t="str">
        <f t="shared" si="901"/>
        <v>20144</v>
      </c>
      <c r="S8197" s="49">
        <v>41759</v>
      </c>
      <c r="T8197" s="48">
        <v>1935.14</v>
      </c>
      <c r="U8197" s="50">
        <f t="shared" si="902"/>
        <v>1938.360333333334</v>
      </c>
      <c r="V8197" s="51">
        <f t="shared" si="904"/>
        <v>2000.326821917809</v>
      </c>
      <c r="W8197" s="53">
        <f t="shared" si="905"/>
        <v>-5.1132930123498621E-4</v>
      </c>
      <c r="X8197" s="53" t="str">
        <f t="shared" si="906"/>
        <v/>
      </c>
      <c r="Y8197" s="54" t="str">
        <f t="shared" si="907"/>
        <v/>
      </c>
    </row>
    <row r="8198" spans="17:25" x14ac:dyDescent="0.25">
      <c r="Q8198" s="47">
        <f t="shared" si="903"/>
        <v>2014</v>
      </c>
      <c r="R8198" s="48" t="str">
        <f t="shared" si="901"/>
        <v>20145</v>
      </c>
      <c r="S8198" s="49">
        <v>41760</v>
      </c>
      <c r="T8198" s="48">
        <v>1933.46</v>
      </c>
      <c r="U8198" s="50">
        <f t="shared" si="902"/>
        <v>1915.3609677419356</v>
      </c>
      <c r="V8198" s="51">
        <f t="shared" si="904"/>
        <v>2000.326821917809</v>
      </c>
      <c r="W8198" s="53">
        <f t="shared" si="905"/>
        <v>-8.6815424207042913E-4</v>
      </c>
      <c r="X8198" s="53">
        <f t="shared" si="906"/>
        <v>-1.1865371569922289E-2</v>
      </c>
      <c r="Y8198" s="54" t="str">
        <f t="shared" si="907"/>
        <v/>
      </c>
    </row>
    <row r="8199" spans="17:25" x14ac:dyDescent="0.25">
      <c r="Q8199" s="47">
        <f t="shared" si="903"/>
        <v>2014</v>
      </c>
      <c r="R8199" s="48" t="str">
        <f t="shared" ref="R8199:R8262" si="908">+YEAR(S8199)&amp;MONTH(S8199)</f>
        <v>20145</v>
      </c>
      <c r="S8199" s="49">
        <v>41761</v>
      </c>
      <c r="T8199" s="48">
        <v>1933.46</v>
      </c>
      <c r="U8199" s="50">
        <f t="shared" ref="U8199:U8262" si="909">+AVERAGEIF($R$3:$R$12000,R8199,$T$3:$T$12000)</f>
        <v>1915.3609677419356</v>
      </c>
      <c r="V8199" s="51">
        <f t="shared" si="904"/>
        <v>2000.326821917809</v>
      </c>
      <c r="W8199" s="53">
        <f t="shared" si="905"/>
        <v>0</v>
      </c>
      <c r="X8199" s="53" t="str">
        <f t="shared" si="906"/>
        <v/>
      </c>
      <c r="Y8199" s="54" t="str">
        <f t="shared" si="907"/>
        <v/>
      </c>
    </row>
    <row r="8200" spans="17:25" x14ac:dyDescent="0.25">
      <c r="Q8200" s="47">
        <f t="shared" ref="Q8200:Q8263" si="910">+YEAR(S8200)</f>
        <v>2014</v>
      </c>
      <c r="R8200" s="48" t="str">
        <f t="shared" si="908"/>
        <v>20145</v>
      </c>
      <c r="S8200" s="49">
        <v>41762</v>
      </c>
      <c r="T8200" s="48">
        <v>1926.3</v>
      </c>
      <c r="U8200" s="50">
        <f t="shared" si="909"/>
        <v>1915.3609677419356</v>
      </c>
      <c r="V8200" s="51">
        <f t="shared" ref="V8200:V8263" si="911">+AVERAGEIF($Q$3:$Q$12000,Q8200,$T$3:$T$12000)</f>
        <v>2000.326821917809</v>
      </c>
      <c r="W8200" s="53">
        <f t="shared" si="905"/>
        <v>-3.7032056520435175E-3</v>
      </c>
      <c r="X8200" s="53" t="str">
        <f t="shared" si="906"/>
        <v/>
      </c>
      <c r="Y8200" s="54" t="str">
        <f t="shared" si="907"/>
        <v/>
      </c>
    </row>
    <row r="8201" spans="17:25" x14ac:dyDescent="0.25">
      <c r="Q8201" s="47">
        <f t="shared" si="910"/>
        <v>2014</v>
      </c>
      <c r="R8201" s="48" t="str">
        <f t="shared" si="908"/>
        <v>20145</v>
      </c>
      <c r="S8201" s="49">
        <v>41763</v>
      </c>
      <c r="T8201" s="48">
        <v>1926.3</v>
      </c>
      <c r="U8201" s="50">
        <f t="shared" si="909"/>
        <v>1915.3609677419356</v>
      </c>
      <c r="V8201" s="51">
        <f t="shared" si="911"/>
        <v>2000.326821917809</v>
      </c>
      <c r="W8201" s="53">
        <f t="shared" ref="W8201:W8264" si="912">+T8201/T8200-1</f>
        <v>0</v>
      </c>
      <c r="X8201" s="53" t="str">
        <f t="shared" ref="X8201:X8264" si="913">IF(U8201/U8200-1=0,"",U8201/U8200-1)</f>
        <v/>
      </c>
      <c r="Y8201" s="54" t="str">
        <f t="shared" ref="Y8201:Y8264" si="914">+IF(V8201=V8200,"",V8201/V8200-1)</f>
        <v/>
      </c>
    </row>
    <row r="8202" spans="17:25" x14ac:dyDescent="0.25">
      <c r="Q8202" s="47">
        <f t="shared" si="910"/>
        <v>2014</v>
      </c>
      <c r="R8202" s="48" t="str">
        <f t="shared" si="908"/>
        <v>20145</v>
      </c>
      <c r="S8202" s="49">
        <v>41764</v>
      </c>
      <c r="T8202" s="48">
        <v>1926.3</v>
      </c>
      <c r="U8202" s="50">
        <f t="shared" si="909"/>
        <v>1915.3609677419356</v>
      </c>
      <c r="V8202" s="51">
        <f t="shared" si="911"/>
        <v>2000.326821917809</v>
      </c>
      <c r="W8202" s="53">
        <f t="shared" si="912"/>
        <v>0</v>
      </c>
      <c r="X8202" s="53" t="str">
        <f t="shared" si="913"/>
        <v/>
      </c>
      <c r="Y8202" s="54" t="str">
        <f t="shared" si="914"/>
        <v/>
      </c>
    </row>
    <row r="8203" spans="17:25" x14ac:dyDescent="0.25">
      <c r="Q8203" s="47">
        <f t="shared" si="910"/>
        <v>2014</v>
      </c>
      <c r="R8203" s="48" t="str">
        <f t="shared" si="908"/>
        <v>20145</v>
      </c>
      <c r="S8203" s="49">
        <v>41765</v>
      </c>
      <c r="T8203" s="48">
        <v>1923.07</v>
      </c>
      <c r="U8203" s="50">
        <f t="shared" si="909"/>
        <v>1915.3609677419356</v>
      </c>
      <c r="V8203" s="51">
        <f t="shared" si="911"/>
        <v>2000.326821917809</v>
      </c>
      <c r="W8203" s="53">
        <f t="shared" si="912"/>
        <v>-1.6767897004620336E-3</v>
      </c>
      <c r="X8203" s="53" t="str">
        <f t="shared" si="913"/>
        <v/>
      </c>
      <c r="Y8203" s="54" t="str">
        <f t="shared" si="914"/>
        <v/>
      </c>
    </row>
    <row r="8204" spans="17:25" x14ac:dyDescent="0.25">
      <c r="Q8204" s="47">
        <f t="shared" si="910"/>
        <v>2014</v>
      </c>
      <c r="R8204" s="48" t="str">
        <f t="shared" si="908"/>
        <v>20145</v>
      </c>
      <c r="S8204" s="49">
        <v>41766</v>
      </c>
      <c r="T8204" s="48">
        <v>1918.2</v>
      </c>
      <c r="U8204" s="50">
        <f t="shared" si="909"/>
        <v>1915.3609677419356</v>
      </c>
      <c r="V8204" s="51">
        <f t="shared" si="911"/>
        <v>2000.326821917809</v>
      </c>
      <c r="W8204" s="53">
        <f t="shared" si="912"/>
        <v>-2.5324091166727403E-3</v>
      </c>
      <c r="X8204" s="53" t="str">
        <f t="shared" si="913"/>
        <v/>
      </c>
      <c r="Y8204" s="54" t="str">
        <f t="shared" si="914"/>
        <v/>
      </c>
    </row>
    <row r="8205" spans="17:25" x14ac:dyDescent="0.25">
      <c r="Q8205" s="47">
        <f t="shared" si="910"/>
        <v>2014</v>
      </c>
      <c r="R8205" s="48" t="str">
        <f t="shared" si="908"/>
        <v>20145</v>
      </c>
      <c r="S8205" s="49">
        <v>41767</v>
      </c>
      <c r="T8205" s="48">
        <v>1912.97</v>
      </c>
      <c r="U8205" s="50">
        <f t="shared" si="909"/>
        <v>1915.3609677419356</v>
      </c>
      <c r="V8205" s="51">
        <f t="shared" si="911"/>
        <v>2000.326821917809</v>
      </c>
      <c r="W8205" s="53">
        <f t="shared" si="912"/>
        <v>-2.7265144406214414E-3</v>
      </c>
      <c r="X8205" s="53" t="str">
        <f t="shared" si="913"/>
        <v/>
      </c>
      <c r="Y8205" s="54" t="str">
        <f t="shared" si="914"/>
        <v/>
      </c>
    </row>
    <row r="8206" spans="17:25" x14ac:dyDescent="0.25">
      <c r="Q8206" s="47">
        <f t="shared" si="910"/>
        <v>2014</v>
      </c>
      <c r="R8206" s="48" t="str">
        <f t="shared" si="908"/>
        <v>20145</v>
      </c>
      <c r="S8206" s="49">
        <v>41768</v>
      </c>
      <c r="T8206" s="48">
        <v>1902.15</v>
      </c>
      <c r="U8206" s="50">
        <f t="shared" si="909"/>
        <v>1915.3609677419356</v>
      </c>
      <c r="V8206" s="51">
        <f t="shared" si="911"/>
        <v>2000.326821917809</v>
      </c>
      <c r="W8206" s="53">
        <f t="shared" si="912"/>
        <v>-5.6561263375797255E-3</v>
      </c>
      <c r="X8206" s="53" t="str">
        <f t="shared" si="913"/>
        <v/>
      </c>
      <c r="Y8206" s="54" t="str">
        <f t="shared" si="914"/>
        <v/>
      </c>
    </row>
    <row r="8207" spans="17:25" x14ac:dyDescent="0.25">
      <c r="Q8207" s="47">
        <f t="shared" si="910"/>
        <v>2014</v>
      </c>
      <c r="R8207" s="48" t="str">
        <f t="shared" si="908"/>
        <v>20145</v>
      </c>
      <c r="S8207" s="49">
        <v>41769</v>
      </c>
      <c r="T8207" s="48">
        <v>1901.51</v>
      </c>
      <c r="U8207" s="50">
        <f t="shared" si="909"/>
        <v>1915.3609677419356</v>
      </c>
      <c r="V8207" s="51">
        <f t="shared" si="911"/>
        <v>2000.326821917809</v>
      </c>
      <c r="W8207" s="53">
        <f t="shared" si="912"/>
        <v>-3.3646137265730403E-4</v>
      </c>
      <c r="X8207" s="53" t="str">
        <f t="shared" si="913"/>
        <v/>
      </c>
      <c r="Y8207" s="54" t="str">
        <f t="shared" si="914"/>
        <v/>
      </c>
    </row>
    <row r="8208" spans="17:25" x14ac:dyDescent="0.25">
      <c r="Q8208" s="47">
        <f t="shared" si="910"/>
        <v>2014</v>
      </c>
      <c r="R8208" s="48" t="str">
        <f t="shared" si="908"/>
        <v>20145</v>
      </c>
      <c r="S8208" s="49">
        <v>41770</v>
      </c>
      <c r="T8208" s="48">
        <v>1901.51</v>
      </c>
      <c r="U8208" s="50">
        <f t="shared" si="909"/>
        <v>1915.3609677419356</v>
      </c>
      <c r="V8208" s="51">
        <f t="shared" si="911"/>
        <v>2000.326821917809</v>
      </c>
      <c r="W8208" s="53">
        <f t="shared" si="912"/>
        <v>0</v>
      </c>
      <c r="X8208" s="53" t="str">
        <f t="shared" si="913"/>
        <v/>
      </c>
      <c r="Y8208" s="54" t="str">
        <f t="shared" si="914"/>
        <v/>
      </c>
    </row>
    <row r="8209" spans="17:25" x14ac:dyDescent="0.25">
      <c r="Q8209" s="47">
        <f t="shared" si="910"/>
        <v>2014</v>
      </c>
      <c r="R8209" s="48" t="str">
        <f t="shared" si="908"/>
        <v>20145</v>
      </c>
      <c r="S8209" s="49">
        <v>41771</v>
      </c>
      <c r="T8209" s="48">
        <v>1901.51</v>
      </c>
      <c r="U8209" s="50">
        <f t="shared" si="909"/>
        <v>1915.3609677419356</v>
      </c>
      <c r="V8209" s="51">
        <f t="shared" si="911"/>
        <v>2000.326821917809</v>
      </c>
      <c r="W8209" s="53">
        <f t="shared" si="912"/>
        <v>0</v>
      </c>
      <c r="X8209" s="53" t="str">
        <f t="shared" si="913"/>
        <v/>
      </c>
      <c r="Y8209" s="54" t="str">
        <f t="shared" si="914"/>
        <v/>
      </c>
    </row>
    <row r="8210" spans="17:25" x14ac:dyDescent="0.25">
      <c r="Q8210" s="47">
        <f t="shared" si="910"/>
        <v>2014</v>
      </c>
      <c r="R8210" s="48" t="str">
        <f t="shared" si="908"/>
        <v>20145</v>
      </c>
      <c r="S8210" s="49">
        <v>41772</v>
      </c>
      <c r="T8210" s="48">
        <v>1904.85</v>
      </c>
      <c r="U8210" s="50">
        <f t="shared" si="909"/>
        <v>1915.3609677419356</v>
      </c>
      <c r="V8210" s="51">
        <f t="shared" si="911"/>
        <v>2000.326821917809</v>
      </c>
      <c r="W8210" s="53">
        <f t="shared" si="912"/>
        <v>1.7564987825464673E-3</v>
      </c>
      <c r="X8210" s="53" t="str">
        <f t="shared" si="913"/>
        <v/>
      </c>
      <c r="Y8210" s="54" t="str">
        <f t="shared" si="914"/>
        <v/>
      </c>
    </row>
    <row r="8211" spans="17:25" x14ac:dyDescent="0.25">
      <c r="Q8211" s="47">
        <f t="shared" si="910"/>
        <v>2014</v>
      </c>
      <c r="R8211" s="48" t="str">
        <f t="shared" si="908"/>
        <v>20145</v>
      </c>
      <c r="S8211" s="49">
        <v>41773</v>
      </c>
      <c r="T8211" s="48">
        <v>1919.7</v>
      </c>
      <c r="U8211" s="50">
        <f t="shared" si="909"/>
        <v>1915.3609677419356</v>
      </c>
      <c r="V8211" s="51">
        <f t="shared" si="911"/>
        <v>2000.326821917809</v>
      </c>
      <c r="W8211" s="53">
        <f t="shared" si="912"/>
        <v>7.795889440113557E-3</v>
      </c>
      <c r="X8211" s="53" t="str">
        <f t="shared" si="913"/>
        <v/>
      </c>
      <c r="Y8211" s="54" t="str">
        <f t="shared" si="914"/>
        <v/>
      </c>
    </row>
    <row r="8212" spans="17:25" x14ac:dyDescent="0.25">
      <c r="Q8212" s="47">
        <f t="shared" si="910"/>
        <v>2014</v>
      </c>
      <c r="R8212" s="48" t="str">
        <f t="shared" si="908"/>
        <v>20145</v>
      </c>
      <c r="S8212" s="49">
        <v>41774</v>
      </c>
      <c r="T8212" s="48">
        <v>1925.31</v>
      </c>
      <c r="U8212" s="50">
        <f t="shared" si="909"/>
        <v>1915.3609677419356</v>
      </c>
      <c r="V8212" s="51">
        <f t="shared" si="911"/>
        <v>2000.326821917809</v>
      </c>
      <c r="W8212" s="53">
        <f t="shared" si="912"/>
        <v>2.922331614314766E-3</v>
      </c>
      <c r="X8212" s="53" t="str">
        <f t="shared" si="913"/>
        <v/>
      </c>
      <c r="Y8212" s="54" t="str">
        <f t="shared" si="914"/>
        <v/>
      </c>
    </row>
    <row r="8213" spans="17:25" x14ac:dyDescent="0.25">
      <c r="Q8213" s="47">
        <f t="shared" si="910"/>
        <v>2014</v>
      </c>
      <c r="R8213" s="48" t="str">
        <f t="shared" si="908"/>
        <v>20145</v>
      </c>
      <c r="S8213" s="49">
        <v>41775</v>
      </c>
      <c r="T8213" s="48">
        <v>1927.8</v>
      </c>
      <c r="U8213" s="50">
        <f t="shared" si="909"/>
        <v>1915.3609677419356</v>
      </c>
      <c r="V8213" s="51">
        <f t="shared" si="911"/>
        <v>2000.326821917809</v>
      </c>
      <c r="W8213" s="53">
        <f t="shared" si="912"/>
        <v>1.2932982221045553E-3</v>
      </c>
      <c r="X8213" s="53" t="str">
        <f t="shared" si="913"/>
        <v/>
      </c>
      <c r="Y8213" s="54" t="str">
        <f t="shared" si="914"/>
        <v/>
      </c>
    </row>
    <row r="8214" spans="17:25" x14ac:dyDescent="0.25">
      <c r="Q8214" s="47">
        <f t="shared" si="910"/>
        <v>2014</v>
      </c>
      <c r="R8214" s="48" t="str">
        <f t="shared" si="908"/>
        <v>20145</v>
      </c>
      <c r="S8214" s="49">
        <v>41776</v>
      </c>
      <c r="T8214" s="48">
        <v>1925.41</v>
      </c>
      <c r="U8214" s="50">
        <f t="shared" si="909"/>
        <v>1915.3609677419356</v>
      </c>
      <c r="V8214" s="51">
        <f t="shared" si="911"/>
        <v>2000.326821917809</v>
      </c>
      <c r="W8214" s="53">
        <f t="shared" si="912"/>
        <v>-1.2397551613236857E-3</v>
      </c>
      <c r="X8214" s="53" t="str">
        <f t="shared" si="913"/>
        <v/>
      </c>
      <c r="Y8214" s="54" t="str">
        <f t="shared" si="914"/>
        <v/>
      </c>
    </row>
    <row r="8215" spans="17:25" x14ac:dyDescent="0.25">
      <c r="Q8215" s="47">
        <f t="shared" si="910"/>
        <v>2014</v>
      </c>
      <c r="R8215" s="48" t="str">
        <f t="shared" si="908"/>
        <v>20145</v>
      </c>
      <c r="S8215" s="49">
        <v>41777</v>
      </c>
      <c r="T8215" s="48">
        <v>1925.41</v>
      </c>
      <c r="U8215" s="50">
        <f t="shared" si="909"/>
        <v>1915.3609677419356</v>
      </c>
      <c r="V8215" s="51">
        <f t="shared" si="911"/>
        <v>2000.326821917809</v>
      </c>
      <c r="W8215" s="53">
        <f t="shared" si="912"/>
        <v>0</v>
      </c>
      <c r="X8215" s="53" t="str">
        <f t="shared" si="913"/>
        <v/>
      </c>
      <c r="Y8215" s="54" t="str">
        <f t="shared" si="914"/>
        <v/>
      </c>
    </row>
    <row r="8216" spans="17:25" x14ac:dyDescent="0.25">
      <c r="Q8216" s="47">
        <f t="shared" si="910"/>
        <v>2014</v>
      </c>
      <c r="R8216" s="48" t="str">
        <f t="shared" si="908"/>
        <v>20145</v>
      </c>
      <c r="S8216" s="49">
        <v>41778</v>
      </c>
      <c r="T8216" s="48">
        <v>1925.41</v>
      </c>
      <c r="U8216" s="50">
        <f t="shared" si="909"/>
        <v>1915.3609677419356</v>
      </c>
      <c r="V8216" s="51">
        <f t="shared" si="911"/>
        <v>2000.326821917809</v>
      </c>
      <c r="W8216" s="53">
        <f t="shared" si="912"/>
        <v>0</v>
      </c>
      <c r="X8216" s="53" t="str">
        <f t="shared" si="913"/>
        <v/>
      </c>
      <c r="Y8216" s="54" t="str">
        <f t="shared" si="914"/>
        <v/>
      </c>
    </row>
    <row r="8217" spans="17:25" x14ac:dyDescent="0.25">
      <c r="Q8217" s="47">
        <f t="shared" si="910"/>
        <v>2014</v>
      </c>
      <c r="R8217" s="48" t="str">
        <f t="shared" si="908"/>
        <v>20145</v>
      </c>
      <c r="S8217" s="49">
        <v>41779</v>
      </c>
      <c r="T8217" s="48">
        <v>1921.16</v>
      </c>
      <c r="U8217" s="50">
        <f t="shared" si="909"/>
        <v>1915.3609677419356</v>
      </c>
      <c r="V8217" s="51">
        <f t="shared" si="911"/>
        <v>2000.326821917809</v>
      </c>
      <c r="W8217" s="53">
        <f t="shared" si="912"/>
        <v>-2.2073220768563662E-3</v>
      </c>
      <c r="X8217" s="53" t="str">
        <f t="shared" si="913"/>
        <v/>
      </c>
      <c r="Y8217" s="54" t="str">
        <f t="shared" si="914"/>
        <v/>
      </c>
    </row>
    <row r="8218" spans="17:25" x14ac:dyDescent="0.25">
      <c r="Q8218" s="47">
        <f t="shared" si="910"/>
        <v>2014</v>
      </c>
      <c r="R8218" s="48" t="str">
        <f t="shared" si="908"/>
        <v>20145</v>
      </c>
      <c r="S8218" s="49">
        <v>41780</v>
      </c>
      <c r="T8218" s="48">
        <v>1920.41</v>
      </c>
      <c r="U8218" s="50">
        <f t="shared" si="909"/>
        <v>1915.3609677419356</v>
      </c>
      <c r="V8218" s="51">
        <f t="shared" si="911"/>
        <v>2000.326821917809</v>
      </c>
      <c r="W8218" s="53">
        <f t="shared" si="912"/>
        <v>-3.9038913989464241E-4</v>
      </c>
      <c r="X8218" s="53" t="str">
        <f t="shared" si="913"/>
        <v/>
      </c>
      <c r="Y8218" s="54" t="str">
        <f t="shared" si="914"/>
        <v/>
      </c>
    </row>
    <row r="8219" spans="17:25" x14ac:dyDescent="0.25">
      <c r="Q8219" s="47">
        <f t="shared" si="910"/>
        <v>2014</v>
      </c>
      <c r="R8219" s="48" t="str">
        <f t="shared" si="908"/>
        <v>20145</v>
      </c>
      <c r="S8219" s="49">
        <v>41781</v>
      </c>
      <c r="T8219" s="48">
        <v>1911.33</v>
      </c>
      <c r="U8219" s="50">
        <f t="shared" si="909"/>
        <v>1915.3609677419356</v>
      </c>
      <c r="V8219" s="51">
        <f t="shared" si="911"/>
        <v>2000.326821917809</v>
      </c>
      <c r="W8219" s="53">
        <f t="shared" si="912"/>
        <v>-4.7281570081390001E-3</v>
      </c>
      <c r="X8219" s="53" t="str">
        <f t="shared" si="913"/>
        <v/>
      </c>
      <c r="Y8219" s="54" t="str">
        <f t="shared" si="914"/>
        <v/>
      </c>
    </row>
    <row r="8220" spans="17:25" x14ac:dyDescent="0.25">
      <c r="Q8220" s="47">
        <f t="shared" si="910"/>
        <v>2014</v>
      </c>
      <c r="R8220" s="48" t="str">
        <f t="shared" si="908"/>
        <v>20145</v>
      </c>
      <c r="S8220" s="49">
        <v>41782</v>
      </c>
      <c r="T8220" s="48">
        <v>1905.8</v>
      </c>
      <c r="U8220" s="50">
        <f t="shared" si="909"/>
        <v>1915.3609677419356</v>
      </c>
      <c r="V8220" s="51">
        <f t="shared" si="911"/>
        <v>2000.326821917809</v>
      </c>
      <c r="W8220" s="53">
        <f t="shared" si="912"/>
        <v>-2.8932732704451958E-3</v>
      </c>
      <c r="X8220" s="53" t="str">
        <f t="shared" si="913"/>
        <v/>
      </c>
      <c r="Y8220" s="54" t="str">
        <f t="shared" si="914"/>
        <v/>
      </c>
    </row>
    <row r="8221" spans="17:25" x14ac:dyDescent="0.25">
      <c r="Q8221" s="47">
        <f t="shared" si="910"/>
        <v>2014</v>
      </c>
      <c r="R8221" s="48" t="str">
        <f t="shared" si="908"/>
        <v>20145</v>
      </c>
      <c r="S8221" s="49">
        <v>41783</v>
      </c>
      <c r="T8221" s="48">
        <v>1905.53</v>
      </c>
      <c r="U8221" s="50">
        <f t="shared" si="909"/>
        <v>1915.3609677419356</v>
      </c>
      <c r="V8221" s="51">
        <f t="shared" si="911"/>
        <v>2000.326821917809</v>
      </c>
      <c r="W8221" s="53">
        <f t="shared" si="912"/>
        <v>-1.4167278833032704E-4</v>
      </c>
      <c r="X8221" s="53" t="str">
        <f t="shared" si="913"/>
        <v/>
      </c>
      <c r="Y8221" s="54" t="str">
        <f t="shared" si="914"/>
        <v/>
      </c>
    </row>
    <row r="8222" spans="17:25" x14ac:dyDescent="0.25">
      <c r="Q8222" s="47">
        <f t="shared" si="910"/>
        <v>2014</v>
      </c>
      <c r="R8222" s="48" t="str">
        <f t="shared" si="908"/>
        <v>20145</v>
      </c>
      <c r="S8222" s="49">
        <v>41784</v>
      </c>
      <c r="T8222" s="48">
        <v>1905.53</v>
      </c>
      <c r="U8222" s="50">
        <f t="shared" si="909"/>
        <v>1915.3609677419356</v>
      </c>
      <c r="V8222" s="51">
        <f t="shared" si="911"/>
        <v>2000.326821917809</v>
      </c>
      <c r="W8222" s="53">
        <f t="shared" si="912"/>
        <v>0</v>
      </c>
      <c r="X8222" s="53" t="str">
        <f t="shared" si="913"/>
        <v/>
      </c>
      <c r="Y8222" s="54" t="str">
        <f t="shared" si="914"/>
        <v/>
      </c>
    </row>
    <row r="8223" spans="17:25" x14ac:dyDescent="0.25">
      <c r="Q8223" s="47">
        <f t="shared" si="910"/>
        <v>2014</v>
      </c>
      <c r="R8223" s="48" t="str">
        <f t="shared" si="908"/>
        <v>20145</v>
      </c>
      <c r="S8223" s="49">
        <v>41785</v>
      </c>
      <c r="T8223" s="48">
        <v>1905.53</v>
      </c>
      <c r="U8223" s="50">
        <f t="shared" si="909"/>
        <v>1915.3609677419356</v>
      </c>
      <c r="V8223" s="51">
        <f t="shared" si="911"/>
        <v>2000.326821917809</v>
      </c>
      <c r="W8223" s="53">
        <f t="shared" si="912"/>
        <v>0</v>
      </c>
      <c r="X8223" s="53" t="str">
        <f t="shared" si="913"/>
        <v/>
      </c>
      <c r="Y8223" s="54" t="str">
        <f t="shared" si="914"/>
        <v/>
      </c>
    </row>
    <row r="8224" spans="17:25" x14ac:dyDescent="0.25">
      <c r="Q8224" s="47">
        <f t="shared" si="910"/>
        <v>2014</v>
      </c>
      <c r="R8224" s="48" t="str">
        <f t="shared" si="908"/>
        <v>20145</v>
      </c>
      <c r="S8224" s="49">
        <v>41786</v>
      </c>
      <c r="T8224" s="48">
        <v>1905.53</v>
      </c>
      <c r="U8224" s="50">
        <f t="shared" si="909"/>
        <v>1915.3609677419356</v>
      </c>
      <c r="V8224" s="51">
        <f t="shared" si="911"/>
        <v>2000.326821917809</v>
      </c>
      <c r="W8224" s="53">
        <f t="shared" si="912"/>
        <v>0</v>
      </c>
      <c r="X8224" s="53" t="str">
        <f t="shared" si="913"/>
        <v/>
      </c>
      <c r="Y8224" s="54" t="str">
        <f t="shared" si="914"/>
        <v/>
      </c>
    </row>
    <row r="8225" spans="17:25" x14ac:dyDescent="0.25">
      <c r="Q8225" s="47">
        <f t="shared" si="910"/>
        <v>2014</v>
      </c>
      <c r="R8225" s="48" t="str">
        <f t="shared" si="908"/>
        <v>20145</v>
      </c>
      <c r="S8225" s="49">
        <v>41787</v>
      </c>
      <c r="T8225" s="48">
        <v>1917.34</v>
      </c>
      <c r="U8225" s="50">
        <f t="shared" si="909"/>
        <v>1915.3609677419356</v>
      </c>
      <c r="V8225" s="51">
        <f t="shared" si="911"/>
        <v>2000.326821917809</v>
      </c>
      <c r="W8225" s="53">
        <f t="shared" si="912"/>
        <v>6.1977507570072365E-3</v>
      </c>
      <c r="X8225" s="53" t="str">
        <f t="shared" si="913"/>
        <v/>
      </c>
      <c r="Y8225" s="54" t="str">
        <f t="shared" si="914"/>
        <v/>
      </c>
    </row>
    <row r="8226" spans="17:25" x14ac:dyDescent="0.25">
      <c r="Q8226" s="47">
        <f t="shared" si="910"/>
        <v>2014</v>
      </c>
      <c r="R8226" s="48" t="str">
        <f t="shared" si="908"/>
        <v>20145</v>
      </c>
      <c r="S8226" s="49">
        <v>41788</v>
      </c>
      <c r="T8226" s="48">
        <v>1910.8</v>
      </c>
      <c r="U8226" s="50">
        <f t="shared" si="909"/>
        <v>1915.3609677419356</v>
      </c>
      <c r="V8226" s="51">
        <f t="shared" si="911"/>
        <v>2000.326821917809</v>
      </c>
      <c r="W8226" s="53">
        <f t="shared" si="912"/>
        <v>-3.4109756224769416E-3</v>
      </c>
      <c r="X8226" s="53" t="str">
        <f t="shared" si="913"/>
        <v/>
      </c>
      <c r="Y8226" s="54" t="str">
        <f t="shared" si="914"/>
        <v/>
      </c>
    </row>
    <row r="8227" spans="17:25" x14ac:dyDescent="0.25">
      <c r="Q8227" s="47">
        <f t="shared" si="910"/>
        <v>2014</v>
      </c>
      <c r="R8227" s="48" t="str">
        <f t="shared" si="908"/>
        <v>20145</v>
      </c>
      <c r="S8227" s="49">
        <v>41789</v>
      </c>
      <c r="T8227" s="48">
        <v>1905.96</v>
      </c>
      <c r="U8227" s="50">
        <f t="shared" si="909"/>
        <v>1915.3609677419356</v>
      </c>
      <c r="V8227" s="51">
        <f t="shared" si="911"/>
        <v>2000.326821917809</v>
      </c>
      <c r="W8227" s="53">
        <f t="shared" si="912"/>
        <v>-2.532970483567043E-3</v>
      </c>
      <c r="X8227" s="53" t="str">
        <f t="shared" si="913"/>
        <v/>
      </c>
      <c r="Y8227" s="54" t="str">
        <f t="shared" si="914"/>
        <v/>
      </c>
    </row>
    <row r="8228" spans="17:25" x14ac:dyDescent="0.25">
      <c r="Q8228" s="47">
        <f t="shared" si="910"/>
        <v>2014</v>
      </c>
      <c r="R8228" s="48" t="str">
        <f t="shared" si="908"/>
        <v>20145</v>
      </c>
      <c r="S8228" s="49">
        <v>41790</v>
      </c>
      <c r="T8228" s="48">
        <v>1900.64</v>
      </c>
      <c r="U8228" s="50">
        <f t="shared" si="909"/>
        <v>1915.3609677419356</v>
      </c>
      <c r="V8228" s="51">
        <f t="shared" si="911"/>
        <v>2000.326821917809</v>
      </c>
      <c r="W8228" s="53">
        <f t="shared" si="912"/>
        <v>-2.791244307330687E-3</v>
      </c>
      <c r="X8228" s="53" t="str">
        <f t="shared" si="913"/>
        <v/>
      </c>
      <c r="Y8228" s="54" t="str">
        <f t="shared" si="914"/>
        <v/>
      </c>
    </row>
    <row r="8229" spans="17:25" x14ac:dyDescent="0.25">
      <c r="Q8229" s="47">
        <f t="shared" si="910"/>
        <v>2014</v>
      </c>
      <c r="R8229" s="48" t="str">
        <f t="shared" si="908"/>
        <v>20146</v>
      </c>
      <c r="S8229" s="49">
        <v>41791</v>
      </c>
      <c r="T8229" s="48">
        <v>1900.64</v>
      </c>
      <c r="U8229" s="50">
        <f t="shared" si="909"/>
        <v>1887.0393333333332</v>
      </c>
      <c r="V8229" s="51">
        <f t="shared" si="911"/>
        <v>2000.326821917809</v>
      </c>
      <c r="W8229" s="53">
        <f t="shared" si="912"/>
        <v>0</v>
      </c>
      <c r="X8229" s="53">
        <f t="shared" si="913"/>
        <v>-1.4786578031811715E-2</v>
      </c>
      <c r="Y8229" s="54" t="str">
        <f t="shared" si="914"/>
        <v/>
      </c>
    </row>
    <row r="8230" spans="17:25" x14ac:dyDescent="0.25">
      <c r="Q8230" s="47">
        <f t="shared" si="910"/>
        <v>2014</v>
      </c>
      <c r="R8230" s="48" t="str">
        <f t="shared" si="908"/>
        <v>20146</v>
      </c>
      <c r="S8230" s="49">
        <v>41792</v>
      </c>
      <c r="T8230" s="48">
        <v>1900.64</v>
      </c>
      <c r="U8230" s="50">
        <f t="shared" si="909"/>
        <v>1887.0393333333332</v>
      </c>
      <c r="V8230" s="51">
        <f t="shared" si="911"/>
        <v>2000.326821917809</v>
      </c>
      <c r="W8230" s="53">
        <f t="shared" si="912"/>
        <v>0</v>
      </c>
      <c r="X8230" s="53" t="str">
        <f t="shared" si="913"/>
        <v/>
      </c>
      <c r="Y8230" s="54" t="str">
        <f t="shared" si="914"/>
        <v/>
      </c>
    </row>
    <row r="8231" spans="17:25" x14ac:dyDescent="0.25">
      <c r="Q8231" s="47">
        <f t="shared" si="910"/>
        <v>2014</v>
      </c>
      <c r="R8231" s="48" t="str">
        <f t="shared" si="908"/>
        <v>20146</v>
      </c>
      <c r="S8231" s="49">
        <v>41793</v>
      </c>
      <c r="T8231" s="48">
        <v>1900.64</v>
      </c>
      <c r="U8231" s="50">
        <f t="shared" si="909"/>
        <v>1887.0393333333332</v>
      </c>
      <c r="V8231" s="51">
        <f t="shared" si="911"/>
        <v>2000.326821917809</v>
      </c>
      <c r="W8231" s="53">
        <f t="shared" si="912"/>
        <v>0</v>
      </c>
      <c r="X8231" s="53" t="str">
        <f t="shared" si="913"/>
        <v/>
      </c>
      <c r="Y8231" s="54" t="str">
        <f t="shared" si="914"/>
        <v/>
      </c>
    </row>
    <row r="8232" spans="17:25" x14ac:dyDescent="0.25">
      <c r="Q8232" s="47">
        <f t="shared" si="910"/>
        <v>2014</v>
      </c>
      <c r="R8232" s="48" t="str">
        <f t="shared" si="908"/>
        <v>20146</v>
      </c>
      <c r="S8232" s="49">
        <v>41794</v>
      </c>
      <c r="T8232" s="48">
        <v>1899.74</v>
      </c>
      <c r="U8232" s="50">
        <f t="shared" si="909"/>
        <v>1887.0393333333332</v>
      </c>
      <c r="V8232" s="51">
        <f t="shared" si="911"/>
        <v>2000.326821917809</v>
      </c>
      <c r="W8232" s="53">
        <f t="shared" si="912"/>
        <v>-4.7352470746697684E-4</v>
      </c>
      <c r="X8232" s="53" t="str">
        <f t="shared" si="913"/>
        <v/>
      </c>
      <c r="Y8232" s="54" t="str">
        <f t="shared" si="914"/>
        <v/>
      </c>
    </row>
    <row r="8233" spans="17:25" x14ac:dyDescent="0.25">
      <c r="Q8233" s="47">
        <f t="shared" si="910"/>
        <v>2014</v>
      </c>
      <c r="R8233" s="48" t="str">
        <f t="shared" si="908"/>
        <v>20146</v>
      </c>
      <c r="S8233" s="49">
        <v>41795</v>
      </c>
      <c r="T8233" s="48">
        <v>1897.7</v>
      </c>
      <c r="U8233" s="50">
        <f t="shared" si="909"/>
        <v>1887.0393333333332</v>
      </c>
      <c r="V8233" s="51">
        <f t="shared" si="911"/>
        <v>2000.326821917809</v>
      </c>
      <c r="W8233" s="53">
        <f t="shared" si="912"/>
        <v>-1.0738311558423641E-3</v>
      </c>
      <c r="X8233" s="53" t="str">
        <f t="shared" si="913"/>
        <v/>
      </c>
      <c r="Y8233" s="54" t="str">
        <f t="shared" si="914"/>
        <v/>
      </c>
    </row>
    <row r="8234" spans="17:25" x14ac:dyDescent="0.25">
      <c r="Q8234" s="47">
        <f t="shared" si="910"/>
        <v>2014</v>
      </c>
      <c r="R8234" s="48" t="str">
        <f t="shared" si="908"/>
        <v>20146</v>
      </c>
      <c r="S8234" s="49">
        <v>41796</v>
      </c>
      <c r="T8234" s="48">
        <v>1892.08</v>
      </c>
      <c r="U8234" s="50">
        <f t="shared" si="909"/>
        <v>1887.0393333333332</v>
      </c>
      <c r="V8234" s="51">
        <f t="shared" si="911"/>
        <v>2000.326821917809</v>
      </c>
      <c r="W8234" s="53">
        <f t="shared" si="912"/>
        <v>-2.9614796859356307E-3</v>
      </c>
      <c r="X8234" s="53" t="str">
        <f t="shared" si="913"/>
        <v/>
      </c>
      <c r="Y8234" s="54" t="str">
        <f t="shared" si="914"/>
        <v/>
      </c>
    </row>
    <row r="8235" spans="17:25" x14ac:dyDescent="0.25">
      <c r="Q8235" s="47">
        <f t="shared" si="910"/>
        <v>2014</v>
      </c>
      <c r="R8235" s="48" t="str">
        <f t="shared" si="908"/>
        <v>20146</v>
      </c>
      <c r="S8235" s="49">
        <v>41797</v>
      </c>
      <c r="T8235" s="48">
        <v>1886.09</v>
      </c>
      <c r="U8235" s="50">
        <f t="shared" si="909"/>
        <v>1887.0393333333332</v>
      </c>
      <c r="V8235" s="51">
        <f t="shared" si="911"/>
        <v>2000.326821917809</v>
      </c>
      <c r="W8235" s="53">
        <f t="shared" si="912"/>
        <v>-3.1658280833791741E-3</v>
      </c>
      <c r="X8235" s="53" t="str">
        <f t="shared" si="913"/>
        <v/>
      </c>
      <c r="Y8235" s="54" t="str">
        <f t="shared" si="914"/>
        <v/>
      </c>
    </row>
    <row r="8236" spans="17:25" x14ac:dyDescent="0.25">
      <c r="Q8236" s="47">
        <f t="shared" si="910"/>
        <v>2014</v>
      </c>
      <c r="R8236" s="48" t="str">
        <f t="shared" si="908"/>
        <v>20146</v>
      </c>
      <c r="S8236" s="49">
        <v>41798</v>
      </c>
      <c r="T8236" s="48">
        <v>1886.09</v>
      </c>
      <c r="U8236" s="50">
        <f t="shared" si="909"/>
        <v>1887.0393333333332</v>
      </c>
      <c r="V8236" s="51">
        <f t="shared" si="911"/>
        <v>2000.326821917809</v>
      </c>
      <c r="W8236" s="53">
        <f t="shared" si="912"/>
        <v>0</v>
      </c>
      <c r="X8236" s="53" t="str">
        <f t="shared" si="913"/>
        <v/>
      </c>
      <c r="Y8236" s="54" t="str">
        <f t="shared" si="914"/>
        <v/>
      </c>
    </row>
    <row r="8237" spans="17:25" x14ac:dyDescent="0.25">
      <c r="Q8237" s="47">
        <f t="shared" si="910"/>
        <v>2014</v>
      </c>
      <c r="R8237" s="48" t="str">
        <f t="shared" si="908"/>
        <v>20146</v>
      </c>
      <c r="S8237" s="49">
        <v>41799</v>
      </c>
      <c r="T8237" s="48">
        <v>1886.09</v>
      </c>
      <c r="U8237" s="50">
        <f t="shared" si="909"/>
        <v>1887.0393333333332</v>
      </c>
      <c r="V8237" s="51">
        <f t="shared" si="911"/>
        <v>2000.326821917809</v>
      </c>
      <c r="W8237" s="53">
        <f t="shared" si="912"/>
        <v>0</v>
      </c>
      <c r="X8237" s="53" t="str">
        <f t="shared" si="913"/>
        <v/>
      </c>
      <c r="Y8237" s="54" t="str">
        <f t="shared" si="914"/>
        <v/>
      </c>
    </row>
    <row r="8238" spans="17:25" x14ac:dyDescent="0.25">
      <c r="Q8238" s="47">
        <f t="shared" si="910"/>
        <v>2014</v>
      </c>
      <c r="R8238" s="48" t="str">
        <f t="shared" si="908"/>
        <v>20146</v>
      </c>
      <c r="S8238" s="49">
        <v>41800</v>
      </c>
      <c r="T8238" s="48">
        <v>1883.76</v>
      </c>
      <c r="U8238" s="50">
        <f t="shared" si="909"/>
        <v>1887.0393333333332</v>
      </c>
      <c r="V8238" s="51">
        <f t="shared" si="911"/>
        <v>2000.326821917809</v>
      </c>
      <c r="W8238" s="53">
        <f t="shared" si="912"/>
        <v>-1.235359924499857E-3</v>
      </c>
      <c r="X8238" s="53" t="str">
        <f t="shared" si="913"/>
        <v/>
      </c>
      <c r="Y8238" s="54" t="str">
        <f t="shared" si="914"/>
        <v/>
      </c>
    </row>
    <row r="8239" spans="17:25" x14ac:dyDescent="0.25">
      <c r="Q8239" s="47">
        <f t="shared" si="910"/>
        <v>2014</v>
      </c>
      <c r="R8239" s="48" t="str">
        <f t="shared" si="908"/>
        <v>20146</v>
      </c>
      <c r="S8239" s="49">
        <v>41801</v>
      </c>
      <c r="T8239" s="48">
        <v>1884.97</v>
      </c>
      <c r="U8239" s="50">
        <f t="shared" si="909"/>
        <v>1887.0393333333332</v>
      </c>
      <c r="V8239" s="51">
        <f t="shared" si="911"/>
        <v>2000.326821917809</v>
      </c>
      <c r="W8239" s="53">
        <f t="shared" si="912"/>
        <v>6.4233235656341314E-4</v>
      </c>
      <c r="X8239" s="53" t="str">
        <f t="shared" si="913"/>
        <v/>
      </c>
      <c r="Y8239" s="54" t="str">
        <f t="shared" si="914"/>
        <v/>
      </c>
    </row>
    <row r="8240" spans="17:25" x14ac:dyDescent="0.25">
      <c r="Q8240" s="47">
        <f t="shared" si="910"/>
        <v>2014</v>
      </c>
      <c r="R8240" s="48" t="str">
        <f t="shared" si="908"/>
        <v>20146</v>
      </c>
      <c r="S8240" s="49">
        <v>41802</v>
      </c>
      <c r="T8240" s="48">
        <v>1884.63</v>
      </c>
      <c r="U8240" s="50">
        <f t="shared" si="909"/>
        <v>1887.0393333333332</v>
      </c>
      <c r="V8240" s="51">
        <f t="shared" si="911"/>
        <v>2000.326821917809</v>
      </c>
      <c r="W8240" s="53">
        <f t="shared" si="912"/>
        <v>-1.803742234623984E-4</v>
      </c>
      <c r="X8240" s="53" t="str">
        <f t="shared" si="913"/>
        <v/>
      </c>
      <c r="Y8240" s="54" t="str">
        <f t="shared" si="914"/>
        <v/>
      </c>
    </row>
    <row r="8241" spans="17:25" x14ac:dyDescent="0.25">
      <c r="Q8241" s="47">
        <f t="shared" si="910"/>
        <v>2014</v>
      </c>
      <c r="R8241" s="48" t="str">
        <f t="shared" si="908"/>
        <v>20146</v>
      </c>
      <c r="S8241" s="49">
        <v>41803</v>
      </c>
      <c r="T8241" s="48">
        <v>1877.18</v>
      </c>
      <c r="U8241" s="50">
        <f t="shared" si="909"/>
        <v>1887.0393333333332</v>
      </c>
      <c r="V8241" s="51">
        <f t="shared" si="911"/>
        <v>2000.326821917809</v>
      </c>
      <c r="W8241" s="53">
        <f t="shared" si="912"/>
        <v>-3.9530305683344036E-3</v>
      </c>
      <c r="X8241" s="53" t="str">
        <f t="shared" si="913"/>
        <v/>
      </c>
      <c r="Y8241" s="54" t="str">
        <f t="shared" si="914"/>
        <v/>
      </c>
    </row>
    <row r="8242" spans="17:25" x14ac:dyDescent="0.25">
      <c r="Q8242" s="47">
        <f t="shared" si="910"/>
        <v>2014</v>
      </c>
      <c r="R8242" s="48" t="str">
        <f t="shared" si="908"/>
        <v>20146</v>
      </c>
      <c r="S8242" s="49">
        <v>41804</v>
      </c>
      <c r="T8242" s="48">
        <v>1877.37</v>
      </c>
      <c r="U8242" s="50">
        <f t="shared" si="909"/>
        <v>1887.0393333333332</v>
      </c>
      <c r="V8242" s="51">
        <f t="shared" si="911"/>
        <v>2000.326821917809</v>
      </c>
      <c r="W8242" s="53">
        <f t="shared" si="912"/>
        <v>1.0121565326715043E-4</v>
      </c>
      <c r="X8242" s="53" t="str">
        <f t="shared" si="913"/>
        <v/>
      </c>
      <c r="Y8242" s="54" t="str">
        <f t="shared" si="914"/>
        <v/>
      </c>
    </row>
    <row r="8243" spans="17:25" x14ac:dyDescent="0.25">
      <c r="Q8243" s="47">
        <f t="shared" si="910"/>
        <v>2014</v>
      </c>
      <c r="R8243" s="48" t="str">
        <f t="shared" si="908"/>
        <v>20146</v>
      </c>
      <c r="S8243" s="49">
        <v>41805</v>
      </c>
      <c r="T8243" s="48">
        <v>1877.37</v>
      </c>
      <c r="U8243" s="50">
        <f t="shared" si="909"/>
        <v>1887.0393333333332</v>
      </c>
      <c r="V8243" s="51">
        <f t="shared" si="911"/>
        <v>2000.326821917809</v>
      </c>
      <c r="W8243" s="53">
        <f t="shared" si="912"/>
        <v>0</v>
      </c>
      <c r="X8243" s="53" t="str">
        <f t="shared" si="913"/>
        <v/>
      </c>
      <c r="Y8243" s="54" t="str">
        <f t="shared" si="914"/>
        <v/>
      </c>
    </row>
    <row r="8244" spans="17:25" x14ac:dyDescent="0.25">
      <c r="Q8244" s="47">
        <f t="shared" si="910"/>
        <v>2014</v>
      </c>
      <c r="R8244" s="48" t="str">
        <f t="shared" si="908"/>
        <v>20146</v>
      </c>
      <c r="S8244" s="49">
        <v>41806</v>
      </c>
      <c r="T8244" s="48">
        <v>1877.37</v>
      </c>
      <c r="U8244" s="50">
        <f t="shared" si="909"/>
        <v>1887.0393333333332</v>
      </c>
      <c r="V8244" s="51">
        <f t="shared" si="911"/>
        <v>2000.326821917809</v>
      </c>
      <c r="W8244" s="53">
        <f t="shared" si="912"/>
        <v>0</v>
      </c>
      <c r="X8244" s="53" t="str">
        <f t="shared" si="913"/>
        <v/>
      </c>
      <c r="Y8244" s="54" t="str">
        <f t="shared" si="914"/>
        <v/>
      </c>
    </row>
    <row r="8245" spans="17:25" x14ac:dyDescent="0.25">
      <c r="Q8245" s="47">
        <f t="shared" si="910"/>
        <v>2014</v>
      </c>
      <c r="R8245" s="48" t="str">
        <f t="shared" si="908"/>
        <v>20146</v>
      </c>
      <c r="S8245" s="49">
        <v>41807</v>
      </c>
      <c r="T8245" s="48">
        <v>1886.62</v>
      </c>
      <c r="U8245" s="50">
        <f t="shared" si="909"/>
        <v>1887.0393333333332</v>
      </c>
      <c r="V8245" s="51">
        <f t="shared" si="911"/>
        <v>2000.326821917809</v>
      </c>
      <c r="W8245" s="53">
        <f t="shared" si="912"/>
        <v>4.9271054720168017E-3</v>
      </c>
      <c r="X8245" s="53" t="str">
        <f t="shared" si="913"/>
        <v/>
      </c>
      <c r="Y8245" s="54" t="str">
        <f t="shared" si="914"/>
        <v/>
      </c>
    </row>
    <row r="8246" spans="17:25" x14ac:dyDescent="0.25">
      <c r="Q8246" s="47">
        <f t="shared" si="910"/>
        <v>2014</v>
      </c>
      <c r="R8246" s="48" t="str">
        <f t="shared" si="908"/>
        <v>20146</v>
      </c>
      <c r="S8246" s="49">
        <v>41808</v>
      </c>
      <c r="T8246" s="48">
        <v>1899.9</v>
      </c>
      <c r="U8246" s="50">
        <f t="shared" si="909"/>
        <v>1887.0393333333332</v>
      </c>
      <c r="V8246" s="51">
        <f t="shared" si="911"/>
        <v>2000.326821917809</v>
      </c>
      <c r="W8246" s="53">
        <f t="shared" si="912"/>
        <v>7.0390433685640907E-3</v>
      </c>
      <c r="X8246" s="53" t="str">
        <f t="shared" si="913"/>
        <v/>
      </c>
      <c r="Y8246" s="54" t="str">
        <f t="shared" si="914"/>
        <v/>
      </c>
    </row>
    <row r="8247" spans="17:25" x14ac:dyDescent="0.25">
      <c r="Q8247" s="47">
        <f t="shared" si="910"/>
        <v>2014</v>
      </c>
      <c r="R8247" s="48" t="str">
        <f t="shared" si="908"/>
        <v>20146</v>
      </c>
      <c r="S8247" s="49">
        <v>41809</v>
      </c>
      <c r="T8247" s="48">
        <v>1895.92</v>
      </c>
      <c r="U8247" s="50">
        <f t="shared" si="909"/>
        <v>1887.0393333333332</v>
      </c>
      <c r="V8247" s="51">
        <f t="shared" si="911"/>
        <v>2000.326821917809</v>
      </c>
      <c r="W8247" s="53">
        <f t="shared" si="912"/>
        <v>-2.0948470972156352E-3</v>
      </c>
      <c r="X8247" s="53" t="str">
        <f t="shared" si="913"/>
        <v/>
      </c>
      <c r="Y8247" s="54" t="str">
        <f t="shared" si="914"/>
        <v/>
      </c>
    </row>
    <row r="8248" spans="17:25" x14ac:dyDescent="0.25">
      <c r="Q8248" s="47">
        <f t="shared" si="910"/>
        <v>2014</v>
      </c>
      <c r="R8248" s="48" t="str">
        <f t="shared" si="908"/>
        <v>20146</v>
      </c>
      <c r="S8248" s="49">
        <v>41810</v>
      </c>
      <c r="T8248" s="48">
        <v>1881.34</v>
      </c>
      <c r="U8248" s="50">
        <f t="shared" si="909"/>
        <v>1887.0393333333332</v>
      </c>
      <c r="V8248" s="51">
        <f t="shared" si="911"/>
        <v>2000.326821917809</v>
      </c>
      <c r="W8248" s="53">
        <f t="shared" si="912"/>
        <v>-7.6901978986455566E-3</v>
      </c>
      <c r="X8248" s="53" t="str">
        <f t="shared" si="913"/>
        <v/>
      </c>
      <c r="Y8248" s="54" t="str">
        <f t="shared" si="914"/>
        <v/>
      </c>
    </row>
    <row r="8249" spans="17:25" x14ac:dyDescent="0.25">
      <c r="Q8249" s="47">
        <f t="shared" si="910"/>
        <v>2014</v>
      </c>
      <c r="R8249" s="48" t="str">
        <f t="shared" si="908"/>
        <v>20146</v>
      </c>
      <c r="S8249" s="49">
        <v>41811</v>
      </c>
      <c r="T8249" s="48">
        <v>1884.56</v>
      </c>
      <c r="U8249" s="50">
        <f t="shared" si="909"/>
        <v>1887.0393333333332</v>
      </c>
      <c r="V8249" s="51">
        <f t="shared" si="911"/>
        <v>2000.326821917809</v>
      </c>
      <c r="W8249" s="53">
        <f t="shared" si="912"/>
        <v>1.7115460257051129E-3</v>
      </c>
      <c r="X8249" s="53" t="str">
        <f t="shared" si="913"/>
        <v/>
      </c>
      <c r="Y8249" s="54" t="str">
        <f t="shared" si="914"/>
        <v/>
      </c>
    </row>
    <row r="8250" spans="17:25" x14ac:dyDescent="0.25">
      <c r="Q8250" s="47">
        <f t="shared" si="910"/>
        <v>2014</v>
      </c>
      <c r="R8250" s="48" t="str">
        <f t="shared" si="908"/>
        <v>20146</v>
      </c>
      <c r="S8250" s="49">
        <v>41812</v>
      </c>
      <c r="T8250" s="48">
        <v>1884.56</v>
      </c>
      <c r="U8250" s="50">
        <f t="shared" si="909"/>
        <v>1887.0393333333332</v>
      </c>
      <c r="V8250" s="51">
        <f t="shared" si="911"/>
        <v>2000.326821917809</v>
      </c>
      <c r="W8250" s="53">
        <f t="shared" si="912"/>
        <v>0</v>
      </c>
      <c r="X8250" s="53" t="str">
        <f t="shared" si="913"/>
        <v/>
      </c>
      <c r="Y8250" s="54" t="str">
        <f t="shared" si="914"/>
        <v/>
      </c>
    </row>
    <row r="8251" spans="17:25" x14ac:dyDescent="0.25">
      <c r="Q8251" s="47">
        <f t="shared" si="910"/>
        <v>2014</v>
      </c>
      <c r="R8251" s="48" t="str">
        <f t="shared" si="908"/>
        <v>20146</v>
      </c>
      <c r="S8251" s="49">
        <v>41813</v>
      </c>
      <c r="T8251" s="48">
        <v>1884.56</v>
      </c>
      <c r="U8251" s="50">
        <f t="shared" si="909"/>
        <v>1887.0393333333332</v>
      </c>
      <c r="V8251" s="51">
        <f t="shared" si="911"/>
        <v>2000.326821917809</v>
      </c>
      <c r="W8251" s="53">
        <f t="shared" si="912"/>
        <v>0</v>
      </c>
      <c r="X8251" s="53" t="str">
        <f t="shared" si="913"/>
        <v/>
      </c>
      <c r="Y8251" s="54" t="str">
        <f t="shared" si="914"/>
        <v/>
      </c>
    </row>
    <row r="8252" spans="17:25" x14ac:dyDescent="0.25">
      <c r="Q8252" s="47">
        <f t="shared" si="910"/>
        <v>2014</v>
      </c>
      <c r="R8252" s="48" t="str">
        <f t="shared" si="908"/>
        <v>20146</v>
      </c>
      <c r="S8252" s="49">
        <v>41814</v>
      </c>
      <c r="T8252" s="48">
        <v>1884.56</v>
      </c>
      <c r="U8252" s="50">
        <f t="shared" si="909"/>
        <v>1887.0393333333332</v>
      </c>
      <c r="V8252" s="51">
        <f t="shared" si="911"/>
        <v>2000.326821917809</v>
      </c>
      <c r="W8252" s="53">
        <f t="shared" si="912"/>
        <v>0</v>
      </c>
      <c r="X8252" s="53" t="str">
        <f t="shared" si="913"/>
        <v/>
      </c>
      <c r="Y8252" s="54" t="str">
        <f t="shared" si="914"/>
        <v/>
      </c>
    </row>
    <row r="8253" spans="17:25" x14ac:dyDescent="0.25">
      <c r="Q8253" s="47">
        <f t="shared" si="910"/>
        <v>2014</v>
      </c>
      <c r="R8253" s="48" t="str">
        <f t="shared" si="908"/>
        <v>20146</v>
      </c>
      <c r="S8253" s="49">
        <v>41815</v>
      </c>
      <c r="T8253" s="48">
        <v>1886.85</v>
      </c>
      <c r="U8253" s="50">
        <f t="shared" si="909"/>
        <v>1887.0393333333332</v>
      </c>
      <c r="V8253" s="51">
        <f t="shared" si="911"/>
        <v>2000.326821917809</v>
      </c>
      <c r="W8253" s="53">
        <f t="shared" si="912"/>
        <v>1.2151377509870276E-3</v>
      </c>
      <c r="X8253" s="53" t="str">
        <f t="shared" si="913"/>
        <v/>
      </c>
      <c r="Y8253" s="54" t="str">
        <f t="shared" si="914"/>
        <v/>
      </c>
    </row>
    <row r="8254" spans="17:25" x14ac:dyDescent="0.25">
      <c r="Q8254" s="47">
        <f t="shared" si="910"/>
        <v>2014</v>
      </c>
      <c r="R8254" s="48" t="str">
        <f t="shared" si="908"/>
        <v>20146</v>
      </c>
      <c r="S8254" s="49">
        <v>41816</v>
      </c>
      <c r="T8254" s="48">
        <v>1880.37</v>
      </c>
      <c r="U8254" s="50">
        <f t="shared" si="909"/>
        <v>1887.0393333333332</v>
      </c>
      <c r="V8254" s="51">
        <f t="shared" si="911"/>
        <v>2000.326821917809</v>
      </c>
      <c r="W8254" s="53">
        <f t="shared" si="912"/>
        <v>-3.4342952539947458E-3</v>
      </c>
      <c r="X8254" s="53" t="str">
        <f t="shared" si="913"/>
        <v/>
      </c>
      <c r="Y8254" s="54" t="str">
        <f t="shared" si="914"/>
        <v/>
      </c>
    </row>
    <row r="8255" spans="17:25" x14ac:dyDescent="0.25">
      <c r="Q8255" s="47">
        <f t="shared" si="910"/>
        <v>2014</v>
      </c>
      <c r="R8255" s="48" t="str">
        <f t="shared" si="908"/>
        <v>20146</v>
      </c>
      <c r="S8255" s="49">
        <v>41817</v>
      </c>
      <c r="T8255" s="48">
        <v>1886.01</v>
      </c>
      <c r="U8255" s="50">
        <f t="shared" si="909"/>
        <v>1887.0393333333332</v>
      </c>
      <c r="V8255" s="51">
        <f t="shared" si="911"/>
        <v>2000.326821917809</v>
      </c>
      <c r="W8255" s="53">
        <f t="shared" si="912"/>
        <v>2.9994096906460488E-3</v>
      </c>
      <c r="X8255" s="53" t="str">
        <f t="shared" si="913"/>
        <v/>
      </c>
      <c r="Y8255" s="54" t="str">
        <f t="shared" si="914"/>
        <v/>
      </c>
    </row>
    <row r="8256" spans="17:25" x14ac:dyDescent="0.25">
      <c r="Q8256" s="47">
        <f t="shared" si="910"/>
        <v>2014</v>
      </c>
      <c r="R8256" s="48" t="str">
        <f t="shared" si="908"/>
        <v>20146</v>
      </c>
      <c r="S8256" s="49">
        <v>41818</v>
      </c>
      <c r="T8256" s="48">
        <v>1881.19</v>
      </c>
      <c r="U8256" s="50">
        <f t="shared" si="909"/>
        <v>1887.0393333333332</v>
      </c>
      <c r="V8256" s="51">
        <f t="shared" si="911"/>
        <v>2000.326821917809</v>
      </c>
      <c r="W8256" s="53">
        <f t="shared" si="912"/>
        <v>-2.5556598321323509E-3</v>
      </c>
      <c r="X8256" s="53" t="str">
        <f t="shared" si="913"/>
        <v/>
      </c>
      <c r="Y8256" s="54" t="str">
        <f t="shared" si="914"/>
        <v/>
      </c>
    </row>
    <row r="8257" spans="17:25" x14ac:dyDescent="0.25">
      <c r="Q8257" s="47">
        <f t="shared" si="910"/>
        <v>2014</v>
      </c>
      <c r="R8257" s="48" t="str">
        <f t="shared" si="908"/>
        <v>20146</v>
      </c>
      <c r="S8257" s="49">
        <v>41819</v>
      </c>
      <c r="T8257" s="48">
        <v>1881.19</v>
      </c>
      <c r="U8257" s="50">
        <f t="shared" si="909"/>
        <v>1887.0393333333332</v>
      </c>
      <c r="V8257" s="51">
        <f t="shared" si="911"/>
        <v>2000.326821917809</v>
      </c>
      <c r="W8257" s="53">
        <f t="shared" si="912"/>
        <v>0</v>
      </c>
      <c r="X8257" s="53" t="str">
        <f t="shared" si="913"/>
        <v/>
      </c>
      <c r="Y8257" s="54" t="str">
        <f t="shared" si="914"/>
        <v/>
      </c>
    </row>
    <row r="8258" spans="17:25" x14ac:dyDescent="0.25">
      <c r="Q8258" s="47">
        <f t="shared" si="910"/>
        <v>2014</v>
      </c>
      <c r="R8258" s="48" t="str">
        <f t="shared" si="908"/>
        <v>20146</v>
      </c>
      <c r="S8258" s="49">
        <v>41820</v>
      </c>
      <c r="T8258" s="48">
        <v>1881.19</v>
      </c>
      <c r="U8258" s="50">
        <f t="shared" si="909"/>
        <v>1887.0393333333332</v>
      </c>
      <c r="V8258" s="51">
        <f t="shared" si="911"/>
        <v>2000.326821917809</v>
      </c>
      <c r="W8258" s="53">
        <f t="shared" si="912"/>
        <v>0</v>
      </c>
      <c r="X8258" s="53" t="str">
        <f t="shared" si="913"/>
        <v/>
      </c>
      <c r="Y8258" s="54" t="str">
        <f t="shared" si="914"/>
        <v/>
      </c>
    </row>
    <row r="8259" spans="17:25" x14ac:dyDescent="0.25">
      <c r="Q8259" s="47">
        <f t="shared" si="910"/>
        <v>2014</v>
      </c>
      <c r="R8259" s="48" t="str">
        <f t="shared" si="908"/>
        <v>20147</v>
      </c>
      <c r="S8259" s="49">
        <v>41821</v>
      </c>
      <c r="T8259" s="48">
        <v>1881.19</v>
      </c>
      <c r="U8259" s="50">
        <f t="shared" si="909"/>
        <v>1857.6441935483874</v>
      </c>
      <c r="V8259" s="51">
        <f t="shared" si="911"/>
        <v>2000.326821917809</v>
      </c>
      <c r="W8259" s="53">
        <f t="shared" si="912"/>
        <v>0</v>
      </c>
      <c r="X8259" s="53">
        <f t="shared" si="913"/>
        <v>-1.5577385837009072E-2</v>
      </c>
      <c r="Y8259" s="54" t="str">
        <f t="shared" si="914"/>
        <v/>
      </c>
    </row>
    <row r="8260" spans="17:25" x14ac:dyDescent="0.25">
      <c r="Q8260" s="47">
        <f t="shared" si="910"/>
        <v>2014</v>
      </c>
      <c r="R8260" s="48" t="str">
        <f t="shared" si="908"/>
        <v>20147</v>
      </c>
      <c r="S8260" s="49">
        <v>41822</v>
      </c>
      <c r="T8260" s="48">
        <v>1865.42</v>
      </c>
      <c r="U8260" s="50">
        <f t="shared" si="909"/>
        <v>1857.6441935483874</v>
      </c>
      <c r="V8260" s="51">
        <f t="shared" si="911"/>
        <v>2000.326821917809</v>
      </c>
      <c r="W8260" s="53">
        <f t="shared" si="912"/>
        <v>-8.3829916170083951E-3</v>
      </c>
      <c r="X8260" s="53" t="str">
        <f t="shared" si="913"/>
        <v/>
      </c>
      <c r="Y8260" s="54" t="str">
        <f t="shared" si="914"/>
        <v/>
      </c>
    </row>
    <row r="8261" spans="17:25" x14ac:dyDescent="0.25">
      <c r="Q8261" s="47">
        <f t="shared" si="910"/>
        <v>2014</v>
      </c>
      <c r="R8261" s="48" t="str">
        <f t="shared" si="908"/>
        <v>20147</v>
      </c>
      <c r="S8261" s="49">
        <v>41823</v>
      </c>
      <c r="T8261" s="48">
        <v>1856.73</v>
      </c>
      <c r="U8261" s="50">
        <f t="shared" si="909"/>
        <v>1857.6441935483874</v>
      </c>
      <c r="V8261" s="51">
        <f t="shared" si="911"/>
        <v>2000.326821917809</v>
      </c>
      <c r="W8261" s="53">
        <f t="shared" si="912"/>
        <v>-4.6584683342089095E-3</v>
      </c>
      <c r="X8261" s="53" t="str">
        <f t="shared" si="913"/>
        <v/>
      </c>
      <c r="Y8261" s="54" t="str">
        <f t="shared" si="914"/>
        <v/>
      </c>
    </row>
    <row r="8262" spans="17:25" x14ac:dyDescent="0.25">
      <c r="Q8262" s="47">
        <f t="shared" si="910"/>
        <v>2014</v>
      </c>
      <c r="R8262" s="48" t="str">
        <f t="shared" si="908"/>
        <v>20147</v>
      </c>
      <c r="S8262" s="49">
        <v>41824</v>
      </c>
      <c r="T8262" s="48">
        <v>1848.91</v>
      </c>
      <c r="U8262" s="50">
        <f t="shared" si="909"/>
        <v>1857.6441935483874</v>
      </c>
      <c r="V8262" s="51">
        <f t="shared" si="911"/>
        <v>2000.326821917809</v>
      </c>
      <c r="W8262" s="53">
        <f t="shared" si="912"/>
        <v>-4.2117055253052538E-3</v>
      </c>
      <c r="X8262" s="53" t="str">
        <f t="shared" si="913"/>
        <v/>
      </c>
      <c r="Y8262" s="54" t="str">
        <f t="shared" si="914"/>
        <v/>
      </c>
    </row>
    <row r="8263" spans="17:25" x14ac:dyDescent="0.25">
      <c r="Q8263" s="47">
        <f t="shared" si="910"/>
        <v>2014</v>
      </c>
      <c r="R8263" s="48" t="str">
        <f t="shared" ref="R8263:R8326" si="915">+YEAR(S8263)&amp;MONTH(S8263)</f>
        <v>20147</v>
      </c>
      <c r="S8263" s="49">
        <v>41825</v>
      </c>
      <c r="T8263" s="48">
        <v>1848.91</v>
      </c>
      <c r="U8263" s="50">
        <f t="shared" ref="U8263:U8326" si="916">+AVERAGEIF($R$3:$R$12000,R8263,$T$3:$T$12000)</f>
        <v>1857.6441935483874</v>
      </c>
      <c r="V8263" s="51">
        <f t="shared" si="911"/>
        <v>2000.326821917809</v>
      </c>
      <c r="W8263" s="53">
        <f t="shared" si="912"/>
        <v>0</v>
      </c>
      <c r="X8263" s="53" t="str">
        <f t="shared" si="913"/>
        <v/>
      </c>
      <c r="Y8263" s="54" t="str">
        <f t="shared" si="914"/>
        <v/>
      </c>
    </row>
    <row r="8264" spans="17:25" x14ac:dyDescent="0.25">
      <c r="Q8264" s="47">
        <f t="shared" ref="Q8264:Q8327" si="917">+YEAR(S8264)</f>
        <v>2014</v>
      </c>
      <c r="R8264" s="48" t="str">
        <f t="shared" si="915"/>
        <v>20147</v>
      </c>
      <c r="S8264" s="49">
        <v>41826</v>
      </c>
      <c r="T8264" s="48">
        <v>1848.91</v>
      </c>
      <c r="U8264" s="50">
        <f t="shared" si="916"/>
        <v>1857.6441935483874</v>
      </c>
      <c r="V8264" s="51">
        <f t="shared" ref="V8264:V8327" si="918">+AVERAGEIF($Q$3:$Q$12000,Q8264,$T$3:$T$12000)</f>
        <v>2000.326821917809</v>
      </c>
      <c r="W8264" s="53">
        <f t="shared" si="912"/>
        <v>0</v>
      </c>
      <c r="X8264" s="53" t="str">
        <f t="shared" si="913"/>
        <v/>
      </c>
      <c r="Y8264" s="54" t="str">
        <f t="shared" si="914"/>
        <v/>
      </c>
    </row>
    <row r="8265" spans="17:25" x14ac:dyDescent="0.25">
      <c r="Q8265" s="47">
        <f t="shared" si="917"/>
        <v>2014</v>
      </c>
      <c r="R8265" s="48" t="str">
        <f t="shared" si="915"/>
        <v>20147</v>
      </c>
      <c r="S8265" s="49">
        <v>41827</v>
      </c>
      <c r="T8265" s="48">
        <v>1848.91</v>
      </c>
      <c r="U8265" s="50">
        <f t="shared" si="916"/>
        <v>1857.6441935483874</v>
      </c>
      <c r="V8265" s="51">
        <f t="shared" si="918"/>
        <v>2000.326821917809</v>
      </c>
      <c r="W8265" s="53">
        <f t="shared" ref="W8265:W8328" si="919">+T8265/T8264-1</f>
        <v>0</v>
      </c>
      <c r="X8265" s="53" t="str">
        <f t="shared" ref="X8265:X8328" si="920">IF(U8265/U8264-1=0,"",U8265/U8264-1)</f>
        <v/>
      </c>
      <c r="Y8265" s="54" t="str">
        <f t="shared" ref="Y8265:Y8328" si="921">+IF(V8265=V8264,"",V8265/V8264-1)</f>
        <v/>
      </c>
    </row>
    <row r="8266" spans="17:25" x14ac:dyDescent="0.25">
      <c r="Q8266" s="47">
        <f t="shared" si="917"/>
        <v>2014</v>
      </c>
      <c r="R8266" s="48" t="str">
        <f t="shared" si="915"/>
        <v>20147</v>
      </c>
      <c r="S8266" s="49">
        <v>41828</v>
      </c>
      <c r="T8266" s="48">
        <v>1849.28</v>
      </c>
      <c r="U8266" s="50">
        <f t="shared" si="916"/>
        <v>1857.6441935483874</v>
      </c>
      <c r="V8266" s="51">
        <f t="shared" si="918"/>
        <v>2000.326821917809</v>
      </c>
      <c r="W8266" s="53">
        <f t="shared" si="919"/>
        <v>2.0011790730745105E-4</v>
      </c>
      <c r="X8266" s="53" t="str">
        <f t="shared" si="920"/>
        <v/>
      </c>
      <c r="Y8266" s="54" t="str">
        <f t="shared" si="921"/>
        <v/>
      </c>
    </row>
    <row r="8267" spans="17:25" x14ac:dyDescent="0.25">
      <c r="Q8267" s="47">
        <f t="shared" si="917"/>
        <v>2014</v>
      </c>
      <c r="R8267" s="48" t="str">
        <f t="shared" si="915"/>
        <v>20147</v>
      </c>
      <c r="S8267" s="49">
        <v>41829</v>
      </c>
      <c r="T8267" s="48">
        <v>1854.24</v>
      </c>
      <c r="U8267" s="50">
        <f t="shared" si="916"/>
        <v>1857.6441935483874</v>
      </c>
      <c r="V8267" s="51">
        <f t="shared" si="918"/>
        <v>2000.326821917809</v>
      </c>
      <c r="W8267" s="53">
        <f t="shared" si="919"/>
        <v>2.6821249351098864E-3</v>
      </c>
      <c r="X8267" s="53" t="str">
        <f t="shared" si="920"/>
        <v/>
      </c>
      <c r="Y8267" s="54" t="str">
        <f t="shared" si="921"/>
        <v/>
      </c>
    </row>
    <row r="8268" spans="17:25" x14ac:dyDescent="0.25">
      <c r="Q8268" s="47">
        <f t="shared" si="917"/>
        <v>2014</v>
      </c>
      <c r="R8268" s="48" t="str">
        <f t="shared" si="915"/>
        <v>20147</v>
      </c>
      <c r="S8268" s="49">
        <v>41830</v>
      </c>
      <c r="T8268" s="48">
        <v>1859.94</v>
      </c>
      <c r="U8268" s="50">
        <f t="shared" si="916"/>
        <v>1857.6441935483874</v>
      </c>
      <c r="V8268" s="51">
        <f t="shared" si="918"/>
        <v>2000.326821917809</v>
      </c>
      <c r="W8268" s="53">
        <f t="shared" si="919"/>
        <v>3.0740357235310434E-3</v>
      </c>
      <c r="X8268" s="53" t="str">
        <f t="shared" si="920"/>
        <v/>
      </c>
      <c r="Y8268" s="54" t="str">
        <f t="shared" si="921"/>
        <v/>
      </c>
    </row>
    <row r="8269" spans="17:25" x14ac:dyDescent="0.25">
      <c r="Q8269" s="47">
        <f t="shared" si="917"/>
        <v>2014</v>
      </c>
      <c r="R8269" s="48" t="str">
        <f t="shared" si="915"/>
        <v>20147</v>
      </c>
      <c r="S8269" s="49">
        <v>41831</v>
      </c>
      <c r="T8269" s="48">
        <v>1858.47</v>
      </c>
      <c r="U8269" s="50">
        <f t="shared" si="916"/>
        <v>1857.6441935483874</v>
      </c>
      <c r="V8269" s="51">
        <f t="shared" si="918"/>
        <v>2000.326821917809</v>
      </c>
      <c r="W8269" s="53">
        <f t="shared" si="919"/>
        <v>-7.9034807574440702E-4</v>
      </c>
      <c r="X8269" s="53" t="str">
        <f t="shared" si="920"/>
        <v/>
      </c>
      <c r="Y8269" s="54" t="str">
        <f t="shared" si="921"/>
        <v/>
      </c>
    </row>
    <row r="8270" spans="17:25" x14ac:dyDescent="0.25">
      <c r="Q8270" s="47">
        <f t="shared" si="917"/>
        <v>2014</v>
      </c>
      <c r="R8270" s="48" t="str">
        <f t="shared" si="915"/>
        <v>20147</v>
      </c>
      <c r="S8270" s="49">
        <v>41832</v>
      </c>
      <c r="T8270" s="48">
        <v>1852.57</v>
      </c>
      <c r="U8270" s="50">
        <f t="shared" si="916"/>
        <v>1857.6441935483874</v>
      </c>
      <c r="V8270" s="51">
        <f t="shared" si="918"/>
        <v>2000.326821917809</v>
      </c>
      <c r="W8270" s="53">
        <f t="shared" si="919"/>
        <v>-3.174654420033729E-3</v>
      </c>
      <c r="X8270" s="53" t="str">
        <f t="shared" si="920"/>
        <v/>
      </c>
      <c r="Y8270" s="54" t="str">
        <f t="shared" si="921"/>
        <v/>
      </c>
    </row>
    <row r="8271" spans="17:25" x14ac:dyDescent="0.25">
      <c r="Q8271" s="47">
        <f t="shared" si="917"/>
        <v>2014</v>
      </c>
      <c r="R8271" s="48" t="str">
        <f t="shared" si="915"/>
        <v>20147</v>
      </c>
      <c r="S8271" s="49">
        <v>41833</v>
      </c>
      <c r="T8271" s="48">
        <v>1852.57</v>
      </c>
      <c r="U8271" s="50">
        <f t="shared" si="916"/>
        <v>1857.6441935483874</v>
      </c>
      <c r="V8271" s="51">
        <f t="shared" si="918"/>
        <v>2000.326821917809</v>
      </c>
      <c r="W8271" s="53">
        <f t="shared" si="919"/>
        <v>0</v>
      </c>
      <c r="X8271" s="53" t="str">
        <f t="shared" si="920"/>
        <v/>
      </c>
      <c r="Y8271" s="54" t="str">
        <f t="shared" si="921"/>
        <v/>
      </c>
    </row>
    <row r="8272" spans="17:25" x14ac:dyDescent="0.25">
      <c r="Q8272" s="47">
        <f t="shared" si="917"/>
        <v>2014</v>
      </c>
      <c r="R8272" s="48" t="str">
        <f t="shared" si="915"/>
        <v>20147</v>
      </c>
      <c r="S8272" s="49">
        <v>41834</v>
      </c>
      <c r="T8272" s="48">
        <v>1852.57</v>
      </c>
      <c r="U8272" s="50">
        <f t="shared" si="916"/>
        <v>1857.6441935483874</v>
      </c>
      <c r="V8272" s="51">
        <f t="shared" si="918"/>
        <v>2000.326821917809</v>
      </c>
      <c r="W8272" s="53">
        <f t="shared" si="919"/>
        <v>0</v>
      </c>
      <c r="X8272" s="53" t="str">
        <f t="shared" si="920"/>
        <v/>
      </c>
      <c r="Y8272" s="54" t="str">
        <f t="shared" si="921"/>
        <v/>
      </c>
    </row>
    <row r="8273" spans="17:25" x14ac:dyDescent="0.25">
      <c r="Q8273" s="47">
        <f t="shared" si="917"/>
        <v>2014</v>
      </c>
      <c r="R8273" s="48" t="str">
        <f t="shared" si="915"/>
        <v>20147</v>
      </c>
      <c r="S8273" s="49">
        <v>41835</v>
      </c>
      <c r="T8273" s="48">
        <v>1857.93</v>
      </c>
      <c r="U8273" s="50">
        <f t="shared" si="916"/>
        <v>1857.6441935483874</v>
      </c>
      <c r="V8273" s="51">
        <f t="shared" si="918"/>
        <v>2000.326821917809</v>
      </c>
      <c r="W8273" s="53">
        <f t="shared" si="919"/>
        <v>2.8932779867967273E-3</v>
      </c>
      <c r="X8273" s="53" t="str">
        <f t="shared" si="920"/>
        <v/>
      </c>
      <c r="Y8273" s="54" t="str">
        <f t="shared" si="921"/>
        <v/>
      </c>
    </row>
    <row r="8274" spans="17:25" x14ac:dyDescent="0.25">
      <c r="Q8274" s="47">
        <f t="shared" si="917"/>
        <v>2014</v>
      </c>
      <c r="R8274" s="48" t="str">
        <f t="shared" si="915"/>
        <v>20147</v>
      </c>
      <c r="S8274" s="49">
        <v>41836</v>
      </c>
      <c r="T8274" s="48">
        <v>1867.88</v>
      </c>
      <c r="U8274" s="50">
        <f t="shared" si="916"/>
        <v>1857.6441935483874</v>
      </c>
      <c r="V8274" s="51">
        <f t="shared" si="918"/>
        <v>2000.326821917809</v>
      </c>
      <c r="W8274" s="53">
        <f t="shared" si="919"/>
        <v>5.3554224324920963E-3</v>
      </c>
      <c r="X8274" s="53" t="str">
        <f t="shared" si="920"/>
        <v/>
      </c>
      <c r="Y8274" s="54" t="str">
        <f t="shared" si="921"/>
        <v/>
      </c>
    </row>
    <row r="8275" spans="17:25" x14ac:dyDescent="0.25">
      <c r="Q8275" s="47">
        <f t="shared" si="917"/>
        <v>2014</v>
      </c>
      <c r="R8275" s="48" t="str">
        <f t="shared" si="915"/>
        <v>20147</v>
      </c>
      <c r="S8275" s="49">
        <v>41837</v>
      </c>
      <c r="T8275" s="48">
        <v>1868.41</v>
      </c>
      <c r="U8275" s="50">
        <f t="shared" si="916"/>
        <v>1857.6441935483874</v>
      </c>
      <c r="V8275" s="51">
        <f t="shared" si="918"/>
        <v>2000.326821917809</v>
      </c>
      <c r="W8275" s="53">
        <f t="shared" si="919"/>
        <v>2.8374413773901708E-4</v>
      </c>
      <c r="X8275" s="53" t="str">
        <f t="shared" si="920"/>
        <v/>
      </c>
      <c r="Y8275" s="54" t="str">
        <f t="shared" si="921"/>
        <v/>
      </c>
    </row>
    <row r="8276" spans="17:25" x14ac:dyDescent="0.25">
      <c r="Q8276" s="47">
        <f t="shared" si="917"/>
        <v>2014</v>
      </c>
      <c r="R8276" s="48" t="str">
        <f t="shared" si="915"/>
        <v>20147</v>
      </c>
      <c r="S8276" s="49">
        <v>41838</v>
      </c>
      <c r="T8276" s="48">
        <v>1872.27</v>
      </c>
      <c r="U8276" s="50">
        <f t="shared" si="916"/>
        <v>1857.6441935483874</v>
      </c>
      <c r="V8276" s="51">
        <f t="shared" si="918"/>
        <v>2000.326821917809</v>
      </c>
      <c r="W8276" s="53">
        <f t="shared" si="919"/>
        <v>2.0659277139385424E-3</v>
      </c>
      <c r="X8276" s="53" t="str">
        <f t="shared" si="920"/>
        <v/>
      </c>
      <c r="Y8276" s="54" t="str">
        <f t="shared" si="921"/>
        <v/>
      </c>
    </row>
    <row r="8277" spans="17:25" x14ac:dyDescent="0.25">
      <c r="Q8277" s="47">
        <f t="shared" si="917"/>
        <v>2014</v>
      </c>
      <c r="R8277" s="48" t="str">
        <f t="shared" si="915"/>
        <v>20147</v>
      </c>
      <c r="S8277" s="49">
        <v>41839</v>
      </c>
      <c r="T8277" s="48">
        <v>1871.87</v>
      </c>
      <c r="U8277" s="50">
        <f t="shared" si="916"/>
        <v>1857.6441935483874</v>
      </c>
      <c r="V8277" s="51">
        <f t="shared" si="918"/>
        <v>2000.326821917809</v>
      </c>
      <c r="W8277" s="53">
        <f t="shared" si="919"/>
        <v>-2.1364439957916037E-4</v>
      </c>
      <c r="X8277" s="53" t="str">
        <f t="shared" si="920"/>
        <v/>
      </c>
      <c r="Y8277" s="54" t="str">
        <f t="shared" si="921"/>
        <v/>
      </c>
    </row>
    <row r="8278" spans="17:25" x14ac:dyDescent="0.25">
      <c r="Q8278" s="47">
        <f t="shared" si="917"/>
        <v>2014</v>
      </c>
      <c r="R8278" s="48" t="str">
        <f t="shared" si="915"/>
        <v>20147</v>
      </c>
      <c r="S8278" s="49">
        <v>41840</v>
      </c>
      <c r="T8278" s="48">
        <v>1871.87</v>
      </c>
      <c r="U8278" s="50">
        <f t="shared" si="916"/>
        <v>1857.6441935483874</v>
      </c>
      <c r="V8278" s="51">
        <f t="shared" si="918"/>
        <v>2000.326821917809</v>
      </c>
      <c r="W8278" s="53">
        <f t="shared" si="919"/>
        <v>0</v>
      </c>
      <c r="X8278" s="53" t="str">
        <f t="shared" si="920"/>
        <v/>
      </c>
      <c r="Y8278" s="54" t="str">
        <f t="shared" si="921"/>
        <v/>
      </c>
    </row>
    <row r="8279" spans="17:25" x14ac:dyDescent="0.25">
      <c r="Q8279" s="47">
        <f t="shared" si="917"/>
        <v>2014</v>
      </c>
      <c r="R8279" s="48" t="str">
        <f t="shared" si="915"/>
        <v>20147</v>
      </c>
      <c r="S8279" s="49">
        <v>41841</v>
      </c>
      <c r="T8279" s="48">
        <v>1871.87</v>
      </c>
      <c r="U8279" s="50">
        <f t="shared" si="916"/>
        <v>1857.6441935483874</v>
      </c>
      <c r="V8279" s="51">
        <f t="shared" si="918"/>
        <v>2000.326821917809</v>
      </c>
      <c r="W8279" s="53">
        <f t="shared" si="919"/>
        <v>0</v>
      </c>
      <c r="X8279" s="53" t="str">
        <f t="shared" si="920"/>
        <v/>
      </c>
      <c r="Y8279" s="54" t="str">
        <f t="shared" si="921"/>
        <v/>
      </c>
    </row>
    <row r="8280" spans="17:25" x14ac:dyDescent="0.25">
      <c r="Q8280" s="47">
        <f t="shared" si="917"/>
        <v>2014</v>
      </c>
      <c r="R8280" s="48" t="str">
        <f t="shared" si="915"/>
        <v>20147</v>
      </c>
      <c r="S8280" s="49">
        <v>41842</v>
      </c>
      <c r="T8280" s="48">
        <v>1861.28</v>
      </c>
      <c r="U8280" s="50">
        <f t="shared" si="916"/>
        <v>1857.6441935483874</v>
      </c>
      <c r="V8280" s="51">
        <f t="shared" si="918"/>
        <v>2000.326821917809</v>
      </c>
      <c r="W8280" s="53">
        <f t="shared" si="919"/>
        <v>-5.6574441601179304E-3</v>
      </c>
      <c r="X8280" s="53" t="str">
        <f t="shared" si="920"/>
        <v/>
      </c>
      <c r="Y8280" s="54" t="str">
        <f t="shared" si="921"/>
        <v/>
      </c>
    </row>
    <row r="8281" spans="17:25" x14ac:dyDescent="0.25">
      <c r="Q8281" s="47">
        <f t="shared" si="917"/>
        <v>2014</v>
      </c>
      <c r="R8281" s="48" t="str">
        <f t="shared" si="915"/>
        <v>20147</v>
      </c>
      <c r="S8281" s="49">
        <v>41843</v>
      </c>
      <c r="T8281" s="48">
        <v>1848.98</v>
      </c>
      <c r="U8281" s="50">
        <f t="shared" si="916"/>
        <v>1857.6441935483874</v>
      </c>
      <c r="V8281" s="51">
        <f t="shared" si="918"/>
        <v>2000.326821917809</v>
      </c>
      <c r="W8281" s="53">
        <f t="shared" si="919"/>
        <v>-6.6083555402732808E-3</v>
      </c>
      <c r="X8281" s="53" t="str">
        <f t="shared" si="920"/>
        <v/>
      </c>
      <c r="Y8281" s="54" t="str">
        <f t="shared" si="921"/>
        <v/>
      </c>
    </row>
    <row r="8282" spans="17:25" x14ac:dyDescent="0.25">
      <c r="Q8282" s="47">
        <f t="shared" si="917"/>
        <v>2014</v>
      </c>
      <c r="R8282" s="48" t="str">
        <f t="shared" si="915"/>
        <v>20147</v>
      </c>
      <c r="S8282" s="49">
        <v>41844</v>
      </c>
      <c r="T8282" s="48">
        <v>1847.85</v>
      </c>
      <c r="U8282" s="50">
        <f t="shared" si="916"/>
        <v>1857.6441935483874</v>
      </c>
      <c r="V8282" s="51">
        <f t="shared" si="918"/>
        <v>2000.326821917809</v>
      </c>
      <c r="W8282" s="53">
        <f t="shared" si="919"/>
        <v>-6.1114776795856418E-4</v>
      </c>
      <c r="X8282" s="53" t="str">
        <f t="shared" si="920"/>
        <v/>
      </c>
      <c r="Y8282" s="54" t="str">
        <f t="shared" si="921"/>
        <v/>
      </c>
    </row>
    <row r="8283" spans="17:25" x14ac:dyDescent="0.25">
      <c r="Q8283" s="47">
        <f t="shared" si="917"/>
        <v>2014</v>
      </c>
      <c r="R8283" s="48" t="str">
        <f t="shared" si="915"/>
        <v>20147</v>
      </c>
      <c r="S8283" s="49">
        <v>41845</v>
      </c>
      <c r="T8283" s="48">
        <v>1846.12</v>
      </c>
      <c r="U8283" s="50">
        <f t="shared" si="916"/>
        <v>1857.6441935483874</v>
      </c>
      <c r="V8283" s="51">
        <f t="shared" si="918"/>
        <v>2000.326821917809</v>
      </c>
      <c r="W8283" s="53">
        <f t="shared" si="919"/>
        <v>-9.3622317828834234E-4</v>
      </c>
      <c r="X8283" s="53" t="str">
        <f t="shared" si="920"/>
        <v/>
      </c>
      <c r="Y8283" s="54" t="str">
        <f t="shared" si="921"/>
        <v/>
      </c>
    </row>
    <row r="8284" spans="17:25" x14ac:dyDescent="0.25">
      <c r="Q8284" s="47">
        <f t="shared" si="917"/>
        <v>2014</v>
      </c>
      <c r="R8284" s="48" t="str">
        <f t="shared" si="915"/>
        <v>20147</v>
      </c>
      <c r="S8284" s="49">
        <v>41846</v>
      </c>
      <c r="T8284" s="48">
        <v>1848.56</v>
      </c>
      <c r="U8284" s="50">
        <f t="shared" si="916"/>
        <v>1857.6441935483874</v>
      </c>
      <c r="V8284" s="51">
        <f t="shared" si="918"/>
        <v>2000.326821917809</v>
      </c>
      <c r="W8284" s="53">
        <f t="shared" si="919"/>
        <v>1.3216908976665387E-3</v>
      </c>
      <c r="X8284" s="53" t="str">
        <f t="shared" si="920"/>
        <v/>
      </c>
      <c r="Y8284" s="54" t="str">
        <f t="shared" si="921"/>
        <v/>
      </c>
    </row>
    <row r="8285" spans="17:25" x14ac:dyDescent="0.25">
      <c r="Q8285" s="47">
        <f t="shared" si="917"/>
        <v>2014</v>
      </c>
      <c r="R8285" s="48" t="str">
        <f t="shared" si="915"/>
        <v>20147</v>
      </c>
      <c r="S8285" s="49">
        <v>41847</v>
      </c>
      <c r="T8285" s="48">
        <v>1848.56</v>
      </c>
      <c r="U8285" s="50">
        <f t="shared" si="916"/>
        <v>1857.6441935483874</v>
      </c>
      <c r="V8285" s="51">
        <f t="shared" si="918"/>
        <v>2000.326821917809</v>
      </c>
      <c r="W8285" s="53">
        <f t="shared" si="919"/>
        <v>0</v>
      </c>
      <c r="X8285" s="53" t="str">
        <f t="shared" si="920"/>
        <v/>
      </c>
      <c r="Y8285" s="54" t="str">
        <f t="shared" si="921"/>
        <v/>
      </c>
    </row>
    <row r="8286" spans="17:25" x14ac:dyDescent="0.25">
      <c r="Q8286" s="47">
        <f t="shared" si="917"/>
        <v>2014</v>
      </c>
      <c r="R8286" s="48" t="str">
        <f t="shared" si="915"/>
        <v>20147</v>
      </c>
      <c r="S8286" s="49">
        <v>41848</v>
      </c>
      <c r="T8286" s="48">
        <v>1848.56</v>
      </c>
      <c r="U8286" s="50">
        <f t="shared" si="916"/>
        <v>1857.6441935483874</v>
      </c>
      <c r="V8286" s="51">
        <f t="shared" si="918"/>
        <v>2000.326821917809</v>
      </c>
      <c r="W8286" s="53">
        <f t="shared" si="919"/>
        <v>0</v>
      </c>
      <c r="X8286" s="53" t="str">
        <f t="shared" si="920"/>
        <v/>
      </c>
      <c r="Y8286" s="54" t="str">
        <f t="shared" si="921"/>
        <v/>
      </c>
    </row>
    <row r="8287" spans="17:25" x14ac:dyDescent="0.25">
      <c r="Q8287" s="47">
        <f t="shared" si="917"/>
        <v>2014</v>
      </c>
      <c r="R8287" s="48" t="str">
        <f t="shared" si="915"/>
        <v>20147</v>
      </c>
      <c r="S8287" s="49">
        <v>41849</v>
      </c>
      <c r="T8287" s="48">
        <v>1850.61</v>
      </c>
      <c r="U8287" s="50">
        <f t="shared" si="916"/>
        <v>1857.6441935483874</v>
      </c>
      <c r="V8287" s="51">
        <f t="shared" si="918"/>
        <v>2000.326821917809</v>
      </c>
      <c r="W8287" s="53">
        <f t="shared" si="919"/>
        <v>1.1089713073959562E-3</v>
      </c>
      <c r="X8287" s="53" t="str">
        <f t="shared" si="920"/>
        <v/>
      </c>
      <c r="Y8287" s="54" t="str">
        <f t="shared" si="921"/>
        <v/>
      </c>
    </row>
    <row r="8288" spans="17:25" x14ac:dyDescent="0.25">
      <c r="Q8288" s="47">
        <f t="shared" si="917"/>
        <v>2014</v>
      </c>
      <c r="R8288" s="48" t="str">
        <f t="shared" si="915"/>
        <v>20147</v>
      </c>
      <c r="S8288" s="49">
        <v>41850</v>
      </c>
      <c r="T8288" s="48">
        <v>1853.3</v>
      </c>
      <c r="U8288" s="50">
        <f t="shared" si="916"/>
        <v>1857.6441935483874</v>
      </c>
      <c r="V8288" s="51">
        <f t="shared" si="918"/>
        <v>2000.326821917809</v>
      </c>
      <c r="W8288" s="53">
        <f t="shared" si="919"/>
        <v>1.453574767238841E-3</v>
      </c>
      <c r="X8288" s="53" t="str">
        <f t="shared" si="920"/>
        <v/>
      </c>
      <c r="Y8288" s="54" t="str">
        <f t="shared" si="921"/>
        <v/>
      </c>
    </row>
    <row r="8289" spans="17:25" x14ac:dyDescent="0.25">
      <c r="Q8289" s="47">
        <f t="shared" si="917"/>
        <v>2014</v>
      </c>
      <c r="R8289" s="48" t="str">
        <f t="shared" si="915"/>
        <v>20147</v>
      </c>
      <c r="S8289" s="49">
        <v>41851</v>
      </c>
      <c r="T8289" s="48">
        <v>1872.43</v>
      </c>
      <c r="U8289" s="50">
        <f t="shared" si="916"/>
        <v>1857.6441935483874</v>
      </c>
      <c r="V8289" s="51">
        <f t="shared" si="918"/>
        <v>2000.326821917809</v>
      </c>
      <c r="W8289" s="53">
        <f t="shared" si="919"/>
        <v>1.0322128095829219E-2</v>
      </c>
      <c r="X8289" s="53" t="str">
        <f t="shared" si="920"/>
        <v/>
      </c>
      <c r="Y8289" s="54" t="str">
        <f t="shared" si="921"/>
        <v/>
      </c>
    </row>
    <row r="8290" spans="17:25" x14ac:dyDescent="0.25">
      <c r="Q8290" s="47">
        <f t="shared" si="917"/>
        <v>2014</v>
      </c>
      <c r="R8290" s="48" t="str">
        <f t="shared" si="915"/>
        <v>20148</v>
      </c>
      <c r="S8290" s="49">
        <v>41852</v>
      </c>
      <c r="T8290" s="48">
        <v>1878.75</v>
      </c>
      <c r="U8290" s="50">
        <f t="shared" si="916"/>
        <v>1898.1251612903227</v>
      </c>
      <c r="V8290" s="51">
        <f t="shared" si="918"/>
        <v>2000.326821917809</v>
      </c>
      <c r="W8290" s="53">
        <f t="shared" si="919"/>
        <v>3.3752930683657034E-3</v>
      </c>
      <c r="X8290" s="53">
        <f t="shared" si="920"/>
        <v>2.1791561528588632E-2</v>
      </c>
      <c r="Y8290" s="54" t="str">
        <f t="shared" si="921"/>
        <v/>
      </c>
    </row>
    <row r="8291" spans="17:25" x14ac:dyDescent="0.25">
      <c r="Q8291" s="47">
        <f t="shared" si="917"/>
        <v>2014</v>
      </c>
      <c r="R8291" s="48" t="str">
        <f t="shared" si="915"/>
        <v>20148</v>
      </c>
      <c r="S8291" s="49">
        <v>41853</v>
      </c>
      <c r="T8291" s="48">
        <v>1873.65</v>
      </c>
      <c r="U8291" s="50">
        <f t="shared" si="916"/>
        <v>1898.1251612903227</v>
      </c>
      <c r="V8291" s="51">
        <f t="shared" si="918"/>
        <v>2000.326821917809</v>
      </c>
      <c r="W8291" s="53">
        <f t="shared" si="919"/>
        <v>-2.714570858283416E-3</v>
      </c>
      <c r="X8291" s="53" t="str">
        <f t="shared" si="920"/>
        <v/>
      </c>
      <c r="Y8291" s="54" t="str">
        <f t="shared" si="921"/>
        <v/>
      </c>
    </row>
    <row r="8292" spans="17:25" x14ac:dyDescent="0.25">
      <c r="Q8292" s="47">
        <f t="shared" si="917"/>
        <v>2014</v>
      </c>
      <c r="R8292" s="48" t="str">
        <f t="shared" si="915"/>
        <v>20148</v>
      </c>
      <c r="S8292" s="49">
        <v>41854</v>
      </c>
      <c r="T8292" s="48">
        <v>1873.65</v>
      </c>
      <c r="U8292" s="50">
        <f t="shared" si="916"/>
        <v>1898.1251612903227</v>
      </c>
      <c r="V8292" s="51">
        <f t="shared" si="918"/>
        <v>2000.326821917809</v>
      </c>
      <c r="W8292" s="53">
        <f t="shared" si="919"/>
        <v>0</v>
      </c>
      <c r="X8292" s="53" t="str">
        <f t="shared" si="920"/>
        <v/>
      </c>
      <c r="Y8292" s="54" t="str">
        <f t="shared" si="921"/>
        <v/>
      </c>
    </row>
    <row r="8293" spans="17:25" x14ac:dyDescent="0.25">
      <c r="Q8293" s="47">
        <f t="shared" si="917"/>
        <v>2014</v>
      </c>
      <c r="R8293" s="48" t="str">
        <f t="shared" si="915"/>
        <v>20148</v>
      </c>
      <c r="S8293" s="49">
        <v>41855</v>
      </c>
      <c r="T8293" s="48">
        <v>1873.65</v>
      </c>
      <c r="U8293" s="50">
        <f t="shared" si="916"/>
        <v>1898.1251612903227</v>
      </c>
      <c r="V8293" s="51">
        <f t="shared" si="918"/>
        <v>2000.326821917809</v>
      </c>
      <c r="W8293" s="53">
        <f t="shared" si="919"/>
        <v>0</v>
      </c>
      <c r="X8293" s="53" t="str">
        <f t="shared" si="920"/>
        <v/>
      </c>
      <c r="Y8293" s="54" t="str">
        <f t="shared" si="921"/>
        <v/>
      </c>
    </row>
    <row r="8294" spans="17:25" x14ac:dyDescent="0.25">
      <c r="Q8294" s="47">
        <f t="shared" si="917"/>
        <v>2014</v>
      </c>
      <c r="R8294" s="48" t="str">
        <f t="shared" si="915"/>
        <v>20148</v>
      </c>
      <c r="S8294" s="49">
        <v>41856</v>
      </c>
      <c r="T8294" s="48">
        <v>1878.68</v>
      </c>
      <c r="U8294" s="50">
        <f t="shared" si="916"/>
        <v>1898.1251612903227</v>
      </c>
      <c r="V8294" s="51">
        <f t="shared" si="918"/>
        <v>2000.326821917809</v>
      </c>
      <c r="W8294" s="53">
        <f t="shared" si="919"/>
        <v>2.6845995783630894E-3</v>
      </c>
      <c r="X8294" s="53" t="str">
        <f t="shared" si="920"/>
        <v/>
      </c>
      <c r="Y8294" s="54" t="str">
        <f t="shared" si="921"/>
        <v/>
      </c>
    </row>
    <row r="8295" spans="17:25" x14ac:dyDescent="0.25">
      <c r="Q8295" s="47">
        <f t="shared" si="917"/>
        <v>2014</v>
      </c>
      <c r="R8295" s="48" t="str">
        <f t="shared" si="915"/>
        <v>20148</v>
      </c>
      <c r="S8295" s="49">
        <v>41857</v>
      </c>
      <c r="T8295" s="48">
        <v>1892.35</v>
      </c>
      <c r="U8295" s="50">
        <f t="shared" si="916"/>
        <v>1898.1251612903227</v>
      </c>
      <c r="V8295" s="51">
        <f t="shared" si="918"/>
        <v>2000.326821917809</v>
      </c>
      <c r="W8295" s="53">
        <f t="shared" si="919"/>
        <v>7.2763855472990357E-3</v>
      </c>
      <c r="X8295" s="53" t="str">
        <f t="shared" si="920"/>
        <v/>
      </c>
      <c r="Y8295" s="54" t="str">
        <f t="shared" si="921"/>
        <v/>
      </c>
    </row>
    <row r="8296" spans="17:25" x14ac:dyDescent="0.25">
      <c r="Q8296" s="47">
        <f t="shared" si="917"/>
        <v>2014</v>
      </c>
      <c r="R8296" s="48" t="str">
        <f t="shared" si="915"/>
        <v>20148</v>
      </c>
      <c r="S8296" s="49">
        <v>41858</v>
      </c>
      <c r="T8296" s="48">
        <v>1888.51</v>
      </c>
      <c r="U8296" s="50">
        <f t="shared" si="916"/>
        <v>1898.1251612903227</v>
      </c>
      <c r="V8296" s="51">
        <f t="shared" si="918"/>
        <v>2000.326821917809</v>
      </c>
      <c r="W8296" s="53">
        <f t="shared" si="919"/>
        <v>-2.0292229238776383E-3</v>
      </c>
      <c r="X8296" s="53" t="str">
        <f t="shared" si="920"/>
        <v/>
      </c>
      <c r="Y8296" s="54" t="str">
        <f t="shared" si="921"/>
        <v/>
      </c>
    </row>
    <row r="8297" spans="17:25" x14ac:dyDescent="0.25">
      <c r="Q8297" s="47">
        <f t="shared" si="917"/>
        <v>2014</v>
      </c>
      <c r="R8297" s="48" t="str">
        <f t="shared" si="915"/>
        <v>20148</v>
      </c>
      <c r="S8297" s="49">
        <v>41859</v>
      </c>
      <c r="T8297" s="48">
        <v>1888.51</v>
      </c>
      <c r="U8297" s="50">
        <f t="shared" si="916"/>
        <v>1898.1251612903227</v>
      </c>
      <c r="V8297" s="51">
        <f t="shared" si="918"/>
        <v>2000.326821917809</v>
      </c>
      <c r="W8297" s="53">
        <f t="shared" si="919"/>
        <v>0</v>
      </c>
      <c r="X8297" s="53" t="str">
        <f t="shared" si="920"/>
        <v/>
      </c>
      <c r="Y8297" s="54" t="str">
        <f t="shared" si="921"/>
        <v/>
      </c>
    </row>
    <row r="8298" spans="17:25" x14ac:dyDescent="0.25">
      <c r="Q8298" s="47">
        <f t="shared" si="917"/>
        <v>2014</v>
      </c>
      <c r="R8298" s="48" t="str">
        <f t="shared" si="915"/>
        <v>20148</v>
      </c>
      <c r="S8298" s="49">
        <v>41860</v>
      </c>
      <c r="T8298" s="48">
        <v>1891.59</v>
      </c>
      <c r="U8298" s="50">
        <f t="shared" si="916"/>
        <v>1898.1251612903227</v>
      </c>
      <c r="V8298" s="51">
        <f t="shared" si="918"/>
        <v>2000.326821917809</v>
      </c>
      <c r="W8298" s="53">
        <f t="shared" si="919"/>
        <v>1.6309153777316343E-3</v>
      </c>
      <c r="X8298" s="53" t="str">
        <f t="shared" si="920"/>
        <v/>
      </c>
      <c r="Y8298" s="54" t="str">
        <f t="shared" si="921"/>
        <v/>
      </c>
    </row>
    <row r="8299" spans="17:25" x14ac:dyDescent="0.25">
      <c r="Q8299" s="47">
        <f t="shared" si="917"/>
        <v>2014</v>
      </c>
      <c r="R8299" s="48" t="str">
        <f t="shared" si="915"/>
        <v>20148</v>
      </c>
      <c r="S8299" s="49">
        <v>41861</v>
      </c>
      <c r="T8299" s="48">
        <v>1891.59</v>
      </c>
      <c r="U8299" s="50">
        <f t="shared" si="916"/>
        <v>1898.1251612903227</v>
      </c>
      <c r="V8299" s="51">
        <f t="shared" si="918"/>
        <v>2000.326821917809</v>
      </c>
      <c r="W8299" s="53">
        <f t="shared" si="919"/>
        <v>0</v>
      </c>
      <c r="X8299" s="53" t="str">
        <f t="shared" si="920"/>
        <v/>
      </c>
      <c r="Y8299" s="54" t="str">
        <f t="shared" si="921"/>
        <v/>
      </c>
    </row>
    <row r="8300" spans="17:25" x14ac:dyDescent="0.25">
      <c r="Q8300" s="47">
        <f t="shared" si="917"/>
        <v>2014</v>
      </c>
      <c r="R8300" s="48" t="str">
        <f t="shared" si="915"/>
        <v>20148</v>
      </c>
      <c r="S8300" s="49">
        <v>41862</v>
      </c>
      <c r="T8300" s="48">
        <v>1891.59</v>
      </c>
      <c r="U8300" s="50">
        <f t="shared" si="916"/>
        <v>1898.1251612903227</v>
      </c>
      <c r="V8300" s="51">
        <f t="shared" si="918"/>
        <v>2000.326821917809</v>
      </c>
      <c r="W8300" s="53">
        <f t="shared" si="919"/>
        <v>0</v>
      </c>
      <c r="X8300" s="53" t="str">
        <f t="shared" si="920"/>
        <v/>
      </c>
      <c r="Y8300" s="54" t="str">
        <f t="shared" si="921"/>
        <v/>
      </c>
    </row>
    <row r="8301" spans="17:25" x14ac:dyDescent="0.25">
      <c r="Q8301" s="47">
        <f t="shared" si="917"/>
        <v>2014</v>
      </c>
      <c r="R8301" s="48" t="str">
        <f t="shared" si="915"/>
        <v>20148</v>
      </c>
      <c r="S8301" s="49">
        <v>41863</v>
      </c>
      <c r="T8301" s="48">
        <v>1881.62</v>
      </c>
      <c r="U8301" s="50">
        <f t="shared" si="916"/>
        <v>1898.1251612903227</v>
      </c>
      <c r="V8301" s="51">
        <f t="shared" si="918"/>
        <v>2000.326821917809</v>
      </c>
      <c r="W8301" s="53">
        <f t="shared" si="919"/>
        <v>-5.2706981956978094E-3</v>
      </c>
      <c r="X8301" s="53" t="str">
        <f t="shared" si="920"/>
        <v/>
      </c>
      <c r="Y8301" s="54" t="str">
        <f t="shared" si="921"/>
        <v/>
      </c>
    </row>
    <row r="8302" spans="17:25" x14ac:dyDescent="0.25">
      <c r="Q8302" s="47">
        <f t="shared" si="917"/>
        <v>2014</v>
      </c>
      <c r="R8302" s="48" t="str">
        <f t="shared" si="915"/>
        <v>20148</v>
      </c>
      <c r="S8302" s="49">
        <v>41864</v>
      </c>
      <c r="T8302" s="48">
        <v>1877.4</v>
      </c>
      <c r="U8302" s="50">
        <f t="shared" si="916"/>
        <v>1898.1251612903227</v>
      </c>
      <c r="V8302" s="51">
        <f t="shared" si="918"/>
        <v>2000.326821917809</v>
      </c>
      <c r="W8302" s="53">
        <f t="shared" si="919"/>
        <v>-2.2427482701076196E-3</v>
      </c>
      <c r="X8302" s="53" t="str">
        <f t="shared" si="920"/>
        <v/>
      </c>
      <c r="Y8302" s="54" t="str">
        <f t="shared" si="921"/>
        <v/>
      </c>
    </row>
    <row r="8303" spans="17:25" x14ac:dyDescent="0.25">
      <c r="Q8303" s="47">
        <f t="shared" si="917"/>
        <v>2014</v>
      </c>
      <c r="R8303" s="48" t="str">
        <f t="shared" si="915"/>
        <v>20148</v>
      </c>
      <c r="S8303" s="49">
        <v>41865</v>
      </c>
      <c r="T8303" s="48">
        <v>1883.33</v>
      </c>
      <c r="U8303" s="50">
        <f t="shared" si="916"/>
        <v>1898.1251612903227</v>
      </c>
      <c r="V8303" s="51">
        <f t="shared" si="918"/>
        <v>2000.326821917809</v>
      </c>
      <c r="W8303" s="53">
        <f t="shared" si="919"/>
        <v>3.1586236284222302E-3</v>
      </c>
      <c r="X8303" s="53" t="str">
        <f t="shared" si="920"/>
        <v/>
      </c>
      <c r="Y8303" s="54" t="str">
        <f t="shared" si="921"/>
        <v/>
      </c>
    </row>
    <row r="8304" spans="17:25" x14ac:dyDescent="0.25">
      <c r="Q8304" s="47">
        <f t="shared" si="917"/>
        <v>2014</v>
      </c>
      <c r="R8304" s="48" t="str">
        <f t="shared" si="915"/>
        <v>20148</v>
      </c>
      <c r="S8304" s="49">
        <v>41866</v>
      </c>
      <c r="T8304" s="48">
        <v>1877.77</v>
      </c>
      <c r="U8304" s="50">
        <f t="shared" si="916"/>
        <v>1898.1251612903227</v>
      </c>
      <c r="V8304" s="51">
        <f t="shared" si="918"/>
        <v>2000.326821917809</v>
      </c>
      <c r="W8304" s="53">
        <f t="shared" si="919"/>
        <v>-2.9522176145444501E-3</v>
      </c>
      <c r="X8304" s="53" t="str">
        <f t="shared" si="920"/>
        <v/>
      </c>
      <c r="Y8304" s="54" t="str">
        <f t="shared" si="921"/>
        <v/>
      </c>
    </row>
    <row r="8305" spans="17:25" x14ac:dyDescent="0.25">
      <c r="Q8305" s="47">
        <f t="shared" si="917"/>
        <v>2014</v>
      </c>
      <c r="R8305" s="48" t="str">
        <f t="shared" si="915"/>
        <v>20148</v>
      </c>
      <c r="S8305" s="49">
        <v>41867</v>
      </c>
      <c r="T8305" s="48">
        <v>1884.81</v>
      </c>
      <c r="U8305" s="50">
        <f t="shared" si="916"/>
        <v>1898.1251612903227</v>
      </c>
      <c r="V8305" s="51">
        <f t="shared" si="918"/>
        <v>2000.326821917809</v>
      </c>
      <c r="W8305" s="53">
        <f t="shared" si="919"/>
        <v>3.7491279549677348E-3</v>
      </c>
      <c r="X8305" s="53" t="str">
        <f t="shared" si="920"/>
        <v/>
      </c>
      <c r="Y8305" s="54" t="str">
        <f t="shared" si="921"/>
        <v/>
      </c>
    </row>
    <row r="8306" spans="17:25" x14ac:dyDescent="0.25">
      <c r="Q8306" s="47">
        <f t="shared" si="917"/>
        <v>2014</v>
      </c>
      <c r="R8306" s="48" t="str">
        <f t="shared" si="915"/>
        <v>20148</v>
      </c>
      <c r="S8306" s="49">
        <v>41868</v>
      </c>
      <c r="T8306" s="48">
        <v>1884.81</v>
      </c>
      <c r="U8306" s="50">
        <f t="shared" si="916"/>
        <v>1898.1251612903227</v>
      </c>
      <c r="V8306" s="51">
        <f t="shared" si="918"/>
        <v>2000.326821917809</v>
      </c>
      <c r="W8306" s="53">
        <f t="shared" si="919"/>
        <v>0</v>
      </c>
      <c r="X8306" s="53" t="str">
        <f t="shared" si="920"/>
        <v/>
      </c>
      <c r="Y8306" s="54" t="str">
        <f t="shared" si="921"/>
        <v/>
      </c>
    </row>
    <row r="8307" spans="17:25" x14ac:dyDescent="0.25">
      <c r="Q8307" s="47">
        <f t="shared" si="917"/>
        <v>2014</v>
      </c>
      <c r="R8307" s="48" t="str">
        <f t="shared" si="915"/>
        <v>20148</v>
      </c>
      <c r="S8307" s="49">
        <v>41869</v>
      </c>
      <c r="T8307" s="48">
        <v>1884.81</v>
      </c>
      <c r="U8307" s="50">
        <f t="shared" si="916"/>
        <v>1898.1251612903227</v>
      </c>
      <c r="V8307" s="51">
        <f t="shared" si="918"/>
        <v>2000.326821917809</v>
      </c>
      <c r="W8307" s="53">
        <f t="shared" si="919"/>
        <v>0</v>
      </c>
      <c r="X8307" s="53" t="str">
        <f t="shared" si="920"/>
        <v/>
      </c>
      <c r="Y8307" s="54" t="str">
        <f t="shared" si="921"/>
        <v/>
      </c>
    </row>
    <row r="8308" spans="17:25" x14ac:dyDescent="0.25">
      <c r="Q8308" s="47">
        <f t="shared" si="917"/>
        <v>2014</v>
      </c>
      <c r="R8308" s="48" t="str">
        <f t="shared" si="915"/>
        <v>20148</v>
      </c>
      <c r="S8308" s="49">
        <v>41870</v>
      </c>
      <c r="T8308" s="48">
        <v>1884.81</v>
      </c>
      <c r="U8308" s="50">
        <f t="shared" si="916"/>
        <v>1898.1251612903227</v>
      </c>
      <c r="V8308" s="51">
        <f t="shared" si="918"/>
        <v>2000.326821917809</v>
      </c>
      <c r="W8308" s="53">
        <f t="shared" si="919"/>
        <v>0</v>
      </c>
      <c r="X8308" s="53" t="str">
        <f t="shared" si="920"/>
        <v/>
      </c>
      <c r="Y8308" s="54" t="str">
        <f t="shared" si="921"/>
        <v/>
      </c>
    </row>
    <row r="8309" spans="17:25" x14ac:dyDescent="0.25">
      <c r="Q8309" s="47">
        <f t="shared" si="917"/>
        <v>2014</v>
      </c>
      <c r="R8309" s="48" t="str">
        <f t="shared" si="915"/>
        <v>20148</v>
      </c>
      <c r="S8309" s="49">
        <v>41871</v>
      </c>
      <c r="T8309" s="48">
        <v>1894.27</v>
      </c>
      <c r="U8309" s="50">
        <f t="shared" si="916"/>
        <v>1898.1251612903227</v>
      </c>
      <c r="V8309" s="51">
        <f t="shared" si="918"/>
        <v>2000.326821917809</v>
      </c>
      <c r="W8309" s="53">
        <f t="shared" si="919"/>
        <v>5.0190735405690745E-3</v>
      </c>
      <c r="X8309" s="53" t="str">
        <f t="shared" si="920"/>
        <v/>
      </c>
      <c r="Y8309" s="54" t="str">
        <f t="shared" si="921"/>
        <v/>
      </c>
    </row>
    <row r="8310" spans="17:25" x14ac:dyDescent="0.25">
      <c r="Q8310" s="47">
        <f t="shared" si="917"/>
        <v>2014</v>
      </c>
      <c r="R8310" s="48" t="str">
        <f t="shared" si="915"/>
        <v>20148</v>
      </c>
      <c r="S8310" s="49">
        <v>41872</v>
      </c>
      <c r="T8310" s="48">
        <v>1912.43</v>
      </c>
      <c r="U8310" s="50">
        <f t="shared" si="916"/>
        <v>1898.1251612903227</v>
      </c>
      <c r="V8310" s="51">
        <f t="shared" si="918"/>
        <v>2000.326821917809</v>
      </c>
      <c r="W8310" s="53">
        <f t="shared" si="919"/>
        <v>9.5868065270525715E-3</v>
      </c>
      <c r="X8310" s="53" t="str">
        <f t="shared" si="920"/>
        <v/>
      </c>
      <c r="Y8310" s="54" t="str">
        <f t="shared" si="921"/>
        <v/>
      </c>
    </row>
    <row r="8311" spans="17:25" x14ac:dyDescent="0.25">
      <c r="Q8311" s="47">
        <f t="shared" si="917"/>
        <v>2014</v>
      </c>
      <c r="R8311" s="48" t="str">
        <f t="shared" si="915"/>
        <v>20148</v>
      </c>
      <c r="S8311" s="49">
        <v>41873</v>
      </c>
      <c r="T8311" s="48">
        <v>1919.84</v>
      </c>
      <c r="U8311" s="50">
        <f t="shared" si="916"/>
        <v>1898.1251612903227</v>
      </c>
      <c r="V8311" s="51">
        <f t="shared" si="918"/>
        <v>2000.326821917809</v>
      </c>
      <c r="W8311" s="53">
        <f t="shared" si="919"/>
        <v>3.8746516212357918E-3</v>
      </c>
      <c r="X8311" s="53" t="str">
        <f t="shared" si="920"/>
        <v/>
      </c>
      <c r="Y8311" s="54" t="str">
        <f t="shared" si="921"/>
        <v/>
      </c>
    </row>
    <row r="8312" spans="17:25" x14ac:dyDescent="0.25">
      <c r="Q8312" s="47">
        <f t="shared" si="917"/>
        <v>2014</v>
      </c>
      <c r="R8312" s="48" t="str">
        <f t="shared" si="915"/>
        <v>20148</v>
      </c>
      <c r="S8312" s="49">
        <v>41874</v>
      </c>
      <c r="T8312" s="48">
        <v>1924.4</v>
      </c>
      <c r="U8312" s="50">
        <f t="shared" si="916"/>
        <v>1898.1251612903227</v>
      </c>
      <c r="V8312" s="51">
        <f t="shared" si="918"/>
        <v>2000.326821917809</v>
      </c>
      <c r="W8312" s="53">
        <f t="shared" si="919"/>
        <v>2.3751979331612105E-3</v>
      </c>
      <c r="X8312" s="53" t="str">
        <f t="shared" si="920"/>
        <v/>
      </c>
      <c r="Y8312" s="54" t="str">
        <f t="shared" si="921"/>
        <v/>
      </c>
    </row>
    <row r="8313" spans="17:25" x14ac:dyDescent="0.25">
      <c r="Q8313" s="47">
        <f t="shared" si="917"/>
        <v>2014</v>
      </c>
      <c r="R8313" s="48" t="str">
        <f t="shared" si="915"/>
        <v>20148</v>
      </c>
      <c r="S8313" s="49">
        <v>41875</v>
      </c>
      <c r="T8313" s="48">
        <v>1924.4</v>
      </c>
      <c r="U8313" s="50">
        <f t="shared" si="916"/>
        <v>1898.1251612903227</v>
      </c>
      <c r="V8313" s="51">
        <f t="shared" si="918"/>
        <v>2000.326821917809</v>
      </c>
      <c r="W8313" s="53">
        <f t="shared" si="919"/>
        <v>0</v>
      </c>
      <c r="X8313" s="53" t="str">
        <f t="shared" si="920"/>
        <v/>
      </c>
      <c r="Y8313" s="54" t="str">
        <f t="shared" si="921"/>
        <v/>
      </c>
    </row>
    <row r="8314" spans="17:25" x14ac:dyDescent="0.25">
      <c r="Q8314" s="47">
        <f t="shared" si="917"/>
        <v>2014</v>
      </c>
      <c r="R8314" s="48" t="str">
        <f t="shared" si="915"/>
        <v>20148</v>
      </c>
      <c r="S8314" s="49">
        <v>41876</v>
      </c>
      <c r="T8314" s="48">
        <v>1924.4</v>
      </c>
      <c r="U8314" s="50">
        <f t="shared" si="916"/>
        <v>1898.1251612903227</v>
      </c>
      <c r="V8314" s="51">
        <f t="shared" si="918"/>
        <v>2000.326821917809</v>
      </c>
      <c r="W8314" s="53">
        <f t="shared" si="919"/>
        <v>0</v>
      </c>
      <c r="X8314" s="53" t="str">
        <f t="shared" si="920"/>
        <v/>
      </c>
      <c r="Y8314" s="54" t="str">
        <f t="shared" si="921"/>
        <v/>
      </c>
    </row>
    <row r="8315" spans="17:25" x14ac:dyDescent="0.25">
      <c r="Q8315" s="47">
        <f t="shared" si="917"/>
        <v>2014</v>
      </c>
      <c r="R8315" s="48" t="str">
        <f t="shared" si="915"/>
        <v>20148</v>
      </c>
      <c r="S8315" s="49">
        <v>41877</v>
      </c>
      <c r="T8315" s="48">
        <v>1932.39</v>
      </c>
      <c r="U8315" s="50">
        <f t="shared" si="916"/>
        <v>1898.1251612903227</v>
      </c>
      <c r="V8315" s="51">
        <f t="shared" si="918"/>
        <v>2000.326821917809</v>
      </c>
      <c r="W8315" s="53">
        <f t="shared" si="919"/>
        <v>4.1519434628976004E-3</v>
      </c>
      <c r="X8315" s="53" t="str">
        <f t="shared" si="920"/>
        <v/>
      </c>
      <c r="Y8315" s="54" t="str">
        <f t="shared" si="921"/>
        <v/>
      </c>
    </row>
    <row r="8316" spans="17:25" x14ac:dyDescent="0.25">
      <c r="Q8316" s="47">
        <f t="shared" si="917"/>
        <v>2014</v>
      </c>
      <c r="R8316" s="48" t="str">
        <f t="shared" si="915"/>
        <v>20148</v>
      </c>
      <c r="S8316" s="49">
        <v>41878</v>
      </c>
      <c r="T8316" s="48">
        <v>1928.67</v>
      </c>
      <c r="U8316" s="50">
        <f t="shared" si="916"/>
        <v>1898.1251612903227</v>
      </c>
      <c r="V8316" s="51">
        <f t="shared" si="918"/>
        <v>2000.326821917809</v>
      </c>
      <c r="W8316" s="53">
        <f t="shared" si="919"/>
        <v>-1.9250772359616919E-3</v>
      </c>
      <c r="X8316" s="53" t="str">
        <f t="shared" si="920"/>
        <v/>
      </c>
      <c r="Y8316" s="54" t="str">
        <f t="shared" si="921"/>
        <v/>
      </c>
    </row>
    <row r="8317" spans="17:25" x14ac:dyDescent="0.25">
      <c r="Q8317" s="47">
        <f t="shared" si="917"/>
        <v>2014</v>
      </c>
      <c r="R8317" s="48" t="str">
        <f t="shared" si="915"/>
        <v>20148</v>
      </c>
      <c r="S8317" s="49">
        <v>41879</v>
      </c>
      <c r="T8317" s="48">
        <v>1926.92</v>
      </c>
      <c r="U8317" s="50">
        <f t="shared" si="916"/>
        <v>1898.1251612903227</v>
      </c>
      <c r="V8317" s="51">
        <f t="shared" si="918"/>
        <v>2000.326821917809</v>
      </c>
      <c r="W8317" s="53">
        <f t="shared" si="919"/>
        <v>-9.0736103117694533E-4</v>
      </c>
      <c r="X8317" s="53" t="str">
        <f t="shared" si="920"/>
        <v/>
      </c>
      <c r="Y8317" s="54" t="str">
        <f t="shared" si="921"/>
        <v/>
      </c>
    </row>
    <row r="8318" spans="17:25" x14ac:dyDescent="0.25">
      <c r="Q8318" s="47">
        <f t="shared" si="917"/>
        <v>2014</v>
      </c>
      <c r="R8318" s="48" t="str">
        <f t="shared" si="915"/>
        <v>20148</v>
      </c>
      <c r="S8318" s="49">
        <v>41880</v>
      </c>
      <c r="T8318" s="48">
        <v>1935.04</v>
      </c>
      <c r="U8318" s="50">
        <f t="shared" si="916"/>
        <v>1898.1251612903227</v>
      </c>
      <c r="V8318" s="51">
        <f t="shared" si="918"/>
        <v>2000.326821917809</v>
      </c>
      <c r="W8318" s="53">
        <f t="shared" si="919"/>
        <v>4.2139787847963461E-3</v>
      </c>
      <c r="X8318" s="53" t="str">
        <f t="shared" si="920"/>
        <v/>
      </c>
      <c r="Y8318" s="54" t="str">
        <f t="shared" si="921"/>
        <v/>
      </c>
    </row>
    <row r="8319" spans="17:25" x14ac:dyDescent="0.25">
      <c r="Q8319" s="47">
        <f t="shared" si="917"/>
        <v>2014</v>
      </c>
      <c r="R8319" s="48" t="str">
        <f t="shared" si="915"/>
        <v>20148</v>
      </c>
      <c r="S8319" s="49">
        <v>41881</v>
      </c>
      <c r="T8319" s="48">
        <v>1918.62</v>
      </c>
      <c r="U8319" s="50">
        <f t="shared" si="916"/>
        <v>1898.1251612903227</v>
      </c>
      <c r="V8319" s="51">
        <f t="shared" si="918"/>
        <v>2000.326821917809</v>
      </c>
      <c r="W8319" s="53">
        <f t="shared" si="919"/>
        <v>-8.4856127005127346E-3</v>
      </c>
      <c r="X8319" s="53" t="str">
        <f t="shared" si="920"/>
        <v/>
      </c>
      <c r="Y8319" s="54" t="str">
        <f t="shared" si="921"/>
        <v/>
      </c>
    </row>
    <row r="8320" spans="17:25" x14ac:dyDescent="0.25">
      <c r="Q8320" s="47">
        <f t="shared" si="917"/>
        <v>2014</v>
      </c>
      <c r="R8320" s="48" t="str">
        <f t="shared" si="915"/>
        <v>20148</v>
      </c>
      <c r="S8320" s="49">
        <v>41882</v>
      </c>
      <c r="T8320" s="48">
        <v>1918.62</v>
      </c>
      <c r="U8320" s="50">
        <f t="shared" si="916"/>
        <v>1898.1251612903227</v>
      </c>
      <c r="V8320" s="51">
        <f t="shared" si="918"/>
        <v>2000.326821917809</v>
      </c>
      <c r="W8320" s="53">
        <f t="shared" si="919"/>
        <v>0</v>
      </c>
      <c r="X8320" s="53" t="str">
        <f t="shared" si="920"/>
        <v/>
      </c>
      <c r="Y8320" s="54" t="str">
        <f t="shared" si="921"/>
        <v/>
      </c>
    </row>
    <row r="8321" spans="17:25" x14ac:dyDescent="0.25">
      <c r="Q8321" s="47">
        <f t="shared" si="917"/>
        <v>2014</v>
      </c>
      <c r="R8321" s="48" t="str">
        <f t="shared" si="915"/>
        <v>20149</v>
      </c>
      <c r="S8321" s="49">
        <v>41883</v>
      </c>
      <c r="T8321" s="48">
        <v>1918.62</v>
      </c>
      <c r="U8321" s="50">
        <f t="shared" si="916"/>
        <v>1973.7166666666672</v>
      </c>
      <c r="V8321" s="51">
        <f t="shared" si="918"/>
        <v>2000.326821917809</v>
      </c>
      <c r="W8321" s="53">
        <f t="shared" si="919"/>
        <v>0</v>
      </c>
      <c r="X8321" s="53">
        <f t="shared" si="920"/>
        <v>3.9824299744785074E-2</v>
      </c>
      <c r="Y8321" s="54" t="str">
        <f t="shared" si="921"/>
        <v/>
      </c>
    </row>
    <row r="8322" spans="17:25" x14ac:dyDescent="0.25">
      <c r="Q8322" s="47">
        <f t="shared" si="917"/>
        <v>2014</v>
      </c>
      <c r="R8322" s="48" t="str">
        <f t="shared" si="915"/>
        <v>20149</v>
      </c>
      <c r="S8322" s="49">
        <v>41884</v>
      </c>
      <c r="T8322" s="48">
        <v>1918.62</v>
      </c>
      <c r="U8322" s="50">
        <f t="shared" si="916"/>
        <v>1973.7166666666672</v>
      </c>
      <c r="V8322" s="51">
        <f t="shared" si="918"/>
        <v>2000.326821917809</v>
      </c>
      <c r="W8322" s="53">
        <f t="shared" si="919"/>
        <v>0</v>
      </c>
      <c r="X8322" s="53" t="str">
        <f t="shared" si="920"/>
        <v/>
      </c>
      <c r="Y8322" s="54" t="str">
        <f t="shared" si="921"/>
        <v/>
      </c>
    </row>
    <row r="8323" spans="17:25" x14ac:dyDescent="0.25">
      <c r="Q8323" s="47">
        <f t="shared" si="917"/>
        <v>2014</v>
      </c>
      <c r="R8323" s="48" t="str">
        <f t="shared" si="915"/>
        <v>20149</v>
      </c>
      <c r="S8323" s="49">
        <v>41885</v>
      </c>
      <c r="T8323" s="48">
        <v>1931.49</v>
      </c>
      <c r="U8323" s="50">
        <f t="shared" si="916"/>
        <v>1973.7166666666672</v>
      </c>
      <c r="V8323" s="51">
        <f t="shared" si="918"/>
        <v>2000.326821917809</v>
      </c>
      <c r="W8323" s="53">
        <f t="shared" si="919"/>
        <v>6.70794633642946E-3</v>
      </c>
      <c r="X8323" s="53" t="str">
        <f t="shared" si="920"/>
        <v/>
      </c>
      <c r="Y8323" s="54" t="str">
        <f t="shared" si="921"/>
        <v/>
      </c>
    </row>
    <row r="8324" spans="17:25" x14ac:dyDescent="0.25">
      <c r="Q8324" s="47">
        <f t="shared" si="917"/>
        <v>2014</v>
      </c>
      <c r="R8324" s="48" t="str">
        <f t="shared" si="915"/>
        <v>20149</v>
      </c>
      <c r="S8324" s="49">
        <v>41886</v>
      </c>
      <c r="T8324" s="48">
        <v>1924.67</v>
      </c>
      <c r="U8324" s="50">
        <f t="shared" si="916"/>
        <v>1973.7166666666672</v>
      </c>
      <c r="V8324" s="51">
        <f t="shared" si="918"/>
        <v>2000.326821917809</v>
      </c>
      <c r="W8324" s="53">
        <f t="shared" si="919"/>
        <v>-3.5309527877441793E-3</v>
      </c>
      <c r="X8324" s="53" t="str">
        <f t="shared" si="920"/>
        <v/>
      </c>
      <c r="Y8324" s="54" t="str">
        <f t="shared" si="921"/>
        <v/>
      </c>
    </row>
    <row r="8325" spans="17:25" x14ac:dyDescent="0.25">
      <c r="Q8325" s="47">
        <f t="shared" si="917"/>
        <v>2014</v>
      </c>
      <c r="R8325" s="48" t="str">
        <f t="shared" si="915"/>
        <v>20149</v>
      </c>
      <c r="S8325" s="49">
        <v>41887</v>
      </c>
      <c r="T8325" s="48">
        <v>1931.45</v>
      </c>
      <c r="U8325" s="50">
        <f t="shared" si="916"/>
        <v>1973.7166666666672</v>
      </c>
      <c r="V8325" s="51">
        <f t="shared" si="918"/>
        <v>2000.326821917809</v>
      </c>
      <c r="W8325" s="53">
        <f t="shared" si="919"/>
        <v>3.522681810388173E-3</v>
      </c>
      <c r="X8325" s="53" t="str">
        <f t="shared" si="920"/>
        <v/>
      </c>
      <c r="Y8325" s="54" t="str">
        <f t="shared" si="921"/>
        <v/>
      </c>
    </row>
    <row r="8326" spans="17:25" x14ac:dyDescent="0.25">
      <c r="Q8326" s="47">
        <f t="shared" si="917"/>
        <v>2014</v>
      </c>
      <c r="R8326" s="48" t="str">
        <f t="shared" si="915"/>
        <v>20149</v>
      </c>
      <c r="S8326" s="49">
        <v>41888</v>
      </c>
      <c r="T8326" s="48">
        <v>1935.25</v>
      </c>
      <c r="U8326" s="50">
        <f t="shared" si="916"/>
        <v>1973.7166666666672</v>
      </c>
      <c r="V8326" s="51">
        <f t="shared" si="918"/>
        <v>2000.326821917809</v>
      </c>
      <c r="W8326" s="53">
        <f t="shared" si="919"/>
        <v>1.9674337932640285E-3</v>
      </c>
      <c r="X8326" s="53" t="str">
        <f t="shared" si="920"/>
        <v/>
      </c>
      <c r="Y8326" s="54" t="str">
        <f t="shared" si="921"/>
        <v/>
      </c>
    </row>
    <row r="8327" spans="17:25" x14ac:dyDescent="0.25">
      <c r="Q8327" s="47">
        <f t="shared" si="917"/>
        <v>2014</v>
      </c>
      <c r="R8327" s="48" t="str">
        <f t="shared" ref="R8327:R8390" si="922">+YEAR(S8327)&amp;MONTH(S8327)</f>
        <v>20149</v>
      </c>
      <c r="S8327" s="49">
        <v>41889</v>
      </c>
      <c r="T8327" s="48">
        <v>1935.25</v>
      </c>
      <c r="U8327" s="50">
        <f t="shared" ref="U8327:U8390" si="923">+AVERAGEIF($R$3:$R$12000,R8327,$T$3:$T$12000)</f>
        <v>1973.7166666666672</v>
      </c>
      <c r="V8327" s="51">
        <f t="shared" si="918"/>
        <v>2000.326821917809</v>
      </c>
      <c r="W8327" s="53">
        <f t="shared" si="919"/>
        <v>0</v>
      </c>
      <c r="X8327" s="53" t="str">
        <f t="shared" si="920"/>
        <v/>
      </c>
      <c r="Y8327" s="54" t="str">
        <f t="shared" si="921"/>
        <v/>
      </c>
    </row>
    <row r="8328" spans="17:25" x14ac:dyDescent="0.25">
      <c r="Q8328" s="47">
        <f t="shared" ref="Q8328:Q8391" si="924">+YEAR(S8328)</f>
        <v>2014</v>
      </c>
      <c r="R8328" s="48" t="str">
        <f t="shared" si="922"/>
        <v>20149</v>
      </c>
      <c r="S8328" s="49">
        <v>41890</v>
      </c>
      <c r="T8328" s="48">
        <v>1935.25</v>
      </c>
      <c r="U8328" s="50">
        <f t="shared" si="923"/>
        <v>1973.7166666666672</v>
      </c>
      <c r="V8328" s="51">
        <f t="shared" ref="V8328:V8391" si="925">+AVERAGEIF($Q$3:$Q$12000,Q8328,$T$3:$T$12000)</f>
        <v>2000.326821917809</v>
      </c>
      <c r="W8328" s="53">
        <f t="shared" si="919"/>
        <v>0</v>
      </c>
      <c r="X8328" s="53" t="str">
        <f t="shared" si="920"/>
        <v/>
      </c>
      <c r="Y8328" s="54" t="str">
        <f t="shared" si="921"/>
        <v/>
      </c>
    </row>
    <row r="8329" spans="17:25" x14ac:dyDescent="0.25">
      <c r="Q8329" s="47">
        <f t="shared" si="924"/>
        <v>2014</v>
      </c>
      <c r="R8329" s="48" t="str">
        <f t="shared" si="922"/>
        <v>20149</v>
      </c>
      <c r="S8329" s="49">
        <v>41891</v>
      </c>
      <c r="T8329" s="48">
        <v>1942.03</v>
      </c>
      <c r="U8329" s="50">
        <f t="shared" si="923"/>
        <v>1973.7166666666672</v>
      </c>
      <c r="V8329" s="51">
        <f t="shared" si="925"/>
        <v>2000.326821917809</v>
      </c>
      <c r="W8329" s="53">
        <f t="shared" ref="W8329:W8392" si="926">+T8329/T8328-1</f>
        <v>3.5034233303190554E-3</v>
      </c>
      <c r="X8329" s="53" t="str">
        <f t="shared" ref="X8329:X8392" si="927">IF(U8329/U8328-1=0,"",U8329/U8328-1)</f>
        <v/>
      </c>
      <c r="Y8329" s="54" t="str">
        <f t="shared" ref="Y8329:Y8392" si="928">+IF(V8329=V8328,"",V8329/V8328-1)</f>
        <v/>
      </c>
    </row>
    <row r="8330" spans="17:25" x14ac:dyDescent="0.25">
      <c r="Q8330" s="47">
        <f t="shared" si="924"/>
        <v>2014</v>
      </c>
      <c r="R8330" s="48" t="str">
        <f t="shared" si="922"/>
        <v>20149</v>
      </c>
      <c r="S8330" s="49">
        <v>41892</v>
      </c>
      <c r="T8330" s="48">
        <v>1962.84</v>
      </c>
      <c r="U8330" s="50">
        <f t="shared" si="923"/>
        <v>1973.7166666666672</v>
      </c>
      <c r="V8330" s="51">
        <f t="shared" si="925"/>
        <v>2000.326821917809</v>
      </c>
      <c r="W8330" s="53">
        <f t="shared" si="926"/>
        <v>1.0715591417228332E-2</v>
      </c>
      <c r="X8330" s="53" t="str">
        <f t="shared" si="927"/>
        <v/>
      </c>
      <c r="Y8330" s="54" t="str">
        <f t="shared" si="928"/>
        <v/>
      </c>
    </row>
    <row r="8331" spans="17:25" x14ac:dyDescent="0.25">
      <c r="Q8331" s="47">
        <f t="shared" si="924"/>
        <v>2014</v>
      </c>
      <c r="R8331" s="48" t="str">
        <f t="shared" si="922"/>
        <v>20149</v>
      </c>
      <c r="S8331" s="49">
        <v>41893</v>
      </c>
      <c r="T8331" s="48">
        <v>1975.82</v>
      </c>
      <c r="U8331" s="50">
        <f t="shared" si="923"/>
        <v>1973.7166666666672</v>
      </c>
      <c r="V8331" s="51">
        <f t="shared" si="925"/>
        <v>2000.326821917809</v>
      </c>
      <c r="W8331" s="53">
        <f t="shared" si="926"/>
        <v>6.6128670701637304E-3</v>
      </c>
      <c r="X8331" s="53" t="str">
        <f t="shared" si="927"/>
        <v/>
      </c>
      <c r="Y8331" s="54" t="str">
        <f t="shared" si="928"/>
        <v/>
      </c>
    </row>
    <row r="8332" spans="17:25" x14ac:dyDescent="0.25">
      <c r="Q8332" s="47">
        <f t="shared" si="924"/>
        <v>2014</v>
      </c>
      <c r="R8332" s="48" t="str">
        <f t="shared" si="922"/>
        <v>20149</v>
      </c>
      <c r="S8332" s="49">
        <v>41894</v>
      </c>
      <c r="T8332" s="48">
        <v>1979.97</v>
      </c>
      <c r="U8332" s="50">
        <f t="shared" si="923"/>
        <v>1973.7166666666672</v>
      </c>
      <c r="V8332" s="51">
        <f t="shared" si="925"/>
        <v>2000.326821917809</v>
      </c>
      <c r="W8332" s="53">
        <f t="shared" si="926"/>
        <v>2.1003937605652556E-3</v>
      </c>
      <c r="X8332" s="53" t="str">
        <f t="shared" si="927"/>
        <v/>
      </c>
      <c r="Y8332" s="54" t="str">
        <f t="shared" si="928"/>
        <v/>
      </c>
    </row>
    <row r="8333" spans="17:25" x14ac:dyDescent="0.25">
      <c r="Q8333" s="47">
        <f t="shared" si="924"/>
        <v>2014</v>
      </c>
      <c r="R8333" s="48" t="str">
        <f t="shared" si="922"/>
        <v>20149</v>
      </c>
      <c r="S8333" s="49">
        <v>41895</v>
      </c>
      <c r="T8333" s="48">
        <v>1994.97</v>
      </c>
      <c r="U8333" s="50">
        <f t="shared" si="923"/>
        <v>1973.7166666666672</v>
      </c>
      <c r="V8333" s="51">
        <f t="shared" si="925"/>
        <v>2000.326821917809</v>
      </c>
      <c r="W8333" s="53">
        <f t="shared" si="926"/>
        <v>7.5758723617025403E-3</v>
      </c>
      <c r="X8333" s="53" t="str">
        <f t="shared" si="927"/>
        <v/>
      </c>
      <c r="Y8333" s="54" t="str">
        <f t="shared" si="928"/>
        <v/>
      </c>
    </row>
    <row r="8334" spans="17:25" x14ac:dyDescent="0.25">
      <c r="Q8334" s="47">
        <f t="shared" si="924"/>
        <v>2014</v>
      </c>
      <c r="R8334" s="48" t="str">
        <f t="shared" si="922"/>
        <v>20149</v>
      </c>
      <c r="S8334" s="49">
        <v>41896</v>
      </c>
      <c r="T8334" s="48">
        <v>1994.97</v>
      </c>
      <c r="U8334" s="50">
        <f t="shared" si="923"/>
        <v>1973.7166666666672</v>
      </c>
      <c r="V8334" s="51">
        <f t="shared" si="925"/>
        <v>2000.326821917809</v>
      </c>
      <c r="W8334" s="53">
        <f t="shared" si="926"/>
        <v>0</v>
      </c>
      <c r="X8334" s="53" t="str">
        <f t="shared" si="927"/>
        <v/>
      </c>
      <c r="Y8334" s="54" t="str">
        <f t="shared" si="928"/>
        <v/>
      </c>
    </row>
    <row r="8335" spans="17:25" x14ac:dyDescent="0.25">
      <c r="Q8335" s="47">
        <f t="shared" si="924"/>
        <v>2014</v>
      </c>
      <c r="R8335" s="48" t="str">
        <f t="shared" si="922"/>
        <v>20149</v>
      </c>
      <c r="S8335" s="49">
        <v>41897</v>
      </c>
      <c r="T8335" s="48">
        <v>1994.97</v>
      </c>
      <c r="U8335" s="50">
        <f t="shared" si="923"/>
        <v>1973.7166666666672</v>
      </c>
      <c r="V8335" s="51">
        <f t="shared" si="925"/>
        <v>2000.326821917809</v>
      </c>
      <c r="W8335" s="53">
        <f t="shared" si="926"/>
        <v>0</v>
      </c>
      <c r="X8335" s="53" t="str">
        <f t="shared" si="927"/>
        <v/>
      </c>
      <c r="Y8335" s="54" t="str">
        <f t="shared" si="928"/>
        <v/>
      </c>
    </row>
    <row r="8336" spans="17:25" x14ac:dyDescent="0.25">
      <c r="Q8336" s="47">
        <f t="shared" si="924"/>
        <v>2014</v>
      </c>
      <c r="R8336" s="48" t="str">
        <f t="shared" si="922"/>
        <v>20149</v>
      </c>
      <c r="S8336" s="49">
        <v>41898</v>
      </c>
      <c r="T8336" s="48">
        <v>1987.71</v>
      </c>
      <c r="U8336" s="50">
        <f t="shared" si="923"/>
        <v>1973.7166666666672</v>
      </c>
      <c r="V8336" s="51">
        <f t="shared" si="925"/>
        <v>2000.326821917809</v>
      </c>
      <c r="W8336" s="53">
        <f t="shared" si="926"/>
        <v>-3.63915246845814E-3</v>
      </c>
      <c r="X8336" s="53" t="str">
        <f t="shared" si="927"/>
        <v/>
      </c>
      <c r="Y8336" s="54" t="str">
        <f t="shared" si="928"/>
        <v/>
      </c>
    </row>
    <row r="8337" spans="17:25" x14ac:dyDescent="0.25">
      <c r="Q8337" s="47">
        <f t="shared" si="924"/>
        <v>2014</v>
      </c>
      <c r="R8337" s="48" t="str">
        <f t="shared" si="922"/>
        <v>20149</v>
      </c>
      <c r="S8337" s="49">
        <v>41899</v>
      </c>
      <c r="T8337" s="48">
        <v>1978.08</v>
      </c>
      <c r="U8337" s="50">
        <f t="shared" si="923"/>
        <v>1973.7166666666672</v>
      </c>
      <c r="V8337" s="51">
        <f t="shared" si="925"/>
        <v>2000.326821917809</v>
      </c>
      <c r="W8337" s="53">
        <f t="shared" si="926"/>
        <v>-4.8447711185233278E-3</v>
      </c>
      <c r="X8337" s="53" t="str">
        <f t="shared" si="927"/>
        <v/>
      </c>
      <c r="Y8337" s="54" t="str">
        <f t="shared" si="928"/>
        <v/>
      </c>
    </row>
    <row r="8338" spans="17:25" x14ac:dyDescent="0.25">
      <c r="Q8338" s="47">
        <f t="shared" si="924"/>
        <v>2014</v>
      </c>
      <c r="R8338" s="48" t="str">
        <f t="shared" si="922"/>
        <v>20149</v>
      </c>
      <c r="S8338" s="49">
        <v>41900</v>
      </c>
      <c r="T8338" s="48">
        <v>1975.47</v>
      </c>
      <c r="U8338" s="50">
        <f t="shared" si="923"/>
        <v>1973.7166666666672</v>
      </c>
      <c r="V8338" s="51">
        <f t="shared" si="925"/>
        <v>2000.326821917809</v>
      </c>
      <c r="W8338" s="53">
        <f t="shared" si="926"/>
        <v>-1.3194612958019603E-3</v>
      </c>
      <c r="X8338" s="53" t="str">
        <f t="shared" si="927"/>
        <v/>
      </c>
      <c r="Y8338" s="54" t="str">
        <f t="shared" si="928"/>
        <v/>
      </c>
    </row>
    <row r="8339" spans="17:25" x14ac:dyDescent="0.25">
      <c r="Q8339" s="47">
        <f t="shared" si="924"/>
        <v>2014</v>
      </c>
      <c r="R8339" s="48" t="str">
        <f t="shared" si="922"/>
        <v>20149</v>
      </c>
      <c r="S8339" s="49">
        <v>41901</v>
      </c>
      <c r="T8339" s="48">
        <v>1975.42</v>
      </c>
      <c r="U8339" s="50">
        <f t="shared" si="923"/>
        <v>1973.7166666666672</v>
      </c>
      <c r="V8339" s="51">
        <f t="shared" si="925"/>
        <v>2000.326821917809</v>
      </c>
      <c r="W8339" s="53">
        <f t="shared" si="926"/>
        <v>-2.5310432454017651E-5</v>
      </c>
      <c r="X8339" s="53" t="str">
        <f t="shared" si="927"/>
        <v/>
      </c>
      <c r="Y8339" s="54" t="str">
        <f t="shared" si="928"/>
        <v/>
      </c>
    </row>
    <row r="8340" spans="17:25" x14ac:dyDescent="0.25">
      <c r="Q8340" s="47">
        <f t="shared" si="924"/>
        <v>2014</v>
      </c>
      <c r="R8340" s="48" t="str">
        <f t="shared" si="922"/>
        <v>20149</v>
      </c>
      <c r="S8340" s="49">
        <v>41902</v>
      </c>
      <c r="T8340" s="48">
        <v>1966.89</v>
      </c>
      <c r="U8340" s="50">
        <f t="shared" si="923"/>
        <v>1973.7166666666672</v>
      </c>
      <c r="V8340" s="51">
        <f t="shared" si="925"/>
        <v>2000.326821917809</v>
      </c>
      <c r="W8340" s="53">
        <f t="shared" si="926"/>
        <v>-4.318069068856234E-3</v>
      </c>
      <c r="X8340" s="53" t="str">
        <f t="shared" si="927"/>
        <v/>
      </c>
      <c r="Y8340" s="54" t="str">
        <f t="shared" si="928"/>
        <v/>
      </c>
    </row>
    <row r="8341" spans="17:25" x14ac:dyDescent="0.25">
      <c r="Q8341" s="47">
        <f t="shared" si="924"/>
        <v>2014</v>
      </c>
      <c r="R8341" s="48" t="str">
        <f t="shared" si="922"/>
        <v>20149</v>
      </c>
      <c r="S8341" s="49">
        <v>41903</v>
      </c>
      <c r="T8341" s="48">
        <v>1966.89</v>
      </c>
      <c r="U8341" s="50">
        <f t="shared" si="923"/>
        <v>1973.7166666666672</v>
      </c>
      <c r="V8341" s="51">
        <f t="shared" si="925"/>
        <v>2000.326821917809</v>
      </c>
      <c r="W8341" s="53">
        <f t="shared" si="926"/>
        <v>0</v>
      </c>
      <c r="X8341" s="53" t="str">
        <f t="shared" si="927"/>
        <v/>
      </c>
      <c r="Y8341" s="54" t="str">
        <f t="shared" si="928"/>
        <v/>
      </c>
    </row>
    <row r="8342" spans="17:25" x14ac:dyDescent="0.25">
      <c r="Q8342" s="47">
        <f t="shared" si="924"/>
        <v>2014</v>
      </c>
      <c r="R8342" s="48" t="str">
        <f t="shared" si="922"/>
        <v>20149</v>
      </c>
      <c r="S8342" s="49">
        <v>41904</v>
      </c>
      <c r="T8342" s="48">
        <v>1966.89</v>
      </c>
      <c r="U8342" s="50">
        <f t="shared" si="923"/>
        <v>1973.7166666666672</v>
      </c>
      <c r="V8342" s="51">
        <f t="shared" si="925"/>
        <v>2000.326821917809</v>
      </c>
      <c r="W8342" s="53">
        <f t="shared" si="926"/>
        <v>0</v>
      </c>
      <c r="X8342" s="53" t="str">
        <f t="shared" si="927"/>
        <v/>
      </c>
      <c r="Y8342" s="54" t="str">
        <f t="shared" si="928"/>
        <v/>
      </c>
    </row>
    <row r="8343" spans="17:25" x14ac:dyDescent="0.25">
      <c r="Q8343" s="47">
        <f t="shared" si="924"/>
        <v>2014</v>
      </c>
      <c r="R8343" s="48" t="str">
        <f t="shared" si="922"/>
        <v>20149</v>
      </c>
      <c r="S8343" s="49">
        <v>41905</v>
      </c>
      <c r="T8343" s="48">
        <v>1992.68</v>
      </c>
      <c r="U8343" s="50">
        <f t="shared" si="923"/>
        <v>1973.7166666666672</v>
      </c>
      <c r="V8343" s="51">
        <f t="shared" si="925"/>
        <v>2000.326821917809</v>
      </c>
      <c r="W8343" s="53">
        <f t="shared" si="926"/>
        <v>1.3112070324217351E-2</v>
      </c>
      <c r="X8343" s="53" t="str">
        <f t="shared" si="927"/>
        <v/>
      </c>
      <c r="Y8343" s="54" t="str">
        <f t="shared" si="928"/>
        <v/>
      </c>
    </row>
    <row r="8344" spans="17:25" x14ac:dyDescent="0.25">
      <c r="Q8344" s="47">
        <f t="shared" si="924"/>
        <v>2014</v>
      </c>
      <c r="R8344" s="48" t="str">
        <f t="shared" si="922"/>
        <v>20149</v>
      </c>
      <c r="S8344" s="49">
        <v>41906</v>
      </c>
      <c r="T8344" s="48">
        <v>1997.91</v>
      </c>
      <c r="U8344" s="50">
        <f t="shared" si="923"/>
        <v>1973.7166666666672</v>
      </c>
      <c r="V8344" s="51">
        <f t="shared" si="925"/>
        <v>2000.326821917809</v>
      </c>
      <c r="W8344" s="53">
        <f t="shared" si="926"/>
        <v>2.6246060581729402E-3</v>
      </c>
      <c r="X8344" s="53" t="str">
        <f t="shared" si="927"/>
        <v/>
      </c>
      <c r="Y8344" s="54" t="str">
        <f t="shared" si="928"/>
        <v/>
      </c>
    </row>
    <row r="8345" spans="17:25" x14ac:dyDescent="0.25">
      <c r="Q8345" s="47">
        <f t="shared" si="924"/>
        <v>2014</v>
      </c>
      <c r="R8345" s="48" t="str">
        <f t="shared" si="922"/>
        <v>20149</v>
      </c>
      <c r="S8345" s="49">
        <v>41907</v>
      </c>
      <c r="T8345" s="48">
        <v>2007.48</v>
      </c>
      <c r="U8345" s="50">
        <f t="shared" si="923"/>
        <v>1973.7166666666672</v>
      </c>
      <c r="V8345" s="51">
        <f t="shared" si="925"/>
        <v>2000.326821917809</v>
      </c>
      <c r="W8345" s="53">
        <f t="shared" si="926"/>
        <v>4.7900055558058874E-3</v>
      </c>
      <c r="X8345" s="53" t="str">
        <f t="shared" si="927"/>
        <v/>
      </c>
      <c r="Y8345" s="54" t="str">
        <f t="shared" si="928"/>
        <v/>
      </c>
    </row>
    <row r="8346" spans="17:25" x14ac:dyDescent="0.25">
      <c r="Q8346" s="47">
        <f t="shared" si="924"/>
        <v>2014</v>
      </c>
      <c r="R8346" s="48" t="str">
        <f t="shared" si="922"/>
        <v>20149</v>
      </c>
      <c r="S8346" s="49">
        <v>41908</v>
      </c>
      <c r="T8346" s="48">
        <v>2019.76</v>
      </c>
      <c r="U8346" s="50">
        <f t="shared" si="923"/>
        <v>1973.7166666666672</v>
      </c>
      <c r="V8346" s="51">
        <f t="shared" si="925"/>
        <v>2000.326821917809</v>
      </c>
      <c r="W8346" s="53">
        <f t="shared" si="926"/>
        <v>6.1171219638551655E-3</v>
      </c>
      <c r="X8346" s="53" t="str">
        <f t="shared" si="927"/>
        <v/>
      </c>
      <c r="Y8346" s="54" t="str">
        <f t="shared" si="928"/>
        <v/>
      </c>
    </row>
    <row r="8347" spans="17:25" x14ac:dyDescent="0.25">
      <c r="Q8347" s="47">
        <f t="shared" si="924"/>
        <v>2014</v>
      </c>
      <c r="R8347" s="48" t="str">
        <f t="shared" si="922"/>
        <v>20149</v>
      </c>
      <c r="S8347" s="49">
        <v>41909</v>
      </c>
      <c r="T8347" s="48">
        <v>2023.89</v>
      </c>
      <c r="U8347" s="50">
        <f t="shared" si="923"/>
        <v>1973.7166666666672</v>
      </c>
      <c r="V8347" s="51">
        <f t="shared" si="925"/>
        <v>2000.326821917809</v>
      </c>
      <c r="W8347" s="53">
        <f t="shared" si="926"/>
        <v>2.0447974016715165E-3</v>
      </c>
      <c r="X8347" s="53" t="str">
        <f t="shared" si="927"/>
        <v/>
      </c>
      <c r="Y8347" s="54" t="str">
        <f t="shared" si="928"/>
        <v/>
      </c>
    </row>
    <row r="8348" spans="17:25" x14ac:dyDescent="0.25">
      <c r="Q8348" s="47">
        <f t="shared" si="924"/>
        <v>2014</v>
      </c>
      <c r="R8348" s="48" t="str">
        <f t="shared" si="922"/>
        <v>20149</v>
      </c>
      <c r="S8348" s="49">
        <v>41910</v>
      </c>
      <c r="T8348" s="48">
        <v>2023.89</v>
      </c>
      <c r="U8348" s="50">
        <f t="shared" si="923"/>
        <v>1973.7166666666672</v>
      </c>
      <c r="V8348" s="51">
        <f t="shared" si="925"/>
        <v>2000.326821917809</v>
      </c>
      <c r="W8348" s="53">
        <f t="shared" si="926"/>
        <v>0</v>
      </c>
      <c r="X8348" s="53" t="str">
        <f t="shared" si="927"/>
        <v/>
      </c>
      <c r="Y8348" s="54" t="str">
        <f t="shared" si="928"/>
        <v/>
      </c>
    </row>
    <row r="8349" spans="17:25" x14ac:dyDescent="0.25">
      <c r="Q8349" s="47">
        <f t="shared" si="924"/>
        <v>2014</v>
      </c>
      <c r="R8349" s="48" t="str">
        <f t="shared" si="922"/>
        <v>20149</v>
      </c>
      <c r="S8349" s="49">
        <v>41911</v>
      </c>
      <c r="T8349" s="48">
        <v>2023.89</v>
      </c>
      <c r="U8349" s="50">
        <f t="shared" si="923"/>
        <v>1973.7166666666672</v>
      </c>
      <c r="V8349" s="51">
        <f t="shared" si="925"/>
        <v>2000.326821917809</v>
      </c>
      <c r="W8349" s="53">
        <f t="shared" si="926"/>
        <v>0</v>
      </c>
      <c r="X8349" s="53" t="str">
        <f t="shared" si="927"/>
        <v/>
      </c>
      <c r="Y8349" s="54" t="str">
        <f t="shared" si="928"/>
        <v/>
      </c>
    </row>
    <row r="8350" spans="17:25" x14ac:dyDescent="0.25">
      <c r="Q8350" s="47">
        <f t="shared" si="924"/>
        <v>2014</v>
      </c>
      <c r="R8350" s="48" t="str">
        <f t="shared" si="922"/>
        <v>20149</v>
      </c>
      <c r="S8350" s="49">
        <v>41912</v>
      </c>
      <c r="T8350" s="48">
        <v>2028.48</v>
      </c>
      <c r="U8350" s="50">
        <f t="shared" si="923"/>
        <v>1973.7166666666672</v>
      </c>
      <c r="V8350" s="51">
        <f t="shared" si="925"/>
        <v>2000.326821917809</v>
      </c>
      <c r="W8350" s="53">
        <f t="shared" si="926"/>
        <v>2.2679098172331269E-3</v>
      </c>
      <c r="X8350" s="53" t="str">
        <f t="shared" si="927"/>
        <v/>
      </c>
      <c r="Y8350" s="54" t="str">
        <f t="shared" si="928"/>
        <v/>
      </c>
    </row>
    <row r="8351" spans="17:25" x14ac:dyDescent="0.25">
      <c r="Q8351" s="47">
        <f t="shared" si="924"/>
        <v>2014</v>
      </c>
      <c r="R8351" s="48" t="str">
        <f t="shared" si="922"/>
        <v>201410</v>
      </c>
      <c r="S8351" s="49">
        <v>41913</v>
      </c>
      <c r="T8351" s="48">
        <v>2022</v>
      </c>
      <c r="U8351" s="50">
        <f t="shared" si="923"/>
        <v>2048.5674193548384</v>
      </c>
      <c r="V8351" s="51">
        <f t="shared" si="925"/>
        <v>2000.326821917809</v>
      </c>
      <c r="W8351" s="53">
        <f t="shared" si="926"/>
        <v>-3.1945101751065241E-3</v>
      </c>
      <c r="X8351" s="53">
        <f t="shared" si="927"/>
        <v>3.7923757726879614E-2</v>
      </c>
      <c r="Y8351" s="54" t="str">
        <f t="shared" si="928"/>
        <v/>
      </c>
    </row>
    <row r="8352" spans="17:25" x14ac:dyDescent="0.25">
      <c r="Q8352" s="47">
        <f t="shared" si="924"/>
        <v>2014</v>
      </c>
      <c r="R8352" s="48" t="str">
        <f t="shared" si="922"/>
        <v>201410</v>
      </c>
      <c r="S8352" s="49">
        <v>41914</v>
      </c>
      <c r="T8352" s="48">
        <v>2025.75</v>
      </c>
      <c r="U8352" s="50">
        <f t="shared" si="923"/>
        <v>2048.5674193548384</v>
      </c>
      <c r="V8352" s="51">
        <f t="shared" si="925"/>
        <v>2000.326821917809</v>
      </c>
      <c r="W8352" s="53">
        <f t="shared" si="926"/>
        <v>1.8545994065282123E-3</v>
      </c>
      <c r="X8352" s="53" t="str">
        <f t="shared" si="927"/>
        <v/>
      </c>
      <c r="Y8352" s="54" t="str">
        <f t="shared" si="928"/>
        <v/>
      </c>
    </row>
    <row r="8353" spans="17:25" x14ac:dyDescent="0.25">
      <c r="Q8353" s="47">
        <f t="shared" si="924"/>
        <v>2014</v>
      </c>
      <c r="R8353" s="48" t="str">
        <f t="shared" si="922"/>
        <v>201410</v>
      </c>
      <c r="S8353" s="49">
        <v>41915</v>
      </c>
      <c r="T8353" s="48">
        <v>2021.49</v>
      </c>
      <c r="U8353" s="50">
        <f t="shared" si="923"/>
        <v>2048.5674193548384</v>
      </c>
      <c r="V8353" s="51">
        <f t="shared" si="925"/>
        <v>2000.326821917809</v>
      </c>
      <c r="W8353" s="53">
        <f t="shared" si="926"/>
        <v>-2.102924842650844E-3</v>
      </c>
      <c r="X8353" s="53" t="str">
        <f t="shared" si="927"/>
        <v/>
      </c>
      <c r="Y8353" s="54" t="str">
        <f t="shared" si="928"/>
        <v/>
      </c>
    </row>
    <row r="8354" spans="17:25" x14ac:dyDescent="0.25">
      <c r="Q8354" s="47">
        <f t="shared" si="924"/>
        <v>2014</v>
      </c>
      <c r="R8354" s="48" t="str">
        <f t="shared" si="922"/>
        <v>201410</v>
      </c>
      <c r="S8354" s="49">
        <v>41916</v>
      </c>
      <c r="T8354" s="48">
        <v>2026.2</v>
      </c>
      <c r="U8354" s="50">
        <f t="shared" si="923"/>
        <v>2048.5674193548384</v>
      </c>
      <c r="V8354" s="51">
        <f t="shared" si="925"/>
        <v>2000.326821917809</v>
      </c>
      <c r="W8354" s="53">
        <f t="shared" si="926"/>
        <v>2.3299645311132267E-3</v>
      </c>
      <c r="X8354" s="53" t="str">
        <f t="shared" si="927"/>
        <v/>
      </c>
      <c r="Y8354" s="54" t="str">
        <f t="shared" si="928"/>
        <v/>
      </c>
    </row>
    <row r="8355" spans="17:25" x14ac:dyDescent="0.25">
      <c r="Q8355" s="47">
        <f t="shared" si="924"/>
        <v>2014</v>
      </c>
      <c r="R8355" s="48" t="str">
        <f t="shared" si="922"/>
        <v>201410</v>
      </c>
      <c r="S8355" s="49">
        <v>41917</v>
      </c>
      <c r="T8355" s="48">
        <v>2026.2</v>
      </c>
      <c r="U8355" s="50">
        <f t="shared" si="923"/>
        <v>2048.5674193548384</v>
      </c>
      <c r="V8355" s="51">
        <f t="shared" si="925"/>
        <v>2000.326821917809</v>
      </c>
      <c r="W8355" s="53">
        <f t="shared" si="926"/>
        <v>0</v>
      </c>
      <c r="X8355" s="53" t="str">
        <f t="shared" si="927"/>
        <v/>
      </c>
      <c r="Y8355" s="54" t="str">
        <f t="shared" si="928"/>
        <v/>
      </c>
    </row>
    <row r="8356" spans="17:25" x14ac:dyDescent="0.25">
      <c r="Q8356" s="47">
        <f t="shared" si="924"/>
        <v>2014</v>
      </c>
      <c r="R8356" s="48" t="str">
        <f t="shared" si="922"/>
        <v>201410</v>
      </c>
      <c r="S8356" s="49">
        <v>41918</v>
      </c>
      <c r="T8356" s="48">
        <v>2026.2</v>
      </c>
      <c r="U8356" s="50">
        <f t="shared" si="923"/>
        <v>2048.5674193548384</v>
      </c>
      <c r="V8356" s="51">
        <f t="shared" si="925"/>
        <v>2000.326821917809</v>
      </c>
      <c r="W8356" s="53">
        <f t="shared" si="926"/>
        <v>0</v>
      </c>
      <c r="X8356" s="53" t="str">
        <f t="shared" si="927"/>
        <v/>
      </c>
      <c r="Y8356" s="54" t="str">
        <f t="shared" si="928"/>
        <v/>
      </c>
    </row>
    <row r="8357" spans="17:25" x14ac:dyDescent="0.25">
      <c r="Q8357" s="47">
        <f t="shared" si="924"/>
        <v>2014</v>
      </c>
      <c r="R8357" s="48" t="str">
        <f t="shared" si="922"/>
        <v>201410</v>
      </c>
      <c r="S8357" s="49">
        <v>41919</v>
      </c>
      <c r="T8357" s="48">
        <v>2028.03</v>
      </c>
      <c r="U8357" s="50">
        <f t="shared" si="923"/>
        <v>2048.5674193548384</v>
      </c>
      <c r="V8357" s="51">
        <f t="shared" si="925"/>
        <v>2000.326821917809</v>
      </c>
      <c r="W8357" s="53">
        <f t="shared" si="926"/>
        <v>9.0316849274496569E-4</v>
      </c>
      <c r="X8357" s="53" t="str">
        <f t="shared" si="927"/>
        <v/>
      </c>
      <c r="Y8357" s="54" t="str">
        <f t="shared" si="928"/>
        <v/>
      </c>
    </row>
    <row r="8358" spans="17:25" x14ac:dyDescent="0.25">
      <c r="Q8358" s="47">
        <f t="shared" si="924"/>
        <v>2014</v>
      </c>
      <c r="R8358" s="48" t="str">
        <f t="shared" si="922"/>
        <v>201410</v>
      </c>
      <c r="S8358" s="49">
        <v>41920</v>
      </c>
      <c r="T8358" s="48">
        <v>2026.9</v>
      </c>
      <c r="U8358" s="50">
        <f t="shared" si="923"/>
        <v>2048.5674193548384</v>
      </c>
      <c r="V8358" s="51">
        <f t="shared" si="925"/>
        <v>2000.326821917809</v>
      </c>
      <c r="W8358" s="53">
        <f t="shared" si="926"/>
        <v>-5.5719096857531625E-4</v>
      </c>
      <c r="X8358" s="53" t="str">
        <f t="shared" si="927"/>
        <v/>
      </c>
      <c r="Y8358" s="54" t="str">
        <f t="shared" si="928"/>
        <v/>
      </c>
    </row>
    <row r="8359" spans="17:25" x14ac:dyDescent="0.25">
      <c r="Q8359" s="47">
        <f t="shared" si="924"/>
        <v>2014</v>
      </c>
      <c r="R8359" s="48" t="str">
        <f t="shared" si="922"/>
        <v>201410</v>
      </c>
      <c r="S8359" s="49">
        <v>41921</v>
      </c>
      <c r="T8359" s="48">
        <v>2040.31</v>
      </c>
      <c r="U8359" s="50">
        <f t="shared" si="923"/>
        <v>2048.5674193548384</v>
      </c>
      <c r="V8359" s="51">
        <f t="shared" si="925"/>
        <v>2000.326821917809</v>
      </c>
      <c r="W8359" s="53">
        <f t="shared" si="926"/>
        <v>6.6160146035818546E-3</v>
      </c>
      <c r="X8359" s="53" t="str">
        <f t="shared" si="927"/>
        <v/>
      </c>
      <c r="Y8359" s="54" t="str">
        <f t="shared" si="928"/>
        <v/>
      </c>
    </row>
    <row r="8360" spans="17:25" x14ac:dyDescent="0.25">
      <c r="Q8360" s="47">
        <f t="shared" si="924"/>
        <v>2014</v>
      </c>
      <c r="R8360" s="48" t="str">
        <f t="shared" si="922"/>
        <v>201410</v>
      </c>
      <c r="S8360" s="49">
        <v>41922</v>
      </c>
      <c r="T8360" s="48">
        <v>2041.71</v>
      </c>
      <c r="U8360" s="50">
        <f t="shared" si="923"/>
        <v>2048.5674193548384</v>
      </c>
      <c r="V8360" s="51">
        <f t="shared" si="925"/>
        <v>2000.326821917809</v>
      </c>
      <c r="W8360" s="53">
        <f t="shared" si="926"/>
        <v>6.8617023883632555E-4</v>
      </c>
      <c r="X8360" s="53" t="str">
        <f t="shared" si="927"/>
        <v/>
      </c>
      <c r="Y8360" s="54" t="str">
        <f t="shared" si="928"/>
        <v/>
      </c>
    </row>
    <row r="8361" spans="17:25" x14ac:dyDescent="0.25">
      <c r="Q8361" s="47">
        <f t="shared" si="924"/>
        <v>2014</v>
      </c>
      <c r="R8361" s="48" t="str">
        <f t="shared" si="922"/>
        <v>201410</v>
      </c>
      <c r="S8361" s="49">
        <v>41923</v>
      </c>
      <c r="T8361" s="48">
        <v>2052.96</v>
      </c>
      <c r="U8361" s="50">
        <f t="shared" si="923"/>
        <v>2048.5674193548384</v>
      </c>
      <c r="V8361" s="51">
        <f t="shared" si="925"/>
        <v>2000.326821917809</v>
      </c>
      <c r="W8361" s="53">
        <f t="shared" si="926"/>
        <v>5.510087132844621E-3</v>
      </c>
      <c r="X8361" s="53" t="str">
        <f t="shared" si="927"/>
        <v/>
      </c>
      <c r="Y8361" s="54" t="str">
        <f t="shared" si="928"/>
        <v/>
      </c>
    </row>
    <row r="8362" spans="17:25" x14ac:dyDescent="0.25">
      <c r="Q8362" s="47">
        <f t="shared" si="924"/>
        <v>2014</v>
      </c>
      <c r="R8362" s="48" t="str">
        <f t="shared" si="922"/>
        <v>201410</v>
      </c>
      <c r="S8362" s="49">
        <v>41924</v>
      </c>
      <c r="T8362" s="48">
        <v>2052.96</v>
      </c>
      <c r="U8362" s="50">
        <f t="shared" si="923"/>
        <v>2048.5674193548384</v>
      </c>
      <c r="V8362" s="51">
        <f t="shared" si="925"/>
        <v>2000.326821917809</v>
      </c>
      <c r="W8362" s="53">
        <f t="shared" si="926"/>
        <v>0</v>
      </c>
      <c r="X8362" s="53" t="str">
        <f t="shared" si="927"/>
        <v/>
      </c>
      <c r="Y8362" s="54" t="str">
        <f t="shared" si="928"/>
        <v/>
      </c>
    </row>
    <row r="8363" spans="17:25" x14ac:dyDescent="0.25">
      <c r="Q8363" s="47">
        <f t="shared" si="924"/>
        <v>2014</v>
      </c>
      <c r="R8363" s="48" t="str">
        <f t="shared" si="922"/>
        <v>201410</v>
      </c>
      <c r="S8363" s="49">
        <v>41925</v>
      </c>
      <c r="T8363" s="48">
        <v>2052.96</v>
      </c>
      <c r="U8363" s="50">
        <f t="shared" si="923"/>
        <v>2048.5674193548384</v>
      </c>
      <c r="V8363" s="51">
        <f t="shared" si="925"/>
        <v>2000.326821917809</v>
      </c>
      <c r="W8363" s="53">
        <f t="shared" si="926"/>
        <v>0</v>
      </c>
      <c r="X8363" s="53" t="str">
        <f t="shared" si="927"/>
        <v/>
      </c>
      <c r="Y8363" s="54" t="str">
        <f t="shared" si="928"/>
        <v/>
      </c>
    </row>
    <row r="8364" spans="17:25" x14ac:dyDescent="0.25">
      <c r="Q8364" s="47">
        <f t="shared" si="924"/>
        <v>2014</v>
      </c>
      <c r="R8364" s="48" t="str">
        <f t="shared" si="922"/>
        <v>201410</v>
      </c>
      <c r="S8364" s="49">
        <v>41926</v>
      </c>
      <c r="T8364" s="48">
        <v>2052.96</v>
      </c>
      <c r="U8364" s="50">
        <f t="shared" si="923"/>
        <v>2048.5674193548384</v>
      </c>
      <c r="V8364" s="51">
        <f t="shared" si="925"/>
        <v>2000.326821917809</v>
      </c>
      <c r="W8364" s="53">
        <f t="shared" si="926"/>
        <v>0</v>
      </c>
      <c r="X8364" s="53" t="str">
        <f t="shared" si="927"/>
        <v/>
      </c>
      <c r="Y8364" s="54" t="str">
        <f t="shared" si="928"/>
        <v/>
      </c>
    </row>
    <row r="8365" spans="17:25" x14ac:dyDescent="0.25">
      <c r="Q8365" s="47">
        <f t="shared" si="924"/>
        <v>2014</v>
      </c>
      <c r="R8365" s="48" t="str">
        <f t="shared" si="922"/>
        <v>201410</v>
      </c>
      <c r="S8365" s="49">
        <v>41927</v>
      </c>
      <c r="T8365" s="48">
        <v>2049.66</v>
      </c>
      <c r="U8365" s="50">
        <f t="shared" si="923"/>
        <v>2048.5674193548384</v>
      </c>
      <c r="V8365" s="51">
        <f t="shared" si="925"/>
        <v>2000.326821917809</v>
      </c>
      <c r="W8365" s="53">
        <f t="shared" si="926"/>
        <v>-1.6074351180734858E-3</v>
      </c>
      <c r="X8365" s="53" t="str">
        <f t="shared" si="927"/>
        <v/>
      </c>
      <c r="Y8365" s="54" t="str">
        <f t="shared" si="928"/>
        <v/>
      </c>
    </row>
    <row r="8366" spans="17:25" x14ac:dyDescent="0.25">
      <c r="Q8366" s="47">
        <f t="shared" si="924"/>
        <v>2014</v>
      </c>
      <c r="R8366" s="48" t="str">
        <f t="shared" si="922"/>
        <v>201410</v>
      </c>
      <c r="S8366" s="49">
        <v>41928</v>
      </c>
      <c r="T8366" s="48">
        <v>2057.6999999999998</v>
      </c>
      <c r="U8366" s="50">
        <f t="shared" si="923"/>
        <v>2048.5674193548384</v>
      </c>
      <c r="V8366" s="51">
        <f t="shared" si="925"/>
        <v>2000.326821917809</v>
      </c>
      <c r="W8366" s="53">
        <f t="shared" si="926"/>
        <v>3.9226017973712501E-3</v>
      </c>
      <c r="X8366" s="53" t="str">
        <f t="shared" si="927"/>
        <v/>
      </c>
      <c r="Y8366" s="54" t="str">
        <f t="shared" si="928"/>
        <v/>
      </c>
    </row>
    <row r="8367" spans="17:25" x14ac:dyDescent="0.25">
      <c r="Q8367" s="47">
        <f t="shared" si="924"/>
        <v>2014</v>
      </c>
      <c r="R8367" s="48" t="str">
        <f t="shared" si="922"/>
        <v>201410</v>
      </c>
      <c r="S8367" s="49">
        <v>41929</v>
      </c>
      <c r="T8367" s="48">
        <v>2074.4</v>
      </c>
      <c r="U8367" s="50">
        <f t="shared" si="923"/>
        <v>2048.5674193548384</v>
      </c>
      <c r="V8367" s="51">
        <f t="shared" si="925"/>
        <v>2000.326821917809</v>
      </c>
      <c r="W8367" s="53">
        <f t="shared" si="926"/>
        <v>8.1158575108131181E-3</v>
      </c>
      <c r="X8367" s="53" t="str">
        <f t="shared" si="927"/>
        <v/>
      </c>
      <c r="Y8367" s="54" t="str">
        <f t="shared" si="928"/>
        <v/>
      </c>
    </row>
    <row r="8368" spans="17:25" x14ac:dyDescent="0.25">
      <c r="Q8368" s="47">
        <f t="shared" si="924"/>
        <v>2014</v>
      </c>
      <c r="R8368" s="48" t="str">
        <f t="shared" si="922"/>
        <v>201410</v>
      </c>
      <c r="S8368" s="49">
        <v>41930</v>
      </c>
      <c r="T8368" s="48">
        <v>2064.4299999999998</v>
      </c>
      <c r="U8368" s="50">
        <f t="shared" si="923"/>
        <v>2048.5674193548384</v>
      </c>
      <c r="V8368" s="51">
        <f t="shared" si="925"/>
        <v>2000.326821917809</v>
      </c>
      <c r="W8368" s="53">
        <f t="shared" si="926"/>
        <v>-4.8062090242962929E-3</v>
      </c>
      <c r="X8368" s="53" t="str">
        <f t="shared" si="927"/>
        <v/>
      </c>
      <c r="Y8368" s="54" t="str">
        <f t="shared" si="928"/>
        <v/>
      </c>
    </row>
    <row r="8369" spans="17:25" x14ac:dyDescent="0.25">
      <c r="Q8369" s="47">
        <f t="shared" si="924"/>
        <v>2014</v>
      </c>
      <c r="R8369" s="48" t="str">
        <f t="shared" si="922"/>
        <v>201410</v>
      </c>
      <c r="S8369" s="49">
        <v>41931</v>
      </c>
      <c r="T8369" s="48">
        <v>2064.4299999999998</v>
      </c>
      <c r="U8369" s="50">
        <f t="shared" si="923"/>
        <v>2048.5674193548384</v>
      </c>
      <c r="V8369" s="51">
        <f t="shared" si="925"/>
        <v>2000.326821917809</v>
      </c>
      <c r="W8369" s="53">
        <f t="shared" si="926"/>
        <v>0</v>
      </c>
      <c r="X8369" s="53" t="str">
        <f t="shared" si="927"/>
        <v/>
      </c>
      <c r="Y8369" s="54" t="str">
        <f t="shared" si="928"/>
        <v/>
      </c>
    </row>
    <row r="8370" spans="17:25" x14ac:dyDescent="0.25">
      <c r="Q8370" s="47">
        <f t="shared" si="924"/>
        <v>2014</v>
      </c>
      <c r="R8370" s="48" t="str">
        <f t="shared" si="922"/>
        <v>201410</v>
      </c>
      <c r="S8370" s="49">
        <v>41932</v>
      </c>
      <c r="T8370" s="48">
        <v>2064.4299999999998</v>
      </c>
      <c r="U8370" s="50">
        <f t="shared" si="923"/>
        <v>2048.5674193548384</v>
      </c>
      <c r="V8370" s="51">
        <f t="shared" si="925"/>
        <v>2000.326821917809</v>
      </c>
      <c r="W8370" s="53">
        <f t="shared" si="926"/>
        <v>0</v>
      </c>
      <c r="X8370" s="53" t="str">
        <f t="shared" si="927"/>
        <v/>
      </c>
      <c r="Y8370" s="54" t="str">
        <f t="shared" si="928"/>
        <v/>
      </c>
    </row>
    <row r="8371" spans="17:25" x14ac:dyDescent="0.25">
      <c r="Q8371" s="47">
        <f t="shared" si="924"/>
        <v>2014</v>
      </c>
      <c r="R8371" s="48" t="str">
        <f t="shared" si="922"/>
        <v>201410</v>
      </c>
      <c r="S8371" s="49">
        <v>41933</v>
      </c>
      <c r="T8371" s="48">
        <v>2065.8200000000002</v>
      </c>
      <c r="U8371" s="50">
        <f t="shared" si="923"/>
        <v>2048.5674193548384</v>
      </c>
      <c r="V8371" s="51">
        <f t="shared" si="925"/>
        <v>2000.326821917809</v>
      </c>
      <c r="W8371" s="53">
        <f t="shared" si="926"/>
        <v>6.7330933962406192E-4</v>
      </c>
      <c r="X8371" s="53" t="str">
        <f t="shared" si="927"/>
        <v/>
      </c>
      <c r="Y8371" s="54" t="str">
        <f t="shared" si="928"/>
        <v/>
      </c>
    </row>
    <row r="8372" spans="17:25" x14ac:dyDescent="0.25">
      <c r="Q8372" s="47">
        <f t="shared" si="924"/>
        <v>2014</v>
      </c>
      <c r="R8372" s="48" t="str">
        <f t="shared" si="922"/>
        <v>201410</v>
      </c>
      <c r="S8372" s="49">
        <v>41934</v>
      </c>
      <c r="T8372" s="48">
        <v>2048.44</v>
      </c>
      <c r="U8372" s="50">
        <f t="shared" si="923"/>
        <v>2048.5674193548384</v>
      </c>
      <c r="V8372" s="51">
        <f t="shared" si="925"/>
        <v>2000.326821917809</v>
      </c>
      <c r="W8372" s="53">
        <f t="shared" si="926"/>
        <v>-8.4131240863193346E-3</v>
      </c>
      <c r="X8372" s="53" t="str">
        <f t="shared" si="927"/>
        <v/>
      </c>
      <c r="Y8372" s="54" t="str">
        <f t="shared" si="928"/>
        <v/>
      </c>
    </row>
    <row r="8373" spans="17:25" x14ac:dyDescent="0.25">
      <c r="Q8373" s="47">
        <f t="shared" si="924"/>
        <v>2014</v>
      </c>
      <c r="R8373" s="48" t="str">
        <f t="shared" si="922"/>
        <v>201410</v>
      </c>
      <c r="S8373" s="49">
        <v>41935</v>
      </c>
      <c r="T8373" s="48">
        <v>2049.9</v>
      </c>
      <c r="U8373" s="50">
        <f t="shared" si="923"/>
        <v>2048.5674193548384</v>
      </c>
      <c r="V8373" s="51">
        <f t="shared" si="925"/>
        <v>2000.326821917809</v>
      </c>
      <c r="W8373" s="53">
        <f t="shared" si="926"/>
        <v>7.1273749780331741E-4</v>
      </c>
      <c r="X8373" s="53" t="str">
        <f t="shared" si="927"/>
        <v/>
      </c>
      <c r="Y8373" s="54" t="str">
        <f t="shared" si="928"/>
        <v/>
      </c>
    </row>
    <row r="8374" spans="17:25" x14ac:dyDescent="0.25">
      <c r="Q8374" s="47">
        <f t="shared" si="924"/>
        <v>2014</v>
      </c>
      <c r="R8374" s="48" t="str">
        <f t="shared" si="922"/>
        <v>201410</v>
      </c>
      <c r="S8374" s="49">
        <v>41936</v>
      </c>
      <c r="T8374" s="48">
        <v>2053.39</v>
      </c>
      <c r="U8374" s="50">
        <f t="shared" si="923"/>
        <v>2048.5674193548384</v>
      </c>
      <c r="V8374" s="51">
        <f t="shared" si="925"/>
        <v>2000.326821917809</v>
      </c>
      <c r="W8374" s="53">
        <f t="shared" si="926"/>
        <v>1.7025220742474811E-3</v>
      </c>
      <c r="X8374" s="53" t="str">
        <f t="shared" si="927"/>
        <v/>
      </c>
      <c r="Y8374" s="54" t="str">
        <f t="shared" si="928"/>
        <v/>
      </c>
    </row>
    <row r="8375" spans="17:25" x14ac:dyDescent="0.25">
      <c r="Q8375" s="47">
        <f t="shared" si="924"/>
        <v>2014</v>
      </c>
      <c r="R8375" s="48" t="str">
        <f t="shared" si="922"/>
        <v>201410</v>
      </c>
      <c r="S8375" s="49">
        <v>41937</v>
      </c>
      <c r="T8375" s="48">
        <v>2065.38</v>
      </c>
      <c r="U8375" s="50">
        <f t="shared" si="923"/>
        <v>2048.5674193548384</v>
      </c>
      <c r="V8375" s="51">
        <f t="shared" si="925"/>
        <v>2000.326821917809</v>
      </c>
      <c r="W8375" s="53">
        <f t="shared" si="926"/>
        <v>5.839124569614329E-3</v>
      </c>
      <c r="X8375" s="53" t="str">
        <f t="shared" si="927"/>
        <v/>
      </c>
      <c r="Y8375" s="54" t="str">
        <f t="shared" si="928"/>
        <v/>
      </c>
    </row>
    <row r="8376" spans="17:25" x14ac:dyDescent="0.25">
      <c r="Q8376" s="47">
        <f t="shared" si="924"/>
        <v>2014</v>
      </c>
      <c r="R8376" s="48" t="str">
        <f t="shared" si="922"/>
        <v>201410</v>
      </c>
      <c r="S8376" s="49">
        <v>41938</v>
      </c>
      <c r="T8376" s="48">
        <v>2065.38</v>
      </c>
      <c r="U8376" s="50">
        <f t="shared" si="923"/>
        <v>2048.5674193548384</v>
      </c>
      <c r="V8376" s="51">
        <f t="shared" si="925"/>
        <v>2000.326821917809</v>
      </c>
      <c r="W8376" s="53">
        <f t="shared" si="926"/>
        <v>0</v>
      </c>
      <c r="X8376" s="53" t="str">
        <f t="shared" si="927"/>
        <v/>
      </c>
      <c r="Y8376" s="54" t="str">
        <f t="shared" si="928"/>
        <v/>
      </c>
    </row>
    <row r="8377" spans="17:25" x14ac:dyDescent="0.25">
      <c r="Q8377" s="47">
        <f t="shared" si="924"/>
        <v>2014</v>
      </c>
      <c r="R8377" s="48" t="str">
        <f t="shared" si="922"/>
        <v>201410</v>
      </c>
      <c r="S8377" s="49">
        <v>41939</v>
      </c>
      <c r="T8377" s="48">
        <v>2065.38</v>
      </c>
      <c r="U8377" s="50">
        <f t="shared" si="923"/>
        <v>2048.5674193548384</v>
      </c>
      <c r="V8377" s="51">
        <f t="shared" si="925"/>
        <v>2000.326821917809</v>
      </c>
      <c r="W8377" s="53">
        <f t="shared" si="926"/>
        <v>0</v>
      </c>
      <c r="X8377" s="53" t="str">
        <f t="shared" si="927"/>
        <v/>
      </c>
      <c r="Y8377" s="54" t="str">
        <f t="shared" si="928"/>
        <v/>
      </c>
    </row>
    <row r="8378" spans="17:25" x14ac:dyDescent="0.25">
      <c r="Q8378" s="47">
        <f t="shared" si="924"/>
        <v>2014</v>
      </c>
      <c r="R8378" s="48" t="str">
        <f t="shared" si="922"/>
        <v>201410</v>
      </c>
      <c r="S8378" s="49">
        <v>41940</v>
      </c>
      <c r="T8378" s="48">
        <v>2069.7199999999998</v>
      </c>
      <c r="U8378" s="50">
        <f t="shared" si="923"/>
        <v>2048.5674193548384</v>
      </c>
      <c r="V8378" s="51">
        <f t="shared" si="925"/>
        <v>2000.326821917809</v>
      </c>
      <c r="W8378" s="53">
        <f t="shared" si="926"/>
        <v>2.101308233835697E-3</v>
      </c>
      <c r="X8378" s="53" t="str">
        <f t="shared" si="927"/>
        <v/>
      </c>
      <c r="Y8378" s="54" t="str">
        <f t="shared" si="928"/>
        <v/>
      </c>
    </row>
    <row r="8379" spans="17:25" x14ac:dyDescent="0.25">
      <c r="Q8379" s="47">
        <f t="shared" si="924"/>
        <v>2014</v>
      </c>
      <c r="R8379" s="48" t="str">
        <f t="shared" si="922"/>
        <v>201410</v>
      </c>
      <c r="S8379" s="49">
        <v>41941</v>
      </c>
      <c r="T8379" s="48">
        <v>2055.4299999999998</v>
      </c>
      <c r="U8379" s="50">
        <f t="shared" si="923"/>
        <v>2048.5674193548384</v>
      </c>
      <c r="V8379" s="51">
        <f t="shared" si="925"/>
        <v>2000.326821917809</v>
      </c>
      <c r="W8379" s="53">
        <f t="shared" si="926"/>
        <v>-6.9043155595925887E-3</v>
      </c>
      <c r="X8379" s="53" t="str">
        <f t="shared" si="927"/>
        <v/>
      </c>
      <c r="Y8379" s="54" t="str">
        <f t="shared" si="928"/>
        <v/>
      </c>
    </row>
    <row r="8380" spans="17:25" x14ac:dyDescent="0.25">
      <c r="Q8380" s="47">
        <f t="shared" si="924"/>
        <v>2014</v>
      </c>
      <c r="R8380" s="48" t="str">
        <f t="shared" si="922"/>
        <v>201410</v>
      </c>
      <c r="S8380" s="49">
        <v>41942</v>
      </c>
      <c r="T8380" s="48">
        <v>2044.55</v>
      </c>
      <c r="U8380" s="50">
        <f t="shared" si="923"/>
        <v>2048.5674193548384</v>
      </c>
      <c r="V8380" s="51">
        <f t="shared" si="925"/>
        <v>2000.326821917809</v>
      </c>
      <c r="W8380" s="53">
        <f t="shared" si="926"/>
        <v>-5.2932962932329408E-3</v>
      </c>
      <c r="X8380" s="53" t="str">
        <f t="shared" si="927"/>
        <v/>
      </c>
      <c r="Y8380" s="54" t="str">
        <f t="shared" si="928"/>
        <v/>
      </c>
    </row>
    <row r="8381" spans="17:25" x14ac:dyDescent="0.25">
      <c r="Q8381" s="47">
        <f t="shared" si="924"/>
        <v>2014</v>
      </c>
      <c r="R8381" s="48" t="str">
        <f t="shared" si="922"/>
        <v>201410</v>
      </c>
      <c r="S8381" s="49">
        <v>41943</v>
      </c>
      <c r="T8381" s="48">
        <v>2050.52</v>
      </c>
      <c r="U8381" s="50">
        <f t="shared" si="923"/>
        <v>2048.5674193548384</v>
      </c>
      <c r="V8381" s="51">
        <f t="shared" si="925"/>
        <v>2000.326821917809</v>
      </c>
      <c r="W8381" s="53">
        <f t="shared" si="926"/>
        <v>2.9199579369543205E-3</v>
      </c>
      <c r="X8381" s="53" t="str">
        <f t="shared" si="927"/>
        <v/>
      </c>
      <c r="Y8381" s="54" t="str">
        <f t="shared" si="928"/>
        <v/>
      </c>
    </row>
    <row r="8382" spans="17:25" x14ac:dyDescent="0.25">
      <c r="Q8382" s="47">
        <f t="shared" si="924"/>
        <v>2014</v>
      </c>
      <c r="R8382" s="48" t="str">
        <f t="shared" si="922"/>
        <v>201411</v>
      </c>
      <c r="S8382" s="49">
        <v>41944</v>
      </c>
      <c r="T8382" s="48">
        <v>2061.92</v>
      </c>
      <c r="U8382" s="50">
        <f t="shared" si="923"/>
        <v>2128.6836666666668</v>
      </c>
      <c r="V8382" s="51">
        <f t="shared" si="925"/>
        <v>2000.326821917809</v>
      </c>
      <c r="W8382" s="53">
        <f t="shared" si="926"/>
        <v>5.5595653785380783E-3</v>
      </c>
      <c r="X8382" s="53">
        <f t="shared" si="927"/>
        <v>3.910842599315556E-2</v>
      </c>
      <c r="Y8382" s="54" t="str">
        <f t="shared" si="928"/>
        <v/>
      </c>
    </row>
    <row r="8383" spans="17:25" x14ac:dyDescent="0.25">
      <c r="Q8383" s="47">
        <f t="shared" si="924"/>
        <v>2014</v>
      </c>
      <c r="R8383" s="48" t="str">
        <f t="shared" si="922"/>
        <v>201411</v>
      </c>
      <c r="S8383" s="49">
        <v>41945</v>
      </c>
      <c r="T8383" s="48">
        <v>2061.92</v>
      </c>
      <c r="U8383" s="50">
        <f t="shared" si="923"/>
        <v>2128.6836666666668</v>
      </c>
      <c r="V8383" s="51">
        <f t="shared" si="925"/>
        <v>2000.326821917809</v>
      </c>
      <c r="W8383" s="53">
        <f t="shared" si="926"/>
        <v>0</v>
      </c>
      <c r="X8383" s="53" t="str">
        <f t="shared" si="927"/>
        <v/>
      </c>
      <c r="Y8383" s="54" t="str">
        <f t="shared" si="928"/>
        <v/>
      </c>
    </row>
    <row r="8384" spans="17:25" x14ac:dyDescent="0.25">
      <c r="Q8384" s="47">
        <f t="shared" si="924"/>
        <v>2014</v>
      </c>
      <c r="R8384" s="48" t="str">
        <f t="shared" si="922"/>
        <v>201411</v>
      </c>
      <c r="S8384" s="49">
        <v>41946</v>
      </c>
      <c r="T8384" s="48">
        <v>2061.92</v>
      </c>
      <c r="U8384" s="50">
        <f t="shared" si="923"/>
        <v>2128.6836666666668</v>
      </c>
      <c r="V8384" s="51">
        <f t="shared" si="925"/>
        <v>2000.326821917809</v>
      </c>
      <c r="W8384" s="53">
        <f t="shared" si="926"/>
        <v>0</v>
      </c>
      <c r="X8384" s="53" t="str">
        <f t="shared" si="927"/>
        <v/>
      </c>
      <c r="Y8384" s="54" t="str">
        <f t="shared" si="928"/>
        <v/>
      </c>
    </row>
    <row r="8385" spans="17:25" x14ac:dyDescent="0.25">
      <c r="Q8385" s="47">
        <f t="shared" si="924"/>
        <v>2014</v>
      </c>
      <c r="R8385" s="48" t="str">
        <f t="shared" si="922"/>
        <v>201411</v>
      </c>
      <c r="S8385" s="49">
        <v>41947</v>
      </c>
      <c r="T8385" s="48">
        <v>2061.92</v>
      </c>
      <c r="U8385" s="50">
        <f t="shared" si="923"/>
        <v>2128.6836666666668</v>
      </c>
      <c r="V8385" s="51">
        <f t="shared" si="925"/>
        <v>2000.326821917809</v>
      </c>
      <c r="W8385" s="53">
        <f t="shared" si="926"/>
        <v>0</v>
      </c>
      <c r="X8385" s="53" t="str">
        <f t="shared" si="927"/>
        <v/>
      </c>
      <c r="Y8385" s="54" t="str">
        <f t="shared" si="928"/>
        <v/>
      </c>
    </row>
    <row r="8386" spans="17:25" x14ac:dyDescent="0.25">
      <c r="Q8386" s="47">
        <f t="shared" si="924"/>
        <v>2014</v>
      </c>
      <c r="R8386" s="48" t="str">
        <f t="shared" si="922"/>
        <v>201411</v>
      </c>
      <c r="S8386" s="49">
        <v>41948</v>
      </c>
      <c r="T8386" s="48">
        <v>2076.9899999999998</v>
      </c>
      <c r="U8386" s="50">
        <f t="shared" si="923"/>
        <v>2128.6836666666668</v>
      </c>
      <c r="V8386" s="51">
        <f t="shared" si="925"/>
        <v>2000.326821917809</v>
      </c>
      <c r="W8386" s="53">
        <f t="shared" si="926"/>
        <v>7.3087219678744653E-3</v>
      </c>
      <c r="X8386" s="53" t="str">
        <f t="shared" si="927"/>
        <v/>
      </c>
      <c r="Y8386" s="54" t="str">
        <f t="shared" si="928"/>
        <v/>
      </c>
    </row>
    <row r="8387" spans="17:25" x14ac:dyDescent="0.25">
      <c r="Q8387" s="47">
        <f t="shared" si="924"/>
        <v>2014</v>
      </c>
      <c r="R8387" s="48" t="str">
        <f t="shared" si="922"/>
        <v>201411</v>
      </c>
      <c r="S8387" s="49">
        <v>41949</v>
      </c>
      <c r="T8387" s="48">
        <v>2081.2399999999998</v>
      </c>
      <c r="U8387" s="50">
        <f t="shared" si="923"/>
        <v>2128.6836666666668</v>
      </c>
      <c r="V8387" s="51">
        <f t="shared" si="925"/>
        <v>2000.326821917809</v>
      </c>
      <c r="W8387" s="53">
        <f t="shared" si="926"/>
        <v>2.0462303622068578E-3</v>
      </c>
      <c r="X8387" s="53" t="str">
        <f t="shared" si="927"/>
        <v/>
      </c>
      <c r="Y8387" s="54" t="str">
        <f t="shared" si="928"/>
        <v/>
      </c>
    </row>
    <row r="8388" spans="17:25" x14ac:dyDescent="0.25">
      <c r="Q8388" s="47">
        <f t="shared" si="924"/>
        <v>2014</v>
      </c>
      <c r="R8388" s="48" t="str">
        <f t="shared" si="922"/>
        <v>201411</v>
      </c>
      <c r="S8388" s="49">
        <v>41950</v>
      </c>
      <c r="T8388" s="48">
        <v>2086.86</v>
      </c>
      <c r="U8388" s="50">
        <f t="shared" si="923"/>
        <v>2128.6836666666668</v>
      </c>
      <c r="V8388" s="51">
        <f t="shared" si="925"/>
        <v>2000.326821917809</v>
      </c>
      <c r="W8388" s="53">
        <f t="shared" si="926"/>
        <v>2.7003132747787095E-3</v>
      </c>
      <c r="X8388" s="53" t="str">
        <f t="shared" si="927"/>
        <v/>
      </c>
      <c r="Y8388" s="54" t="str">
        <f t="shared" si="928"/>
        <v/>
      </c>
    </row>
    <row r="8389" spans="17:25" x14ac:dyDescent="0.25">
      <c r="Q8389" s="47">
        <f t="shared" si="924"/>
        <v>2014</v>
      </c>
      <c r="R8389" s="48" t="str">
        <f t="shared" si="922"/>
        <v>201411</v>
      </c>
      <c r="S8389" s="49">
        <v>41951</v>
      </c>
      <c r="T8389" s="48">
        <v>2103.25</v>
      </c>
      <c r="U8389" s="50">
        <f t="shared" si="923"/>
        <v>2128.6836666666668</v>
      </c>
      <c r="V8389" s="51">
        <f t="shared" si="925"/>
        <v>2000.326821917809</v>
      </c>
      <c r="W8389" s="53">
        <f t="shared" si="926"/>
        <v>7.853904909768783E-3</v>
      </c>
      <c r="X8389" s="53" t="str">
        <f t="shared" si="927"/>
        <v/>
      </c>
      <c r="Y8389" s="54" t="str">
        <f t="shared" si="928"/>
        <v/>
      </c>
    </row>
    <row r="8390" spans="17:25" x14ac:dyDescent="0.25">
      <c r="Q8390" s="47">
        <f t="shared" si="924"/>
        <v>2014</v>
      </c>
      <c r="R8390" s="48" t="str">
        <f t="shared" si="922"/>
        <v>201411</v>
      </c>
      <c r="S8390" s="49">
        <v>41952</v>
      </c>
      <c r="T8390" s="48">
        <v>2103.25</v>
      </c>
      <c r="U8390" s="50">
        <f t="shared" si="923"/>
        <v>2128.6836666666668</v>
      </c>
      <c r="V8390" s="51">
        <f t="shared" si="925"/>
        <v>2000.326821917809</v>
      </c>
      <c r="W8390" s="53">
        <f t="shared" si="926"/>
        <v>0</v>
      </c>
      <c r="X8390" s="53" t="str">
        <f t="shared" si="927"/>
        <v/>
      </c>
      <c r="Y8390" s="54" t="str">
        <f t="shared" si="928"/>
        <v/>
      </c>
    </row>
    <row r="8391" spans="17:25" x14ac:dyDescent="0.25">
      <c r="Q8391" s="47">
        <f t="shared" si="924"/>
        <v>2014</v>
      </c>
      <c r="R8391" s="48" t="str">
        <f t="shared" ref="R8391:R8454" si="929">+YEAR(S8391)&amp;MONTH(S8391)</f>
        <v>201411</v>
      </c>
      <c r="S8391" s="49">
        <v>41953</v>
      </c>
      <c r="T8391" s="48">
        <v>2103.25</v>
      </c>
      <c r="U8391" s="50">
        <f t="shared" ref="U8391:U8454" si="930">+AVERAGEIF($R$3:$R$12000,R8391,$T$3:$T$12000)</f>
        <v>2128.6836666666668</v>
      </c>
      <c r="V8391" s="51">
        <f t="shared" si="925"/>
        <v>2000.326821917809</v>
      </c>
      <c r="W8391" s="53">
        <f t="shared" si="926"/>
        <v>0</v>
      </c>
      <c r="X8391" s="53" t="str">
        <f t="shared" si="927"/>
        <v/>
      </c>
      <c r="Y8391" s="54" t="str">
        <f t="shared" si="928"/>
        <v/>
      </c>
    </row>
    <row r="8392" spans="17:25" x14ac:dyDescent="0.25">
      <c r="Q8392" s="47">
        <f t="shared" ref="Q8392:Q8455" si="931">+YEAR(S8392)</f>
        <v>2014</v>
      </c>
      <c r="R8392" s="48" t="str">
        <f t="shared" si="929"/>
        <v>201411</v>
      </c>
      <c r="S8392" s="49">
        <v>41954</v>
      </c>
      <c r="T8392" s="48">
        <v>2103.12</v>
      </c>
      <c r="U8392" s="50">
        <f t="shared" si="930"/>
        <v>2128.6836666666668</v>
      </c>
      <c r="V8392" s="51">
        <f t="shared" ref="V8392:V8455" si="932">+AVERAGEIF($Q$3:$Q$12000,Q8392,$T$3:$T$12000)</f>
        <v>2000.326821917809</v>
      </c>
      <c r="W8392" s="53">
        <f t="shared" si="926"/>
        <v>-6.180910495667824E-5</v>
      </c>
      <c r="X8392" s="53" t="str">
        <f t="shared" si="927"/>
        <v/>
      </c>
      <c r="Y8392" s="54" t="str">
        <f t="shared" si="928"/>
        <v/>
      </c>
    </row>
    <row r="8393" spans="17:25" x14ac:dyDescent="0.25">
      <c r="Q8393" s="47">
        <f t="shared" si="931"/>
        <v>2014</v>
      </c>
      <c r="R8393" s="48" t="str">
        <f t="shared" si="929"/>
        <v>201411</v>
      </c>
      <c r="S8393" s="49">
        <v>41955</v>
      </c>
      <c r="T8393" s="48">
        <v>2103.12</v>
      </c>
      <c r="U8393" s="50">
        <f t="shared" si="930"/>
        <v>2128.6836666666668</v>
      </c>
      <c r="V8393" s="51">
        <f t="shared" si="932"/>
        <v>2000.326821917809</v>
      </c>
      <c r="W8393" s="53">
        <f t="shared" ref="W8393:W8456" si="933">+T8393/T8392-1</f>
        <v>0</v>
      </c>
      <c r="X8393" s="53" t="str">
        <f t="shared" ref="X8393:X8456" si="934">IF(U8393/U8392-1=0,"",U8393/U8392-1)</f>
        <v/>
      </c>
      <c r="Y8393" s="54" t="str">
        <f t="shared" ref="Y8393:Y8456" si="935">+IF(V8393=V8392,"",V8393/V8392-1)</f>
        <v/>
      </c>
    </row>
    <row r="8394" spans="17:25" x14ac:dyDescent="0.25">
      <c r="Q8394" s="47">
        <f t="shared" si="931"/>
        <v>2014</v>
      </c>
      <c r="R8394" s="48" t="str">
        <f t="shared" si="929"/>
        <v>201411</v>
      </c>
      <c r="S8394" s="49">
        <v>41956</v>
      </c>
      <c r="T8394" s="48">
        <v>2115.59</v>
      </c>
      <c r="U8394" s="50">
        <f t="shared" si="930"/>
        <v>2128.6836666666668</v>
      </c>
      <c r="V8394" s="51">
        <f t="shared" si="932"/>
        <v>2000.326821917809</v>
      </c>
      <c r="W8394" s="53">
        <f t="shared" si="933"/>
        <v>5.92928601316145E-3</v>
      </c>
      <c r="X8394" s="53" t="str">
        <f t="shared" si="934"/>
        <v/>
      </c>
      <c r="Y8394" s="54" t="str">
        <f t="shared" si="935"/>
        <v/>
      </c>
    </row>
    <row r="8395" spans="17:25" x14ac:dyDescent="0.25">
      <c r="Q8395" s="47">
        <f t="shared" si="931"/>
        <v>2014</v>
      </c>
      <c r="R8395" s="48" t="str">
        <f t="shared" si="929"/>
        <v>201411</v>
      </c>
      <c r="S8395" s="49">
        <v>41957</v>
      </c>
      <c r="T8395" s="48">
        <v>2133.0300000000002</v>
      </c>
      <c r="U8395" s="50">
        <f t="shared" si="930"/>
        <v>2128.6836666666668</v>
      </c>
      <c r="V8395" s="51">
        <f t="shared" si="932"/>
        <v>2000.326821917809</v>
      </c>
      <c r="W8395" s="53">
        <f t="shared" si="933"/>
        <v>8.243563261312481E-3</v>
      </c>
      <c r="X8395" s="53" t="str">
        <f t="shared" si="934"/>
        <v/>
      </c>
      <c r="Y8395" s="54" t="str">
        <f t="shared" si="935"/>
        <v/>
      </c>
    </row>
    <row r="8396" spans="17:25" x14ac:dyDescent="0.25">
      <c r="Q8396" s="47">
        <f t="shared" si="931"/>
        <v>2014</v>
      </c>
      <c r="R8396" s="48" t="str">
        <f t="shared" si="929"/>
        <v>201411</v>
      </c>
      <c r="S8396" s="49">
        <v>41958</v>
      </c>
      <c r="T8396" s="48">
        <v>2160.4699999999998</v>
      </c>
      <c r="U8396" s="50">
        <f t="shared" si="930"/>
        <v>2128.6836666666668</v>
      </c>
      <c r="V8396" s="51">
        <f t="shared" si="932"/>
        <v>2000.326821917809</v>
      </c>
      <c r="W8396" s="53">
        <f t="shared" si="933"/>
        <v>1.2864329146800468E-2</v>
      </c>
      <c r="X8396" s="53" t="str">
        <f t="shared" si="934"/>
        <v/>
      </c>
      <c r="Y8396" s="54" t="str">
        <f t="shared" si="935"/>
        <v/>
      </c>
    </row>
    <row r="8397" spans="17:25" x14ac:dyDescent="0.25">
      <c r="Q8397" s="47">
        <f t="shared" si="931"/>
        <v>2014</v>
      </c>
      <c r="R8397" s="48" t="str">
        <f t="shared" si="929"/>
        <v>201411</v>
      </c>
      <c r="S8397" s="49">
        <v>41959</v>
      </c>
      <c r="T8397" s="48">
        <v>2160.4699999999998</v>
      </c>
      <c r="U8397" s="50">
        <f t="shared" si="930"/>
        <v>2128.6836666666668</v>
      </c>
      <c r="V8397" s="51">
        <f t="shared" si="932"/>
        <v>2000.326821917809</v>
      </c>
      <c r="W8397" s="53">
        <f t="shared" si="933"/>
        <v>0</v>
      </c>
      <c r="X8397" s="53" t="str">
        <f t="shared" si="934"/>
        <v/>
      </c>
      <c r="Y8397" s="54" t="str">
        <f t="shared" si="935"/>
        <v/>
      </c>
    </row>
    <row r="8398" spans="17:25" x14ac:dyDescent="0.25">
      <c r="Q8398" s="47">
        <f t="shared" si="931"/>
        <v>2014</v>
      </c>
      <c r="R8398" s="48" t="str">
        <f t="shared" si="929"/>
        <v>201411</v>
      </c>
      <c r="S8398" s="49">
        <v>41960</v>
      </c>
      <c r="T8398" s="48">
        <v>2160.4699999999998</v>
      </c>
      <c r="U8398" s="50">
        <f t="shared" si="930"/>
        <v>2128.6836666666668</v>
      </c>
      <c r="V8398" s="51">
        <f t="shared" si="932"/>
        <v>2000.326821917809</v>
      </c>
      <c r="W8398" s="53">
        <f t="shared" si="933"/>
        <v>0</v>
      </c>
      <c r="X8398" s="53" t="str">
        <f t="shared" si="934"/>
        <v/>
      </c>
      <c r="Y8398" s="54" t="str">
        <f t="shared" si="935"/>
        <v/>
      </c>
    </row>
    <row r="8399" spans="17:25" x14ac:dyDescent="0.25">
      <c r="Q8399" s="47">
        <f t="shared" si="931"/>
        <v>2014</v>
      </c>
      <c r="R8399" s="48" t="str">
        <f t="shared" si="929"/>
        <v>201411</v>
      </c>
      <c r="S8399" s="49">
        <v>41961</v>
      </c>
      <c r="T8399" s="48">
        <v>2160.4699999999998</v>
      </c>
      <c r="U8399" s="50">
        <f t="shared" si="930"/>
        <v>2128.6836666666668</v>
      </c>
      <c r="V8399" s="51">
        <f t="shared" si="932"/>
        <v>2000.326821917809</v>
      </c>
      <c r="W8399" s="53">
        <f t="shared" si="933"/>
        <v>0</v>
      </c>
      <c r="X8399" s="53" t="str">
        <f t="shared" si="934"/>
        <v/>
      </c>
      <c r="Y8399" s="54" t="str">
        <f t="shared" si="935"/>
        <v/>
      </c>
    </row>
    <row r="8400" spans="17:25" x14ac:dyDescent="0.25">
      <c r="Q8400" s="47">
        <f t="shared" si="931"/>
        <v>2014</v>
      </c>
      <c r="R8400" s="48" t="str">
        <f t="shared" si="929"/>
        <v>201411</v>
      </c>
      <c r="S8400" s="49">
        <v>41962</v>
      </c>
      <c r="T8400" s="48">
        <v>2158.58</v>
      </c>
      <c r="U8400" s="50">
        <f t="shared" si="930"/>
        <v>2128.6836666666668</v>
      </c>
      <c r="V8400" s="51">
        <f t="shared" si="932"/>
        <v>2000.326821917809</v>
      </c>
      <c r="W8400" s="53">
        <f t="shared" si="933"/>
        <v>-8.7480964790065396E-4</v>
      </c>
      <c r="X8400" s="53" t="str">
        <f t="shared" si="934"/>
        <v/>
      </c>
      <c r="Y8400" s="54" t="str">
        <f t="shared" si="935"/>
        <v/>
      </c>
    </row>
    <row r="8401" spans="17:25" x14ac:dyDescent="0.25">
      <c r="Q8401" s="47">
        <f t="shared" si="931"/>
        <v>2014</v>
      </c>
      <c r="R8401" s="48" t="str">
        <f t="shared" si="929"/>
        <v>201411</v>
      </c>
      <c r="S8401" s="49">
        <v>41963</v>
      </c>
      <c r="T8401" s="48">
        <v>2156.73</v>
      </c>
      <c r="U8401" s="50">
        <f t="shared" si="930"/>
        <v>2128.6836666666668</v>
      </c>
      <c r="V8401" s="51">
        <f t="shared" si="932"/>
        <v>2000.326821917809</v>
      </c>
      <c r="W8401" s="53">
        <f t="shared" si="933"/>
        <v>-8.5704490915317066E-4</v>
      </c>
      <c r="X8401" s="53" t="str">
        <f t="shared" si="934"/>
        <v/>
      </c>
      <c r="Y8401" s="54" t="str">
        <f t="shared" si="935"/>
        <v/>
      </c>
    </row>
    <row r="8402" spans="17:25" x14ac:dyDescent="0.25">
      <c r="Q8402" s="47">
        <f t="shared" si="931"/>
        <v>2014</v>
      </c>
      <c r="R8402" s="48" t="str">
        <f t="shared" si="929"/>
        <v>201411</v>
      </c>
      <c r="S8402" s="49">
        <v>41964</v>
      </c>
      <c r="T8402" s="48">
        <v>2156.9299999999998</v>
      </c>
      <c r="U8402" s="50">
        <f t="shared" si="930"/>
        <v>2128.6836666666668</v>
      </c>
      <c r="V8402" s="51">
        <f t="shared" si="932"/>
        <v>2000.326821917809</v>
      </c>
      <c r="W8402" s="53">
        <f t="shared" si="933"/>
        <v>9.2732980020659994E-5</v>
      </c>
      <c r="X8402" s="53" t="str">
        <f t="shared" si="934"/>
        <v/>
      </c>
      <c r="Y8402" s="54" t="str">
        <f t="shared" si="935"/>
        <v/>
      </c>
    </row>
    <row r="8403" spans="17:25" x14ac:dyDescent="0.25">
      <c r="Q8403" s="47">
        <f t="shared" si="931"/>
        <v>2014</v>
      </c>
      <c r="R8403" s="48" t="str">
        <f t="shared" si="929"/>
        <v>201411</v>
      </c>
      <c r="S8403" s="49">
        <v>41965</v>
      </c>
      <c r="T8403" s="48">
        <v>2142.02</v>
      </c>
      <c r="U8403" s="50">
        <f t="shared" si="930"/>
        <v>2128.6836666666668</v>
      </c>
      <c r="V8403" s="51">
        <f t="shared" si="932"/>
        <v>2000.326821917809</v>
      </c>
      <c r="W8403" s="53">
        <f t="shared" si="933"/>
        <v>-6.9126026342996028E-3</v>
      </c>
      <c r="X8403" s="53" t="str">
        <f t="shared" si="934"/>
        <v/>
      </c>
      <c r="Y8403" s="54" t="str">
        <f t="shared" si="935"/>
        <v/>
      </c>
    </row>
    <row r="8404" spans="17:25" x14ac:dyDescent="0.25">
      <c r="Q8404" s="47">
        <f t="shared" si="931"/>
        <v>2014</v>
      </c>
      <c r="R8404" s="48" t="str">
        <f t="shared" si="929"/>
        <v>201411</v>
      </c>
      <c r="S8404" s="49">
        <v>41966</v>
      </c>
      <c r="T8404" s="48">
        <v>2142.02</v>
      </c>
      <c r="U8404" s="50">
        <f t="shared" si="930"/>
        <v>2128.6836666666668</v>
      </c>
      <c r="V8404" s="51">
        <f t="shared" si="932"/>
        <v>2000.326821917809</v>
      </c>
      <c r="W8404" s="53">
        <f t="shared" si="933"/>
        <v>0</v>
      </c>
      <c r="X8404" s="53" t="str">
        <f t="shared" si="934"/>
        <v/>
      </c>
      <c r="Y8404" s="54" t="str">
        <f t="shared" si="935"/>
        <v/>
      </c>
    </row>
    <row r="8405" spans="17:25" x14ac:dyDescent="0.25">
      <c r="Q8405" s="47">
        <f t="shared" si="931"/>
        <v>2014</v>
      </c>
      <c r="R8405" s="48" t="str">
        <f t="shared" si="929"/>
        <v>201411</v>
      </c>
      <c r="S8405" s="49">
        <v>41967</v>
      </c>
      <c r="T8405" s="48">
        <v>2142.02</v>
      </c>
      <c r="U8405" s="50">
        <f t="shared" si="930"/>
        <v>2128.6836666666668</v>
      </c>
      <c r="V8405" s="51">
        <f t="shared" si="932"/>
        <v>2000.326821917809</v>
      </c>
      <c r="W8405" s="53">
        <f t="shared" si="933"/>
        <v>0</v>
      </c>
      <c r="X8405" s="53" t="str">
        <f t="shared" si="934"/>
        <v/>
      </c>
      <c r="Y8405" s="54" t="str">
        <f t="shared" si="935"/>
        <v/>
      </c>
    </row>
    <row r="8406" spans="17:25" x14ac:dyDescent="0.25">
      <c r="Q8406" s="47">
        <f t="shared" si="931"/>
        <v>2014</v>
      </c>
      <c r="R8406" s="48" t="str">
        <f t="shared" si="929"/>
        <v>201411</v>
      </c>
      <c r="S8406" s="49">
        <v>41968</v>
      </c>
      <c r="T8406" s="48">
        <v>2158.12</v>
      </c>
      <c r="U8406" s="50">
        <f t="shared" si="930"/>
        <v>2128.6836666666668</v>
      </c>
      <c r="V8406" s="51">
        <f t="shared" si="932"/>
        <v>2000.326821917809</v>
      </c>
      <c r="W8406" s="53">
        <f t="shared" si="933"/>
        <v>7.5162696893587011E-3</v>
      </c>
      <c r="X8406" s="53" t="str">
        <f t="shared" si="934"/>
        <v/>
      </c>
      <c r="Y8406" s="54" t="str">
        <f t="shared" si="935"/>
        <v/>
      </c>
    </row>
    <row r="8407" spans="17:25" x14ac:dyDescent="0.25">
      <c r="Q8407" s="47">
        <f t="shared" si="931"/>
        <v>2014</v>
      </c>
      <c r="R8407" s="48" t="str">
        <f t="shared" si="929"/>
        <v>201411</v>
      </c>
      <c r="S8407" s="49">
        <v>41969</v>
      </c>
      <c r="T8407" s="48">
        <v>2162.15</v>
      </c>
      <c r="U8407" s="50">
        <f t="shared" si="930"/>
        <v>2128.6836666666668</v>
      </c>
      <c r="V8407" s="51">
        <f t="shared" si="932"/>
        <v>2000.326821917809</v>
      </c>
      <c r="W8407" s="53">
        <f t="shared" si="933"/>
        <v>1.8673660408135007E-3</v>
      </c>
      <c r="X8407" s="53" t="str">
        <f t="shared" si="934"/>
        <v/>
      </c>
      <c r="Y8407" s="54" t="str">
        <f t="shared" si="935"/>
        <v/>
      </c>
    </row>
    <row r="8408" spans="17:25" x14ac:dyDescent="0.25">
      <c r="Q8408" s="47">
        <f t="shared" si="931"/>
        <v>2014</v>
      </c>
      <c r="R8408" s="48" t="str">
        <f t="shared" si="929"/>
        <v>201411</v>
      </c>
      <c r="S8408" s="49">
        <v>41970</v>
      </c>
      <c r="T8408" s="48">
        <v>2165.15</v>
      </c>
      <c r="U8408" s="50">
        <f t="shared" si="930"/>
        <v>2128.6836666666668</v>
      </c>
      <c r="V8408" s="51">
        <f t="shared" si="932"/>
        <v>2000.326821917809</v>
      </c>
      <c r="W8408" s="53">
        <f t="shared" si="933"/>
        <v>1.3875078047314027E-3</v>
      </c>
      <c r="X8408" s="53" t="str">
        <f t="shared" si="934"/>
        <v/>
      </c>
      <c r="Y8408" s="54" t="str">
        <f t="shared" si="935"/>
        <v/>
      </c>
    </row>
    <row r="8409" spans="17:25" x14ac:dyDescent="0.25">
      <c r="Q8409" s="47">
        <f t="shared" si="931"/>
        <v>2014</v>
      </c>
      <c r="R8409" s="48" t="str">
        <f t="shared" si="929"/>
        <v>201411</v>
      </c>
      <c r="S8409" s="49">
        <v>41971</v>
      </c>
      <c r="T8409" s="48">
        <v>2165.15</v>
      </c>
      <c r="U8409" s="50">
        <f t="shared" si="930"/>
        <v>2128.6836666666668</v>
      </c>
      <c r="V8409" s="51">
        <f t="shared" si="932"/>
        <v>2000.326821917809</v>
      </c>
      <c r="W8409" s="53">
        <f t="shared" si="933"/>
        <v>0</v>
      </c>
      <c r="X8409" s="53" t="str">
        <f t="shared" si="934"/>
        <v/>
      </c>
      <c r="Y8409" s="54" t="str">
        <f t="shared" si="935"/>
        <v/>
      </c>
    </row>
    <row r="8410" spans="17:25" x14ac:dyDescent="0.25">
      <c r="Q8410" s="47">
        <f t="shared" si="931"/>
        <v>2014</v>
      </c>
      <c r="R8410" s="48" t="str">
        <f t="shared" si="929"/>
        <v>201411</v>
      </c>
      <c r="S8410" s="49">
        <v>41972</v>
      </c>
      <c r="T8410" s="48">
        <v>2206.19</v>
      </c>
      <c r="U8410" s="50">
        <f t="shared" si="930"/>
        <v>2128.6836666666668</v>
      </c>
      <c r="V8410" s="51">
        <f t="shared" si="932"/>
        <v>2000.326821917809</v>
      </c>
      <c r="W8410" s="53">
        <f t="shared" si="933"/>
        <v>1.8954806826316783E-2</v>
      </c>
      <c r="X8410" s="53" t="str">
        <f t="shared" si="934"/>
        <v/>
      </c>
      <c r="Y8410" s="54" t="str">
        <f t="shared" si="935"/>
        <v/>
      </c>
    </row>
    <row r="8411" spans="17:25" x14ac:dyDescent="0.25">
      <c r="Q8411" s="47">
        <f t="shared" si="931"/>
        <v>2014</v>
      </c>
      <c r="R8411" s="48" t="str">
        <f t="shared" si="929"/>
        <v>201411</v>
      </c>
      <c r="S8411" s="49">
        <v>41973</v>
      </c>
      <c r="T8411" s="48">
        <v>2206.19</v>
      </c>
      <c r="U8411" s="50">
        <f t="shared" si="930"/>
        <v>2128.6836666666668</v>
      </c>
      <c r="V8411" s="51">
        <f t="shared" si="932"/>
        <v>2000.326821917809</v>
      </c>
      <c r="W8411" s="53">
        <f t="shared" si="933"/>
        <v>0</v>
      </c>
      <c r="X8411" s="53" t="str">
        <f t="shared" si="934"/>
        <v/>
      </c>
      <c r="Y8411" s="54" t="str">
        <f t="shared" si="935"/>
        <v/>
      </c>
    </row>
    <row r="8412" spans="17:25" x14ac:dyDescent="0.25">
      <c r="Q8412" s="47">
        <f t="shared" si="931"/>
        <v>2014</v>
      </c>
      <c r="R8412" s="48" t="str">
        <f t="shared" si="929"/>
        <v>201412</v>
      </c>
      <c r="S8412" s="49">
        <v>41974</v>
      </c>
      <c r="T8412" s="48">
        <v>2206.19</v>
      </c>
      <c r="U8412" s="50">
        <f t="shared" si="930"/>
        <v>2342.2535483870975</v>
      </c>
      <c r="V8412" s="51">
        <f t="shared" si="932"/>
        <v>2000.326821917809</v>
      </c>
      <c r="W8412" s="53">
        <f t="shared" si="933"/>
        <v>0</v>
      </c>
      <c r="X8412" s="53">
        <f t="shared" si="934"/>
        <v>0.10032955345350225</v>
      </c>
      <c r="Y8412" s="54" t="str">
        <f t="shared" si="935"/>
        <v/>
      </c>
    </row>
    <row r="8413" spans="17:25" x14ac:dyDescent="0.25">
      <c r="Q8413" s="47">
        <f t="shared" si="931"/>
        <v>2014</v>
      </c>
      <c r="R8413" s="48" t="str">
        <f t="shared" si="929"/>
        <v>201412</v>
      </c>
      <c r="S8413" s="49">
        <v>41975</v>
      </c>
      <c r="T8413" s="48">
        <v>2252.36</v>
      </c>
      <c r="U8413" s="50">
        <f t="shared" si="930"/>
        <v>2342.2535483870975</v>
      </c>
      <c r="V8413" s="51">
        <f t="shared" si="932"/>
        <v>2000.326821917809</v>
      </c>
      <c r="W8413" s="53">
        <f t="shared" si="933"/>
        <v>2.0927481313939511E-2</v>
      </c>
      <c r="X8413" s="53" t="str">
        <f t="shared" si="934"/>
        <v/>
      </c>
      <c r="Y8413" s="54" t="str">
        <f t="shared" si="935"/>
        <v/>
      </c>
    </row>
    <row r="8414" spans="17:25" x14ac:dyDescent="0.25">
      <c r="Q8414" s="47">
        <f t="shared" si="931"/>
        <v>2014</v>
      </c>
      <c r="R8414" s="48" t="str">
        <f t="shared" si="929"/>
        <v>201412</v>
      </c>
      <c r="S8414" s="49">
        <v>41976</v>
      </c>
      <c r="T8414" s="48">
        <v>2293.4699999999998</v>
      </c>
      <c r="U8414" s="50">
        <f t="shared" si="930"/>
        <v>2342.2535483870975</v>
      </c>
      <c r="V8414" s="51">
        <f t="shared" si="932"/>
        <v>2000.326821917809</v>
      </c>
      <c r="W8414" s="53">
        <f t="shared" si="933"/>
        <v>1.8251966825906907E-2</v>
      </c>
      <c r="X8414" s="53" t="str">
        <f t="shared" si="934"/>
        <v/>
      </c>
      <c r="Y8414" s="54" t="str">
        <f t="shared" si="935"/>
        <v/>
      </c>
    </row>
    <row r="8415" spans="17:25" x14ac:dyDescent="0.25">
      <c r="Q8415" s="47">
        <f t="shared" si="931"/>
        <v>2014</v>
      </c>
      <c r="R8415" s="48" t="str">
        <f t="shared" si="929"/>
        <v>201412</v>
      </c>
      <c r="S8415" s="49">
        <v>41977</v>
      </c>
      <c r="T8415" s="48">
        <v>2286.0300000000002</v>
      </c>
      <c r="U8415" s="50">
        <f t="shared" si="930"/>
        <v>2342.2535483870975</v>
      </c>
      <c r="V8415" s="51">
        <f t="shared" si="932"/>
        <v>2000.326821917809</v>
      </c>
      <c r="W8415" s="53">
        <f t="shared" si="933"/>
        <v>-3.2439927271774582E-3</v>
      </c>
      <c r="X8415" s="53" t="str">
        <f t="shared" si="934"/>
        <v/>
      </c>
      <c r="Y8415" s="54" t="str">
        <f t="shared" si="935"/>
        <v/>
      </c>
    </row>
    <row r="8416" spans="17:25" x14ac:dyDescent="0.25">
      <c r="Q8416" s="47">
        <f t="shared" si="931"/>
        <v>2014</v>
      </c>
      <c r="R8416" s="48" t="str">
        <f t="shared" si="929"/>
        <v>201412</v>
      </c>
      <c r="S8416" s="49">
        <v>41978</v>
      </c>
      <c r="T8416" s="48">
        <v>2284.2399999999998</v>
      </c>
      <c r="U8416" s="50">
        <f t="shared" si="930"/>
        <v>2342.2535483870975</v>
      </c>
      <c r="V8416" s="51">
        <f t="shared" si="932"/>
        <v>2000.326821917809</v>
      </c>
      <c r="W8416" s="53">
        <f t="shared" si="933"/>
        <v>-7.8301684579840103E-4</v>
      </c>
      <c r="X8416" s="53" t="str">
        <f t="shared" si="934"/>
        <v/>
      </c>
      <c r="Y8416" s="54" t="str">
        <f t="shared" si="935"/>
        <v/>
      </c>
    </row>
    <row r="8417" spans="17:25" x14ac:dyDescent="0.25">
      <c r="Q8417" s="47">
        <f t="shared" si="931"/>
        <v>2014</v>
      </c>
      <c r="R8417" s="48" t="str">
        <f t="shared" si="929"/>
        <v>201412</v>
      </c>
      <c r="S8417" s="49">
        <v>41979</v>
      </c>
      <c r="T8417" s="48">
        <v>2304.12</v>
      </c>
      <c r="U8417" s="50">
        <f t="shared" si="930"/>
        <v>2342.2535483870975</v>
      </c>
      <c r="V8417" s="51">
        <f t="shared" si="932"/>
        <v>2000.326821917809</v>
      </c>
      <c r="W8417" s="53">
        <f t="shared" si="933"/>
        <v>8.7031135082129563E-3</v>
      </c>
      <c r="X8417" s="53" t="str">
        <f t="shared" si="934"/>
        <v/>
      </c>
      <c r="Y8417" s="54" t="str">
        <f t="shared" si="935"/>
        <v/>
      </c>
    </row>
    <row r="8418" spans="17:25" x14ac:dyDescent="0.25">
      <c r="Q8418" s="47">
        <f t="shared" si="931"/>
        <v>2014</v>
      </c>
      <c r="R8418" s="48" t="str">
        <f t="shared" si="929"/>
        <v>201412</v>
      </c>
      <c r="S8418" s="49">
        <v>41980</v>
      </c>
      <c r="T8418" s="48">
        <v>2304.12</v>
      </c>
      <c r="U8418" s="50">
        <f t="shared" si="930"/>
        <v>2342.2535483870975</v>
      </c>
      <c r="V8418" s="51">
        <f t="shared" si="932"/>
        <v>2000.326821917809</v>
      </c>
      <c r="W8418" s="53">
        <f t="shared" si="933"/>
        <v>0</v>
      </c>
      <c r="X8418" s="53" t="str">
        <f t="shared" si="934"/>
        <v/>
      </c>
      <c r="Y8418" s="54" t="str">
        <f t="shared" si="935"/>
        <v/>
      </c>
    </row>
    <row r="8419" spans="17:25" x14ac:dyDescent="0.25">
      <c r="Q8419" s="47">
        <f t="shared" si="931"/>
        <v>2014</v>
      </c>
      <c r="R8419" s="48" t="str">
        <f t="shared" si="929"/>
        <v>201412</v>
      </c>
      <c r="S8419" s="49">
        <v>41981</v>
      </c>
      <c r="T8419" s="48">
        <v>2304.12</v>
      </c>
      <c r="U8419" s="50">
        <f t="shared" si="930"/>
        <v>2342.2535483870975</v>
      </c>
      <c r="V8419" s="51">
        <f t="shared" si="932"/>
        <v>2000.326821917809</v>
      </c>
      <c r="W8419" s="53">
        <f t="shared" si="933"/>
        <v>0</v>
      </c>
      <c r="X8419" s="53" t="str">
        <f t="shared" si="934"/>
        <v/>
      </c>
      <c r="Y8419" s="54" t="str">
        <f t="shared" si="935"/>
        <v/>
      </c>
    </row>
    <row r="8420" spans="17:25" x14ac:dyDescent="0.25">
      <c r="Q8420" s="47">
        <f t="shared" si="931"/>
        <v>2014</v>
      </c>
      <c r="R8420" s="48" t="str">
        <f t="shared" si="929"/>
        <v>201412</v>
      </c>
      <c r="S8420" s="49">
        <v>41982</v>
      </c>
      <c r="T8420" s="48">
        <v>2304.12</v>
      </c>
      <c r="U8420" s="50">
        <f t="shared" si="930"/>
        <v>2342.2535483870975</v>
      </c>
      <c r="V8420" s="51">
        <f t="shared" si="932"/>
        <v>2000.326821917809</v>
      </c>
      <c r="W8420" s="53">
        <f t="shared" si="933"/>
        <v>0</v>
      </c>
      <c r="X8420" s="53" t="str">
        <f t="shared" si="934"/>
        <v/>
      </c>
      <c r="Y8420" s="54" t="str">
        <f t="shared" si="935"/>
        <v/>
      </c>
    </row>
    <row r="8421" spans="17:25" x14ac:dyDescent="0.25">
      <c r="Q8421" s="47">
        <f t="shared" si="931"/>
        <v>2014</v>
      </c>
      <c r="R8421" s="48" t="str">
        <f t="shared" si="929"/>
        <v>201412</v>
      </c>
      <c r="S8421" s="49">
        <v>41983</v>
      </c>
      <c r="T8421" s="48">
        <v>2350.0100000000002</v>
      </c>
      <c r="U8421" s="50">
        <f t="shared" si="930"/>
        <v>2342.2535483870975</v>
      </c>
      <c r="V8421" s="51">
        <f t="shared" si="932"/>
        <v>2000.326821917809</v>
      </c>
      <c r="W8421" s="53">
        <f t="shared" si="933"/>
        <v>1.9916497404649292E-2</v>
      </c>
      <c r="X8421" s="53" t="str">
        <f t="shared" si="934"/>
        <v/>
      </c>
      <c r="Y8421" s="54" t="str">
        <f t="shared" si="935"/>
        <v/>
      </c>
    </row>
    <row r="8422" spans="17:25" x14ac:dyDescent="0.25">
      <c r="Q8422" s="47">
        <f t="shared" si="931"/>
        <v>2014</v>
      </c>
      <c r="R8422" s="48" t="str">
        <f t="shared" si="929"/>
        <v>201412</v>
      </c>
      <c r="S8422" s="49">
        <v>41984</v>
      </c>
      <c r="T8422" s="48">
        <v>2381.96</v>
      </c>
      <c r="U8422" s="50">
        <f t="shared" si="930"/>
        <v>2342.2535483870975</v>
      </c>
      <c r="V8422" s="51">
        <f t="shared" si="932"/>
        <v>2000.326821917809</v>
      </c>
      <c r="W8422" s="53">
        <f t="shared" si="933"/>
        <v>1.3595686826864517E-2</v>
      </c>
      <c r="X8422" s="53" t="str">
        <f t="shared" si="934"/>
        <v/>
      </c>
      <c r="Y8422" s="54" t="str">
        <f t="shared" si="935"/>
        <v/>
      </c>
    </row>
    <row r="8423" spans="17:25" x14ac:dyDescent="0.25">
      <c r="Q8423" s="47">
        <f t="shared" si="931"/>
        <v>2014</v>
      </c>
      <c r="R8423" s="48" t="str">
        <f t="shared" si="929"/>
        <v>201412</v>
      </c>
      <c r="S8423" s="49">
        <v>41985</v>
      </c>
      <c r="T8423" s="48">
        <v>2423.56</v>
      </c>
      <c r="U8423" s="50">
        <f t="shared" si="930"/>
        <v>2342.2535483870975</v>
      </c>
      <c r="V8423" s="51">
        <f t="shared" si="932"/>
        <v>2000.326821917809</v>
      </c>
      <c r="W8423" s="53">
        <f t="shared" si="933"/>
        <v>1.7464608977480589E-2</v>
      </c>
      <c r="X8423" s="53" t="str">
        <f t="shared" si="934"/>
        <v/>
      </c>
      <c r="Y8423" s="54" t="str">
        <f t="shared" si="935"/>
        <v/>
      </c>
    </row>
    <row r="8424" spans="17:25" x14ac:dyDescent="0.25">
      <c r="Q8424" s="47">
        <f t="shared" si="931"/>
        <v>2014</v>
      </c>
      <c r="R8424" s="48" t="str">
        <f t="shared" si="929"/>
        <v>201412</v>
      </c>
      <c r="S8424" s="49">
        <v>41986</v>
      </c>
      <c r="T8424" s="48">
        <v>2405.31</v>
      </c>
      <c r="U8424" s="50">
        <f t="shared" si="930"/>
        <v>2342.2535483870975</v>
      </c>
      <c r="V8424" s="51">
        <f t="shared" si="932"/>
        <v>2000.326821917809</v>
      </c>
      <c r="W8424" s="53">
        <f t="shared" si="933"/>
        <v>-7.5302447639010728E-3</v>
      </c>
      <c r="X8424" s="53" t="str">
        <f t="shared" si="934"/>
        <v/>
      </c>
      <c r="Y8424" s="54" t="str">
        <f t="shared" si="935"/>
        <v/>
      </c>
    </row>
    <row r="8425" spans="17:25" x14ac:dyDescent="0.25">
      <c r="Q8425" s="47">
        <f t="shared" si="931"/>
        <v>2014</v>
      </c>
      <c r="R8425" s="48" t="str">
        <f t="shared" si="929"/>
        <v>201412</v>
      </c>
      <c r="S8425" s="49">
        <v>41987</v>
      </c>
      <c r="T8425" s="48">
        <v>2405.31</v>
      </c>
      <c r="U8425" s="50">
        <f t="shared" si="930"/>
        <v>2342.2535483870975</v>
      </c>
      <c r="V8425" s="51">
        <f t="shared" si="932"/>
        <v>2000.326821917809</v>
      </c>
      <c r="W8425" s="53">
        <f t="shared" si="933"/>
        <v>0</v>
      </c>
      <c r="X8425" s="53" t="str">
        <f t="shared" si="934"/>
        <v/>
      </c>
      <c r="Y8425" s="54" t="str">
        <f t="shared" si="935"/>
        <v/>
      </c>
    </row>
    <row r="8426" spans="17:25" x14ac:dyDescent="0.25">
      <c r="Q8426" s="47">
        <f t="shared" si="931"/>
        <v>2014</v>
      </c>
      <c r="R8426" s="48" t="str">
        <f t="shared" si="929"/>
        <v>201412</v>
      </c>
      <c r="S8426" s="49">
        <v>41988</v>
      </c>
      <c r="T8426" s="48">
        <v>2405.31</v>
      </c>
      <c r="U8426" s="50">
        <f t="shared" si="930"/>
        <v>2342.2535483870975</v>
      </c>
      <c r="V8426" s="51">
        <f t="shared" si="932"/>
        <v>2000.326821917809</v>
      </c>
      <c r="W8426" s="53">
        <f t="shared" si="933"/>
        <v>0</v>
      </c>
      <c r="X8426" s="53" t="str">
        <f t="shared" si="934"/>
        <v/>
      </c>
      <c r="Y8426" s="54" t="str">
        <f t="shared" si="935"/>
        <v/>
      </c>
    </row>
    <row r="8427" spans="17:25" x14ac:dyDescent="0.25">
      <c r="Q8427" s="47">
        <f t="shared" si="931"/>
        <v>2014</v>
      </c>
      <c r="R8427" s="48" t="str">
        <f t="shared" si="929"/>
        <v>201412</v>
      </c>
      <c r="S8427" s="49">
        <v>41989</v>
      </c>
      <c r="T8427" s="48">
        <v>2414.39</v>
      </c>
      <c r="U8427" s="50">
        <f t="shared" si="930"/>
        <v>2342.2535483870975</v>
      </c>
      <c r="V8427" s="51">
        <f t="shared" si="932"/>
        <v>2000.326821917809</v>
      </c>
      <c r="W8427" s="53">
        <f t="shared" si="933"/>
        <v>3.7749811874561168E-3</v>
      </c>
      <c r="X8427" s="53" t="str">
        <f t="shared" si="934"/>
        <v/>
      </c>
      <c r="Y8427" s="54" t="str">
        <f t="shared" si="935"/>
        <v/>
      </c>
    </row>
    <row r="8428" spans="17:25" x14ac:dyDescent="0.25">
      <c r="Q8428" s="47">
        <f t="shared" si="931"/>
        <v>2014</v>
      </c>
      <c r="R8428" s="48" t="str">
        <f t="shared" si="929"/>
        <v>201412</v>
      </c>
      <c r="S8428" s="49">
        <v>41990</v>
      </c>
      <c r="T8428" s="48">
        <v>2446.35</v>
      </c>
      <c r="U8428" s="50">
        <f t="shared" si="930"/>
        <v>2342.2535483870975</v>
      </c>
      <c r="V8428" s="51">
        <f t="shared" si="932"/>
        <v>2000.326821917809</v>
      </c>
      <c r="W8428" s="53">
        <f t="shared" si="933"/>
        <v>1.3237298033871969E-2</v>
      </c>
      <c r="X8428" s="53" t="str">
        <f t="shared" si="934"/>
        <v/>
      </c>
      <c r="Y8428" s="54" t="str">
        <f t="shared" si="935"/>
        <v/>
      </c>
    </row>
    <row r="8429" spans="17:25" x14ac:dyDescent="0.25">
      <c r="Q8429" s="47">
        <f t="shared" si="931"/>
        <v>2014</v>
      </c>
      <c r="R8429" s="48" t="str">
        <f t="shared" si="929"/>
        <v>201412</v>
      </c>
      <c r="S8429" s="49">
        <v>41991</v>
      </c>
      <c r="T8429" s="48">
        <v>2412.79</v>
      </c>
      <c r="U8429" s="50">
        <f t="shared" si="930"/>
        <v>2342.2535483870975</v>
      </c>
      <c r="V8429" s="51">
        <f t="shared" si="932"/>
        <v>2000.326821917809</v>
      </c>
      <c r="W8429" s="53">
        <f t="shared" si="933"/>
        <v>-1.3718396795225574E-2</v>
      </c>
      <c r="X8429" s="53" t="str">
        <f t="shared" si="934"/>
        <v/>
      </c>
      <c r="Y8429" s="54" t="str">
        <f t="shared" si="935"/>
        <v/>
      </c>
    </row>
    <row r="8430" spans="17:25" x14ac:dyDescent="0.25">
      <c r="Q8430" s="47">
        <f t="shared" si="931"/>
        <v>2014</v>
      </c>
      <c r="R8430" s="48" t="str">
        <f t="shared" si="929"/>
        <v>201412</v>
      </c>
      <c r="S8430" s="49">
        <v>41992</v>
      </c>
      <c r="T8430" s="48">
        <v>2334.98</v>
      </c>
      <c r="U8430" s="50">
        <f t="shared" si="930"/>
        <v>2342.2535483870975</v>
      </c>
      <c r="V8430" s="51">
        <f t="shared" si="932"/>
        <v>2000.326821917809</v>
      </c>
      <c r="W8430" s="53">
        <f t="shared" si="933"/>
        <v>-3.2248973180425966E-2</v>
      </c>
      <c r="X8430" s="53" t="str">
        <f t="shared" si="934"/>
        <v/>
      </c>
      <c r="Y8430" s="54" t="str">
        <f t="shared" si="935"/>
        <v/>
      </c>
    </row>
    <row r="8431" spans="17:25" x14ac:dyDescent="0.25">
      <c r="Q8431" s="47">
        <f t="shared" si="931"/>
        <v>2014</v>
      </c>
      <c r="R8431" s="48" t="str">
        <f t="shared" si="929"/>
        <v>201412</v>
      </c>
      <c r="S8431" s="49">
        <v>41993</v>
      </c>
      <c r="T8431" s="48">
        <v>2297.14</v>
      </c>
      <c r="U8431" s="50">
        <f t="shared" si="930"/>
        <v>2342.2535483870975</v>
      </c>
      <c r="V8431" s="51">
        <f t="shared" si="932"/>
        <v>2000.326821917809</v>
      </c>
      <c r="W8431" s="53">
        <f t="shared" si="933"/>
        <v>-1.6205706258726083E-2</v>
      </c>
      <c r="X8431" s="53" t="str">
        <f t="shared" si="934"/>
        <v/>
      </c>
      <c r="Y8431" s="54" t="str">
        <f t="shared" si="935"/>
        <v/>
      </c>
    </row>
    <row r="8432" spans="17:25" x14ac:dyDescent="0.25">
      <c r="Q8432" s="47">
        <f t="shared" si="931"/>
        <v>2014</v>
      </c>
      <c r="R8432" s="48" t="str">
        <f t="shared" si="929"/>
        <v>201412</v>
      </c>
      <c r="S8432" s="49">
        <v>41994</v>
      </c>
      <c r="T8432" s="48">
        <v>2297.14</v>
      </c>
      <c r="U8432" s="50">
        <f t="shared" si="930"/>
        <v>2342.2535483870975</v>
      </c>
      <c r="V8432" s="51">
        <f t="shared" si="932"/>
        <v>2000.326821917809</v>
      </c>
      <c r="W8432" s="53">
        <f t="shared" si="933"/>
        <v>0</v>
      </c>
      <c r="X8432" s="53" t="str">
        <f t="shared" si="934"/>
        <v/>
      </c>
      <c r="Y8432" s="54" t="str">
        <f t="shared" si="935"/>
        <v/>
      </c>
    </row>
    <row r="8433" spans="17:25" x14ac:dyDescent="0.25">
      <c r="Q8433" s="47">
        <f t="shared" si="931"/>
        <v>2014</v>
      </c>
      <c r="R8433" s="48" t="str">
        <f t="shared" si="929"/>
        <v>201412</v>
      </c>
      <c r="S8433" s="49">
        <v>41995</v>
      </c>
      <c r="T8433" s="48">
        <v>2297.14</v>
      </c>
      <c r="U8433" s="50">
        <f t="shared" si="930"/>
        <v>2342.2535483870975</v>
      </c>
      <c r="V8433" s="51">
        <f t="shared" si="932"/>
        <v>2000.326821917809</v>
      </c>
      <c r="W8433" s="53">
        <f t="shared" si="933"/>
        <v>0</v>
      </c>
      <c r="X8433" s="53" t="str">
        <f t="shared" si="934"/>
        <v/>
      </c>
      <c r="Y8433" s="54" t="str">
        <f t="shared" si="935"/>
        <v/>
      </c>
    </row>
    <row r="8434" spans="17:25" x14ac:dyDescent="0.25">
      <c r="Q8434" s="47">
        <f t="shared" si="931"/>
        <v>2014</v>
      </c>
      <c r="R8434" s="48" t="str">
        <f t="shared" si="929"/>
        <v>201412</v>
      </c>
      <c r="S8434" s="49">
        <v>41996</v>
      </c>
      <c r="T8434" s="48">
        <v>2316.9299999999998</v>
      </c>
      <c r="U8434" s="50">
        <f t="shared" si="930"/>
        <v>2342.2535483870975</v>
      </c>
      <c r="V8434" s="51">
        <f t="shared" si="932"/>
        <v>2000.326821917809</v>
      </c>
      <c r="W8434" s="53">
        <f t="shared" si="933"/>
        <v>8.6150604664931851E-3</v>
      </c>
      <c r="X8434" s="53" t="str">
        <f t="shared" si="934"/>
        <v/>
      </c>
      <c r="Y8434" s="54" t="str">
        <f t="shared" si="935"/>
        <v/>
      </c>
    </row>
    <row r="8435" spans="17:25" x14ac:dyDescent="0.25">
      <c r="Q8435" s="47">
        <f t="shared" si="931"/>
        <v>2014</v>
      </c>
      <c r="R8435" s="48" t="str">
        <f t="shared" si="929"/>
        <v>201412</v>
      </c>
      <c r="S8435" s="49">
        <v>41997</v>
      </c>
      <c r="T8435" s="48">
        <v>2342.5700000000002</v>
      </c>
      <c r="U8435" s="50">
        <f t="shared" si="930"/>
        <v>2342.2535483870975</v>
      </c>
      <c r="V8435" s="51">
        <f t="shared" si="932"/>
        <v>2000.326821917809</v>
      </c>
      <c r="W8435" s="53">
        <f t="shared" si="933"/>
        <v>1.1066367995580473E-2</v>
      </c>
      <c r="X8435" s="53" t="str">
        <f t="shared" si="934"/>
        <v/>
      </c>
      <c r="Y8435" s="54" t="str">
        <f t="shared" si="935"/>
        <v/>
      </c>
    </row>
    <row r="8436" spans="17:25" x14ac:dyDescent="0.25">
      <c r="Q8436" s="47">
        <f t="shared" si="931"/>
        <v>2014</v>
      </c>
      <c r="R8436" s="48" t="str">
        <f t="shared" si="929"/>
        <v>201412</v>
      </c>
      <c r="S8436" s="49">
        <v>41998</v>
      </c>
      <c r="T8436" s="48">
        <v>2346.9</v>
      </c>
      <c r="U8436" s="50">
        <f t="shared" si="930"/>
        <v>2342.2535483870975</v>
      </c>
      <c r="V8436" s="51">
        <f t="shared" si="932"/>
        <v>2000.326821917809</v>
      </c>
      <c r="W8436" s="53">
        <f t="shared" si="933"/>
        <v>1.8483972730802822E-3</v>
      </c>
      <c r="X8436" s="53" t="str">
        <f t="shared" si="934"/>
        <v/>
      </c>
      <c r="Y8436" s="54" t="str">
        <f t="shared" si="935"/>
        <v/>
      </c>
    </row>
    <row r="8437" spans="17:25" x14ac:dyDescent="0.25">
      <c r="Q8437" s="47">
        <f t="shared" si="931"/>
        <v>2014</v>
      </c>
      <c r="R8437" s="48" t="str">
        <f t="shared" si="929"/>
        <v>201412</v>
      </c>
      <c r="S8437" s="49">
        <v>41999</v>
      </c>
      <c r="T8437" s="48">
        <v>2346.9</v>
      </c>
      <c r="U8437" s="50">
        <f t="shared" si="930"/>
        <v>2342.2535483870975</v>
      </c>
      <c r="V8437" s="51">
        <f t="shared" si="932"/>
        <v>2000.326821917809</v>
      </c>
      <c r="W8437" s="53">
        <f t="shared" si="933"/>
        <v>0</v>
      </c>
      <c r="X8437" s="53" t="str">
        <f t="shared" si="934"/>
        <v/>
      </c>
      <c r="Y8437" s="54" t="str">
        <f t="shared" si="935"/>
        <v/>
      </c>
    </row>
    <row r="8438" spans="17:25" x14ac:dyDescent="0.25">
      <c r="Q8438" s="47">
        <f t="shared" si="931"/>
        <v>2014</v>
      </c>
      <c r="R8438" s="48" t="str">
        <f t="shared" si="929"/>
        <v>201412</v>
      </c>
      <c r="S8438" s="49">
        <v>42000</v>
      </c>
      <c r="T8438" s="48">
        <v>2358.46</v>
      </c>
      <c r="U8438" s="50">
        <f t="shared" si="930"/>
        <v>2342.2535483870975</v>
      </c>
      <c r="V8438" s="51">
        <f t="shared" si="932"/>
        <v>2000.326821917809</v>
      </c>
      <c r="W8438" s="53">
        <f t="shared" si="933"/>
        <v>4.9256465976394992E-3</v>
      </c>
      <c r="X8438" s="53" t="str">
        <f t="shared" si="934"/>
        <v/>
      </c>
      <c r="Y8438" s="54" t="str">
        <f t="shared" si="935"/>
        <v/>
      </c>
    </row>
    <row r="8439" spans="17:25" x14ac:dyDescent="0.25">
      <c r="Q8439" s="47">
        <f t="shared" si="931"/>
        <v>2014</v>
      </c>
      <c r="R8439" s="48" t="str">
        <f t="shared" si="929"/>
        <v>201412</v>
      </c>
      <c r="S8439" s="49">
        <v>42001</v>
      </c>
      <c r="T8439" s="48">
        <v>2358.46</v>
      </c>
      <c r="U8439" s="50">
        <f t="shared" si="930"/>
        <v>2342.2535483870975</v>
      </c>
      <c r="V8439" s="51">
        <f t="shared" si="932"/>
        <v>2000.326821917809</v>
      </c>
      <c r="W8439" s="53">
        <f t="shared" si="933"/>
        <v>0</v>
      </c>
      <c r="X8439" s="53" t="str">
        <f t="shared" si="934"/>
        <v/>
      </c>
      <c r="Y8439" s="54" t="str">
        <f t="shared" si="935"/>
        <v/>
      </c>
    </row>
    <row r="8440" spans="17:25" x14ac:dyDescent="0.25">
      <c r="Q8440" s="47">
        <f t="shared" si="931"/>
        <v>2014</v>
      </c>
      <c r="R8440" s="48" t="str">
        <f t="shared" si="929"/>
        <v>201412</v>
      </c>
      <c r="S8440" s="49">
        <v>42002</v>
      </c>
      <c r="T8440" s="48">
        <v>2358.46</v>
      </c>
      <c r="U8440" s="50">
        <f t="shared" si="930"/>
        <v>2342.2535483870975</v>
      </c>
      <c r="V8440" s="51">
        <f t="shared" si="932"/>
        <v>2000.326821917809</v>
      </c>
      <c r="W8440" s="53">
        <f t="shared" si="933"/>
        <v>0</v>
      </c>
      <c r="X8440" s="53" t="str">
        <f t="shared" si="934"/>
        <v/>
      </c>
      <c r="Y8440" s="54" t="str">
        <f t="shared" si="935"/>
        <v/>
      </c>
    </row>
    <row r="8441" spans="17:25" x14ac:dyDescent="0.25">
      <c r="Q8441" s="47">
        <f t="shared" si="931"/>
        <v>2014</v>
      </c>
      <c r="R8441" s="48" t="str">
        <f t="shared" si="929"/>
        <v>201412</v>
      </c>
      <c r="S8441" s="49">
        <v>42003</v>
      </c>
      <c r="T8441" s="48">
        <v>2378.56</v>
      </c>
      <c r="U8441" s="50">
        <f t="shared" si="930"/>
        <v>2342.2535483870975</v>
      </c>
      <c r="V8441" s="51">
        <f t="shared" si="932"/>
        <v>2000.326821917809</v>
      </c>
      <c r="W8441" s="53">
        <f t="shared" si="933"/>
        <v>8.5225104517354655E-3</v>
      </c>
      <c r="X8441" s="53" t="str">
        <f t="shared" si="934"/>
        <v/>
      </c>
      <c r="Y8441" s="54" t="str">
        <f t="shared" si="935"/>
        <v/>
      </c>
    </row>
    <row r="8442" spans="17:25" x14ac:dyDescent="0.25">
      <c r="Q8442" s="47">
        <f t="shared" si="931"/>
        <v>2014</v>
      </c>
      <c r="R8442" s="48" t="str">
        <f t="shared" si="929"/>
        <v>201412</v>
      </c>
      <c r="S8442" s="49">
        <v>42004</v>
      </c>
      <c r="T8442" s="48">
        <v>2392.46</v>
      </c>
      <c r="U8442" s="50">
        <f t="shared" si="930"/>
        <v>2342.2535483870975</v>
      </c>
      <c r="V8442" s="51">
        <f t="shared" si="932"/>
        <v>2000.326821917809</v>
      </c>
      <c r="W8442" s="53">
        <f t="shared" si="933"/>
        <v>5.8438719225077929E-3</v>
      </c>
      <c r="X8442" s="53" t="str">
        <f t="shared" si="934"/>
        <v/>
      </c>
      <c r="Y8442" s="54" t="str">
        <f t="shared" si="935"/>
        <v/>
      </c>
    </row>
    <row r="8443" spans="17:25" x14ac:dyDescent="0.25">
      <c r="Q8443" s="47">
        <f t="shared" si="931"/>
        <v>2015</v>
      </c>
      <c r="R8443" s="48" t="str">
        <f t="shared" si="929"/>
        <v>20151</v>
      </c>
      <c r="S8443" s="49">
        <v>42005</v>
      </c>
      <c r="T8443" s="48">
        <v>2392.46</v>
      </c>
      <c r="U8443" s="50">
        <f t="shared" si="930"/>
        <v>2397.2580645161297</v>
      </c>
      <c r="V8443" s="51">
        <f t="shared" si="932"/>
        <v>2743.3867397260219</v>
      </c>
      <c r="W8443" s="53">
        <f t="shared" si="933"/>
        <v>0</v>
      </c>
      <c r="X8443" s="53">
        <f t="shared" si="934"/>
        <v>2.3483587490734648E-2</v>
      </c>
      <c r="Y8443" s="54">
        <f t="shared" si="935"/>
        <v>0.37146925675665643</v>
      </c>
    </row>
    <row r="8444" spans="17:25" x14ac:dyDescent="0.25">
      <c r="Q8444" s="47">
        <f t="shared" si="931"/>
        <v>2015</v>
      </c>
      <c r="R8444" s="48" t="str">
        <f t="shared" si="929"/>
        <v>20151</v>
      </c>
      <c r="S8444" s="49">
        <v>42006</v>
      </c>
      <c r="T8444" s="48">
        <v>2392.46</v>
      </c>
      <c r="U8444" s="50">
        <f t="shared" si="930"/>
        <v>2397.2580645161297</v>
      </c>
      <c r="V8444" s="51">
        <f t="shared" si="932"/>
        <v>2743.3867397260219</v>
      </c>
      <c r="W8444" s="53">
        <f t="shared" si="933"/>
        <v>0</v>
      </c>
      <c r="X8444" s="53" t="str">
        <f t="shared" si="934"/>
        <v/>
      </c>
      <c r="Y8444" s="54" t="str">
        <f t="shared" si="935"/>
        <v/>
      </c>
    </row>
    <row r="8445" spans="17:25" x14ac:dyDescent="0.25">
      <c r="Q8445" s="47">
        <f t="shared" si="931"/>
        <v>2015</v>
      </c>
      <c r="R8445" s="48" t="str">
        <f t="shared" si="929"/>
        <v>20151</v>
      </c>
      <c r="S8445" s="49">
        <v>42007</v>
      </c>
      <c r="T8445" s="48">
        <v>2383.37</v>
      </c>
      <c r="U8445" s="50">
        <f t="shared" si="930"/>
        <v>2397.2580645161297</v>
      </c>
      <c r="V8445" s="51">
        <f t="shared" si="932"/>
        <v>2743.3867397260219</v>
      </c>
      <c r="W8445" s="53">
        <f t="shared" si="933"/>
        <v>-3.7994365632028071E-3</v>
      </c>
      <c r="X8445" s="53" t="str">
        <f t="shared" si="934"/>
        <v/>
      </c>
      <c r="Y8445" s="54" t="str">
        <f t="shared" si="935"/>
        <v/>
      </c>
    </row>
    <row r="8446" spans="17:25" x14ac:dyDescent="0.25">
      <c r="Q8446" s="47">
        <f t="shared" si="931"/>
        <v>2015</v>
      </c>
      <c r="R8446" s="48" t="str">
        <f t="shared" si="929"/>
        <v>20151</v>
      </c>
      <c r="S8446" s="49">
        <v>42008</v>
      </c>
      <c r="T8446" s="48">
        <v>2383.37</v>
      </c>
      <c r="U8446" s="50">
        <f t="shared" si="930"/>
        <v>2397.2580645161297</v>
      </c>
      <c r="V8446" s="51">
        <f t="shared" si="932"/>
        <v>2743.3867397260219</v>
      </c>
      <c r="W8446" s="53">
        <f t="shared" si="933"/>
        <v>0</v>
      </c>
      <c r="X8446" s="53" t="str">
        <f t="shared" si="934"/>
        <v/>
      </c>
      <c r="Y8446" s="54" t="str">
        <f t="shared" si="935"/>
        <v/>
      </c>
    </row>
    <row r="8447" spans="17:25" x14ac:dyDescent="0.25">
      <c r="Q8447" s="47">
        <f t="shared" si="931"/>
        <v>2015</v>
      </c>
      <c r="R8447" s="48" t="str">
        <f t="shared" si="929"/>
        <v>20151</v>
      </c>
      <c r="S8447" s="49">
        <v>42009</v>
      </c>
      <c r="T8447" s="48">
        <v>2383.37</v>
      </c>
      <c r="U8447" s="50">
        <f t="shared" si="930"/>
        <v>2397.2580645161297</v>
      </c>
      <c r="V8447" s="51">
        <f t="shared" si="932"/>
        <v>2743.3867397260219</v>
      </c>
      <c r="W8447" s="53">
        <f t="shared" si="933"/>
        <v>0</v>
      </c>
      <c r="X8447" s="53" t="str">
        <f t="shared" si="934"/>
        <v/>
      </c>
      <c r="Y8447" s="54" t="str">
        <f t="shared" si="935"/>
        <v/>
      </c>
    </row>
    <row r="8448" spans="17:25" x14ac:dyDescent="0.25">
      <c r="Q8448" s="47">
        <f t="shared" si="931"/>
        <v>2015</v>
      </c>
      <c r="R8448" s="48" t="str">
        <f t="shared" si="929"/>
        <v>20151</v>
      </c>
      <c r="S8448" s="49">
        <v>42010</v>
      </c>
      <c r="T8448" s="48">
        <v>2412.8200000000002</v>
      </c>
      <c r="U8448" s="50">
        <f t="shared" si="930"/>
        <v>2397.2580645161297</v>
      </c>
      <c r="V8448" s="51">
        <f t="shared" si="932"/>
        <v>2743.3867397260219</v>
      </c>
      <c r="W8448" s="53">
        <f t="shared" si="933"/>
        <v>1.2356453257362565E-2</v>
      </c>
      <c r="X8448" s="53" t="str">
        <f t="shared" si="934"/>
        <v/>
      </c>
      <c r="Y8448" s="54" t="str">
        <f t="shared" si="935"/>
        <v/>
      </c>
    </row>
    <row r="8449" spans="17:25" x14ac:dyDescent="0.25">
      <c r="Q8449" s="47">
        <f t="shared" si="931"/>
        <v>2015</v>
      </c>
      <c r="R8449" s="48" t="str">
        <f t="shared" si="929"/>
        <v>20151</v>
      </c>
      <c r="S8449" s="49">
        <v>42011</v>
      </c>
      <c r="T8449" s="48">
        <v>2452.11</v>
      </c>
      <c r="U8449" s="50">
        <f t="shared" si="930"/>
        <v>2397.2580645161297</v>
      </c>
      <c r="V8449" s="51">
        <f t="shared" si="932"/>
        <v>2743.3867397260219</v>
      </c>
      <c r="W8449" s="53">
        <f t="shared" si="933"/>
        <v>1.6283850432274205E-2</v>
      </c>
      <c r="X8449" s="53" t="str">
        <f t="shared" si="934"/>
        <v/>
      </c>
      <c r="Y8449" s="54" t="str">
        <f t="shared" si="935"/>
        <v/>
      </c>
    </row>
    <row r="8450" spans="17:25" x14ac:dyDescent="0.25">
      <c r="Q8450" s="47">
        <f t="shared" si="931"/>
        <v>2015</v>
      </c>
      <c r="R8450" s="48" t="str">
        <f t="shared" si="929"/>
        <v>20151</v>
      </c>
      <c r="S8450" s="49">
        <v>42012</v>
      </c>
      <c r="T8450" s="48">
        <v>2434.31</v>
      </c>
      <c r="U8450" s="50">
        <f t="shared" si="930"/>
        <v>2397.2580645161297</v>
      </c>
      <c r="V8450" s="51">
        <f t="shared" si="932"/>
        <v>2743.3867397260219</v>
      </c>
      <c r="W8450" s="53">
        <f t="shared" si="933"/>
        <v>-7.2590544469866014E-3</v>
      </c>
      <c r="X8450" s="53" t="str">
        <f t="shared" si="934"/>
        <v/>
      </c>
      <c r="Y8450" s="54" t="str">
        <f t="shared" si="935"/>
        <v/>
      </c>
    </row>
    <row r="8451" spans="17:25" x14ac:dyDescent="0.25">
      <c r="Q8451" s="47">
        <f t="shared" si="931"/>
        <v>2015</v>
      </c>
      <c r="R8451" s="48" t="str">
        <f t="shared" si="929"/>
        <v>20151</v>
      </c>
      <c r="S8451" s="49">
        <v>42013</v>
      </c>
      <c r="T8451" s="48">
        <v>2405.0300000000002</v>
      </c>
      <c r="U8451" s="50">
        <f t="shared" si="930"/>
        <v>2397.2580645161297</v>
      </c>
      <c r="V8451" s="51">
        <f t="shared" si="932"/>
        <v>2743.3867397260219</v>
      </c>
      <c r="W8451" s="53">
        <f t="shared" si="933"/>
        <v>-1.2028049015942788E-2</v>
      </c>
      <c r="X8451" s="53" t="str">
        <f t="shared" si="934"/>
        <v/>
      </c>
      <c r="Y8451" s="54" t="str">
        <f t="shared" si="935"/>
        <v/>
      </c>
    </row>
    <row r="8452" spans="17:25" x14ac:dyDescent="0.25">
      <c r="Q8452" s="47">
        <f t="shared" si="931"/>
        <v>2015</v>
      </c>
      <c r="R8452" s="48" t="str">
        <f t="shared" si="929"/>
        <v>20151</v>
      </c>
      <c r="S8452" s="49">
        <v>42014</v>
      </c>
      <c r="T8452" s="48">
        <v>2406.71</v>
      </c>
      <c r="U8452" s="50">
        <f t="shared" si="930"/>
        <v>2397.2580645161297</v>
      </c>
      <c r="V8452" s="51">
        <f t="shared" si="932"/>
        <v>2743.3867397260219</v>
      </c>
      <c r="W8452" s="53">
        <f t="shared" si="933"/>
        <v>6.9853598499802771E-4</v>
      </c>
      <c r="X8452" s="53" t="str">
        <f t="shared" si="934"/>
        <v/>
      </c>
      <c r="Y8452" s="54" t="str">
        <f t="shared" si="935"/>
        <v/>
      </c>
    </row>
    <row r="8453" spans="17:25" x14ac:dyDescent="0.25">
      <c r="Q8453" s="47">
        <f t="shared" si="931"/>
        <v>2015</v>
      </c>
      <c r="R8453" s="48" t="str">
        <f t="shared" si="929"/>
        <v>20151</v>
      </c>
      <c r="S8453" s="49">
        <v>42015</v>
      </c>
      <c r="T8453" s="48">
        <v>2406.71</v>
      </c>
      <c r="U8453" s="50">
        <f t="shared" si="930"/>
        <v>2397.2580645161297</v>
      </c>
      <c r="V8453" s="51">
        <f t="shared" si="932"/>
        <v>2743.3867397260219</v>
      </c>
      <c r="W8453" s="53">
        <f t="shared" si="933"/>
        <v>0</v>
      </c>
      <c r="X8453" s="53" t="str">
        <f t="shared" si="934"/>
        <v/>
      </c>
      <c r="Y8453" s="54" t="str">
        <f t="shared" si="935"/>
        <v/>
      </c>
    </row>
    <row r="8454" spans="17:25" x14ac:dyDescent="0.25">
      <c r="Q8454" s="47">
        <f t="shared" si="931"/>
        <v>2015</v>
      </c>
      <c r="R8454" s="48" t="str">
        <f t="shared" si="929"/>
        <v>20151</v>
      </c>
      <c r="S8454" s="49">
        <v>42016</v>
      </c>
      <c r="T8454" s="48">
        <v>2406.71</v>
      </c>
      <c r="U8454" s="50">
        <f t="shared" si="930"/>
        <v>2397.2580645161297</v>
      </c>
      <c r="V8454" s="51">
        <f t="shared" si="932"/>
        <v>2743.3867397260219</v>
      </c>
      <c r="W8454" s="53">
        <f t="shared" si="933"/>
        <v>0</v>
      </c>
      <c r="X8454" s="53" t="str">
        <f t="shared" si="934"/>
        <v/>
      </c>
      <c r="Y8454" s="54" t="str">
        <f t="shared" si="935"/>
        <v/>
      </c>
    </row>
    <row r="8455" spans="17:25" x14ac:dyDescent="0.25">
      <c r="Q8455" s="47">
        <f t="shared" si="931"/>
        <v>2015</v>
      </c>
      <c r="R8455" s="48" t="str">
        <f t="shared" ref="R8455:R8518" si="936">+YEAR(S8455)&amp;MONTH(S8455)</f>
        <v>20151</v>
      </c>
      <c r="S8455" s="49">
        <v>42017</v>
      </c>
      <c r="T8455" s="48">
        <v>2406.71</v>
      </c>
      <c r="U8455" s="50">
        <f t="shared" ref="U8455:U8518" si="937">+AVERAGEIF($R$3:$R$12000,R8455,$T$3:$T$12000)</f>
        <v>2397.2580645161297</v>
      </c>
      <c r="V8455" s="51">
        <f t="shared" si="932"/>
        <v>2743.3867397260219</v>
      </c>
      <c r="W8455" s="53">
        <f t="shared" si="933"/>
        <v>0</v>
      </c>
      <c r="X8455" s="53" t="str">
        <f t="shared" si="934"/>
        <v/>
      </c>
      <c r="Y8455" s="54" t="str">
        <f t="shared" si="935"/>
        <v/>
      </c>
    </row>
    <row r="8456" spans="17:25" x14ac:dyDescent="0.25">
      <c r="Q8456" s="47">
        <f t="shared" ref="Q8456:Q8519" si="938">+YEAR(S8456)</f>
        <v>2015</v>
      </c>
      <c r="R8456" s="48" t="str">
        <f t="shared" si="936"/>
        <v>20151</v>
      </c>
      <c r="S8456" s="49">
        <v>42018</v>
      </c>
      <c r="T8456" s="48">
        <v>2442.0300000000002</v>
      </c>
      <c r="U8456" s="50">
        <f t="shared" si="937"/>
        <v>2397.2580645161297</v>
      </c>
      <c r="V8456" s="51">
        <f t="shared" ref="V8456:V8519" si="939">+AVERAGEIF($Q$3:$Q$12000,Q8456,$T$3:$T$12000)</f>
        <v>2743.3867397260219</v>
      </c>
      <c r="W8456" s="53">
        <f t="shared" si="933"/>
        <v>1.4675636034254369E-2</v>
      </c>
      <c r="X8456" s="53" t="str">
        <f t="shared" si="934"/>
        <v/>
      </c>
      <c r="Y8456" s="54" t="str">
        <f t="shared" si="935"/>
        <v/>
      </c>
    </row>
    <row r="8457" spans="17:25" x14ac:dyDescent="0.25">
      <c r="Q8457" s="47">
        <f t="shared" si="938"/>
        <v>2015</v>
      </c>
      <c r="R8457" s="48" t="str">
        <f t="shared" si="936"/>
        <v>20151</v>
      </c>
      <c r="S8457" s="49">
        <v>42019</v>
      </c>
      <c r="T8457" s="48">
        <v>2438.79</v>
      </c>
      <c r="U8457" s="50">
        <f t="shared" si="937"/>
        <v>2397.2580645161297</v>
      </c>
      <c r="V8457" s="51">
        <f t="shared" si="939"/>
        <v>2743.3867397260219</v>
      </c>
      <c r="W8457" s="53">
        <f t="shared" ref="W8457:W8520" si="940">+T8457/T8456-1</f>
        <v>-1.3267650274567666E-3</v>
      </c>
      <c r="X8457" s="53" t="str">
        <f t="shared" ref="X8457:X8520" si="941">IF(U8457/U8456-1=0,"",U8457/U8456-1)</f>
        <v/>
      </c>
      <c r="Y8457" s="54" t="str">
        <f t="shared" ref="Y8457:Y8520" si="942">+IF(V8457=V8456,"",V8457/V8456-1)</f>
        <v/>
      </c>
    </row>
    <row r="8458" spans="17:25" x14ac:dyDescent="0.25">
      <c r="Q8458" s="47">
        <f t="shared" si="938"/>
        <v>2015</v>
      </c>
      <c r="R8458" s="48" t="str">
        <f t="shared" si="936"/>
        <v>20151</v>
      </c>
      <c r="S8458" s="49">
        <v>42020</v>
      </c>
      <c r="T8458" s="48">
        <v>2398.91</v>
      </c>
      <c r="U8458" s="50">
        <f t="shared" si="937"/>
        <v>2397.2580645161297</v>
      </c>
      <c r="V8458" s="51">
        <f t="shared" si="939"/>
        <v>2743.3867397260219</v>
      </c>
      <c r="W8458" s="53">
        <f t="shared" si="940"/>
        <v>-1.6352371462897586E-2</v>
      </c>
      <c r="X8458" s="53" t="str">
        <f t="shared" si="941"/>
        <v/>
      </c>
      <c r="Y8458" s="54" t="str">
        <f t="shared" si="942"/>
        <v/>
      </c>
    </row>
    <row r="8459" spans="17:25" x14ac:dyDescent="0.25">
      <c r="Q8459" s="47">
        <f t="shared" si="938"/>
        <v>2015</v>
      </c>
      <c r="R8459" s="48" t="str">
        <f t="shared" si="936"/>
        <v>20151</v>
      </c>
      <c r="S8459" s="49">
        <v>42021</v>
      </c>
      <c r="T8459" s="48">
        <v>2383.91</v>
      </c>
      <c r="U8459" s="50">
        <f t="shared" si="937"/>
        <v>2397.2580645161297</v>
      </c>
      <c r="V8459" s="51">
        <f t="shared" si="939"/>
        <v>2743.3867397260219</v>
      </c>
      <c r="W8459" s="53">
        <f t="shared" si="940"/>
        <v>-6.2528398314234401E-3</v>
      </c>
      <c r="X8459" s="53" t="str">
        <f t="shared" si="941"/>
        <v/>
      </c>
      <c r="Y8459" s="54" t="str">
        <f t="shared" si="942"/>
        <v/>
      </c>
    </row>
    <row r="8460" spans="17:25" x14ac:dyDescent="0.25">
      <c r="Q8460" s="47">
        <f t="shared" si="938"/>
        <v>2015</v>
      </c>
      <c r="R8460" s="48" t="str">
        <f t="shared" si="936"/>
        <v>20151</v>
      </c>
      <c r="S8460" s="49">
        <v>42022</v>
      </c>
      <c r="T8460" s="48">
        <v>2383.91</v>
      </c>
      <c r="U8460" s="50">
        <f t="shared" si="937"/>
        <v>2397.2580645161297</v>
      </c>
      <c r="V8460" s="51">
        <f t="shared" si="939"/>
        <v>2743.3867397260219</v>
      </c>
      <c r="W8460" s="53">
        <f t="shared" si="940"/>
        <v>0</v>
      </c>
      <c r="X8460" s="53" t="str">
        <f t="shared" si="941"/>
        <v/>
      </c>
      <c r="Y8460" s="54" t="str">
        <f t="shared" si="942"/>
        <v/>
      </c>
    </row>
    <row r="8461" spans="17:25" x14ac:dyDescent="0.25">
      <c r="Q8461" s="47">
        <f t="shared" si="938"/>
        <v>2015</v>
      </c>
      <c r="R8461" s="48" t="str">
        <f t="shared" si="936"/>
        <v>20151</v>
      </c>
      <c r="S8461" s="49">
        <v>42023</v>
      </c>
      <c r="T8461" s="48">
        <v>2383.91</v>
      </c>
      <c r="U8461" s="50">
        <f t="shared" si="937"/>
        <v>2397.2580645161297</v>
      </c>
      <c r="V8461" s="51">
        <f t="shared" si="939"/>
        <v>2743.3867397260219</v>
      </c>
      <c r="W8461" s="53">
        <f t="shared" si="940"/>
        <v>0</v>
      </c>
      <c r="X8461" s="53" t="str">
        <f t="shared" si="941"/>
        <v/>
      </c>
      <c r="Y8461" s="54" t="str">
        <f t="shared" si="942"/>
        <v/>
      </c>
    </row>
    <row r="8462" spans="17:25" x14ac:dyDescent="0.25">
      <c r="Q8462" s="47">
        <f t="shared" si="938"/>
        <v>2015</v>
      </c>
      <c r="R8462" s="48" t="str">
        <f t="shared" si="936"/>
        <v>20151</v>
      </c>
      <c r="S8462" s="49">
        <v>42024</v>
      </c>
      <c r="T8462" s="48">
        <v>2383.91</v>
      </c>
      <c r="U8462" s="50">
        <f t="shared" si="937"/>
        <v>2397.2580645161297</v>
      </c>
      <c r="V8462" s="51">
        <f t="shared" si="939"/>
        <v>2743.3867397260219</v>
      </c>
      <c r="W8462" s="53">
        <f t="shared" si="940"/>
        <v>0</v>
      </c>
      <c r="X8462" s="53" t="str">
        <f t="shared" si="941"/>
        <v/>
      </c>
      <c r="Y8462" s="54" t="str">
        <f t="shared" si="942"/>
        <v/>
      </c>
    </row>
    <row r="8463" spans="17:25" x14ac:dyDescent="0.25">
      <c r="Q8463" s="47">
        <f t="shared" si="938"/>
        <v>2015</v>
      </c>
      <c r="R8463" s="48" t="str">
        <f t="shared" si="936"/>
        <v>20151</v>
      </c>
      <c r="S8463" s="49">
        <v>42025</v>
      </c>
      <c r="T8463" s="48">
        <v>2373.44</v>
      </c>
      <c r="U8463" s="50">
        <f t="shared" si="937"/>
        <v>2397.2580645161297</v>
      </c>
      <c r="V8463" s="51">
        <f t="shared" si="939"/>
        <v>2743.3867397260219</v>
      </c>
      <c r="W8463" s="53">
        <f t="shared" si="940"/>
        <v>-4.3919443267572689E-3</v>
      </c>
      <c r="X8463" s="53" t="str">
        <f t="shared" si="941"/>
        <v/>
      </c>
      <c r="Y8463" s="54" t="str">
        <f t="shared" si="942"/>
        <v/>
      </c>
    </row>
    <row r="8464" spans="17:25" x14ac:dyDescent="0.25">
      <c r="Q8464" s="47">
        <f t="shared" si="938"/>
        <v>2015</v>
      </c>
      <c r="R8464" s="48" t="str">
        <f t="shared" si="936"/>
        <v>20151</v>
      </c>
      <c r="S8464" s="49">
        <v>42026</v>
      </c>
      <c r="T8464" s="48">
        <v>2361.54</v>
      </c>
      <c r="U8464" s="50">
        <f t="shared" si="937"/>
        <v>2397.2580645161297</v>
      </c>
      <c r="V8464" s="51">
        <f t="shared" si="939"/>
        <v>2743.3867397260219</v>
      </c>
      <c r="W8464" s="53">
        <f t="shared" si="940"/>
        <v>-5.0138196036133564E-3</v>
      </c>
      <c r="X8464" s="53" t="str">
        <f t="shared" si="941"/>
        <v/>
      </c>
      <c r="Y8464" s="54" t="str">
        <f t="shared" si="942"/>
        <v/>
      </c>
    </row>
    <row r="8465" spans="17:25" x14ac:dyDescent="0.25">
      <c r="Q8465" s="47">
        <f t="shared" si="938"/>
        <v>2015</v>
      </c>
      <c r="R8465" s="48" t="str">
        <f t="shared" si="936"/>
        <v>20151</v>
      </c>
      <c r="S8465" s="49">
        <v>42027</v>
      </c>
      <c r="T8465" s="48">
        <v>2370.75</v>
      </c>
      <c r="U8465" s="50">
        <f t="shared" si="937"/>
        <v>2397.2580645161297</v>
      </c>
      <c r="V8465" s="51">
        <f t="shared" si="939"/>
        <v>2743.3867397260219</v>
      </c>
      <c r="W8465" s="53">
        <f t="shared" si="940"/>
        <v>3.8999974592850428E-3</v>
      </c>
      <c r="X8465" s="53" t="str">
        <f t="shared" si="941"/>
        <v/>
      </c>
      <c r="Y8465" s="54" t="str">
        <f t="shared" si="942"/>
        <v/>
      </c>
    </row>
    <row r="8466" spans="17:25" x14ac:dyDescent="0.25">
      <c r="Q8466" s="47">
        <f t="shared" si="938"/>
        <v>2015</v>
      </c>
      <c r="R8466" s="48" t="str">
        <f t="shared" si="936"/>
        <v>20151</v>
      </c>
      <c r="S8466" s="49">
        <v>42028</v>
      </c>
      <c r="T8466" s="48">
        <v>2386.5</v>
      </c>
      <c r="U8466" s="50">
        <f t="shared" si="937"/>
        <v>2397.2580645161297</v>
      </c>
      <c r="V8466" s="51">
        <f t="shared" si="939"/>
        <v>2743.3867397260219</v>
      </c>
      <c r="W8466" s="53">
        <f t="shared" si="940"/>
        <v>6.643467257197111E-3</v>
      </c>
      <c r="X8466" s="53" t="str">
        <f t="shared" si="941"/>
        <v/>
      </c>
      <c r="Y8466" s="54" t="str">
        <f t="shared" si="942"/>
        <v/>
      </c>
    </row>
    <row r="8467" spans="17:25" x14ac:dyDescent="0.25">
      <c r="Q8467" s="47">
        <f t="shared" si="938"/>
        <v>2015</v>
      </c>
      <c r="R8467" s="48" t="str">
        <f t="shared" si="936"/>
        <v>20151</v>
      </c>
      <c r="S8467" s="49">
        <v>42029</v>
      </c>
      <c r="T8467" s="48">
        <v>2386.5</v>
      </c>
      <c r="U8467" s="50">
        <f t="shared" si="937"/>
        <v>2397.2580645161297</v>
      </c>
      <c r="V8467" s="51">
        <f t="shared" si="939"/>
        <v>2743.3867397260219</v>
      </c>
      <c r="W8467" s="53">
        <f t="shared" si="940"/>
        <v>0</v>
      </c>
      <c r="X8467" s="53" t="str">
        <f t="shared" si="941"/>
        <v/>
      </c>
      <c r="Y8467" s="54" t="str">
        <f t="shared" si="942"/>
        <v/>
      </c>
    </row>
    <row r="8468" spans="17:25" x14ac:dyDescent="0.25">
      <c r="Q8468" s="47">
        <f t="shared" si="938"/>
        <v>2015</v>
      </c>
      <c r="R8468" s="48" t="str">
        <f t="shared" si="936"/>
        <v>20151</v>
      </c>
      <c r="S8468" s="49">
        <v>42030</v>
      </c>
      <c r="T8468" s="48">
        <v>2386.5</v>
      </c>
      <c r="U8468" s="50">
        <f t="shared" si="937"/>
        <v>2397.2580645161297</v>
      </c>
      <c r="V8468" s="51">
        <f t="shared" si="939"/>
        <v>2743.3867397260219</v>
      </c>
      <c r="W8468" s="53">
        <f t="shared" si="940"/>
        <v>0</v>
      </c>
      <c r="X8468" s="53" t="str">
        <f t="shared" si="941"/>
        <v/>
      </c>
      <c r="Y8468" s="54" t="str">
        <f t="shared" si="942"/>
        <v/>
      </c>
    </row>
    <row r="8469" spans="17:25" x14ac:dyDescent="0.25">
      <c r="Q8469" s="47">
        <f t="shared" si="938"/>
        <v>2015</v>
      </c>
      <c r="R8469" s="48" t="str">
        <f t="shared" si="936"/>
        <v>20151</v>
      </c>
      <c r="S8469" s="49">
        <v>42031</v>
      </c>
      <c r="T8469" s="48">
        <v>2386.2800000000002</v>
      </c>
      <c r="U8469" s="50">
        <f t="shared" si="937"/>
        <v>2397.2580645161297</v>
      </c>
      <c r="V8469" s="51">
        <f t="shared" si="939"/>
        <v>2743.3867397260219</v>
      </c>
      <c r="W8469" s="53">
        <f t="shared" si="940"/>
        <v>-9.2185208464212742E-5</v>
      </c>
      <c r="X8469" s="53" t="str">
        <f t="shared" si="941"/>
        <v/>
      </c>
      <c r="Y8469" s="54" t="str">
        <f t="shared" si="942"/>
        <v/>
      </c>
    </row>
    <row r="8470" spans="17:25" x14ac:dyDescent="0.25">
      <c r="Q8470" s="47">
        <f t="shared" si="938"/>
        <v>2015</v>
      </c>
      <c r="R8470" s="48" t="str">
        <f t="shared" si="936"/>
        <v>20151</v>
      </c>
      <c r="S8470" s="49">
        <v>42032</v>
      </c>
      <c r="T8470" s="48">
        <v>2381.11</v>
      </c>
      <c r="U8470" s="50">
        <f t="shared" si="937"/>
        <v>2397.2580645161297</v>
      </c>
      <c r="V8470" s="51">
        <f t="shared" si="939"/>
        <v>2743.3867397260219</v>
      </c>
      <c r="W8470" s="53">
        <f t="shared" si="940"/>
        <v>-2.1665521229696783E-3</v>
      </c>
      <c r="X8470" s="53" t="str">
        <f t="shared" si="941"/>
        <v/>
      </c>
      <c r="Y8470" s="54" t="str">
        <f t="shared" si="942"/>
        <v/>
      </c>
    </row>
    <row r="8471" spans="17:25" x14ac:dyDescent="0.25">
      <c r="Q8471" s="47">
        <f t="shared" si="938"/>
        <v>2015</v>
      </c>
      <c r="R8471" s="48" t="str">
        <f t="shared" si="936"/>
        <v>20151</v>
      </c>
      <c r="S8471" s="49">
        <v>42033</v>
      </c>
      <c r="T8471" s="48">
        <v>2362.42</v>
      </c>
      <c r="U8471" s="50">
        <f t="shared" si="937"/>
        <v>2397.2580645161297</v>
      </c>
      <c r="V8471" s="51">
        <f t="shared" si="939"/>
        <v>2743.3867397260219</v>
      </c>
      <c r="W8471" s="53">
        <f t="shared" si="940"/>
        <v>-7.8492803776389897E-3</v>
      </c>
      <c r="X8471" s="53" t="str">
        <f t="shared" si="941"/>
        <v/>
      </c>
      <c r="Y8471" s="54" t="str">
        <f t="shared" si="942"/>
        <v/>
      </c>
    </row>
    <row r="8472" spans="17:25" x14ac:dyDescent="0.25">
      <c r="Q8472" s="47">
        <f t="shared" si="938"/>
        <v>2015</v>
      </c>
      <c r="R8472" s="48" t="str">
        <f t="shared" si="936"/>
        <v>20151</v>
      </c>
      <c r="S8472" s="49">
        <v>42034</v>
      </c>
      <c r="T8472" s="48">
        <v>2397.35</v>
      </c>
      <c r="U8472" s="50">
        <f t="shared" si="937"/>
        <v>2397.2580645161297</v>
      </c>
      <c r="V8472" s="51">
        <f t="shared" si="939"/>
        <v>2743.3867397260219</v>
      </c>
      <c r="W8472" s="53">
        <f t="shared" si="940"/>
        <v>1.4785685864494802E-2</v>
      </c>
      <c r="X8472" s="53" t="str">
        <f t="shared" si="941"/>
        <v/>
      </c>
      <c r="Y8472" s="54" t="str">
        <f t="shared" si="942"/>
        <v/>
      </c>
    </row>
    <row r="8473" spans="17:25" x14ac:dyDescent="0.25">
      <c r="Q8473" s="47">
        <f t="shared" si="938"/>
        <v>2015</v>
      </c>
      <c r="R8473" s="48" t="str">
        <f t="shared" si="936"/>
        <v>20151</v>
      </c>
      <c r="S8473" s="49">
        <v>42035</v>
      </c>
      <c r="T8473" s="48">
        <v>2441.1</v>
      </c>
      <c r="U8473" s="50">
        <f t="shared" si="937"/>
        <v>2397.2580645161297</v>
      </c>
      <c r="V8473" s="51">
        <f t="shared" si="939"/>
        <v>2743.3867397260219</v>
      </c>
      <c r="W8473" s="53">
        <f t="shared" si="940"/>
        <v>1.8249316954136896E-2</v>
      </c>
      <c r="X8473" s="53" t="str">
        <f t="shared" si="941"/>
        <v/>
      </c>
      <c r="Y8473" s="54" t="str">
        <f t="shared" si="942"/>
        <v/>
      </c>
    </row>
    <row r="8474" spans="17:25" x14ac:dyDescent="0.25">
      <c r="Q8474" s="47">
        <f t="shared" si="938"/>
        <v>2015</v>
      </c>
      <c r="R8474" s="48" t="str">
        <f t="shared" si="936"/>
        <v>20152</v>
      </c>
      <c r="S8474" s="49">
        <v>42036</v>
      </c>
      <c r="T8474" s="48">
        <v>2441.1</v>
      </c>
      <c r="U8474" s="50">
        <f t="shared" si="937"/>
        <v>2420.672500000001</v>
      </c>
      <c r="V8474" s="51">
        <f t="shared" si="939"/>
        <v>2743.3867397260219</v>
      </c>
      <c r="W8474" s="53">
        <f t="shared" si="940"/>
        <v>0</v>
      </c>
      <c r="X8474" s="53">
        <f t="shared" si="941"/>
        <v>9.7671735181323882E-3</v>
      </c>
      <c r="Y8474" s="54" t="str">
        <f t="shared" si="942"/>
        <v/>
      </c>
    </row>
    <row r="8475" spans="17:25" x14ac:dyDescent="0.25">
      <c r="Q8475" s="47">
        <f t="shared" si="938"/>
        <v>2015</v>
      </c>
      <c r="R8475" s="48" t="str">
        <f t="shared" si="936"/>
        <v>20152</v>
      </c>
      <c r="S8475" s="49">
        <v>42037</v>
      </c>
      <c r="T8475" s="48">
        <v>2441.1</v>
      </c>
      <c r="U8475" s="50">
        <f t="shared" si="937"/>
        <v>2420.672500000001</v>
      </c>
      <c r="V8475" s="51">
        <f t="shared" si="939"/>
        <v>2743.3867397260219</v>
      </c>
      <c r="W8475" s="53">
        <f t="shared" si="940"/>
        <v>0</v>
      </c>
      <c r="X8475" s="53" t="str">
        <f t="shared" si="941"/>
        <v/>
      </c>
      <c r="Y8475" s="54" t="str">
        <f t="shared" si="942"/>
        <v/>
      </c>
    </row>
    <row r="8476" spans="17:25" x14ac:dyDescent="0.25">
      <c r="Q8476" s="47">
        <f t="shared" si="938"/>
        <v>2015</v>
      </c>
      <c r="R8476" s="48" t="str">
        <f t="shared" si="936"/>
        <v>20152</v>
      </c>
      <c r="S8476" s="49">
        <v>42038</v>
      </c>
      <c r="T8476" s="48">
        <v>2407.29</v>
      </c>
      <c r="U8476" s="50">
        <f t="shared" si="937"/>
        <v>2420.672500000001</v>
      </c>
      <c r="V8476" s="51">
        <f t="shared" si="939"/>
        <v>2743.3867397260219</v>
      </c>
      <c r="W8476" s="53">
        <f t="shared" si="940"/>
        <v>-1.3850313383310775E-2</v>
      </c>
      <c r="X8476" s="53" t="str">
        <f t="shared" si="941"/>
        <v/>
      </c>
      <c r="Y8476" s="54" t="str">
        <f t="shared" si="942"/>
        <v/>
      </c>
    </row>
    <row r="8477" spans="17:25" x14ac:dyDescent="0.25">
      <c r="Q8477" s="47">
        <f t="shared" si="938"/>
        <v>2015</v>
      </c>
      <c r="R8477" s="48" t="str">
        <f t="shared" si="936"/>
        <v>20152</v>
      </c>
      <c r="S8477" s="49">
        <v>42039</v>
      </c>
      <c r="T8477" s="48">
        <v>2374.7199999999998</v>
      </c>
      <c r="U8477" s="50">
        <f t="shared" si="937"/>
        <v>2420.672500000001</v>
      </c>
      <c r="V8477" s="51">
        <f t="shared" si="939"/>
        <v>2743.3867397260219</v>
      </c>
      <c r="W8477" s="53">
        <f t="shared" si="940"/>
        <v>-1.3529736757931232E-2</v>
      </c>
      <c r="X8477" s="53" t="str">
        <f t="shared" si="941"/>
        <v/>
      </c>
      <c r="Y8477" s="54" t="str">
        <f t="shared" si="942"/>
        <v/>
      </c>
    </row>
    <row r="8478" spans="17:25" x14ac:dyDescent="0.25">
      <c r="Q8478" s="47">
        <f t="shared" si="938"/>
        <v>2015</v>
      </c>
      <c r="R8478" s="48" t="str">
        <f t="shared" si="936"/>
        <v>20152</v>
      </c>
      <c r="S8478" s="49">
        <v>42040</v>
      </c>
      <c r="T8478" s="48">
        <v>2381.91</v>
      </c>
      <c r="U8478" s="50">
        <f t="shared" si="937"/>
        <v>2420.672500000001</v>
      </c>
      <c r="V8478" s="51">
        <f t="shared" si="939"/>
        <v>2743.3867397260219</v>
      </c>
      <c r="W8478" s="53">
        <f t="shared" si="940"/>
        <v>3.0277253739388055E-3</v>
      </c>
      <c r="X8478" s="53" t="str">
        <f t="shared" si="941"/>
        <v/>
      </c>
      <c r="Y8478" s="54" t="str">
        <f t="shared" si="942"/>
        <v/>
      </c>
    </row>
    <row r="8479" spans="17:25" x14ac:dyDescent="0.25">
      <c r="Q8479" s="47">
        <f t="shared" si="938"/>
        <v>2015</v>
      </c>
      <c r="R8479" s="48" t="str">
        <f t="shared" si="936"/>
        <v>20152</v>
      </c>
      <c r="S8479" s="49">
        <v>42041</v>
      </c>
      <c r="T8479" s="48">
        <v>2384.5300000000002</v>
      </c>
      <c r="U8479" s="50">
        <f t="shared" si="937"/>
        <v>2420.672500000001</v>
      </c>
      <c r="V8479" s="51">
        <f t="shared" si="939"/>
        <v>2743.3867397260219</v>
      </c>
      <c r="W8479" s="53">
        <f t="shared" si="940"/>
        <v>1.0999575970545017E-3</v>
      </c>
      <c r="X8479" s="53" t="str">
        <f t="shared" si="941"/>
        <v/>
      </c>
      <c r="Y8479" s="54" t="str">
        <f t="shared" si="942"/>
        <v/>
      </c>
    </row>
    <row r="8480" spans="17:25" x14ac:dyDescent="0.25">
      <c r="Q8480" s="47">
        <f t="shared" si="938"/>
        <v>2015</v>
      </c>
      <c r="R8480" s="48" t="str">
        <f t="shared" si="936"/>
        <v>20152</v>
      </c>
      <c r="S8480" s="49">
        <v>42042</v>
      </c>
      <c r="T8480" s="48">
        <v>2384.7600000000002</v>
      </c>
      <c r="U8480" s="50">
        <f t="shared" si="937"/>
        <v>2420.672500000001</v>
      </c>
      <c r="V8480" s="51">
        <f t="shared" si="939"/>
        <v>2743.3867397260219</v>
      </c>
      <c r="W8480" s="53">
        <f t="shared" si="940"/>
        <v>9.6455066616929486E-5</v>
      </c>
      <c r="X8480" s="53" t="str">
        <f t="shared" si="941"/>
        <v/>
      </c>
      <c r="Y8480" s="54" t="str">
        <f t="shared" si="942"/>
        <v/>
      </c>
    </row>
    <row r="8481" spans="17:25" x14ac:dyDescent="0.25">
      <c r="Q8481" s="47">
        <f t="shared" si="938"/>
        <v>2015</v>
      </c>
      <c r="R8481" s="48" t="str">
        <f t="shared" si="936"/>
        <v>20152</v>
      </c>
      <c r="S8481" s="49">
        <v>42043</v>
      </c>
      <c r="T8481" s="48">
        <v>2384.7600000000002</v>
      </c>
      <c r="U8481" s="50">
        <f t="shared" si="937"/>
        <v>2420.672500000001</v>
      </c>
      <c r="V8481" s="51">
        <f t="shared" si="939"/>
        <v>2743.3867397260219</v>
      </c>
      <c r="W8481" s="53">
        <f t="shared" si="940"/>
        <v>0</v>
      </c>
      <c r="X8481" s="53" t="str">
        <f t="shared" si="941"/>
        <v/>
      </c>
      <c r="Y8481" s="54" t="str">
        <f t="shared" si="942"/>
        <v/>
      </c>
    </row>
    <row r="8482" spans="17:25" x14ac:dyDescent="0.25">
      <c r="Q8482" s="47">
        <f t="shared" si="938"/>
        <v>2015</v>
      </c>
      <c r="R8482" s="48" t="str">
        <f t="shared" si="936"/>
        <v>20152</v>
      </c>
      <c r="S8482" s="49">
        <v>42044</v>
      </c>
      <c r="T8482" s="48">
        <v>2384.7600000000002</v>
      </c>
      <c r="U8482" s="50">
        <f t="shared" si="937"/>
        <v>2420.672500000001</v>
      </c>
      <c r="V8482" s="51">
        <f t="shared" si="939"/>
        <v>2743.3867397260219</v>
      </c>
      <c r="W8482" s="53">
        <f t="shared" si="940"/>
        <v>0</v>
      </c>
      <c r="X8482" s="53" t="str">
        <f t="shared" si="941"/>
        <v/>
      </c>
      <c r="Y8482" s="54" t="str">
        <f t="shared" si="942"/>
        <v/>
      </c>
    </row>
    <row r="8483" spans="17:25" x14ac:dyDescent="0.25">
      <c r="Q8483" s="47">
        <f t="shared" si="938"/>
        <v>2015</v>
      </c>
      <c r="R8483" s="48" t="str">
        <f t="shared" si="936"/>
        <v>20152</v>
      </c>
      <c r="S8483" s="49">
        <v>42045</v>
      </c>
      <c r="T8483" s="48">
        <v>2371.31</v>
      </c>
      <c r="U8483" s="50">
        <f t="shared" si="937"/>
        <v>2420.672500000001</v>
      </c>
      <c r="V8483" s="51">
        <f t="shared" si="939"/>
        <v>2743.3867397260219</v>
      </c>
      <c r="W8483" s="53">
        <f t="shared" si="940"/>
        <v>-5.6399805431155414E-3</v>
      </c>
      <c r="X8483" s="53" t="str">
        <f t="shared" si="941"/>
        <v/>
      </c>
      <c r="Y8483" s="54" t="str">
        <f t="shared" si="942"/>
        <v/>
      </c>
    </row>
    <row r="8484" spans="17:25" x14ac:dyDescent="0.25">
      <c r="Q8484" s="47">
        <f t="shared" si="938"/>
        <v>2015</v>
      </c>
      <c r="R8484" s="48" t="str">
        <f t="shared" si="936"/>
        <v>20152</v>
      </c>
      <c r="S8484" s="49">
        <v>42046</v>
      </c>
      <c r="T8484" s="48">
        <v>2380.79</v>
      </c>
      <c r="U8484" s="50">
        <f t="shared" si="937"/>
        <v>2420.672500000001</v>
      </c>
      <c r="V8484" s="51">
        <f t="shared" si="939"/>
        <v>2743.3867397260219</v>
      </c>
      <c r="W8484" s="53">
        <f t="shared" si="940"/>
        <v>3.9977902509582552E-3</v>
      </c>
      <c r="X8484" s="53" t="str">
        <f t="shared" si="941"/>
        <v/>
      </c>
      <c r="Y8484" s="54" t="str">
        <f t="shared" si="942"/>
        <v/>
      </c>
    </row>
    <row r="8485" spans="17:25" x14ac:dyDescent="0.25">
      <c r="Q8485" s="47">
        <f t="shared" si="938"/>
        <v>2015</v>
      </c>
      <c r="R8485" s="48" t="str">
        <f t="shared" si="936"/>
        <v>20152</v>
      </c>
      <c r="S8485" s="49">
        <v>42047</v>
      </c>
      <c r="T8485" s="48">
        <v>2416.61</v>
      </c>
      <c r="U8485" s="50">
        <f t="shared" si="937"/>
        <v>2420.672500000001</v>
      </c>
      <c r="V8485" s="51">
        <f t="shared" si="939"/>
        <v>2743.3867397260219</v>
      </c>
      <c r="W8485" s="53">
        <f t="shared" si="940"/>
        <v>1.5045426098059922E-2</v>
      </c>
      <c r="X8485" s="53" t="str">
        <f t="shared" si="941"/>
        <v/>
      </c>
      <c r="Y8485" s="54" t="str">
        <f t="shared" si="942"/>
        <v/>
      </c>
    </row>
    <row r="8486" spans="17:25" x14ac:dyDescent="0.25">
      <c r="Q8486" s="47">
        <f t="shared" si="938"/>
        <v>2015</v>
      </c>
      <c r="R8486" s="48" t="str">
        <f t="shared" si="936"/>
        <v>20152</v>
      </c>
      <c r="S8486" s="49">
        <v>42048</v>
      </c>
      <c r="T8486" s="48">
        <v>2401.0300000000002</v>
      </c>
      <c r="U8486" s="50">
        <f t="shared" si="937"/>
        <v>2420.672500000001</v>
      </c>
      <c r="V8486" s="51">
        <f t="shared" si="939"/>
        <v>2743.3867397260219</v>
      </c>
      <c r="W8486" s="53">
        <f t="shared" si="940"/>
        <v>-6.447047723877608E-3</v>
      </c>
      <c r="X8486" s="53" t="str">
        <f t="shared" si="941"/>
        <v/>
      </c>
      <c r="Y8486" s="54" t="str">
        <f t="shared" si="942"/>
        <v/>
      </c>
    </row>
    <row r="8487" spans="17:25" x14ac:dyDescent="0.25">
      <c r="Q8487" s="47">
        <f t="shared" si="938"/>
        <v>2015</v>
      </c>
      <c r="R8487" s="48" t="str">
        <f t="shared" si="936"/>
        <v>20152</v>
      </c>
      <c r="S8487" s="49">
        <v>42049</v>
      </c>
      <c r="T8487" s="48">
        <v>2376.23</v>
      </c>
      <c r="U8487" s="50">
        <f t="shared" si="937"/>
        <v>2420.672500000001</v>
      </c>
      <c r="V8487" s="51">
        <f t="shared" si="939"/>
        <v>2743.3867397260219</v>
      </c>
      <c r="W8487" s="53">
        <f t="shared" si="940"/>
        <v>-1.0328900513529637E-2</v>
      </c>
      <c r="X8487" s="53" t="str">
        <f t="shared" si="941"/>
        <v/>
      </c>
      <c r="Y8487" s="54" t="str">
        <f t="shared" si="942"/>
        <v/>
      </c>
    </row>
    <row r="8488" spans="17:25" x14ac:dyDescent="0.25">
      <c r="Q8488" s="47">
        <f t="shared" si="938"/>
        <v>2015</v>
      </c>
      <c r="R8488" s="48" t="str">
        <f t="shared" si="936"/>
        <v>20152</v>
      </c>
      <c r="S8488" s="49">
        <v>42050</v>
      </c>
      <c r="T8488" s="48">
        <v>2376.23</v>
      </c>
      <c r="U8488" s="50">
        <f t="shared" si="937"/>
        <v>2420.672500000001</v>
      </c>
      <c r="V8488" s="51">
        <f t="shared" si="939"/>
        <v>2743.3867397260219</v>
      </c>
      <c r="W8488" s="53">
        <f t="shared" si="940"/>
        <v>0</v>
      </c>
      <c r="X8488" s="53" t="str">
        <f t="shared" si="941"/>
        <v/>
      </c>
      <c r="Y8488" s="54" t="str">
        <f t="shared" si="942"/>
        <v/>
      </c>
    </row>
    <row r="8489" spans="17:25" x14ac:dyDescent="0.25">
      <c r="Q8489" s="47">
        <f t="shared" si="938"/>
        <v>2015</v>
      </c>
      <c r="R8489" s="48" t="str">
        <f t="shared" si="936"/>
        <v>20152</v>
      </c>
      <c r="S8489" s="49">
        <v>42051</v>
      </c>
      <c r="T8489" s="48">
        <v>2376.23</v>
      </c>
      <c r="U8489" s="50">
        <f t="shared" si="937"/>
        <v>2420.672500000001</v>
      </c>
      <c r="V8489" s="51">
        <f t="shared" si="939"/>
        <v>2743.3867397260219</v>
      </c>
      <c r="W8489" s="53">
        <f t="shared" si="940"/>
        <v>0</v>
      </c>
      <c r="X8489" s="53" t="str">
        <f t="shared" si="941"/>
        <v/>
      </c>
      <c r="Y8489" s="54" t="str">
        <f t="shared" si="942"/>
        <v/>
      </c>
    </row>
    <row r="8490" spans="17:25" x14ac:dyDescent="0.25">
      <c r="Q8490" s="47">
        <f t="shared" si="938"/>
        <v>2015</v>
      </c>
      <c r="R8490" s="48" t="str">
        <f t="shared" si="936"/>
        <v>20152</v>
      </c>
      <c r="S8490" s="49">
        <v>42052</v>
      </c>
      <c r="T8490" s="48">
        <v>2376.23</v>
      </c>
      <c r="U8490" s="50">
        <f t="shared" si="937"/>
        <v>2420.672500000001</v>
      </c>
      <c r="V8490" s="51">
        <f t="shared" si="939"/>
        <v>2743.3867397260219</v>
      </c>
      <c r="W8490" s="53">
        <f t="shared" si="940"/>
        <v>0</v>
      </c>
      <c r="X8490" s="53" t="str">
        <f t="shared" si="941"/>
        <v/>
      </c>
      <c r="Y8490" s="54" t="str">
        <f t="shared" si="942"/>
        <v/>
      </c>
    </row>
    <row r="8491" spans="17:25" x14ac:dyDescent="0.25">
      <c r="Q8491" s="47">
        <f t="shared" si="938"/>
        <v>2015</v>
      </c>
      <c r="R8491" s="48" t="str">
        <f t="shared" si="936"/>
        <v>20152</v>
      </c>
      <c r="S8491" s="49">
        <v>42053</v>
      </c>
      <c r="T8491" s="48">
        <v>2416.37</v>
      </c>
      <c r="U8491" s="50">
        <f t="shared" si="937"/>
        <v>2420.672500000001</v>
      </c>
      <c r="V8491" s="51">
        <f t="shared" si="939"/>
        <v>2743.3867397260219</v>
      </c>
      <c r="W8491" s="53">
        <f t="shared" si="940"/>
        <v>1.6892304196142627E-2</v>
      </c>
      <c r="X8491" s="53" t="str">
        <f t="shared" si="941"/>
        <v/>
      </c>
      <c r="Y8491" s="54" t="str">
        <f t="shared" si="942"/>
        <v/>
      </c>
    </row>
    <row r="8492" spans="17:25" x14ac:dyDescent="0.25">
      <c r="Q8492" s="47">
        <f t="shared" si="938"/>
        <v>2015</v>
      </c>
      <c r="R8492" s="48" t="str">
        <f t="shared" si="936"/>
        <v>20152</v>
      </c>
      <c r="S8492" s="49">
        <v>42054</v>
      </c>
      <c r="T8492" s="48">
        <v>2429.71</v>
      </c>
      <c r="U8492" s="50">
        <f t="shared" si="937"/>
        <v>2420.672500000001</v>
      </c>
      <c r="V8492" s="51">
        <f t="shared" si="939"/>
        <v>2743.3867397260219</v>
      </c>
      <c r="W8492" s="53">
        <f t="shared" si="940"/>
        <v>5.520677710781019E-3</v>
      </c>
      <c r="X8492" s="53" t="str">
        <f t="shared" si="941"/>
        <v/>
      </c>
      <c r="Y8492" s="54" t="str">
        <f t="shared" si="942"/>
        <v/>
      </c>
    </row>
    <row r="8493" spans="17:25" x14ac:dyDescent="0.25">
      <c r="Q8493" s="47">
        <f t="shared" si="938"/>
        <v>2015</v>
      </c>
      <c r="R8493" s="48" t="str">
        <f t="shared" si="936"/>
        <v>20152</v>
      </c>
      <c r="S8493" s="49">
        <v>42055</v>
      </c>
      <c r="T8493" s="48">
        <v>2445.16</v>
      </c>
      <c r="U8493" s="50">
        <f t="shared" si="937"/>
        <v>2420.672500000001</v>
      </c>
      <c r="V8493" s="51">
        <f t="shared" si="939"/>
        <v>2743.3867397260219</v>
      </c>
      <c r="W8493" s="53">
        <f t="shared" si="940"/>
        <v>6.3587835585316999E-3</v>
      </c>
      <c r="X8493" s="53" t="str">
        <f t="shared" si="941"/>
        <v/>
      </c>
      <c r="Y8493" s="54" t="str">
        <f t="shared" si="942"/>
        <v/>
      </c>
    </row>
    <row r="8494" spans="17:25" x14ac:dyDescent="0.25">
      <c r="Q8494" s="47">
        <f t="shared" si="938"/>
        <v>2015</v>
      </c>
      <c r="R8494" s="48" t="str">
        <f t="shared" si="936"/>
        <v>20152</v>
      </c>
      <c r="S8494" s="49">
        <v>42056</v>
      </c>
      <c r="T8494" s="48">
        <v>2455.54</v>
      </c>
      <c r="U8494" s="50">
        <f t="shared" si="937"/>
        <v>2420.672500000001</v>
      </c>
      <c r="V8494" s="51">
        <f t="shared" si="939"/>
        <v>2743.3867397260219</v>
      </c>
      <c r="W8494" s="53">
        <f t="shared" si="940"/>
        <v>4.2451209736786844E-3</v>
      </c>
      <c r="X8494" s="53" t="str">
        <f t="shared" si="941"/>
        <v/>
      </c>
      <c r="Y8494" s="54" t="str">
        <f t="shared" si="942"/>
        <v/>
      </c>
    </row>
    <row r="8495" spans="17:25" x14ac:dyDescent="0.25">
      <c r="Q8495" s="47">
        <f t="shared" si="938"/>
        <v>2015</v>
      </c>
      <c r="R8495" s="48" t="str">
        <f t="shared" si="936"/>
        <v>20152</v>
      </c>
      <c r="S8495" s="49">
        <v>42057</v>
      </c>
      <c r="T8495" s="48">
        <v>2455.54</v>
      </c>
      <c r="U8495" s="50">
        <f t="shared" si="937"/>
        <v>2420.672500000001</v>
      </c>
      <c r="V8495" s="51">
        <f t="shared" si="939"/>
        <v>2743.3867397260219</v>
      </c>
      <c r="W8495" s="53">
        <f t="shared" si="940"/>
        <v>0</v>
      </c>
      <c r="X8495" s="53" t="str">
        <f t="shared" si="941"/>
        <v/>
      </c>
      <c r="Y8495" s="54" t="str">
        <f t="shared" si="942"/>
        <v/>
      </c>
    </row>
    <row r="8496" spans="17:25" x14ac:dyDescent="0.25">
      <c r="Q8496" s="47">
        <f t="shared" si="938"/>
        <v>2015</v>
      </c>
      <c r="R8496" s="48" t="str">
        <f t="shared" si="936"/>
        <v>20152</v>
      </c>
      <c r="S8496" s="49">
        <v>42058</v>
      </c>
      <c r="T8496" s="48">
        <v>2455.54</v>
      </c>
      <c r="U8496" s="50">
        <f t="shared" si="937"/>
        <v>2420.672500000001</v>
      </c>
      <c r="V8496" s="51">
        <f t="shared" si="939"/>
        <v>2743.3867397260219</v>
      </c>
      <c r="W8496" s="53">
        <f t="shared" si="940"/>
        <v>0</v>
      </c>
      <c r="X8496" s="53" t="str">
        <f t="shared" si="941"/>
        <v/>
      </c>
      <c r="Y8496" s="54" t="str">
        <f t="shared" si="942"/>
        <v/>
      </c>
    </row>
    <row r="8497" spans="17:25" x14ac:dyDescent="0.25">
      <c r="Q8497" s="47">
        <f t="shared" si="938"/>
        <v>2015</v>
      </c>
      <c r="R8497" s="48" t="str">
        <f t="shared" si="936"/>
        <v>20152</v>
      </c>
      <c r="S8497" s="49">
        <v>42059</v>
      </c>
      <c r="T8497" s="48">
        <v>2489.81</v>
      </c>
      <c r="U8497" s="50">
        <f t="shared" si="937"/>
        <v>2420.672500000001</v>
      </c>
      <c r="V8497" s="51">
        <f t="shared" si="939"/>
        <v>2743.3867397260219</v>
      </c>
      <c r="W8497" s="53">
        <f t="shared" si="940"/>
        <v>1.3956197007582771E-2</v>
      </c>
      <c r="X8497" s="53" t="str">
        <f t="shared" si="941"/>
        <v/>
      </c>
      <c r="Y8497" s="54" t="str">
        <f t="shared" si="942"/>
        <v/>
      </c>
    </row>
    <row r="8498" spans="17:25" x14ac:dyDescent="0.25">
      <c r="Q8498" s="47">
        <f t="shared" si="938"/>
        <v>2015</v>
      </c>
      <c r="R8498" s="48" t="str">
        <f t="shared" si="936"/>
        <v>20152</v>
      </c>
      <c r="S8498" s="49">
        <v>42060</v>
      </c>
      <c r="T8498" s="48">
        <v>2500.59</v>
      </c>
      <c r="U8498" s="50">
        <f t="shared" si="937"/>
        <v>2420.672500000001</v>
      </c>
      <c r="V8498" s="51">
        <f t="shared" si="939"/>
        <v>2743.3867397260219</v>
      </c>
      <c r="W8498" s="53">
        <f t="shared" si="940"/>
        <v>4.3296476437961751E-3</v>
      </c>
      <c r="X8498" s="53" t="str">
        <f t="shared" si="941"/>
        <v/>
      </c>
      <c r="Y8498" s="54" t="str">
        <f t="shared" si="942"/>
        <v/>
      </c>
    </row>
    <row r="8499" spans="17:25" x14ac:dyDescent="0.25">
      <c r="Q8499" s="47">
        <f t="shared" si="938"/>
        <v>2015</v>
      </c>
      <c r="R8499" s="48" t="str">
        <f t="shared" si="936"/>
        <v>20152</v>
      </c>
      <c r="S8499" s="49">
        <v>42061</v>
      </c>
      <c r="T8499" s="48">
        <v>2489.41</v>
      </c>
      <c r="U8499" s="50">
        <f t="shared" si="937"/>
        <v>2420.672500000001</v>
      </c>
      <c r="V8499" s="51">
        <f t="shared" si="939"/>
        <v>2743.3867397260219</v>
      </c>
      <c r="W8499" s="53">
        <f t="shared" si="940"/>
        <v>-4.4709448570138255E-3</v>
      </c>
      <c r="X8499" s="53" t="str">
        <f t="shared" si="941"/>
        <v/>
      </c>
      <c r="Y8499" s="54" t="str">
        <f t="shared" si="942"/>
        <v/>
      </c>
    </row>
    <row r="8500" spans="17:25" x14ac:dyDescent="0.25">
      <c r="Q8500" s="47">
        <f t="shared" si="938"/>
        <v>2015</v>
      </c>
      <c r="R8500" s="48" t="str">
        <f t="shared" si="936"/>
        <v>20152</v>
      </c>
      <c r="S8500" s="49">
        <v>42062</v>
      </c>
      <c r="T8500" s="48">
        <v>2484.58</v>
      </c>
      <c r="U8500" s="50">
        <f t="shared" si="937"/>
        <v>2420.672500000001</v>
      </c>
      <c r="V8500" s="51">
        <f t="shared" si="939"/>
        <v>2743.3867397260219</v>
      </c>
      <c r="W8500" s="53">
        <f t="shared" si="940"/>
        <v>-1.9402187666957005E-3</v>
      </c>
      <c r="X8500" s="53" t="str">
        <f t="shared" si="941"/>
        <v/>
      </c>
      <c r="Y8500" s="54" t="str">
        <f t="shared" si="942"/>
        <v/>
      </c>
    </row>
    <row r="8501" spans="17:25" x14ac:dyDescent="0.25">
      <c r="Q8501" s="47">
        <f t="shared" si="938"/>
        <v>2015</v>
      </c>
      <c r="R8501" s="48" t="str">
        <f t="shared" si="936"/>
        <v>20152</v>
      </c>
      <c r="S8501" s="49">
        <v>42063</v>
      </c>
      <c r="T8501" s="48">
        <v>2496.9899999999998</v>
      </c>
      <c r="U8501" s="50">
        <f t="shared" si="937"/>
        <v>2420.672500000001</v>
      </c>
      <c r="V8501" s="51">
        <f t="shared" si="939"/>
        <v>2743.3867397260219</v>
      </c>
      <c r="W8501" s="53">
        <f t="shared" si="940"/>
        <v>4.9948079755934849E-3</v>
      </c>
      <c r="X8501" s="53" t="str">
        <f t="shared" si="941"/>
        <v/>
      </c>
      <c r="Y8501" s="54" t="str">
        <f t="shared" si="942"/>
        <v/>
      </c>
    </row>
    <row r="8502" spans="17:25" x14ac:dyDescent="0.25">
      <c r="Q8502" s="47">
        <f t="shared" si="938"/>
        <v>2015</v>
      </c>
      <c r="R8502" s="48" t="str">
        <f t="shared" si="936"/>
        <v>20153</v>
      </c>
      <c r="S8502" s="49">
        <v>42064</v>
      </c>
      <c r="T8502" s="48">
        <v>2496.9899999999998</v>
      </c>
      <c r="U8502" s="50">
        <f t="shared" si="937"/>
        <v>2585.3622580645165</v>
      </c>
      <c r="V8502" s="51">
        <f t="shared" si="939"/>
        <v>2743.3867397260219</v>
      </c>
      <c r="W8502" s="53">
        <f t="shared" si="940"/>
        <v>0</v>
      </c>
      <c r="X8502" s="53">
        <f t="shared" si="941"/>
        <v>6.8034712694309274E-2</v>
      </c>
      <c r="Y8502" s="54" t="str">
        <f t="shared" si="942"/>
        <v/>
      </c>
    </row>
    <row r="8503" spans="17:25" x14ac:dyDescent="0.25">
      <c r="Q8503" s="47">
        <f t="shared" si="938"/>
        <v>2015</v>
      </c>
      <c r="R8503" s="48" t="str">
        <f t="shared" si="936"/>
        <v>20153</v>
      </c>
      <c r="S8503" s="49">
        <v>42065</v>
      </c>
      <c r="T8503" s="48">
        <v>2496.9899999999998</v>
      </c>
      <c r="U8503" s="50">
        <f t="shared" si="937"/>
        <v>2585.3622580645165</v>
      </c>
      <c r="V8503" s="51">
        <f t="shared" si="939"/>
        <v>2743.3867397260219</v>
      </c>
      <c r="W8503" s="53">
        <f t="shared" si="940"/>
        <v>0</v>
      </c>
      <c r="X8503" s="53" t="str">
        <f t="shared" si="941"/>
        <v/>
      </c>
      <c r="Y8503" s="54" t="str">
        <f t="shared" si="942"/>
        <v/>
      </c>
    </row>
    <row r="8504" spans="17:25" x14ac:dyDescent="0.25">
      <c r="Q8504" s="47">
        <f t="shared" si="938"/>
        <v>2015</v>
      </c>
      <c r="R8504" s="48" t="str">
        <f t="shared" si="936"/>
        <v>20153</v>
      </c>
      <c r="S8504" s="49">
        <v>42066</v>
      </c>
      <c r="T8504" s="48">
        <v>2522.0300000000002</v>
      </c>
      <c r="U8504" s="50">
        <f t="shared" si="937"/>
        <v>2585.3622580645165</v>
      </c>
      <c r="V8504" s="51">
        <f t="shared" si="939"/>
        <v>2743.3867397260219</v>
      </c>
      <c r="W8504" s="53">
        <f t="shared" si="940"/>
        <v>1.0028073800856463E-2</v>
      </c>
      <c r="X8504" s="53" t="str">
        <f t="shared" si="941"/>
        <v/>
      </c>
      <c r="Y8504" s="54" t="str">
        <f t="shared" si="942"/>
        <v/>
      </c>
    </row>
    <row r="8505" spans="17:25" x14ac:dyDescent="0.25">
      <c r="Q8505" s="47">
        <f t="shared" si="938"/>
        <v>2015</v>
      </c>
      <c r="R8505" s="48" t="str">
        <f t="shared" si="936"/>
        <v>20153</v>
      </c>
      <c r="S8505" s="49">
        <v>42067</v>
      </c>
      <c r="T8505" s="48">
        <v>2555.08</v>
      </c>
      <c r="U8505" s="50">
        <f t="shared" si="937"/>
        <v>2585.3622580645165</v>
      </c>
      <c r="V8505" s="51">
        <f t="shared" si="939"/>
        <v>2743.3867397260219</v>
      </c>
      <c r="W8505" s="53">
        <f t="shared" si="940"/>
        <v>1.3104522943818919E-2</v>
      </c>
      <c r="X8505" s="53" t="str">
        <f t="shared" si="941"/>
        <v/>
      </c>
      <c r="Y8505" s="54" t="str">
        <f t="shared" si="942"/>
        <v/>
      </c>
    </row>
    <row r="8506" spans="17:25" x14ac:dyDescent="0.25">
      <c r="Q8506" s="47">
        <f t="shared" si="938"/>
        <v>2015</v>
      </c>
      <c r="R8506" s="48" t="str">
        <f t="shared" si="936"/>
        <v>20153</v>
      </c>
      <c r="S8506" s="49">
        <v>42068</v>
      </c>
      <c r="T8506" s="48">
        <v>2565.9</v>
      </c>
      <c r="U8506" s="50">
        <f t="shared" si="937"/>
        <v>2585.3622580645165</v>
      </c>
      <c r="V8506" s="51">
        <f t="shared" si="939"/>
        <v>2743.3867397260219</v>
      </c>
      <c r="W8506" s="53">
        <f t="shared" si="940"/>
        <v>4.234701066111457E-3</v>
      </c>
      <c r="X8506" s="53" t="str">
        <f t="shared" si="941"/>
        <v/>
      </c>
      <c r="Y8506" s="54" t="str">
        <f t="shared" si="942"/>
        <v/>
      </c>
    </row>
    <row r="8507" spans="17:25" x14ac:dyDescent="0.25">
      <c r="Q8507" s="47">
        <f t="shared" si="938"/>
        <v>2015</v>
      </c>
      <c r="R8507" s="48" t="str">
        <f t="shared" si="936"/>
        <v>20153</v>
      </c>
      <c r="S8507" s="49">
        <v>42069</v>
      </c>
      <c r="T8507" s="48">
        <v>2543.4699999999998</v>
      </c>
      <c r="U8507" s="50">
        <f t="shared" si="937"/>
        <v>2585.3622580645165</v>
      </c>
      <c r="V8507" s="51">
        <f t="shared" si="939"/>
        <v>2743.3867397260219</v>
      </c>
      <c r="W8507" s="53">
        <f t="shared" si="940"/>
        <v>-8.7415721579173766E-3</v>
      </c>
      <c r="X8507" s="53" t="str">
        <f t="shared" si="941"/>
        <v/>
      </c>
      <c r="Y8507" s="54" t="str">
        <f t="shared" si="942"/>
        <v/>
      </c>
    </row>
    <row r="8508" spans="17:25" x14ac:dyDescent="0.25">
      <c r="Q8508" s="47">
        <f t="shared" si="938"/>
        <v>2015</v>
      </c>
      <c r="R8508" s="48" t="str">
        <f t="shared" si="936"/>
        <v>20153</v>
      </c>
      <c r="S8508" s="49">
        <v>42070</v>
      </c>
      <c r="T8508" s="48">
        <v>2565.61</v>
      </c>
      <c r="U8508" s="50">
        <f t="shared" si="937"/>
        <v>2585.3622580645165</v>
      </c>
      <c r="V8508" s="51">
        <f t="shared" si="939"/>
        <v>2743.3867397260219</v>
      </c>
      <c r="W8508" s="53">
        <f t="shared" si="940"/>
        <v>8.7046436561077911E-3</v>
      </c>
      <c r="X8508" s="53" t="str">
        <f t="shared" si="941"/>
        <v/>
      </c>
      <c r="Y8508" s="54" t="str">
        <f t="shared" si="942"/>
        <v/>
      </c>
    </row>
    <row r="8509" spans="17:25" x14ac:dyDescent="0.25">
      <c r="Q8509" s="47">
        <f t="shared" si="938"/>
        <v>2015</v>
      </c>
      <c r="R8509" s="48" t="str">
        <f t="shared" si="936"/>
        <v>20153</v>
      </c>
      <c r="S8509" s="49">
        <v>42071</v>
      </c>
      <c r="T8509" s="48">
        <v>2565.61</v>
      </c>
      <c r="U8509" s="50">
        <f t="shared" si="937"/>
        <v>2585.3622580645165</v>
      </c>
      <c r="V8509" s="51">
        <f t="shared" si="939"/>
        <v>2743.3867397260219</v>
      </c>
      <c r="W8509" s="53">
        <f t="shared" si="940"/>
        <v>0</v>
      </c>
      <c r="X8509" s="53" t="str">
        <f t="shared" si="941"/>
        <v/>
      </c>
      <c r="Y8509" s="54" t="str">
        <f t="shared" si="942"/>
        <v/>
      </c>
    </row>
    <row r="8510" spans="17:25" x14ac:dyDescent="0.25">
      <c r="Q8510" s="47">
        <f t="shared" si="938"/>
        <v>2015</v>
      </c>
      <c r="R8510" s="48" t="str">
        <f t="shared" si="936"/>
        <v>20153</v>
      </c>
      <c r="S8510" s="49">
        <v>42072</v>
      </c>
      <c r="T8510" s="48">
        <v>2565.61</v>
      </c>
      <c r="U8510" s="50">
        <f t="shared" si="937"/>
        <v>2585.3622580645165</v>
      </c>
      <c r="V8510" s="51">
        <f t="shared" si="939"/>
        <v>2743.3867397260219</v>
      </c>
      <c r="W8510" s="53">
        <f t="shared" si="940"/>
        <v>0</v>
      </c>
      <c r="X8510" s="53" t="str">
        <f t="shared" si="941"/>
        <v/>
      </c>
      <c r="Y8510" s="54" t="str">
        <f t="shared" si="942"/>
        <v/>
      </c>
    </row>
    <row r="8511" spans="17:25" x14ac:dyDescent="0.25">
      <c r="Q8511" s="47">
        <f t="shared" si="938"/>
        <v>2015</v>
      </c>
      <c r="R8511" s="48" t="str">
        <f t="shared" si="936"/>
        <v>20153</v>
      </c>
      <c r="S8511" s="49">
        <v>42073</v>
      </c>
      <c r="T8511" s="48">
        <v>2592.86</v>
      </c>
      <c r="U8511" s="50">
        <f t="shared" si="937"/>
        <v>2585.3622580645165</v>
      </c>
      <c r="V8511" s="51">
        <f t="shared" si="939"/>
        <v>2743.3867397260219</v>
      </c>
      <c r="W8511" s="53">
        <f t="shared" si="940"/>
        <v>1.0621255763736404E-2</v>
      </c>
      <c r="X8511" s="53" t="str">
        <f t="shared" si="941"/>
        <v/>
      </c>
      <c r="Y8511" s="54" t="str">
        <f t="shared" si="942"/>
        <v/>
      </c>
    </row>
    <row r="8512" spans="17:25" x14ac:dyDescent="0.25">
      <c r="Q8512" s="47">
        <f t="shared" si="938"/>
        <v>2015</v>
      </c>
      <c r="R8512" s="48" t="str">
        <f t="shared" si="936"/>
        <v>20153</v>
      </c>
      <c r="S8512" s="49">
        <v>42074</v>
      </c>
      <c r="T8512" s="48">
        <v>2618.79</v>
      </c>
      <c r="U8512" s="50">
        <f t="shared" si="937"/>
        <v>2585.3622580645165</v>
      </c>
      <c r="V8512" s="51">
        <f t="shared" si="939"/>
        <v>2743.3867397260219</v>
      </c>
      <c r="W8512" s="53">
        <f t="shared" si="940"/>
        <v>1.0000539944308606E-2</v>
      </c>
      <c r="X8512" s="53" t="str">
        <f t="shared" si="941"/>
        <v/>
      </c>
      <c r="Y8512" s="54" t="str">
        <f t="shared" si="942"/>
        <v/>
      </c>
    </row>
    <row r="8513" spans="17:25" x14ac:dyDescent="0.25">
      <c r="Q8513" s="47">
        <f t="shared" si="938"/>
        <v>2015</v>
      </c>
      <c r="R8513" s="48" t="str">
        <f t="shared" si="936"/>
        <v>20153</v>
      </c>
      <c r="S8513" s="49">
        <v>42075</v>
      </c>
      <c r="T8513" s="48">
        <v>2633.65</v>
      </c>
      <c r="U8513" s="50">
        <f t="shared" si="937"/>
        <v>2585.3622580645165</v>
      </c>
      <c r="V8513" s="51">
        <f t="shared" si="939"/>
        <v>2743.3867397260219</v>
      </c>
      <c r="W8513" s="53">
        <f t="shared" si="940"/>
        <v>5.6743763341084996E-3</v>
      </c>
      <c r="X8513" s="53" t="str">
        <f t="shared" si="941"/>
        <v/>
      </c>
      <c r="Y8513" s="54" t="str">
        <f t="shared" si="942"/>
        <v/>
      </c>
    </row>
    <row r="8514" spans="17:25" x14ac:dyDescent="0.25">
      <c r="Q8514" s="47">
        <f t="shared" si="938"/>
        <v>2015</v>
      </c>
      <c r="R8514" s="48" t="str">
        <f t="shared" si="936"/>
        <v>20153</v>
      </c>
      <c r="S8514" s="49">
        <v>42076</v>
      </c>
      <c r="T8514" s="48">
        <v>2610.08</v>
      </c>
      <c r="U8514" s="50">
        <f t="shared" si="937"/>
        <v>2585.3622580645165</v>
      </c>
      <c r="V8514" s="51">
        <f t="shared" si="939"/>
        <v>2743.3867397260219</v>
      </c>
      <c r="W8514" s="53">
        <f t="shared" si="940"/>
        <v>-8.9495566988780917E-3</v>
      </c>
      <c r="X8514" s="53" t="str">
        <f t="shared" si="941"/>
        <v/>
      </c>
      <c r="Y8514" s="54" t="str">
        <f t="shared" si="942"/>
        <v/>
      </c>
    </row>
    <row r="8515" spans="17:25" x14ac:dyDescent="0.25">
      <c r="Q8515" s="47">
        <f t="shared" si="938"/>
        <v>2015</v>
      </c>
      <c r="R8515" s="48" t="str">
        <f t="shared" si="936"/>
        <v>20153</v>
      </c>
      <c r="S8515" s="49">
        <v>42077</v>
      </c>
      <c r="T8515" s="48">
        <v>2661.52</v>
      </c>
      <c r="U8515" s="50">
        <f t="shared" si="937"/>
        <v>2585.3622580645165</v>
      </c>
      <c r="V8515" s="51">
        <f t="shared" si="939"/>
        <v>2743.3867397260219</v>
      </c>
      <c r="W8515" s="53">
        <f t="shared" si="940"/>
        <v>1.9708208177527053E-2</v>
      </c>
      <c r="X8515" s="53" t="str">
        <f t="shared" si="941"/>
        <v/>
      </c>
      <c r="Y8515" s="54" t="str">
        <f t="shared" si="942"/>
        <v/>
      </c>
    </row>
    <row r="8516" spans="17:25" x14ac:dyDescent="0.25">
      <c r="Q8516" s="47">
        <f t="shared" si="938"/>
        <v>2015</v>
      </c>
      <c r="R8516" s="48" t="str">
        <f t="shared" si="936"/>
        <v>20153</v>
      </c>
      <c r="S8516" s="49">
        <v>42078</v>
      </c>
      <c r="T8516" s="48">
        <v>2661.52</v>
      </c>
      <c r="U8516" s="50">
        <f t="shared" si="937"/>
        <v>2585.3622580645165</v>
      </c>
      <c r="V8516" s="51">
        <f t="shared" si="939"/>
        <v>2743.3867397260219</v>
      </c>
      <c r="W8516" s="53">
        <f t="shared" si="940"/>
        <v>0</v>
      </c>
      <c r="X8516" s="53" t="str">
        <f t="shared" si="941"/>
        <v/>
      </c>
      <c r="Y8516" s="54" t="str">
        <f t="shared" si="942"/>
        <v/>
      </c>
    </row>
    <row r="8517" spans="17:25" x14ac:dyDescent="0.25">
      <c r="Q8517" s="47">
        <f t="shared" si="938"/>
        <v>2015</v>
      </c>
      <c r="R8517" s="48" t="str">
        <f t="shared" si="936"/>
        <v>20153</v>
      </c>
      <c r="S8517" s="49">
        <v>42079</v>
      </c>
      <c r="T8517" s="48">
        <v>2661.52</v>
      </c>
      <c r="U8517" s="50">
        <f t="shared" si="937"/>
        <v>2585.3622580645165</v>
      </c>
      <c r="V8517" s="51">
        <f t="shared" si="939"/>
        <v>2743.3867397260219</v>
      </c>
      <c r="W8517" s="53">
        <f t="shared" si="940"/>
        <v>0</v>
      </c>
      <c r="X8517" s="53" t="str">
        <f t="shared" si="941"/>
        <v/>
      </c>
      <c r="Y8517" s="54" t="str">
        <f t="shared" si="942"/>
        <v/>
      </c>
    </row>
    <row r="8518" spans="17:25" x14ac:dyDescent="0.25">
      <c r="Q8518" s="47">
        <f t="shared" si="938"/>
        <v>2015</v>
      </c>
      <c r="R8518" s="48" t="str">
        <f t="shared" si="936"/>
        <v>20153</v>
      </c>
      <c r="S8518" s="49">
        <v>42080</v>
      </c>
      <c r="T8518" s="48">
        <v>2675.08</v>
      </c>
      <c r="U8518" s="50">
        <f t="shared" si="937"/>
        <v>2585.3622580645165</v>
      </c>
      <c r="V8518" s="51">
        <f t="shared" si="939"/>
        <v>2743.3867397260219</v>
      </c>
      <c r="W8518" s="53">
        <f t="shared" si="940"/>
        <v>5.094833027743606E-3</v>
      </c>
      <c r="X8518" s="53" t="str">
        <f t="shared" si="941"/>
        <v/>
      </c>
      <c r="Y8518" s="54" t="str">
        <f t="shared" si="942"/>
        <v/>
      </c>
    </row>
    <row r="8519" spans="17:25" x14ac:dyDescent="0.25">
      <c r="Q8519" s="47">
        <f t="shared" si="938"/>
        <v>2015</v>
      </c>
      <c r="R8519" s="48" t="str">
        <f t="shared" ref="R8519:R8582" si="943">+YEAR(S8519)&amp;MONTH(S8519)</f>
        <v>20153</v>
      </c>
      <c r="S8519" s="49">
        <v>42081</v>
      </c>
      <c r="T8519" s="48">
        <v>2677.97</v>
      </c>
      <c r="U8519" s="50">
        <f t="shared" ref="U8519:U8582" si="944">+AVERAGEIF($R$3:$R$12000,R8519,$T$3:$T$12000)</f>
        <v>2585.3622580645165</v>
      </c>
      <c r="V8519" s="51">
        <f t="shared" si="939"/>
        <v>2743.3867397260219</v>
      </c>
      <c r="W8519" s="53">
        <f t="shared" si="940"/>
        <v>1.0803415224964752E-3</v>
      </c>
      <c r="X8519" s="53" t="str">
        <f t="shared" si="941"/>
        <v/>
      </c>
      <c r="Y8519" s="54" t="str">
        <f t="shared" si="942"/>
        <v/>
      </c>
    </row>
    <row r="8520" spans="17:25" x14ac:dyDescent="0.25">
      <c r="Q8520" s="47">
        <f t="shared" ref="Q8520:Q8583" si="945">+YEAR(S8520)</f>
        <v>2015</v>
      </c>
      <c r="R8520" s="48" t="str">
        <f t="shared" si="943"/>
        <v>20153</v>
      </c>
      <c r="S8520" s="49">
        <v>42082</v>
      </c>
      <c r="T8520" s="48">
        <v>2651.49</v>
      </c>
      <c r="U8520" s="50">
        <f t="shared" si="944"/>
        <v>2585.3622580645165</v>
      </c>
      <c r="V8520" s="51">
        <f t="shared" ref="V8520:V8583" si="946">+AVERAGEIF($Q$3:$Q$12000,Q8520,$T$3:$T$12000)</f>
        <v>2743.3867397260219</v>
      </c>
      <c r="W8520" s="53">
        <f t="shared" si="940"/>
        <v>-9.8880868717722281E-3</v>
      </c>
      <c r="X8520" s="53" t="str">
        <f t="shared" si="941"/>
        <v/>
      </c>
      <c r="Y8520" s="54" t="str">
        <f t="shared" si="942"/>
        <v/>
      </c>
    </row>
    <row r="8521" spans="17:25" x14ac:dyDescent="0.25">
      <c r="Q8521" s="47">
        <f t="shared" si="945"/>
        <v>2015</v>
      </c>
      <c r="R8521" s="48" t="str">
        <f t="shared" si="943"/>
        <v>20153</v>
      </c>
      <c r="S8521" s="49">
        <v>42083</v>
      </c>
      <c r="T8521" s="48">
        <v>2613.38</v>
      </c>
      <c r="U8521" s="50">
        <f t="shared" si="944"/>
        <v>2585.3622580645165</v>
      </c>
      <c r="V8521" s="51">
        <f t="shared" si="946"/>
        <v>2743.3867397260219</v>
      </c>
      <c r="W8521" s="53">
        <f t="shared" ref="W8521:W8584" si="947">+T8521/T8520-1</f>
        <v>-1.437305062436578E-2</v>
      </c>
      <c r="X8521" s="53" t="str">
        <f t="shared" ref="X8521:X8584" si="948">IF(U8521/U8520-1=0,"",U8521/U8520-1)</f>
        <v/>
      </c>
      <c r="Y8521" s="54" t="str">
        <f t="shared" ref="Y8521:Y8584" si="949">+IF(V8521=V8520,"",V8521/V8520-1)</f>
        <v/>
      </c>
    </row>
    <row r="8522" spans="17:25" x14ac:dyDescent="0.25">
      <c r="Q8522" s="47">
        <f t="shared" si="945"/>
        <v>2015</v>
      </c>
      <c r="R8522" s="48" t="str">
        <f t="shared" si="943"/>
        <v>20153</v>
      </c>
      <c r="S8522" s="49">
        <v>42084</v>
      </c>
      <c r="T8522" s="48">
        <v>2587.71</v>
      </c>
      <c r="U8522" s="50">
        <f t="shared" si="944"/>
        <v>2585.3622580645165</v>
      </c>
      <c r="V8522" s="51">
        <f t="shared" si="946"/>
        <v>2743.3867397260219</v>
      </c>
      <c r="W8522" s="53">
        <f t="shared" si="947"/>
        <v>-9.8225286793348632E-3</v>
      </c>
      <c r="X8522" s="53" t="str">
        <f t="shared" si="948"/>
        <v/>
      </c>
      <c r="Y8522" s="54" t="str">
        <f t="shared" si="949"/>
        <v/>
      </c>
    </row>
    <row r="8523" spans="17:25" x14ac:dyDescent="0.25">
      <c r="Q8523" s="47">
        <f t="shared" si="945"/>
        <v>2015</v>
      </c>
      <c r="R8523" s="48" t="str">
        <f t="shared" si="943"/>
        <v>20153</v>
      </c>
      <c r="S8523" s="49">
        <v>42085</v>
      </c>
      <c r="T8523" s="48">
        <v>2587.71</v>
      </c>
      <c r="U8523" s="50">
        <f t="shared" si="944"/>
        <v>2585.3622580645165</v>
      </c>
      <c r="V8523" s="51">
        <f t="shared" si="946"/>
        <v>2743.3867397260219</v>
      </c>
      <c r="W8523" s="53">
        <f t="shared" si="947"/>
        <v>0</v>
      </c>
      <c r="X8523" s="53" t="str">
        <f t="shared" si="948"/>
        <v/>
      </c>
      <c r="Y8523" s="54" t="str">
        <f t="shared" si="949"/>
        <v/>
      </c>
    </row>
    <row r="8524" spans="17:25" x14ac:dyDescent="0.25">
      <c r="Q8524" s="47">
        <f t="shared" si="945"/>
        <v>2015</v>
      </c>
      <c r="R8524" s="48" t="str">
        <f t="shared" si="943"/>
        <v>20153</v>
      </c>
      <c r="S8524" s="49">
        <v>42086</v>
      </c>
      <c r="T8524" s="48">
        <v>2587.71</v>
      </c>
      <c r="U8524" s="50">
        <f t="shared" si="944"/>
        <v>2585.3622580645165</v>
      </c>
      <c r="V8524" s="51">
        <f t="shared" si="946"/>
        <v>2743.3867397260219</v>
      </c>
      <c r="W8524" s="53">
        <f t="shared" si="947"/>
        <v>0</v>
      </c>
      <c r="X8524" s="53" t="str">
        <f t="shared" si="948"/>
        <v/>
      </c>
      <c r="Y8524" s="54" t="str">
        <f t="shared" si="949"/>
        <v/>
      </c>
    </row>
    <row r="8525" spans="17:25" x14ac:dyDescent="0.25">
      <c r="Q8525" s="47">
        <f t="shared" si="945"/>
        <v>2015</v>
      </c>
      <c r="R8525" s="48" t="str">
        <f t="shared" si="943"/>
        <v>20153</v>
      </c>
      <c r="S8525" s="49">
        <v>42087</v>
      </c>
      <c r="T8525" s="48">
        <v>2587.71</v>
      </c>
      <c r="U8525" s="50">
        <f t="shared" si="944"/>
        <v>2585.3622580645165</v>
      </c>
      <c r="V8525" s="51">
        <f t="shared" si="946"/>
        <v>2743.3867397260219</v>
      </c>
      <c r="W8525" s="53">
        <f t="shared" si="947"/>
        <v>0</v>
      </c>
      <c r="X8525" s="53" t="str">
        <f t="shared" si="948"/>
        <v/>
      </c>
      <c r="Y8525" s="54" t="str">
        <f t="shared" si="949"/>
        <v/>
      </c>
    </row>
    <row r="8526" spans="17:25" x14ac:dyDescent="0.25">
      <c r="Q8526" s="47">
        <f t="shared" si="945"/>
        <v>2015</v>
      </c>
      <c r="R8526" s="48" t="str">
        <f t="shared" si="943"/>
        <v>20153</v>
      </c>
      <c r="S8526" s="49">
        <v>42088</v>
      </c>
      <c r="T8526" s="48">
        <v>2526.79</v>
      </c>
      <c r="U8526" s="50">
        <f t="shared" si="944"/>
        <v>2585.3622580645165</v>
      </c>
      <c r="V8526" s="51">
        <f t="shared" si="946"/>
        <v>2743.3867397260219</v>
      </c>
      <c r="W8526" s="53">
        <f t="shared" si="947"/>
        <v>-2.3542050693470262E-2</v>
      </c>
      <c r="X8526" s="53" t="str">
        <f t="shared" si="948"/>
        <v/>
      </c>
      <c r="Y8526" s="54" t="str">
        <f t="shared" si="949"/>
        <v/>
      </c>
    </row>
    <row r="8527" spans="17:25" x14ac:dyDescent="0.25">
      <c r="Q8527" s="47">
        <f t="shared" si="945"/>
        <v>2015</v>
      </c>
      <c r="R8527" s="48" t="str">
        <f t="shared" si="943"/>
        <v>20153</v>
      </c>
      <c r="S8527" s="49">
        <v>42089</v>
      </c>
      <c r="T8527" s="48">
        <v>2535.5500000000002</v>
      </c>
      <c r="U8527" s="50">
        <f t="shared" si="944"/>
        <v>2585.3622580645165</v>
      </c>
      <c r="V8527" s="51">
        <f t="shared" si="946"/>
        <v>2743.3867397260219</v>
      </c>
      <c r="W8527" s="53">
        <f t="shared" si="947"/>
        <v>3.4668492435065978E-3</v>
      </c>
      <c r="X8527" s="53" t="str">
        <f t="shared" si="948"/>
        <v/>
      </c>
      <c r="Y8527" s="54" t="str">
        <f t="shared" si="949"/>
        <v/>
      </c>
    </row>
    <row r="8528" spans="17:25" x14ac:dyDescent="0.25">
      <c r="Q8528" s="47">
        <f t="shared" si="945"/>
        <v>2015</v>
      </c>
      <c r="R8528" s="48" t="str">
        <f t="shared" si="943"/>
        <v>20153</v>
      </c>
      <c r="S8528" s="49">
        <v>42090</v>
      </c>
      <c r="T8528" s="48">
        <v>2551.3000000000002</v>
      </c>
      <c r="U8528" s="50">
        <f t="shared" si="944"/>
        <v>2585.3622580645165</v>
      </c>
      <c r="V8528" s="51">
        <f t="shared" si="946"/>
        <v>2743.3867397260219</v>
      </c>
      <c r="W8528" s="53">
        <f t="shared" si="947"/>
        <v>6.2116700518624057E-3</v>
      </c>
      <c r="X8528" s="53" t="str">
        <f t="shared" si="948"/>
        <v/>
      </c>
      <c r="Y8528" s="54" t="str">
        <f t="shared" si="949"/>
        <v/>
      </c>
    </row>
    <row r="8529" spans="17:25" x14ac:dyDescent="0.25">
      <c r="Q8529" s="47">
        <f t="shared" si="945"/>
        <v>2015</v>
      </c>
      <c r="R8529" s="48" t="str">
        <f t="shared" si="943"/>
        <v>20153</v>
      </c>
      <c r="S8529" s="49">
        <v>42091</v>
      </c>
      <c r="T8529" s="48">
        <v>2556.85</v>
      </c>
      <c r="U8529" s="50">
        <f t="shared" si="944"/>
        <v>2585.3622580645165</v>
      </c>
      <c r="V8529" s="51">
        <f t="shared" si="946"/>
        <v>2743.3867397260219</v>
      </c>
      <c r="W8529" s="53">
        <f t="shared" si="947"/>
        <v>2.1753615803707937E-3</v>
      </c>
      <c r="X8529" s="53" t="str">
        <f t="shared" si="948"/>
        <v/>
      </c>
      <c r="Y8529" s="54" t="str">
        <f t="shared" si="949"/>
        <v/>
      </c>
    </row>
    <row r="8530" spans="17:25" x14ac:dyDescent="0.25">
      <c r="Q8530" s="47">
        <f t="shared" si="945"/>
        <v>2015</v>
      </c>
      <c r="R8530" s="48" t="str">
        <f t="shared" si="943"/>
        <v>20153</v>
      </c>
      <c r="S8530" s="49">
        <v>42092</v>
      </c>
      <c r="T8530" s="48">
        <v>2556.85</v>
      </c>
      <c r="U8530" s="50">
        <f t="shared" si="944"/>
        <v>2585.3622580645165</v>
      </c>
      <c r="V8530" s="51">
        <f t="shared" si="946"/>
        <v>2743.3867397260219</v>
      </c>
      <c r="W8530" s="53">
        <f t="shared" si="947"/>
        <v>0</v>
      </c>
      <c r="X8530" s="53" t="str">
        <f t="shared" si="948"/>
        <v/>
      </c>
      <c r="Y8530" s="54" t="str">
        <f t="shared" si="949"/>
        <v/>
      </c>
    </row>
    <row r="8531" spans="17:25" x14ac:dyDescent="0.25">
      <c r="Q8531" s="47">
        <f t="shared" si="945"/>
        <v>2015</v>
      </c>
      <c r="R8531" s="48" t="str">
        <f t="shared" si="943"/>
        <v>20153</v>
      </c>
      <c r="S8531" s="49">
        <v>42093</v>
      </c>
      <c r="T8531" s="48">
        <v>2556.85</v>
      </c>
      <c r="U8531" s="50">
        <f t="shared" si="944"/>
        <v>2585.3622580645165</v>
      </c>
      <c r="V8531" s="51">
        <f t="shared" si="946"/>
        <v>2743.3867397260219</v>
      </c>
      <c r="W8531" s="53">
        <f t="shared" si="947"/>
        <v>0</v>
      </c>
      <c r="X8531" s="53" t="str">
        <f t="shared" si="948"/>
        <v/>
      </c>
      <c r="Y8531" s="54" t="str">
        <f t="shared" si="949"/>
        <v/>
      </c>
    </row>
    <row r="8532" spans="17:25" x14ac:dyDescent="0.25">
      <c r="Q8532" s="47">
        <f t="shared" si="945"/>
        <v>2015</v>
      </c>
      <c r="R8532" s="48" t="str">
        <f t="shared" si="943"/>
        <v>20153</v>
      </c>
      <c r="S8532" s="49">
        <v>42094</v>
      </c>
      <c r="T8532" s="48">
        <v>2576.0500000000002</v>
      </c>
      <c r="U8532" s="50">
        <f t="shared" si="944"/>
        <v>2585.3622580645165</v>
      </c>
      <c r="V8532" s="51">
        <f t="shared" si="946"/>
        <v>2743.3867397260219</v>
      </c>
      <c r="W8532" s="53">
        <f t="shared" si="947"/>
        <v>7.5092398850149511E-3</v>
      </c>
      <c r="X8532" s="53" t="str">
        <f t="shared" si="948"/>
        <v/>
      </c>
      <c r="Y8532" s="54" t="str">
        <f t="shared" si="949"/>
        <v/>
      </c>
    </row>
    <row r="8533" spans="17:25" x14ac:dyDescent="0.25">
      <c r="Q8533" s="47">
        <f t="shared" si="945"/>
        <v>2015</v>
      </c>
      <c r="R8533" s="48" t="str">
        <f t="shared" si="943"/>
        <v>20154</v>
      </c>
      <c r="S8533" s="49">
        <v>42095</v>
      </c>
      <c r="T8533" s="48">
        <v>2598.36</v>
      </c>
      <c r="U8533" s="50">
        <f t="shared" si="944"/>
        <v>2505.248</v>
      </c>
      <c r="V8533" s="51">
        <f t="shared" si="946"/>
        <v>2743.3867397260219</v>
      </c>
      <c r="W8533" s="53">
        <f t="shared" si="947"/>
        <v>8.6605461850506327E-3</v>
      </c>
      <c r="X8533" s="53">
        <f t="shared" si="948"/>
        <v>-3.098763347945388E-2</v>
      </c>
      <c r="Y8533" s="54" t="str">
        <f t="shared" si="949"/>
        <v/>
      </c>
    </row>
    <row r="8534" spans="17:25" x14ac:dyDescent="0.25">
      <c r="Q8534" s="47">
        <f t="shared" si="945"/>
        <v>2015</v>
      </c>
      <c r="R8534" s="48" t="str">
        <f t="shared" si="943"/>
        <v>20154</v>
      </c>
      <c r="S8534" s="49">
        <v>42096</v>
      </c>
      <c r="T8534" s="48">
        <v>2576.41</v>
      </c>
      <c r="U8534" s="50">
        <f t="shared" si="944"/>
        <v>2505.248</v>
      </c>
      <c r="V8534" s="51">
        <f t="shared" si="946"/>
        <v>2743.3867397260219</v>
      </c>
      <c r="W8534" s="53">
        <f t="shared" si="947"/>
        <v>-8.4476362012962936E-3</v>
      </c>
      <c r="X8534" s="53" t="str">
        <f t="shared" si="948"/>
        <v/>
      </c>
      <c r="Y8534" s="54" t="str">
        <f t="shared" si="949"/>
        <v/>
      </c>
    </row>
    <row r="8535" spans="17:25" x14ac:dyDescent="0.25">
      <c r="Q8535" s="47">
        <f t="shared" si="945"/>
        <v>2015</v>
      </c>
      <c r="R8535" s="48" t="str">
        <f t="shared" si="943"/>
        <v>20154</v>
      </c>
      <c r="S8535" s="49">
        <v>42097</v>
      </c>
      <c r="T8535" s="48">
        <v>2576.41</v>
      </c>
      <c r="U8535" s="50">
        <f t="shared" si="944"/>
        <v>2505.248</v>
      </c>
      <c r="V8535" s="51">
        <f t="shared" si="946"/>
        <v>2743.3867397260219</v>
      </c>
      <c r="W8535" s="53">
        <f t="shared" si="947"/>
        <v>0</v>
      </c>
      <c r="X8535" s="53" t="str">
        <f t="shared" si="948"/>
        <v/>
      </c>
      <c r="Y8535" s="54" t="str">
        <f t="shared" si="949"/>
        <v/>
      </c>
    </row>
    <row r="8536" spans="17:25" x14ac:dyDescent="0.25">
      <c r="Q8536" s="47">
        <f t="shared" si="945"/>
        <v>2015</v>
      </c>
      <c r="R8536" s="48" t="str">
        <f t="shared" si="943"/>
        <v>20154</v>
      </c>
      <c r="S8536" s="49">
        <v>42098</v>
      </c>
      <c r="T8536" s="48">
        <v>2576.41</v>
      </c>
      <c r="U8536" s="50">
        <f t="shared" si="944"/>
        <v>2505.248</v>
      </c>
      <c r="V8536" s="51">
        <f t="shared" si="946"/>
        <v>2743.3867397260219</v>
      </c>
      <c r="W8536" s="53">
        <f t="shared" si="947"/>
        <v>0</v>
      </c>
      <c r="X8536" s="53" t="str">
        <f t="shared" si="948"/>
        <v/>
      </c>
      <c r="Y8536" s="54" t="str">
        <f t="shared" si="949"/>
        <v/>
      </c>
    </row>
    <row r="8537" spans="17:25" x14ac:dyDescent="0.25">
      <c r="Q8537" s="47">
        <f t="shared" si="945"/>
        <v>2015</v>
      </c>
      <c r="R8537" s="48" t="str">
        <f t="shared" si="943"/>
        <v>20154</v>
      </c>
      <c r="S8537" s="49">
        <v>42099</v>
      </c>
      <c r="T8537" s="48">
        <v>2576.41</v>
      </c>
      <c r="U8537" s="50">
        <f t="shared" si="944"/>
        <v>2505.248</v>
      </c>
      <c r="V8537" s="51">
        <f t="shared" si="946"/>
        <v>2743.3867397260219</v>
      </c>
      <c r="W8537" s="53">
        <f t="shared" si="947"/>
        <v>0</v>
      </c>
      <c r="X8537" s="53" t="str">
        <f t="shared" si="948"/>
        <v/>
      </c>
      <c r="Y8537" s="54" t="str">
        <f t="shared" si="949"/>
        <v/>
      </c>
    </row>
    <row r="8538" spans="17:25" x14ac:dyDescent="0.25">
      <c r="Q8538" s="47">
        <f t="shared" si="945"/>
        <v>2015</v>
      </c>
      <c r="R8538" s="48" t="str">
        <f t="shared" si="943"/>
        <v>20154</v>
      </c>
      <c r="S8538" s="49">
        <v>42100</v>
      </c>
      <c r="T8538" s="48">
        <v>2576.41</v>
      </c>
      <c r="U8538" s="50">
        <f t="shared" si="944"/>
        <v>2505.248</v>
      </c>
      <c r="V8538" s="51">
        <f t="shared" si="946"/>
        <v>2743.3867397260219</v>
      </c>
      <c r="W8538" s="53">
        <f t="shared" si="947"/>
        <v>0</v>
      </c>
      <c r="X8538" s="53" t="str">
        <f t="shared" si="948"/>
        <v/>
      </c>
      <c r="Y8538" s="54" t="str">
        <f t="shared" si="949"/>
        <v/>
      </c>
    </row>
    <row r="8539" spans="17:25" x14ac:dyDescent="0.25">
      <c r="Q8539" s="47">
        <f t="shared" si="945"/>
        <v>2015</v>
      </c>
      <c r="R8539" s="48" t="str">
        <f t="shared" si="943"/>
        <v>20154</v>
      </c>
      <c r="S8539" s="49">
        <v>42101</v>
      </c>
      <c r="T8539" s="48">
        <v>2522.71</v>
      </c>
      <c r="U8539" s="50">
        <f t="shared" si="944"/>
        <v>2505.248</v>
      </c>
      <c r="V8539" s="51">
        <f t="shared" si="946"/>
        <v>2743.3867397260219</v>
      </c>
      <c r="W8539" s="53">
        <f t="shared" si="947"/>
        <v>-2.0842955895994719E-2</v>
      </c>
      <c r="X8539" s="53" t="str">
        <f t="shared" si="948"/>
        <v/>
      </c>
      <c r="Y8539" s="54" t="str">
        <f t="shared" si="949"/>
        <v/>
      </c>
    </row>
    <row r="8540" spans="17:25" x14ac:dyDescent="0.25">
      <c r="Q8540" s="47">
        <f t="shared" si="945"/>
        <v>2015</v>
      </c>
      <c r="R8540" s="48" t="str">
        <f t="shared" si="943"/>
        <v>20154</v>
      </c>
      <c r="S8540" s="49">
        <v>42102</v>
      </c>
      <c r="T8540" s="48">
        <v>2518.0500000000002</v>
      </c>
      <c r="U8540" s="50">
        <f t="shared" si="944"/>
        <v>2505.248</v>
      </c>
      <c r="V8540" s="51">
        <f t="shared" si="946"/>
        <v>2743.3867397260219</v>
      </c>
      <c r="W8540" s="53">
        <f t="shared" si="947"/>
        <v>-1.8472198548385999E-3</v>
      </c>
      <c r="X8540" s="53" t="str">
        <f t="shared" si="948"/>
        <v/>
      </c>
      <c r="Y8540" s="54" t="str">
        <f t="shared" si="949"/>
        <v/>
      </c>
    </row>
    <row r="8541" spans="17:25" x14ac:dyDescent="0.25">
      <c r="Q8541" s="47">
        <f t="shared" si="945"/>
        <v>2015</v>
      </c>
      <c r="R8541" s="48" t="str">
        <f t="shared" si="943"/>
        <v>20154</v>
      </c>
      <c r="S8541" s="49">
        <v>42103</v>
      </c>
      <c r="T8541" s="48">
        <v>2490.9</v>
      </c>
      <c r="U8541" s="50">
        <f t="shared" si="944"/>
        <v>2505.248</v>
      </c>
      <c r="V8541" s="51">
        <f t="shared" si="946"/>
        <v>2743.3867397260219</v>
      </c>
      <c r="W8541" s="53">
        <f t="shared" si="947"/>
        <v>-1.0782152856376959E-2</v>
      </c>
      <c r="X8541" s="53" t="str">
        <f t="shared" si="948"/>
        <v/>
      </c>
      <c r="Y8541" s="54" t="str">
        <f t="shared" si="949"/>
        <v/>
      </c>
    </row>
    <row r="8542" spans="17:25" x14ac:dyDescent="0.25">
      <c r="Q8542" s="47">
        <f t="shared" si="945"/>
        <v>2015</v>
      </c>
      <c r="R8542" s="48" t="str">
        <f t="shared" si="943"/>
        <v>20154</v>
      </c>
      <c r="S8542" s="49">
        <v>42104</v>
      </c>
      <c r="T8542" s="48">
        <v>2494.77</v>
      </c>
      <c r="U8542" s="50">
        <f t="shared" si="944"/>
        <v>2505.248</v>
      </c>
      <c r="V8542" s="51">
        <f t="shared" si="946"/>
        <v>2743.3867397260219</v>
      </c>
      <c r="W8542" s="53">
        <f t="shared" si="947"/>
        <v>1.5536553053112634E-3</v>
      </c>
      <c r="X8542" s="53" t="str">
        <f t="shared" si="948"/>
        <v/>
      </c>
      <c r="Y8542" s="54" t="str">
        <f t="shared" si="949"/>
        <v/>
      </c>
    </row>
    <row r="8543" spans="17:25" x14ac:dyDescent="0.25">
      <c r="Q8543" s="47">
        <f t="shared" si="945"/>
        <v>2015</v>
      </c>
      <c r="R8543" s="48" t="str">
        <f t="shared" si="943"/>
        <v>20154</v>
      </c>
      <c r="S8543" s="49">
        <v>42105</v>
      </c>
      <c r="T8543" s="48">
        <v>2516.08</v>
      </c>
      <c r="U8543" s="50">
        <f t="shared" si="944"/>
        <v>2505.248</v>
      </c>
      <c r="V8543" s="51">
        <f t="shared" si="946"/>
        <v>2743.3867397260219</v>
      </c>
      <c r="W8543" s="53">
        <f t="shared" si="947"/>
        <v>8.5418695911847475E-3</v>
      </c>
      <c r="X8543" s="53" t="str">
        <f t="shared" si="948"/>
        <v/>
      </c>
      <c r="Y8543" s="54" t="str">
        <f t="shared" si="949"/>
        <v/>
      </c>
    </row>
    <row r="8544" spans="17:25" x14ac:dyDescent="0.25">
      <c r="Q8544" s="47">
        <f t="shared" si="945"/>
        <v>2015</v>
      </c>
      <c r="R8544" s="48" t="str">
        <f t="shared" si="943"/>
        <v>20154</v>
      </c>
      <c r="S8544" s="49">
        <v>42106</v>
      </c>
      <c r="T8544" s="48">
        <v>2516.08</v>
      </c>
      <c r="U8544" s="50">
        <f t="shared" si="944"/>
        <v>2505.248</v>
      </c>
      <c r="V8544" s="51">
        <f t="shared" si="946"/>
        <v>2743.3867397260219</v>
      </c>
      <c r="W8544" s="53">
        <f t="shared" si="947"/>
        <v>0</v>
      </c>
      <c r="X8544" s="53" t="str">
        <f t="shared" si="948"/>
        <v/>
      </c>
      <c r="Y8544" s="54" t="str">
        <f t="shared" si="949"/>
        <v/>
      </c>
    </row>
    <row r="8545" spans="17:25" x14ac:dyDescent="0.25">
      <c r="Q8545" s="47">
        <f t="shared" si="945"/>
        <v>2015</v>
      </c>
      <c r="R8545" s="48" t="str">
        <f t="shared" si="943"/>
        <v>20154</v>
      </c>
      <c r="S8545" s="49">
        <v>42107</v>
      </c>
      <c r="T8545" s="48">
        <v>2516.08</v>
      </c>
      <c r="U8545" s="50">
        <f t="shared" si="944"/>
        <v>2505.248</v>
      </c>
      <c r="V8545" s="51">
        <f t="shared" si="946"/>
        <v>2743.3867397260219</v>
      </c>
      <c r="W8545" s="53">
        <f t="shared" si="947"/>
        <v>0</v>
      </c>
      <c r="X8545" s="53" t="str">
        <f t="shared" si="948"/>
        <v/>
      </c>
      <c r="Y8545" s="54" t="str">
        <f t="shared" si="949"/>
        <v/>
      </c>
    </row>
    <row r="8546" spans="17:25" x14ac:dyDescent="0.25">
      <c r="Q8546" s="47">
        <f t="shared" si="945"/>
        <v>2015</v>
      </c>
      <c r="R8546" s="48" t="str">
        <f t="shared" si="943"/>
        <v>20154</v>
      </c>
      <c r="S8546" s="49">
        <v>42108</v>
      </c>
      <c r="T8546" s="48">
        <v>2537.33</v>
      </c>
      <c r="U8546" s="50">
        <f t="shared" si="944"/>
        <v>2505.248</v>
      </c>
      <c r="V8546" s="51">
        <f t="shared" si="946"/>
        <v>2743.3867397260219</v>
      </c>
      <c r="W8546" s="53">
        <f t="shared" si="947"/>
        <v>8.4456774029442183E-3</v>
      </c>
      <c r="X8546" s="53" t="str">
        <f t="shared" si="948"/>
        <v/>
      </c>
      <c r="Y8546" s="54" t="str">
        <f t="shared" si="949"/>
        <v/>
      </c>
    </row>
    <row r="8547" spans="17:25" x14ac:dyDescent="0.25">
      <c r="Q8547" s="47">
        <f t="shared" si="945"/>
        <v>2015</v>
      </c>
      <c r="R8547" s="48" t="str">
        <f t="shared" si="943"/>
        <v>20154</v>
      </c>
      <c r="S8547" s="49">
        <v>42109</v>
      </c>
      <c r="T8547" s="48">
        <v>2550.83</v>
      </c>
      <c r="U8547" s="50">
        <f t="shared" si="944"/>
        <v>2505.248</v>
      </c>
      <c r="V8547" s="51">
        <f t="shared" si="946"/>
        <v>2743.3867397260219</v>
      </c>
      <c r="W8547" s="53">
        <f t="shared" si="947"/>
        <v>5.3205534952094347E-3</v>
      </c>
      <c r="X8547" s="53" t="str">
        <f t="shared" si="948"/>
        <v/>
      </c>
      <c r="Y8547" s="54" t="str">
        <f t="shared" si="949"/>
        <v/>
      </c>
    </row>
    <row r="8548" spans="17:25" x14ac:dyDescent="0.25">
      <c r="Q8548" s="47">
        <f t="shared" si="945"/>
        <v>2015</v>
      </c>
      <c r="R8548" s="48" t="str">
        <f t="shared" si="943"/>
        <v>20154</v>
      </c>
      <c r="S8548" s="49">
        <v>42110</v>
      </c>
      <c r="T8548" s="48">
        <v>2534.63</v>
      </c>
      <c r="U8548" s="50">
        <f t="shared" si="944"/>
        <v>2505.248</v>
      </c>
      <c r="V8548" s="51">
        <f t="shared" si="946"/>
        <v>2743.3867397260219</v>
      </c>
      <c r="W8548" s="53">
        <f t="shared" si="947"/>
        <v>-6.3508740292375077E-3</v>
      </c>
      <c r="X8548" s="53" t="str">
        <f t="shared" si="948"/>
        <v/>
      </c>
      <c r="Y8548" s="54" t="str">
        <f t="shared" si="949"/>
        <v/>
      </c>
    </row>
    <row r="8549" spans="17:25" x14ac:dyDescent="0.25">
      <c r="Q8549" s="47">
        <f t="shared" si="945"/>
        <v>2015</v>
      </c>
      <c r="R8549" s="48" t="str">
        <f t="shared" si="943"/>
        <v>20154</v>
      </c>
      <c r="S8549" s="49">
        <v>42111</v>
      </c>
      <c r="T8549" s="48">
        <v>2493.9299999999998</v>
      </c>
      <c r="U8549" s="50">
        <f t="shared" si="944"/>
        <v>2505.248</v>
      </c>
      <c r="V8549" s="51">
        <f t="shared" si="946"/>
        <v>2743.3867397260219</v>
      </c>
      <c r="W8549" s="53">
        <f t="shared" si="947"/>
        <v>-1.6057570532977294E-2</v>
      </c>
      <c r="X8549" s="53" t="str">
        <f t="shared" si="948"/>
        <v/>
      </c>
      <c r="Y8549" s="54" t="str">
        <f t="shared" si="949"/>
        <v/>
      </c>
    </row>
    <row r="8550" spans="17:25" x14ac:dyDescent="0.25">
      <c r="Q8550" s="47">
        <f t="shared" si="945"/>
        <v>2015</v>
      </c>
      <c r="R8550" s="48" t="str">
        <f t="shared" si="943"/>
        <v>20154</v>
      </c>
      <c r="S8550" s="49">
        <v>42112</v>
      </c>
      <c r="T8550" s="48">
        <v>2495.0100000000002</v>
      </c>
      <c r="U8550" s="50">
        <f t="shared" si="944"/>
        <v>2505.248</v>
      </c>
      <c r="V8550" s="51">
        <f t="shared" si="946"/>
        <v>2743.3867397260219</v>
      </c>
      <c r="W8550" s="53">
        <f t="shared" si="947"/>
        <v>4.3305144891814251E-4</v>
      </c>
      <c r="X8550" s="53" t="str">
        <f t="shared" si="948"/>
        <v/>
      </c>
      <c r="Y8550" s="54" t="str">
        <f t="shared" si="949"/>
        <v/>
      </c>
    </row>
    <row r="8551" spans="17:25" x14ac:dyDescent="0.25">
      <c r="Q8551" s="47">
        <f t="shared" si="945"/>
        <v>2015</v>
      </c>
      <c r="R8551" s="48" t="str">
        <f t="shared" si="943"/>
        <v>20154</v>
      </c>
      <c r="S8551" s="49">
        <v>42113</v>
      </c>
      <c r="T8551" s="48">
        <v>2495.0100000000002</v>
      </c>
      <c r="U8551" s="50">
        <f t="shared" si="944"/>
        <v>2505.248</v>
      </c>
      <c r="V8551" s="51">
        <f t="shared" si="946"/>
        <v>2743.3867397260219</v>
      </c>
      <c r="W8551" s="53">
        <f t="shared" si="947"/>
        <v>0</v>
      </c>
      <c r="X8551" s="53" t="str">
        <f t="shared" si="948"/>
        <v/>
      </c>
      <c r="Y8551" s="54" t="str">
        <f t="shared" si="949"/>
        <v/>
      </c>
    </row>
    <row r="8552" spans="17:25" x14ac:dyDescent="0.25">
      <c r="Q8552" s="47">
        <f t="shared" si="945"/>
        <v>2015</v>
      </c>
      <c r="R8552" s="48" t="str">
        <f t="shared" si="943"/>
        <v>20154</v>
      </c>
      <c r="S8552" s="49">
        <v>42114</v>
      </c>
      <c r="T8552" s="48">
        <v>2495.0100000000002</v>
      </c>
      <c r="U8552" s="50">
        <f t="shared" si="944"/>
        <v>2505.248</v>
      </c>
      <c r="V8552" s="51">
        <f t="shared" si="946"/>
        <v>2743.3867397260219</v>
      </c>
      <c r="W8552" s="53">
        <f t="shared" si="947"/>
        <v>0</v>
      </c>
      <c r="X8552" s="53" t="str">
        <f t="shared" si="948"/>
        <v/>
      </c>
      <c r="Y8552" s="54" t="str">
        <f t="shared" si="949"/>
        <v/>
      </c>
    </row>
    <row r="8553" spans="17:25" x14ac:dyDescent="0.25">
      <c r="Q8553" s="47">
        <f t="shared" si="945"/>
        <v>2015</v>
      </c>
      <c r="R8553" s="48" t="str">
        <f t="shared" si="943"/>
        <v>20154</v>
      </c>
      <c r="S8553" s="49">
        <v>42115</v>
      </c>
      <c r="T8553" s="48">
        <v>2487.0700000000002</v>
      </c>
      <c r="U8553" s="50">
        <f t="shared" si="944"/>
        <v>2505.248</v>
      </c>
      <c r="V8553" s="51">
        <f t="shared" si="946"/>
        <v>2743.3867397260219</v>
      </c>
      <c r="W8553" s="53">
        <f t="shared" si="947"/>
        <v>-3.1823519745411977E-3</v>
      </c>
      <c r="X8553" s="53" t="str">
        <f t="shared" si="948"/>
        <v/>
      </c>
      <c r="Y8553" s="54" t="str">
        <f t="shared" si="949"/>
        <v/>
      </c>
    </row>
    <row r="8554" spans="17:25" x14ac:dyDescent="0.25">
      <c r="Q8554" s="47">
        <f t="shared" si="945"/>
        <v>2015</v>
      </c>
      <c r="R8554" s="48" t="str">
        <f t="shared" si="943"/>
        <v>20154</v>
      </c>
      <c r="S8554" s="49">
        <v>42116</v>
      </c>
      <c r="T8554" s="48">
        <v>2469.0300000000002</v>
      </c>
      <c r="U8554" s="50">
        <f t="shared" si="944"/>
        <v>2505.248</v>
      </c>
      <c r="V8554" s="51">
        <f t="shared" si="946"/>
        <v>2743.3867397260219</v>
      </c>
      <c r="W8554" s="53">
        <f t="shared" si="947"/>
        <v>-7.2535151805136477E-3</v>
      </c>
      <c r="X8554" s="53" t="str">
        <f t="shared" si="948"/>
        <v/>
      </c>
      <c r="Y8554" s="54" t="str">
        <f t="shared" si="949"/>
        <v/>
      </c>
    </row>
    <row r="8555" spans="17:25" x14ac:dyDescent="0.25">
      <c r="Q8555" s="47">
        <f t="shared" si="945"/>
        <v>2015</v>
      </c>
      <c r="R8555" s="48" t="str">
        <f t="shared" si="943"/>
        <v>20154</v>
      </c>
      <c r="S8555" s="49">
        <v>42117</v>
      </c>
      <c r="T8555" s="48">
        <v>2488.5</v>
      </c>
      <c r="U8555" s="50">
        <f t="shared" si="944"/>
        <v>2505.248</v>
      </c>
      <c r="V8555" s="51">
        <f t="shared" si="946"/>
        <v>2743.3867397260219</v>
      </c>
      <c r="W8555" s="53">
        <f t="shared" si="947"/>
        <v>7.8856879017266124E-3</v>
      </c>
      <c r="X8555" s="53" t="str">
        <f t="shared" si="948"/>
        <v/>
      </c>
      <c r="Y8555" s="54" t="str">
        <f t="shared" si="949"/>
        <v/>
      </c>
    </row>
    <row r="8556" spans="17:25" x14ac:dyDescent="0.25">
      <c r="Q8556" s="47">
        <f t="shared" si="945"/>
        <v>2015</v>
      </c>
      <c r="R8556" s="48" t="str">
        <f t="shared" si="943"/>
        <v>20154</v>
      </c>
      <c r="S8556" s="49">
        <v>42118</v>
      </c>
      <c r="T8556" s="48">
        <v>2471.21</v>
      </c>
      <c r="U8556" s="50">
        <f t="shared" si="944"/>
        <v>2505.248</v>
      </c>
      <c r="V8556" s="51">
        <f t="shared" si="946"/>
        <v>2743.3867397260219</v>
      </c>
      <c r="W8556" s="53">
        <f t="shared" si="947"/>
        <v>-6.9479606188467269E-3</v>
      </c>
      <c r="X8556" s="53" t="str">
        <f t="shared" si="948"/>
        <v/>
      </c>
      <c r="Y8556" s="54" t="str">
        <f t="shared" si="949"/>
        <v/>
      </c>
    </row>
    <row r="8557" spans="17:25" x14ac:dyDescent="0.25">
      <c r="Q8557" s="47">
        <f t="shared" si="945"/>
        <v>2015</v>
      </c>
      <c r="R8557" s="48" t="str">
        <f t="shared" si="943"/>
        <v>20154</v>
      </c>
      <c r="S8557" s="49">
        <v>42119</v>
      </c>
      <c r="T8557" s="48">
        <v>2461.17</v>
      </c>
      <c r="U8557" s="50">
        <f t="shared" si="944"/>
        <v>2505.248</v>
      </c>
      <c r="V8557" s="51">
        <f t="shared" si="946"/>
        <v>2743.3867397260219</v>
      </c>
      <c r="W8557" s="53">
        <f t="shared" si="947"/>
        <v>-4.0627870557338186E-3</v>
      </c>
      <c r="X8557" s="53" t="str">
        <f t="shared" si="948"/>
        <v/>
      </c>
      <c r="Y8557" s="54" t="str">
        <f t="shared" si="949"/>
        <v/>
      </c>
    </row>
    <row r="8558" spans="17:25" x14ac:dyDescent="0.25">
      <c r="Q8558" s="47">
        <f t="shared" si="945"/>
        <v>2015</v>
      </c>
      <c r="R8558" s="48" t="str">
        <f t="shared" si="943"/>
        <v>20154</v>
      </c>
      <c r="S8558" s="49">
        <v>42120</v>
      </c>
      <c r="T8558" s="48">
        <v>2461.17</v>
      </c>
      <c r="U8558" s="50">
        <f t="shared" si="944"/>
        <v>2505.248</v>
      </c>
      <c r="V8558" s="51">
        <f t="shared" si="946"/>
        <v>2743.3867397260219</v>
      </c>
      <c r="W8558" s="53">
        <f t="shared" si="947"/>
        <v>0</v>
      </c>
      <c r="X8558" s="53" t="str">
        <f t="shared" si="948"/>
        <v/>
      </c>
      <c r="Y8558" s="54" t="str">
        <f t="shared" si="949"/>
        <v/>
      </c>
    </row>
    <row r="8559" spans="17:25" x14ac:dyDescent="0.25">
      <c r="Q8559" s="47">
        <f t="shared" si="945"/>
        <v>2015</v>
      </c>
      <c r="R8559" s="48" t="str">
        <f t="shared" si="943"/>
        <v>20154</v>
      </c>
      <c r="S8559" s="49">
        <v>42121</v>
      </c>
      <c r="T8559" s="48">
        <v>2461.17</v>
      </c>
      <c r="U8559" s="50">
        <f t="shared" si="944"/>
        <v>2505.248</v>
      </c>
      <c r="V8559" s="51">
        <f t="shared" si="946"/>
        <v>2743.3867397260219</v>
      </c>
      <c r="W8559" s="53">
        <f t="shared" si="947"/>
        <v>0</v>
      </c>
      <c r="X8559" s="53" t="str">
        <f t="shared" si="948"/>
        <v/>
      </c>
      <c r="Y8559" s="54" t="str">
        <f t="shared" si="949"/>
        <v/>
      </c>
    </row>
    <row r="8560" spans="17:25" x14ac:dyDescent="0.25">
      <c r="Q8560" s="47">
        <f t="shared" si="945"/>
        <v>2015</v>
      </c>
      <c r="R8560" s="48" t="str">
        <f t="shared" si="943"/>
        <v>20154</v>
      </c>
      <c r="S8560" s="49">
        <v>42122</v>
      </c>
      <c r="T8560" s="48">
        <v>2419.81</v>
      </c>
      <c r="U8560" s="50">
        <f t="shared" si="944"/>
        <v>2505.248</v>
      </c>
      <c r="V8560" s="51">
        <f t="shared" si="946"/>
        <v>2743.3867397260219</v>
      </c>
      <c r="W8560" s="53">
        <f t="shared" si="947"/>
        <v>-1.6805015500757858E-2</v>
      </c>
      <c r="X8560" s="53" t="str">
        <f t="shared" si="948"/>
        <v/>
      </c>
      <c r="Y8560" s="54" t="str">
        <f t="shared" si="949"/>
        <v/>
      </c>
    </row>
    <row r="8561" spans="17:25" x14ac:dyDescent="0.25">
      <c r="Q8561" s="47">
        <f t="shared" si="945"/>
        <v>2015</v>
      </c>
      <c r="R8561" s="48" t="str">
        <f t="shared" si="943"/>
        <v>20154</v>
      </c>
      <c r="S8561" s="49">
        <v>42123</v>
      </c>
      <c r="T8561" s="48">
        <v>2393.42</v>
      </c>
      <c r="U8561" s="50">
        <f t="shared" si="944"/>
        <v>2505.248</v>
      </c>
      <c r="V8561" s="51">
        <f t="shared" si="946"/>
        <v>2743.3867397260219</v>
      </c>
      <c r="W8561" s="53">
        <f t="shared" si="947"/>
        <v>-1.0905814919353163E-2</v>
      </c>
      <c r="X8561" s="53" t="str">
        <f t="shared" si="948"/>
        <v/>
      </c>
      <c r="Y8561" s="54" t="str">
        <f t="shared" si="949"/>
        <v/>
      </c>
    </row>
    <row r="8562" spans="17:25" x14ac:dyDescent="0.25">
      <c r="Q8562" s="47">
        <f t="shared" si="945"/>
        <v>2015</v>
      </c>
      <c r="R8562" s="48" t="str">
        <f t="shared" si="943"/>
        <v>20154</v>
      </c>
      <c r="S8562" s="49">
        <v>42124</v>
      </c>
      <c r="T8562" s="48">
        <v>2388.06</v>
      </c>
      <c r="U8562" s="50">
        <f t="shared" si="944"/>
        <v>2505.248</v>
      </c>
      <c r="V8562" s="51">
        <f t="shared" si="946"/>
        <v>2743.3867397260219</v>
      </c>
      <c r="W8562" s="53">
        <f t="shared" si="947"/>
        <v>-2.2394732224181313E-3</v>
      </c>
      <c r="X8562" s="53" t="str">
        <f t="shared" si="948"/>
        <v/>
      </c>
      <c r="Y8562" s="54" t="str">
        <f t="shared" si="949"/>
        <v/>
      </c>
    </row>
    <row r="8563" spans="17:25" x14ac:dyDescent="0.25">
      <c r="Q8563" s="47">
        <f t="shared" si="945"/>
        <v>2015</v>
      </c>
      <c r="R8563" s="48" t="str">
        <f t="shared" si="943"/>
        <v>20155</v>
      </c>
      <c r="S8563" s="49">
        <v>42125</v>
      </c>
      <c r="T8563" s="48">
        <v>2393.58</v>
      </c>
      <c r="U8563" s="50">
        <f t="shared" si="944"/>
        <v>2437.5351612903223</v>
      </c>
      <c r="V8563" s="51">
        <f t="shared" si="946"/>
        <v>2743.3867397260219</v>
      </c>
      <c r="W8563" s="53">
        <f t="shared" si="947"/>
        <v>2.3114997110624813E-3</v>
      </c>
      <c r="X8563" s="53">
        <f t="shared" si="948"/>
        <v>-2.7028397471898113E-2</v>
      </c>
      <c r="Y8563" s="54" t="str">
        <f t="shared" si="949"/>
        <v/>
      </c>
    </row>
    <row r="8564" spans="17:25" x14ac:dyDescent="0.25">
      <c r="Q8564" s="47">
        <f t="shared" si="945"/>
        <v>2015</v>
      </c>
      <c r="R8564" s="48" t="str">
        <f t="shared" si="943"/>
        <v>20155</v>
      </c>
      <c r="S8564" s="49">
        <v>42126</v>
      </c>
      <c r="T8564" s="48">
        <v>2393.58</v>
      </c>
      <c r="U8564" s="50">
        <f t="shared" si="944"/>
        <v>2437.5351612903223</v>
      </c>
      <c r="V8564" s="51">
        <f t="shared" si="946"/>
        <v>2743.3867397260219</v>
      </c>
      <c r="W8564" s="53">
        <f t="shared" si="947"/>
        <v>0</v>
      </c>
      <c r="X8564" s="53" t="str">
        <f t="shared" si="948"/>
        <v/>
      </c>
      <c r="Y8564" s="54" t="str">
        <f t="shared" si="949"/>
        <v/>
      </c>
    </row>
    <row r="8565" spans="17:25" x14ac:dyDescent="0.25">
      <c r="Q8565" s="47">
        <f t="shared" si="945"/>
        <v>2015</v>
      </c>
      <c r="R8565" s="48" t="str">
        <f t="shared" si="943"/>
        <v>20155</v>
      </c>
      <c r="S8565" s="49">
        <v>42127</v>
      </c>
      <c r="T8565" s="48">
        <v>2393.58</v>
      </c>
      <c r="U8565" s="50">
        <f t="shared" si="944"/>
        <v>2437.5351612903223</v>
      </c>
      <c r="V8565" s="51">
        <f t="shared" si="946"/>
        <v>2743.3867397260219</v>
      </c>
      <c r="W8565" s="53">
        <f t="shared" si="947"/>
        <v>0</v>
      </c>
      <c r="X8565" s="53" t="str">
        <f t="shared" si="948"/>
        <v/>
      </c>
      <c r="Y8565" s="54" t="str">
        <f t="shared" si="949"/>
        <v/>
      </c>
    </row>
    <row r="8566" spans="17:25" x14ac:dyDescent="0.25">
      <c r="Q8566" s="47">
        <f t="shared" si="945"/>
        <v>2015</v>
      </c>
      <c r="R8566" s="48" t="str">
        <f t="shared" si="943"/>
        <v>20155</v>
      </c>
      <c r="S8566" s="49">
        <v>42128</v>
      </c>
      <c r="T8566" s="48">
        <v>2393.58</v>
      </c>
      <c r="U8566" s="50">
        <f t="shared" si="944"/>
        <v>2437.5351612903223</v>
      </c>
      <c r="V8566" s="51">
        <f t="shared" si="946"/>
        <v>2743.3867397260219</v>
      </c>
      <c r="W8566" s="53">
        <f t="shared" si="947"/>
        <v>0</v>
      </c>
      <c r="X8566" s="53" t="str">
        <f t="shared" si="948"/>
        <v/>
      </c>
      <c r="Y8566" s="54" t="str">
        <f t="shared" si="949"/>
        <v/>
      </c>
    </row>
    <row r="8567" spans="17:25" x14ac:dyDescent="0.25">
      <c r="Q8567" s="47">
        <f t="shared" si="945"/>
        <v>2015</v>
      </c>
      <c r="R8567" s="48" t="str">
        <f t="shared" si="943"/>
        <v>20155</v>
      </c>
      <c r="S8567" s="49">
        <v>42129</v>
      </c>
      <c r="T8567" s="48">
        <v>2408.17</v>
      </c>
      <c r="U8567" s="50">
        <f t="shared" si="944"/>
        <v>2437.5351612903223</v>
      </c>
      <c r="V8567" s="51">
        <f t="shared" si="946"/>
        <v>2743.3867397260219</v>
      </c>
      <c r="W8567" s="53">
        <f t="shared" si="947"/>
        <v>6.0954720544121876E-3</v>
      </c>
      <c r="X8567" s="53" t="str">
        <f t="shared" si="948"/>
        <v/>
      </c>
      <c r="Y8567" s="54" t="str">
        <f t="shared" si="949"/>
        <v/>
      </c>
    </row>
    <row r="8568" spans="17:25" x14ac:dyDescent="0.25">
      <c r="Q8568" s="47">
        <f t="shared" si="945"/>
        <v>2015</v>
      </c>
      <c r="R8568" s="48" t="str">
        <f t="shared" si="943"/>
        <v>20155</v>
      </c>
      <c r="S8568" s="49">
        <v>42130</v>
      </c>
      <c r="T8568" s="48">
        <v>2386.7199999999998</v>
      </c>
      <c r="U8568" s="50">
        <f t="shared" si="944"/>
        <v>2437.5351612903223</v>
      </c>
      <c r="V8568" s="51">
        <f t="shared" si="946"/>
        <v>2743.3867397260219</v>
      </c>
      <c r="W8568" s="53">
        <f t="shared" si="947"/>
        <v>-8.9071784799247267E-3</v>
      </c>
      <c r="X8568" s="53" t="str">
        <f t="shared" si="948"/>
        <v/>
      </c>
      <c r="Y8568" s="54" t="str">
        <f t="shared" si="949"/>
        <v/>
      </c>
    </row>
    <row r="8569" spans="17:25" x14ac:dyDescent="0.25">
      <c r="Q8569" s="47">
        <f t="shared" si="945"/>
        <v>2015</v>
      </c>
      <c r="R8569" s="48" t="str">
        <f t="shared" si="943"/>
        <v>20155</v>
      </c>
      <c r="S8569" s="49">
        <v>42131</v>
      </c>
      <c r="T8569" s="48">
        <v>2362.41</v>
      </c>
      <c r="U8569" s="50">
        <f t="shared" si="944"/>
        <v>2437.5351612903223</v>
      </c>
      <c r="V8569" s="51">
        <f t="shared" si="946"/>
        <v>2743.3867397260219</v>
      </c>
      <c r="W8569" s="53">
        <f t="shared" si="947"/>
        <v>-1.0185526580411608E-2</v>
      </c>
      <c r="X8569" s="53" t="str">
        <f t="shared" si="948"/>
        <v/>
      </c>
      <c r="Y8569" s="54" t="str">
        <f t="shared" si="949"/>
        <v/>
      </c>
    </row>
    <row r="8570" spans="17:25" x14ac:dyDescent="0.25">
      <c r="Q8570" s="47">
        <f t="shared" si="945"/>
        <v>2015</v>
      </c>
      <c r="R8570" s="48" t="str">
        <f t="shared" si="943"/>
        <v>20155</v>
      </c>
      <c r="S8570" s="49">
        <v>42132</v>
      </c>
      <c r="T8570" s="48">
        <v>2369.23</v>
      </c>
      <c r="U8570" s="50">
        <f t="shared" si="944"/>
        <v>2437.5351612903223</v>
      </c>
      <c r="V8570" s="51">
        <f t="shared" si="946"/>
        <v>2743.3867397260219</v>
      </c>
      <c r="W8570" s="53">
        <f t="shared" si="947"/>
        <v>2.8868824632473089E-3</v>
      </c>
      <c r="X8570" s="53" t="str">
        <f t="shared" si="948"/>
        <v/>
      </c>
      <c r="Y8570" s="54" t="str">
        <f t="shared" si="949"/>
        <v/>
      </c>
    </row>
    <row r="8571" spans="17:25" x14ac:dyDescent="0.25">
      <c r="Q8571" s="47">
        <f t="shared" si="945"/>
        <v>2015</v>
      </c>
      <c r="R8571" s="48" t="str">
        <f t="shared" si="943"/>
        <v>20155</v>
      </c>
      <c r="S8571" s="49">
        <v>42133</v>
      </c>
      <c r="T8571" s="48">
        <v>2360.58</v>
      </c>
      <c r="U8571" s="50">
        <f t="shared" si="944"/>
        <v>2437.5351612903223</v>
      </c>
      <c r="V8571" s="51">
        <f t="shared" si="946"/>
        <v>2743.3867397260219</v>
      </c>
      <c r="W8571" s="53">
        <f t="shared" si="947"/>
        <v>-3.6509752113556004E-3</v>
      </c>
      <c r="X8571" s="53" t="str">
        <f t="shared" si="948"/>
        <v/>
      </c>
      <c r="Y8571" s="54" t="str">
        <f t="shared" si="949"/>
        <v/>
      </c>
    </row>
    <row r="8572" spans="17:25" x14ac:dyDescent="0.25">
      <c r="Q8572" s="47">
        <f t="shared" si="945"/>
        <v>2015</v>
      </c>
      <c r="R8572" s="48" t="str">
        <f t="shared" si="943"/>
        <v>20155</v>
      </c>
      <c r="S8572" s="49">
        <v>42134</v>
      </c>
      <c r="T8572" s="48">
        <v>2360.58</v>
      </c>
      <c r="U8572" s="50">
        <f t="shared" si="944"/>
        <v>2437.5351612903223</v>
      </c>
      <c r="V8572" s="51">
        <f t="shared" si="946"/>
        <v>2743.3867397260219</v>
      </c>
      <c r="W8572" s="53">
        <f t="shared" si="947"/>
        <v>0</v>
      </c>
      <c r="X8572" s="53" t="str">
        <f t="shared" si="948"/>
        <v/>
      </c>
      <c r="Y8572" s="54" t="str">
        <f t="shared" si="949"/>
        <v/>
      </c>
    </row>
    <row r="8573" spans="17:25" x14ac:dyDescent="0.25">
      <c r="Q8573" s="47">
        <f t="shared" si="945"/>
        <v>2015</v>
      </c>
      <c r="R8573" s="48" t="str">
        <f t="shared" si="943"/>
        <v>20155</v>
      </c>
      <c r="S8573" s="49">
        <v>42135</v>
      </c>
      <c r="T8573" s="48">
        <v>2360.58</v>
      </c>
      <c r="U8573" s="50">
        <f t="shared" si="944"/>
        <v>2437.5351612903223</v>
      </c>
      <c r="V8573" s="51">
        <f t="shared" si="946"/>
        <v>2743.3867397260219</v>
      </c>
      <c r="W8573" s="53">
        <f t="shared" si="947"/>
        <v>0</v>
      </c>
      <c r="X8573" s="53" t="str">
        <f t="shared" si="948"/>
        <v/>
      </c>
      <c r="Y8573" s="54" t="str">
        <f t="shared" si="949"/>
        <v/>
      </c>
    </row>
    <row r="8574" spans="17:25" x14ac:dyDescent="0.25">
      <c r="Q8574" s="47">
        <f t="shared" si="945"/>
        <v>2015</v>
      </c>
      <c r="R8574" s="48" t="str">
        <f t="shared" si="943"/>
        <v>20155</v>
      </c>
      <c r="S8574" s="49">
        <v>42136</v>
      </c>
      <c r="T8574" s="48">
        <v>2381.5300000000002</v>
      </c>
      <c r="U8574" s="50">
        <f t="shared" si="944"/>
        <v>2437.5351612903223</v>
      </c>
      <c r="V8574" s="51">
        <f t="shared" si="946"/>
        <v>2743.3867397260219</v>
      </c>
      <c r="W8574" s="53">
        <f t="shared" si="947"/>
        <v>8.8749375153565069E-3</v>
      </c>
      <c r="X8574" s="53" t="str">
        <f t="shared" si="948"/>
        <v/>
      </c>
      <c r="Y8574" s="54" t="str">
        <f t="shared" si="949"/>
        <v/>
      </c>
    </row>
    <row r="8575" spans="17:25" x14ac:dyDescent="0.25">
      <c r="Q8575" s="47">
        <f t="shared" si="945"/>
        <v>2015</v>
      </c>
      <c r="R8575" s="48" t="str">
        <f t="shared" si="943"/>
        <v>20155</v>
      </c>
      <c r="S8575" s="49">
        <v>42137</v>
      </c>
      <c r="T8575" s="48">
        <v>2386.77</v>
      </c>
      <c r="U8575" s="50">
        <f t="shared" si="944"/>
        <v>2437.5351612903223</v>
      </c>
      <c r="V8575" s="51">
        <f t="shared" si="946"/>
        <v>2743.3867397260219</v>
      </c>
      <c r="W8575" s="53">
        <f t="shared" si="947"/>
        <v>2.2002662154161357E-3</v>
      </c>
      <c r="X8575" s="53" t="str">
        <f t="shared" si="948"/>
        <v/>
      </c>
      <c r="Y8575" s="54" t="str">
        <f t="shared" si="949"/>
        <v/>
      </c>
    </row>
    <row r="8576" spans="17:25" x14ac:dyDescent="0.25">
      <c r="Q8576" s="47">
        <f t="shared" si="945"/>
        <v>2015</v>
      </c>
      <c r="R8576" s="48" t="str">
        <f t="shared" si="943"/>
        <v>20155</v>
      </c>
      <c r="S8576" s="49">
        <v>42138</v>
      </c>
      <c r="T8576" s="48">
        <v>2377.87</v>
      </c>
      <c r="U8576" s="50">
        <f t="shared" si="944"/>
        <v>2437.5351612903223</v>
      </c>
      <c r="V8576" s="51">
        <f t="shared" si="946"/>
        <v>2743.3867397260219</v>
      </c>
      <c r="W8576" s="53">
        <f t="shared" si="947"/>
        <v>-3.7288888330254677E-3</v>
      </c>
      <c r="X8576" s="53" t="str">
        <f t="shared" si="948"/>
        <v/>
      </c>
      <c r="Y8576" s="54" t="str">
        <f t="shared" si="949"/>
        <v/>
      </c>
    </row>
    <row r="8577" spans="17:25" x14ac:dyDescent="0.25">
      <c r="Q8577" s="47">
        <f t="shared" si="945"/>
        <v>2015</v>
      </c>
      <c r="R8577" s="48" t="str">
        <f t="shared" si="943"/>
        <v>20155</v>
      </c>
      <c r="S8577" s="49">
        <v>42139</v>
      </c>
      <c r="T8577" s="48">
        <v>2389.4899999999998</v>
      </c>
      <c r="U8577" s="50">
        <f t="shared" si="944"/>
        <v>2437.5351612903223</v>
      </c>
      <c r="V8577" s="51">
        <f t="shared" si="946"/>
        <v>2743.3867397260219</v>
      </c>
      <c r="W8577" s="53">
        <f t="shared" si="947"/>
        <v>4.8867263559404517E-3</v>
      </c>
      <c r="X8577" s="53" t="str">
        <f t="shared" si="948"/>
        <v/>
      </c>
      <c r="Y8577" s="54" t="str">
        <f t="shared" si="949"/>
        <v/>
      </c>
    </row>
    <row r="8578" spans="17:25" x14ac:dyDescent="0.25">
      <c r="Q8578" s="47">
        <f t="shared" si="945"/>
        <v>2015</v>
      </c>
      <c r="R8578" s="48" t="str">
        <f t="shared" si="943"/>
        <v>20155</v>
      </c>
      <c r="S8578" s="49">
        <v>42140</v>
      </c>
      <c r="T8578" s="48">
        <v>2417.0100000000002</v>
      </c>
      <c r="U8578" s="50">
        <f t="shared" si="944"/>
        <v>2437.5351612903223</v>
      </c>
      <c r="V8578" s="51">
        <f t="shared" si="946"/>
        <v>2743.3867397260219</v>
      </c>
      <c r="W8578" s="53">
        <f t="shared" si="947"/>
        <v>1.1517101975735633E-2</v>
      </c>
      <c r="X8578" s="53" t="str">
        <f t="shared" si="948"/>
        <v/>
      </c>
      <c r="Y8578" s="54" t="str">
        <f t="shared" si="949"/>
        <v/>
      </c>
    </row>
    <row r="8579" spans="17:25" x14ac:dyDescent="0.25">
      <c r="Q8579" s="47">
        <f t="shared" si="945"/>
        <v>2015</v>
      </c>
      <c r="R8579" s="48" t="str">
        <f t="shared" si="943"/>
        <v>20155</v>
      </c>
      <c r="S8579" s="49">
        <v>42141</v>
      </c>
      <c r="T8579" s="48">
        <v>2417.0100000000002</v>
      </c>
      <c r="U8579" s="50">
        <f t="shared" si="944"/>
        <v>2437.5351612903223</v>
      </c>
      <c r="V8579" s="51">
        <f t="shared" si="946"/>
        <v>2743.3867397260219</v>
      </c>
      <c r="W8579" s="53">
        <f t="shared" si="947"/>
        <v>0</v>
      </c>
      <c r="X8579" s="53" t="str">
        <f t="shared" si="948"/>
        <v/>
      </c>
      <c r="Y8579" s="54" t="str">
        <f t="shared" si="949"/>
        <v/>
      </c>
    </row>
    <row r="8580" spans="17:25" x14ac:dyDescent="0.25">
      <c r="Q8580" s="47">
        <f t="shared" si="945"/>
        <v>2015</v>
      </c>
      <c r="R8580" s="48" t="str">
        <f t="shared" si="943"/>
        <v>20155</v>
      </c>
      <c r="S8580" s="49">
        <v>42142</v>
      </c>
      <c r="T8580" s="48">
        <v>2417.0100000000002</v>
      </c>
      <c r="U8580" s="50">
        <f t="shared" si="944"/>
        <v>2437.5351612903223</v>
      </c>
      <c r="V8580" s="51">
        <f t="shared" si="946"/>
        <v>2743.3867397260219</v>
      </c>
      <c r="W8580" s="53">
        <f t="shared" si="947"/>
        <v>0</v>
      </c>
      <c r="X8580" s="53" t="str">
        <f t="shared" si="948"/>
        <v/>
      </c>
      <c r="Y8580" s="54" t="str">
        <f t="shared" si="949"/>
        <v/>
      </c>
    </row>
    <row r="8581" spans="17:25" x14ac:dyDescent="0.25">
      <c r="Q8581" s="47">
        <f t="shared" si="945"/>
        <v>2015</v>
      </c>
      <c r="R8581" s="48" t="str">
        <f t="shared" si="943"/>
        <v>20155</v>
      </c>
      <c r="S8581" s="49">
        <v>42143</v>
      </c>
      <c r="T8581" s="48">
        <v>2417.0100000000002</v>
      </c>
      <c r="U8581" s="50">
        <f t="shared" si="944"/>
        <v>2437.5351612903223</v>
      </c>
      <c r="V8581" s="51">
        <f t="shared" si="946"/>
        <v>2743.3867397260219</v>
      </c>
      <c r="W8581" s="53">
        <f t="shared" si="947"/>
        <v>0</v>
      </c>
      <c r="X8581" s="53" t="str">
        <f t="shared" si="948"/>
        <v/>
      </c>
      <c r="Y8581" s="54" t="str">
        <f t="shared" si="949"/>
        <v/>
      </c>
    </row>
    <row r="8582" spans="17:25" x14ac:dyDescent="0.25">
      <c r="Q8582" s="47">
        <f t="shared" si="945"/>
        <v>2015</v>
      </c>
      <c r="R8582" s="48" t="str">
        <f t="shared" si="943"/>
        <v>20155</v>
      </c>
      <c r="S8582" s="49">
        <v>42144</v>
      </c>
      <c r="T8582" s="48">
        <v>2475.4499999999998</v>
      </c>
      <c r="U8582" s="50">
        <f t="shared" si="944"/>
        <v>2437.5351612903223</v>
      </c>
      <c r="V8582" s="51">
        <f t="shared" si="946"/>
        <v>2743.3867397260219</v>
      </c>
      <c r="W8582" s="53">
        <f t="shared" si="947"/>
        <v>2.4178633932006699E-2</v>
      </c>
      <c r="X8582" s="53" t="str">
        <f t="shared" si="948"/>
        <v/>
      </c>
      <c r="Y8582" s="54" t="str">
        <f t="shared" si="949"/>
        <v/>
      </c>
    </row>
    <row r="8583" spans="17:25" x14ac:dyDescent="0.25">
      <c r="Q8583" s="47">
        <f t="shared" si="945"/>
        <v>2015</v>
      </c>
      <c r="R8583" s="48" t="str">
        <f t="shared" ref="R8583:R8646" si="950">+YEAR(S8583)&amp;MONTH(S8583)</f>
        <v>20155</v>
      </c>
      <c r="S8583" s="49">
        <v>42145</v>
      </c>
      <c r="T8583" s="48">
        <v>2503.37</v>
      </c>
      <c r="U8583" s="50">
        <f t="shared" ref="U8583:U8646" si="951">+AVERAGEIF($R$3:$R$12000,R8583,$T$3:$T$12000)</f>
        <v>2437.5351612903223</v>
      </c>
      <c r="V8583" s="51">
        <f t="shared" si="946"/>
        <v>2743.3867397260219</v>
      </c>
      <c r="W8583" s="53">
        <f t="shared" si="947"/>
        <v>1.1278757397644945E-2</v>
      </c>
      <c r="X8583" s="53" t="str">
        <f t="shared" si="948"/>
        <v/>
      </c>
      <c r="Y8583" s="54" t="str">
        <f t="shared" si="949"/>
        <v/>
      </c>
    </row>
    <row r="8584" spans="17:25" x14ac:dyDescent="0.25">
      <c r="Q8584" s="47">
        <f t="shared" ref="Q8584:Q8647" si="952">+YEAR(S8584)</f>
        <v>2015</v>
      </c>
      <c r="R8584" s="48" t="str">
        <f t="shared" si="950"/>
        <v>20155</v>
      </c>
      <c r="S8584" s="49">
        <v>42146</v>
      </c>
      <c r="T8584" s="48">
        <v>2489.39</v>
      </c>
      <c r="U8584" s="50">
        <f t="shared" si="951"/>
        <v>2437.5351612903223</v>
      </c>
      <c r="V8584" s="51">
        <f t="shared" ref="V8584:V8647" si="953">+AVERAGEIF($Q$3:$Q$12000,Q8584,$T$3:$T$12000)</f>
        <v>2743.3867397260219</v>
      </c>
      <c r="W8584" s="53">
        <f t="shared" si="947"/>
        <v>-5.5844721315666535E-3</v>
      </c>
      <c r="X8584" s="53" t="str">
        <f t="shared" si="948"/>
        <v/>
      </c>
      <c r="Y8584" s="54" t="str">
        <f t="shared" si="949"/>
        <v/>
      </c>
    </row>
    <row r="8585" spans="17:25" x14ac:dyDescent="0.25">
      <c r="Q8585" s="47">
        <f t="shared" si="952"/>
        <v>2015</v>
      </c>
      <c r="R8585" s="48" t="str">
        <f t="shared" si="950"/>
        <v>20155</v>
      </c>
      <c r="S8585" s="49">
        <v>42147</v>
      </c>
      <c r="T8585" s="48">
        <v>2500.2199999999998</v>
      </c>
      <c r="U8585" s="50">
        <f t="shared" si="951"/>
        <v>2437.5351612903223</v>
      </c>
      <c r="V8585" s="51">
        <f t="shared" si="953"/>
        <v>2743.3867397260219</v>
      </c>
      <c r="W8585" s="53">
        <f t="shared" ref="W8585:W8648" si="954">+T8585/T8584-1</f>
        <v>4.3504633665274461E-3</v>
      </c>
      <c r="X8585" s="53" t="str">
        <f t="shared" ref="X8585:X8648" si="955">IF(U8585/U8584-1=0,"",U8585/U8584-1)</f>
        <v/>
      </c>
      <c r="Y8585" s="54" t="str">
        <f t="shared" ref="Y8585:Y8648" si="956">+IF(V8585=V8584,"",V8585/V8584-1)</f>
        <v/>
      </c>
    </row>
    <row r="8586" spans="17:25" x14ac:dyDescent="0.25">
      <c r="Q8586" s="47">
        <f t="shared" si="952"/>
        <v>2015</v>
      </c>
      <c r="R8586" s="48" t="str">
        <f t="shared" si="950"/>
        <v>20155</v>
      </c>
      <c r="S8586" s="49">
        <v>42148</v>
      </c>
      <c r="T8586" s="48">
        <v>2500.2199999999998</v>
      </c>
      <c r="U8586" s="50">
        <f t="shared" si="951"/>
        <v>2437.5351612903223</v>
      </c>
      <c r="V8586" s="51">
        <f t="shared" si="953"/>
        <v>2743.3867397260219</v>
      </c>
      <c r="W8586" s="53">
        <f t="shared" si="954"/>
        <v>0</v>
      </c>
      <c r="X8586" s="53" t="str">
        <f t="shared" si="955"/>
        <v/>
      </c>
      <c r="Y8586" s="54" t="str">
        <f t="shared" si="956"/>
        <v/>
      </c>
    </row>
    <row r="8587" spans="17:25" x14ac:dyDescent="0.25">
      <c r="Q8587" s="47">
        <f t="shared" si="952"/>
        <v>2015</v>
      </c>
      <c r="R8587" s="48" t="str">
        <f t="shared" si="950"/>
        <v>20155</v>
      </c>
      <c r="S8587" s="49">
        <v>42149</v>
      </c>
      <c r="T8587" s="48">
        <v>2500.2199999999998</v>
      </c>
      <c r="U8587" s="50">
        <f t="shared" si="951"/>
        <v>2437.5351612903223</v>
      </c>
      <c r="V8587" s="51">
        <f t="shared" si="953"/>
        <v>2743.3867397260219</v>
      </c>
      <c r="W8587" s="53">
        <f t="shared" si="954"/>
        <v>0</v>
      </c>
      <c r="X8587" s="53" t="str">
        <f t="shared" si="955"/>
        <v/>
      </c>
      <c r="Y8587" s="54" t="str">
        <f t="shared" si="956"/>
        <v/>
      </c>
    </row>
    <row r="8588" spans="17:25" x14ac:dyDescent="0.25">
      <c r="Q8588" s="47">
        <f t="shared" si="952"/>
        <v>2015</v>
      </c>
      <c r="R8588" s="48" t="str">
        <f t="shared" si="950"/>
        <v>20155</v>
      </c>
      <c r="S8588" s="49">
        <v>42150</v>
      </c>
      <c r="T8588" s="48">
        <v>2500.2199999999998</v>
      </c>
      <c r="U8588" s="50">
        <f t="shared" si="951"/>
        <v>2437.5351612903223</v>
      </c>
      <c r="V8588" s="51">
        <f t="shared" si="953"/>
        <v>2743.3867397260219</v>
      </c>
      <c r="W8588" s="53">
        <f t="shared" si="954"/>
        <v>0</v>
      </c>
      <c r="X8588" s="53" t="str">
        <f t="shared" si="955"/>
        <v/>
      </c>
      <c r="Y8588" s="54" t="str">
        <f t="shared" si="956"/>
        <v/>
      </c>
    </row>
    <row r="8589" spans="17:25" x14ac:dyDescent="0.25">
      <c r="Q8589" s="47">
        <f t="shared" si="952"/>
        <v>2015</v>
      </c>
      <c r="R8589" s="48" t="str">
        <f t="shared" si="950"/>
        <v>20155</v>
      </c>
      <c r="S8589" s="49">
        <v>42151</v>
      </c>
      <c r="T8589" s="48">
        <v>2542.5300000000002</v>
      </c>
      <c r="U8589" s="50">
        <f t="shared" si="951"/>
        <v>2437.5351612903223</v>
      </c>
      <c r="V8589" s="51">
        <f t="shared" si="953"/>
        <v>2743.3867397260219</v>
      </c>
      <c r="W8589" s="53">
        <f t="shared" si="954"/>
        <v>1.6922510819048053E-2</v>
      </c>
      <c r="X8589" s="53" t="str">
        <f t="shared" si="955"/>
        <v/>
      </c>
      <c r="Y8589" s="54" t="str">
        <f t="shared" si="956"/>
        <v/>
      </c>
    </row>
    <row r="8590" spans="17:25" x14ac:dyDescent="0.25">
      <c r="Q8590" s="47">
        <f t="shared" si="952"/>
        <v>2015</v>
      </c>
      <c r="R8590" s="48" t="str">
        <f t="shared" si="950"/>
        <v>20155</v>
      </c>
      <c r="S8590" s="49">
        <v>42152</v>
      </c>
      <c r="T8590" s="48">
        <v>2548.13</v>
      </c>
      <c r="U8590" s="50">
        <f t="shared" si="951"/>
        <v>2437.5351612903223</v>
      </c>
      <c r="V8590" s="51">
        <f t="shared" si="953"/>
        <v>2743.3867397260219</v>
      </c>
      <c r="W8590" s="53">
        <f t="shared" si="954"/>
        <v>2.2025305502786363E-3</v>
      </c>
      <c r="X8590" s="53" t="str">
        <f t="shared" si="955"/>
        <v/>
      </c>
      <c r="Y8590" s="54" t="str">
        <f t="shared" si="956"/>
        <v/>
      </c>
    </row>
    <row r="8591" spans="17:25" x14ac:dyDescent="0.25">
      <c r="Q8591" s="47">
        <f t="shared" si="952"/>
        <v>2015</v>
      </c>
      <c r="R8591" s="48" t="str">
        <f t="shared" si="950"/>
        <v>20155</v>
      </c>
      <c r="S8591" s="49">
        <v>42153</v>
      </c>
      <c r="T8591" s="48">
        <v>2549.9699999999998</v>
      </c>
      <c r="U8591" s="50">
        <f t="shared" si="951"/>
        <v>2437.5351612903223</v>
      </c>
      <c r="V8591" s="51">
        <f t="shared" si="953"/>
        <v>2743.3867397260219</v>
      </c>
      <c r="W8591" s="53">
        <f t="shared" si="954"/>
        <v>7.2209816610602218E-4</v>
      </c>
      <c r="X8591" s="53" t="str">
        <f t="shared" si="955"/>
        <v/>
      </c>
      <c r="Y8591" s="54" t="str">
        <f t="shared" si="956"/>
        <v/>
      </c>
    </row>
    <row r="8592" spans="17:25" x14ac:dyDescent="0.25">
      <c r="Q8592" s="47">
        <f t="shared" si="952"/>
        <v>2015</v>
      </c>
      <c r="R8592" s="48" t="str">
        <f t="shared" si="950"/>
        <v>20155</v>
      </c>
      <c r="S8592" s="49">
        <v>42154</v>
      </c>
      <c r="T8592" s="55">
        <v>2533.79</v>
      </c>
      <c r="U8592" s="50">
        <f t="shared" si="951"/>
        <v>2437.5351612903223</v>
      </c>
      <c r="V8592" s="51">
        <f t="shared" si="953"/>
        <v>2743.3867397260219</v>
      </c>
      <c r="W8592" s="53">
        <f t="shared" si="954"/>
        <v>-6.3451726883060333E-3</v>
      </c>
      <c r="X8592" s="53" t="str">
        <f t="shared" si="955"/>
        <v/>
      </c>
      <c r="Y8592" s="54" t="str">
        <f t="shared" si="956"/>
        <v/>
      </c>
    </row>
    <row r="8593" spans="17:25" x14ac:dyDescent="0.25">
      <c r="Q8593" s="47">
        <f t="shared" si="952"/>
        <v>2015</v>
      </c>
      <c r="R8593" s="48" t="str">
        <f t="shared" si="950"/>
        <v>20155</v>
      </c>
      <c r="S8593" s="49">
        <v>42155</v>
      </c>
      <c r="T8593" s="55">
        <v>2533.79</v>
      </c>
      <c r="U8593" s="50">
        <f t="shared" si="951"/>
        <v>2437.5351612903223</v>
      </c>
      <c r="V8593" s="51">
        <f t="shared" si="953"/>
        <v>2743.3867397260219</v>
      </c>
      <c r="W8593" s="53">
        <f t="shared" si="954"/>
        <v>0</v>
      </c>
      <c r="X8593" s="53" t="str">
        <f t="shared" si="955"/>
        <v/>
      </c>
      <c r="Y8593" s="54" t="str">
        <f t="shared" si="956"/>
        <v/>
      </c>
    </row>
    <row r="8594" spans="17:25" x14ac:dyDescent="0.25">
      <c r="Q8594" s="47">
        <f t="shared" si="952"/>
        <v>2015</v>
      </c>
      <c r="R8594" s="48" t="str">
        <f t="shared" si="950"/>
        <v>20156</v>
      </c>
      <c r="S8594" s="49">
        <v>42156</v>
      </c>
      <c r="T8594" s="55">
        <v>2533.79</v>
      </c>
      <c r="U8594" s="50">
        <f t="shared" si="951"/>
        <v>2562.4776666666667</v>
      </c>
      <c r="V8594" s="51">
        <f t="shared" si="953"/>
        <v>2743.3867397260219</v>
      </c>
      <c r="W8594" s="53">
        <f t="shared" si="954"/>
        <v>0</v>
      </c>
      <c r="X8594" s="53">
        <f t="shared" si="955"/>
        <v>5.1257724344048183E-2</v>
      </c>
      <c r="Y8594" s="54" t="str">
        <f t="shared" si="956"/>
        <v/>
      </c>
    </row>
    <row r="8595" spans="17:25" x14ac:dyDescent="0.25">
      <c r="Q8595" s="47">
        <f t="shared" si="952"/>
        <v>2015</v>
      </c>
      <c r="R8595" s="48" t="str">
        <f t="shared" si="950"/>
        <v>20156</v>
      </c>
      <c r="S8595" s="49">
        <v>42157</v>
      </c>
      <c r="T8595" s="55">
        <v>2549.29</v>
      </c>
      <c r="U8595" s="50">
        <f t="shared" si="951"/>
        <v>2562.4776666666667</v>
      </c>
      <c r="V8595" s="51">
        <f t="shared" si="953"/>
        <v>2743.3867397260219</v>
      </c>
      <c r="W8595" s="53">
        <f t="shared" si="954"/>
        <v>6.117318325512322E-3</v>
      </c>
      <c r="X8595" s="53" t="str">
        <f t="shared" si="955"/>
        <v/>
      </c>
      <c r="Y8595" s="54" t="str">
        <f t="shared" si="956"/>
        <v/>
      </c>
    </row>
    <row r="8596" spans="17:25" x14ac:dyDescent="0.25">
      <c r="Q8596" s="47">
        <f t="shared" si="952"/>
        <v>2015</v>
      </c>
      <c r="R8596" s="48" t="str">
        <f t="shared" si="950"/>
        <v>20156</v>
      </c>
      <c r="S8596" s="49">
        <v>42158</v>
      </c>
      <c r="T8596" s="55">
        <v>2554.44</v>
      </c>
      <c r="U8596" s="50">
        <f t="shared" si="951"/>
        <v>2562.4776666666667</v>
      </c>
      <c r="V8596" s="51">
        <f t="shared" si="953"/>
        <v>2743.3867397260219</v>
      </c>
      <c r="W8596" s="53">
        <f t="shared" si="954"/>
        <v>2.0201703219329126E-3</v>
      </c>
      <c r="X8596" s="53" t="str">
        <f t="shared" si="955"/>
        <v/>
      </c>
      <c r="Y8596" s="54" t="str">
        <f t="shared" si="956"/>
        <v/>
      </c>
    </row>
    <row r="8597" spans="17:25" x14ac:dyDescent="0.25">
      <c r="Q8597" s="47">
        <f t="shared" si="952"/>
        <v>2015</v>
      </c>
      <c r="R8597" s="48" t="str">
        <f t="shared" si="950"/>
        <v>20156</v>
      </c>
      <c r="S8597" s="49">
        <v>42159</v>
      </c>
      <c r="T8597" s="55">
        <v>2571.92</v>
      </c>
      <c r="U8597" s="50">
        <f t="shared" si="951"/>
        <v>2562.4776666666667</v>
      </c>
      <c r="V8597" s="51">
        <f t="shared" si="953"/>
        <v>2743.3867397260219</v>
      </c>
      <c r="W8597" s="53">
        <f t="shared" si="954"/>
        <v>6.8429871126352015E-3</v>
      </c>
      <c r="X8597" s="53" t="str">
        <f t="shared" si="955"/>
        <v/>
      </c>
      <c r="Y8597" s="54" t="str">
        <f t="shared" si="956"/>
        <v/>
      </c>
    </row>
    <row r="8598" spans="17:25" x14ac:dyDescent="0.25">
      <c r="Q8598" s="47">
        <f t="shared" si="952"/>
        <v>2015</v>
      </c>
      <c r="R8598" s="48" t="str">
        <f t="shared" si="950"/>
        <v>20156</v>
      </c>
      <c r="S8598" s="49">
        <v>42160</v>
      </c>
      <c r="T8598" s="55">
        <v>2588.56</v>
      </c>
      <c r="U8598" s="50">
        <f t="shared" si="951"/>
        <v>2562.4776666666667</v>
      </c>
      <c r="V8598" s="51">
        <f t="shared" si="953"/>
        <v>2743.3867397260219</v>
      </c>
      <c r="W8598" s="53">
        <f t="shared" si="954"/>
        <v>6.4698746461786527E-3</v>
      </c>
      <c r="X8598" s="53" t="str">
        <f t="shared" si="955"/>
        <v/>
      </c>
      <c r="Y8598" s="54" t="str">
        <f t="shared" si="956"/>
        <v/>
      </c>
    </row>
    <row r="8599" spans="17:25" x14ac:dyDescent="0.25">
      <c r="Q8599" s="47">
        <f t="shared" si="952"/>
        <v>2015</v>
      </c>
      <c r="R8599" s="48" t="str">
        <f t="shared" si="950"/>
        <v>20156</v>
      </c>
      <c r="S8599" s="49">
        <v>42161</v>
      </c>
      <c r="T8599" s="55">
        <v>2623.66</v>
      </c>
      <c r="U8599" s="50">
        <f t="shared" si="951"/>
        <v>2562.4776666666667</v>
      </c>
      <c r="V8599" s="51">
        <f t="shared" si="953"/>
        <v>2743.3867397260219</v>
      </c>
      <c r="W8599" s="53">
        <f t="shared" si="954"/>
        <v>1.355966251506624E-2</v>
      </c>
      <c r="X8599" s="53" t="str">
        <f t="shared" si="955"/>
        <v/>
      </c>
      <c r="Y8599" s="54" t="str">
        <f t="shared" si="956"/>
        <v/>
      </c>
    </row>
    <row r="8600" spans="17:25" x14ac:dyDescent="0.25">
      <c r="Q8600" s="47">
        <f t="shared" si="952"/>
        <v>2015</v>
      </c>
      <c r="R8600" s="48" t="str">
        <f t="shared" si="950"/>
        <v>20156</v>
      </c>
      <c r="S8600" s="49">
        <v>42162</v>
      </c>
      <c r="T8600" s="55">
        <v>2623.66</v>
      </c>
      <c r="U8600" s="50">
        <f t="shared" si="951"/>
        <v>2562.4776666666667</v>
      </c>
      <c r="V8600" s="51">
        <f t="shared" si="953"/>
        <v>2743.3867397260219</v>
      </c>
      <c r="W8600" s="53">
        <f t="shared" si="954"/>
        <v>0</v>
      </c>
      <c r="X8600" s="53" t="str">
        <f t="shared" si="955"/>
        <v/>
      </c>
      <c r="Y8600" s="54" t="str">
        <f t="shared" si="956"/>
        <v/>
      </c>
    </row>
    <row r="8601" spans="17:25" x14ac:dyDescent="0.25">
      <c r="Q8601" s="47">
        <f t="shared" si="952"/>
        <v>2015</v>
      </c>
      <c r="R8601" s="48" t="str">
        <f t="shared" si="950"/>
        <v>20156</v>
      </c>
      <c r="S8601" s="49">
        <v>42163</v>
      </c>
      <c r="T8601" s="55">
        <v>2623.66</v>
      </c>
      <c r="U8601" s="50">
        <f t="shared" si="951"/>
        <v>2562.4776666666667</v>
      </c>
      <c r="V8601" s="51">
        <f t="shared" si="953"/>
        <v>2743.3867397260219</v>
      </c>
      <c r="W8601" s="53">
        <f t="shared" si="954"/>
        <v>0</v>
      </c>
      <c r="X8601" s="53" t="str">
        <f t="shared" si="955"/>
        <v/>
      </c>
      <c r="Y8601" s="54" t="str">
        <f t="shared" si="956"/>
        <v/>
      </c>
    </row>
    <row r="8602" spans="17:25" x14ac:dyDescent="0.25">
      <c r="Q8602" s="47">
        <f t="shared" si="952"/>
        <v>2015</v>
      </c>
      <c r="R8602" s="48" t="str">
        <f t="shared" si="950"/>
        <v>20156</v>
      </c>
      <c r="S8602" s="49">
        <v>42164</v>
      </c>
      <c r="T8602" s="55">
        <v>2623.66</v>
      </c>
      <c r="U8602" s="50">
        <f t="shared" si="951"/>
        <v>2562.4776666666667</v>
      </c>
      <c r="V8602" s="51">
        <f t="shared" si="953"/>
        <v>2743.3867397260219</v>
      </c>
      <c r="W8602" s="53">
        <f t="shared" si="954"/>
        <v>0</v>
      </c>
      <c r="X8602" s="53" t="str">
        <f t="shared" si="955"/>
        <v/>
      </c>
      <c r="Y8602" s="54" t="str">
        <f t="shared" si="956"/>
        <v/>
      </c>
    </row>
    <row r="8603" spans="17:25" x14ac:dyDescent="0.25">
      <c r="Q8603" s="47">
        <f t="shared" si="952"/>
        <v>2015</v>
      </c>
      <c r="R8603" s="48" t="str">
        <f t="shared" si="950"/>
        <v>20156</v>
      </c>
      <c r="S8603" s="49">
        <v>42165</v>
      </c>
      <c r="T8603" s="55">
        <v>2569.17</v>
      </c>
      <c r="U8603" s="50">
        <f t="shared" si="951"/>
        <v>2562.4776666666667</v>
      </c>
      <c r="V8603" s="51">
        <f t="shared" si="953"/>
        <v>2743.3867397260219</v>
      </c>
      <c r="W8603" s="53">
        <f t="shared" si="954"/>
        <v>-2.0768697163504379E-2</v>
      </c>
      <c r="X8603" s="53" t="str">
        <f t="shared" si="955"/>
        <v/>
      </c>
      <c r="Y8603" s="54" t="str">
        <f t="shared" si="956"/>
        <v/>
      </c>
    </row>
    <row r="8604" spans="17:25" x14ac:dyDescent="0.25">
      <c r="Q8604" s="47">
        <f t="shared" si="952"/>
        <v>2015</v>
      </c>
      <c r="R8604" s="48" t="str">
        <f t="shared" si="950"/>
        <v>20156</v>
      </c>
      <c r="S8604" s="49">
        <v>42166</v>
      </c>
      <c r="T8604" s="56">
        <v>2523</v>
      </c>
      <c r="U8604" s="50">
        <f t="shared" si="951"/>
        <v>2562.4776666666667</v>
      </c>
      <c r="V8604" s="51">
        <f t="shared" si="953"/>
        <v>2743.3867397260219</v>
      </c>
      <c r="W8604" s="53">
        <f t="shared" si="954"/>
        <v>-1.7970784338911083E-2</v>
      </c>
      <c r="X8604" s="53" t="str">
        <f t="shared" si="955"/>
        <v/>
      </c>
      <c r="Y8604" s="54" t="str">
        <f t="shared" si="956"/>
        <v/>
      </c>
    </row>
    <row r="8605" spans="17:25" x14ac:dyDescent="0.25">
      <c r="Q8605" s="47">
        <f t="shared" si="952"/>
        <v>2015</v>
      </c>
      <c r="R8605" s="48" t="str">
        <f t="shared" si="950"/>
        <v>20156</v>
      </c>
      <c r="S8605" s="49">
        <v>42167</v>
      </c>
      <c r="T8605" s="55">
        <v>2538.5500000000002</v>
      </c>
      <c r="U8605" s="50">
        <f t="shared" si="951"/>
        <v>2562.4776666666667</v>
      </c>
      <c r="V8605" s="51">
        <f t="shared" si="953"/>
        <v>2743.3867397260219</v>
      </c>
      <c r="W8605" s="53">
        <f t="shared" si="954"/>
        <v>6.1632976615142443E-3</v>
      </c>
      <c r="X8605" s="53" t="str">
        <f t="shared" si="955"/>
        <v/>
      </c>
      <c r="Y8605" s="54" t="str">
        <f t="shared" si="956"/>
        <v/>
      </c>
    </row>
    <row r="8606" spans="17:25" x14ac:dyDescent="0.25">
      <c r="Q8606" s="47">
        <f t="shared" si="952"/>
        <v>2015</v>
      </c>
      <c r="R8606" s="48" t="str">
        <f t="shared" si="950"/>
        <v>20156</v>
      </c>
      <c r="S8606" s="49">
        <v>42168</v>
      </c>
      <c r="T8606" s="55">
        <v>2535.91</v>
      </c>
      <c r="U8606" s="50">
        <f t="shared" si="951"/>
        <v>2562.4776666666667</v>
      </c>
      <c r="V8606" s="51">
        <f t="shared" si="953"/>
        <v>2743.3867397260219</v>
      </c>
      <c r="W8606" s="53">
        <f t="shared" si="954"/>
        <v>-1.0399637588388577E-3</v>
      </c>
      <c r="X8606" s="53" t="str">
        <f t="shared" si="955"/>
        <v/>
      </c>
      <c r="Y8606" s="54" t="str">
        <f t="shared" si="956"/>
        <v/>
      </c>
    </row>
    <row r="8607" spans="17:25" x14ac:dyDescent="0.25">
      <c r="Q8607" s="47">
        <f t="shared" si="952"/>
        <v>2015</v>
      </c>
      <c r="R8607" s="48" t="str">
        <f t="shared" si="950"/>
        <v>20156</v>
      </c>
      <c r="S8607" s="49">
        <v>42169</v>
      </c>
      <c r="T8607" s="55">
        <v>2535.91</v>
      </c>
      <c r="U8607" s="50">
        <f t="shared" si="951"/>
        <v>2562.4776666666667</v>
      </c>
      <c r="V8607" s="51">
        <f t="shared" si="953"/>
        <v>2743.3867397260219</v>
      </c>
      <c r="W8607" s="53">
        <f t="shared" si="954"/>
        <v>0</v>
      </c>
      <c r="X8607" s="53" t="str">
        <f t="shared" si="955"/>
        <v/>
      </c>
      <c r="Y8607" s="54" t="str">
        <f t="shared" si="956"/>
        <v/>
      </c>
    </row>
    <row r="8608" spans="17:25" x14ac:dyDescent="0.25">
      <c r="Q8608" s="47">
        <f t="shared" si="952"/>
        <v>2015</v>
      </c>
      <c r="R8608" s="48" t="str">
        <f t="shared" si="950"/>
        <v>20156</v>
      </c>
      <c r="S8608" s="49">
        <v>42170</v>
      </c>
      <c r="T8608" s="55">
        <v>2535.91</v>
      </c>
      <c r="U8608" s="50">
        <f t="shared" si="951"/>
        <v>2562.4776666666667</v>
      </c>
      <c r="V8608" s="51">
        <f t="shared" si="953"/>
        <v>2743.3867397260219</v>
      </c>
      <c r="W8608" s="53">
        <f t="shared" si="954"/>
        <v>0</v>
      </c>
      <c r="X8608" s="53" t="str">
        <f t="shared" si="955"/>
        <v/>
      </c>
      <c r="Y8608" s="54" t="str">
        <f t="shared" si="956"/>
        <v/>
      </c>
    </row>
    <row r="8609" spans="17:25" x14ac:dyDescent="0.25">
      <c r="Q8609" s="47">
        <f t="shared" si="952"/>
        <v>2015</v>
      </c>
      <c r="R8609" s="48" t="str">
        <f t="shared" si="950"/>
        <v>20156</v>
      </c>
      <c r="S8609" s="49">
        <v>42171</v>
      </c>
      <c r="T8609" s="55">
        <v>2535.91</v>
      </c>
      <c r="U8609" s="50">
        <f t="shared" si="951"/>
        <v>2562.4776666666667</v>
      </c>
      <c r="V8609" s="51">
        <f t="shared" si="953"/>
        <v>2743.3867397260219</v>
      </c>
      <c r="W8609" s="53">
        <f t="shared" si="954"/>
        <v>0</v>
      </c>
      <c r="X8609" s="53" t="str">
        <f t="shared" si="955"/>
        <v/>
      </c>
      <c r="Y8609" s="54" t="str">
        <f t="shared" si="956"/>
        <v/>
      </c>
    </row>
    <row r="8610" spans="17:25" x14ac:dyDescent="0.25">
      <c r="Q8610" s="47">
        <f t="shared" si="952"/>
        <v>2015</v>
      </c>
      <c r="R8610" s="48" t="str">
        <f t="shared" si="950"/>
        <v>20156</v>
      </c>
      <c r="S8610" s="49">
        <v>42172</v>
      </c>
      <c r="T8610" s="55">
        <v>2531.7199999999998</v>
      </c>
      <c r="U8610" s="50">
        <f t="shared" si="951"/>
        <v>2562.4776666666667</v>
      </c>
      <c r="V8610" s="51">
        <f t="shared" si="953"/>
        <v>2743.3867397260219</v>
      </c>
      <c r="W8610" s="53">
        <f t="shared" si="954"/>
        <v>-1.6522668391228956E-3</v>
      </c>
      <c r="X8610" s="53" t="str">
        <f t="shared" si="955"/>
        <v/>
      </c>
      <c r="Y8610" s="54" t="str">
        <f t="shared" si="956"/>
        <v/>
      </c>
    </row>
    <row r="8611" spans="17:25" x14ac:dyDescent="0.25">
      <c r="Q8611" s="47">
        <f t="shared" si="952"/>
        <v>2015</v>
      </c>
      <c r="R8611" s="48" t="str">
        <f t="shared" si="950"/>
        <v>20156</v>
      </c>
      <c r="S8611" s="49">
        <v>42173</v>
      </c>
      <c r="T8611" s="55">
        <v>2550.4299999999998</v>
      </c>
      <c r="U8611" s="50">
        <f t="shared" si="951"/>
        <v>2562.4776666666667</v>
      </c>
      <c r="V8611" s="51">
        <f t="shared" si="953"/>
        <v>2743.3867397260219</v>
      </c>
      <c r="W8611" s="53">
        <f t="shared" si="954"/>
        <v>7.390232727157775E-3</v>
      </c>
      <c r="X8611" s="53" t="str">
        <f t="shared" si="955"/>
        <v/>
      </c>
      <c r="Y8611" s="54" t="str">
        <f t="shared" si="956"/>
        <v/>
      </c>
    </row>
    <row r="8612" spans="17:25" x14ac:dyDescent="0.25">
      <c r="Q8612" s="47">
        <f t="shared" si="952"/>
        <v>2015</v>
      </c>
      <c r="R8612" s="48" t="str">
        <f t="shared" si="950"/>
        <v>20156</v>
      </c>
      <c r="S8612" s="49">
        <v>42174</v>
      </c>
      <c r="T8612" s="55">
        <v>2528.85</v>
      </c>
      <c r="U8612" s="50">
        <f t="shared" si="951"/>
        <v>2562.4776666666667</v>
      </c>
      <c r="V8612" s="51">
        <f t="shared" si="953"/>
        <v>2743.3867397260219</v>
      </c>
      <c r="W8612" s="53">
        <f t="shared" si="954"/>
        <v>-8.4613182875044046E-3</v>
      </c>
      <c r="X8612" s="53" t="str">
        <f t="shared" si="955"/>
        <v/>
      </c>
      <c r="Y8612" s="54" t="str">
        <f t="shared" si="956"/>
        <v/>
      </c>
    </row>
    <row r="8613" spans="17:25" x14ac:dyDescent="0.25">
      <c r="Q8613" s="47">
        <f t="shared" si="952"/>
        <v>2015</v>
      </c>
      <c r="R8613" s="48" t="str">
        <f t="shared" si="950"/>
        <v>20156</v>
      </c>
      <c r="S8613" s="49">
        <v>42175</v>
      </c>
      <c r="T8613" s="55">
        <v>2548.1999999999998</v>
      </c>
      <c r="U8613" s="50">
        <f t="shared" si="951"/>
        <v>2562.4776666666667</v>
      </c>
      <c r="V8613" s="51">
        <f t="shared" si="953"/>
        <v>2743.3867397260219</v>
      </c>
      <c r="W8613" s="53">
        <f t="shared" si="954"/>
        <v>7.6516993890503038E-3</v>
      </c>
      <c r="X8613" s="53" t="str">
        <f t="shared" si="955"/>
        <v/>
      </c>
      <c r="Y8613" s="54" t="str">
        <f t="shared" si="956"/>
        <v/>
      </c>
    </row>
    <row r="8614" spans="17:25" x14ac:dyDescent="0.25">
      <c r="Q8614" s="47">
        <f t="shared" si="952"/>
        <v>2015</v>
      </c>
      <c r="R8614" s="48" t="str">
        <f t="shared" si="950"/>
        <v>20156</v>
      </c>
      <c r="S8614" s="49">
        <v>42176</v>
      </c>
      <c r="T8614" s="55">
        <v>2548.1999999999998</v>
      </c>
      <c r="U8614" s="50">
        <f t="shared" si="951"/>
        <v>2562.4776666666667</v>
      </c>
      <c r="V8614" s="51">
        <f t="shared" si="953"/>
        <v>2743.3867397260219</v>
      </c>
      <c r="W8614" s="53">
        <f t="shared" si="954"/>
        <v>0</v>
      </c>
      <c r="X8614" s="53" t="str">
        <f t="shared" si="955"/>
        <v/>
      </c>
      <c r="Y8614" s="54" t="str">
        <f t="shared" si="956"/>
        <v/>
      </c>
    </row>
    <row r="8615" spans="17:25" x14ac:dyDescent="0.25">
      <c r="Q8615" s="47">
        <f t="shared" si="952"/>
        <v>2015</v>
      </c>
      <c r="R8615" s="48" t="str">
        <f t="shared" si="950"/>
        <v>20156</v>
      </c>
      <c r="S8615" s="49">
        <v>42177</v>
      </c>
      <c r="T8615" s="55">
        <v>2548.1999999999998</v>
      </c>
      <c r="U8615" s="50">
        <f t="shared" si="951"/>
        <v>2562.4776666666667</v>
      </c>
      <c r="V8615" s="51">
        <f t="shared" si="953"/>
        <v>2743.3867397260219</v>
      </c>
      <c r="W8615" s="53">
        <f t="shared" si="954"/>
        <v>0</v>
      </c>
      <c r="X8615" s="53" t="str">
        <f t="shared" si="955"/>
        <v/>
      </c>
      <c r="Y8615" s="54" t="str">
        <f t="shared" si="956"/>
        <v/>
      </c>
    </row>
    <row r="8616" spans="17:25" x14ac:dyDescent="0.25">
      <c r="Q8616" s="47">
        <f t="shared" si="952"/>
        <v>2015</v>
      </c>
      <c r="R8616" s="48" t="str">
        <f t="shared" si="950"/>
        <v>20156</v>
      </c>
      <c r="S8616" s="49">
        <v>42178</v>
      </c>
      <c r="T8616" s="55">
        <v>2537.6799999999998</v>
      </c>
      <c r="U8616" s="50">
        <f t="shared" si="951"/>
        <v>2562.4776666666667</v>
      </c>
      <c r="V8616" s="51">
        <f t="shared" si="953"/>
        <v>2743.3867397260219</v>
      </c>
      <c r="W8616" s="53">
        <f t="shared" si="954"/>
        <v>-4.1284043638646351E-3</v>
      </c>
      <c r="X8616" s="53" t="str">
        <f t="shared" si="955"/>
        <v/>
      </c>
      <c r="Y8616" s="54" t="str">
        <f t="shared" si="956"/>
        <v/>
      </c>
    </row>
    <row r="8617" spans="17:25" x14ac:dyDescent="0.25">
      <c r="Q8617" s="47">
        <f t="shared" si="952"/>
        <v>2015</v>
      </c>
      <c r="R8617" s="48" t="str">
        <f t="shared" si="950"/>
        <v>20156</v>
      </c>
      <c r="S8617" s="49">
        <v>42179</v>
      </c>
      <c r="T8617" s="55">
        <v>2550.7399999999998</v>
      </c>
      <c r="U8617" s="50">
        <f t="shared" si="951"/>
        <v>2562.4776666666667</v>
      </c>
      <c r="V8617" s="51">
        <f t="shared" si="953"/>
        <v>2743.3867397260219</v>
      </c>
      <c r="W8617" s="53">
        <f t="shared" si="954"/>
        <v>5.1464329623909233E-3</v>
      </c>
      <c r="X8617" s="53" t="str">
        <f t="shared" si="955"/>
        <v/>
      </c>
      <c r="Y8617" s="54" t="str">
        <f t="shared" si="956"/>
        <v/>
      </c>
    </row>
    <row r="8618" spans="17:25" x14ac:dyDescent="0.25">
      <c r="Q8618" s="47">
        <f t="shared" si="952"/>
        <v>2015</v>
      </c>
      <c r="R8618" s="48" t="str">
        <f t="shared" si="950"/>
        <v>20156</v>
      </c>
      <c r="S8618" s="49">
        <v>42180</v>
      </c>
      <c r="T8618" s="55">
        <v>2566.66</v>
      </c>
      <c r="U8618" s="50">
        <f t="shared" si="951"/>
        <v>2562.4776666666667</v>
      </c>
      <c r="V8618" s="51">
        <f t="shared" si="953"/>
        <v>2743.3867397260219</v>
      </c>
      <c r="W8618" s="53">
        <f t="shared" si="954"/>
        <v>6.2413260465590259E-3</v>
      </c>
      <c r="X8618" s="53" t="str">
        <f t="shared" si="955"/>
        <v/>
      </c>
      <c r="Y8618" s="54" t="str">
        <f t="shared" si="956"/>
        <v/>
      </c>
    </row>
    <row r="8619" spans="17:25" x14ac:dyDescent="0.25">
      <c r="Q8619" s="47">
        <f t="shared" si="952"/>
        <v>2015</v>
      </c>
      <c r="R8619" s="48" t="str">
        <f t="shared" si="950"/>
        <v>20156</v>
      </c>
      <c r="S8619" s="49">
        <v>42181</v>
      </c>
      <c r="T8619" s="55">
        <v>2556.21</v>
      </c>
      <c r="U8619" s="50">
        <f t="shared" si="951"/>
        <v>2562.4776666666667</v>
      </c>
      <c r="V8619" s="51">
        <f t="shared" si="953"/>
        <v>2743.3867397260219</v>
      </c>
      <c r="W8619" s="53">
        <f t="shared" si="954"/>
        <v>-4.071439146595135E-3</v>
      </c>
      <c r="X8619" s="53" t="str">
        <f t="shared" si="955"/>
        <v/>
      </c>
      <c r="Y8619" s="54" t="str">
        <f t="shared" si="956"/>
        <v/>
      </c>
    </row>
    <row r="8620" spans="17:25" x14ac:dyDescent="0.25">
      <c r="Q8620" s="47">
        <f t="shared" si="952"/>
        <v>2015</v>
      </c>
      <c r="R8620" s="48" t="str">
        <f t="shared" si="950"/>
        <v>20156</v>
      </c>
      <c r="S8620" s="49">
        <v>42182</v>
      </c>
      <c r="T8620" s="55">
        <v>2585.11</v>
      </c>
      <c r="U8620" s="50">
        <f t="shared" si="951"/>
        <v>2562.4776666666667</v>
      </c>
      <c r="V8620" s="51">
        <f t="shared" si="953"/>
        <v>2743.3867397260219</v>
      </c>
      <c r="W8620" s="53">
        <f t="shared" si="954"/>
        <v>1.1305800384162623E-2</v>
      </c>
      <c r="X8620" s="53" t="str">
        <f t="shared" si="955"/>
        <v/>
      </c>
      <c r="Y8620" s="54" t="str">
        <f t="shared" si="956"/>
        <v/>
      </c>
    </row>
    <row r="8621" spans="17:25" x14ac:dyDescent="0.25">
      <c r="Q8621" s="47">
        <f t="shared" si="952"/>
        <v>2015</v>
      </c>
      <c r="R8621" s="48" t="str">
        <f t="shared" si="950"/>
        <v>20156</v>
      </c>
      <c r="S8621" s="49">
        <v>42183</v>
      </c>
      <c r="T8621" s="55">
        <v>2585.11</v>
      </c>
      <c r="U8621" s="50">
        <f t="shared" si="951"/>
        <v>2562.4776666666667</v>
      </c>
      <c r="V8621" s="51">
        <f t="shared" si="953"/>
        <v>2743.3867397260219</v>
      </c>
      <c r="W8621" s="53">
        <f t="shared" si="954"/>
        <v>0</v>
      </c>
      <c r="X8621" s="53" t="str">
        <f t="shared" si="955"/>
        <v/>
      </c>
      <c r="Y8621" s="54" t="str">
        <f t="shared" si="956"/>
        <v/>
      </c>
    </row>
    <row r="8622" spans="17:25" x14ac:dyDescent="0.25">
      <c r="Q8622" s="47">
        <f t="shared" si="952"/>
        <v>2015</v>
      </c>
      <c r="R8622" s="48" t="str">
        <f t="shared" si="950"/>
        <v>20156</v>
      </c>
      <c r="S8622" s="49">
        <v>42184</v>
      </c>
      <c r="T8622" s="55">
        <v>2585.11</v>
      </c>
      <c r="U8622" s="50">
        <f t="shared" si="951"/>
        <v>2562.4776666666667</v>
      </c>
      <c r="V8622" s="51">
        <f t="shared" si="953"/>
        <v>2743.3867397260219</v>
      </c>
      <c r="W8622" s="53">
        <f t="shared" si="954"/>
        <v>0</v>
      </c>
      <c r="X8622" s="53" t="str">
        <f t="shared" si="955"/>
        <v/>
      </c>
      <c r="Y8622" s="54" t="str">
        <f t="shared" si="956"/>
        <v/>
      </c>
    </row>
    <row r="8623" spans="17:25" x14ac:dyDescent="0.25">
      <c r="Q8623" s="47">
        <f t="shared" si="952"/>
        <v>2015</v>
      </c>
      <c r="R8623" s="48" t="str">
        <f t="shared" si="950"/>
        <v>20156</v>
      </c>
      <c r="S8623" s="49">
        <v>42185</v>
      </c>
      <c r="T8623" s="55">
        <v>2585.11</v>
      </c>
      <c r="U8623" s="50">
        <f t="shared" si="951"/>
        <v>2562.4776666666667</v>
      </c>
      <c r="V8623" s="51">
        <f t="shared" si="953"/>
        <v>2743.3867397260219</v>
      </c>
      <c r="W8623" s="53">
        <f t="shared" si="954"/>
        <v>0</v>
      </c>
      <c r="X8623" s="53" t="str">
        <f t="shared" si="955"/>
        <v/>
      </c>
      <c r="Y8623" s="54" t="str">
        <f t="shared" si="956"/>
        <v/>
      </c>
    </row>
    <row r="8624" spans="17:25" x14ac:dyDescent="0.25">
      <c r="Q8624" s="47">
        <f t="shared" si="952"/>
        <v>2015</v>
      </c>
      <c r="R8624" s="48" t="str">
        <f t="shared" si="950"/>
        <v>20157</v>
      </c>
      <c r="S8624" s="49">
        <v>42186</v>
      </c>
      <c r="T8624" s="55">
        <v>2598.6799999999998</v>
      </c>
      <c r="U8624" s="50">
        <f t="shared" si="951"/>
        <v>2732.0358064516136</v>
      </c>
      <c r="V8624" s="51">
        <f t="shared" si="953"/>
        <v>2743.3867397260219</v>
      </c>
      <c r="W8624" s="53">
        <f t="shared" si="954"/>
        <v>5.2492930668326387E-3</v>
      </c>
      <c r="X8624" s="53">
        <f t="shared" si="955"/>
        <v>6.6169606857691132E-2</v>
      </c>
      <c r="Y8624" s="54" t="str">
        <f t="shared" si="956"/>
        <v/>
      </c>
    </row>
    <row r="8625" spans="17:25" x14ac:dyDescent="0.25">
      <c r="Q8625" s="47">
        <f t="shared" si="952"/>
        <v>2015</v>
      </c>
      <c r="R8625" s="48" t="str">
        <f t="shared" si="950"/>
        <v>20157</v>
      </c>
      <c r="S8625" s="49">
        <v>42187</v>
      </c>
      <c r="T8625" s="55">
        <v>2626.8</v>
      </c>
      <c r="U8625" s="50">
        <f t="shared" si="951"/>
        <v>2732.0358064516136</v>
      </c>
      <c r="V8625" s="51">
        <f t="shared" si="953"/>
        <v>2743.3867397260219</v>
      </c>
      <c r="W8625" s="53">
        <f t="shared" si="954"/>
        <v>1.0820878292056024E-2</v>
      </c>
      <c r="X8625" s="53" t="str">
        <f t="shared" si="955"/>
        <v/>
      </c>
      <c r="Y8625" s="54" t="str">
        <f t="shared" si="956"/>
        <v/>
      </c>
    </row>
    <row r="8626" spans="17:25" x14ac:dyDescent="0.25">
      <c r="Q8626" s="47">
        <f t="shared" si="952"/>
        <v>2015</v>
      </c>
      <c r="R8626" s="48" t="str">
        <f t="shared" si="950"/>
        <v>20157</v>
      </c>
      <c r="S8626" s="49">
        <v>42188</v>
      </c>
      <c r="T8626" s="55">
        <v>2623.91</v>
      </c>
      <c r="U8626" s="50">
        <f t="shared" si="951"/>
        <v>2732.0358064516136</v>
      </c>
      <c r="V8626" s="51">
        <f t="shared" si="953"/>
        <v>2743.3867397260219</v>
      </c>
      <c r="W8626" s="53">
        <f t="shared" si="954"/>
        <v>-1.1001979594945643E-3</v>
      </c>
      <c r="X8626" s="53" t="str">
        <f t="shared" si="955"/>
        <v/>
      </c>
      <c r="Y8626" s="54" t="str">
        <f t="shared" si="956"/>
        <v/>
      </c>
    </row>
    <row r="8627" spans="17:25" x14ac:dyDescent="0.25">
      <c r="Q8627" s="47">
        <f t="shared" si="952"/>
        <v>2015</v>
      </c>
      <c r="R8627" s="48" t="str">
        <f t="shared" si="950"/>
        <v>20157</v>
      </c>
      <c r="S8627" s="49">
        <v>42189</v>
      </c>
      <c r="T8627" s="55">
        <v>2642.97</v>
      </c>
      <c r="U8627" s="50">
        <f t="shared" si="951"/>
        <v>2732.0358064516136</v>
      </c>
      <c r="V8627" s="51">
        <f t="shared" si="953"/>
        <v>2743.3867397260219</v>
      </c>
      <c r="W8627" s="53">
        <f t="shared" si="954"/>
        <v>7.2639686574615947E-3</v>
      </c>
      <c r="X8627" s="53" t="str">
        <f t="shared" si="955"/>
        <v/>
      </c>
      <c r="Y8627" s="54" t="str">
        <f t="shared" si="956"/>
        <v/>
      </c>
    </row>
    <row r="8628" spans="17:25" x14ac:dyDescent="0.25">
      <c r="Q8628" s="47">
        <f t="shared" si="952"/>
        <v>2015</v>
      </c>
      <c r="R8628" s="48" t="str">
        <f t="shared" si="950"/>
        <v>20157</v>
      </c>
      <c r="S8628" s="49">
        <v>42190</v>
      </c>
      <c r="T8628" s="55">
        <v>2642.97</v>
      </c>
      <c r="U8628" s="50">
        <f t="shared" si="951"/>
        <v>2732.0358064516136</v>
      </c>
      <c r="V8628" s="51">
        <f t="shared" si="953"/>
        <v>2743.3867397260219</v>
      </c>
      <c r="W8628" s="53">
        <f t="shared" si="954"/>
        <v>0</v>
      </c>
      <c r="X8628" s="53" t="str">
        <f t="shared" si="955"/>
        <v/>
      </c>
      <c r="Y8628" s="54" t="str">
        <f t="shared" si="956"/>
        <v/>
      </c>
    </row>
    <row r="8629" spans="17:25" x14ac:dyDescent="0.25">
      <c r="Q8629" s="47">
        <f t="shared" si="952"/>
        <v>2015</v>
      </c>
      <c r="R8629" s="48" t="str">
        <f t="shared" si="950"/>
        <v>20157</v>
      </c>
      <c r="S8629" s="49">
        <v>42191</v>
      </c>
      <c r="T8629" s="55">
        <v>2642.97</v>
      </c>
      <c r="U8629" s="50">
        <f t="shared" si="951"/>
        <v>2732.0358064516136</v>
      </c>
      <c r="V8629" s="51">
        <f t="shared" si="953"/>
        <v>2743.3867397260219</v>
      </c>
      <c r="W8629" s="53">
        <f t="shared" si="954"/>
        <v>0</v>
      </c>
      <c r="X8629" s="53" t="str">
        <f t="shared" si="955"/>
        <v/>
      </c>
      <c r="Y8629" s="54" t="str">
        <f t="shared" si="956"/>
        <v/>
      </c>
    </row>
    <row r="8630" spans="17:25" x14ac:dyDescent="0.25">
      <c r="Q8630" s="47">
        <f t="shared" si="952"/>
        <v>2015</v>
      </c>
      <c r="R8630" s="48" t="str">
        <f t="shared" si="950"/>
        <v>20157</v>
      </c>
      <c r="S8630" s="49">
        <v>42192</v>
      </c>
      <c r="T8630" s="55">
        <v>2665.41</v>
      </c>
      <c r="U8630" s="50">
        <f t="shared" si="951"/>
        <v>2732.0358064516136</v>
      </c>
      <c r="V8630" s="51">
        <f t="shared" si="953"/>
        <v>2743.3867397260219</v>
      </c>
      <c r="W8630" s="53">
        <f t="shared" si="954"/>
        <v>8.4904482457235364E-3</v>
      </c>
      <c r="X8630" s="53" t="str">
        <f t="shared" si="955"/>
        <v/>
      </c>
      <c r="Y8630" s="54" t="str">
        <f t="shared" si="956"/>
        <v/>
      </c>
    </row>
    <row r="8631" spans="17:25" x14ac:dyDescent="0.25">
      <c r="Q8631" s="47">
        <f t="shared" si="952"/>
        <v>2015</v>
      </c>
      <c r="R8631" s="48" t="str">
        <f t="shared" si="950"/>
        <v>20157</v>
      </c>
      <c r="S8631" s="49">
        <v>42193</v>
      </c>
      <c r="T8631" s="55">
        <v>2690.15</v>
      </c>
      <c r="U8631" s="50">
        <f t="shared" si="951"/>
        <v>2732.0358064516136</v>
      </c>
      <c r="V8631" s="51">
        <f t="shared" si="953"/>
        <v>2743.3867397260219</v>
      </c>
      <c r="W8631" s="53">
        <f t="shared" si="954"/>
        <v>9.281874083161723E-3</v>
      </c>
      <c r="X8631" s="53" t="str">
        <f t="shared" si="955"/>
        <v/>
      </c>
      <c r="Y8631" s="54" t="str">
        <f t="shared" si="956"/>
        <v/>
      </c>
    </row>
    <row r="8632" spans="17:25" x14ac:dyDescent="0.25">
      <c r="Q8632" s="47">
        <f t="shared" si="952"/>
        <v>2015</v>
      </c>
      <c r="R8632" s="48" t="str">
        <f t="shared" si="950"/>
        <v>20157</v>
      </c>
      <c r="S8632" s="49">
        <v>42194</v>
      </c>
      <c r="T8632" s="55">
        <v>2690.79</v>
      </c>
      <c r="U8632" s="50">
        <f t="shared" si="951"/>
        <v>2732.0358064516136</v>
      </c>
      <c r="V8632" s="51">
        <f t="shared" si="953"/>
        <v>2743.3867397260219</v>
      </c>
      <c r="W8632" s="53">
        <f t="shared" si="954"/>
        <v>2.3790494953801478E-4</v>
      </c>
      <c r="X8632" s="53" t="str">
        <f t="shared" si="955"/>
        <v/>
      </c>
      <c r="Y8632" s="54" t="str">
        <f t="shared" si="956"/>
        <v/>
      </c>
    </row>
    <row r="8633" spans="17:25" x14ac:dyDescent="0.25">
      <c r="Q8633" s="47">
        <f t="shared" si="952"/>
        <v>2015</v>
      </c>
      <c r="R8633" s="48" t="str">
        <f t="shared" si="950"/>
        <v>20157</v>
      </c>
      <c r="S8633" s="49">
        <v>42195</v>
      </c>
      <c r="T8633" s="55">
        <v>2670.79</v>
      </c>
      <c r="U8633" s="50">
        <f t="shared" si="951"/>
        <v>2732.0358064516136</v>
      </c>
      <c r="V8633" s="51">
        <f t="shared" si="953"/>
        <v>2743.3867397260219</v>
      </c>
      <c r="W8633" s="53">
        <f t="shared" si="954"/>
        <v>-7.4327613823449434E-3</v>
      </c>
      <c r="X8633" s="53" t="str">
        <f t="shared" si="955"/>
        <v/>
      </c>
      <c r="Y8633" s="54" t="str">
        <f t="shared" si="956"/>
        <v/>
      </c>
    </row>
    <row r="8634" spans="17:25" x14ac:dyDescent="0.25">
      <c r="Q8634" s="47">
        <f t="shared" si="952"/>
        <v>2015</v>
      </c>
      <c r="R8634" s="48" t="str">
        <f t="shared" si="950"/>
        <v>20157</v>
      </c>
      <c r="S8634" s="49">
        <v>42196</v>
      </c>
      <c r="T8634" s="55">
        <v>2667.37</v>
      </c>
      <c r="U8634" s="50">
        <f t="shared" si="951"/>
        <v>2732.0358064516136</v>
      </c>
      <c r="V8634" s="51">
        <f t="shared" si="953"/>
        <v>2743.3867397260219</v>
      </c>
      <c r="W8634" s="53">
        <f t="shared" si="954"/>
        <v>-1.2805199959562419E-3</v>
      </c>
      <c r="X8634" s="53" t="str">
        <f t="shared" si="955"/>
        <v/>
      </c>
      <c r="Y8634" s="54" t="str">
        <f t="shared" si="956"/>
        <v/>
      </c>
    </row>
    <row r="8635" spans="17:25" x14ac:dyDescent="0.25">
      <c r="Q8635" s="47">
        <f t="shared" si="952"/>
        <v>2015</v>
      </c>
      <c r="R8635" s="48" t="str">
        <f t="shared" si="950"/>
        <v>20157</v>
      </c>
      <c r="S8635" s="49">
        <v>42197</v>
      </c>
      <c r="T8635" s="55">
        <v>2667.37</v>
      </c>
      <c r="U8635" s="50">
        <f t="shared" si="951"/>
        <v>2732.0358064516136</v>
      </c>
      <c r="V8635" s="51">
        <f t="shared" si="953"/>
        <v>2743.3867397260219</v>
      </c>
      <c r="W8635" s="53">
        <f t="shared" si="954"/>
        <v>0</v>
      </c>
      <c r="X8635" s="53" t="str">
        <f t="shared" si="955"/>
        <v/>
      </c>
      <c r="Y8635" s="54" t="str">
        <f t="shared" si="956"/>
        <v/>
      </c>
    </row>
    <row r="8636" spans="17:25" x14ac:dyDescent="0.25">
      <c r="Q8636" s="47">
        <f t="shared" si="952"/>
        <v>2015</v>
      </c>
      <c r="R8636" s="48" t="str">
        <f t="shared" si="950"/>
        <v>20157</v>
      </c>
      <c r="S8636" s="49">
        <v>42198</v>
      </c>
      <c r="T8636" s="55">
        <v>2667.37</v>
      </c>
      <c r="U8636" s="50">
        <f t="shared" si="951"/>
        <v>2732.0358064516136</v>
      </c>
      <c r="V8636" s="51">
        <f t="shared" si="953"/>
        <v>2743.3867397260219</v>
      </c>
      <c r="W8636" s="53">
        <f t="shared" si="954"/>
        <v>0</v>
      </c>
      <c r="X8636" s="53" t="str">
        <f t="shared" si="955"/>
        <v/>
      </c>
      <c r="Y8636" s="54" t="str">
        <f t="shared" si="956"/>
        <v/>
      </c>
    </row>
    <row r="8637" spans="17:25" x14ac:dyDescent="0.25">
      <c r="Q8637" s="47">
        <f t="shared" si="952"/>
        <v>2015</v>
      </c>
      <c r="R8637" s="48" t="str">
        <f t="shared" si="950"/>
        <v>20157</v>
      </c>
      <c r="S8637" s="49">
        <v>42199</v>
      </c>
      <c r="T8637" s="55">
        <v>2693.54</v>
      </c>
      <c r="U8637" s="50">
        <f t="shared" si="951"/>
        <v>2732.0358064516136</v>
      </c>
      <c r="V8637" s="51">
        <f t="shared" si="953"/>
        <v>2743.3867397260219</v>
      </c>
      <c r="W8637" s="53">
        <f t="shared" si="954"/>
        <v>9.8111623059418118E-3</v>
      </c>
      <c r="X8637" s="53" t="str">
        <f t="shared" si="955"/>
        <v/>
      </c>
      <c r="Y8637" s="54" t="str">
        <f t="shared" si="956"/>
        <v/>
      </c>
    </row>
    <row r="8638" spans="17:25" x14ac:dyDescent="0.25">
      <c r="Q8638" s="47">
        <f t="shared" si="952"/>
        <v>2015</v>
      </c>
      <c r="R8638" s="48" t="str">
        <f t="shared" si="950"/>
        <v>20157</v>
      </c>
      <c r="S8638" s="49">
        <v>42200</v>
      </c>
      <c r="T8638" s="55">
        <v>2688.2</v>
      </c>
      <c r="U8638" s="50">
        <f t="shared" si="951"/>
        <v>2732.0358064516136</v>
      </c>
      <c r="V8638" s="51">
        <f t="shared" si="953"/>
        <v>2743.3867397260219</v>
      </c>
      <c r="W8638" s="53">
        <f t="shared" si="954"/>
        <v>-1.9825211431796497E-3</v>
      </c>
      <c r="X8638" s="53" t="str">
        <f t="shared" si="955"/>
        <v/>
      </c>
      <c r="Y8638" s="54" t="str">
        <f t="shared" si="956"/>
        <v/>
      </c>
    </row>
    <row r="8639" spans="17:25" x14ac:dyDescent="0.25">
      <c r="Q8639" s="47">
        <f t="shared" si="952"/>
        <v>2015</v>
      </c>
      <c r="R8639" s="48" t="str">
        <f t="shared" si="950"/>
        <v>20157</v>
      </c>
      <c r="S8639" s="49">
        <v>42201</v>
      </c>
      <c r="T8639" s="55">
        <v>2713.04</v>
      </c>
      <c r="U8639" s="50">
        <f t="shared" si="951"/>
        <v>2732.0358064516136</v>
      </c>
      <c r="V8639" s="51">
        <f t="shared" si="953"/>
        <v>2743.3867397260219</v>
      </c>
      <c r="W8639" s="53">
        <f t="shared" si="954"/>
        <v>9.2403839000074761E-3</v>
      </c>
      <c r="X8639" s="53" t="str">
        <f t="shared" si="955"/>
        <v/>
      </c>
      <c r="Y8639" s="54" t="str">
        <f t="shared" si="956"/>
        <v/>
      </c>
    </row>
    <row r="8640" spans="17:25" x14ac:dyDescent="0.25">
      <c r="Q8640" s="47">
        <f t="shared" si="952"/>
        <v>2015</v>
      </c>
      <c r="R8640" s="48" t="str">
        <f t="shared" si="950"/>
        <v>20157</v>
      </c>
      <c r="S8640" s="49">
        <v>42202</v>
      </c>
      <c r="T8640" s="55">
        <v>2727.23</v>
      </c>
      <c r="U8640" s="50">
        <f t="shared" si="951"/>
        <v>2732.0358064516136</v>
      </c>
      <c r="V8640" s="51">
        <f t="shared" si="953"/>
        <v>2743.3867397260219</v>
      </c>
      <c r="W8640" s="53">
        <f t="shared" si="954"/>
        <v>5.2302951670450959E-3</v>
      </c>
      <c r="X8640" s="53" t="str">
        <f t="shared" si="955"/>
        <v/>
      </c>
      <c r="Y8640" s="54" t="str">
        <f t="shared" si="956"/>
        <v/>
      </c>
    </row>
    <row r="8641" spans="17:25" x14ac:dyDescent="0.25">
      <c r="Q8641" s="47">
        <f t="shared" si="952"/>
        <v>2015</v>
      </c>
      <c r="R8641" s="48" t="str">
        <f t="shared" si="950"/>
        <v>20157</v>
      </c>
      <c r="S8641" s="49">
        <v>42203</v>
      </c>
      <c r="T8641" s="55">
        <v>2751.88</v>
      </c>
      <c r="U8641" s="50">
        <f t="shared" si="951"/>
        <v>2732.0358064516136</v>
      </c>
      <c r="V8641" s="51">
        <f t="shared" si="953"/>
        <v>2743.3867397260219</v>
      </c>
      <c r="W8641" s="53">
        <f t="shared" si="954"/>
        <v>9.0384749361074324E-3</v>
      </c>
      <c r="X8641" s="53" t="str">
        <f t="shared" si="955"/>
        <v/>
      </c>
      <c r="Y8641" s="54" t="str">
        <f t="shared" si="956"/>
        <v/>
      </c>
    </row>
    <row r="8642" spans="17:25" x14ac:dyDescent="0.25">
      <c r="Q8642" s="47">
        <f t="shared" si="952"/>
        <v>2015</v>
      </c>
      <c r="R8642" s="48" t="str">
        <f t="shared" si="950"/>
        <v>20157</v>
      </c>
      <c r="S8642" s="49">
        <v>42204</v>
      </c>
      <c r="T8642" s="55">
        <v>2751.88</v>
      </c>
      <c r="U8642" s="50">
        <f t="shared" si="951"/>
        <v>2732.0358064516136</v>
      </c>
      <c r="V8642" s="51">
        <f t="shared" si="953"/>
        <v>2743.3867397260219</v>
      </c>
      <c r="W8642" s="53">
        <f t="shared" si="954"/>
        <v>0</v>
      </c>
      <c r="X8642" s="53" t="str">
        <f t="shared" si="955"/>
        <v/>
      </c>
      <c r="Y8642" s="54" t="str">
        <f t="shared" si="956"/>
        <v/>
      </c>
    </row>
    <row r="8643" spans="17:25" x14ac:dyDescent="0.25">
      <c r="Q8643" s="47">
        <f t="shared" si="952"/>
        <v>2015</v>
      </c>
      <c r="R8643" s="48" t="str">
        <f t="shared" si="950"/>
        <v>20157</v>
      </c>
      <c r="S8643" s="49">
        <v>42205</v>
      </c>
      <c r="T8643" s="55">
        <v>2751.88</v>
      </c>
      <c r="U8643" s="50">
        <f t="shared" si="951"/>
        <v>2732.0358064516136</v>
      </c>
      <c r="V8643" s="51">
        <f t="shared" si="953"/>
        <v>2743.3867397260219</v>
      </c>
      <c r="W8643" s="53">
        <f t="shared" si="954"/>
        <v>0</v>
      </c>
      <c r="X8643" s="53" t="str">
        <f t="shared" si="955"/>
        <v/>
      </c>
      <c r="Y8643" s="54" t="str">
        <f t="shared" si="956"/>
        <v/>
      </c>
    </row>
    <row r="8644" spans="17:25" x14ac:dyDescent="0.25">
      <c r="Q8644" s="47">
        <f t="shared" si="952"/>
        <v>2015</v>
      </c>
      <c r="R8644" s="48" t="str">
        <f t="shared" si="950"/>
        <v>20157</v>
      </c>
      <c r="S8644" s="49">
        <v>42206</v>
      </c>
      <c r="T8644" s="55">
        <v>2751.88</v>
      </c>
      <c r="U8644" s="50">
        <f t="shared" si="951"/>
        <v>2732.0358064516136</v>
      </c>
      <c r="V8644" s="51">
        <f t="shared" si="953"/>
        <v>2743.3867397260219</v>
      </c>
      <c r="W8644" s="53">
        <f t="shared" si="954"/>
        <v>0</v>
      </c>
      <c r="X8644" s="53" t="str">
        <f t="shared" si="955"/>
        <v/>
      </c>
      <c r="Y8644" s="54" t="str">
        <f t="shared" si="956"/>
        <v/>
      </c>
    </row>
    <row r="8645" spans="17:25" x14ac:dyDescent="0.25">
      <c r="Q8645" s="47">
        <f t="shared" si="952"/>
        <v>2015</v>
      </c>
      <c r="R8645" s="48" t="str">
        <f t="shared" si="950"/>
        <v>20157</v>
      </c>
      <c r="S8645" s="49">
        <v>42207</v>
      </c>
      <c r="T8645" s="55">
        <v>2765.1</v>
      </c>
      <c r="U8645" s="50">
        <f t="shared" si="951"/>
        <v>2732.0358064516136</v>
      </c>
      <c r="V8645" s="51">
        <f t="shared" si="953"/>
        <v>2743.3867397260219</v>
      </c>
      <c r="W8645" s="53">
        <f t="shared" si="954"/>
        <v>4.8039885460120502E-3</v>
      </c>
      <c r="X8645" s="53" t="str">
        <f t="shared" si="955"/>
        <v/>
      </c>
      <c r="Y8645" s="54" t="str">
        <f t="shared" si="956"/>
        <v/>
      </c>
    </row>
    <row r="8646" spans="17:25" x14ac:dyDescent="0.25">
      <c r="Q8646" s="47">
        <f t="shared" si="952"/>
        <v>2015</v>
      </c>
      <c r="R8646" s="48" t="str">
        <f t="shared" si="950"/>
        <v>20157</v>
      </c>
      <c r="S8646" s="49">
        <v>42208</v>
      </c>
      <c r="T8646" s="55">
        <v>2790.26</v>
      </c>
      <c r="U8646" s="50">
        <f t="shared" si="951"/>
        <v>2732.0358064516136</v>
      </c>
      <c r="V8646" s="51">
        <f t="shared" si="953"/>
        <v>2743.3867397260219</v>
      </c>
      <c r="W8646" s="53">
        <f t="shared" si="954"/>
        <v>9.0991284221186852E-3</v>
      </c>
      <c r="X8646" s="53" t="str">
        <f t="shared" si="955"/>
        <v/>
      </c>
      <c r="Y8646" s="54" t="str">
        <f t="shared" si="956"/>
        <v/>
      </c>
    </row>
    <row r="8647" spans="17:25" x14ac:dyDescent="0.25">
      <c r="Q8647" s="47">
        <f t="shared" si="952"/>
        <v>2015</v>
      </c>
      <c r="R8647" s="48" t="str">
        <f t="shared" ref="R8647:R8710" si="957">+YEAR(S8647)&amp;MONTH(S8647)</f>
        <v>20157</v>
      </c>
      <c r="S8647" s="49">
        <v>42209</v>
      </c>
      <c r="T8647" s="55">
        <v>2807.36</v>
      </c>
      <c r="U8647" s="50">
        <f t="shared" ref="U8647:U8710" si="958">+AVERAGEIF($R$3:$R$12000,R8647,$T$3:$T$12000)</f>
        <v>2732.0358064516136</v>
      </c>
      <c r="V8647" s="51">
        <f t="shared" si="953"/>
        <v>2743.3867397260219</v>
      </c>
      <c r="W8647" s="53">
        <f t="shared" si="954"/>
        <v>6.1284611469898387E-3</v>
      </c>
      <c r="X8647" s="53" t="str">
        <f t="shared" si="955"/>
        <v/>
      </c>
      <c r="Y8647" s="54" t="str">
        <f t="shared" si="956"/>
        <v/>
      </c>
    </row>
    <row r="8648" spans="17:25" x14ac:dyDescent="0.25">
      <c r="Q8648" s="47">
        <f t="shared" ref="Q8648:Q8711" si="959">+YEAR(S8648)</f>
        <v>2015</v>
      </c>
      <c r="R8648" s="48" t="str">
        <f t="shared" si="957"/>
        <v>20157</v>
      </c>
      <c r="S8648" s="49">
        <v>42210</v>
      </c>
      <c r="T8648" s="55">
        <v>2857.46</v>
      </c>
      <c r="U8648" s="50">
        <f t="shared" si="958"/>
        <v>2732.0358064516136</v>
      </c>
      <c r="V8648" s="51">
        <f t="shared" ref="V8648:V8711" si="960">+AVERAGEIF($Q$3:$Q$12000,Q8648,$T$3:$T$12000)</f>
        <v>2743.3867397260219</v>
      </c>
      <c r="W8648" s="53">
        <f t="shared" si="954"/>
        <v>1.7845947794369099E-2</v>
      </c>
      <c r="X8648" s="53" t="str">
        <f t="shared" si="955"/>
        <v/>
      </c>
      <c r="Y8648" s="54" t="str">
        <f t="shared" si="956"/>
        <v/>
      </c>
    </row>
    <row r="8649" spans="17:25" x14ac:dyDescent="0.25">
      <c r="Q8649" s="47">
        <f t="shared" si="959"/>
        <v>2015</v>
      </c>
      <c r="R8649" s="48" t="str">
        <f t="shared" si="957"/>
        <v>20157</v>
      </c>
      <c r="S8649" s="49">
        <v>42211</v>
      </c>
      <c r="T8649" s="55">
        <v>2857.46</v>
      </c>
      <c r="U8649" s="50">
        <f t="shared" si="958"/>
        <v>2732.0358064516136</v>
      </c>
      <c r="V8649" s="51">
        <f t="shared" si="960"/>
        <v>2743.3867397260219</v>
      </c>
      <c r="W8649" s="53">
        <f t="shared" ref="W8649:W8712" si="961">+T8649/T8648-1</f>
        <v>0</v>
      </c>
      <c r="X8649" s="53" t="str">
        <f t="shared" ref="X8649:X8712" si="962">IF(U8649/U8648-1=0,"",U8649/U8648-1)</f>
        <v/>
      </c>
      <c r="Y8649" s="54" t="str">
        <f t="shared" ref="Y8649:Y8712" si="963">+IF(V8649=V8648,"",V8649/V8648-1)</f>
        <v/>
      </c>
    </row>
    <row r="8650" spans="17:25" x14ac:dyDescent="0.25">
      <c r="Q8650" s="47">
        <f t="shared" si="959"/>
        <v>2015</v>
      </c>
      <c r="R8650" s="48" t="str">
        <f t="shared" si="957"/>
        <v>20157</v>
      </c>
      <c r="S8650" s="49">
        <v>42212</v>
      </c>
      <c r="T8650" s="55">
        <v>2857.46</v>
      </c>
      <c r="U8650" s="50">
        <f t="shared" si="958"/>
        <v>2732.0358064516136</v>
      </c>
      <c r="V8650" s="51">
        <f t="shared" si="960"/>
        <v>2743.3867397260219</v>
      </c>
      <c r="W8650" s="53">
        <f t="shared" si="961"/>
        <v>0</v>
      </c>
      <c r="X8650" s="53" t="str">
        <f t="shared" si="962"/>
        <v/>
      </c>
      <c r="Y8650" s="54" t="str">
        <f t="shared" si="963"/>
        <v/>
      </c>
    </row>
    <row r="8651" spans="17:25" x14ac:dyDescent="0.25">
      <c r="Q8651" s="47">
        <f t="shared" si="959"/>
        <v>2015</v>
      </c>
      <c r="R8651" s="48" t="str">
        <f t="shared" si="957"/>
        <v>20157</v>
      </c>
      <c r="S8651" s="49">
        <v>42213</v>
      </c>
      <c r="T8651" s="55">
        <v>2854.13</v>
      </c>
      <c r="U8651" s="50">
        <f t="shared" si="958"/>
        <v>2732.0358064516136</v>
      </c>
      <c r="V8651" s="51">
        <f t="shared" si="960"/>
        <v>2743.3867397260219</v>
      </c>
      <c r="W8651" s="53">
        <f t="shared" si="961"/>
        <v>-1.1653706438584654E-3</v>
      </c>
      <c r="X8651" s="53" t="str">
        <f t="shared" si="962"/>
        <v/>
      </c>
      <c r="Y8651" s="54" t="str">
        <f t="shared" si="963"/>
        <v/>
      </c>
    </row>
    <row r="8652" spans="17:25" x14ac:dyDescent="0.25">
      <c r="Q8652" s="47">
        <f t="shared" si="959"/>
        <v>2015</v>
      </c>
      <c r="R8652" s="48" t="str">
        <f t="shared" si="957"/>
        <v>20157</v>
      </c>
      <c r="S8652" s="49">
        <v>42214</v>
      </c>
      <c r="T8652" s="55">
        <v>2855.44</v>
      </c>
      <c r="U8652" s="50">
        <f t="shared" si="958"/>
        <v>2732.0358064516136</v>
      </c>
      <c r="V8652" s="51">
        <f t="shared" si="960"/>
        <v>2743.3867397260219</v>
      </c>
      <c r="W8652" s="53">
        <f t="shared" si="961"/>
        <v>4.5898399862642769E-4</v>
      </c>
      <c r="X8652" s="53" t="str">
        <f t="shared" si="962"/>
        <v/>
      </c>
      <c r="Y8652" s="54" t="str">
        <f t="shared" si="963"/>
        <v/>
      </c>
    </row>
    <row r="8653" spans="17:25" x14ac:dyDescent="0.25">
      <c r="Q8653" s="47">
        <f t="shared" si="959"/>
        <v>2015</v>
      </c>
      <c r="R8653" s="48" t="str">
        <f t="shared" si="957"/>
        <v>20157</v>
      </c>
      <c r="S8653" s="49">
        <v>42215</v>
      </c>
      <c r="T8653" s="55">
        <v>2855.32</v>
      </c>
      <c r="U8653" s="50">
        <f t="shared" si="958"/>
        <v>2732.0358064516136</v>
      </c>
      <c r="V8653" s="51">
        <f t="shared" si="960"/>
        <v>2743.3867397260219</v>
      </c>
      <c r="W8653" s="53">
        <f t="shared" si="961"/>
        <v>-4.2025046927962606E-5</v>
      </c>
      <c r="X8653" s="53" t="str">
        <f t="shared" si="962"/>
        <v/>
      </c>
      <c r="Y8653" s="54" t="str">
        <f t="shared" si="963"/>
        <v/>
      </c>
    </row>
    <row r="8654" spans="17:25" x14ac:dyDescent="0.25">
      <c r="Q8654" s="47">
        <f t="shared" si="959"/>
        <v>2015</v>
      </c>
      <c r="R8654" s="48" t="str">
        <f t="shared" si="957"/>
        <v>20157</v>
      </c>
      <c r="S8654" s="49">
        <v>42216</v>
      </c>
      <c r="T8654" s="55">
        <v>2866.04</v>
      </c>
      <c r="U8654" s="50">
        <f t="shared" si="958"/>
        <v>2732.0358064516136</v>
      </c>
      <c r="V8654" s="51">
        <f t="shared" si="960"/>
        <v>2743.3867397260219</v>
      </c>
      <c r="W8654" s="53">
        <f t="shared" si="961"/>
        <v>3.7543953042040723E-3</v>
      </c>
      <c r="X8654" s="53" t="str">
        <f t="shared" si="962"/>
        <v/>
      </c>
      <c r="Y8654" s="54" t="str">
        <f t="shared" si="963"/>
        <v/>
      </c>
    </row>
    <row r="8655" spans="17:25" x14ac:dyDescent="0.25">
      <c r="Q8655" s="47">
        <f t="shared" si="959"/>
        <v>2015</v>
      </c>
      <c r="R8655" s="48" t="str">
        <f t="shared" si="957"/>
        <v>20158</v>
      </c>
      <c r="S8655" s="49">
        <v>42217</v>
      </c>
      <c r="T8655" s="55">
        <v>2862.51</v>
      </c>
      <c r="U8655" s="50">
        <f t="shared" si="958"/>
        <v>3012.5874193548398</v>
      </c>
      <c r="V8655" s="51">
        <f t="shared" si="960"/>
        <v>2743.3867397260219</v>
      </c>
      <c r="W8655" s="53">
        <f t="shared" si="961"/>
        <v>-1.2316645964465245E-3</v>
      </c>
      <c r="X8655" s="53">
        <f t="shared" si="962"/>
        <v>0.10268958124220506</v>
      </c>
      <c r="Y8655" s="54" t="str">
        <f t="shared" si="963"/>
        <v/>
      </c>
    </row>
    <row r="8656" spans="17:25" x14ac:dyDescent="0.25">
      <c r="Q8656" s="47">
        <f t="shared" si="959"/>
        <v>2015</v>
      </c>
      <c r="R8656" s="48" t="str">
        <f t="shared" si="957"/>
        <v>20158</v>
      </c>
      <c r="S8656" s="49">
        <v>42218</v>
      </c>
      <c r="T8656" s="55">
        <v>2862.51</v>
      </c>
      <c r="U8656" s="50">
        <f t="shared" si="958"/>
        <v>3012.5874193548398</v>
      </c>
      <c r="V8656" s="51">
        <f t="shared" si="960"/>
        <v>2743.3867397260219</v>
      </c>
      <c r="W8656" s="53">
        <f t="shared" si="961"/>
        <v>0</v>
      </c>
      <c r="X8656" s="53" t="str">
        <f t="shared" si="962"/>
        <v/>
      </c>
      <c r="Y8656" s="54" t="str">
        <f t="shared" si="963"/>
        <v/>
      </c>
    </row>
    <row r="8657" spans="17:25" x14ac:dyDescent="0.25">
      <c r="Q8657" s="47">
        <f t="shared" si="959"/>
        <v>2015</v>
      </c>
      <c r="R8657" s="48" t="str">
        <f t="shared" si="957"/>
        <v>20158</v>
      </c>
      <c r="S8657" s="49">
        <v>42219</v>
      </c>
      <c r="T8657" s="55">
        <v>2862.51</v>
      </c>
      <c r="U8657" s="50">
        <f t="shared" si="958"/>
        <v>3012.5874193548398</v>
      </c>
      <c r="V8657" s="51">
        <f t="shared" si="960"/>
        <v>2743.3867397260219</v>
      </c>
      <c r="W8657" s="53">
        <f t="shared" si="961"/>
        <v>0</v>
      </c>
      <c r="X8657" s="53" t="str">
        <f t="shared" si="962"/>
        <v/>
      </c>
      <c r="Y8657" s="54" t="str">
        <f t="shared" si="963"/>
        <v/>
      </c>
    </row>
    <row r="8658" spans="17:25" x14ac:dyDescent="0.25">
      <c r="Q8658" s="47">
        <f t="shared" si="959"/>
        <v>2015</v>
      </c>
      <c r="R8658" s="48" t="str">
        <f t="shared" si="957"/>
        <v>20158</v>
      </c>
      <c r="S8658" s="49">
        <v>42220</v>
      </c>
      <c r="T8658" s="55">
        <v>2902.98</v>
      </c>
      <c r="U8658" s="50">
        <f t="shared" si="958"/>
        <v>3012.5874193548398</v>
      </c>
      <c r="V8658" s="51">
        <f t="shared" si="960"/>
        <v>2743.3867397260219</v>
      </c>
      <c r="W8658" s="53">
        <f t="shared" si="961"/>
        <v>1.4137941876185556E-2</v>
      </c>
      <c r="X8658" s="53" t="str">
        <f t="shared" si="962"/>
        <v/>
      </c>
      <c r="Y8658" s="54" t="str">
        <f t="shared" si="963"/>
        <v/>
      </c>
    </row>
    <row r="8659" spans="17:25" x14ac:dyDescent="0.25">
      <c r="Q8659" s="47">
        <f t="shared" si="959"/>
        <v>2015</v>
      </c>
      <c r="R8659" s="48" t="str">
        <f t="shared" si="957"/>
        <v>20158</v>
      </c>
      <c r="S8659" s="49">
        <v>42221</v>
      </c>
      <c r="T8659" s="55">
        <v>2906.95</v>
      </c>
      <c r="U8659" s="50">
        <f t="shared" si="958"/>
        <v>3012.5874193548398</v>
      </c>
      <c r="V8659" s="51">
        <f t="shared" si="960"/>
        <v>2743.3867397260219</v>
      </c>
      <c r="W8659" s="53">
        <f t="shared" si="961"/>
        <v>1.3675602312106516E-3</v>
      </c>
      <c r="X8659" s="53" t="str">
        <f t="shared" si="962"/>
        <v/>
      </c>
      <c r="Y8659" s="54" t="str">
        <f t="shared" si="963"/>
        <v/>
      </c>
    </row>
    <row r="8660" spans="17:25" x14ac:dyDescent="0.25">
      <c r="Q8660" s="47">
        <f t="shared" si="959"/>
        <v>2015</v>
      </c>
      <c r="R8660" s="48" t="str">
        <f t="shared" si="957"/>
        <v>20158</v>
      </c>
      <c r="S8660" s="49">
        <v>42222</v>
      </c>
      <c r="T8660" s="55">
        <v>2945.97</v>
      </c>
      <c r="U8660" s="50">
        <f t="shared" si="958"/>
        <v>3012.5874193548398</v>
      </c>
      <c r="V8660" s="51">
        <f t="shared" si="960"/>
        <v>2743.3867397260219</v>
      </c>
      <c r="W8660" s="53">
        <f t="shared" si="961"/>
        <v>1.3423003491632057E-2</v>
      </c>
      <c r="X8660" s="53" t="str">
        <f t="shared" si="962"/>
        <v/>
      </c>
      <c r="Y8660" s="54" t="str">
        <f t="shared" si="963"/>
        <v/>
      </c>
    </row>
    <row r="8661" spans="17:25" x14ac:dyDescent="0.25">
      <c r="Q8661" s="47">
        <f t="shared" si="959"/>
        <v>2015</v>
      </c>
      <c r="R8661" s="48" t="str">
        <f t="shared" si="957"/>
        <v>20158</v>
      </c>
      <c r="S8661" s="49">
        <v>42223</v>
      </c>
      <c r="T8661" s="55">
        <v>2955.31</v>
      </c>
      <c r="U8661" s="50">
        <f t="shared" si="958"/>
        <v>3012.5874193548398</v>
      </c>
      <c r="V8661" s="51">
        <f t="shared" si="960"/>
        <v>2743.3867397260219</v>
      </c>
      <c r="W8661" s="53">
        <f t="shared" si="961"/>
        <v>3.1704328285759864E-3</v>
      </c>
      <c r="X8661" s="53" t="str">
        <f t="shared" si="962"/>
        <v/>
      </c>
      <c r="Y8661" s="54" t="str">
        <f t="shared" si="963"/>
        <v/>
      </c>
    </row>
    <row r="8662" spans="17:25" x14ac:dyDescent="0.25">
      <c r="Q8662" s="47">
        <f t="shared" si="959"/>
        <v>2015</v>
      </c>
      <c r="R8662" s="48" t="str">
        <f t="shared" si="957"/>
        <v>20158</v>
      </c>
      <c r="S8662" s="49">
        <v>42224</v>
      </c>
      <c r="T8662" s="55">
        <v>2955.31</v>
      </c>
      <c r="U8662" s="50">
        <f t="shared" si="958"/>
        <v>3012.5874193548398</v>
      </c>
      <c r="V8662" s="51">
        <f t="shared" si="960"/>
        <v>2743.3867397260219</v>
      </c>
      <c r="W8662" s="53">
        <f t="shared" si="961"/>
        <v>0</v>
      </c>
      <c r="X8662" s="53" t="str">
        <f t="shared" si="962"/>
        <v/>
      </c>
      <c r="Y8662" s="54" t="str">
        <f t="shared" si="963"/>
        <v/>
      </c>
    </row>
    <row r="8663" spans="17:25" x14ac:dyDescent="0.25">
      <c r="Q8663" s="47">
        <f t="shared" si="959"/>
        <v>2015</v>
      </c>
      <c r="R8663" s="48" t="str">
        <f t="shared" si="957"/>
        <v>20158</v>
      </c>
      <c r="S8663" s="49">
        <v>42225</v>
      </c>
      <c r="T8663" s="55">
        <v>2955.31</v>
      </c>
      <c r="U8663" s="50">
        <f t="shared" si="958"/>
        <v>3012.5874193548398</v>
      </c>
      <c r="V8663" s="51">
        <f t="shared" si="960"/>
        <v>2743.3867397260219</v>
      </c>
      <c r="W8663" s="53">
        <f t="shared" si="961"/>
        <v>0</v>
      </c>
      <c r="X8663" s="53" t="str">
        <f t="shared" si="962"/>
        <v/>
      </c>
      <c r="Y8663" s="54" t="str">
        <f t="shared" si="963"/>
        <v/>
      </c>
    </row>
    <row r="8664" spans="17:25" x14ac:dyDescent="0.25">
      <c r="Q8664" s="47">
        <f t="shared" si="959"/>
        <v>2015</v>
      </c>
      <c r="R8664" s="48" t="str">
        <f t="shared" si="957"/>
        <v>20158</v>
      </c>
      <c r="S8664" s="49">
        <v>42226</v>
      </c>
      <c r="T8664" s="55">
        <v>2955.31</v>
      </c>
      <c r="U8664" s="50">
        <f t="shared" si="958"/>
        <v>3012.5874193548398</v>
      </c>
      <c r="V8664" s="51">
        <f t="shared" si="960"/>
        <v>2743.3867397260219</v>
      </c>
      <c r="W8664" s="53">
        <f t="shared" si="961"/>
        <v>0</v>
      </c>
      <c r="X8664" s="53" t="str">
        <f t="shared" si="962"/>
        <v/>
      </c>
      <c r="Y8664" s="54" t="str">
        <f t="shared" si="963"/>
        <v/>
      </c>
    </row>
    <row r="8665" spans="17:25" x14ac:dyDescent="0.25">
      <c r="Q8665" s="47">
        <f t="shared" si="959"/>
        <v>2015</v>
      </c>
      <c r="R8665" s="48" t="str">
        <f t="shared" si="957"/>
        <v>20158</v>
      </c>
      <c r="S8665" s="49">
        <v>42227</v>
      </c>
      <c r="T8665" s="55">
        <v>2913.45</v>
      </c>
      <c r="U8665" s="50">
        <f t="shared" si="958"/>
        <v>3012.5874193548398</v>
      </c>
      <c r="V8665" s="51">
        <f t="shared" si="960"/>
        <v>2743.3867397260219</v>
      </c>
      <c r="W8665" s="53">
        <f t="shared" si="961"/>
        <v>-1.4164334706003867E-2</v>
      </c>
      <c r="X8665" s="53" t="str">
        <f t="shared" si="962"/>
        <v/>
      </c>
      <c r="Y8665" s="54" t="str">
        <f t="shared" si="963"/>
        <v/>
      </c>
    </row>
    <row r="8666" spans="17:25" x14ac:dyDescent="0.25">
      <c r="Q8666" s="47">
        <f t="shared" si="959"/>
        <v>2015</v>
      </c>
      <c r="R8666" s="48" t="str">
        <f t="shared" si="957"/>
        <v>20158</v>
      </c>
      <c r="S8666" s="49">
        <v>42228</v>
      </c>
      <c r="T8666" s="55">
        <v>2943.97</v>
      </c>
      <c r="U8666" s="50">
        <f t="shared" si="958"/>
        <v>3012.5874193548398</v>
      </c>
      <c r="V8666" s="51">
        <f t="shared" si="960"/>
        <v>2743.3867397260219</v>
      </c>
      <c r="W8666" s="53">
        <f t="shared" si="961"/>
        <v>1.0475553038493901E-2</v>
      </c>
      <c r="X8666" s="53" t="str">
        <f t="shared" si="962"/>
        <v/>
      </c>
      <c r="Y8666" s="54" t="str">
        <f t="shared" si="963"/>
        <v/>
      </c>
    </row>
    <row r="8667" spans="17:25" x14ac:dyDescent="0.25">
      <c r="Q8667" s="47">
        <f t="shared" si="959"/>
        <v>2015</v>
      </c>
      <c r="R8667" s="48" t="str">
        <f t="shared" si="957"/>
        <v>20158</v>
      </c>
      <c r="S8667" s="49">
        <v>42229</v>
      </c>
      <c r="T8667" s="55">
        <v>2937.63</v>
      </c>
      <c r="U8667" s="50">
        <f t="shared" si="958"/>
        <v>3012.5874193548398</v>
      </c>
      <c r="V8667" s="51">
        <f t="shared" si="960"/>
        <v>2743.3867397260219</v>
      </c>
      <c r="W8667" s="53">
        <f t="shared" si="961"/>
        <v>-2.1535545538846623E-3</v>
      </c>
      <c r="X8667" s="53" t="str">
        <f t="shared" si="962"/>
        <v/>
      </c>
      <c r="Y8667" s="54" t="str">
        <f t="shared" si="963"/>
        <v/>
      </c>
    </row>
    <row r="8668" spans="17:25" x14ac:dyDescent="0.25">
      <c r="Q8668" s="47">
        <f t="shared" si="959"/>
        <v>2015</v>
      </c>
      <c r="R8668" s="48" t="str">
        <f t="shared" si="957"/>
        <v>20158</v>
      </c>
      <c r="S8668" s="49">
        <v>42230</v>
      </c>
      <c r="T8668" s="55">
        <v>2966.12</v>
      </c>
      <c r="U8668" s="50">
        <f t="shared" si="958"/>
        <v>3012.5874193548398</v>
      </c>
      <c r="V8668" s="51">
        <f t="shared" si="960"/>
        <v>2743.3867397260219</v>
      </c>
      <c r="W8668" s="53">
        <f t="shared" si="961"/>
        <v>9.6982942031500485E-3</v>
      </c>
      <c r="X8668" s="53" t="str">
        <f t="shared" si="962"/>
        <v/>
      </c>
      <c r="Y8668" s="54" t="str">
        <f t="shared" si="963"/>
        <v/>
      </c>
    </row>
    <row r="8669" spans="17:25" x14ac:dyDescent="0.25">
      <c r="Q8669" s="47">
        <f t="shared" si="959"/>
        <v>2015</v>
      </c>
      <c r="R8669" s="48" t="str">
        <f t="shared" si="957"/>
        <v>20158</v>
      </c>
      <c r="S8669" s="49">
        <v>42231</v>
      </c>
      <c r="T8669" s="55">
        <v>2983.12</v>
      </c>
      <c r="U8669" s="50">
        <f t="shared" si="958"/>
        <v>3012.5874193548398</v>
      </c>
      <c r="V8669" s="51">
        <f t="shared" si="960"/>
        <v>2743.3867397260219</v>
      </c>
      <c r="W8669" s="53">
        <f t="shared" si="961"/>
        <v>5.731393200544721E-3</v>
      </c>
      <c r="X8669" s="53" t="str">
        <f t="shared" si="962"/>
        <v/>
      </c>
      <c r="Y8669" s="54" t="str">
        <f t="shared" si="963"/>
        <v/>
      </c>
    </row>
    <row r="8670" spans="17:25" x14ac:dyDescent="0.25">
      <c r="Q8670" s="47">
        <f t="shared" si="959"/>
        <v>2015</v>
      </c>
      <c r="R8670" s="48" t="str">
        <f t="shared" si="957"/>
        <v>20158</v>
      </c>
      <c r="S8670" s="49">
        <v>42232</v>
      </c>
      <c r="T8670" s="55">
        <v>2983.12</v>
      </c>
      <c r="U8670" s="50">
        <f t="shared" si="958"/>
        <v>3012.5874193548398</v>
      </c>
      <c r="V8670" s="51">
        <f t="shared" si="960"/>
        <v>2743.3867397260219</v>
      </c>
      <c r="W8670" s="53">
        <f t="shared" si="961"/>
        <v>0</v>
      </c>
      <c r="X8670" s="53" t="str">
        <f t="shared" si="962"/>
        <v/>
      </c>
      <c r="Y8670" s="54" t="str">
        <f t="shared" si="963"/>
        <v/>
      </c>
    </row>
    <row r="8671" spans="17:25" x14ac:dyDescent="0.25">
      <c r="Q8671" s="47">
        <f t="shared" si="959"/>
        <v>2015</v>
      </c>
      <c r="R8671" s="48" t="str">
        <f t="shared" si="957"/>
        <v>20158</v>
      </c>
      <c r="S8671" s="49">
        <v>42233</v>
      </c>
      <c r="T8671" s="55">
        <v>2983.12</v>
      </c>
      <c r="U8671" s="50">
        <f t="shared" si="958"/>
        <v>3012.5874193548398</v>
      </c>
      <c r="V8671" s="51">
        <f t="shared" si="960"/>
        <v>2743.3867397260219</v>
      </c>
      <c r="W8671" s="53">
        <f t="shared" si="961"/>
        <v>0</v>
      </c>
      <c r="X8671" s="53" t="str">
        <f t="shared" si="962"/>
        <v/>
      </c>
      <c r="Y8671" s="54" t="str">
        <f t="shared" si="963"/>
        <v/>
      </c>
    </row>
    <row r="8672" spans="17:25" x14ac:dyDescent="0.25">
      <c r="Q8672" s="47">
        <f t="shared" si="959"/>
        <v>2015</v>
      </c>
      <c r="R8672" s="48" t="str">
        <f t="shared" si="957"/>
        <v>20158</v>
      </c>
      <c r="S8672" s="49">
        <v>42234</v>
      </c>
      <c r="T8672" s="55">
        <v>2983.12</v>
      </c>
      <c r="U8672" s="50">
        <f t="shared" si="958"/>
        <v>3012.5874193548398</v>
      </c>
      <c r="V8672" s="51">
        <f t="shared" si="960"/>
        <v>2743.3867397260219</v>
      </c>
      <c r="W8672" s="53">
        <f t="shared" si="961"/>
        <v>0</v>
      </c>
      <c r="X8672" s="53" t="str">
        <f t="shared" si="962"/>
        <v/>
      </c>
      <c r="Y8672" s="54" t="str">
        <f t="shared" si="963"/>
        <v/>
      </c>
    </row>
    <row r="8673" spans="17:25" x14ac:dyDescent="0.25">
      <c r="Q8673" s="47">
        <f t="shared" si="959"/>
        <v>2015</v>
      </c>
      <c r="R8673" s="48" t="str">
        <f t="shared" si="957"/>
        <v>20158</v>
      </c>
      <c r="S8673" s="49">
        <v>42235</v>
      </c>
      <c r="T8673" s="55">
        <v>3003.35</v>
      </c>
      <c r="U8673" s="50">
        <f t="shared" si="958"/>
        <v>3012.5874193548398</v>
      </c>
      <c r="V8673" s="51">
        <f t="shared" si="960"/>
        <v>2743.3867397260219</v>
      </c>
      <c r="W8673" s="53">
        <f t="shared" si="961"/>
        <v>6.7814905199925501E-3</v>
      </c>
      <c r="X8673" s="53" t="str">
        <f t="shared" si="962"/>
        <v/>
      </c>
      <c r="Y8673" s="54" t="str">
        <f t="shared" si="963"/>
        <v/>
      </c>
    </row>
    <row r="8674" spans="17:25" x14ac:dyDescent="0.25">
      <c r="Q8674" s="47">
        <f t="shared" si="959"/>
        <v>2015</v>
      </c>
      <c r="R8674" s="48" t="str">
        <f t="shared" si="957"/>
        <v>20158</v>
      </c>
      <c r="S8674" s="49">
        <v>42236</v>
      </c>
      <c r="T8674" s="55">
        <v>3027.2</v>
      </c>
      <c r="U8674" s="50">
        <f t="shared" si="958"/>
        <v>3012.5874193548398</v>
      </c>
      <c r="V8674" s="51">
        <f t="shared" si="960"/>
        <v>2743.3867397260219</v>
      </c>
      <c r="W8674" s="53">
        <f t="shared" si="961"/>
        <v>7.9411324021509966E-3</v>
      </c>
      <c r="X8674" s="53" t="str">
        <f t="shared" si="962"/>
        <v/>
      </c>
      <c r="Y8674" s="54" t="str">
        <f t="shared" si="963"/>
        <v/>
      </c>
    </row>
    <row r="8675" spans="17:25" x14ac:dyDescent="0.25">
      <c r="Q8675" s="47">
        <f t="shared" si="959"/>
        <v>2015</v>
      </c>
      <c r="R8675" s="48" t="str">
        <f t="shared" si="957"/>
        <v>20158</v>
      </c>
      <c r="S8675" s="49">
        <v>42237</v>
      </c>
      <c r="T8675" s="55">
        <v>3053.65</v>
      </c>
      <c r="U8675" s="50">
        <f t="shared" si="958"/>
        <v>3012.5874193548398</v>
      </c>
      <c r="V8675" s="51">
        <f t="shared" si="960"/>
        <v>2743.3867397260219</v>
      </c>
      <c r="W8675" s="53">
        <f t="shared" si="961"/>
        <v>8.7374471458774305E-3</v>
      </c>
      <c r="X8675" s="53" t="str">
        <f t="shared" si="962"/>
        <v/>
      </c>
      <c r="Y8675" s="54" t="str">
        <f t="shared" si="963"/>
        <v/>
      </c>
    </row>
    <row r="8676" spans="17:25" x14ac:dyDescent="0.25">
      <c r="Q8676" s="47">
        <f t="shared" si="959"/>
        <v>2015</v>
      </c>
      <c r="R8676" s="48" t="str">
        <f t="shared" si="957"/>
        <v>20158</v>
      </c>
      <c r="S8676" s="49">
        <v>42238</v>
      </c>
      <c r="T8676" s="55">
        <v>3102.6</v>
      </c>
      <c r="U8676" s="50">
        <f t="shared" si="958"/>
        <v>3012.5874193548398</v>
      </c>
      <c r="V8676" s="51">
        <f t="shared" si="960"/>
        <v>2743.3867397260219</v>
      </c>
      <c r="W8676" s="53">
        <f t="shared" si="961"/>
        <v>1.6029996888968778E-2</v>
      </c>
      <c r="X8676" s="53" t="str">
        <f t="shared" si="962"/>
        <v/>
      </c>
      <c r="Y8676" s="54" t="str">
        <f t="shared" si="963"/>
        <v/>
      </c>
    </row>
    <row r="8677" spans="17:25" x14ac:dyDescent="0.25">
      <c r="Q8677" s="47">
        <f t="shared" si="959"/>
        <v>2015</v>
      </c>
      <c r="R8677" s="48" t="str">
        <f t="shared" si="957"/>
        <v>20158</v>
      </c>
      <c r="S8677" s="49">
        <v>42239</v>
      </c>
      <c r="T8677" s="55">
        <v>3102.6</v>
      </c>
      <c r="U8677" s="50">
        <f t="shared" si="958"/>
        <v>3012.5874193548398</v>
      </c>
      <c r="V8677" s="51">
        <f t="shared" si="960"/>
        <v>2743.3867397260219</v>
      </c>
      <c r="W8677" s="53">
        <f t="shared" si="961"/>
        <v>0</v>
      </c>
      <c r="X8677" s="53" t="str">
        <f t="shared" si="962"/>
        <v/>
      </c>
      <c r="Y8677" s="54" t="str">
        <f t="shared" si="963"/>
        <v/>
      </c>
    </row>
    <row r="8678" spans="17:25" x14ac:dyDescent="0.25">
      <c r="Q8678" s="47">
        <f t="shared" si="959"/>
        <v>2015</v>
      </c>
      <c r="R8678" s="48" t="str">
        <f t="shared" si="957"/>
        <v>20158</v>
      </c>
      <c r="S8678" s="49">
        <v>42240</v>
      </c>
      <c r="T8678" s="55">
        <v>3102.6</v>
      </c>
      <c r="U8678" s="50">
        <f t="shared" si="958"/>
        <v>3012.5874193548398</v>
      </c>
      <c r="V8678" s="51">
        <f t="shared" si="960"/>
        <v>2743.3867397260219</v>
      </c>
      <c r="W8678" s="53">
        <f t="shared" si="961"/>
        <v>0</v>
      </c>
      <c r="X8678" s="53" t="str">
        <f t="shared" si="962"/>
        <v/>
      </c>
      <c r="Y8678" s="54" t="str">
        <f t="shared" si="963"/>
        <v/>
      </c>
    </row>
    <row r="8679" spans="17:25" x14ac:dyDescent="0.25">
      <c r="Q8679" s="47">
        <f t="shared" si="959"/>
        <v>2015</v>
      </c>
      <c r="R8679" s="48" t="str">
        <f t="shared" si="957"/>
        <v>20158</v>
      </c>
      <c r="S8679" s="49">
        <v>42241</v>
      </c>
      <c r="T8679" s="55">
        <v>3208.37</v>
      </c>
      <c r="U8679" s="50">
        <f t="shared" si="958"/>
        <v>3012.5874193548398</v>
      </c>
      <c r="V8679" s="51">
        <f t="shared" si="960"/>
        <v>2743.3867397260219</v>
      </c>
      <c r="W8679" s="53">
        <f t="shared" si="961"/>
        <v>3.4090762586217904E-2</v>
      </c>
      <c r="X8679" s="53" t="str">
        <f t="shared" si="962"/>
        <v/>
      </c>
      <c r="Y8679" s="54" t="str">
        <f t="shared" si="963"/>
        <v/>
      </c>
    </row>
    <row r="8680" spans="17:25" x14ac:dyDescent="0.25">
      <c r="Q8680" s="47">
        <f t="shared" si="959"/>
        <v>2015</v>
      </c>
      <c r="R8680" s="48" t="str">
        <f t="shared" si="957"/>
        <v>20158</v>
      </c>
      <c r="S8680" s="49">
        <v>42242</v>
      </c>
      <c r="T8680" s="55">
        <v>3194.24</v>
      </c>
      <c r="U8680" s="50">
        <f t="shared" si="958"/>
        <v>3012.5874193548398</v>
      </c>
      <c r="V8680" s="51">
        <f t="shared" si="960"/>
        <v>2743.3867397260219</v>
      </c>
      <c r="W8680" s="53">
        <f t="shared" si="961"/>
        <v>-4.4041055115214833E-3</v>
      </c>
      <c r="X8680" s="53" t="str">
        <f t="shared" si="962"/>
        <v/>
      </c>
      <c r="Y8680" s="54" t="str">
        <f t="shared" si="963"/>
        <v/>
      </c>
    </row>
    <row r="8681" spans="17:25" x14ac:dyDescent="0.25">
      <c r="Q8681" s="47">
        <f t="shared" si="959"/>
        <v>2015</v>
      </c>
      <c r="R8681" s="48" t="str">
        <f t="shared" si="957"/>
        <v>20158</v>
      </c>
      <c r="S8681" s="49">
        <v>42243</v>
      </c>
      <c r="T8681" s="55">
        <v>3238.51</v>
      </c>
      <c r="U8681" s="50">
        <f t="shared" si="958"/>
        <v>3012.5874193548398</v>
      </c>
      <c r="V8681" s="51">
        <f t="shared" si="960"/>
        <v>2743.3867397260219</v>
      </c>
      <c r="W8681" s="53">
        <f t="shared" si="961"/>
        <v>1.3859321779202682E-2</v>
      </c>
      <c r="X8681" s="53" t="str">
        <f t="shared" si="962"/>
        <v/>
      </c>
      <c r="Y8681" s="54" t="str">
        <f t="shared" si="963"/>
        <v/>
      </c>
    </row>
    <row r="8682" spans="17:25" x14ac:dyDescent="0.25">
      <c r="Q8682" s="47">
        <f t="shared" si="959"/>
        <v>2015</v>
      </c>
      <c r="R8682" s="48" t="str">
        <f t="shared" si="957"/>
        <v>20158</v>
      </c>
      <c r="S8682" s="49">
        <v>42244</v>
      </c>
      <c r="T8682" s="55">
        <v>3195.47</v>
      </c>
      <c r="U8682" s="50">
        <f t="shared" si="958"/>
        <v>3012.5874193548398</v>
      </c>
      <c r="V8682" s="51">
        <f t="shared" si="960"/>
        <v>2743.3867397260219</v>
      </c>
      <c r="W8682" s="53">
        <f t="shared" si="961"/>
        <v>-1.3290062405241998E-2</v>
      </c>
      <c r="X8682" s="53" t="str">
        <f t="shared" si="962"/>
        <v/>
      </c>
      <c r="Y8682" s="54" t="str">
        <f t="shared" si="963"/>
        <v/>
      </c>
    </row>
    <row r="8683" spans="17:25" x14ac:dyDescent="0.25">
      <c r="Q8683" s="47">
        <f t="shared" si="959"/>
        <v>2015</v>
      </c>
      <c r="R8683" s="48" t="str">
        <f t="shared" si="957"/>
        <v>20158</v>
      </c>
      <c r="S8683" s="49">
        <v>42245</v>
      </c>
      <c r="T8683" s="55">
        <v>3101.1</v>
      </c>
      <c r="U8683" s="50">
        <f t="shared" si="958"/>
        <v>3012.5874193548398</v>
      </c>
      <c r="V8683" s="51">
        <f t="shared" si="960"/>
        <v>2743.3867397260219</v>
      </c>
      <c r="W8683" s="53">
        <f t="shared" si="961"/>
        <v>-2.9532431848836027E-2</v>
      </c>
      <c r="X8683" s="53" t="str">
        <f t="shared" si="962"/>
        <v/>
      </c>
      <c r="Y8683" s="54" t="str">
        <f t="shared" si="963"/>
        <v/>
      </c>
    </row>
    <row r="8684" spans="17:25" x14ac:dyDescent="0.25">
      <c r="Q8684" s="47">
        <f t="shared" si="959"/>
        <v>2015</v>
      </c>
      <c r="R8684" s="48" t="str">
        <f t="shared" si="957"/>
        <v>20158</v>
      </c>
      <c r="S8684" s="49">
        <v>42246</v>
      </c>
      <c r="T8684" s="55">
        <v>3101.1</v>
      </c>
      <c r="U8684" s="50">
        <f t="shared" si="958"/>
        <v>3012.5874193548398</v>
      </c>
      <c r="V8684" s="51">
        <f t="shared" si="960"/>
        <v>2743.3867397260219</v>
      </c>
      <c r="W8684" s="53">
        <f t="shared" si="961"/>
        <v>0</v>
      </c>
      <c r="X8684" s="53" t="str">
        <f t="shared" si="962"/>
        <v/>
      </c>
      <c r="Y8684" s="54" t="str">
        <f t="shared" si="963"/>
        <v/>
      </c>
    </row>
    <row r="8685" spans="17:25" x14ac:dyDescent="0.25">
      <c r="Q8685" s="47">
        <f t="shared" si="959"/>
        <v>2015</v>
      </c>
      <c r="R8685" s="48" t="str">
        <f t="shared" si="957"/>
        <v>20158</v>
      </c>
      <c r="S8685" s="49">
        <v>42247</v>
      </c>
      <c r="T8685" s="55">
        <v>3101.1</v>
      </c>
      <c r="U8685" s="50">
        <f t="shared" si="958"/>
        <v>3012.5874193548398</v>
      </c>
      <c r="V8685" s="51">
        <f t="shared" si="960"/>
        <v>2743.3867397260219</v>
      </c>
      <c r="W8685" s="53">
        <f t="shared" si="961"/>
        <v>0</v>
      </c>
      <c r="X8685" s="53" t="str">
        <f t="shared" si="962"/>
        <v/>
      </c>
      <c r="Y8685" s="54" t="str">
        <f t="shared" si="963"/>
        <v/>
      </c>
    </row>
    <row r="8686" spans="17:25" x14ac:dyDescent="0.25">
      <c r="Q8686" s="47">
        <f t="shared" si="959"/>
        <v>2015</v>
      </c>
      <c r="R8686" s="48" t="str">
        <f t="shared" si="957"/>
        <v>20159</v>
      </c>
      <c r="S8686" s="49">
        <v>42248</v>
      </c>
      <c r="T8686" s="55">
        <v>3079.97</v>
      </c>
      <c r="U8686" s="50">
        <f t="shared" si="958"/>
        <v>3066.4080000000004</v>
      </c>
      <c r="V8686" s="51">
        <f t="shared" si="960"/>
        <v>2743.3867397260219</v>
      </c>
      <c r="W8686" s="53">
        <f t="shared" si="961"/>
        <v>-6.8137112637451924E-3</v>
      </c>
      <c r="X8686" s="53">
        <f t="shared" si="962"/>
        <v>1.7865234482286496E-2</v>
      </c>
      <c r="Y8686" s="54" t="str">
        <f t="shared" si="963"/>
        <v/>
      </c>
    </row>
    <row r="8687" spans="17:25" x14ac:dyDescent="0.25">
      <c r="Q8687" s="47">
        <f t="shared" si="959"/>
        <v>2015</v>
      </c>
      <c r="R8687" s="48" t="str">
        <f t="shared" si="957"/>
        <v>20159</v>
      </c>
      <c r="S8687" s="49">
        <v>42249</v>
      </c>
      <c r="T8687" s="55">
        <v>3093.64</v>
      </c>
      <c r="U8687" s="50">
        <f t="shared" si="958"/>
        <v>3066.4080000000004</v>
      </c>
      <c r="V8687" s="51">
        <f t="shared" si="960"/>
        <v>2743.3867397260219</v>
      </c>
      <c r="W8687" s="53">
        <f t="shared" si="961"/>
        <v>4.4383549190414318E-3</v>
      </c>
      <c r="X8687" s="53" t="str">
        <f t="shared" si="962"/>
        <v/>
      </c>
      <c r="Y8687" s="54" t="str">
        <f t="shared" si="963"/>
        <v/>
      </c>
    </row>
    <row r="8688" spans="17:25" x14ac:dyDescent="0.25">
      <c r="Q8688" s="47">
        <f t="shared" si="959"/>
        <v>2015</v>
      </c>
      <c r="R8688" s="48" t="str">
        <f t="shared" si="957"/>
        <v>20159</v>
      </c>
      <c r="S8688" s="49">
        <v>42250</v>
      </c>
      <c r="T8688" s="55">
        <v>3142.34</v>
      </c>
      <c r="U8688" s="50">
        <f t="shared" si="958"/>
        <v>3066.4080000000004</v>
      </c>
      <c r="V8688" s="51">
        <f t="shared" si="960"/>
        <v>2743.3867397260219</v>
      </c>
      <c r="W8688" s="53">
        <f t="shared" si="961"/>
        <v>1.5741973856040259E-2</v>
      </c>
      <c r="X8688" s="53" t="str">
        <f t="shared" si="962"/>
        <v/>
      </c>
      <c r="Y8688" s="54" t="str">
        <f t="shared" si="963"/>
        <v/>
      </c>
    </row>
    <row r="8689" spans="17:25" x14ac:dyDescent="0.25">
      <c r="Q8689" s="47">
        <f t="shared" si="959"/>
        <v>2015</v>
      </c>
      <c r="R8689" s="48" t="str">
        <f t="shared" si="957"/>
        <v>20159</v>
      </c>
      <c r="S8689" s="49">
        <v>42251</v>
      </c>
      <c r="T8689" s="55">
        <v>3119.93</v>
      </c>
      <c r="U8689" s="50">
        <f t="shared" si="958"/>
        <v>3066.4080000000004</v>
      </c>
      <c r="V8689" s="51">
        <f t="shared" si="960"/>
        <v>2743.3867397260219</v>
      </c>
      <c r="W8689" s="53">
        <f t="shared" si="961"/>
        <v>-7.1316280224292816E-3</v>
      </c>
      <c r="X8689" s="53" t="str">
        <f t="shared" si="962"/>
        <v/>
      </c>
      <c r="Y8689" s="54" t="str">
        <f t="shared" si="963"/>
        <v/>
      </c>
    </row>
    <row r="8690" spans="17:25" x14ac:dyDescent="0.25">
      <c r="Q8690" s="47">
        <f t="shared" si="959"/>
        <v>2015</v>
      </c>
      <c r="R8690" s="48" t="str">
        <f t="shared" si="957"/>
        <v>20159</v>
      </c>
      <c r="S8690" s="49">
        <v>42252</v>
      </c>
      <c r="T8690" s="55">
        <v>3113.55</v>
      </c>
      <c r="U8690" s="50">
        <f t="shared" si="958"/>
        <v>3066.4080000000004</v>
      </c>
      <c r="V8690" s="51">
        <f t="shared" si="960"/>
        <v>2743.3867397260219</v>
      </c>
      <c r="W8690" s="53">
        <f t="shared" si="961"/>
        <v>-2.0449176744349318E-3</v>
      </c>
      <c r="X8690" s="53" t="str">
        <f t="shared" si="962"/>
        <v/>
      </c>
      <c r="Y8690" s="54" t="str">
        <f t="shared" si="963"/>
        <v/>
      </c>
    </row>
    <row r="8691" spans="17:25" x14ac:dyDescent="0.25">
      <c r="Q8691" s="47">
        <f t="shared" si="959"/>
        <v>2015</v>
      </c>
      <c r="R8691" s="48" t="str">
        <f t="shared" si="957"/>
        <v>20159</v>
      </c>
      <c r="S8691" s="49">
        <v>42253</v>
      </c>
      <c r="T8691" s="55">
        <v>3113.55</v>
      </c>
      <c r="U8691" s="50">
        <f t="shared" si="958"/>
        <v>3066.4080000000004</v>
      </c>
      <c r="V8691" s="51">
        <f t="shared" si="960"/>
        <v>2743.3867397260219</v>
      </c>
      <c r="W8691" s="53">
        <f t="shared" si="961"/>
        <v>0</v>
      </c>
      <c r="X8691" s="53" t="str">
        <f t="shared" si="962"/>
        <v/>
      </c>
      <c r="Y8691" s="54" t="str">
        <f t="shared" si="963"/>
        <v/>
      </c>
    </row>
    <row r="8692" spans="17:25" x14ac:dyDescent="0.25">
      <c r="Q8692" s="47">
        <f t="shared" si="959"/>
        <v>2015</v>
      </c>
      <c r="R8692" s="48" t="str">
        <f t="shared" si="957"/>
        <v>20159</v>
      </c>
      <c r="S8692" s="49">
        <v>42254</v>
      </c>
      <c r="T8692" s="55">
        <v>3113.55</v>
      </c>
      <c r="U8692" s="50">
        <f t="shared" si="958"/>
        <v>3066.4080000000004</v>
      </c>
      <c r="V8692" s="51">
        <f t="shared" si="960"/>
        <v>2743.3867397260219</v>
      </c>
      <c r="W8692" s="53">
        <f t="shared" si="961"/>
        <v>0</v>
      </c>
      <c r="X8692" s="53" t="str">
        <f t="shared" si="962"/>
        <v/>
      </c>
      <c r="Y8692" s="54" t="str">
        <f t="shared" si="963"/>
        <v/>
      </c>
    </row>
    <row r="8693" spans="17:25" x14ac:dyDescent="0.25">
      <c r="Q8693" s="47">
        <f t="shared" si="959"/>
        <v>2015</v>
      </c>
      <c r="R8693" s="48" t="str">
        <f t="shared" si="957"/>
        <v>20159</v>
      </c>
      <c r="S8693" s="49">
        <v>42255</v>
      </c>
      <c r="T8693" s="55">
        <v>3113.55</v>
      </c>
      <c r="U8693" s="50">
        <f t="shared" si="958"/>
        <v>3066.4080000000004</v>
      </c>
      <c r="V8693" s="51">
        <f t="shared" si="960"/>
        <v>2743.3867397260219</v>
      </c>
      <c r="W8693" s="53">
        <f t="shared" si="961"/>
        <v>0</v>
      </c>
      <c r="X8693" s="53" t="str">
        <f t="shared" si="962"/>
        <v/>
      </c>
      <c r="Y8693" s="54" t="str">
        <f t="shared" si="963"/>
        <v/>
      </c>
    </row>
    <row r="8694" spans="17:25" x14ac:dyDescent="0.25">
      <c r="Q8694" s="47">
        <f t="shared" si="959"/>
        <v>2015</v>
      </c>
      <c r="R8694" s="48" t="str">
        <f t="shared" si="957"/>
        <v>20159</v>
      </c>
      <c r="S8694" s="49">
        <v>42256</v>
      </c>
      <c r="T8694" s="55">
        <v>3138.46</v>
      </c>
      <c r="U8694" s="50">
        <f t="shared" si="958"/>
        <v>3066.4080000000004</v>
      </c>
      <c r="V8694" s="51">
        <f t="shared" si="960"/>
        <v>2743.3867397260219</v>
      </c>
      <c r="W8694" s="53">
        <f t="shared" si="961"/>
        <v>8.0005138828667111E-3</v>
      </c>
      <c r="X8694" s="53" t="str">
        <f t="shared" si="962"/>
        <v/>
      </c>
      <c r="Y8694" s="54" t="str">
        <f t="shared" si="963"/>
        <v/>
      </c>
    </row>
    <row r="8695" spans="17:25" x14ac:dyDescent="0.25">
      <c r="Q8695" s="47">
        <f t="shared" si="959"/>
        <v>2015</v>
      </c>
      <c r="R8695" s="48" t="str">
        <f t="shared" si="957"/>
        <v>20159</v>
      </c>
      <c r="S8695" s="49">
        <v>42257</v>
      </c>
      <c r="T8695" s="55">
        <v>3105.4</v>
      </c>
      <c r="U8695" s="50">
        <f t="shared" si="958"/>
        <v>3066.4080000000004</v>
      </c>
      <c r="V8695" s="51">
        <f t="shared" si="960"/>
        <v>2743.3867397260219</v>
      </c>
      <c r="W8695" s="53">
        <f t="shared" si="961"/>
        <v>-1.0533828693053304E-2</v>
      </c>
      <c r="X8695" s="53" t="str">
        <f t="shared" si="962"/>
        <v/>
      </c>
      <c r="Y8695" s="54" t="str">
        <f t="shared" si="963"/>
        <v/>
      </c>
    </row>
    <row r="8696" spans="17:25" x14ac:dyDescent="0.25">
      <c r="Q8696" s="47">
        <f t="shared" si="959"/>
        <v>2015</v>
      </c>
      <c r="R8696" s="48" t="str">
        <f t="shared" si="957"/>
        <v>20159</v>
      </c>
      <c r="S8696" s="49">
        <v>42258</v>
      </c>
      <c r="T8696" s="55">
        <v>3080.57</v>
      </c>
      <c r="U8696" s="50">
        <f t="shared" si="958"/>
        <v>3066.4080000000004</v>
      </c>
      <c r="V8696" s="51">
        <f t="shared" si="960"/>
        <v>2743.3867397260219</v>
      </c>
      <c r="W8696" s="53">
        <f t="shared" si="961"/>
        <v>-7.9957493398595814E-3</v>
      </c>
      <c r="X8696" s="53" t="str">
        <f t="shared" si="962"/>
        <v/>
      </c>
      <c r="Y8696" s="54" t="str">
        <f t="shared" si="963"/>
        <v/>
      </c>
    </row>
    <row r="8697" spans="17:25" x14ac:dyDescent="0.25">
      <c r="Q8697" s="47">
        <f t="shared" si="959"/>
        <v>2015</v>
      </c>
      <c r="R8697" s="48" t="str">
        <f t="shared" si="957"/>
        <v>20159</v>
      </c>
      <c r="S8697" s="49">
        <v>42259</v>
      </c>
      <c r="T8697" s="55">
        <v>3012.96</v>
      </c>
      <c r="U8697" s="50">
        <f t="shared" si="958"/>
        <v>3066.4080000000004</v>
      </c>
      <c r="V8697" s="51">
        <f t="shared" si="960"/>
        <v>2743.3867397260219</v>
      </c>
      <c r="W8697" s="53">
        <f t="shared" si="961"/>
        <v>-2.1947237037301615E-2</v>
      </c>
      <c r="X8697" s="53" t="str">
        <f t="shared" si="962"/>
        <v/>
      </c>
      <c r="Y8697" s="54" t="str">
        <f t="shared" si="963"/>
        <v/>
      </c>
    </row>
    <row r="8698" spans="17:25" x14ac:dyDescent="0.25">
      <c r="Q8698" s="47">
        <f t="shared" si="959"/>
        <v>2015</v>
      </c>
      <c r="R8698" s="48" t="str">
        <f t="shared" si="957"/>
        <v>20159</v>
      </c>
      <c r="S8698" s="49">
        <v>42260</v>
      </c>
      <c r="T8698" s="55">
        <v>3012.96</v>
      </c>
      <c r="U8698" s="50">
        <f t="shared" si="958"/>
        <v>3066.4080000000004</v>
      </c>
      <c r="V8698" s="51">
        <f t="shared" si="960"/>
        <v>2743.3867397260219</v>
      </c>
      <c r="W8698" s="53">
        <f t="shared" si="961"/>
        <v>0</v>
      </c>
      <c r="X8698" s="53" t="str">
        <f t="shared" si="962"/>
        <v/>
      </c>
      <c r="Y8698" s="54" t="str">
        <f t="shared" si="963"/>
        <v/>
      </c>
    </row>
    <row r="8699" spans="17:25" x14ac:dyDescent="0.25">
      <c r="Q8699" s="47">
        <f t="shared" si="959"/>
        <v>2015</v>
      </c>
      <c r="R8699" s="48" t="str">
        <f t="shared" si="957"/>
        <v>20159</v>
      </c>
      <c r="S8699" s="49">
        <v>42261</v>
      </c>
      <c r="T8699" s="55">
        <v>3012.96</v>
      </c>
      <c r="U8699" s="50">
        <f t="shared" si="958"/>
        <v>3066.4080000000004</v>
      </c>
      <c r="V8699" s="51">
        <f t="shared" si="960"/>
        <v>2743.3867397260219</v>
      </c>
      <c r="W8699" s="53">
        <f t="shared" si="961"/>
        <v>0</v>
      </c>
      <c r="X8699" s="53" t="str">
        <f t="shared" si="962"/>
        <v/>
      </c>
      <c r="Y8699" s="54" t="str">
        <f t="shared" si="963"/>
        <v/>
      </c>
    </row>
    <row r="8700" spans="17:25" x14ac:dyDescent="0.25">
      <c r="Q8700" s="47">
        <f t="shared" si="959"/>
        <v>2015</v>
      </c>
      <c r="R8700" s="48" t="str">
        <f t="shared" si="957"/>
        <v>20159</v>
      </c>
      <c r="S8700" s="49">
        <v>42262</v>
      </c>
      <c r="T8700" s="55">
        <v>3032.59</v>
      </c>
      <c r="U8700" s="50">
        <f t="shared" si="958"/>
        <v>3066.4080000000004</v>
      </c>
      <c r="V8700" s="51">
        <f t="shared" si="960"/>
        <v>2743.3867397260219</v>
      </c>
      <c r="W8700" s="53">
        <f t="shared" si="961"/>
        <v>6.5151877223728061E-3</v>
      </c>
      <c r="X8700" s="53" t="str">
        <f t="shared" si="962"/>
        <v/>
      </c>
      <c r="Y8700" s="54" t="str">
        <f t="shared" si="963"/>
        <v/>
      </c>
    </row>
    <row r="8701" spans="17:25" x14ac:dyDescent="0.25">
      <c r="Q8701" s="47">
        <f t="shared" si="959"/>
        <v>2015</v>
      </c>
      <c r="R8701" s="48" t="str">
        <f t="shared" si="957"/>
        <v>20159</v>
      </c>
      <c r="S8701" s="49">
        <v>42263</v>
      </c>
      <c r="T8701" s="55">
        <v>3025.28</v>
      </c>
      <c r="U8701" s="50">
        <f t="shared" si="958"/>
        <v>3066.4080000000004</v>
      </c>
      <c r="V8701" s="51">
        <f t="shared" si="960"/>
        <v>2743.3867397260219</v>
      </c>
      <c r="W8701" s="53">
        <f t="shared" si="961"/>
        <v>-2.4104808101326203E-3</v>
      </c>
      <c r="X8701" s="53" t="str">
        <f t="shared" si="962"/>
        <v/>
      </c>
      <c r="Y8701" s="54" t="str">
        <f t="shared" si="963"/>
        <v/>
      </c>
    </row>
    <row r="8702" spans="17:25" x14ac:dyDescent="0.25">
      <c r="Q8702" s="47">
        <f t="shared" si="959"/>
        <v>2015</v>
      </c>
      <c r="R8702" s="48" t="str">
        <f t="shared" si="957"/>
        <v>20159</v>
      </c>
      <c r="S8702" s="49">
        <v>42264</v>
      </c>
      <c r="T8702" s="55">
        <v>2989.04</v>
      </c>
      <c r="U8702" s="50">
        <f t="shared" si="958"/>
        <v>3066.4080000000004</v>
      </c>
      <c r="V8702" s="51">
        <f t="shared" si="960"/>
        <v>2743.3867397260219</v>
      </c>
      <c r="W8702" s="53">
        <f t="shared" si="961"/>
        <v>-1.1979056484027972E-2</v>
      </c>
      <c r="X8702" s="53" t="str">
        <f t="shared" si="962"/>
        <v/>
      </c>
      <c r="Y8702" s="54" t="str">
        <f t="shared" si="963"/>
        <v/>
      </c>
    </row>
    <row r="8703" spans="17:25" x14ac:dyDescent="0.25">
      <c r="Q8703" s="47">
        <f t="shared" si="959"/>
        <v>2015</v>
      </c>
      <c r="R8703" s="48" t="str">
        <f t="shared" si="957"/>
        <v>20159</v>
      </c>
      <c r="S8703" s="49">
        <v>42265</v>
      </c>
      <c r="T8703" s="55">
        <v>2975.13</v>
      </c>
      <c r="U8703" s="50">
        <f t="shared" si="958"/>
        <v>3066.4080000000004</v>
      </c>
      <c r="V8703" s="51">
        <f t="shared" si="960"/>
        <v>2743.3867397260219</v>
      </c>
      <c r="W8703" s="53">
        <f t="shared" si="961"/>
        <v>-4.653668067339245E-3</v>
      </c>
      <c r="X8703" s="53" t="str">
        <f t="shared" si="962"/>
        <v/>
      </c>
      <c r="Y8703" s="54" t="str">
        <f t="shared" si="963"/>
        <v/>
      </c>
    </row>
    <row r="8704" spans="17:25" x14ac:dyDescent="0.25">
      <c r="Q8704" s="47">
        <f t="shared" si="959"/>
        <v>2015</v>
      </c>
      <c r="R8704" s="48" t="str">
        <f t="shared" si="957"/>
        <v>20159</v>
      </c>
      <c r="S8704" s="49">
        <v>42266</v>
      </c>
      <c r="T8704" s="55">
        <v>2984.9</v>
      </c>
      <c r="U8704" s="50">
        <f t="shared" si="958"/>
        <v>3066.4080000000004</v>
      </c>
      <c r="V8704" s="51">
        <f t="shared" si="960"/>
        <v>2743.3867397260219</v>
      </c>
      <c r="W8704" s="53">
        <f t="shared" si="961"/>
        <v>3.2838901157259404E-3</v>
      </c>
      <c r="X8704" s="53" t="str">
        <f t="shared" si="962"/>
        <v/>
      </c>
      <c r="Y8704" s="54" t="str">
        <f t="shared" si="963"/>
        <v/>
      </c>
    </row>
    <row r="8705" spans="17:25" x14ac:dyDescent="0.25">
      <c r="Q8705" s="47">
        <f t="shared" si="959"/>
        <v>2015</v>
      </c>
      <c r="R8705" s="48" t="str">
        <f t="shared" si="957"/>
        <v>20159</v>
      </c>
      <c r="S8705" s="49">
        <v>42267</v>
      </c>
      <c r="T8705" s="55">
        <v>2984.9</v>
      </c>
      <c r="U8705" s="50">
        <f t="shared" si="958"/>
        <v>3066.4080000000004</v>
      </c>
      <c r="V8705" s="51">
        <f t="shared" si="960"/>
        <v>2743.3867397260219</v>
      </c>
      <c r="W8705" s="53">
        <f t="shared" si="961"/>
        <v>0</v>
      </c>
      <c r="X8705" s="53" t="str">
        <f t="shared" si="962"/>
        <v/>
      </c>
      <c r="Y8705" s="54" t="str">
        <f t="shared" si="963"/>
        <v/>
      </c>
    </row>
    <row r="8706" spans="17:25" x14ac:dyDescent="0.25">
      <c r="Q8706" s="47">
        <f t="shared" si="959"/>
        <v>2015</v>
      </c>
      <c r="R8706" s="48" t="str">
        <f t="shared" si="957"/>
        <v>20159</v>
      </c>
      <c r="S8706" s="49">
        <v>42268</v>
      </c>
      <c r="T8706" s="55">
        <v>2984.9</v>
      </c>
      <c r="U8706" s="50">
        <f t="shared" si="958"/>
        <v>3066.4080000000004</v>
      </c>
      <c r="V8706" s="51">
        <f t="shared" si="960"/>
        <v>2743.3867397260219</v>
      </c>
      <c r="W8706" s="53">
        <f t="shared" si="961"/>
        <v>0</v>
      </c>
      <c r="X8706" s="53" t="str">
        <f t="shared" si="962"/>
        <v/>
      </c>
      <c r="Y8706" s="54" t="str">
        <f t="shared" si="963"/>
        <v/>
      </c>
    </row>
    <row r="8707" spans="17:25" x14ac:dyDescent="0.25">
      <c r="Q8707" s="47">
        <f t="shared" si="959"/>
        <v>2015</v>
      </c>
      <c r="R8707" s="48" t="str">
        <f t="shared" si="957"/>
        <v>20159</v>
      </c>
      <c r="S8707" s="49">
        <v>42269</v>
      </c>
      <c r="T8707" s="55">
        <v>3001.68</v>
      </c>
      <c r="U8707" s="50">
        <f t="shared" si="958"/>
        <v>3066.4080000000004</v>
      </c>
      <c r="V8707" s="51">
        <f t="shared" si="960"/>
        <v>2743.3867397260219</v>
      </c>
      <c r="W8707" s="53">
        <f t="shared" si="961"/>
        <v>5.6216288652886082E-3</v>
      </c>
      <c r="X8707" s="53" t="str">
        <f t="shared" si="962"/>
        <v/>
      </c>
      <c r="Y8707" s="54" t="str">
        <f t="shared" si="963"/>
        <v/>
      </c>
    </row>
    <row r="8708" spans="17:25" x14ac:dyDescent="0.25">
      <c r="Q8708" s="47">
        <f t="shared" si="959"/>
        <v>2015</v>
      </c>
      <c r="R8708" s="48" t="str">
        <f t="shared" si="957"/>
        <v>20159</v>
      </c>
      <c r="S8708" s="49">
        <v>42270</v>
      </c>
      <c r="T8708" s="55">
        <v>3065.74</v>
      </c>
      <c r="U8708" s="50">
        <f t="shared" si="958"/>
        <v>3066.4080000000004</v>
      </c>
      <c r="V8708" s="51">
        <f t="shared" si="960"/>
        <v>2743.3867397260219</v>
      </c>
      <c r="W8708" s="53">
        <f t="shared" si="961"/>
        <v>2.1341382159324018E-2</v>
      </c>
      <c r="X8708" s="53" t="str">
        <f t="shared" si="962"/>
        <v/>
      </c>
      <c r="Y8708" s="54" t="str">
        <f t="shared" si="963"/>
        <v/>
      </c>
    </row>
    <row r="8709" spans="17:25" x14ac:dyDescent="0.25">
      <c r="Q8709" s="47">
        <f t="shared" si="959"/>
        <v>2015</v>
      </c>
      <c r="R8709" s="48" t="str">
        <f t="shared" si="957"/>
        <v>20159</v>
      </c>
      <c r="S8709" s="49">
        <v>42271</v>
      </c>
      <c r="T8709" s="55">
        <v>3099.28</v>
      </c>
      <c r="U8709" s="50">
        <f t="shared" si="958"/>
        <v>3066.4080000000004</v>
      </c>
      <c r="V8709" s="51">
        <f t="shared" si="960"/>
        <v>2743.3867397260219</v>
      </c>
      <c r="W8709" s="53">
        <f t="shared" si="961"/>
        <v>1.0940262383633437E-2</v>
      </c>
      <c r="X8709" s="53" t="str">
        <f t="shared" si="962"/>
        <v/>
      </c>
      <c r="Y8709" s="54" t="str">
        <f t="shared" si="963"/>
        <v/>
      </c>
    </row>
    <row r="8710" spans="17:25" x14ac:dyDescent="0.25">
      <c r="Q8710" s="47">
        <f t="shared" si="959"/>
        <v>2015</v>
      </c>
      <c r="R8710" s="48" t="str">
        <f t="shared" si="957"/>
        <v>20159</v>
      </c>
      <c r="S8710" s="49">
        <v>42272</v>
      </c>
      <c r="T8710" s="55">
        <v>3135.17</v>
      </c>
      <c r="U8710" s="50">
        <f t="shared" si="958"/>
        <v>3066.4080000000004</v>
      </c>
      <c r="V8710" s="51">
        <f t="shared" si="960"/>
        <v>2743.3867397260219</v>
      </c>
      <c r="W8710" s="53">
        <f t="shared" si="961"/>
        <v>1.1580108928525235E-2</v>
      </c>
      <c r="X8710" s="53" t="str">
        <f t="shared" si="962"/>
        <v/>
      </c>
      <c r="Y8710" s="54" t="str">
        <f t="shared" si="963"/>
        <v/>
      </c>
    </row>
    <row r="8711" spans="17:25" x14ac:dyDescent="0.25">
      <c r="Q8711" s="47">
        <f t="shared" si="959"/>
        <v>2015</v>
      </c>
      <c r="R8711" s="48" t="str">
        <f t="shared" ref="R8711:R8774" si="964">+YEAR(S8711)&amp;MONTH(S8711)</f>
        <v>20159</v>
      </c>
      <c r="S8711" s="49">
        <v>42273</v>
      </c>
      <c r="T8711" s="55">
        <v>3080.44</v>
      </c>
      <c r="U8711" s="50">
        <f t="shared" ref="U8711:U8774" si="965">+AVERAGEIF($R$3:$R$12000,R8711,$T$3:$T$12000)</f>
        <v>3066.4080000000004</v>
      </c>
      <c r="V8711" s="51">
        <f t="shared" si="960"/>
        <v>2743.3867397260219</v>
      </c>
      <c r="W8711" s="53">
        <f t="shared" si="961"/>
        <v>-1.745678862709199E-2</v>
      </c>
      <c r="X8711" s="53" t="str">
        <f t="shared" si="962"/>
        <v/>
      </c>
      <c r="Y8711" s="54" t="str">
        <f t="shared" si="963"/>
        <v/>
      </c>
    </row>
    <row r="8712" spans="17:25" x14ac:dyDescent="0.25">
      <c r="Q8712" s="47">
        <f t="shared" ref="Q8712:Q8775" si="966">+YEAR(S8712)</f>
        <v>2015</v>
      </c>
      <c r="R8712" s="48" t="str">
        <f t="shared" si="964"/>
        <v>20159</v>
      </c>
      <c r="S8712" s="49">
        <v>42274</v>
      </c>
      <c r="T8712" s="55">
        <v>3080.44</v>
      </c>
      <c r="U8712" s="50">
        <f t="shared" si="965"/>
        <v>3066.4080000000004</v>
      </c>
      <c r="V8712" s="51">
        <f t="shared" ref="V8712:V8775" si="967">+AVERAGEIF($Q$3:$Q$12000,Q8712,$T$3:$T$12000)</f>
        <v>2743.3867397260219</v>
      </c>
      <c r="W8712" s="53">
        <f t="shared" si="961"/>
        <v>0</v>
      </c>
      <c r="X8712" s="53" t="str">
        <f t="shared" si="962"/>
        <v/>
      </c>
      <c r="Y8712" s="54" t="str">
        <f t="shared" si="963"/>
        <v/>
      </c>
    </row>
    <row r="8713" spans="17:25" x14ac:dyDescent="0.25">
      <c r="Q8713" s="47">
        <f t="shared" si="966"/>
        <v>2015</v>
      </c>
      <c r="R8713" s="48" t="str">
        <f t="shared" si="964"/>
        <v>20159</v>
      </c>
      <c r="S8713" s="49">
        <v>42275</v>
      </c>
      <c r="T8713" s="55">
        <v>3080.44</v>
      </c>
      <c r="U8713" s="50">
        <f t="shared" si="965"/>
        <v>3066.4080000000004</v>
      </c>
      <c r="V8713" s="51">
        <f t="shared" si="967"/>
        <v>2743.3867397260219</v>
      </c>
      <c r="W8713" s="53">
        <f t="shared" ref="W8713:W8776" si="968">+T8713/T8712-1</f>
        <v>0</v>
      </c>
      <c r="X8713" s="53" t="str">
        <f t="shared" ref="X8713:X8776" si="969">IF(U8713/U8712-1=0,"",U8713/U8712-1)</f>
        <v/>
      </c>
      <c r="Y8713" s="54" t="str">
        <f t="shared" ref="Y8713:Y8776" si="970">+IF(V8713=V8712,"",V8713/V8712-1)</f>
        <v/>
      </c>
    </row>
    <row r="8714" spans="17:25" x14ac:dyDescent="0.25">
      <c r="Q8714" s="47">
        <f t="shared" si="966"/>
        <v>2015</v>
      </c>
      <c r="R8714" s="48" t="str">
        <f t="shared" si="964"/>
        <v>20159</v>
      </c>
      <c r="S8714" s="49">
        <v>42276</v>
      </c>
      <c r="T8714" s="55">
        <v>3096.98</v>
      </c>
      <c r="U8714" s="50">
        <f t="shared" si="965"/>
        <v>3066.4080000000004</v>
      </c>
      <c r="V8714" s="51">
        <f t="shared" si="967"/>
        <v>2743.3867397260219</v>
      </c>
      <c r="W8714" s="53">
        <f t="shared" si="968"/>
        <v>5.3693628182986952E-3</v>
      </c>
      <c r="X8714" s="53" t="str">
        <f t="shared" si="969"/>
        <v/>
      </c>
      <c r="Y8714" s="54" t="str">
        <f t="shared" si="970"/>
        <v/>
      </c>
    </row>
    <row r="8715" spans="17:25" x14ac:dyDescent="0.25">
      <c r="Q8715" s="47">
        <f t="shared" si="966"/>
        <v>2015</v>
      </c>
      <c r="R8715" s="48" t="str">
        <f t="shared" si="964"/>
        <v>20159</v>
      </c>
      <c r="S8715" s="49">
        <v>42277</v>
      </c>
      <c r="T8715" s="55">
        <v>3121.94</v>
      </c>
      <c r="U8715" s="50">
        <f t="shared" si="965"/>
        <v>3066.4080000000004</v>
      </c>
      <c r="V8715" s="51">
        <f t="shared" si="967"/>
        <v>2743.3867397260219</v>
      </c>
      <c r="W8715" s="53">
        <f t="shared" si="968"/>
        <v>8.0594643814295708E-3</v>
      </c>
      <c r="X8715" s="53" t="str">
        <f t="shared" si="969"/>
        <v/>
      </c>
      <c r="Y8715" s="54" t="str">
        <f t="shared" si="970"/>
        <v/>
      </c>
    </row>
    <row r="8716" spans="17:25" x14ac:dyDescent="0.25">
      <c r="Q8716" s="47">
        <f t="shared" si="966"/>
        <v>2015</v>
      </c>
      <c r="R8716" s="48" t="str">
        <f t="shared" si="964"/>
        <v>201510</v>
      </c>
      <c r="S8716" s="49">
        <v>42278</v>
      </c>
      <c r="T8716" s="55">
        <v>3086.75</v>
      </c>
      <c r="U8716" s="50">
        <f t="shared" si="965"/>
        <v>2929.4722580645166</v>
      </c>
      <c r="V8716" s="51">
        <f t="shared" si="967"/>
        <v>2743.3867397260219</v>
      </c>
      <c r="W8716" s="53">
        <f t="shared" si="968"/>
        <v>-1.1271837383165617E-2</v>
      </c>
      <c r="X8716" s="53">
        <f t="shared" si="969"/>
        <v>-4.465672602454851E-2</v>
      </c>
      <c r="Y8716" s="54" t="str">
        <f t="shared" si="970"/>
        <v/>
      </c>
    </row>
    <row r="8717" spans="17:25" x14ac:dyDescent="0.25">
      <c r="Q8717" s="47">
        <f t="shared" si="966"/>
        <v>2015</v>
      </c>
      <c r="R8717" s="48" t="str">
        <f t="shared" si="964"/>
        <v>201510</v>
      </c>
      <c r="S8717" s="49">
        <v>42279</v>
      </c>
      <c r="T8717" s="55">
        <v>3061.85</v>
      </c>
      <c r="U8717" s="50">
        <f t="shared" si="965"/>
        <v>2929.4722580645166</v>
      </c>
      <c r="V8717" s="51">
        <f t="shared" si="967"/>
        <v>2743.3867397260219</v>
      </c>
      <c r="W8717" s="53">
        <f t="shared" si="968"/>
        <v>-8.0667368591561539E-3</v>
      </c>
      <c r="X8717" s="53" t="str">
        <f t="shared" si="969"/>
        <v/>
      </c>
      <c r="Y8717" s="54" t="str">
        <f t="shared" si="970"/>
        <v/>
      </c>
    </row>
    <row r="8718" spans="17:25" x14ac:dyDescent="0.25">
      <c r="Q8718" s="47">
        <f t="shared" si="966"/>
        <v>2015</v>
      </c>
      <c r="R8718" s="48" t="str">
        <f t="shared" si="964"/>
        <v>201510</v>
      </c>
      <c r="S8718" s="49">
        <v>42280</v>
      </c>
      <c r="T8718" s="55">
        <v>3034.9</v>
      </c>
      <c r="U8718" s="50">
        <f t="shared" si="965"/>
        <v>2929.4722580645166</v>
      </c>
      <c r="V8718" s="51">
        <f t="shared" si="967"/>
        <v>2743.3867397260219</v>
      </c>
      <c r="W8718" s="53">
        <f t="shared" si="968"/>
        <v>-8.8018681516076613E-3</v>
      </c>
      <c r="X8718" s="53" t="str">
        <f t="shared" si="969"/>
        <v/>
      </c>
      <c r="Y8718" s="54" t="str">
        <f t="shared" si="970"/>
        <v/>
      </c>
    </row>
    <row r="8719" spans="17:25" x14ac:dyDescent="0.25">
      <c r="Q8719" s="47">
        <f t="shared" si="966"/>
        <v>2015</v>
      </c>
      <c r="R8719" s="48" t="str">
        <f t="shared" si="964"/>
        <v>201510</v>
      </c>
      <c r="S8719" s="49">
        <v>42281</v>
      </c>
      <c r="T8719" s="55">
        <v>3034.9</v>
      </c>
      <c r="U8719" s="50">
        <f t="shared" si="965"/>
        <v>2929.4722580645166</v>
      </c>
      <c r="V8719" s="51">
        <f t="shared" si="967"/>
        <v>2743.3867397260219</v>
      </c>
      <c r="W8719" s="53">
        <f t="shared" si="968"/>
        <v>0</v>
      </c>
      <c r="X8719" s="53" t="str">
        <f t="shared" si="969"/>
        <v/>
      </c>
      <c r="Y8719" s="54" t="str">
        <f t="shared" si="970"/>
        <v/>
      </c>
    </row>
    <row r="8720" spans="17:25" x14ac:dyDescent="0.25">
      <c r="Q8720" s="47">
        <f t="shared" si="966"/>
        <v>2015</v>
      </c>
      <c r="R8720" s="48" t="str">
        <f t="shared" si="964"/>
        <v>201510</v>
      </c>
      <c r="S8720" s="49">
        <v>42282</v>
      </c>
      <c r="T8720" s="55">
        <v>3034.9</v>
      </c>
      <c r="U8720" s="50">
        <f t="shared" si="965"/>
        <v>2929.4722580645166</v>
      </c>
      <c r="V8720" s="51">
        <f t="shared" si="967"/>
        <v>2743.3867397260219</v>
      </c>
      <c r="W8720" s="53">
        <f t="shared" si="968"/>
        <v>0</v>
      </c>
      <c r="X8720" s="53" t="str">
        <f t="shared" si="969"/>
        <v/>
      </c>
      <c r="Y8720" s="54" t="str">
        <f t="shared" si="970"/>
        <v/>
      </c>
    </row>
    <row r="8721" spans="17:25" x14ac:dyDescent="0.25">
      <c r="Q8721" s="47">
        <f t="shared" si="966"/>
        <v>2015</v>
      </c>
      <c r="R8721" s="48" t="str">
        <f t="shared" si="964"/>
        <v>201510</v>
      </c>
      <c r="S8721" s="49">
        <v>42283</v>
      </c>
      <c r="T8721" s="55">
        <v>2971.15</v>
      </c>
      <c r="U8721" s="50">
        <f t="shared" si="965"/>
        <v>2929.4722580645166</v>
      </c>
      <c r="V8721" s="51">
        <f t="shared" si="967"/>
        <v>2743.3867397260219</v>
      </c>
      <c r="W8721" s="53">
        <f t="shared" si="968"/>
        <v>-2.1005634452535449E-2</v>
      </c>
      <c r="X8721" s="53" t="str">
        <f t="shared" si="969"/>
        <v/>
      </c>
      <c r="Y8721" s="54" t="str">
        <f t="shared" si="970"/>
        <v/>
      </c>
    </row>
    <row r="8722" spans="17:25" x14ac:dyDescent="0.25">
      <c r="Q8722" s="47">
        <f t="shared" si="966"/>
        <v>2015</v>
      </c>
      <c r="R8722" s="48" t="str">
        <f t="shared" si="964"/>
        <v>201510</v>
      </c>
      <c r="S8722" s="49">
        <v>42284</v>
      </c>
      <c r="T8722" s="55">
        <v>2913.74</v>
      </c>
      <c r="U8722" s="50">
        <f t="shared" si="965"/>
        <v>2929.4722580645166</v>
      </c>
      <c r="V8722" s="51">
        <f t="shared" si="967"/>
        <v>2743.3867397260219</v>
      </c>
      <c r="W8722" s="53">
        <f t="shared" si="968"/>
        <v>-1.9322484559850639E-2</v>
      </c>
      <c r="X8722" s="53" t="str">
        <f t="shared" si="969"/>
        <v/>
      </c>
      <c r="Y8722" s="54" t="str">
        <f t="shared" si="970"/>
        <v/>
      </c>
    </row>
    <row r="8723" spans="17:25" x14ac:dyDescent="0.25">
      <c r="Q8723" s="47">
        <f t="shared" si="966"/>
        <v>2015</v>
      </c>
      <c r="R8723" s="48" t="str">
        <f t="shared" si="964"/>
        <v>201510</v>
      </c>
      <c r="S8723" s="49">
        <v>42285</v>
      </c>
      <c r="T8723" s="55">
        <v>2891.91</v>
      </c>
      <c r="U8723" s="50">
        <f t="shared" si="965"/>
        <v>2929.4722580645166</v>
      </c>
      <c r="V8723" s="51">
        <f t="shared" si="967"/>
        <v>2743.3867397260219</v>
      </c>
      <c r="W8723" s="53">
        <f t="shared" si="968"/>
        <v>-7.4920892049393784E-3</v>
      </c>
      <c r="X8723" s="53" t="str">
        <f t="shared" si="969"/>
        <v/>
      </c>
      <c r="Y8723" s="54" t="str">
        <f t="shared" si="970"/>
        <v/>
      </c>
    </row>
    <row r="8724" spans="17:25" x14ac:dyDescent="0.25">
      <c r="Q8724" s="47">
        <f t="shared" si="966"/>
        <v>2015</v>
      </c>
      <c r="R8724" s="48" t="str">
        <f t="shared" si="964"/>
        <v>201510</v>
      </c>
      <c r="S8724" s="49">
        <v>42286</v>
      </c>
      <c r="T8724" s="55">
        <v>2887.21</v>
      </c>
      <c r="U8724" s="50">
        <f t="shared" si="965"/>
        <v>2929.4722580645166</v>
      </c>
      <c r="V8724" s="51">
        <f t="shared" si="967"/>
        <v>2743.3867397260219</v>
      </c>
      <c r="W8724" s="53">
        <f t="shared" si="968"/>
        <v>-1.6252234682267996E-3</v>
      </c>
      <c r="X8724" s="53" t="str">
        <f t="shared" si="969"/>
        <v/>
      </c>
      <c r="Y8724" s="54" t="str">
        <f t="shared" si="970"/>
        <v/>
      </c>
    </row>
    <row r="8725" spans="17:25" x14ac:dyDescent="0.25">
      <c r="Q8725" s="47">
        <f t="shared" si="966"/>
        <v>2015</v>
      </c>
      <c r="R8725" s="48" t="str">
        <f t="shared" si="964"/>
        <v>201510</v>
      </c>
      <c r="S8725" s="49">
        <v>42287</v>
      </c>
      <c r="T8725" s="55">
        <v>2855.74</v>
      </c>
      <c r="U8725" s="50">
        <f t="shared" si="965"/>
        <v>2929.4722580645166</v>
      </c>
      <c r="V8725" s="51">
        <f t="shared" si="967"/>
        <v>2743.3867397260219</v>
      </c>
      <c r="W8725" s="53">
        <f t="shared" si="968"/>
        <v>-1.0899795996827444E-2</v>
      </c>
      <c r="X8725" s="53" t="str">
        <f t="shared" si="969"/>
        <v/>
      </c>
      <c r="Y8725" s="54" t="str">
        <f t="shared" si="970"/>
        <v/>
      </c>
    </row>
    <row r="8726" spans="17:25" x14ac:dyDescent="0.25">
      <c r="Q8726" s="47">
        <f t="shared" si="966"/>
        <v>2015</v>
      </c>
      <c r="R8726" s="48" t="str">
        <f t="shared" si="964"/>
        <v>201510</v>
      </c>
      <c r="S8726" s="49">
        <v>42288</v>
      </c>
      <c r="T8726" s="55">
        <v>2855.74</v>
      </c>
      <c r="U8726" s="50">
        <f t="shared" si="965"/>
        <v>2929.4722580645166</v>
      </c>
      <c r="V8726" s="51">
        <f t="shared" si="967"/>
        <v>2743.3867397260219</v>
      </c>
      <c r="W8726" s="53">
        <f t="shared" si="968"/>
        <v>0</v>
      </c>
      <c r="X8726" s="53" t="str">
        <f t="shared" si="969"/>
        <v/>
      </c>
      <c r="Y8726" s="54" t="str">
        <f t="shared" si="970"/>
        <v/>
      </c>
    </row>
    <row r="8727" spans="17:25" x14ac:dyDescent="0.25">
      <c r="Q8727" s="47">
        <f t="shared" si="966"/>
        <v>2015</v>
      </c>
      <c r="R8727" s="48" t="str">
        <f t="shared" si="964"/>
        <v>201510</v>
      </c>
      <c r="S8727" s="49">
        <v>42289</v>
      </c>
      <c r="T8727" s="55">
        <v>2855.74</v>
      </c>
      <c r="U8727" s="50">
        <f t="shared" si="965"/>
        <v>2929.4722580645166</v>
      </c>
      <c r="V8727" s="51">
        <f t="shared" si="967"/>
        <v>2743.3867397260219</v>
      </c>
      <c r="W8727" s="53">
        <f t="shared" si="968"/>
        <v>0</v>
      </c>
      <c r="X8727" s="53" t="str">
        <f t="shared" si="969"/>
        <v/>
      </c>
      <c r="Y8727" s="54" t="str">
        <f t="shared" si="970"/>
        <v/>
      </c>
    </row>
    <row r="8728" spans="17:25" x14ac:dyDescent="0.25">
      <c r="Q8728" s="47">
        <f t="shared" si="966"/>
        <v>2015</v>
      </c>
      <c r="R8728" s="48" t="str">
        <f t="shared" si="964"/>
        <v>201510</v>
      </c>
      <c r="S8728" s="49">
        <v>42290</v>
      </c>
      <c r="T8728" s="55">
        <v>2855.74</v>
      </c>
      <c r="U8728" s="50">
        <f t="shared" si="965"/>
        <v>2929.4722580645166</v>
      </c>
      <c r="V8728" s="51">
        <f t="shared" si="967"/>
        <v>2743.3867397260219</v>
      </c>
      <c r="W8728" s="53">
        <f t="shared" si="968"/>
        <v>0</v>
      </c>
      <c r="X8728" s="53" t="str">
        <f t="shared" si="969"/>
        <v/>
      </c>
      <c r="Y8728" s="54" t="str">
        <f t="shared" si="970"/>
        <v/>
      </c>
    </row>
    <row r="8729" spans="17:25" x14ac:dyDescent="0.25">
      <c r="Q8729" s="47">
        <f t="shared" si="966"/>
        <v>2015</v>
      </c>
      <c r="R8729" s="48" t="str">
        <f t="shared" si="964"/>
        <v>201510</v>
      </c>
      <c r="S8729" s="49">
        <v>42291</v>
      </c>
      <c r="T8729" s="55">
        <v>2910.7</v>
      </c>
      <c r="U8729" s="50">
        <f t="shared" si="965"/>
        <v>2929.4722580645166</v>
      </c>
      <c r="V8729" s="51">
        <f t="shared" si="967"/>
        <v>2743.3867397260219</v>
      </c>
      <c r="W8729" s="53">
        <f t="shared" si="968"/>
        <v>1.9245449515712165E-2</v>
      </c>
      <c r="X8729" s="53" t="str">
        <f t="shared" si="969"/>
        <v/>
      </c>
      <c r="Y8729" s="54" t="str">
        <f t="shared" si="970"/>
        <v/>
      </c>
    </row>
    <row r="8730" spans="17:25" x14ac:dyDescent="0.25">
      <c r="Q8730" s="47">
        <f t="shared" si="966"/>
        <v>2015</v>
      </c>
      <c r="R8730" s="48" t="str">
        <f t="shared" si="964"/>
        <v>201510</v>
      </c>
      <c r="S8730" s="49">
        <v>42292</v>
      </c>
      <c r="T8730" s="55">
        <v>2928.69</v>
      </c>
      <c r="U8730" s="50">
        <f t="shared" si="965"/>
        <v>2929.4722580645166</v>
      </c>
      <c r="V8730" s="51">
        <f t="shared" si="967"/>
        <v>2743.3867397260219</v>
      </c>
      <c r="W8730" s="53">
        <f t="shared" si="968"/>
        <v>6.1806438313809497E-3</v>
      </c>
      <c r="X8730" s="53" t="str">
        <f t="shared" si="969"/>
        <v/>
      </c>
      <c r="Y8730" s="54" t="str">
        <f t="shared" si="970"/>
        <v/>
      </c>
    </row>
    <row r="8731" spans="17:25" x14ac:dyDescent="0.25">
      <c r="Q8731" s="47">
        <f t="shared" si="966"/>
        <v>2015</v>
      </c>
      <c r="R8731" s="48" t="str">
        <f t="shared" si="964"/>
        <v>201510</v>
      </c>
      <c r="S8731" s="49">
        <v>42293</v>
      </c>
      <c r="T8731" s="55">
        <v>2908.87</v>
      </c>
      <c r="U8731" s="50">
        <f t="shared" si="965"/>
        <v>2929.4722580645166</v>
      </c>
      <c r="V8731" s="51">
        <f t="shared" si="967"/>
        <v>2743.3867397260219</v>
      </c>
      <c r="W8731" s="53">
        <f t="shared" si="968"/>
        <v>-6.7675308755792418E-3</v>
      </c>
      <c r="X8731" s="53" t="str">
        <f t="shared" si="969"/>
        <v/>
      </c>
      <c r="Y8731" s="54" t="str">
        <f t="shared" si="970"/>
        <v/>
      </c>
    </row>
    <row r="8732" spans="17:25" x14ac:dyDescent="0.25">
      <c r="Q8732" s="47">
        <f t="shared" si="966"/>
        <v>2015</v>
      </c>
      <c r="R8732" s="48" t="str">
        <f t="shared" si="964"/>
        <v>201510</v>
      </c>
      <c r="S8732" s="49">
        <v>42294</v>
      </c>
      <c r="T8732" s="55">
        <v>2879.89</v>
      </c>
      <c r="U8732" s="50">
        <f t="shared" si="965"/>
        <v>2929.4722580645166</v>
      </c>
      <c r="V8732" s="51">
        <f t="shared" si="967"/>
        <v>2743.3867397260219</v>
      </c>
      <c r="W8732" s="53">
        <f t="shared" si="968"/>
        <v>-9.9626315373323449E-3</v>
      </c>
      <c r="X8732" s="53" t="str">
        <f t="shared" si="969"/>
        <v/>
      </c>
      <c r="Y8732" s="54" t="str">
        <f t="shared" si="970"/>
        <v/>
      </c>
    </row>
    <row r="8733" spans="17:25" x14ac:dyDescent="0.25">
      <c r="Q8733" s="47">
        <f t="shared" si="966"/>
        <v>2015</v>
      </c>
      <c r="R8733" s="48" t="str">
        <f t="shared" si="964"/>
        <v>201510</v>
      </c>
      <c r="S8733" s="49">
        <v>42295</v>
      </c>
      <c r="T8733" s="55">
        <v>2879.89</v>
      </c>
      <c r="U8733" s="50">
        <f t="shared" si="965"/>
        <v>2929.4722580645166</v>
      </c>
      <c r="V8733" s="51">
        <f t="shared" si="967"/>
        <v>2743.3867397260219</v>
      </c>
      <c r="W8733" s="53">
        <f t="shared" si="968"/>
        <v>0</v>
      </c>
      <c r="X8733" s="53" t="str">
        <f t="shared" si="969"/>
        <v/>
      </c>
      <c r="Y8733" s="54" t="str">
        <f t="shared" si="970"/>
        <v/>
      </c>
    </row>
    <row r="8734" spans="17:25" x14ac:dyDescent="0.25">
      <c r="Q8734" s="47">
        <f t="shared" si="966"/>
        <v>2015</v>
      </c>
      <c r="R8734" s="48" t="str">
        <f t="shared" si="964"/>
        <v>201510</v>
      </c>
      <c r="S8734" s="49">
        <v>42296</v>
      </c>
      <c r="T8734" s="55">
        <v>2879.89</v>
      </c>
      <c r="U8734" s="50">
        <f t="shared" si="965"/>
        <v>2929.4722580645166</v>
      </c>
      <c r="V8734" s="51">
        <f t="shared" si="967"/>
        <v>2743.3867397260219</v>
      </c>
      <c r="W8734" s="53">
        <f t="shared" si="968"/>
        <v>0</v>
      </c>
      <c r="X8734" s="53" t="str">
        <f t="shared" si="969"/>
        <v/>
      </c>
      <c r="Y8734" s="54" t="str">
        <f t="shared" si="970"/>
        <v/>
      </c>
    </row>
    <row r="8735" spans="17:25" x14ac:dyDescent="0.25">
      <c r="Q8735" s="47">
        <f t="shared" si="966"/>
        <v>2015</v>
      </c>
      <c r="R8735" s="48" t="str">
        <f t="shared" si="964"/>
        <v>201510</v>
      </c>
      <c r="S8735" s="49">
        <v>42297</v>
      </c>
      <c r="T8735" s="55">
        <v>2912.99</v>
      </c>
      <c r="U8735" s="50">
        <f t="shared" si="965"/>
        <v>2929.4722580645166</v>
      </c>
      <c r="V8735" s="51">
        <f t="shared" si="967"/>
        <v>2743.3867397260219</v>
      </c>
      <c r="W8735" s="53">
        <f t="shared" si="968"/>
        <v>1.1493494543194371E-2</v>
      </c>
      <c r="X8735" s="53" t="str">
        <f t="shared" si="969"/>
        <v/>
      </c>
      <c r="Y8735" s="54" t="str">
        <f t="shared" si="970"/>
        <v/>
      </c>
    </row>
    <row r="8736" spans="17:25" x14ac:dyDescent="0.25">
      <c r="Q8736" s="47">
        <f t="shared" si="966"/>
        <v>2015</v>
      </c>
      <c r="R8736" s="48" t="str">
        <f t="shared" si="964"/>
        <v>201510</v>
      </c>
      <c r="S8736" s="49">
        <v>42298</v>
      </c>
      <c r="T8736" s="55">
        <v>2929.19</v>
      </c>
      <c r="U8736" s="50">
        <f t="shared" si="965"/>
        <v>2929.4722580645166</v>
      </c>
      <c r="V8736" s="51">
        <f t="shared" si="967"/>
        <v>2743.3867397260219</v>
      </c>
      <c r="W8736" s="53">
        <f t="shared" si="968"/>
        <v>5.5612961252871074E-3</v>
      </c>
      <c r="X8736" s="53" t="str">
        <f t="shared" si="969"/>
        <v/>
      </c>
      <c r="Y8736" s="54" t="str">
        <f t="shared" si="970"/>
        <v/>
      </c>
    </row>
    <row r="8737" spans="17:25" x14ac:dyDescent="0.25">
      <c r="Q8737" s="47">
        <f t="shared" si="966"/>
        <v>2015</v>
      </c>
      <c r="R8737" s="48" t="str">
        <f t="shared" si="964"/>
        <v>201510</v>
      </c>
      <c r="S8737" s="49">
        <v>42299</v>
      </c>
      <c r="T8737" s="55">
        <v>2966.68</v>
      </c>
      <c r="U8737" s="50">
        <f t="shared" si="965"/>
        <v>2929.4722580645166</v>
      </c>
      <c r="V8737" s="51">
        <f t="shared" si="967"/>
        <v>2743.3867397260219</v>
      </c>
      <c r="W8737" s="53">
        <f t="shared" si="968"/>
        <v>1.2798760066776049E-2</v>
      </c>
      <c r="X8737" s="53" t="str">
        <f t="shared" si="969"/>
        <v/>
      </c>
      <c r="Y8737" s="54" t="str">
        <f t="shared" si="970"/>
        <v/>
      </c>
    </row>
    <row r="8738" spans="17:25" x14ac:dyDescent="0.25">
      <c r="Q8738" s="47">
        <f t="shared" si="966"/>
        <v>2015</v>
      </c>
      <c r="R8738" s="48" t="str">
        <f t="shared" si="964"/>
        <v>201510</v>
      </c>
      <c r="S8738" s="49">
        <v>42300</v>
      </c>
      <c r="T8738" s="55">
        <v>2925.36</v>
      </c>
      <c r="U8738" s="50">
        <f t="shared" si="965"/>
        <v>2929.4722580645166</v>
      </c>
      <c r="V8738" s="51">
        <f t="shared" si="967"/>
        <v>2743.3867397260219</v>
      </c>
      <c r="W8738" s="53">
        <f t="shared" si="968"/>
        <v>-1.3928027289764944E-2</v>
      </c>
      <c r="X8738" s="53" t="str">
        <f t="shared" si="969"/>
        <v/>
      </c>
      <c r="Y8738" s="54" t="str">
        <f t="shared" si="970"/>
        <v/>
      </c>
    </row>
    <row r="8739" spans="17:25" x14ac:dyDescent="0.25">
      <c r="Q8739" s="47">
        <f t="shared" si="966"/>
        <v>2015</v>
      </c>
      <c r="R8739" s="48" t="str">
        <f t="shared" si="964"/>
        <v>201510</v>
      </c>
      <c r="S8739" s="49">
        <v>42301</v>
      </c>
      <c r="T8739" s="55">
        <v>2912.08</v>
      </c>
      <c r="U8739" s="50">
        <f t="shared" si="965"/>
        <v>2929.4722580645166</v>
      </c>
      <c r="V8739" s="51">
        <f t="shared" si="967"/>
        <v>2743.3867397260219</v>
      </c>
      <c r="W8739" s="53">
        <f t="shared" si="968"/>
        <v>-4.5396122186671661E-3</v>
      </c>
      <c r="X8739" s="53" t="str">
        <f t="shared" si="969"/>
        <v/>
      </c>
      <c r="Y8739" s="54" t="str">
        <f t="shared" si="970"/>
        <v/>
      </c>
    </row>
    <row r="8740" spans="17:25" x14ac:dyDescent="0.25">
      <c r="Q8740" s="47">
        <f t="shared" si="966"/>
        <v>2015</v>
      </c>
      <c r="R8740" s="48" t="str">
        <f t="shared" si="964"/>
        <v>201510</v>
      </c>
      <c r="S8740" s="49">
        <v>42302</v>
      </c>
      <c r="T8740" s="55">
        <v>2912.08</v>
      </c>
      <c r="U8740" s="50">
        <f t="shared" si="965"/>
        <v>2929.4722580645166</v>
      </c>
      <c r="V8740" s="51">
        <f t="shared" si="967"/>
        <v>2743.3867397260219</v>
      </c>
      <c r="W8740" s="53">
        <f t="shared" si="968"/>
        <v>0</v>
      </c>
      <c r="X8740" s="53" t="str">
        <f t="shared" si="969"/>
        <v/>
      </c>
      <c r="Y8740" s="54" t="str">
        <f t="shared" si="970"/>
        <v/>
      </c>
    </row>
    <row r="8741" spans="17:25" x14ac:dyDescent="0.25">
      <c r="Q8741" s="47">
        <f t="shared" si="966"/>
        <v>2015</v>
      </c>
      <c r="R8741" s="48" t="str">
        <f t="shared" si="964"/>
        <v>201510</v>
      </c>
      <c r="S8741" s="49">
        <v>42303</v>
      </c>
      <c r="T8741" s="55">
        <v>2912.08</v>
      </c>
      <c r="U8741" s="50">
        <f t="shared" si="965"/>
        <v>2929.4722580645166</v>
      </c>
      <c r="V8741" s="51">
        <f t="shared" si="967"/>
        <v>2743.3867397260219</v>
      </c>
      <c r="W8741" s="53">
        <f t="shared" si="968"/>
        <v>0</v>
      </c>
      <c r="X8741" s="53" t="str">
        <f t="shared" si="969"/>
        <v/>
      </c>
      <c r="Y8741" s="54" t="str">
        <f t="shared" si="970"/>
        <v/>
      </c>
    </row>
    <row r="8742" spans="17:25" x14ac:dyDescent="0.25">
      <c r="Q8742" s="47">
        <f t="shared" si="966"/>
        <v>2015</v>
      </c>
      <c r="R8742" s="48" t="str">
        <f t="shared" si="964"/>
        <v>201510</v>
      </c>
      <c r="S8742" s="49">
        <v>42304</v>
      </c>
      <c r="T8742" s="55">
        <v>2918.21</v>
      </c>
      <c r="U8742" s="50">
        <f t="shared" si="965"/>
        <v>2929.4722580645166</v>
      </c>
      <c r="V8742" s="51">
        <f t="shared" si="967"/>
        <v>2743.3867397260219</v>
      </c>
      <c r="W8742" s="53">
        <f t="shared" si="968"/>
        <v>2.1050245872367146E-3</v>
      </c>
      <c r="X8742" s="53" t="str">
        <f t="shared" si="969"/>
        <v/>
      </c>
      <c r="Y8742" s="54" t="str">
        <f t="shared" si="970"/>
        <v/>
      </c>
    </row>
    <row r="8743" spans="17:25" x14ac:dyDescent="0.25">
      <c r="Q8743" s="47">
        <f t="shared" si="966"/>
        <v>2015</v>
      </c>
      <c r="R8743" s="48" t="str">
        <f t="shared" si="964"/>
        <v>201510</v>
      </c>
      <c r="S8743" s="49">
        <v>42305</v>
      </c>
      <c r="T8743" s="55">
        <v>2950.87</v>
      </c>
      <c r="U8743" s="50">
        <f t="shared" si="965"/>
        <v>2929.4722580645166</v>
      </c>
      <c r="V8743" s="51">
        <f t="shared" si="967"/>
        <v>2743.3867397260219</v>
      </c>
      <c r="W8743" s="53">
        <f t="shared" si="968"/>
        <v>1.1191792228797848E-2</v>
      </c>
      <c r="X8743" s="53" t="str">
        <f t="shared" si="969"/>
        <v/>
      </c>
      <c r="Y8743" s="54" t="str">
        <f t="shared" si="970"/>
        <v/>
      </c>
    </row>
    <row r="8744" spans="17:25" x14ac:dyDescent="0.25">
      <c r="Q8744" s="47">
        <f t="shared" si="966"/>
        <v>2015</v>
      </c>
      <c r="R8744" s="48" t="str">
        <f t="shared" si="964"/>
        <v>201510</v>
      </c>
      <c r="S8744" s="49">
        <v>42306</v>
      </c>
      <c r="T8744" s="55">
        <v>2926.75</v>
      </c>
      <c r="U8744" s="50">
        <f t="shared" si="965"/>
        <v>2929.4722580645166</v>
      </c>
      <c r="V8744" s="51">
        <f t="shared" si="967"/>
        <v>2743.3867397260219</v>
      </c>
      <c r="W8744" s="53">
        <f t="shared" si="968"/>
        <v>-8.1738605902665906E-3</v>
      </c>
      <c r="X8744" s="53" t="str">
        <f t="shared" si="969"/>
        <v/>
      </c>
      <c r="Y8744" s="54" t="str">
        <f t="shared" si="970"/>
        <v/>
      </c>
    </row>
    <row r="8745" spans="17:25" x14ac:dyDescent="0.25">
      <c r="Q8745" s="47">
        <f t="shared" si="966"/>
        <v>2015</v>
      </c>
      <c r="R8745" s="48" t="str">
        <f t="shared" si="964"/>
        <v>201510</v>
      </c>
      <c r="S8745" s="49">
        <v>42307</v>
      </c>
      <c r="T8745" s="55">
        <v>2921.32</v>
      </c>
      <c r="U8745" s="50">
        <f t="shared" si="965"/>
        <v>2929.4722580645166</v>
      </c>
      <c r="V8745" s="51">
        <f t="shared" si="967"/>
        <v>2743.3867397260219</v>
      </c>
      <c r="W8745" s="53">
        <f t="shared" si="968"/>
        <v>-1.8553002477149638E-3</v>
      </c>
      <c r="X8745" s="53" t="str">
        <f t="shared" si="969"/>
        <v/>
      </c>
      <c r="Y8745" s="54" t="str">
        <f t="shared" si="970"/>
        <v/>
      </c>
    </row>
    <row r="8746" spans="17:25" x14ac:dyDescent="0.25">
      <c r="Q8746" s="47">
        <f t="shared" si="966"/>
        <v>2015</v>
      </c>
      <c r="R8746" s="48" t="str">
        <f t="shared" si="964"/>
        <v>201510</v>
      </c>
      <c r="S8746" s="49">
        <v>42308</v>
      </c>
      <c r="T8746" s="55">
        <v>2897.83</v>
      </c>
      <c r="U8746" s="50">
        <f t="shared" si="965"/>
        <v>2929.4722580645166</v>
      </c>
      <c r="V8746" s="51">
        <f t="shared" si="967"/>
        <v>2743.3867397260219</v>
      </c>
      <c r="W8746" s="53">
        <f t="shared" si="968"/>
        <v>-8.0408856270454132E-3</v>
      </c>
      <c r="X8746" s="53" t="str">
        <f t="shared" si="969"/>
        <v/>
      </c>
      <c r="Y8746" s="54" t="str">
        <f t="shared" si="970"/>
        <v/>
      </c>
    </row>
    <row r="8747" spans="17:25" x14ac:dyDescent="0.25">
      <c r="Q8747" s="47">
        <f t="shared" si="966"/>
        <v>2015</v>
      </c>
      <c r="R8747" s="48" t="str">
        <f t="shared" si="964"/>
        <v>201511</v>
      </c>
      <c r="S8747" s="49">
        <v>42309</v>
      </c>
      <c r="T8747" s="55">
        <v>2897.83</v>
      </c>
      <c r="U8747" s="50">
        <f t="shared" si="965"/>
        <v>3001.3763333333345</v>
      </c>
      <c r="V8747" s="51">
        <f t="shared" si="967"/>
        <v>2743.3867397260219</v>
      </c>
      <c r="W8747" s="53">
        <f t="shared" si="968"/>
        <v>0</v>
      </c>
      <c r="X8747" s="53">
        <f t="shared" si="969"/>
        <v>2.4545060998913293E-2</v>
      </c>
      <c r="Y8747" s="54" t="str">
        <f t="shared" si="970"/>
        <v/>
      </c>
    </row>
    <row r="8748" spans="17:25" x14ac:dyDescent="0.25">
      <c r="Q8748" s="47">
        <f t="shared" si="966"/>
        <v>2015</v>
      </c>
      <c r="R8748" s="48" t="str">
        <f t="shared" si="964"/>
        <v>201511</v>
      </c>
      <c r="S8748" s="49">
        <v>42310</v>
      </c>
      <c r="T8748" s="55">
        <v>2897.83</v>
      </c>
      <c r="U8748" s="50">
        <f t="shared" si="965"/>
        <v>3001.3763333333345</v>
      </c>
      <c r="V8748" s="51">
        <f t="shared" si="967"/>
        <v>2743.3867397260219</v>
      </c>
      <c r="W8748" s="53">
        <f t="shared" si="968"/>
        <v>0</v>
      </c>
      <c r="X8748" s="53" t="str">
        <f t="shared" si="969"/>
        <v/>
      </c>
      <c r="Y8748" s="54" t="str">
        <f t="shared" si="970"/>
        <v/>
      </c>
    </row>
    <row r="8749" spans="17:25" x14ac:dyDescent="0.25">
      <c r="Q8749" s="47">
        <f t="shared" si="966"/>
        <v>2015</v>
      </c>
      <c r="R8749" s="48" t="str">
        <f t="shared" si="964"/>
        <v>201511</v>
      </c>
      <c r="S8749" s="49">
        <v>42311</v>
      </c>
      <c r="T8749" s="55">
        <v>2897.83</v>
      </c>
      <c r="U8749" s="50">
        <f t="shared" si="965"/>
        <v>3001.3763333333345</v>
      </c>
      <c r="V8749" s="51">
        <f t="shared" si="967"/>
        <v>2743.3867397260219</v>
      </c>
      <c r="W8749" s="53">
        <f t="shared" si="968"/>
        <v>0</v>
      </c>
      <c r="X8749" s="53" t="str">
        <f t="shared" si="969"/>
        <v/>
      </c>
      <c r="Y8749" s="54" t="str">
        <f t="shared" si="970"/>
        <v/>
      </c>
    </row>
    <row r="8750" spans="17:25" x14ac:dyDescent="0.25">
      <c r="Q8750" s="47">
        <f t="shared" si="966"/>
        <v>2015</v>
      </c>
      <c r="R8750" s="48" t="str">
        <f t="shared" si="964"/>
        <v>201511</v>
      </c>
      <c r="S8750" s="49">
        <v>42312</v>
      </c>
      <c r="T8750" s="55">
        <v>2825.25</v>
      </c>
      <c r="U8750" s="50">
        <f t="shared" si="965"/>
        <v>3001.3763333333345</v>
      </c>
      <c r="V8750" s="51">
        <f t="shared" si="967"/>
        <v>2743.3867397260219</v>
      </c>
      <c r="W8750" s="53">
        <f t="shared" si="968"/>
        <v>-2.5046327769399856E-2</v>
      </c>
      <c r="X8750" s="53" t="str">
        <f t="shared" si="969"/>
        <v/>
      </c>
      <c r="Y8750" s="54" t="str">
        <f t="shared" si="970"/>
        <v/>
      </c>
    </row>
    <row r="8751" spans="17:25" x14ac:dyDescent="0.25">
      <c r="Q8751" s="47">
        <f t="shared" si="966"/>
        <v>2015</v>
      </c>
      <c r="R8751" s="48" t="str">
        <f t="shared" si="964"/>
        <v>201511</v>
      </c>
      <c r="S8751" s="49">
        <v>42313</v>
      </c>
      <c r="T8751" s="55">
        <v>2819.63</v>
      </c>
      <c r="U8751" s="50">
        <f t="shared" si="965"/>
        <v>3001.3763333333345</v>
      </c>
      <c r="V8751" s="51">
        <f t="shared" si="967"/>
        <v>2743.3867397260219</v>
      </c>
      <c r="W8751" s="53">
        <f t="shared" si="968"/>
        <v>-1.9892044951773658E-3</v>
      </c>
      <c r="X8751" s="53" t="str">
        <f t="shared" si="969"/>
        <v/>
      </c>
      <c r="Y8751" s="54" t="str">
        <f t="shared" si="970"/>
        <v/>
      </c>
    </row>
    <row r="8752" spans="17:25" x14ac:dyDescent="0.25">
      <c r="Q8752" s="47">
        <f t="shared" si="966"/>
        <v>2015</v>
      </c>
      <c r="R8752" s="48" t="str">
        <f t="shared" si="964"/>
        <v>201511</v>
      </c>
      <c r="S8752" s="49">
        <v>42314</v>
      </c>
      <c r="T8752" s="55">
        <v>2853.32</v>
      </c>
      <c r="U8752" s="50">
        <f t="shared" si="965"/>
        <v>3001.3763333333345</v>
      </c>
      <c r="V8752" s="51">
        <f t="shared" si="967"/>
        <v>2743.3867397260219</v>
      </c>
      <c r="W8752" s="53">
        <f t="shared" si="968"/>
        <v>1.1948376205388689E-2</v>
      </c>
      <c r="X8752" s="53" t="str">
        <f t="shared" si="969"/>
        <v/>
      </c>
      <c r="Y8752" s="54" t="str">
        <f t="shared" si="970"/>
        <v/>
      </c>
    </row>
    <row r="8753" spans="17:25" x14ac:dyDescent="0.25">
      <c r="Q8753" s="47">
        <f t="shared" si="966"/>
        <v>2015</v>
      </c>
      <c r="R8753" s="48" t="str">
        <f t="shared" si="964"/>
        <v>201511</v>
      </c>
      <c r="S8753" s="49">
        <v>42315</v>
      </c>
      <c r="T8753" s="55">
        <v>2896.19</v>
      </c>
      <c r="U8753" s="50">
        <f t="shared" si="965"/>
        <v>3001.3763333333345</v>
      </c>
      <c r="V8753" s="51">
        <f t="shared" si="967"/>
        <v>2743.3867397260219</v>
      </c>
      <c r="W8753" s="53">
        <f t="shared" si="968"/>
        <v>1.502460291870511E-2</v>
      </c>
      <c r="X8753" s="53" t="str">
        <f t="shared" si="969"/>
        <v/>
      </c>
      <c r="Y8753" s="54" t="str">
        <f t="shared" si="970"/>
        <v/>
      </c>
    </row>
    <row r="8754" spans="17:25" x14ac:dyDescent="0.25">
      <c r="Q8754" s="47">
        <f t="shared" si="966"/>
        <v>2015</v>
      </c>
      <c r="R8754" s="48" t="str">
        <f t="shared" si="964"/>
        <v>201511</v>
      </c>
      <c r="S8754" s="49">
        <v>42316</v>
      </c>
      <c r="T8754" s="55">
        <v>2896.19</v>
      </c>
      <c r="U8754" s="50">
        <f t="shared" si="965"/>
        <v>3001.3763333333345</v>
      </c>
      <c r="V8754" s="51">
        <f t="shared" si="967"/>
        <v>2743.3867397260219</v>
      </c>
      <c r="W8754" s="53">
        <f t="shared" si="968"/>
        <v>0</v>
      </c>
      <c r="X8754" s="53" t="str">
        <f t="shared" si="969"/>
        <v/>
      </c>
      <c r="Y8754" s="54" t="str">
        <f t="shared" si="970"/>
        <v/>
      </c>
    </row>
    <row r="8755" spans="17:25" x14ac:dyDescent="0.25">
      <c r="Q8755" s="47">
        <f t="shared" si="966"/>
        <v>2015</v>
      </c>
      <c r="R8755" s="48" t="str">
        <f t="shared" si="964"/>
        <v>201511</v>
      </c>
      <c r="S8755" s="49">
        <v>42317</v>
      </c>
      <c r="T8755" s="55">
        <v>2896.19</v>
      </c>
      <c r="U8755" s="50">
        <f t="shared" si="965"/>
        <v>3001.3763333333345</v>
      </c>
      <c r="V8755" s="51">
        <f t="shared" si="967"/>
        <v>2743.3867397260219</v>
      </c>
      <c r="W8755" s="53">
        <f t="shared" si="968"/>
        <v>0</v>
      </c>
      <c r="X8755" s="53" t="str">
        <f t="shared" si="969"/>
        <v/>
      </c>
      <c r="Y8755" s="54" t="str">
        <f t="shared" si="970"/>
        <v/>
      </c>
    </row>
    <row r="8756" spans="17:25" x14ac:dyDescent="0.25">
      <c r="Q8756" s="47">
        <f t="shared" si="966"/>
        <v>2015</v>
      </c>
      <c r="R8756" s="48" t="str">
        <f t="shared" si="964"/>
        <v>201511</v>
      </c>
      <c r="S8756" s="49">
        <v>42318</v>
      </c>
      <c r="T8756" s="55">
        <v>2921.15</v>
      </c>
      <c r="U8756" s="50">
        <f t="shared" si="965"/>
        <v>3001.3763333333345</v>
      </c>
      <c r="V8756" s="51">
        <f t="shared" si="967"/>
        <v>2743.3867397260219</v>
      </c>
      <c r="W8756" s="53">
        <f t="shared" si="968"/>
        <v>8.6182191085528714E-3</v>
      </c>
      <c r="X8756" s="53" t="str">
        <f t="shared" si="969"/>
        <v/>
      </c>
      <c r="Y8756" s="54" t="str">
        <f t="shared" si="970"/>
        <v/>
      </c>
    </row>
    <row r="8757" spans="17:25" x14ac:dyDescent="0.25">
      <c r="Q8757" s="47">
        <f t="shared" si="966"/>
        <v>2015</v>
      </c>
      <c r="R8757" s="48" t="str">
        <f t="shared" si="964"/>
        <v>201511</v>
      </c>
      <c r="S8757" s="49">
        <v>42319</v>
      </c>
      <c r="T8757" s="55">
        <v>2935.86</v>
      </c>
      <c r="U8757" s="50">
        <f t="shared" si="965"/>
        <v>3001.3763333333345</v>
      </c>
      <c r="V8757" s="51">
        <f t="shared" si="967"/>
        <v>2743.3867397260219</v>
      </c>
      <c r="W8757" s="53">
        <f t="shared" si="968"/>
        <v>5.0356879995892001E-3</v>
      </c>
      <c r="X8757" s="53" t="str">
        <f t="shared" si="969"/>
        <v/>
      </c>
      <c r="Y8757" s="54" t="str">
        <f t="shared" si="970"/>
        <v/>
      </c>
    </row>
    <row r="8758" spans="17:25" x14ac:dyDescent="0.25">
      <c r="Q8758" s="47">
        <f t="shared" si="966"/>
        <v>2015</v>
      </c>
      <c r="R8758" s="48" t="str">
        <f t="shared" si="964"/>
        <v>201511</v>
      </c>
      <c r="S8758" s="49">
        <v>42320</v>
      </c>
      <c r="T8758" s="55">
        <v>2935.86</v>
      </c>
      <c r="U8758" s="50">
        <f t="shared" si="965"/>
        <v>3001.3763333333345</v>
      </c>
      <c r="V8758" s="51">
        <f t="shared" si="967"/>
        <v>2743.3867397260219</v>
      </c>
      <c r="W8758" s="53">
        <f t="shared" si="968"/>
        <v>0</v>
      </c>
      <c r="X8758" s="53" t="str">
        <f t="shared" si="969"/>
        <v/>
      </c>
      <c r="Y8758" s="54" t="str">
        <f t="shared" si="970"/>
        <v/>
      </c>
    </row>
    <row r="8759" spans="17:25" x14ac:dyDescent="0.25">
      <c r="Q8759" s="47">
        <f t="shared" si="966"/>
        <v>2015</v>
      </c>
      <c r="R8759" s="48" t="str">
        <f t="shared" si="964"/>
        <v>201511</v>
      </c>
      <c r="S8759" s="49">
        <v>42321</v>
      </c>
      <c r="T8759" s="55">
        <v>3009.36</v>
      </c>
      <c r="U8759" s="50">
        <f t="shared" si="965"/>
        <v>3001.3763333333345</v>
      </c>
      <c r="V8759" s="51">
        <f t="shared" si="967"/>
        <v>2743.3867397260219</v>
      </c>
      <c r="W8759" s="53">
        <f t="shared" si="968"/>
        <v>2.5035253724632556E-2</v>
      </c>
      <c r="X8759" s="53" t="str">
        <f t="shared" si="969"/>
        <v/>
      </c>
      <c r="Y8759" s="54" t="str">
        <f t="shared" si="970"/>
        <v/>
      </c>
    </row>
    <row r="8760" spans="17:25" x14ac:dyDescent="0.25">
      <c r="Q8760" s="47">
        <f t="shared" si="966"/>
        <v>2015</v>
      </c>
      <c r="R8760" s="48" t="str">
        <f t="shared" si="964"/>
        <v>201511</v>
      </c>
      <c r="S8760" s="49">
        <v>42322</v>
      </c>
      <c r="T8760" s="55">
        <v>3073.23</v>
      </c>
      <c r="U8760" s="50">
        <f t="shared" si="965"/>
        <v>3001.3763333333345</v>
      </c>
      <c r="V8760" s="51">
        <f t="shared" si="967"/>
        <v>2743.3867397260219</v>
      </c>
      <c r="W8760" s="53">
        <f t="shared" si="968"/>
        <v>2.1223781800781438E-2</v>
      </c>
      <c r="X8760" s="53" t="str">
        <f t="shared" si="969"/>
        <v/>
      </c>
      <c r="Y8760" s="54" t="str">
        <f t="shared" si="970"/>
        <v/>
      </c>
    </row>
    <row r="8761" spans="17:25" x14ac:dyDescent="0.25">
      <c r="Q8761" s="47">
        <f t="shared" si="966"/>
        <v>2015</v>
      </c>
      <c r="R8761" s="48" t="str">
        <f t="shared" si="964"/>
        <v>201511</v>
      </c>
      <c r="S8761" s="49">
        <v>42323</v>
      </c>
      <c r="T8761" s="55">
        <v>3073.23</v>
      </c>
      <c r="U8761" s="50">
        <f t="shared" si="965"/>
        <v>3001.3763333333345</v>
      </c>
      <c r="V8761" s="51">
        <f t="shared" si="967"/>
        <v>2743.3867397260219</v>
      </c>
      <c r="W8761" s="53">
        <f t="shared" si="968"/>
        <v>0</v>
      </c>
      <c r="X8761" s="53" t="str">
        <f t="shared" si="969"/>
        <v/>
      </c>
      <c r="Y8761" s="54" t="str">
        <f t="shared" si="970"/>
        <v/>
      </c>
    </row>
    <row r="8762" spans="17:25" x14ac:dyDescent="0.25">
      <c r="Q8762" s="47">
        <f t="shared" si="966"/>
        <v>2015</v>
      </c>
      <c r="R8762" s="48" t="str">
        <f t="shared" si="964"/>
        <v>201511</v>
      </c>
      <c r="S8762" s="49">
        <v>42324</v>
      </c>
      <c r="T8762" s="55">
        <v>3073.23</v>
      </c>
      <c r="U8762" s="50">
        <f t="shared" si="965"/>
        <v>3001.3763333333345</v>
      </c>
      <c r="V8762" s="51">
        <f t="shared" si="967"/>
        <v>2743.3867397260219</v>
      </c>
      <c r="W8762" s="53">
        <f t="shared" si="968"/>
        <v>0</v>
      </c>
      <c r="X8762" s="53" t="str">
        <f t="shared" si="969"/>
        <v/>
      </c>
      <c r="Y8762" s="54" t="str">
        <f t="shared" si="970"/>
        <v/>
      </c>
    </row>
    <row r="8763" spans="17:25" x14ac:dyDescent="0.25">
      <c r="Q8763" s="47">
        <f t="shared" si="966"/>
        <v>2015</v>
      </c>
      <c r="R8763" s="48" t="str">
        <f t="shared" si="964"/>
        <v>201511</v>
      </c>
      <c r="S8763" s="49">
        <v>42325</v>
      </c>
      <c r="T8763" s="55">
        <v>3073.23</v>
      </c>
      <c r="U8763" s="50">
        <f t="shared" si="965"/>
        <v>3001.3763333333345</v>
      </c>
      <c r="V8763" s="51">
        <f t="shared" si="967"/>
        <v>2743.3867397260219</v>
      </c>
      <c r="W8763" s="53">
        <f t="shared" si="968"/>
        <v>0</v>
      </c>
      <c r="X8763" s="53" t="str">
        <f t="shared" si="969"/>
        <v/>
      </c>
      <c r="Y8763" s="54" t="str">
        <f t="shared" si="970"/>
        <v/>
      </c>
    </row>
    <row r="8764" spans="17:25" x14ac:dyDescent="0.25">
      <c r="Q8764" s="47">
        <f t="shared" si="966"/>
        <v>2015</v>
      </c>
      <c r="R8764" s="48" t="str">
        <f t="shared" si="964"/>
        <v>201511</v>
      </c>
      <c r="S8764" s="49">
        <v>42326</v>
      </c>
      <c r="T8764" s="55">
        <v>3069.24</v>
      </c>
      <c r="U8764" s="50">
        <f t="shared" si="965"/>
        <v>3001.3763333333345</v>
      </c>
      <c r="V8764" s="51">
        <f t="shared" si="967"/>
        <v>2743.3867397260219</v>
      </c>
      <c r="W8764" s="53">
        <f t="shared" si="968"/>
        <v>-1.2983082945305924E-3</v>
      </c>
      <c r="X8764" s="53" t="str">
        <f t="shared" si="969"/>
        <v/>
      </c>
      <c r="Y8764" s="54" t="str">
        <f t="shared" si="970"/>
        <v/>
      </c>
    </row>
    <row r="8765" spans="17:25" x14ac:dyDescent="0.25">
      <c r="Q8765" s="47">
        <f t="shared" si="966"/>
        <v>2015</v>
      </c>
      <c r="R8765" s="48" t="str">
        <f t="shared" si="964"/>
        <v>201511</v>
      </c>
      <c r="S8765" s="49">
        <v>42327</v>
      </c>
      <c r="T8765" s="55">
        <v>3108.7</v>
      </c>
      <c r="U8765" s="50">
        <f t="shared" si="965"/>
        <v>3001.3763333333345</v>
      </c>
      <c r="V8765" s="51">
        <f t="shared" si="967"/>
        <v>2743.3867397260219</v>
      </c>
      <c r="W8765" s="53">
        <f t="shared" si="968"/>
        <v>1.2856602937534989E-2</v>
      </c>
      <c r="X8765" s="53" t="str">
        <f t="shared" si="969"/>
        <v/>
      </c>
      <c r="Y8765" s="54" t="str">
        <f t="shared" si="970"/>
        <v/>
      </c>
    </row>
    <row r="8766" spans="17:25" x14ac:dyDescent="0.25">
      <c r="Q8766" s="47">
        <f t="shared" si="966"/>
        <v>2015</v>
      </c>
      <c r="R8766" s="48" t="str">
        <f t="shared" si="964"/>
        <v>201511</v>
      </c>
      <c r="S8766" s="49">
        <v>42328</v>
      </c>
      <c r="T8766" s="55">
        <v>3082.04</v>
      </c>
      <c r="U8766" s="50">
        <f t="shared" si="965"/>
        <v>3001.3763333333345</v>
      </c>
      <c r="V8766" s="51">
        <f t="shared" si="967"/>
        <v>2743.3867397260219</v>
      </c>
      <c r="W8766" s="53">
        <f t="shared" si="968"/>
        <v>-8.5759320616334289E-3</v>
      </c>
      <c r="X8766" s="53" t="str">
        <f t="shared" si="969"/>
        <v/>
      </c>
      <c r="Y8766" s="54" t="str">
        <f t="shared" si="970"/>
        <v/>
      </c>
    </row>
    <row r="8767" spans="17:25" x14ac:dyDescent="0.25">
      <c r="Q8767" s="47">
        <f t="shared" si="966"/>
        <v>2015</v>
      </c>
      <c r="R8767" s="48" t="str">
        <f t="shared" si="964"/>
        <v>201511</v>
      </c>
      <c r="S8767" s="49">
        <v>42329</v>
      </c>
      <c r="T8767" s="55">
        <v>3047.31</v>
      </c>
      <c r="U8767" s="50">
        <f t="shared" si="965"/>
        <v>3001.3763333333345</v>
      </c>
      <c r="V8767" s="51">
        <f t="shared" si="967"/>
        <v>2743.3867397260219</v>
      </c>
      <c r="W8767" s="53">
        <f t="shared" si="968"/>
        <v>-1.1268510467093207E-2</v>
      </c>
      <c r="X8767" s="53" t="str">
        <f t="shared" si="969"/>
        <v/>
      </c>
      <c r="Y8767" s="54" t="str">
        <f t="shared" si="970"/>
        <v/>
      </c>
    </row>
    <row r="8768" spans="17:25" x14ac:dyDescent="0.25">
      <c r="Q8768" s="47">
        <f t="shared" si="966"/>
        <v>2015</v>
      </c>
      <c r="R8768" s="48" t="str">
        <f t="shared" si="964"/>
        <v>201511</v>
      </c>
      <c r="S8768" s="49">
        <v>42330</v>
      </c>
      <c r="T8768" s="55">
        <v>3047.31</v>
      </c>
      <c r="U8768" s="50">
        <f t="shared" si="965"/>
        <v>3001.3763333333345</v>
      </c>
      <c r="V8768" s="51">
        <f t="shared" si="967"/>
        <v>2743.3867397260219</v>
      </c>
      <c r="W8768" s="53">
        <f t="shared" si="968"/>
        <v>0</v>
      </c>
      <c r="X8768" s="53" t="str">
        <f t="shared" si="969"/>
        <v/>
      </c>
      <c r="Y8768" s="54" t="str">
        <f t="shared" si="970"/>
        <v/>
      </c>
    </row>
    <row r="8769" spans="17:25" x14ac:dyDescent="0.25">
      <c r="Q8769" s="47">
        <f t="shared" si="966"/>
        <v>2015</v>
      </c>
      <c r="R8769" s="48" t="str">
        <f t="shared" si="964"/>
        <v>201511</v>
      </c>
      <c r="S8769" s="49">
        <v>42331</v>
      </c>
      <c r="T8769" s="55">
        <v>3047.31</v>
      </c>
      <c r="U8769" s="50">
        <f t="shared" si="965"/>
        <v>3001.3763333333345</v>
      </c>
      <c r="V8769" s="51">
        <f t="shared" si="967"/>
        <v>2743.3867397260219</v>
      </c>
      <c r="W8769" s="53">
        <f t="shared" si="968"/>
        <v>0</v>
      </c>
      <c r="X8769" s="53" t="str">
        <f t="shared" si="969"/>
        <v/>
      </c>
      <c r="Y8769" s="54" t="str">
        <f t="shared" si="970"/>
        <v/>
      </c>
    </row>
    <row r="8770" spans="17:25" x14ac:dyDescent="0.25">
      <c r="Q8770" s="47">
        <f t="shared" si="966"/>
        <v>2015</v>
      </c>
      <c r="R8770" s="48" t="str">
        <f t="shared" si="964"/>
        <v>201511</v>
      </c>
      <c r="S8770" s="49">
        <v>42332</v>
      </c>
      <c r="T8770" s="55">
        <v>3086.82</v>
      </c>
      <c r="U8770" s="50">
        <f t="shared" si="965"/>
        <v>3001.3763333333345</v>
      </c>
      <c r="V8770" s="51">
        <f t="shared" si="967"/>
        <v>2743.3867397260219</v>
      </c>
      <c r="W8770" s="53">
        <f t="shared" si="968"/>
        <v>1.2965533536135165E-2</v>
      </c>
      <c r="X8770" s="53" t="str">
        <f t="shared" si="969"/>
        <v/>
      </c>
      <c r="Y8770" s="54" t="str">
        <f t="shared" si="970"/>
        <v/>
      </c>
    </row>
    <row r="8771" spans="17:25" x14ac:dyDescent="0.25">
      <c r="Q8771" s="47">
        <f t="shared" si="966"/>
        <v>2015</v>
      </c>
      <c r="R8771" s="48" t="str">
        <f t="shared" si="964"/>
        <v>201511</v>
      </c>
      <c r="S8771" s="49">
        <v>42333</v>
      </c>
      <c r="T8771" s="55">
        <v>3074.35</v>
      </c>
      <c r="U8771" s="50">
        <f t="shared" si="965"/>
        <v>3001.3763333333345</v>
      </c>
      <c r="V8771" s="51">
        <f t="shared" si="967"/>
        <v>2743.3867397260219</v>
      </c>
      <c r="W8771" s="53">
        <f t="shared" si="968"/>
        <v>-4.039756124425864E-3</v>
      </c>
      <c r="X8771" s="53" t="str">
        <f t="shared" si="969"/>
        <v/>
      </c>
      <c r="Y8771" s="54" t="str">
        <f t="shared" si="970"/>
        <v/>
      </c>
    </row>
    <row r="8772" spans="17:25" x14ac:dyDescent="0.25">
      <c r="Q8772" s="47">
        <f t="shared" si="966"/>
        <v>2015</v>
      </c>
      <c r="R8772" s="48" t="str">
        <f t="shared" si="964"/>
        <v>201511</v>
      </c>
      <c r="S8772" s="49">
        <v>42334</v>
      </c>
      <c r="T8772" s="55">
        <v>3099.75</v>
      </c>
      <c r="U8772" s="50">
        <f t="shared" si="965"/>
        <v>3001.3763333333345</v>
      </c>
      <c r="V8772" s="51">
        <f t="shared" si="967"/>
        <v>2743.3867397260219</v>
      </c>
      <c r="W8772" s="53">
        <f t="shared" si="968"/>
        <v>8.2619090214191004E-3</v>
      </c>
      <c r="X8772" s="53" t="str">
        <f t="shared" si="969"/>
        <v/>
      </c>
      <c r="Y8772" s="54" t="str">
        <f t="shared" si="970"/>
        <v/>
      </c>
    </row>
    <row r="8773" spans="17:25" x14ac:dyDescent="0.25">
      <c r="Q8773" s="47">
        <f t="shared" si="966"/>
        <v>2015</v>
      </c>
      <c r="R8773" s="48" t="str">
        <f t="shared" si="964"/>
        <v>201511</v>
      </c>
      <c r="S8773" s="49">
        <v>42335</v>
      </c>
      <c r="T8773" s="55">
        <v>3099.75</v>
      </c>
      <c r="U8773" s="50">
        <f t="shared" si="965"/>
        <v>3001.3763333333345</v>
      </c>
      <c r="V8773" s="51">
        <f t="shared" si="967"/>
        <v>2743.3867397260219</v>
      </c>
      <c r="W8773" s="53">
        <f t="shared" si="968"/>
        <v>0</v>
      </c>
      <c r="X8773" s="53" t="str">
        <f t="shared" si="969"/>
        <v/>
      </c>
      <c r="Y8773" s="54" t="str">
        <f t="shared" si="970"/>
        <v/>
      </c>
    </row>
    <row r="8774" spans="17:25" x14ac:dyDescent="0.25">
      <c r="Q8774" s="47">
        <f t="shared" si="966"/>
        <v>2015</v>
      </c>
      <c r="R8774" s="48" t="str">
        <f t="shared" si="964"/>
        <v>201511</v>
      </c>
      <c r="S8774" s="49">
        <v>42336</v>
      </c>
      <c r="T8774" s="55">
        <v>3101.1</v>
      </c>
      <c r="U8774" s="50">
        <f t="shared" si="965"/>
        <v>3001.3763333333345</v>
      </c>
      <c r="V8774" s="51">
        <f t="shared" si="967"/>
        <v>2743.3867397260219</v>
      </c>
      <c r="W8774" s="53">
        <f t="shared" si="968"/>
        <v>4.3551899346727652E-4</v>
      </c>
      <c r="X8774" s="53" t="str">
        <f t="shared" si="969"/>
        <v/>
      </c>
      <c r="Y8774" s="54" t="str">
        <f t="shared" si="970"/>
        <v/>
      </c>
    </row>
    <row r="8775" spans="17:25" x14ac:dyDescent="0.25">
      <c r="Q8775" s="47">
        <f t="shared" si="966"/>
        <v>2015</v>
      </c>
      <c r="R8775" s="48" t="str">
        <f t="shared" ref="R8775:R8838" si="971">+YEAR(S8775)&amp;MONTH(S8775)</f>
        <v>201511</v>
      </c>
      <c r="S8775" s="49">
        <v>42337</v>
      </c>
      <c r="T8775" s="55">
        <v>3101.1</v>
      </c>
      <c r="U8775" s="50">
        <f t="shared" ref="U8775:U8838" si="972">+AVERAGEIF($R$3:$R$12000,R8775,$T$3:$T$12000)</f>
        <v>3001.3763333333345</v>
      </c>
      <c r="V8775" s="51">
        <f t="shared" si="967"/>
        <v>2743.3867397260219</v>
      </c>
      <c r="W8775" s="53">
        <f t="shared" si="968"/>
        <v>0</v>
      </c>
      <c r="X8775" s="53" t="str">
        <f t="shared" si="969"/>
        <v/>
      </c>
      <c r="Y8775" s="54" t="str">
        <f t="shared" si="970"/>
        <v/>
      </c>
    </row>
    <row r="8776" spans="17:25" x14ac:dyDescent="0.25">
      <c r="Q8776" s="47">
        <f t="shared" ref="Q8776:Q8839" si="973">+YEAR(S8776)</f>
        <v>2015</v>
      </c>
      <c r="R8776" s="48" t="str">
        <f t="shared" si="971"/>
        <v>201511</v>
      </c>
      <c r="S8776" s="49">
        <v>42338</v>
      </c>
      <c r="T8776" s="55">
        <v>3101.1</v>
      </c>
      <c r="U8776" s="50">
        <f t="shared" si="972"/>
        <v>3001.3763333333345</v>
      </c>
      <c r="V8776" s="51">
        <f t="shared" ref="V8776:V8839" si="974">+AVERAGEIF($Q$3:$Q$12000,Q8776,$T$3:$T$12000)</f>
        <v>2743.3867397260219</v>
      </c>
      <c r="W8776" s="53">
        <f t="shared" si="968"/>
        <v>0</v>
      </c>
      <c r="X8776" s="53" t="str">
        <f t="shared" si="969"/>
        <v/>
      </c>
      <c r="Y8776" s="54" t="str">
        <f t="shared" si="970"/>
        <v/>
      </c>
    </row>
    <row r="8777" spans="17:25" x14ac:dyDescent="0.25">
      <c r="Q8777" s="47">
        <f t="shared" si="973"/>
        <v>2015</v>
      </c>
      <c r="R8777" s="48" t="str">
        <f t="shared" si="971"/>
        <v>201512</v>
      </c>
      <c r="S8777" s="49">
        <v>42339</v>
      </c>
      <c r="T8777" s="55">
        <v>3142.11</v>
      </c>
      <c r="U8777" s="50">
        <f t="shared" si="972"/>
        <v>3244.2016129032259</v>
      </c>
      <c r="V8777" s="51">
        <f t="shared" si="974"/>
        <v>2743.3867397260219</v>
      </c>
      <c r="W8777" s="53">
        <f t="shared" ref="W8777:W8840" si="975">+T8777/T8776-1</f>
        <v>1.3224339750411263E-2</v>
      </c>
      <c r="X8777" s="53">
        <f t="shared" ref="X8777:X8840" si="976">IF(U8777/U8776-1=0,"",U8777/U8776-1)</f>
        <v>8.0904642604484378E-2</v>
      </c>
      <c r="Y8777" s="54" t="str">
        <f t="shared" ref="Y8777:Y8840" si="977">+IF(V8777=V8776,"",V8777/V8776-1)</f>
        <v/>
      </c>
    </row>
    <row r="8778" spans="17:25" x14ac:dyDescent="0.25">
      <c r="Q8778" s="47">
        <f t="shared" si="973"/>
        <v>2015</v>
      </c>
      <c r="R8778" s="48" t="str">
        <f t="shared" si="971"/>
        <v>201512</v>
      </c>
      <c r="S8778" s="49">
        <v>42340</v>
      </c>
      <c r="T8778" s="55">
        <v>3131.95</v>
      </c>
      <c r="U8778" s="50">
        <f t="shared" si="972"/>
        <v>3244.2016129032259</v>
      </c>
      <c r="V8778" s="51">
        <f t="shared" si="974"/>
        <v>2743.3867397260219</v>
      </c>
      <c r="W8778" s="53">
        <f t="shared" si="975"/>
        <v>-3.2334959629040094E-3</v>
      </c>
      <c r="X8778" s="53" t="str">
        <f t="shared" si="976"/>
        <v/>
      </c>
      <c r="Y8778" s="54" t="str">
        <f t="shared" si="977"/>
        <v/>
      </c>
    </row>
    <row r="8779" spans="17:25" x14ac:dyDescent="0.25">
      <c r="Q8779" s="47">
        <f t="shared" si="973"/>
        <v>2015</v>
      </c>
      <c r="R8779" s="48" t="str">
        <f t="shared" si="971"/>
        <v>201512</v>
      </c>
      <c r="S8779" s="49">
        <v>42341</v>
      </c>
      <c r="T8779" s="55">
        <v>3166.67</v>
      </c>
      <c r="U8779" s="50">
        <f t="shared" si="972"/>
        <v>3244.2016129032259</v>
      </c>
      <c r="V8779" s="51">
        <f t="shared" si="974"/>
        <v>2743.3867397260219</v>
      </c>
      <c r="W8779" s="53">
        <f t="shared" si="975"/>
        <v>1.1085745302447547E-2</v>
      </c>
      <c r="X8779" s="53" t="str">
        <f t="shared" si="976"/>
        <v/>
      </c>
      <c r="Y8779" s="54" t="str">
        <f t="shared" si="977"/>
        <v/>
      </c>
    </row>
    <row r="8780" spans="17:25" x14ac:dyDescent="0.25">
      <c r="Q8780" s="47">
        <f t="shared" si="973"/>
        <v>2015</v>
      </c>
      <c r="R8780" s="48" t="str">
        <f t="shared" si="971"/>
        <v>201512</v>
      </c>
      <c r="S8780" s="49">
        <v>42342</v>
      </c>
      <c r="T8780" s="55">
        <v>3149.12</v>
      </c>
      <c r="U8780" s="50">
        <f t="shared" si="972"/>
        <v>3244.2016129032259</v>
      </c>
      <c r="V8780" s="51">
        <f t="shared" si="974"/>
        <v>2743.3867397260219</v>
      </c>
      <c r="W8780" s="53">
        <f t="shared" si="975"/>
        <v>-5.5420994293691184E-3</v>
      </c>
      <c r="X8780" s="53" t="str">
        <f t="shared" si="976"/>
        <v/>
      </c>
      <c r="Y8780" s="54" t="str">
        <f t="shared" si="977"/>
        <v/>
      </c>
    </row>
    <row r="8781" spans="17:25" x14ac:dyDescent="0.25">
      <c r="Q8781" s="47">
        <f t="shared" si="973"/>
        <v>2015</v>
      </c>
      <c r="R8781" s="48" t="str">
        <f t="shared" si="971"/>
        <v>201512</v>
      </c>
      <c r="S8781" s="49">
        <v>42343</v>
      </c>
      <c r="T8781" s="55">
        <v>3179.22</v>
      </c>
      <c r="U8781" s="50">
        <f t="shared" si="972"/>
        <v>3244.2016129032259</v>
      </c>
      <c r="V8781" s="51">
        <f t="shared" si="974"/>
        <v>2743.3867397260219</v>
      </c>
      <c r="W8781" s="53">
        <f t="shared" si="975"/>
        <v>9.5582257900619361E-3</v>
      </c>
      <c r="X8781" s="53" t="str">
        <f t="shared" si="976"/>
        <v/>
      </c>
      <c r="Y8781" s="54" t="str">
        <f t="shared" si="977"/>
        <v/>
      </c>
    </row>
    <row r="8782" spans="17:25" x14ac:dyDescent="0.25">
      <c r="Q8782" s="47">
        <f t="shared" si="973"/>
        <v>2015</v>
      </c>
      <c r="R8782" s="48" t="str">
        <f t="shared" si="971"/>
        <v>201512</v>
      </c>
      <c r="S8782" s="49">
        <v>42344</v>
      </c>
      <c r="T8782" s="55">
        <v>3179.22</v>
      </c>
      <c r="U8782" s="50">
        <f t="shared" si="972"/>
        <v>3244.2016129032259</v>
      </c>
      <c r="V8782" s="51">
        <f t="shared" si="974"/>
        <v>2743.3867397260219</v>
      </c>
      <c r="W8782" s="53">
        <f t="shared" si="975"/>
        <v>0</v>
      </c>
      <c r="X8782" s="53" t="str">
        <f t="shared" si="976"/>
        <v/>
      </c>
      <c r="Y8782" s="54" t="str">
        <f t="shared" si="977"/>
        <v/>
      </c>
    </row>
    <row r="8783" spans="17:25" x14ac:dyDescent="0.25">
      <c r="Q8783" s="47">
        <f t="shared" si="973"/>
        <v>2015</v>
      </c>
      <c r="R8783" s="48" t="str">
        <f t="shared" si="971"/>
        <v>201512</v>
      </c>
      <c r="S8783" s="49">
        <v>42345</v>
      </c>
      <c r="T8783" s="55">
        <v>3179.22</v>
      </c>
      <c r="U8783" s="50">
        <f t="shared" si="972"/>
        <v>3244.2016129032259</v>
      </c>
      <c r="V8783" s="51">
        <f t="shared" si="974"/>
        <v>2743.3867397260219</v>
      </c>
      <c r="W8783" s="53">
        <f t="shared" si="975"/>
        <v>0</v>
      </c>
      <c r="X8783" s="53" t="str">
        <f t="shared" si="976"/>
        <v/>
      </c>
      <c r="Y8783" s="54" t="str">
        <f t="shared" si="977"/>
        <v/>
      </c>
    </row>
    <row r="8784" spans="17:25" x14ac:dyDescent="0.25">
      <c r="Q8784" s="47">
        <f t="shared" si="973"/>
        <v>2015</v>
      </c>
      <c r="R8784" s="48" t="str">
        <f t="shared" si="971"/>
        <v>201512</v>
      </c>
      <c r="S8784" s="49">
        <v>42346</v>
      </c>
      <c r="T8784" s="55">
        <v>3287.03</v>
      </c>
      <c r="U8784" s="50">
        <f t="shared" si="972"/>
        <v>3244.2016129032259</v>
      </c>
      <c r="V8784" s="51">
        <f t="shared" si="974"/>
        <v>2743.3867397260219</v>
      </c>
      <c r="W8784" s="53">
        <f t="shared" si="975"/>
        <v>3.3910833474877666E-2</v>
      </c>
      <c r="X8784" s="53" t="str">
        <f t="shared" si="976"/>
        <v/>
      </c>
      <c r="Y8784" s="54" t="str">
        <f t="shared" si="977"/>
        <v/>
      </c>
    </row>
    <row r="8785" spans="17:25" x14ac:dyDescent="0.25">
      <c r="Q8785" s="47">
        <f t="shared" si="973"/>
        <v>2015</v>
      </c>
      <c r="R8785" s="48" t="str">
        <f t="shared" si="971"/>
        <v>201512</v>
      </c>
      <c r="S8785" s="49">
        <v>42347</v>
      </c>
      <c r="T8785" s="55">
        <v>3287.03</v>
      </c>
      <c r="U8785" s="50">
        <f t="shared" si="972"/>
        <v>3244.2016129032259</v>
      </c>
      <c r="V8785" s="51">
        <f t="shared" si="974"/>
        <v>2743.3867397260219</v>
      </c>
      <c r="W8785" s="53">
        <f t="shared" si="975"/>
        <v>0</v>
      </c>
      <c r="X8785" s="53" t="str">
        <f t="shared" si="976"/>
        <v/>
      </c>
      <c r="Y8785" s="54" t="str">
        <f t="shared" si="977"/>
        <v/>
      </c>
    </row>
    <row r="8786" spans="17:25" x14ac:dyDescent="0.25">
      <c r="Q8786" s="47">
        <f t="shared" si="973"/>
        <v>2015</v>
      </c>
      <c r="R8786" s="48" t="str">
        <f t="shared" si="971"/>
        <v>201512</v>
      </c>
      <c r="S8786" s="49">
        <v>42348</v>
      </c>
      <c r="T8786" s="55">
        <v>3294.02</v>
      </c>
      <c r="U8786" s="50">
        <f t="shared" si="972"/>
        <v>3244.2016129032259</v>
      </c>
      <c r="V8786" s="51">
        <f t="shared" si="974"/>
        <v>2743.3867397260219</v>
      </c>
      <c r="W8786" s="53">
        <f t="shared" si="975"/>
        <v>2.1265397638596806E-3</v>
      </c>
      <c r="X8786" s="53" t="str">
        <f t="shared" si="976"/>
        <v/>
      </c>
      <c r="Y8786" s="54" t="str">
        <f t="shared" si="977"/>
        <v/>
      </c>
    </row>
    <row r="8787" spans="17:25" x14ac:dyDescent="0.25">
      <c r="Q8787" s="47">
        <f t="shared" si="973"/>
        <v>2015</v>
      </c>
      <c r="R8787" s="48" t="str">
        <f t="shared" si="971"/>
        <v>201512</v>
      </c>
      <c r="S8787" s="49">
        <v>42349</v>
      </c>
      <c r="T8787" s="55">
        <v>3259.56</v>
      </c>
      <c r="U8787" s="50">
        <f t="shared" si="972"/>
        <v>3244.2016129032259</v>
      </c>
      <c r="V8787" s="51">
        <f t="shared" si="974"/>
        <v>2743.3867397260219</v>
      </c>
      <c r="W8787" s="53">
        <f t="shared" si="975"/>
        <v>-1.046138153380971E-2</v>
      </c>
      <c r="X8787" s="53" t="str">
        <f t="shared" si="976"/>
        <v/>
      </c>
      <c r="Y8787" s="54" t="str">
        <f t="shared" si="977"/>
        <v/>
      </c>
    </row>
    <row r="8788" spans="17:25" x14ac:dyDescent="0.25">
      <c r="Q8788" s="47">
        <f t="shared" si="973"/>
        <v>2015</v>
      </c>
      <c r="R8788" s="48" t="str">
        <f t="shared" si="971"/>
        <v>201512</v>
      </c>
      <c r="S8788" s="49">
        <v>42350</v>
      </c>
      <c r="T8788" s="55">
        <v>3299.36</v>
      </c>
      <c r="U8788" s="50">
        <f t="shared" si="972"/>
        <v>3244.2016129032259</v>
      </c>
      <c r="V8788" s="51">
        <f t="shared" si="974"/>
        <v>2743.3867397260219</v>
      </c>
      <c r="W8788" s="53">
        <f t="shared" si="975"/>
        <v>1.22102369644983E-2</v>
      </c>
      <c r="X8788" s="53" t="str">
        <f t="shared" si="976"/>
        <v/>
      </c>
      <c r="Y8788" s="54" t="str">
        <f t="shared" si="977"/>
        <v/>
      </c>
    </row>
    <row r="8789" spans="17:25" x14ac:dyDescent="0.25">
      <c r="Q8789" s="47">
        <f t="shared" si="973"/>
        <v>2015</v>
      </c>
      <c r="R8789" s="48" t="str">
        <f t="shared" si="971"/>
        <v>201512</v>
      </c>
      <c r="S8789" s="49">
        <v>42351</v>
      </c>
      <c r="T8789" s="55">
        <v>3299.36</v>
      </c>
      <c r="U8789" s="50">
        <f t="shared" si="972"/>
        <v>3244.2016129032259</v>
      </c>
      <c r="V8789" s="51">
        <f t="shared" si="974"/>
        <v>2743.3867397260219</v>
      </c>
      <c r="W8789" s="53">
        <f t="shared" si="975"/>
        <v>0</v>
      </c>
      <c r="X8789" s="53" t="str">
        <f t="shared" si="976"/>
        <v/>
      </c>
      <c r="Y8789" s="54" t="str">
        <f t="shared" si="977"/>
        <v/>
      </c>
    </row>
    <row r="8790" spans="17:25" x14ac:dyDescent="0.25">
      <c r="Q8790" s="47">
        <f t="shared" si="973"/>
        <v>2015</v>
      </c>
      <c r="R8790" s="48" t="str">
        <f t="shared" si="971"/>
        <v>201512</v>
      </c>
      <c r="S8790" s="49">
        <v>42352</v>
      </c>
      <c r="T8790" s="55">
        <v>3299.36</v>
      </c>
      <c r="U8790" s="50">
        <f t="shared" si="972"/>
        <v>3244.2016129032259</v>
      </c>
      <c r="V8790" s="51">
        <f t="shared" si="974"/>
        <v>2743.3867397260219</v>
      </c>
      <c r="W8790" s="53">
        <f t="shared" si="975"/>
        <v>0</v>
      </c>
      <c r="X8790" s="53" t="str">
        <f t="shared" si="976"/>
        <v/>
      </c>
      <c r="Y8790" s="54" t="str">
        <f t="shared" si="977"/>
        <v/>
      </c>
    </row>
    <row r="8791" spans="17:25" x14ac:dyDescent="0.25">
      <c r="Q8791" s="47">
        <f t="shared" si="973"/>
        <v>2015</v>
      </c>
      <c r="R8791" s="48" t="str">
        <f t="shared" si="971"/>
        <v>201512</v>
      </c>
      <c r="S8791" s="49">
        <v>42353</v>
      </c>
      <c r="T8791" s="55">
        <v>3356</v>
      </c>
      <c r="U8791" s="50">
        <f t="shared" si="972"/>
        <v>3244.2016129032259</v>
      </c>
      <c r="V8791" s="51">
        <f t="shared" si="974"/>
        <v>2743.3867397260219</v>
      </c>
      <c r="W8791" s="53">
        <f t="shared" si="975"/>
        <v>1.7166965714562776E-2</v>
      </c>
      <c r="X8791" s="53" t="str">
        <f t="shared" si="976"/>
        <v/>
      </c>
      <c r="Y8791" s="54" t="str">
        <f t="shared" si="977"/>
        <v/>
      </c>
    </row>
    <row r="8792" spans="17:25" x14ac:dyDescent="0.25">
      <c r="Q8792" s="47">
        <f t="shared" si="973"/>
        <v>2015</v>
      </c>
      <c r="R8792" s="48" t="str">
        <f t="shared" si="971"/>
        <v>201512</v>
      </c>
      <c r="S8792" s="49">
        <v>42354</v>
      </c>
      <c r="T8792" s="55">
        <v>3328.08</v>
      </c>
      <c r="U8792" s="50">
        <f t="shared" si="972"/>
        <v>3244.2016129032259</v>
      </c>
      <c r="V8792" s="51">
        <f t="shared" si="974"/>
        <v>2743.3867397260219</v>
      </c>
      <c r="W8792" s="53">
        <f t="shared" si="975"/>
        <v>-8.3194278903456764E-3</v>
      </c>
      <c r="X8792" s="53" t="str">
        <f t="shared" si="976"/>
        <v/>
      </c>
      <c r="Y8792" s="54" t="str">
        <f t="shared" si="977"/>
        <v/>
      </c>
    </row>
    <row r="8793" spans="17:25" x14ac:dyDescent="0.25">
      <c r="Q8793" s="47">
        <f t="shared" si="973"/>
        <v>2015</v>
      </c>
      <c r="R8793" s="48" t="str">
        <f t="shared" si="971"/>
        <v>201512</v>
      </c>
      <c r="S8793" s="49">
        <v>42355</v>
      </c>
      <c r="T8793" s="55">
        <v>3317.72</v>
      </c>
      <c r="U8793" s="50">
        <f t="shared" si="972"/>
        <v>3244.2016129032259</v>
      </c>
      <c r="V8793" s="51">
        <f t="shared" si="974"/>
        <v>2743.3867397260219</v>
      </c>
      <c r="W8793" s="53">
        <f t="shared" si="975"/>
        <v>-3.1129059397611014E-3</v>
      </c>
      <c r="X8793" s="53" t="str">
        <f t="shared" si="976"/>
        <v/>
      </c>
      <c r="Y8793" s="54" t="str">
        <f t="shared" si="977"/>
        <v/>
      </c>
    </row>
    <row r="8794" spans="17:25" x14ac:dyDescent="0.25">
      <c r="Q8794" s="47">
        <f t="shared" si="973"/>
        <v>2015</v>
      </c>
      <c r="R8794" s="48" t="str">
        <f t="shared" si="971"/>
        <v>201512</v>
      </c>
      <c r="S8794" s="49">
        <v>42356</v>
      </c>
      <c r="T8794" s="55">
        <v>3333.37</v>
      </c>
      <c r="U8794" s="50">
        <f t="shared" si="972"/>
        <v>3244.2016129032259</v>
      </c>
      <c r="V8794" s="51">
        <f t="shared" si="974"/>
        <v>2743.3867397260219</v>
      </c>
      <c r="W8794" s="53">
        <f t="shared" si="975"/>
        <v>4.7170948723822548E-3</v>
      </c>
      <c r="X8794" s="53" t="str">
        <f t="shared" si="976"/>
        <v/>
      </c>
      <c r="Y8794" s="54" t="str">
        <f t="shared" si="977"/>
        <v/>
      </c>
    </row>
    <row r="8795" spans="17:25" x14ac:dyDescent="0.25">
      <c r="Q8795" s="47">
        <f t="shared" si="973"/>
        <v>2015</v>
      </c>
      <c r="R8795" s="48" t="str">
        <f t="shared" si="971"/>
        <v>201512</v>
      </c>
      <c r="S8795" s="49">
        <v>42357</v>
      </c>
      <c r="T8795" s="55">
        <v>3337.68</v>
      </c>
      <c r="U8795" s="50">
        <f t="shared" si="972"/>
        <v>3244.2016129032259</v>
      </c>
      <c r="V8795" s="51">
        <f t="shared" si="974"/>
        <v>2743.3867397260219</v>
      </c>
      <c r="W8795" s="53">
        <f t="shared" si="975"/>
        <v>1.292985777156419E-3</v>
      </c>
      <c r="X8795" s="53" t="str">
        <f t="shared" si="976"/>
        <v/>
      </c>
      <c r="Y8795" s="54" t="str">
        <f t="shared" si="977"/>
        <v/>
      </c>
    </row>
    <row r="8796" spans="17:25" x14ac:dyDescent="0.25">
      <c r="Q8796" s="47">
        <f t="shared" si="973"/>
        <v>2015</v>
      </c>
      <c r="R8796" s="48" t="str">
        <f t="shared" si="971"/>
        <v>201512</v>
      </c>
      <c r="S8796" s="49">
        <v>42358</v>
      </c>
      <c r="T8796" s="55">
        <v>3337.68</v>
      </c>
      <c r="U8796" s="50">
        <f t="shared" si="972"/>
        <v>3244.2016129032259</v>
      </c>
      <c r="V8796" s="51">
        <f t="shared" si="974"/>
        <v>2743.3867397260219</v>
      </c>
      <c r="W8796" s="53">
        <f t="shared" si="975"/>
        <v>0</v>
      </c>
      <c r="X8796" s="53" t="str">
        <f t="shared" si="976"/>
        <v/>
      </c>
      <c r="Y8796" s="54" t="str">
        <f t="shared" si="977"/>
        <v/>
      </c>
    </row>
    <row r="8797" spans="17:25" x14ac:dyDescent="0.25">
      <c r="Q8797" s="47">
        <f t="shared" si="973"/>
        <v>2015</v>
      </c>
      <c r="R8797" s="48" t="str">
        <f t="shared" si="971"/>
        <v>201512</v>
      </c>
      <c r="S8797" s="49">
        <v>42359</v>
      </c>
      <c r="T8797" s="55">
        <v>3337.68</v>
      </c>
      <c r="U8797" s="50">
        <f t="shared" si="972"/>
        <v>3244.2016129032259</v>
      </c>
      <c r="V8797" s="51">
        <f t="shared" si="974"/>
        <v>2743.3867397260219</v>
      </c>
      <c r="W8797" s="53">
        <f t="shared" si="975"/>
        <v>0</v>
      </c>
      <c r="X8797" s="53" t="str">
        <f t="shared" si="976"/>
        <v/>
      </c>
      <c r="Y8797" s="54" t="str">
        <f t="shared" si="977"/>
        <v/>
      </c>
    </row>
    <row r="8798" spans="17:25" x14ac:dyDescent="0.25">
      <c r="Q8798" s="47">
        <f t="shared" si="973"/>
        <v>2015</v>
      </c>
      <c r="R8798" s="48" t="str">
        <f t="shared" si="971"/>
        <v>201512</v>
      </c>
      <c r="S8798" s="49">
        <v>42360</v>
      </c>
      <c r="T8798" s="55">
        <v>3332.7</v>
      </c>
      <c r="U8798" s="50">
        <f t="shared" si="972"/>
        <v>3244.2016129032259</v>
      </c>
      <c r="V8798" s="51">
        <f t="shared" si="974"/>
        <v>2743.3867397260219</v>
      </c>
      <c r="W8798" s="53">
        <f t="shared" si="975"/>
        <v>-1.4920543611131043E-3</v>
      </c>
      <c r="X8798" s="53" t="str">
        <f t="shared" si="976"/>
        <v/>
      </c>
      <c r="Y8798" s="54" t="str">
        <f t="shared" si="977"/>
        <v/>
      </c>
    </row>
    <row r="8799" spans="17:25" x14ac:dyDescent="0.25">
      <c r="Q8799" s="47">
        <f t="shared" si="973"/>
        <v>2015</v>
      </c>
      <c r="R8799" s="48" t="str">
        <f t="shared" si="971"/>
        <v>201512</v>
      </c>
      <c r="S8799" s="49">
        <v>42361</v>
      </c>
      <c r="T8799" s="55">
        <v>3307.24</v>
      </c>
      <c r="U8799" s="50">
        <f t="shared" si="972"/>
        <v>3244.2016129032259</v>
      </c>
      <c r="V8799" s="51">
        <f t="shared" si="974"/>
        <v>2743.3867397260219</v>
      </c>
      <c r="W8799" s="53">
        <f t="shared" si="975"/>
        <v>-7.6394514957841553E-3</v>
      </c>
      <c r="X8799" s="53" t="str">
        <f t="shared" si="976"/>
        <v/>
      </c>
      <c r="Y8799" s="54" t="str">
        <f t="shared" si="977"/>
        <v/>
      </c>
    </row>
    <row r="8800" spans="17:25" x14ac:dyDescent="0.25">
      <c r="Q8800" s="47">
        <f t="shared" si="973"/>
        <v>2015</v>
      </c>
      <c r="R8800" s="48" t="str">
        <f t="shared" si="971"/>
        <v>201512</v>
      </c>
      <c r="S8800" s="49">
        <v>42362</v>
      </c>
      <c r="T8800" s="55">
        <v>3255.19</v>
      </c>
      <c r="U8800" s="50">
        <f t="shared" si="972"/>
        <v>3244.2016129032259</v>
      </c>
      <c r="V8800" s="51">
        <f t="shared" si="974"/>
        <v>2743.3867397260219</v>
      </c>
      <c r="W8800" s="53">
        <f t="shared" si="975"/>
        <v>-1.573819861878778E-2</v>
      </c>
      <c r="X8800" s="53" t="str">
        <f t="shared" si="976"/>
        <v/>
      </c>
      <c r="Y8800" s="54" t="str">
        <f t="shared" si="977"/>
        <v/>
      </c>
    </row>
    <row r="8801" spans="17:25" x14ac:dyDescent="0.25">
      <c r="Q8801" s="47">
        <f t="shared" si="973"/>
        <v>2015</v>
      </c>
      <c r="R8801" s="48" t="str">
        <f t="shared" si="971"/>
        <v>201512</v>
      </c>
      <c r="S8801" s="49">
        <v>42363</v>
      </c>
      <c r="T8801" s="55">
        <v>3172.03</v>
      </c>
      <c r="U8801" s="50">
        <f t="shared" si="972"/>
        <v>3244.2016129032259</v>
      </c>
      <c r="V8801" s="51">
        <f t="shared" si="974"/>
        <v>2743.3867397260219</v>
      </c>
      <c r="W8801" s="53">
        <f t="shared" si="975"/>
        <v>-2.5546895880117604E-2</v>
      </c>
      <c r="X8801" s="53" t="str">
        <f t="shared" si="976"/>
        <v/>
      </c>
      <c r="Y8801" s="54" t="str">
        <f t="shared" si="977"/>
        <v/>
      </c>
    </row>
    <row r="8802" spans="17:25" x14ac:dyDescent="0.25">
      <c r="Q8802" s="47">
        <f t="shared" si="973"/>
        <v>2015</v>
      </c>
      <c r="R8802" s="48" t="str">
        <f t="shared" si="971"/>
        <v>201512</v>
      </c>
      <c r="S8802" s="49">
        <v>42364</v>
      </c>
      <c r="T8802" s="55">
        <v>3172.03</v>
      </c>
      <c r="U8802" s="50">
        <f t="shared" si="972"/>
        <v>3244.2016129032259</v>
      </c>
      <c r="V8802" s="51">
        <f t="shared" si="974"/>
        <v>2743.3867397260219</v>
      </c>
      <c r="W8802" s="53">
        <f t="shared" si="975"/>
        <v>0</v>
      </c>
      <c r="X8802" s="53" t="str">
        <f t="shared" si="976"/>
        <v/>
      </c>
      <c r="Y8802" s="54" t="str">
        <f t="shared" si="977"/>
        <v/>
      </c>
    </row>
    <row r="8803" spans="17:25" x14ac:dyDescent="0.25">
      <c r="Q8803" s="47">
        <f t="shared" si="973"/>
        <v>2015</v>
      </c>
      <c r="R8803" s="48" t="str">
        <f t="shared" si="971"/>
        <v>201512</v>
      </c>
      <c r="S8803" s="49">
        <v>42365</v>
      </c>
      <c r="T8803" s="55">
        <v>3172.03</v>
      </c>
      <c r="U8803" s="50">
        <f t="shared" si="972"/>
        <v>3244.2016129032259</v>
      </c>
      <c r="V8803" s="51">
        <f t="shared" si="974"/>
        <v>2743.3867397260219</v>
      </c>
      <c r="W8803" s="53">
        <f t="shared" si="975"/>
        <v>0</v>
      </c>
      <c r="X8803" s="53" t="str">
        <f t="shared" si="976"/>
        <v/>
      </c>
      <c r="Y8803" s="54" t="str">
        <f t="shared" si="977"/>
        <v/>
      </c>
    </row>
    <row r="8804" spans="17:25" x14ac:dyDescent="0.25">
      <c r="Q8804" s="47">
        <f t="shared" si="973"/>
        <v>2015</v>
      </c>
      <c r="R8804" s="48" t="str">
        <f t="shared" si="971"/>
        <v>201512</v>
      </c>
      <c r="S8804" s="49">
        <v>42366</v>
      </c>
      <c r="T8804" s="55">
        <v>3172.03</v>
      </c>
      <c r="U8804" s="50">
        <f t="shared" si="972"/>
        <v>3244.2016129032259</v>
      </c>
      <c r="V8804" s="51">
        <f t="shared" si="974"/>
        <v>2743.3867397260219</v>
      </c>
      <c r="W8804" s="53">
        <f t="shared" si="975"/>
        <v>0</v>
      </c>
      <c r="X8804" s="53" t="str">
        <f t="shared" si="976"/>
        <v/>
      </c>
      <c r="Y8804" s="54" t="str">
        <f t="shared" si="977"/>
        <v/>
      </c>
    </row>
    <row r="8805" spans="17:25" x14ac:dyDescent="0.25">
      <c r="Q8805" s="47">
        <f t="shared" si="973"/>
        <v>2015</v>
      </c>
      <c r="R8805" s="48" t="str">
        <f t="shared" si="971"/>
        <v>201512</v>
      </c>
      <c r="S8805" s="49">
        <v>42367</v>
      </c>
      <c r="T8805" s="55">
        <v>3180.87</v>
      </c>
      <c r="U8805" s="50">
        <f t="shared" si="972"/>
        <v>3244.2016129032259</v>
      </c>
      <c r="V8805" s="51">
        <f t="shared" si="974"/>
        <v>2743.3867397260219</v>
      </c>
      <c r="W8805" s="53">
        <f t="shared" si="975"/>
        <v>2.7868588884718548E-3</v>
      </c>
      <c r="X8805" s="53" t="str">
        <f t="shared" si="976"/>
        <v/>
      </c>
      <c r="Y8805" s="54" t="str">
        <f t="shared" si="977"/>
        <v/>
      </c>
    </row>
    <row r="8806" spans="17:25" x14ac:dyDescent="0.25">
      <c r="Q8806" s="47">
        <f t="shared" si="973"/>
        <v>2015</v>
      </c>
      <c r="R8806" s="48" t="str">
        <f t="shared" si="971"/>
        <v>201512</v>
      </c>
      <c r="S8806" s="49">
        <v>42368</v>
      </c>
      <c r="T8806" s="55">
        <v>3155.22</v>
      </c>
      <c r="U8806" s="50">
        <f t="shared" si="972"/>
        <v>3244.2016129032259</v>
      </c>
      <c r="V8806" s="51">
        <f t="shared" si="974"/>
        <v>2743.3867397260219</v>
      </c>
      <c r="W8806" s="53">
        <f t="shared" si="975"/>
        <v>-8.0638315932434201E-3</v>
      </c>
      <c r="X8806" s="53" t="str">
        <f t="shared" si="976"/>
        <v/>
      </c>
      <c r="Y8806" s="54" t="str">
        <f t="shared" si="977"/>
        <v/>
      </c>
    </row>
    <row r="8807" spans="17:25" x14ac:dyDescent="0.25">
      <c r="Q8807" s="47">
        <f t="shared" si="973"/>
        <v>2015</v>
      </c>
      <c r="R8807" s="48" t="str">
        <f t="shared" si="971"/>
        <v>201512</v>
      </c>
      <c r="S8807" s="49">
        <v>42369</v>
      </c>
      <c r="T8807" s="55">
        <v>3149.47</v>
      </c>
      <c r="U8807" s="50">
        <f t="shared" si="972"/>
        <v>3244.2016129032259</v>
      </c>
      <c r="V8807" s="51">
        <f t="shared" si="974"/>
        <v>2743.3867397260219</v>
      </c>
      <c r="W8807" s="53">
        <f t="shared" si="975"/>
        <v>-1.8223768865562873E-3</v>
      </c>
      <c r="X8807" s="53" t="str">
        <f t="shared" si="976"/>
        <v/>
      </c>
      <c r="Y8807" s="54" t="str">
        <f t="shared" si="977"/>
        <v/>
      </c>
    </row>
    <row r="8808" spans="17:25" x14ac:dyDescent="0.25">
      <c r="Q8808" s="47">
        <f t="shared" si="973"/>
        <v>2016</v>
      </c>
      <c r="R8808" s="48" t="str">
        <f t="shared" si="971"/>
        <v>20161</v>
      </c>
      <c r="S8808" s="49">
        <v>42370</v>
      </c>
      <c r="T8808" s="55">
        <v>3149.47</v>
      </c>
      <c r="U8808" s="50">
        <f t="shared" si="972"/>
        <v>3270.1951612903235</v>
      </c>
      <c r="V8808" s="51">
        <f t="shared" si="974"/>
        <v>3050.9778688524639</v>
      </c>
      <c r="W8808" s="53">
        <f t="shared" si="975"/>
        <v>0</v>
      </c>
      <c r="X8808" s="53">
        <f t="shared" si="976"/>
        <v>8.0123098033466622E-3</v>
      </c>
      <c r="Y8808" s="54">
        <f t="shared" si="977"/>
        <v>0.1121209506017955</v>
      </c>
    </row>
    <row r="8809" spans="17:25" x14ac:dyDescent="0.25">
      <c r="Q8809" s="47">
        <f t="shared" si="973"/>
        <v>2016</v>
      </c>
      <c r="R8809" s="48" t="str">
        <f t="shared" si="971"/>
        <v>20161</v>
      </c>
      <c r="S8809" s="49">
        <v>42371</v>
      </c>
      <c r="T8809" s="55">
        <v>3149.47</v>
      </c>
      <c r="U8809" s="50">
        <f t="shared" si="972"/>
        <v>3270.1951612903235</v>
      </c>
      <c r="V8809" s="51">
        <f t="shared" si="974"/>
        <v>3050.9778688524639</v>
      </c>
      <c r="W8809" s="53">
        <f t="shared" si="975"/>
        <v>0</v>
      </c>
      <c r="X8809" s="53" t="str">
        <f t="shared" si="976"/>
        <v/>
      </c>
      <c r="Y8809" s="54" t="str">
        <f t="shared" si="977"/>
        <v/>
      </c>
    </row>
    <row r="8810" spans="17:25" x14ac:dyDescent="0.25">
      <c r="Q8810" s="47">
        <f t="shared" si="973"/>
        <v>2016</v>
      </c>
      <c r="R8810" s="48" t="str">
        <f t="shared" si="971"/>
        <v>20161</v>
      </c>
      <c r="S8810" s="49">
        <v>42372</v>
      </c>
      <c r="T8810" s="55">
        <v>3149.47</v>
      </c>
      <c r="U8810" s="50">
        <f t="shared" si="972"/>
        <v>3270.1951612903235</v>
      </c>
      <c r="V8810" s="51">
        <f t="shared" si="974"/>
        <v>3050.9778688524639</v>
      </c>
      <c r="W8810" s="53">
        <f t="shared" si="975"/>
        <v>0</v>
      </c>
      <c r="X8810" s="53" t="str">
        <f t="shared" si="976"/>
        <v/>
      </c>
      <c r="Y8810" s="54" t="str">
        <f t="shared" si="977"/>
        <v/>
      </c>
    </row>
    <row r="8811" spans="17:25" x14ac:dyDescent="0.25">
      <c r="Q8811" s="47">
        <f t="shared" si="973"/>
        <v>2016</v>
      </c>
      <c r="R8811" s="48" t="str">
        <f t="shared" si="971"/>
        <v>20161</v>
      </c>
      <c r="S8811" s="49">
        <v>42373</v>
      </c>
      <c r="T8811" s="55">
        <v>3149.47</v>
      </c>
      <c r="U8811" s="50">
        <f t="shared" si="972"/>
        <v>3270.1951612903235</v>
      </c>
      <c r="V8811" s="51">
        <f t="shared" si="974"/>
        <v>3050.9778688524639</v>
      </c>
      <c r="W8811" s="53">
        <f t="shared" si="975"/>
        <v>0</v>
      </c>
      <c r="X8811" s="53" t="str">
        <f t="shared" si="976"/>
        <v/>
      </c>
      <c r="Y8811" s="54" t="str">
        <f t="shared" si="977"/>
        <v/>
      </c>
    </row>
    <row r="8812" spans="17:25" x14ac:dyDescent="0.25">
      <c r="Q8812" s="47">
        <f t="shared" si="973"/>
        <v>2016</v>
      </c>
      <c r="R8812" s="48" t="str">
        <f t="shared" si="971"/>
        <v>20161</v>
      </c>
      <c r="S8812" s="49">
        <v>42374</v>
      </c>
      <c r="T8812" s="55">
        <v>3213.24</v>
      </c>
      <c r="U8812" s="50">
        <f t="shared" si="972"/>
        <v>3270.1951612903235</v>
      </c>
      <c r="V8812" s="51">
        <f t="shared" si="974"/>
        <v>3050.9778688524639</v>
      </c>
      <c r="W8812" s="53">
        <f t="shared" si="975"/>
        <v>2.0247851225761782E-2</v>
      </c>
      <c r="X8812" s="53" t="str">
        <f t="shared" si="976"/>
        <v/>
      </c>
      <c r="Y8812" s="54" t="str">
        <f t="shared" si="977"/>
        <v/>
      </c>
    </row>
    <row r="8813" spans="17:25" x14ac:dyDescent="0.25">
      <c r="Q8813" s="47">
        <f t="shared" si="973"/>
        <v>2016</v>
      </c>
      <c r="R8813" s="48" t="str">
        <f t="shared" si="971"/>
        <v>20161</v>
      </c>
      <c r="S8813" s="49">
        <v>42375</v>
      </c>
      <c r="T8813" s="55">
        <v>3203.86</v>
      </c>
      <c r="U8813" s="50">
        <f t="shared" si="972"/>
        <v>3270.1951612903235</v>
      </c>
      <c r="V8813" s="51">
        <f t="shared" si="974"/>
        <v>3050.9778688524639</v>
      </c>
      <c r="W8813" s="53">
        <f t="shared" si="975"/>
        <v>-2.9191719261554283E-3</v>
      </c>
      <c r="X8813" s="53" t="str">
        <f t="shared" si="976"/>
        <v/>
      </c>
      <c r="Y8813" s="54" t="str">
        <f t="shared" si="977"/>
        <v/>
      </c>
    </row>
    <row r="8814" spans="17:25" x14ac:dyDescent="0.25">
      <c r="Q8814" s="47">
        <f t="shared" si="973"/>
        <v>2016</v>
      </c>
      <c r="R8814" s="48" t="str">
        <f t="shared" si="971"/>
        <v>20161</v>
      </c>
      <c r="S8814" s="49">
        <v>42376</v>
      </c>
      <c r="T8814" s="55">
        <v>3250.69</v>
      </c>
      <c r="U8814" s="50">
        <f t="shared" si="972"/>
        <v>3270.1951612903235</v>
      </c>
      <c r="V8814" s="51">
        <f t="shared" si="974"/>
        <v>3050.9778688524639</v>
      </c>
      <c r="W8814" s="53">
        <f t="shared" si="975"/>
        <v>1.4616743553089062E-2</v>
      </c>
      <c r="X8814" s="53" t="str">
        <f t="shared" si="976"/>
        <v/>
      </c>
      <c r="Y8814" s="54" t="str">
        <f t="shared" si="977"/>
        <v/>
      </c>
    </row>
    <row r="8815" spans="17:25" x14ac:dyDescent="0.25">
      <c r="Q8815" s="47">
        <f t="shared" si="973"/>
        <v>2016</v>
      </c>
      <c r="R8815" s="48" t="str">
        <f t="shared" si="971"/>
        <v>20161</v>
      </c>
      <c r="S8815" s="49">
        <v>42377</v>
      </c>
      <c r="T8815" s="55">
        <v>3287.28</v>
      </c>
      <c r="U8815" s="50">
        <f t="shared" si="972"/>
        <v>3270.1951612903235</v>
      </c>
      <c r="V8815" s="51">
        <f t="shared" si="974"/>
        <v>3050.9778688524639</v>
      </c>
      <c r="W8815" s="53">
        <f t="shared" si="975"/>
        <v>1.1256071787835831E-2</v>
      </c>
      <c r="X8815" s="53" t="str">
        <f t="shared" si="976"/>
        <v/>
      </c>
      <c r="Y8815" s="54" t="str">
        <f t="shared" si="977"/>
        <v/>
      </c>
    </row>
    <row r="8816" spans="17:25" x14ac:dyDescent="0.25">
      <c r="Q8816" s="47">
        <f t="shared" si="973"/>
        <v>2016</v>
      </c>
      <c r="R8816" s="48" t="str">
        <f t="shared" si="971"/>
        <v>20161</v>
      </c>
      <c r="S8816" s="49">
        <v>42378</v>
      </c>
      <c r="T8816" s="55">
        <v>3268.37</v>
      </c>
      <c r="U8816" s="50">
        <f t="shared" si="972"/>
        <v>3270.1951612903235</v>
      </c>
      <c r="V8816" s="51">
        <f t="shared" si="974"/>
        <v>3050.9778688524639</v>
      </c>
      <c r="W8816" s="53">
        <f t="shared" si="975"/>
        <v>-5.7524762113358996E-3</v>
      </c>
      <c r="X8816" s="53" t="str">
        <f t="shared" si="976"/>
        <v/>
      </c>
      <c r="Y8816" s="54" t="str">
        <f t="shared" si="977"/>
        <v/>
      </c>
    </row>
    <row r="8817" spans="17:25" x14ac:dyDescent="0.25">
      <c r="Q8817" s="47">
        <f t="shared" si="973"/>
        <v>2016</v>
      </c>
      <c r="R8817" s="48" t="str">
        <f t="shared" si="971"/>
        <v>20161</v>
      </c>
      <c r="S8817" s="49">
        <v>42379</v>
      </c>
      <c r="T8817" s="55">
        <v>3268.37</v>
      </c>
      <c r="U8817" s="50">
        <f t="shared" si="972"/>
        <v>3270.1951612903235</v>
      </c>
      <c r="V8817" s="51">
        <f t="shared" si="974"/>
        <v>3050.9778688524639</v>
      </c>
      <c r="W8817" s="53">
        <f t="shared" si="975"/>
        <v>0</v>
      </c>
      <c r="X8817" s="53" t="str">
        <f t="shared" si="976"/>
        <v/>
      </c>
      <c r="Y8817" s="54" t="str">
        <f t="shared" si="977"/>
        <v/>
      </c>
    </row>
    <row r="8818" spans="17:25" x14ac:dyDescent="0.25">
      <c r="Q8818" s="47">
        <f t="shared" si="973"/>
        <v>2016</v>
      </c>
      <c r="R8818" s="48" t="str">
        <f t="shared" si="971"/>
        <v>20161</v>
      </c>
      <c r="S8818" s="49">
        <v>42380</v>
      </c>
      <c r="T8818" s="55">
        <v>3268.37</v>
      </c>
      <c r="U8818" s="50">
        <f t="shared" si="972"/>
        <v>3270.1951612903235</v>
      </c>
      <c r="V8818" s="51">
        <f t="shared" si="974"/>
        <v>3050.9778688524639</v>
      </c>
      <c r="W8818" s="53">
        <f t="shared" si="975"/>
        <v>0</v>
      </c>
      <c r="X8818" s="53" t="str">
        <f t="shared" si="976"/>
        <v/>
      </c>
      <c r="Y8818" s="54" t="str">
        <f t="shared" si="977"/>
        <v/>
      </c>
    </row>
    <row r="8819" spans="17:25" x14ac:dyDescent="0.25">
      <c r="Q8819" s="47">
        <f t="shared" si="973"/>
        <v>2016</v>
      </c>
      <c r="R8819" s="48" t="str">
        <f t="shared" si="971"/>
        <v>20161</v>
      </c>
      <c r="S8819" s="49">
        <v>42381</v>
      </c>
      <c r="T8819" s="55">
        <v>3268.37</v>
      </c>
      <c r="U8819" s="50">
        <f t="shared" si="972"/>
        <v>3270.1951612903235</v>
      </c>
      <c r="V8819" s="51">
        <f t="shared" si="974"/>
        <v>3050.9778688524639</v>
      </c>
      <c r="W8819" s="53">
        <f t="shared" si="975"/>
        <v>0</v>
      </c>
      <c r="X8819" s="53" t="str">
        <f t="shared" si="976"/>
        <v/>
      </c>
      <c r="Y8819" s="54" t="str">
        <f t="shared" si="977"/>
        <v/>
      </c>
    </row>
    <row r="8820" spans="17:25" x14ac:dyDescent="0.25">
      <c r="Q8820" s="47">
        <f t="shared" si="973"/>
        <v>2016</v>
      </c>
      <c r="R8820" s="48" t="str">
        <f t="shared" si="971"/>
        <v>20161</v>
      </c>
      <c r="S8820" s="49">
        <v>42382</v>
      </c>
      <c r="T8820" s="55">
        <v>3246.51</v>
      </c>
      <c r="U8820" s="50">
        <f t="shared" si="972"/>
        <v>3270.1951612903235</v>
      </c>
      <c r="V8820" s="51">
        <f t="shared" si="974"/>
        <v>3050.9778688524639</v>
      </c>
      <c r="W8820" s="53">
        <f t="shared" si="975"/>
        <v>-6.6883492383051912E-3</v>
      </c>
      <c r="X8820" s="53" t="str">
        <f t="shared" si="976"/>
        <v/>
      </c>
      <c r="Y8820" s="54" t="str">
        <f t="shared" si="977"/>
        <v/>
      </c>
    </row>
    <row r="8821" spans="17:25" x14ac:dyDescent="0.25">
      <c r="Q8821" s="47">
        <f t="shared" si="973"/>
        <v>2016</v>
      </c>
      <c r="R8821" s="48" t="str">
        <f t="shared" si="971"/>
        <v>20161</v>
      </c>
      <c r="S8821" s="49">
        <v>42383</v>
      </c>
      <c r="T8821" s="55">
        <v>3235.45</v>
      </c>
      <c r="U8821" s="50">
        <f t="shared" si="972"/>
        <v>3270.1951612903235</v>
      </c>
      <c r="V8821" s="51">
        <f t="shared" si="974"/>
        <v>3050.9778688524639</v>
      </c>
      <c r="W8821" s="53">
        <f t="shared" si="975"/>
        <v>-3.4067352326037081E-3</v>
      </c>
      <c r="X8821" s="53" t="str">
        <f t="shared" si="976"/>
        <v/>
      </c>
      <c r="Y8821" s="54" t="str">
        <f t="shared" si="977"/>
        <v/>
      </c>
    </row>
    <row r="8822" spans="17:25" x14ac:dyDescent="0.25">
      <c r="Q8822" s="47">
        <f t="shared" si="973"/>
        <v>2016</v>
      </c>
      <c r="R8822" s="48" t="str">
        <f t="shared" si="971"/>
        <v>20161</v>
      </c>
      <c r="S8822" s="49">
        <v>42384</v>
      </c>
      <c r="T8822" s="55">
        <v>3240.71</v>
      </c>
      <c r="U8822" s="50">
        <f t="shared" si="972"/>
        <v>3270.1951612903235</v>
      </c>
      <c r="V8822" s="51">
        <f t="shared" si="974"/>
        <v>3050.9778688524639</v>
      </c>
      <c r="W8822" s="53">
        <f t="shared" si="975"/>
        <v>1.6257398507164567E-3</v>
      </c>
      <c r="X8822" s="53" t="str">
        <f t="shared" si="976"/>
        <v/>
      </c>
      <c r="Y8822" s="54" t="str">
        <f t="shared" si="977"/>
        <v/>
      </c>
    </row>
    <row r="8823" spans="17:25" x14ac:dyDescent="0.25">
      <c r="Q8823" s="47">
        <f t="shared" si="973"/>
        <v>2016</v>
      </c>
      <c r="R8823" s="48" t="str">
        <f t="shared" si="971"/>
        <v>20161</v>
      </c>
      <c r="S8823" s="49">
        <v>42385</v>
      </c>
      <c r="T8823" s="55">
        <v>3293.94</v>
      </c>
      <c r="U8823" s="50">
        <f t="shared" si="972"/>
        <v>3270.1951612903235</v>
      </c>
      <c r="V8823" s="51">
        <f t="shared" si="974"/>
        <v>3050.9778688524639</v>
      </c>
      <c r="W8823" s="53">
        <f t="shared" si="975"/>
        <v>1.6425412949631513E-2</v>
      </c>
      <c r="X8823" s="53" t="str">
        <f t="shared" si="976"/>
        <v/>
      </c>
      <c r="Y8823" s="54" t="str">
        <f t="shared" si="977"/>
        <v/>
      </c>
    </row>
    <row r="8824" spans="17:25" x14ac:dyDescent="0.25">
      <c r="Q8824" s="47">
        <f t="shared" si="973"/>
        <v>2016</v>
      </c>
      <c r="R8824" s="48" t="str">
        <f t="shared" si="971"/>
        <v>20161</v>
      </c>
      <c r="S8824" s="49">
        <v>42386</v>
      </c>
      <c r="T8824" s="55">
        <v>3293.94</v>
      </c>
      <c r="U8824" s="50">
        <f t="shared" si="972"/>
        <v>3270.1951612903235</v>
      </c>
      <c r="V8824" s="51">
        <f t="shared" si="974"/>
        <v>3050.9778688524639</v>
      </c>
      <c r="W8824" s="53">
        <f t="shared" si="975"/>
        <v>0</v>
      </c>
      <c r="X8824" s="53" t="str">
        <f t="shared" si="976"/>
        <v/>
      </c>
      <c r="Y8824" s="54" t="str">
        <f t="shared" si="977"/>
        <v/>
      </c>
    </row>
    <row r="8825" spans="17:25" x14ac:dyDescent="0.25">
      <c r="Q8825" s="47">
        <f t="shared" si="973"/>
        <v>2016</v>
      </c>
      <c r="R8825" s="48" t="str">
        <f t="shared" si="971"/>
        <v>20161</v>
      </c>
      <c r="S8825" s="49">
        <v>42387</v>
      </c>
      <c r="T8825" s="55">
        <v>3293.94</v>
      </c>
      <c r="U8825" s="50">
        <f t="shared" si="972"/>
        <v>3270.1951612903235</v>
      </c>
      <c r="V8825" s="51">
        <f t="shared" si="974"/>
        <v>3050.9778688524639</v>
      </c>
      <c r="W8825" s="53">
        <f t="shared" si="975"/>
        <v>0</v>
      </c>
      <c r="X8825" s="53" t="str">
        <f t="shared" si="976"/>
        <v/>
      </c>
      <c r="Y8825" s="54" t="str">
        <f t="shared" si="977"/>
        <v/>
      </c>
    </row>
    <row r="8826" spans="17:25" x14ac:dyDescent="0.25">
      <c r="Q8826" s="47">
        <f t="shared" si="973"/>
        <v>2016</v>
      </c>
      <c r="R8826" s="48" t="str">
        <f t="shared" si="971"/>
        <v>20161</v>
      </c>
      <c r="S8826" s="49">
        <v>42388</v>
      </c>
      <c r="T8826" s="55">
        <v>3293.94</v>
      </c>
      <c r="U8826" s="50">
        <f t="shared" si="972"/>
        <v>3270.1951612903235</v>
      </c>
      <c r="V8826" s="51">
        <f t="shared" si="974"/>
        <v>3050.9778688524639</v>
      </c>
      <c r="W8826" s="53">
        <f t="shared" si="975"/>
        <v>0</v>
      </c>
      <c r="X8826" s="53" t="str">
        <f t="shared" si="976"/>
        <v/>
      </c>
      <c r="Y8826" s="54" t="str">
        <f t="shared" si="977"/>
        <v/>
      </c>
    </row>
    <row r="8827" spans="17:25" x14ac:dyDescent="0.25">
      <c r="Q8827" s="47">
        <f t="shared" si="973"/>
        <v>2016</v>
      </c>
      <c r="R8827" s="48" t="str">
        <f t="shared" si="971"/>
        <v>20161</v>
      </c>
      <c r="S8827" s="49">
        <v>42389</v>
      </c>
      <c r="T8827" s="55">
        <v>3297.46</v>
      </c>
      <c r="U8827" s="50">
        <f t="shared" si="972"/>
        <v>3270.1951612903235</v>
      </c>
      <c r="V8827" s="51">
        <f t="shared" si="974"/>
        <v>3050.9778688524639</v>
      </c>
      <c r="W8827" s="53">
        <f t="shared" si="975"/>
        <v>1.0686290582098135E-3</v>
      </c>
      <c r="X8827" s="53" t="str">
        <f t="shared" si="976"/>
        <v/>
      </c>
      <c r="Y8827" s="54" t="str">
        <f t="shared" si="977"/>
        <v/>
      </c>
    </row>
    <row r="8828" spans="17:25" x14ac:dyDescent="0.25">
      <c r="Q8828" s="47">
        <f t="shared" si="973"/>
        <v>2016</v>
      </c>
      <c r="R8828" s="48" t="str">
        <f t="shared" si="971"/>
        <v>20161</v>
      </c>
      <c r="S8828" s="49">
        <v>42390</v>
      </c>
      <c r="T8828" s="55">
        <v>3357.67</v>
      </c>
      <c r="U8828" s="50">
        <f t="shared" si="972"/>
        <v>3270.1951612903235</v>
      </c>
      <c r="V8828" s="51">
        <f t="shared" si="974"/>
        <v>3050.9778688524639</v>
      </c>
      <c r="W8828" s="53">
        <f t="shared" si="975"/>
        <v>1.8259508834072236E-2</v>
      </c>
      <c r="X8828" s="53" t="str">
        <f t="shared" si="976"/>
        <v/>
      </c>
      <c r="Y8828" s="54" t="str">
        <f t="shared" si="977"/>
        <v/>
      </c>
    </row>
    <row r="8829" spans="17:25" x14ac:dyDescent="0.25">
      <c r="Q8829" s="47">
        <f t="shared" si="973"/>
        <v>2016</v>
      </c>
      <c r="R8829" s="48" t="str">
        <f t="shared" si="971"/>
        <v>20161</v>
      </c>
      <c r="S8829" s="49">
        <v>42391</v>
      </c>
      <c r="T8829" s="55">
        <v>3368.49</v>
      </c>
      <c r="U8829" s="50">
        <f t="shared" si="972"/>
        <v>3270.1951612903235</v>
      </c>
      <c r="V8829" s="51">
        <f t="shared" si="974"/>
        <v>3050.9778688524639</v>
      </c>
      <c r="W8829" s="53">
        <f t="shared" si="975"/>
        <v>3.2224727266227937E-3</v>
      </c>
      <c r="X8829" s="53" t="str">
        <f t="shared" si="976"/>
        <v/>
      </c>
      <c r="Y8829" s="54" t="str">
        <f t="shared" si="977"/>
        <v/>
      </c>
    </row>
    <row r="8830" spans="17:25" x14ac:dyDescent="0.25">
      <c r="Q8830" s="47">
        <f t="shared" si="973"/>
        <v>2016</v>
      </c>
      <c r="R8830" s="48" t="str">
        <f t="shared" si="971"/>
        <v>20161</v>
      </c>
      <c r="S8830" s="49">
        <v>42392</v>
      </c>
      <c r="T8830" s="55">
        <v>3281.74</v>
      </c>
      <c r="U8830" s="50">
        <f t="shared" si="972"/>
        <v>3270.1951612903235</v>
      </c>
      <c r="V8830" s="51">
        <f t="shared" si="974"/>
        <v>3050.9778688524639</v>
      </c>
      <c r="W8830" s="53">
        <f t="shared" si="975"/>
        <v>-2.5753379110521335E-2</v>
      </c>
      <c r="X8830" s="53" t="str">
        <f t="shared" si="976"/>
        <v/>
      </c>
      <c r="Y8830" s="54" t="str">
        <f t="shared" si="977"/>
        <v/>
      </c>
    </row>
    <row r="8831" spans="17:25" x14ac:dyDescent="0.25">
      <c r="Q8831" s="47">
        <f t="shared" si="973"/>
        <v>2016</v>
      </c>
      <c r="R8831" s="48" t="str">
        <f t="shared" si="971"/>
        <v>20161</v>
      </c>
      <c r="S8831" s="49">
        <v>42393</v>
      </c>
      <c r="T8831" s="55">
        <v>3281.74</v>
      </c>
      <c r="U8831" s="50">
        <f t="shared" si="972"/>
        <v>3270.1951612903235</v>
      </c>
      <c r="V8831" s="51">
        <f t="shared" si="974"/>
        <v>3050.9778688524639</v>
      </c>
      <c r="W8831" s="53">
        <f t="shared" si="975"/>
        <v>0</v>
      </c>
      <c r="X8831" s="53" t="str">
        <f t="shared" si="976"/>
        <v/>
      </c>
      <c r="Y8831" s="54" t="str">
        <f t="shared" si="977"/>
        <v/>
      </c>
    </row>
    <row r="8832" spans="17:25" x14ac:dyDescent="0.25">
      <c r="Q8832" s="47">
        <f t="shared" si="973"/>
        <v>2016</v>
      </c>
      <c r="R8832" s="48" t="str">
        <f t="shared" si="971"/>
        <v>20161</v>
      </c>
      <c r="S8832" s="49">
        <v>42394</v>
      </c>
      <c r="T8832" s="55">
        <v>3281.74</v>
      </c>
      <c r="U8832" s="50">
        <f t="shared" si="972"/>
        <v>3270.1951612903235</v>
      </c>
      <c r="V8832" s="51">
        <f t="shared" si="974"/>
        <v>3050.9778688524639</v>
      </c>
      <c r="W8832" s="53">
        <f t="shared" si="975"/>
        <v>0</v>
      </c>
      <c r="X8832" s="53" t="str">
        <f t="shared" si="976"/>
        <v/>
      </c>
      <c r="Y8832" s="54" t="str">
        <f t="shared" si="977"/>
        <v/>
      </c>
    </row>
    <row r="8833" spans="17:25" x14ac:dyDescent="0.25">
      <c r="Q8833" s="47">
        <f t="shared" si="973"/>
        <v>2016</v>
      </c>
      <c r="R8833" s="48" t="str">
        <f t="shared" si="971"/>
        <v>20161</v>
      </c>
      <c r="S8833" s="49">
        <v>42395</v>
      </c>
      <c r="T8833" s="55">
        <v>3362.38</v>
      </c>
      <c r="U8833" s="50">
        <f t="shared" si="972"/>
        <v>3270.1951612903235</v>
      </c>
      <c r="V8833" s="51">
        <f t="shared" si="974"/>
        <v>3050.9778688524639</v>
      </c>
      <c r="W8833" s="53">
        <f t="shared" si="975"/>
        <v>2.4572330531974051E-2</v>
      </c>
      <c r="X8833" s="53" t="str">
        <f t="shared" si="976"/>
        <v/>
      </c>
      <c r="Y8833" s="54" t="str">
        <f t="shared" si="977"/>
        <v/>
      </c>
    </row>
    <row r="8834" spans="17:25" x14ac:dyDescent="0.25">
      <c r="Q8834" s="47">
        <f t="shared" si="973"/>
        <v>2016</v>
      </c>
      <c r="R8834" s="48" t="str">
        <f t="shared" si="971"/>
        <v>20161</v>
      </c>
      <c r="S8834" s="49">
        <v>42396</v>
      </c>
      <c r="T8834" s="55">
        <v>3375.8</v>
      </c>
      <c r="U8834" s="50">
        <f t="shared" si="972"/>
        <v>3270.1951612903235</v>
      </c>
      <c r="V8834" s="51">
        <f t="shared" si="974"/>
        <v>3050.9778688524639</v>
      </c>
      <c r="W8834" s="53">
        <f t="shared" si="975"/>
        <v>3.9912205045236071E-3</v>
      </c>
      <c r="X8834" s="53" t="str">
        <f t="shared" si="976"/>
        <v/>
      </c>
      <c r="Y8834" s="54" t="str">
        <f t="shared" si="977"/>
        <v/>
      </c>
    </row>
    <row r="8835" spans="17:25" x14ac:dyDescent="0.25">
      <c r="Q8835" s="47">
        <f t="shared" si="973"/>
        <v>2016</v>
      </c>
      <c r="R8835" s="48" t="str">
        <f t="shared" si="971"/>
        <v>20161</v>
      </c>
      <c r="S8835" s="49">
        <v>42397</v>
      </c>
      <c r="T8835" s="55">
        <v>3366.63</v>
      </c>
      <c r="U8835" s="50">
        <f t="shared" si="972"/>
        <v>3270.1951612903235</v>
      </c>
      <c r="V8835" s="51">
        <f t="shared" si="974"/>
        <v>3050.9778688524639</v>
      </c>
      <c r="W8835" s="53">
        <f t="shared" si="975"/>
        <v>-2.7163931512530493E-3</v>
      </c>
      <c r="X8835" s="53" t="str">
        <f t="shared" si="976"/>
        <v/>
      </c>
      <c r="Y8835" s="54" t="str">
        <f t="shared" si="977"/>
        <v/>
      </c>
    </row>
    <row r="8836" spans="17:25" x14ac:dyDescent="0.25">
      <c r="Q8836" s="47">
        <f t="shared" si="973"/>
        <v>2016</v>
      </c>
      <c r="R8836" s="48" t="str">
        <f t="shared" si="971"/>
        <v>20161</v>
      </c>
      <c r="S8836" s="49">
        <v>42398</v>
      </c>
      <c r="T8836" s="55">
        <v>3302.92</v>
      </c>
      <c r="U8836" s="50">
        <f t="shared" si="972"/>
        <v>3270.1951612903235</v>
      </c>
      <c r="V8836" s="51">
        <f t="shared" si="974"/>
        <v>3050.9778688524639</v>
      </c>
      <c r="W8836" s="53">
        <f t="shared" si="975"/>
        <v>-1.8923968478864683E-2</v>
      </c>
      <c r="X8836" s="53" t="str">
        <f t="shared" si="976"/>
        <v/>
      </c>
      <c r="Y8836" s="54" t="str">
        <f t="shared" si="977"/>
        <v/>
      </c>
    </row>
    <row r="8837" spans="17:25" x14ac:dyDescent="0.25">
      <c r="Q8837" s="47">
        <f t="shared" si="973"/>
        <v>2016</v>
      </c>
      <c r="R8837" s="48" t="str">
        <f t="shared" si="971"/>
        <v>20161</v>
      </c>
      <c r="S8837" s="49">
        <v>42399</v>
      </c>
      <c r="T8837" s="55">
        <v>3287.31</v>
      </c>
      <c r="U8837" s="50">
        <f t="shared" si="972"/>
        <v>3270.1951612903235</v>
      </c>
      <c r="V8837" s="51">
        <f t="shared" si="974"/>
        <v>3050.9778688524639</v>
      </c>
      <c r="W8837" s="53">
        <f t="shared" si="975"/>
        <v>-4.7261211291826921E-3</v>
      </c>
      <c r="X8837" s="53" t="str">
        <f t="shared" si="976"/>
        <v/>
      </c>
      <c r="Y8837" s="54" t="str">
        <f t="shared" si="977"/>
        <v/>
      </c>
    </row>
    <row r="8838" spans="17:25" x14ac:dyDescent="0.25">
      <c r="Q8838" s="47">
        <f t="shared" si="973"/>
        <v>2016</v>
      </c>
      <c r="R8838" s="48" t="str">
        <f t="shared" si="971"/>
        <v>20161</v>
      </c>
      <c r="S8838" s="49">
        <v>42400</v>
      </c>
      <c r="T8838" s="55">
        <v>3287.31</v>
      </c>
      <c r="U8838" s="50">
        <f t="shared" si="972"/>
        <v>3270.1951612903235</v>
      </c>
      <c r="V8838" s="51">
        <f t="shared" si="974"/>
        <v>3050.9778688524639</v>
      </c>
      <c r="W8838" s="53">
        <f t="shared" si="975"/>
        <v>0</v>
      </c>
      <c r="X8838" s="53" t="str">
        <f t="shared" si="976"/>
        <v/>
      </c>
      <c r="Y8838" s="54" t="str">
        <f t="shared" si="977"/>
        <v/>
      </c>
    </row>
    <row r="8839" spans="17:25" x14ac:dyDescent="0.25">
      <c r="Q8839" s="47">
        <f t="shared" si="973"/>
        <v>2016</v>
      </c>
      <c r="R8839" s="48" t="str">
        <f t="shared" ref="R8839:R8902" si="978">+YEAR(S8839)&amp;MONTH(S8839)</f>
        <v>20162</v>
      </c>
      <c r="S8839" s="49">
        <v>42401</v>
      </c>
      <c r="T8839" s="55">
        <v>3287.31</v>
      </c>
      <c r="U8839" s="50">
        <f t="shared" ref="U8839:U8902" si="979">+AVERAGEIF($R$3:$R$12000,R8839,$T$3:$T$12000)</f>
        <v>3354.9568965517242</v>
      </c>
      <c r="V8839" s="51">
        <f t="shared" si="974"/>
        <v>3050.9778688524639</v>
      </c>
      <c r="W8839" s="53">
        <f t="shared" si="975"/>
        <v>0</v>
      </c>
      <c r="X8839" s="53">
        <f t="shared" si="976"/>
        <v>2.5919473022508077E-2</v>
      </c>
      <c r="Y8839" s="54" t="str">
        <f t="shared" si="977"/>
        <v/>
      </c>
    </row>
    <row r="8840" spans="17:25" x14ac:dyDescent="0.25">
      <c r="Q8840" s="47">
        <f t="shared" ref="Q8840:Q8903" si="980">+YEAR(S8840)</f>
        <v>2016</v>
      </c>
      <c r="R8840" s="48" t="str">
        <f t="shared" si="978"/>
        <v>20162</v>
      </c>
      <c r="S8840" s="49">
        <v>42402</v>
      </c>
      <c r="T8840" s="55">
        <v>3326.82</v>
      </c>
      <c r="U8840" s="50">
        <f t="shared" si="979"/>
        <v>3354.9568965517242</v>
      </c>
      <c r="V8840" s="51">
        <f t="shared" ref="V8840:V8903" si="981">+AVERAGEIF($Q$3:$Q$12000,Q8840,$T$3:$T$12000)</f>
        <v>3050.9778688524639</v>
      </c>
      <c r="W8840" s="53">
        <f t="shared" si="975"/>
        <v>1.2018945581645957E-2</v>
      </c>
      <c r="X8840" s="53" t="str">
        <f t="shared" si="976"/>
        <v/>
      </c>
      <c r="Y8840" s="54" t="str">
        <f t="shared" si="977"/>
        <v/>
      </c>
    </row>
    <row r="8841" spans="17:25" x14ac:dyDescent="0.25">
      <c r="Q8841" s="47">
        <f t="shared" si="980"/>
        <v>2016</v>
      </c>
      <c r="R8841" s="48" t="str">
        <f t="shared" si="978"/>
        <v>20162</v>
      </c>
      <c r="S8841" s="49">
        <v>42403</v>
      </c>
      <c r="T8841" s="55">
        <v>3387.69</v>
      </c>
      <c r="U8841" s="50">
        <f t="shared" si="979"/>
        <v>3354.9568965517242</v>
      </c>
      <c r="V8841" s="51">
        <f t="shared" si="981"/>
        <v>3050.9778688524639</v>
      </c>
      <c r="W8841" s="53">
        <f t="shared" ref="W8841:W8904" si="982">+T8841/T8840-1</f>
        <v>1.8296751853120963E-2</v>
      </c>
      <c r="X8841" s="53" t="str">
        <f t="shared" ref="X8841:X8904" si="983">IF(U8841/U8840-1=0,"",U8841/U8840-1)</f>
        <v/>
      </c>
      <c r="Y8841" s="54" t="str">
        <f t="shared" ref="Y8841:Y8904" si="984">+IF(V8841=V8840,"",V8841/V8840-1)</f>
        <v/>
      </c>
    </row>
    <row r="8842" spans="17:25" x14ac:dyDescent="0.25">
      <c r="Q8842" s="47">
        <f t="shared" si="980"/>
        <v>2016</v>
      </c>
      <c r="R8842" s="48" t="str">
        <f t="shared" si="978"/>
        <v>20162</v>
      </c>
      <c r="S8842" s="49">
        <v>42404</v>
      </c>
      <c r="T8842" s="55">
        <v>3382.2</v>
      </c>
      <c r="U8842" s="50">
        <f t="shared" si="979"/>
        <v>3354.9568965517242</v>
      </c>
      <c r="V8842" s="51">
        <f t="shared" si="981"/>
        <v>3050.9778688524639</v>
      </c>
      <c r="W8842" s="53">
        <f t="shared" si="982"/>
        <v>-1.6205733110172815E-3</v>
      </c>
      <c r="X8842" s="53" t="str">
        <f t="shared" si="983"/>
        <v/>
      </c>
      <c r="Y8842" s="54" t="str">
        <f t="shared" si="984"/>
        <v/>
      </c>
    </row>
    <row r="8843" spans="17:25" x14ac:dyDescent="0.25">
      <c r="Q8843" s="47">
        <f t="shared" si="980"/>
        <v>2016</v>
      </c>
      <c r="R8843" s="48" t="str">
        <f t="shared" si="978"/>
        <v>20162</v>
      </c>
      <c r="S8843" s="49">
        <v>42405</v>
      </c>
      <c r="T8843" s="55">
        <v>3315.75</v>
      </c>
      <c r="U8843" s="50">
        <f t="shared" si="979"/>
        <v>3354.9568965517242</v>
      </c>
      <c r="V8843" s="51">
        <f t="shared" si="981"/>
        <v>3050.9778688524639</v>
      </c>
      <c r="W8843" s="53">
        <f t="shared" si="982"/>
        <v>-1.9646975341493622E-2</v>
      </c>
      <c r="X8843" s="53" t="str">
        <f t="shared" si="983"/>
        <v/>
      </c>
      <c r="Y8843" s="54" t="str">
        <f t="shared" si="984"/>
        <v/>
      </c>
    </row>
    <row r="8844" spans="17:25" x14ac:dyDescent="0.25">
      <c r="Q8844" s="47">
        <f t="shared" si="980"/>
        <v>2016</v>
      </c>
      <c r="R8844" s="48" t="str">
        <f t="shared" si="978"/>
        <v>20162</v>
      </c>
      <c r="S8844" s="49">
        <v>42406</v>
      </c>
      <c r="T8844" s="55">
        <v>3320.49</v>
      </c>
      <c r="U8844" s="50">
        <f t="shared" si="979"/>
        <v>3354.9568965517242</v>
      </c>
      <c r="V8844" s="51">
        <f t="shared" si="981"/>
        <v>3050.9778688524639</v>
      </c>
      <c r="W8844" s="53">
        <f t="shared" si="982"/>
        <v>1.4295408278668376E-3</v>
      </c>
      <c r="X8844" s="53" t="str">
        <f t="shared" si="983"/>
        <v/>
      </c>
      <c r="Y8844" s="54" t="str">
        <f t="shared" si="984"/>
        <v/>
      </c>
    </row>
    <row r="8845" spans="17:25" x14ac:dyDescent="0.25">
      <c r="Q8845" s="47">
        <f t="shared" si="980"/>
        <v>2016</v>
      </c>
      <c r="R8845" s="48" t="str">
        <f t="shared" si="978"/>
        <v>20162</v>
      </c>
      <c r="S8845" s="49">
        <v>42407</v>
      </c>
      <c r="T8845" s="55">
        <v>3320.49</v>
      </c>
      <c r="U8845" s="50">
        <f t="shared" si="979"/>
        <v>3354.9568965517242</v>
      </c>
      <c r="V8845" s="51">
        <f t="shared" si="981"/>
        <v>3050.9778688524639</v>
      </c>
      <c r="W8845" s="53">
        <f t="shared" si="982"/>
        <v>0</v>
      </c>
      <c r="X8845" s="53" t="str">
        <f t="shared" si="983"/>
        <v/>
      </c>
      <c r="Y8845" s="54" t="str">
        <f t="shared" si="984"/>
        <v/>
      </c>
    </row>
    <row r="8846" spans="17:25" x14ac:dyDescent="0.25">
      <c r="Q8846" s="47">
        <f t="shared" si="980"/>
        <v>2016</v>
      </c>
      <c r="R8846" s="48" t="str">
        <f t="shared" si="978"/>
        <v>20162</v>
      </c>
      <c r="S8846" s="49">
        <v>42408</v>
      </c>
      <c r="T8846" s="55">
        <v>3320.49</v>
      </c>
      <c r="U8846" s="50">
        <f t="shared" si="979"/>
        <v>3354.9568965517242</v>
      </c>
      <c r="V8846" s="51">
        <f t="shared" si="981"/>
        <v>3050.9778688524639</v>
      </c>
      <c r="W8846" s="53">
        <f t="shared" si="982"/>
        <v>0</v>
      </c>
      <c r="X8846" s="53" t="str">
        <f t="shared" si="983"/>
        <v/>
      </c>
      <c r="Y8846" s="54" t="str">
        <f t="shared" si="984"/>
        <v/>
      </c>
    </row>
    <row r="8847" spans="17:25" x14ac:dyDescent="0.25">
      <c r="Q8847" s="47">
        <f t="shared" si="980"/>
        <v>2016</v>
      </c>
      <c r="R8847" s="48" t="str">
        <f t="shared" si="978"/>
        <v>20162</v>
      </c>
      <c r="S8847" s="49">
        <v>42409</v>
      </c>
      <c r="T8847" s="55">
        <v>3367.02</v>
      </c>
      <c r="U8847" s="50">
        <f t="shared" si="979"/>
        <v>3354.9568965517242</v>
      </c>
      <c r="V8847" s="51">
        <f t="shared" si="981"/>
        <v>3050.9778688524639</v>
      </c>
      <c r="W8847" s="53">
        <f t="shared" si="982"/>
        <v>1.4012992058401119E-2</v>
      </c>
      <c r="X8847" s="53" t="str">
        <f t="shared" si="983"/>
        <v/>
      </c>
      <c r="Y8847" s="54" t="str">
        <f t="shared" si="984"/>
        <v/>
      </c>
    </row>
    <row r="8848" spans="17:25" x14ac:dyDescent="0.25">
      <c r="Q8848" s="47">
        <f t="shared" si="980"/>
        <v>2016</v>
      </c>
      <c r="R8848" s="48" t="str">
        <f t="shared" si="978"/>
        <v>20162</v>
      </c>
      <c r="S8848" s="49">
        <v>42410</v>
      </c>
      <c r="T8848" s="55">
        <v>3391.93</v>
      </c>
      <c r="U8848" s="50">
        <f t="shared" si="979"/>
        <v>3354.9568965517242</v>
      </c>
      <c r="V8848" s="51">
        <f t="shared" si="981"/>
        <v>3050.9778688524639</v>
      </c>
      <c r="W8848" s="53">
        <f t="shared" si="982"/>
        <v>7.3982334527267213E-3</v>
      </c>
      <c r="X8848" s="53" t="str">
        <f t="shared" si="983"/>
        <v/>
      </c>
      <c r="Y8848" s="54" t="str">
        <f t="shared" si="984"/>
        <v/>
      </c>
    </row>
    <row r="8849" spans="17:25" x14ac:dyDescent="0.25">
      <c r="Q8849" s="47">
        <f t="shared" si="980"/>
        <v>2016</v>
      </c>
      <c r="R8849" s="48" t="str">
        <f t="shared" si="978"/>
        <v>20162</v>
      </c>
      <c r="S8849" s="49">
        <v>42411</v>
      </c>
      <c r="T8849" s="55">
        <v>3385.65</v>
      </c>
      <c r="U8849" s="50">
        <f t="shared" si="979"/>
        <v>3354.9568965517242</v>
      </c>
      <c r="V8849" s="51">
        <f t="shared" si="981"/>
        <v>3050.9778688524639</v>
      </c>
      <c r="W8849" s="53">
        <f t="shared" si="982"/>
        <v>-1.8514533023971103E-3</v>
      </c>
      <c r="X8849" s="53" t="str">
        <f t="shared" si="983"/>
        <v/>
      </c>
      <c r="Y8849" s="54" t="str">
        <f t="shared" si="984"/>
        <v/>
      </c>
    </row>
    <row r="8850" spans="17:25" x14ac:dyDescent="0.25">
      <c r="Q8850" s="47">
        <f t="shared" si="980"/>
        <v>2016</v>
      </c>
      <c r="R8850" s="48" t="str">
        <f t="shared" si="978"/>
        <v>20162</v>
      </c>
      <c r="S8850" s="49">
        <v>42412</v>
      </c>
      <c r="T8850" s="55">
        <v>3434.89</v>
      </c>
      <c r="U8850" s="50">
        <f t="shared" si="979"/>
        <v>3354.9568965517242</v>
      </c>
      <c r="V8850" s="51">
        <f t="shared" si="981"/>
        <v>3050.9778688524639</v>
      </c>
      <c r="W8850" s="53">
        <f t="shared" si="982"/>
        <v>1.4543736062498924E-2</v>
      </c>
      <c r="X8850" s="53" t="str">
        <f t="shared" si="983"/>
        <v/>
      </c>
      <c r="Y8850" s="54" t="str">
        <f t="shared" si="984"/>
        <v/>
      </c>
    </row>
    <row r="8851" spans="17:25" x14ac:dyDescent="0.25">
      <c r="Q8851" s="47">
        <f t="shared" si="980"/>
        <v>2016</v>
      </c>
      <c r="R8851" s="48" t="str">
        <f t="shared" si="978"/>
        <v>20162</v>
      </c>
      <c r="S8851" s="49">
        <v>42413</v>
      </c>
      <c r="T8851" s="55">
        <v>3409.82</v>
      </c>
      <c r="U8851" s="50">
        <f t="shared" si="979"/>
        <v>3354.9568965517242</v>
      </c>
      <c r="V8851" s="51">
        <f t="shared" si="981"/>
        <v>3050.9778688524639</v>
      </c>
      <c r="W8851" s="53">
        <f t="shared" si="982"/>
        <v>-7.2986325617413472E-3</v>
      </c>
      <c r="X8851" s="53" t="str">
        <f t="shared" si="983"/>
        <v/>
      </c>
      <c r="Y8851" s="54" t="str">
        <f t="shared" si="984"/>
        <v/>
      </c>
    </row>
    <row r="8852" spans="17:25" x14ac:dyDescent="0.25">
      <c r="Q8852" s="47">
        <f t="shared" si="980"/>
        <v>2016</v>
      </c>
      <c r="R8852" s="48" t="str">
        <f t="shared" si="978"/>
        <v>20162</v>
      </c>
      <c r="S8852" s="49">
        <v>42414</v>
      </c>
      <c r="T8852" s="55">
        <v>3409.82</v>
      </c>
      <c r="U8852" s="50">
        <f t="shared" si="979"/>
        <v>3354.9568965517242</v>
      </c>
      <c r="V8852" s="51">
        <f t="shared" si="981"/>
        <v>3050.9778688524639</v>
      </c>
      <c r="W8852" s="53">
        <f t="shared" si="982"/>
        <v>0</v>
      </c>
      <c r="X8852" s="53" t="str">
        <f t="shared" si="983"/>
        <v/>
      </c>
      <c r="Y8852" s="54" t="str">
        <f t="shared" si="984"/>
        <v/>
      </c>
    </row>
    <row r="8853" spans="17:25" x14ac:dyDescent="0.25">
      <c r="Q8853" s="47">
        <f t="shared" si="980"/>
        <v>2016</v>
      </c>
      <c r="R8853" s="48" t="str">
        <f t="shared" si="978"/>
        <v>20162</v>
      </c>
      <c r="S8853" s="49">
        <v>42415</v>
      </c>
      <c r="T8853" s="55">
        <v>3409.82</v>
      </c>
      <c r="U8853" s="50">
        <f t="shared" si="979"/>
        <v>3354.9568965517242</v>
      </c>
      <c r="V8853" s="51">
        <f t="shared" si="981"/>
        <v>3050.9778688524639</v>
      </c>
      <c r="W8853" s="53">
        <f t="shared" si="982"/>
        <v>0</v>
      </c>
      <c r="X8853" s="53" t="str">
        <f t="shared" si="983"/>
        <v/>
      </c>
      <c r="Y8853" s="54" t="str">
        <f t="shared" si="984"/>
        <v/>
      </c>
    </row>
    <row r="8854" spans="17:25" x14ac:dyDescent="0.25">
      <c r="Q8854" s="47">
        <f t="shared" si="980"/>
        <v>2016</v>
      </c>
      <c r="R8854" s="48" t="str">
        <f t="shared" si="978"/>
        <v>20162</v>
      </c>
      <c r="S8854" s="49">
        <v>42416</v>
      </c>
      <c r="T8854" s="55">
        <v>3409.82</v>
      </c>
      <c r="U8854" s="50">
        <f t="shared" si="979"/>
        <v>3354.9568965517242</v>
      </c>
      <c r="V8854" s="51">
        <f t="shared" si="981"/>
        <v>3050.9778688524639</v>
      </c>
      <c r="W8854" s="53">
        <f t="shared" si="982"/>
        <v>0</v>
      </c>
      <c r="X8854" s="53" t="str">
        <f t="shared" si="983"/>
        <v/>
      </c>
      <c r="Y8854" s="54" t="str">
        <f t="shared" si="984"/>
        <v/>
      </c>
    </row>
    <row r="8855" spans="17:25" x14ac:dyDescent="0.25">
      <c r="Q8855" s="47">
        <f t="shared" si="980"/>
        <v>2016</v>
      </c>
      <c r="R8855" s="48" t="str">
        <f t="shared" si="978"/>
        <v>20162</v>
      </c>
      <c r="S8855" s="49">
        <v>42417</v>
      </c>
      <c r="T8855" s="55">
        <v>3406.87</v>
      </c>
      <c r="U8855" s="50">
        <f t="shared" si="979"/>
        <v>3354.9568965517242</v>
      </c>
      <c r="V8855" s="51">
        <f t="shared" si="981"/>
        <v>3050.9778688524639</v>
      </c>
      <c r="W8855" s="53">
        <f t="shared" si="982"/>
        <v>-8.6514830694883749E-4</v>
      </c>
      <c r="X8855" s="53" t="str">
        <f t="shared" si="983"/>
        <v/>
      </c>
      <c r="Y8855" s="54" t="str">
        <f t="shared" si="984"/>
        <v/>
      </c>
    </row>
    <row r="8856" spans="17:25" x14ac:dyDescent="0.25">
      <c r="Q8856" s="47">
        <f t="shared" si="980"/>
        <v>2016</v>
      </c>
      <c r="R8856" s="48" t="str">
        <f t="shared" si="978"/>
        <v>20162</v>
      </c>
      <c r="S8856" s="49">
        <v>42418</v>
      </c>
      <c r="T8856" s="55">
        <v>3391.87</v>
      </c>
      <c r="U8856" s="50">
        <f t="shared" si="979"/>
        <v>3354.9568965517242</v>
      </c>
      <c r="V8856" s="51">
        <f t="shared" si="981"/>
        <v>3050.9778688524639</v>
      </c>
      <c r="W8856" s="53">
        <f t="shared" si="982"/>
        <v>-4.4028683219494713E-3</v>
      </c>
      <c r="X8856" s="53" t="str">
        <f t="shared" si="983"/>
        <v/>
      </c>
      <c r="Y8856" s="54" t="str">
        <f t="shared" si="984"/>
        <v/>
      </c>
    </row>
    <row r="8857" spans="17:25" x14ac:dyDescent="0.25">
      <c r="Q8857" s="47">
        <f t="shared" si="980"/>
        <v>2016</v>
      </c>
      <c r="R8857" s="48" t="str">
        <f t="shared" si="978"/>
        <v>20162</v>
      </c>
      <c r="S8857" s="49">
        <v>42419</v>
      </c>
      <c r="T8857" s="55">
        <v>3338.03</v>
      </c>
      <c r="U8857" s="50">
        <f t="shared" si="979"/>
        <v>3354.9568965517242</v>
      </c>
      <c r="V8857" s="51">
        <f t="shared" si="981"/>
        <v>3050.9778688524639</v>
      </c>
      <c r="W8857" s="53">
        <f t="shared" si="982"/>
        <v>-1.5873249859222116E-2</v>
      </c>
      <c r="X8857" s="53" t="str">
        <f t="shared" si="983"/>
        <v/>
      </c>
      <c r="Y8857" s="54" t="str">
        <f t="shared" si="984"/>
        <v/>
      </c>
    </row>
    <row r="8858" spans="17:25" x14ac:dyDescent="0.25">
      <c r="Q8858" s="47">
        <f t="shared" si="980"/>
        <v>2016</v>
      </c>
      <c r="R8858" s="48" t="str">
        <f t="shared" si="978"/>
        <v>20162</v>
      </c>
      <c r="S8858" s="49">
        <v>42420</v>
      </c>
      <c r="T8858" s="55">
        <v>3356.78</v>
      </c>
      <c r="U8858" s="50">
        <f t="shared" si="979"/>
        <v>3354.9568965517242</v>
      </c>
      <c r="V8858" s="51">
        <f t="shared" si="981"/>
        <v>3050.9778688524639</v>
      </c>
      <c r="W8858" s="53">
        <f t="shared" si="982"/>
        <v>5.617085526493204E-3</v>
      </c>
      <c r="X8858" s="53" t="str">
        <f t="shared" si="983"/>
        <v/>
      </c>
      <c r="Y8858" s="54" t="str">
        <f t="shared" si="984"/>
        <v/>
      </c>
    </row>
    <row r="8859" spans="17:25" x14ac:dyDescent="0.25">
      <c r="Q8859" s="47">
        <f t="shared" si="980"/>
        <v>2016</v>
      </c>
      <c r="R8859" s="48" t="str">
        <f t="shared" si="978"/>
        <v>20162</v>
      </c>
      <c r="S8859" s="49">
        <v>42421</v>
      </c>
      <c r="T8859" s="55">
        <v>3356.78</v>
      </c>
      <c r="U8859" s="50">
        <f t="shared" si="979"/>
        <v>3354.9568965517242</v>
      </c>
      <c r="V8859" s="51">
        <f t="shared" si="981"/>
        <v>3050.9778688524639</v>
      </c>
      <c r="W8859" s="53">
        <f t="shared" si="982"/>
        <v>0</v>
      </c>
      <c r="X8859" s="53" t="str">
        <f t="shared" si="983"/>
        <v/>
      </c>
      <c r="Y8859" s="54" t="str">
        <f t="shared" si="984"/>
        <v/>
      </c>
    </row>
    <row r="8860" spans="17:25" x14ac:dyDescent="0.25">
      <c r="Q8860" s="47">
        <f t="shared" si="980"/>
        <v>2016</v>
      </c>
      <c r="R8860" s="48" t="str">
        <f t="shared" si="978"/>
        <v>20162</v>
      </c>
      <c r="S8860" s="49">
        <v>42422</v>
      </c>
      <c r="T8860" s="55">
        <v>3356.78</v>
      </c>
      <c r="U8860" s="50">
        <f t="shared" si="979"/>
        <v>3354.9568965517242</v>
      </c>
      <c r="V8860" s="51">
        <f t="shared" si="981"/>
        <v>3050.9778688524639</v>
      </c>
      <c r="W8860" s="53">
        <f t="shared" si="982"/>
        <v>0</v>
      </c>
      <c r="X8860" s="53" t="str">
        <f t="shared" si="983"/>
        <v/>
      </c>
      <c r="Y8860" s="54" t="str">
        <f t="shared" si="984"/>
        <v/>
      </c>
    </row>
    <row r="8861" spans="17:25" x14ac:dyDescent="0.25">
      <c r="Q8861" s="47">
        <f t="shared" si="980"/>
        <v>2016</v>
      </c>
      <c r="R8861" s="48" t="str">
        <f t="shared" si="978"/>
        <v>20162</v>
      </c>
      <c r="S8861" s="49">
        <v>42423</v>
      </c>
      <c r="T8861" s="55">
        <v>3314.24</v>
      </c>
      <c r="U8861" s="50">
        <f t="shared" si="979"/>
        <v>3354.9568965517242</v>
      </c>
      <c r="V8861" s="51">
        <f t="shared" si="981"/>
        <v>3050.9778688524639</v>
      </c>
      <c r="W8861" s="53">
        <f t="shared" si="982"/>
        <v>-1.2672859109027268E-2</v>
      </c>
      <c r="X8861" s="53" t="str">
        <f t="shared" si="983"/>
        <v/>
      </c>
      <c r="Y8861" s="54" t="str">
        <f t="shared" si="984"/>
        <v/>
      </c>
    </row>
    <row r="8862" spans="17:25" x14ac:dyDescent="0.25">
      <c r="Q8862" s="47">
        <f t="shared" si="980"/>
        <v>2016</v>
      </c>
      <c r="R8862" s="48" t="str">
        <f t="shared" si="978"/>
        <v>20162</v>
      </c>
      <c r="S8862" s="49">
        <v>42424</v>
      </c>
      <c r="T8862" s="55">
        <v>3322.54</v>
      </c>
      <c r="U8862" s="50">
        <f t="shared" si="979"/>
        <v>3354.9568965517242</v>
      </c>
      <c r="V8862" s="51">
        <f t="shared" si="981"/>
        <v>3050.9778688524639</v>
      </c>
      <c r="W8862" s="53">
        <f t="shared" si="982"/>
        <v>2.5043448875157193E-3</v>
      </c>
      <c r="X8862" s="53" t="str">
        <f t="shared" si="983"/>
        <v/>
      </c>
      <c r="Y8862" s="54" t="str">
        <f t="shared" si="984"/>
        <v/>
      </c>
    </row>
    <row r="8863" spans="17:25" x14ac:dyDescent="0.25">
      <c r="Q8863" s="47">
        <f t="shared" si="980"/>
        <v>2016</v>
      </c>
      <c r="R8863" s="48" t="str">
        <f t="shared" si="978"/>
        <v>20162</v>
      </c>
      <c r="S8863" s="49">
        <v>42425</v>
      </c>
      <c r="T8863" s="55">
        <v>3341.69</v>
      </c>
      <c r="U8863" s="50">
        <f t="shared" si="979"/>
        <v>3354.9568965517242</v>
      </c>
      <c r="V8863" s="51">
        <f t="shared" si="981"/>
        <v>3050.9778688524639</v>
      </c>
      <c r="W8863" s="53">
        <f t="shared" si="982"/>
        <v>5.7636627399519913E-3</v>
      </c>
      <c r="X8863" s="53" t="str">
        <f t="shared" si="983"/>
        <v/>
      </c>
      <c r="Y8863" s="54" t="str">
        <f t="shared" si="984"/>
        <v/>
      </c>
    </row>
    <row r="8864" spans="17:25" x14ac:dyDescent="0.25">
      <c r="Q8864" s="47">
        <f t="shared" si="980"/>
        <v>2016</v>
      </c>
      <c r="R8864" s="48" t="str">
        <f t="shared" si="978"/>
        <v>20162</v>
      </c>
      <c r="S8864" s="49">
        <v>42426</v>
      </c>
      <c r="T8864" s="55">
        <v>3310.16</v>
      </c>
      <c r="U8864" s="50">
        <f t="shared" si="979"/>
        <v>3354.9568965517242</v>
      </c>
      <c r="V8864" s="51">
        <f t="shared" si="981"/>
        <v>3050.9778688524639</v>
      </c>
      <c r="W8864" s="53">
        <f t="shared" si="982"/>
        <v>-9.4353455886093673E-3</v>
      </c>
      <c r="X8864" s="53" t="str">
        <f t="shared" si="983"/>
        <v/>
      </c>
      <c r="Y8864" s="54" t="str">
        <f t="shared" si="984"/>
        <v/>
      </c>
    </row>
    <row r="8865" spans="17:25" x14ac:dyDescent="0.25">
      <c r="Q8865" s="47">
        <f t="shared" si="980"/>
        <v>2016</v>
      </c>
      <c r="R8865" s="48" t="str">
        <f t="shared" si="978"/>
        <v>20162</v>
      </c>
      <c r="S8865" s="49">
        <v>42427</v>
      </c>
      <c r="T8865" s="55">
        <v>3306</v>
      </c>
      <c r="U8865" s="50">
        <f t="shared" si="979"/>
        <v>3354.9568965517242</v>
      </c>
      <c r="V8865" s="51">
        <f t="shared" si="981"/>
        <v>3050.9778688524639</v>
      </c>
      <c r="W8865" s="53">
        <f t="shared" si="982"/>
        <v>-1.2567368344732488E-3</v>
      </c>
      <c r="X8865" s="53" t="str">
        <f t="shared" si="983"/>
        <v/>
      </c>
      <c r="Y8865" s="54" t="str">
        <f t="shared" si="984"/>
        <v/>
      </c>
    </row>
    <row r="8866" spans="17:25" x14ac:dyDescent="0.25">
      <c r="Q8866" s="47">
        <f t="shared" si="980"/>
        <v>2016</v>
      </c>
      <c r="R8866" s="48" t="str">
        <f t="shared" si="978"/>
        <v>20162</v>
      </c>
      <c r="S8866" s="49">
        <v>42428</v>
      </c>
      <c r="T8866" s="55">
        <v>3306</v>
      </c>
      <c r="U8866" s="50">
        <f t="shared" si="979"/>
        <v>3354.9568965517242</v>
      </c>
      <c r="V8866" s="51">
        <f t="shared" si="981"/>
        <v>3050.9778688524639</v>
      </c>
      <c r="W8866" s="53">
        <f t="shared" si="982"/>
        <v>0</v>
      </c>
      <c r="X8866" s="53" t="str">
        <f t="shared" si="983"/>
        <v/>
      </c>
      <c r="Y8866" s="54" t="str">
        <f t="shared" si="984"/>
        <v/>
      </c>
    </row>
    <row r="8867" spans="17:25" x14ac:dyDescent="0.25">
      <c r="Q8867" s="47">
        <f t="shared" si="980"/>
        <v>2016</v>
      </c>
      <c r="R8867" s="48" t="str">
        <f t="shared" si="978"/>
        <v>20162</v>
      </c>
      <c r="S8867" s="49">
        <v>42429</v>
      </c>
      <c r="T8867" s="55">
        <v>3306</v>
      </c>
      <c r="U8867" s="50">
        <f t="shared" si="979"/>
        <v>3354.9568965517242</v>
      </c>
      <c r="V8867" s="51">
        <f t="shared" si="981"/>
        <v>3050.9778688524639</v>
      </c>
      <c r="W8867" s="53">
        <f t="shared" si="982"/>
        <v>0</v>
      </c>
      <c r="X8867" s="53" t="str">
        <f t="shared" si="983"/>
        <v/>
      </c>
      <c r="Y8867" s="54" t="str">
        <f t="shared" si="984"/>
        <v/>
      </c>
    </row>
    <row r="8868" spans="17:25" x14ac:dyDescent="0.25">
      <c r="Q8868" s="47">
        <f t="shared" si="980"/>
        <v>2016</v>
      </c>
      <c r="R8868" s="48" t="str">
        <f t="shared" si="978"/>
        <v>20163</v>
      </c>
      <c r="S8868" s="49">
        <v>42430</v>
      </c>
      <c r="T8868" s="55">
        <v>3319.8</v>
      </c>
      <c r="U8868" s="50">
        <f t="shared" si="979"/>
        <v>3128.7890322580652</v>
      </c>
      <c r="V8868" s="51">
        <f t="shared" si="981"/>
        <v>3050.9778688524639</v>
      </c>
      <c r="W8868" s="53">
        <f t="shared" si="982"/>
        <v>4.1742286751360602E-3</v>
      </c>
      <c r="X8868" s="53">
        <f t="shared" si="983"/>
        <v>-6.741304620816968E-2</v>
      </c>
      <c r="Y8868" s="54" t="str">
        <f t="shared" si="984"/>
        <v/>
      </c>
    </row>
    <row r="8869" spans="17:25" x14ac:dyDescent="0.25">
      <c r="Q8869" s="47">
        <f t="shared" si="980"/>
        <v>2016</v>
      </c>
      <c r="R8869" s="48" t="str">
        <f t="shared" si="978"/>
        <v>20163</v>
      </c>
      <c r="S8869" s="49">
        <v>42431</v>
      </c>
      <c r="T8869" s="55">
        <v>3268.86</v>
      </c>
      <c r="U8869" s="50">
        <f t="shared" si="979"/>
        <v>3128.7890322580652</v>
      </c>
      <c r="V8869" s="51">
        <f t="shared" si="981"/>
        <v>3050.9778688524639</v>
      </c>
      <c r="W8869" s="53">
        <f t="shared" si="982"/>
        <v>-1.5344297849268052E-2</v>
      </c>
      <c r="X8869" s="53" t="str">
        <f t="shared" si="983"/>
        <v/>
      </c>
      <c r="Y8869" s="54" t="str">
        <f t="shared" si="984"/>
        <v/>
      </c>
    </row>
    <row r="8870" spans="17:25" x14ac:dyDescent="0.25">
      <c r="Q8870" s="47">
        <f t="shared" si="980"/>
        <v>2016</v>
      </c>
      <c r="R8870" s="48" t="str">
        <f t="shared" si="978"/>
        <v>20163</v>
      </c>
      <c r="S8870" s="49">
        <v>42432</v>
      </c>
      <c r="T8870" s="55">
        <v>3205.6</v>
      </c>
      <c r="U8870" s="50">
        <f t="shared" si="979"/>
        <v>3128.7890322580652</v>
      </c>
      <c r="V8870" s="51">
        <f t="shared" si="981"/>
        <v>3050.9778688524639</v>
      </c>
      <c r="W8870" s="53">
        <f t="shared" si="982"/>
        <v>-1.9352312426962337E-2</v>
      </c>
      <c r="X8870" s="53" t="str">
        <f t="shared" si="983"/>
        <v/>
      </c>
      <c r="Y8870" s="54" t="str">
        <f t="shared" si="984"/>
        <v/>
      </c>
    </row>
    <row r="8871" spans="17:25" x14ac:dyDescent="0.25">
      <c r="Q8871" s="47">
        <f t="shared" si="980"/>
        <v>2016</v>
      </c>
      <c r="R8871" s="48" t="str">
        <f t="shared" si="978"/>
        <v>20163</v>
      </c>
      <c r="S8871" s="49">
        <v>42433</v>
      </c>
      <c r="T8871" s="55">
        <v>3203.03</v>
      </c>
      <c r="U8871" s="50">
        <f t="shared" si="979"/>
        <v>3128.7890322580652</v>
      </c>
      <c r="V8871" s="51">
        <f t="shared" si="981"/>
        <v>3050.9778688524639</v>
      </c>
      <c r="W8871" s="53">
        <f t="shared" si="982"/>
        <v>-8.0172198652350701E-4</v>
      </c>
      <c r="X8871" s="53" t="str">
        <f t="shared" si="983"/>
        <v/>
      </c>
      <c r="Y8871" s="54" t="str">
        <f t="shared" si="984"/>
        <v/>
      </c>
    </row>
    <row r="8872" spans="17:25" x14ac:dyDescent="0.25">
      <c r="Q8872" s="47">
        <f t="shared" si="980"/>
        <v>2016</v>
      </c>
      <c r="R8872" s="48" t="str">
        <f t="shared" si="978"/>
        <v>20163</v>
      </c>
      <c r="S8872" s="49">
        <v>42434</v>
      </c>
      <c r="T8872" s="55">
        <v>3163.25</v>
      </c>
      <c r="U8872" s="50">
        <f t="shared" si="979"/>
        <v>3128.7890322580652</v>
      </c>
      <c r="V8872" s="51">
        <f t="shared" si="981"/>
        <v>3050.9778688524639</v>
      </c>
      <c r="W8872" s="53">
        <f t="shared" si="982"/>
        <v>-1.24194902951269E-2</v>
      </c>
      <c r="X8872" s="53" t="str">
        <f t="shared" si="983"/>
        <v/>
      </c>
      <c r="Y8872" s="54" t="str">
        <f t="shared" si="984"/>
        <v/>
      </c>
    </row>
    <row r="8873" spans="17:25" x14ac:dyDescent="0.25">
      <c r="Q8873" s="47">
        <f t="shared" si="980"/>
        <v>2016</v>
      </c>
      <c r="R8873" s="48" t="str">
        <f t="shared" si="978"/>
        <v>20163</v>
      </c>
      <c r="S8873" s="49">
        <v>42435</v>
      </c>
      <c r="T8873" s="55">
        <v>3163.25</v>
      </c>
      <c r="U8873" s="50">
        <f t="shared" si="979"/>
        <v>3128.7890322580652</v>
      </c>
      <c r="V8873" s="51">
        <f t="shared" si="981"/>
        <v>3050.9778688524639</v>
      </c>
      <c r="W8873" s="53">
        <f t="shared" si="982"/>
        <v>0</v>
      </c>
      <c r="X8873" s="53" t="str">
        <f t="shared" si="983"/>
        <v/>
      </c>
      <c r="Y8873" s="54" t="str">
        <f t="shared" si="984"/>
        <v/>
      </c>
    </row>
    <row r="8874" spans="17:25" x14ac:dyDescent="0.25">
      <c r="Q8874" s="47">
        <f t="shared" si="980"/>
        <v>2016</v>
      </c>
      <c r="R8874" s="48" t="str">
        <f t="shared" si="978"/>
        <v>20163</v>
      </c>
      <c r="S8874" s="49">
        <v>42436</v>
      </c>
      <c r="T8874" s="55">
        <v>3163.25</v>
      </c>
      <c r="U8874" s="50">
        <f t="shared" si="979"/>
        <v>3128.7890322580652</v>
      </c>
      <c r="V8874" s="51">
        <f t="shared" si="981"/>
        <v>3050.9778688524639</v>
      </c>
      <c r="W8874" s="53">
        <f t="shared" si="982"/>
        <v>0</v>
      </c>
      <c r="X8874" s="53" t="str">
        <f t="shared" si="983"/>
        <v/>
      </c>
      <c r="Y8874" s="54" t="str">
        <f t="shared" si="984"/>
        <v/>
      </c>
    </row>
    <row r="8875" spans="17:25" x14ac:dyDescent="0.25">
      <c r="Q8875" s="47">
        <f t="shared" si="980"/>
        <v>2016</v>
      </c>
      <c r="R8875" s="48" t="str">
        <f t="shared" si="978"/>
        <v>20163</v>
      </c>
      <c r="S8875" s="49">
        <v>42437</v>
      </c>
      <c r="T8875" s="55">
        <v>3135.28</v>
      </c>
      <c r="U8875" s="50">
        <f t="shared" si="979"/>
        <v>3128.7890322580652</v>
      </c>
      <c r="V8875" s="51">
        <f t="shared" si="981"/>
        <v>3050.9778688524639</v>
      </c>
      <c r="W8875" s="53">
        <f t="shared" si="982"/>
        <v>-8.8421718169603425E-3</v>
      </c>
      <c r="X8875" s="53" t="str">
        <f t="shared" si="983"/>
        <v/>
      </c>
      <c r="Y8875" s="54" t="str">
        <f t="shared" si="984"/>
        <v/>
      </c>
    </row>
    <row r="8876" spans="17:25" x14ac:dyDescent="0.25">
      <c r="Q8876" s="47">
        <f t="shared" si="980"/>
        <v>2016</v>
      </c>
      <c r="R8876" s="48" t="str">
        <f t="shared" si="978"/>
        <v>20163</v>
      </c>
      <c r="S8876" s="49">
        <v>42438</v>
      </c>
      <c r="T8876" s="55">
        <v>3155.9</v>
      </c>
      <c r="U8876" s="50">
        <f t="shared" si="979"/>
        <v>3128.7890322580652</v>
      </c>
      <c r="V8876" s="51">
        <f t="shared" si="981"/>
        <v>3050.9778688524639</v>
      </c>
      <c r="W8876" s="53">
        <f t="shared" si="982"/>
        <v>6.5767650736137107E-3</v>
      </c>
      <c r="X8876" s="53" t="str">
        <f t="shared" si="983"/>
        <v/>
      </c>
      <c r="Y8876" s="54" t="str">
        <f t="shared" si="984"/>
        <v/>
      </c>
    </row>
    <row r="8877" spans="17:25" x14ac:dyDescent="0.25">
      <c r="Q8877" s="47">
        <f t="shared" si="980"/>
        <v>2016</v>
      </c>
      <c r="R8877" s="48" t="str">
        <f t="shared" si="978"/>
        <v>20163</v>
      </c>
      <c r="S8877" s="49">
        <v>42439</v>
      </c>
      <c r="T8877" s="55">
        <v>3192.49</v>
      </c>
      <c r="U8877" s="50">
        <f t="shared" si="979"/>
        <v>3128.7890322580652</v>
      </c>
      <c r="V8877" s="51">
        <f t="shared" si="981"/>
        <v>3050.9778688524639</v>
      </c>
      <c r="W8877" s="53">
        <f t="shared" si="982"/>
        <v>1.1594156975822889E-2</v>
      </c>
      <c r="X8877" s="53" t="str">
        <f t="shared" si="983"/>
        <v/>
      </c>
      <c r="Y8877" s="54" t="str">
        <f t="shared" si="984"/>
        <v/>
      </c>
    </row>
    <row r="8878" spans="17:25" x14ac:dyDescent="0.25">
      <c r="Q8878" s="47">
        <f t="shared" si="980"/>
        <v>2016</v>
      </c>
      <c r="R8878" s="48" t="str">
        <f t="shared" si="978"/>
        <v>20163</v>
      </c>
      <c r="S8878" s="49">
        <v>42440</v>
      </c>
      <c r="T8878" s="55">
        <v>3204.27</v>
      </c>
      <c r="U8878" s="50">
        <f t="shared" si="979"/>
        <v>3128.7890322580652</v>
      </c>
      <c r="V8878" s="51">
        <f t="shared" si="981"/>
        <v>3050.9778688524639</v>
      </c>
      <c r="W8878" s="53">
        <f t="shared" si="982"/>
        <v>3.6899097569609296E-3</v>
      </c>
      <c r="X8878" s="53" t="str">
        <f t="shared" si="983"/>
        <v/>
      </c>
      <c r="Y8878" s="54" t="str">
        <f t="shared" si="984"/>
        <v/>
      </c>
    </row>
    <row r="8879" spans="17:25" x14ac:dyDescent="0.25">
      <c r="Q8879" s="47">
        <f t="shared" si="980"/>
        <v>2016</v>
      </c>
      <c r="R8879" s="48" t="str">
        <f t="shared" si="978"/>
        <v>20163</v>
      </c>
      <c r="S8879" s="49">
        <v>42441</v>
      </c>
      <c r="T8879" s="55">
        <v>3164.12</v>
      </c>
      <c r="U8879" s="50">
        <f t="shared" si="979"/>
        <v>3128.7890322580652</v>
      </c>
      <c r="V8879" s="51">
        <f t="shared" si="981"/>
        <v>3050.9778688524639</v>
      </c>
      <c r="W8879" s="53">
        <f t="shared" si="982"/>
        <v>-1.2530155074322757E-2</v>
      </c>
      <c r="X8879" s="53" t="str">
        <f t="shared" si="983"/>
        <v/>
      </c>
      <c r="Y8879" s="54" t="str">
        <f t="shared" si="984"/>
        <v/>
      </c>
    </row>
    <row r="8880" spans="17:25" x14ac:dyDescent="0.25">
      <c r="Q8880" s="47">
        <f t="shared" si="980"/>
        <v>2016</v>
      </c>
      <c r="R8880" s="48" t="str">
        <f t="shared" si="978"/>
        <v>20163</v>
      </c>
      <c r="S8880" s="49">
        <v>42442</v>
      </c>
      <c r="T8880" s="55">
        <v>3164.12</v>
      </c>
      <c r="U8880" s="50">
        <f t="shared" si="979"/>
        <v>3128.7890322580652</v>
      </c>
      <c r="V8880" s="51">
        <f t="shared" si="981"/>
        <v>3050.9778688524639</v>
      </c>
      <c r="W8880" s="53">
        <f t="shared" si="982"/>
        <v>0</v>
      </c>
      <c r="X8880" s="53" t="str">
        <f t="shared" si="983"/>
        <v/>
      </c>
      <c r="Y8880" s="54" t="str">
        <f t="shared" si="984"/>
        <v/>
      </c>
    </row>
    <row r="8881" spans="17:25" x14ac:dyDescent="0.25">
      <c r="Q8881" s="47">
        <f t="shared" si="980"/>
        <v>2016</v>
      </c>
      <c r="R8881" s="48" t="str">
        <f t="shared" si="978"/>
        <v>20163</v>
      </c>
      <c r="S8881" s="49">
        <v>42443</v>
      </c>
      <c r="T8881" s="55">
        <v>3164.12</v>
      </c>
      <c r="U8881" s="50">
        <f t="shared" si="979"/>
        <v>3128.7890322580652</v>
      </c>
      <c r="V8881" s="51">
        <f t="shared" si="981"/>
        <v>3050.9778688524639</v>
      </c>
      <c r="W8881" s="53">
        <f t="shared" si="982"/>
        <v>0</v>
      </c>
      <c r="X8881" s="53" t="str">
        <f t="shared" si="983"/>
        <v/>
      </c>
      <c r="Y8881" s="54" t="str">
        <f t="shared" si="984"/>
        <v/>
      </c>
    </row>
    <row r="8882" spans="17:25" x14ac:dyDescent="0.25">
      <c r="Q8882" s="47">
        <f t="shared" si="980"/>
        <v>2016</v>
      </c>
      <c r="R8882" s="48" t="str">
        <f t="shared" si="978"/>
        <v>20163</v>
      </c>
      <c r="S8882" s="49">
        <v>42444</v>
      </c>
      <c r="T8882" s="55">
        <v>3175.95</v>
      </c>
      <c r="U8882" s="50">
        <f t="shared" si="979"/>
        <v>3128.7890322580652</v>
      </c>
      <c r="V8882" s="51">
        <f t="shared" si="981"/>
        <v>3050.9778688524639</v>
      </c>
      <c r="W8882" s="53">
        <f t="shared" si="982"/>
        <v>3.7387962529866758E-3</v>
      </c>
      <c r="X8882" s="53" t="str">
        <f t="shared" si="983"/>
        <v/>
      </c>
      <c r="Y8882" s="54" t="str">
        <f t="shared" si="984"/>
        <v/>
      </c>
    </row>
    <row r="8883" spans="17:25" x14ac:dyDescent="0.25">
      <c r="Q8883" s="47">
        <f t="shared" si="980"/>
        <v>2016</v>
      </c>
      <c r="R8883" s="48" t="str">
        <f t="shared" si="978"/>
        <v>20163</v>
      </c>
      <c r="S8883" s="49">
        <v>42445</v>
      </c>
      <c r="T8883" s="55">
        <v>3175.88</v>
      </c>
      <c r="U8883" s="50">
        <f t="shared" si="979"/>
        <v>3128.7890322580652</v>
      </c>
      <c r="V8883" s="51">
        <f t="shared" si="981"/>
        <v>3050.9778688524639</v>
      </c>
      <c r="W8883" s="53">
        <f t="shared" si="982"/>
        <v>-2.2040649254484457E-5</v>
      </c>
      <c r="X8883" s="53" t="str">
        <f t="shared" si="983"/>
        <v/>
      </c>
      <c r="Y8883" s="54" t="str">
        <f t="shared" si="984"/>
        <v/>
      </c>
    </row>
    <row r="8884" spans="17:25" x14ac:dyDescent="0.25">
      <c r="Q8884" s="47">
        <f t="shared" si="980"/>
        <v>2016</v>
      </c>
      <c r="R8884" s="48" t="str">
        <f t="shared" si="978"/>
        <v>20163</v>
      </c>
      <c r="S8884" s="49">
        <v>42446</v>
      </c>
      <c r="T8884" s="55">
        <v>3155.9</v>
      </c>
      <c r="U8884" s="50">
        <f t="shared" si="979"/>
        <v>3128.7890322580652</v>
      </c>
      <c r="V8884" s="51">
        <f t="shared" si="981"/>
        <v>3050.9778688524639</v>
      </c>
      <c r="W8884" s="53">
        <f t="shared" si="982"/>
        <v>-6.2911696915500803E-3</v>
      </c>
      <c r="X8884" s="53" t="str">
        <f t="shared" si="983"/>
        <v/>
      </c>
      <c r="Y8884" s="54" t="str">
        <f t="shared" si="984"/>
        <v/>
      </c>
    </row>
    <row r="8885" spans="17:25" x14ac:dyDescent="0.25">
      <c r="Q8885" s="47">
        <f t="shared" si="980"/>
        <v>2016</v>
      </c>
      <c r="R8885" s="48" t="str">
        <f t="shared" si="978"/>
        <v>20163</v>
      </c>
      <c r="S8885" s="49">
        <v>42447</v>
      </c>
      <c r="T8885" s="55">
        <v>3087.39</v>
      </c>
      <c r="U8885" s="50">
        <f t="shared" si="979"/>
        <v>3128.7890322580652</v>
      </c>
      <c r="V8885" s="51">
        <f t="shared" si="981"/>
        <v>3050.9778688524639</v>
      </c>
      <c r="W8885" s="53">
        <f t="shared" si="982"/>
        <v>-2.1708545898159071E-2</v>
      </c>
      <c r="X8885" s="53" t="str">
        <f t="shared" si="983"/>
        <v/>
      </c>
      <c r="Y8885" s="54" t="str">
        <f t="shared" si="984"/>
        <v/>
      </c>
    </row>
    <row r="8886" spans="17:25" x14ac:dyDescent="0.25">
      <c r="Q8886" s="47">
        <f t="shared" si="980"/>
        <v>2016</v>
      </c>
      <c r="R8886" s="48" t="str">
        <f t="shared" si="978"/>
        <v>20163</v>
      </c>
      <c r="S8886" s="49">
        <v>42448</v>
      </c>
      <c r="T8886" s="55">
        <v>3065.79</v>
      </c>
      <c r="U8886" s="50">
        <f t="shared" si="979"/>
        <v>3128.7890322580652</v>
      </c>
      <c r="V8886" s="51">
        <f t="shared" si="981"/>
        <v>3050.9778688524639</v>
      </c>
      <c r="W8886" s="53">
        <f t="shared" si="982"/>
        <v>-6.9962006743560234E-3</v>
      </c>
      <c r="X8886" s="53" t="str">
        <f t="shared" si="983"/>
        <v/>
      </c>
      <c r="Y8886" s="54" t="str">
        <f t="shared" si="984"/>
        <v/>
      </c>
    </row>
    <row r="8887" spans="17:25" x14ac:dyDescent="0.25">
      <c r="Q8887" s="47">
        <f t="shared" si="980"/>
        <v>2016</v>
      </c>
      <c r="R8887" s="48" t="str">
        <f t="shared" si="978"/>
        <v>20163</v>
      </c>
      <c r="S8887" s="49">
        <v>42449</v>
      </c>
      <c r="T8887" s="55">
        <v>3065.79</v>
      </c>
      <c r="U8887" s="50">
        <f t="shared" si="979"/>
        <v>3128.7890322580652</v>
      </c>
      <c r="V8887" s="51">
        <f t="shared" si="981"/>
        <v>3050.9778688524639</v>
      </c>
      <c r="W8887" s="53">
        <f t="shared" si="982"/>
        <v>0</v>
      </c>
      <c r="X8887" s="53" t="str">
        <f t="shared" si="983"/>
        <v/>
      </c>
      <c r="Y8887" s="54" t="str">
        <f t="shared" si="984"/>
        <v/>
      </c>
    </row>
    <row r="8888" spans="17:25" x14ac:dyDescent="0.25">
      <c r="Q8888" s="47">
        <f t="shared" si="980"/>
        <v>2016</v>
      </c>
      <c r="R8888" s="48" t="str">
        <f t="shared" si="978"/>
        <v>20163</v>
      </c>
      <c r="S8888" s="49">
        <v>42450</v>
      </c>
      <c r="T8888" s="55">
        <v>3065.79</v>
      </c>
      <c r="U8888" s="50">
        <f t="shared" si="979"/>
        <v>3128.7890322580652</v>
      </c>
      <c r="V8888" s="51">
        <f t="shared" si="981"/>
        <v>3050.9778688524639</v>
      </c>
      <c r="W8888" s="53">
        <f t="shared" si="982"/>
        <v>0</v>
      </c>
      <c r="X8888" s="53" t="str">
        <f t="shared" si="983"/>
        <v/>
      </c>
      <c r="Y8888" s="54" t="str">
        <f t="shared" si="984"/>
        <v/>
      </c>
    </row>
    <row r="8889" spans="17:25" x14ac:dyDescent="0.25">
      <c r="Q8889" s="47">
        <f t="shared" si="980"/>
        <v>2016</v>
      </c>
      <c r="R8889" s="48" t="str">
        <f t="shared" si="978"/>
        <v>20163</v>
      </c>
      <c r="S8889" s="49">
        <v>42451</v>
      </c>
      <c r="T8889" s="55">
        <v>3065.79</v>
      </c>
      <c r="U8889" s="50">
        <f t="shared" si="979"/>
        <v>3128.7890322580652</v>
      </c>
      <c r="V8889" s="51">
        <f t="shared" si="981"/>
        <v>3050.9778688524639</v>
      </c>
      <c r="W8889" s="53">
        <f t="shared" si="982"/>
        <v>0</v>
      </c>
      <c r="X8889" s="53" t="str">
        <f t="shared" si="983"/>
        <v/>
      </c>
      <c r="Y8889" s="54" t="str">
        <f t="shared" si="984"/>
        <v/>
      </c>
    </row>
    <row r="8890" spans="17:25" x14ac:dyDescent="0.25">
      <c r="Q8890" s="47">
        <f t="shared" si="980"/>
        <v>2016</v>
      </c>
      <c r="R8890" s="48" t="str">
        <f t="shared" si="978"/>
        <v>20163</v>
      </c>
      <c r="S8890" s="49">
        <v>42452</v>
      </c>
      <c r="T8890" s="55">
        <v>3050.31</v>
      </c>
      <c r="U8890" s="50">
        <f t="shared" si="979"/>
        <v>3128.7890322580652</v>
      </c>
      <c r="V8890" s="51">
        <f t="shared" si="981"/>
        <v>3050.9778688524639</v>
      </c>
      <c r="W8890" s="53">
        <f t="shared" si="982"/>
        <v>-5.0492695194387371E-3</v>
      </c>
      <c r="X8890" s="53" t="str">
        <f t="shared" si="983"/>
        <v/>
      </c>
      <c r="Y8890" s="54" t="str">
        <f t="shared" si="984"/>
        <v/>
      </c>
    </row>
    <row r="8891" spans="17:25" x14ac:dyDescent="0.25">
      <c r="Q8891" s="47">
        <f t="shared" si="980"/>
        <v>2016</v>
      </c>
      <c r="R8891" s="48" t="str">
        <f t="shared" si="978"/>
        <v>20163</v>
      </c>
      <c r="S8891" s="49">
        <v>42453</v>
      </c>
      <c r="T8891" s="55">
        <v>3058.8</v>
      </c>
      <c r="U8891" s="50">
        <f t="shared" si="979"/>
        <v>3128.7890322580652</v>
      </c>
      <c r="V8891" s="51">
        <f t="shared" si="981"/>
        <v>3050.9778688524639</v>
      </c>
      <c r="W8891" s="53">
        <f t="shared" si="982"/>
        <v>2.7833236621852553E-3</v>
      </c>
      <c r="X8891" s="53" t="str">
        <f t="shared" si="983"/>
        <v/>
      </c>
      <c r="Y8891" s="54" t="str">
        <f t="shared" si="984"/>
        <v/>
      </c>
    </row>
    <row r="8892" spans="17:25" x14ac:dyDescent="0.25">
      <c r="Q8892" s="47">
        <f t="shared" si="980"/>
        <v>2016</v>
      </c>
      <c r="R8892" s="48" t="str">
        <f t="shared" si="978"/>
        <v>20163</v>
      </c>
      <c r="S8892" s="49">
        <v>42454</v>
      </c>
      <c r="T8892" s="55">
        <v>3058.8</v>
      </c>
      <c r="U8892" s="50">
        <f t="shared" si="979"/>
        <v>3128.7890322580652</v>
      </c>
      <c r="V8892" s="51">
        <f t="shared" si="981"/>
        <v>3050.9778688524639</v>
      </c>
      <c r="W8892" s="53">
        <f t="shared" si="982"/>
        <v>0</v>
      </c>
      <c r="X8892" s="53" t="str">
        <f t="shared" si="983"/>
        <v/>
      </c>
      <c r="Y8892" s="54" t="str">
        <f t="shared" si="984"/>
        <v/>
      </c>
    </row>
    <row r="8893" spans="17:25" x14ac:dyDescent="0.25">
      <c r="Q8893" s="47">
        <f t="shared" si="980"/>
        <v>2016</v>
      </c>
      <c r="R8893" s="48" t="str">
        <f t="shared" si="978"/>
        <v>20163</v>
      </c>
      <c r="S8893" s="49">
        <v>42455</v>
      </c>
      <c r="T8893" s="55">
        <v>3058.8</v>
      </c>
      <c r="U8893" s="50">
        <f t="shared" si="979"/>
        <v>3128.7890322580652</v>
      </c>
      <c r="V8893" s="51">
        <f t="shared" si="981"/>
        <v>3050.9778688524639</v>
      </c>
      <c r="W8893" s="53">
        <f t="shared" si="982"/>
        <v>0</v>
      </c>
      <c r="X8893" s="53" t="str">
        <f t="shared" si="983"/>
        <v/>
      </c>
      <c r="Y8893" s="54" t="str">
        <f t="shared" si="984"/>
        <v/>
      </c>
    </row>
    <row r="8894" spans="17:25" x14ac:dyDescent="0.25">
      <c r="Q8894" s="47">
        <f t="shared" si="980"/>
        <v>2016</v>
      </c>
      <c r="R8894" s="48" t="str">
        <f t="shared" si="978"/>
        <v>20163</v>
      </c>
      <c r="S8894" s="49">
        <v>42456</v>
      </c>
      <c r="T8894" s="55">
        <v>3058.8</v>
      </c>
      <c r="U8894" s="50">
        <f t="shared" si="979"/>
        <v>3128.7890322580652</v>
      </c>
      <c r="V8894" s="51">
        <f t="shared" si="981"/>
        <v>3050.9778688524639</v>
      </c>
      <c r="W8894" s="53">
        <f t="shared" si="982"/>
        <v>0</v>
      </c>
      <c r="X8894" s="53" t="str">
        <f t="shared" si="983"/>
        <v/>
      </c>
      <c r="Y8894" s="54" t="str">
        <f t="shared" si="984"/>
        <v/>
      </c>
    </row>
    <row r="8895" spans="17:25" x14ac:dyDescent="0.25">
      <c r="Q8895" s="47">
        <f t="shared" si="980"/>
        <v>2016</v>
      </c>
      <c r="R8895" s="48" t="str">
        <f t="shared" si="978"/>
        <v>20163</v>
      </c>
      <c r="S8895" s="49">
        <v>42457</v>
      </c>
      <c r="T8895" s="55">
        <v>3058.8</v>
      </c>
      <c r="U8895" s="50">
        <f t="shared" si="979"/>
        <v>3128.7890322580652</v>
      </c>
      <c r="V8895" s="51">
        <f t="shared" si="981"/>
        <v>3050.9778688524639</v>
      </c>
      <c r="W8895" s="53">
        <f t="shared" si="982"/>
        <v>0</v>
      </c>
      <c r="X8895" s="53" t="str">
        <f t="shared" si="983"/>
        <v/>
      </c>
      <c r="Y8895" s="54" t="str">
        <f t="shared" si="984"/>
        <v/>
      </c>
    </row>
    <row r="8896" spans="17:25" x14ac:dyDescent="0.25">
      <c r="Q8896" s="47">
        <f t="shared" si="980"/>
        <v>2016</v>
      </c>
      <c r="R8896" s="48" t="str">
        <f t="shared" si="978"/>
        <v>20163</v>
      </c>
      <c r="S8896" s="49">
        <v>42458</v>
      </c>
      <c r="T8896" s="55">
        <v>3047.85</v>
      </c>
      <c r="U8896" s="50">
        <f t="shared" si="979"/>
        <v>3128.7890322580652</v>
      </c>
      <c r="V8896" s="51">
        <f t="shared" si="981"/>
        <v>3050.9778688524639</v>
      </c>
      <c r="W8896" s="53">
        <f t="shared" si="982"/>
        <v>-3.5798352295018931E-3</v>
      </c>
      <c r="X8896" s="53" t="str">
        <f t="shared" si="983"/>
        <v/>
      </c>
      <c r="Y8896" s="54" t="str">
        <f t="shared" si="984"/>
        <v/>
      </c>
    </row>
    <row r="8897" spans="17:25" x14ac:dyDescent="0.25">
      <c r="Q8897" s="47">
        <f t="shared" si="980"/>
        <v>2016</v>
      </c>
      <c r="R8897" s="48" t="str">
        <f t="shared" si="978"/>
        <v>20163</v>
      </c>
      <c r="S8897" s="49">
        <v>42459</v>
      </c>
      <c r="T8897" s="55">
        <v>3052.33</v>
      </c>
      <c r="U8897" s="50">
        <f t="shared" si="979"/>
        <v>3128.7890322580652</v>
      </c>
      <c r="V8897" s="51">
        <f t="shared" si="981"/>
        <v>3050.9778688524639</v>
      </c>
      <c r="W8897" s="53">
        <f t="shared" si="982"/>
        <v>1.4698886100037445E-3</v>
      </c>
      <c r="X8897" s="53" t="str">
        <f t="shared" si="983"/>
        <v/>
      </c>
      <c r="Y8897" s="54" t="str">
        <f t="shared" si="984"/>
        <v/>
      </c>
    </row>
    <row r="8898" spans="17:25" x14ac:dyDescent="0.25">
      <c r="Q8898" s="47">
        <f t="shared" si="980"/>
        <v>2016</v>
      </c>
      <c r="R8898" s="48" t="str">
        <f t="shared" si="978"/>
        <v>20163</v>
      </c>
      <c r="S8898" s="49">
        <v>42460</v>
      </c>
      <c r="T8898" s="55">
        <v>3022.35</v>
      </c>
      <c r="U8898" s="50">
        <f t="shared" si="979"/>
        <v>3128.7890322580652</v>
      </c>
      <c r="V8898" s="51">
        <f t="shared" si="981"/>
        <v>3050.9778688524639</v>
      </c>
      <c r="W8898" s="53">
        <f t="shared" si="982"/>
        <v>-9.8220048290977857E-3</v>
      </c>
      <c r="X8898" s="53" t="str">
        <f t="shared" si="983"/>
        <v/>
      </c>
      <c r="Y8898" s="54" t="str">
        <f t="shared" si="984"/>
        <v/>
      </c>
    </row>
    <row r="8899" spans="17:25" x14ac:dyDescent="0.25">
      <c r="Q8899" s="47">
        <f t="shared" si="980"/>
        <v>2016</v>
      </c>
      <c r="R8899" s="48" t="str">
        <f t="shared" si="978"/>
        <v>20164</v>
      </c>
      <c r="S8899" s="49">
        <v>42461</v>
      </c>
      <c r="T8899" s="55">
        <v>3000.63</v>
      </c>
      <c r="U8899" s="50">
        <f t="shared" si="979"/>
        <v>2997.726999999999</v>
      </c>
      <c r="V8899" s="51">
        <f t="shared" si="981"/>
        <v>3050.9778688524639</v>
      </c>
      <c r="W8899" s="53">
        <f t="shared" si="982"/>
        <v>-7.1864608665441754E-3</v>
      </c>
      <c r="X8899" s="53">
        <f t="shared" si="983"/>
        <v>-4.1889060242415233E-2</v>
      </c>
      <c r="Y8899" s="54" t="str">
        <f t="shared" si="984"/>
        <v/>
      </c>
    </row>
    <row r="8900" spans="17:25" x14ac:dyDescent="0.25">
      <c r="Q8900" s="47">
        <f t="shared" si="980"/>
        <v>2016</v>
      </c>
      <c r="R8900" s="48" t="str">
        <f t="shared" si="978"/>
        <v>20164</v>
      </c>
      <c r="S8900" s="49">
        <v>42462</v>
      </c>
      <c r="T8900" s="55">
        <v>3038.48</v>
      </c>
      <c r="U8900" s="50">
        <f t="shared" si="979"/>
        <v>2997.726999999999</v>
      </c>
      <c r="V8900" s="51">
        <f t="shared" si="981"/>
        <v>3050.9778688524639</v>
      </c>
      <c r="W8900" s="53">
        <f t="shared" si="982"/>
        <v>1.2614017722944793E-2</v>
      </c>
      <c r="X8900" s="53" t="str">
        <f t="shared" si="983"/>
        <v/>
      </c>
      <c r="Y8900" s="54" t="str">
        <f t="shared" si="984"/>
        <v/>
      </c>
    </row>
    <row r="8901" spans="17:25" x14ac:dyDescent="0.25">
      <c r="Q8901" s="47">
        <f t="shared" si="980"/>
        <v>2016</v>
      </c>
      <c r="R8901" s="48" t="str">
        <f t="shared" si="978"/>
        <v>20164</v>
      </c>
      <c r="S8901" s="49">
        <v>42463</v>
      </c>
      <c r="T8901" s="55">
        <v>3038.48</v>
      </c>
      <c r="U8901" s="50">
        <f t="shared" si="979"/>
        <v>2997.726999999999</v>
      </c>
      <c r="V8901" s="51">
        <f t="shared" si="981"/>
        <v>3050.9778688524639</v>
      </c>
      <c r="W8901" s="53">
        <f t="shared" si="982"/>
        <v>0</v>
      </c>
      <c r="X8901" s="53" t="str">
        <f t="shared" si="983"/>
        <v/>
      </c>
      <c r="Y8901" s="54" t="str">
        <f t="shared" si="984"/>
        <v/>
      </c>
    </row>
    <row r="8902" spans="17:25" x14ac:dyDescent="0.25">
      <c r="Q8902" s="47">
        <f t="shared" si="980"/>
        <v>2016</v>
      </c>
      <c r="R8902" s="48" t="str">
        <f t="shared" si="978"/>
        <v>20164</v>
      </c>
      <c r="S8902" s="49">
        <v>42464</v>
      </c>
      <c r="T8902" s="55">
        <v>3038.48</v>
      </c>
      <c r="U8902" s="50">
        <f t="shared" si="979"/>
        <v>2997.726999999999</v>
      </c>
      <c r="V8902" s="51">
        <f t="shared" si="981"/>
        <v>3050.9778688524639</v>
      </c>
      <c r="W8902" s="53">
        <f t="shared" si="982"/>
        <v>0</v>
      </c>
      <c r="X8902" s="53" t="str">
        <f t="shared" si="983"/>
        <v/>
      </c>
      <c r="Y8902" s="54" t="str">
        <f t="shared" si="984"/>
        <v/>
      </c>
    </row>
    <row r="8903" spans="17:25" x14ac:dyDescent="0.25">
      <c r="Q8903" s="47">
        <f t="shared" si="980"/>
        <v>2016</v>
      </c>
      <c r="R8903" s="48" t="str">
        <f t="shared" ref="R8903:R8966" si="985">+YEAR(S8903)&amp;MONTH(S8903)</f>
        <v>20164</v>
      </c>
      <c r="S8903" s="49">
        <v>42465</v>
      </c>
      <c r="T8903" s="55">
        <v>3066.94</v>
      </c>
      <c r="U8903" s="50">
        <f t="shared" ref="U8903:U8966" si="986">+AVERAGEIF($R$3:$R$12000,R8903,$T$3:$T$12000)</f>
        <v>2997.726999999999</v>
      </c>
      <c r="V8903" s="51">
        <f t="shared" si="981"/>
        <v>3050.9778688524639</v>
      </c>
      <c r="W8903" s="53">
        <f t="shared" si="982"/>
        <v>9.3665253679471316E-3</v>
      </c>
      <c r="X8903" s="53" t="str">
        <f t="shared" si="983"/>
        <v/>
      </c>
      <c r="Y8903" s="54" t="str">
        <f t="shared" si="984"/>
        <v/>
      </c>
    </row>
    <row r="8904" spans="17:25" x14ac:dyDescent="0.25">
      <c r="Q8904" s="47">
        <f t="shared" ref="Q8904:Q8967" si="987">+YEAR(S8904)</f>
        <v>2016</v>
      </c>
      <c r="R8904" s="48" t="str">
        <f t="shared" si="985"/>
        <v>20164</v>
      </c>
      <c r="S8904" s="49">
        <v>42466</v>
      </c>
      <c r="T8904" s="55">
        <v>3085.82</v>
      </c>
      <c r="U8904" s="50">
        <f t="shared" si="986"/>
        <v>2997.726999999999</v>
      </c>
      <c r="V8904" s="51">
        <f t="shared" ref="V8904:V8967" si="988">+AVERAGEIF($Q$3:$Q$12000,Q8904,$T$3:$T$12000)</f>
        <v>3050.9778688524639</v>
      </c>
      <c r="W8904" s="53">
        <f t="shared" si="982"/>
        <v>6.1559730545757141E-3</v>
      </c>
      <c r="X8904" s="53" t="str">
        <f t="shared" si="983"/>
        <v/>
      </c>
      <c r="Y8904" s="54" t="str">
        <f t="shared" si="984"/>
        <v/>
      </c>
    </row>
    <row r="8905" spans="17:25" x14ac:dyDescent="0.25">
      <c r="Q8905" s="47">
        <f t="shared" si="987"/>
        <v>2016</v>
      </c>
      <c r="R8905" s="48" t="str">
        <f t="shared" si="985"/>
        <v>20164</v>
      </c>
      <c r="S8905" s="49">
        <v>42467</v>
      </c>
      <c r="T8905" s="55">
        <v>3081.39</v>
      </c>
      <c r="U8905" s="50">
        <f t="shared" si="986"/>
        <v>2997.726999999999</v>
      </c>
      <c r="V8905" s="51">
        <f t="shared" si="988"/>
        <v>3050.9778688524639</v>
      </c>
      <c r="W8905" s="53">
        <f t="shared" ref="W8905:W8968" si="989">+T8905/T8904-1</f>
        <v>-1.4355989655910895E-3</v>
      </c>
      <c r="X8905" s="53" t="str">
        <f t="shared" ref="X8905:X8968" si="990">IF(U8905/U8904-1=0,"",U8905/U8904-1)</f>
        <v/>
      </c>
      <c r="Y8905" s="54" t="str">
        <f t="shared" ref="Y8905:Y8968" si="991">+IF(V8905=V8904,"",V8905/V8904-1)</f>
        <v/>
      </c>
    </row>
    <row r="8906" spans="17:25" x14ac:dyDescent="0.25">
      <c r="Q8906" s="47">
        <f t="shared" si="987"/>
        <v>2016</v>
      </c>
      <c r="R8906" s="48" t="str">
        <f t="shared" si="985"/>
        <v>20164</v>
      </c>
      <c r="S8906" s="49">
        <v>42468</v>
      </c>
      <c r="T8906" s="55">
        <v>3109.6</v>
      </c>
      <c r="U8906" s="50">
        <f t="shared" si="986"/>
        <v>2997.726999999999</v>
      </c>
      <c r="V8906" s="51">
        <f t="shared" si="988"/>
        <v>3050.9778688524639</v>
      </c>
      <c r="W8906" s="53">
        <f t="shared" si="989"/>
        <v>9.1549592878539254E-3</v>
      </c>
      <c r="X8906" s="53" t="str">
        <f t="shared" si="990"/>
        <v/>
      </c>
      <c r="Y8906" s="54" t="str">
        <f t="shared" si="991"/>
        <v/>
      </c>
    </row>
    <row r="8907" spans="17:25" x14ac:dyDescent="0.25">
      <c r="Q8907" s="47">
        <f t="shared" si="987"/>
        <v>2016</v>
      </c>
      <c r="R8907" s="48" t="str">
        <f t="shared" si="985"/>
        <v>20164</v>
      </c>
      <c r="S8907" s="49">
        <v>42469</v>
      </c>
      <c r="T8907" s="55">
        <v>3076.29</v>
      </c>
      <c r="U8907" s="50">
        <f t="shared" si="986"/>
        <v>2997.726999999999</v>
      </c>
      <c r="V8907" s="51">
        <f t="shared" si="988"/>
        <v>3050.9778688524639</v>
      </c>
      <c r="W8907" s="53">
        <f t="shared" si="989"/>
        <v>-1.0711988680216056E-2</v>
      </c>
      <c r="X8907" s="53" t="str">
        <f t="shared" si="990"/>
        <v/>
      </c>
      <c r="Y8907" s="54" t="str">
        <f t="shared" si="991"/>
        <v/>
      </c>
    </row>
    <row r="8908" spans="17:25" x14ac:dyDescent="0.25">
      <c r="Q8908" s="47">
        <f t="shared" si="987"/>
        <v>2016</v>
      </c>
      <c r="R8908" s="48" t="str">
        <f t="shared" si="985"/>
        <v>20164</v>
      </c>
      <c r="S8908" s="49">
        <v>42470</v>
      </c>
      <c r="T8908" s="55">
        <v>3076.29</v>
      </c>
      <c r="U8908" s="50">
        <f t="shared" si="986"/>
        <v>2997.726999999999</v>
      </c>
      <c r="V8908" s="51">
        <f t="shared" si="988"/>
        <v>3050.9778688524639</v>
      </c>
      <c r="W8908" s="53">
        <f t="shared" si="989"/>
        <v>0</v>
      </c>
      <c r="X8908" s="53" t="str">
        <f t="shared" si="990"/>
        <v/>
      </c>
      <c r="Y8908" s="54" t="str">
        <f t="shared" si="991"/>
        <v/>
      </c>
    </row>
    <row r="8909" spans="17:25" x14ac:dyDescent="0.25">
      <c r="Q8909" s="47">
        <f t="shared" si="987"/>
        <v>2016</v>
      </c>
      <c r="R8909" s="48" t="str">
        <f t="shared" si="985"/>
        <v>20164</v>
      </c>
      <c r="S8909" s="49">
        <v>42471</v>
      </c>
      <c r="T8909" s="55">
        <v>3076.29</v>
      </c>
      <c r="U8909" s="50">
        <f t="shared" si="986"/>
        <v>2997.726999999999</v>
      </c>
      <c r="V8909" s="51">
        <f t="shared" si="988"/>
        <v>3050.9778688524639</v>
      </c>
      <c r="W8909" s="53">
        <f t="shared" si="989"/>
        <v>0</v>
      </c>
      <c r="X8909" s="53" t="str">
        <f t="shared" si="990"/>
        <v/>
      </c>
      <c r="Y8909" s="54" t="str">
        <f t="shared" si="991"/>
        <v/>
      </c>
    </row>
    <row r="8910" spans="17:25" x14ac:dyDescent="0.25">
      <c r="Q8910" s="47">
        <f t="shared" si="987"/>
        <v>2016</v>
      </c>
      <c r="R8910" s="48" t="str">
        <f t="shared" si="985"/>
        <v>20164</v>
      </c>
      <c r="S8910" s="49">
        <v>42472</v>
      </c>
      <c r="T8910" s="55">
        <v>3057.96</v>
      </c>
      <c r="U8910" s="50">
        <f t="shared" si="986"/>
        <v>2997.726999999999</v>
      </c>
      <c r="V8910" s="51">
        <f t="shared" si="988"/>
        <v>3050.9778688524639</v>
      </c>
      <c r="W8910" s="53">
        <f t="shared" si="989"/>
        <v>-5.9584759564280665E-3</v>
      </c>
      <c r="X8910" s="53" t="str">
        <f t="shared" si="990"/>
        <v/>
      </c>
      <c r="Y8910" s="54" t="str">
        <f t="shared" si="991"/>
        <v/>
      </c>
    </row>
    <row r="8911" spans="17:25" x14ac:dyDescent="0.25">
      <c r="Q8911" s="47">
        <f t="shared" si="987"/>
        <v>2016</v>
      </c>
      <c r="R8911" s="48" t="str">
        <f t="shared" si="985"/>
        <v>20164</v>
      </c>
      <c r="S8911" s="49">
        <v>42473</v>
      </c>
      <c r="T8911" s="55">
        <v>3036.57</v>
      </c>
      <c r="U8911" s="50">
        <f t="shared" si="986"/>
        <v>2997.726999999999</v>
      </c>
      <c r="V8911" s="51">
        <f t="shared" si="988"/>
        <v>3050.9778688524639</v>
      </c>
      <c r="W8911" s="53">
        <f t="shared" si="989"/>
        <v>-6.9948593179766094E-3</v>
      </c>
      <c r="X8911" s="53" t="str">
        <f t="shared" si="990"/>
        <v/>
      </c>
      <c r="Y8911" s="54" t="str">
        <f t="shared" si="991"/>
        <v/>
      </c>
    </row>
    <row r="8912" spans="17:25" x14ac:dyDescent="0.25">
      <c r="Q8912" s="47">
        <f t="shared" si="987"/>
        <v>2016</v>
      </c>
      <c r="R8912" s="48" t="str">
        <f t="shared" si="985"/>
        <v>20164</v>
      </c>
      <c r="S8912" s="49">
        <v>42474</v>
      </c>
      <c r="T8912" s="55">
        <v>3006.35</v>
      </c>
      <c r="U8912" s="50">
        <f t="shared" si="986"/>
        <v>2997.726999999999</v>
      </c>
      <c r="V8912" s="51">
        <f t="shared" si="988"/>
        <v>3050.9778688524639</v>
      </c>
      <c r="W8912" s="53">
        <f t="shared" si="989"/>
        <v>-9.9520182310963712E-3</v>
      </c>
      <c r="X8912" s="53" t="str">
        <f t="shared" si="990"/>
        <v/>
      </c>
      <c r="Y8912" s="54" t="str">
        <f t="shared" si="991"/>
        <v/>
      </c>
    </row>
    <row r="8913" spans="17:25" x14ac:dyDescent="0.25">
      <c r="Q8913" s="47">
        <f t="shared" si="987"/>
        <v>2016</v>
      </c>
      <c r="R8913" s="48" t="str">
        <f t="shared" si="985"/>
        <v>20164</v>
      </c>
      <c r="S8913" s="49">
        <v>42475</v>
      </c>
      <c r="T8913" s="55">
        <v>3000.78</v>
      </c>
      <c r="U8913" s="50">
        <f t="shared" si="986"/>
        <v>2997.726999999999</v>
      </c>
      <c r="V8913" s="51">
        <f t="shared" si="988"/>
        <v>3050.9778688524639</v>
      </c>
      <c r="W8913" s="53">
        <f t="shared" si="989"/>
        <v>-1.8527450230344522E-3</v>
      </c>
      <c r="X8913" s="53" t="str">
        <f t="shared" si="990"/>
        <v/>
      </c>
      <c r="Y8913" s="54" t="str">
        <f t="shared" si="991"/>
        <v/>
      </c>
    </row>
    <row r="8914" spans="17:25" x14ac:dyDescent="0.25">
      <c r="Q8914" s="47">
        <f t="shared" si="987"/>
        <v>2016</v>
      </c>
      <c r="R8914" s="48" t="str">
        <f t="shared" si="985"/>
        <v>20164</v>
      </c>
      <c r="S8914" s="49">
        <v>42476</v>
      </c>
      <c r="T8914" s="55">
        <v>2999.38</v>
      </c>
      <c r="U8914" s="50">
        <f t="shared" si="986"/>
        <v>2997.726999999999</v>
      </c>
      <c r="V8914" s="51">
        <f t="shared" si="988"/>
        <v>3050.9778688524639</v>
      </c>
      <c r="W8914" s="53">
        <f t="shared" si="989"/>
        <v>-4.6654536487178433E-4</v>
      </c>
      <c r="X8914" s="53" t="str">
        <f t="shared" si="990"/>
        <v/>
      </c>
      <c r="Y8914" s="54" t="str">
        <f t="shared" si="991"/>
        <v/>
      </c>
    </row>
    <row r="8915" spans="17:25" x14ac:dyDescent="0.25">
      <c r="Q8915" s="47">
        <f t="shared" si="987"/>
        <v>2016</v>
      </c>
      <c r="R8915" s="48" t="str">
        <f t="shared" si="985"/>
        <v>20164</v>
      </c>
      <c r="S8915" s="49">
        <v>42477</v>
      </c>
      <c r="T8915" s="55">
        <v>2999.38</v>
      </c>
      <c r="U8915" s="50">
        <f t="shared" si="986"/>
        <v>2997.726999999999</v>
      </c>
      <c r="V8915" s="51">
        <f t="shared" si="988"/>
        <v>3050.9778688524639</v>
      </c>
      <c r="W8915" s="53">
        <f t="shared" si="989"/>
        <v>0</v>
      </c>
      <c r="X8915" s="53" t="str">
        <f t="shared" si="990"/>
        <v/>
      </c>
      <c r="Y8915" s="54" t="str">
        <f t="shared" si="991"/>
        <v/>
      </c>
    </row>
    <row r="8916" spans="17:25" x14ac:dyDescent="0.25">
      <c r="Q8916" s="47">
        <f t="shared" si="987"/>
        <v>2016</v>
      </c>
      <c r="R8916" s="48" t="str">
        <f t="shared" si="985"/>
        <v>20164</v>
      </c>
      <c r="S8916" s="49">
        <v>42478</v>
      </c>
      <c r="T8916" s="55">
        <v>2999.38</v>
      </c>
      <c r="U8916" s="50">
        <f t="shared" si="986"/>
        <v>2997.726999999999</v>
      </c>
      <c r="V8916" s="51">
        <f t="shared" si="988"/>
        <v>3050.9778688524639</v>
      </c>
      <c r="W8916" s="53">
        <f t="shared" si="989"/>
        <v>0</v>
      </c>
      <c r="X8916" s="53" t="str">
        <f t="shared" si="990"/>
        <v/>
      </c>
      <c r="Y8916" s="54" t="str">
        <f t="shared" si="991"/>
        <v/>
      </c>
    </row>
    <row r="8917" spans="17:25" x14ac:dyDescent="0.25">
      <c r="Q8917" s="47">
        <f t="shared" si="987"/>
        <v>2016</v>
      </c>
      <c r="R8917" s="48" t="str">
        <f t="shared" si="985"/>
        <v>20164</v>
      </c>
      <c r="S8917" s="49">
        <v>42479</v>
      </c>
      <c r="T8917" s="55">
        <v>2995.86</v>
      </c>
      <c r="U8917" s="50">
        <f t="shared" si="986"/>
        <v>2997.726999999999</v>
      </c>
      <c r="V8917" s="51">
        <f t="shared" si="988"/>
        <v>3050.9778688524639</v>
      </c>
      <c r="W8917" s="53">
        <f t="shared" si="989"/>
        <v>-1.1735758723468992E-3</v>
      </c>
      <c r="X8917" s="53" t="str">
        <f t="shared" si="990"/>
        <v/>
      </c>
      <c r="Y8917" s="54" t="str">
        <f t="shared" si="991"/>
        <v/>
      </c>
    </row>
    <row r="8918" spans="17:25" x14ac:dyDescent="0.25">
      <c r="Q8918" s="47">
        <f t="shared" si="987"/>
        <v>2016</v>
      </c>
      <c r="R8918" s="48" t="str">
        <f t="shared" si="985"/>
        <v>20164</v>
      </c>
      <c r="S8918" s="49">
        <v>42480</v>
      </c>
      <c r="T8918" s="55">
        <v>2912.2</v>
      </c>
      <c r="U8918" s="50">
        <f t="shared" si="986"/>
        <v>2997.726999999999</v>
      </c>
      <c r="V8918" s="51">
        <f t="shared" si="988"/>
        <v>3050.9778688524639</v>
      </c>
      <c r="W8918" s="53">
        <f t="shared" si="989"/>
        <v>-2.7925203447424218E-2</v>
      </c>
      <c r="X8918" s="53" t="str">
        <f t="shared" si="990"/>
        <v/>
      </c>
      <c r="Y8918" s="54" t="str">
        <f t="shared" si="991"/>
        <v/>
      </c>
    </row>
    <row r="8919" spans="17:25" x14ac:dyDescent="0.25">
      <c r="Q8919" s="47">
        <f t="shared" si="987"/>
        <v>2016</v>
      </c>
      <c r="R8919" s="48" t="str">
        <f t="shared" si="985"/>
        <v>20164</v>
      </c>
      <c r="S8919" s="49">
        <v>42481</v>
      </c>
      <c r="T8919" s="55">
        <v>2899.92</v>
      </c>
      <c r="U8919" s="50">
        <f t="shared" si="986"/>
        <v>2997.726999999999</v>
      </c>
      <c r="V8919" s="51">
        <f t="shared" si="988"/>
        <v>3050.9778688524639</v>
      </c>
      <c r="W8919" s="53">
        <f t="shared" si="989"/>
        <v>-4.2167433555386769E-3</v>
      </c>
      <c r="X8919" s="53" t="str">
        <f t="shared" si="990"/>
        <v/>
      </c>
      <c r="Y8919" s="54" t="str">
        <f t="shared" si="991"/>
        <v/>
      </c>
    </row>
    <row r="8920" spans="17:25" x14ac:dyDescent="0.25">
      <c r="Q8920" s="47">
        <f t="shared" si="987"/>
        <v>2016</v>
      </c>
      <c r="R8920" s="48" t="str">
        <f t="shared" si="985"/>
        <v>20164</v>
      </c>
      <c r="S8920" s="49">
        <v>42482</v>
      </c>
      <c r="T8920" s="55">
        <v>2928.7</v>
      </c>
      <c r="U8920" s="50">
        <f t="shared" si="986"/>
        <v>2997.726999999999</v>
      </c>
      <c r="V8920" s="51">
        <f t="shared" si="988"/>
        <v>3050.9778688524639</v>
      </c>
      <c r="W8920" s="53">
        <f t="shared" si="989"/>
        <v>9.9244117079091421E-3</v>
      </c>
      <c r="X8920" s="53" t="str">
        <f t="shared" si="990"/>
        <v/>
      </c>
      <c r="Y8920" s="54" t="str">
        <f t="shared" si="991"/>
        <v/>
      </c>
    </row>
    <row r="8921" spans="17:25" x14ac:dyDescent="0.25">
      <c r="Q8921" s="47">
        <f t="shared" si="987"/>
        <v>2016</v>
      </c>
      <c r="R8921" s="48" t="str">
        <f t="shared" si="985"/>
        <v>20164</v>
      </c>
      <c r="S8921" s="49">
        <v>42483</v>
      </c>
      <c r="T8921" s="55">
        <v>2939.7</v>
      </c>
      <c r="U8921" s="50">
        <f t="shared" si="986"/>
        <v>2997.726999999999</v>
      </c>
      <c r="V8921" s="51">
        <f t="shared" si="988"/>
        <v>3050.9778688524639</v>
      </c>
      <c r="W8921" s="53">
        <f t="shared" si="989"/>
        <v>3.7559326663707537E-3</v>
      </c>
      <c r="X8921" s="53" t="str">
        <f t="shared" si="990"/>
        <v/>
      </c>
      <c r="Y8921" s="54" t="str">
        <f t="shared" si="991"/>
        <v/>
      </c>
    </row>
    <row r="8922" spans="17:25" x14ac:dyDescent="0.25">
      <c r="Q8922" s="47">
        <f t="shared" si="987"/>
        <v>2016</v>
      </c>
      <c r="R8922" s="48" t="str">
        <f t="shared" si="985"/>
        <v>20164</v>
      </c>
      <c r="S8922" s="49">
        <v>42484</v>
      </c>
      <c r="T8922" s="55">
        <v>2939.7</v>
      </c>
      <c r="U8922" s="50">
        <f t="shared" si="986"/>
        <v>2997.726999999999</v>
      </c>
      <c r="V8922" s="51">
        <f t="shared" si="988"/>
        <v>3050.9778688524639</v>
      </c>
      <c r="W8922" s="53">
        <f t="shared" si="989"/>
        <v>0</v>
      </c>
      <c r="X8922" s="53" t="str">
        <f t="shared" si="990"/>
        <v/>
      </c>
      <c r="Y8922" s="54" t="str">
        <f t="shared" si="991"/>
        <v/>
      </c>
    </row>
    <row r="8923" spans="17:25" x14ac:dyDescent="0.25">
      <c r="Q8923" s="47">
        <f t="shared" si="987"/>
        <v>2016</v>
      </c>
      <c r="R8923" s="48" t="str">
        <f t="shared" si="985"/>
        <v>20164</v>
      </c>
      <c r="S8923" s="49">
        <v>42485</v>
      </c>
      <c r="T8923" s="55">
        <v>2939.7</v>
      </c>
      <c r="U8923" s="50">
        <f t="shared" si="986"/>
        <v>2997.726999999999</v>
      </c>
      <c r="V8923" s="51">
        <f t="shared" si="988"/>
        <v>3050.9778688524639</v>
      </c>
      <c r="W8923" s="53">
        <f t="shared" si="989"/>
        <v>0</v>
      </c>
      <c r="X8923" s="53" t="str">
        <f t="shared" si="990"/>
        <v/>
      </c>
      <c r="Y8923" s="54" t="str">
        <f t="shared" si="991"/>
        <v/>
      </c>
    </row>
    <row r="8924" spans="17:25" x14ac:dyDescent="0.25">
      <c r="Q8924" s="47">
        <f t="shared" si="987"/>
        <v>2016</v>
      </c>
      <c r="R8924" s="48" t="str">
        <f t="shared" si="985"/>
        <v>20164</v>
      </c>
      <c r="S8924" s="49">
        <v>42486</v>
      </c>
      <c r="T8924" s="55">
        <v>2962.08</v>
      </c>
      <c r="U8924" s="50">
        <f t="shared" si="986"/>
        <v>2997.726999999999</v>
      </c>
      <c r="V8924" s="51">
        <f t="shared" si="988"/>
        <v>3050.9778688524639</v>
      </c>
      <c r="W8924" s="53">
        <f t="shared" si="989"/>
        <v>7.613021736911918E-3</v>
      </c>
      <c r="X8924" s="53" t="str">
        <f t="shared" si="990"/>
        <v/>
      </c>
      <c r="Y8924" s="54" t="str">
        <f t="shared" si="991"/>
        <v/>
      </c>
    </row>
    <row r="8925" spans="17:25" x14ac:dyDescent="0.25">
      <c r="Q8925" s="47">
        <f t="shared" si="987"/>
        <v>2016</v>
      </c>
      <c r="R8925" s="48" t="str">
        <f t="shared" si="985"/>
        <v>20164</v>
      </c>
      <c r="S8925" s="49">
        <v>42487</v>
      </c>
      <c r="T8925" s="55">
        <v>2945.37</v>
      </c>
      <c r="U8925" s="50">
        <f t="shared" si="986"/>
        <v>2997.726999999999</v>
      </c>
      <c r="V8925" s="51">
        <f t="shared" si="988"/>
        <v>3050.9778688524639</v>
      </c>
      <c r="W8925" s="53">
        <f t="shared" si="989"/>
        <v>-5.6413061092205341E-3</v>
      </c>
      <c r="X8925" s="53" t="str">
        <f t="shared" si="990"/>
        <v/>
      </c>
      <c r="Y8925" s="54" t="str">
        <f t="shared" si="991"/>
        <v/>
      </c>
    </row>
    <row r="8926" spans="17:25" x14ac:dyDescent="0.25">
      <c r="Q8926" s="47">
        <f t="shared" si="987"/>
        <v>2016</v>
      </c>
      <c r="R8926" s="48" t="str">
        <f t="shared" si="985"/>
        <v>20164</v>
      </c>
      <c r="S8926" s="49">
        <v>42488</v>
      </c>
      <c r="T8926" s="55">
        <v>2943.23</v>
      </c>
      <c r="U8926" s="50">
        <f t="shared" si="986"/>
        <v>2997.726999999999</v>
      </c>
      <c r="V8926" s="51">
        <f t="shared" si="988"/>
        <v>3050.9778688524639</v>
      </c>
      <c r="W8926" s="53">
        <f t="shared" si="989"/>
        <v>-7.2656406495619219E-4</v>
      </c>
      <c r="X8926" s="53" t="str">
        <f t="shared" si="990"/>
        <v/>
      </c>
      <c r="Y8926" s="54" t="str">
        <f t="shared" si="991"/>
        <v/>
      </c>
    </row>
    <row r="8927" spans="17:25" x14ac:dyDescent="0.25">
      <c r="Q8927" s="47">
        <f t="shared" si="987"/>
        <v>2016</v>
      </c>
      <c r="R8927" s="48" t="str">
        <f t="shared" si="985"/>
        <v>20164</v>
      </c>
      <c r="S8927" s="49">
        <v>42489</v>
      </c>
      <c r="T8927" s="55">
        <v>2885.72</v>
      </c>
      <c r="U8927" s="50">
        <f t="shared" si="986"/>
        <v>2997.726999999999</v>
      </c>
      <c r="V8927" s="51">
        <f t="shared" si="988"/>
        <v>3050.9778688524639</v>
      </c>
      <c r="W8927" s="53">
        <f t="shared" si="989"/>
        <v>-1.9539757341424324E-2</v>
      </c>
      <c r="X8927" s="53" t="str">
        <f t="shared" si="990"/>
        <v/>
      </c>
      <c r="Y8927" s="54" t="str">
        <f t="shared" si="991"/>
        <v/>
      </c>
    </row>
    <row r="8928" spans="17:25" x14ac:dyDescent="0.25">
      <c r="Q8928" s="47">
        <f t="shared" si="987"/>
        <v>2016</v>
      </c>
      <c r="R8928" s="48" t="str">
        <f t="shared" si="985"/>
        <v>20164</v>
      </c>
      <c r="S8928" s="49">
        <v>42490</v>
      </c>
      <c r="T8928" s="55">
        <v>2851.14</v>
      </c>
      <c r="U8928" s="50">
        <f t="shared" si="986"/>
        <v>2997.726999999999</v>
      </c>
      <c r="V8928" s="51">
        <f t="shared" si="988"/>
        <v>3050.9778688524639</v>
      </c>
      <c r="W8928" s="53">
        <f t="shared" si="989"/>
        <v>-1.1983144587832451E-2</v>
      </c>
      <c r="X8928" s="53" t="str">
        <f t="shared" si="990"/>
        <v/>
      </c>
      <c r="Y8928" s="54" t="str">
        <f t="shared" si="991"/>
        <v/>
      </c>
    </row>
    <row r="8929" spans="17:25" x14ac:dyDescent="0.25">
      <c r="Q8929" s="47">
        <f t="shared" si="987"/>
        <v>2016</v>
      </c>
      <c r="R8929" s="48" t="str">
        <f t="shared" si="985"/>
        <v>20165</v>
      </c>
      <c r="S8929" s="49">
        <v>42491</v>
      </c>
      <c r="T8929" s="55">
        <v>2851.14</v>
      </c>
      <c r="U8929" s="50">
        <f t="shared" si="986"/>
        <v>2993.5083870967737</v>
      </c>
      <c r="V8929" s="51">
        <f t="shared" si="988"/>
        <v>3050.9778688524639</v>
      </c>
      <c r="W8929" s="53">
        <f t="shared" si="989"/>
        <v>0</v>
      </c>
      <c r="X8929" s="53">
        <f t="shared" si="990"/>
        <v>-1.4072705430565602E-3</v>
      </c>
      <c r="Y8929" s="54" t="str">
        <f t="shared" si="991"/>
        <v/>
      </c>
    </row>
    <row r="8930" spans="17:25" x14ac:dyDescent="0.25">
      <c r="Q8930" s="47">
        <f t="shared" si="987"/>
        <v>2016</v>
      </c>
      <c r="R8930" s="48" t="str">
        <f t="shared" si="985"/>
        <v>20165</v>
      </c>
      <c r="S8930" s="49">
        <v>42492</v>
      </c>
      <c r="T8930" s="55">
        <v>2851.14</v>
      </c>
      <c r="U8930" s="50">
        <f t="shared" si="986"/>
        <v>2993.5083870967737</v>
      </c>
      <c r="V8930" s="51">
        <f t="shared" si="988"/>
        <v>3050.9778688524639</v>
      </c>
      <c r="W8930" s="53">
        <f t="shared" si="989"/>
        <v>0</v>
      </c>
      <c r="X8930" s="53" t="str">
        <f t="shared" si="990"/>
        <v/>
      </c>
      <c r="Y8930" s="54" t="str">
        <f t="shared" si="991"/>
        <v/>
      </c>
    </row>
    <row r="8931" spans="17:25" x14ac:dyDescent="0.25">
      <c r="Q8931" s="47">
        <f t="shared" si="987"/>
        <v>2016</v>
      </c>
      <c r="R8931" s="48" t="str">
        <f t="shared" si="985"/>
        <v>20165</v>
      </c>
      <c r="S8931" s="49">
        <v>42493</v>
      </c>
      <c r="T8931" s="55">
        <v>2833.78</v>
      </c>
      <c r="U8931" s="50">
        <f t="shared" si="986"/>
        <v>2993.5083870967737</v>
      </c>
      <c r="V8931" s="51">
        <f t="shared" si="988"/>
        <v>3050.9778688524639</v>
      </c>
      <c r="W8931" s="53">
        <f t="shared" si="989"/>
        <v>-6.0887925531540876E-3</v>
      </c>
      <c r="X8931" s="53" t="str">
        <f t="shared" si="990"/>
        <v/>
      </c>
      <c r="Y8931" s="54" t="str">
        <f t="shared" si="991"/>
        <v/>
      </c>
    </row>
    <row r="8932" spans="17:25" x14ac:dyDescent="0.25">
      <c r="Q8932" s="47">
        <f t="shared" si="987"/>
        <v>2016</v>
      </c>
      <c r="R8932" s="48" t="str">
        <f t="shared" si="985"/>
        <v>20165</v>
      </c>
      <c r="S8932" s="49">
        <v>42494</v>
      </c>
      <c r="T8932" s="55">
        <v>2895.51</v>
      </c>
      <c r="U8932" s="50">
        <f t="shared" si="986"/>
        <v>2993.5083870967737</v>
      </c>
      <c r="V8932" s="51">
        <f t="shared" si="988"/>
        <v>3050.9778688524639</v>
      </c>
      <c r="W8932" s="53">
        <f t="shared" si="989"/>
        <v>2.1783624699165172E-2</v>
      </c>
      <c r="X8932" s="53" t="str">
        <f t="shared" si="990"/>
        <v/>
      </c>
      <c r="Y8932" s="54" t="str">
        <f t="shared" si="991"/>
        <v/>
      </c>
    </row>
    <row r="8933" spans="17:25" x14ac:dyDescent="0.25">
      <c r="Q8933" s="47">
        <f t="shared" si="987"/>
        <v>2016</v>
      </c>
      <c r="R8933" s="48" t="str">
        <f t="shared" si="985"/>
        <v>20165</v>
      </c>
      <c r="S8933" s="49">
        <v>42495</v>
      </c>
      <c r="T8933" s="55">
        <v>2942.16</v>
      </c>
      <c r="U8933" s="50">
        <f t="shared" si="986"/>
        <v>2993.5083870967737</v>
      </c>
      <c r="V8933" s="51">
        <f t="shared" si="988"/>
        <v>3050.9778688524639</v>
      </c>
      <c r="W8933" s="53">
        <f t="shared" si="989"/>
        <v>1.6111151403379598E-2</v>
      </c>
      <c r="X8933" s="53" t="str">
        <f t="shared" si="990"/>
        <v/>
      </c>
      <c r="Y8933" s="54" t="str">
        <f t="shared" si="991"/>
        <v/>
      </c>
    </row>
    <row r="8934" spans="17:25" x14ac:dyDescent="0.25">
      <c r="Q8934" s="47">
        <f t="shared" si="987"/>
        <v>2016</v>
      </c>
      <c r="R8934" s="48" t="str">
        <f t="shared" si="985"/>
        <v>20165</v>
      </c>
      <c r="S8934" s="49">
        <v>42496</v>
      </c>
      <c r="T8934" s="55">
        <v>2952.37</v>
      </c>
      <c r="U8934" s="50">
        <f t="shared" si="986"/>
        <v>2993.5083870967737</v>
      </c>
      <c r="V8934" s="51">
        <f t="shared" si="988"/>
        <v>3050.9778688524639</v>
      </c>
      <c r="W8934" s="53">
        <f t="shared" si="989"/>
        <v>3.470239551893961E-3</v>
      </c>
      <c r="X8934" s="53" t="str">
        <f t="shared" si="990"/>
        <v/>
      </c>
      <c r="Y8934" s="54" t="str">
        <f t="shared" si="991"/>
        <v/>
      </c>
    </row>
    <row r="8935" spans="17:25" x14ac:dyDescent="0.25">
      <c r="Q8935" s="47">
        <f t="shared" si="987"/>
        <v>2016</v>
      </c>
      <c r="R8935" s="48" t="str">
        <f t="shared" si="985"/>
        <v>20165</v>
      </c>
      <c r="S8935" s="49">
        <v>42497</v>
      </c>
      <c r="T8935" s="55">
        <v>2969.62</v>
      </c>
      <c r="U8935" s="50">
        <f t="shared" si="986"/>
        <v>2993.5083870967737</v>
      </c>
      <c r="V8935" s="51">
        <f t="shared" si="988"/>
        <v>3050.9778688524639</v>
      </c>
      <c r="W8935" s="53">
        <f t="shared" si="989"/>
        <v>5.8427636102520442E-3</v>
      </c>
      <c r="X8935" s="53" t="str">
        <f t="shared" si="990"/>
        <v/>
      </c>
      <c r="Y8935" s="54" t="str">
        <f t="shared" si="991"/>
        <v/>
      </c>
    </row>
    <row r="8936" spans="17:25" x14ac:dyDescent="0.25">
      <c r="Q8936" s="47">
        <f t="shared" si="987"/>
        <v>2016</v>
      </c>
      <c r="R8936" s="48" t="str">
        <f t="shared" si="985"/>
        <v>20165</v>
      </c>
      <c r="S8936" s="49">
        <v>42498</v>
      </c>
      <c r="T8936" s="55">
        <v>2969.62</v>
      </c>
      <c r="U8936" s="50">
        <f t="shared" si="986"/>
        <v>2993.5083870967737</v>
      </c>
      <c r="V8936" s="51">
        <f t="shared" si="988"/>
        <v>3050.9778688524639</v>
      </c>
      <c r="W8936" s="53">
        <f t="shared" si="989"/>
        <v>0</v>
      </c>
      <c r="X8936" s="53" t="str">
        <f t="shared" si="990"/>
        <v/>
      </c>
      <c r="Y8936" s="54" t="str">
        <f t="shared" si="991"/>
        <v/>
      </c>
    </row>
    <row r="8937" spans="17:25" x14ac:dyDescent="0.25">
      <c r="Q8937" s="47">
        <f t="shared" si="987"/>
        <v>2016</v>
      </c>
      <c r="R8937" s="48" t="str">
        <f t="shared" si="985"/>
        <v>20165</v>
      </c>
      <c r="S8937" s="49">
        <v>42499</v>
      </c>
      <c r="T8937" s="55">
        <v>2969.62</v>
      </c>
      <c r="U8937" s="50">
        <f t="shared" si="986"/>
        <v>2993.5083870967737</v>
      </c>
      <c r="V8937" s="51">
        <f t="shared" si="988"/>
        <v>3050.9778688524639</v>
      </c>
      <c r="W8937" s="53">
        <f t="shared" si="989"/>
        <v>0</v>
      </c>
      <c r="X8937" s="53" t="str">
        <f t="shared" si="990"/>
        <v/>
      </c>
      <c r="Y8937" s="54" t="str">
        <f t="shared" si="991"/>
        <v/>
      </c>
    </row>
    <row r="8938" spans="17:25" x14ac:dyDescent="0.25">
      <c r="Q8938" s="47">
        <f t="shared" si="987"/>
        <v>2016</v>
      </c>
      <c r="R8938" s="48" t="str">
        <f t="shared" si="985"/>
        <v>20165</v>
      </c>
      <c r="S8938" s="49">
        <v>42500</v>
      </c>
      <c r="T8938" s="55">
        <v>2969.62</v>
      </c>
      <c r="U8938" s="50">
        <f t="shared" si="986"/>
        <v>2993.5083870967737</v>
      </c>
      <c r="V8938" s="51">
        <f t="shared" si="988"/>
        <v>3050.9778688524639</v>
      </c>
      <c r="W8938" s="53">
        <f t="shared" si="989"/>
        <v>0</v>
      </c>
      <c r="X8938" s="53" t="str">
        <f t="shared" si="990"/>
        <v/>
      </c>
      <c r="Y8938" s="54" t="str">
        <f t="shared" si="991"/>
        <v/>
      </c>
    </row>
    <row r="8939" spans="17:25" x14ac:dyDescent="0.25">
      <c r="Q8939" s="47">
        <f t="shared" si="987"/>
        <v>2016</v>
      </c>
      <c r="R8939" s="48" t="str">
        <f t="shared" si="985"/>
        <v>20165</v>
      </c>
      <c r="S8939" s="49">
        <v>42501</v>
      </c>
      <c r="T8939" s="55">
        <v>2979.54</v>
      </c>
      <c r="U8939" s="50">
        <f t="shared" si="986"/>
        <v>2993.5083870967737</v>
      </c>
      <c r="V8939" s="51">
        <f t="shared" si="988"/>
        <v>3050.9778688524639</v>
      </c>
      <c r="W8939" s="53">
        <f t="shared" si="989"/>
        <v>3.3404947434352295E-3</v>
      </c>
      <c r="X8939" s="53" t="str">
        <f t="shared" si="990"/>
        <v/>
      </c>
      <c r="Y8939" s="54" t="str">
        <f t="shared" si="991"/>
        <v/>
      </c>
    </row>
    <row r="8940" spans="17:25" x14ac:dyDescent="0.25">
      <c r="Q8940" s="47">
        <f t="shared" si="987"/>
        <v>2016</v>
      </c>
      <c r="R8940" s="48" t="str">
        <f t="shared" si="985"/>
        <v>20165</v>
      </c>
      <c r="S8940" s="49">
        <v>42502</v>
      </c>
      <c r="T8940" s="55">
        <v>2956.82</v>
      </c>
      <c r="U8940" s="50">
        <f t="shared" si="986"/>
        <v>2993.5083870967737</v>
      </c>
      <c r="V8940" s="51">
        <f t="shared" si="988"/>
        <v>3050.9778688524639</v>
      </c>
      <c r="W8940" s="53">
        <f t="shared" si="989"/>
        <v>-7.6253381394443265E-3</v>
      </c>
      <c r="X8940" s="53" t="str">
        <f t="shared" si="990"/>
        <v/>
      </c>
      <c r="Y8940" s="54" t="str">
        <f t="shared" si="991"/>
        <v/>
      </c>
    </row>
    <row r="8941" spans="17:25" x14ac:dyDescent="0.25">
      <c r="Q8941" s="47">
        <f t="shared" si="987"/>
        <v>2016</v>
      </c>
      <c r="R8941" s="48" t="str">
        <f t="shared" si="985"/>
        <v>20165</v>
      </c>
      <c r="S8941" s="49">
        <v>42503</v>
      </c>
      <c r="T8941" s="55">
        <v>2934.88</v>
      </c>
      <c r="U8941" s="50">
        <f t="shared" si="986"/>
        <v>2993.5083870967737</v>
      </c>
      <c r="V8941" s="51">
        <f t="shared" si="988"/>
        <v>3050.9778688524639</v>
      </c>
      <c r="W8941" s="53">
        <f t="shared" si="989"/>
        <v>-7.4201337923850419E-3</v>
      </c>
      <c r="X8941" s="53" t="str">
        <f t="shared" si="990"/>
        <v/>
      </c>
      <c r="Y8941" s="54" t="str">
        <f t="shared" si="991"/>
        <v/>
      </c>
    </row>
    <row r="8942" spans="17:25" x14ac:dyDescent="0.25">
      <c r="Q8942" s="47">
        <f t="shared" si="987"/>
        <v>2016</v>
      </c>
      <c r="R8942" s="48" t="str">
        <f t="shared" si="985"/>
        <v>20165</v>
      </c>
      <c r="S8942" s="49">
        <v>42504</v>
      </c>
      <c r="T8942" s="55">
        <v>2983.82</v>
      </c>
      <c r="U8942" s="50">
        <f t="shared" si="986"/>
        <v>2993.5083870967737</v>
      </c>
      <c r="V8942" s="51">
        <f t="shared" si="988"/>
        <v>3050.9778688524639</v>
      </c>
      <c r="W8942" s="53">
        <f t="shared" si="989"/>
        <v>1.6675298478983747E-2</v>
      </c>
      <c r="X8942" s="53" t="str">
        <f t="shared" si="990"/>
        <v/>
      </c>
      <c r="Y8942" s="54" t="str">
        <f t="shared" si="991"/>
        <v/>
      </c>
    </row>
    <row r="8943" spans="17:25" x14ac:dyDescent="0.25">
      <c r="Q8943" s="47">
        <f t="shared" si="987"/>
        <v>2016</v>
      </c>
      <c r="R8943" s="48" t="str">
        <f t="shared" si="985"/>
        <v>20165</v>
      </c>
      <c r="S8943" s="49">
        <v>42505</v>
      </c>
      <c r="T8943" s="55">
        <v>2983.82</v>
      </c>
      <c r="U8943" s="50">
        <f t="shared" si="986"/>
        <v>2993.5083870967737</v>
      </c>
      <c r="V8943" s="51">
        <f t="shared" si="988"/>
        <v>3050.9778688524639</v>
      </c>
      <c r="W8943" s="53">
        <f t="shared" si="989"/>
        <v>0</v>
      </c>
      <c r="X8943" s="53" t="str">
        <f t="shared" si="990"/>
        <v/>
      </c>
      <c r="Y8943" s="54" t="str">
        <f t="shared" si="991"/>
        <v/>
      </c>
    </row>
    <row r="8944" spans="17:25" x14ac:dyDescent="0.25">
      <c r="Q8944" s="47">
        <f t="shared" si="987"/>
        <v>2016</v>
      </c>
      <c r="R8944" s="48" t="str">
        <f t="shared" si="985"/>
        <v>20165</v>
      </c>
      <c r="S8944" s="49">
        <v>42506</v>
      </c>
      <c r="T8944" s="55">
        <v>2983.82</v>
      </c>
      <c r="U8944" s="50">
        <f t="shared" si="986"/>
        <v>2993.5083870967737</v>
      </c>
      <c r="V8944" s="51">
        <f t="shared" si="988"/>
        <v>3050.9778688524639</v>
      </c>
      <c r="W8944" s="53">
        <f t="shared" si="989"/>
        <v>0</v>
      </c>
      <c r="X8944" s="53" t="str">
        <f t="shared" si="990"/>
        <v/>
      </c>
      <c r="Y8944" s="54" t="str">
        <f t="shared" si="991"/>
        <v/>
      </c>
    </row>
    <row r="8945" spans="17:25" x14ac:dyDescent="0.25">
      <c r="Q8945" s="47">
        <f t="shared" si="987"/>
        <v>2016</v>
      </c>
      <c r="R8945" s="48" t="str">
        <f t="shared" si="985"/>
        <v>20165</v>
      </c>
      <c r="S8945" s="49">
        <v>42507</v>
      </c>
      <c r="T8945" s="55">
        <v>3007.74</v>
      </c>
      <c r="U8945" s="50">
        <f t="shared" si="986"/>
        <v>2993.5083870967737</v>
      </c>
      <c r="V8945" s="51">
        <f t="shared" si="988"/>
        <v>3050.9778688524639</v>
      </c>
      <c r="W8945" s="53">
        <f t="shared" si="989"/>
        <v>8.0165693641036651E-3</v>
      </c>
      <c r="X8945" s="53" t="str">
        <f t="shared" si="990"/>
        <v/>
      </c>
      <c r="Y8945" s="54" t="str">
        <f t="shared" si="991"/>
        <v/>
      </c>
    </row>
    <row r="8946" spans="17:25" x14ac:dyDescent="0.25">
      <c r="Q8946" s="47">
        <f t="shared" si="987"/>
        <v>2016</v>
      </c>
      <c r="R8946" s="48" t="str">
        <f t="shared" si="985"/>
        <v>20165</v>
      </c>
      <c r="S8946" s="49">
        <v>42508</v>
      </c>
      <c r="T8946" s="55">
        <v>3020.89</v>
      </c>
      <c r="U8946" s="50">
        <f t="shared" si="986"/>
        <v>2993.5083870967737</v>
      </c>
      <c r="V8946" s="51">
        <f t="shared" si="988"/>
        <v>3050.9778688524639</v>
      </c>
      <c r="W8946" s="53">
        <f t="shared" si="989"/>
        <v>4.3720534354698692E-3</v>
      </c>
      <c r="X8946" s="53" t="str">
        <f t="shared" si="990"/>
        <v/>
      </c>
      <c r="Y8946" s="54" t="str">
        <f t="shared" si="991"/>
        <v/>
      </c>
    </row>
    <row r="8947" spans="17:25" x14ac:dyDescent="0.25">
      <c r="Q8947" s="47">
        <f t="shared" si="987"/>
        <v>2016</v>
      </c>
      <c r="R8947" s="48" t="str">
        <f t="shared" si="985"/>
        <v>20165</v>
      </c>
      <c r="S8947" s="49">
        <v>42509</v>
      </c>
      <c r="T8947" s="55">
        <v>3031.48</v>
      </c>
      <c r="U8947" s="50">
        <f t="shared" si="986"/>
        <v>2993.5083870967737</v>
      </c>
      <c r="V8947" s="51">
        <f t="shared" si="988"/>
        <v>3050.9778688524639</v>
      </c>
      <c r="W8947" s="53">
        <f t="shared" si="989"/>
        <v>3.505589412391652E-3</v>
      </c>
      <c r="X8947" s="53" t="str">
        <f t="shared" si="990"/>
        <v/>
      </c>
      <c r="Y8947" s="54" t="str">
        <f t="shared" si="991"/>
        <v/>
      </c>
    </row>
    <row r="8948" spans="17:25" x14ac:dyDescent="0.25">
      <c r="Q8948" s="47">
        <f t="shared" si="987"/>
        <v>2016</v>
      </c>
      <c r="R8948" s="48" t="str">
        <f t="shared" si="985"/>
        <v>20165</v>
      </c>
      <c r="S8948" s="49">
        <v>42510</v>
      </c>
      <c r="T8948" s="55">
        <v>3056.06</v>
      </c>
      <c r="U8948" s="50">
        <f t="shared" si="986"/>
        <v>2993.5083870967737</v>
      </c>
      <c r="V8948" s="51">
        <f t="shared" si="988"/>
        <v>3050.9778688524639</v>
      </c>
      <c r="W8948" s="53">
        <f t="shared" si="989"/>
        <v>8.1082507554066652E-3</v>
      </c>
      <c r="X8948" s="53" t="str">
        <f t="shared" si="990"/>
        <v/>
      </c>
      <c r="Y8948" s="54" t="str">
        <f t="shared" si="991"/>
        <v/>
      </c>
    </row>
    <row r="8949" spans="17:25" x14ac:dyDescent="0.25">
      <c r="Q8949" s="47">
        <f t="shared" si="987"/>
        <v>2016</v>
      </c>
      <c r="R8949" s="48" t="str">
        <f t="shared" si="985"/>
        <v>20165</v>
      </c>
      <c r="S8949" s="49">
        <v>42511</v>
      </c>
      <c r="T8949" s="55">
        <v>3047.99</v>
      </c>
      <c r="U8949" s="50">
        <f t="shared" si="986"/>
        <v>2993.5083870967737</v>
      </c>
      <c r="V8949" s="51">
        <f t="shared" si="988"/>
        <v>3050.9778688524639</v>
      </c>
      <c r="W8949" s="53">
        <f t="shared" si="989"/>
        <v>-2.6406549609628849E-3</v>
      </c>
      <c r="X8949" s="53" t="str">
        <f t="shared" si="990"/>
        <v/>
      </c>
      <c r="Y8949" s="54" t="str">
        <f t="shared" si="991"/>
        <v/>
      </c>
    </row>
    <row r="8950" spans="17:25" x14ac:dyDescent="0.25">
      <c r="Q8950" s="47">
        <f t="shared" si="987"/>
        <v>2016</v>
      </c>
      <c r="R8950" s="48" t="str">
        <f t="shared" si="985"/>
        <v>20165</v>
      </c>
      <c r="S8950" s="49">
        <v>42512</v>
      </c>
      <c r="T8950" s="55">
        <v>3047.99</v>
      </c>
      <c r="U8950" s="50">
        <f t="shared" si="986"/>
        <v>2993.5083870967737</v>
      </c>
      <c r="V8950" s="51">
        <f t="shared" si="988"/>
        <v>3050.9778688524639</v>
      </c>
      <c r="W8950" s="53">
        <f t="shared" si="989"/>
        <v>0</v>
      </c>
      <c r="X8950" s="53" t="str">
        <f t="shared" si="990"/>
        <v/>
      </c>
      <c r="Y8950" s="54" t="str">
        <f t="shared" si="991"/>
        <v/>
      </c>
    </row>
    <row r="8951" spans="17:25" x14ac:dyDescent="0.25">
      <c r="Q8951" s="47">
        <f t="shared" si="987"/>
        <v>2016</v>
      </c>
      <c r="R8951" s="48" t="str">
        <f t="shared" si="985"/>
        <v>20165</v>
      </c>
      <c r="S8951" s="49">
        <v>42513</v>
      </c>
      <c r="T8951" s="55">
        <v>3047.99</v>
      </c>
      <c r="U8951" s="50">
        <f t="shared" si="986"/>
        <v>2993.5083870967737</v>
      </c>
      <c r="V8951" s="51">
        <f t="shared" si="988"/>
        <v>3050.9778688524639</v>
      </c>
      <c r="W8951" s="53">
        <f t="shared" si="989"/>
        <v>0</v>
      </c>
      <c r="X8951" s="53" t="str">
        <f t="shared" si="990"/>
        <v/>
      </c>
      <c r="Y8951" s="54" t="str">
        <f t="shared" si="991"/>
        <v/>
      </c>
    </row>
    <row r="8952" spans="17:25" x14ac:dyDescent="0.25">
      <c r="Q8952" s="47">
        <f t="shared" si="987"/>
        <v>2016</v>
      </c>
      <c r="R8952" s="48" t="str">
        <f t="shared" si="985"/>
        <v>20165</v>
      </c>
      <c r="S8952" s="49">
        <v>42514</v>
      </c>
      <c r="T8952" s="55">
        <v>3058.25</v>
      </c>
      <c r="U8952" s="50">
        <f t="shared" si="986"/>
        <v>2993.5083870967737</v>
      </c>
      <c r="V8952" s="51">
        <f t="shared" si="988"/>
        <v>3050.9778688524639</v>
      </c>
      <c r="W8952" s="53">
        <f t="shared" si="989"/>
        <v>3.3661527760917576E-3</v>
      </c>
      <c r="X8952" s="53" t="str">
        <f t="shared" si="990"/>
        <v/>
      </c>
      <c r="Y8952" s="54" t="str">
        <f t="shared" si="991"/>
        <v/>
      </c>
    </row>
    <row r="8953" spans="17:25" x14ac:dyDescent="0.25">
      <c r="Q8953" s="47">
        <f t="shared" si="987"/>
        <v>2016</v>
      </c>
      <c r="R8953" s="48" t="str">
        <f t="shared" si="985"/>
        <v>20165</v>
      </c>
      <c r="S8953" s="49">
        <v>42515</v>
      </c>
      <c r="T8953" s="55">
        <v>3059.92</v>
      </c>
      <c r="U8953" s="50">
        <f t="shared" si="986"/>
        <v>2993.5083870967737</v>
      </c>
      <c r="V8953" s="51">
        <f t="shared" si="988"/>
        <v>3050.9778688524639</v>
      </c>
      <c r="W8953" s="53">
        <f t="shared" si="989"/>
        <v>5.4606392544753746E-4</v>
      </c>
      <c r="X8953" s="53" t="str">
        <f t="shared" si="990"/>
        <v/>
      </c>
      <c r="Y8953" s="54" t="str">
        <f t="shared" si="991"/>
        <v/>
      </c>
    </row>
    <row r="8954" spans="17:25" x14ac:dyDescent="0.25">
      <c r="Q8954" s="47">
        <f t="shared" si="987"/>
        <v>2016</v>
      </c>
      <c r="R8954" s="48" t="str">
        <f t="shared" si="985"/>
        <v>20165</v>
      </c>
      <c r="S8954" s="49">
        <v>42516</v>
      </c>
      <c r="T8954" s="55">
        <v>3061.89</v>
      </c>
      <c r="U8954" s="50">
        <f t="shared" si="986"/>
        <v>2993.5083870967737</v>
      </c>
      <c r="V8954" s="51">
        <f t="shared" si="988"/>
        <v>3050.9778688524639</v>
      </c>
      <c r="W8954" s="53">
        <f t="shared" si="989"/>
        <v>6.438076812464999E-4</v>
      </c>
      <c r="X8954" s="53" t="str">
        <f t="shared" si="990"/>
        <v/>
      </c>
      <c r="Y8954" s="54" t="str">
        <f t="shared" si="991"/>
        <v/>
      </c>
    </row>
    <row r="8955" spans="17:25" x14ac:dyDescent="0.25">
      <c r="Q8955" s="47">
        <f t="shared" si="987"/>
        <v>2016</v>
      </c>
      <c r="R8955" s="48" t="str">
        <f t="shared" si="985"/>
        <v>20165</v>
      </c>
      <c r="S8955" s="49">
        <v>42517</v>
      </c>
      <c r="T8955" s="55">
        <v>3054.6</v>
      </c>
      <c r="U8955" s="50">
        <f t="shared" si="986"/>
        <v>2993.5083870967737</v>
      </c>
      <c r="V8955" s="51">
        <f t="shared" si="988"/>
        <v>3050.9778688524639</v>
      </c>
      <c r="W8955" s="53">
        <f t="shared" si="989"/>
        <v>-2.3808823961670722E-3</v>
      </c>
      <c r="X8955" s="53" t="str">
        <f t="shared" si="990"/>
        <v/>
      </c>
      <c r="Y8955" s="54" t="str">
        <f t="shared" si="991"/>
        <v/>
      </c>
    </row>
    <row r="8956" spans="17:25" x14ac:dyDescent="0.25">
      <c r="Q8956" s="47">
        <f t="shared" si="987"/>
        <v>2016</v>
      </c>
      <c r="R8956" s="48" t="str">
        <f t="shared" si="985"/>
        <v>20165</v>
      </c>
      <c r="S8956" s="49">
        <v>42518</v>
      </c>
      <c r="T8956" s="55">
        <v>3069.17</v>
      </c>
      <c r="U8956" s="50">
        <f t="shared" si="986"/>
        <v>2993.5083870967737</v>
      </c>
      <c r="V8956" s="51">
        <f t="shared" si="988"/>
        <v>3050.9778688524639</v>
      </c>
      <c r="W8956" s="53">
        <f t="shared" si="989"/>
        <v>4.7698553002031296E-3</v>
      </c>
      <c r="X8956" s="53" t="str">
        <f t="shared" si="990"/>
        <v/>
      </c>
      <c r="Y8956" s="54" t="str">
        <f t="shared" si="991"/>
        <v/>
      </c>
    </row>
    <row r="8957" spans="17:25" x14ac:dyDescent="0.25">
      <c r="Q8957" s="47">
        <f t="shared" si="987"/>
        <v>2016</v>
      </c>
      <c r="R8957" s="48" t="str">
        <f t="shared" si="985"/>
        <v>20165</v>
      </c>
      <c r="S8957" s="49">
        <v>42519</v>
      </c>
      <c r="T8957" s="55">
        <v>3069.17</v>
      </c>
      <c r="U8957" s="50">
        <f t="shared" si="986"/>
        <v>2993.5083870967737</v>
      </c>
      <c r="V8957" s="51">
        <f t="shared" si="988"/>
        <v>3050.9778688524639</v>
      </c>
      <c r="W8957" s="53">
        <f t="shared" si="989"/>
        <v>0</v>
      </c>
      <c r="X8957" s="53" t="str">
        <f t="shared" si="990"/>
        <v/>
      </c>
      <c r="Y8957" s="54" t="str">
        <f t="shared" si="991"/>
        <v/>
      </c>
    </row>
    <row r="8958" spans="17:25" x14ac:dyDescent="0.25">
      <c r="Q8958" s="47">
        <f t="shared" si="987"/>
        <v>2016</v>
      </c>
      <c r="R8958" s="48" t="str">
        <f t="shared" si="985"/>
        <v>20165</v>
      </c>
      <c r="S8958" s="49">
        <v>42520</v>
      </c>
      <c r="T8958" s="55">
        <v>3069.17</v>
      </c>
      <c r="U8958" s="50">
        <f t="shared" si="986"/>
        <v>2993.5083870967737</v>
      </c>
      <c r="V8958" s="51">
        <f t="shared" si="988"/>
        <v>3050.9778688524639</v>
      </c>
      <c r="W8958" s="53">
        <f t="shared" si="989"/>
        <v>0</v>
      </c>
      <c r="X8958" s="53" t="str">
        <f t="shared" si="990"/>
        <v/>
      </c>
      <c r="Y8958" s="54" t="str">
        <f t="shared" si="991"/>
        <v/>
      </c>
    </row>
    <row r="8959" spans="17:25" x14ac:dyDescent="0.25">
      <c r="Q8959" s="47">
        <f t="shared" si="987"/>
        <v>2016</v>
      </c>
      <c r="R8959" s="48" t="str">
        <f t="shared" si="985"/>
        <v>20165</v>
      </c>
      <c r="S8959" s="49">
        <v>42521</v>
      </c>
      <c r="T8959" s="55">
        <v>3069.17</v>
      </c>
      <c r="U8959" s="50">
        <f t="shared" si="986"/>
        <v>2993.5083870967737</v>
      </c>
      <c r="V8959" s="51">
        <f t="shared" si="988"/>
        <v>3050.9778688524639</v>
      </c>
      <c r="W8959" s="53">
        <f t="shared" si="989"/>
        <v>0</v>
      </c>
      <c r="X8959" s="53" t="str">
        <f t="shared" si="990"/>
        <v/>
      </c>
      <c r="Y8959" s="54" t="str">
        <f t="shared" si="991"/>
        <v/>
      </c>
    </row>
    <row r="8960" spans="17:25" x14ac:dyDescent="0.25">
      <c r="Q8960" s="47">
        <f t="shared" si="987"/>
        <v>2016</v>
      </c>
      <c r="R8960" s="48" t="str">
        <f t="shared" si="985"/>
        <v>20166</v>
      </c>
      <c r="S8960" s="49">
        <v>42522</v>
      </c>
      <c r="T8960" s="55">
        <v>3089.65</v>
      </c>
      <c r="U8960" s="50">
        <f t="shared" si="986"/>
        <v>2992.8586666666661</v>
      </c>
      <c r="V8960" s="51">
        <f t="shared" si="988"/>
        <v>3050.9778688524639</v>
      </c>
      <c r="W8960" s="53">
        <f t="shared" si="989"/>
        <v>6.6728138226295197E-3</v>
      </c>
      <c r="X8960" s="53">
        <f t="shared" si="990"/>
        <v>-2.170431300303477E-4</v>
      </c>
      <c r="Y8960" s="54" t="str">
        <f t="shared" si="991"/>
        <v/>
      </c>
    </row>
    <row r="8961" spans="17:25" x14ac:dyDescent="0.25">
      <c r="Q8961" s="47">
        <f t="shared" si="987"/>
        <v>2016</v>
      </c>
      <c r="R8961" s="48" t="str">
        <f t="shared" si="985"/>
        <v>20166</v>
      </c>
      <c r="S8961" s="49">
        <v>42523</v>
      </c>
      <c r="T8961" s="55">
        <v>3117.83</v>
      </c>
      <c r="U8961" s="50">
        <f t="shared" si="986"/>
        <v>2992.8586666666661</v>
      </c>
      <c r="V8961" s="51">
        <f t="shared" si="988"/>
        <v>3050.9778688524639</v>
      </c>
      <c r="W8961" s="53">
        <f t="shared" si="989"/>
        <v>9.1207741977246126E-3</v>
      </c>
      <c r="X8961" s="53" t="str">
        <f t="shared" si="990"/>
        <v/>
      </c>
      <c r="Y8961" s="54" t="str">
        <f t="shared" si="991"/>
        <v/>
      </c>
    </row>
    <row r="8962" spans="17:25" x14ac:dyDescent="0.25">
      <c r="Q8962" s="47">
        <f t="shared" si="987"/>
        <v>2016</v>
      </c>
      <c r="R8962" s="48" t="str">
        <f t="shared" si="985"/>
        <v>20166</v>
      </c>
      <c r="S8962" s="49">
        <v>42524</v>
      </c>
      <c r="T8962" s="55">
        <v>3110.88</v>
      </c>
      <c r="U8962" s="50">
        <f t="shared" si="986"/>
        <v>2992.8586666666661</v>
      </c>
      <c r="V8962" s="51">
        <f t="shared" si="988"/>
        <v>3050.9778688524639</v>
      </c>
      <c r="W8962" s="53">
        <f t="shared" si="989"/>
        <v>-2.2291144802634166E-3</v>
      </c>
      <c r="X8962" s="53" t="str">
        <f t="shared" si="990"/>
        <v/>
      </c>
      <c r="Y8962" s="54" t="str">
        <f t="shared" si="991"/>
        <v/>
      </c>
    </row>
    <row r="8963" spans="17:25" x14ac:dyDescent="0.25">
      <c r="Q8963" s="47">
        <f t="shared" si="987"/>
        <v>2016</v>
      </c>
      <c r="R8963" s="48" t="str">
        <f t="shared" si="985"/>
        <v>20166</v>
      </c>
      <c r="S8963" s="49">
        <v>42525</v>
      </c>
      <c r="T8963" s="55">
        <v>3017.71</v>
      </c>
      <c r="U8963" s="50">
        <f t="shared" si="986"/>
        <v>2992.8586666666661</v>
      </c>
      <c r="V8963" s="51">
        <f t="shared" si="988"/>
        <v>3050.9778688524639</v>
      </c>
      <c r="W8963" s="53">
        <f t="shared" si="989"/>
        <v>-2.9949724836702218E-2</v>
      </c>
      <c r="X8963" s="53" t="str">
        <f t="shared" si="990"/>
        <v/>
      </c>
      <c r="Y8963" s="54" t="str">
        <f t="shared" si="991"/>
        <v/>
      </c>
    </row>
    <row r="8964" spans="17:25" x14ac:dyDescent="0.25">
      <c r="Q8964" s="47">
        <f t="shared" si="987"/>
        <v>2016</v>
      </c>
      <c r="R8964" s="48" t="str">
        <f t="shared" si="985"/>
        <v>20166</v>
      </c>
      <c r="S8964" s="49">
        <v>42526</v>
      </c>
      <c r="T8964" s="55">
        <v>3017.71</v>
      </c>
      <c r="U8964" s="50">
        <f t="shared" si="986"/>
        <v>2992.8586666666661</v>
      </c>
      <c r="V8964" s="51">
        <f t="shared" si="988"/>
        <v>3050.9778688524639</v>
      </c>
      <c r="W8964" s="53">
        <f t="shared" si="989"/>
        <v>0</v>
      </c>
      <c r="X8964" s="53" t="str">
        <f t="shared" si="990"/>
        <v/>
      </c>
      <c r="Y8964" s="54" t="str">
        <f t="shared" si="991"/>
        <v/>
      </c>
    </row>
    <row r="8965" spans="17:25" x14ac:dyDescent="0.25">
      <c r="Q8965" s="47">
        <f t="shared" si="987"/>
        <v>2016</v>
      </c>
      <c r="R8965" s="48" t="str">
        <f t="shared" si="985"/>
        <v>20166</v>
      </c>
      <c r="S8965" s="49">
        <v>42527</v>
      </c>
      <c r="T8965" s="55">
        <v>3017.71</v>
      </c>
      <c r="U8965" s="50">
        <f t="shared" si="986"/>
        <v>2992.8586666666661</v>
      </c>
      <c r="V8965" s="51">
        <f t="shared" si="988"/>
        <v>3050.9778688524639</v>
      </c>
      <c r="W8965" s="53">
        <f t="shared" si="989"/>
        <v>0</v>
      </c>
      <c r="X8965" s="53" t="str">
        <f t="shared" si="990"/>
        <v/>
      </c>
      <c r="Y8965" s="54" t="str">
        <f t="shared" si="991"/>
        <v/>
      </c>
    </row>
    <row r="8966" spans="17:25" x14ac:dyDescent="0.25">
      <c r="Q8966" s="47">
        <f t="shared" si="987"/>
        <v>2016</v>
      </c>
      <c r="R8966" s="48" t="str">
        <f t="shared" si="985"/>
        <v>20166</v>
      </c>
      <c r="S8966" s="49">
        <v>42528</v>
      </c>
      <c r="T8966" s="55">
        <v>3017.71</v>
      </c>
      <c r="U8966" s="50">
        <f t="shared" si="986"/>
        <v>2992.8586666666661</v>
      </c>
      <c r="V8966" s="51">
        <f t="shared" si="988"/>
        <v>3050.9778688524639</v>
      </c>
      <c r="W8966" s="53">
        <f t="shared" si="989"/>
        <v>0</v>
      </c>
      <c r="X8966" s="53" t="str">
        <f t="shared" si="990"/>
        <v/>
      </c>
      <c r="Y8966" s="54" t="str">
        <f t="shared" si="991"/>
        <v/>
      </c>
    </row>
    <row r="8967" spans="17:25" x14ac:dyDescent="0.25">
      <c r="Q8967" s="47">
        <f t="shared" si="987"/>
        <v>2016</v>
      </c>
      <c r="R8967" s="48" t="str">
        <f t="shared" ref="R8967:R9030" si="992">+YEAR(S8967)&amp;MONTH(S8967)</f>
        <v>20166</v>
      </c>
      <c r="S8967" s="49">
        <v>42529</v>
      </c>
      <c r="T8967" s="55">
        <v>2950.95</v>
      </c>
      <c r="U8967" s="50">
        <f t="shared" ref="U8967:U9030" si="993">+AVERAGEIF($R$3:$R$12000,R8967,$T$3:$T$12000)</f>
        <v>2992.8586666666661</v>
      </c>
      <c r="V8967" s="51">
        <f t="shared" si="988"/>
        <v>3050.9778688524639</v>
      </c>
      <c r="W8967" s="53">
        <f t="shared" si="989"/>
        <v>-2.2122735451716724E-2</v>
      </c>
      <c r="X8967" s="53" t="str">
        <f t="shared" si="990"/>
        <v/>
      </c>
      <c r="Y8967" s="54" t="str">
        <f t="shared" si="991"/>
        <v/>
      </c>
    </row>
    <row r="8968" spans="17:25" x14ac:dyDescent="0.25">
      <c r="Q8968" s="47">
        <f t="shared" ref="Q8968:Q9031" si="994">+YEAR(S8968)</f>
        <v>2016</v>
      </c>
      <c r="R8968" s="48" t="str">
        <f t="shared" si="992"/>
        <v>20166</v>
      </c>
      <c r="S8968" s="49">
        <v>42530</v>
      </c>
      <c r="T8968" s="55">
        <v>2905.23</v>
      </c>
      <c r="U8968" s="50">
        <f t="shared" si="993"/>
        <v>2992.8586666666661</v>
      </c>
      <c r="V8968" s="51">
        <f t="shared" ref="V8968:V9031" si="995">+AVERAGEIF($Q$3:$Q$12000,Q8968,$T$3:$T$12000)</f>
        <v>3050.9778688524639</v>
      </c>
      <c r="W8968" s="53">
        <f t="shared" si="989"/>
        <v>-1.5493315711889277E-2</v>
      </c>
      <c r="X8968" s="53" t="str">
        <f t="shared" si="990"/>
        <v/>
      </c>
      <c r="Y8968" s="54" t="str">
        <f t="shared" si="991"/>
        <v/>
      </c>
    </row>
    <row r="8969" spans="17:25" x14ac:dyDescent="0.25">
      <c r="Q8969" s="47">
        <f t="shared" si="994"/>
        <v>2016</v>
      </c>
      <c r="R8969" s="48" t="str">
        <f t="shared" si="992"/>
        <v>20166</v>
      </c>
      <c r="S8969" s="49">
        <v>42531</v>
      </c>
      <c r="T8969" s="55">
        <v>2942.13</v>
      </c>
      <c r="U8969" s="50">
        <f t="shared" si="993"/>
        <v>2992.8586666666661</v>
      </c>
      <c r="V8969" s="51">
        <f t="shared" si="995"/>
        <v>3050.9778688524639</v>
      </c>
      <c r="W8969" s="53">
        <f t="shared" ref="W8969:W9032" si="996">+T8969/T8968-1</f>
        <v>1.2701231916233846E-2</v>
      </c>
      <c r="X8969" s="53" t="str">
        <f t="shared" ref="X8969:X9032" si="997">IF(U8969/U8968-1=0,"",U8969/U8968-1)</f>
        <v/>
      </c>
      <c r="Y8969" s="54" t="str">
        <f t="shared" ref="Y8969:Y9032" si="998">+IF(V8969=V8968,"",V8969/V8968-1)</f>
        <v/>
      </c>
    </row>
    <row r="8970" spans="17:25" x14ac:dyDescent="0.25">
      <c r="Q8970" s="47">
        <f t="shared" si="994"/>
        <v>2016</v>
      </c>
      <c r="R8970" s="48" t="str">
        <f t="shared" si="992"/>
        <v>20166</v>
      </c>
      <c r="S8970" s="49">
        <v>42532</v>
      </c>
      <c r="T8970" s="55">
        <v>2969.83</v>
      </c>
      <c r="U8970" s="50">
        <f t="shared" si="993"/>
        <v>2992.8586666666661</v>
      </c>
      <c r="V8970" s="51">
        <f t="shared" si="995"/>
        <v>3050.9778688524639</v>
      </c>
      <c r="W8970" s="53">
        <f t="shared" si="996"/>
        <v>9.4149476739640026E-3</v>
      </c>
      <c r="X8970" s="53" t="str">
        <f t="shared" si="997"/>
        <v/>
      </c>
      <c r="Y8970" s="54" t="str">
        <f t="shared" si="998"/>
        <v/>
      </c>
    </row>
    <row r="8971" spans="17:25" x14ac:dyDescent="0.25">
      <c r="Q8971" s="47">
        <f t="shared" si="994"/>
        <v>2016</v>
      </c>
      <c r="R8971" s="48" t="str">
        <f t="shared" si="992"/>
        <v>20166</v>
      </c>
      <c r="S8971" s="49">
        <v>42533</v>
      </c>
      <c r="T8971" s="55">
        <v>2969.83</v>
      </c>
      <c r="U8971" s="50">
        <f t="shared" si="993"/>
        <v>2992.8586666666661</v>
      </c>
      <c r="V8971" s="51">
        <f t="shared" si="995"/>
        <v>3050.9778688524639</v>
      </c>
      <c r="W8971" s="53">
        <f t="shared" si="996"/>
        <v>0</v>
      </c>
      <c r="X8971" s="53" t="str">
        <f t="shared" si="997"/>
        <v/>
      </c>
      <c r="Y8971" s="54" t="str">
        <f t="shared" si="998"/>
        <v/>
      </c>
    </row>
    <row r="8972" spans="17:25" x14ac:dyDescent="0.25">
      <c r="Q8972" s="47">
        <f t="shared" si="994"/>
        <v>2016</v>
      </c>
      <c r="R8972" s="48" t="str">
        <f t="shared" si="992"/>
        <v>20166</v>
      </c>
      <c r="S8972" s="49">
        <v>42534</v>
      </c>
      <c r="T8972" s="55">
        <v>2969.83</v>
      </c>
      <c r="U8972" s="50">
        <f t="shared" si="993"/>
        <v>2992.8586666666661</v>
      </c>
      <c r="V8972" s="51">
        <f t="shared" si="995"/>
        <v>3050.9778688524639</v>
      </c>
      <c r="W8972" s="53">
        <f t="shared" si="996"/>
        <v>0</v>
      </c>
      <c r="X8972" s="53" t="str">
        <f t="shared" si="997"/>
        <v/>
      </c>
      <c r="Y8972" s="54" t="str">
        <f t="shared" si="998"/>
        <v/>
      </c>
    </row>
    <row r="8973" spans="17:25" x14ac:dyDescent="0.25">
      <c r="Q8973" s="47">
        <f t="shared" si="994"/>
        <v>2016</v>
      </c>
      <c r="R8973" s="48" t="str">
        <f t="shared" si="992"/>
        <v>20166</v>
      </c>
      <c r="S8973" s="49">
        <v>42535</v>
      </c>
      <c r="T8973" s="55">
        <v>2990.35</v>
      </c>
      <c r="U8973" s="50">
        <f t="shared" si="993"/>
        <v>2992.8586666666661</v>
      </c>
      <c r="V8973" s="51">
        <f t="shared" si="995"/>
        <v>3050.9778688524639</v>
      </c>
      <c r="W8973" s="53">
        <f t="shared" si="996"/>
        <v>6.9094864015786239E-3</v>
      </c>
      <c r="X8973" s="53" t="str">
        <f t="shared" si="997"/>
        <v/>
      </c>
      <c r="Y8973" s="54" t="str">
        <f t="shared" si="998"/>
        <v/>
      </c>
    </row>
    <row r="8974" spans="17:25" x14ac:dyDescent="0.25">
      <c r="Q8974" s="47">
        <f t="shared" si="994"/>
        <v>2016</v>
      </c>
      <c r="R8974" s="48" t="str">
        <f t="shared" si="992"/>
        <v>20166</v>
      </c>
      <c r="S8974" s="49">
        <v>42536</v>
      </c>
      <c r="T8974" s="55">
        <v>3003.28</v>
      </c>
      <c r="U8974" s="50">
        <f t="shared" si="993"/>
        <v>2992.8586666666661</v>
      </c>
      <c r="V8974" s="51">
        <f t="shared" si="995"/>
        <v>3050.9778688524639</v>
      </c>
      <c r="W8974" s="53">
        <f t="shared" si="996"/>
        <v>4.3239085725752524E-3</v>
      </c>
      <c r="X8974" s="53" t="str">
        <f t="shared" si="997"/>
        <v/>
      </c>
      <c r="Y8974" s="54" t="str">
        <f t="shared" si="998"/>
        <v/>
      </c>
    </row>
    <row r="8975" spans="17:25" x14ac:dyDescent="0.25">
      <c r="Q8975" s="47">
        <f t="shared" si="994"/>
        <v>2016</v>
      </c>
      <c r="R8975" s="48" t="str">
        <f t="shared" si="992"/>
        <v>20166</v>
      </c>
      <c r="S8975" s="49">
        <v>42537</v>
      </c>
      <c r="T8975" s="55">
        <v>2989.56</v>
      </c>
      <c r="U8975" s="50">
        <f t="shared" si="993"/>
        <v>2992.8586666666661</v>
      </c>
      <c r="V8975" s="51">
        <f t="shared" si="995"/>
        <v>3050.9778688524639</v>
      </c>
      <c r="W8975" s="53">
        <f t="shared" si="996"/>
        <v>-4.5683386164461215E-3</v>
      </c>
      <c r="X8975" s="53" t="str">
        <f t="shared" si="997"/>
        <v/>
      </c>
      <c r="Y8975" s="54" t="str">
        <f t="shared" si="998"/>
        <v/>
      </c>
    </row>
    <row r="8976" spans="17:25" x14ac:dyDescent="0.25">
      <c r="Q8976" s="47">
        <f t="shared" si="994"/>
        <v>2016</v>
      </c>
      <c r="R8976" s="48" t="str">
        <f t="shared" si="992"/>
        <v>20166</v>
      </c>
      <c r="S8976" s="49">
        <v>42538</v>
      </c>
      <c r="T8976" s="55">
        <v>3019.12</v>
      </c>
      <c r="U8976" s="50">
        <f t="shared" si="993"/>
        <v>2992.8586666666661</v>
      </c>
      <c r="V8976" s="51">
        <f t="shared" si="995"/>
        <v>3050.9778688524639</v>
      </c>
      <c r="W8976" s="53">
        <f t="shared" si="996"/>
        <v>9.887742677852307E-3</v>
      </c>
      <c r="X8976" s="53" t="str">
        <f t="shared" si="997"/>
        <v/>
      </c>
      <c r="Y8976" s="54" t="str">
        <f t="shared" si="998"/>
        <v/>
      </c>
    </row>
    <row r="8977" spans="17:25" x14ac:dyDescent="0.25">
      <c r="Q8977" s="47">
        <f t="shared" si="994"/>
        <v>2016</v>
      </c>
      <c r="R8977" s="48" t="str">
        <f t="shared" si="992"/>
        <v>20166</v>
      </c>
      <c r="S8977" s="49">
        <v>42539</v>
      </c>
      <c r="T8977" s="55">
        <v>3010.91</v>
      </c>
      <c r="U8977" s="50">
        <f t="shared" si="993"/>
        <v>2992.8586666666661</v>
      </c>
      <c r="V8977" s="51">
        <f t="shared" si="995"/>
        <v>3050.9778688524639</v>
      </c>
      <c r="W8977" s="53">
        <f t="shared" si="996"/>
        <v>-2.7193354354911881E-3</v>
      </c>
      <c r="X8977" s="53" t="str">
        <f t="shared" si="997"/>
        <v/>
      </c>
      <c r="Y8977" s="54" t="str">
        <f t="shared" si="998"/>
        <v/>
      </c>
    </row>
    <row r="8978" spans="17:25" x14ac:dyDescent="0.25">
      <c r="Q8978" s="47">
        <f t="shared" si="994"/>
        <v>2016</v>
      </c>
      <c r="R8978" s="48" t="str">
        <f t="shared" si="992"/>
        <v>20166</v>
      </c>
      <c r="S8978" s="49">
        <v>42540</v>
      </c>
      <c r="T8978" s="55">
        <v>3010.91</v>
      </c>
      <c r="U8978" s="50">
        <f t="shared" si="993"/>
        <v>2992.8586666666661</v>
      </c>
      <c r="V8978" s="51">
        <f t="shared" si="995"/>
        <v>3050.9778688524639</v>
      </c>
      <c r="W8978" s="53">
        <f t="shared" si="996"/>
        <v>0</v>
      </c>
      <c r="X8978" s="53" t="str">
        <f t="shared" si="997"/>
        <v/>
      </c>
      <c r="Y8978" s="54" t="str">
        <f t="shared" si="998"/>
        <v/>
      </c>
    </row>
    <row r="8979" spans="17:25" x14ac:dyDescent="0.25">
      <c r="Q8979" s="47">
        <f t="shared" si="994"/>
        <v>2016</v>
      </c>
      <c r="R8979" s="48" t="str">
        <f t="shared" si="992"/>
        <v>20166</v>
      </c>
      <c r="S8979" s="49">
        <v>42541</v>
      </c>
      <c r="T8979" s="55">
        <v>3010.91</v>
      </c>
      <c r="U8979" s="50">
        <f t="shared" si="993"/>
        <v>2992.8586666666661</v>
      </c>
      <c r="V8979" s="51">
        <f t="shared" si="995"/>
        <v>3050.9778688524639</v>
      </c>
      <c r="W8979" s="53">
        <f t="shared" si="996"/>
        <v>0</v>
      </c>
      <c r="X8979" s="53" t="str">
        <f t="shared" si="997"/>
        <v/>
      </c>
      <c r="Y8979" s="54" t="str">
        <f t="shared" si="998"/>
        <v/>
      </c>
    </row>
    <row r="8980" spans="17:25" x14ac:dyDescent="0.25">
      <c r="Q8980" s="47">
        <f t="shared" si="994"/>
        <v>2016</v>
      </c>
      <c r="R8980" s="48" t="str">
        <f t="shared" si="992"/>
        <v>20166</v>
      </c>
      <c r="S8980" s="49">
        <v>42542</v>
      </c>
      <c r="T8980" s="55">
        <v>2972.97</v>
      </c>
      <c r="U8980" s="50">
        <f t="shared" si="993"/>
        <v>2992.8586666666661</v>
      </c>
      <c r="V8980" s="51">
        <f t="shared" si="995"/>
        <v>3050.9778688524639</v>
      </c>
      <c r="W8980" s="53">
        <f t="shared" si="996"/>
        <v>-1.2600841606026147E-2</v>
      </c>
      <c r="X8980" s="53" t="str">
        <f t="shared" si="997"/>
        <v/>
      </c>
      <c r="Y8980" s="54" t="str">
        <f t="shared" si="998"/>
        <v/>
      </c>
    </row>
    <row r="8981" spans="17:25" x14ac:dyDescent="0.25">
      <c r="Q8981" s="47">
        <f t="shared" si="994"/>
        <v>2016</v>
      </c>
      <c r="R8981" s="48" t="str">
        <f t="shared" si="992"/>
        <v>20166</v>
      </c>
      <c r="S8981" s="49">
        <v>42543</v>
      </c>
      <c r="T8981" s="55">
        <v>2976.29</v>
      </c>
      <c r="U8981" s="50">
        <f t="shared" si="993"/>
        <v>2992.8586666666661</v>
      </c>
      <c r="V8981" s="51">
        <f t="shared" si="995"/>
        <v>3050.9778688524639</v>
      </c>
      <c r="W8981" s="53">
        <f t="shared" si="996"/>
        <v>1.1167283894557567E-3</v>
      </c>
      <c r="X8981" s="53" t="str">
        <f t="shared" si="997"/>
        <v/>
      </c>
      <c r="Y8981" s="54" t="str">
        <f t="shared" si="998"/>
        <v/>
      </c>
    </row>
    <row r="8982" spans="17:25" x14ac:dyDescent="0.25">
      <c r="Q8982" s="47">
        <f t="shared" si="994"/>
        <v>2016</v>
      </c>
      <c r="R8982" s="48" t="str">
        <f t="shared" si="992"/>
        <v>20166</v>
      </c>
      <c r="S8982" s="49">
        <v>42544</v>
      </c>
      <c r="T8982" s="55">
        <v>2944.06</v>
      </c>
      <c r="U8982" s="50">
        <f t="shared" si="993"/>
        <v>2992.8586666666661</v>
      </c>
      <c r="V8982" s="51">
        <f t="shared" si="995"/>
        <v>3050.9778688524639</v>
      </c>
      <c r="W8982" s="53">
        <f t="shared" si="996"/>
        <v>-1.0828917880986055E-2</v>
      </c>
      <c r="X8982" s="53" t="str">
        <f t="shared" si="997"/>
        <v/>
      </c>
      <c r="Y8982" s="54" t="str">
        <f t="shared" si="998"/>
        <v/>
      </c>
    </row>
    <row r="8983" spans="17:25" x14ac:dyDescent="0.25">
      <c r="Q8983" s="47">
        <f t="shared" si="994"/>
        <v>2016</v>
      </c>
      <c r="R8983" s="48" t="str">
        <f t="shared" si="992"/>
        <v>20166</v>
      </c>
      <c r="S8983" s="49">
        <v>42545</v>
      </c>
      <c r="T8983" s="55">
        <v>2897.53</v>
      </c>
      <c r="U8983" s="50">
        <f t="shared" si="993"/>
        <v>2992.8586666666661</v>
      </c>
      <c r="V8983" s="51">
        <f t="shared" si="995"/>
        <v>3050.9778688524639</v>
      </c>
      <c r="W8983" s="53">
        <f t="shared" si="996"/>
        <v>-1.5804705067152036E-2</v>
      </c>
      <c r="X8983" s="53" t="str">
        <f t="shared" si="997"/>
        <v/>
      </c>
      <c r="Y8983" s="54" t="str">
        <f t="shared" si="998"/>
        <v/>
      </c>
    </row>
    <row r="8984" spans="17:25" x14ac:dyDescent="0.25">
      <c r="Q8984" s="47">
        <f t="shared" si="994"/>
        <v>2016</v>
      </c>
      <c r="R8984" s="48" t="str">
        <f t="shared" si="992"/>
        <v>20166</v>
      </c>
      <c r="S8984" s="49">
        <v>42546</v>
      </c>
      <c r="T8984" s="55">
        <v>2972.92</v>
      </c>
      <c r="U8984" s="50">
        <f t="shared" si="993"/>
        <v>2992.8586666666661</v>
      </c>
      <c r="V8984" s="51">
        <f t="shared" si="995"/>
        <v>3050.9778688524639</v>
      </c>
      <c r="W8984" s="53">
        <f t="shared" si="996"/>
        <v>2.6018712489603191E-2</v>
      </c>
      <c r="X8984" s="53" t="str">
        <f t="shared" si="997"/>
        <v/>
      </c>
      <c r="Y8984" s="54" t="str">
        <f t="shared" si="998"/>
        <v/>
      </c>
    </row>
    <row r="8985" spans="17:25" x14ac:dyDescent="0.25">
      <c r="Q8985" s="47">
        <f t="shared" si="994"/>
        <v>2016</v>
      </c>
      <c r="R8985" s="48" t="str">
        <f t="shared" si="992"/>
        <v>20166</v>
      </c>
      <c r="S8985" s="49">
        <v>42547</v>
      </c>
      <c r="T8985" s="55">
        <v>2972.92</v>
      </c>
      <c r="U8985" s="50">
        <f t="shared" si="993"/>
        <v>2992.8586666666661</v>
      </c>
      <c r="V8985" s="51">
        <f t="shared" si="995"/>
        <v>3050.9778688524639</v>
      </c>
      <c r="W8985" s="53">
        <f t="shared" si="996"/>
        <v>0</v>
      </c>
      <c r="X8985" s="53" t="str">
        <f t="shared" si="997"/>
        <v/>
      </c>
      <c r="Y8985" s="54" t="str">
        <f t="shared" si="998"/>
        <v/>
      </c>
    </row>
    <row r="8986" spans="17:25" x14ac:dyDescent="0.25">
      <c r="Q8986" s="47">
        <f t="shared" si="994"/>
        <v>2016</v>
      </c>
      <c r="R8986" s="48" t="str">
        <f t="shared" si="992"/>
        <v>20166</v>
      </c>
      <c r="S8986" s="49">
        <v>42548</v>
      </c>
      <c r="T8986" s="55">
        <v>2972.92</v>
      </c>
      <c r="U8986" s="50">
        <f t="shared" si="993"/>
        <v>2992.8586666666661</v>
      </c>
      <c r="V8986" s="51">
        <f t="shared" si="995"/>
        <v>3050.9778688524639</v>
      </c>
      <c r="W8986" s="53">
        <f t="shared" si="996"/>
        <v>0</v>
      </c>
      <c r="X8986" s="53" t="str">
        <f t="shared" si="997"/>
        <v/>
      </c>
      <c r="Y8986" s="54" t="str">
        <f t="shared" si="998"/>
        <v/>
      </c>
    </row>
    <row r="8987" spans="17:25" x14ac:dyDescent="0.25">
      <c r="Q8987" s="47">
        <f t="shared" si="994"/>
        <v>2016</v>
      </c>
      <c r="R8987" s="48" t="str">
        <f t="shared" si="992"/>
        <v>20166</v>
      </c>
      <c r="S8987" s="49">
        <v>42549</v>
      </c>
      <c r="T8987" s="55">
        <v>3022.78</v>
      </c>
      <c r="U8987" s="50">
        <f t="shared" si="993"/>
        <v>2992.8586666666661</v>
      </c>
      <c r="V8987" s="51">
        <f t="shared" si="995"/>
        <v>3050.9778688524639</v>
      </c>
      <c r="W8987" s="53">
        <f t="shared" si="996"/>
        <v>1.6771389744762777E-2</v>
      </c>
      <c r="X8987" s="53" t="str">
        <f t="shared" si="997"/>
        <v/>
      </c>
      <c r="Y8987" s="54" t="str">
        <f t="shared" si="998"/>
        <v/>
      </c>
    </row>
    <row r="8988" spans="17:25" x14ac:dyDescent="0.25">
      <c r="Q8988" s="47">
        <f t="shared" si="994"/>
        <v>2016</v>
      </c>
      <c r="R8988" s="48" t="str">
        <f t="shared" si="992"/>
        <v>20166</v>
      </c>
      <c r="S8988" s="49">
        <v>42550</v>
      </c>
      <c r="T8988" s="55">
        <v>3005.18</v>
      </c>
      <c r="U8988" s="50">
        <f t="shared" si="993"/>
        <v>2992.8586666666661</v>
      </c>
      <c r="V8988" s="51">
        <f t="shared" si="995"/>
        <v>3050.9778688524639</v>
      </c>
      <c r="W8988" s="53">
        <f t="shared" si="996"/>
        <v>-5.8224548263520193E-3</v>
      </c>
      <c r="X8988" s="53" t="str">
        <f t="shared" si="997"/>
        <v/>
      </c>
      <c r="Y8988" s="54" t="str">
        <f t="shared" si="998"/>
        <v/>
      </c>
    </row>
    <row r="8989" spans="17:25" x14ac:dyDescent="0.25">
      <c r="Q8989" s="47">
        <f t="shared" si="994"/>
        <v>2016</v>
      </c>
      <c r="R8989" s="48" t="str">
        <f t="shared" si="992"/>
        <v>20166</v>
      </c>
      <c r="S8989" s="49">
        <v>42551</v>
      </c>
      <c r="T8989" s="55">
        <v>2916.15</v>
      </c>
      <c r="U8989" s="50">
        <f t="shared" si="993"/>
        <v>2992.8586666666661</v>
      </c>
      <c r="V8989" s="51">
        <f t="shared" si="995"/>
        <v>3050.9778688524639</v>
      </c>
      <c r="W8989" s="53">
        <f t="shared" si="996"/>
        <v>-2.9625513280402416E-2</v>
      </c>
      <c r="X8989" s="53" t="str">
        <f t="shared" si="997"/>
        <v/>
      </c>
      <c r="Y8989" s="54" t="str">
        <f t="shared" si="998"/>
        <v/>
      </c>
    </row>
    <row r="8990" spans="17:25" x14ac:dyDescent="0.25">
      <c r="Q8990" s="47">
        <f t="shared" si="994"/>
        <v>2016</v>
      </c>
      <c r="R8990" s="48" t="str">
        <f t="shared" si="992"/>
        <v>20167</v>
      </c>
      <c r="S8990" s="49">
        <v>42552</v>
      </c>
      <c r="T8990" s="55">
        <v>2919.01</v>
      </c>
      <c r="U8990" s="50">
        <f t="shared" si="993"/>
        <v>2960.9996774193542</v>
      </c>
      <c r="V8990" s="51">
        <f t="shared" si="995"/>
        <v>3050.9778688524639</v>
      </c>
      <c r="W8990" s="53">
        <f t="shared" si="996"/>
        <v>9.8074516057145011E-4</v>
      </c>
      <c r="X8990" s="53">
        <f t="shared" si="997"/>
        <v>-1.0645002920500524E-2</v>
      </c>
      <c r="Y8990" s="54" t="str">
        <f t="shared" si="998"/>
        <v/>
      </c>
    </row>
    <row r="8991" spans="17:25" x14ac:dyDescent="0.25">
      <c r="Q8991" s="47">
        <f t="shared" si="994"/>
        <v>2016</v>
      </c>
      <c r="R8991" s="48" t="str">
        <f t="shared" si="992"/>
        <v>20167</v>
      </c>
      <c r="S8991" s="49">
        <v>42553</v>
      </c>
      <c r="T8991" s="55">
        <v>2914.38</v>
      </c>
      <c r="U8991" s="50">
        <f t="shared" si="993"/>
        <v>2960.9996774193542</v>
      </c>
      <c r="V8991" s="51">
        <f t="shared" si="995"/>
        <v>3050.9778688524639</v>
      </c>
      <c r="W8991" s="53">
        <f t="shared" si="996"/>
        <v>-1.5861542098177805E-3</v>
      </c>
      <c r="X8991" s="53" t="str">
        <f t="shared" si="997"/>
        <v/>
      </c>
      <c r="Y8991" s="54" t="str">
        <f t="shared" si="998"/>
        <v/>
      </c>
    </row>
    <row r="8992" spans="17:25" x14ac:dyDescent="0.25">
      <c r="Q8992" s="47">
        <f t="shared" si="994"/>
        <v>2016</v>
      </c>
      <c r="R8992" s="48" t="str">
        <f t="shared" si="992"/>
        <v>20167</v>
      </c>
      <c r="S8992" s="49">
        <v>42554</v>
      </c>
      <c r="T8992" s="55">
        <v>2914.38</v>
      </c>
      <c r="U8992" s="50">
        <f t="shared" si="993"/>
        <v>2960.9996774193542</v>
      </c>
      <c r="V8992" s="51">
        <f t="shared" si="995"/>
        <v>3050.9778688524639</v>
      </c>
      <c r="W8992" s="53">
        <f t="shared" si="996"/>
        <v>0</v>
      </c>
      <c r="X8992" s="53" t="str">
        <f t="shared" si="997"/>
        <v/>
      </c>
      <c r="Y8992" s="54" t="str">
        <f t="shared" si="998"/>
        <v/>
      </c>
    </row>
    <row r="8993" spans="17:25" x14ac:dyDescent="0.25">
      <c r="Q8993" s="47">
        <f t="shared" si="994"/>
        <v>2016</v>
      </c>
      <c r="R8993" s="48" t="str">
        <f t="shared" si="992"/>
        <v>20167</v>
      </c>
      <c r="S8993" s="49">
        <v>42555</v>
      </c>
      <c r="T8993" s="55">
        <v>2914.38</v>
      </c>
      <c r="U8993" s="50">
        <f t="shared" si="993"/>
        <v>2960.9996774193542</v>
      </c>
      <c r="V8993" s="51">
        <f t="shared" si="995"/>
        <v>3050.9778688524639</v>
      </c>
      <c r="W8993" s="53">
        <f t="shared" si="996"/>
        <v>0</v>
      </c>
      <c r="X8993" s="53" t="str">
        <f t="shared" si="997"/>
        <v/>
      </c>
      <c r="Y8993" s="54" t="str">
        <f t="shared" si="998"/>
        <v/>
      </c>
    </row>
    <row r="8994" spans="17:25" x14ac:dyDescent="0.25">
      <c r="Q8994" s="47">
        <f t="shared" si="994"/>
        <v>2016</v>
      </c>
      <c r="R8994" s="48" t="str">
        <f t="shared" si="992"/>
        <v>20167</v>
      </c>
      <c r="S8994" s="49">
        <v>42556</v>
      </c>
      <c r="T8994" s="55">
        <v>2914.38</v>
      </c>
      <c r="U8994" s="50">
        <f t="shared" si="993"/>
        <v>2960.9996774193542</v>
      </c>
      <c r="V8994" s="51">
        <f t="shared" si="995"/>
        <v>3050.9778688524639</v>
      </c>
      <c r="W8994" s="53">
        <f t="shared" si="996"/>
        <v>0</v>
      </c>
      <c r="X8994" s="53" t="str">
        <f t="shared" si="997"/>
        <v/>
      </c>
      <c r="Y8994" s="54" t="str">
        <f t="shared" si="998"/>
        <v/>
      </c>
    </row>
    <row r="8995" spans="17:25" x14ac:dyDescent="0.25">
      <c r="Q8995" s="47">
        <f t="shared" si="994"/>
        <v>2016</v>
      </c>
      <c r="R8995" s="48" t="str">
        <f t="shared" si="992"/>
        <v>20167</v>
      </c>
      <c r="S8995" s="49">
        <v>42557</v>
      </c>
      <c r="T8995" s="55">
        <v>2966.87</v>
      </c>
      <c r="U8995" s="50">
        <f t="shared" si="993"/>
        <v>2960.9996774193542</v>
      </c>
      <c r="V8995" s="51">
        <f t="shared" si="995"/>
        <v>3050.9778688524639</v>
      </c>
      <c r="W8995" s="53">
        <f t="shared" si="996"/>
        <v>1.8010691810951052E-2</v>
      </c>
      <c r="X8995" s="53" t="str">
        <f t="shared" si="997"/>
        <v/>
      </c>
      <c r="Y8995" s="54" t="str">
        <f t="shared" si="998"/>
        <v/>
      </c>
    </row>
    <row r="8996" spans="17:25" x14ac:dyDescent="0.25">
      <c r="Q8996" s="47">
        <f t="shared" si="994"/>
        <v>2016</v>
      </c>
      <c r="R8996" s="48" t="str">
        <f t="shared" si="992"/>
        <v>20167</v>
      </c>
      <c r="S8996" s="49">
        <v>42558</v>
      </c>
      <c r="T8996" s="55">
        <v>3003.2</v>
      </c>
      <c r="U8996" s="50">
        <f t="shared" si="993"/>
        <v>2960.9996774193542</v>
      </c>
      <c r="V8996" s="51">
        <f t="shared" si="995"/>
        <v>3050.9778688524639</v>
      </c>
      <c r="W8996" s="53">
        <f t="shared" si="996"/>
        <v>1.2245228136049002E-2</v>
      </c>
      <c r="X8996" s="53" t="str">
        <f t="shared" si="997"/>
        <v/>
      </c>
      <c r="Y8996" s="54" t="str">
        <f t="shared" si="998"/>
        <v/>
      </c>
    </row>
    <row r="8997" spans="17:25" x14ac:dyDescent="0.25">
      <c r="Q8997" s="47">
        <f t="shared" si="994"/>
        <v>2016</v>
      </c>
      <c r="R8997" s="48" t="str">
        <f t="shared" si="992"/>
        <v>20167</v>
      </c>
      <c r="S8997" s="49">
        <v>42559</v>
      </c>
      <c r="T8997" s="55">
        <v>2986.49</v>
      </c>
      <c r="U8997" s="50">
        <f t="shared" si="993"/>
        <v>2960.9996774193542</v>
      </c>
      <c r="V8997" s="51">
        <f t="shared" si="995"/>
        <v>3050.9778688524639</v>
      </c>
      <c r="W8997" s="53">
        <f t="shared" si="996"/>
        <v>-5.5640649973361933E-3</v>
      </c>
      <c r="X8997" s="53" t="str">
        <f t="shared" si="997"/>
        <v/>
      </c>
      <c r="Y8997" s="54" t="str">
        <f t="shared" si="998"/>
        <v/>
      </c>
    </row>
    <row r="8998" spans="17:25" x14ac:dyDescent="0.25">
      <c r="Q8998" s="47">
        <f t="shared" si="994"/>
        <v>2016</v>
      </c>
      <c r="R8998" s="48" t="str">
        <f t="shared" si="992"/>
        <v>20167</v>
      </c>
      <c r="S8998" s="49">
        <v>42560</v>
      </c>
      <c r="T8998" s="55">
        <v>2952.64</v>
      </c>
      <c r="U8998" s="50">
        <f t="shared" si="993"/>
        <v>2960.9996774193542</v>
      </c>
      <c r="V8998" s="51">
        <f t="shared" si="995"/>
        <v>3050.9778688524639</v>
      </c>
      <c r="W8998" s="53">
        <f t="shared" si="996"/>
        <v>-1.1334375805711727E-2</v>
      </c>
      <c r="X8998" s="53" t="str">
        <f t="shared" si="997"/>
        <v/>
      </c>
      <c r="Y8998" s="54" t="str">
        <f t="shared" si="998"/>
        <v/>
      </c>
    </row>
    <row r="8999" spans="17:25" x14ac:dyDescent="0.25">
      <c r="Q8999" s="47">
        <f t="shared" si="994"/>
        <v>2016</v>
      </c>
      <c r="R8999" s="48" t="str">
        <f t="shared" si="992"/>
        <v>20167</v>
      </c>
      <c r="S8999" s="49">
        <v>42561</v>
      </c>
      <c r="T8999" s="55">
        <v>2952.64</v>
      </c>
      <c r="U8999" s="50">
        <f t="shared" si="993"/>
        <v>2960.9996774193542</v>
      </c>
      <c r="V8999" s="51">
        <f t="shared" si="995"/>
        <v>3050.9778688524639</v>
      </c>
      <c r="W8999" s="53">
        <f t="shared" si="996"/>
        <v>0</v>
      </c>
      <c r="X8999" s="53" t="str">
        <f t="shared" si="997"/>
        <v/>
      </c>
      <c r="Y8999" s="54" t="str">
        <f t="shared" si="998"/>
        <v/>
      </c>
    </row>
    <row r="9000" spans="17:25" x14ac:dyDescent="0.25">
      <c r="Q9000" s="47">
        <f t="shared" si="994"/>
        <v>2016</v>
      </c>
      <c r="R9000" s="48" t="str">
        <f t="shared" si="992"/>
        <v>20167</v>
      </c>
      <c r="S9000" s="49">
        <v>42562</v>
      </c>
      <c r="T9000" s="55">
        <v>2952.64</v>
      </c>
      <c r="U9000" s="50">
        <f t="shared" si="993"/>
        <v>2960.9996774193542</v>
      </c>
      <c r="V9000" s="51">
        <f t="shared" si="995"/>
        <v>3050.9778688524639</v>
      </c>
      <c r="W9000" s="53">
        <f t="shared" si="996"/>
        <v>0</v>
      </c>
      <c r="X9000" s="53" t="str">
        <f t="shared" si="997"/>
        <v/>
      </c>
      <c r="Y9000" s="54" t="str">
        <f t="shared" si="998"/>
        <v/>
      </c>
    </row>
    <row r="9001" spans="17:25" x14ac:dyDescent="0.25">
      <c r="Q9001" s="47">
        <f t="shared" si="994"/>
        <v>2016</v>
      </c>
      <c r="R9001" s="48" t="str">
        <f t="shared" si="992"/>
        <v>20167</v>
      </c>
      <c r="S9001" s="49">
        <v>42563</v>
      </c>
      <c r="T9001" s="55">
        <v>2929.81</v>
      </c>
      <c r="U9001" s="50">
        <f t="shared" si="993"/>
        <v>2960.9996774193542</v>
      </c>
      <c r="V9001" s="51">
        <f t="shared" si="995"/>
        <v>3050.9778688524639</v>
      </c>
      <c r="W9001" s="53">
        <f t="shared" si="996"/>
        <v>-7.7320635092662515E-3</v>
      </c>
      <c r="X9001" s="53" t="str">
        <f t="shared" si="997"/>
        <v/>
      </c>
      <c r="Y9001" s="54" t="str">
        <f t="shared" si="998"/>
        <v/>
      </c>
    </row>
    <row r="9002" spans="17:25" x14ac:dyDescent="0.25">
      <c r="Q9002" s="47">
        <f t="shared" si="994"/>
        <v>2016</v>
      </c>
      <c r="R9002" s="48" t="str">
        <f t="shared" si="992"/>
        <v>20167</v>
      </c>
      <c r="S9002" s="49">
        <v>42564</v>
      </c>
      <c r="T9002" s="55">
        <v>2911.91</v>
      </c>
      <c r="U9002" s="50">
        <f t="shared" si="993"/>
        <v>2960.9996774193542</v>
      </c>
      <c r="V9002" s="51">
        <f t="shared" si="995"/>
        <v>3050.9778688524639</v>
      </c>
      <c r="W9002" s="53">
        <f t="shared" si="996"/>
        <v>-6.1096112034568772E-3</v>
      </c>
      <c r="X9002" s="53" t="str">
        <f t="shared" si="997"/>
        <v/>
      </c>
      <c r="Y9002" s="54" t="str">
        <f t="shared" si="998"/>
        <v/>
      </c>
    </row>
    <row r="9003" spans="17:25" x14ac:dyDescent="0.25">
      <c r="Q9003" s="47">
        <f t="shared" si="994"/>
        <v>2016</v>
      </c>
      <c r="R9003" s="48" t="str">
        <f t="shared" si="992"/>
        <v>20167</v>
      </c>
      <c r="S9003" s="49">
        <v>42565</v>
      </c>
      <c r="T9003" s="55">
        <v>2936.53</v>
      </c>
      <c r="U9003" s="50">
        <f t="shared" si="993"/>
        <v>2960.9996774193542</v>
      </c>
      <c r="V9003" s="51">
        <f t="shared" si="995"/>
        <v>3050.9778688524639</v>
      </c>
      <c r="W9003" s="53">
        <f t="shared" si="996"/>
        <v>8.4549316428050858E-3</v>
      </c>
      <c r="X9003" s="53" t="str">
        <f t="shared" si="997"/>
        <v/>
      </c>
      <c r="Y9003" s="54" t="str">
        <f t="shared" si="998"/>
        <v/>
      </c>
    </row>
    <row r="9004" spans="17:25" x14ac:dyDescent="0.25">
      <c r="Q9004" s="47">
        <f t="shared" si="994"/>
        <v>2016</v>
      </c>
      <c r="R9004" s="48" t="str">
        <f t="shared" si="992"/>
        <v>20167</v>
      </c>
      <c r="S9004" s="49">
        <v>42566</v>
      </c>
      <c r="T9004" s="55">
        <v>2923.07</v>
      </c>
      <c r="U9004" s="50">
        <f t="shared" si="993"/>
        <v>2960.9996774193542</v>
      </c>
      <c r="V9004" s="51">
        <f t="shared" si="995"/>
        <v>3050.9778688524639</v>
      </c>
      <c r="W9004" s="53">
        <f t="shared" si="996"/>
        <v>-4.5836412364252954E-3</v>
      </c>
      <c r="X9004" s="53" t="str">
        <f t="shared" si="997"/>
        <v/>
      </c>
      <c r="Y9004" s="54" t="str">
        <f t="shared" si="998"/>
        <v/>
      </c>
    </row>
    <row r="9005" spans="17:25" x14ac:dyDescent="0.25">
      <c r="Q9005" s="47">
        <f t="shared" si="994"/>
        <v>2016</v>
      </c>
      <c r="R9005" s="48" t="str">
        <f t="shared" si="992"/>
        <v>20167</v>
      </c>
      <c r="S9005" s="49">
        <v>42567</v>
      </c>
      <c r="T9005" s="55">
        <v>2923.46</v>
      </c>
      <c r="U9005" s="50">
        <f t="shared" si="993"/>
        <v>2960.9996774193542</v>
      </c>
      <c r="V9005" s="51">
        <f t="shared" si="995"/>
        <v>3050.9778688524639</v>
      </c>
      <c r="W9005" s="53">
        <f t="shared" si="996"/>
        <v>1.3342136862948273E-4</v>
      </c>
      <c r="X9005" s="53" t="str">
        <f t="shared" si="997"/>
        <v/>
      </c>
      <c r="Y9005" s="54" t="str">
        <f t="shared" si="998"/>
        <v/>
      </c>
    </row>
    <row r="9006" spans="17:25" x14ac:dyDescent="0.25">
      <c r="Q9006" s="47">
        <f t="shared" si="994"/>
        <v>2016</v>
      </c>
      <c r="R9006" s="48" t="str">
        <f t="shared" si="992"/>
        <v>20167</v>
      </c>
      <c r="S9006" s="49">
        <v>42568</v>
      </c>
      <c r="T9006" s="55">
        <v>2923.46</v>
      </c>
      <c r="U9006" s="50">
        <f t="shared" si="993"/>
        <v>2960.9996774193542</v>
      </c>
      <c r="V9006" s="51">
        <f t="shared" si="995"/>
        <v>3050.9778688524639</v>
      </c>
      <c r="W9006" s="53">
        <f t="shared" si="996"/>
        <v>0</v>
      </c>
      <c r="X9006" s="53" t="str">
        <f t="shared" si="997"/>
        <v/>
      </c>
      <c r="Y9006" s="54" t="str">
        <f t="shared" si="998"/>
        <v/>
      </c>
    </row>
    <row r="9007" spans="17:25" x14ac:dyDescent="0.25">
      <c r="Q9007" s="47">
        <f t="shared" si="994"/>
        <v>2016</v>
      </c>
      <c r="R9007" s="48" t="str">
        <f t="shared" si="992"/>
        <v>20167</v>
      </c>
      <c r="S9007" s="49">
        <v>42569</v>
      </c>
      <c r="T9007" s="55">
        <v>2923.46</v>
      </c>
      <c r="U9007" s="50">
        <f t="shared" si="993"/>
        <v>2960.9996774193542</v>
      </c>
      <c r="V9007" s="51">
        <f t="shared" si="995"/>
        <v>3050.9778688524639</v>
      </c>
      <c r="W9007" s="53">
        <f t="shared" si="996"/>
        <v>0</v>
      </c>
      <c r="X9007" s="53" t="str">
        <f t="shared" si="997"/>
        <v/>
      </c>
      <c r="Y9007" s="54" t="str">
        <f t="shared" si="998"/>
        <v/>
      </c>
    </row>
    <row r="9008" spans="17:25" x14ac:dyDescent="0.25">
      <c r="Q9008" s="47">
        <f t="shared" si="994"/>
        <v>2016</v>
      </c>
      <c r="R9008" s="48" t="str">
        <f t="shared" si="992"/>
        <v>20167</v>
      </c>
      <c r="S9008" s="49">
        <v>42570</v>
      </c>
      <c r="T9008" s="55">
        <v>2928.3</v>
      </c>
      <c r="U9008" s="50">
        <f t="shared" si="993"/>
        <v>2960.9996774193542</v>
      </c>
      <c r="V9008" s="51">
        <f t="shared" si="995"/>
        <v>3050.9778688524639</v>
      </c>
      <c r="W9008" s="53">
        <f t="shared" si="996"/>
        <v>1.6555725065505733E-3</v>
      </c>
      <c r="X9008" s="53" t="str">
        <f t="shared" si="997"/>
        <v/>
      </c>
      <c r="Y9008" s="54" t="str">
        <f t="shared" si="998"/>
        <v/>
      </c>
    </row>
    <row r="9009" spans="17:25" x14ac:dyDescent="0.25">
      <c r="Q9009" s="47">
        <f t="shared" si="994"/>
        <v>2016</v>
      </c>
      <c r="R9009" s="48" t="str">
        <f t="shared" si="992"/>
        <v>20167</v>
      </c>
      <c r="S9009" s="49">
        <v>42571</v>
      </c>
      <c r="T9009" s="55">
        <v>2931.08</v>
      </c>
      <c r="U9009" s="50">
        <f t="shared" si="993"/>
        <v>2960.9996774193542</v>
      </c>
      <c r="V9009" s="51">
        <f t="shared" si="995"/>
        <v>3050.9778688524639</v>
      </c>
      <c r="W9009" s="53">
        <f t="shared" si="996"/>
        <v>9.4935628180170539E-4</v>
      </c>
      <c r="X9009" s="53" t="str">
        <f t="shared" si="997"/>
        <v/>
      </c>
      <c r="Y9009" s="54" t="str">
        <f t="shared" si="998"/>
        <v/>
      </c>
    </row>
    <row r="9010" spans="17:25" x14ac:dyDescent="0.25">
      <c r="Q9010" s="47">
        <f t="shared" si="994"/>
        <v>2016</v>
      </c>
      <c r="R9010" s="48" t="str">
        <f t="shared" si="992"/>
        <v>20167</v>
      </c>
      <c r="S9010" s="49">
        <v>42572</v>
      </c>
      <c r="T9010" s="55">
        <v>2931.08</v>
      </c>
      <c r="U9010" s="50">
        <f t="shared" si="993"/>
        <v>2960.9996774193542</v>
      </c>
      <c r="V9010" s="51">
        <f t="shared" si="995"/>
        <v>3050.9778688524639</v>
      </c>
      <c r="W9010" s="53">
        <f t="shared" si="996"/>
        <v>0</v>
      </c>
      <c r="X9010" s="53" t="str">
        <f t="shared" si="997"/>
        <v/>
      </c>
      <c r="Y9010" s="54" t="str">
        <f t="shared" si="998"/>
        <v/>
      </c>
    </row>
    <row r="9011" spans="17:25" x14ac:dyDescent="0.25">
      <c r="Q9011" s="47">
        <f t="shared" si="994"/>
        <v>2016</v>
      </c>
      <c r="R9011" s="48" t="str">
        <f t="shared" si="992"/>
        <v>20167</v>
      </c>
      <c r="S9011" s="49">
        <v>42573</v>
      </c>
      <c r="T9011" s="55">
        <v>2928.67</v>
      </c>
      <c r="U9011" s="50">
        <f t="shared" si="993"/>
        <v>2960.9996774193542</v>
      </c>
      <c r="V9011" s="51">
        <f t="shared" si="995"/>
        <v>3050.9778688524639</v>
      </c>
      <c r="W9011" s="53">
        <f t="shared" si="996"/>
        <v>-8.2222252548547203E-4</v>
      </c>
      <c r="X9011" s="53" t="str">
        <f t="shared" si="997"/>
        <v/>
      </c>
      <c r="Y9011" s="54" t="str">
        <f t="shared" si="998"/>
        <v/>
      </c>
    </row>
    <row r="9012" spans="17:25" x14ac:dyDescent="0.25">
      <c r="Q9012" s="47">
        <f t="shared" si="994"/>
        <v>2016</v>
      </c>
      <c r="R9012" s="48" t="str">
        <f t="shared" si="992"/>
        <v>20167</v>
      </c>
      <c r="S9012" s="49">
        <v>42574</v>
      </c>
      <c r="T9012" s="55">
        <v>2942.65</v>
      </c>
      <c r="U9012" s="50">
        <f t="shared" si="993"/>
        <v>2960.9996774193542</v>
      </c>
      <c r="V9012" s="51">
        <f t="shared" si="995"/>
        <v>3050.9778688524639</v>
      </c>
      <c r="W9012" s="53">
        <f t="shared" si="996"/>
        <v>4.7734978676328144E-3</v>
      </c>
      <c r="X9012" s="53" t="str">
        <f t="shared" si="997"/>
        <v/>
      </c>
      <c r="Y9012" s="54" t="str">
        <f t="shared" si="998"/>
        <v/>
      </c>
    </row>
    <row r="9013" spans="17:25" x14ac:dyDescent="0.25">
      <c r="Q9013" s="47">
        <f t="shared" si="994"/>
        <v>2016</v>
      </c>
      <c r="R9013" s="48" t="str">
        <f t="shared" si="992"/>
        <v>20167</v>
      </c>
      <c r="S9013" s="49">
        <v>42575</v>
      </c>
      <c r="T9013" s="55">
        <v>2942.65</v>
      </c>
      <c r="U9013" s="50">
        <f t="shared" si="993"/>
        <v>2960.9996774193542</v>
      </c>
      <c r="V9013" s="51">
        <f t="shared" si="995"/>
        <v>3050.9778688524639</v>
      </c>
      <c r="W9013" s="53">
        <f t="shared" si="996"/>
        <v>0</v>
      </c>
      <c r="X9013" s="53" t="str">
        <f t="shared" si="997"/>
        <v/>
      </c>
      <c r="Y9013" s="54" t="str">
        <f t="shared" si="998"/>
        <v/>
      </c>
    </row>
    <row r="9014" spans="17:25" x14ac:dyDescent="0.25">
      <c r="Q9014" s="47">
        <f t="shared" si="994"/>
        <v>2016</v>
      </c>
      <c r="R9014" s="48" t="str">
        <f t="shared" si="992"/>
        <v>20167</v>
      </c>
      <c r="S9014" s="49">
        <v>42576</v>
      </c>
      <c r="T9014" s="55">
        <v>2942.65</v>
      </c>
      <c r="U9014" s="50">
        <f t="shared" si="993"/>
        <v>2960.9996774193542</v>
      </c>
      <c r="V9014" s="51">
        <f t="shared" si="995"/>
        <v>3050.9778688524639</v>
      </c>
      <c r="W9014" s="53">
        <f t="shared" si="996"/>
        <v>0</v>
      </c>
      <c r="X9014" s="53" t="str">
        <f t="shared" si="997"/>
        <v/>
      </c>
      <c r="Y9014" s="54" t="str">
        <f t="shared" si="998"/>
        <v/>
      </c>
    </row>
    <row r="9015" spans="17:25" x14ac:dyDescent="0.25">
      <c r="Q9015" s="47">
        <f t="shared" si="994"/>
        <v>2016</v>
      </c>
      <c r="R9015" s="48" t="str">
        <f t="shared" si="992"/>
        <v>20167</v>
      </c>
      <c r="S9015" s="49">
        <v>42577</v>
      </c>
      <c r="T9015" s="55">
        <v>2997.25</v>
      </c>
      <c r="U9015" s="50">
        <f t="shared" si="993"/>
        <v>2960.9996774193542</v>
      </c>
      <c r="V9015" s="51">
        <f t="shared" si="995"/>
        <v>3050.9778688524639</v>
      </c>
      <c r="W9015" s="53">
        <f t="shared" si="996"/>
        <v>1.8554704093249219E-2</v>
      </c>
      <c r="X9015" s="53" t="str">
        <f t="shared" si="997"/>
        <v/>
      </c>
      <c r="Y9015" s="54" t="str">
        <f t="shared" si="998"/>
        <v/>
      </c>
    </row>
    <row r="9016" spans="17:25" x14ac:dyDescent="0.25">
      <c r="Q9016" s="47">
        <f t="shared" si="994"/>
        <v>2016</v>
      </c>
      <c r="R9016" s="48" t="str">
        <f t="shared" si="992"/>
        <v>20167</v>
      </c>
      <c r="S9016" s="49">
        <v>42578</v>
      </c>
      <c r="T9016" s="55">
        <v>3055.15</v>
      </c>
      <c r="U9016" s="50">
        <f t="shared" si="993"/>
        <v>2960.9996774193542</v>
      </c>
      <c r="V9016" s="51">
        <f t="shared" si="995"/>
        <v>3050.9778688524639</v>
      </c>
      <c r="W9016" s="53">
        <f t="shared" si="996"/>
        <v>1.9317707898907299E-2</v>
      </c>
      <c r="X9016" s="53" t="str">
        <f t="shared" si="997"/>
        <v/>
      </c>
      <c r="Y9016" s="54" t="str">
        <f t="shared" si="998"/>
        <v/>
      </c>
    </row>
    <row r="9017" spans="17:25" x14ac:dyDescent="0.25">
      <c r="Q9017" s="47">
        <f t="shared" si="994"/>
        <v>2016</v>
      </c>
      <c r="R9017" s="48" t="str">
        <f t="shared" si="992"/>
        <v>20167</v>
      </c>
      <c r="S9017" s="49">
        <v>42579</v>
      </c>
      <c r="T9017" s="55">
        <v>3073.52</v>
      </c>
      <c r="U9017" s="50">
        <f t="shared" si="993"/>
        <v>2960.9996774193542</v>
      </c>
      <c r="V9017" s="51">
        <f t="shared" si="995"/>
        <v>3050.9778688524639</v>
      </c>
      <c r="W9017" s="53">
        <f t="shared" si="996"/>
        <v>6.0127980622881605E-3</v>
      </c>
      <c r="X9017" s="53" t="str">
        <f t="shared" si="997"/>
        <v/>
      </c>
      <c r="Y9017" s="54" t="str">
        <f t="shared" si="998"/>
        <v/>
      </c>
    </row>
    <row r="9018" spans="17:25" x14ac:dyDescent="0.25">
      <c r="Q9018" s="47">
        <f t="shared" si="994"/>
        <v>2016</v>
      </c>
      <c r="R9018" s="48" t="str">
        <f t="shared" si="992"/>
        <v>20167</v>
      </c>
      <c r="S9018" s="49">
        <v>42580</v>
      </c>
      <c r="T9018" s="55">
        <v>3091.78</v>
      </c>
      <c r="U9018" s="50">
        <f t="shared" si="993"/>
        <v>2960.9996774193542</v>
      </c>
      <c r="V9018" s="51">
        <f t="shared" si="995"/>
        <v>3050.9778688524639</v>
      </c>
      <c r="W9018" s="53">
        <f t="shared" si="996"/>
        <v>5.9410708243317067E-3</v>
      </c>
      <c r="X9018" s="53" t="str">
        <f t="shared" si="997"/>
        <v/>
      </c>
      <c r="Y9018" s="54" t="str">
        <f t="shared" si="998"/>
        <v/>
      </c>
    </row>
    <row r="9019" spans="17:25" x14ac:dyDescent="0.25">
      <c r="Q9019" s="47">
        <f t="shared" si="994"/>
        <v>2016</v>
      </c>
      <c r="R9019" s="48" t="str">
        <f t="shared" si="992"/>
        <v>20167</v>
      </c>
      <c r="S9019" s="49">
        <v>42581</v>
      </c>
      <c r="T9019" s="55">
        <v>3081.75</v>
      </c>
      <c r="U9019" s="50">
        <f t="shared" si="993"/>
        <v>2960.9996774193542</v>
      </c>
      <c r="V9019" s="51">
        <f t="shared" si="995"/>
        <v>3050.9778688524639</v>
      </c>
      <c r="W9019" s="53">
        <f t="shared" si="996"/>
        <v>-3.2440859310818304E-3</v>
      </c>
      <c r="X9019" s="53" t="str">
        <f t="shared" si="997"/>
        <v/>
      </c>
      <c r="Y9019" s="54" t="str">
        <f t="shared" si="998"/>
        <v/>
      </c>
    </row>
    <row r="9020" spans="17:25" x14ac:dyDescent="0.25">
      <c r="Q9020" s="47">
        <f t="shared" si="994"/>
        <v>2016</v>
      </c>
      <c r="R9020" s="48" t="str">
        <f t="shared" si="992"/>
        <v>20167</v>
      </c>
      <c r="S9020" s="49">
        <v>42582</v>
      </c>
      <c r="T9020" s="55">
        <v>3081.75</v>
      </c>
      <c r="U9020" s="50">
        <f t="shared" si="993"/>
        <v>2960.9996774193542</v>
      </c>
      <c r="V9020" s="51">
        <f t="shared" si="995"/>
        <v>3050.9778688524639</v>
      </c>
      <c r="W9020" s="53">
        <f t="shared" si="996"/>
        <v>0</v>
      </c>
      <c r="X9020" s="53" t="str">
        <f t="shared" si="997"/>
        <v/>
      </c>
      <c r="Y9020" s="54" t="str">
        <f t="shared" si="998"/>
        <v/>
      </c>
    </row>
    <row r="9021" spans="17:25" x14ac:dyDescent="0.25">
      <c r="Q9021" s="47">
        <f t="shared" si="994"/>
        <v>2016</v>
      </c>
      <c r="R9021" s="48" t="str">
        <f t="shared" si="992"/>
        <v>20168</v>
      </c>
      <c r="S9021" s="49">
        <v>42583</v>
      </c>
      <c r="T9021" s="55">
        <v>3081.75</v>
      </c>
      <c r="U9021" s="50">
        <f t="shared" si="993"/>
        <v>2952.7667741935488</v>
      </c>
      <c r="V9021" s="51">
        <f t="shared" si="995"/>
        <v>3050.9778688524639</v>
      </c>
      <c r="W9021" s="53">
        <f t="shared" si="996"/>
        <v>0</v>
      </c>
      <c r="X9021" s="53">
        <f t="shared" si="997"/>
        <v>-2.7804471876811121E-3</v>
      </c>
      <c r="Y9021" s="54" t="str">
        <f t="shared" si="998"/>
        <v/>
      </c>
    </row>
    <row r="9022" spans="17:25" x14ac:dyDescent="0.25">
      <c r="Q9022" s="47">
        <f t="shared" si="994"/>
        <v>2016</v>
      </c>
      <c r="R9022" s="48" t="str">
        <f t="shared" si="992"/>
        <v>20168</v>
      </c>
      <c r="S9022" s="49">
        <v>42584</v>
      </c>
      <c r="T9022" s="55">
        <v>3090.28</v>
      </c>
      <c r="U9022" s="50">
        <f t="shared" si="993"/>
        <v>2952.7667741935488</v>
      </c>
      <c r="V9022" s="51">
        <f t="shared" si="995"/>
        <v>3050.9778688524639</v>
      </c>
      <c r="W9022" s="53">
        <f t="shared" si="996"/>
        <v>2.7679078445688177E-3</v>
      </c>
      <c r="X9022" s="53" t="str">
        <f t="shared" si="997"/>
        <v/>
      </c>
      <c r="Y9022" s="54" t="str">
        <f t="shared" si="998"/>
        <v/>
      </c>
    </row>
    <row r="9023" spans="17:25" x14ac:dyDescent="0.25">
      <c r="Q9023" s="47">
        <f t="shared" si="994"/>
        <v>2016</v>
      </c>
      <c r="R9023" s="48" t="str">
        <f t="shared" si="992"/>
        <v>20168</v>
      </c>
      <c r="S9023" s="49">
        <v>42585</v>
      </c>
      <c r="T9023" s="55">
        <v>3084.81</v>
      </c>
      <c r="U9023" s="50">
        <f t="shared" si="993"/>
        <v>2952.7667741935488</v>
      </c>
      <c r="V9023" s="51">
        <f t="shared" si="995"/>
        <v>3050.9778688524639</v>
      </c>
      <c r="W9023" s="53">
        <f t="shared" si="996"/>
        <v>-1.770066142873894E-3</v>
      </c>
      <c r="X9023" s="53" t="str">
        <f t="shared" si="997"/>
        <v/>
      </c>
      <c r="Y9023" s="54" t="str">
        <f t="shared" si="998"/>
        <v/>
      </c>
    </row>
    <row r="9024" spans="17:25" x14ac:dyDescent="0.25">
      <c r="Q9024" s="47">
        <f t="shared" si="994"/>
        <v>2016</v>
      </c>
      <c r="R9024" s="48" t="str">
        <f t="shared" si="992"/>
        <v>20168</v>
      </c>
      <c r="S9024" s="49">
        <v>42586</v>
      </c>
      <c r="T9024" s="55">
        <v>3110.43</v>
      </c>
      <c r="U9024" s="50">
        <f t="shared" si="993"/>
        <v>2952.7667741935488</v>
      </c>
      <c r="V9024" s="51">
        <f t="shared" si="995"/>
        <v>3050.9778688524639</v>
      </c>
      <c r="W9024" s="53">
        <f t="shared" si="996"/>
        <v>8.3052116661965769E-3</v>
      </c>
      <c r="X9024" s="53" t="str">
        <f t="shared" si="997"/>
        <v/>
      </c>
      <c r="Y9024" s="54" t="str">
        <f t="shared" si="998"/>
        <v/>
      </c>
    </row>
    <row r="9025" spans="17:25" x14ac:dyDescent="0.25">
      <c r="Q9025" s="47">
        <f t="shared" si="994"/>
        <v>2016</v>
      </c>
      <c r="R9025" s="48" t="str">
        <f t="shared" si="992"/>
        <v>20168</v>
      </c>
      <c r="S9025" s="49">
        <v>42587</v>
      </c>
      <c r="T9025" s="55">
        <v>3079.83</v>
      </c>
      <c r="U9025" s="50">
        <f t="shared" si="993"/>
        <v>2952.7667741935488</v>
      </c>
      <c r="V9025" s="51">
        <f t="shared" si="995"/>
        <v>3050.9778688524639</v>
      </c>
      <c r="W9025" s="53">
        <f t="shared" si="996"/>
        <v>-9.8378680761180837E-3</v>
      </c>
      <c r="X9025" s="53" t="str">
        <f t="shared" si="997"/>
        <v/>
      </c>
      <c r="Y9025" s="54" t="str">
        <f t="shared" si="998"/>
        <v/>
      </c>
    </row>
    <row r="9026" spans="17:25" x14ac:dyDescent="0.25">
      <c r="Q9026" s="47">
        <f t="shared" si="994"/>
        <v>2016</v>
      </c>
      <c r="R9026" s="48" t="str">
        <f t="shared" si="992"/>
        <v>20168</v>
      </c>
      <c r="S9026" s="49">
        <v>42588</v>
      </c>
      <c r="T9026" s="55">
        <v>3052.8</v>
      </c>
      <c r="U9026" s="50">
        <f t="shared" si="993"/>
        <v>2952.7667741935488</v>
      </c>
      <c r="V9026" s="51">
        <f t="shared" si="995"/>
        <v>3050.9778688524639</v>
      </c>
      <c r="W9026" s="53">
        <f t="shared" si="996"/>
        <v>-8.7764584408879243E-3</v>
      </c>
      <c r="X9026" s="53" t="str">
        <f t="shared" si="997"/>
        <v/>
      </c>
      <c r="Y9026" s="54" t="str">
        <f t="shared" si="998"/>
        <v/>
      </c>
    </row>
    <row r="9027" spans="17:25" x14ac:dyDescent="0.25">
      <c r="Q9027" s="47">
        <f t="shared" si="994"/>
        <v>2016</v>
      </c>
      <c r="R9027" s="48" t="str">
        <f t="shared" si="992"/>
        <v>20168</v>
      </c>
      <c r="S9027" s="49">
        <v>42589</v>
      </c>
      <c r="T9027" s="55">
        <v>3052.8</v>
      </c>
      <c r="U9027" s="50">
        <f t="shared" si="993"/>
        <v>2952.7667741935488</v>
      </c>
      <c r="V9027" s="51">
        <f t="shared" si="995"/>
        <v>3050.9778688524639</v>
      </c>
      <c r="W9027" s="53">
        <f t="shared" si="996"/>
        <v>0</v>
      </c>
      <c r="X9027" s="53" t="str">
        <f t="shared" si="997"/>
        <v/>
      </c>
      <c r="Y9027" s="54" t="str">
        <f t="shared" si="998"/>
        <v/>
      </c>
    </row>
    <row r="9028" spans="17:25" x14ac:dyDescent="0.25">
      <c r="Q9028" s="47">
        <f t="shared" si="994"/>
        <v>2016</v>
      </c>
      <c r="R9028" s="48" t="str">
        <f t="shared" si="992"/>
        <v>20168</v>
      </c>
      <c r="S9028" s="49">
        <v>42590</v>
      </c>
      <c r="T9028" s="55">
        <v>3052.8</v>
      </c>
      <c r="U9028" s="50">
        <f t="shared" si="993"/>
        <v>2952.7667741935488</v>
      </c>
      <c r="V9028" s="51">
        <f t="shared" si="995"/>
        <v>3050.9778688524639</v>
      </c>
      <c r="W9028" s="53">
        <f t="shared" si="996"/>
        <v>0</v>
      </c>
      <c r="X9028" s="53" t="str">
        <f t="shared" si="997"/>
        <v/>
      </c>
      <c r="Y9028" s="54" t="str">
        <f t="shared" si="998"/>
        <v/>
      </c>
    </row>
    <row r="9029" spans="17:25" x14ac:dyDescent="0.25">
      <c r="Q9029" s="47">
        <f t="shared" si="994"/>
        <v>2016</v>
      </c>
      <c r="R9029" s="48" t="str">
        <f t="shared" si="992"/>
        <v>20168</v>
      </c>
      <c r="S9029" s="49">
        <v>42591</v>
      </c>
      <c r="T9029" s="55">
        <v>2992.5</v>
      </c>
      <c r="U9029" s="50">
        <f t="shared" si="993"/>
        <v>2952.7667741935488</v>
      </c>
      <c r="V9029" s="51">
        <f t="shared" si="995"/>
        <v>3050.9778688524639</v>
      </c>
      <c r="W9029" s="53">
        <f t="shared" si="996"/>
        <v>-1.9752358490566113E-2</v>
      </c>
      <c r="X9029" s="53" t="str">
        <f t="shared" si="997"/>
        <v/>
      </c>
      <c r="Y9029" s="54" t="str">
        <f t="shared" si="998"/>
        <v/>
      </c>
    </row>
    <row r="9030" spans="17:25" x14ac:dyDescent="0.25">
      <c r="Q9030" s="47">
        <f t="shared" si="994"/>
        <v>2016</v>
      </c>
      <c r="R9030" s="48" t="str">
        <f t="shared" si="992"/>
        <v>20168</v>
      </c>
      <c r="S9030" s="49">
        <v>42592</v>
      </c>
      <c r="T9030" s="55">
        <v>2974.31</v>
      </c>
      <c r="U9030" s="50">
        <f t="shared" si="993"/>
        <v>2952.7667741935488</v>
      </c>
      <c r="V9030" s="51">
        <f t="shared" si="995"/>
        <v>3050.9778688524639</v>
      </c>
      <c r="W9030" s="53">
        <f t="shared" si="996"/>
        <v>-6.0785296574770165E-3</v>
      </c>
      <c r="X9030" s="53" t="str">
        <f t="shared" si="997"/>
        <v/>
      </c>
      <c r="Y9030" s="54" t="str">
        <f t="shared" si="998"/>
        <v/>
      </c>
    </row>
    <row r="9031" spans="17:25" x14ac:dyDescent="0.25">
      <c r="Q9031" s="47">
        <f t="shared" si="994"/>
        <v>2016</v>
      </c>
      <c r="R9031" s="48" t="str">
        <f t="shared" ref="R9031:R9094" si="999">+YEAR(S9031)&amp;MONTH(S9031)</f>
        <v>20168</v>
      </c>
      <c r="S9031" s="49">
        <v>42593</v>
      </c>
      <c r="T9031" s="55">
        <v>2954.9</v>
      </c>
      <c r="U9031" s="50">
        <f t="shared" ref="U9031:U9094" si="1000">+AVERAGEIF($R$3:$R$12000,R9031,$T$3:$T$12000)</f>
        <v>2952.7667741935488</v>
      </c>
      <c r="V9031" s="51">
        <f t="shared" si="995"/>
        <v>3050.9778688524639</v>
      </c>
      <c r="W9031" s="53">
        <f t="shared" si="996"/>
        <v>-6.52588331411319E-3</v>
      </c>
      <c r="X9031" s="53" t="str">
        <f t="shared" si="997"/>
        <v/>
      </c>
      <c r="Y9031" s="54" t="str">
        <f t="shared" si="998"/>
        <v/>
      </c>
    </row>
    <row r="9032" spans="17:25" x14ac:dyDescent="0.25">
      <c r="Q9032" s="47">
        <f t="shared" ref="Q9032:Q9095" si="1001">+YEAR(S9032)</f>
        <v>2016</v>
      </c>
      <c r="R9032" s="48" t="str">
        <f t="shared" si="999"/>
        <v>20168</v>
      </c>
      <c r="S9032" s="49">
        <v>42594</v>
      </c>
      <c r="T9032" s="55">
        <v>2911.26</v>
      </c>
      <c r="U9032" s="50">
        <f t="shared" si="1000"/>
        <v>2952.7667741935488</v>
      </c>
      <c r="V9032" s="51">
        <f t="shared" ref="V9032:V9095" si="1002">+AVERAGEIF($Q$3:$Q$12000,Q9032,$T$3:$T$12000)</f>
        <v>3050.9778688524639</v>
      </c>
      <c r="W9032" s="53">
        <f t="shared" si="996"/>
        <v>-1.476868929574604E-2</v>
      </c>
      <c r="X9032" s="53" t="str">
        <f t="shared" si="997"/>
        <v/>
      </c>
      <c r="Y9032" s="54" t="str">
        <f t="shared" si="998"/>
        <v/>
      </c>
    </row>
    <row r="9033" spans="17:25" x14ac:dyDescent="0.25">
      <c r="Q9033" s="47">
        <f t="shared" si="1001"/>
        <v>2016</v>
      </c>
      <c r="R9033" s="48" t="str">
        <f t="shared" si="999"/>
        <v>20168</v>
      </c>
      <c r="S9033" s="49">
        <v>42595</v>
      </c>
      <c r="T9033" s="55">
        <v>2908.67</v>
      </c>
      <c r="U9033" s="50">
        <f t="shared" si="1000"/>
        <v>2952.7667741935488</v>
      </c>
      <c r="V9033" s="51">
        <f t="shared" si="1002"/>
        <v>3050.9778688524639</v>
      </c>
      <c r="W9033" s="53">
        <f t="shared" ref="W9033:W9096" si="1003">+T9033/T9032-1</f>
        <v>-8.8964915534861522E-4</v>
      </c>
      <c r="X9033" s="53" t="str">
        <f t="shared" ref="X9033:X9096" si="1004">IF(U9033/U9032-1=0,"",U9033/U9032-1)</f>
        <v/>
      </c>
      <c r="Y9033" s="54" t="str">
        <f t="shared" ref="Y9033:Y9096" si="1005">+IF(V9033=V9032,"",V9033/V9032-1)</f>
        <v/>
      </c>
    </row>
    <row r="9034" spans="17:25" x14ac:dyDescent="0.25">
      <c r="Q9034" s="47">
        <f t="shared" si="1001"/>
        <v>2016</v>
      </c>
      <c r="R9034" s="48" t="str">
        <f t="shared" si="999"/>
        <v>20168</v>
      </c>
      <c r="S9034" s="49">
        <v>42596</v>
      </c>
      <c r="T9034" s="55">
        <v>2908.67</v>
      </c>
      <c r="U9034" s="50">
        <f t="shared" si="1000"/>
        <v>2952.7667741935488</v>
      </c>
      <c r="V9034" s="51">
        <f t="shared" si="1002"/>
        <v>3050.9778688524639</v>
      </c>
      <c r="W9034" s="53">
        <f t="shared" si="1003"/>
        <v>0</v>
      </c>
      <c r="X9034" s="53" t="str">
        <f t="shared" si="1004"/>
        <v/>
      </c>
      <c r="Y9034" s="54" t="str">
        <f t="shared" si="1005"/>
        <v/>
      </c>
    </row>
    <row r="9035" spans="17:25" x14ac:dyDescent="0.25">
      <c r="Q9035" s="47">
        <f t="shared" si="1001"/>
        <v>2016</v>
      </c>
      <c r="R9035" s="48" t="str">
        <f t="shared" si="999"/>
        <v>20168</v>
      </c>
      <c r="S9035" s="49">
        <v>42597</v>
      </c>
      <c r="T9035" s="55">
        <v>2908.67</v>
      </c>
      <c r="U9035" s="50">
        <f t="shared" si="1000"/>
        <v>2952.7667741935488</v>
      </c>
      <c r="V9035" s="51">
        <f t="shared" si="1002"/>
        <v>3050.9778688524639</v>
      </c>
      <c r="W9035" s="53">
        <f t="shared" si="1003"/>
        <v>0</v>
      </c>
      <c r="X9035" s="53" t="str">
        <f t="shared" si="1004"/>
        <v/>
      </c>
      <c r="Y9035" s="54" t="str">
        <f t="shared" si="1005"/>
        <v/>
      </c>
    </row>
    <row r="9036" spans="17:25" x14ac:dyDescent="0.25">
      <c r="Q9036" s="47">
        <f t="shared" si="1001"/>
        <v>2016</v>
      </c>
      <c r="R9036" s="48" t="str">
        <f t="shared" si="999"/>
        <v>20168</v>
      </c>
      <c r="S9036" s="49">
        <v>42598</v>
      </c>
      <c r="T9036" s="55">
        <v>2908.67</v>
      </c>
      <c r="U9036" s="50">
        <f t="shared" si="1000"/>
        <v>2952.7667741935488</v>
      </c>
      <c r="V9036" s="51">
        <f t="shared" si="1002"/>
        <v>3050.9778688524639</v>
      </c>
      <c r="W9036" s="53">
        <f t="shared" si="1003"/>
        <v>0</v>
      </c>
      <c r="X9036" s="53" t="str">
        <f t="shared" si="1004"/>
        <v/>
      </c>
      <c r="Y9036" s="54" t="str">
        <f t="shared" si="1005"/>
        <v/>
      </c>
    </row>
    <row r="9037" spans="17:25" x14ac:dyDescent="0.25">
      <c r="Q9037" s="47">
        <f t="shared" si="1001"/>
        <v>2016</v>
      </c>
      <c r="R9037" s="48" t="str">
        <f t="shared" si="999"/>
        <v>20168</v>
      </c>
      <c r="S9037" s="49">
        <v>42599</v>
      </c>
      <c r="T9037" s="55">
        <v>2905.3</v>
      </c>
      <c r="U9037" s="50">
        <f t="shared" si="1000"/>
        <v>2952.7667741935488</v>
      </c>
      <c r="V9037" s="51">
        <f t="shared" si="1002"/>
        <v>3050.9778688524639</v>
      </c>
      <c r="W9037" s="53">
        <f t="shared" si="1003"/>
        <v>-1.1586051356805571E-3</v>
      </c>
      <c r="X9037" s="53" t="str">
        <f t="shared" si="1004"/>
        <v/>
      </c>
      <c r="Y9037" s="54" t="str">
        <f t="shared" si="1005"/>
        <v/>
      </c>
    </row>
    <row r="9038" spans="17:25" x14ac:dyDescent="0.25">
      <c r="Q9038" s="47">
        <f t="shared" si="1001"/>
        <v>2016</v>
      </c>
      <c r="R9038" s="48" t="str">
        <f t="shared" si="999"/>
        <v>20168</v>
      </c>
      <c r="S9038" s="49">
        <v>42600</v>
      </c>
      <c r="T9038" s="55">
        <v>2918.07</v>
      </c>
      <c r="U9038" s="50">
        <f t="shared" si="1000"/>
        <v>2952.7667741935488</v>
      </c>
      <c r="V9038" s="51">
        <f t="shared" si="1002"/>
        <v>3050.9778688524639</v>
      </c>
      <c r="W9038" s="53">
        <f t="shared" si="1003"/>
        <v>4.3954152755310005E-3</v>
      </c>
      <c r="X9038" s="53" t="str">
        <f t="shared" si="1004"/>
        <v/>
      </c>
      <c r="Y9038" s="54" t="str">
        <f t="shared" si="1005"/>
        <v/>
      </c>
    </row>
    <row r="9039" spans="17:25" x14ac:dyDescent="0.25">
      <c r="Q9039" s="47">
        <f t="shared" si="1001"/>
        <v>2016</v>
      </c>
      <c r="R9039" s="48" t="str">
        <f t="shared" si="999"/>
        <v>20168</v>
      </c>
      <c r="S9039" s="49">
        <v>42601</v>
      </c>
      <c r="T9039" s="55">
        <v>2884.02</v>
      </c>
      <c r="U9039" s="50">
        <f t="shared" si="1000"/>
        <v>2952.7667741935488</v>
      </c>
      <c r="V9039" s="51">
        <f t="shared" si="1002"/>
        <v>3050.9778688524639</v>
      </c>
      <c r="W9039" s="53">
        <f t="shared" si="1003"/>
        <v>-1.1668671416381393E-2</v>
      </c>
      <c r="X9039" s="53" t="str">
        <f t="shared" si="1004"/>
        <v/>
      </c>
      <c r="Y9039" s="54" t="str">
        <f t="shared" si="1005"/>
        <v/>
      </c>
    </row>
    <row r="9040" spans="17:25" x14ac:dyDescent="0.25">
      <c r="Q9040" s="47">
        <f t="shared" si="1001"/>
        <v>2016</v>
      </c>
      <c r="R9040" s="48" t="str">
        <f t="shared" si="999"/>
        <v>20168</v>
      </c>
      <c r="S9040" s="49">
        <v>42602</v>
      </c>
      <c r="T9040" s="55">
        <v>2867.37</v>
      </c>
      <c r="U9040" s="50">
        <f t="shared" si="1000"/>
        <v>2952.7667741935488</v>
      </c>
      <c r="V9040" s="51">
        <f t="shared" si="1002"/>
        <v>3050.9778688524639</v>
      </c>
      <c r="W9040" s="53">
        <f t="shared" si="1003"/>
        <v>-5.773191586743498E-3</v>
      </c>
      <c r="X9040" s="53" t="str">
        <f t="shared" si="1004"/>
        <v/>
      </c>
      <c r="Y9040" s="54" t="str">
        <f t="shared" si="1005"/>
        <v/>
      </c>
    </row>
    <row r="9041" spans="17:25" x14ac:dyDescent="0.25">
      <c r="Q9041" s="47">
        <f t="shared" si="1001"/>
        <v>2016</v>
      </c>
      <c r="R9041" s="48" t="str">
        <f t="shared" si="999"/>
        <v>20168</v>
      </c>
      <c r="S9041" s="49">
        <v>42603</v>
      </c>
      <c r="T9041" s="55">
        <v>2867.37</v>
      </c>
      <c r="U9041" s="50">
        <f t="shared" si="1000"/>
        <v>2952.7667741935488</v>
      </c>
      <c r="V9041" s="51">
        <f t="shared" si="1002"/>
        <v>3050.9778688524639</v>
      </c>
      <c r="W9041" s="53">
        <f t="shared" si="1003"/>
        <v>0</v>
      </c>
      <c r="X9041" s="53" t="str">
        <f t="shared" si="1004"/>
        <v/>
      </c>
      <c r="Y9041" s="54" t="str">
        <f t="shared" si="1005"/>
        <v/>
      </c>
    </row>
    <row r="9042" spans="17:25" x14ac:dyDescent="0.25">
      <c r="Q9042" s="47">
        <f t="shared" si="1001"/>
        <v>2016</v>
      </c>
      <c r="R9042" s="48" t="str">
        <f t="shared" si="999"/>
        <v>20168</v>
      </c>
      <c r="S9042" s="49">
        <v>42604</v>
      </c>
      <c r="T9042" s="55">
        <v>2867.37</v>
      </c>
      <c r="U9042" s="50">
        <f t="shared" si="1000"/>
        <v>2952.7667741935488</v>
      </c>
      <c r="V9042" s="51">
        <f t="shared" si="1002"/>
        <v>3050.9778688524639</v>
      </c>
      <c r="W9042" s="53">
        <f t="shared" si="1003"/>
        <v>0</v>
      </c>
      <c r="X9042" s="53" t="str">
        <f t="shared" si="1004"/>
        <v/>
      </c>
      <c r="Y9042" s="54" t="str">
        <f t="shared" si="1005"/>
        <v/>
      </c>
    </row>
    <row r="9043" spans="17:25" x14ac:dyDescent="0.25">
      <c r="Q9043" s="47">
        <f t="shared" si="1001"/>
        <v>2016</v>
      </c>
      <c r="R9043" s="48" t="str">
        <f t="shared" si="999"/>
        <v>20168</v>
      </c>
      <c r="S9043" s="49">
        <v>42605</v>
      </c>
      <c r="T9043" s="55">
        <v>2883.89</v>
      </c>
      <c r="U9043" s="50">
        <f t="shared" si="1000"/>
        <v>2952.7667741935488</v>
      </c>
      <c r="V9043" s="51">
        <f t="shared" si="1002"/>
        <v>3050.9778688524639</v>
      </c>
      <c r="W9043" s="53">
        <f t="shared" si="1003"/>
        <v>5.7613771504898548E-3</v>
      </c>
      <c r="X9043" s="53" t="str">
        <f t="shared" si="1004"/>
        <v/>
      </c>
      <c r="Y9043" s="54" t="str">
        <f t="shared" si="1005"/>
        <v/>
      </c>
    </row>
    <row r="9044" spans="17:25" x14ac:dyDescent="0.25">
      <c r="Q9044" s="47">
        <f t="shared" si="1001"/>
        <v>2016</v>
      </c>
      <c r="R9044" s="48" t="str">
        <f t="shared" si="999"/>
        <v>20168</v>
      </c>
      <c r="S9044" s="49">
        <v>42606</v>
      </c>
      <c r="T9044" s="55">
        <v>2909.1</v>
      </c>
      <c r="U9044" s="50">
        <f t="shared" si="1000"/>
        <v>2952.7667741935488</v>
      </c>
      <c r="V9044" s="51">
        <f t="shared" si="1002"/>
        <v>3050.9778688524639</v>
      </c>
      <c r="W9044" s="53">
        <f t="shared" si="1003"/>
        <v>8.7416649040013006E-3</v>
      </c>
      <c r="X9044" s="53" t="str">
        <f t="shared" si="1004"/>
        <v/>
      </c>
      <c r="Y9044" s="54" t="str">
        <f t="shared" si="1005"/>
        <v/>
      </c>
    </row>
    <row r="9045" spans="17:25" x14ac:dyDescent="0.25">
      <c r="Q9045" s="47">
        <f t="shared" si="1001"/>
        <v>2016</v>
      </c>
      <c r="R9045" s="48" t="str">
        <f t="shared" si="999"/>
        <v>20168</v>
      </c>
      <c r="S9045" s="49">
        <v>42607</v>
      </c>
      <c r="T9045" s="55">
        <v>2938.28</v>
      </c>
      <c r="U9045" s="50">
        <f t="shared" si="1000"/>
        <v>2952.7667741935488</v>
      </c>
      <c r="V9045" s="51">
        <f t="shared" si="1002"/>
        <v>3050.9778688524639</v>
      </c>
      <c r="W9045" s="53">
        <f t="shared" si="1003"/>
        <v>1.0030593654394959E-2</v>
      </c>
      <c r="X9045" s="53" t="str">
        <f t="shared" si="1004"/>
        <v/>
      </c>
      <c r="Y9045" s="54" t="str">
        <f t="shared" si="1005"/>
        <v/>
      </c>
    </row>
    <row r="9046" spans="17:25" x14ac:dyDescent="0.25">
      <c r="Q9046" s="47">
        <f t="shared" si="1001"/>
        <v>2016</v>
      </c>
      <c r="R9046" s="48" t="str">
        <f t="shared" si="999"/>
        <v>20168</v>
      </c>
      <c r="S9046" s="49">
        <v>42608</v>
      </c>
      <c r="T9046" s="55">
        <v>2915.67</v>
      </c>
      <c r="U9046" s="50">
        <f t="shared" si="1000"/>
        <v>2952.7667741935488</v>
      </c>
      <c r="V9046" s="51">
        <f t="shared" si="1002"/>
        <v>3050.9778688524639</v>
      </c>
      <c r="W9046" s="53">
        <f t="shared" si="1003"/>
        <v>-7.6949780143485969E-3</v>
      </c>
      <c r="X9046" s="53" t="str">
        <f t="shared" si="1004"/>
        <v/>
      </c>
      <c r="Y9046" s="54" t="str">
        <f t="shared" si="1005"/>
        <v/>
      </c>
    </row>
    <row r="9047" spans="17:25" x14ac:dyDescent="0.25">
      <c r="Q9047" s="47">
        <f t="shared" si="1001"/>
        <v>2016</v>
      </c>
      <c r="R9047" s="48" t="str">
        <f t="shared" si="999"/>
        <v>20168</v>
      </c>
      <c r="S9047" s="49">
        <v>42609</v>
      </c>
      <c r="T9047" s="55">
        <v>2882.69</v>
      </c>
      <c r="U9047" s="50">
        <f t="shared" si="1000"/>
        <v>2952.7667741935488</v>
      </c>
      <c r="V9047" s="51">
        <f t="shared" si="1002"/>
        <v>3050.9778688524639</v>
      </c>
      <c r="W9047" s="53">
        <f t="shared" si="1003"/>
        <v>-1.1311293802110711E-2</v>
      </c>
      <c r="X9047" s="53" t="str">
        <f t="shared" si="1004"/>
        <v/>
      </c>
      <c r="Y9047" s="54" t="str">
        <f t="shared" si="1005"/>
        <v/>
      </c>
    </row>
    <row r="9048" spans="17:25" x14ac:dyDescent="0.25">
      <c r="Q9048" s="47">
        <f t="shared" si="1001"/>
        <v>2016</v>
      </c>
      <c r="R9048" s="48" t="str">
        <f t="shared" si="999"/>
        <v>20168</v>
      </c>
      <c r="S9048" s="49">
        <v>42610</v>
      </c>
      <c r="T9048" s="55">
        <v>2882.69</v>
      </c>
      <c r="U9048" s="50">
        <f t="shared" si="1000"/>
        <v>2952.7667741935488</v>
      </c>
      <c r="V9048" s="51">
        <f t="shared" si="1002"/>
        <v>3050.9778688524639</v>
      </c>
      <c r="W9048" s="53">
        <f t="shared" si="1003"/>
        <v>0</v>
      </c>
      <c r="X9048" s="53" t="str">
        <f t="shared" si="1004"/>
        <v/>
      </c>
      <c r="Y9048" s="54" t="str">
        <f t="shared" si="1005"/>
        <v/>
      </c>
    </row>
    <row r="9049" spans="17:25" x14ac:dyDescent="0.25">
      <c r="Q9049" s="47">
        <f t="shared" si="1001"/>
        <v>2016</v>
      </c>
      <c r="R9049" s="48" t="str">
        <f t="shared" si="999"/>
        <v>20168</v>
      </c>
      <c r="S9049" s="49">
        <v>42611</v>
      </c>
      <c r="T9049" s="55">
        <v>2882.69</v>
      </c>
      <c r="U9049" s="50">
        <f t="shared" si="1000"/>
        <v>2952.7667741935488</v>
      </c>
      <c r="V9049" s="51">
        <f t="shared" si="1002"/>
        <v>3050.9778688524639</v>
      </c>
      <c r="W9049" s="53">
        <f t="shared" si="1003"/>
        <v>0</v>
      </c>
      <c r="X9049" s="53" t="str">
        <f t="shared" si="1004"/>
        <v/>
      </c>
      <c r="Y9049" s="54" t="str">
        <f t="shared" si="1005"/>
        <v/>
      </c>
    </row>
    <row r="9050" spans="17:25" x14ac:dyDescent="0.25">
      <c r="Q9050" s="47">
        <f t="shared" si="1001"/>
        <v>2016</v>
      </c>
      <c r="R9050" s="48" t="str">
        <f t="shared" si="999"/>
        <v>20168</v>
      </c>
      <c r="S9050" s="49">
        <v>42612</v>
      </c>
      <c r="T9050" s="55">
        <v>2924.29</v>
      </c>
      <c r="U9050" s="50">
        <f t="shared" si="1000"/>
        <v>2952.7667741935488</v>
      </c>
      <c r="V9050" s="51">
        <f t="shared" si="1002"/>
        <v>3050.9778688524639</v>
      </c>
      <c r="W9050" s="53">
        <f t="shared" si="1003"/>
        <v>1.4430965521786909E-2</v>
      </c>
      <c r="X9050" s="53" t="str">
        <f t="shared" si="1004"/>
        <v/>
      </c>
      <c r="Y9050" s="54" t="str">
        <f t="shared" si="1005"/>
        <v/>
      </c>
    </row>
    <row r="9051" spans="17:25" x14ac:dyDescent="0.25">
      <c r="Q9051" s="47">
        <f t="shared" si="1001"/>
        <v>2016</v>
      </c>
      <c r="R9051" s="48" t="str">
        <f t="shared" si="999"/>
        <v>20168</v>
      </c>
      <c r="S9051" s="49">
        <v>42613</v>
      </c>
      <c r="T9051" s="55">
        <v>2933.82</v>
      </c>
      <c r="U9051" s="50">
        <f t="shared" si="1000"/>
        <v>2952.7667741935488</v>
      </c>
      <c r="V9051" s="51">
        <f t="shared" si="1002"/>
        <v>3050.9778688524639</v>
      </c>
      <c r="W9051" s="53">
        <f t="shared" si="1003"/>
        <v>3.2589107099501025E-3</v>
      </c>
      <c r="X9051" s="53" t="str">
        <f t="shared" si="1004"/>
        <v/>
      </c>
      <c r="Y9051" s="54" t="str">
        <f t="shared" si="1005"/>
        <v/>
      </c>
    </row>
    <row r="9052" spans="17:25" x14ac:dyDescent="0.25">
      <c r="Q9052" s="47">
        <f t="shared" si="1001"/>
        <v>2016</v>
      </c>
      <c r="R9052" s="48" t="str">
        <f t="shared" si="999"/>
        <v>20169</v>
      </c>
      <c r="S9052" s="49">
        <v>42614</v>
      </c>
      <c r="T9052" s="55">
        <v>2956.53</v>
      </c>
      <c r="U9052" s="50">
        <f t="shared" si="1000"/>
        <v>2924.2653333333337</v>
      </c>
      <c r="V9052" s="51">
        <f t="shared" si="1002"/>
        <v>3050.9778688524639</v>
      </c>
      <c r="W9052" s="53">
        <f t="shared" si="1003"/>
        <v>7.7407611918931529E-3</v>
      </c>
      <c r="X9052" s="53">
        <f t="shared" si="1004"/>
        <v>-9.6524524419979718E-3</v>
      </c>
      <c r="Y9052" s="54" t="str">
        <f t="shared" si="1005"/>
        <v/>
      </c>
    </row>
    <row r="9053" spans="17:25" x14ac:dyDescent="0.25">
      <c r="Q9053" s="47">
        <f t="shared" si="1001"/>
        <v>2016</v>
      </c>
      <c r="R9053" s="48" t="str">
        <f t="shared" si="999"/>
        <v>20169</v>
      </c>
      <c r="S9053" s="49">
        <v>42615</v>
      </c>
      <c r="T9053" s="55">
        <v>2986.36</v>
      </c>
      <c r="U9053" s="50">
        <f t="shared" si="1000"/>
        <v>2924.2653333333337</v>
      </c>
      <c r="V9053" s="51">
        <f t="shared" si="1002"/>
        <v>3050.9778688524639</v>
      </c>
      <c r="W9053" s="53">
        <f t="shared" si="1003"/>
        <v>1.0089530632193755E-2</v>
      </c>
      <c r="X9053" s="53" t="str">
        <f t="shared" si="1004"/>
        <v/>
      </c>
      <c r="Y9053" s="54" t="str">
        <f t="shared" si="1005"/>
        <v/>
      </c>
    </row>
    <row r="9054" spans="17:25" x14ac:dyDescent="0.25">
      <c r="Q9054" s="47">
        <f t="shared" si="1001"/>
        <v>2016</v>
      </c>
      <c r="R9054" s="48" t="str">
        <f t="shared" si="999"/>
        <v>20169</v>
      </c>
      <c r="S9054" s="49">
        <v>42616</v>
      </c>
      <c r="T9054" s="55">
        <v>2957.56</v>
      </c>
      <c r="U9054" s="50">
        <f t="shared" si="1000"/>
        <v>2924.2653333333337</v>
      </c>
      <c r="V9054" s="51">
        <f t="shared" si="1002"/>
        <v>3050.9778688524639</v>
      </c>
      <c r="W9054" s="53">
        <f t="shared" si="1003"/>
        <v>-9.6438473593271068E-3</v>
      </c>
      <c r="X9054" s="53" t="str">
        <f t="shared" si="1004"/>
        <v/>
      </c>
      <c r="Y9054" s="54" t="str">
        <f t="shared" si="1005"/>
        <v/>
      </c>
    </row>
    <row r="9055" spans="17:25" x14ac:dyDescent="0.25">
      <c r="Q9055" s="47">
        <f t="shared" si="1001"/>
        <v>2016</v>
      </c>
      <c r="R9055" s="48" t="str">
        <f t="shared" si="999"/>
        <v>20169</v>
      </c>
      <c r="S9055" s="49">
        <v>42617</v>
      </c>
      <c r="T9055" s="55">
        <v>2957.56</v>
      </c>
      <c r="U9055" s="50">
        <f t="shared" si="1000"/>
        <v>2924.2653333333337</v>
      </c>
      <c r="V9055" s="51">
        <f t="shared" si="1002"/>
        <v>3050.9778688524639</v>
      </c>
      <c r="W9055" s="53">
        <f t="shared" si="1003"/>
        <v>0</v>
      </c>
      <c r="X9055" s="53" t="str">
        <f t="shared" si="1004"/>
        <v/>
      </c>
      <c r="Y9055" s="54" t="str">
        <f t="shared" si="1005"/>
        <v/>
      </c>
    </row>
    <row r="9056" spans="17:25" x14ac:dyDescent="0.25">
      <c r="Q9056" s="47">
        <f t="shared" si="1001"/>
        <v>2016</v>
      </c>
      <c r="R9056" s="48" t="str">
        <f t="shared" si="999"/>
        <v>20169</v>
      </c>
      <c r="S9056" s="49">
        <v>42618</v>
      </c>
      <c r="T9056" s="55">
        <v>2957.56</v>
      </c>
      <c r="U9056" s="50">
        <f t="shared" si="1000"/>
        <v>2924.2653333333337</v>
      </c>
      <c r="V9056" s="51">
        <f t="shared" si="1002"/>
        <v>3050.9778688524639</v>
      </c>
      <c r="W9056" s="53">
        <f t="shared" si="1003"/>
        <v>0</v>
      </c>
      <c r="X9056" s="53" t="str">
        <f t="shared" si="1004"/>
        <v/>
      </c>
      <c r="Y9056" s="54" t="str">
        <f t="shared" si="1005"/>
        <v/>
      </c>
    </row>
    <row r="9057" spans="17:25" x14ac:dyDescent="0.25">
      <c r="Q9057" s="47">
        <f t="shared" si="1001"/>
        <v>2016</v>
      </c>
      <c r="R9057" s="48" t="str">
        <f t="shared" si="999"/>
        <v>20169</v>
      </c>
      <c r="S9057" s="49">
        <v>42619</v>
      </c>
      <c r="T9057" s="55">
        <v>2957.56</v>
      </c>
      <c r="U9057" s="50">
        <f t="shared" si="1000"/>
        <v>2924.2653333333337</v>
      </c>
      <c r="V9057" s="51">
        <f t="shared" si="1002"/>
        <v>3050.9778688524639</v>
      </c>
      <c r="W9057" s="53">
        <f t="shared" si="1003"/>
        <v>0</v>
      </c>
      <c r="X9057" s="53" t="str">
        <f t="shared" si="1004"/>
        <v/>
      </c>
      <c r="Y9057" s="54" t="str">
        <f t="shared" si="1005"/>
        <v/>
      </c>
    </row>
    <row r="9058" spans="17:25" x14ac:dyDescent="0.25">
      <c r="Q9058" s="47">
        <f t="shared" si="1001"/>
        <v>2016</v>
      </c>
      <c r="R9058" s="48" t="str">
        <f t="shared" si="999"/>
        <v>20169</v>
      </c>
      <c r="S9058" s="49">
        <v>42620</v>
      </c>
      <c r="T9058" s="55">
        <v>2887.64</v>
      </c>
      <c r="U9058" s="50">
        <f t="shared" si="1000"/>
        <v>2924.2653333333337</v>
      </c>
      <c r="V9058" s="51">
        <f t="shared" si="1002"/>
        <v>3050.9778688524639</v>
      </c>
      <c r="W9058" s="53">
        <f t="shared" si="1003"/>
        <v>-2.3641109563288687E-2</v>
      </c>
      <c r="X9058" s="53" t="str">
        <f t="shared" si="1004"/>
        <v/>
      </c>
      <c r="Y9058" s="54" t="str">
        <f t="shared" si="1005"/>
        <v/>
      </c>
    </row>
    <row r="9059" spans="17:25" x14ac:dyDescent="0.25">
      <c r="Q9059" s="47">
        <f t="shared" si="1001"/>
        <v>2016</v>
      </c>
      <c r="R9059" s="48" t="str">
        <f t="shared" si="999"/>
        <v>20169</v>
      </c>
      <c r="S9059" s="49">
        <v>42621</v>
      </c>
      <c r="T9059" s="55">
        <v>2840.38</v>
      </c>
      <c r="U9059" s="50">
        <f t="shared" si="1000"/>
        <v>2924.2653333333337</v>
      </c>
      <c r="V9059" s="51">
        <f t="shared" si="1002"/>
        <v>3050.9778688524639</v>
      </c>
      <c r="W9059" s="53">
        <f t="shared" si="1003"/>
        <v>-1.6366306049230395E-2</v>
      </c>
      <c r="X9059" s="53" t="str">
        <f t="shared" si="1004"/>
        <v/>
      </c>
      <c r="Y9059" s="54" t="str">
        <f t="shared" si="1005"/>
        <v/>
      </c>
    </row>
    <row r="9060" spans="17:25" x14ac:dyDescent="0.25">
      <c r="Q9060" s="47">
        <f t="shared" si="1001"/>
        <v>2016</v>
      </c>
      <c r="R9060" s="48" t="str">
        <f t="shared" si="999"/>
        <v>20169</v>
      </c>
      <c r="S9060" s="49">
        <v>42622</v>
      </c>
      <c r="T9060" s="55">
        <v>2846.13</v>
      </c>
      <c r="U9060" s="50">
        <f t="shared" si="1000"/>
        <v>2924.2653333333337</v>
      </c>
      <c r="V9060" s="51">
        <f t="shared" si="1002"/>
        <v>3050.9778688524639</v>
      </c>
      <c r="W9060" s="53">
        <f t="shared" si="1003"/>
        <v>2.0243770199761535E-3</v>
      </c>
      <c r="X9060" s="53" t="str">
        <f t="shared" si="1004"/>
        <v/>
      </c>
      <c r="Y9060" s="54" t="str">
        <f t="shared" si="1005"/>
        <v/>
      </c>
    </row>
    <row r="9061" spans="17:25" x14ac:dyDescent="0.25">
      <c r="Q9061" s="47">
        <f t="shared" si="1001"/>
        <v>2016</v>
      </c>
      <c r="R9061" s="48" t="str">
        <f t="shared" si="999"/>
        <v>20169</v>
      </c>
      <c r="S9061" s="49">
        <v>42623</v>
      </c>
      <c r="T9061" s="55">
        <v>2899.29</v>
      </c>
      <c r="U9061" s="50">
        <f t="shared" si="1000"/>
        <v>2924.2653333333337</v>
      </c>
      <c r="V9061" s="51">
        <f t="shared" si="1002"/>
        <v>3050.9778688524639</v>
      </c>
      <c r="W9061" s="53">
        <f t="shared" si="1003"/>
        <v>1.8677994329141523E-2</v>
      </c>
      <c r="X9061" s="53" t="str">
        <f t="shared" si="1004"/>
        <v/>
      </c>
      <c r="Y9061" s="54" t="str">
        <f t="shared" si="1005"/>
        <v/>
      </c>
    </row>
    <row r="9062" spans="17:25" x14ac:dyDescent="0.25">
      <c r="Q9062" s="47">
        <f t="shared" si="1001"/>
        <v>2016</v>
      </c>
      <c r="R9062" s="48" t="str">
        <f t="shared" si="999"/>
        <v>20169</v>
      </c>
      <c r="S9062" s="49">
        <v>42624</v>
      </c>
      <c r="T9062" s="55">
        <v>2899.29</v>
      </c>
      <c r="U9062" s="50">
        <f t="shared" si="1000"/>
        <v>2924.2653333333337</v>
      </c>
      <c r="V9062" s="51">
        <f t="shared" si="1002"/>
        <v>3050.9778688524639</v>
      </c>
      <c r="W9062" s="53">
        <f t="shared" si="1003"/>
        <v>0</v>
      </c>
      <c r="X9062" s="53" t="str">
        <f t="shared" si="1004"/>
        <v/>
      </c>
      <c r="Y9062" s="54" t="str">
        <f t="shared" si="1005"/>
        <v/>
      </c>
    </row>
    <row r="9063" spans="17:25" x14ac:dyDescent="0.25">
      <c r="Q9063" s="47">
        <f t="shared" si="1001"/>
        <v>2016</v>
      </c>
      <c r="R9063" s="48" t="str">
        <f t="shared" si="999"/>
        <v>20169</v>
      </c>
      <c r="S9063" s="49">
        <v>42625</v>
      </c>
      <c r="T9063" s="55">
        <v>2899.29</v>
      </c>
      <c r="U9063" s="50">
        <f t="shared" si="1000"/>
        <v>2924.2653333333337</v>
      </c>
      <c r="V9063" s="51">
        <f t="shared" si="1002"/>
        <v>3050.9778688524639</v>
      </c>
      <c r="W9063" s="53">
        <f t="shared" si="1003"/>
        <v>0</v>
      </c>
      <c r="X9063" s="53" t="str">
        <f t="shared" si="1004"/>
        <v/>
      </c>
      <c r="Y9063" s="54" t="str">
        <f t="shared" si="1005"/>
        <v/>
      </c>
    </row>
    <row r="9064" spans="17:25" x14ac:dyDescent="0.25">
      <c r="Q9064" s="47">
        <f t="shared" si="1001"/>
        <v>2016</v>
      </c>
      <c r="R9064" s="48" t="str">
        <f t="shared" si="999"/>
        <v>20169</v>
      </c>
      <c r="S9064" s="49">
        <v>42626</v>
      </c>
      <c r="T9064" s="55">
        <v>2942.29</v>
      </c>
      <c r="U9064" s="50">
        <f t="shared" si="1000"/>
        <v>2924.2653333333337</v>
      </c>
      <c r="V9064" s="51">
        <f t="shared" si="1002"/>
        <v>3050.9778688524639</v>
      </c>
      <c r="W9064" s="53">
        <f t="shared" si="1003"/>
        <v>1.4831217298028054E-2</v>
      </c>
      <c r="X9064" s="53" t="str">
        <f t="shared" si="1004"/>
        <v/>
      </c>
      <c r="Y9064" s="54" t="str">
        <f t="shared" si="1005"/>
        <v/>
      </c>
    </row>
    <row r="9065" spans="17:25" x14ac:dyDescent="0.25">
      <c r="Q9065" s="47">
        <f t="shared" si="1001"/>
        <v>2016</v>
      </c>
      <c r="R9065" s="48" t="str">
        <f t="shared" si="999"/>
        <v>20169</v>
      </c>
      <c r="S9065" s="49">
        <v>42627</v>
      </c>
      <c r="T9065" s="55">
        <v>2976.19</v>
      </c>
      <c r="U9065" s="50">
        <f t="shared" si="1000"/>
        <v>2924.2653333333337</v>
      </c>
      <c r="V9065" s="51">
        <f t="shared" si="1002"/>
        <v>3050.9778688524639</v>
      </c>
      <c r="W9065" s="53">
        <f t="shared" si="1003"/>
        <v>1.1521637907888183E-2</v>
      </c>
      <c r="X9065" s="53" t="str">
        <f t="shared" si="1004"/>
        <v/>
      </c>
      <c r="Y9065" s="54" t="str">
        <f t="shared" si="1005"/>
        <v/>
      </c>
    </row>
    <row r="9066" spans="17:25" x14ac:dyDescent="0.25">
      <c r="Q9066" s="47">
        <f t="shared" si="1001"/>
        <v>2016</v>
      </c>
      <c r="R9066" s="48" t="str">
        <f t="shared" si="999"/>
        <v>20169</v>
      </c>
      <c r="S9066" s="49">
        <v>42628</v>
      </c>
      <c r="T9066" s="55">
        <v>2972.65</v>
      </c>
      <c r="U9066" s="50">
        <f t="shared" si="1000"/>
        <v>2924.2653333333337</v>
      </c>
      <c r="V9066" s="51">
        <f t="shared" si="1002"/>
        <v>3050.9778688524639</v>
      </c>
      <c r="W9066" s="53">
        <f t="shared" si="1003"/>
        <v>-1.1894401903104201E-3</v>
      </c>
      <c r="X9066" s="53" t="str">
        <f t="shared" si="1004"/>
        <v/>
      </c>
      <c r="Y9066" s="54" t="str">
        <f t="shared" si="1005"/>
        <v/>
      </c>
    </row>
    <row r="9067" spans="17:25" x14ac:dyDescent="0.25">
      <c r="Q9067" s="47">
        <f t="shared" si="1001"/>
        <v>2016</v>
      </c>
      <c r="R9067" s="48" t="str">
        <f t="shared" si="999"/>
        <v>20169</v>
      </c>
      <c r="S9067" s="49">
        <v>42629</v>
      </c>
      <c r="T9067" s="55">
        <v>2938.5</v>
      </c>
      <c r="U9067" s="50">
        <f t="shared" si="1000"/>
        <v>2924.2653333333337</v>
      </c>
      <c r="V9067" s="51">
        <f t="shared" si="1002"/>
        <v>3050.9778688524639</v>
      </c>
      <c r="W9067" s="53">
        <f t="shared" si="1003"/>
        <v>-1.1488066203555802E-2</v>
      </c>
      <c r="X9067" s="53" t="str">
        <f t="shared" si="1004"/>
        <v/>
      </c>
      <c r="Y9067" s="54" t="str">
        <f t="shared" si="1005"/>
        <v/>
      </c>
    </row>
    <row r="9068" spans="17:25" x14ac:dyDescent="0.25">
      <c r="Q9068" s="47">
        <f t="shared" si="1001"/>
        <v>2016</v>
      </c>
      <c r="R9068" s="48" t="str">
        <f t="shared" si="999"/>
        <v>20169</v>
      </c>
      <c r="S9068" s="49">
        <v>42630</v>
      </c>
      <c r="T9068" s="55">
        <v>2956.58</v>
      </c>
      <c r="U9068" s="50">
        <f t="shared" si="1000"/>
        <v>2924.2653333333337</v>
      </c>
      <c r="V9068" s="51">
        <f t="shared" si="1002"/>
        <v>3050.9778688524639</v>
      </c>
      <c r="W9068" s="53">
        <f t="shared" si="1003"/>
        <v>6.1527990471328398E-3</v>
      </c>
      <c r="X9068" s="53" t="str">
        <f t="shared" si="1004"/>
        <v/>
      </c>
      <c r="Y9068" s="54" t="str">
        <f t="shared" si="1005"/>
        <v/>
      </c>
    </row>
    <row r="9069" spans="17:25" x14ac:dyDescent="0.25">
      <c r="Q9069" s="47">
        <f t="shared" si="1001"/>
        <v>2016</v>
      </c>
      <c r="R9069" s="48" t="str">
        <f t="shared" si="999"/>
        <v>20169</v>
      </c>
      <c r="S9069" s="49">
        <v>42631</v>
      </c>
      <c r="T9069" s="55">
        <v>2956.58</v>
      </c>
      <c r="U9069" s="50">
        <f t="shared" si="1000"/>
        <v>2924.2653333333337</v>
      </c>
      <c r="V9069" s="51">
        <f t="shared" si="1002"/>
        <v>3050.9778688524639</v>
      </c>
      <c r="W9069" s="53">
        <f t="shared" si="1003"/>
        <v>0</v>
      </c>
      <c r="X9069" s="53" t="str">
        <f t="shared" si="1004"/>
        <v/>
      </c>
      <c r="Y9069" s="54" t="str">
        <f t="shared" si="1005"/>
        <v/>
      </c>
    </row>
    <row r="9070" spans="17:25" x14ac:dyDescent="0.25">
      <c r="Q9070" s="47">
        <f t="shared" si="1001"/>
        <v>2016</v>
      </c>
      <c r="R9070" s="48" t="str">
        <f t="shared" si="999"/>
        <v>20169</v>
      </c>
      <c r="S9070" s="49">
        <v>42632</v>
      </c>
      <c r="T9070" s="55">
        <v>2956.58</v>
      </c>
      <c r="U9070" s="50">
        <f t="shared" si="1000"/>
        <v>2924.2653333333337</v>
      </c>
      <c r="V9070" s="51">
        <f t="shared" si="1002"/>
        <v>3050.9778688524639</v>
      </c>
      <c r="W9070" s="53">
        <f t="shared" si="1003"/>
        <v>0</v>
      </c>
      <c r="X9070" s="53" t="str">
        <f t="shared" si="1004"/>
        <v/>
      </c>
      <c r="Y9070" s="54" t="str">
        <f t="shared" si="1005"/>
        <v/>
      </c>
    </row>
    <row r="9071" spans="17:25" x14ac:dyDescent="0.25">
      <c r="Q9071" s="47">
        <f t="shared" si="1001"/>
        <v>2016</v>
      </c>
      <c r="R9071" s="48" t="str">
        <f t="shared" si="999"/>
        <v>20169</v>
      </c>
      <c r="S9071" s="49">
        <v>42633</v>
      </c>
      <c r="T9071" s="55">
        <v>2928.18</v>
      </c>
      <c r="U9071" s="50">
        <f t="shared" si="1000"/>
        <v>2924.2653333333337</v>
      </c>
      <c r="V9071" s="51">
        <f t="shared" si="1002"/>
        <v>3050.9778688524639</v>
      </c>
      <c r="W9071" s="53">
        <f t="shared" si="1003"/>
        <v>-9.6056930642837157E-3</v>
      </c>
      <c r="X9071" s="53" t="str">
        <f t="shared" si="1004"/>
        <v/>
      </c>
      <c r="Y9071" s="54" t="str">
        <f t="shared" si="1005"/>
        <v/>
      </c>
    </row>
    <row r="9072" spans="17:25" x14ac:dyDescent="0.25">
      <c r="Q9072" s="47">
        <f t="shared" si="1001"/>
        <v>2016</v>
      </c>
      <c r="R9072" s="48" t="str">
        <f t="shared" si="999"/>
        <v>20169</v>
      </c>
      <c r="S9072" s="49">
        <v>42634</v>
      </c>
      <c r="T9072" s="55">
        <v>2911.11</v>
      </c>
      <c r="U9072" s="50">
        <f t="shared" si="1000"/>
        <v>2924.2653333333337</v>
      </c>
      <c r="V9072" s="51">
        <f t="shared" si="1002"/>
        <v>3050.9778688524639</v>
      </c>
      <c r="W9072" s="53">
        <f t="shared" si="1003"/>
        <v>-5.8295596582176312E-3</v>
      </c>
      <c r="X9072" s="53" t="str">
        <f t="shared" si="1004"/>
        <v/>
      </c>
      <c r="Y9072" s="54" t="str">
        <f t="shared" si="1005"/>
        <v/>
      </c>
    </row>
    <row r="9073" spans="17:25" x14ac:dyDescent="0.25">
      <c r="Q9073" s="47">
        <f t="shared" si="1001"/>
        <v>2016</v>
      </c>
      <c r="R9073" s="48" t="str">
        <f t="shared" si="999"/>
        <v>20169</v>
      </c>
      <c r="S9073" s="49">
        <v>42635</v>
      </c>
      <c r="T9073" s="55">
        <v>2894.15</v>
      </c>
      <c r="U9073" s="50">
        <f t="shared" si="1000"/>
        <v>2924.2653333333337</v>
      </c>
      <c r="V9073" s="51">
        <f t="shared" si="1002"/>
        <v>3050.9778688524639</v>
      </c>
      <c r="W9073" s="53">
        <f t="shared" si="1003"/>
        <v>-5.8259564221208038E-3</v>
      </c>
      <c r="X9073" s="53" t="str">
        <f t="shared" si="1004"/>
        <v/>
      </c>
      <c r="Y9073" s="54" t="str">
        <f t="shared" si="1005"/>
        <v/>
      </c>
    </row>
    <row r="9074" spans="17:25" x14ac:dyDescent="0.25">
      <c r="Q9074" s="47">
        <f t="shared" si="1001"/>
        <v>2016</v>
      </c>
      <c r="R9074" s="48" t="str">
        <f t="shared" si="999"/>
        <v>20169</v>
      </c>
      <c r="S9074" s="49">
        <v>42636</v>
      </c>
      <c r="T9074" s="55">
        <v>2862.52</v>
      </c>
      <c r="U9074" s="50">
        <f t="shared" si="1000"/>
        <v>2924.2653333333337</v>
      </c>
      <c r="V9074" s="51">
        <f t="shared" si="1002"/>
        <v>3050.9778688524639</v>
      </c>
      <c r="W9074" s="53">
        <f t="shared" si="1003"/>
        <v>-1.0928942867508673E-2</v>
      </c>
      <c r="X9074" s="53" t="str">
        <f t="shared" si="1004"/>
        <v/>
      </c>
      <c r="Y9074" s="54" t="str">
        <f t="shared" si="1005"/>
        <v/>
      </c>
    </row>
    <row r="9075" spans="17:25" x14ac:dyDescent="0.25">
      <c r="Q9075" s="47">
        <f t="shared" si="1001"/>
        <v>2016</v>
      </c>
      <c r="R9075" s="48" t="str">
        <f t="shared" si="999"/>
        <v>20169</v>
      </c>
      <c r="S9075" s="49">
        <v>42637</v>
      </c>
      <c r="T9075" s="55">
        <v>2917.95</v>
      </c>
      <c r="U9075" s="50">
        <f t="shared" si="1000"/>
        <v>2924.2653333333337</v>
      </c>
      <c r="V9075" s="51">
        <f t="shared" si="1002"/>
        <v>3050.9778688524639</v>
      </c>
      <c r="W9075" s="53">
        <f t="shared" si="1003"/>
        <v>1.9364056845017519E-2</v>
      </c>
      <c r="X9075" s="53" t="str">
        <f t="shared" si="1004"/>
        <v/>
      </c>
      <c r="Y9075" s="54" t="str">
        <f t="shared" si="1005"/>
        <v/>
      </c>
    </row>
    <row r="9076" spans="17:25" x14ac:dyDescent="0.25">
      <c r="Q9076" s="47">
        <f t="shared" si="1001"/>
        <v>2016</v>
      </c>
      <c r="R9076" s="48" t="str">
        <f t="shared" si="999"/>
        <v>20169</v>
      </c>
      <c r="S9076" s="49">
        <v>42638</v>
      </c>
      <c r="T9076" s="55">
        <v>2917.95</v>
      </c>
      <c r="U9076" s="50">
        <f t="shared" si="1000"/>
        <v>2924.2653333333337</v>
      </c>
      <c r="V9076" s="51">
        <f t="shared" si="1002"/>
        <v>3050.9778688524639</v>
      </c>
      <c r="W9076" s="53">
        <f t="shared" si="1003"/>
        <v>0</v>
      </c>
      <c r="X9076" s="53" t="str">
        <f t="shared" si="1004"/>
        <v/>
      </c>
      <c r="Y9076" s="54" t="str">
        <f t="shared" si="1005"/>
        <v/>
      </c>
    </row>
    <row r="9077" spans="17:25" x14ac:dyDescent="0.25">
      <c r="Q9077" s="47">
        <f t="shared" si="1001"/>
        <v>2016</v>
      </c>
      <c r="R9077" s="48" t="str">
        <f t="shared" si="999"/>
        <v>20169</v>
      </c>
      <c r="S9077" s="49">
        <v>42639</v>
      </c>
      <c r="T9077" s="55">
        <v>2917.95</v>
      </c>
      <c r="U9077" s="50">
        <f t="shared" si="1000"/>
        <v>2924.2653333333337</v>
      </c>
      <c r="V9077" s="51">
        <f t="shared" si="1002"/>
        <v>3050.9778688524639</v>
      </c>
      <c r="W9077" s="53">
        <f t="shared" si="1003"/>
        <v>0</v>
      </c>
      <c r="X9077" s="53" t="str">
        <f t="shared" si="1004"/>
        <v/>
      </c>
      <c r="Y9077" s="54" t="str">
        <f t="shared" si="1005"/>
        <v/>
      </c>
    </row>
    <row r="9078" spans="17:25" x14ac:dyDescent="0.25">
      <c r="Q9078" s="47">
        <f t="shared" si="1001"/>
        <v>2016</v>
      </c>
      <c r="R9078" s="48" t="str">
        <f t="shared" si="999"/>
        <v>20169</v>
      </c>
      <c r="S9078" s="49">
        <v>42640</v>
      </c>
      <c r="T9078" s="55">
        <v>2917.58</v>
      </c>
      <c r="U9078" s="50">
        <f t="shared" si="1000"/>
        <v>2924.2653333333337</v>
      </c>
      <c r="V9078" s="51">
        <f t="shared" si="1002"/>
        <v>3050.9778688524639</v>
      </c>
      <c r="W9078" s="53">
        <f t="shared" si="1003"/>
        <v>-1.2680135026299499E-4</v>
      </c>
      <c r="X9078" s="53" t="str">
        <f t="shared" si="1004"/>
        <v/>
      </c>
      <c r="Y9078" s="54" t="str">
        <f t="shared" si="1005"/>
        <v/>
      </c>
    </row>
    <row r="9079" spans="17:25" x14ac:dyDescent="0.25">
      <c r="Q9079" s="47">
        <f t="shared" si="1001"/>
        <v>2016</v>
      </c>
      <c r="R9079" s="48" t="str">
        <f t="shared" si="999"/>
        <v>20169</v>
      </c>
      <c r="S9079" s="49">
        <v>42641</v>
      </c>
      <c r="T9079" s="55">
        <v>2921.99</v>
      </c>
      <c r="U9079" s="50">
        <f t="shared" si="1000"/>
        <v>2924.2653333333337</v>
      </c>
      <c r="V9079" s="51">
        <f t="shared" si="1002"/>
        <v>3050.9778688524639</v>
      </c>
      <c r="W9079" s="53">
        <f t="shared" si="1003"/>
        <v>1.5115266762180113E-3</v>
      </c>
      <c r="X9079" s="53" t="str">
        <f t="shared" si="1004"/>
        <v/>
      </c>
      <c r="Y9079" s="54" t="str">
        <f t="shared" si="1005"/>
        <v/>
      </c>
    </row>
    <row r="9080" spans="17:25" x14ac:dyDescent="0.25">
      <c r="Q9080" s="47">
        <f t="shared" si="1001"/>
        <v>2016</v>
      </c>
      <c r="R9080" s="48" t="str">
        <f t="shared" si="999"/>
        <v>20169</v>
      </c>
      <c r="S9080" s="49">
        <v>42642</v>
      </c>
      <c r="T9080" s="55">
        <v>2914.11</v>
      </c>
      <c r="U9080" s="50">
        <f t="shared" si="1000"/>
        <v>2924.2653333333337</v>
      </c>
      <c r="V9080" s="51">
        <f t="shared" si="1002"/>
        <v>3050.9778688524639</v>
      </c>
      <c r="W9080" s="53">
        <f t="shared" si="1003"/>
        <v>-2.6967922545935163E-3</v>
      </c>
      <c r="X9080" s="53" t="str">
        <f t="shared" si="1004"/>
        <v/>
      </c>
      <c r="Y9080" s="54" t="str">
        <f t="shared" si="1005"/>
        <v/>
      </c>
    </row>
    <row r="9081" spans="17:25" x14ac:dyDescent="0.25">
      <c r="Q9081" s="47">
        <f t="shared" si="1001"/>
        <v>2016</v>
      </c>
      <c r="R9081" s="48" t="str">
        <f t="shared" si="999"/>
        <v>20169</v>
      </c>
      <c r="S9081" s="49">
        <v>42643</v>
      </c>
      <c r="T9081" s="55">
        <v>2879.95</v>
      </c>
      <c r="U9081" s="50">
        <f t="shared" si="1000"/>
        <v>2924.2653333333337</v>
      </c>
      <c r="V9081" s="51">
        <f t="shared" si="1002"/>
        <v>3050.9778688524639</v>
      </c>
      <c r="W9081" s="53">
        <f t="shared" si="1003"/>
        <v>-1.1722275411703897E-2</v>
      </c>
      <c r="X9081" s="53" t="str">
        <f t="shared" si="1004"/>
        <v/>
      </c>
      <c r="Y9081" s="54" t="str">
        <f t="shared" si="1005"/>
        <v/>
      </c>
    </row>
    <row r="9082" spans="17:25" x14ac:dyDescent="0.25">
      <c r="Q9082" s="47">
        <f t="shared" si="1001"/>
        <v>2016</v>
      </c>
      <c r="R9082" s="48" t="str">
        <f t="shared" si="999"/>
        <v>201610</v>
      </c>
      <c r="S9082" s="49">
        <v>42644</v>
      </c>
      <c r="T9082" s="55">
        <v>2880.08</v>
      </c>
      <c r="U9082" s="50">
        <f t="shared" si="1000"/>
        <v>2929.3887096774188</v>
      </c>
      <c r="V9082" s="51">
        <f t="shared" si="1002"/>
        <v>3050.9778688524639</v>
      </c>
      <c r="W9082" s="53">
        <f t="shared" si="1003"/>
        <v>4.5139672563809796E-5</v>
      </c>
      <c r="X9082" s="53">
        <f t="shared" si="1004"/>
        <v>1.7520217080455591E-3</v>
      </c>
      <c r="Y9082" s="54" t="str">
        <f t="shared" si="1005"/>
        <v/>
      </c>
    </row>
    <row r="9083" spans="17:25" x14ac:dyDescent="0.25">
      <c r="Q9083" s="47">
        <f t="shared" si="1001"/>
        <v>2016</v>
      </c>
      <c r="R9083" s="48" t="str">
        <f t="shared" si="999"/>
        <v>201610</v>
      </c>
      <c r="S9083" s="49">
        <v>42645</v>
      </c>
      <c r="T9083" s="55">
        <v>2880.08</v>
      </c>
      <c r="U9083" s="50">
        <f t="shared" si="1000"/>
        <v>2929.3887096774188</v>
      </c>
      <c r="V9083" s="51">
        <f t="shared" si="1002"/>
        <v>3050.9778688524639</v>
      </c>
      <c r="W9083" s="53">
        <f t="shared" si="1003"/>
        <v>0</v>
      </c>
      <c r="X9083" s="53" t="str">
        <f t="shared" si="1004"/>
        <v/>
      </c>
      <c r="Y9083" s="54" t="str">
        <f t="shared" si="1005"/>
        <v/>
      </c>
    </row>
    <row r="9084" spans="17:25" x14ac:dyDescent="0.25">
      <c r="Q9084" s="47">
        <f t="shared" si="1001"/>
        <v>2016</v>
      </c>
      <c r="R9084" s="48" t="str">
        <f t="shared" si="999"/>
        <v>201610</v>
      </c>
      <c r="S9084" s="49">
        <v>42646</v>
      </c>
      <c r="T9084" s="55">
        <v>2880.08</v>
      </c>
      <c r="U9084" s="50">
        <f t="shared" si="1000"/>
        <v>2929.3887096774188</v>
      </c>
      <c r="V9084" s="51">
        <f t="shared" si="1002"/>
        <v>3050.9778688524639</v>
      </c>
      <c r="W9084" s="53">
        <f t="shared" si="1003"/>
        <v>0</v>
      </c>
      <c r="X9084" s="53" t="str">
        <f t="shared" si="1004"/>
        <v/>
      </c>
      <c r="Y9084" s="54" t="str">
        <f t="shared" si="1005"/>
        <v/>
      </c>
    </row>
    <row r="9085" spans="17:25" x14ac:dyDescent="0.25">
      <c r="Q9085" s="47">
        <f t="shared" si="1001"/>
        <v>2016</v>
      </c>
      <c r="R9085" s="48" t="str">
        <f t="shared" si="999"/>
        <v>201610</v>
      </c>
      <c r="S9085" s="49">
        <v>42647</v>
      </c>
      <c r="T9085" s="55">
        <v>2937.23</v>
      </c>
      <c r="U9085" s="50">
        <f t="shared" si="1000"/>
        <v>2929.3887096774188</v>
      </c>
      <c r="V9085" s="51">
        <f t="shared" si="1002"/>
        <v>3050.9778688524639</v>
      </c>
      <c r="W9085" s="53">
        <f t="shared" si="1003"/>
        <v>1.9843198800033379E-2</v>
      </c>
      <c r="X9085" s="53" t="str">
        <f t="shared" si="1004"/>
        <v/>
      </c>
      <c r="Y9085" s="54" t="str">
        <f t="shared" si="1005"/>
        <v/>
      </c>
    </row>
    <row r="9086" spans="17:25" x14ac:dyDescent="0.25">
      <c r="Q9086" s="47">
        <f t="shared" si="1001"/>
        <v>2016</v>
      </c>
      <c r="R9086" s="48" t="str">
        <f t="shared" si="999"/>
        <v>201610</v>
      </c>
      <c r="S9086" s="49">
        <v>42648</v>
      </c>
      <c r="T9086" s="55">
        <v>2963.06</v>
      </c>
      <c r="U9086" s="50">
        <f t="shared" si="1000"/>
        <v>2929.3887096774188</v>
      </c>
      <c r="V9086" s="51">
        <f t="shared" si="1002"/>
        <v>3050.9778688524639</v>
      </c>
      <c r="W9086" s="53">
        <f t="shared" si="1003"/>
        <v>8.7939997889168176E-3</v>
      </c>
      <c r="X9086" s="53" t="str">
        <f t="shared" si="1004"/>
        <v/>
      </c>
      <c r="Y9086" s="54" t="str">
        <f t="shared" si="1005"/>
        <v/>
      </c>
    </row>
    <row r="9087" spans="17:25" x14ac:dyDescent="0.25">
      <c r="Q9087" s="47">
        <f t="shared" si="1001"/>
        <v>2016</v>
      </c>
      <c r="R9087" s="48" t="str">
        <f t="shared" si="999"/>
        <v>201610</v>
      </c>
      <c r="S9087" s="49">
        <v>42649</v>
      </c>
      <c r="T9087" s="55">
        <v>2964.93</v>
      </c>
      <c r="U9087" s="50">
        <f t="shared" si="1000"/>
        <v>2929.3887096774188</v>
      </c>
      <c r="V9087" s="51">
        <f t="shared" si="1002"/>
        <v>3050.9778688524639</v>
      </c>
      <c r="W9087" s="53">
        <f t="shared" si="1003"/>
        <v>6.3110433133317656E-4</v>
      </c>
      <c r="X9087" s="53" t="str">
        <f t="shared" si="1004"/>
        <v/>
      </c>
      <c r="Y9087" s="54" t="str">
        <f t="shared" si="1005"/>
        <v/>
      </c>
    </row>
    <row r="9088" spans="17:25" x14ac:dyDescent="0.25">
      <c r="Q9088" s="47">
        <f t="shared" si="1001"/>
        <v>2016</v>
      </c>
      <c r="R9088" s="48" t="str">
        <f t="shared" si="999"/>
        <v>201610</v>
      </c>
      <c r="S9088" s="49">
        <v>42650</v>
      </c>
      <c r="T9088" s="55">
        <v>2924.8</v>
      </c>
      <c r="U9088" s="50">
        <f t="shared" si="1000"/>
        <v>2929.3887096774188</v>
      </c>
      <c r="V9088" s="51">
        <f t="shared" si="1002"/>
        <v>3050.9778688524639</v>
      </c>
      <c r="W9088" s="53">
        <f t="shared" si="1003"/>
        <v>-1.3534889525216309E-2</v>
      </c>
      <c r="X9088" s="53" t="str">
        <f t="shared" si="1004"/>
        <v/>
      </c>
      <c r="Y9088" s="54" t="str">
        <f t="shared" si="1005"/>
        <v/>
      </c>
    </row>
    <row r="9089" spans="17:25" x14ac:dyDescent="0.25">
      <c r="Q9089" s="47">
        <f t="shared" si="1001"/>
        <v>2016</v>
      </c>
      <c r="R9089" s="48" t="str">
        <f t="shared" si="999"/>
        <v>201610</v>
      </c>
      <c r="S9089" s="49">
        <v>42651</v>
      </c>
      <c r="T9089" s="55">
        <v>2913.96</v>
      </c>
      <c r="U9089" s="50">
        <f t="shared" si="1000"/>
        <v>2929.3887096774188</v>
      </c>
      <c r="V9089" s="51">
        <f t="shared" si="1002"/>
        <v>3050.9778688524639</v>
      </c>
      <c r="W9089" s="53">
        <f t="shared" si="1003"/>
        <v>-3.706236323851253E-3</v>
      </c>
      <c r="X9089" s="53" t="str">
        <f t="shared" si="1004"/>
        <v/>
      </c>
      <c r="Y9089" s="54" t="str">
        <f t="shared" si="1005"/>
        <v/>
      </c>
    </row>
    <row r="9090" spans="17:25" x14ac:dyDescent="0.25">
      <c r="Q9090" s="47">
        <f t="shared" si="1001"/>
        <v>2016</v>
      </c>
      <c r="R9090" s="48" t="str">
        <f t="shared" si="999"/>
        <v>201610</v>
      </c>
      <c r="S9090" s="49">
        <v>42652</v>
      </c>
      <c r="T9090" s="55">
        <v>2913.96</v>
      </c>
      <c r="U9090" s="50">
        <f t="shared" si="1000"/>
        <v>2929.3887096774188</v>
      </c>
      <c r="V9090" s="51">
        <f t="shared" si="1002"/>
        <v>3050.9778688524639</v>
      </c>
      <c r="W9090" s="53">
        <f t="shared" si="1003"/>
        <v>0</v>
      </c>
      <c r="X9090" s="53" t="str">
        <f t="shared" si="1004"/>
        <v/>
      </c>
      <c r="Y9090" s="54" t="str">
        <f t="shared" si="1005"/>
        <v/>
      </c>
    </row>
    <row r="9091" spans="17:25" x14ac:dyDescent="0.25">
      <c r="Q9091" s="47">
        <f t="shared" si="1001"/>
        <v>2016</v>
      </c>
      <c r="R9091" s="48" t="str">
        <f t="shared" si="999"/>
        <v>201610</v>
      </c>
      <c r="S9091" s="49">
        <v>42653</v>
      </c>
      <c r="T9091" s="55">
        <v>2913.96</v>
      </c>
      <c r="U9091" s="50">
        <f t="shared" si="1000"/>
        <v>2929.3887096774188</v>
      </c>
      <c r="V9091" s="51">
        <f t="shared" si="1002"/>
        <v>3050.9778688524639</v>
      </c>
      <c r="W9091" s="53">
        <f t="shared" si="1003"/>
        <v>0</v>
      </c>
      <c r="X9091" s="53" t="str">
        <f t="shared" si="1004"/>
        <v/>
      </c>
      <c r="Y9091" s="54" t="str">
        <f t="shared" si="1005"/>
        <v/>
      </c>
    </row>
    <row r="9092" spans="17:25" x14ac:dyDescent="0.25">
      <c r="Q9092" s="47">
        <f t="shared" si="1001"/>
        <v>2016</v>
      </c>
      <c r="R9092" s="48" t="str">
        <f t="shared" si="999"/>
        <v>201610</v>
      </c>
      <c r="S9092" s="49">
        <v>42654</v>
      </c>
      <c r="T9092" s="55">
        <v>2913.96</v>
      </c>
      <c r="U9092" s="50">
        <f t="shared" si="1000"/>
        <v>2929.3887096774188</v>
      </c>
      <c r="V9092" s="51">
        <f t="shared" si="1002"/>
        <v>3050.9778688524639</v>
      </c>
      <c r="W9092" s="53">
        <f t="shared" si="1003"/>
        <v>0</v>
      </c>
      <c r="X9092" s="53" t="str">
        <f t="shared" si="1004"/>
        <v/>
      </c>
      <c r="Y9092" s="54" t="str">
        <f t="shared" si="1005"/>
        <v/>
      </c>
    </row>
    <row r="9093" spans="17:25" x14ac:dyDescent="0.25">
      <c r="Q9093" s="47">
        <f t="shared" si="1001"/>
        <v>2016</v>
      </c>
      <c r="R9093" s="48" t="str">
        <f t="shared" si="999"/>
        <v>201610</v>
      </c>
      <c r="S9093" s="49">
        <v>42655</v>
      </c>
      <c r="T9093" s="55">
        <v>2919.51</v>
      </c>
      <c r="U9093" s="50">
        <f t="shared" si="1000"/>
        <v>2929.3887096774188</v>
      </c>
      <c r="V9093" s="51">
        <f t="shared" si="1002"/>
        <v>3050.9778688524639</v>
      </c>
      <c r="W9093" s="53">
        <f t="shared" si="1003"/>
        <v>1.9046246345180151E-3</v>
      </c>
      <c r="X9093" s="53" t="str">
        <f t="shared" si="1004"/>
        <v/>
      </c>
      <c r="Y9093" s="54" t="str">
        <f t="shared" si="1005"/>
        <v/>
      </c>
    </row>
    <row r="9094" spans="17:25" x14ac:dyDescent="0.25">
      <c r="Q9094" s="47">
        <f t="shared" si="1001"/>
        <v>2016</v>
      </c>
      <c r="R9094" s="48" t="str">
        <f t="shared" si="999"/>
        <v>201610</v>
      </c>
      <c r="S9094" s="49">
        <v>42656</v>
      </c>
      <c r="T9094" s="55">
        <v>2919.18</v>
      </c>
      <c r="U9094" s="50">
        <f t="shared" si="1000"/>
        <v>2929.3887096774188</v>
      </c>
      <c r="V9094" s="51">
        <f t="shared" si="1002"/>
        <v>3050.9778688524639</v>
      </c>
      <c r="W9094" s="53">
        <f t="shared" si="1003"/>
        <v>-1.1303266644069332E-4</v>
      </c>
      <c r="X9094" s="53" t="str">
        <f t="shared" si="1004"/>
        <v/>
      </c>
      <c r="Y9094" s="54" t="str">
        <f t="shared" si="1005"/>
        <v/>
      </c>
    </row>
    <row r="9095" spans="17:25" x14ac:dyDescent="0.25">
      <c r="Q9095" s="47">
        <f t="shared" si="1001"/>
        <v>2016</v>
      </c>
      <c r="R9095" s="48" t="str">
        <f t="shared" ref="R9095:R9158" si="1006">+YEAR(S9095)&amp;MONTH(S9095)</f>
        <v>201610</v>
      </c>
      <c r="S9095" s="49">
        <v>42657</v>
      </c>
      <c r="T9095" s="55">
        <v>2930.78</v>
      </c>
      <c r="U9095" s="50">
        <f t="shared" ref="U9095:U9158" si="1007">+AVERAGEIF($R$3:$R$12000,R9095,$T$3:$T$12000)</f>
        <v>2929.3887096774188</v>
      </c>
      <c r="V9095" s="51">
        <f t="shared" si="1002"/>
        <v>3050.9778688524639</v>
      </c>
      <c r="W9095" s="53">
        <f t="shared" si="1003"/>
        <v>3.9737186470174546E-3</v>
      </c>
      <c r="X9095" s="53" t="str">
        <f t="shared" si="1004"/>
        <v/>
      </c>
      <c r="Y9095" s="54" t="str">
        <f t="shared" si="1005"/>
        <v/>
      </c>
    </row>
    <row r="9096" spans="17:25" x14ac:dyDescent="0.25">
      <c r="Q9096" s="47">
        <f t="shared" ref="Q9096:Q9159" si="1008">+YEAR(S9096)</f>
        <v>2016</v>
      </c>
      <c r="R9096" s="48" t="str">
        <f t="shared" si="1006"/>
        <v>201610</v>
      </c>
      <c r="S9096" s="49">
        <v>42658</v>
      </c>
      <c r="T9096" s="55">
        <v>2915.67</v>
      </c>
      <c r="U9096" s="50">
        <f t="shared" si="1007"/>
        <v>2929.3887096774188</v>
      </c>
      <c r="V9096" s="51">
        <f t="shared" ref="V9096:V9159" si="1009">+AVERAGEIF($Q$3:$Q$12000,Q9096,$T$3:$T$12000)</f>
        <v>3050.9778688524639</v>
      </c>
      <c r="W9096" s="53">
        <f t="shared" si="1003"/>
        <v>-5.1556241000689784E-3</v>
      </c>
      <c r="X9096" s="53" t="str">
        <f t="shared" si="1004"/>
        <v/>
      </c>
      <c r="Y9096" s="54" t="str">
        <f t="shared" si="1005"/>
        <v/>
      </c>
    </row>
    <row r="9097" spans="17:25" x14ac:dyDescent="0.25">
      <c r="Q9097" s="47">
        <f t="shared" si="1008"/>
        <v>2016</v>
      </c>
      <c r="R9097" s="48" t="str">
        <f t="shared" si="1006"/>
        <v>201610</v>
      </c>
      <c r="S9097" s="49">
        <v>42659</v>
      </c>
      <c r="T9097" s="55">
        <v>2915.67</v>
      </c>
      <c r="U9097" s="50">
        <f t="shared" si="1007"/>
        <v>2929.3887096774188</v>
      </c>
      <c r="V9097" s="51">
        <f t="shared" si="1009"/>
        <v>3050.9778688524639</v>
      </c>
      <c r="W9097" s="53">
        <f t="shared" ref="W9097:W9160" si="1010">+T9097/T9096-1</f>
        <v>0</v>
      </c>
      <c r="X9097" s="53" t="str">
        <f t="shared" ref="X9097:X9160" si="1011">IF(U9097/U9096-1=0,"",U9097/U9096-1)</f>
        <v/>
      </c>
      <c r="Y9097" s="54" t="str">
        <f t="shared" ref="Y9097:Y9160" si="1012">+IF(V9097=V9096,"",V9097/V9096-1)</f>
        <v/>
      </c>
    </row>
    <row r="9098" spans="17:25" x14ac:dyDescent="0.25">
      <c r="Q9098" s="47">
        <f t="shared" si="1008"/>
        <v>2016</v>
      </c>
      <c r="R9098" s="48" t="str">
        <f t="shared" si="1006"/>
        <v>201610</v>
      </c>
      <c r="S9098" s="49">
        <v>42660</v>
      </c>
      <c r="T9098" s="55">
        <v>2915.67</v>
      </c>
      <c r="U9098" s="50">
        <f t="shared" si="1007"/>
        <v>2929.3887096774188</v>
      </c>
      <c r="V9098" s="51">
        <f t="shared" si="1009"/>
        <v>3050.9778688524639</v>
      </c>
      <c r="W9098" s="53">
        <f t="shared" si="1010"/>
        <v>0</v>
      </c>
      <c r="X9098" s="53" t="str">
        <f t="shared" si="1011"/>
        <v/>
      </c>
      <c r="Y9098" s="54" t="str">
        <f t="shared" si="1012"/>
        <v/>
      </c>
    </row>
    <row r="9099" spans="17:25" x14ac:dyDescent="0.25">
      <c r="Q9099" s="47">
        <f t="shared" si="1008"/>
        <v>2016</v>
      </c>
      <c r="R9099" s="48" t="str">
        <f t="shared" si="1006"/>
        <v>201610</v>
      </c>
      <c r="S9099" s="49">
        <v>42661</v>
      </c>
      <c r="T9099" s="55">
        <v>2915.67</v>
      </c>
      <c r="U9099" s="50">
        <f t="shared" si="1007"/>
        <v>2929.3887096774188</v>
      </c>
      <c r="V9099" s="51">
        <f t="shared" si="1009"/>
        <v>3050.9778688524639</v>
      </c>
      <c r="W9099" s="53">
        <f t="shared" si="1010"/>
        <v>0</v>
      </c>
      <c r="X9099" s="53" t="str">
        <f t="shared" si="1011"/>
        <v/>
      </c>
      <c r="Y9099" s="54" t="str">
        <f t="shared" si="1012"/>
        <v/>
      </c>
    </row>
    <row r="9100" spans="17:25" x14ac:dyDescent="0.25">
      <c r="Q9100" s="47">
        <f t="shared" si="1008"/>
        <v>2016</v>
      </c>
      <c r="R9100" s="48" t="str">
        <f t="shared" si="1006"/>
        <v>201610</v>
      </c>
      <c r="S9100" s="49">
        <v>42662</v>
      </c>
      <c r="T9100" s="55">
        <v>2905.93</v>
      </c>
      <c r="U9100" s="50">
        <f t="shared" si="1007"/>
        <v>2929.3887096774188</v>
      </c>
      <c r="V9100" s="51">
        <f t="shared" si="1009"/>
        <v>3050.9778688524639</v>
      </c>
      <c r="W9100" s="53">
        <f t="shared" si="1010"/>
        <v>-3.3405700919515446E-3</v>
      </c>
      <c r="X9100" s="53" t="str">
        <f t="shared" si="1011"/>
        <v/>
      </c>
      <c r="Y9100" s="54" t="str">
        <f t="shared" si="1012"/>
        <v/>
      </c>
    </row>
    <row r="9101" spans="17:25" x14ac:dyDescent="0.25">
      <c r="Q9101" s="47">
        <f t="shared" si="1008"/>
        <v>2016</v>
      </c>
      <c r="R9101" s="48" t="str">
        <f t="shared" si="1006"/>
        <v>201610</v>
      </c>
      <c r="S9101" s="49">
        <v>42663</v>
      </c>
      <c r="T9101" s="55">
        <v>2914.15</v>
      </c>
      <c r="U9101" s="50">
        <f t="shared" si="1007"/>
        <v>2929.3887096774188</v>
      </c>
      <c r="V9101" s="51">
        <f t="shared" si="1009"/>
        <v>3050.9778688524639</v>
      </c>
      <c r="W9101" s="53">
        <f t="shared" si="1010"/>
        <v>2.8286985577767876E-3</v>
      </c>
      <c r="X9101" s="53" t="str">
        <f t="shared" si="1011"/>
        <v/>
      </c>
      <c r="Y9101" s="54" t="str">
        <f t="shared" si="1012"/>
        <v/>
      </c>
    </row>
    <row r="9102" spans="17:25" x14ac:dyDescent="0.25">
      <c r="Q9102" s="47">
        <f t="shared" si="1008"/>
        <v>2016</v>
      </c>
      <c r="R9102" s="48" t="str">
        <f t="shared" si="1006"/>
        <v>201610</v>
      </c>
      <c r="S9102" s="49">
        <v>42664</v>
      </c>
      <c r="T9102" s="55">
        <v>2934.03</v>
      </c>
      <c r="U9102" s="50">
        <f t="shared" si="1007"/>
        <v>2929.3887096774188</v>
      </c>
      <c r="V9102" s="51">
        <f t="shared" si="1009"/>
        <v>3050.9778688524639</v>
      </c>
      <c r="W9102" s="53">
        <f t="shared" si="1010"/>
        <v>6.8218863133333585E-3</v>
      </c>
      <c r="X9102" s="53" t="str">
        <f t="shared" si="1011"/>
        <v/>
      </c>
      <c r="Y9102" s="54" t="str">
        <f t="shared" si="1012"/>
        <v/>
      </c>
    </row>
    <row r="9103" spans="17:25" x14ac:dyDescent="0.25">
      <c r="Q9103" s="47">
        <f t="shared" si="1008"/>
        <v>2016</v>
      </c>
      <c r="R9103" s="48" t="str">
        <f t="shared" si="1006"/>
        <v>201610</v>
      </c>
      <c r="S9103" s="49">
        <v>42665</v>
      </c>
      <c r="T9103" s="55">
        <v>2944.25</v>
      </c>
      <c r="U9103" s="50">
        <f t="shared" si="1007"/>
        <v>2929.3887096774188</v>
      </c>
      <c r="V9103" s="51">
        <f t="shared" si="1009"/>
        <v>3050.9778688524639</v>
      </c>
      <c r="W9103" s="53">
        <f t="shared" si="1010"/>
        <v>3.4832636339776624E-3</v>
      </c>
      <c r="X9103" s="53" t="str">
        <f t="shared" si="1011"/>
        <v/>
      </c>
      <c r="Y9103" s="54" t="str">
        <f t="shared" si="1012"/>
        <v/>
      </c>
    </row>
    <row r="9104" spans="17:25" x14ac:dyDescent="0.25">
      <c r="Q9104" s="47">
        <f t="shared" si="1008"/>
        <v>2016</v>
      </c>
      <c r="R9104" s="48" t="str">
        <f t="shared" si="1006"/>
        <v>201610</v>
      </c>
      <c r="S9104" s="49">
        <v>42666</v>
      </c>
      <c r="T9104" s="55">
        <v>2944.25</v>
      </c>
      <c r="U9104" s="50">
        <f t="shared" si="1007"/>
        <v>2929.3887096774188</v>
      </c>
      <c r="V9104" s="51">
        <f t="shared" si="1009"/>
        <v>3050.9778688524639</v>
      </c>
      <c r="W9104" s="53">
        <f t="shared" si="1010"/>
        <v>0</v>
      </c>
      <c r="X9104" s="53" t="str">
        <f t="shared" si="1011"/>
        <v/>
      </c>
      <c r="Y9104" s="54" t="str">
        <f t="shared" si="1012"/>
        <v/>
      </c>
    </row>
    <row r="9105" spans="17:25" x14ac:dyDescent="0.25">
      <c r="Q9105" s="47">
        <f t="shared" si="1008"/>
        <v>2016</v>
      </c>
      <c r="R9105" s="48" t="str">
        <f t="shared" si="1006"/>
        <v>201610</v>
      </c>
      <c r="S9105" s="49">
        <v>42667</v>
      </c>
      <c r="T9105" s="55">
        <v>2944.25</v>
      </c>
      <c r="U9105" s="50">
        <f t="shared" si="1007"/>
        <v>2929.3887096774188</v>
      </c>
      <c r="V9105" s="51">
        <f t="shared" si="1009"/>
        <v>3050.9778688524639</v>
      </c>
      <c r="W9105" s="53">
        <f t="shared" si="1010"/>
        <v>0</v>
      </c>
      <c r="X9105" s="53" t="str">
        <f t="shared" si="1011"/>
        <v/>
      </c>
      <c r="Y9105" s="54" t="str">
        <f t="shared" si="1012"/>
        <v/>
      </c>
    </row>
    <row r="9106" spans="17:25" x14ac:dyDescent="0.25">
      <c r="Q9106" s="47">
        <f t="shared" si="1008"/>
        <v>2016</v>
      </c>
      <c r="R9106" s="48" t="str">
        <f t="shared" si="1006"/>
        <v>201610</v>
      </c>
      <c r="S9106" s="49">
        <v>42668</v>
      </c>
      <c r="T9106" s="55">
        <v>2929.83</v>
      </c>
      <c r="U9106" s="50">
        <f t="shared" si="1007"/>
        <v>2929.3887096774188</v>
      </c>
      <c r="V9106" s="51">
        <f t="shared" si="1009"/>
        <v>3050.9778688524639</v>
      </c>
      <c r="W9106" s="53">
        <f t="shared" si="1010"/>
        <v>-4.8976819223911505E-3</v>
      </c>
      <c r="X9106" s="53" t="str">
        <f t="shared" si="1011"/>
        <v/>
      </c>
      <c r="Y9106" s="54" t="str">
        <f t="shared" si="1012"/>
        <v/>
      </c>
    </row>
    <row r="9107" spans="17:25" x14ac:dyDescent="0.25">
      <c r="Q9107" s="47">
        <f t="shared" si="1008"/>
        <v>2016</v>
      </c>
      <c r="R9107" s="48" t="str">
        <f t="shared" si="1006"/>
        <v>201610</v>
      </c>
      <c r="S9107" s="49">
        <v>42669</v>
      </c>
      <c r="T9107" s="55">
        <v>2941.34</v>
      </c>
      <c r="U9107" s="50">
        <f t="shared" si="1007"/>
        <v>2929.3887096774188</v>
      </c>
      <c r="V9107" s="51">
        <f t="shared" si="1009"/>
        <v>3050.9778688524639</v>
      </c>
      <c r="W9107" s="53">
        <f t="shared" si="1010"/>
        <v>3.9285555817232254E-3</v>
      </c>
      <c r="X9107" s="53" t="str">
        <f t="shared" si="1011"/>
        <v/>
      </c>
      <c r="Y9107" s="54" t="str">
        <f t="shared" si="1012"/>
        <v/>
      </c>
    </row>
    <row r="9108" spans="17:25" x14ac:dyDescent="0.25">
      <c r="Q9108" s="47">
        <f t="shared" si="1008"/>
        <v>2016</v>
      </c>
      <c r="R9108" s="48" t="str">
        <f t="shared" si="1006"/>
        <v>201610</v>
      </c>
      <c r="S9108" s="49">
        <v>42670</v>
      </c>
      <c r="T9108" s="55">
        <v>2965.18</v>
      </c>
      <c r="U9108" s="50">
        <f t="shared" si="1007"/>
        <v>2929.3887096774188</v>
      </c>
      <c r="V9108" s="51">
        <f t="shared" si="1009"/>
        <v>3050.9778688524639</v>
      </c>
      <c r="W9108" s="53">
        <f t="shared" si="1010"/>
        <v>8.1051493536958841E-3</v>
      </c>
      <c r="X9108" s="53" t="str">
        <f t="shared" si="1011"/>
        <v/>
      </c>
      <c r="Y9108" s="54" t="str">
        <f t="shared" si="1012"/>
        <v/>
      </c>
    </row>
    <row r="9109" spans="17:25" x14ac:dyDescent="0.25">
      <c r="Q9109" s="47">
        <f t="shared" si="1008"/>
        <v>2016</v>
      </c>
      <c r="R9109" s="48" t="str">
        <f t="shared" si="1006"/>
        <v>201610</v>
      </c>
      <c r="S9109" s="49">
        <v>42671</v>
      </c>
      <c r="T9109" s="55">
        <v>2966.61</v>
      </c>
      <c r="U9109" s="50">
        <f t="shared" si="1007"/>
        <v>2929.3887096774188</v>
      </c>
      <c r="V9109" s="51">
        <f t="shared" si="1009"/>
        <v>3050.9778688524639</v>
      </c>
      <c r="W9109" s="53">
        <f t="shared" si="1010"/>
        <v>4.8226414585306188E-4</v>
      </c>
      <c r="X9109" s="53" t="str">
        <f t="shared" si="1011"/>
        <v/>
      </c>
      <c r="Y9109" s="54" t="str">
        <f t="shared" si="1012"/>
        <v/>
      </c>
    </row>
    <row r="9110" spans="17:25" x14ac:dyDescent="0.25">
      <c r="Q9110" s="47">
        <f t="shared" si="1008"/>
        <v>2016</v>
      </c>
      <c r="R9110" s="48" t="str">
        <f t="shared" si="1006"/>
        <v>201610</v>
      </c>
      <c r="S9110" s="49">
        <v>42672</v>
      </c>
      <c r="T9110" s="55">
        <v>2967.66</v>
      </c>
      <c r="U9110" s="50">
        <f t="shared" si="1007"/>
        <v>2929.3887096774188</v>
      </c>
      <c r="V9110" s="51">
        <f t="shared" si="1009"/>
        <v>3050.9778688524639</v>
      </c>
      <c r="W9110" s="53">
        <f t="shared" si="1010"/>
        <v>3.5393934490879353E-4</v>
      </c>
      <c r="X9110" s="53" t="str">
        <f t="shared" si="1011"/>
        <v/>
      </c>
      <c r="Y9110" s="54" t="str">
        <f t="shared" si="1012"/>
        <v/>
      </c>
    </row>
    <row r="9111" spans="17:25" x14ac:dyDescent="0.25">
      <c r="Q9111" s="47">
        <f t="shared" si="1008"/>
        <v>2016</v>
      </c>
      <c r="R9111" s="48" t="str">
        <f t="shared" si="1006"/>
        <v>201610</v>
      </c>
      <c r="S9111" s="49">
        <v>42673</v>
      </c>
      <c r="T9111" s="55">
        <v>2967.66</v>
      </c>
      <c r="U9111" s="50">
        <f t="shared" si="1007"/>
        <v>2929.3887096774188</v>
      </c>
      <c r="V9111" s="51">
        <f t="shared" si="1009"/>
        <v>3050.9778688524639</v>
      </c>
      <c r="W9111" s="53">
        <f t="shared" si="1010"/>
        <v>0</v>
      </c>
      <c r="X9111" s="53" t="str">
        <f t="shared" si="1011"/>
        <v/>
      </c>
      <c r="Y9111" s="54" t="str">
        <f t="shared" si="1012"/>
        <v/>
      </c>
    </row>
    <row r="9112" spans="17:25" x14ac:dyDescent="0.25">
      <c r="Q9112" s="47">
        <f t="shared" si="1008"/>
        <v>2016</v>
      </c>
      <c r="R9112" s="48" t="str">
        <f t="shared" si="1006"/>
        <v>201610</v>
      </c>
      <c r="S9112" s="49">
        <v>42674</v>
      </c>
      <c r="T9112" s="55">
        <v>2967.66</v>
      </c>
      <c r="U9112" s="50">
        <f t="shared" si="1007"/>
        <v>2929.3887096774188</v>
      </c>
      <c r="V9112" s="51">
        <f t="shared" si="1009"/>
        <v>3050.9778688524639</v>
      </c>
      <c r="W9112" s="53">
        <f t="shared" si="1010"/>
        <v>0</v>
      </c>
      <c r="X9112" s="53" t="str">
        <f t="shared" si="1011"/>
        <v/>
      </c>
      <c r="Y9112" s="54" t="str">
        <f t="shared" si="1012"/>
        <v/>
      </c>
    </row>
    <row r="9113" spans="17:25" x14ac:dyDescent="0.25">
      <c r="Q9113" s="47">
        <f t="shared" si="1008"/>
        <v>2016</v>
      </c>
      <c r="R9113" s="48" t="str">
        <f t="shared" si="1006"/>
        <v>201611</v>
      </c>
      <c r="S9113" s="49">
        <v>42675</v>
      </c>
      <c r="T9113" s="55">
        <v>2998.55</v>
      </c>
      <c r="U9113" s="50">
        <f t="shared" si="1007"/>
        <v>3110.2586666666666</v>
      </c>
      <c r="V9113" s="51">
        <f t="shared" si="1009"/>
        <v>3050.9778688524639</v>
      </c>
      <c r="W9113" s="53">
        <f t="shared" si="1010"/>
        <v>1.0408874331965468E-2</v>
      </c>
      <c r="X9113" s="53">
        <f t="shared" si="1011"/>
        <v>6.1743242333027526E-2</v>
      </c>
      <c r="Y9113" s="54" t="str">
        <f t="shared" si="1012"/>
        <v/>
      </c>
    </row>
    <row r="9114" spans="17:25" x14ac:dyDescent="0.25">
      <c r="Q9114" s="47">
        <f t="shared" si="1008"/>
        <v>2016</v>
      </c>
      <c r="R9114" s="48" t="str">
        <f t="shared" si="1006"/>
        <v>201611</v>
      </c>
      <c r="S9114" s="49">
        <v>42676</v>
      </c>
      <c r="T9114" s="55">
        <v>3026.68</v>
      </c>
      <c r="U9114" s="50">
        <f t="shared" si="1007"/>
        <v>3110.2586666666666</v>
      </c>
      <c r="V9114" s="51">
        <f t="shared" si="1009"/>
        <v>3050.9778688524639</v>
      </c>
      <c r="W9114" s="53">
        <f t="shared" si="1010"/>
        <v>9.381200913774812E-3</v>
      </c>
      <c r="X9114" s="53" t="str">
        <f t="shared" si="1011"/>
        <v/>
      </c>
      <c r="Y9114" s="54" t="str">
        <f t="shared" si="1012"/>
        <v/>
      </c>
    </row>
    <row r="9115" spans="17:25" x14ac:dyDescent="0.25">
      <c r="Q9115" s="47">
        <f t="shared" si="1008"/>
        <v>2016</v>
      </c>
      <c r="R9115" s="48" t="str">
        <f t="shared" si="1006"/>
        <v>201611</v>
      </c>
      <c r="S9115" s="49">
        <v>42677</v>
      </c>
      <c r="T9115" s="55">
        <v>3070.54</v>
      </c>
      <c r="U9115" s="50">
        <f t="shared" si="1007"/>
        <v>3110.2586666666666</v>
      </c>
      <c r="V9115" s="51">
        <f t="shared" si="1009"/>
        <v>3050.9778688524639</v>
      </c>
      <c r="W9115" s="53">
        <f t="shared" si="1010"/>
        <v>1.4491125589755072E-2</v>
      </c>
      <c r="X9115" s="53" t="str">
        <f t="shared" si="1011"/>
        <v/>
      </c>
      <c r="Y9115" s="54" t="str">
        <f t="shared" si="1012"/>
        <v/>
      </c>
    </row>
    <row r="9116" spans="17:25" x14ac:dyDescent="0.25">
      <c r="Q9116" s="47">
        <f t="shared" si="1008"/>
        <v>2016</v>
      </c>
      <c r="R9116" s="48" t="str">
        <f t="shared" si="1006"/>
        <v>201611</v>
      </c>
      <c r="S9116" s="49">
        <v>42678</v>
      </c>
      <c r="T9116" s="55">
        <v>3071.12</v>
      </c>
      <c r="U9116" s="50">
        <f t="shared" si="1007"/>
        <v>3110.2586666666666</v>
      </c>
      <c r="V9116" s="51">
        <f t="shared" si="1009"/>
        <v>3050.9778688524639</v>
      </c>
      <c r="W9116" s="53">
        <f t="shared" si="1010"/>
        <v>1.8889185615567072E-4</v>
      </c>
      <c r="X9116" s="53" t="str">
        <f t="shared" si="1011"/>
        <v/>
      </c>
      <c r="Y9116" s="54" t="str">
        <f t="shared" si="1012"/>
        <v/>
      </c>
    </row>
    <row r="9117" spans="17:25" x14ac:dyDescent="0.25">
      <c r="Q9117" s="47">
        <f t="shared" si="1008"/>
        <v>2016</v>
      </c>
      <c r="R9117" s="48" t="str">
        <f t="shared" si="1006"/>
        <v>201611</v>
      </c>
      <c r="S9117" s="49">
        <v>42679</v>
      </c>
      <c r="T9117" s="55">
        <v>3070.4</v>
      </c>
      <c r="U9117" s="50">
        <f t="shared" si="1007"/>
        <v>3110.2586666666666</v>
      </c>
      <c r="V9117" s="51">
        <f t="shared" si="1009"/>
        <v>3050.9778688524639</v>
      </c>
      <c r="W9117" s="53">
        <f t="shared" si="1010"/>
        <v>-2.3444215790979772E-4</v>
      </c>
      <c r="X9117" s="53" t="str">
        <f t="shared" si="1011"/>
        <v/>
      </c>
      <c r="Y9117" s="54" t="str">
        <f t="shared" si="1012"/>
        <v/>
      </c>
    </row>
    <row r="9118" spans="17:25" x14ac:dyDescent="0.25">
      <c r="Q9118" s="47">
        <f t="shared" si="1008"/>
        <v>2016</v>
      </c>
      <c r="R9118" s="48" t="str">
        <f t="shared" si="1006"/>
        <v>201611</v>
      </c>
      <c r="S9118" s="49">
        <v>42680</v>
      </c>
      <c r="T9118" s="55">
        <v>3070.4</v>
      </c>
      <c r="U9118" s="50">
        <f t="shared" si="1007"/>
        <v>3110.2586666666666</v>
      </c>
      <c r="V9118" s="51">
        <f t="shared" si="1009"/>
        <v>3050.9778688524639</v>
      </c>
      <c r="W9118" s="53">
        <f t="shared" si="1010"/>
        <v>0</v>
      </c>
      <c r="X9118" s="53" t="str">
        <f t="shared" si="1011"/>
        <v/>
      </c>
      <c r="Y9118" s="54" t="str">
        <f t="shared" si="1012"/>
        <v/>
      </c>
    </row>
    <row r="9119" spans="17:25" x14ac:dyDescent="0.25">
      <c r="Q9119" s="47">
        <f t="shared" si="1008"/>
        <v>2016</v>
      </c>
      <c r="R9119" s="48" t="str">
        <f t="shared" si="1006"/>
        <v>201611</v>
      </c>
      <c r="S9119" s="49">
        <v>42681</v>
      </c>
      <c r="T9119" s="55">
        <v>3070.4</v>
      </c>
      <c r="U9119" s="50">
        <f t="shared" si="1007"/>
        <v>3110.2586666666666</v>
      </c>
      <c r="V9119" s="51">
        <f t="shared" si="1009"/>
        <v>3050.9778688524639</v>
      </c>
      <c r="W9119" s="53">
        <f t="shared" si="1010"/>
        <v>0</v>
      </c>
      <c r="X9119" s="53" t="str">
        <f t="shared" si="1011"/>
        <v/>
      </c>
      <c r="Y9119" s="54" t="str">
        <f t="shared" si="1012"/>
        <v/>
      </c>
    </row>
    <row r="9120" spans="17:25" x14ac:dyDescent="0.25">
      <c r="Q9120" s="47">
        <f t="shared" si="1008"/>
        <v>2016</v>
      </c>
      <c r="R9120" s="48" t="str">
        <f t="shared" si="1006"/>
        <v>201611</v>
      </c>
      <c r="S9120" s="49">
        <v>42682</v>
      </c>
      <c r="T9120" s="55">
        <v>3070.4</v>
      </c>
      <c r="U9120" s="50">
        <f t="shared" si="1007"/>
        <v>3110.2586666666666</v>
      </c>
      <c r="V9120" s="51">
        <f t="shared" si="1009"/>
        <v>3050.9778688524639</v>
      </c>
      <c r="W9120" s="53">
        <f t="shared" si="1010"/>
        <v>0</v>
      </c>
      <c r="X9120" s="53" t="str">
        <f t="shared" si="1011"/>
        <v/>
      </c>
      <c r="Y9120" s="54" t="str">
        <f t="shared" si="1012"/>
        <v/>
      </c>
    </row>
    <row r="9121" spans="17:25" x14ac:dyDescent="0.25">
      <c r="Q9121" s="47">
        <f t="shared" si="1008"/>
        <v>2016</v>
      </c>
      <c r="R9121" s="48" t="str">
        <f t="shared" si="1006"/>
        <v>201611</v>
      </c>
      <c r="S9121" s="49">
        <v>42683</v>
      </c>
      <c r="T9121" s="55">
        <v>2984.78</v>
      </c>
      <c r="U9121" s="50">
        <f t="shared" si="1007"/>
        <v>3110.2586666666666</v>
      </c>
      <c r="V9121" s="51">
        <f t="shared" si="1009"/>
        <v>3050.9778688524639</v>
      </c>
      <c r="W9121" s="53">
        <f t="shared" si="1010"/>
        <v>-2.7885617509119331E-2</v>
      </c>
      <c r="X9121" s="53" t="str">
        <f t="shared" si="1011"/>
        <v/>
      </c>
      <c r="Y9121" s="54" t="str">
        <f t="shared" si="1012"/>
        <v/>
      </c>
    </row>
    <row r="9122" spans="17:25" x14ac:dyDescent="0.25">
      <c r="Q9122" s="47">
        <f t="shared" si="1008"/>
        <v>2016</v>
      </c>
      <c r="R9122" s="48" t="str">
        <f t="shared" si="1006"/>
        <v>201611</v>
      </c>
      <c r="S9122" s="49">
        <v>42684</v>
      </c>
      <c r="T9122" s="55">
        <v>3012.12</v>
      </c>
      <c r="U9122" s="50">
        <f t="shared" si="1007"/>
        <v>3110.2586666666666</v>
      </c>
      <c r="V9122" s="51">
        <f t="shared" si="1009"/>
        <v>3050.9778688524639</v>
      </c>
      <c r="W9122" s="53">
        <f t="shared" si="1010"/>
        <v>9.1598040726619256E-3</v>
      </c>
      <c r="X9122" s="53" t="str">
        <f t="shared" si="1011"/>
        <v/>
      </c>
      <c r="Y9122" s="54" t="str">
        <f t="shared" si="1012"/>
        <v/>
      </c>
    </row>
    <row r="9123" spans="17:25" x14ac:dyDescent="0.25">
      <c r="Q9123" s="47">
        <f t="shared" si="1008"/>
        <v>2016</v>
      </c>
      <c r="R9123" s="48" t="str">
        <f t="shared" si="1006"/>
        <v>201611</v>
      </c>
      <c r="S9123" s="49">
        <v>42685</v>
      </c>
      <c r="T9123" s="55">
        <v>3100.12</v>
      </c>
      <c r="U9123" s="50">
        <f t="shared" si="1007"/>
        <v>3110.2586666666666</v>
      </c>
      <c r="V9123" s="51">
        <f t="shared" si="1009"/>
        <v>3050.9778688524639</v>
      </c>
      <c r="W9123" s="53">
        <f t="shared" si="1010"/>
        <v>2.9215303507164281E-2</v>
      </c>
      <c r="X9123" s="53" t="str">
        <f t="shared" si="1011"/>
        <v/>
      </c>
      <c r="Y9123" s="54" t="str">
        <f t="shared" si="1012"/>
        <v/>
      </c>
    </row>
    <row r="9124" spans="17:25" x14ac:dyDescent="0.25">
      <c r="Q9124" s="47">
        <f t="shared" si="1008"/>
        <v>2016</v>
      </c>
      <c r="R9124" s="48" t="str">
        <f t="shared" si="1006"/>
        <v>201611</v>
      </c>
      <c r="S9124" s="49">
        <v>42686</v>
      </c>
      <c r="T9124" s="55">
        <v>3100.12</v>
      </c>
      <c r="U9124" s="50">
        <f t="shared" si="1007"/>
        <v>3110.2586666666666</v>
      </c>
      <c r="V9124" s="51">
        <f t="shared" si="1009"/>
        <v>3050.9778688524639</v>
      </c>
      <c r="W9124" s="53">
        <f t="shared" si="1010"/>
        <v>0</v>
      </c>
      <c r="X9124" s="53" t="str">
        <f t="shared" si="1011"/>
        <v/>
      </c>
      <c r="Y9124" s="54" t="str">
        <f t="shared" si="1012"/>
        <v/>
      </c>
    </row>
    <row r="9125" spans="17:25" x14ac:dyDescent="0.25">
      <c r="Q9125" s="47">
        <f t="shared" si="1008"/>
        <v>2016</v>
      </c>
      <c r="R9125" s="48" t="str">
        <f t="shared" si="1006"/>
        <v>201611</v>
      </c>
      <c r="S9125" s="49">
        <v>42687</v>
      </c>
      <c r="T9125" s="55">
        <v>3100.12</v>
      </c>
      <c r="U9125" s="50">
        <f t="shared" si="1007"/>
        <v>3110.2586666666666</v>
      </c>
      <c r="V9125" s="51">
        <f t="shared" si="1009"/>
        <v>3050.9778688524639</v>
      </c>
      <c r="W9125" s="53">
        <f t="shared" si="1010"/>
        <v>0</v>
      </c>
      <c r="X9125" s="53" t="str">
        <f t="shared" si="1011"/>
        <v/>
      </c>
      <c r="Y9125" s="54" t="str">
        <f t="shared" si="1012"/>
        <v/>
      </c>
    </row>
    <row r="9126" spans="17:25" x14ac:dyDescent="0.25">
      <c r="Q9126" s="47">
        <f t="shared" si="1008"/>
        <v>2016</v>
      </c>
      <c r="R9126" s="48" t="str">
        <f t="shared" si="1006"/>
        <v>201611</v>
      </c>
      <c r="S9126" s="49">
        <v>42688</v>
      </c>
      <c r="T9126" s="55">
        <v>3100.12</v>
      </c>
      <c r="U9126" s="50">
        <f t="shared" si="1007"/>
        <v>3110.2586666666666</v>
      </c>
      <c r="V9126" s="51">
        <f t="shared" si="1009"/>
        <v>3050.9778688524639</v>
      </c>
      <c r="W9126" s="53">
        <f t="shared" si="1010"/>
        <v>0</v>
      </c>
      <c r="X9126" s="53" t="str">
        <f t="shared" si="1011"/>
        <v/>
      </c>
      <c r="Y9126" s="54" t="str">
        <f t="shared" si="1012"/>
        <v/>
      </c>
    </row>
    <row r="9127" spans="17:25" x14ac:dyDescent="0.25">
      <c r="Q9127" s="47">
        <f t="shared" si="1008"/>
        <v>2016</v>
      </c>
      <c r="R9127" s="48" t="str">
        <f t="shared" si="1006"/>
        <v>201611</v>
      </c>
      <c r="S9127" s="49">
        <v>42689</v>
      </c>
      <c r="T9127" s="55">
        <v>3100.12</v>
      </c>
      <c r="U9127" s="50">
        <f t="shared" si="1007"/>
        <v>3110.2586666666666</v>
      </c>
      <c r="V9127" s="51">
        <f t="shared" si="1009"/>
        <v>3050.9778688524639</v>
      </c>
      <c r="W9127" s="53">
        <f t="shared" si="1010"/>
        <v>0</v>
      </c>
      <c r="X9127" s="53" t="str">
        <f t="shared" si="1011"/>
        <v/>
      </c>
      <c r="Y9127" s="54" t="str">
        <f t="shared" si="1012"/>
        <v/>
      </c>
    </row>
    <row r="9128" spans="17:25" x14ac:dyDescent="0.25">
      <c r="Q9128" s="47">
        <f t="shared" si="1008"/>
        <v>2016</v>
      </c>
      <c r="R9128" s="48" t="str">
        <f t="shared" si="1006"/>
        <v>201611</v>
      </c>
      <c r="S9128" s="49">
        <v>42690</v>
      </c>
      <c r="T9128" s="55">
        <v>3124.91</v>
      </c>
      <c r="U9128" s="50">
        <f t="shared" si="1007"/>
        <v>3110.2586666666666</v>
      </c>
      <c r="V9128" s="51">
        <f t="shared" si="1009"/>
        <v>3050.9778688524639</v>
      </c>
      <c r="W9128" s="53">
        <f t="shared" si="1010"/>
        <v>7.9964646529810945E-3</v>
      </c>
      <c r="X9128" s="53" t="str">
        <f t="shared" si="1011"/>
        <v/>
      </c>
      <c r="Y9128" s="54" t="str">
        <f t="shared" si="1012"/>
        <v/>
      </c>
    </row>
    <row r="9129" spans="17:25" x14ac:dyDescent="0.25">
      <c r="Q9129" s="47">
        <f t="shared" si="1008"/>
        <v>2016</v>
      </c>
      <c r="R9129" s="48" t="str">
        <f t="shared" si="1006"/>
        <v>201611</v>
      </c>
      <c r="S9129" s="49">
        <v>42691</v>
      </c>
      <c r="T9129" s="55">
        <v>3131.11</v>
      </c>
      <c r="U9129" s="50">
        <f t="shared" si="1007"/>
        <v>3110.2586666666666</v>
      </c>
      <c r="V9129" s="51">
        <f t="shared" si="1009"/>
        <v>3050.9778688524639</v>
      </c>
      <c r="W9129" s="53">
        <f t="shared" si="1010"/>
        <v>1.9840571408458185E-3</v>
      </c>
      <c r="X9129" s="53" t="str">
        <f t="shared" si="1011"/>
        <v/>
      </c>
      <c r="Y9129" s="54" t="str">
        <f t="shared" si="1012"/>
        <v/>
      </c>
    </row>
    <row r="9130" spans="17:25" x14ac:dyDescent="0.25">
      <c r="Q9130" s="47">
        <f t="shared" si="1008"/>
        <v>2016</v>
      </c>
      <c r="R9130" s="48" t="str">
        <f t="shared" si="1006"/>
        <v>201611</v>
      </c>
      <c r="S9130" s="49">
        <v>42692</v>
      </c>
      <c r="T9130" s="55">
        <v>3135.65</v>
      </c>
      <c r="U9130" s="50">
        <f t="shared" si="1007"/>
        <v>3110.2586666666666</v>
      </c>
      <c r="V9130" s="51">
        <f t="shared" si="1009"/>
        <v>3050.9778688524639</v>
      </c>
      <c r="W9130" s="53">
        <f t="shared" si="1010"/>
        <v>1.4499650283765764E-3</v>
      </c>
      <c r="X9130" s="53" t="str">
        <f t="shared" si="1011"/>
        <v/>
      </c>
      <c r="Y9130" s="54" t="str">
        <f t="shared" si="1012"/>
        <v/>
      </c>
    </row>
    <row r="9131" spans="17:25" x14ac:dyDescent="0.25">
      <c r="Q9131" s="47">
        <f t="shared" si="1008"/>
        <v>2016</v>
      </c>
      <c r="R9131" s="48" t="str">
        <f t="shared" si="1006"/>
        <v>201611</v>
      </c>
      <c r="S9131" s="49">
        <v>42693</v>
      </c>
      <c r="T9131" s="55">
        <v>3163.49</v>
      </c>
      <c r="U9131" s="50">
        <f t="shared" si="1007"/>
        <v>3110.2586666666666</v>
      </c>
      <c r="V9131" s="51">
        <f t="shared" si="1009"/>
        <v>3050.9778688524639</v>
      </c>
      <c r="W9131" s="53">
        <f t="shared" si="1010"/>
        <v>8.8785419291055323E-3</v>
      </c>
      <c r="X9131" s="53" t="str">
        <f t="shared" si="1011"/>
        <v/>
      </c>
      <c r="Y9131" s="54" t="str">
        <f t="shared" si="1012"/>
        <v/>
      </c>
    </row>
    <row r="9132" spans="17:25" x14ac:dyDescent="0.25">
      <c r="Q9132" s="47">
        <f t="shared" si="1008"/>
        <v>2016</v>
      </c>
      <c r="R9132" s="48" t="str">
        <f t="shared" si="1006"/>
        <v>201611</v>
      </c>
      <c r="S9132" s="49">
        <v>42694</v>
      </c>
      <c r="T9132" s="55">
        <v>3163.49</v>
      </c>
      <c r="U9132" s="50">
        <f t="shared" si="1007"/>
        <v>3110.2586666666666</v>
      </c>
      <c r="V9132" s="51">
        <f t="shared" si="1009"/>
        <v>3050.9778688524639</v>
      </c>
      <c r="W9132" s="53">
        <f t="shared" si="1010"/>
        <v>0</v>
      </c>
      <c r="X9132" s="53" t="str">
        <f t="shared" si="1011"/>
        <v/>
      </c>
      <c r="Y9132" s="54" t="str">
        <f t="shared" si="1012"/>
        <v/>
      </c>
    </row>
    <row r="9133" spans="17:25" x14ac:dyDescent="0.25">
      <c r="Q9133" s="47">
        <f t="shared" si="1008"/>
        <v>2016</v>
      </c>
      <c r="R9133" s="48" t="str">
        <f t="shared" si="1006"/>
        <v>201611</v>
      </c>
      <c r="S9133" s="49">
        <v>42695</v>
      </c>
      <c r="T9133" s="55">
        <v>3163.49</v>
      </c>
      <c r="U9133" s="50">
        <f t="shared" si="1007"/>
        <v>3110.2586666666666</v>
      </c>
      <c r="V9133" s="51">
        <f t="shared" si="1009"/>
        <v>3050.9778688524639</v>
      </c>
      <c r="W9133" s="53">
        <f t="shared" si="1010"/>
        <v>0</v>
      </c>
      <c r="X9133" s="53" t="str">
        <f t="shared" si="1011"/>
        <v/>
      </c>
      <c r="Y9133" s="54" t="str">
        <f t="shared" si="1012"/>
        <v/>
      </c>
    </row>
    <row r="9134" spans="17:25" x14ac:dyDescent="0.25">
      <c r="Q9134" s="47">
        <f t="shared" si="1008"/>
        <v>2016</v>
      </c>
      <c r="R9134" s="48" t="str">
        <f t="shared" si="1006"/>
        <v>201611</v>
      </c>
      <c r="S9134" s="49">
        <v>42696</v>
      </c>
      <c r="T9134" s="55">
        <v>3144.72</v>
      </c>
      <c r="U9134" s="50">
        <f t="shared" si="1007"/>
        <v>3110.2586666666666</v>
      </c>
      <c r="V9134" s="51">
        <f t="shared" si="1009"/>
        <v>3050.9778688524639</v>
      </c>
      <c r="W9134" s="53">
        <f t="shared" si="1010"/>
        <v>-5.9333204783325044E-3</v>
      </c>
      <c r="X9134" s="53" t="str">
        <f t="shared" si="1011"/>
        <v/>
      </c>
      <c r="Y9134" s="54" t="str">
        <f t="shared" si="1012"/>
        <v/>
      </c>
    </row>
    <row r="9135" spans="17:25" x14ac:dyDescent="0.25">
      <c r="Q9135" s="47">
        <f t="shared" si="1008"/>
        <v>2016</v>
      </c>
      <c r="R9135" s="48" t="str">
        <f t="shared" si="1006"/>
        <v>201611</v>
      </c>
      <c r="S9135" s="49">
        <v>42697</v>
      </c>
      <c r="T9135" s="55">
        <v>3139.76</v>
      </c>
      <c r="U9135" s="50">
        <f t="shared" si="1007"/>
        <v>3110.2586666666666</v>
      </c>
      <c r="V9135" s="51">
        <f t="shared" si="1009"/>
        <v>3050.9778688524639</v>
      </c>
      <c r="W9135" s="53">
        <f t="shared" si="1010"/>
        <v>-1.577246940903998E-3</v>
      </c>
      <c r="X9135" s="53" t="str">
        <f t="shared" si="1011"/>
        <v/>
      </c>
      <c r="Y9135" s="54" t="str">
        <f t="shared" si="1012"/>
        <v/>
      </c>
    </row>
    <row r="9136" spans="17:25" x14ac:dyDescent="0.25">
      <c r="Q9136" s="47">
        <f t="shared" si="1008"/>
        <v>2016</v>
      </c>
      <c r="R9136" s="48" t="str">
        <f t="shared" si="1006"/>
        <v>201611</v>
      </c>
      <c r="S9136" s="49">
        <v>42698</v>
      </c>
      <c r="T9136" s="55">
        <v>3187.97</v>
      </c>
      <c r="U9136" s="50">
        <f t="shared" si="1007"/>
        <v>3110.2586666666666</v>
      </c>
      <c r="V9136" s="51">
        <f t="shared" si="1009"/>
        <v>3050.9778688524639</v>
      </c>
      <c r="W9136" s="53">
        <f t="shared" si="1010"/>
        <v>1.5354676790582555E-2</v>
      </c>
      <c r="X9136" s="53" t="str">
        <f t="shared" si="1011"/>
        <v/>
      </c>
      <c r="Y9136" s="54" t="str">
        <f t="shared" si="1012"/>
        <v/>
      </c>
    </row>
    <row r="9137" spans="17:25" x14ac:dyDescent="0.25">
      <c r="Q9137" s="47">
        <f t="shared" si="1008"/>
        <v>2016</v>
      </c>
      <c r="R9137" s="48" t="str">
        <f t="shared" si="1006"/>
        <v>201611</v>
      </c>
      <c r="S9137" s="49">
        <v>42699</v>
      </c>
      <c r="T9137" s="55">
        <v>3187.97</v>
      </c>
      <c r="U9137" s="50">
        <f t="shared" si="1007"/>
        <v>3110.2586666666666</v>
      </c>
      <c r="V9137" s="51">
        <f t="shared" si="1009"/>
        <v>3050.9778688524639</v>
      </c>
      <c r="W9137" s="53">
        <f t="shared" si="1010"/>
        <v>0</v>
      </c>
      <c r="X9137" s="53" t="str">
        <f t="shared" si="1011"/>
        <v/>
      </c>
      <c r="Y9137" s="54" t="str">
        <f t="shared" si="1012"/>
        <v/>
      </c>
    </row>
    <row r="9138" spans="17:25" x14ac:dyDescent="0.25">
      <c r="Q9138" s="47">
        <f t="shared" si="1008"/>
        <v>2016</v>
      </c>
      <c r="R9138" s="48" t="str">
        <f t="shared" si="1006"/>
        <v>201611</v>
      </c>
      <c r="S9138" s="49">
        <v>42700</v>
      </c>
      <c r="T9138" s="55">
        <v>3170.64</v>
      </c>
      <c r="U9138" s="50">
        <f t="shared" si="1007"/>
        <v>3110.2586666666666</v>
      </c>
      <c r="V9138" s="51">
        <f t="shared" si="1009"/>
        <v>3050.9778688524639</v>
      </c>
      <c r="W9138" s="53">
        <f t="shared" si="1010"/>
        <v>-5.4360611925456936E-3</v>
      </c>
      <c r="X9138" s="53" t="str">
        <f t="shared" si="1011"/>
        <v/>
      </c>
      <c r="Y9138" s="54" t="str">
        <f t="shared" si="1012"/>
        <v/>
      </c>
    </row>
    <row r="9139" spans="17:25" x14ac:dyDescent="0.25">
      <c r="Q9139" s="47">
        <f t="shared" si="1008"/>
        <v>2016</v>
      </c>
      <c r="R9139" s="48" t="str">
        <f t="shared" si="1006"/>
        <v>201611</v>
      </c>
      <c r="S9139" s="49">
        <v>42701</v>
      </c>
      <c r="T9139" s="55">
        <v>3170.64</v>
      </c>
      <c r="U9139" s="50">
        <f t="shared" si="1007"/>
        <v>3110.2586666666666</v>
      </c>
      <c r="V9139" s="51">
        <f t="shared" si="1009"/>
        <v>3050.9778688524639</v>
      </c>
      <c r="W9139" s="53">
        <f t="shared" si="1010"/>
        <v>0</v>
      </c>
      <c r="X9139" s="53" t="str">
        <f t="shared" si="1011"/>
        <v/>
      </c>
      <c r="Y9139" s="54" t="str">
        <f t="shared" si="1012"/>
        <v/>
      </c>
    </row>
    <row r="9140" spans="17:25" x14ac:dyDescent="0.25">
      <c r="Q9140" s="47">
        <f t="shared" si="1008"/>
        <v>2016</v>
      </c>
      <c r="R9140" s="48" t="str">
        <f t="shared" si="1006"/>
        <v>201611</v>
      </c>
      <c r="S9140" s="49">
        <v>42702</v>
      </c>
      <c r="T9140" s="55">
        <v>3170.64</v>
      </c>
      <c r="U9140" s="50">
        <f t="shared" si="1007"/>
        <v>3110.2586666666666</v>
      </c>
      <c r="V9140" s="51">
        <f t="shared" si="1009"/>
        <v>3050.9778688524639</v>
      </c>
      <c r="W9140" s="53">
        <f t="shared" si="1010"/>
        <v>0</v>
      </c>
      <c r="X9140" s="53" t="str">
        <f t="shared" si="1011"/>
        <v/>
      </c>
      <c r="Y9140" s="54" t="str">
        <f t="shared" si="1012"/>
        <v/>
      </c>
    </row>
    <row r="9141" spans="17:25" x14ac:dyDescent="0.25">
      <c r="Q9141" s="47">
        <f t="shared" si="1008"/>
        <v>2016</v>
      </c>
      <c r="R9141" s="48" t="str">
        <f t="shared" si="1006"/>
        <v>201611</v>
      </c>
      <c r="S9141" s="49">
        <v>42703</v>
      </c>
      <c r="T9141" s="55">
        <v>3142.2</v>
      </c>
      <c r="U9141" s="50">
        <f t="shared" si="1007"/>
        <v>3110.2586666666666</v>
      </c>
      <c r="V9141" s="51">
        <f t="shared" si="1009"/>
        <v>3050.9778688524639</v>
      </c>
      <c r="W9141" s="53">
        <f t="shared" si="1010"/>
        <v>-8.9697978956929658E-3</v>
      </c>
      <c r="X9141" s="53" t="str">
        <f t="shared" si="1011"/>
        <v/>
      </c>
      <c r="Y9141" s="54" t="str">
        <f t="shared" si="1012"/>
        <v/>
      </c>
    </row>
    <row r="9142" spans="17:25" x14ac:dyDescent="0.25">
      <c r="Q9142" s="47">
        <f t="shared" si="1008"/>
        <v>2016</v>
      </c>
      <c r="R9142" s="48" t="str">
        <f t="shared" si="1006"/>
        <v>201611</v>
      </c>
      <c r="S9142" s="49">
        <v>42704</v>
      </c>
      <c r="T9142" s="55">
        <v>3165.09</v>
      </c>
      <c r="U9142" s="50">
        <f t="shared" si="1007"/>
        <v>3110.2586666666666</v>
      </c>
      <c r="V9142" s="51">
        <f t="shared" si="1009"/>
        <v>3050.9778688524639</v>
      </c>
      <c r="W9142" s="53">
        <f t="shared" si="1010"/>
        <v>7.28470498376943E-3</v>
      </c>
      <c r="X9142" s="53" t="str">
        <f t="shared" si="1011"/>
        <v/>
      </c>
      <c r="Y9142" s="54" t="str">
        <f t="shared" si="1012"/>
        <v/>
      </c>
    </row>
    <row r="9143" spans="17:25" x14ac:dyDescent="0.25">
      <c r="Q9143" s="47">
        <f t="shared" si="1008"/>
        <v>2016</v>
      </c>
      <c r="R9143" s="48" t="str">
        <f t="shared" si="1006"/>
        <v>201612</v>
      </c>
      <c r="S9143" s="49">
        <v>42705</v>
      </c>
      <c r="T9143" s="55">
        <v>3085.6</v>
      </c>
      <c r="U9143" s="50">
        <f t="shared" si="1007"/>
        <v>3009.863870967743</v>
      </c>
      <c r="V9143" s="51">
        <f t="shared" si="1009"/>
        <v>3050.9778688524639</v>
      </c>
      <c r="W9143" s="53">
        <f t="shared" si="1010"/>
        <v>-2.5114609695143009E-2</v>
      </c>
      <c r="X9143" s="53">
        <f t="shared" si="1011"/>
        <v>-3.2278600096794841E-2</v>
      </c>
      <c r="Y9143" s="54" t="str">
        <f t="shared" si="1012"/>
        <v/>
      </c>
    </row>
    <row r="9144" spans="17:25" x14ac:dyDescent="0.25">
      <c r="Q9144" s="47">
        <f t="shared" si="1008"/>
        <v>2016</v>
      </c>
      <c r="R9144" s="48" t="str">
        <f t="shared" si="1006"/>
        <v>201612</v>
      </c>
      <c r="S9144" s="49">
        <v>42706</v>
      </c>
      <c r="T9144" s="55">
        <v>3068.34</v>
      </c>
      <c r="U9144" s="50">
        <f t="shared" si="1007"/>
        <v>3009.863870967743</v>
      </c>
      <c r="V9144" s="51">
        <f t="shared" si="1009"/>
        <v>3050.9778688524639</v>
      </c>
      <c r="W9144" s="53">
        <f t="shared" si="1010"/>
        <v>-5.5937256935441049E-3</v>
      </c>
      <c r="X9144" s="53" t="str">
        <f t="shared" si="1011"/>
        <v/>
      </c>
      <c r="Y9144" s="54" t="str">
        <f t="shared" si="1012"/>
        <v/>
      </c>
    </row>
    <row r="9145" spans="17:25" x14ac:dyDescent="0.25">
      <c r="Q9145" s="47">
        <f t="shared" si="1008"/>
        <v>2016</v>
      </c>
      <c r="R9145" s="48" t="str">
        <f t="shared" si="1006"/>
        <v>201612</v>
      </c>
      <c r="S9145" s="49">
        <v>42707</v>
      </c>
      <c r="T9145" s="55">
        <v>3061.04</v>
      </c>
      <c r="U9145" s="50">
        <f t="shared" si="1007"/>
        <v>3009.863870967743</v>
      </c>
      <c r="V9145" s="51">
        <f t="shared" si="1009"/>
        <v>3050.9778688524639</v>
      </c>
      <c r="W9145" s="53">
        <f t="shared" si="1010"/>
        <v>-2.3791366015500914E-3</v>
      </c>
      <c r="X9145" s="53" t="str">
        <f t="shared" si="1011"/>
        <v/>
      </c>
      <c r="Y9145" s="54" t="str">
        <f t="shared" si="1012"/>
        <v/>
      </c>
    </row>
    <row r="9146" spans="17:25" x14ac:dyDescent="0.25">
      <c r="Q9146" s="47">
        <f t="shared" si="1008"/>
        <v>2016</v>
      </c>
      <c r="R9146" s="48" t="str">
        <f t="shared" si="1006"/>
        <v>201612</v>
      </c>
      <c r="S9146" s="49">
        <v>42708</v>
      </c>
      <c r="T9146" s="55">
        <v>3061.04</v>
      </c>
      <c r="U9146" s="50">
        <f t="shared" si="1007"/>
        <v>3009.863870967743</v>
      </c>
      <c r="V9146" s="51">
        <f t="shared" si="1009"/>
        <v>3050.9778688524639</v>
      </c>
      <c r="W9146" s="53">
        <f t="shared" si="1010"/>
        <v>0</v>
      </c>
      <c r="X9146" s="53" t="str">
        <f t="shared" si="1011"/>
        <v/>
      </c>
      <c r="Y9146" s="54" t="str">
        <f t="shared" si="1012"/>
        <v/>
      </c>
    </row>
    <row r="9147" spans="17:25" x14ac:dyDescent="0.25">
      <c r="Q9147" s="47">
        <f t="shared" si="1008"/>
        <v>2016</v>
      </c>
      <c r="R9147" s="48" t="str">
        <f t="shared" si="1006"/>
        <v>201612</v>
      </c>
      <c r="S9147" s="49">
        <v>42709</v>
      </c>
      <c r="T9147" s="55">
        <v>3061.04</v>
      </c>
      <c r="U9147" s="50">
        <f t="shared" si="1007"/>
        <v>3009.863870967743</v>
      </c>
      <c r="V9147" s="51">
        <f t="shared" si="1009"/>
        <v>3050.9778688524639</v>
      </c>
      <c r="W9147" s="53">
        <f t="shared" si="1010"/>
        <v>0</v>
      </c>
      <c r="X9147" s="53" t="str">
        <f t="shared" si="1011"/>
        <v/>
      </c>
      <c r="Y9147" s="54" t="str">
        <f t="shared" si="1012"/>
        <v/>
      </c>
    </row>
    <row r="9148" spans="17:25" x14ac:dyDescent="0.25">
      <c r="Q9148" s="47">
        <f t="shared" si="1008"/>
        <v>2016</v>
      </c>
      <c r="R9148" s="48" t="str">
        <f t="shared" si="1006"/>
        <v>201612</v>
      </c>
      <c r="S9148" s="49">
        <v>42710</v>
      </c>
      <c r="T9148" s="55">
        <v>3049.47</v>
      </c>
      <c r="U9148" s="50">
        <f t="shared" si="1007"/>
        <v>3009.863870967743</v>
      </c>
      <c r="V9148" s="51">
        <f t="shared" si="1009"/>
        <v>3050.9778688524639</v>
      </c>
      <c r="W9148" s="53">
        <f t="shared" si="1010"/>
        <v>-3.7797611269373421E-3</v>
      </c>
      <c r="X9148" s="53" t="str">
        <f t="shared" si="1011"/>
        <v/>
      </c>
      <c r="Y9148" s="54" t="str">
        <f t="shared" si="1012"/>
        <v/>
      </c>
    </row>
    <row r="9149" spans="17:25" x14ac:dyDescent="0.25">
      <c r="Q9149" s="47">
        <f t="shared" si="1008"/>
        <v>2016</v>
      </c>
      <c r="R9149" s="48" t="str">
        <f t="shared" si="1006"/>
        <v>201612</v>
      </c>
      <c r="S9149" s="49">
        <v>42711</v>
      </c>
      <c r="T9149" s="55">
        <v>3015.47</v>
      </c>
      <c r="U9149" s="50">
        <f t="shared" si="1007"/>
        <v>3009.863870967743</v>
      </c>
      <c r="V9149" s="51">
        <f t="shared" si="1009"/>
        <v>3050.9778688524639</v>
      </c>
      <c r="W9149" s="53">
        <f t="shared" si="1010"/>
        <v>-1.1149478433957416E-2</v>
      </c>
      <c r="X9149" s="53" t="str">
        <f t="shared" si="1011"/>
        <v/>
      </c>
      <c r="Y9149" s="54" t="str">
        <f t="shared" si="1012"/>
        <v/>
      </c>
    </row>
    <row r="9150" spans="17:25" x14ac:dyDescent="0.25">
      <c r="Q9150" s="47">
        <f t="shared" si="1008"/>
        <v>2016</v>
      </c>
      <c r="R9150" s="48" t="str">
        <f t="shared" si="1006"/>
        <v>201612</v>
      </c>
      <c r="S9150" s="49">
        <v>42712</v>
      </c>
      <c r="T9150" s="55">
        <v>2989.71</v>
      </c>
      <c r="U9150" s="50">
        <f t="shared" si="1007"/>
        <v>3009.863870967743</v>
      </c>
      <c r="V9150" s="51">
        <f t="shared" si="1009"/>
        <v>3050.9778688524639</v>
      </c>
      <c r="W9150" s="53">
        <f t="shared" si="1010"/>
        <v>-8.5426152473743189E-3</v>
      </c>
      <c r="X9150" s="53" t="str">
        <f t="shared" si="1011"/>
        <v/>
      </c>
      <c r="Y9150" s="54" t="str">
        <f t="shared" si="1012"/>
        <v/>
      </c>
    </row>
    <row r="9151" spans="17:25" x14ac:dyDescent="0.25">
      <c r="Q9151" s="47">
        <f t="shared" si="1008"/>
        <v>2016</v>
      </c>
      <c r="R9151" s="48" t="str">
        <f t="shared" si="1006"/>
        <v>201612</v>
      </c>
      <c r="S9151" s="49">
        <v>42713</v>
      </c>
      <c r="T9151" s="55">
        <v>2989.71</v>
      </c>
      <c r="U9151" s="50">
        <f t="shared" si="1007"/>
        <v>3009.863870967743</v>
      </c>
      <c r="V9151" s="51">
        <f t="shared" si="1009"/>
        <v>3050.9778688524639</v>
      </c>
      <c r="W9151" s="53">
        <f t="shared" si="1010"/>
        <v>0</v>
      </c>
      <c r="X9151" s="53" t="str">
        <f t="shared" si="1011"/>
        <v/>
      </c>
      <c r="Y9151" s="54" t="str">
        <f t="shared" si="1012"/>
        <v/>
      </c>
    </row>
    <row r="9152" spans="17:25" x14ac:dyDescent="0.25">
      <c r="Q9152" s="47">
        <f t="shared" si="1008"/>
        <v>2016</v>
      </c>
      <c r="R9152" s="48" t="str">
        <f t="shared" si="1006"/>
        <v>201612</v>
      </c>
      <c r="S9152" s="49">
        <v>42714</v>
      </c>
      <c r="T9152" s="55">
        <v>3002.8</v>
      </c>
      <c r="U9152" s="50">
        <f t="shared" si="1007"/>
        <v>3009.863870967743</v>
      </c>
      <c r="V9152" s="51">
        <f t="shared" si="1009"/>
        <v>3050.9778688524639</v>
      </c>
      <c r="W9152" s="53">
        <f t="shared" si="1010"/>
        <v>4.3783510775292633E-3</v>
      </c>
      <c r="X9152" s="53" t="str">
        <f t="shared" si="1011"/>
        <v/>
      </c>
      <c r="Y9152" s="54" t="str">
        <f t="shared" si="1012"/>
        <v/>
      </c>
    </row>
    <row r="9153" spans="17:25" x14ac:dyDescent="0.25">
      <c r="Q9153" s="47">
        <f t="shared" si="1008"/>
        <v>2016</v>
      </c>
      <c r="R9153" s="48" t="str">
        <f t="shared" si="1006"/>
        <v>201612</v>
      </c>
      <c r="S9153" s="49">
        <v>42715</v>
      </c>
      <c r="T9153" s="55">
        <v>3002.8</v>
      </c>
      <c r="U9153" s="50">
        <f t="shared" si="1007"/>
        <v>3009.863870967743</v>
      </c>
      <c r="V9153" s="51">
        <f t="shared" si="1009"/>
        <v>3050.9778688524639</v>
      </c>
      <c r="W9153" s="53">
        <f t="shared" si="1010"/>
        <v>0</v>
      </c>
      <c r="X9153" s="53" t="str">
        <f t="shared" si="1011"/>
        <v/>
      </c>
      <c r="Y9153" s="54" t="str">
        <f t="shared" si="1012"/>
        <v/>
      </c>
    </row>
    <row r="9154" spans="17:25" x14ac:dyDescent="0.25">
      <c r="Q9154" s="47">
        <f t="shared" si="1008"/>
        <v>2016</v>
      </c>
      <c r="R9154" s="48" t="str">
        <f t="shared" si="1006"/>
        <v>201612</v>
      </c>
      <c r="S9154" s="49">
        <v>42716</v>
      </c>
      <c r="T9154" s="55">
        <v>3002.8</v>
      </c>
      <c r="U9154" s="50">
        <f t="shared" si="1007"/>
        <v>3009.863870967743</v>
      </c>
      <c r="V9154" s="51">
        <f t="shared" si="1009"/>
        <v>3050.9778688524639</v>
      </c>
      <c r="W9154" s="53">
        <f t="shared" si="1010"/>
        <v>0</v>
      </c>
      <c r="X9154" s="53" t="str">
        <f t="shared" si="1011"/>
        <v/>
      </c>
      <c r="Y9154" s="54" t="str">
        <f t="shared" si="1012"/>
        <v/>
      </c>
    </row>
    <row r="9155" spans="17:25" x14ac:dyDescent="0.25">
      <c r="Q9155" s="47">
        <f t="shared" si="1008"/>
        <v>2016</v>
      </c>
      <c r="R9155" s="48" t="str">
        <f t="shared" si="1006"/>
        <v>201612</v>
      </c>
      <c r="S9155" s="49">
        <v>42717</v>
      </c>
      <c r="T9155" s="55">
        <v>2984.02</v>
      </c>
      <c r="U9155" s="50">
        <f t="shared" si="1007"/>
        <v>3009.863870967743</v>
      </c>
      <c r="V9155" s="51">
        <f t="shared" si="1009"/>
        <v>3050.9778688524639</v>
      </c>
      <c r="W9155" s="53">
        <f t="shared" si="1010"/>
        <v>-6.2541627814041156E-3</v>
      </c>
      <c r="X9155" s="53" t="str">
        <f t="shared" si="1011"/>
        <v/>
      </c>
      <c r="Y9155" s="54" t="str">
        <f t="shared" si="1012"/>
        <v/>
      </c>
    </row>
    <row r="9156" spans="17:25" x14ac:dyDescent="0.25">
      <c r="Q9156" s="47">
        <f t="shared" si="1008"/>
        <v>2016</v>
      </c>
      <c r="R9156" s="48" t="str">
        <f t="shared" si="1006"/>
        <v>201612</v>
      </c>
      <c r="S9156" s="49">
        <v>42718</v>
      </c>
      <c r="T9156" s="55">
        <v>2982.29</v>
      </c>
      <c r="U9156" s="50">
        <f t="shared" si="1007"/>
        <v>3009.863870967743</v>
      </c>
      <c r="V9156" s="51">
        <f t="shared" si="1009"/>
        <v>3050.9778688524639</v>
      </c>
      <c r="W9156" s="53">
        <f t="shared" si="1010"/>
        <v>-5.7975482738048534E-4</v>
      </c>
      <c r="X9156" s="53" t="str">
        <f t="shared" si="1011"/>
        <v/>
      </c>
      <c r="Y9156" s="54" t="str">
        <f t="shared" si="1012"/>
        <v/>
      </c>
    </row>
    <row r="9157" spans="17:25" x14ac:dyDescent="0.25">
      <c r="Q9157" s="47">
        <f t="shared" si="1008"/>
        <v>2016</v>
      </c>
      <c r="R9157" s="48" t="str">
        <f t="shared" si="1006"/>
        <v>201612</v>
      </c>
      <c r="S9157" s="49">
        <v>42719</v>
      </c>
      <c r="T9157" s="55">
        <v>2964.56</v>
      </c>
      <c r="U9157" s="50">
        <f t="shared" si="1007"/>
        <v>3009.863870967743</v>
      </c>
      <c r="V9157" s="51">
        <f t="shared" si="1009"/>
        <v>3050.9778688524639</v>
      </c>
      <c r="W9157" s="53">
        <f t="shared" si="1010"/>
        <v>-5.9450958826942069E-3</v>
      </c>
      <c r="X9157" s="53" t="str">
        <f t="shared" si="1011"/>
        <v/>
      </c>
      <c r="Y9157" s="54" t="str">
        <f t="shared" si="1012"/>
        <v/>
      </c>
    </row>
    <row r="9158" spans="17:25" x14ac:dyDescent="0.25">
      <c r="Q9158" s="47">
        <f t="shared" si="1008"/>
        <v>2016</v>
      </c>
      <c r="R9158" s="48" t="str">
        <f t="shared" si="1006"/>
        <v>201612</v>
      </c>
      <c r="S9158" s="49">
        <v>42720</v>
      </c>
      <c r="T9158" s="55">
        <v>3000.47</v>
      </c>
      <c r="U9158" s="50">
        <f t="shared" si="1007"/>
        <v>3009.863870967743</v>
      </c>
      <c r="V9158" s="51">
        <f t="shared" si="1009"/>
        <v>3050.9778688524639</v>
      </c>
      <c r="W9158" s="53">
        <f t="shared" si="1010"/>
        <v>1.2113096041233673E-2</v>
      </c>
      <c r="X9158" s="53" t="str">
        <f t="shared" si="1011"/>
        <v/>
      </c>
      <c r="Y9158" s="54" t="str">
        <f t="shared" si="1012"/>
        <v/>
      </c>
    </row>
    <row r="9159" spans="17:25" x14ac:dyDescent="0.25">
      <c r="Q9159" s="47">
        <f t="shared" si="1008"/>
        <v>2016</v>
      </c>
      <c r="R9159" s="48" t="str">
        <f t="shared" ref="R9159:R9222" si="1013">+YEAR(S9159)&amp;MONTH(S9159)</f>
        <v>201612</v>
      </c>
      <c r="S9159" s="49">
        <v>42721</v>
      </c>
      <c r="T9159" s="55">
        <v>2997.2</v>
      </c>
      <c r="U9159" s="50">
        <f t="shared" ref="U9159:U9222" si="1014">+AVERAGEIF($R$3:$R$12000,R9159,$T$3:$T$12000)</f>
        <v>3009.863870967743</v>
      </c>
      <c r="V9159" s="51">
        <f t="shared" si="1009"/>
        <v>3050.9778688524639</v>
      </c>
      <c r="W9159" s="53">
        <f t="shared" si="1010"/>
        <v>-1.0898292600826087E-3</v>
      </c>
      <c r="X9159" s="53" t="str">
        <f t="shared" si="1011"/>
        <v/>
      </c>
      <c r="Y9159" s="54" t="str">
        <f t="shared" si="1012"/>
        <v/>
      </c>
    </row>
    <row r="9160" spans="17:25" x14ac:dyDescent="0.25">
      <c r="Q9160" s="47">
        <f t="shared" ref="Q9160:Q9223" si="1015">+YEAR(S9160)</f>
        <v>2016</v>
      </c>
      <c r="R9160" s="48" t="str">
        <f t="shared" si="1013"/>
        <v>201612</v>
      </c>
      <c r="S9160" s="49">
        <v>42722</v>
      </c>
      <c r="T9160" s="55">
        <v>2997.2</v>
      </c>
      <c r="U9160" s="50">
        <f t="shared" si="1014"/>
        <v>3009.863870967743</v>
      </c>
      <c r="V9160" s="51">
        <f t="shared" ref="V9160:V9223" si="1016">+AVERAGEIF($Q$3:$Q$12000,Q9160,$T$3:$T$12000)</f>
        <v>3050.9778688524639</v>
      </c>
      <c r="W9160" s="53">
        <f t="shared" si="1010"/>
        <v>0</v>
      </c>
      <c r="X9160" s="53" t="str">
        <f t="shared" si="1011"/>
        <v/>
      </c>
      <c r="Y9160" s="54" t="str">
        <f t="shared" si="1012"/>
        <v/>
      </c>
    </row>
    <row r="9161" spans="17:25" x14ac:dyDescent="0.25">
      <c r="Q9161" s="47">
        <f t="shared" si="1015"/>
        <v>2016</v>
      </c>
      <c r="R9161" s="48" t="str">
        <f t="shared" si="1013"/>
        <v>201612</v>
      </c>
      <c r="S9161" s="49">
        <v>42723</v>
      </c>
      <c r="T9161" s="55">
        <v>2997.2</v>
      </c>
      <c r="U9161" s="50">
        <f t="shared" si="1014"/>
        <v>3009.863870967743</v>
      </c>
      <c r="V9161" s="51">
        <f t="shared" si="1016"/>
        <v>3050.9778688524639</v>
      </c>
      <c r="W9161" s="53">
        <f t="shared" ref="W9161:W9224" si="1017">+T9161/T9160-1</f>
        <v>0</v>
      </c>
      <c r="X9161" s="53" t="str">
        <f t="shared" ref="X9161:X9224" si="1018">IF(U9161/U9160-1=0,"",U9161/U9160-1)</f>
        <v/>
      </c>
      <c r="Y9161" s="54" t="str">
        <f t="shared" ref="Y9161:Y9224" si="1019">+IF(V9161=V9160,"",V9161/V9160-1)</f>
        <v/>
      </c>
    </row>
    <row r="9162" spans="17:25" x14ac:dyDescent="0.25">
      <c r="Q9162" s="47">
        <f t="shared" si="1015"/>
        <v>2016</v>
      </c>
      <c r="R9162" s="48" t="str">
        <f t="shared" si="1013"/>
        <v>201612</v>
      </c>
      <c r="S9162" s="49">
        <v>42724</v>
      </c>
      <c r="T9162" s="55">
        <v>3019.44</v>
      </c>
      <c r="U9162" s="50">
        <f t="shared" si="1014"/>
        <v>3009.863870967743</v>
      </c>
      <c r="V9162" s="51">
        <f t="shared" si="1016"/>
        <v>3050.9778688524639</v>
      </c>
      <c r="W9162" s="53">
        <f t="shared" si="1017"/>
        <v>7.4202589083145476E-3</v>
      </c>
      <c r="X9162" s="53" t="str">
        <f t="shared" si="1018"/>
        <v/>
      </c>
      <c r="Y9162" s="54" t="str">
        <f t="shared" si="1019"/>
        <v/>
      </c>
    </row>
    <row r="9163" spans="17:25" x14ac:dyDescent="0.25">
      <c r="Q9163" s="47">
        <f t="shared" si="1015"/>
        <v>2016</v>
      </c>
      <c r="R9163" s="48" t="str">
        <f t="shared" si="1013"/>
        <v>201612</v>
      </c>
      <c r="S9163" s="49">
        <v>42725</v>
      </c>
      <c r="T9163" s="55">
        <v>2988.06</v>
      </c>
      <c r="U9163" s="50">
        <f t="shared" si="1014"/>
        <v>3009.863870967743</v>
      </c>
      <c r="V9163" s="51">
        <f t="shared" si="1016"/>
        <v>3050.9778688524639</v>
      </c>
      <c r="W9163" s="53">
        <f t="shared" si="1017"/>
        <v>-1.0392655591765387E-2</v>
      </c>
      <c r="X9163" s="53" t="str">
        <f t="shared" si="1018"/>
        <v/>
      </c>
      <c r="Y9163" s="54" t="str">
        <f t="shared" si="1019"/>
        <v/>
      </c>
    </row>
    <row r="9164" spans="17:25" x14ac:dyDescent="0.25">
      <c r="Q9164" s="47">
        <f t="shared" si="1015"/>
        <v>2016</v>
      </c>
      <c r="R9164" s="48" t="str">
        <f t="shared" si="1013"/>
        <v>201612</v>
      </c>
      <c r="S9164" s="49">
        <v>42726</v>
      </c>
      <c r="T9164" s="55">
        <v>2989.14</v>
      </c>
      <c r="U9164" s="50">
        <f t="shared" si="1014"/>
        <v>3009.863870967743</v>
      </c>
      <c r="V9164" s="51">
        <f t="shared" si="1016"/>
        <v>3050.9778688524639</v>
      </c>
      <c r="W9164" s="53">
        <f t="shared" si="1017"/>
        <v>3.6143852533077059E-4</v>
      </c>
      <c r="X9164" s="53" t="str">
        <f t="shared" si="1018"/>
        <v/>
      </c>
      <c r="Y9164" s="54" t="str">
        <f t="shared" si="1019"/>
        <v/>
      </c>
    </row>
    <row r="9165" spans="17:25" x14ac:dyDescent="0.25">
      <c r="Q9165" s="47">
        <f t="shared" si="1015"/>
        <v>2016</v>
      </c>
      <c r="R9165" s="48" t="str">
        <f t="shared" si="1013"/>
        <v>201612</v>
      </c>
      <c r="S9165" s="49">
        <v>42727</v>
      </c>
      <c r="T9165" s="55">
        <v>2996.03</v>
      </c>
      <c r="U9165" s="50">
        <f t="shared" si="1014"/>
        <v>3009.863870967743</v>
      </c>
      <c r="V9165" s="51">
        <f t="shared" si="1016"/>
        <v>3050.9778688524639</v>
      </c>
      <c r="W9165" s="53">
        <f t="shared" si="1017"/>
        <v>2.3050108057836027E-3</v>
      </c>
      <c r="X9165" s="53" t="str">
        <f t="shared" si="1018"/>
        <v/>
      </c>
      <c r="Y9165" s="54" t="str">
        <f t="shared" si="1019"/>
        <v/>
      </c>
    </row>
    <row r="9166" spans="17:25" x14ac:dyDescent="0.25">
      <c r="Q9166" s="47">
        <f t="shared" si="1015"/>
        <v>2016</v>
      </c>
      <c r="R9166" s="48" t="str">
        <f t="shared" si="1013"/>
        <v>201612</v>
      </c>
      <c r="S9166" s="49">
        <v>42728</v>
      </c>
      <c r="T9166" s="55">
        <v>2996.6</v>
      </c>
      <c r="U9166" s="50">
        <f t="shared" si="1014"/>
        <v>3009.863870967743</v>
      </c>
      <c r="V9166" s="51">
        <f t="shared" si="1016"/>
        <v>3050.9778688524639</v>
      </c>
      <c r="W9166" s="53">
        <f t="shared" si="1017"/>
        <v>1.902517665042236E-4</v>
      </c>
      <c r="X9166" s="53" t="str">
        <f t="shared" si="1018"/>
        <v/>
      </c>
      <c r="Y9166" s="54" t="str">
        <f t="shared" si="1019"/>
        <v/>
      </c>
    </row>
    <row r="9167" spans="17:25" x14ac:dyDescent="0.25">
      <c r="Q9167" s="47">
        <f t="shared" si="1015"/>
        <v>2016</v>
      </c>
      <c r="R9167" s="48" t="str">
        <f t="shared" si="1013"/>
        <v>201612</v>
      </c>
      <c r="S9167" s="49">
        <v>42729</v>
      </c>
      <c r="T9167" s="55">
        <v>2996.6</v>
      </c>
      <c r="U9167" s="50">
        <f t="shared" si="1014"/>
        <v>3009.863870967743</v>
      </c>
      <c r="V9167" s="51">
        <f t="shared" si="1016"/>
        <v>3050.9778688524639</v>
      </c>
      <c r="W9167" s="53">
        <f t="shared" si="1017"/>
        <v>0</v>
      </c>
      <c r="X9167" s="53" t="str">
        <f t="shared" si="1018"/>
        <v/>
      </c>
      <c r="Y9167" s="54" t="str">
        <f t="shared" si="1019"/>
        <v/>
      </c>
    </row>
    <row r="9168" spans="17:25" x14ac:dyDescent="0.25">
      <c r="Q9168" s="47">
        <f t="shared" si="1015"/>
        <v>2016</v>
      </c>
      <c r="R9168" s="48" t="str">
        <f t="shared" si="1013"/>
        <v>201612</v>
      </c>
      <c r="S9168" s="49">
        <v>42730</v>
      </c>
      <c r="T9168" s="55">
        <v>2996.6</v>
      </c>
      <c r="U9168" s="50">
        <f t="shared" si="1014"/>
        <v>3009.863870967743</v>
      </c>
      <c r="V9168" s="51">
        <f t="shared" si="1016"/>
        <v>3050.9778688524639</v>
      </c>
      <c r="W9168" s="53">
        <f t="shared" si="1017"/>
        <v>0</v>
      </c>
      <c r="X9168" s="53" t="str">
        <f t="shared" si="1018"/>
        <v/>
      </c>
      <c r="Y9168" s="54" t="str">
        <f t="shared" si="1019"/>
        <v/>
      </c>
    </row>
    <row r="9169" spans="17:25" x14ac:dyDescent="0.25">
      <c r="Q9169" s="47">
        <f t="shared" si="1015"/>
        <v>2016</v>
      </c>
      <c r="R9169" s="48" t="str">
        <f t="shared" si="1013"/>
        <v>201612</v>
      </c>
      <c r="S9169" s="49">
        <v>42731</v>
      </c>
      <c r="T9169" s="55">
        <v>2996.6</v>
      </c>
      <c r="U9169" s="50">
        <f t="shared" si="1014"/>
        <v>3009.863870967743</v>
      </c>
      <c r="V9169" s="51">
        <f t="shared" si="1016"/>
        <v>3050.9778688524639</v>
      </c>
      <c r="W9169" s="53">
        <f t="shared" si="1017"/>
        <v>0</v>
      </c>
      <c r="X9169" s="53" t="str">
        <f t="shared" si="1018"/>
        <v/>
      </c>
      <c r="Y9169" s="54" t="str">
        <f t="shared" si="1019"/>
        <v/>
      </c>
    </row>
    <row r="9170" spans="17:25" x14ac:dyDescent="0.25">
      <c r="Q9170" s="47">
        <f t="shared" si="1015"/>
        <v>2016</v>
      </c>
      <c r="R9170" s="48" t="str">
        <f t="shared" si="1013"/>
        <v>201612</v>
      </c>
      <c r="S9170" s="49">
        <v>42732</v>
      </c>
      <c r="T9170" s="55">
        <v>2992.81</v>
      </c>
      <c r="U9170" s="50">
        <f t="shared" si="1014"/>
        <v>3009.863870967743</v>
      </c>
      <c r="V9170" s="51">
        <f t="shared" si="1016"/>
        <v>3050.9778688524639</v>
      </c>
      <c r="W9170" s="53">
        <f t="shared" si="1017"/>
        <v>-1.2647667356336934E-3</v>
      </c>
      <c r="X9170" s="53" t="str">
        <f t="shared" si="1018"/>
        <v/>
      </c>
      <c r="Y9170" s="54" t="str">
        <f t="shared" si="1019"/>
        <v/>
      </c>
    </row>
    <row r="9171" spans="17:25" x14ac:dyDescent="0.25">
      <c r="Q9171" s="47">
        <f t="shared" si="1015"/>
        <v>2016</v>
      </c>
      <c r="R9171" s="48" t="str">
        <f t="shared" si="1013"/>
        <v>201612</v>
      </c>
      <c r="S9171" s="49">
        <v>42733</v>
      </c>
      <c r="T9171" s="55">
        <v>3019.72</v>
      </c>
      <c r="U9171" s="50">
        <f t="shared" si="1014"/>
        <v>3009.863870967743</v>
      </c>
      <c r="V9171" s="51">
        <f t="shared" si="1016"/>
        <v>3050.9778688524639</v>
      </c>
      <c r="W9171" s="53">
        <f t="shared" si="1017"/>
        <v>8.9915497475616668E-3</v>
      </c>
      <c r="X9171" s="53" t="str">
        <f t="shared" si="1018"/>
        <v/>
      </c>
      <c r="Y9171" s="54" t="str">
        <f t="shared" si="1019"/>
        <v/>
      </c>
    </row>
    <row r="9172" spans="17:25" x14ac:dyDescent="0.25">
      <c r="Q9172" s="47">
        <f t="shared" si="1015"/>
        <v>2016</v>
      </c>
      <c r="R9172" s="48" t="str">
        <f t="shared" si="1013"/>
        <v>201612</v>
      </c>
      <c r="S9172" s="49">
        <v>42734</v>
      </c>
      <c r="T9172" s="55">
        <v>3000.71</v>
      </c>
      <c r="U9172" s="50">
        <f t="shared" si="1014"/>
        <v>3009.863870967743</v>
      </c>
      <c r="V9172" s="51">
        <f t="shared" si="1016"/>
        <v>3050.9778688524639</v>
      </c>
      <c r="W9172" s="53">
        <f t="shared" si="1017"/>
        <v>-6.2952856556236503E-3</v>
      </c>
      <c r="X9172" s="53" t="str">
        <f t="shared" si="1018"/>
        <v/>
      </c>
      <c r="Y9172" s="54" t="str">
        <f t="shared" si="1019"/>
        <v/>
      </c>
    </row>
    <row r="9173" spans="17:25" x14ac:dyDescent="0.25">
      <c r="Q9173" s="47">
        <f t="shared" si="1015"/>
        <v>2016</v>
      </c>
      <c r="R9173" s="48" t="str">
        <f t="shared" si="1013"/>
        <v>201612</v>
      </c>
      <c r="S9173" s="49">
        <v>42735</v>
      </c>
      <c r="T9173" s="55">
        <v>3000.71</v>
      </c>
      <c r="U9173" s="50">
        <f t="shared" si="1014"/>
        <v>3009.863870967743</v>
      </c>
      <c r="V9173" s="51">
        <f t="shared" si="1016"/>
        <v>3050.9778688524639</v>
      </c>
      <c r="W9173" s="53">
        <f t="shared" si="1017"/>
        <v>0</v>
      </c>
      <c r="X9173" s="53" t="str">
        <f t="shared" si="1018"/>
        <v/>
      </c>
      <c r="Y9173" s="54" t="str">
        <f t="shared" si="1019"/>
        <v/>
      </c>
    </row>
    <row r="9174" spans="17:25" x14ac:dyDescent="0.25">
      <c r="Q9174" s="47">
        <f t="shared" si="1015"/>
        <v>2017</v>
      </c>
      <c r="R9174" s="48" t="str">
        <f t="shared" si="1013"/>
        <v>20171</v>
      </c>
      <c r="S9174" s="49">
        <v>42736</v>
      </c>
      <c r="T9174" s="55">
        <v>3000.71</v>
      </c>
      <c r="U9174" s="50">
        <f t="shared" si="1014"/>
        <v>2941.3993548387098</v>
      </c>
      <c r="V9174" s="51">
        <f t="shared" si="1016"/>
        <v>2951.3226575342428</v>
      </c>
      <c r="W9174" s="53">
        <f t="shared" si="1017"/>
        <v>0</v>
      </c>
      <c r="X9174" s="53">
        <f t="shared" si="1018"/>
        <v>-2.2746715155267161E-2</v>
      </c>
      <c r="Y9174" s="54">
        <f t="shared" si="1019"/>
        <v>-3.2663367484767614E-2</v>
      </c>
    </row>
    <row r="9175" spans="17:25" x14ac:dyDescent="0.25">
      <c r="Q9175" s="47">
        <f t="shared" si="1015"/>
        <v>2017</v>
      </c>
      <c r="R9175" s="48" t="str">
        <f t="shared" si="1013"/>
        <v>20171</v>
      </c>
      <c r="S9175" s="49">
        <v>42737</v>
      </c>
      <c r="T9175" s="55">
        <v>3000.71</v>
      </c>
      <c r="U9175" s="50">
        <f t="shared" si="1014"/>
        <v>2941.3993548387098</v>
      </c>
      <c r="V9175" s="51">
        <f t="shared" si="1016"/>
        <v>2951.3226575342428</v>
      </c>
      <c r="W9175" s="53">
        <f t="shared" si="1017"/>
        <v>0</v>
      </c>
      <c r="X9175" s="53" t="str">
        <f t="shared" si="1018"/>
        <v/>
      </c>
      <c r="Y9175" s="54" t="str">
        <f t="shared" si="1019"/>
        <v/>
      </c>
    </row>
    <row r="9176" spans="17:25" x14ac:dyDescent="0.25">
      <c r="Q9176" s="47">
        <f t="shared" si="1015"/>
        <v>2017</v>
      </c>
      <c r="R9176" s="48" t="str">
        <f t="shared" si="1013"/>
        <v>20171</v>
      </c>
      <c r="S9176" s="49">
        <v>42738</v>
      </c>
      <c r="T9176" s="55">
        <v>3000.71</v>
      </c>
      <c r="U9176" s="50">
        <f t="shared" si="1014"/>
        <v>2941.3993548387098</v>
      </c>
      <c r="V9176" s="51">
        <f t="shared" si="1016"/>
        <v>2951.3226575342428</v>
      </c>
      <c r="W9176" s="53">
        <f t="shared" si="1017"/>
        <v>0</v>
      </c>
      <c r="X9176" s="53" t="str">
        <f t="shared" si="1018"/>
        <v/>
      </c>
      <c r="Y9176" s="54" t="str">
        <f t="shared" si="1019"/>
        <v/>
      </c>
    </row>
    <row r="9177" spans="17:25" x14ac:dyDescent="0.25">
      <c r="Q9177" s="47">
        <f t="shared" si="1015"/>
        <v>2017</v>
      </c>
      <c r="R9177" s="48" t="str">
        <f t="shared" si="1013"/>
        <v>20171</v>
      </c>
      <c r="S9177" s="49">
        <v>42739</v>
      </c>
      <c r="T9177" s="55">
        <v>2981.06</v>
      </c>
      <c r="U9177" s="50">
        <f t="shared" si="1014"/>
        <v>2941.3993548387098</v>
      </c>
      <c r="V9177" s="51">
        <f t="shared" si="1016"/>
        <v>2951.3226575342428</v>
      </c>
      <c r="W9177" s="53">
        <f t="shared" si="1017"/>
        <v>-6.5484502001192935E-3</v>
      </c>
      <c r="X9177" s="53" t="str">
        <f t="shared" si="1018"/>
        <v/>
      </c>
      <c r="Y9177" s="54" t="str">
        <f t="shared" si="1019"/>
        <v/>
      </c>
    </row>
    <row r="9178" spans="17:25" x14ac:dyDescent="0.25">
      <c r="Q9178" s="47">
        <f t="shared" si="1015"/>
        <v>2017</v>
      </c>
      <c r="R9178" s="48" t="str">
        <f t="shared" si="1013"/>
        <v>20171</v>
      </c>
      <c r="S9178" s="49">
        <v>42740</v>
      </c>
      <c r="T9178" s="55">
        <v>2965.36</v>
      </c>
      <c r="U9178" s="50">
        <f t="shared" si="1014"/>
        <v>2941.3993548387098</v>
      </c>
      <c r="V9178" s="51">
        <f t="shared" si="1016"/>
        <v>2951.3226575342428</v>
      </c>
      <c r="W9178" s="53">
        <f t="shared" si="1017"/>
        <v>-5.2665830275135939E-3</v>
      </c>
      <c r="X9178" s="53" t="str">
        <f t="shared" si="1018"/>
        <v/>
      </c>
      <c r="Y9178" s="54" t="str">
        <f t="shared" si="1019"/>
        <v/>
      </c>
    </row>
    <row r="9179" spans="17:25" x14ac:dyDescent="0.25">
      <c r="Q9179" s="47">
        <f t="shared" si="1015"/>
        <v>2017</v>
      </c>
      <c r="R9179" s="48" t="str">
        <f t="shared" si="1013"/>
        <v>20171</v>
      </c>
      <c r="S9179" s="49">
        <v>42741</v>
      </c>
      <c r="T9179" s="55">
        <v>2941.08</v>
      </c>
      <c r="U9179" s="50">
        <f t="shared" si="1014"/>
        <v>2941.3993548387098</v>
      </c>
      <c r="V9179" s="51">
        <f t="shared" si="1016"/>
        <v>2951.3226575342428</v>
      </c>
      <c r="W9179" s="53">
        <f t="shared" si="1017"/>
        <v>-8.1878760083093916E-3</v>
      </c>
      <c r="X9179" s="53" t="str">
        <f t="shared" si="1018"/>
        <v/>
      </c>
      <c r="Y9179" s="54" t="str">
        <f t="shared" si="1019"/>
        <v/>
      </c>
    </row>
    <row r="9180" spans="17:25" x14ac:dyDescent="0.25">
      <c r="Q9180" s="47">
        <f t="shared" si="1015"/>
        <v>2017</v>
      </c>
      <c r="R9180" s="48" t="str">
        <f t="shared" si="1013"/>
        <v>20171</v>
      </c>
      <c r="S9180" s="49">
        <v>42742</v>
      </c>
      <c r="T9180" s="55">
        <v>2919.01</v>
      </c>
      <c r="U9180" s="50">
        <f t="shared" si="1014"/>
        <v>2941.3993548387098</v>
      </c>
      <c r="V9180" s="51">
        <f t="shared" si="1016"/>
        <v>2951.3226575342428</v>
      </c>
      <c r="W9180" s="53">
        <f t="shared" si="1017"/>
        <v>-7.5040461327130492E-3</v>
      </c>
      <c r="X9180" s="53" t="str">
        <f t="shared" si="1018"/>
        <v/>
      </c>
      <c r="Y9180" s="54" t="str">
        <f t="shared" si="1019"/>
        <v/>
      </c>
    </row>
    <row r="9181" spans="17:25" x14ac:dyDescent="0.25">
      <c r="Q9181" s="47">
        <f t="shared" si="1015"/>
        <v>2017</v>
      </c>
      <c r="R9181" s="48" t="str">
        <f t="shared" si="1013"/>
        <v>20171</v>
      </c>
      <c r="S9181" s="49">
        <v>42743</v>
      </c>
      <c r="T9181" s="55">
        <v>2919.01</v>
      </c>
      <c r="U9181" s="50">
        <f t="shared" si="1014"/>
        <v>2941.3993548387098</v>
      </c>
      <c r="V9181" s="51">
        <f t="shared" si="1016"/>
        <v>2951.3226575342428</v>
      </c>
      <c r="W9181" s="53">
        <f t="shared" si="1017"/>
        <v>0</v>
      </c>
      <c r="X9181" s="53" t="str">
        <f t="shared" si="1018"/>
        <v/>
      </c>
      <c r="Y9181" s="54" t="str">
        <f t="shared" si="1019"/>
        <v/>
      </c>
    </row>
    <row r="9182" spans="17:25" x14ac:dyDescent="0.25">
      <c r="Q9182" s="47">
        <f t="shared" si="1015"/>
        <v>2017</v>
      </c>
      <c r="R9182" s="48" t="str">
        <f t="shared" si="1013"/>
        <v>20171</v>
      </c>
      <c r="S9182" s="49">
        <v>42744</v>
      </c>
      <c r="T9182" s="55">
        <v>2919.01</v>
      </c>
      <c r="U9182" s="50">
        <f t="shared" si="1014"/>
        <v>2941.3993548387098</v>
      </c>
      <c r="V9182" s="51">
        <f t="shared" si="1016"/>
        <v>2951.3226575342428</v>
      </c>
      <c r="W9182" s="53">
        <f t="shared" si="1017"/>
        <v>0</v>
      </c>
      <c r="X9182" s="53" t="str">
        <f t="shared" si="1018"/>
        <v/>
      </c>
      <c r="Y9182" s="54" t="str">
        <f t="shared" si="1019"/>
        <v/>
      </c>
    </row>
    <row r="9183" spans="17:25" x14ac:dyDescent="0.25">
      <c r="Q9183" s="47">
        <f t="shared" si="1015"/>
        <v>2017</v>
      </c>
      <c r="R9183" s="48" t="str">
        <f t="shared" si="1013"/>
        <v>20171</v>
      </c>
      <c r="S9183" s="49">
        <v>42745</v>
      </c>
      <c r="T9183" s="55">
        <v>2919.01</v>
      </c>
      <c r="U9183" s="50">
        <f t="shared" si="1014"/>
        <v>2941.3993548387098</v>
      </c>
      <c r="V9183" s="51">
        <f t="shared" si="1016"/>
        <v>2951.3226575342428</v>
      </c>
      <c r="W9183" s="53">
        <f t="shared" si="1017"/>
        <v>0</v>
      </c>
      <c r="X9183" s="53" t="str">
        <f t="shared" si="1018"/>
        <v/>
      </c>
      <c r="Y9183" s="54" t="str">
        <f t="shared" si="1019"/>
        <v/>
      </c>
    </row>
    <row r="9184" spans="17:25" x14ac:dyDescent="0.25">
      <c r="Q9184" s="47">
        <f t="shared" si="1015"/>
        <v>2017</v>
      </c>
      <c r="R9184" s="48" t="str">
        <f t="shared" si="1013"/>
        <v>20171</v>
      </c>
      <c r="S9184" s="49">
        <v>42746</v>
      </c>
      <c r="T9184" s="55">
        <v>2949.6</v>
      </c>
      <c r="U9184" s="50">
        <f t="shared" si="1014"/>
        <v>2941.3993548387098</v>
      </c>
      <c r="V9184" s="51">
        <f t="shared" si="1016"/>
        <v>2951.3226575342428</v>
      </c>
      <c r="W9184" s="53">
        <f t="shared" si="1017"/>
        <v>1.0479580405685418E-2</v>
      </c>
      <c r="X9184" s="53" t="str">
        <f t="shared" si="1018"/>
        <v/>
      </c>
      <c r="Y9184" s="54" t="str">
        <f t="shared" si="1019"/>
        <v/>
      </c>
    </row>
    <row r="9185" spans="17:25" x14ac:dyDescent="0.25">
      <c r="Q9185" s="47">
        <f t="shared" si="1015"/>
        <v>2017</v>
      </c>
      <c r="R9185" s="48" t="str">
        <f t="shared" si="1013"/>
        <v>20171</v>
      </c>
      <c r="S9185" s="49">
        <v>42747</v>
      </c>
      <c r="T9185" s="55">
        <v>2980.8</v>
      </c>
      <c r="U9185" s="50">
        <f t="shared" si="1014"/>
        <v>2941.3993548387098</v>
      </c>
      <c r="V9185" s="51">
        <f t="shared" si="1016"/>
        <v>2951.3226575342428</v>
      </c>
      <c r="W9185" s="53">
        <f t="shared" si="1017"/>
        <v>1.0577705451586761E-2</v>
      </c>
      <c r="X9185" s="53" t="str">
        <f t="shared" si="1018"/>
        <v/>
      </c>
      <c r="Y9185" s="54" t="str">
        <f t="shared" si="1019"/>
        <v/>
      </c>
    </row>
    <row r="9186" spans="17:25" x14ac:dyDescent="0.25">
      <c r="Q9186" s="47">
        <f t="shared" si="1015"/>
        <v>2017</v>
      </c>
      <c r="R9186" s="48" t="str">
        <f t="shared" si="1013"/>
        <v>20171</v>
      </c>
      <c r="S9186" s="49">
        <v>42748</v>
      </c>
      <c r="T9186" s="55">
        <v>2930.19</v>
      </c>
      <c r="U9186" s="50">
        <f t="shared" si="1014"/>
        <v>2941.3993548387098</v>
      </c>
      <c r="V9186" s="51">
        <f t="shared" si="1016"/>
        <v>2951.3226575342428</v>
      </c>
      <c r="W9186" s="53">
        <f t="shared" si="1017"/>
        <v>-1.6978663446054809E-2</v>
      </c>
      <c r="X9186" s="53" t="str">
        <f t="shared" si="1018"/>
        <v/>
      </c>
      <c r="Y9186" s="54" t="str">
        <f t="shared" si="1019"/>
        <v/>
      </c>
    </row>
    <row r="9187" spans="17:25" x14ac:dyDescent="0.25">
      <c r="Q9187" s="47">
        <f t="shared" si="1015"/>
        <v>2017</v>
      </c>
      <c r="R9187" s="48" t="str">
        <f t="shared" si="1013"/>
        <v>20171</v>
      </c>
      <c r="S9187" s="49">
        <v>42749</v>
      </c>
      <c r="T9187" s="55">
        <v>2935.96</v>
      </c>
      <c r="U9187" s="50">
        <f t="shared" si="1014"/>
        <v>2941.3993548387098</v>
      </c>
      <c r="V9187" s="51">
        <f t="shared" si="1016"/>
        <v>2951.3226575342428</v>
      </c>
      <c r="W9187" s="53">
        <f t="shared" si="1017"/>
        <v>1.9691555837675345E-3</v>
      </c>
      <c r="X9187" s="53" t="str">
        <f t="shared" si="1018"/>
        <v/>
      </c>
      <c r="Y9187" s="54" t="str">
        <f t="shared" si="1019"/>
        <v/>
      </c>
    </row>
    <row r="9188" spans="17:25" x14ac:dyDescent="0.25">
      <c r="Q9188" s="47">
        <f t="shared" si="1015"/>
        <v>2017</v>
      </c>
      <c r="R9188" s="48" t="str">
        <f t="shared" si="1013"/>
        <v>20171</v>
      </c>
      <c r="S9188" s="49">
        <v>42750</v>
      </c>
      <c r="T9188" s="55">
        <v>2935.96</v>
      </c>
      <c r="U9188" s="50">
        <f t="shared" si="1014"/>
        <v>2941.3993548387098</v>
      </c>
      <c r="V9188" s="51">
        <f t="shared" si="1016"/>
        <v>2951.3226575342428</v>
      </c>
      <c r="W9188" s="53">
        <f t="shared" si="1017"/>
        <v>0</v>
      </c>
      <c r="X9188" s="53" t="str">
        <f t="shared" si="1018"/>
        <v/>
      </c>
      <c r="Y9188" s="54" t="str">
        <f t="shared" si="1019"/>
        <v/>
      </c>
    </row>
    <row r="9189" spans="17:25" x14ac:dyDescent="0.25">
      <c r="Q9189" s="47">
        <f t="shared" si="1015"/>
        <v>2017</v>
      </c>
      <c r="R9189" s="48" t="str">
        <f t="shared" si="1013"/>
        <v>20171</v>
      </c>
      <c r="S9189" s="49">
        <v>42751</v>
      </c>
      <c r="T9189" s="55">
        <v>2935.96</v>
      </c>
      <c r="U9189" s="50">
        <f t="shared" si="1014"/>
        <v>2941.3993548387098</v>
      </c>
      <c r="V9189" s="51">
        <f t="shared" si="1016"/>
        <v>2951.3226575342428</v>
      </c>
      <c r="W9189" s="53">
        <f t="shared" si="1017"/>
        <v>0</v>
      </c>
      <c r="X9189" s="53" t="str">
        <f t="shared" si="1018"/>
        <v/>
      </c>
      <c r="Y9189" s="54" t="str">
        <f t="shared" si="1019"/>
        <v/>
      </c>
    </row>
    <row r="9190" spans="17:25" x14ac:dyDescent="0.25">
      <c r="Q9190" s="47">
        <f t="shared" si="1015"/>
        <v>2017</v>
      </c>
      <c r="R9190" s="48" t="str">
        <f t="shared" si="1013"/>
        <v>20171</v>
      </c>
      <c r="S9190" s="49">
        <v>42752</v>
      </c>
      <c r="T9190" s="55">
        <v>2935.96</v>
      </c>
      <c r="U9190" s="50">
        <f t="shared" si="1014"/>
        <v>2941.3993548387098</v>
      </c>
      <c r="V9190" s="51">
        <f t="shared" si="1016"/>
        <v>2951.3226575342428</v>
      </c>
      <c r="W9190" s="53">
        <f t="shared" si="1017"/>
        <v>0</v>
      </c>
      <c r="X9190" s="53" t="str">
        <f t="shared" si="1018"/>
        <v/>
      </c>
      <c r="Y9190" s="54" t="str">
        <f t="shared" si="1019"/>
        <v/>
      </c>
    </row>
    <row r="9191" spans="17:25" x14ac:dyDescent="0.25">
      <c r="Q9191" s="47">
        <f t="shared" si="1015"/>
        <v>2017</v>
      </c>
      <c r="R9191" s="48" t="str">
        <f t="shared" si="1013"/>
        <v>20171</v>
      </c>
      <c r="S9191" s="49">
        <v>42753</v>
      </c>
      <c r="T9191" s="55">
        <v>2924.77</v>
      </c>
      <c r="U9191" s="50">
        <f t="shared" si="1014"/>
        <v>2941.3993548387098</v>
      </c>
      <c r="V9191" s="51">
        <f t="shared" si="1016"/>
        <v>2951.3226575342428</v>
      </c>
      <c r="W9191" s="53">
        <f t="shared" si="1017"/>
        <v>-3.8113598277905725E-3</v>
      </c>
      <c r="X9191" s="53" t="str">
        <f t="shared" si="1018"/>
        <v/>
      </c>
      <c r="Y9191" s="54" t="str">
        <f t="shared" si="1019"/>
        <v/>
      </c>
    </row>
    <row r="9192" spans="17:25" x14ac:dyDescent="0.25">
      <c r="Q9192" s="47">
        <f t="shared" si="1015"/>
        <v>2017</v>
      </c>
      <c r="R9192" s="48" t="str">
        <f t="shared" si="1013"/>
        <v>20171</v>
      </c>
      <c r="S9192" s="49">
        <v>42754</v>
      </c>
      <c r="T9192" s="55">
        <v>2934.58</v>
      </c>
      <c r="U9192" s="50">
        <f t="shared" si="1014"/>
        <v>2941.3993548387098</v>
      </c>
      <c r="V9192" s="51">
        <f t="shared" si="1016"/>
        <v>2951.3226575342428</v>
      </c>
      <c r="W9192" s="53">
        <f t="shared" si="1017"/>
        <v>3.3541098958207449E-3</v>
      </c>
      <c r="X9192" s="53" t="str">
        <f t="shared" si="1018"/>
        <v/>
      </c>
      <c r="Y9192" s="54" t="str">
        <f t="shared" si="1019"/>
        <v/>
      </c>
    </row>
    <row r="9193" spans="17:25" x14ac:dyDescent="0.25">
      <c r="Q9193" s="47">
        <f t="shared" si="1015"/>
        <v>2017</v>
      </c>
      <c r="R9193" s="48" t="str">
        <f t="shared" si="1013"/>
        <v>20171</v>
      </c>
      <c r="S9193" s="49">
        <v>42755</v>
      </c>
      <c r="T9193" s="55">
        <v>2938.24</v>
      </c>
      <c r="U9193" s="50">
        <f t="shared" si="1014"/>
        <v>2941.3993548387098</v>
      </c>
      <c r="V9193" s="51">
        <f t="shared" si="1016"/>
        <v>2951.3226575342428</v>
      </c>
      <c r="W9193" s="53">
        <f t="shared" si="1017"/>
        <v>1.2471972139114218E-3</v>
      </c>
      <c r="X9193" s="53" t="str">
        <f t="shared" si="1018"/>
        <v/>
      </c>
      <c r="Y9193" s="54" t="str">
        <f t="shared" si="1019"/>
        <v/>
      </c>
    </row>
    <row r="9194" spans="17:25" x14ac:dyDescent="0.25">
      <c r="Q9194" s="47">
        <f t="shared" si="1015"/>
        <v>2017</v>
      </c>
      <c r="R9194" s="48" t="str">
        <f t="shared" si="1013"/>
        <v>20171</v>
      </c>
      <c r="S9194" s="49">
        <v>42756</v>
      </c>
      <c r="T9194" s="55">
        <v>2927.91</v>
      </c>
      <c r="U9194" s="50">
        <f t="shared" si="1014"/>
        <v>2941.3993548387098</v>
      </c>
      <c r="V9194" s="51">
        <f t="shared" si="1016"/>
        <v>2951.3226575342428</v>
      </c>
      <c r="W9194" s="53">
        <f t="shared" si="1017"/>
        <v>-3.5157100849487755E-3</v>
      </c>
      <c r="X9194" s="53" t="str">
        <f t="shared" si="1018"/>
        <v/>
      </c>
      <c r="Y9194" s="54" t="str">
        <f t="shared" si="1019"/>
        <v/>
      </c>
    </row>
    <row r="9195" spans="17:25" x14ac:dyDescent="0.25">
      <c r="Q9195" s="47">
        <f t="shared" si="1015"/>
        <v>2017</v>
      </c>
      <c r="R9195" s="48" t="str">
        <f t="shared" si="1013"/>
        <v>20171</v>
      </c>
      <c r="S9195" s="49">
        <v>42757</v>
      </c>
      <c r="T9195" s="55">
        <v>2927.91</v>
      </c>
      <c r="U9195" s="50">
        <f t="shared" si="1014"/>
        <v>2941.3993548387098</v>
      </c>
      <c r="V9195" s="51">
        <f t="shared" si="1016"/>
        <v>2951.3226575342428</v>
      </c>
      <c r="W9195" s="53">
        <f t="shared" si="1017"/>
        <v>0</v>
      </c>
      <c r="X9195" s="53" t="str">
        <f t="shared" si="1018"/>
        <v/>
      </c>
      <c r="Y9195" s="54" t="str">
        <f t="shared" si="1019"/>
        <v/>
      </c>
    </row>
    <row r="9196" spans="17:25" x14ac:dyDescent="0.25">
      <c r="Q9196" s="47">
        <f t="shared" si="1015"/>
        <v>2017</v>
      </c>
      <c r="R9196" s="48" t="str">
        <f t="shared" si="1013"/>
        <v>20171</v>
      </c>
      <c r="S9196" s="49">
        <v>42758</v>
      </c>
      <c r="T9196" s="55">
        <v>2927.91</v>
      </c>
      <c r="U9196" s="50">
        <f t="shared" si="1014"/>
        <v>2941.3993548387098</v>
      </c>
      <c r="V9196" s="51">
        <f t="shared" si="1016"/>
        <v>2951.3226575342428</v>
      </c>
      <c r="W9196" s="53">
        <f t="shared" si="1017"/>
        <v>0</v>
      </c>
      <c r="X9196" s="53" t="str">
        <f t="shared" si="1018"/>
        <v/>
      </c>
      <c r="Y9196" s="54" t="str">
        <f t="shared" si="1019"/>
        <v/>
      </c>
    </row>
    <row r="9197" spans="17:25" x14ac:dyDescent="0.25">
      <c r="Q9197" s="47">
        <f t="shared" si="1015"/>
        <v>2017</v>
      </c>
      <c r="R9197" s="48" t="str">
        <f t="shared" si="1013"/>
        <v>20171</v>
      </c>
      <c r="S9197" s="49">
        <v>42759</v>
      </c>
      <c r="T9197" s="55">
        <v>2908.53</v>
      </c>
      <c r="U9197" s="50">
        <f t="shared" si="1014"/>
        <v>2941.3993548387098</v>
      </c>
      <c r="V9197" s="51">
        <f t="shared" si="1016"/>
        <v>2951.3226575342428</v>
      </c>
      <c r="W9197" s="53">
        <f t="shared" si="1017"/>
        <v>-6.6190559136037885E-3</v>
      </c>
      <c r="X9197" s="53" t="str">
        <f t="shared" si="1018"/>
        <v/>
      </c>
      <c r="Y9197" s="54" t="str">
        <f t="shared" si="1019"/>
        <v/>
      </c>
    </row>
    <row r="9198" spans="17:25" x14ac:dyDescent="0.25">
      <c r="Q9198" s="47">
        <f t="shared" si="1015"/>
        <v>2017</v>
      </c>
      <c r="R9198" s="48" t="str">
        <f t="shared" si="1013"/>
        <v>20171</v>
      </c>
      <c r="S9198" s="49">
        <v>42760</v>
      </c>
      <c r="T9198" s="55">
        <v>2932.01</v>
      </c>
      <c r="U9198" s="50">
        <f t="shared" si="1014"/>
        <v>2941.3993548387098</v>
      </c>
      <c r="V9198" s="51">
        <f t="shared" si="1016"/>
        <v>2951.3226575342428</v>
      </c>
      <c r="W9198" s="53">
        <f t="shared" si="1017"/>
        <v>8.0728065380106795E-3</v>
      </c>
      <c r="X9198" s="53" t="str">
        <f t="shared" si="1018"/>
        <v/>
      </c>
      <c r="Y9198" s="54" t="str">
        <f t="shared" si="1019"/>
        <v/>
      </c>
    </row>
    <row r="9199" spans="17:25" x14ac:dyDescent="0.25">
      <c r="Q9199" s="47">
        <f t="shared" si="1015"/>
        <v>2017</v>
      </c>
      <c r="R9199" s="48" t="str">
        <f t="shared" si="1013"/>
        <v>20171</v>
      </c>
      <c r="S9199" s="49">
        <v>42761</v>
      </c>
      <c r="T9199" s="55">
        <v>2927.53</v>
      </c>
      <c r="U9199" s="50">
        <f t="shared" si="1014"/>
        <v>2941.3993548387098</v>
      </c>
      <c r="V9199" s="51">
        <f t="shared" si="1016"/>
        <v>2951.3226575342428</v>
      </c>
      <c r="W9199" s="53">
        <f t="shared" si="1017"/>
        <v>-1.5279620465141752E-3</v>
      </c>
      <c r="X9199" s="53" t="str">
        <f t="shared" si="1018"/>
        <v/>
      </c>
      <c r="Y9199" s="54" t="str">
        <f t="shared" si="1019"/>
        <v/>
      </c>
    </row>
    <row r="9200" spans="17:25" x14ac:dyDescent="0.25">
      <c r="Q9200" s="47">
        <f t="shared" si="1015"/>
        <v>2017</v>
      </c>
      <c r="R9200" s="48" t="str">
        <f t="shared" si="1013"/>
        <v>20171</v>
      </c>
      <c r="S9200" s="49">
        <v>42762</v>
      </c>
      <c r="T9200" s="55">
        <v>2936.72</v>
      </c>
      <c r="U9200" s="50">
        <f t="shared" si="1014"/>
        <v>2941.3993548387098</v>
      </c>
      <c r="V9200" s="51">
        <f t="shared" si="1016"/>
        <v>2951.3226575342428</v>
      </c>
      <c r="W9200" s="53">
        <f t="shared" si="1017"/>
        <v>3.1391650982226516E-3</v>
      </c>
      <c r="X9200" s="53" t="str">
        <f t="shared" si="1018"/>
        <v/>
      </c>
      <c r="Y9200" s="54" t="str">
        <f t="shared" si="1019"/>
        <v/>
      </c>
    </row>
    <row r="9201" spans="17:25" x14ac:dyDescent="0.25">
      <c r="Q9201" s="47">
        <f t="shared" si="1015"/>
        <v>2017</v>
      </c>
      <c r="R9201" s="48" t="str">
        <f t="shared" si="1013"/>
        <v>20171</v>
      </c>
      <c r="S9201" s="49">
        <v>42763</v>
      </c>
      <c r="T9201" s="55">
        <v>2930.17</v>
      </c>
      <c r="U9201" s="50">
        <f t="shared" si="1014"/>
        <v>2941.3993548387098</v>
      </c>
      <c r="V9201" s="51">
        <f t="shared" si="1016"/>
        <v>2951.3226575342428</v>
      </c>
      <c r="W9201" s="53">
        <f t="shared" si="1017"/>
        <v>-2.2303794709743752E-3</v>
      </c>
      <c r="X9201" s="53" t="str">
        <f t="shared" si="1018"/>
        <v/>
      </c>
      <c r="Y9201" s="54" t="str">
        <f t="shared" si="1019"/>
        <v/>
      </c>
    </row>
    <row r="9202" spans="17:25" x14ac:dyDescent="0.25">
      <c r="Q9202" s="47">
        <f t="shared" si="1015"/>
        <v>2017</v>
      </c>
      <c r="R9202" s="48" t="str">
        <f t="shared" si="1013"/>
        <v>20171</v>
      </c>
      <c r="S9202" s="49">
        <v>42764</v>
      </c>
      <c r="T9202" s="55">
        <v>2930.17</v>
      </c>
      <c r="U9202" s="50">
        <f t="shared" si="1014"/>
        <v>2941.3993548387098</v>
      </c>
      <c r="V9202" s="51">
        <f t="shared" si="1016"/>
        <v>2951.3226575342428</v>
      </c>
      <c r="W9202" s="53">
        <f t="shared" si="1017"/>
        <v>0</v>
      </c>
      <c r="X9202" s="53" t="str">
        <f t="shared" si="1018"/>
        <v/>
      </c>
      <c r="Y9202" s="54" t="str">
        <f t="shared" si="1019"/>
        <v/>
      </c>
    </row>
    <row r="9203" spans="17:25" x14ac:dyDescent="0.25">
      <c r="Q9203" s="47">
        <f t="shared" si="1015"/>
        <v>2017</v>
      </c>
      <c r="R9203" s="48" t="str">
        <f t="shared" si="1013"/>
        <v>20171</v>
      </c>
      <c r="S9203" s="49">
        <v>42765</v>
      </c>
      <c r="T9203" s="55">
        <v>2930.17</v>
      </c>
      <c r="U9203" s="50">
        <f t="shared" si="1014"/>
        <v>2941.3993548387098</v>
      </c>
      <c r="V9203" s="51">
        <f t="shared" si="1016"/>
        <v>2951.3226575342428</v>
      </c>
      <c r="W9203" s="53">
        <f t="shared" si="1017"/>
        <v>0</v>
      </c>
      <c r="X9203" s="53" t="str">
        <f t="shared" si="1018"/>
        <v/>
      </c>
      <c r="Y9203" s="54" t="str">
        <f t="shared" si="1019"/>
        <v/>
      </c>
    </row>
    <row r="9204" spans="17:25" x14ac:dyDescent="0.25">
      <c r="Q9204" s="47">
        <f t="shared" si="1015"/>
        <v>2017</v>
      </c>
      <c r="R9204" s="48" t="str">
        <f t="shared" si="1013"/>
        <v>20171</v>
      </c>
      <c r="S9204" s="49">
        <v>42766</v>
      </c>
      <c r="T9204" s="55">
        <v>2936.66</v>
      </c>
      <c r="U9204" s="50">
        <f t="shared" si="1014"/>
        <v>2941.3993548387098</v>
      </c>
      <c r="V9204" s="51">
        <f t="shared" si="1016"/>
        <v>2951.3226575342428</v>
      </c>
      <c r="W9204" s="53">
        <f t="shared" si="1017"/>
        <v>2.2148885559540865E-3</v>
      </c>
      <c r="X9204" s="53" t="str">
        <f t="shared" si="1018"/>
        <v/>
      </c>
      <c r="Y9204" s="54" t="str">
        <f t="shared" si="1019"/>
        <v/>
      </c>
    </row>
    <row r="9205" spans="17:25" x14ac:dyDescent="0.25">
      <c r="Q9205" s="47">
        <f t="shared" si="1015"/>
        <v>2017</v>
      </c>
      <c r="R9205" s="48" t="str">
        <f t="shared" si="1013"/>
        <v>20172</v>
      </c>
      <c r="S9205" s="49">
        <v>42767</v>
      </c>
      <c r="T9205" s="55">
        <v>2921.9</v>
      </c>
      <c r="U9205" s="50">
        <f t="shared" si="1014"/>
        <v>2879.5667857142862</v>
      </c>
      <c r="V9205" s="51">
        <f t="shared" si="1016"/>
        <v>2951.3226575342428</v>
      </c>
      <c r="W9205" s="53">
        <f t="shared" si="1017"/>
        <v>-5.0261181069649608E-3</v>
      </c>
      <c r="X9205" s="53">
        <f t="shared" si="1018"/>
        <v>-2.1021480480950872E-2</v>
      </c>
      <c r="Y9205" s="54" t="str">
        <f t="shared" si="1019"/>
        <v/>
      </c>
    </row>
    <row r="9206" spans="17:25" x14ac:dyDescent="0.25">
      <c r="Q9206" s="47">
        <f t="shared" si="1015"/>
        <v>2017</v>
      </c>
      <c r="R9206" s="48" t="str">
        <f t="shared" si="1013"/>
        <v>20172</v>
      </c>
      <c r="S9206" s="49">
        <v>42768</v>
      </c>
      <c r="T9206" s="55">
        <v>2906.78</v>
      </c>
      <c r="U9206" s="50">
        <f t="shared" si="1014"/>
        <v>2879.5667857142862</v>
      </c>
      <c r="V9206" s="51">
        <f t="shared" si="1016"/>
        <v>2951.3226575342428</v>
      </c>
      <c r="W9206" s="53">
        <f t="shared" si="1017"/>
        <v>-5.1747150826516597E-3</v>
      </c>
      <c r="X9206" s="53" t="str">
        <f t="shared" si="1018"/>
        <v/>
      </c>
      <c r="Y9206" s="54" t="str">
        <f t="shared" si="1019"/>
        <v/>
      </c>
    </row>
    <row r="9207" spans="17:25" x14ac:dyDescent="0.25">
      <c r="Q9207" s="47">
        <f t="shared" si="1015"/>
        <v>2017</v>
      </c>
      <c r="R9207" s="48" t="str">
        <f t="shared" si="1013"/>
        <v>20172</v>
      </c>
      <c r="S9207" s="49">
        <v>42769</v>
      </c>
      <c r="T9207" s="55">
        <v>2882.2</v>
      </c>
      <c r="U9207" s="50">
        <f t="shared" si="1014"/>
        <v>2879.5667857142862</v>
      </c>
      <c r="V9207" s="51">
        <f t="shared" si="1016"/>
        <v>2951.3226575342428</v>
      </c>
      <c r="W9207" s="53">
        <f t="shared" si="1017"/>
        <v>-8.4560923083275563E-3</v>
      </c>
      <c r="X9207" s="53" t="str">
        <f t="shared" si="1018"/>
        <v/>
      </c>
      <c r="Y9207" s="54" t="str">
        <f t="shared" si="1019"/>
        <v/>
      </c>
    </row>
    <row r="9208" spans="17:25" x14ac:dyDescent="0.25">
      <c r="Q9208" s="47">
        <f t="shared" si="1015"/>
        <v>2017</v>
      </c>
      <c r="R9208" s="48" t="str">
        <f t="shared" si="1013"/>
        <v>20172</v>
      </c>
      <c r="S9208" s="49">
        <v>42770</v>
      </c>
      <c r="T9208" s="55">
        <v>2855.8</v>
      </c>
      <c r="U9208" s="50">
        <f t="shared" si="1014"/>
        <v>2879.5667857142862</v>
      </c>
      <c r="V9208" s="51">
        <f t="shared" si="1016"/>
        <v>2951.3226575342428</v>
      </c>
      <c r="W9208" s="53">
        <f t="shared" si="1017"/>
        <v>-9.1596696967592983E-3</v>
      </c>
      <c r="X9208" s="53" t="str">
        <f t="shared" si="1018"/>
        <v/>
      </c>
      <c r="Y9208" s="54" t="str">
        <f t="shared" si="1019"/>
        <v/>
      </c>
    </row>
    <row r="9209" spans="17:25" x14ac:dyDescent="0.25">
      <c r="Q9209" s="47">
        <f t="shared" si="1015"/>
        <v>2017</v>
      </c>
      <c r="R9209" s="48" t="str">
        <f t="shared" si="1013"/>
        <v>20172</v>
      </c>
      <c r="S9209" s="49">
        <v>42771</v>
      </c>
      <c r="T9209" s="55">
        <v>2855.8</v>
      </c>
      <c r="U9209" s="50">
        <f t="shared" si="1014"/>
        <v>2879.5667857142862</v>
      </c>
      <c r="V9209" s="51">
        <f t="shared" si="1016"/>
        <v>2951.3226575342428</v>
      </c>
      <c r="W9209" s="53">
        <f t="shared" si="1017"/>
        <v>0</v>
      </c>
      <c r="X9209" s="53" t="str">
        <f t="shared" si="1018"/>
        <v/>
      </c>
      <c r="Y9209" s="54" t="str">
        <f t="shared" si="1019"/>
        <v/>
      </c>
    </row>
    <row r="9210" spans="17:25" x14ac:dyDescent="0.25">
      <c r="Q9210" s="47">
        <f t="shared" si="1015"/>
        <v>2017</v>
      </c>
      <c r="R9210" s="48" t="str">
        <f t="shared" si="1013"/>
        <v>20172</v>
      </c>
      <c r="S9210" s="49">
        <v>42772</v>
      </c>
      <c r="T9210" s="55">
        <v>2855.8</v>
      </c>
      <c r="U9210" s="50">
        <f t="shared" si="1014"/>
        <v>2879.5667857142862</v>
      </c>
      <c r="V9210" s="51">
        <f t="shared" si="1016"/>
        <v>2951.3226575342428</v>
      </c>
      <c r="W9210" s="53">
        <f t="shared" si="1017"/>
        <v>0</v>
      </c>
      <c r="X9210" s="53" t="str">
        <f t="shared" si="1018"/>
        <v/>
      </c>
      <c r="Y9210" s="54" t="str">
        <f t="shared" si="1019"/>
        <v/>
      </c>
    </row>
    <row r="9211" spans="17:25" x14ac:dyDescent="0.25">
      <c r="Q9211" s="47">
        <f t="shared" si="1015"/>
        <v>2017</v>
      </c>
      <c r="R9211" s="48" t="str">
        <f t="shared" si="1013"/>
        <v>20172</v>
      </c>
      <c r="S9211" s="49">
        <v>42773</v>
      </c>
      <c r="T9211" s="55">
        <v>2853.99</v>
      </c>
      <c r="U9211" s="50">
        <f t="shared" si="1014"/>
        <v>2879.5667857142862</v>
      </c>
      <c r="V9211" s="51">
        <f t="shared" si="1016"/>
        <v>2951.3226575342428</v>
      </c>
      <c r="W9211" s="53">
        <f t="shared" si="1017"/>
        <v>-6.3379788500605994E-4</v>
      </c>
      <c r="X9211" s="53" t="str">
        <f t="shared" si="1018"/>
        <v/>
      </c>
      <c r="Y9211" s="54" t="str">
        <f t="shared" si="1019"/>
        <v/>
      </c>
    </row>
    <row r="9212" spans="17:25" x14ac:dyDescent="0.25">
      <c r="Q9212" s="47">
        <f t="shared" si="1015"/>
        <v>2017</v>
      </c>
      <c r="R9212" s="48" t="str">
        <f t="shared" si="1013"/>
        <v>20172</v>
      </c>
      <c r="S9212" s="49">
        <v>42774</v>
      </c>
      <c r="T9212" s="55">
        <v>2867.76</v>
      </c>
      <c r="U9212" s="50">
        <f t="shared" si="1014"/>
        <v>2879.5667857142862</v>
      </c>
      <c r="V9212" s="51">
        <f t="shared" si="1016"/>
        <v>2951.3226575342428</v>
      </c>
      <c r="W9212" s="53">
        <f t="shared" si="1017"/>
        <v>4.8248241934976122E-3</v>
      </c>
      <c r="X9212" s="53" t="str">
        <f t="shared" si="1018"/>
        <v/>
      </c>
      <c r="Y9212" s="54" t="str">
        <f t="shared" si="1019"/>
        <v/>
      </c>
    </row>
    <row r="9213" spans="17:25" x14ac:dyDescent="0.25">
      <c r="Q9213" s="47">
        <f t="shared" si="1015"/>
        <v>2017</v>
      </c>
      <c r="R9213" s="48" t="str">
        <f t="shared" si="1013"/>
        <v>20172</v>
      </c>
      <c r="S9213" s="49">
        <v>42775</v>
      </c>
      <c r="T9213" s="55">
        <v>2879.49</v>
      </c>
      <c r="U9213" s="50">
        <f t="shared" si="1014"/>
        <v>2879.5667857142862</v>
      </c>
      <c r="V9213" s="51">
        <f t="shared" si="1016"/>
        <v>2951.3226575342428</v>
      </c>
      <c r="W9213" s="53">
        <f t="shared" si="1017"/>
        <v>4.09030044355152E-3</v>
      </c>
      <c r="X9213" s="53" t="str">
        <f t="shared" si="1018"/>
        <v/>
      </c>
      <c r="Y9213" s="54" t="str">
        <f t="shared" si="1019"/>
        <v/>
      </c>
    </row>
    <row r="9214" spans="17:25" x14ac:dyDescent="0.25">
      <c r="Q9214" s="47">
        <f t="shared" si="1015"/>
        <v>2017</v>
      </c>
      <c r="R9214" s="48" t="str">
        <f t="shared" si="1013"/>
        <v>20172</v>
      </c>
      <c r="S9214" s="49">
        <v>42776</v>
      </c>
      <c r="T9214" s="55">
        <v>2862.63</v>
      </c>
      <c r="U9214" s="50">
        <f t="shared" si="1014"/>
        <v>2879.5667857142862</v>
      </c>
      <c r="V9214" s="51">
        <f t="shared" si="1016"/>
        <v>2951.3226575342428</v>
      </c>
      <c r="W9214" s="53">
        <f t="shared" si="1017"/>
        <v>-5.8552035256241863E-3</v>
      </c>
      <c r="X9214" s="53" t="str">
        <f t="shared" si="1018"/>
        <v/>
      </c>
      <c r="Y9214" s="54" t="str">
        <f t="shared" si="1019"/>
        <v/>
      </c>
    </row>
    <row r="9215" spans="17:25" x14ac:dyDescent="0.25">
      <c r="Q9215" s="47">
        <f t="shared" si="1015"/>
        <v>2017</v>
      </c>
      <c r="R9215" s="48" t="str">
        <f t="shared" si="1013"/>
        <v>20172</v>
      </c>
      <c r="S9215" s="49">
        <v>42777</v>
      </c>
      <c r="T9215" s="55">
        <v>2851.98</v>
      </c>
      <c r="U9215" s="50">
        <f t="shared" si="1014"/>
        <v>2879.5667857142862</v>
      </c>
      <c r="V9215" s="51">
        <f t="shared" si="1016"/>
        <v>2951.3226575342428</v>
      </c>
      <c r="W9215" s="53">
        <f t="shared" si="1017"/>
        <v>-3.720355058110969E-3</v>
      </c>
      <c r="X9215" s="53" t="str">
        <f t="shared" si="1018"/>
        <v/>
      </c>
      <c r="Y9215" s="54" t="str">
        <f t="shared" si="1019"/>
        <v/>
      </c>
    </row>
    <row r="9216" spans="17:25" x14ac:dyDescent="0.25">
      <c r="Q9216" s="47">
        <f t="shared" si="1015"/>
        <v>2017</v>
      </c>
      <c r="R9216" s="48" t="str">
        <f t="shared" si="1013"/>
        <v>20172</v>
      </c>
      <c r="S9216" s="49">
        <v>42778</v>
      </c>
      <c r="T9216" s="55">
        <v>2851.98</v>
      </c>
      <c r="U9216" s="50">
        <f t="shared" si="1014"/>
        <v>2879.5667857142862</v>
      </c>
      <c r="V9216" s="51">
        <f t="shared" si="1016"/>
        <v>2951.3226575342428</v>
      </c>
      <c r="W9216" s="53">
        <f t="shared" si="1017"/>
        <v>0</v>
      </c>
      <c r="X9216" s="53" t="str">
        <f t="shared" si="1018"/>
        <v/>
      </c>
      <c r="Y9216" s="54" t="str">
        <f t="shared" si="1019"/>
        <v/>
      </c>
    </row>
    <row r="9217" spans="17:25" x14ac:dyDescent="0.25">
      <c r="Q9217" s="47">
        <f t="shared" si="1015"/>
        <v>2017</v>
      </c>
      <c r="R9217" s="48" t="str">
        <f t="shared" si="1013"/>
        <v>20172</v>
      </c>
      <c r="S9217" s="49">
        <v>42779</v>
      </c>
      <c r="T9217" s="55">
        <v>2851.98</v>
      </c>
      <c r="U9217" s="50">
        <f t="shared" si="1014"/>
        <v>2879.5667857142862</v>
      </c>
      <c r="V9217" s="51">
        <f t="shared" si="1016"/>
        <v>2951.3226575342428</v>
      </c>
      <c r="W9217" s="53">
        <f t="shared" si="1017"/>
        <v>0</v>
      </c>
      <c r="X9217" s="53" t="str">
        <f t="shared" si="1018"/>
        <v/>
      </c>
      <c r="Y9217" s="54" t="str">
        <f t="shared" si="1019"/>
        <v/>
      </c>
    </row>
    <row r="9218" spans="17:25" x14ac:dyDescent="0.25">
      <c r="Q9218" s="47">
        <f t="shared" si="1015"/>
        <v>2017</v>
      </c>
      <c r="R9218" s="48" t="str">
        <f t="shared" si="1013"/>
        <v>20172</v>
      </c>
      <c r="S9218" s="49">
        <v>42780</v>
      </c>
      <c r="T9218" s="55">
        <v>2875.46</v>
      </c>
      <c r="U9218" s="50">
        <f t="shared" si="1014"/>
        <v>2879.5667857142862</v>
      </c>
      <c r="V9218" s="51">
        <f t="shared" si="1016"/>
        <v>2951.3226575342428</v>
      </c>
      <c r="W9218" s="53">
        <f t="shared" si="1017"/>
        <v>8.2328768083927972E-3</v>
      </c>
      <c r="X9218" s="53" t="str">
        <f t="shared" si="1018"/>
        <v/>
      </c>
      <c r="Y9218" s="54" t="str">
        <f t="shared" si="1019"/>
        <v/>
      </c>
    </row>
    <row r="9219" spans="17:25" x14ac:dyDescent="0.25">
      <c r="Q9219" s="47">
        <f t="shared" si="1015"/>
        <v>2017</v>
      </c>
      <c r="R9219" s="48" t="str">
        <f t="shared" si="1013"/>
        <v>20172</v>
      </c>
      <c r="S9219" s="49">
        <v>42781</v>
      </c>
      <c r="T9219" s="55">
        <v>2867.64</v>
      </c>
      <c r="U9219" s="50">
        <f t="shared" si="1014"/>
        <v>2879.5667857142862</v>
      </c>
      <c r="V9219" s="51">
        <f t="shared" si="1016"/>
        <v>2951.3226575342428</v>
      </c>
      <c r="W9219" s="53">
        <f t="shared" si="1017"/>
        <v>-2.719564869620883E-3</v>
      </c>
      <c r="X9219" s="53" t="str">
        <f t="shared" si="1018"/>
        <v/>
      </c>
      <c r="Y9219" s="54" t="str">
        <f t="shared" si="1019"/>
        <v/>
      </c>
    </row>
    <row r="9220" spans="17:25" x14ac:dyDescent="0.25">
      <c r="Q9220" s="47">
        <f t="shared" si="1015"/>
        <v>2017</v>
      </c>
      <c r="R9220" s="48" t="str">
        <f t="shared" si="1013"/>
        <v>20172</v>
      </c>
      <c r="S9220" s="49">
        <v>42782</v>
      </c>
      <c r="T9220" s="55">
        <v>2876.03</v>
      </c>
      <c r="U9220" s="50">
        <f t="shared" si="1014"/>
        <v>2879.5667857142862</v>
      </c>
      <c r="V9220" s="51">
        <f t="shared" si="1016"/>
        <v>2951.3226575342428</v>
      </c>
      <c r="W9220" s="53">
        <f t="shared" si="1017"/>
        <v>2.9257507915918524E-3</v>
      </c>
      <c r="X9220" s="53" t="str">
        <f t="shared" si="1018"/>
        <v/>
      </c>
      <c r="Y9220" s="54" t="str">
        <f t="shared" si="1019"/>
        <v/>
      </c>
    </row>
    <row r="9221" spans="17:25" x14ac:dyDescent="0.25">
      <c r="Q9221" s="47">
        <f t="shared" si="1015"/>
        <v>2017</v>
      </c>
      <c r="R9221" s="48" t="str">
        <f t="shared" si="1013"/>
        <v>20172</v>
      </c>
      <c r="S9221" s="49">
        <v>42783</v>
      </c>
      <c r="T9221" s="55">
        <v>2875.68</v>
      </c>
      <c r="U9221" s="50">
        <f t="shared" si="1014"/>
        <v>2879.5667857142862</v>
      </c>
      <c r="V9221" s="51">
        <f t="shared" si="1016"/>
        <v>2951.3226575342428</v>
      </c>
      <c r="W9221" s="53">
        <f t="shared" si="1017"/>
        <v>-1.2169553168794867E-4</v>
      </c>
      <c r="X9221" s="53" t="str">
        <f t="shared" si="1018"/>
        <v/>
      </c>
      <c r="Y9221" s="54" t="str">
        <f t="shared" si="1019"/>
        <v/>
      </c>
    </row>
    <row r="9222" spans="17:25" x14ac:dyDescent="0.25">
      <c r="Q9222" s="47">
        <f t="shared" si="1015"/>
        <v>2017</v>
      </c>
      <c r="R9222" s="48" t="str">
        <f t="shared" si="1013"/>
        <v>20172</v>
      </c>
      <c r="S9222" s="49">
        <v>42784</v>
      </c>
      <c r="T9222" s="55">
        <v>2902.81</v>
      </c>
      <c r="U9222" s="50">
        <f t="shared" si="1014"/>
        <v>2879.5667857142862</v>
      </c>
      <c r="V9222" s="51">
        <f t="shared" si="1016"/>
        <v>2951.3226575342428</v>
      </c>
      <c r="W9222" s="53">
        <f t="shared" si="1017"/>
        <v>9.4342903243755938E-3</v>
      </c>
      <c r="X9222" s="53" t="str">
        <f t="shared" si="1018"/>
        <v/>
      </c>
      <c r="Y9222" s="54" t="str">
        <f t="shared" si="1019"/>
        <v/>
      </c>
    </row>
    <row r="9223" spans="17:25" x14ac:dyDescent="0.25">
      <c r="Q9223" s="47">
        <f t="shared" si="1015"/>
        <v>2017</v>
      </c>
      <c r="R9223" s="48" t="str">
        <f t="shared" ref="R9223:R9286" si="1020">+YEAR(S9223)&amp;MONTH(S9223)</f>
        <v>20172</v>
      </c>
      <c r="S9223" s="49">
        <v>42785</v>
      </c>
      <c r="T9223" s="55">
        <v>2902.81</v>
      </c>
      <c r="U9223" s="50">
        <f t="shared" ref="U9223:U9286" si="1021">+AVERAGEIF($R$3:$R$12000,R9223,$T$3:$T$12000)</f>
        <v>2879.5667857142862</v>
      </c>
      <c r="V9223" s="51">
        <f t="shared" si="1016"/>
        <v>2951.3226575342428</v>
      </c>
      <c r="W9223" s="53">
        <f t="shared" si="1017"/>
        <v>0</v>
      </c>
      <c r="X9223" s="53" t="str">
        <f t="shared" si="1018"/>
        <v/>
      </c>
      <c r="Y9223" s="54" t="str">
        <f t="shared" si="1019"/>
        <v/>
      </c>
    </row>
    <row r="9224" spans="17:25" x14ac:dyDescent="0.25">
      <c r="Q9224" s="47">
        <f t="shared" ref="Q9224:Q9287" si="1022">+YEAR(S9224)</f>
        <v>2017</v>
      </c>
      <c r="R9224" s="48" t="str">
        <f t="shared" si="1020"/>
        <v>20172</v>
      </c>
      <c r="S9224" s="49">
        <v>42786</v>
      </c>
      <c r="T9224" s="55">
        <v>2902.81</v>
      </c>
      <c r="U9224" s="50">
        <f t="shared" si="1021"/>
        <v>2879.5667857142862</v>
      </c>
      <c r="V9224" s="51">
        <f t="shared" ref="V9224:V9287" si="1023">+AVERAGEIF($Q$3:$Q$12000,Q9224,$T$3:$T$12000)</f>
        <v>2951.3226575342428</v>
      </c>
      <c r="W9224" s="53">
        <f t="shared" si="1017"/>
        <v>0</v>
      </c>
      <c r="X9224" s="53" t="str">
        <f t="shared" si="1018"/>
        <v/>
      </c>
      <c r="Y9224" s="54" t="str">
        <f t="shared" si="1019"/>
        <v/>
      </c>
    </row>
    <row r="9225" spans="17:25" x14ac:dyDescent="0.25">
      <c r="Q9225" s="47">
        <f t="shared" si="1022"/>
        <v>2017</v>
      </c>
      <c r="R9225" s="48" t="str">
        <f t="shared" si="1020"/>
        <v>20172</v>
      </c>
      <c r="S9225" s="49">
        <v>42787</v>
      </c>
      <c r="T9225" s="55">
        <v>2902.81</v>
      </c>
      <c r="U9225" s="50">
        <f t="shared" si="1021"/>
        <v>2879.5667857142862</v>
      </c>
      <c r="V9225" s="51">
        <f t="shared" si="1023"/>
        <v>2951.3226575342428</v>
      </c>
      <c r="W9225" s="53">
        <f t="shared" ref="W9225:W9288" si="1024">+T9225/T9224-1</f>
        <v>0</v>
      </c>
      <c r="X9225" s="53" t="str">
        <f t="shared" ref="X9225:X9288" si="1025">IF(U9225/U9224-1=0,"",U9225/U9224-1)</f>
        <v/>
      </c>
      <c r="Y9225" s="54" t="str">
        <f t="shared" ref="Y9225:Y9288" si="1026">+IF(V9225=V9224,"",V9225/V9224-1)</f>
        <v/>
      </c>
    </row>
    <row r="9226" spans="17:25" x14ac:dyDescent="0.25">
      <c r="Q9226" s="47">
        <f t="shared" si="1022"/>
        <v>2017</v>
      </c>
      <c r="R9226" s="48" t="str">
        <f t="shared" si="1020"/>
        <v>20172</v>
      </c>
      <c r="S9226" s="49">
        <v>42788</v>
      </c>
      <c r="T9226" s="55">
        <v>2902.68</v>
      </c>
      <c r="U9226" s="50">
        <f t="shared" si="1021"/>
        <v>2879.5667857142862</v>
      </c>
      <c r="V9226" s="51">
        <f t="shared" si="1023"/>
        <v>2951.3226575342428</v>
      </c>
      <c r="W9226" s="53">
        <f t="shared" si="1024"/>
        <v>-4.4784191869262635E-5</v>
      </c>
      <c r="X9226" s="53" t="str">
        <f t="shared" si="1025"/>
        <v/>
      </c>
      <c r="Y9226" s="54" t="str">
        <f t="shared" si="1026"/>
        <v/>
      </c>
    </row>
    <row r="9227" spans="17:25" x14ac:dyDescent="0.25">
      <c r="Q9227" s="47">
        <f t="shared" si="1022"/>
        <v>2017</v>
      </c>
      <c r="R9227" s="48" t="str">
        <f t="shared" si="1020"/>
        <v>20172</v>
      </c>
      <c r="S9227" s="49">
        <v>42789</v>
      </c>
      <c r="T9227" s="55">
        <v>2893.55</v>
      </c>
      <c r="U9227" s="50">
        <f t="shared" si="1021"/>
        <v>2879.5667857142862</v>
      </c>
      <c r="V9227" s="51">
        <f t="shared" si="1023"/>
        <v>2951.3226575342428</v>
      </c>
      <c r="W9227" s="53">
        <f t="shared" si="1024"/>
        <v>-3.145369107169782E-3</v>
      </c>
      <c r="X9227" s="53" t="str">
        <f t="shared" si="1025"/>
        <v/>
      </c>
      <c r="Y9227" s="54" t="str">
        <f t="shared" si="1026"/>
        <v/>
      </c>
    </row>
    <row r="9228" spans="17:25" x14ac:dyDescent="0.25">
      <c r="Q9228" s="47">
        <f t="shared" si="1022"/>
        <v>2017</v>
      </c>
      <c r="R9228" s="48" t="str">
        <f t="shared" si="1020"/>
        <v>20172</v>
      </c>
      <c r="S9228" s="49">
        <v>42790</v>
      </c>
      <c r="T9228" s="55">
        <v>2871.67</v>
      </c>
      <c r="U9228" s="50">
        <f t="shared" si="1021"/>
        <v>2879.5667857142862</v>
      </c>
      <c r="V9228" s="51">
        <f t="shared" si="1023"/>
        <v>2951.3226575342428</v>
      </c>
      <c r="W9228" s="53">
        <f t="shared" si="1024"/>
        <v>-7.5616457292945194E-3</v>
      </c>
      <c r="X9228" s="53" t="str">
        <f t="shared" si="1025"/>
        <v/>
      </c>
      <c r="Y9228" s="54" t="str">
        <f t="shared" si="1026"/>
        <v/>
      </c>
    </row>
    <row r="9229" spans="17:25" x14ac:dyDescent="0.25">
      <c r="Q9229" s="47">
        <f t="shared" si="1022"/>
        <v>2017</v>
      </c>
      <c r="R9229" s="48" t="str">
        <f t="shared" si="1020"/>
        <v>20172</v>
      </c>
      <c r="S9229" s="49">
        <v>42791</v>
      </c>
      <c r="T9229" s="55">
        <v>2886.52</v>
      </c>
      <c r="U9229" s="50">
        <f t="shared" si="1021"/>
        <v>2879.5667857142862</v>
      </c>
      <c r="V9229" s="51">
        <f t="shared" si="1023"/>
        <v>2951.3226575342428</v>
      </c>
      <c r="W9229" s="53">
        <f t="shared" si="1024"/>
        <v>5.1712069980185404E-3</v>
      </c>
      <c r="X9229" s="53" t="str">
        <f t="shared" si="1025"/>
        <v/>
      </c>
      <c r="Y9229" s="54" t="str">
        <f t="shared" si="1026"/>
        <v/>
      </c>
    </row>
    <row r="9230" spans="17:25" x14ac:dyDescent="0.25">
      <c r="Q9230" s="47">
        <f t="shared" si="1022"/>
        <v>2017</v>
      </c>
      <c r="R9230" s="48" t="str">
        <f t="shared" si="1020"/>
        <v>20172</v>
      </c>
      <c r="S9230" s="49">
        <v>42792</v>
      </c>
      <c r="T9230" s="55">
        <v>2886.52</v>
      </c>
      <c r="U9230" s="50">
        <f t="shared" si="1021"/>
        <v>2879.5667857142862</v>
      </c>
      <c r="V9230" s="51">
        <f t="shared" si="1023"/>
        <v>2951.3226575342428</v>
      </c>
      <c r="W9230" s="53">
        <f t="shared" si="1024"/>
        <v>0</v>
      </c>
      <c r="X9230" s="53" t="str">
        <f t="shared" si="1025"/>
        <v/>
      </c>
      <c r="Y9230" s="54" t="str">
        <f t="shared" si="1026"/>
        <v/>
      </c>
    </row>
    <row r="9231" spans="17:25" x14ac:dyDescent="0.25">
      <c r="Q9231" s="47">
        <f t="shared" si="1022"/>
        <v>2017</v>
      </c>
      <c r="R9231" s="48" t="str">
        <f t="shared" si="1020"/>
        <v>20172</v>
      </c>
      <c r="S9231" s="49">
        <v>42793</v>
      </c>
      <c r="T9231" s="55">
        <v>2886.52</v>
      </c>
      <c r="U9231" s="50">
        <f t="shared" si="1021"/>
        <v>2879.5667857142862</v>
      </c>
      <c r="V9231" s="51">
        <f t="shared" si="1023"/>
        <v>2951.3226575342428</v>
      </c>
      <c r="W9231" s="53">
        <f t="shared" si="1024"/>
        <v>0</v>
      </c>
      <c r="X9231" s="53" t="str">
        <f t="shared" si="1025"/>
        <v/>
      </c>
      <c r="Y9231" s="54" t="str">
        <f t="shared" si="1026"/>
        <v/>
      </c>
    </row>
    <row r="9232" spans="17:25" x14ac:dyDescent="0.25">
      <c r="Q9232" s="47">
        <f t="shared" si="1022"/>
        <v>2017</v>
      </c>
      <c r="R9232" s="48" t="str">
        <f t="shared" si="1020"/>
        <v>20172</v>
      </c>
      <c r="S9232" s="49">
        <v>42794</v>
      </c>
      <c r="T9232" s="55">
        <v>2896.27</v>
      </c>
      <c r="U9232" s="50">
        <f t="shared" si="1021"/>
        <v>2879.5667857142862</v>
      </c>
      <c r="V9232" s="51">
        <f t="shared" si="1023"/>
        <v>2951.3226575342428</v>
      </c>
      <c r="W9232" s="53">
        <f t="shared" si="1024"/>
        <v>3.3777697712122912E-3</v>
      </c>
      <c r="X9232" s="53" t="str">
        <f t="shared" si="1025"/>
        <v/>
      </c>
      <c r="Y9232" s="54" t="str">
        <f t="shared" si="1026"/>
        <v/>
      </c>
    </row>
    <row r="9233" spans="17:25" x14ac:dyDescent="0.25">
      <c r="Q9233" s="47">
        <f t="shared" si="1022"/>
        <v>2017</v>
      </c>
      <c r="R9233" s="48" t="str">
        <f t="shared" si="1020"/>
        <v>20173</v>
      </c>
      <c r="S9233" s="49">
        <v>42795</v>
      </c>
      <c r="T9233" s="55">
        <v>2919.17</v>
      </c>
      <c r="U9233" s="50">
        <f t="shared" si="1021"/>
        <v>2942.2861290322589</v>
      </c>
      <c r="V9233" s="51">
        <f t="shared" si="1023"/>
        <v>2951.3226575342428</v>
      </c>
      <c r="W9233" s="53">
        <f t="shared" si="1024"/>
        <v>7.9067214037364941E-3</v>
      </c>
      <c r="X9233" s="53">
        <f t="shared" si="1025"/>
        <v>2.1780826070479486E-2</v>
      </c>
      <c r="Y9233" s="54" t="str">
        <f t="shared" si="1026"/>
        <v/>
      </c>
    </row>
    <row r="9234" spans="17:25" x14ac:dyDescent="0.25">
      <c r="Q9234" s="47">
        <f t="shared" si="1022"/>
        <v>2017</v>
      </c>
      <c r="R9234" s="48" t="str">
        <f t="shared" si="1020"/>
        <v>20173</v>
      </c>
      <c r="S9234" s="49">
        <v>42796</v>
      </c>
      <c r="T9234" s="55">
        <v>2935.75</v>
      </c>
      <c r="U9234" s="50">
        <f t="shared" si="1021"/>
        <v>2942.2861290322589</v>
      </c>
      <c r="V9234" s="51">
        <f t="shared" si="1023"/>
        <v>2951.3226575342428</v>
      </c>
      <c r="W9234" s="53">
        <f t="shared" si="1024"/>
        <v>5.6796966260956872E-3</v>
      </c>
      <c r="X9234" s="53" t="str">
        <f t="shared" si="1025"/>
        <v/>
      </c>
      <c r="Y9234" s="54" t="str">
        <f t="shared" si="1026"/>
        <v/>
      </c>
    </row>
    <row r="9235" spans="17:25" x14ac:dyDescent="0.25">
      <c r="Q9235" s="47">
        <f t="shared" si="1022"/>
        <v>2017</v>
      </c>
      <c r="R9235" s="48" t="str">
        <f t="shared" si="1020"/>
        <v>20173</v>
      </c>
      <c r="S9235" s="49">
        <v>42797</v>
      </c>
      <c r="T9235" s="55">
        <v>2960.91</v>
      </c>
      <c r="U9235" s="50">
        <f t="shared" si="1021"/>
        <v>2942.2861290322589</v>
      </c>
      <c r="V9235" s="51">
        <f t="shared" si="1023"/>
        <v>2951.3226575342428</v>
      </c>
      <c r="W9235" s="53">
        <f t="shared" si="1024"/>
        <v>8.5702120412158855E-3</v>
      </c>
      <c r="X9235" s="53" t="str">
        <f t="shared" si="1025"/>
        <v/>
      </c>
      <c r="Y9235" s="54" t="str">
        <f t="shared" si="1026"/>
        <v/>
      </c>
    </row>
    <row r="9236" spans="17:25" x14ac:dyDescent="0.25">
      <c r="Q9236" s="47">
        <f t="shared" si="1022"/>
        <v>2017</v>
      </c>
      <c r="R9236" s="48" t="str">
        <f t="shared" si="1020"/>
        <v>20173</v>
      </c>
      <c r="S9236" s="49">
        <v>42798</v>
      </c>
      <c r="T9236" s="55">
        <v>2977.43</v>
      </c>
      <c r="U9236" s="50">
        <f t="shared" si="1021"/>
        <v>2942.2861290322589</v>
      </c>
      <c r="V9236" s="51">
        <f t="shared" si="1023"/>
        <v>2951.3226575342428</v>
      </c>
      <c r="W9236" s="53">
        <f t="shared" si="1024"/>
        <v>5.5793658030807158E-3</v>
      </c>
      <c r="X9236" s="53" t="str">
        <f t="shared" si="1025"/>
        <v/>
      </c>
      <c r="Y9236" s="54" t="str">
        <f t="shared" si="1026"/>
        <v/>
      </c>
    </row>
    <row r="9237" spans="17:25" x14ac:dyDescent="0.25">
      <c r="Q9237" s="47">
        <f t="shared" si="1022"/>
        <v>2017</v>
      </c>
      <c r="R9237" s="48" t="str">
        <f t="shared" si="1020"/>
        <v>20173</v>
      </c>
      <c r="S9237" s="49">
        <v>42799</v>
      </c>
      <c r="T9237" s="55">
        <v>2977.43</v>
      </c>
      <c r="U9237" s="50">
        <f t="shared" si="1021"/>
        <v>2942.2861290322589</v>
      </c>
      <c r="V9237" s="51">
        <f t="shared" si="1023"/>
        <v>2951.3226575342428</v>
      </c>
      <c r="W9237" s="53">
        <f t="shared" si="1024"/>
        <v>0</v>
      </c>
      <c r="X9237" s="53" t="str">
        <f t="shared" si="1025"/>
        <v/>
      </c>
      <c r="Y9237" s="54" t="str">
        <f t="shared" si="1026"/>
        <v/>
      </c>
    </row>
    <row r="9238" spans="17:25" x14ac:dyDescent="0.25">
      <c r="Q9238" s="47">
        <f t="shared" si="1022"/>
        <v>2017</v>
      </c>
      <c r="R9238" s="48" t="str">
        <f t="shared" si="1020"/>
        <v>20173</v>
      </c>
      <c r="S9238" s="49">
        <v>42800</v>
      </c>
      <c r="T9238" s="55">
        <v>2977.43</v>
      </c>
      <c r="U9238" s="50">
        <f t="shared" si="1021"/>
        <v>2942.2861290322589</v>
      </c>
      <c r="V9238" s="51">
        <f t="shared" si="1023"/>
        <v>2951.3226575342428</v>
      </c>
      <c r="W9238" s="53">
        <f t="shared" si="1024"/>
        <v>0</v>
      </c>
      <c r="X9238" s="53" t="str">
        <f t="shared" si="1025"/>
        <v/>
      </c>
      <c r="Y9238" s="54" t="str">
        <f t="shared" si="1026"/>
        <v/>
      </c>
    </row>
    <row r="9239" spans="17:25" x14ac:dyDescent="0.25">
      <c r="Q9239" s="47">
        <f t="shared" si="1022"/>
        <v>2017</v>
      </c>
      <c r="R9239" s="48" t="str">
        <f t="shared" si="1020"/>
        <v>20173</v>
      </c>
      <c r="S9239" s="49">
        <v>42801</v>
      </c>
      <c r="T9239" s="55">
        <v>2966.67</v>
      </c>
      <c r="U9239" s="50">
        <f t="shared" si="1021"/>
        <v>2942.2861290322589</v>
      </c>
      <c r="V9239" s="51">
        <f t="shared" si="1023"/>
        <v>2951.3226575342428</v>
      </c>
      <c r="W9239" s="53">
        <f t="shared" si="1024"/>
        <v>-3.6138549017105115E-3</v>
      </c>
      <c r="X9239" s="53" t="str">
        <f t="shared" si="1025"/>
        <v/>
      </c>
      <c r="Y9239" s="54" t="str">
        <f t="shared" si="1026"/>
        <v/>
      </c>
    </row>
    <row r="9240" spans="17:25" x14ac:dyDescent="0.25">
      <c r="Q9240" s="47">
        <f t="shared" si="1022"/>
        <v>2017</v>
      </c>
      <c r="R9240" s="48" t="str">
        <f t="shared" si="1020"/>
        <v>20173</v>
      </c>
      <c r="S9240" s="49">
        <v>42802</v>
      </c>
      <c r="T9240" s="55">
        <v>2972.44</v>
      </c>
      <c r="U9240" s="50">
        <f t="shared" si="1021"/>
        <v>2942.2861290322589</v>
      </c>
      <c r="V9240" s="51">
        <f t="shared" si="1023"/>
        <v>2951.3226575342428</v>
      </c>
      <c r="W9240" s="53">
        <f t="shared" si="1024"/>
        <v>1.9449416348971127E-3</v>
      </c>
      <c r="X9240" s="53" t="str">
        <f t="shared" si="1025"/>
        <v/>
      </c>
      <c r="Y9240" s="54" t="str">
        <f t="shared" si="1026"/>
        <v/>
      </c>
    </row>
    <row r="9241" spans="17:25" x14ac:dyDescent="0.25">
      <c r="Q9241" s="47">
        <f t="shared" si="1022"/>
        <v>2017</v>
      </c>
      <c r="R9241" s="48" t="str">
        <f t="shared" si="1020"/>
        <v>20173</v>
      </c>
      <c r="S9241" s="49">
        <v>42803</v>
      </c>
      <c r="T9241" s="55">
        <v>2987.88</v>
      </c>
      <c r="U9241" s="50">
        <f t="shared" si="1021"/>
        <v>2942.2861290322589</v>
      </c>
      <c r="V9241" s="51">
        <f t="shared" si="1023"/>
        <v>2951.3226575342428</v>
      </c>
      <c r="W9241" s="53">
        <f t="shared" si="1024"/>
        <v>5.1943857571556951E-3</v>
      </c>
      <c r="X9241" s="53" t="str">
        <f t="shared" si="1025"/>
        <v/>
      </c>
      <c r="Y9241" s="54" t="str">
        <f t="shared" si="1026"/>
        <v/>
      </c>
    </row>
    <row r="9242" spans="17:25" x14ac:dyDescent="0.25">
      <c r="Q9242" s="47">
        <f t="shared" si="1022"/>
        <v>2017</v>
      </c>
      <c r="R9242" s="48" t="str">
        <f t="shared" si="1020"/>
        <v>20173</v>
      </c>
      <c r="S9242" s="49">
        <v>42804</v>
      </c>
      <c r="T9242" s="55">
        <v>3004.43</v>
      </c>
      <c r="U9242" s="50">
        <f t="shared" si="1021"/>
        <v>2942.2861290322589</v>
      </c>
      <c r="V9242" s="51">
        <f t="shared" si="1023"/>
        <v>2951.3226575342428</v>
      </c>
      <c r="W9242" s="53">
        <f t="shared" si="1024"/>
        <v>5.5390444060670063E-3</v>
      </c>
      <c r="X9242" s="53" t="str">
        <f t="shared" si="1025"/>
        <v/>
      </c>
      <c r="Y9242" s="54" t="str">
        <f t="shared" si="1026"/>
        <v/>
      </c>
    </row>
    <row r="9243" spans="17:25" x14ac:dyDescent="0.25">
      <c r="Q9243" s="47">
        <f t="shared" si="1022"/>
        <v>2017</v>
      </c>
      <c r="R9243" s="48" t="str">
        <f t="shared" si="1020"/>
        <v>20173</v>
      </c>
      <c r="S9243" s="49">
        <v>42805</v>
      </c>
      <c r="T9243" s="55">
        <v>2980.83</v>
      </c>
      <c r="U9243" s="50">
        <f t="shared" si="1021"/>
        <v>2942.2861290322589</v>
      </c>
      <c r="V9243" s="51">
        <f t="shared" si="1023"/>
        <v>2951.3226575342428</v>
      </c>
      <c r="W9243" s="53">
        <f t="shared" si="1024"/>
        <v>-7.8550673505456414E-3</v>
      </c>
      <c r="X9243" s="53" t="str">
        <f t="shared" si="1025"/>
        <v/>
      </c>
      <c r="Y9243" s="54" t="str">
        <f t="shared" si="1026"/>
        <v/>
      </c>
    </row>
    <row r="9244" spans="17:25" x14ac:dyDescent="0.25">
      <c r="Q9244" s="47">
        <f t="shared" si="1022"/>
        <v>2017</v>
      </c>
      <c r="R9244" s="48" t="str">
        <f t="shared" si="1020"/>
        <v>20173</v>
      </c>
      <c r="S9244" s="49">
        <v>42806</v>
      </c>
      <c r="T9244" s="55">
        <v>2980.83</v>
      </c>
      <c r="U9244" s="50">
        <f t="shared" si="1021"/>
        <v>2942.2861290322589</v>
      </c>
      <c r="V9244" s="51">
        <f t="shared" si="1023"/>
        <v>2951.3226575342428</v>
      </c>
      <c r="W9244" s="53">
        <f t="shared" si="1024"/>
        <v>0</v>
      </c>
      <c r="X9244" s="53" t="str">
        <f t="shared" si="1025"/>
        <v/>
      </c>
      <c r="Y9244" s="54" t="str">
        <f t="shared" si="1026"/>
        <v/>
      </c>
    </row>
    <row r="9245" spans="17:25" x14ac:dyDescent="0.25">
      <c r="Q9245" s="47">
        <f t="shared" si="1022"/>
        <v>2017</v>
      </c>
      <c r="R9245" s="48" t="str">
        <f t="shared" si="1020"/>
        <v>20173</v>
      </c>
      <c r="S9245" s="49">
        <v>42807</v>
      </c>
      <c r="T9245" s="55">
        <v>2980.83</v>
      </c>
      <c r="U9245" s="50">
        <f t="shared" si="1021"/>
        <v>2942.2861290322589</v>
      </c>
      <c r="V9245" s="51">
        <f t="shared" si="1023"/>
        <v>2951.3226575342428</v>
      </c>
      <c r="W9245" s="53">
        <f t="shared" si="1024"/>
        <v>0</v>
      </c>
      <c r="X9245" s="53" t="str">
        <f t="shared" si="1025"/>
        <v/>
      </c>
      <c r="Y9245" s="54" t="str">
        <f t="shared" si="1026"/>
        <v/>
      </c>
    </row>
    <row r="9246" spans="17:25" x14ac:dyDescent="0.25">
      <c r="Q9246" s="47">
        <f t="shared" si="1022"/>
        <v>2017</v>
      </c>
      <c r="R9246" s="48" t="str">
        <f t="shared" si="1020"/>
        <v>20173</v>
      </c>
      <c r="S9246" s="49">
        <v>42808</v>
      </c>
      <c r="T9246" s="55">
        <v>2987.93</v>
      </c>
      <c r="U9246" s="50">
        <f t="shared" si="1021"/>
        <v>2942.2861290322589</v>
      </c>
      <c r="V9246" s="51">
        <f t="shared" si="1023"/>
        <v>2951.3226575342428</v>
      </c>
      <c r="W9246" s="53">
        <f t="shared" si="1024"/>
        <v>2.3818869241116758E-3</v>
      </c>
      <c r="X9246" s="53" t="str">
        <f t="shared" si="1025"/>
        <v/>
      </c>
      <c r="Y9246" s="54" t="str">
        <f t="shared" si="1026"/>
        <v/>
      </c>
    </row>
    <row r="9247" spans="17:25" x14ac:dyDescent="0.25">
      <c r="Q9247" s="47">
        <f t="shared" si="1022"/>
        <v>2017</v>
      </c>
      <c r="R9247" s="48" t="str">
        <f t="shared" si="1020"/>
        <v>20173</v>
      </c>
      <c r="S9247" s="49">
        <v>42809</v>
      </c>
      <c r="T9247" s="55">
        <v>2997.73</v>
      </c>
      <c r="U9247" s="50">
        <f t="shared" si="1021"/>
        <v>2942.2861290322589</v>
      </c>
      <c r="V9247" s="51">
        <f t="shared" si="1023"/>
        <v>2951.3226575342428</v>
      </c>
      <c r="W9247" s="53">
        <f t="shared" si="1024"/>
        <v>3.2798626473846682E-3</v>
      </c>
      <c r="X9247" s="53" t="str">
        <f t="shared" si="1025"/>
        <v/>
      </c>
      <c r="Y9247" s="54" t="str">
        <f t="shared" si="1026"/>
        <v/>
      </c>
    </row>
    <row r="9248" spans="17:25" x14ac:dyDescent="0.25">
      <c r="Q9248" s="47">
        <f t="shared" si="1022"/>
        <v>2017</v>
      </c>
      <c r="R9248" s="48" t="str">
        <f t="shared" si="1020"/>
        <v>20173</v>
      </c>
      <c r="S9248" s="49">
        <v>42810</v>
      </c>
      <c r="T9248" s="55">
        <v>2972.61</v>
      </c>
      <c r="U9248" s="50">
        <f t="shared" si="1021"/>
        <v>2942.2861290322589</v>
      </c>
      <c r="V9248" s="51">
        <f t="shared" si="1023"/>
        <v>2951.3226575342428</v>
      </c>
      <c r="W9248" s="53">
        <f t="shared" si="1024"/>
        <v>-8.3796739532913112E-3</v>
      </c>
      <c r="X9248" s="53" t="str">
        <f t="shared" si="1025"/>
        <v/>
      </c>
      <c r="Y9248" s="54" t="str">
        <f t="shared" si="1026"/>
        <v/>
      </c>
    </row>
    <row r="9249" spans="17:25" x14ac:dyDescent="0.25">
      <c r="Q9249" s="47">
        <f t="shared" si="1022"/>
        <v>2017</v>
      </c>
      <c r="R9249" s="48" t="str">
        <f t="shared" si="1020"/>
        <v>20173</v>
      </c>
      <c r="S9249" s="49">
        <v>42811</v>
      </c>
      <c r="T9249" s="55">
        <v>2923.96</v>
      </c>
      <c r="U9249" s="50">
        <f t="shared" si="1021"/>
        <v>2942.2861290322589</v>
      </c>
      <c r="V9249" s="51">
        <f t="shared" si="1023"/>
        <v>2951.3226575342428</v>
      </c>
      <c r="W9249" s="53">
        <f t="shared" si="1024"/>
        <v>-1.636608905978254E-2</v>
      </c>
      <c r="X9249" s="53" t="str">
        <f t="shared" si="1025"/>
        <v/>
      </c>
      <c r="Y9249" s="54" t="str">
        <f t="shared" si="1026"/>
        <v/>
      </c>
    </row>
    <row r="9250" spans="17:25" x14ac:dyDescent="0.25">
      <c r="Q9250" s="47">
        <f t="shared" si="1022"/>
        <v>2017</v>
      </c>
      <c r="R9250" s="48" t="str">
        <f t="shared" si="1020"/>
        <v>20173</v>
      </c>
      <c r="S9250" s="49">
        <v>42812</v>
      </c>
      <c r="T9250" s="55">
        <v>2912.53</v>
      </c>
      <c r="U9250" s="50">
        <f t="shared" si="1021"/>
        <v>2942.2861290322589</v>
      </c>
      <c r="V9250" s="51">
        <f t="shared" si="1023"/>
        <v>2951.3226575342428</v>
      </c>
      <c r="W9250" s="53">
        <f t="shared" si="1024"/>
        <v>-3.9090822035868777E-3</v>
      </c>
      <c r="X9250" s="53" t="str">
        <f t="shared" si="1025"/>
        <v/>
      </c>
      <c r="Y9250" s="54" t="str">
        <f t="shared" si="1026"/>
        <v/>
      </c>
    </row>
    <row r="9251" spans="17:25" x14ac:dyDescent="0.25">
      <c r="Q9251" s="47">
        <f t="shared" si="1022"/>
        <v>2017</v>
      </c>
      <c r="R9251" s="48" t="str">
        <f t="shared" si="1020"/>
        <v>20173</v>
      </c>
      <c r="S9251" s="49">
        <v>42813</v>
      </c>
      <c r="T9251" s="55">
        <v>2912.53</v>
      </c>
      <c r="U9251" s="50">
        <f t="shared" si="1021"/>
        <v>2942.2861290322589</v>
      </c>
      <c r="V9251" s="51">
        <f t="shared" si="1023"/>
        <v>2951.3226575342428</v>
      </c>
      <c r="W9251" s="53">
        <f t="shared" si="1024"/>
        <v>0</v>
      </c>
      <c r="X9251" s="53" t="str">
        <f t="shared" si="1025"/>
        <v/>
      </c>
      <c r="Y9251" s="54" t="str">
        <f t="shared" si="1026"/>
        <v/>
      </c>
    </row>
    <row r="9252" spans="17:25" x14ac:dyDescent="0.25">
      <c r="Q9252" s="47">
        <f t="shared" si="1022"/>
        <v>2017</v>
      </c>
      <c r="R9252" s="48" t="str">
        <f t="shared" si="1020"/>
        <v>20173</v>
      </c>
      <c r="S9252" s="49">
        <v>42814</v>
      </c>
      <c r="T9252" s="55">
        <v>2912.53</v>
      </c>
      <c r="U9252" s="50">
        <f t="shared" si="1021"/>
        <v>2942.2861290322589</v>
      </c>
      <c r="V9252" s="51">
        <f t="shared" si="1023"/>
        <v>2951.3226575342428</v>
      </c>
      <c r="W9252" s="53">
        <f t="shared" si="1024"/>
        <v>0</v>
      </c>
      <c r="X9252" s="53" t="str">
        <f t="shared" si="1025"/>
        <v/>
      </c>
      <c r="Y9252" s="54" t="str">
        <f t="shared" si="1026"/>
        <v/>
      </c>
    </row>
    <row r="9253" spans="17:25" x14ac:dyDescent="0.25">
      <c r="Q9253" s="47">
        <f t="shared" si="1022"/>
        <v>2017</v>
      </c>
      <c r="R9253" s="48" t="str">
        <f t="shared" si="1020"/>
        <v>20173</v>
      </c>
      <c r="S9253" s="49">
        <v>42815</v>
      </c>
      <c r="T9253" s="55">
        <v>2912.53</v>
      </c>
      <c r="U9253" s="50">
        <f t="shared" si="1021"/>
        <v>2942.2861290322589</v>
      </c>
      <c r="V9253" s="51">
        <f t="shared" si="1023"/>
        <v>2951.3226575342428</v>
      </c>
      <c r="W9253" s="53">
        <f t="shared" si="1024"/>
        <v>0</v>
      </c>
      <c r="X9253" s="53" t="str">
        <f t="shared" si="1025"/>
        <v/>
      </c>
      <c r="Y9253" s="54" t="str">
        <f t="shared" si="1026"/>
        <v/>
      </c>
    </row>
    <row r="9254" spans="17:25" x14ac:dyDescent="0.25">
      <c r="Q9254" s="47">
        <f t="shared" si="1022"/>
        <v>2017</v>
      </c>
      <c r="R9254" s="48" t="str">
        <f t="shared" si="1020"/>
        <v>20173</v>
      </c>
      <c r="S9254" s="49">
        <v>42816</v>
      </c>
      <c r="T9254" s="55">
        <v>2904.87</v>
      </c>
      <c r="U9254" s="50">
        <f t="shared" si="1021"/>
        <v>2942.2861290322589</v>
      </c>
      <c r="V9254" s="51">
        <f t="shared" si="1023"/>
        <v>2951.3226575342428</v>
      </c>
      <c r="W9254" s="53">
        <f t="shared" si="1024"/>
        <v>-2.6300158281632458E-3</v>
      </c>
      <c r="X9254" s="53" t="str">
        <f t="shared" si="1025"/>
        <v/>
      </c>
      <c r="Y9254" s="54" t="str">
        <f t="shared" si="1026"/>
        <v/>
      </c>
    </row>
    <row r="9255" spans="17:25" x14ac:dyDescent="0.25">
      <c r="Q9255" s="47">
        <f t="shared" si="1022"/>
        <v>2017</v>
      </c>
      <c r="R9255" s="48" t="str">
        <f t="shared" si="1020"/>
        <v>20173</v>
      </c>
      <c r="S9255" s="49">
        <v>42817</v>
      </c>
      <c r="T9255" s="55">
        <v>2936.82</v>
      </c>
      <c r="U9255" s="50">
        <f t="shared" si="1021"/>
        <v>2942.2861290322589</v>
      </c>
      <c r="V9255" s="51">
        <f t="shared" si="1023"/>
        <v>2951.3226575342428</v>
      </c>
      <c r="W9255" s="53">
        <f t="shared" si="1024"/>
        <v>1.0998771029340437E-2</v>
      </c>
      <c r="X9255" s="53" t="str">
        <f t="shared" si="1025"/>
        <v/>
      </c>
      <c r="Y9255" s="54" t="str">
        <f t="shared" si="1026"/>
        <v/>
      </c>
    </row>
    <row r="9256" spans="17:25" x14ac:dyDescent="0.25">
      <c r="Q9256" s="47">
        <f t="shared" si="1022"/>
        <v>2017</v>
      </c>
      <c r="R9256" s="48" t="str">
        <f t="shared" si="1020"/>
        <v>20173</v>
      </c>
      <c r="S9256" s="49">
        <v>42818</v>
      </c>
      <c r="T9256" s="55">
        <v>2921.25</v>
      </c>
      <c r="U9256" s="50">
        <f t="shared" si="1021"/>
        <v>2942.2861290322589</v>
      </c>
      <c r="V9256" s="51">
        <f t="shared" si="1023"/>
        <v>2951.3226575342428</v>
      </c>
      <c r="W9256" s="53">
        <f t="shared" si="1024"/>
        <v>-5.3016528081394343E-3</v>
      </c>
      <c r="X9256" s="53" t="str">
        <f t="shared" si="1025"/>
        <v/>
      </c>
      <c r="Y9256" s="54" t="str">
        <f t="shared" si="1026"/>
        <v/>
      </c>
    </row>
    <row r="9257" spans="17:25" x14ac:dyDescent="0.25">
      <c r="Q9257" s="47">
        <f t="shared" si="1022"/>
        <v>2017</v>
      </c>
      <c r="R9257" s="48" t="str">
        <f t="shared" si="1020"/>
        <v>20173</v>
      </c>
      <c r="S9257" s="49">
        <v>42819</v>
      </c>
      <c r="T9257" s="55">
        <v>2899.94</v>
      </c>
      <c r="U9257" s="50">
        <f t="shared" si="1021"/>
        <v>2942.2861290322589</v>
      </c>
      <c r="V9257" s="51">
        <f t="shared" si="1023"/>
        <v>2951.3226575342428</v>
      </c>
      <c r="W9257" s="53">
        <f t="shared" si="1024"/>
        <v>-7.2948224219083757E-3</v>
      </c>
      <c r="X9257" s="53" t="str">
        <f t="shared" si="1025"/>
        <v/>
      </c>
      <c r="Y9257" s="54" t="str">
        <f t="shared" si="1026"/>
        <v/>
      </c>
    </row>
    <row r="9258" spans="17:25" x14ac:dyDescent="0.25">
      <c r="Q9258" s="47">
        <f t="shared" si="1022"/>
        <v>2017</v>
      </c>
      <c r="R9258" s="48" t="str">
        <f t="shared" si="1020"/>
        <v>20173</v>
      </c>
      <c r="S9258" s="49">
        <v>42820</v>
      </c>
      <c r="T9258" s="55">
        <v>2899.94</v>
      </c>
      <c r="U9258" s="50">
        <f t="shared" si="1021"/>
        <v>2942.2861290322589</v>
      </c>
      <c r="V9258" s="51">
        <f t="shared" si="1023"/>
        <v>2951.3226575342428</v>
      </c>
      <c r="W9258" s="53">
        <f t="shared" si="1024"/>
        <v>0</v>
      </c>
      <c r="X9258" s="53" t="str">
        <f t="shared" si="1025"/>
        <v/>
      </c>
      <c r="Y9258" s="54" t="str">
        <f t="shared" si="1026"/>
        <v/>
      </c>
    </row>
    <row r="9259" spans="17:25" x14ac:dyDescent="0.25">
      <c r="Q9259" s="47">
        <f t="shared" si="1022"/>
        <v>2017</v>
      </c>
      <c r="R9259" s="48" t="str">
        <f t="shared" si="1020"/>
        <v>20173</v>
      </c>
      <c r="S9259" s="49">
        <v>42821</v>
      </c>
      <c r="T9259" s="55">
        <v>2899.94</v>
      </c>
      <c r="U9259" s="50">
        <f t="shared" si="1021"/>
        <v>2942.2861290322589</v>
      </c>
      <c r="V9259" s="51">
        <f t="shared" si="1023"/>
        <v>2951.3226575342428</v>
      </c>
      <c r="W9259" s="53">
        <f t="shared" si="1024"/>
        <v>0</v>
      </c>
      <c r="X9259" s="53" t="str">
        <f t="shared" si="1025"/>
        <v/>
      </c>
      <c r="Y9259" s="54" t="str">
        <f t="shared" si="1026"/>
        <v/>
      </c>
    </row>
    <row r="9260" spans="17:25" x14ac:dyDescent="0.25">
      <c r="Q9260" s="47">
        <f t="shared" si="1022"/>
        <v>2017</v>
      </c>
      <c r="R9260" s="48" t="str">
        <f t="shared" si="1020"/>
        <v>20173</v>
      </c>
      <c r="S9260" s="49">
        <v>42822</v>
      </c>
      <c r="T9260" s="55">
        <v>2913.48</v>
      </c>
      <c r="U9260" s="50">
        <f t="shared" si="1021"/>
        <v>2942.2861290322589</v>
      </c>
      <c r="V9260" s="51">
        <f t="shared" si="1023"/>
        <v>2951.3226575342428</v>
      </c>
      <c r="W9260" s="53">
        <f t="shared" si="1024"/>
        <v>4.669062118526579E-3</v>
      </c>
      <c r="X9260" s="53" t="str">
        <f t="shared" si="1025"/>
        <v/>
      </c>
      <c r="Y9260" s="54" t="str">
        <f t="shared" si="1026"/>
        <v/>
      </c>
    </row>
    <row r="9261" spans="17:25" x14ac:dyDescent="0.25">
      <c r="Q9261" s="47">
        <f t="shared" si="1022"/>
        <v>2017</v>
      </c>
      <c r="R9261" s="48" t="str">
        <f t="shared" si="1020"/>
        <v>20173</v>
      </c>
      <c r="S9261" s="49">
        <v>42823</v>
      </c>
      <c r="T9261" s="55">
        <v>2911.99</v>
      </c>
      <c r="U9261" s="50">
        <f t="shared" si="1021"/>
        <v>2942.2861290322589</v>
      </c>
      <c r="V9261" s="51">
        <f t="shared" si="1023"/>
        <v>2951.3226575342428</v>
      </c>
      <c r="W9261" s="53">
        <f t="shared" si="1024"/>
        <v>-5.1141590125902692E-4</v>
      </c>
      <c r="X9261" s="53" t="str">
        <f t="shared" si="1025"/>
        <v/>
      </c>
      <c r="Y9261" s="54" t="str">
        <f t="shared" si="1026"/>
        <v/>
      </c>
    </row>
    <row r="9262" spans="17:25" x14ac:dyDescent="0.25">
      <c r="Q9262" s="47">
        <f t="shared" si="1022"/>
        <v>2017</v>
      </c>
      <c r="R9262" s="48" t="str">
        <f t="shared" si="1020"/>
        <v>20173</v>
      </c>
      <c r="S9262" s="49">
        <v>42824</v>
      </c>
      <c r="T9262" s="55">
        <v>2888.02</v>
      </c>
      <c r="U9262" s="50">
        <f t="shared" si="1021"/>
        <v>2942.2861290322589</v>
      </c>
      <c r="V9262" s="51">
        <f t="shared" si="1023"/>
        <v>2951.3226575342428</v>
      </c>
      <c r="W9262" s="53">
        <f t="shared" si="1024"/>
        <v>-8.2314843114158487E-3</v>
      </c>
      <c r="X9262" s="53" t="str">
        <f t="shared" si="1025"/>
        <v/>
      </c>
      <c r="Y9262" s="54" t="str">
        <f t="shared" si="1026"/>
        <v/>
      </c>
    </row>
    <row r="9263" spans="17:25" x14ac:dyDescent="0.25">
      <c r="Q9263" s="47">
        <f t="shared" si="1022"/>
        <v>2017</v>
      </c>
      <c r="R9263" s="48" t="str">
        <f t="shared" si="1020"/>
        <v>20173</v>
      </c>
      <c r="S9263" s="49">
        <v>42825</v>
      </c>
      <c r="T9263" s="55">
        <v>2880.24</v>
      </c>
      <c r="U9263" s="50">
        <f t="shared" si="1021"/>
        <v>2942.2861290322589</v>
      </c>
      <c r="V9263" s="51">
        <f t="shared" si="1023"/>
        <v>2951.3226575342428</v>
      </c>
      <c r="W9263" s="53">
        <f t="shared" si="1024"/>
        <v>-2.6938871614463622E-3</v>
      </c>
      <c r="X9263" s="53" t="str">
        <f t="shared" si="1025"/>
        <v/>
      </c>
      <c r="Y9263" s="54" t="str">
        <f t="shared" si="1026"/>
        <v/>
      </c>
    </row>
    <row r="9264" spans="17:25" x14ac:dyDescent="0.25">
      <c r="Q9264" s="47">
        <f t="shared" si="1022"/>
        <v>2017</v>
      </c>
      <c r="R9264" s="48" t="str">
        <f t="shared" si="1020"/>
        <v>20174</v>
      </c>
      <c r="S9264" s="49">
        <v>42826</v>
      </c>
      <c r="T9264" s="55">
        <v>2885.57</v>
      </c>
      <c r="U9264" s="50">
        <f t="shared" si="1021"/>
        <v>2877.8216666666681</v>
      </c>
      <c r="V9264" s="51">
        <f t="shared" si="1023"/>
        <v>2951.3226575342428</v>
      </c>
      <c r="W9264" s="53">
        <f t="shared" si="1024"/>
        <v>1.8505402327584353E-3</v>
      </c>
      <c r="X9264" s="53">
        <f t="shared" si="1025"/>
        <v>-2.1909651046342571E-2</v>
      </c>
      <c r="Y9264" s="54" t="str">
        <f t="shared" si="1026"/>
        <v/>
      </c>
    </row>
    <row r="9265" spans="17:25" x14ac:dyDescent="0.25">
      <c r="Q9265" s="47">
        <f t="shared" si="1022"/>
        <v>2017</v>
      </c>
      <c r="R9265" s="48" t="str">
        <f t="shared" si="1020"/>
        <v>20174</v>
      </c>
      <c r="S9265" s="49">
        <v>42827</v>
      </c>
      <c r="T9265" s="55">
        <v>2885.57</v>
      </c>
      <c r="U9265" s="50">
        <f t="shared" si="1021"/>
        <v>2877.8216666666681</v>
      </c>
      <c r="V9265" s="51">
        <f t="shared" si="1023"/>
        <v>2951.3226575342428</v>
      </c>
      <c r="W9265" s="53">
        <f t="shared" si="1024"/>
        <v>0</v>
      </c>
      <c r="X9265" s="53" t="str">
        <f t="shared" si="1025"/>
        <v/>
      </c>
      <c r="Y9265" s="54" t="str">
        <f t="shared" si="1026"/>
        <v/>
      </c>
    </row>
    <row r="9266" spans="17:25" x14ac:dyDescent="0.25">
      <c r="Q9266" s="47">
        <f t="shared" si="1022"/>
        <v>2017</v>
      </c>
      <c r="R9266" s="48" t="str">
        <f t="shared" si="1020"/>
        <v>20174</v>
      </c>
      <c r="S9266" s="49">
        <v>42828</v>
      </c>
      <c r="T9266" s="55">
        <v>2885.57</v>
      </c>
      <c r="U9266" s="50">
        <f t="shared" si="1021"/>
        <v>2877.8216666666681</v>
      </c>
      <c r="V9266" s="51">
        <f t="shared" si="1023"/>
        <v>2951.3226575342428</v>
      </c>
      <c r="W9266" s="53">
        <f t="shared" si="1024"/>
        <v>0</v>
      </c>
      <c r="X9266" s="53" t="str">
        <f t="shared" si="1025"/>
        <v/>
      </c>
      <c r="Y9266" s="54" t="str">
        <f t="shared" si="1026"/>
        <v/>
      </c>
    </row>
    <row r="9267" spans="17:25" x14ac:dyDescent="0.25">
      <c r="Q9267" s="47">
        <f t="shared" si="1022"/>
        <v>2017</v>
      </c>
      <c r="R9267" s="48" t="str">
        <f t="shared" si="1020"/>
        <v>20174</v>
      </c>
      <c r="S9267" s="49">
        <v>42829</v>
      </c>
      <c r="T9267" s="55">
        <v>2866.87</v>
      </c>
      <c r="U9267" s="50">
        <f t="shared" si="1021"/>
        <v>2877.8216666666681</v>
      </c>
      <c r="V9267" s="51">
        <f t="shared" si="1023"/>
        <v>2951.3226575342428</v>
      </c>
      <c r="W9267" s="53">
        <f t="shared" si="1024"/>
        <v>-6.4805220459043245E-3</v>
      </c>
      <c r="X9267" s="53" t="str">
        <f t="shared" si="1025"/>
        <v/>
      </c>
      <c r="Y9267" s="54" t="str">
        <f t="shared" si="1026"/>
        <v/>
      </c>
    </row>
    <row r="9268" spans="17:25" x14ac:dyDescent="0.25">
      <c r="Q9268" s="47">
        <f t="shared" si="1022"/>
        <v>2017</v>
      </c>
      <c r="R9268" s="48" t="str">
        <f t="shared" si="1020"/>
        <v>20174</v>
      </c>
      <c r="S9268" s="49">
        <v>42830</v>
      </c>
      <c r="T9268" s="55">
        <v>2869.32</v>
      </c>
      <c r="U9268" s="50">
        <f t="shared" si="1021"/>
        <v>2877.8216666666681</v>
      </c>
      <c r="V9268" s="51">
        <f t="shared" si="1023"/>
        <v>2951.3226575342428</v>
      </c>
      <c r="W9268" s="53">
        <f t="shared" si="1024"/>
        <v>8.5459054648451271E-4</v>
      </c>
      <c r="X9268" s="53" t="str">
        <f t="shared" si="1025"/>
        <v/>
      </c>
      <c r="Y9268" s="54" t="str">
        <f t="shared" si="1026"/>
        <v/>
      </c>
    </row>
    <row r="9269" spans="17:25" x14ac:dyDescent="0.25">
      <c r="Q9269" s="47">
        <f t="shared" si="1022"/>
        <v>2017</v>
      </c>
      <c r="R9269" s="48" t="str">
        <f t="shared" si="1020"/>
        <v>20174</v>
      </c>
      <c r="S9269" s="49">
        <v>42831</v>
      </c>
      <c r="T9269" s="55">
        <v>2857.65</v>
      </c>
      <c r="U9269" s="50">
        <f t="shared" si="1021"/>
        <v>2877.8216666666681</v>
      </c>
      <c r="V9269" s="51">
        <f t="shared" si="1023"/>
        <v>2951.3226575342428</v>
      </c>
      <c r="W9269" s="53">
        <f t="shared" si="1024"/>
        <v>-4.0671657396177396E-3</v>
      </c>
      <c r="X9269" s="53" t="str">
        <f t="shared" si="1025"/>
        <v/>
      </c>
      <c r="Y9269" s="54" t="str">
        <f t="shared" si="1026"/>
        <v/>
      </c>
    </row>
    <row r="9270" spans="17:25" x14ac:dyDescent="0.25">
      <c r="Q9270" s="47">
        <f t="shared" si="1022"/>
        <v>2017</v>
      </c>
      <c r="R9270" s="48" t="str">
        <f t="shared" si="1020"/>
        <v>20174</v>
      </c>
      <c r="S9270" s="49">
        <v>42832</v>
      </c>
      <c r="T9270" s="55">
        <v>2853.1</v>
      </c>
      <c r="U9270" s="50">
        <f t="shared" si="1021"/>
        <v>2877.8216666666681</v>
      </c>
      <c r="V9270" s="51">
        <f t="shared" si="1023"/>
        <v>2951.3226575342428</v>
      </c>
      <c r="W9270" s="53">
        <f t="shared" si="1024"/>
        <v>-1.5922173814149065E-3</v>
      </c>
      <c r="X9270" s="53" t="str">
        <f t="shared" si="1025"/>
        <v/>
      </c>
      <c r="Y9270" s="54" t="str">
        <f t="shared" si="1026"/>
        <v/>
      </c>
    </row>
    <row r="9271" spans="17:25" x14ac:dyDescent="0.25">
      <c r="Q9271" s="47">
        <f t="shared" si="1022"/>
        <v>2017</v>
      </c>
      <c r="R9271" s="48" t="str">
        <f t="shared" si="1020"/>
        <v>20174</v>
      </c>
      <c r="S9271" s="49">
        <v>42833</v>
      </c>
      <c r="T9271" s="55">
        <v>2858</v>
      </c>
      <c r="U9271" s="50">
        <f t="shared" si="1021"/>
        <v>2877.8216666666681</v>
      </c>
      <c r="V9271" s="51">
        <f t="shared" si="1023"/>
        <v>2951.3226575342428</v>
      </c>
      <c r="W9271" s="53">
        <f t="shared" si="1024"/>
        <v>1.7174301636815326E-3</v>
      </c>
      <c r="X9271" s="53" t="str">
        <f t="shared" si="1025"/>
        <v/>
      </c>
      <c r="Y9271" s="54" t="str">
        <f t="shared" si="1026"/>
        <v/>
      </c>
    </row>
    <row r="9272" spans="17:25" x14ac:dyDescent="0.25">
      <c r="Q9272" s="47">
        <f t="shared" si="1022"/>
        <v>2017</v>
      </c>
      <c r="R9272" s="48" t="str">
        <f t="shared" si="1020"/>
        <v>20174</v>
      </c>
      <c r="S9272" s="49">
        <v>42834</v>
      </c>
      <c r="T9272" s="55">
        <v>2858</v>
      </c>
      <c r="U9272" s="50">
        <f t="shared" si="1021"/>
        <v>2877.8216666666681</v>
      </c>
      <c r="V9272" s="51">
        <f t="shared" si="1023"/>
        <v>2951.3226575342428</v>
      </c>
      <c r="W9272" s="53">
        <f t="shared" si="1024"/>
        <v>0</v>
      </c>
      <c r="X9272" s="53" t="str">
        <f t="shared" si="1025"/>
        <v/>
      </c>
      <c r="Y9272" s="54" t="str">
        <f t="shared" si="1026"/>
        <v/>
      </c>
    </row>
    <row r="9273" spans="17:25" x14ac:dyDescent="0.25">
      <c r="Q9273" s="47">
        <f t="shared" si="1022"/>
        <v>2017</v>
      </c>
      <c r="R9273" s="48" t="str">
        <f t="shared" si="1020"/>
        <v>20174</v>
      </c>
      <c r="S9273" s="49">
        <v>42835</v>
      </c>
      <c r="T9273" s="55">
        <v>2858</v>
      </c>
      <c r="U9273" s="50">
        <f t="shared" si="1021"/>
        <v>2877.8216666666681</v>
      </c>
      <c r="V9273" s="51">
        <f t="shared" si="1023"/>
        <v>2951.3226575342428</v>
      </c>
      <c r="W9273" s="53">
        <f t="shared" si="1024"/>
        <v>0</v>
      </c>
      <c r="X9273" s="53" t="str">
        <f t="shared" si="1025"/>
        <v/>
      </c>
      <c r="Y9273" s="54" t="str">
        <f t="shared" si="1026"/>
        <v/>
      </c>
    </row>
    <row r="9274" spans="17:25" x14ac:dyDescent="0.25">
      <c r="Q9274" s="47">
        <f t="shared" si="1022"/>
        <v>2017</v>
      </c>
      <c r="R9274" s="48" t="str">
        <f t="shared" si="1020"/>
        <v>20174</v>
      </c>
      <c r="S9274" s="49">
        <v>42836</v>
      </c>
      <c r="T9274" s="55">
        <v>2867.13</v>
      </c>
      <c r="U9274" s="50">
        <f t="shared" si="1021"/>
        <v>2877.8216666666681</v>
      </c>
      <c r="V9274" s="51">
        <f t="shared" si="1023"/>
        <v>2951.3226575342428</v>
      </c>
      <c r="W9274" s="53">
        <f t="shared" si="1024"/>
        <v>3.1945416375087632E-3</v>
      </c>
      <c r="X9274" s="53" t="str">
        <f t="shared" si="1025"/>
        <v/>
      </c>
      <c r="Y9274" s="54" t="str">
        <f t="shared" si="1026"/>
        <v/>
      </c>
    </row>
    <row r="9275" spans="17:25" x14ac:dyDescent="0.25">
      <c r="Q9275" s="47">
        <f t="shared" si="1022"/>
        <v>2017</v>
      </c>
      <c r="R9275" s="48" t="str">
        <f t="shared" si="1020"/>
        <v>20174</v>
      </c>
      <c r="S9275" s="49">
        <v>42837</v>
      </c>
      <c r="T9275" s="55">
        <v>2868.6</v>
      </c>
      <c r="U9275" s="50">
        <f t="shared" si="1021"/>
        <v>2877.8216666666681</v>
      </c>
      <c r="V9275" s="51">
        <f t="shared" si="1023"/>
        <v>2951.3226575342428</v>
      </c>
      <c r="W9275" s="53">
        <f t="shared" si="1024"/>
        <v>5.1270782978085627E-4</v>
      </c>
      <c r="X9275" s="53" t="str">
        <f t="shared" si="1025"/>
        <v/>
      </c>
      <c r="Y9275" s="54" t="str">
        <f t="shared" si="1026"/>
        <v/>
      </c>
    </row>
    <row r="9276" spans="17:25" x14ac:dyDescent="0.25">
      <c r="Q9276" s="47">
        <f t="shared" si="1022"/>
        <v>2017</v>
      </c>
      <c r="R9276" s="48" t="str">
        <f t="shared" si="1020"/>
        <v>20174</v>
      </c>
      <c r="S9276" s="49">
        <v>42838</v>
      </c>
      <c r="T9276" s="55">
        <v>2872.55</v>
      </c>
      <c r="U9276" s="50">
        <f t="shared" si="1021"/>
        <v>2877.8216666666681</v>
      </c>
      <c r="V9276" s="51">
        <f t="shared" si="1023"/>
        <v>2951.3226575342428</v>
      </c>
      <c r="W9276" s="53">
        <f t="shared" si="1024"/>
        <v>1.3769783169490513E-3</v>
      </c>
      <c r="X9276" s="53" t="str">
        <f t="shared" si="1025"/>
        <v/>
      </c>
      <c r="Y9276" s="54" t="str">
        <f t="shared" si="1026"/>
        <v/>
      </c>
    </row>
    <row r="9277" spans="17:25" x14ac:dyDescent="0.25">
      <c r="Q9277" s="47">
        <f t="shared" si="1022"/>
        <v>2017</v>
      </c>
      <c r="R9277" s="48" t="str">
        <f t="shared" si="1020"/>
        <v>20174</v>
      </c>
      <c r="S9277" s="49">
        <v>42839</v>
      </c>
      <c r="T9277" s="55">
        <v>2872.55</v>
      </c>
      <c r="U9277" s="50">
        <f t="shared" si="1021"/>
        <v>2877.8216666666681</v>
      </c>
      <c r="V9277" s="51">
        <f t="shared" si="1023"/>
        <v>2951.3226575342428</v>
      </c>
      <c r="W9277" s="53">
        <f t="shared" si="1024"/>
        <v>0</v>
      </c>
      <c r="X9277" s="53" t="str">
        <f t="shared" si="1025"/>
        <v/>
      </c>
      <c r="Y9277" s="54" t="str">
        <f t="shared" si="1026"/>
        <v/>
      </c>
    </row>
    <row r="9278" spans="17:25" x14ac:dyDescent="0.25">
      <c r="Q9278" s="47">
        <f t="shared" si="1022"/>
        <v>2017</v>
      </c>
      <c r="R9278" s="48" t="str">
        <f t="shared" si="1020"/>
        <v>20174</v>
      </c>
      <c r="S9278" s="49">
        <v>42840</v>
      </c>
      <c r="T9278" s="55">
        <v>2872.55</v>
      </c>
      <c r="U9278" s="50">
        <f t="shared" si="1021"/>
        <v>2877.8216666666681</v>
      </c>
      <c r="V9278" s="51">
        <f t="shared" si="1023"/>
        <v>2951.3226575342428</v>
      </c>
      <c r="W9278" s="53">
        <f t="shared" si="1024"/>
        <v>0</v>
      </c>
      <c r="X9278" s="53" t="str">
        <f t="shared" si="1025"/>
        <v/>
      </c>
      <c r="Y9278" s="54" t="str">
        <f t="shared" si="1026"/>
        <v/>
      </c>
    </row>
    <row r="9279" spans="17:25" x14ac:dyDescent="0.25">
      <c r="Q9279" s="47">
        <f t="shared" si="1022"/>
        <v>2017</v>
      </c>
      <c r="R9279" s="48" t="str">
        <f t="shared" si="1020"/>
        <v>20174</v>
      </c>
      <c r="S9279" s="49">
        <v>42841</v>
      </c>
      <c r="T9279" s="55">
        <v>2872.55</v>
      </c>
      <c r="U9279" s="50">
        <f t="shared" si="1021"/>
        <v>2877.8216666666681</v>
      </c>
      <c r="V9279" s="51">
        <f t="shared" si="1023"/>
        <v>2951.3226575342428</v>
      </c>
      <c r="W9279" s="53">
        <f t="shared" si="1024"/>
        <v>0</v>
      </c>
      <c r="X9279" s="53" t="str">
        <f t="shared" si="1025"/>
        <v/>
      </c>
      <c r="Y9279" s="54" t="str">
        <f t="shared" si="1026"/>
        <v/>
      </c>
    </row>
    <row r="9280" spans="17:25" x14ac:dyDescent="0.25">
      <c r="Q9280" s="47">
        <f t="shared" si="1022"/>
        <v>2017</v>
      </c>
      <c r="R9280" s="48" t="str">
        <f t="shared" si="1020"/>
        <v>20174</v>
      </c>
      <c r="S9280" s="49">
        <v>42842</v>
      </c>
      <c r="T9280" s="55">
        <v>2872.55</v>
      </c>
      <c r="U9280" s="50">
        <f t="shared" si="1021"/>
        <v>2877.8216666666681</v>
      </c>
      <c r="V9280" s="51">
        <f t="shared" si="1023"/>
        <v>2951.3226575342428</v>
      </c>
      <c r="W9280" s="53">
        <f t="shared" si="1024"/>
        <v>0</v>
      </c>
      <c r="X9280" s="53" t="str">
        <f t="shared" si="1025"/>
        <v/>
      </c>
      <c r="Y9280" s="54" t="str">
        <f t="shared" si="1026"/>
        <v/>
      </c>
    </row>
    <row r="9281" spans="17:25" x14ac:dyDescent="0.25">
      <c r="Q9281" s="47">
        <f t="shared" si="1022"/>
        <v>2017</v>
      </c>
      <c r="R9281" s="48" t="str">
        <f t="shared" si="1020"/>
        <v>20174</v>
      </c>
      <c r="S9281" s="49">
        <v>42843</v>
      </c>
      <c r="T9281" s="55">
        <v>2854.89</v>
      </c>
      <c r="U9281" s="50">
        <f t="shared" si="1021"/>
        <v>2877.8216666666681</v>
      </c>
      <c r="V9281" s="51">
        <f t="shared" si="1023"/>
        <v>2951.3226575342428</v>
      </c>
      <c r="W9281" s="53">
        <f t="shared" si="1024"/>
        <v>-6.147847731110101E-3</v>
      </c>
      <c r="X9281" s="53" t="str">
        <f t="shared" si="1025"/>
        <v/>
      </c>
      <c r="Y9281" s="54" t="str">
        <f t="shared" si="1026"/>
        <v/>
      </c>
    </row>
    <row r="9282" spans="17:25" x14ac:dyDescent="0.25">
      <c r="Q9282" s="47">
        <f t="shared" si="1022"/>
        <v>2017</v>
      </c>
      <c r="R9282" s="48" t="str">
        <f t="shared" si="1020"/>
        <v>20174</v>
      </c>
      <c r="S9282" s="49">
        <v>42844</v>
      </c>
      <c r="T9282" s="55">
        <v>2837.9</v>
      </c>
      <c r="U9282" s="50">
        <f t="shared" si="1021"/>
        <v>2877.8216666666681</v>
      </c>
      <c r="V9282" s="51">
        <f t="shared" si="1023"/>
        <v>2951.3226575342428</v>
      </c>
      <c r="W9282" s="53">
        <f t="shared" si="1024"/>
        <v>-5.951192515298187E-3</v>
      </c>
      <c r="X9282" s="53" t="str">
        <f t="shared" si="1025"/>
        <v/>
      </c>
      <c r="Y9282" s="54" t="str">
        <f t="shared" si="1026"/>
        <v/>
      </c>
    </row>
    <row r="9283" spans="17:25" x14ac:dyDescent="0.25">
      <c r="Q9283" s="47">
        <f t="shared" si="1022"/>
        <v>2017</v>
      </c>
      <c r="R9283" s="48" t="str">
        <f t="shared" si="1020"/>
        <v>20174</v>
      </c>
      <c r="S9283" s="49">
        <v>42845</v>
      </c>
      <c r="T9283" s="55">
        <v>2856.48</v>
      </c>
      <c r="U9283" s="50">
        <f t="shared" si="1021"/>
        <v>2877.8216666666681</v>
      </c>
      <c r="V9283" s="51">
        <f t="shared" si="1023"/>
        <v>2951.3226575342428</v>
      </c>
      <c r="W9283" s="53">
        <f t="shared" si="1024"/>
        <v>6.5470946826877707E-3</v>
      </c>
      <c r="X9283" s="53" t="str">
        <f t="shared" si="1025"/>
        <v/>
      </c>
      <c r="Y9283" s="54" t="str">
        <f t="shared" si="1026"/>
        <v/>
      </c>
    </row>
    <row r="9284" spans="17:25" x14ac:dyDescent="0.25">
      <c r="Q9284" s="47">
        <f t="shared" si="1022"/>
        <v>2017</v>
      </c>
      <c r="R9284" s="48" t="str">
        <f t="shared" si="1020"/>
        <v>20174</v>
      </c>
      <c r="S9284" s="49">
        <v>42846</v>
      </c>
      <c r="T9284" s="55">
        <v>2863.39</v>
      </c>
      <c r="U9284" s="50">
        <f t="shared" si="1021"/>
        <v>2877.8216666666681</v>
      </c>
      <c r="V9284" s="51">
        <f t="shared" si="1023"/>
        <v>2951.3226575342428</v>
      </c>
      <c r="W9284" s="53">
        <f t="shared" si="1024"/>
        <v>2.419061222203478E-3</v>
      </c>
      <c r="X9284" s="53" t="str">
        <f t="shared" si="1025"/>
        <v/>
      </c>
      <c r="Y9284" s="54" t="str">
        <f t="shared" si="1026"/>
        <v/>
      </c>
    </row>
    <row r="9285" spans="17:25" x14ac:dyDescent="0.25">
      <c r="Q9285" s="47">
        <f t="shared" si="1022"/>
        <v>2017</v>
      </c>
      <c r="R9285" s="48" t="str">
        <f t="shared" si="1020"/>
        <v>20174</v>
      </c>
      <c r="S9285" s="49">
        <v>42847</v>
      </c>
      <c r="T9285" s="55">
        <v>2868.89</v>
      </c>
      <c r="U9285" s="50">
        <f t="shared" si="1021"/>
        <v>2877.8216666666681</v>
      </c>
      <c r="V9285" s="51">
        <f t="shared" si="1023"/>
        <v>2951.3226575342428</v>
      </c>
      <c r="W9285" s="53">
        <f t="shared" si="1024"/>
        <v>1.9208001704273947E-3</v>
      </c>
      <c r="X9285" s="53" t="str">
        <f t="shared" si="1025"/>
        <v/>
      </c>
      <c r="Y9285" s="54" t="str">
        <f t="shared" si="1026"/>
        <v/>
      </c>
    </row>
    <row r="9286" spans="17:25" x14ac:dyDescent="0.25">
      <c r="Q9286" s="47">
        <f t="shared" si="1022"/>
        <v>2017</v>
      </c>
      <c r="R9286" s="48" t="str">
        <f t="shared" si="1020"/>
        <v>20174</v>
      </c>
      <c r="S9286" s="49">
        <v>42848</v>
      </c>
      <c r="T9286" s="55">
        <v>2868.89</v>
      </c>
      <c r="U9286" s="50">
        <f t="shared" si="1021"/>
        <v>2877.8216666666681</v>
      </c>
      <c r="V9286" s="51">
        <f t="shared" si="1023"/>
        <v>2951.3226575342428</v>
      </c>
      <c r="W9286" s="53">
        <f t="shared" si="1024"/>
        <v>0</v>
      </c>
      <c r="X9286" s="53" t="str">
        <f t="shared" si="1025"/>
        <v/>
      </c>
      <c r="Y9286" s="54" t="str">
        <f t="shared" si="1026"/>
        <v/>
      </c>
    </row>
    <row r="9287" spans="17:25" x14ac:dyDescent="0.25">
      <c r="Q9287" s="47">
        <f t="shared" si="1022"/>
        <v>2017</v>
      </c>
      <c r="R9287" s="48" t="str">
        <f t="shared" ref="R9287:R9350" si="1027">+YEAR(S9287)&amp;MONTH(S9287)</f>
        <v>20174</v>
      </c>
      <c r="S9287" s="49">
        <v>42849</v>
      </c>
      <c r="T9287" s="55">
        <v>2868.89</v>
      </c>
      <c r="U9287" s="50">
        <f t="shared" ref="U9287:U9350" si="1028">+AVERAGEIF($R$3:$R$12000,R9287,$T$3:$T$12000)</f>
        <v>2877.8216666666681</v>
      </c>
      <c r="V9287" s="51">
        <f t="shared" si="1023"/>
        <v>2951.3226575342428</v>
      </c>
      <c r="W9287" s="53">
        <f t="shared" si="1024"/>
        <v>0</v>
      </c>
      <c r="X9287" s="53" t="str">
        <f t="shared" si="1025"/>
        <v/>
      </c>
      <c r="Y9287" s="54" t="str">
        <f t="shared" si="1026"/>
        <v/>
      </c>
    </row>
    <row r="9288" spans="17:25" x14ac:dyDescent="0.25">
      <c r="Q9288" s="47">
        <f t="shared" ref="Q9288:Q9351" si="1029">+YEAR(S9288)</f>
        <v>2017</v>
      </c>
      <c r="R9288" s="48" t="str">
        <f t="shared" si="1027"/>
        <v>20174</v>
      </c>
      <c r="S9288" s="49">
        <v>42850</v>
      </c>
      <c r="T9288" s="55">
        <v>2871.98</v>
      </c>
      <c r="U9288" s="50">
        <f t="shared" si="1028"/>
        <v>2877.8216666666681</v>
      </c>
      <c r="V9288" s="51">
        <f t="shared" ref="V9288:V9351" si="1030">+AVERAGEIF($Q$3:$Q$12000,Q9288,$T$3:$T$12000)</f>
        <v>2951.3226575342428</v>
      </c>
      <c r="W9288" s="53">
        <f t="shared" si="1024"/>
        <v>1.0770716200343422E-3</v>
      </c>
      <c r="X9288" s="53" t="str">
        <f t="shared" si="1025"/>
        <v/>
      </c>
      <c r="Y9288" s="54" t="str">
        <f t="shared" si="1026"/>
        <v/>
      </c>
    </row>
    <row r="9289" spans="17:25" x14ac:dyDescent="0.25">
      <c r="Q9289" s="47">
        <f t="shared" si="1029"/>
        <v>2017</v>
      </c>
      <c r="R9289" s="48" t="str">
        <f t="shared" si="1027"/>
        <v>20174</v>
      </c>
      <c r="S9289" s="49">
        <v>42851</v>
      </c>
      <c r="T9289" s="55">
        <v>2899.13</v>
      </c>
      <c r="U9289" s="50">
        <f t="shared" si="1028"/>
        <v>2877.8216666666681</v>
      </c>
      <c r="V9289" s="51">
        <f t="shared" si="1030"/>
        <v>2951.3226575342428</v>
      </c>
      <c r="W9289" s="53">
        <f t="shared" ref="W9289:W9352" si="1031">+T9289/T9288-1</f>
        <v>9.4534084499195981E-3</v>
      </c>
      <c r="X9289" s="53" t="str">
        <f t="shared" ref="X9289:X9352" si="1032">IF(U9289/U9288-1=0,"",U9289/U9288-1)</f>
        <v/>
      </c>
      <c r="Y9289" s="54" t="str">
        <f t="shared" ref="Y9289:Y9352" si="1033">+IF(V9289=V9288,"",V9289/V9288-1)</f>
        <v/>
      </c>
    </row>
    <row r="9290" spans="17:25" x14ac:dyDescent="0.25">
      <c r="Q9290" s="47">
        <f t="shared" si="1029"/>
        <v>2017</v>
      </c>
      <c r="R9290" s="48" t="str">
        <f t="shared" si="1027"/>
        <v>20174</v>
      </c>
      <c r="S9290" s="49">
        <v>42852</v>
      </c>
      <c r="T9290" s="55">
        <v>2928.07</v>
      </c>
      <c r="U9290" s="50">
        <f t="shared" si="1028"/>
        <v>2877.8216666666681</v>
      </c>
      <c r="V9290" s="51">
        <f t="shared" si="1030"/>
        <v>2951.3226575342428</v>
      </c>
      <c r="W9290" s="53">
        <f t="shared" si="1031"/>
        <v>9.9823050363385679E-3</v>
      </c>
      <c r="X9290" s="53" t="str">
        <f t="shared" si="1032"/>
        <v/>
      </c>
      <c r="Y9290" s="54" t="str">
        <f t="shared" si="1033"/>
        <v/>
      </c>
    </row>
    <row r="9291" spans="17:25" x14ac:dyDescent="0.25">
      <c r="Q9291" s="47">
        <f t="shared" si="1029"/>
        <v>2017</v>
      </c>
      <c r="R9291" s="48" t="str">
        <f t="shared" si="1027"/>
        <v>20174</v>
      </c>
      <c r="S9291" s="49">
        <v>42853</v>
      </c>
      <c r="T9291" s="55">
        <v>2944.31</v>
      </c>
      <c r="U9291" s="50">
        <f t="shared" si="1028"/>
        <v>2877.8216666666681</v>
      </c>
      <c r="V9291" s="51">
        <f t="shared" si="1030"/>
        <v>2951.3226575342428</v>
      </c>
      <c r="W9291" s="53">
        <f t="shared" si="1031"/>
        <v>5.5463154910913026E-3</v>
      </c>
      <c r="X9291" s="53" t="str">
        <f t="shared" si="1032"/>
        <v/>
      </c>
      <c r="Y9291" s="54" t="str">
        <f t="shared" si="1033"/>
        <v/>
      </c>
    </row>
    <row r="9292" spans="17:25" x14ac:dyDescent="0.25">
      <c r="Q9292" s="47">
        <f t="shared" si="1029"/>
        <v>2017</v>
      </c>
      <c r="R9292" s="48" t="str">
        <f t="shared" si="1027"/>
        <v>20174</v>
      </c>
      <c r="S9292" s="49">
        <v>42854</v>
      </c>
      <c r="T9292" s="55">
        <v>2947.85</v>
      </c>
      <c r="U9292" s="50">
        <f t="shared" si="1028"/>
        <v>2877.8216666666681</v>
      </c>
      <c r="V9292" s="51">
        <f t="shared" si="1030"/>
        <v>2951.3226575342428</v>
      </c>
      <c r="W9292" s="53">
        <f t="shared" si="1031"/>
        <v>1.2023190492849167E-3</v>
      </c>
      <c r="X9292" s="53" t="str">
        <f t="shared" si="1032"/>
        <v/>
      </c>
      <c r="Y9292" s="54" t="str">
        <f t="shared" si="1033"/>
        <v/>
      </c>
    </row>
    <row r="9293" spans="17:25" x14ac:dyDescent="0.25">
      <c r="Q9293" s="47">
        <f t="shared" si="1029"/>
        <v>2017</v>
      </c>
      <c r="R9293" s="48" t="str">
        <f t="shared" si="1027"/>
        <v>20174</v>
      </c>
      <c r="S9293" s="49">
        <v>42855</v>
      </c>
      <c r="T9293" s="55">
        <v>2947.85</v>
      </c>
      <c r="U9293" s="50">
        <f t="shared" si="1028"/>
        <v>2877.8216666666681</v>
      </c>
      <c r="V9293" s="51">
        <f t="shared" si="1030"/>
        <v>2951.3226575342428</v>
      </c>
      <c r="W9293" s="53">
        <f t="shared" si="1031"/>
        <v>0</v>
      </c>
      <c r="X9293" s="53" t="str">
        <f t="shared" si="1032"/>
        <v/>
      </c>
      <c r="Y9293" s="54" t="str">
        <f t="shared" si="1033"/>
        <v/>
      </c>
    </row>
    <row r="9294" spans="17:25" x14ac:dyDescent="0.25">
      <c r="Q9294" s="47">
        <f t="shared" si="1029"/>
        <v>2017</v>
      </c>
      <c r="R9294" s="48" t="str">
        <f t="shared" si="1027"/>
        <v>20175</v>
      </c>
      <c r="S9294" s="49">
        <v>42856</v>
      </c>
      <c r="T9294" s="55">
        <v>2947.85</v>
      </c>
      <c r="U9294" s="50">
        <f t="shared" si="1028"/>
        <v>2923.6129032258059</v>
      </c>
      <c r="V9294" s="51">
        <f t="shared" si="1030"/>
        <v>2951.3226575342428</v>
      </c>
      <c r="W9294" s="53">
        <f t="shared" si="1031"/>
        <v>0</v>
      </c>
      <c r="X9294" s="53">
        <f t="shared" si="1032"/>
        <v>1.5911770034095607E-2</v>
      </c>
      <c r="Y9294" s="54" t="str">
        <f t="shared" si="1033"/>
        <v/>
      </c>
    </row>
    <row r="9295" spans="17:25" x14ac:dyDescent="0.25">
      <c r="Q9295" s="47">
        <f t="shared" si="1029"/>
        <v>2017</v>
      </c>
      <c r="R9295" s="48" t="str">
        <f t="shared" si="1027"/>
        <v>20175</v>
      </c>
      <c r="S9295" s="49">
        <v>42857</v>
      </c>
      <c r="T9295" s="55">
        <v>2947.85</v>
      </c>
      <c r="U9295" s="50">
        <f t="shared" si="1028"/>
        <v>2923.6129032258059</v>
      </c>
      <c r="V9295" s="51">
        <f t="shared" si="1030"/>
        <v>2951.3226575342428</v>
      </c>
      <c r="W9295" s="53">
        <f t="shared" si="1031"/>
        <v>0</v>
      </c>
      <c r="X9295" s="53" t="str">
        <f t="shared" si="1032"/>
        <v/>
      </c>
      <c r="Y9295" s="54" t="str">
        <f t="shared" si="1033"/>
        <v/>
      </c>
    </row>
    <row r="9296" spans="17:25" x14ac:dyDescent="0.25">
      <c r="Q9296" s="47">
        <f t="shared" si="1029"/>
        <v>2017</v>
      </c>
      <c r="R9296" s="48" t="str">
        <f t="shared" si="1027"/>
        <v>20175</v>
      </c>
      <c r="S9296" s="49">
        <v>42858</v>
      </c>
      <c r="T9296" s="55">
        <v>2945.53</v>
      </c>
      <c r="U9296" s="50">
        <f t="shared" si="1028"/>
        <v>2923.6129032258059</v>
      </c>
      <c r="V9296" s="51">
        <f t="shared" si="1030"/>
        <v>2951.3226575342428</v>
      </c>
      <c r="W9296" s="53">
        <f t="shared" si="1031"/>
        <v>-7.8701426463345658E-4</v>
      </c>
      <c r="X9296" s="53" t="str">
        <f t="shared" si="1032"/>
        <v/>
      </c>
      <c r="Y9296" s="54" t="str">
        <f t="shared" si="1033"/>
        <v/>
      </c>
    </row>
    <row r="9297" spans="17:25" x14ac:dyDescent="0.25">
      <c r="Q9297" s="47">
        <f t="shared" si="1029"/>
        <v>2017</v>
      </c>
      <c r="R9297" s="48" t="str">
        <f t="shared" si="1027"/>
        <v>20175</v>
      </c>
      <c r="S9297" s="49">
        <v>42859</v>
      </c>
      <c r="T9297" s="55">
        <v>2930.17</v>
      </c>
      <c r="U9297" s="50">
        <f t="shared" si="1028"/>
        <v>2923.6129032258059</v>
      </c>
      <c r="V9297" s="51">
        <f t="shared" si="1030"/>
        <v>2951.3226575342428</v>
      </c>
      <c r="W9297" s="53">
        <f t="shared" si="1031"/>
        <v>-5.2146812288450528E-3</v>
      </c>
      <c r="X9297" s="53" t="str">
        <f t="shared" si="1032"/>
        <v/>
      </c>
      <c r="Y9297" s="54" t="str">
        <f t="shared" si="1033"/>
        <v/>
      </c>
    </row>
    <row r="9298" spans="17:25" x14ac:dyDescent="0.25">
      <c r="Q9298" s="47">
        <f t="shared" si="1029"/>
        <v>2017</v>
      </c>
      <c r="R9298" s="48" t="str">
        <f t="shared" si="1027"/>
        <v>20175</v>
      </c>
      <c r="S9298" s="49">
        <v>42860</v>
      </c>
      <c r="T9298" s="55">
        <v>2967.44</v>
      </c>
      <c r="U9298" s="50">
        <f t="shared" si="1028"/>
        <v>2923.6129032258059</v>
      </c>
      <c r="V9298" s="51">
        <f t="shared" si="1030"/>
        <v>2951.3226575342428</v>
      </c>
      <c r="W9298" s="53">
        <f t="shared" si="1031"/>
        <v>1.2719398533190818E-2</v>
      </c>
      <c r="X9298" s="53" t="str">
        <f t="shared" si="1032"/>
        <v/>
      </c>
      <c r="Y9298" s="54" t="str">
        <f t="shared" si="1033"/>
        <v/>
      </c>
    </row>
    <row r="9299" spans="17:25" x14ac:dyDescent="0.25">
      <c r="Q9299" s="47">
        <f t="shared" si="1029"/>
        <v>2017</v>
      </c>
      <c r="R9299" s="48" t="str">
        <f t="shared" si="1027"/>
        <v>20175</v>
      </c>
      <c r="S9299" s="49">
        <v>42861</v>
      </c>
      <c r="T9299" s="55">
        <v>2961.78</v>
      </c>
      <c r="U9299" s="50">
        <f t="shared" si="1028"/>
        <v>2923.6129032258059</v>
      </c>
      <c r="V9299" s="51">
        <f t="shared" si="1030"/>
        <v>2951.3226575342428</v>
      </c>
      <c r="W9299" s="53">
        <f t="shared" si="1031"/>
        <v>-1.9073679670018606E-3</v>
      </c>
      <c r="X9299" s="53" t="str">
        <f t="shared" si="1032"/>
        <v/>
      </c>
      <c r="Y9299" s="54" t="str">
        <f t="shared" si="1033"/>
        <v/>
      </c>
    </row>
    <row r="9300" spans="17:25" x14ac:dyDescent="0.25">
      <c r="Q9300" s="47">
        <f t="shared" si="1029"/>
        <v>2017</v>
      </c>
      <c r="R9300" s="48" t="str">
        <f t="shared" si="1027"/>
        <v>20175</v>
      </c>
      <c r="S9300" s="49">
        <v>42862</v>
      </c>
      <c r="T9300" s="55">
        <v>2961.78</v>
      </c>
      <c r="U9300" s="50">
        <f t="shared" si="1028"/>
        <v>2923.6129032258059</v>
      </c>
      <c r="V9300" s="51">
        <f t="shared" si="1030"/>
        <v>2951.3226575342428</v>
      </c>
      <c r="W9300" s="53">
        <f t="shared" si="1031"/>
        <v>0</v>
      </c>
      <c r="X9300" s="53" t="str">
        <f t="shared" si="1032"/>
        <v/>
      </c>
      <c r="Y9300" s="54" t="str">
        <f t="shared" si="1033"/>
        <v/>
      </c>
    </row>
    <row r="9301" spans="17:25" x14ac:dyDescent="0.25">
      <c r="Q9301" s="47">
        <f t="shared" si="1029"/>
        <v>2017</v>
      </c>
      <c r="R9301" s="48" t="str">
        <f t="shared" si="1027"/>
        <v>20175</v>
      </c>
      <c r="S9301" s="49">
        <v>42863</v>
      </c>
      <c r="T9301" s="55">
        <v>2961.78</v>
      </c>
      <c r="U9301" s="50">
        <f t="shared" si="1028"/>
        <v>2923.6129032258059</v>
      </c>
      <c r="V9301" s="51">
        <f t="shared" si="1030"/>
        <v>2951.3226575342428</v>
      </c>
      <c r="W9301" s="53">
        <f t="shared" si="1031"/>
        <v>0</v>
      </c>
      <c r="X9301" s="53" t="str">
        <f t="shared" si="1032"/>
        <v/>
      </c>
      <c r="Y9301" s="54" t="str">
        <f t="shared" si="1033"/>
        <v/>
      </c>
    </row>
    <row r="9302" spans="17:25" x14ac:dyDescent="0.25">
      <c r="Q9302" s="47">
        <f t="shared" si="1029"/>
        <v>2017</v>
      </c>
      <c r="R9302" s="48" t="str">
        <f t="shared" si="1027"/>
        <v>20175</v>
      </c>
      <c r="S9302" s="49">
        <v>42864</v>
      </c>
      <c r="T9302" s="55">
        <v>2959.26</v>
      </c>
      <c r="U9302" s="50">
        <f t="shared" si="1028"/>
        <v>2923.6129032258059</v>
      </c>
      <c r="V9302" s="51">
        <f t="shared" si="1030"/>
        <v>2951.3226575342428</v>
      </c>
      <c r="W9302" s="53">
        <f t="shared" si="1031"/>
        <v>-8.5083969774935042E-4</v>
      </c>
      <c r="X9302" s="53" t="str">
        <f t="shared" si="1032"/>
        <v/>
      </c>
      <c r="Y9302" s="54" t="str">
        <f t="shared" si="1033"/>
        <v/>
      </c>
    </row>
    <row r="9303" spans="17:25" x14ac:dyDescent="0.25">
      <c r="Q9303" s="47">
        <f t="shared" si="1029"/>
        <v>2017</v>
      </c>
      <c r="R9303" s="48" t="str">
        <f t="shared" si="1027"/>
        <v>20175</v>
      </c>
      <c r="S9303" s="49">
        <v>42865</v>
      </c>
      <c r="T9303" s="55">
        <v>2967.24</v>
      </c>
      <c r="U9303" s="50">
        <f t="shared" si="1028"/>
        <v>2923.6129032258059</v>
      </c>
      <c r="V9303" s="51">
        <f t="shared" si="1030"/>
        <v>2951.3226575342428</v>
      </c>
      <c r="W9303" s="53">
        <f t="shared" si="1031"/>
        <v>2.6966201009710478E-3</v>
      </c>
      <c r="X9303" s="53" t="str">
        <f t="shared" si="1032"/>
        <v/>
      </c>
      <c r="Y9303" s="54" t="str">
        <f t="shared" si="1033"/>
        <v/>
      </c>
    </row>
    <row r="9304" spans="17:25" x14ac:dyDescent="0.25">
      <c r="Q9304" s="47">
        <f t="shared" si="1029"/>
        <v>2017</v>
      </c>
      <c r="R9304" s="48" t="str">
        <f t="shared" si="1027"/>
        <v>20175</v>
      </c>
      <c r="S9304" s="49">
        <v>42866</v>
      </c>
      <c r="T9304" s="55">
        <v>2949.35</v>
      </c>
      <c r="U9304" s="50">
        <f t="shared" si="1028"/>
        <v>2923.6129032258059</v>
      </c>
      <c r="V9304" s="51">
        <f t="shared" si="1030"/>
        <v>2951.3226575342428</v>
      </c>
      <c r="W9304" s="53">
        <f t="shared" si="1031"/>
        <v>-6.029171890376217E-3</v>
      </c>
      <c r="X9304" s="53" t="str">
        <f t="shared" si="1032"/>
        <v/>
      </c>
      <c r="Y9304" s="54" t="str">
        <f t="shared" si="1033"/>
        <v/>
      </c>
    </row>
    <row r="9305" spans="17:25" x14ac:dyDescent="0.25">
      <c r="Q9305" s="47">
        <f t="shared" si="1029"/>
        <v>2017</v>
      </c>
      <c r="R9305" s="48" t="str">
        <f t="shared" si="1027"/>
        <v>20175</v>
      </c>
      <c r="S9305" s="49">
        <v>42867</v>
      </c>
      <c r="T9305" s="55">
        <v>2933.92</v>
      </c>
      <c r="U9305" s="50">
        <f t="shared" si="1028"/>
        <v>2923.6129032258059</v>
      </c>
      <c r="V9305" s="51">
        <f t="shared" si="1030"/>
        <v>2951.3226575342428</v>
      </c>
      <c r="W9305" s="53">
        <f t="shared" si="1031"/>
        <v>-5.231661213487615E-3</v>
      </c>
      <c r="X9305" s="53" t="str">
        <f t="shared" si="1032"/>
        <v/>
      </c>
      <c r="Y9305" s="54" t="str">
        <f t="shared" si="1033"/>
        <v/>
      </c>
    </row>
    <row r="9306" spans="17:25" x14ac:dyDescent="0.25">
      <c r="Q9306" s="47">
        <f t="shared" si="1029"/>
        <v>2017</v>
      </c>
      <c r="R9306" s="48" t="str">
        <f t="shared" si="1027"/>
        <v>20175</v>
      </c>
      <c r="S9306" s="49">
        <v>42868</v>
      </c>
      <c r="T9306" s="55">
        <v>2918.69</v>
      </c>
      <c r="U9306" s="50">
        <f t="shared" si="1028"/>
        <v>2923.6129032258059</v>
      </c>
      <c r="V9306" s="51">
        <f t="shared" si="1030"/>
        <v>2951.3226575342428</v>
      </c>
      <c r="W9306" s="53">
        <f t="shared" si="1031"/>
        <v>-5.1910072530948481E-3</v>
      </c>
      <c r="X9306" s="53" t="str">
        <f t="shared" si="1032"/>
        <v/>
      </c>
      <c r="Y9306" s="54" t="str">
        <f t="shared" si="1033"/>
        <v/>
      </c>
    </row>
    <row r="9307" spans="17:25" x14ac:dyDescent="0.25">
      <c r="Q9307" s="47">
        <f t="shared" si="1029"/>
        <v>2017</v>
      </c>
      <c r="R9307" s="48" t="str">
        <f t="shared" si="1027"/>
        <v>20175</v>
      </c>
      <c r="S9307" s="49">
        <v>42869</v>
      </c>
      <c r="T9307" s="55">
        <v>2918.69</v>
      </c>
      <c r="U9307" s="50">
        <f t="shared" si="1028"/>
        <v>2923.6129032258059</v>
      </c>
      <c r="V9307" s="51">
        <f t="shared" si="1030"/>
        <v>2951.3226575342428</v>
      </c>
      <c r="W9307" s="53">
        <f t="shared" si="1031"/>
        <v>0</v>
      </c>
      <c r="X9307" s="53" t="str">
        <f t="shared" si="1032"/>
        <v/>
      </c>
      <c r="Y9307" s="54" t="str">
        <f t="shared" si="1033"/>
        <v/>
      </c>
    </row>
    <row r="9308" spans="17:25" x14ac:dyDescent="0.25">
      <c r="Q9308" s="47">
        <f t="shared" si="1029"/>
        <v>2017</v>
      </c>
      <c r="R9308" s="48" t="str">
        <f t="shared" si="1027"/>
        <v>20175</v>
      </c>
      <c r="S9308" s="49">
        <v>42870</v>
      </c>
      <c r="T9308" s="55">
        <v>2918.69</v>
      </c>
      <c r="U9308" s="50">
        <f t="shared" si="1028"/>
        <v>2923.6129032258059</v>
      </c>
      <c r="V9308" s="51">
        <f t="shared" si="1030"/>
        <v>2951.3226575342428</v>
      </c>
      <c r="W9308" s="53">
        <f t="shared" si="1031"/>
        <v>0</v>
      </c>
      <c r="X9308" s="53" t="str">
        <f t="shared" si="1032"/>
        <v/>
      </c>
      <c r="Y9308" s="54" t="str">
        <f t="shared" si="1033"/>
        <v/>
      </c>
    </row>
    <row r="9309" spans="17:25" x14ac:dyDescent="0.25">
      <c r="Q9309" s="47">
        <f t="shared" si="1029"/>
        <v>2017</v>
      </c>
      <c r="R9309" s="48" t="str">
        <f t="shared" si="1027"/>
        <v>20175</v>
      </c>
      <c r="S9309" s="49">
        <v>42871</v>
      </c>
      <c r="T9309" s="55">
        <v>2883.87</v>
      </c>
      <c r="U9309" s="50">
        <f t="shared" si="1028"/>
        <v>2923.6129032258059</v>
      </c>
      <c r="V9309" s="51">
        <f t="shared" si="1030"/>
        <v>2951.3226575342428</v>
      </c>
      <c r="W9309" s="53">
        <f t="shared" si="1031"/>
        <v>-1.1930009696130894E-2</v>
      </c>
      <c r="X9309" s="53" t="str">
        <f t="shared" si="1032"/>
        <v/>
      </c>
      <c r="Y9309" s="54" t="str">
        <f t="shared" si="1033"/>
        <v/>
      </c>
    </row>
    <row r="9310" spans="17:25" x14ac:dyDescent="0.25">
      <c r="Q9310" s="47">
        <f t="shared" si="1029"/>
        <v>2017</v>
      </c>
      <c r="R9310" s="48" t="str">
        <f t="shared" si="1027"/>
        <v>20175</v>
      </c>
      <c r="S9310" s="49">
        <v>42872</v>
      </c>
      <c r="T9310" s="55">
        <v>2873.22</v>
      </c>
      <c r="U9310" s="50">
        <f t="shared" si="1028"/>
        <v>2923.6129032258059</v>
      </c>
      <c r="V9310" s="51">
        <f t="shared" si="1030"/>
        <v>2951.3226575342428</v>
      </c>
      <c r="W9310" s="53">
        <f t="shared" si="1031"/>
        <v>-3.6929542593806541E-3</v>
      </c>
      <c r="X9310" s="53" t="str">
        <f t="shared" si="1032"/>
        <v/>
      </c>
      <c r="Y9310" s="54" t="str">
        <f t="shared" si="1033"/>
        <v/>
      </c>
    </row>
    <row r="9311" spans="17:25" x14ac:dyDescent="0.25">
      <c r="Q9311" s="47">
        <f t="shared" si="1029"/>
        <v>2017</v>
      </c>
      <c r="R9311" s="48" t="str">
        <f t="shared" si="1027"/>
        <v>20175</v>
      </c>
      <c r="S9311" s="49">
        <v>42873</v>
      </c>
      <c r="T9311" s="55">
        <v>2893.4</v>
      </c>
      <c r="U9311" s="50">
        <f t="shared" si="1028"/>
        <v>2923.6129032258059</v>
      </c>
      <c r="V9311" s="51">
        <f t="shared" si="1030"/>
        <v>2951.3226575342428</v>
      </c>
      <c r="W9311" s="53">
        <f t="shared" si="1031"/>
        <v>7.0234788843179796E-3</v>
      </c>
      <c r="X9311" s="53" t="str">
        <f t="shared" si="1032"/>
        <v/>
      </c>
      <c r="Y9311" s="54" t="str">
        <f t="shared" si="1033"/>
        <v/>
      </c>
    </row>
    <row r="9312" spans="17:25" x14ac:dyDescent="0.25">
      <c r="Q9312" s="47">
        <f t="shared" si="1029"/>
        <v>2017</v>
      </c>
      <c r="R9312" s="48" t="str">
        <f t="shared" si="1027"/>
        <v>20175</v>
      </c>
      <c r="S9312" s="49">
        <v>42874</v>
      </c>
      <c r="T9312" s="55">
        <v>2932.16</v>
      </c>
      <c r="U9312" s="50">
        <f t="shared" si="1028"/>
        <v>2923.6129032258059</v>
      </c>
      <c r="V9312" s="51">
        <f t="shared" si="1030"/>
        <v>2951.3226575342428</v>
      </c>
      <c r="W9312" s="53">
        <f t="shared" si="1031"/>
        <v>1.3396004700352515E-2</v>
      </c>
      <c r="X9312" s="53" t="str">
        <f t="shared" si="1032"/>
        <v/>
      </c>
      <c r="Y9312" s="54" t="str">
        <f t="shared" si="1033"/>
        <v/>
      </c>
    </row>
    <row r="9313" spans="17:25" x14ac:dyDescent="0.25">
      <c r="Q9313" s="47">
        <f t="shared" si="1029"/>
        <v>2017</v>
      </c>
      <c r="R9313" s="48" t="str">
        <f t="shared" si="1027"/>
        <v>20175</v>
      </c>
      <c r="S9313" s="49">
        <v>42875</v>
      </c>
      <c r="T9313" s="55">
        <v>2889.45</v>
      </c>
      <c r="U9313" s="50">
        <f t="shared" si="1028"/>
        <v>2923.6129032258059</v>
      </c>
      <c r="V9313" s="51">
        <f t="shared" si="1030"/>
        <v>2951.3226575342428</v>
      </c>
      <c r="W9313" s="53">
        <f t="shared" si="1031"/>
        <v>-1.4566053694204939E-2</v>
      </c>
      <c r="X9313" s="53" t="str">
        <f t="shared" si="1032"/>
        <v/>
      </c>
      <c r="Y9313" s="54" t="str">
        <f t="shared" si="1033"/>
        <v/>
      </c>
    </row>
    <row r="9314" spans="17:25" x14ac:dyDescent="0.25">
      <c r="Q9314" s="47">
        <f t="shared" si="1029"/>
        <v>2017</v>
      </c>
      <c r="R9314" s="48" t="str">
        <f t="shared" si="1027"/>
        <v>20175</v>
      </c>
      <c r="S9314" s="49">
        <v>42876</v>
      </c>
      <c r="T9314" s="55">
        <v>2889.45</v>
      </c>
      <c r="U9314" s="50">
        <f t="shared" si="1028"/>
        <v>2923.6129032258059</v>
      </c>
      <c r="V9314" s="51">
        <f t="shared" si="1030"/>
        <v>2951.3226575342428</v>
      </c>
      <c r="W9314" s="53">
        <f t="shared" si="1031"/>
        <v>0</v>
      </c>
      <c r="X9314" s="53" t="str">
        <f t="shared" si="1032"/>
        <v/>
      </c>
      <c r="Y9314" s="54" t="str">
        <f t="shared" si="1033"/>
        <v/>
      </c>
    </row>
    <row r="9315" spans="17:25" x14ac:dyDescent="0.25">
      <c r="Q9315" s="47">
        <f t="shared" si="1029"/>
        <v>2017</v>
      </c>
      <c r="R9315" s="48" t="str">
        <f t="shared" si="1027"/>
        <v>20175</v>
      </c>
      <c r="S9315" s="49">
        <v>42877</v>
      </c>
      <c r="T9315" s="55">
        <v>2889.45</v>
      </c>
      <c r="U9315" s="50">
        <f t="shared" si="1028"/>
        <v>2923.6129032258059</v>
      </c>
      <c r="V9315" s="51">
        <f t="shared" si="1030"/>
        <v>2951.3226575342428</v>
      </c>
      <c r="W9315" s="53">
        <f t="shared" si="1031"/>
        <v>0</v>
      </c>
      <c r="X9315" s="53" t="str">
        <f t="shared" si="1032"/>
        <v/>
      </c>
      <c r="Y9315" s="54" t="str">
        <f t="shared" si="1033"/>
        <v/>
      </c>
    </row>
    <row r="9316" spans="17:25" x14ac:dyDescent="0.25">
      <c r="Q9316" s="47">
        <f t="shared" si="1029"/>
        <v>2017</v>
      </c>
      <c r="R9316" s="48" t="str">
        <f t="shared" si="1027"/>
        <v>20175</v>
      </c>
      <c r="S9316" s="49">
        <v>42878</v>
      </c>
      <c r="T9316" s="55">
        <v>2895.12</v>
      </c>
      <c r="U9316" s="50">
        <f t="shared" si="1028"/>
        <v>2923.6129032258059</v>
      </c>
      <c r="V9316" s="51">
        <f t="shared" si="1030"/>
        <v>2951.3226575342428</v>
      </c>
      <c r="W9316" s="53">
        <f t="shared" si="1031"/>
        <v>1.9623111664850423E-3</v>
      </c>
      <c r="X9316" s="53" t="str">
        <f t="shared" si="1032"/>
        <v/>
      </c>
      <c r="Y9316" s="54" t="str">
        <f t="shared" si="1033"/>
        <v/>
      </c>
    </row>
    <row r="9317" spans="17:25" x14ac:dyDescent="0.25">
      <c r="Q9317" s="47">
        <f t="shared" si="1029"/>
        <v>2017</v>
      </c>
      <c r="R9317" s="48" t="str">
        <f t="shared" si="1027"/>
        <v>20175</v>
      </c>
      <c r="S9317" s="49">
        <v>42879</v>
      </c>
      <c r="T9317" s="55">
        <v>2904.61</v>
      </c>
      <c r="U9317" s="50">
        <f t="shared" si="1028"/>
        <v>2923.6129032258059</v>
      </c>
      <c r="V9317" s="51">
        <f t="shared" si="1030"/>
        <v>2951.3226575342428</v>
      </c>
      <c r="W9317" s="53">
        <f t="shared" si="1031"/>
        <v>3.2779297576612798E-3</v>
      </c>
      <c r="X9317" s="53" t="str">
        <f t="shared" si="1032"/>
        <v/>
      </c>
      <c r="Y9317" s="54" t="str">
        <f t="shared" si="1033"/>
        <v/>
      </c>
    </row>
    <row r="9318" spans="17:25" x14ac:dyDescent="0.25">
      <c r="Q9318" s="47">
        <f t="shared" si="1029"/>
        <v>2017</v>
      </c>
      <c r="R9318" s="48" t="str">
        <f t="shared" si="1027"/>
        <v>20175</v>
      </c>
      <c r="S9318" s="49">
        <v>42880</v>
      </c>
      <c r="T9318" s="55">
        <v>2905.29</v>
      </c>
      <c r="U9318" s="50">
        <f t="shared" si="1028"/>
        <v>2923.6129032258059</v>
      </c>
      <c r="V9318" s="51">
        <f t="shared" si="1030"/>
        <v>2951.3226575342428</v>
      </c>
      <c r="W9318" s="53">
        <f t="shared" si="1031"/>
        <v>2.3411060348887958E-4</v>
      </c>
      <c r="X9318" s="53" t="str">
        <f t="shared" si="1032"/>
        <v/>
      </c>
      <c r="Y9318" s="54" t="str">
        <f t="shared" si="1033"/>
        <v/>
      </c>
    </row>
    <row r="9319" spans="17:25" x14ac:dyDescent="0.25">
      <c r="Q9319" s="47">
        <f t="shared" si="1029"/>
        <v>2017</v>
      </c>
      <c r="R9319" s="48" t="str">
        <f t="shared" si="1027"/>
        <v>20175</v>
      </c>
      <c r="S9319" s="49">
        <v>42881</v>
      </c>
      <c r="T9319" s="55">
        <v>2911.66</v>
      </c>
      <c r="U9319" s="50">
        <f t="shared" si="1028"/>
        <v>2923.6129032258059</v>
      </c>
      <c r="V9319" s="51">
        <f t="shared" si="1030"/>
        <v>2951.3226575342428</v>
      </c>
      <c r="W9319" s="53">
        <f t="shared" si="1031"/>
        <v>2.192552206492282E-3</v>
      </c>
      <c r="X9319" s="53" t="str">
        <f t="shared" si="1032"/>
        <v/>
      </c>
      <c r="Y9319" s="54" t="str">
        <f t="shared" si="1033"/>
        <v/>
      </c>
    </row>
    <row r="9320" spans="17:25" x14ac:dyDescent="0.25">
      <c r="Q9320" s="47">
        <f t="shared" si="1029"/>
        <v>2017</v>
      </c>
      <c r="R9320" s="48" t="str">
        <f t="shared" si="1027"/>
        <v>20175</v>
      </c>
      <c r="S9320" s="49">
        <v>42882</v>
      </c>
      <c r="T9320" s="55">
        <v>2913.47</v>
      </c>
      <c r="U9320" s="50">
        <f t="shared" si="1028"/>
        <v>2923.6129032258059</v>
      </c>
      <c r="V9320" s="51">
        <f t="shared" si="1030"/>
        <v>2951.3226575342428</v>
      </c>
      <c r="W9320" s="53">
        <f t="shared" si="1031"/>
        <v>6.2163851548602267E-4</v>
      </c>
      <c r="X9320" s="53" t="str">
        <f t="shared" si="1032"/>
        <v/>
      </c>
      <c r="Y9320" s="54" t="str">
        <f t="shared" si="1033"/>
        <v/>
      </c>
    </row>
    <row r="9321" spans="17:25" x14ac:dyDescent="0.25">
      <c r="Q9321" s="47">
        <f t="shared" si="1029"/>
        <v>2017</v>
      </c>
      <c r="R9321" s="48" t="str">
        <f t="shared" si="1027"/>
        <v>20175</v>
      </c>
      <c r="S9321" s="49">
        <v>42883</v>
      </c>
      <c r="T9321" s="55">
        <v>2913.47</v>
      </c>
      <c r="U9321" s="50">
        <f t="shared" si="1028"/>
        <v>2923.6129032258059</v>
      </c>
      <c r="V9321" s="51">
        <f t="shared" si="1030"/>
        <v>2951.3226575342428</v>
      </c>
      <c r="W9321" s="53">
        <f t="shared" si="1031"/>
        <v>0</v>
      </c>
      <c r="X9321" s="53" t="str">
        <f t="shared" si="1032"/>
        <v/>
      </c>
      <c r="Y9321" s="54" t="str">
        <f t="shared" si="1033"/>
        <v/>
      </c>
    </row>
    <row r="9322" spans="17:25" x14ac:dyDescent="0.25">
      <c r="Q9322" s="47">
        <f t="shared" si="1029"/>
        <v>2017</v>
      </c>
      <c r="R9322" s="48" t="str">
        <f t="shared" si="1027"/>
        <v>20175</v>
      </c>
      <c r="S9322" s="49">
        <v>42884</v>
      </c>
      <c r="T9322" s="55">
        <v>2913.47</v>
      </c>
      <c r="U9322" s="50">
        <f t="shared" si="1028"/>
        <v>2923.6129032258059</v>
      </c>
      <c r="V9322" s="51">
        <f t="shared" si="1030"/>
        <v>2951.3226575342428</v>
      </c>
      <c r="W9322" s="53">
        <f t="shared" si="1031"/>
        <v>0</v>
      </c>
      <c r="X9322" s="53" t="str">
        <f t="shared" si="1032"/>
        <v/>
      </c>
      <c r="Y9322" s="54" t="str">
        <f t="shared" si="1033"/>
        <v/>
      </c>
    </row>
    <row r="9323" spans="17:25" x14ac:dyDescent="0.25">
      <c r="Q9323" s="47">
        <f t="shared" si="1029"/>
        <v>2017</v>
      </c>
      <c r="R9323" s="48" t="str">
        <f t="shared" si="1027"/>
        <v>20175</v>
      </c>
      <c r="S9323" s="49">
        <v>42885</v>
      </c>
      <c r="T9323" s="55">
        <v>2913.47</v>
      </c>
      <c r="U9323" s="50">
        <f t="shared" si="1028"/>
        <v>2923.6129032258059</v>
      </c>
      <c r="V9323" s="51">
        <f t="shared" si="1030"/>
        <v>2951.3226575342428</v>
      </c>
      <c r="W9323" s="53">
        <f t="shared" si="1031"/>
        <v>0</v>
      </c>
      <c r="X9323" s="53" t="str">
        <f t="shared" si="1032"/>
        <v/>
      </c>
      <c r="Y9323" s="54" t="str">
        <f t="shared" si="1033"/>
        <v/>
      </c>
    </row>
    <row r="9324" spans="17:25" x14ac:dyDescent="0.25">
      <c r="Q9324" s="47">
        <f t="shared" si="1029"/>
        <v>2017</v>
      </c>
      <c r="R9324" s="48" t="str">
        <f t="shared" si="1027"/>
        <v>20175</v>
      </c>
      <c r="S9324" s="49">
        <v>42886</v>
      </c>
      <c r="T9324" s="55">
        <v>2920.42</v>
      </c>
      <c r="U9324" s="50">
        <f t="shared" si="1028"/>
        <v>2923.6129032258059</v>
      </c>
      <c r="V9324" s="51">
        <f t="shared" si="1030"/>
        <v>2951.3226575342428</v>
      </c>
      <c r="W9324" s="53">
        <f t="shared" si="1031"/>
        <v>2.3854716197524439E-3</v>
      </c>
      <c r="X9324" s="53" t="str">
        <f t="shared" si="1032"/>
        <v/>
      </c>
      <c r="Y9324" s="54" t="str">
        <f t="shared" si="1033"/>
        <v/>
      </c>
    </row>
    <row r="9325" spans="17:25" x14ac:dyDescent="0.25">
      <c r="Q9325" s="47">
        <f t="shared" si="1029"/>
        <v>2017</v>
      </c>
      <c r="R9325" s="48" t="str">
        <f t="shared" si="1027"/>
        <v>20176</v>
      </c>
      <c r="S9325" s="49">
        <v>42887</v>
      </c>
      <c r="T9325" s="55">
        <v>2921</v>
      </c>
      <c r="U9325" s="50">
        <f t="shared" si="1028"/>
        <v>2957.0983333333324</v>
      </c>
      <c r="V9325" s="51">
        <f t="shared" si="1030"/>
        <v>2951.3226575342428</v>
      </c>
      <c r="W9325" s="53">
        <f t="shared" si="1031"/>
        <v>1.9860157100692888E-4</v>
      </c>
      <c r="X9325" s="53">
        <f t="shared" si="1032"/>
        <v>1.1453441757142357E-2</v>
      </c>
      <c r="Y9325" s="54" t="str">
        <f t="shared" si="1033"/>
        <v/>
      </c>
    </row>
    <row r="9326" spans="17:25" x14ac:dyDescent="0.25">
      <c r="Q9326" s="47">
        <f t="shared" si="1029"/>
        <v>2017</v>
      </c>
      <c r="R9326" s="48" t="str">
        <f t="shared" si="1027"/>
        <v>20176</v>
      </c>
      <c r="S9326" s="49">
        <v>42888</v>
      </c>
      <c r="T9326" s="55">
        <v>2895.73</v>
      </c>
      <c r="U9326" s="50">
        <f t="shared" si="1028"/>
        <v>2957.0983333333324</v>
      </c>
      <c r="V9326" s="51">
        <f t="shared" si="1030"/>
        <v>2951.3226575342428</v>
      </c>
      <c r="W9326" s="53">
        <f t="shared" si="1031"/>
        <v>-8.6511468675111169E-3</v>
      </c>
      <c r="X9326" s="53" t="str">
        <f t="shared" si="1032"/>
        <v/>
      </c>
      <c r="Y9326" s="54" t="str">
        <f t="shared" si="1033"/>
        <v/>
      </c>
    </row>
    <row r="9327" spans="17:25" x14ac:dyDescent="0.25">
      <c r="Q9327" s="47">
        <f t="shared" si="1029"/>
        <v>2017</v>
      </c>
      <c r="R9327" s="48" t="str">
        <f t="shared" si="1027"/>
        <v>20176</v>
      </c>
      <c r="S9327" s="49">
        <v>42889</v>
      </c>
      <c r="T9327" s="55">
        <v>2894.72</v>
      </c>
      <c r="U9327" s="50">
        <f t="shared" si="1028"/>
        <v>2957.0983333333324</v>
      </c>
      <c r="V9327" s="51">
        <f t="shared" si="1030"/>
        <v>2951.3226575342428</v>
      </c>
      <c r="W9327" s="53">
        <f t="shared" si="1031"/>
        <v>-3.4878942442850835E-4</v>
      </c>
      <c r="X9327" s="53" t="str">
        <f t="shared" si="1032"/>
        <v/>
      </c>
      <c r="Y9327" s="54" t="str">
        <f t="shared" si="1033"/>
        <v/>
      </c>
    </row>
    <row r="9328" spans="17:25" x14ac:dyDescent="0.25">
      <c r="Q9328" s="47">
        <f t="shared" si="1029"/>
        <v>2017</v>
      </c>
      <c r="R9328" s="48" t="str">
        <f t="shared" si="1027"/>
        <v>20176</v>
      </c>
      <c r="S9328" s="49">
        <v>42890</v>
      </c>
      <c r="T9328" s="55">
        <v>2894.72</v>
      </c>
      <c r="U9328" s="50">
        <f t="shared" si="1028"/>
        <v>2957.0983333333324</v>
      </c>
      <c r="V9328" s="51">
        <f t="shared" si="1030"/>
        <v>2951.3226575342428</v>
      </c>
      <c r="W9328" s="53">
        <f t="shared" si="1031"/>
        <v>0</v>
      </c>
      <c r="X9328" s="53" t="str">
        <f t="shared" si="1032"/>
        <v/>
      </c>
      <c r="Y9328" s="54" t="str">
        <f t="shared" si="1033"/>
        <v/>
      </c>
    </row>
    <row r="9329" spans="17:25" x14ac:dyDescent="0.25">
      <c r="Q9329" s="47">
        <f t="shared" si="1029"/>
        <v>2017</v>
      </c>
      <c r="R9329" s="48" t="str">
        <f t="shared" si="1027"/>
        <v>20176</v>
      </c>
      <c r="S9329" s="49">
        <v>42891</v>
      </c>
      <c r="T9329" s="55">
        <v>2894.72</v>
      </c>
      <c r="U9329" s="50">
        <f t="shared" si="1028"/>
        <v>2957.0983333333324</v>
      </c>
      <c r="V9329" s="51">
        <f t="shared" si="1030"/>
        <v>2951.3226575342428</v>
      </c>
      <c r="W9329" s="53">
        <f t="shared" si="1031"/>
        <v>0</v>
      </c>
      <c r="X9329" s="53" t="str">
        <f t="shared" si="1032"/>
        <v/>
      </c>
      <c r="Y9329" s="54" t="str">
        <f t="shared" si="1033"/>
        <v/>
      </c>
    </row>
    <row r="9330" spans="17:25" x14ac:dyDescent="0.25">
      <c r="Q9330" s="47">
        <f t="shared" si="1029"/>
        <v>2017</v>
      </c>
      <c r="R9330" s="48" t="str">
        <f t="shared" si="1027"/>
        <v>20176</v>
      </c>
      <c r="S9330" s="49">
        <v>42892</v>
      </c>
      <c r="T9330" s="55">
        <v>2895.85</v>
      </c>
      <c r="U9330" s="50">
        <f t="shared" si="1028"/>
        <v>2957.0983333333324</v>
      </c>
      <c r="V9330" s="51">
        <f t="shared" si="1030"/>
        <v>2951.3226575342428</v>
      </c>
      <c r="W9330" s="53">
        <f t="shared" si="1031"/>
        <v>3.9036590758345646E-4</v>
      </c>
      <c r="X9330" s="53" t="str">
        <f t="shared" si="1032"/>
        <v/>
      </c>
      <c r="Y9330" s="54" t="str">
        <f t="shared" si="1033"/>
        <v/>
      </c>
    </row>
    <row r="9331" spans="17:25" x14ac:dyDescent="0.25">
      <c r="Q9331" s="47">
        <f t="shared" si="1029"/>
        <v>2017</v>
      </c>
      <c r="R9331" s="48" t="str">
        <f t="shared" si="1027"/>
        <v>20176</v>
      </c>
      <c r="S9331" s="49">
        <v>42893</v>
      </c>
      <c r="T9331" s="55">
        <v>2893.76</v>
      </c>
      <c r="U9331" s="50">
        <f t="shared" si="1028"/>
        <v>2957.0983333333324</v>
      </c>
      <c r="V9331" s="51">
        <f t="shared" si="1030"/>
        <v>2951.3226575342428</v>
      </c>
      <c r="W9331" s="53">
        <f t="shared" si="1031"/>
        <v>-7.2172246490653791E-4</v>
      </c>
      <c r="X9331" s="53" t="str">
        <f t="shared" si="1032"/>
        <v/>
      </c>
      <c r="Y9331" s="54" t="str">
        <f t="shared" si="1033"/>
        <v/>
      </c>
    </row>
    <row r="9332" spans="17:25" x14ac:dyDescent="0.25">
      <c r="Q9332" s="47">
        <f t="shared" si="1029"/>
        <v>2017</v>
      </c>
      <c r="R9332" s="48" t="str">
        <f t="shared" si="1027"/>
        <v>20176</v>
      </c>
      <c r="S9332" s="49">
        <v>42894</v>
      </c>
      <c r="T9332" s="55">
        <v>2907.1</v>
      </c>
      <c r="U9332" s="50">
        <f t="shared" si="1028"/>
        <v>2957.0983333333324</v>
      </c>
      <c r="V9332" s="51">
        <f t="shared" si="1030"/>
        <v>2951.3226575342428</v>
      </c>
      <c r="W9332" s="53">
        <f t="shared" si="1031"/>
        <v>4.6099192745769901E-3</v>
      </c>
      <c r="X9332" s="53" t="str">
        <f t="shared" si="1032"/>
        <v/>
      </c>
      <c r="Y9332" s="54" t="str">
        <f t="shared" si="1033"/>
        <v/>
      </c>
    </row>
    <row r="9333" spans="17:25" x14ac:dyDescent="0.25">
      <c r="Q9333" s="47">
        <f t="shared" si="1029"/>
        <v>2017</v>
      </c>
      <c r="R9333" s="48" t="str">
        <f t="shared" si="1027"/>
        <v>20176</v>
      </c>
      <c r="S9333" s="49">
        <v>42895</v>
      </c>
      <c r="T9333" s="55">
        <v>2919.82</v>
      </c>
      <c r="U9333" s="50">
        <f t="shared" si="1028"/>
        <v>2957.0983333333324</v>
      </c>
      <c r="V9333" s="51">
        <f t="shared" si="1030"/>
        <v>2951.3226575342428</v>
      </c>
      <c r="W9333" s="53">
        <f t="shared" si="1031"/>
        <v>4.375494479034181E-3</v>
      </c>
      <c r="X9333" s="53" t="str">
        <f t="shared" si="1032"/>
        <v/>
      </c>
      <c r="Y9333" s="54" t="str">
        <f t="shared" si="1033"/>
        <v/>
      </c>
    </row>
    <row r="9334" spans="17:25" x14ac:dyDescent="0.25">
      <c r="Q9334" s="47">
        <f t="shared" si="1029"/>
        <v>2017</v>
      </c>
      <c r="R9334" s="48" t="str">
        <f t="shared" si="1027"/>
        <v>20176</v>
      </c>
      <c r="S9334" s="49">
        <v>42896</v>
      </c>
      <c r="T9334" s="55">
        <v>2919.58</v>
      </c>
      <c r="U9334" s="50">
        <f t="shared" si="1028"/>
        <v>2957.0983333333324</v>
      </c>
      <c r="V9334" s="51">
        <f t="shared" si="1030"/>
        <v>2951.3226575342428</v>
      </c>
      <c r="W9334" s="53">
        <f t="shared" si="1031"/>
        <v>-8.2196847751014879E-5</v>
      </c>
      <c r="X9334" s="53" t="str">
        <f t="shared" si="1032"/>
        <v/>
      </c>
      <c r="Y9334" s="54" t="str">
        <f t="shared" si="1033"/>
        <v/>
      </c>
    </row>
    <row r="9335" spans="17:25" x14ac:dyDescent="0.25">
      <c r="Q9335" s="47">
        <f t="shared" si="1029"/>
        <v>2017</v>
      </c>
      <c r="R9335" s="48" t="str">
        <f t="shared" si="1027"/>
        <v>20176</v>
      </c>
      <c r="S9335" s="49">
        <v>42897</v>
      </c>
      <c r="T9335" s="55">
        <v>2919.58</v>
      </c>
      <c r="U9335" s="50">
        <f t="shared" si="1028"/>
        <v>2957.0983333333324</v>
      </c>
      <c r="V9335" s="51">
        <f t="shared" si="1030"/>
        <v>2951.3226575342428</v>
      </c>
      <c r="W9335" s="53">
        <f t="shared" si="1031"/>
        <v>0</v>
      </c>
      <c r="X9335" s="53" t="str">
        <f t="shared" si="1032"/>
        <v/>
      </c>
      <c r="Y9335" s="54" t="str">
        <f t="shared" si="1033"/>
        <v/>
      </c>
    </row>
    <row r="9336" spans="17:25" x14ac:dyDescent="0.25">
      <c r="Q9336" s="47">
        <f t="shared" si="1029"/>
        <v>2017</v>
      </c>
      <c r="R9336" s="48" t="str">
        <f t="shared" si="1027"/>
        <v>20176</v>
      </c>
      <c r="S9336" s="49">
        <v>42898</v>
      </c>
      <c r="T9336" s="55">
        <v>2919.58</v>
      </c>
      <c r="U9336" s="50">
        <f t="shared" si="1028"/>
        <v>2957.0983333333324</v>
      </c>
      <c r="V9336" s="51">
        <f t="shared" si="1030"/>
        <v>2951.3226575342428</v>
      </c>
      <c r="W9336" s="53">
        <f t="shared" si="1031"/>
        <v>0</v>
      </c>
      <c r="X9336" s="53" t="str">
        <f t="shared" si="1032"/>
        <v/>
      </c>
      <c r="Y9336" s="54" t="str">
        <f t="shared" si="1033"/>
        <v/>
      </c>
    </row>
    <row r="9337" spans="17:25" x14ac:dyDescent="0.25">
      <c r="Q9337" s="47">
        <f t="shared" si="1029"/>
        <v>2017</v>
      </c>
      <c r="R9337" s="48" t="str">
        <f t="shared" si="1027"/>
        <v>20176</v>
      </c>
      <c r="S9337" s="49">
        <v>42899</v>
      </c>
      <c r="T9337" s="55">
        <v>2929.2</v>
      </c>
      <c r="U9337" s="50">
        <f t="shared" si="1028"/>
        <v>2957.0983333333324</v>
      </c>
      <c r="V9337" s="51">
        <f t="shared" si="1030"/>
        <v>2951.3226575342428</v>
      </c>
      <c r="W9337" s="53">
        <f t="shared" si="1031"/>
        <v>3.2949944855080737E-3</v>
      </c>
      <c r="X9337" s="53" t="str">
        <f t="shared" si="1032"/>
        <v/>
      </c>
      <c r="Y9337" s="54" t="str">
        <f t="shared" si="1033"/>
        <v/>
      </c>
    </row>
    <row r="9338" spans="17:25" x14ac:dyDescent="0.25">
      <c r="Q9338" s="47">
        <f t="shared" si="1029"/>
        <v>2017</v>
      </c>
      <c r="R9338" s="48" t="str">
        <f t="shared" si="1027"/>
        <v>20176</v>
      </c>
      <c r="S9338" s="49">
        <v>42900</v>
      </c>
      <c r="T9338" s="55">
        <v>2933.13</v>
      </c>
      <c r="U9338" s="50">
        <f t="shared" si="1028"/>
        <v>2957.0983333333324</v>
      </c>
      <c r="V9338" s="51">
        <f t="shared" si="1030"/>
        <v>2951.3226575342428</v>
      </c>
      <c r="W9338" s="53">
        <f t="shared" si="1031"/>
        <v>1.3416632527654127E-3</v>
      </c>
      <c r="X9338" s="53" t="str">
        <f t="shared" si="1032"/>
        <v/>
      </c>
      <c r="Y9338" s="54" t="str">
        <f t="shared" si="1033"/>
        <v/>
      </c>
    </row>
    <row r="9339" spans="17:25" x14ac:dyDescent="0.25">
      <c r="Q9339" s="47">
        <f t="shared" si="1029"/>
        <v>2017</v>
      </c>
      <c r="R9339" s="48" t="str">
        <f t="shared" si="1027"/>
        <v>20176</v>
      </c>
      <c r="S9339" s="49">
        <v>42901</v>
      </c>
      <c r="T9339" s="55">
        <v>2924.75</v>
      </c>
      <c r="U9339" s="50">
        <f t="shared" si="1028"/>
        <v>2957.0983333333324</v>
      </c>
      <c r="V9339" s="51">
        <f t="shared" si="1030"/>
        <v>2951.3226575342428</v>
      </c>
      <c r="W9339" s="53">
        <f t="shared" si="1031"/>
        <v>-2.8570162249883513E-3</v>
      </c>
      <c r="X9339" s="53" t="str">
        <f t="shared" si="1032"/>
        <v/>
      </c>
      <c r="Y9339" s="54" t="str">
        <f t="shared" si="1033"/>
        <v/>
      </c>
    </row>
    <row r="9340" spans="17:25" x14ac:dyDescent="0.25">
      <c r="Q9340" s="47">
        <f t="shared" si="1029"/>
        <v>2017</v>
      </c>
      <c r="R9340" s="48" t="str">
        <f t="shared" si="1027"/>
        <v>20176</v>
      </c>
      <c r="S9340" s="49">
        <v>42902</v>
      </c>
      <c r="T9340" s="55">
        <v>2953.83</v>
      </c>
      <c r="U9340" s="50">
        <f t="shared" si="1028"/>
        <v>2957.0983333333324</v>
      </c>
      <c r="V9340" s="51">
        <f t="shared" si="1030"/>
        <v>2951.3226575342428</v>
      </c>
      <c r="W9340" s="53">
        <f t="shared" si="1031"/>
        <v>9.9427301478758334E-3</v>
      </c>
      <c r="X9340" s="53" t="str">
        <f t="shared" si="1032"/>
        <v/>
      </c>
      <c r="Y9340" s="54" t="str">
        <f t="shared" si="1033"/>
        <v/>
      </c>
    </row>
    <row r="9341" spans="17:25" x14ac:dyDescent="0.25">
      <c r="Q9341" s="47">
        <f t="shared" si="1029"/>
        <v>2017</v>
      </c>
      <c r="R9341" s="48" t="str">
        <f t="shared" si="1027"/>
        <v>20176</v>
      </c>
      <c r="S9341" s="49">
        <v>42903</v>
      </c>
      <c r="T9341" s="55">
        <v>2961.68</v>
      </c>
      <c r="U9341" s="50">
        <f t="shared" si="1028"/>
        <v>2957.0983333333324</v>
      </c>
      <c r="V9341" s="51">
        <f t="shared" si="1030"/>
        <v>2951.3226575342428</v>
      </c>
      <c r="W9341" s="53">
        <f t="shared" si="1031"/>
        <v>2.6575666169006418E-3</v>
      </c>
      <c r="X9341" s="53" t="str">
        <f t="shared" si="1032"/>
        <v/>
      </c>
      <c r="Y9341" s="54" t="str">
        <f t="shared" si="1033"/>
        <v/>
      </c>
    </row>
    <row r="9342" spans="17:25" x14ac:dyDescent="0.25">
      <c r="Q9342" s="47">
        <f t="shared" si="1029"/>
        <v>2017</v>
      </c>
      <c r="R9342" s="48" t="str">
        <f t="shared" si="1027"/>
        <v>20176</v>
      </c>
      <c r="S9342" s="49">
        <v>42904</v>
      </c>
      <c r="T9342" s="55">
        <v>2961.68</v>
      </c>
      <c r="U9342" s="50">
        <f t="shared" si="1028"/>
        <v>2957.0983333333324</v>
      </c>
      <c r="V9342" s="51">
        <f t="shared" si="1030"/>
        <v>2951.3226575342428</v>
      </c>
      <c r="W9342" s="53">
        <f t="shared" si="1031"/>
        <v>0</v>
      </c>
      <c r="X9342" s="53" t="str">
        <f t="shared" si="1032"/>
        <v/>
      </c>
      <c r="Y9342" s="54" t="str">
        <f t="shared" si="1033"/>
        <v/>
      </c>
    </row>
    <row r="9343" spans="17:25" x14ac:dyDescent="0.25">
      <c r="Q9343" s="47">
        <f t="shared" si="1029"/>
        <v>2017</v>
      </c>
      <c r="R9343" s="48" t="str">
        <f t="shared" si="1027"/>
        <v>20176</v>
      </c>
      <c r="S9343" s="49">
        <v>42905</v>
      </c>
      <c r="T9343" s="55">
        <v>2961.68</v>
      </c>
      <c r="U9343" s="50">
        <f t="shared" si="1028"/>
        <v>2957.0983333333324</v>
      </c>
      <c r="V9343" s="51">
        <f t="shared" si="1030"/>
        <v>2951.3226575342428</v>
      </c>
      <c r="W9343" s="53">
        <f t="shared" si="1031"/>
        <v>0</v>
      </c>
      <c r="X9343" s="53" t="str">
        <f t="shared" si="1032"/>
        <v/>
      </c>
      <c r="Y9343" s="54" t="str">
        <f t="shared" si="1033"/>
        <v/>
      </c>
    </row>
    <row r="9344" spans="17:25" x14ac:dyDescent="0.25">
      <c r="Q9344" s="47">
        <f t="shared" si="1029"/>
        <v>2017</v>
      </c>
      <c r="R9344" s="48" t="str">
        <f t="shared" si="1027"/>
        <v>20176</v>
      </c>
      <c r="S9344" s="49">
        <v>42906</v>
      </c>
      <c r="T9344" s="55">
        <v>2961.68</v>
      </c>
      <c r="U9344" s="50">
        <f t="shared" si="1028"/>
        <v>2957.0983333333324</v>
      </c>
      <c r="V9344" s="51">
        <f t="shared" si="1030"/>
        <v>2951.3226575342428</v>
      </c>
      <c r="W9344" s="53">
        <f t="shared" si="1031"/>
        <v>0</v>
      </c>
      <c r="X9344" s="53" t="str">
        <f t="shared" si="1032"/>
        <v/>
      </c>
      <c r="Y9344" s="54" t="str">
        <f t="shared" si="1033"/>
        <v/>
      </c>
    </row>
    <row r="9345" spans="17:25" x14ac:dyDescent="0.25">
      <c r="Q9345" s="47">
        <f t="shared" si="1029"/>
        <v>2017</v>
      </c>
      <c r="R9345" s="48" t="str">
        <f t="shared" si="1027"/>
        <v>20176</v>
      </c>
      <c r="S9345" s="49">
        <v>42907</v>
      </c>
      <c r="T9345" s="55">
        <v>3029.53</v>
      </c>
      <c r="U9345" s="50">
        <f t="shared" si="1028"/>
        <v>2957.0983333333324</v>
      </c>
      <c r="V9345" s="51">
        <f t="shared" si="1030"/>
        <v>2951.3226575342428</v>
      </c>
      <c r="W9345" s="53">
        <f t="shared" si="1031"/>
        <v>2.2909294724615892E-2</v>
      </c>
      <c r="X9345" s="53" t="str">
        <f t="shared" si="1032"/>
        <v/>
      </c>
      <c r="Y9345" s="54" t="str">
        <f t="shared" si="1033"/>
        <v/>
      </c>
    </row>
    <row r="9346" spans="17:25" x14ac:dyDescent="0.25">
      <c r="Q9346" s="47">
        <f t="shared" si="1029"/>
        <v>2017</v>
      </c>
      <c r="R9346" s="48" t="str">
        <f t="shared" si="1027"/>
        <v>20176</v>
      </c>
      <c r="S9346" s="49">
        <v>42908</v>
      </c>
      <c r="T9346" s="55">
        <v>3053.9</v>
      </c>
      <c r="U9346" s="50">
        <f t="shared" si="1028"/>
        <v>2957.0983333333324</v>
      </c>
      <c r="V9346" s="51">
        <f t="shared" si="1030"/>
        <v>2951.3226575342428</v>
      </c>
      <c r="W9346" s="53">
        <f t="shared" si="1031"/>
        <v>8.0441520631913122E-3</v>
      </c>
      <c r="X9346" s="53" t="str">
        <f t="shared" si="1032"/>
        <v/>
      </c>
      <c r="Y9346" s="54" t="str">
        <f t="shared" si="1033"/>
        <v/>
      </c>
    </row>
    <row r="9347" spans="17:25" x14ac:dyDescent="0.25">
      <c r="Q9347" s="47">
        <f t="shared" si="1029"/>
        <v>2017</v>
      </c>
      <c r="R9347" s="48" t="str">
        <f t="shared" si="1027"/>
        <v>20176</v>
      </c>
      <c r="S9347" s="49">
        <v>42909</v>
      </c>
      <c r="T9347" s="55">
        <v>3035.83</v>
      </c>
      <c r="U9347" s="50">
        <f t="shared" si="1028"/>
        <v>2957.0983333333324</v>
      </c>
      <c r="V9347" s="51">
        <f t="shared" si="1030"/>
        <v>2951.3226575342428</v>
      </c>
      <c r="W9347" s="53">
        <f t="shared" si="1031"/>
        <v>-5.9170241330758211E-3</v>
      </c>
      <c r="X9347" s="53" t="str">
        <f t="shared" si="1032"/>
        <v/>
      </c>
      <c r="Y9347" s="54" t="str">
        <f t="shared" si="1033"/>
        <v/>
      </c>
    </row>
    <row r="9348" spans="17:25" x14ac:dyDescent="0.25">
      <c r="Q9348" s="47">
        <f t="shared" si="1029"/>
        <v>2017</v>
      </c>
      <c r="R9348" s="48" t="str">
        <f t="shared" si="1027"/>
        <v>20176</v>
      </c>
      <c r="S9348" s="49">
        <v>42910</v>
      </c>
      <c r="T9348" s="55">
        <v>3010.68</v>
      </c>
      <c r="U9348" s="50">
        <f t="shared" si="1028"/>
        <v>2957.0983333333324</v>
      </c>
      <c r="V9348" s="51">
        <f t="shared" si="1030"/>
        <v>2951.3226575342428</v>
      </c>
      <c r="W9348" s="53">
        <f t="shared" si="1031"/>
        <v>-8.2843901008949894E-3</v>
      </c>
      <c r="X9348" s="53" t="str">
        <f t="shared" si="1032"/>
        <v/>
      </c>
      <c r="Y9348" s="54" t="str">
        <f t="shared" si="1033"/>
        <v/>
      </c>
    </row>
    <row r="9349" spans="17:25" x14ac:dyDescent="0.25">
      <c r="Q9349" s="47">
        <f t="shared" si="1029"/>
        <v>2017</v>
      </c>
      <c r="R9349" s="48" t="str">
        <f t="shared" si="1027"/>
        <v>20176</v>
      </c>
      <c r="S9349" s="49">
        <v>42911</v>
      </c>
      <c r="T9349" s="55">
        <v>3010.68</v>
      </c>
      <c r="U9349" s="50">
        <f t="shared" si="1028"/>
        <v>2957.0983333333324</v>
      </c>
      <c r="V9349" s="51">
        <f t="shared" si="1030"/>
        <v>2951.3226575342428</v>
      </c>
      <c r="W9349" s="53">
        <f t="shared" si="1031"/>
        <v>0</v>
      </c>
      <c r="X9349" s="53" t="str">
        <f t="shared" si="1032"/>
        <v/>
      </c>
      <c r="Y9349" s="54" t="str">
        <f t="shared" si="1033"/>
        <v/>
      </c>
    </row>
    <row r="9350" spans="17:25" x14ac:dyDescent="0.25">
      <c r="Q9350" s="47">
        <f t="shared" si="1029"/>
        <v>2017</v>
      </c>
      <c r="R9350" s="48" t="str">
        <f t="shared" si="1027"/>
        <v>20176</v>
      </c>
      <c r="S9350" s="49">
        <v>42912</v>
      </c>
      <c r="T9350" s="55">
        <v>3010.68</v>
      </c>
      <c r="U9350" s="50">
        <f t="shared" si="1028"/>
        <v>2957.0983333333324</v>
      </c>
      <c r="V9350" s="51">
        <f t="shared" si="1030"/>
        <v>2951.3226575342428</v>
      </c>
      <c r="W9350" s="53">
        <f t="shared" si="1031"/>
        <v>0</v>
      </c>
      <c r="X9350" s="53" t="str">
        <f t="shared" si="1032"/>
        <v/>
      </c>
      <c r="Y9350" s="54" t="str">
        <f t="shared" si="1033"/>
        <v/>
      </c>
    </row>
    <row r="9351" spans="17:25" x14ac:dyDescent="0.25">
      <c r="Q9351" s="47">
        <f t="shared" si="1029"/>
        <v>2017</v>
      </c>
      <c r="R9351" s="48" t="str">
        <f t="shared" ref="R9351:R9414" si="1034">+YEAR(S9351)&amp;MONTH(S9351)</f>
        <v>20176</v>
      </c>
      <c r="S9351" s="49">
        <v>42913</v>
      </c>
      <c r="T9351" s="55">
        <v>3010.68</v>
      </c>
      <c r="U9351" s="50">
        <f t="shared" ref="U9351:U9414" si="1035">+AVERAGEIF($R$3:$R$12000,R9351,$T$3:$T$12000)</f>
        <v>2957.0983333333324</v>
      </c>
      <c r="V9351" s="51">
        <f t="shared" si="1030"/>
        <v>2951.3226575342428</v>
      </c>
      <c r="W9351" s="53">
        <f t="shared" si="1031"/>
        <v>0</v>
      </c>
      <c r="X9351" s="53" t="str">
        <f t="shared" si="1032"/>
        <v/>
      </c>
      <c r="Y9351" s="54" t="str">
        <f t="shared" si="1033"/>
        <v/>
      </c>
    </row>
    <row r="9352" spans="17:25" x14ac:dyDescent="0.25">
      <c r="Q9352" s="47">
        <f t="shared" ref="Q9352:Q9415" si="1036">+YEAR(S9352)</f>
        <v>2017</v>
      </c>
      <c r="R9352" s="48" t="str">
        <f t="shared" si="1034"/>
        <v>20176</v>
      </c>
      <c r="S9352" s="49">
        <v>42914</v>
      </c>
      <c r="T9352" s="55">
        <v>3025.28</v>
      </c>
      <c r="U9352" s="50">
        <f t="shared" si="1035"/>
        <v>2957.0983333333324</v>
      </c>
      <c r="V9352" s="51">
        <f t="shared" ref="V9352:V9415" si="1037">+AVERAGEIF($Q$3:$Q$12000,Q9352,$T$3:$T$12000)</f>
        <v>2951.3226575342428</v>
      </c>
      <c r="W9352" s="53">
        <f t="shared" si="1031"/>
        <v>4.8494027927246108E-3</v>
      </c>
      <c r="X9352" s="53" t="str">
        <f t="shared" si="1032"/>
        <v/>
      </c>
      <c r="Y9352" s="54" t="str">
        <f t="shared" si="1033"/>
        <v/>
      </c>
    </row>
    <row r="9353" spans="17:25" x14ac:dyDescent="0.25">
      <c r="Q9353" s="47">
        <f t="shared" si="1036"/>
        <v>2017</v>
      </c>
      <c r="R9353" s="48" t="str">
        <f t="shared" si="1034"/>
        <v>20176</v>
      </c>
      <c r="S9353" s="49">
        <v>42915</v>
      </c>
      <c r="T9353" s="55">
        <v>3023.64</v>
      </c>
      <c r="U9353" s="50">
        <f t="shared" si="1035"/>
        <v>2957.0983333333324</v>
      </c>
      <c r="V9353" s="51">
        <f t="shared" si="1037"/>
        <v>2951.3226575342428</v>
      </c>
      <c r="W9353" s="53">
        <f t="shared" ref="W9353:W9416" si="1038">+T9353/T9352-1</f>
        <v>-5.4209858261067279E-4</v>
      </c>
      <c r="X9353" s="53" t="str">
        <f t="shared" ref="X9353:X9416" si="1039">IF(U9353/U9352-1=0,"",U9353/U9352-1)</f>
        <v/>
      </c>
      <c r="Y9353" s="54" t="str">
        <f t="shared" ref="Y9353:Y9416" si="1040">+IF(V9353=V9352,"",V9353/V9352-1)</f>
        <v/>
      </c>
    </row>
    <row r="9354" spans="17:25" x14ac:dyDescent="0.25">
      <c r="Q9354" s="47">
        <f t="shared" si="1036"/>
        <v>2017</v>
      </c>
      <c r="R9354" s="48" t="str">
        <f t="shared" si="1034"/>
        <v>20176</v>
      </c>
      <c r="S9354" s="49">
        <v>42916</v>
      </c>
      <c r="T9354" s="55">
        <v>3038.26</v>
      </c>
      <c r="U9354" s="50">
        <f t="shared" si="1035"/>
        <v>2957.0983333333324</v>
      </c>
      <c r="V9354" s="51">
        <f t="shared" si="1037"/>
        <v>2951.3226575342428</v>
      </c>
      <c r="W9354" s="53">
        <f t="shared" si="1038"/>
        <v>4.8352317074784601E-3</v>
      </c>
      <c r="X9354" s="53" t="str">
        <f t="shared" si="1039"/>
        <v/>
      </c>
      <c r="Y9354" s="54" t="str">
        <f t="shared" si="1040"/>
        <v/>
      </c>
    </row>
    <row r="9355" spans="17:25" x14ac:dyDescent="0.25">
      <c r="Q9355" s="47">
        <f t="shared" si="1036"/>
        <v>2017</v>
      </c>
      <c r="R9355" s="48" t="str">
        <f t="shared" si="1034"/>
        <v>20177</v>
      </c>
      <c r="S9355" s="49">
        <v>42917</v>
      </c>
      <c r="T9355" s="55">
        <v>3050.43</v>
      </c>
      <c r="U9355" s="50">
        <f t="shared" si="1035"/>
        <v>3036.5838709677423</v>
      </c>
      <c r="V9355" s="51">
        <f t="shared" si="1037"/>
        <v>2951.3226575342428</v>
      </c>
      <c r="W9355" s="53">
        <f t="shared" si="1038"/>
        <v>4.0055821424103133E-3</v>
      </c>
      <c r="X9355" s="53">
        <f t="shared" si="1039"/>
        <v>2.6879572024516074E-2</v>
      </c>
      <c r="Y9355" s="54" t="str">
        <f t="shared" si="1040"/>
        <v/>
      </c>
    </row>
    <row r="9356" spans="17:25" x14ac:dyDescent="0.25">
      <c r="Q9356" s="47">
        <f t="shared" si="1036"/>
        <v>2017</v>
      </c>
      <c r="R9356" s="48" t="str">
        <f t="shared" si="1034"/>
        <v>20177</v>
      </c>
      <c r="S9356" s="49">
        <v>42918</v>
      </c>
      <c r="T9356" s="55">
        <v>3050.43</v>
      </c>
      <c r="U9356" s="50">
        <f t="shared" si="1035"/>
        <v>3036.5838709677423</v>
      </c>
      <c r="V9356" s="51">
        <f t="shared" si="1037"/>
        <v>2951.3226575342428</v>
      </c>
      <c r="W9356" s="53">
        <f t="shared" si="1038"/>
        <v>0</v>
      </c>
      <c r="X9356" s="53" t="str">
        <f t="shared" si="1039"/>
        <v/>
      </c>
      <c r="Y9356" s="54" t="str">
        <f t="shared" si="1040"/>
        <v/>
      </c>
    </row>
    <row r="9357" spans="17:25" x14ac:dyDescent="0.25">
      <c r="Q9357" s="47">
        <f t="shared" si="1036"/>
        <v>2017</v>
      </c>
      <c r="R9357" s="48" t="str">
        <f t="shared" si="1034"/>
        <v>20177</v>
      </c>
      <c r="S9357" s="49">
        <v>42919</v>
      </c>
      <c r="T9357" s="55">
        <v>3050.43</v>
      </c>
      <c r="U9357" s="50">
        <f t="shared" si="1035"/>
        <v>3036.5838709677423</v>
      </c>
      <c r="V9357" s="51">
        <f t="shared" si="1037"/>
        <v>2951.3226575342428</v>
      </c>
      <c r="W9357" s="53">
        <f t="shared" si="1038"/>
        <v>0</v>
      </c>
      <c r="X9357" s="53" t="str">
        <f t="shared" si="1039"/>
        <v/>
      </c>
      <c r="Y9357" s="54" t="str">
        <f t="shared" si="1040"/>
        <v/>
      </c>
    </row>
    <row r="9358" spans="17:25" x14ac:dyDescent="0.25">
      <c r="Q9358" s="47">
        <f t="shared" si="1036"/>
        <v>2017</v>
      </c>
      <c r="R9358" s="48" t="str">
        <f t="shared" si="1034"/>
        <v>20177</v>
      </c>
      <c r="S9358" s="49">
        <v>42920</v>
      </c>
      <c r="T9358" s="55">
        <v>3050.43</v>
      </c>
      <c r="U9358" s="50">
        <f t="shared" si="1035"/>
        <v>3036.5838709677423</v>
      </c>
      <c r="V9358" s="51">
        <f t="shared" si="1037"/>
        <v>2951.3226575342428</v>
      </c>
      <c r="W9358" s="53">
        <f t="shared" si="1038"/>
        <v>0</v>
      </c>
      <c r="X9358" s="53" t="str">
        <f t="shared" si="1039"/>
        <v/>
      </c>
      <c r="Y9358" s="54" t="str">
        <f t="shared" si="1040"/>
        <v/>
      </c>
    </row>
    <row r="9359" spans="17:25" x14ac:dyDescent="0.25">
      <c r="Q9359" s="47">
        <f t="shared" si="1036"/>
        <v>2017</v>
      </c>
      <c r="R9359" s="48" t="str">
        <f t="shared" si="1034"/>
        <v>20177</v>
      </c>
      <c r="S9359" s="49">
        <v>42921</v>
      </c>
      <c r="T9359" s="55">
        <v>3050.43</v>
      </c>
      <c r="U9359" s="50">
        <f t="shared" si="1035"/>
        <v>3036.5838709677423</v>
      </c>
      <c r="V9359" s="51">
        <f t="shared" si="1037"/>
        <v>2951.3226575342428</v>
      </c>
      <c r="W9359" s="53">
        <f t="shared" si="1038"/>
        <v>0</v>
      </c>
      <c r="X9359" s="53" t="str">
        <f t="shared" si="1039"/>
        <v/>
      </c>
      <c r="Y9359" s="54" t="str">
        <f t="shared" si="1040"/>
        <v/>
      </c>
    </row>
    <row r="9360" spans="17:25" x14ac:dyDescent="0.25">
      <c r="Q9360" s="47">
        <f t="shared" si="1036"/>
        <v>2017</v>
      </c>
      <c r="R9360" s="48" t="str">
        <f t="shared" si="1034"/>
        <v>20177</v>
      </c>
      <c r="S9360" s="49">
        <v>42922</v>
      </c>
      <c r="T9360" s="55">
        <v>3068.93</v>
      </c>
      <c r="U9360" s="50">
        <f t="shared" si="1035"/>
        <v>3036.5838709677423</v>
      </c>
      <c r="V9360" s="51">
        <f t="shared" si="1037"/>
        <v>2951.3226575342428</v>
      </c>
      <c r="W9360" s="53">
        <f t="shared" si="1038"/>
        <v>6.0647187445703743E-3</v>
      </c>
      <c r="X9360" s="53" t="str">
        <f t="shared" si="1039"/>
        <v/>
      </c>
      <c r="Y9360" s="54" t="str">
        <f t="shared" si="1040"/>
        <v/>
      </c>
    </row>
    <row r="9361" spans="17:25" x14ac:dyDescent="0.25">
      <c r="Q9361" s="47">
        <f t="shared" si="1036"/>
        <v>2017</v>
      </c>
      <c r="R9361" s="48" t="str">
        <f t="shared" si="1034"/>
        <v>20177</v>
      </c>
      <c r="S9361" s="49">
        <v>42923</v>
      </c>
      <c r="T9361" s="55">
        <v>3084.19</v>
      </c>
      <c r="U9361" s="50">
        <f t="shared" si="1035"/>
        <v>3036.5838709677423</v>
      </c>
      <c r="V9361" s="51">
        <f t="shared" si="1037"/>
        <v>2951.3226575342428</v>
      </c>
      <c r="W9361" s="53">
        <f t="shared" si="1038"/>
        <v>4.972417096512638E-3</v>
      </c>
      <c r="X9361" s="53" t="str">
        <f t="shared" si="1039"/>
        <v/>
      </c>
      <c r="Y9361" s="54" t="str">
        <f t="shared" si="1040"/>
        <v/>
      </c>
    </row>
    <row r="9362" spans="17:25" x14ac:dyDescent="0.25">
      <c r="Q9362" s="47">
        <f t="shared" si="1036"/>
        <v>2017</v>
      </c>
      <c r="R9362" s="48" t="str">
        <f t="shared" si="1034"/>
        <v>20177</v>
      </c>
      <c r="S9362" s="49">
        <v>42924</v>
      </c>
      <c r="T9362" s="55">
        <v>3092.65</v>
      </c>
      <c r="U9362" s="50">
        <f t="shared" si="1035"/>
        <v>3036.5838709677423</v>
      </c>
      <c r="V9362" s="51">
        <f t="shared" si="1037"/>
        <v>2951.3226575342428</v>
      </c>
      <c r="W9362" s="53">
        <f t="shared" si="1038"/>
        <v>2.7430216685742081E-3</v>
      </c>
      <c r="X9362" s="53" t="str">
        <f t="shared" si="1039"/>
        <v/>
      </c>
      <c r="Y9362" s="54" t="str">
        <f t="shared" si="1040"/>
        <v/>
      </c>
    </row>
    <row r="9363" spans="17:25" x14ac:dyDescent="0.25">
      <c r="Q9363" s="47">
        <f t="shared" si="1036"/>
        <v>2017</v>
      </c>
      <c r="R9363" s="48" t="str">
        <f t="shared" si="1034"/>
        <v>20177</v>
      </c>
      <c r="S9363" s="49">
        <v>42925</v>
      </c>
      <c r="T9363" s="55">
        <v>3092.65</v>
      </c>
      <c r="U9363" s="50">
        <f t="shared" si="1035"/>
        <v>3036.5838709677423</v>
      </c>
      <c r="V9363" s="51">
        <f t="shared" si="1037"/>
        <v>2951.3226575342428</v>
      </c>
      <c r="W9363" s="53">
        <f t="shared" si="1038"/>
        <v>0</v>
      </c>
      <c r="X9363" s="53" t="str">
        <f t="shared" si="1039"/>
        <v/>
      </c>
      <c r="Y9363" s="54" t="str">
        <f t="shared" si="1040"/>
        <v/>
      </c>
    </row>
    <row r="9364" spans="17:25" x14ac:dyDescent="0.25">
      <c r="Q9364" s="47">
        <f t="shared" si="1036"/>
        <v>2017</v>
      </c>
      <c r="R9364" s="48" t="str">
        <f t="shared" si="1034"/>
        <v>20177</v>
      </c>
      <c r="S9364" s="49">
        <v>42926</v>
      </c>
      <c r="T9364" s="55">
        <v>3092.65</v>
      </c>
      <c r="U9364" s="50">
        <f t="shared" si="1035"/>
        <v>3036.5838709677423</v>
      </c>
      <c r="V9364" s="51">
        <f t="shared" si="1037"/>
        <v>2951.3226575342428</v>
      </c>
      <c r="W9364" s="53">
        <f t="shared" si="1038"/>
        <v>0</v>
      </c>
      <c r="X9364" s="53" t="str">
        <f t="shared" si="1039"/>
        <v/>
      </c>
      <c r="Y9364" s="54" t="str">
        <f t="shared" si="1040"/>
        <v/>
      </c>
    </row>
    <row r="9365" spans="17:25" x14ac:dyDescent="0.25">
      <c r="Q9365" s="47">
        <f t="shared" si="1036"/>
        <v>2017</v>
      </c>
      <c r="R9365" s="48" t="str">
        <f t="shared" si="1034"/>
        <v>20177</v>
      </c>
      <c r="S9365" s="49">
        <v>42927</v>
      </c>
      <c r="T9365" s="55">
        <v>3067.33</v>
      </c>
      <c r="U9365" s="50">
        <f t="shared" si="1035"/>
        <v>3036.5838709677423</v>
      </c>
      <c r="V9365" s="51">
        <f t="shared" si="1037"/>
        <v>2951.3226575342428</v>
      </c>
      <c r="W9365" s="53">
        <f t="shared" si="1038"/>
        <v>-8.1871534121223943E-3</v>
      </c>
      <c r="X9365" s="53" t="str">
        <f t="shared" si="1039"/>
        <v/>
      </c>
      <c r="Y9365" s="54" t="str">
        <f t="shared" si="1040"/>
        <v/>
      </c>
    </row>
    <row r="9366" spans="17:25" x14ac:dyDescent="0.25">
      <c r="Q9366" s="47">
        <f t="shared" si="1036"/>
        <v>2017</v>
      </c>
      <c r="R9366" s="48" t="str">
        <f t="shared" si="1034"/>
        <v>20177</v>
      </c>
      <c r="S9366" s="49">
        <v>42928</v>
      </c>
      <c r="T9366" s="55">
        <v>3067.73</v>
      </c>
      <c r="U9366" s="50">
        <f t="shared" si="1035"/>
        <v>3036.5838709677423</v>
      </c>
      <c r="V9366" s="51">
        <f t="shared" si="1037"/>
        <v>2951.3226575342428</v>
      </c>
      <c r="W9366" s="53">
        <f t="shared" si="1038"/>
        <v>1.3040657509955089E-4</v>
      </c>
      <c r="X9366" s="53" t="str">
        <f t="shared" si="1039"/>
        <v/>
      </c>
      <c r="Y9366" s="54" t="str">
        <f t="shared" si="1040"/>
        <v/>
      </c>
    </row>
    <row r="9367" spans="17:25" x14ac:dyDescent="0.25">
      <c r="Q9367" s="47">
        <f t="shared" si="1036"/>
        <v>2017</v>
      </c>
      <c r="R9367" s="48" t="str">
        <f t="shared" si="1034"/>
        <v>20177</v>
      </c>
      <c r="S9367" s="49">
        <v>42929</v>
      </c>
      <c r="T9367" s="55">
        <v>3052.3</v>
      </c>
      <c r="U9367" s="50">
        <f t="shared" si="1035"/>
        <v>3036.5838709677423</v>
      </c>
      <c r="V9367" s="51">
        <f t="shared" si="1037"/>
        <v>2951.3226575342428</v>
      </c>
      <c r="W9367" s="53">
        <f t="shared" si="1038"/>
        <v>-5.0297777183779813E-3</v>
      </c>
      <c r="X9367" s="53" t="str">
        <f t="shared" si="1039"/>
        <v/>
      </c>
      <c r="Y9367" s="54" t="str">
        <f t="shared" si="1040"/>
        <v/>
      </c>
    </row>
    <row r="9368" spans="17:25" x14ac:dyDescent="0.25">
      <c r="Q9368" s="47">
        <f t="shared" si="1036"/>
        <v>2017</v>
      </c>
      <c r="R9368" s="48" t="str">
        <f t="shared" si="1034"/>
        <v>20177</v>
      </c>
      <c r="S9368" s="49">
        <v>42930</v>
      </c>
      <c r="T9368" s="55">
        <v>3043.6</v>
      </c>
      <c r="U9368" s="50">
        <f t="shared" si="1035"/>
        <v>3036.5838709677423</v>
      </c>
      <c r="V9368" s="51">
        <f t="shared" si="1037"/>
        <v>2951.3226575342428</v>
      </c>
      <c r="W9368" s="53">
        <f t="shared" si="1038"/>
        <v>-2.8503096025948027E-3</v>
      </c>
      <c r="X9368" s="53" t="str">
        <f t="shared" si="1039"/>
        <v/>
      </c>
      <c r="Y9368" s="54" t="str">
        <f t="shared" si="1040"/>
        <v/>
      </c>
    </row>
    <row r="9369" spans="17:25" x14ac:dyDescent="0.25">
      <c r="Q9369" s="47">
        <f t="shared" si="1036"/>
        <v>2017</v>
      </c>
      <c r="R9369" s="48" t="str">
        <f t="shared" si="1034"/>
        <v>20177</v>
      </c>
      <c r="S9369" s="49">
        <v>42931</v>
      </c>
      <c r="T9369" s="55">
        <v>3019.56</v>
      </c>
      <c r="U9369" s="50">
        <f t="shared" si="1035"/>
        <v>3036.5838709677423</v>
      </c>
      <c r="V9369" s="51">
        <f t="shared" si="1037"/>
        <v>2951.3226575342428</v>
      </c>
      <c r="W9369" s="53">
        <f t="shared" si="1038"/>
        <v>-7.8985412012090306E-3</v>
      </c>
      <c r="X9369" s="53" t="str">
        <f t="shared" si="1039"/>
        <v/>
      </c>
      <c r="Y9369" s="54" t="str">
        <f t="shared" si="1040"/>
        <v/>
      </c>
    </row>
    <row r="9370" spans="17:25" x14ac:dyDescent="0.25">
      <c r="Q9370" s="47">
        <f t="shared" si="1036"/>
        <v>2017</v>
      </c>
      <c r="R9370" s="48" t="str">
        <f t="shared" si="1034"/>
        <v>20177</v>
      </c>
      <c r="S9370" s="49">
        <v>42932</v>
      </c>
      <c r="T9370" s="55">
        <v>3019.56</v>
      </c>
      <c r="U9370" s="50">
        <f t="shared" si="1035"/>
        <v>3036.5838709677423</v>
      </c>
      <c r="V9370" s="51">
        <f t="shared" si="1037"/>
        <v>2951.3226575342428</v>
      </c>
      <c r="W9370" s="53">
        <f t="shared" si="1038"/>
        <v>0</v>
      </c>
      <c r="X9370" s="53" t="str">
        <f t="shared" si="1039"/>
        <v/>
      </c>
      <c r="Y9370" s="54" t="str">
        <f t="shared" si="1040"/>
        <v/>
      </c>
    </row>
    <row r="9371" spans="17:25" x14ac:dyDescent="0.25">
      <c r="Q9371" s="47">
        <f t="shared" si="1036"/>
        <v>2017</v>
      </c>
      <c r="R9371" s="48" t="str">
        <f t="shared" si="1034"/>
        <v>20177</v>
      </c>
      <c r="S9371" s="49">
        <v>42933</v>
      </c>
      <c r="T9371" s="55">
        <v>3019.56</v>
      </c>
      <c r="U9371" s="50">
        <f t="shared" si="1035"/>
        <v>3036.5838709677423</v>
      </c>
      <c r="V9371" s="51">
        <f t="shared" si="1037"/>
        <v>2951.3226575342428</v>
      </c>
      <c r="W9371" s="53">
        <f t="shared" si="1038"/>
        <v>0</v>
      </c>
      <c r="X9371" s="53" t="str">
        <f t="shared" si="1039"/>
        <v/>
      </c>
      <c r="Y9371" s="54" t="str">
        <f t="shared" si="1040"/>
        <v/>
      </c>
    </row>
    <row r="9372" spans="17:25" x14ac:dyDescent="0.25">
      <c r="Q9372" s="47">
        <f t="shared" si="1036"/>
        <v>2017</v>
      </c>
      <c r="R9372" s="48" t="str">
        <f t="shared" si="1034"/>
        <v>20177</v>
      </c>
      <c r="S9372" s="49">
        <v>42934</v>
      </c>
      <c r="T9372" s="55">
        <v>3030.6</v>
      </c>
      <c r="U9372" s="50">
        <f t="shared" si="1035"/>
        <v>3036.5838709677423</v>
      </c>
      <c r="V9372" s="51">
        <f t="shared" si="1037"/>
        <v>2951.3226575342428</v>
      </c>
      <c r="W9372" s="53">
        <f t="shared" si="1038"/>
        <v>3.6561618249015826E-3</v>
      </c>
      <c r="X9372" s="53" t="str">
        <f t="shared" si="1039"/>
        <v/>
      </c>
      <c r="Y9372" s="54" t="str">
        <f t="shared" si="1040"/>
        <v/>
      </c>
    </row>
    <row r="9373" spans="17:25" x14ac:dyDescent="0.25">
      <c r="Q9373" s="47">
        <f t="shared" si="1036"/>
        <v>2017</v>
      </c>
      <c r="R9373" s="48" t="str">
        <f t="shared" si="1034"/>
        <v>20177</v>
      </c>
      <c r="S9373" s="49">
        <v>42935</v>
      </c>
      <c r="T9373" s="55">
        <v>3013.26</v>
      </c>
      <c r="U9373" s="50">
        <f t="shared" si="1035"/>
        <v>3036.5838709677423</v>
      </c>
      <c r="V9373" s="51">
        <f t="shared" si="1037"/>
        <v>2951.3226575342428</v>
      </c>
      <c r="W9373" s="53">
        <f t="shared" si="1038"/>
        <v>-5.7216392793505433E-3</v>
      </c>
      <c r="X9373" s="53" t="str">
        <f t="shared" si="1039"/>
        <v/>
      </c>
      <c r="Y9373" s="54" t="str">
        <f t="shared" si="1040"/>
        <v/>
      </c>
    </row>
    <row r="9374" spans="17:25" x14ac:dyDescent="0.25">
      <c r="Q9374" s="47">
        <f t="shared" si="1036"/>
        <v>2017</v>
      </c>
      <c r="R9374" s="48" t="str">
        <f t="shared" si="1034"/>
        <v>20177</v>
      </c>
      <c r="S9374" s="49">
        <v>42936</v>
      </c>
      <c r="T9374" s="55">
        <v>3010</v>
      </c>
      <c r="U9374" s="50">
        <f t="shared" si="1035"/>
        <v>3036.5838709677423</v>
      </c>
      <c r="V9374" s="51">
        <f t="shared" si="1037"/>
        <v>2951.3226575342428</v>
      </c>
      <c r="W9374" s="53">
        <f t="shared" si="1038"/>
        <v>-1.0818847361330208E-3</v>
      </c>
      <c r="X9374" s="53" t="str">
        <f t="shared" si="1039"/>
        <v/>
      </c>
      <c r="Y9374" s="54" t="str">
        <f t="shared" si="1040"/>
        <v/>
      </c>
    </row>
    <row r="9375" spans="17:25" x14ac:dyDescent="0.25">
      <c r="Q9375" s="47">
        <f t="shared" si="1036"/>
        <v>2017</v>
      </c>
      <c r="R9375" s="48" t="str">
        <f t="shared" si="1034"/>
        <v>20177</v>
      </c>
      <c r="S9375" s="49">
        <v>42937</v>
      </c>
      <c r="T9375" s="55">
        <v>3010</v>
      </c>
      <c r="U9375" s="50">
        <f t="shared" si="1035"/>
        <v>3036.5838709677423</v>
      </c>
      <c r="V9375" s="51">
        <f t="shared" si="1037"/>
        <v>2951.3226575342428</v>
      </c>
      <c r="W9375" s="53">
        <f t="shared" si="1038"/>
        <v>0</v>
      </c>
      <c r="X9375" s="53" t="str">
        <f t="shared" si="1039"/>
        <v/>
      </c>
      <c r="Y9375" s="54" t="str">
        <f t="shared" si="1040"/>
        <v/>
      </c>
    </row>
    <row r="9376" spans="17:25" x14ac:dyDescent="0.25">
      <c r="Q9376" s="47">
        <f t="shared" si="1036"/>
        <v>2017</v>
      </c>
      <c r="R9376" s="48" t="str">
        <f t="shared" si="1034"/>
        <v>20177</v>
      </c>
      <c r="S9376" s="49">
        <v>42938</v>
      </c>
      <c r="T9376" s="55">
        <v>3010.77</v>
      </c>
      <c r="U9376" s="50">
        <f t="shared" si="1035"/>
        <v>3036.5838709677423</v>
      </c>
      <c r="V9376" s="51">
        <f t="shared" si="1037"/>
        <v>2951.3226575342428</v>
      </c>
      <c r="W9376" s="53">
        <f t="shared" si="1038"/>
        <v>2.5581395348828195E-4</v>
      </c>
      <c r="X9376" s="53" t="str">
        <f t="shared" si="1039"/>
        <v/>
      </c>
      <c r="Y9376" s="54" t="str">
        <f t="shared" si="1040"/>
        <v/>
      </c>
    </row>
    <row r="9377" spans="5:25" x14ac:dyDescent="0.25">
      <c r="Q9377" s="47">
        <f t="shared" si="1036"/>
        <v>2017</v>
      </c>
      <c r="R9377" s="48" t="str">
        <f t="shared" si="1034"/>
        <v>20177</v>
      </c>
      <c r="S9377" s="49">
        <v>42939</v>
      </c>
      <c r="T9377" s="55">
        <v>3010.77</v>
      </c>
      <c r="U9377" s="50">
        <f t="shared" si="1035"/>
        <v>3036.5838709677423</v>
      </c>
      <c r="V9377" s="51">
        <f t="shared" si="1037"/>
        <v>2951.3226575342428</v>
      </c>
      <c r="W9377" s="53">
        <f t="shared" si="1038"/>
        <v>0</v>
      </c>
      <c r="X9377" s="53" t="str">
        <f t="shared" si="1039"/>
        <v/>
      </c>
      <c r="Y9377" s="54" t="str">
        <f t="shared" si="1040"/>
        <v/>
      </c>
    </row>
    <row r="9378" spans="5:25" x14ac:dyDescent="0.25">
      <c r="Q9378" s="47">
        <f t="shared" si="1036"/>
        <v>2017</v>
      </c>
      <c r="R9378" s="48" t="str">
        <f t="shared" si="1034"/>
        <v>20177</v>
      </c>
      <c r="S9378" s="49">
        <v>42940</v>
      </c>
      <c r="T9378" s="55">
        <v>3010.77</v>
      </c>
      <c r="U9378" s="50">
        <f t="shared" si="1035"/>
        <v>3036.5838709677423</v>
      </c>
      <c r="V9378" s="51">
        <f t="shared" si="1037"/>
        <v>2951.3226575342428</v>
      </c>
      <c r="W9378" s="53">
        <f t="shared" si="1038"/>
        <v>0</v>
      </c>
      <c r="X9378" s="53" t="str">
        <f t="shared" si="1039"/>
        <v/>
      </c>
      <c r="Y9378" s="54" t="str">
        <f t="shared" si="1040"/>
        <v/>
      </c>
    </row>
    <row r="9379" spans="5:25" x14ac:dyDescent="0.25">
      <c r="Q9379" s="47">
        <f t="shared" si="1036"/>
        <v>2017</v>
      </c>
      <c r="R9379" s="48" t="str">
        <f t="shared" si="1034"/>
        <v>20177</v>
      </c>
      <c r="S9379" s="49">
        <v>42941</v>
      </c>
      <c r="T9379" s="55">
        <v>3023.67</v>
      </c>
      <c r="U9379" s="50">
        <f t="shared" si="1035"/>
        <v>3036.5838709677423</v>
      </c>
      <c r="V9379" s="51">
        <f t="shared" si="1037"/>
        <v>2951.3226575342428</v>
      </c>
      <c r="W9379" s="53">
        <f t="shared" si="1038"/>
        <v>4.2846182205880101E-3</v>
      </c>
      <c r="X9379" s="53" t="str">
        <f t="shared" si="1039"/>
        <v/>
      </c>
      <c r="Y9379" s="54" t="str">
        <f t="shared" si="1040"/>
        <v/>
      </c>
    </row>
    <row r="9380" spans="5:25" x14ac:dyDescent="0.25">
      <c r="E9380" s="61"/>
      <c r="F9380" s="60"/>
      <c r="G9380" s="60"/>
      <c r="Q9380" s="47">
        <f t="shared" si="1036"/>
        <v>2017</v>
      </c>
      <c r="R9380" s="48" t="str">
        <f t="shared" si="1034"/>
        <v>20177</v>
      </c>
      <c r="S9380" s="49">
        <v>42942</v>
      </c>
      <c r="T9380" s="55">
        <v>3026.55</v>
      </c>
      <c r="U9380" s="50">
        <f t="shared" si="1035"/>
        <v>3036.5838709677423</v>
      </c>
      <c r="V9380" s="51">
        <f t="shared" si="1037"/>
        <v>2951.3226575342428</v>
      </c>
      <c r="W9380" s="53">
        <f t="shared" si="1038"/>
        <v>9.5248489418486848E-4</v>
      </c>
      <c r="X9380" s="53" t="str">
        <f t="shared" si="1039"/>
        <v/>
      </c>
      <c r="Y9380" s="54" t="str">
        <f t="shared" si="1040"/>
        <v/>
      </c>
    </row>
    <row r="9381" spans="5:25" x14ac:dyDescent="0.25">
      <c r="Q9381" s="47">
        <f t="shared" si="1036"/>
        <v>2017</v>
      </c>
      <c r="R9381" s="48" t="str">
        <f t="shared" si="1034"/>
        <v>20177</v>
      </c>
      <c r="S9381" s="49">
        <v>42943</v>
      </c>
      <c r="T9381" s="55">
        <v>3026.22</v>
      </c>
      <c r="U9381" s="50">
        <f t="shared" si="1035"/>
        <v>3036.5838709677423</v>
      </c>
      <c r="V9381" s="51">
        <f t="shared" si="1037"/>
        <v>2951.3226575342428</v>
      </c>
      <c r="W9381" s="53">
        <f t="shared" si="1038"/>
        <v>-1.0903503989700969E-4</v>
      </c>
      <c r="X9381" s="53" t="str">
        <f t="shared" si="1039"/>
        <v/>
      </c>
      <c r="Y9381" s="54" t="str">
        <f t="shared" si="1040"/>
        <v/>
      </c>
    </row>
    <row r="9382" spans="5:25" x14ac:dyDescent="0.25">
      <c r="Q9382" s="47">
        <f t="shared" si="1036"/>
        <v>2017</v>
      </c>
      <c r="R9382" s="48" t="str">
        <f t="shared" si="1034"/>
        <v>20177</v>
      </c>
      <c r="S9382" s="49">
        <v>42944</v>
      </c>
      <c r="T9382" s="55">
        <v>3002.94</v>
      </c>
      <c r="U9382" s="50">
        <f t="shared" si="1035"/>
        <v>3036.5838709677423</v>
      </c>
      <c r="V9382" s="51">
        <f t="shared" si="1037"/>
        <v>2951.3226575342428</v>
      </c>
      <c r="W9382" s="53">
        <f t="shared" si="1038"/>
        <v>-7.6927652318733442E-3</v>
      </c>
      <c r="X9382" s="53" t="str">
        <f t="shared" si="1039"/>
        <v/>
      </c>
      <c r="Y9382" s="54" t="str">
        <f t="shared" si="1040"/>
        <v/>
      </c>
    </row>
    <row r="9383" spans="5:25" x14ac:dyDescent="0.25">
      <c r="Q9383" s="47">
        <f t="shared" si="1036"/>
        <v>2017</v>
      </c>
      <c r="R9383" s="48" t="str">
        <f t="shared" si="1034"/>
        <v>20177</v>
      </c>
      <c r="S9383" s="49">
        <v>42945</v>
      </c>
      <c r="T9383" s="55">
        <v>2995.23</v>
      </c>
      <c r="U9383" s="50">
        <f t="shared" si="1035"/>
        <v>3036.5838709677423</v>
      </c>
      <c r="V9383" s="51">
        <f t="shared" si="1037"/>
        <v>2951.3226575342428</v>
      </c>
      <c r="W9383" s="53">
        <f t="shared" si="1038"/>
        <v>-2.5674838658115151E-3</v>
      </c>
      <c r="X9383" s="53" t="str">
        <f t="shared" si="1039"/>
        <v/>
      </c>
      <c r="Y9383" s="54" t="str">
        <f t="shared" si="1040"/>
        <v/>
      </c>
    </row>
    <row r="9384" spans="5:25" x14ac:dyDescent="0.25">
      <c r="Q9384" s="47">
        <f t="shared" si="1036"/>
        <v>2017</v>
      </c>
      <c r="R9384" s="48" t="str">
        <f t="shared" si="1034"/>
        <v>20177</v>
      </c>
      <c r="S9384" s="49">
        <v>42946</v>
      </c>
      <c r="T9384" s="55">
        <v>2995.23</v>
      </c>
      <c r="U9384" s="50">
        <f t="shared" si="1035"/>
        <v>3036.5838709677423</v>
      </c>
      <c r="V9384" s="51">
        <f t="shared" si="1037"/>
        <v>2951.3226575342428</v>
      </c>
      <c r="W9384" s="53">
        <f t="shared" si="1038"/>
        <v>0</v>
      </c>
      <c r="X9384" s="53" t="str">
        <f t="shared" si="1039"/>
        <v/>
      </c>
      <c r="Y9384" s="54" t="str">
        <f t="shared" si="1040"/>
        <v/>
      </c>
    </row>
    <row r="9385" spans="5:25" x14ac:dyDescent="0.25">
      <c r="Q9385" s="47">
        <f t="shared" si="1036"/>
        <v>2017</v>
      </c>
      <c r="R9385" s="48" t="str">
        <f t="shared" si="1034"/>
        <v>20177</v>
      </c>
      <c r="S9385" s="49">
        <v>42947</v>
      </c>
      <c r="T9385" s="55">
        <v>2995.23</v>
      </c>
      <c r="U9385" s="50">
        <f t="shared" si="1035"/>
        <v>3036.5838709677423</v>
      </c>
      <c r="V9385" s="51">
        <f t="shared" si="1037"/>
        <v>2951.3226575342428</v>
      </c>
      <c r="W9385" s="53">
        <f t="shared" si="1038"/>
        <v>0</v>
      </c>
      <c r="X9385" s="53" t="str">
        <f t="shared" si="1039"/>
        <v/>
      </c>
      <c r="Y9385" s="54" t="str">
        <f t="shared" si="1040"/>
        <v/>
      </c>
    </row>
    <row r="9386" spans="5:25" x14ac:dyDescent="0.25">
      <c r="Q9386" s="47">
        <f t="shared" si="1036"/>
        <v>2017</v>
      </c>
      <c r="R9386" s="48" t="str">
        <f t="shared" si="1034"/>
        <v>20178</v>
      </c>
      <c r="S9386" s="49">
        <v>42948</v>
      </c>
      <c r="T9386" s="55">
        <v>2997.59</v>
      </c>
      <c r="U9386" s="50">
        <f t="shared" si="1035"/>
        <v>2973.2048387096775</v>
      </c>
      <c r="V9386" s="51">
        <f t="shared" si="1037"/>
        <v>2951.3226575342428</v>
      </c>
      <c r="W9386" s="53">
        <f t="shared" si="1038"/>
        <v>7.8791945860579027E-4</v>
      </c>
      <c r="X9386" s="53">
        <f t="shared" si="1039"/>
        <v>-2.0871820094949811E-2</v>
      </c>
      <c r="Y9386" s="54" t="str">
        <f t="shared" si="1040"/>
        <v/>
      </c>
    </row>
    <row r="9387" spans="5:25" x14ac:dyDescent="0.25">
      <c r="Q9387" s="47">
        <f t="shared" si="1036"/>
        <v>2017</v>
      </c>
      <c r="R9387" s="48" t="str">
        <f t="shared" si="1034"/>
        <v>20178</v>
      </c>
      <c r="S9387" s="49">
        <v>42949</v>
      </c>
      <c r="T9387" s="55">
        <v>2973.03</v>
      </c>
      <c r="U9387" s="50">
        <f t="shared" si="1035"/>
        <v>2973.2048387096775</v>
      </c>
      <c r="V9387" s="51">
        <f t="shared" si="1037"/>
        <v>2951.3226575342428</v>
      </c>
      <c r="W9387" s="53">
        <f t="shared" si="1038"/>
        <v>-8.1932485763562823E-3</v>
      </c>
      <c r="X9387" s="53" t="str">
        <f t="shared" si="1039"/>
        <v/>
      </c>
      <c r="Y9387" s="54" t="str">
        <f t="shared" si="1040"/>
        <v/>
      </c>
    </row>
    <row r="9388" spans="5:25" x14ac:dyDescent="0.25">
      <c r="Q9388" s="47">
        <f t="shared" si="1036"/>
        <v>2017</v>
      </c>
      <c r="R9388" s="48" t="str">
        <f t="shared" si="1034"/>
        <v>20178</v>
      </c>
      <c r="S9388" s="49">
        <v>42950</v>
      </c>
      <c r="T9388" s="55">
        <v>2964.66</v>
      </c>
      <c r="U9388" s="50">
        <f t="shared" si="1035"/>
        <v>2973.2048387096775</v>
      </c>
      <c r="V9388" s="51">
        <f t="shared" si="1037"/>
        <v>2951.3226575342428</v>
      </c>
      <c r="W9388" s="53">
        <f t="shared" si="1038"/>
        <v>-2.8153096336062111E-3</v>
      </c>
      <c r="X9388" s="53" t="str">
        <f t="shared" si="1039"/>
        <v/>
      </c>
      <c r="Y9388" s="54" t="str">
        <f t="shared" si="1040"/>
        <v/>
      </c>
    </row>
    <row r="9389" spans="5:25" x14ac:dyDescent="0.25">
      <c r="Q9389" s="47">
        <f t="shared" si="1036"/>
        <v>2017</v>
      </c>
      <c r="R9389" s="48" t="str">
        <f t="shared" si="1034"/>
        <v>20178</v>
      </c>
      <c r="S9389" s="49">
        <v>42951</v>
      </c>
      <c r="T9389" s="55">
        <v>2954.54</v>
      </c>
      <c r="U9389" s="50">
        <f t="shared" si="1035"/>
        <v>2973.2048387096775</v>
      </c>
      <c r="V9389" s="51">
        <f t="shared" si="1037"/>
        <v>2951.3226575342428</v>
      </c>
      <c r="W9389" s="53">
        <f t="shared" si="1038"/>
        <v>-3.4135448921629452E-3</v>
      </c>
      <c r="X9389" s="53" t="str">
        <f t="shared" si="1039"/>
        <v/>
      </c>
      <c r="Y9389" s="54" t="str">
        <f t="shared" si="1040"/>
        <v/>
      </c>
    </row>
    <row r="9390" spans="5:25" x14ac:dyDescent="0.25">
      <c r="Q9390" s="47">
        <f t="shared" si="1036"/>
        <v>2017</v>
      </c>
      <c r="R9390" s="48" t="str">
        <f t="shared" si="1034"/>
        <v>20178</v>
      </c>
      <c r="S9390" s="49">
        <v>42952</v>
      </c>
      <c r="T9390" s="55">
        <v>2974.39</v>
      </c>
      <c r="U9390" s="50">
        <f t="shared" si="1035"/>
        <v>2973.2048387096775</v>
      </c>
      <c r="V9390" s="51">
        <f t="shared" si="1037"/>
        <v>2951.3226575342428</v>
      </c>
      <c r="W9390" s="53">
        <f t="shared" si="1038"/>
        <v>6.718473941798031E-3</v>
      </c>
      <c r="X9390" s="53" t="str">
        <f t="shared" si="1039"/>
        <v/>
      </c>
      <c r="Y9390" s="54" t="str">
        <f t="shared" si="1040"/>
        <v/>
      </c>
    </row>
    <row r="9391" spans="5:25" x14ac:dyDescent="0.25">
      <c r="Q9391" s="47">
        <f t="shared" si="1036"/>
        <v>2017</v>
      </c>
      <c r="R9391" s="48" t="str">
        <f t="shared" si="1034"/>
        <v>20178</v>
      </c>
      <c r="S9391" s="49">
        <v>42953</v>
      </c>
      <c r="T9391" s="55">
        <v>2974.39</v>
      </c>
      <c r="U9391" s="50">
        <f t="shared" si="1035"/>
        <v>2973.2048387096775</v>
      </c>
      <c r="V9391" s="51">
        <f t="shared" si="1037"/>
        <v>2951.3226575342428</v>
      </c>
      <c r="W9391" s="53">
        <f t="shared" si="1038"/>
        <v>0</v>
      </c>
      <c r="X9391" s="53" t="str">
        <f t="shared" si="1039"/>
        <v/>
      </c>
      <c r="Y9391" s="54" t="str">
        <f t="shared" si="1040"/>
        <v/>
      </c>
    </row>
    <row r="9392" spans="5:25" x14ac:dyDescent="0.25">
      <c r="Q9392" s="47">
        <f t="shared" si="1036"/>
        <v>2017</v>
      </c>
      <c r="R9392" s="48" t="str">
        <f t="shared" si="1034"/>
        <v>20178</v>
      </c>
      <c r="S9392" s="49">
        <v>42954</v>
      </c>
      <c r="T9392" s="55">
        <v>2974.39</v>
      </c>
      <c r="U9392" s="50">
        <f t="shared" si="1035"/>
        <v>2973.2048387096775</v>
      </c>
      <c r="V9392" s="51">
        <f t="shared" si="1037"/>
        <v>2951.3226575342428</v>
      </c>
      <c r="W9392" s="53">
        <f t="shared" si="1038"/>
        <v>0</v>
      </c>
      <c r="X9392" s="53" t="str">
        <f t="shared" si="1039"/>
        <v/>
      </c>
      <c r="Y9392" s="54" t="str">
        <f t="shared" si="1040"/>
        <v/>
      </c>
    </row>
    <row r="9393" spans="17:25" x14ac:dyDescent="0.25">
      <c r="Q9393" s="47">
        <f t="shared" si="1036"/>
        <v>2017</v>
      </c>
      <c r="R9393" s="48" t="str">
        <f t="shared" si="1034"/>
        <v>20178</v>
      </c>
      <c r="S9393" s="49">
        <v>42955</v>
      </c>
      <c r="T9393" s="55">
        <v>2974.39</v>
      </c>
      <c r="U9393" s="50">
        <f t="shared" si="1035"/>
        <v>2973.2048387096775</v>
      </c>
      <c r="V9393" s="51">
        <f t="shared" si="1037"/>
        <v>2951.3226575342428</v>
      </c>
      <c r="W9393" s="53">
        <f t="shared" si="1038"/>
        <v>0</v>
      </c>
      <c r="X9393" s="53" t="str">
        <f t="shared" si="1039"/>
        <v/>
      </c>
      <c r="Y9393" s="54" t="str">
        <f t="shared" si="1040"/>
        <v/>
      </c>
    </row>
    <row r="9394" spans="17:25" x14ac:dyDescent="0.25">
      <c r="Q9394" s="47">
        <f t="shared" si="1036"/>
        <v>2017</v>
      </c>
      <c r="R9394" s="48" t="str">
        <f t="shared" si="1034"/>
        <v>20178</v>
      </c>
      <c r="S9394" s="49">
        <v>42956</v>
      </c>
      <c r="T9394" s="55">
        <v>2994.62</v>
      </c>
      <c r="U9394" s="50">
        <f t="shared" si="1035"/>
        <v>2973.2048387096775</v>
      </c>
      <c r="V9394" s="51">
        <f t="shared" si="1037"/>
        <v>2951.3226575342428</v>
      </c>
      <c r="W9394" s="53">
        <f t="shared" si="1038"/>
        <v>6.8013945716600688E-3</v>
      </c>
      <c r="X9394" s="53" t="str">
        <f t="shared" si="1039"/>
        <v/>
      </c>
      <c r="Y9394" s="54" t="str">
        <f t="shared" si="1040"/>
        <v/>
      </c>
    </row>
    <row r="9395" spans="17:25" x14ac:dyDescent="0.25">
      <c r="Q9395" s="47">
        <f t="shared" si="1036"/>
        <v>2017</v>
      </c>
      <c r="R9395" s="48" t="str">
        <f t="shared" si="1034"/>
        <v>20178</v>
      </c>
      <c r="S9395" s="49">
        <v>42957</v>
      </c>
      <c r="T9395" s="55">
        <v>3011.14</v>
      </c>
      <c r="U9395" s="50">
        <f t="shared" si="1035"/>
        <v>2973.2048387096775</v>
      </c>
      <c r="V9395" s="51">
        <f t="shared" si="1037"/>
        <v>2951.3226575342428</v>
      </c>
      <c r="W9395" s="53">
        <f t="shared" si="1038"/>
        <v>5.5165596970567776E-3</v>
      </c>
      <c r="X9395" s="53" t="str">
        <f t="shared" si="1039"/>
        <v/>
      </c>
      <c r="Y9395" s="54" t="str">
        <f t="shared" si="1040"/>
        <v/>
      </c>
    </row>
    <row r="9396" spans="17:25" x14ac:dyDescent="0.25">
      <c r="Q9396" s="47">
        <f t="shared" si="1036"/>
        <v>2017</v>
      </c>
      <c r="R9396" s="48" t="str">
        <f t="shared" si="1034"/>
        <v>20178</v>
      </c>
      <c r="S9396" s="49">
        <v>42958</v>
      </c>
      <c r="T9396" s="55">
        <v>2994.85</v>
      </c>
      <c r="U9396" s="50">
        <f t="shared" si="1035"/>
        <v>2973.2048387096775</v>
      </c>
      <c r="V9396" s="51">
        <f t="shared" si="1037"/>
        <v>2951.3226575342428</v>
      </c>
      <c r="W9396" s="53">
        <f t="shared" si="1038"/>
        <v>-5.4099111964239777E-3</v>
      </c>
      <c r="X9396" s="53" t="str">
        <f t="shared" si="1039"/>
        <v/>
      </c>
      <c r="Y9396" s="54" t="str">
        <f t="shared" si="1040"/>
        <v/>
      </c>
    </row>
    <row r="9397" spans="17:25" x14ac:dyDescent="0.25">
      <c r="Q9397" s="47">
        <f t="shared" si="1036"/>
        <v>2017</v>
      </c>
      <c r="R9397" s="48" t="str">
        <f t="shared" si="1034"/>
        <v>20178</v>
      </c>
      <c r="S9397" s="49">
        <v>42959</v>
      </c>
      <c r="T9397" s="55">
        <v>2984.99</v>
      </c>
      <c r="U9397" s="50">
        <f t="shared" si="1035"/>
        <v>2973.2048387096775</v>
      </c>
      <c r="V9397" s="51">
        <f t="shared" si="1037"/>
        <v>2951.3226575342428</v>
      </c>
      <c r="W9397" s="53">
        <f t="shared" si="1038"/>
        <v>-3.29231848005751E-3</v>
      </c>
      <c r="X9397" s="53" t="str">
        <f t="shared" si="1039"/>
        <v/>
      </c>
      <c r="Y9397" s="54" t="str">
        <f t="shared" si="1040"/>
        <v/>
      </c>
    </row>
    <row r="9398" spans="17:25" x14ac:dyDescent="0.25">
      <c r="Q9398" s="47">
        <f t="shared" si="1036"/>
        <v>2017</v>
      </c>
      <c r="R9398" s="48" t="str">
        <f t="shared" si="1034"/>
        <v>20178</v>
      </c>
      <c r="S9398" s="49">
        <v>42960</v>
      </c>
      <c r="T9398" s="55">
        <v>2984.99</v>
      </c>
      <c r="U9398" s="50">
        <f t="shared" si="1035"/>
        <v>2973.2048387096775</v>
      </c>
      <c r="V9398" s="51">
        <f t="shared" si="1037"/>
        <v>2951.3226575342428</v>
      </c>
      <c r="W9398" s="53">
        <f t="shared" si="1038"/>
        <v>0</v>
      </c>
      <c r="X9398" s="53" t="str">
        <f t="shared" si="1039"/>
        <v/>
      </c>
      <c r="Y9398" s="54" t="str">
        <f t="shared" si="1040"/>
        <v/>
      </c>
    </row>
    <row r="9399" spans="17:25" x14ac:dyDescent="0.25">
      <c r="Q9399" s="47">
        <f t="shared" si="1036"/>
        <v>2017</v>
      </c>
      <c r="R9399" s="48" t="str">
        <f t="shared" si="1034"/>
        <v>20178</v>
      </c>
      <c r="S9399" s="49">
        <v>42961</v>
      </c>
      <c r="T9399" s="55">
        <v>2984.99</v>
      </c>
      <c r="U9399" s="50">
        <f t="shared" si="1035"/>
        <v>2973.2048387096775</v>
      </c>
      <c r="V9399" s="51">
        <f t="shared" si="1037"/>
        <v>2951.3226575342428</v>
      </c>
      <c r="W9399" s="53">
        <f t="shared" si="1038"/>
        <v>0</v>
      </c>
      <c r="X9399" s="53" t="str">
        <f t="shared" si="1039"/>
        <v/>
      </c>
      <c r="Y9399" s="54" t="str">
        <f t="shared" si="1040"/>
        <v/>
      </c>
    </row>
    <row r="9400" spans="17:25" x14ac:dyDescent="0.25">
      <c r="Q9400" s="47">
        <f t="shared" si="1036"/>
        <v>2017</v>
      </c>
      <c r="R9400" s="48" t="str">
        <f t="shared" si="1034"/>
        <v>20178</v>
      </c>
      <c r="S9400" s="49">
        <v>42962</v>
      </c>
      <c r="T9400" s="55">
        <v>2966.54</v>
      </c>
      <c r="U9400" s="50">
        <f t="shared" si="1035"/>
        <v>2973.2048387096775</v>
      </c>
      <c r="V9400" s="51">
        <f t="shared" si="1037"/>
        <v>2951.3226575342428</v>
      </c>
      <c r="W9400" s="53">
        <f t="shared" si="1038"/>
        <v>-6.1809252292301942E-3</v>
      </c>
      <c r="X9400" s="53" t="str">
        <f t="shared" si="1039"/>
        <v/>
      </c>
      <c r="Y9400" s="54" t="str">
        <f t="shared" si="1040"/>
        <v/>
      </c>
    </row>
    <row r="9401" spans="17:25" x14ac:dyDescent="0.25">
      <c r="Q9401" s="47">
        <f t="shared" si="1036"/>
        <v>2017</v>
      </c>
      <c r="R9401" s="48" t="str">
        <f t="shared" si="1034"/>
        <v>20178</v>
      </c>
      <c r="S9401" s="49">
        <v>42963</v>
      </c>
      <c r="T9401" s="55">
        <v>2974.7</v>
      </c>
      <c r="U9401" s="50">
        <f t="shared" si="1035"/>
        <v>2973.2048387096775</v>
      </c>
      <c r="V9401" s="51">
        <f t="shared" si="1037"/>
        <v>2951.3226575342428</v>
      </c>
      <c r="W9401" s="53">
        <f t="shared" si="1038"/>
        <v>2.7506792424845106E-3</v>
      </c>
      <c r="X9401" s="53" t="str">
        <f t="shared" si="1039"/>
        <v/>
      </c>
      <c r="Y9401" s="54" t="str">
        <f t="shared" si="1040"/>
        <v/>
      </c>
    </row>
    <row r="9402" spans="17:25" x14ac:dyDescent="0.25">
      <c r="Q9402" s="47">
        <f t="shared" si="1036"/>
        <v>2017</v>
      </c>
      <c r="R9402" s="48" t="str">
        <f t="shared" si="1034"/>
        <v>20178</v>
      </c>
      <c r="S9402" s="49">
        <v>42964</v>
      </c>
      <c r="T9402" s="55">
        <v>2967.32</v>
      </c>
      <c r="U9402" s="50">
        <f t="shared" si="1035"/>
        <v>2973.2048387096775</v>
      </c>
      <c r="V9402" s="51">
        <f t="shared" si="1037"/>
        <v>2951.3226575342428</v>
      </c>
      <c r="W9402" s="53">
        <f t="shared" si="1038"/>
        <v>-2.4809224459608759E-3</v>
      </c>
      <c r="X9402" s="53" t="str">
        <f t="shared" si="1039"/>
        <v/>
      </c>
      <c r="Y9402" s="54" t="str">
        <f t="shared" si="1040"/>
        <v/>
      </c>
    </row>
    <row r="9403" spans="17:25" x14ac:dyDescent="0.25">
      <c r="Q9403" s="47">
        <f t="shared" si="1036"/>
        <v>2017</v>
      </c>
      <c r="R9403" s="48" t="str">
        <f t="shared" si="1034"/>
        <v>20178</v>
      </c>
      <c r="S9403" s="49">
        <v>42965</v>
      </c>
      <c r="T9403" s="55">
        <v>2980.03</v>
      </c>
      <c r="U9403" s="50">
        <f t="shared" si="1035"/>
        <v>2973.2048387096775</v>
      </c>
      <c r="V9403" s="51">
        <f t="shared" si="1037"/>
        <v>2951.3226575342428</v>
      </c>
      <c r="W9403" s="53">
        <f t="shared" si="1038"/>
        <v>4.2833263685750911E-3</v>
      </c>
      <c r="X9403" s="53" t="str">
        <f t="shared" si="1039"/>
        <v/>
      </c>
      <c r="Y9403" s="54" t="str">
        <f t="shared" si="1040"/>
        <v/>
      </c>
    </row>
    <row r="9404" spans="17:25" x14ac:dyDescent="0.25">
      <c r="Q9404" s="47">
        <f t="shared" si="1036"/>
        <v>2017</v>
      </c>
      <c r="R9404" s="48" t="str">
        <f t="shared" si="1034"/>
        <v>20178</v>
      </c>
      <c r="S9404" s="49">
        <v>42966</v>
      </c>
      <c r="T9404" s="55">
        <v>2994.39</v>
      </c>
      <c r="U9404" s="50">
        <f t="shared" si="1035"/>
        <v>2973.2048387096775</v>
      </c>
      <c r="V9404" s="51">
        <f t="shared" si="1037"/>
        <v>2951.3226575342428</v>
      </c>
      <c r="W9404" s="53">
        <f t="shared" si="1038"/>
        <v>4.8187434354687309E-3</v>
      </c>
      <c r="X9404" s="53" t="str">
        <f t="shared" si="1039"/>
        <v/>
      </c>
      <c r="Y9404" s="54" t="str">
        <f t="shared" si="1040"/>
        <v/>
      </c>
    </row>
    <row r="9405" spans="17:25" x14ac:dyDescent="0.25">
      <c r="Q9405" s="47">
        <f t="shared" si="1036"/>
        <v>2017</v>
      </c>
      <c r="R9405" s="48" t="str">
        <f t="shared" si="1034"/>
        <v>20178</v>
      </c>
      <c r="S9405" s="49">
        <v>42967</v>
      </c>
      <c r="T9405" s="55">
        <v>2994.39</v>
      </c>
      <c r="U9405" s="50">
        <f t="shared" si="1035"/>
        <v>2973.2048387096775</v>
      </c>
      <c r="V9405" s="51">
        <f t="shared" si="1037"/>
        <v>2951.3226575342428</v>
      </c>
      <c r="W9405" s="53">
        <f t="shared" si="1038"/>
        <v>0</v>
      </c>
      <c r="X9405" s="53" t="str">
        <f t="shared" si="1039"/>
        <v/>
      </c>
      <c r="Y9405" s="54" t="str">
        <f t="shared" si="1040"/>
        <v/>
      </c>
    </row>
    <row r="9406" spans="17:25" x14ac:dyDescent="0.25">
      <c r="Q9406" s="47">
        <f t="shared" si="1036"/>
        <v>2017</v>
      </c>
      <c r="R9406" s="48" t="str">
        <f t="shared" si="1034"/>
        <v>20178</v>
      </c>
      <c r="S9406" s="49">
        <v>42968</v>
      </c>
      <c r="T9406" s="55">
        <v>2994.39</v>
      </c>
      <c r="U9406" s="50">
        <f t="shared" si="1035"/>
        <v>2973.2048387096775</v>
      </c>
      <c r="V9406" s="51">
        <f t="shared" si="1037"/>
        <v>2951.3226575342428</v>
      </c>
      <c r="W9406" s="53">
        <f t="shared" si="1038"/>
        <v>0</v>
      </c>
      <c r="X9406" s="53" t="str">
        <f t="shared" si="1039"/>
        <v/>
      </c>
      <c r="Y9406" s="54" t="str">
        <f t="shared" si="1040"/>
        <v/>
      </c>
    </row>
    <row r="9407" spans="17:25" x14ac:dyDescent="0.25">
      <c r="Q9407" s="47">
        <f t="shared" si="1036"/>
        <v>2017</v>
      </c>
      <c r="R9407" s="48" t="str">
        <f t="shared" si="1034"/>
        <v>20178</v>
      </c>
      <c r="S9407" s="49">
        <v>42969</v>
      </c>
      <c r="T9407" s="55">
        <v>2994.39</v>
      </c>
      <c r="U9407" s="50">
        <f t="shared" si="1035"/>
        <v>2973.2048387096775</v>
      </c>
      <c r="V9407" s="51">
        <f t="shared" si="1037"/>
        <v>2951.3226575342428</v>
      </c>
      <c r="W9407" s="53">
        <f t="shared" si="1038"/>
        <v>0</v>
      </c>
      <c r="X9407" s="53" t="str">
        <f t="shared" si="1039"/>
        <v/>
      </c>
      <c r="Y9407" s="54" t="str">
        <f t="shared" si="1040"/>
        <v/>
      </c>
    </row>
    <row r="9408" spans="17:25" x14ac:dyDescent="0.25">
      <c r="Q9408" s="47">
        <f t="shared" si="1036"/>
        <v>2017</v>
      </c>
      <c r="R9408" s="48" t="str">
        <f t="shared" si="1034"/>
        <v>20178</v>
      </c>
      <c r="S9408" s="49">
        <v>42970</v>
      </c>
      <c r="T9408" s="55">
        <v>2986.83</v>
      </c>
      <c r="U9408" s="50">
        <f t="shared" si="1035"/>
        <v>2973.2048387096775</v>
      </c>
      <c r="V9408" s="51">
        <f t="shared" si="1037"/>
        <v>2951.3226575342428</v>
      </c>
      <c r="W9408" s="53">
        <f t="shared" si="1038"/>
        <v>-2.5247212286976239E-3</v>
      </c>
      <c r="X9408" s="53" t="str">
        <f t="shared" si="1039"/>
        <v/>
      </c>
      <c r="Y9408" s="54" t="str">
        <f t="shared" si="1040"/>
        <v/>
      </c>
    </row>
    <row r="9409" spans="17:25" x14ac:dyDescent="0.25">
      <c r="Q9409" s="47">
        <f t="shared" si="1036"/>
        <v>2017</v>
      </c>
      <c r="R9409" s="48" t="str">
        <f t="shared" si="1034"/>
        <v>20178</v>
      </c>
      <c r="S9409" s="49">
        <v>42971</v>
      </c>
      <c r="T9409" s="55">
        <v>2986.88</v>
      </c>
      <c r="U9409" s="50">
        <f t="shared" si="1035"/>
        <v>2973.2048387096775</v>
      </c>
      <c r="V9409" s="51">
        <f t="shared" si="1037"/>
        <v>2951.3226575342428</v>
      </c>
      <c r="W9409" s="53">
        <f t="shared" si="1038"/>
        <v>1.6740155951433522E-5</v>
      </c>
      <c r="X9409" s="53" t="str">
        <f t="shared" si="1039"/>
        <v/>
      </c>
      <c r="Y9409" s="54" t="str">
        <f t="shared" si="1040"/>
        <v/>
      </c>
    </row>
    <row r="9410" spans="17:25" x14ac:dyDescent="0.25">
      <c r="Q9410" s="47">
        <f t="shared" si="1036"/>
        <v>2017</v>
      </c>
      <c r="R9410" s="48" t="str">
        <f t="shared" si="1034"/>
        <v>20178</v>
      </c>
      <c r="S9410" s="49">
        <v>42972</v>
      </c>
      <c r="T9410" s="55">
        <v>2972.98</v>
      </c>
      <c r="U9410" s="50">
        <f t="shared" si="1035"/>
        <v>2973.2048387096775</v>
      </c>
      <c r="V9410" s="51">
        <f t="shared" si="1037"/>
        <v>2951.3226575342428</v>
      </c>
      <c r="W9410" s="53">
        <f t="shared" si="1038"/>
        <v>-4.65368545103928E-3</v>
      </c>
      <c r="X9410" s="53" t="str">
        <f t="shared" si="1039"/>
        <v/>
      </c>
      <c r="Y9410" s="54" t="str">
        <f t="shared" si="1040"/>
        <v/>
      </c>
    </row>
    <row r="9411" spans="17:25" x14ac:dyDescent="0.25">
      <c r="Q9411" s="47">
        <f t="shared" si="1036"/>
        <v>2017</v>
      </c>
      <c r="R9411" s="48" t="str">
        <f t="shared" si="1034"/>
        <v>20178</v>
      </c>
      <c r="S9411" s="49">
        <v>42973</v>
      </c>
      <c r="T9411" s="55">
        <v>2933.96</v>
      </c>
      <c r="U9411" s="50">
        <f t="shared" si="1035"/>
        <v>2973.2048387096775</v>
      </c>
      <c r="V9411" s="51">
        <f t="shared" si="1037"/>
        <v>2951.3226575342428</v>
      </c>
      <c r="W9411" s="53">
        <f t="shared" si="1038"/>
        <v>-1.3124878068469958E-2</v>
      </c>
      <c r="X9411" s="53" t="str">
        <f t="shared" si="1039"/>
        <v/>
      </c>
      <c r="Y9411" s="54" t="str">
        <f t="shared" si="1040"/>
        <v/>
      </c>
    </row>
    <row r="9412" spans="17:25" x14ac:dyDescent="0.25">
      <c r="Q9412" s="47">
        <f t="shared" si="1036"/>
        <v>2017</v>
      </c>
      <c r="R9412" s="48" t="str">
        <f t="shared" si="1034"/>
        <v>20178</v>
      </c>
      <c r="S9412" s="49">
        <v>42974</v>
      </c>
      <c r="T9412" s="55">
        <v>2933.96</v>
      </c>
      <c r="U9412" s="50">
        <f t="shared" si="1035"/>
        <v>2973.2048387096775</v>
      </c>
      <c r="V9412" s="51">
        <f t="shared" si="1037"/>
        <v>2951.3226575342428</v>
      </c>
      <c r="W9412" s="53">
        <f t="shared" si="1038"/>
        <v>0</v>
      </c>
      <c r="X9412" s="53" t="str">
        <f t="shared" si="1039"/>
        <v/>
      </c>
      <c r="Y9412" s="54" t="str">
        <f t="shared" si="1040"/>
        <v/>
      </c>
    </row>
    <row r="9413" spans="17:25" x14ac:dyDescent="0.25">
      <c r="Q9413" s="47">
        <f t="shared" si="1036"/>
        <v>2017</v>
      </c>
      <c r="R9413" s="48" t="str">
        <f t="shared" si="1034"/>
        <v>20178</v>
      </c>
      <c r="S9413" s="49">
        <v>42975</v>
      </c>
      <c r="T9413" s="55">
        <v>2933.96</v>
      </c>
      <c r="U9413" s="50">
        <f t="shared" si="1035"/>
        <v>2973.2048387096775</v>
      </c>
      <c r="V9413" s="51">
        <f t="shared" si="1037"/>
        <v>2951.3226575342428</v>
      </c>
      <c r="W9413" s="53">
        <f t="shared" si="1038"/>
        <v>0</v>
      </c>
      <c r="X9413" s="53" t="str">
        <f t="shared" si="1039"/>
        <v/>
      </c>
      <c r="Y9413" s="54" t="str">
        <f t="shared" si="1040"/>
        <v/>
      </c>
    </row>
    <row r="9414" spans="17:25" x14ac:dyDescent="0.25">
      <c r="Q9414" s="47">
        <f t="shared" si="1036"/>
        <v>2017</v>
      </c>
      <c r="R9414" s="48" t="str">
        <f t="shared" si="1034"/>
        <v>20178</v>
      </c>
      <c r="S9414" s="49">
        <v>42976</v>
      </c>
      <c r="T9414" s="55">
        <v>2934.23</v>
      </c>
      <c r="U9414" s="50">
        <f t="shared" si="1035"/>
        <v>2973.2048387096775</v>
      </c>
      <c r="V9414" s="51">
        <f t="shared" si="1037"/>
        <v>2951.3226575342428</v>
      </c>
      <c r="W9414" s="53">
        <f t="shared" si="1038"/>
        <v>9.2025794489414281E-5</v>
      </c>
      <c r="X9414" s="53" t="str">
        <f t="shared" si="1039"/>
        <v/>
      </c>
      <c r="Y9414" s="54" t="str">
        <f t="shared" si="1040"/>
        <v/>
      </c>
    </row>
    <row r="9415" spans="17:25" x14ac:dyDescent="0.25">
      <c r="Q9415" s="47">
        <f t="shared" si="1036"/>
        <v>2017</v>
      </c>
      <c r="R9415" s="48" t="str">
        <f t="shared" ref="R9415:R9478" si="1041">+YEAR(S9415)&amp;MONTH(S9415)</f>
        <v>20178</v>
      </c>
      <c r="S9415" s="49">
        <v>42977</v>
      </c>
      <c r="T9415" s="55">
        <v>2940.35</v>
      </c>
      <c r="U9415" s="50">
        <f t="shared" ref="U9415:U9478" si="1042">+AVERAGEIF($R$3:$R$12000,R9415,$T$3:$T$12000)</f>
        <v>2973.2048387096775</v>
      </c>
      <c r="V9415" s="51">
        <f t="shared" si="1037"/>
        <v>2951.3226575342428</v>
      </c>
      <c r="W9415" s="53">
        <f t="shared" si="1038"/>
        <v>2.0857260678268652E-3</v>
      </c>
      <c r="X9415" s="53" t="str">
        <f t="shared" si="1039"/>
        <v/>
      </c>
      <c r="Y9415" s="54" t="str">
        <f t="shared" si="1040"/>
        <v/>
      </c>
    </row>
    <row r="9416" spans="17:25" x14ac:dyDescent="0.25">
      <c r="Q9416" s="47">
        <f t="shared" ref="Q9416:Q9479" si="1043">+YEAR(S9416)</f>
        <v>2017</v>
      </c>
      <c r="R9416" s="48" t="str">
        <f t="shared" si="1041"/>
        <v>20178</v>
      </c>
      <c r="S9416" s="49">
        <v>42978</v>
      </c>
      <c r="T9416" s="55">
        <v>2937.09</v>
      </c>
      <c r="U9416" s="50">
        <f t="shared" si="1042"/>
        <v>2973.2048387096775</v>
      </c>
      <c r="V9416" s="51">
        <f t="shared" ref="V9416:V9479" si="1044">+AVERAGEIF($Q$3:$Q$12000,Q9416,$T$3:$T$12000)</f>
        <v>2951.3226575342428</v>
      </c>
      <c r="W9416" s="53">
        <f t="shared" si="1038"/>
        <v>-1.1087115479448961E-3</v>
      </c>
      <c r="X9416" s="53" t="str">
        <f t="shared" si="1039"/>
        <v/>
      </c>
      <c r="Y9416" s="54" t="str">
        <f t="shared" si="1040"/>
        <v/>
      </c>
    </row>
    <row r="9417" spans="17:25" x14ac:dyDescent="0.25">
      <c r="Q9417" s="47">
        <f t="shared" si="1043"/>
        <v>2017</v>
      </c>
      <c r="R9417" s="48" t="str">
        <f t="shared" si="1041"/>
        <v>20179</v>
      </c>
      <c r="S9417" s="49">
        <v>42979</v>
      </c>
      <c r="T9417" s="55">
        <v>2948.09</v>
      </c>
      <c r="U9417" s="50">
        <f t="shared" si="1042"/>
        <v>2917.085</v>
      </c>
      <c r="V9417" s="51">
        <f t="shared" si="1044"/>
        <v>2951.3226575342428</v>
      </c>
      <c r="W9417" s="53">
        <f t="shared" ref="W9417:W9480" si="1045">+T9417/T9416-1</f>
        <v>3.7452035858622779E-3</v>
      </c>
      <c r="X9417" s="53">
        <f t="shared" ref="X9417:X9480" si="1046">IF(U9417/U9416-1=0,"",U9417/U9416-1)</f>
        <v>-1.8875200920913549E-2</v>
      </c>
      <c r="Y9417" s="54" t="str">
        <f t="shared" ref="Y9417:Y9480" si="1047">+IF(V9417=V9416,"",V9417/V9416-1)</f>
        <v/>
      </c>
    </row>
    <row r="9418" spans="17:25" x14ac:dyDescent="0.25">
      <c r="Q9418" s="47">
        <f t="shared" si="1043"/>
        <v>2017</v>
      </c>
      <c r="R9418" s="48" t="str">
        <f t="shared" si="1041"/>
        <v>20179</v>
      </c>
      <c r="S9418" s="49">
        <v>42980</v>
      </c>
      <c r="T9418" s="55">
        <v>2936.07</v>
      </c>
      <c r="U9418" s="50">
        <f t="shared" si="1042"/>
        <v>2917.085</v>
      </c>
      <c r="V9418" s="51">
        <f t="shared" si="1044"/>
        <v>2951.3226575342428</v>
      </c>
      <c r="W9418" s="53">
        <f t="shared" si="1045"/>
        <v>-4.0772160958451042E-3</v>
      </c>
      <c r="X9418" s="53" t="str">
        <f t="shared" si="1046"/>
        <v/>
      </c>
      <c r="Y9418" s="54" t="str">
        <f t="shared" si="1047"/>
        <v/>
      </c>
    </row>
    <row r="9419" spans="17:25" x14ac:dyDescent="0.25">
      <c r="Q9419" s="47">
        <f t="shared" si="1043"/>
        <v>2017</v>
      </c>
      <c r="R9419" s="48" t="str">
        <f t="shared" si="1041"/>
        <v>20179</v>
      </c>
      <c r="S9419" s="49">
        <v>42981</v>
      </c>
      <c r="T9419" s="55">
        <v>2936.07</v>
      </c>
      <c r="U9419" s="50">
        <f t="shared" si="1042"/>
        <v>2917.085</v>
      </c>
      <c r="V9419" s="51">
        <f t="shared" si="1044"/>
        <v>2951.3226575342428</v>
      </c>
      <c r="W9419" s="53">
        <f t="shared" si="1045"/>
        <v>0</v>
      </c>
      <c r="X9419" s="53" t="str">
        <f t="shared" si="1046"/>
        <v/>
      </c>
      <c r="Y9419" s="54" t="str">
        <f t="shared" si="1047"/>
        <v/>
      </c>
    </row>
    <row r="9420" spans="17:25" x14ac:dyDescent="0.25">
      <c r="Q9420" s="47">
        <f t="shared" si="1043"/>
        <v>2017</v>
      </c>
      <c r="R9420" s="48" t="str">
        <f t="shared" si="1041"/>
        <v>20179</v>
      </c>
      <c r="S9420" s="49">
        <v>42982</v>
      </c>
      <c r="T9420" s="55">
        <v>2936.07</v>
      </c>
      <c r="U9420" s="50">
        <f t="shared" si="1042"/>
        <v>2917.085</v>
      </c>
      <c r="V9420" s="51">
        <f t="shared" si="1044"/>
        <v>2951.3226575342428</v>
      </c>
      <c r="W9420" s="53">
        <f t="shared" si="1045"/>
        <v>0</v>
      </c>
      <c r="X9420" s="53" t="str">
        <f t="shared" si="1046"/>
        <v/>
      </c>
      <c r="Y9420" s="54" t="str">
        <f t="shared" si="1047"/>
        <v/>
      </c>
    </row>
    <row r="9421" spans="17:25" x14ac:dyDescent="0.25">
      <c r="Q9421" s="47">
        <f t="shared" si="1043"/>
        <v>2017</v>
      </c>
      <c r="R9421" s="48" t="str">
        <f t="shared" si="1041"/>
        <v>20179</v>
      </c>
      <c r="S9421" s="49">
        <v>42983</v>
      </c>
      <c r="T9421" s="55">
        <v>2936.07</v>
      </c>
      <c r="U9421" s="50">
        <f t="shared" si="1042"/>
        <v>2917.085</v>
      </c>
      <c r="V9421" s="51">
        <f t="shared" si="1044"/>
        <v>2951.3226575342428</v>
      </c>
      <c r="W9421" s="53">
        <f t="shared" si="1045"/>
        <v>0</v>
      </c>
      <c r="X9421" s="53" t="str">
        <f t="shared" si="1046"/>
        <v/>
      </c>
      <c r="Y9421" s="54" t="str">
        <f t="shared" si="1047"/>
        <v/>
      </c>
    </row>
    <row r="9422" spans="17:25" x14ac:dyDescent="0.25">
      <c r="Q9422" s="47">
        <f t="shared" si="1043"/>
        <v>2017</v>
      </c>
      <c r="R9422" s="48" t="str">
        <f t="shared" si="1041"/>
        <v>20179</v>
      </c>
      <c r="S9422" s="49">
        <v>42984</v>
      </c>
      <c r="T9422" s="55">
        <v>2923.49</v>
      </c>
      <c r="U9422" s="50">
        <f t="shared" si="1042"/>
        <v>2917.085</v>
      </c>
      <c r="V9422" s="51">
        <f t="shared" si="1044"/>
        <v>2951.3226575342428</v>
      </c>
      <c r="W9422" s="53">
        <f t="shared" si="1045"/>
        <v>-4.2846389902149173E-3</v>
      </c>
      <c r="X9422" s="53" t="str">
        <f t="shared" si="1046"/>
        <v/>
      </c>
      <c r="Y9422" s="54" t="str">
        <f t="shared" si="1047"/>
        <v/>
      </c>
    </row>
    <row r="9423" spans="17:25" x14ac:dyDescent="0.25">
      <c r="Q9423" s="47">
        <f t="shared" si="1043"/>
        <v>2017</v>
      </c>
      <c r="R9423" s="48" t="str">
        <f t="shared" si="1041"/>
        <v>20179</v>
      </c>
      <c r="S9423" s="49">
        <v>42985</v>
      </c>
      <c r="T9423" s="55">
        <v>2919.5</v>
      </c>
      <c r="U9423" s="50">
        <f t="shared" si="1042"/>
        <v>2917.085</v>
      </c>
      <c r="V9423" s="51">
        <f t="shared" si="1044"/>
        <v>2951.3226575342428</v>
      </c>
      <c r="W9423" s="53">
        <f t="shared" si="1045"/>
        <v>-1.3648071312026833E-3</v>
      </c>
      <c r="X9423" s="53" t="str">
        <f t="shared" si="1046"/>
        <v/>
      </c>
      <c r="Y9423" s="54" t="str">
        <f t="shared" si="1047"/>
        <v/>
      </c>
    </row>
    <row r="9424" spans="17:25" x14ac:dyDescent="0.25">
      <c r="Q9424" s="47">
        <f t="shared" si="1043"/>
        <v>2017</v>
      </c>
      <c r="R9424" s="48" t="str">
        <f t="shared" si="1041"/>
        <v>20179</v>
      </c>
      <c r="S9424" s="49">
        <v>42986</v>
      </c>
      <c r="T9424" s="55">
        <v>2907.96</v>
      </c>
      <c r="U9424" s="50">
        <f t="shared" si="1042"/>
        <v>2917.085</v>
      </c>
      <c r="V9424" s="51">
        <f t="shared" si="1044"/>
        <v>2951.3226575342428</v>
      </c>
      <c r="W9424" s="53">
        <f t="shared" si="1045"/>
        <v>-3.9527316321287254E-3</v>
      </c>
      <c r="X9424" s="53" t="str">
        <f t="shared" si="1046"/>
        <v/>
      </c>
      <c r="Y9424" s="54" t="str">
        <f t="shared" si="1047"/>
        <v/>
      </c>
    </row>
    <row r="9425" spans="17:25" x14ac:dyDescent="0.25">
      <c r="Q9425" s="47">
        <f t="shared" si="1043"/>
        <v>2017</v>
      </c>
      <c r="R9425" s="48" t="str">
        <f t="shared" si="1041"/>
        <v>20179</v>
      </c>
      <c r="S9425" s="49">
        <v>42987</v>
      </c>
      <c r="T9425" s="55">
        <v>2909.15</v>
      </c>
      <c r="U9425" s="50">
        <f t="shared" si="1042"/>
        <v>2917.085</v>
      </c>
      <c r="V9425" s="51">
        <f t="shared" si="1044"/>
        <v>2951.3226575342428</v>
      </c>
      <c r="W9425" s="53">
        <f t="shared" si="1045"/>
        <v>4.0922158489120619E-4</v>
      </c>
      <c r="X9425" s="53" t="str">
        <f t="shared" si="1046"/>
        <v/>
      </c>
      <c r="Y9425" s="54" t="str">
        <f t="shared" si="1047"/>
        <v/>
      </c>
    </row>
    <row r="9426" spans="17:25" x14ac:dyDescent="0.25">
      <c r="Q9426" s="47">
        <f t="shared" si="1043"/>
        <v>2017</v>
      </c>
      <c r="R9426" s="48" t="str">
        <f t="shared" si="1041"/>
        <v>20179</v>
      </c>
      <c r="S9426" s="49">
        <v>42988</v>
      </c>
      <c r="T9426" s="55">
        <v>2909.15</v>
      </c>
      <c r="U9426" s="50">
        <f t="shared" si="1042"/>
        <v>2917.085</v>
      </c>
      <c r="V9426" s="51">
        <f t="shared" si="1044"/>
        <v>2951.3226575342428</v>
      </c>
      <c r="W9426" s="53">
        <f t="shared" si="1045"/>
        <v>0</v>
      </c>
      <c r="X9426" s="53" t="str">
        <f t="shared" si="1046"/>
        <v/>
      </c>
      <c r="Y9426" s="54" t="str">
        <f t="shared" si="1047"/>
        <v/>
      </c>
    </row>
    <row r="9427" spans="17:25" x14ac:dyDescent="0.25">
      <c r="Q9427" s="47">
        <f t="shared" si="1043"/>
        <v>2017</v>
      </c>
      <c r="R9427" s="48" t="str">
        <f t="shared" si="1041"/>
        <v>20179</v>
      </c>
      <c r="S9427" s="49">
        <v>42989</v>
      </c>
      <c r="T9427" s="55">
        <v>2909.15</v>
      </c>
      <c r="U9427" s="50">
        <f t="shared" si="1042"/>
        <v>2917.085</v>
      </c>
      <c r="V9427" s="51">
        <f t="shared" si="1044"/>
        <v>2951.3226575342428</v>
      </c>
      <c r="W9427" s="53">
        <f t="shared" si="1045"/>
        <v>0</v>
      </c>
      <c r="X9427" s="53" t="str">
        <f t="shared" si="1046"/>
        <v/>
      </c>
      <c r="Y9427" s="54" t="str">
        <f t="shared" si="1047"/>
        <v/>
      </c>
    </row>
    <row r="9428" spans="17:25" x14ac:dyDescent="0.25">
      <c r="Q9428" s="47">
        <f t="shared" si="1043"/>
        <v>2017</v>
      </c>
      <c r="R9428" s="48" t="str">
        <f t="shared" si="1041"/>
        <v>20179</v>
      </c>
      <c r="S9428" s="49">
        <v>42990</v>
      </c>
      <c r="T9428" s="55">
        <v>2916.1</v>
      </c>
      <c r="U9428" s="50">
        <f t="shared" si="1042"/>
        <v>2917.085</v>
      </c>
      <c r="V9428" s="51">
        <f t="shared" si="1044"/>
        <v>2951.3226575342428</v>
      </c>
      <c r="W9428" s="53">
        <f t="shared" si="1045"/>
        <v>2.3890139731534976E-3</v>
      </c>
      <c r="X9428" s="53" t="str">
        <f t="shared" si="1046"/>
        <v/>
      </c>
      <c r="Y9428" s="54" t="str">
        <f t="shared" si="1047"/>
        <v/>
      </c>
    </row>
    <row r="9429" spans="17:25" x14ac:dyDescent="0.25">
      <c r="Q9429" s="47">
        <f t="shared" si="1043"/>
        <v>2017</v>
      </c>
      <c r="R9429" s="48" t="str">
        <f t="shared" si="1041"/>
        <v>20179</v>
      </c>
      <c r="S9429" s="49">
        <v>42991</v>
      </c>
      <c r="T9429" s="55">
        <v>2923.03</v>
      </c>
      <c r="U9429" s="50">
        <f t="shared" si="1042"/>
        <v>2917.085</v>
      </c>
      <c r="V9429" s="51">
        <f t="shared" si="1044"/>
        <v>2951.3226575342428</v>
      </c>
      <c r="W9429" s="53">
        <f t="shared" si="1045"/>
        <v>2.3764617125614507E-3</v>
      </c>
      <c r="X9429" s="53" t="str">
        <f t="shared" si="1046"/>
        <v/>
      </c>
      <c r="Y9429" s="54" t="str">
        <f t="shared" si="1047"/>
        <v/>
      </c>
    </row>
    <row r="9430" spans="17:25" x14ac:dyDescent="0.25">
      <c r="Q9430" s="47">
        <f t="shared" si="1043"/>
        <v>2017</v>
      </c>
      <c r="R9430" s="48" t="str">
        <f t="shared" si="1041"/>
        <v>20179</v>
      </c>
      <c r="S9430" s="49">
        <v>42992</v>
      </c>
      <c r="T9430" s="55">
        <v>2909.52</v>
      </c>
      <c r="U9430" s="50">
        <f t="shared" si="1042"/>
        <v>2917.085</v>
      </c>
      <c r="V9430" s="51">
        <f t="shared" si="1044"/>
        <v>2951.3226575342428</v>
      </c>
      <c r="W9430" s="53">
        <f t="shared" si="1045"/>
        <v>-4.6219162991827378E-3</v>
      </c>
      <c r="X9430" s="53" t="str">
        <f t="shared" si="1046"/>
        <v/>
      </c>
      <c r="Y9430" s="54" t="str">
        <f t="shared" si="1047"/>
        <v/>
      </c>
    </row>
    <row r="9431" spans="17:25" x14ac:dyDescent="0.25">
      <c r="Q9431" s="47">
        <f t="shared" si="1043"/>
        <v>2017</v>
      </c>
      <c r="R9431" s="48" t="str">
        <f t="shared" si="1041"/>
        <v>20179</v>
      </c>
      <c r="S9431" s="49">
        <v>42993</v>
      </c>
      <c r="T9431" s="55">
        <v>2905.98</v>
      </c>
      <c r="U9431" s="50">
        <f t="shared" si="1042"/>
        <v>2917.085</v>
      </c>
      <c r="V9431" s="51">
        <f t="shared" si="1044"/>
        <v>2951.3226575342428</v>
      </c>
      <c r="W9431" s="53">
        <f t="shared" si="1045"/>
        <v>-1.2166955374082189E-3</v>
      </c>
      <c r="X9431" s="53" t="str">
        <f t="shared" si="1046"/>
        <v/>
      </c>
      <c r="Y9431" s="54" t="str">
        <f t="shared" si="1047"/>
        <v/>
      </c>
    </row>
    <row r="9432" spans="17:25" x14ac:dyDescent="0.25">
      <c r="Q9432" s="47">
        <f t="shared" si="1043"/>
        <v>2017</v>
      </c>
      <c r="R9432" s="48" t="str">
        <f t="shared" si="1041"/>
        <v>20179</v>
      </c>
      <c r="S9432" s="49">
        <v>42994</v>
      </c>
      <c r="T9432" s="55">
        <v>2897.83</v>
      </c>
      <c r="U9432" s="50">
        <f t="shared" si="1042"/>
        <v>2917.085</v>
      </c>
      <c r="V9432" s="51">
        <f t="shared" si="1044"/>
        <v>2951.3226575342428</v>
      </c>
      <c r="W9432" s="53">
        <f t="shared" si="1045"/>
        <v>-2.8045616280910624E-3</v>
      </c>
      <c r="X9432" s="53" t="str">
        <f t="shared" si="1046"/>
        <v/>
      </c>
      <c r="Y9432" s="54" t="str">
        <f t="shared" si="1047"/>
        <v/>
      </c>
    </row>
    <row r="9433" spans="17:25" x14ac:dyDescent="0.25">
      <c r="Q9433" s="47">
        <f t="shared" si="1043"/>
        <v>2017</v>
      </c>
      <c r="R9433" s="48" t="str">
        <f t="shared" si="1041"/>
        <v>20179</v>
      </c>
      <c r="S9433" s="49">
        <v>42995</v>
      </c>
      <c r="T9433" s="55">
        <v>2897.83</v>
      </c>
      <c r="U9433" s="50">
        <f t="shared" si="1042"/>
        <v>2917.085</v>
      </c>
      <c r="V9433" s="51">
        <f t="shared" si="1044"/>
        <v>2951.3226575342428</v>
      </c>
      <c r="W9433" s="53">
        <f t="shared" si="1045"/>
        <v>0</v>
      </c>
      <c r="X9433" s="53" t="str">
        <f t="shared" si="1046"/>
        <v/>
      </c>
      <c r="Y9433" s="54" t="str">
        <f t="shared" si="1047"/>
        <v/>
      </c>
    </row>
    <row r="9434" spans="17:25" x14ac:dyDescent="0.25">
      <c r="Q9434" s="47">
        <f t="shared" si="1043"/>
        <v>2017</v>
      </c>
      <c r="R9434" s="48" t="str">
        <f t="shared" si="1041"/>
        <v>20179</v>
      </c>
      <c r="S9434" s="49">
        <v>42996</v>
      </c>
      <c r="T9434" s="55">
        <v>2897.83</v>
      </c>
      <c r="U9434" s="50">
        <f t="shared" si="1042"/>
        <v>2917.085</v>
      </c>
      <c r="V9434" s="51">
        <f t="shared" si="1044"/>
        <v>2951.3226575342428</v>
      </c>
      <c r="W9434" s="53">
        <f t="shared" si="1045"/>
        <v>0</v>
      </c>
      <c r="X9434" s="53" t="str">
        <f t="shared" si="1046"/>
        <v/>
      </c>
      <c r="Y9434" s="54" t="str">
        <f t="shared" si="1047"/>
        <v/>
      </c>
    </row>
    <row r="9435" spans="17:25" x14ac:dyDescent="0.25">
      <c r="Q9435" s="47">
        <f t="shared" si="1043"/>
        <v>2017</v>
      </c>
      <c r="R9435" s="48" t="str">
        <f t="shared" si="1041"/>
        <v>20179</v>
      </c>
      <c r="S9435" s="49">
        <v>42997</v>
      </c>
      <c r="T9435" s="55">
        <v>2906.06</v>
      </c>
      <c r="U9435" s="50">
        <f t="shared" si="1042"/>
        <v>2917.085</v>
      </c>
      <c r="V9435" s="51">
        <f t="shared" si="1044"/>
        <v>2951.3226575342428</v>
      </c>
      <c r="W9435" s="53">
        <f t="shared" si="1045"/>
        <v>2.8400561799690749E-3</v>
      </c>
      <c r="X9435" s="53" t="str">
        <f t="shared" si="1046"/>
        <v/>
      </c>
      <c r="Y9435" s="54" t="str">
        <f t="shared" si="1047"/>
        <v/>
      </c>
    </row>
    <row r="9436" spans="17:25" x14ac:dyDescent="0.25">
      <c r="Q9436" s="47">
        <f t="shared" si="1043"/>
        <v>2017</v>
      </c>
      <c r="R9436" s="48" t="str">
        <f t="shared" si="1041"/>
        <v>20179</v>
      </c>
      <c r="S9436" s="49">
        <v>42998</v>
      </c>
      <c r="T9436" s="55">
        <v>2904.6</v>
      </c>
      <c r="U9436" s="50">
        <f t="shared" si="1042"/>
        <v>2917.085</v>
      </c>
      <c r="V9436" s="51">
        <f t="shared" si="1044"/>
        <v>2951.3226575342428</v>
      </c>
      <c r="W9436" s="53">
        <f t="shared" si="1045"/>
        <v>-5.0239843637089887E-4</v>
      </c>
      <c r="X9436" s="53" t="str">
        <f t="shared" si="1046"/>
        <v/>
      </c>
      <c r="Y9436" s="54" t="str">
        <f t="shared" si="1047"/>
        <v/>
      </c>
    </row>
    <row r="9437" spans="17:25" x14ac:dyDescent="0.25">
      <c r="Q9437" s="47">
        <f t="shared" si="1043"/>
        <v>2017</v>
      </c>
      <c r="R9437" s="48" t="str">
        <f t="shared" si="1041"/>
        <v>20179</v>
      </c>
      <c r="S9437" s="49">
        <v>42999</v>
      </c>
      <c r="T9437" s="55">
        <v>2893.18</v>
      </c>
      <c r="U9437" s="50">
        <f t="shared" si="1042"/>
        <v>2917.085</v>
      </c>
      <c r="V9437" s="51">
        <f t="shared" si="1044"/>
        <v>2951.3226575342428</v>
      </c>
      <c r="W9437" s="53">
        <f t="shared" si="1045"/>
        <v>-3.93169455346698E-3</v>
      </c>
      <c r="X9437" s="53" t="str">
        <f t="shared" si="1046"/>
        <v/>
      </c>
      <c r="Y9437" s="54" t="str">
        <f t="shared" si="1047"/>
        <v/>
      </c>
    </row>
    <row r="9438" spans="17:25" x14ac:dyDescent="0.25">
      <c r="Q9438" s="47">
        <f t="shared" si="1043"/>
        <v>2017</v>
      </c>
      <c r="R9438" s="48" t="str">
        <f t="shared" si="1041"/>
        <v>20179</v>
      </c>
      <c r="S9438" s="49">
        <v>43000</v>
      </c>
      <c r="T9438" s="55">
        <v>2913.96</v>
      </c>
      <c r="U9438" s="50">
        <f t="shared" si="1042"/>
        <v>2917.085</v>
      </c>
      <c r="V9438" s="51">
        <f t="shared" si="1044"/>
        <v>2951.3226575342428</v>
      </c>
      <c r="W9438" s="53">
        <f t="shared" si="1045"/>
        <v>7.18240828431016E-3</v>
      </c>
      <c r="X9438" s="53" t="str">
        <f t="shared" si="1046"/>
        <v/>
      </c>
      <c r="Y9438" s="54" t="str">
        <f t="shared" si="1047"/>
        <v/>
      </c>
    </row>
    <row r="9439" spans="17:25" x14ac:dyDescent="0.25">
      <c r="Q9439" s="47">
        <f t="shared" si="1043"/>
        <v>2017</v>
      </c>
      <c r="R9439" s="48" t="str">
        <f t="shared" si="1041"/>
        <v>20179</v>
      </c>
      <c r="S9439" s="49">
        <v>43001</v>
      </c>
      <c r="T9439" s="55">
        <v>2900.73</v>
      </c>
      <c r="U9439" s="50">
        <f t="shared" si="1042"/>
        <v>2917.085</v>
      </c>
      <c r="V9439" s="51">
        <f t="shared" si="1044"/>
        <v>2951.3226575342428</v>
      </c>
      <c r="W9439" s="53">
        <f t="shared" si="1045"/>
        <v>-4.5402133179590631E-3</v>
      </c>
      <c r="X9439" s="53" t="str">
        <f t="shared" si="1046"/>
        <v/>
      </c>
      <c r="Y9439" s="54" t="str">
        <f t="shared" si="1047"/>
        <v/>
      </c>
    </row>
    <row r="9440" spans="17:25" x14ac:dyDescent="0.25">
      <c r="Q9440" s="47">
        <f t="shared" si="1043"/>
        <v>2017</v>
      </c>
      <c r="R9440" s="48" t="str">
        <f t="shared" si="1041"/>
        <v>20179</v>
      </c>
      <c r="S9440" s="49">
        <v>43002</v>
      </c>
      <c r="T9440" s="55">
        <v>2900.73</v>
      </c>
      <c r="U9440" s="50">
        <f t="shared" si="1042"/>
        <v>2917.085</v>
      </c>
      <c r="V9440" s="51">
        <f t="shared" si="1044"/>
        <v>2951.3226575342428</v>
      </c>
      <c r="W9440" s="53">
        <f t="shared" si="1045"/>
        <v>0</v>
      </c>
      <c r="X9440" s="53" t="str">
        <f t="shared" si="1046"/>
        <v/>
      </c>
      <c r="Y9440" s="54" t="str">
        <f t="shared" si="1047"/>
        <v/>
      </c>
    </row>
    <row r="9441" spans="17:25" x14ac:dyDescent="0.25">
      <c r="Q9441" s="47">
        <f t="shared" si="1043"/>
        <v>2017</v>
      </c>
      <c r="R9441" s="48" t="str">
        <f t="shared" si="1041"/>
        <v>20179</v>
      </c>
      <c r="S9441" s="49">
        <v>43003</v>
      </c>
      <c r="T9441" s="55">
        <v>2900.73</v>
      </c>
      <c r="U9441" s="50">
        <f t="shared" si="1042"/>
        <v>2917.085</v>
      </c>
      <c r="V9441" s="51">
        <f t="shared" si="1044"/>
        <v>2951.3226575342428</v>
      </c>
      <c r="W9441" s="53">
        <f t="shared" si="1045"/>
        <v>0</v>
      </c>
      <c r="X9441" s="53" t="str">
        <f t="shared" si="1046"/>
        <v/>
      </c>
      <c r="Y9441" s="54" t="str">
        <f t="shared" si="1047"/>
        <v/>
      </c>
    </row>
    <row r="9442" spans="17:25" x14ac:dyDescent="0.25">
      <c r="Q9442" s="47">
        <f t="shared" si="1043"/>
        <v>2017</v>
      </c>
      <c r="R9442" s="48" t="str">
        <f t="shared" si="1041"/>
        <v>20179</v>
      </c>
      <c r="S9442" s="49">
        <v>43004</v>
      </c>
      <c r="T9442" s="55">
        <v>2924.57</v>
      </c>
      <c r="U9442" s="50">
        <f t="shared" si="1042"/>
        <v>2917.085</v>
      </c>
      <c r="V9442" s="51">
        <f t="shared" si="1044"/>
        <v>2951.3226575342428</v>
      </c>
      <c r="W9442" s="53">
        <f t="shared" si="1045"/>
        <v>8.2186208299290797E-3</v>
      </c>
      <c r="X9442" s="53" t="str">
        <f t="shared" si="1046"/>
        <v/>
      </c>
      <c r="Y9442" s="54" t="str">
        <f t="shared" si="1047"/>
        <v/>
      </c>
    </row>
    <row r="9443" spans="17:25" x14ac:dyDescent="0.25">
      <c r="Q9443" s="47">
        <f t="shared" si="1043"/>
        <v>2017</v>
      </c>
      <c r="R9443" s="48" t="str">
        <f t="shared" si="1041"/>
        <v>20179</v>
      </c>
      <c r="S9443" s="49">
        <v>43005</v>
      </c>
      <c r="T9443" s="55">
        <v>2930.7</v>
      </c>
      <c r="U9443" s="50">
        <f t="shared" si="1042"/>
        <v>2917.085</v>
      </c>
      <c r="V9443" s="51">
        <f t="shared" si="1044"/>
        <v>2951.3226575342428</v>
      </c>
      <c r="W9443" s="53">
        <f t="shared" si="1045"/>
        <v>2.0960346307319355E-3</v>
      </c>
      <c r="X9443" s="53" t="str">
        <f t="shared" si="1046"/>
        <v/>
      </c>
      <c r="Y9443" s="54" t="str">
        <f t="shared" si="1047"/>
        <v/>
      </c>
    </row>
    <row r="9444" spans="17:25" x14ac:dyDescent="0.25">
      <c r="Q9444" s="47">
        <f t="shared" si="1043"/>
        <v>2017</v>
      </c>
      <c r="R9444" s="48" t="str">
        <f t="shared" si="1041"/>
        <v>20179</v>
      </c>
      <c r="S9444" s="49">
        <v>43006</v>
      </c>
      <c r="T9444" s="55">
        <v>2940.66</v>
      </c>
      <c r="U9444" s="50">
        <f t="shared" si="1042"/>
        <v>2917.085</v>
      </c>
      <c r="V9444" s="51">
        <f t="shared" si="1044"/>
        <v>2951.3226575342428</v>
      </c>
      <c r="W9444" s="53">
        <f t="shared" si="1045"/>
        <v>3.3985054765073297E-3</v>
      </c>
      <c r="X9444" s="53" t="str">
        <f t="shared" si="1046"/>
        <v/>
      </c>
      <c r="Y9444" s="54" t="str">
        <f t="shared" si="1047"/>
        <v/>
      </c>
    </row>
    <row r="9445" spans="17:25" x14ac:dyDescent="0.25">
      <c r="Q9445" s="47">
        <f t="shared" si="1043"/>
        <v>2017</v>
      </c>
      <c r="R9445" s="48" t="str">
        <f t="shared" si="1041"/>
        <v>20179</v>
      </c>
      <c r="S9445" s="49">
        <v>43007</v>
      </c>
      <c r="T9445" s="55">
        <v>2941.07</v>
      </c>
      <c r="U9445" s="50">
        <f t="shared" si="1042"/>
        <v>2917.085</v>
      </c>
      <c r="V9445" s="51">
        <f t="shared" si="1044"/>
        <v>2951.3226575342428</v>
      </c>
      <c r="W9445" s="53">
        <f t="shared" si="1045"/>
        <v>1.3942448293935428E-4</v>
      </c>
      <c r="X9445" s="53" t="str">
        <f t="shared" si="1046"/>
        <v/>
      </c>
      <c r="Y9445" s="54" t="str">
        <f t="shared" si="1047"/>
        <v/>
      </c>
    </row>
    <row r="9446" spans="17:25" x14ac:dyDescent="0.25">
      <c r="Q9446" s="47">
        <f t="shared" si="1043"/>
        <v>2017</v>
      </c>
      <c r="R9446" s="48" t="str">
        <f t="shared" si="1041"/>
        <v>20179</v>
      </c>
      <c r="S9446" s="49">
        <v>43008</v>
      </c>
      <c r="T9446" s="55">
        <v>2936.67</v>
      </c>
      <c r="U9446" s="50">
        <f t="shared" si="1042"/>
        <v>2917.085</v>
      </c>
      <c r="V9446" s="51">
        <f t="shared" si="1044"/>
        <v>2951.3226575342428</v>
      </c>
      <c r="W9446" s="53">
        <f t="shared" si="1045"/>
        <v>-1.4960541571604757E-3</v>
      </c>
      <c r="X9446" s="53" t="str">
        <f t="shared" si="1046"/>
        <v/>
      </c>
      <c r="Y9446" s="54" t="str">
        <f t="shared" si="1047"/>
        <v/>
      </c>
    </row>
    <row r="9447" spans="17:25" x14ac:dyDescent="0.25">
      <c r="Q9447" s="47">
        <f t="shared" si="1043"/>
        <v>2017</v>
      </c>
      <c r="R9447" s="48" t="str">
        <f t="shared" si="1041"/>
        <v>201710</v>
      </c>
      <c r="S9447" s="49">
        <v>43009</v>
      </c>
      <c r="T9447" s="55">
        <v>2936.67</v>
      </c>
      <c r="U9447" s="50">
        <f t="shared" si="1042"/>
        <v>2953.7558064516143</v>
      </c>
      <c r="V9447" s="51">
        <f t="shared" si="1044"/>
        <v>2951.3226575342428</v>
      </c>
      <c r="W9447" s="53">
        <f t="shared" si="1045"/>
        <v>0</v>
      </c>
      <c r="X9447" s="53">
        <f t="shared" si="1046"/>
        <v>1.2571044879259308E-2</v>
      </c>
      <c r="Y9447" s="54" t="str">
        <f t="shared" si="1047"/>
        <v/>
      </c>
    </row>
    <row r="9448" spans="17:25" x14ac:dyDescent="0.25">
      <c r="Q9448" s="47">
        <f t="shared" si="1043"/>
        <v>2017</v>
      </c>
      <c r="R9448" s="48" t="str">
        <f t="shared" si="1041"/>
        <v>201710</v>
      </c>
      <c r="S9448" s="49">
        <v>43010</v>
      </c>
      <c r="T9448" s="55">
        <v>2936.67</v>
      </c>
      <c r="U9448" s="50">
        <f t="shared" si="1042"/>
        <v>2953.7558064516143</v>
      </c>
      <c r="V9448" s="51">
        <f t="shared" si="1044"/>
        <v>2951.3226575342428</v>
      </c>
      <c r="W9448" s="53">
        <f t="shared" si="1045"/>
        <v>0</v>
      </c>
      <c r="X9448" s="53" t="str">
        <f t="shared" si="1046"/>
        <v/>
      </c>
      <c r="Y9448" s="54" t="str">
        <f t="shared" si="1047"/>
        <v/>
      </c>
    </row>
    <row r="9449" spans="17:25" x14ac:dyDescent="0.25">
      <c r="Q9449" s="47">
        <f t="shared" si="1043"/>
        <v>2017</v>
      </c>
      <c r="R9449" s="48" t="str">
        <f t="shared" si="1041"/>
        <v>201710</v>
      </c>
      <c r="S9449" s="49">
        <v>43011</v>
      </c>
      <c r="T9449" s="55">
        <v>2949.33</v>
      </c>
      <c r="U9449" s="50">
        <f t="shared" si="1042"/>
        <v>2953.7558064516143</v>
      </c>
      <c r="V9449" s="51">
        <f t="shared" si="1044"/>
        <v>2951.3226575342428</v>
      </c>
      <c r="W9449" s="53">
        <f t="shared" si="1045"/>
        <v>4.3110053223549549E-3</v>
      </c>
      <c r="X9449" s="53" t="str">
        <f t="shared" si="1046"/>
        <v/>
      </c>
      <c r="Y9449" s="54" t="str">
        <f t="shared" si="1047"/>
        <v/>
      </c>
    </row>
    <row r="9450" spans="17:25" x14ac:dyDescent="0.25">
      <c r="Q9450" s="47">
        <f t="shared" si="1043"/>
        <v>2017</v>
      </c>
      <c r="R9450" s="48" t="str">
        <f t="shared" si="1041"/>
        <v>201710</v>
      </c>
      <c r="S9450" s="49">
        <v>43012</v>
      </c>
      <c r="T9450" s="55">
        <v>2953.81</v>
      </c>
      <c r="U9450" s="50">
        <f t="shared" si="1042"/>
        <v>2953.7558064516143</v>
      </c>
      <c r="V9450" s="51">
        <f t="shared" si="1044"/>
        <v>2951.3226575342428</v>
      </c>
      <c r="W9450" s="53">
        <f t="shared" si="1045"/>
        <v>1.5189890585318722E-3</v>
      </c>
      <c r="X9450" s="53" t="str">
        <f t="shared" si="1046"/>
        <v/>
      </c>
      <c r="Y9450" s="54" t="str">
        <f t="shared" si="1047"/>
        <v/>
      </c>
    </row>
    <row r="9451" spans="17:25" x14ac:dyDescent="0.25">
      <c r="Q9451" s="47">
        <f t="shared" si="1043"/>
        <v>2017</v>
      </c>
      <c r="R9451" s="48" t="str">
        <f t="shared" si="1041"/>
        <v>201710</v>
      </c>
      <c r="S9451" s="49">
        <v>43013</v>
      </c>
      <c r="T9451" s="55">
        <v>2945.59</v>
      </c>
      <c r="U9451" s="50">
        <f t="shared" si="1042"/>
        <v>2953.7558064516143</v>
      </c>
      <c r="V9451" s="51">
        <f t="shared" si="1044"/>
        <v>2951.3226575342428</v>
      </c>
      <c r="W9451" s="53">
        <f t="shared" si="1045"/>
        <v>-2.7828465608823461E-3</v>
      </c>
      <c r="X9451" s="53" t="str">
        <f t="shared" si="1046"/>
        <v/>
      </c>
      <c r="Y9451" s="54" t="str">
        <f t="shared" si="1047"/>
        <v/>
      </c>
    </row>
    <row r="9452" spans="17:25" x14ac:dyDescent="0.25">
      <c r="Q9452" s="47">
        <f t="shared" si="1043"/>
        <v>2017</v>
      </c>
      <c r="R9452" s="48" t="str">
        <f t="shared" si="1041"/>
        <v>201710</v>
      </c>
      <c r="S9452" s="49">
        <v>43014</v>
      </c>
      <c r="T9452" s="55">
        <v>2926.82</v>
      </c>
      <c r="U9452" s="50">
        <f t="shared" si="1042"/>
        <v>2953.7558064516143</v>
      </c>
      <c r="V9452" s="51">
        <f t="shared" si="1044"/>
        <v>2951.3226575342428</v>
      </c>
      <c r="W9452" s="53">
        <f t="shared" si="1045"/>
        <v>-6.3722378199274621E-3</v>
      </c>
      <c r="X9452" s="53" t="str">
        <f t="shared" si="1046"/>
        <v/>
      </c>
      <c r="Y9452" s="54" t="str">
        <f t="shared" si="1047"/>
        <v/>
      </c>
    </row>
    <row r="9453" spans="17:25" x14ac:dyDescent="0.25">
      <c r="Q9453" s="47">
        <f t="shared" si="1043"/>
        <v>2017</v>
      </c>
      <c r="R9453" s="48" t="str">
        <f t="shared" si="1041"/>
        <v>201710</v>
      </c>
      <c r="S9453" s="49">
        <v>43015</v>
      </c>
      <c r="T9453" s="55">
        <v>2942.19</v>
      </c>
      <c r="U9453" s="50">
        <f t="shared" si="1042"/>
        <v>2953.7558064516143</v>
      </c>
      <c r="V9453" s="51">
        <f t="shared" si="1044"/>
        <v>2951.3226575342428</v>
      </c>
      <c r="W9453" s="53">
        <f t="shared" si="1045"/>
        <v>5.2514332962054766E-3</v>
      </c>
      <c r="X9453" s="53" t="str">
        <f t="shared" si="1046"/>
        <v/>
      </c>
      <c r="Y9453" s="54" t="str">
        <f t="shared" si="1047"/>
        <v/>
      </c>
    </row>
    <row r="9454" spans="17:25" x14ac:dyDescent="0.25">
      <c r="Q9454" s="47">
        <f t="shared" si="1043"/>
        <v>2017</v>
      </c>
      <c r="R9454" s="48" t="str">
        <f t="shared" si="1041"/>
        <v>201710</v>
      </c>
      <c r="S9454" s="49">
        <v>43016</v>
      </c>
      <c r="T9454" s="55">
        <v>2942.19</v>
      </c>
      <c r="U9454" s="50">
        <f t="shared" si="1042"/>
        <v>2953.7558064516143</v>
      </c>
      <c r="V9454" s="51">
        <f t="shared" si="1044"/>
        <v>2951.3226575342428</v>
      </c>
      <c r="W9454" s="53">
        <f t="shared" si="1045"/>
        <v>0</v>
      </c>
      <c r="X9454" s="53" t="str">
        <f t="shared" si="1046"/>
        <v/>
      </c>
      <c r="Y9454" s="54" t="str">
        <f t="shared" si="1047"/>
        <v/>
      </c>
    </row>
    <row r="9455" spans="17:25" x14ac:dyDescent="0.25">
      <c r="Q9455" s="47">
        <f t="shared" si="1043"/>
        <v>2017</v>
      </c>
      <c r="R9455" s="48" t="str">
        <f t="shared" si="1041"/>
        <v>201710</v>
      </c>
      <c r="S9455" s="49">
        <v>43017</v>
      </c>
      <c r="T9455" s="55">
        <v>2942.19</v>
      </c>
      <c r="U9455" s="50">
        <f t="shared" si="1042"/>
        <v>2953.7558064516143</v>
      </c>
      <c r="V9455" s="51">
        <f t="shared" si="1044"/>
        <v>2951.3226575342428</v>
      </c>
      <c r="W9455" s="53">
        <f t="shared" si="1045"/>
        <v>0</v>
      </c>
      <c r="X9455" s="53" t="str">
        <f t="shared" si="1046"/>
        <v/>
      </c>
      <c r="Y9455" s="54" t="str">
        <f t="shared" si="1047"/>
        <v/>
      </c>
    </row>
    <row r="9456" spans="17:25" x14ac:dyDescent="0.25">
      <c r="Q9456" s="47">
        <f t="shared" si="1043"/>
        <v>2017</v>
      </c>
      <c r="R9456" s="48" t="str">
        <f t="shared" si="1041"/>
        <v>201710</v>
      </c>
      <c r="S9456" s="49">
        <v>43018</v>
      </c>
      <c r="T9456" s="55">
        <v>2942.19</v>
      </c>
      <c r="U9456" s="50">
        <f t="shared" si="1042"/>
        <v>2953.7558064516143</v>
      </c>
      <c r="V9456" s="51">
        <f t="shared" si="1044"/>
        <v>2951.3226575342428</v>
      </c>
      <c r="W9456" s="53">
        <f t="shared" si="1045"/>
        <v>0</v>
      </c>
      <c r="X9456" s="53" t="str">
        <f t="shared" si="1046"/>
        <v/>
      </c>
      <c r="Y9456" s="54" t="str">
        <f t="shared" si="1047"/>
        <v/>
      </c>
    </row>
    <row r="9457" spans="17:25" x14ac:dyDescent="0.25">
      <c r="Q9457" s="47">
        <f t="shared" si="1043"/>
        <v>2017</v>
      </c>
      <c r="R9457" s="48" t="str">
        <f t="shared" si="1041"/>
        <v>201710</v>
      </c>
      <c r="S9457" s="49">
        <v>43019</v>
      </c>
      <c r="T9457" s="55">
        <v>2947.06</v>
      </c>
      <c r="U9457" s="50">
        <f t="shared" si="1042"/>
        <v>2953.7558064516143</v>
      </c>
      <c r="V9457" s="51">
        <f t="shared" si="1044"/>
        <v>2951.3226575342428</v>
      </c>
      <c r="W9457" s="53">
        <f t="shared" si="1045"/>
        <v>1.6552296078771178E-3</v>
      </c>
      <c r="X9457" s="53" t="str">
        <f t="shared" si="1046"/>
        <v/>
      </c>
      <c r="Y9457" s="54" t="str">
        <f t="shared" si="1047"/>
        <v/>
      </c>
    </row>
    <row r="9458" spans="17:25" x14ac:dyDescent="0.25">
      <c r="Q9458" s="47">
        <f t="shared" si="1043"/>
        <v>2017</v>
      </c>
      <c r="R9458" s="48" t="str">
        <f t="shared" si="1041"/>
        <v>201710</v>
      </c>
      <c r="S9458" s="49">
        <v>43020</v>
      </c>
      <c r="T9458" s="55">
        <v>2953.77</v>
      </c>
      <c r="U9458" s="50">
        <f t="shared" si="1042"/>
        <v>2953.7558064516143</v>
      </c>
      <c r="V9458" s="51">
        <f t="shared" si="1044"/>
        <v>2951.3226575342428</v>
      </c>
      <c r="W9458" s="53">
        <f t="shared" si="1045"/>
        <v>2.276845398464955E-3</v>
      </c>
      <c r="X9458" s="53" t="str">
        <f t="shared" si="1046"/>
        <v/>
      </c>
      <c r="Y9458" s="54" t="str">
        <f t="shared" si="1047"/>
        <v/>
      </c>
    </row>
    <row r="9459" spans="17:25" x14ac:dyDescent="0.25">
      <c r="Q9459" s="47">
        <f t="shared" si="1043"/>
        <v>2017</v>
      </c>
      <c r="R9459" s="48" t="str">
        <f t="shared" si="1041"/>
        <v>201710</v>
      </c>
      <c r="S9459" s="49">
        <v>43021</v>
      </c>
      <c r="T9459" s="55">
        <v>2949.69</v>
      </c>
      <c r="U9459" s="50">
        <f t="shared" si="1042"/>
        <v>2953.7558064516143</v>
      </c>
      <c r="V9459" s="51">
        <f t="shared" si="1044"/>
        <v>2951.3226575342428</v>
      </c>
      <c r="W9459" s="53">
        <f t="shared" si="1045"/>
        <v>-1.3812856112696004E-3</v>
      </c>
      <c r="X9459" s="53" t="str">
        <f t="shared" si="1046"/>
        <v/>
      </c>
      <c r="Y9459" s="54" t="str">
        <f t="shared" si="1047"/>
        <v/>
      </c>
    </row>
    <row r="9460" spans="17:25" x14ac:dyDescent="0.25">
      <c r="Q9460" s="47">
        <f t="shared" si="1043"/>
        <v>2017</v>
      </c>
      <c r="R9460" s="48" t="str">
        <f t="shared" si="1041"/>
        <v>201710</v>
      </c>
      <c r="S9460" s="49">
        <v>43022</v>
      </c>
      <c r="T9460" s="55">
        <v>2932.05</v>
      </c>
      <c r="U9460" s="50">
        <f t="shared" si="1042"/>
        <v>2953.7558064516143</v>
      </c>
      <c r="V9460" s="51">
        <f t="shared" si="1044"/>
        <v>2951.3226575342428</v>
      </c>
      <c r="W9460" s="53">
        <f t="shared" si="1045"/>
        <v>-5.9802894541459706E-3</v>
      </c>
      <c r="X9460" s="53" t="str">
        <f t="shared" si="1046"/>
        <v/>
      </c>
      <c r="Y9460" s="54" t="str">
        <f t="shared" si="1047"/>
        <v/>
      </c>
    </row>
    <row r="9461" spans="17:25" x14ac:dyDescent="0.25">
      <c r="Q9461" s="47">
        <f t="shared" si="1043"/>
        <v>2017</v>
      </c>
      <c r="R9461" s="48" t="str">
        <f t="shared" si="1041"/>
        <v>201710</v>
      </c>
      <c r="S9461" s="49">
        <v>43023</v>
      </c>
      <c r="T9461" s="55">
        <v>2932.05</v>
      </c>
      <c r="U9461" s="50">
        <f t="shared" si="1042"/>
        <v>2953.7558064516143</v>
      </c>
      <c r="V9461" s="51">
        <f t="shared" si="1044"/>
        <v>2951.3226575342428</v>
      </c>
      <c r="W9461" s="53">
        <f t="shared" si="1045"/>
        <v>0</v>
      </c>
      <c r="X9461" s="53" t="str">
        <f t="shared" si="1046"/>
        <v/>
      </c>
      <c r="Y9461" s="54" t="str">
        <f t="shared" si="1047"/>
        <v/>
      </c>
    </row>
    <row r="9462" spans="17:25" x14ac:dyDescent="0.25">
      <c r="Q9462" s="47">
        <f t="shared" si="1043"/>
        <v>2017</v>
      </c>
      <c r="R9462" s="48" t="str">
        <f t="shared" si="1041"/>
        <v>201710</v>
      </c>
      <c r="S9462" s="49">
        <v>43024</v>
      </c>
      <c r="T9462" s="55">
        <v>2932.05</v>
      </c>
      <c r="U9462" s="50">
        <f t="shared" si="1042"/>
        <v>2953.7558064516143</v>
      </c>
      <c r="V9462" s="51">
        <f t="shared" si="1044"/>
        <v>2951.3226575342428</v>
      </c>
      <c r="W9462" s="53">
        <f t="shared" si="1045"/>
        <v>0</v>
      </c>
      <c r="X9462" s="53" t="str">
        <f t="shared" si="1046"/>
        <v/>
      </c>
      <c r="Y9462" s="54" t="str">
        <f t="shared" si="1047"/>
        <v/>
      </c>
    </row>
    <row r="9463" spans="17:25" x14ac:dyDescent="0.25">
      <c r="Q9463" s="47">
        <f t="shared" si="1043"/>
        <v>2017</v>
      </c>
      <c r="R9463" s="48" t="str">
        <f t="shared" si="1041"/>
        <v>201710</v>
      </c>
      <c r="S9463" s="49">
        <v>43025</v>
      </c>
      <c r="T9463" s="55">
        <v>2932.05</v>
      </c>
      <c r="U9463" s="50">
        <f t="shared" si="1042"/>
        <v>2953.7558064516143</v>
      </c>
      <c r="V9463" s="51">
        <f t="shared" si="1044"/>
        <v>2951.3226575342428</v>
      </c>
      <c r="W9463" s="53">
        <f t="shared" si="1045"/>
        <v>0</v>
      </c>
      <c r="X9463" s="53" t="str">
        <f t="shared" si="1046"/>
        <v/>
      </c>
      <c r="Y9463" s="54" t="str">
        <f t="shared" si="1047"/>
        <v/>
      </c>
    </row>
    <row r="9464" spans="17:25" x14ac:dyDescent="0.25">
      <c r="Q9464" s="47">
        <f t="shared" si="1043"/>
        <v>2017</v>
      </c>
      <c r="R9464" s="48" t="str">
        <f t="shared" si="1041"/>
        <v>201710</v>
      </c>
      <c r="S9464" s="49">
        <v>43026</v>
      </c>
      <c r="T9464" s="55">
        <v>2944.27</v>
      </c>
      <c r="U9464" s="50">
        <f t="shared" si="1042"/>
        <v>2953.7558064516143</v>
      </c>
      <c r="V9464" s="51">
        <f t="shared" si="1044"/>
        <v>2951.3226575342428</v>
      </c>
      <c r="W9464" s="53">
        <f t="shared" si="1045"/>
        <v>4.1677324738662591E-3</v>
      </c>
      <c r="X9464" s="53" t="str">
        <f t="shared" si="1046"/>
        <v/>
      </c>
      <c r="Y9464" s="54" t="str">
        <f t="shared" si="1047"/>
        <v/>
      </c>
    </row>
    <row r="9465" spans="17:25" x14ac:dyDescent="0.25">
      <c r="Q9465" s="47">
        <f t="shared" si="1043"/>
        <v>2017</v>
      </c>
      <c r="R9465" s="48" t="str">
        <f t="shared" si="1041"/>
        <v>201710</v>
      </c>
      <c r="S9465" s="49">
        <v>43027</v>
      </c>
      <c r="T9465" s="55">
        <v>2935.66</v>
      </c>
      <c r="U9465" s="50">
        <f t="shared" si="1042"/>
        <v>2953.7558064516143</v>
      </c>
      <c r="V9465" s="51">
        <f t="shared" si="1044"/>
        <v>2951.3226575342428</v>
      </c>
      <c r="W9465" s="53">
        <f t="shared" si="1045"/>
        <v>-2.9243241958109012E-3</v>
      </c>
      <c r="X9465" s="53" t="str">
        <f t="shared" si="1046"/>
        <v/>
      </c>
      <c r="Y9465" s="54" t="str">
        <f t="shared" si="1047"/>
        <v/>
      </c>
    </row>
    <row r="9466" spans="17:25" x14ac:dyDescent="0.25">
      <c r="Q9466" s="47">
        <f t="shared" si="1043"/>
        <v>2017</v>
      </c>
      <c r="R9466" s="48" t="str">
        <f t="shared" si="1041"/>
        <v>201710</v>
      </c>
      <c r="S9466" s="49">
        <v>43028</v>
      </c>
      <c r="T9466" s="55">
        <v>2921.92</v>
      </c>
      <c r="U9466" s="50">
        <f t="shared" si="1042"/>
        <v>2953.7558064516143</v>
      </c>
      <c r="V9466" s="51">
        <f t="shared" si="1044"/>
        <v>2951.3226575342428</v>
      </c>
      <c r="W9466" s="53">
        <f t="shared" si="1045"/>
        <v>-4.6803785179482249E-3</v>
      </c>
      <c r="X9466" s="53" t="str">
        <f t="shared" si="1046"/>
        <v/>
      </c>
      <c r="Y9466" s="54" t="str">
        <f t="shared" si="1047"/>
        <v/>
      </c>
    </row>
    <row r="9467" spans="17:25" x14ac:dyDescent="0.25">
      <c r="Q9467" s="47">
        <f t="shared" si="1043"/>
        <v>2017</v>
      </c>
      <c r="R9467" s="48" t="str">
        <f t="shared" si="1041"/>
        <v>201710</v>
      </c>
      <c r="S9467" s="49">
        <v>43029</v>
      </c>
      <c r="T9467" s="55">
        <v>2936.66</v>
      </c>
      <c r="U9467" s="50">
        <f t="shared" si="1042"/>
        <v>2953.7558064516143</v>
      </c>
      <c r="V9467" s="51">
        <f t="shared" si="1044"/>
        <v>2951.3226575342428</v>
      </c>
      <c r="W9467" s="53">
        <f t="shared" si="1045"/>
        <v>5.0446281896834311E-3</v>
      </c>
      <c r="X9467" s="53" t="str">
        <f t="shared" si="1046"/>
        <v/>
      </c>
      <c r="Y9467" s="54" t="str">
        <f t="shared" si="1047"/>
        <v/>
      </c>
    </row>
    <row r="9468" spans="17:25" x14ac:dyDescent="0.25">
      <c r="Q9468" s="47">
        <f t="shared" si="1043"/>
        <v>2017</v>
      </c>
      <c r="R9468" s="48" t="str">
        <f t="shared" si="1041"/>
        <v>201710</v>
      </c>
      <c r="S9468" s="49">
        <v>43030</v>
      </c>
      <c r="T9468" s="55">
        <v>2936.66</v>
      </c>
      <c r="U9468" s="50">
        <f t="shared" si="1042"/>
        <v>2953.7558064516143</v>
      </c>
      <c r="V9468" s="51">
        <f t="shared" si="1044"/>
        <v>2951.3226575342428</v>
      </c>
      <c r="W9468" s="53">
        <f t="shared" si="1045"/>
        <v>0</v>
      </c>
      <c r="X9468" s="53" t="str">
        <f t="shared" si="1046"/>
        <v/>
      </c>
      <c r="Y9468" s="54" t="str">
        <f t="shared" si="1047"/>
        <v/>
      </c>
    </row>
    <row r="9469" spans="17:25" x14ac:dyDescent="0.25">
      <c r="Q9469" s="47">
        <f t="shared" si="1043"/>
        <v>2017</v>
      </c>
      <c r="R9469" s="48" t="str">
        <f t="shared" si="1041"/>
        <v>201710</v>
      </c>
      <c r="S9469" s="49">
        <v>43031</v>
      </c>
      <c r="T9469" s="55">
        <v>2936.66</v>
      </c>
      <c r="U9469" s="50">
        <f t="shared" si="1042"/>
        <v>2953.7558064516143</v>
      </c>
      <c r="V9469" s="51">
        <f t="shared" si="1044"/>
        <v>2951.3226575342428</v>
      </c>
      <c r="W9469" s="53">
        <f t="shared" si="1045"/>
        <v>0</v>
      </c>
      <c r="X9469" s="53" t="str">
        <f t="shared" si="1046"/>
        <v/>
      </c>
      <c r="Y9469" s="54" t="str">
        <f t="shared" si="1047"/>
        <v/>
      </c>
    </row>
    <row r="9470" spans="17:25" x14ac:dyDescent="0.25">
      <c r="Q9470" s="47">
        <f t="shared" si="1043"/>
        <v>2017</v>
      </c>
      <c r="R9470" s="48" t="str">
        <f t="shared" si="1041"/>
        <v>201710</v>
      </c>
      <c r="S9470" s="49">
        <v>43032</v>
      </c>
      <c r="T9470" s="55">
        <v>2947.69</v>
      </c>
      <c r="U9470" s="50">
        <f t="shared" si="1042"/>
        <v>2953.7558064516143</v>
      </c>
      <c r="V9470" s="51">
        <f t="shared" si="1044"/>
        <v>2951.3226575342428</v>
      </c>
      <c r="W9470" s="53">
        <f t="shared" si="1045"/>
        <v>3.7559676639449258E-3</v>
      </c>
      <c r="X9470" s="53" t="str">
        <f t="shared" si="1046"/>
        <v/>
      </c>
      <c r="Y9470" s="54" t="str">
        <f t="shared" si="1047"/>
        <v/>
      </c>
    </row>
    <row r="9471" spans="17:25" x14ac:dyDescent="0.25">
      <c r="Q9471" s="47">
        <f t="shared" si="1043"/>
        <v>2017</v>
      </c>
      <c r="R9471" s="48" t="str">
        <f t="shared" si="1041"/>
        <v>201710</v>
      </c>
      <c r="S9471" s="49">
        <v>43033</v>
      </c>
      <c r="T9471" s="55">
        <v>2971.36</v>
      </c>
      <c r="U9471" s="50">
        <f t="shared" si="1042"/>
        <v>2953.7558064516143</v>
      </c>
      <c r="V9471" s="51">
        <f t="shared" si="1044"/>
        <v>2951.3226575342428</v>
      </c>
      <c r="W9471" s="53">
        <f t="shared" si="1045"/>
        <v>8.0300167249609533E-3</v>
      </c>
      <c r="X9471" s="53" t="str">
        <f t="shared" si="1046"/>
        <v/>
      </c>
      <c r="Y9471" s="54" t="str">
        <f t="shared" si="1047"/>
        <v/>
      </c>
    </row>
    <row r="9472" spans="17:25" x14ac:dyDescent="0.25">
      <c r="Q9472" s="47">
        <f t="shared" si="1043"/>
        <v>2017</v>
      </c>
      <c r="R9472" s="48" t="str">
        <f t="shared" si="1041"/>
        <v>201710</v>
      </c>
      <c r="S9472" s="49">
        <v>43034</v>
      </c>
      <c r="T9472" s="55">
        <v>2989.39</v>
      </c>
      <c r="U9472" s="50">
        <f t="shared" si="1042"/>
        <v>2953.7558064516143</v>
      </c>
      <c r="V9472" s="51">
        <f t="shared" si="1044"/>
        <v>2951.3226575342428</v>
      </c>
      <c r="W9472" s="53">
        <f t="shared" si="1045"/>
        <v>6.0679284906572928E-3</v>
      </c>
      <c r="X9472" s="53" t="str">
        <f t="shared" si="1046"/>
        <v/>
      </c>
      <c r="Y9472" s="54" t="str">
        <f t="shared" si="1047"/>
        <v/>
      </c>
    </row>
    <row r="9473" spans="17:25" x14ac:dyDescent="0.25">
      <c r="Q9473" s="47">
        <f t="shared" si="1043"/>
        <v>2017</v>
      </c>
      <c r="R9473" s="48" t="str">
        <f t="shared" si="1041"/>
        <v>201710</v>
      </c>
      <c r="S9473" s="49">
        <v>43035</v>
      </c>
      <c r="T9473" s="55">
        <v>3008.8</v>
      </c>
      <c r="U9473" s="50">
        <f t="shared" si="1042"/>
        <v>2953.7558064516143</v>
      </c>
      <c r="V9473" s="51">
        <f t="shared" si="1044"/>
        <v>2951.3226575342428</v>
      </c>
      <c r="W9473" s="53">
        <f t="shared" si="1045"/>
        <v>6.4929634473924747E-3</v>
      </c>
      <c r="X9473" s="53" t="str">
        <f t="shared" si="1046"/>
        <v/>
      </c>
      <c r="Y9473" s="54" t="str">
        <f t="shared" si="1047"/>
        <v/>
      </c>
    </row>
    <row r="9474" spans="17:25" x14ac:dyDescent="0.25">
      <c r="Q9474" s="47">
        <f t="shared" si="1043"/>
        <v>2017</v>
      </c>
      <c r="R9474" s="48" t="str">
        <f t="shared" si="1041"/>
        <v>201710</v>
      </c>
      <c r="S9474" s="49">
        <v>43036</v>
      </c>
      <c r="T9474" s="55">
        <v>3009.85</v>
      </c>
      <c r="U9474" s="50">
        <f t="shared" si="1042"/>
        <v>2953.7558064516143</v>
      </c>
      <c r="V9474" s="51">
        <f t="shared" si="1044"/>
        <v>2951.3226575342428</v>
      </c>
      <c r="W9474" s="53">
        <f t="shared" si="1045"/>
        <v>3.4897633608066414E-4</v>
      </c>
      <c r="X9474" s="53" t="str">
        <f t="shared" si="1046"/>
        <v/>
      </c>
      <c r="Y9474" s="54" t="str">
        <f t="shared" si="1047"/>
        <v/>
      </c>
    </row>
    <row r="9475" spans="17:25" x14ac:dyDescent="0.25">
      <c r="Q9475" s="47">
        <f t="shared" si="1043"/>
        <v>2017</v>
      </c>
      <c r="R9475" s="48" t="str">
        <f t="shared" si="1041"/>
        <v>201710</v>
      </c>
      <c r="S9475" s="49">
        <v>43037</v>
      </c>
      <c r="T9475" s="55">
        <v>3009.85</v>
      </c>
      <c r="U9475" s="50">
        <f t="shared" si="1042"/>
        <v>2953.7558064516143</v>
      </c>
      <c r="V9475" s="51">
        <f t="shared" si="1044"/>
        <v>2951.3226575342428</v>
      </c>
      <c r="W9475" s="53">
        <f t="shared" si="1045"/>
        <v>0</v>
      </c>
      <c r="X9475" s="53" t="str">
        <f t="shared" si="1046"/>
        <v/>
      </c>
      <c r="Y9475" s="54" t="str">
        <f t="shared" si="1047"/>
        <v/>
      </c>
    </row>
    <row r="9476" spans="17:25" x14ac:dyDescent="0.25">
      <c r="Q9476" s="47">
        <f t="shared" si="1043"/>
        <v>2017</v>
      </c>
      <c r="R9476" s="48" t="str">
        <f t="shared" si="1041"/>
        <v>201710</v>
      </c>
      <c r="S9476" s="49">
        <v>43038</v>
      </c>
      <c r="T9476" s="55">
        <v>3009.85</v>
      </c>
      <c r="U9476" s="50">
        <f t="shared" si="1042"/>
        <v>2953.7558064516143</v>
      </c>
      <c r="V9476" s="51">
        <f t="shared" si="1044"/>
        <v>2951.3226575342428</v>
      </c>
      <c r="W9476" s="53">
        <f t="shared" si="1045"/>
        <v>0</v>
      </c>
      <c r="X9476" s="53" t="str">
        <f t="shared" si="1046"/>
        <v/>
      </c>
      <c r="Y9476" s="54" t="str">
        <f t="shared" si="1047"/>
        <v/>
      </c>
    </row>
    <row r="9477" spans="17:25" x14ac:dyDescent="0.25">
      <c r="Q9477" s="47">
        <f t="shared" si="1043"/>
        <v>2017</v>
      </c>
      <c r="R9477" s="48" t="str">
        <f t="shared" si="1041"/>
        <v>201710</v>
      </c>
      <c r="S9477" s="49">
        <v>43039</v>
      </c>
      <c r="T9477" s="55">
        <v>3011.44</v>
      </c>
      <c r="U9477" s="50">
        <f t="shared" si="1042"/>
        <v>2953.7558064516143</v>
      </c>
      <c r="V9477" s="51">
        <f t="shared" si="1044"/>
        <v>2951.3226575342428</v>
      </c>
      <c r="W9477" s="53">
        <f t="shared" si="1045"/>
        <v>5.2826552818241446E-4</v>
      </c>
      <c r="X9477" s="53" t="str">
        <f t="shared" si="1046"/>
        <v/>
      </c>
      <c r="Y9477" s="54" t="str">
        <f t="shared" si="1047"/>
        <v/>
      </c>
    </row>
    <row r="9478" spans="17:25" x14ac:dyDescent="0.25">
      <c r="Q9478" s="47">
        <f t="shared" si="1043"/>
        <v>2017</v>
      </c>
      <c r="R9478" s="48" t="str">
        <f t="shared" si="1041"/>
        <v>201711</v>
      </c>
      <c r="S9478" s="49">
        <v>43040</v>
      </c>
      <c r="T9478" s="55">
        <v>3039.19</v>
      </c>
      <c r="U9478" s="50">
        <f t="shared" si="1042"/>
        <v>3013.4666666666662</v>
      </c>
      <c r="V9478" s="51">
        <f t="shared" si="1044"/>
        <v>2951.3226575342428</v>
      </c>
      <c r="W9478" s="53">
        <f t="shared" si="1045"/>
        <v>9.2148606646653697E-3</v>
      </c>
      <c r="X9478" s="53">
        <f t="shared" si="1046"/>
        <v>2.0215232445631059E-2</v>
      </c>
      <c r="Y9478" s="54" t="str">
        <f t="shared" si="1047"/>
        <v/>
      </c>
    </row>
    <row r="9479" spans="17:25" x14ac:dyDescent="0.25">
      <c r="Q9479" s="47">
        <f t="shared" si="1043"/>
        <v>2017</v>
      </c>
      <c r="R9479" s="48" t="str">
        <f t="shared" ref="R9479:R9542" si="1048">+YEAR(S9479)&amp;MONTH(S9479)</f>
        <v>201711</v>
      </c>
      <c r="S9479" s="49">
        <v>43041</v>
      </c>
      <c r="T9479" s="55">
        <v>3038.56</v>
      </c>
      <c r="U9479" s="50">
        <f t="shared" ref="U9479:U9542" si="1049">+AVERAGEIF($R$3:$R$12000,R9479,$T$3:$T$12000)</f>
        <v>3013.4666666666662</v>
      </c>
      <c r="V9479" s="51">
        <f t="shared" si="1044"/>
        <v>2951.3226575342428</v>
      </c>
      <c r="W9479" s="53">
        <f t="shared" si="1045"/>
        <v>-2.0729207453307197E-4</v>
      </c>
      <c r="X9479" s="53" t="str">
        <f t="shared" si="1046"/>
        <v/>
      </c>
      <c r="Y9479" s="54" t="str">
        <f t="shared" si="1047"/>
        <v/>
      </c>
    </row>
    <row r="9480" spans="17:25" x14ac:dyDescent="0.25">
      <c r="Q9480" s="47">
        <f t="shared" ref="Q9480:Q9543" si="1050">+YEAR(S9480)</f>
        <v>2017</v>
      </c>
      <c r="R9480" s="48" t="str">
        <f t="shared" si="1048"/>
        <v>201711</v>
      </c>
      <c r="S9480" s="49">
        <v>43042</v>
      </c>
      <c r="T9480" s="55">
        <v>3054.38</v>
      </c>
      <c r="U9480" s="50">
        <f t="shared" si="1049"/>
        <v>3013.4666666666662</v>
      </c>
      <c r="V9480" s="51">
        <f t="shared" ref="V9480:V9543" si="1051">+AVERAGEIF($Q$3:$Q$12000,Q9480,$T$3:$T$12000)</f>
        <v>2951.3226575342428</v>
      </c>
      <c r="W9480" s="53">
        <f t="shared" si="1045"/>
        <v>5.206413564319945E-3</v>
      </c>
      <c r="X9480" s="53" t="str">
        <f t="shared" si="1046"/>
        <v/>
      </c>
      <c r="Y9480" s="54" t="str">
        <f t="shared" si="1047"/>
        <v/>
      </c>
    </row>
    <row r="9481" spans="17:25" x14ac:dyDescent="0.25">
      <c r="Q9481" s="47">
        <f t="shared" si="1050"/>
        <v>2017</v>
      </c>
      <c r="R9481" s="48" t="str">
        <f t="shared" si="1048"/>
        <v>201711</v>
      </c>
      <c r="S9481" s="49">
        <v>43043</v>
      </c>
      <c r="T9481" s="55">
        <v>3055.57</v>
      </c>
      <c r="U9481" s="50">
        <f t="shared" si="1049"/>
        <v>3013.4666666666662</v>
      </c>
      <c r="V9481" s="51">
        <f t="shared" si="1051"/>
        <v>2951.3226575342428</v>
      </c>
      <c r="W9481" s="53">
        <f t="shared" ref="W9481:W9544" si="1052">+T9481/T9480-1</f>
        <v>3.8960443690694291E-4</v>
      </c>
      <c r="X9481" s="53" t="str">
        <f t="shared" ref="X9481:X9544" si="1053">IF(U9481/U9480-1=0,"",U9481/U9480-1)</f>
        <v/>
      </c>
      <c r="Y9481" s="54" t="str">
        <f t="shared" ref="Y9481:Y9544" si="1054">+IF(V9481=V9480,"",V9481/V9480-1)</f>
        <v/>
      </c>
    </row>
    <row r="9482" spans="17:25" x14ac:dyDescent="0.25">
      <c r="Q9482" s="47">
        <f t="shared" si="1050"/>
        <v>2017</v>
      </c>
      <c r="R9482" s="48" t="str">
        <f t="shared" si="1048"/>
        <v>201711</v>
      </c>
      <c r="S9482" s="49">
        <v>43044</v>
      </c>
      <c r="T9482" s="55">
        <v>3055.57</v>
      </c>
      <c r="U9482" s="50">
        <f t="shared" si="1049"/>
        <v>3013.4666666666662</v>
      </c>
      <c r="V9482" s="51">
        <f t="shared" si="1051"/>
        <v>2951.3226575342428</v>
      </c>
      <c r="W9482" s="53">
        <f t="shared" si="1052"/>
        <v>0</v>
      </c>
      <c r="X9482" s="53" t="str">
        <f t="shared" si="1053"/>
        <v/>
      </c>
      <c r="Y9482" s="54" t="str">
        <f t="shared" si="1054"/>
        <v/>
      </c>
    </row>
    <row r="9483" spans="17:25" x14ac:dyDescent="0.25">
      <c r="Q9483" s="47">
        <f t="shared" si="1050"/>
        <v>2017</v>
      </c>
      <c r="R9483" s="48" t="str">
        <f t="shared" si="1048"/>
        <v>201711</v>
      </c>
      <c r="S9483" s="49">
        <v>43045</v>
      </c>
      <c r="T9483" s="55">
        <v>3055.57</v>
      </c>
      <c r="U9483" s="50">
        <f t="shared" si="1049"/>
        <v>3013.4666666666662</v>
      </c>
      <c r="V9483" s="51">
        <f t="shared" si="1051"/>
        <v>2951.3226575342428</v>
      </c>
      <c r="W9483" s="53">
        <f t="shared" si="1052"/>
        <v>0</v>
      </c>
      <c r="X9483" s="53" t="str">
        <f t="shared" si="1053"/>
        <v/>
      </c>
      <c r="Y9483" s="54" t="str">
        <f t="shared" si="1054"/>
        <v/>
      </c>
    </row>
    <row r="9484" spans="17:25" x14ac:dyDescent="0.25">
      <c r="Q9484" s="47">
        <f t="shared" si="1050"/>
        <v>2017</v>
      </c>
      <c r="R9484" s="48" t="str">
        <f t="shared" si="1048"/>
        <v>201711</v>
      </c>
      <c r="S9484" s="49">
        <v>43046</v>
      </c>
      <c r="T9484" s="55">
        <v>3055.57</v>
      </c>
      <c r="U9484" s="50">
        <f t="shared" si="1049"/>
        <v>3013.4666666666662</v>
      </c>
      <c r="V9484" s="51">
        <f t="shared" si="1051"/>
        <v>2951.3226575342428</v>
      </c>
      <c r="W9484" s="53">
        <f t="shared" si="1052"/>
        <v>0</v>
      </c>
      <c r="X9484" s="53" t="str">
        <f t="shared" si="1053"/>
        <v/>
      </c>
      <c r="Y9484" s="54" t="str">
        <f t="shared" si="1054"/>
        <v/>
      </c>
    </row>
    <row r="9485" spans="17:25" x14ac:dyDescent="0.25">
      <c r="Q9485" s="47">
        <f t="shared" si="1050"/>
        <v>2017</v>
      </c>
      <c r="R9485" s="48" t="str">
        <f t="shared" si="1048"/>
        <v>201711</v>
      </c>
      <c r="S9485" s="49">
        <v>43047</v>
      </c>
      <c r="T9485" s="55">
        <v>3026.94</v>
      </c>
      <c r="U9485" s="50">
        <f t="shared" si="1049"/>
        <v>3013.4666666666662</v>
      </c>
      <c r="V9485" s="51">
        <f t="shared" si="1051"/>
        <v>2951.3226575342428</v>
      </c>
      <c r="W9485" s="53">
        <f t="shared" si="1052"/>
        <v>-9.3697738883417037E-3</v>
      </c>
      <c r="X9485" s="53" t="str">
        <f t="shared" si="1053"/>
        <v/>
      </c>
      <c r="Y9485" s="54" t="str">
        <f t="shared" si="1054"/>
        <v/>
      </c>
    </row>
    <row r="9486" spans="17:25" x14ac:dyDescent="0.25">
      <c r="Q9486" s="47">
        <f t="shared" si="1050"/>
        <v>2017</v>
      </c>
      <c r="R9486" s="48" t="str">
        <f t="shared" si="1048"/>
        <v>201711</v>
      </c>
      <c r="S9486" s="49">
        <v>43048</v>
      </c>
      <c r="T9486" s="55">
        <v>3017.78</v>
      </c>
      <c r="U9486" s="50">
        <f t="shared" si="1049"/>
        <v>3013.4666666666662</v>
      </c>
      <c r="V9486" s="51">
        <f t="shared" si="1051"/>
        <v>2951.3226575342428</v>
      </c>
      <c r="W9486" s="53">
        <f t="shared" si="1052"/>
        <v>-3.0261584306262579E-3</v>
      </c>
      <c r="X9486" s="53" t="str">
        <f t="shared" si="1053"/>
        <v/>
      </c>
      <c r="Y9486" s="54" t="str">
        <f t="shared" si="1054"/>
        <v/>
      </c>
    </row>
    <row r="9487" spans="17:25" x14ac:dyDescent="0.25">
      <c r="Q9487" s="47">
        <f t="shared" si="1050"/>
        <v>2017</v>
      </c>
      <c r="R9487" s="48" t="str">
        <f t="shared" si="1048"/>
        <v>201711</v>
      </c>
      <c r="S9487" s="49">
        <v>43049</v>
      </c>
      <c r="T9487" s="55">
        <v>3015.52</v>
      </c>
      <c r="U9487" s="50">
        <f t="shared" si="1049"/>
        <v>3013.4666666666662</v>
      </c>
      <c r="V9487" s="51">
        <f t="shared" si="1051"/>
        <v>2951.3226575342428</v>
      </c>
      <c r="W9487" s="53">
        <f t="shared" si="1052"/>
        <v>-7.488948829935671E-4</v>
      </c>
      <c r="X9487" s="53" t="str">
        <f t="shared" si="1053"/>
        <v/>
      </c>
      <c r="Y9487" s="54" t="str">
        <f t="shared" si="1054"/>
        <v/>
      </c>
    </row>
    <row r="9488" spans="17:25" x14ac:dyDescent="0.25">
      <c r="Q9488" s="47">
        <f t="shared" si="1050"/>
        <v>2017</v>
      </c>
      <c r="R9488" s="48" t="str">
        <f t="shared" si="1048"/>
        <v>201711</v>
      </c>
      <c r="S9488" s="49">
        <v>43050</v>
      </c>
      <c r="T9488" s="55">
        <v>3004.88</v>
      </c>
      <c r="U9488" s="50">
        <f t="shared" si="1049"/>
        <v>3013.4666666666662</v>
      </c>
      <c r="V9488" s="51">
        <f t="shared" si="1051"/>
        <v>2951.3226575342428</v>
      </c>
      <c r="W9488" s="53">
        <f t="shared" si="1052"/>
        <v>-3.528413010028042E-3</v>
      </c>
      <c r="X9488" s="53" t="str">
        <f t="shared" si="1053"/>
        <v/>
      </c>
      <c r="Y9488" s="54" t="str">
        <f t="shared" si="1054"/>
        <v/>
      </c>
    </row>
    <row r="9489" spans="17:25" x14ac:dyDescent="0.25">
      <c r="Q9489" s="47">
        <f t="shared" si="1050"/>
        <v>2017</v>
      </c>
      <c r="R9489" s="48" t="str">
        <f t="shared" si="1048"/>
        <v>201711</v>
      </c>
      <c r="S9489" s="49">
        <v>43051</v>
      </c>
      <c r="T9489" s="55">
        <v>3004.88</v>
      </c>
      <c r="U9489" s="50">
        <f t="shared" si="1049"/>
        <v>3013.4666666666662</v>
      </c>
      <c r="V9489" s="51">
        <f t="shared" si="1051"/>
        <v>2951.3226575342428</v>
      </c>
      <c r="W9489" s="53">
        <f t="shared" si="1052"/>
        <v>0</v>
      </c>
      <c r="X9489" s="53" t="str">
        <f t="shared" si="1053"/>
        <v/>
      </c>
      <c r="Y9489" s="54" t="str">
        <f t="shared" si="1054"/>
        <v/>
      </c>
    </row>
    <row r="9490" spans="17:25" x14ac:dyDescent="0.25">
      <c r="Q9490" s="47">
        <f t="shared" si="1050"/>
        <v>2017</v>
      </c>
      <c r="R9490" s="48" t="str">
        <f t="shared" si="1048"/>
        <v>201711</v>
      </c>
      <c r="S9490" s="49">
        <v>43052</v>
      </c>
      <c r="T9490" s="55">
        <v>3004.88</v>
      </c>
      <c r="U9490" s="50">
        <f t="shared" si="1049"/>
        <v>3013.4666666666662</v>
      </c>
      <c r="V9490" s="51">
        <f t="shared" si="1051"/>
        <v>2951.3226575342428</v>
      </c>
      <c r="W9490" s="53">
        <f t="shared" si="1052"/>
        <v>0</v>
      </c>
      <c r="X9490" s="53" t="str">
        <f t="shared" si="1053"/>
        <v/>
      </c>
      <c r="Y9490" s="54" t="str">
        <f t="shared" si="1054"/>
        <v/>
      </c>
    </row>
    <row r="9491" spans="17:25" x14ac:dyDescent="0.25">
      <c r="Q9491" s="47">
        <f t="shared" si="1050"/>
        <v>2017</v>
      </c>
      <c r="R9491" s="48" t="str">
        <f t="shared" si="1048"/>
        <v>201711</v>
      </c>
      <c r="S9491" s="49">
        <v>43053</v>
      </c>
      <c r="T9491" s="55">
        <v>3004.88</v>
      </c>
      <c r="U9491" s="50">
        <f t="shared" si="1049"/>
        <v>3013.4666666666662</v>
      </c>
      <c r="V9491" s="51">
        <f t="shared" si="1051"/>
        <v>2951.3226575342428</v>
      </c>
      <c r="W9491" s="53">
        <f t="shared" si="1052"/>
        <v>0</v>
      </c>
      <c r="X9491" s="53" t="str">
        <f t="shared" si="1053"/>
        <v/>
      </c>
      <c r="Y9491" s="54" t="str">
        <f t="shared" si="1054"/>
        <v/>
      </c>
    </row>
    <row r="9492" spans="17:25" x14ac:dyDescent="0.25">
      <c r="Q9492" s="47">
        <f t="shared" si="1050"/>
        <v>2017</v>
      </c>
      <c r="R9492" s="48" t="str">
        <f t="shared" si="1048"/>
        <v>201711</v>
      </c>
      <c r="S9492" s="49">
        <v>43054</v>
      </c>
      <c r="T9492" s="55">
        <v>3016.7</v>
      </c>
      <c r="U9492" s="50">
        <f t="shared" si="1049"/>
        <v>3013.4666666666662</v>
      </c>
      <c r="V9492" s="51">
        <f t="shared" si="1051"/>
        <v>2951.3226575342428</v>
      </c>
      <c r="W9492" s="53">
        <f t="shared" si="1052"/>
        <v>3.9336013418171945E-3</v>
      </c>
      <c r="X9492" s="53" t="str">
        <f t="shared" si="1053"/>
        <v/>
      </c>
      <c r="Y9492" s="54" t="str">
        <f t="shared" si="1054"/>
        <v/>
      </c>
    </row>
    <row r="9493" spans="17:25" x14ac:dyDescent="0.25">
      <c r="Q9493" s="47">
        <f t="shared" si="1050"/>
        <v>2017</v>
      </c>
      <c r="R9493" s="48" t="str">
        <f t="shared" si="1048"/>
        <v>201711</v>
      </c>
      <c r="S9493" s="49">
        <v>43055</v>
      </c>
      <c r="T9493" s="55">
        <v>3023.88</v>
      </c>
      <c r="U9493" s="50">
        <f t="shared" si="1049"/>
        <v>3013.4666666666662</v>
      </c>
      <c r="V9493" s="51">
        <f t="shared" si="1051"/>
        <v>2951.3226575342428</v>
      </c>
      <c r="W9493" s="53">
        <f t="shared" si="1052"/>
        <v>2.3800841979646492E-3</v>
      </c>
      <c r="X9493" s="53" t="str">
        <f t="shared" si="1053"/>
        <v/>
      </c>
      <c r="Y9493" s="54" t="str">
        <f t="shared" si="1054"/>
        <v/>
      </c>
    </row>
    <row r="9494" spans="17:25" x14ac:dyDescent="0.25">
      <c r="Q9494" s="47">
        <f t="shared" si="1050"/>
        <v>2017</v>
      </c>
      <c r="R9494" s="48" t="str">
        <f t="shared" si="1048"/>
        <v>201711</v>
      </c>
      <c r="S9494" s="49">
        <v>43056</v>
      </c>
      <c r="T9494" s="55">
        <v>3015.79</v>
      </c>
      <c r="U9494" s="50">
        <f t="shared" si="1049"/>
        <v>3013.4666666666662</v>
      </c>
      <c r="V9494" s="51">
        <f t="shared" si="1051"/>
        <v>2951.3226575342428</v>
      </c>
      <c r="W9494" s="53">
        <f t="shared" si="1052"/>
        <v>-2.6753707157691764E-3</v>
      </c>
      <c r="X9494" s="53" t="str">
        <f t="shared" si="1053"/>
        <v/>
      </c>
      <c r="Y9494" s="54" t="str">
        <f t="shared" si="1054"/>
        <v/>
      </c>
    </row>
    <row r="9495" spans="17:25" x14ac:dyDescent="0.25">
      <c r="Q9495" s="47">
        <f t="shared" si="1050"/>
        <v>2017</v>
      </c>
      <c r="R9495" s="48" t="str">
        <f t="shared" si="1048"/>
        <v>201711</v>
      </c>
      <c r="S9495" s="49">
        <v>43057</v>
      </c>
      <c r="T9495" s="55">
        <v>3003.19</v>
      </c>
      <c r="U9495" s="50">
        <f t="shared" si="1049"/>
        <v>3013.4666666666662</v>
      </c>
      <c r="V9495" s="51">
        <f t="shared" si="1051"/>
        <v>2951.3226575342428</v>
      </c>
      <c r="W9495" s="53">
        <f t="shared" si="1052"/>
        <v>-4.1780097420576201E-3</v>
      </c>
      <c r="X9495" s="53" t="str">
        <f t="shared" si="1053"/>
        <v/>
      </c>
      <c r="Y9495" s="54" t="str">
        <f t="shared" si="1054"/>
        <v/>
      </c>
    </row>
    <row r="9496" spans="17:25" x14ac:dyDescent="0.25">
      <c r="Q9496" s="47">
        <f t="shared" si="1050"/>
        <v>2017</v>
      </c>
      <c r="R9496" s="48" t="str">
        <f t="shared" si="1048"/>
        <v>201711</v>
      </c>
      <c r="S9496" s="49">
        <v>43058</v>
      </c>
      <c r="T9496" s="55">
        <v>3003.19</v>
      </c>
      <c r="U9496" s="50">
        <f t="shared" si="1049"/>
        <v>3013.4666666666662</v>
      </c>
      <c r="V9496" s="51">
        <f t="shared" si="1051"/>
        <v>2951.3226575342428</v>
      </c>
      <c r="W9496" s="53">
        <f t="shared" si="1052"/>
        <v>0</v>
      </c>
      <c r="X9496" s="53" t="str">
        <f t="shared" si="1053"/>
        <v/>
      </c>
      <c r="Y9496" s="54" t="str">
        <f t="shared" si="1054"/>
        <v/>
      </c>
    </row>
    <row r="9497" spans="17:25" x14ac:dyDescent="0.25">
      <c r="Q9497" s="47">
        <f t="shared" si="1050"/>
        <v>2017</v>
      </c>
      <c r="R9497" s="48" t="str">
        <f t="shared" si="1048"/>
        <v>201711</v>
      </c>
      <c r="S9497" s="49">
        <v>43059</v>
      </c>
      <c r="T9497" s="55">
        <v>3003.19</v>
      </c>
      <c r="U9497" s="50">
        <f t="shared" si="1049"/>
        <v>3013.4666666666662</v>
      </c>
      <c r="V9497" s="51">
        <f t="shared" si="1051"/>
        <v>2951.3226575342428</v>
      </c>
      <c r="W9497" s="53">
        <f t="shared" si="1052"/>
        <v>0</v>
      </c>
      <c r="X9497" s="53" t="str">
        <f t="shared" si="1053"/>
        <v/>
      </c>
      <c r="Y9497" s="54" t="str">
        <f t="shared" si="1054"/>
        <v/>
      </c>
    </row>
    <row r="9498" spans="17:25" x14ac:dyDescent="0.25">
      <c r="Q9498" s="47">
        <f t="shared" si="1050"/>
        <v>2017</v>
      </c>
      <c r="R9498" s="48" t="str">
        <f t="shared" si="1048"/>
        <v>201711</v>
      </c>
      <c r="S9498" s="49">
        <v>43060</v>
      </c>
      <c r="T9498" s="55">
        <v>3011.32</v>
      </c>
      <c r="U9498" s="50">
        <f t="shared" si="1049"/>
        <v>3013.4666666666662</v>
      </c>
      <c r="V9498" s="51">
        <f t="shared" si="1051"/>
        <v>2951.3226575342428</v>
      </c>
      <c r="W9498" s="53">
        <f t="shared" si="1052"/>
        <v>2.7071214275486977E-3</v>
      </c>
      <c r="X9498" s="53" t="str">
        <f t="shared" si="1053"/>
        <v/>
      </c>
      <c r="Y9498" s="54" t="str">
        <f t="shared" si="1054"/>
        <v/>
      </c>
    </row>
    <row r="9499" spans="17:25" x14ac:dyDescent="0.25">
      <c r="Q9499" s="47">
        <f t="shared" si="1050"/>
        <v>2017</v>
      </c>
      <c r="R9499" s="48" t="str">
        <f t="shared" si="1048"/>
        <v>201711</v>
      </c>
      <c r="S9499" s="49">
        <v>43061</v>
      </c>
      <c r="T9499" s="55">
        <v>3001.07</v>
      </c>
      <c r="U9499" s="50">
        <f t="shared" si="1049"/>
        <v>3013.4666666666662</v>
      </c>
      <c r="V9499" s="51">
        <f t="shared" si="1051"/>
        <v>2951.3226575342428</v>
      </c>
      <c r="W9499" s="53">
        <f t="shared" si="1052"/>
        <v>-3.4038229082262728E-3</v>
      </c>
      <c r="X9499" s="53" t="str">
        <f t="shared" si="1053"/>
        <v/>
      </c>
      <c r="Y9499" s="54" t="str">
        <f t="shared" si="1054"/>
        <v/>
      </c>
    </row>
    <row r="9500" spans="17:25" x14ac:dyDescent="0.25">
      <c r="Q9500" s="47">
        <f t="shared" si="1050"/>
        <v>2017</v>
      </c>
      <c r="R9500" s="48" t="str">
        <f t="shared" si="1048"/>
        <v>201711</v>
      </c>
      <c r="S9500" s="49">
        <v>43062</v>
      </c>
      <c r="T9500" s="55">
        <v>2982.73</v>
      </c>
      <c r="U9500" s="50">
        <f t="shared" si="1049"/>
        <v>3013.4666666666662</v>
      </c>
      <c r="V9500" s="51">
        <f t="shared" si="1051"/>
        <v>2951.3226575342428</v>
      </c>
      <c r="W9500" s="53">
        <f t="shared" si="1052"/>
        <v>-6.1111536885177786E-3</v>
      </c>
      <c r="X9500" s="53" t="str">
        <f t="shared" si="1053"/>
        <v/>
      </c>
      <c r="Y9500" s="54" t="str">
        <f t="shared" si="1054"/>
        <v/>
      </c>
    </row>
    <row r="9501" spans="17:25" x14ac:dyDescent="0.25">
      <c r="Q9501" s="47">
        <f t="shared" si="1050"/>
        <v>2017</v>
      </c>
      <c r="R9501" s="48" t="str">
        <f t="shared" si="1048"/>
        <v>201711</v>
      </c>
      <c r="S9501" s="49">
        <v>43063</v>
      </c>
      <c r="T9501" s="55">
        <v>2982.73</v>
      </c>
      <c r="U9501" s="50">
        <f t="shared" si="1049"/>
        <v>3013.4666666666662</v>
      </c>
      <c r="V9501" s="51">
        <f t="shared" si="1051"/>
        <v>2951.3226575342428</v>
      </c>
      <c r="W9501" s="53">
        <f t="shared" si="1052"/>
        <v>0</v>
      </c>
      <c r="X9501" s="53" t="str">
        <f t="shared" si="1053"/>
        <v/>
      </c>
      <c r="Y9501" s="54" t="str">
        <f t="shared" si="1054"/>
        <v/>
      </c>
    </row>
    <row r="9502" spans="17:25" x14ac:dyDescent="0.25">
      <c r="Q9502" s="47">
        <f t="shared" si="1050"/>
        <v>2017</v>
      </c>
      <c r="R9502" s="48" t="str">
        <f t="shared" si="1048"/>
        <v>201711</v>
      </c>
      <c r="S9502" s="49">
        <v>43064</v>
      </c>
      <c r="T9502" s="55">
        <v>2976.39</v>
      </c>
      <c r="U9502" s="50">
        <f t="shared" si="1049"/>
        <v>3013.4666666666662</v>
      </c>
      <c r="V9502" s="51">
        <f t="shared" si="1051"/>
        <v>2951.3226575342428</v>
      </c>
      <c r="W9502" s="53">
        <f t="shared" si="1052"/>
        <v>-2.1255695285862242E-3</v>
      </c>
      <c r="X9502" s="53" t="str">
        <f t="shared" si="1053"/>
        <v/>
      </c>
      <c r="Y9502" s="54" t="str">
        <f t="shared" si="1054"/>
        <v/>
      </c>
    </row>
    <row r="9503" spans="17:25" x14ac:dyDescent="0.25">
      <c r="Q9503" s="47">
        <f t="shared" si="1050"/>
        <v>2017</v>
      </c>
      <c r="R9503" s="48" t="str">
        <f t="shared" si="1048"/>
        <v>201711</v>
      </c>
      <c r="S9503" s="49">
        <v>43065</v>
      </c>
      <c r="T9503" s="55">
        <v>2976.39</v>
      </c>
      <c r="U9503" s="50">
        <f t="shared" si="1049"/>
        <v>3013.4666666666662</v>
      </c>
      <c r="V9503" s="51">
        <f t="shared" si="1051"/>
        <v>2951.3226575342428</v>
      </c>
      <c r="W9503" s="53">
        <f t="shared" si="1052"/>
        <v>0</v>
      </c>
      <c r="X9503" s="53" t="str">
        <f t="shared" si="1053"/>
        <v/>
      </c>
      <c r="Y9503" s="54" t="str">
        <f t="shared" si="1054"/>
        <v/>
      </c>
    </row>
    <row r="9504" spans="17:25" x14ac:dyDescent="0.25">
      <c r="Q9504" s="47">
        <f t="shared" si="1050"/>
        <v>2017</v>
      </c>
      <c r="R9504" s="48" t="str">
        <f t="shared" si="1048"/>
        <v>201711</v>
      </c>
      <c r="S9504" s="49">
        <v>43066</v>
      </c>
      <c r="T9504" s="55">
        <v>2976.39</v>
      </c>
      <c r="U9504" s="50">
        <f t="shared" si="1049"/>
        <v>3013.4666666666662</v>
      </c>
      <c r="V9504" s="51">
        <f t="shared" si="1051"/>
        <v>2951.3226575342428</v>
      </c>
      <c r="W9504" s="53">
        <f t="shared" si="1052"/>
        <v>0</v>
      </c>
      <c r="X9504" s="53" t="str">
        <f t="shared" si="1053"/>
        <v/>
      </c>
      <c r="Y9504" s="54" t="str">
        <f t="shared" si="1054"/>
        <v/>
      </c>
    </row>
    <row r="9505" spans="17:25" x14ac:dyDescent="0.25">
      <c r="Q9505" s="47">
        <f t="shared" si="1050"/>
        <v>2017</v>
      </c>
      <c r="R9505" s="48" t="str">
        <f t="shared" si="1048"/>
        <v>201711</v>
      </c>
      <c r="S9505" s="49">
        <v>43067</v>
      </c>
      <c r="T9505" s="55">
        <v>2986.84</v>
      </c>
      <c r="U9505" s="50">
        <f t="shared" si="1049"/>
        <v>3013.4666666666662</v>
      </c>
      <c r="V9505" s="51">
        <f t="shared" si="1051"/>
        <v>2951.3226575342428</v>
      </c>
      <c r="W9505" s="53">
        <f t="shared" si="1052"/>
        <v>3.5109646249316118E-3</v>
      </c>
      <c r="X9505" s="53" t="str">
        <f t="shared" si="1053"/>
        <v/>
      </c>
      <c r="Y9505" s="54" t="str">
        <f t="shared" si="1054"/>
        <v/>
      </c>
    </row>
    <row r="9506" spans="17:25" x14ac:dyDescent="0.25">
      <c r="Q9506" s="47">
        <f t="shared" si="1050"/>
        <v>2017</v>
      </c>
      <c r="R9506" s="48" t="str">
        <f t="shared" si="1048"/>
        <v>201711</v>
      </c>
      <c r="S9506" s="49">
        <v>43068</v>
      </c>
      <c r="T9506" s="55">
        <v>3003.94</v>
      </c>
      <c r="U9506" s="50">
        <f t="shared" si="1049"/>
        <v>3013.4666666666662</v>
      </c>
      <c r="V9506" s="51">
        <f t="shared" si="1051"/>
        <v>2951.3226575342428</v>
      </c>
      <c r="W9506" s="53">
        <f t="shared" si="1052"/>
        <v>5.7251141674812267E-3</v>
      </c>
      <c r="X9506" s="53" t="str">
        <f t="shared" si="1053"/>
        <v/>
      </c>
      <c r="Y9506" s="54" t="str">
        <f t="shared" si="1054"/>
        <v/>
      </c>
    </row>
    <row r="9507" spans="17:25" x14ac:dyDescent="0.25">
      <c r="Q9507" s="47">
        <f t="shared" si="1050"/>
        <v>2017</v>
      </c>
      <c r="R9507" s="48" t="str">
        <f t="shared" si="1048"/>
        <v>201711</v>
      </c>
      <c r="S9507" s="49">
        <v>43069</v>
      </c>
      <c r="T9507" s="55">
        <v>3006.09</v>
      </c>
      <c r="U9507" s="50">
        <f t="shared" si="1049"/>
        <v>3013.4666666666662</v>
      </c>
      <c r="V9507" s="51">
        <f t="shared" si="1051"/>
        <v>2951.3226575342428</v>
      </c>
      <c r="W9507" s="53">
        <f t="shared" si="1052"/>
        <v>7.1572667896169229E-4</v>
      </c>
      <c r="X9507" s="53" t="str">
        <f t="shared" si="1053"/>
        <v/>
      </c>
      <c r="Y9507" s="54" t="str">
        <f t="shared" si="1054"/>
        <v/>
      </c>
    </row>
    <row r="9508" spans="17:25" x14ac:dyDescent="0.25">
      <c r="Q9508" s="47">
        <f t="shared" si="1050"/>
        <v>2017</v>
      </c>
      <c r="R9508" s="48" t="str">
        <f t="shared" si="1048"/>
        <v>201712</v>
      </c>
      <c r="S9508" s="49">
        <v>43070</v>
      </c>
      <c r="T9508" s="55">
        <v>3006.04</v>
      </c>
      <c r="U9508" s="50">
        <f t="shared" si="1049"/>
        <v>2991.7619354838707</v>
      </c>
      <c r="V9508" s="51">
        <f t="shared" si="1051"/>
        <v>2951.3226575342428</v>
      </c>
      <c r="W9508" s="53">
        <f t="shared" si="1052"/>
        <v>-1.66329018759237E-5</v>
      </c>
      <c r="X9508" s="53">
        <f t="shared" si="1053"/>
        <v>-7.2025788182366046E-3</v>
      </c>
      <c r="Y9508" s="54" t="str">
        <f t="shared" si="1054"/>
        <v/>
      </c>
    </row>
    <row r="9509" spans="17:25" x14ac:dyDescent="0.25">
      <c r="Q9509" s="47">
        <f t="shared" si="1050"/>
        <v>2017</v>
      </c>
      <c r="R9509" s="48" t="str">
        <f t="shared" si="1048"/>
        <v>201712</v>
      </c>
      <c r="S9509" s="49">
        <v>43071</v>
      </c>
      <c r="T9509" s="55">
        <v>3005.76</v>
      </c>
      <c r="U9509" s="50">
        <f t="shared" si="1049"/>
        <v>2991.7619354838707</v>
      </c>
      <c r="V9509" s="51">
        <f t="shared" si="1051"/>
        <v>2951.3226575342428</v>
      </c>
      <c r="W9509" s="53">
        <f t="shared" si="1052"/>
        <v>-9.3145799789695616E-5</v>
      </c>
      <c r="X9509" s="53" t="str">
        <f t="shared" si="1053"/>
        <v/>
      </c>
      <c r="Y9509" s="54" t="str">
        <f t="shared" si="1054"/>
        <v/>
      </c>
    </row>
    <row r="9510" spans="17:25" x14ac:dyDescent="0.25">
      <c r="Q9510" s="47">
        <f t="shared" si="1050"/>
        <v>2017</v>
      </c>
      <c r="R9510" s="48" t="str">
        <f t="shared" si="1048"/>
        <v>201712</v>
      </c>
      <c r="S9510" s="49">
        <v>43072</v>
      </c>
      <c r="T9510" s="55">
        <v>3005.76</v>
      </c>
      <c r="U9510" s="50">
        <f t="shared" si="1049"/>
        <v>2991.7619354838707</v>
      </c>
      <c r="V9510" s="51">
        <f t="shared" si="1051"/>
        <v>2951.3226575342428</v>
      </c>
      <c r="W9510" s="53">
        <f t="shared" si="1052"/>
        <v>0</v>
      </c>
      <c r="X9510" s="53" t="str">
        <f t="shared" si="1053"/>
        <v/>
      </c>
      <c r="Y9510" s="54" t="str">
        <f t="shared" si="1054"/>
        <v/>
      </c>
    </row>
    <row r="9511" spans="17:25" x14ac:dyDescent="0.25">
      <c r="Q9511" s="47">
        <f t="shared" si="1050"/>
        <v>2017</v>
      </c>
      <c r="R9511" s="48" t="str">
        <f t="shared" si="1048"/>
        <v>201712</v>
      </c>
      <c r="S9511" s="49">
        <v>43073</v>
      </c>
      <c r="T9511" s="55">
        <v>3005.76</v>
      </c>
      <c r="U9511" s="50">
        <f t="shared" si="1049"/>
        <v>2991.7619354838707</v>
      </c>
      <c r="V9511" s="51">
        <f t="shared" si="1051"/>
        <v>2951.3226575342428</v>
      </c>
      <c r="W9511" s="53">
        <f t="shared" si="1052"/>
        <v>0</v>
      </c>
      <c r="X9511" s="53" t="str">
        <f t="shared" si="1053"/>
        <v/>
      </c>
      <c r="Y9511" s="54" t="str">
        <f t="shared" si="1054"/>
        <v/>
      </c>
    </row>
    <row r="9512" spans="17:25" x14ac:dyDescent="0.25">
      <c r="Q9512" s="47">
        <f t="shared" si="1050"/>
        <v>2017</v>
      </c>
      <c r="R9512" s="48" t="str">
        <f t="shared" si="1048"/>
        <v>201712</v>
      </c>
      <c r="S9512" s="49">
        <v>43074</v>
      </c>
      <c r="T9512" s="55">
        <v>2993.49</v>
      </c>
      <c r="U9512" s="50">
        <f t="shared" si="1049"/>
        <v>2991.7619354838707</v>
      </c>
      <c r="V9512" s="51">
        <f t="shared" si="1051"/>
        <v>2951.3226575342428</v>
      </c>
      <c r="W9512" s="53">
        <f t="shared" si="1052"/>
        <v>-4.0821622484830122E-3</v>
      </c>
      <c r="X9512" s="53" t="str">
        <f t="shared" si="1053"/>
        <v/>
      </c>
      <c r="Y9512" s="54" t="str">
        <f t="shared" si="1054"/>
        <v/>
      </c>
    </row>
    <row r="9513" spans="17:25" x14ac:dyDescent="0.25">
      <c r="Q9513" s="47">
        <f t="shared" si="1050"/>
        <v>2017</v>
      </c>
      <c r="R9513" s="48" t="str">
        <f t="shared" si="1048"/>
        <v>201712</v>
      </c>
      <c r="S9513" s="49">
        <v>43075</v>
      </c>
      <c r="T9513" s="55">
        <v>2996.53</v>
      </c>
      <c r="U9513" s="50">
        <f t="shared" si="1049"/>
        <v>2991.7619354838707</v>
      </c>
      <c r="V9513" s="51">
        <f t="shared" si="1051"/>
        <v>2951.3226575342428</v>
      </c>
      <c r="W9513" s="53">
        <f t="shared" si="1052"/>
        <v>1.0155370487292537E-3</v>
      </c>
      <c r="X9513" s="53" t="str">
        <f t="shared" si="1053"/>
        <v/>
      </c>
      <c r="Y9513" s="54" t="str">
        <f t="shared" si="1054"/>
        <v/>
      </c>
    </row>
    <row r="9514" spans="17:25" x14ac:dyDescent="0.25">
      <c r="Q9514" s="47">
        <f t="shared" si="1050"/>
        <v>2017</v>
      </c>
      <c r="R9514" s="48" t="str">
        <f t="shared" si="1048"/>
        <v>201712</v>
      </c>
      <c r="S9514" s="49">
        <v>43076</v>
      </c>
      <c r="T9514" s="55">
        <v>3007.07</v>
      </c>
      <c r="U9514" s="50">
        <f t="shared" si="1049"/>
        <v>2991.7619354838707</v>
      </c>
      <c r="V9514" s="51">
        <f t="shared" si="1051"/>
        <v>2951.3226575342428</v>
      </c>
      <c r="W9514" s="53">
        <f t="shared" si="1052"/>
        <v>3.5174017947425806E-3</v>
      </c>
      <c r="X9514" s="53" t="str">
        <f t="shared" si="1053"/>
        <v/>
      </c>
      <c r="Y9514" s="54" t="str">
        <f t="shared" si="1054"/>
        <v/>
      </c>
    </row>
    <row r="9515" spans="17:25" x14ac:dyDescent="0.25">
      <c r="Q9515" s="47">
        <f t="shared" si="1050"/>
        <v>2017</v>
      </c>
      <c r="R9515" s="48" t="str">
        <f t="shared" si="1048"/>
        <v>201712</v>
      </c>
      <c r="S9515" s="49">
        <v>43077</v>
      </c>
      <c r="T9515" s="55">
        <v>3016.18</v>
      </c>
      <c r="U9515" s="50">
        <f t="shared" si="1049"/>
        <v>2991.7619354838707</v>
      </c>
      <c r="V9515" s="51">
        <f t="shared" si="1051"/>
        <v>2951.3226575342428</v>
      </c>
      <c r="W9515" s="53">
        <f t="shared" si="1052"/>
        <v>3.0295270811786512E-3</v>
      </c>
      <c r="X9515" s="53" t="str">
        <f t="shared" si="1053"/>
        <v/>
      </c>
      <c r="Y9515" s="54" t="str">
        <f t="shared" si="1054"/>
        <v/>
      </c>
    </row>
    <row r="9516" spans="17:25" x14ac:dyDescent="0.25">
      <c r="Q9516" s="47">
        <f t="shared" si="1050"/>
        <v>2017</v>
      </c>
      <c r="R9516" s="48" t="str">
        <f t="shared" si="1048"/>
        <v>201712</v>
      </c>
      <c r="S9516" s="49">
        <v>43078</v>
      </c>
      <c r="T9516" s="55">
        <v>3016.18</v>
      </c>
      <c r="U9516" s="50">
        <f t="shared" si="1049"/>
        <v>2991.7619354838707</v>
      </c>
      <c r="V9516" s="51">
        <f t="shared" si="1051"/>
        <v>2951.3226575342428</v>
      </c>
      <c r="W9516" s="53">
        <f t="shared" si="1052"/>
        <v>0</v>
      </c>
      <c r="X9516" s="53" t="str">
        <f t="shared" si="1053"/>
        <v/>
      </c>
      <c r="Y9516" s="54" t="str">
        <f t="shared" si="1054"/>
        <v/>
      </c>
    </row>
    <row r="9517" spans="17:25" x14ac:dyDescent="0.25">
      <c r="Q9517" s="47">
        <f t="shared" si="1050"/>
        <v>2017</v>
      </c>
      <c r="R9517" s="48" t="str">
        <f t="shared" si="1048"/>
        <v>201712</v>
      </c>
      <c r="S9517" s="49">
        <v>43079</v>
      </c>
      <c r="T9517" s="55">
        <v>3016.18</v>
      </c>
      <c r="U9517" s="50">
        <f t="shared" si="1049"/>
        <v>2991.7619354838707</v>
      </c>
      <c r="V9517" s="51">
        <f t="shared" si="1051"/>
        <v>2951.3226575342428</v>
      </c>
      <c r="W9517" s="53">
        <f t="shared" si="1052"/>
        <v>0</v>
      </c>
      <c r="X9517" s="53" t="str">
        <f t="shared" si="1053"/>
        <v/>
      </c>
      <c r="Y9517" s="54" t="str">
        <f t="shared" si="1054"/>
        <v/>
      </c>
    </row>
    <row r="9518" spans="17:25" x14ac:dyDescent="0.25">
      <c r="Q9518" s="47">
        <f t="shared" si="1050"/>
        <v>2017</v>
      </c>
      <c r="R9518" s="48" t="str">
        <f t="shared" si="1048"/>
        <v>201712</v>
      </c>
      <c r="S9518" s="49">
        <v>43080</v>
      </c>
      <c r="T9518" s="55">
        <v>3016.18</v>
      </c>
      <c r="U9518" s="50">
        <f t="shared" si="1049"/>
        <v>2991.7619354838707</v>
      </c>
      <c r="V9518" s="51">
        <f t="shared" si="1051"/>
        <v>2951.3226575342428</v>
      </c>
      <c r="W9518" s="53">
        <f t="shared" si="1052"/>
        <v>0</v>
      </c>
      <c r="X9518" s="53" t="str">
        <f t="shared" si="1053"/>
        <v/>
      </c>
      <c r="Y9518" s="54" t="str">
        <f t="shared" si="1054"/>
        <v/>
      </c>
    </row>
    <row r="9519" spans="17:25" x14ac:dyDescent="0.25">
      <c r="Q9519" s="47">
        <f t="shared" si="1050"/>
        <v>2017</v>
      </c>
      <c r="R9519" s="48" t="str">
        <f t="shared" si="1048"/>
        <v>201712</v>
      </c>
      <c r="S9519" s="49">
        <v>43081</v>
      </c>
      <c r="T9519" s="55">
        <v>3013.99</v>
      </c>
      <c r="U9519" s="50">
        <f t="shared" si="1049"/>
        <v>2991.7619354838707</v>
      </c>
      <c r="V9519" s="51">
        <f t="shared" si="1051"/>
        <v>2951.3226575342428</v>
      </c>
      <c r="W9519" s="53">
        <f t="shared" si="1052"/>
        <v>-7.2608398703000177E-4</v>
      </c>
      <c r="X9519" s="53" t="str">
        <f t="shared" si="1053"/>
        <v/>
      </c>
      <c r="Y9519" s="54" t="str">
        <f t="shared" si="1054"/>
        <v/>
      </c>
    </row>
    <row r="9520" spans="17:25" x14ac:dyDescent="0.25">
      <c r="Q9520" s="47">
        <f t="shared" si="1050"/>
        <v>2017</v>
      </c>
      <c r="R9520" s="48" t="str">
        <f t="shared" si="1048"/>
        <v>201712</v>
      </c>
      <c r="S9520" s="49">
        <v>43082</v>
      </c>
      <c r="T9520" s="55">
        <v>3029.75</v>
      </c>
      <c r="U9520" s="50">
        <f t="shared" si="1049"/>
        <v>2991.7619354838707</v>
      </c>
      <c r="V9520" s="51">
        <f t="shared" si="1051"/>
        <v>2951.3226575342428</v>
      </c>
      <c r="W9520" s="53">
        <f t="shared" si="1052"/>
        <v>5.2289490011581119E-3</v>
      </c>
      <c r="X9520" s="53" t="str">
        <f t="shared" si="1053"/>
        <v/>
      </c>
      <c r="Y9520" s="54" t="str">
        <f t="shared" si="1054"/>
        <v/>
      </c>
    </row>
    <row r="9521" spans="17:25" x14ac:dyDescent="0.25">
      <c r="Q9521" s="47">
        <f t="shared" si="1050"/>
        <v>2017</v>
      </c>
      <c r="R9521" s="48" t="str">
        <f t="shared" si="1048"/>
        <v>201712</v>
      </c>
      <c r="S9521" s="49">
        <v>43083</v>
      </c>
      <c r="T9521" s="55">
        <v>3015.41</v>
      </c>
      <c r="U9521" s="50">
        <f t="shared" si="1049"/>
        <v>2991.7619354838707</v>
      </c>
      <c r="V9521" s="51">
        <f t="shared" si="1051"/>
        <v>2951.3226575342428</v>
      </c>
      <c r="W9521" s="53">
        <f t="shared" si="1052"/>
        <v>-4.7330637841406231E-3</v>
      </c>
      <c r="X9521" s="53" t="str">
        <f t="shared" si="1053"/>
        <v/>
      </c>
      <c r="Y9521" s="54" t="str">
        <f t="shared" si="1054"/>
        <v/>
      </c>
    </row>
    <row r="9522" spans="17:25" x14ac:dyDescent="0.25">
      <c r="Q9522" s="47">
        <f t="shared" si="1050"/>
        <v>2017</v>
      </c>
      <c r="R9522" s="48" t="str">
        <f t="shared" si="1048"/>
        <v>201712</v>
      </c>
      <c r="S9522" s="49">
        <v>43084</v>
      </c>
      <c r="T9522" s="55">
        <v>2999.07</v>
      </c>
      <c r="U9522" s="50">
        <f t="shared" si="1049"/>
        <v>2991.7619354838707</v>
      </c>
      <c r="V9522" s="51">
        <f t="shared" si="1051"/>
        <v>2951.3226575342428</v>
      </c>
      <c r="W9522" s="53">
        <f t="shared" si="1052"/>
        <v>-5.4188319333025037E-3</v>
      </c>
      <c r="X9522" s="53" t="str">
        <f t="shared" si="1053"/>
        <v/>
      </c>
      <c r="Y9522" s="54" t="str">
        <f t="shared" si="1054"/>
        <v/>
      </c>
    </row>
    <row r="9523" spans="17:25" x14ac:dyDescent="0.25">
      <c r="Q9523" s="47">
        <f t="shared" si="1050"/>
        <v>2017</v>
      </c>
      <c r="R9523" s="48" t="str">
        <f t="shared" si="1048"/>
        <v>201712</v>
      </c>
      <c r="S9523" s="49">
        <v>43085</v>
      </c>
      <c r="T9523" s="55">
        <v>2996.61</v>
      </c>
      <c r="U9523" s="50">
        <f t="shared" si="1049"/>
        <v>2991.7619354838707</v>
      </c>
      <c r="V9523" s="51">
        <f t="shared" si="1051"/>
        <v>2951.3226575342428</v>
      </c>
      <c r="W9523" s="53">
        <f t="shared" si="1052"/>
        <v>-8.2025427882648216E-4</v>
      </c>
      <c r="X9523" s="53" t="str">
        <f t="shared" si="1053"/>
        <v/>
      </c>
      <c r="Y9523" s="54" t="str">
        <f t="shared" si="1054"/>
        <v/>
      </c>
    </row>
    <row r="9524" spans="17:25" x14ac:dyDescent="0.25">
      <c r="Q9524" s="47">
        <f t="shared" si="1050"/>
        <v>2017</v>
      </c>
      <c r="R9524" s="48" t="str">
        <f t="shared" si="1048"/>
        <v>201712</v>
      </c>
      <c r="S9524" s="49">
        <v>43086</v>
      </c>
      <c r="T9524" s="55">
        <v>2996.61</v>
      </c>
      <c r="U9524" s="50">
        <f t="shared" si="1049"/>
        <v>2991.7619354838707</v>
      </c>
      <c r="V9524" s="51">
        <f t="shared" si="1051"/>
        <v>2951.3226575342428</v>
      </c>
      <c r="W9524" s="53">
        <f t="shared" si="1052"/>
        <v>0</v>
      </c>
      <c r="X9524" s="53" t="str">
        <f t="shared" si="1053"/>
        <v/>
      </c>
      <c r="Y9524" s="54" t="str">
        <f t="shared" si="1054"/>
        <v/>
      </c>
    </row>
    <row r="9525" spans="17:25" x14ac:dyDescent="0.25">
      <c r="Q9525" s="47">
        <f t="shared" si="1050"/>
        <v>2017</v>
      </c>
      <c r="R9525" s="48" t="str">
        <f t="shared" si="1048"/>
        <v>201712</v>
      </c>
      <c r="S9525" s="49">
        <v>43087</v>
      </c>
      <c r="T9525" s="55">
        <v>2996.61</v>
      </c>
      <c r="U9525" s="50">
        <f t="shared" si="1049"/>
        <v>2991.7619354838707</v>
      </c>
      <c r="V9525" s="51">
        <f t="shared" si="1051"/>
        <v>2951.3226575342428</v>
      </c>
      <c r="W9525" s="53">
        <f t="shared" si="1052"/>
        <v>0</v>
      </c>
      <c r="X9525" s="53" t="str">
        <f t="shared" si="1053"/>
        <v/>
      </c>
      <c r="Y9525" s="54" t="str">
        <f t="shared" si="1054"/>
        <v/>
      </c>
    </row>
    <row r="9526" spans="17:25" x14ac:dyDescent="0.25">
      <c r="Q9526" s="47">
        <f t="shared" si="1050"/>
        <v>2017</v>
      </c>
      <c r="R9526" s="48" t="str">
        <f t="shared" si="1048"/>
        <v>201712</v>
      </c>
      <c r="S9526" s="49">
        <v>43088</v>
      </c>
      <c r="T9526" s="55">
        <v>2975.59</v>
      </c>
      <c r="U9526" s="50">
        <f t="shared" si="1049"/>
        <v>2991.7619354838707</v>
      </c>
      <c r="V9526" s="51">
        <f t="shared" si="1051"/>
        <v>2951.3226575342428</v>
      </c>
      <c r="W9526" s="53">
        <f t="shared" si="1052"/>
        <v>-7.0145931569339792E-3</v>
      </c>
      <c r="X9526" s="53" t="str">
        <f t="shared" si="1053"/>
        <v/>
      </c>
      <c r="Y9526" s="54" t="str">
        <f t="shared" si="1054"/>
        <v/>
      </c>
    </row>
    <row r="9527" spans="17:25" x14ac:dyDescent="0.25">
      <c r="Q9527" s="47">
        <f t="shared" si="1050"/>
        <v>2017</v>
      </c>
      <c r="R9527" s="48" t="str">
        <f t="shared" si="1048"/>
        <v>201712</v>
      </c>
      <c r="S9527" s="49">
        <v>43089</v>
      </c>
      <c r="T9527" s="55">
        <v>2972.05</v>
      </c>
      <c r="U9527" s="50">
        <f t="shared" si="1049"/>
        <v>2991.7619354838707</v>
      </c>
      <c r="V9527" s="51">
        <f t="shared" si="1051"/>
        <v>2951.3226575342428</v>
      </c>
      <c r="W9527" s="53">
        <f t="shared" si="1052"/>
        <v>-1.1896800298427657E-3</v>
      </c>
      <c r="X9527" s="53" t="str">
        <f t="shared" si="1053"/>
        <v/>
      </c>
      <c r="Y9527" s="54" t="str">
        <f t="shared" si="1054"/>
        <v/>
      </c>
    </row>
    <row r="9528" spans="17:25" x14ac:dyDescent="0.25">
      <c r="Q9528" s="47">
        <f t="shared" si="1050"/>
        <v>2017</v>
      </c>
      <c r="R9528" s="48" t="str">
        <f t="shared" si="1048"/>
        <v>201712</v>
      </c>
      <c r="S9528" s="49">
        <v>43090</v>
      </c>
      <c r="T9528" s="55">
        <v>2965.77</v>
      </c>
      <c r="U9528" s="50">
        <f t="shared" si="1049"/>
        <v>2991.7619354838707</v>
      </c>
      <c r="V9528" s="51">
        <f t="shared" si="1051"/>
        <v>2951.3226575342428</v>
      </c>
      <c r="W9528" s="53">
        <f t="shared" si="1052"/>
        <v>-2.1130196329133266E-3</v>
      </c>
      <c r="X9528" s="53" t="str">
        <f t="shared" si="1053"/>
        <v/>
      </c>
      <c r="Y9528" s="54" t="str">
        <f t="shared" si="1054"/>
        <v/>
      </c>
    </row>
    <row r="9529" spans="17:25" x14ac:dyDescent="0.25">
      <c r="Q9529" s="47">
        <f t="shared" si="1050"/>
        <v>2017</v>
      </c>
      <c r="R9529" s="48" t="str">
        <f t="shared" si="1048"/>
        <v>201712</v>
      </c>
      <c r="S9529" s="49">
        <v>43091</v>
      </c>
      <c r="T9529" s="55">
        <v>2963.58</v>
      </c>
      <c r="U9529" s="50">
        <f t="shared" si="1049"/>
        <v>2991.7619354838707</v>
      </c>
      <c r="V9529" s="51">
        <f t="shared" si="1051"/>
        <v>2951.3226575342428</v>
      </c>
      <c r="W9529" s="53">
        <f t="shared" si="1052"/>
        <v>-7.3842543420432616E-4</v>
      </c>
      <c r="X9529" s="53" t="str">
        <f t="shared" si="1053"/>
        <v/>
      </c>
      <c r="Y9529" s="54" t="str">
        <f t="shared" si="1054"/>
        <v/>
      </c>
    </row>
    <row r="9530" spans="17:25" x14ac:dyDescent="0.25">
      <c r="Q9530" s="47">
        <f t="shared" si="1050"/>
        <v>2017</v>
      </c>
      <c r="R9530" s="48" t="str">
        <f t="shared" si="1048"/>
        <v>201712</v>
      </c>
      <c r="S9530" s="49">
        <v>43092</v>
      </c>
      <c r="T9530" s="55">
        <v>2962.14</v>
      </c>
      <c r="U9530" s="50">
        <f t="shared" si="1049"/>
        <v>2991.7619354838707</v>
      </c>
      <c r="V9530" s="51">
        <f t="shared" si="1051"/>
        <v>2951.3226575342428</v>
      </c>
      <c r="W9530" s="53">
        <f t="shared" si="1052"/>
        <v>-4.8589881157246051E-4</v>
      </c>
      <c r="X9530" s="53" t="str">
        <f t="shared" si="1053"/>
        <v/>
      </c>
      <c r="Y9530" s="54" t="str">
        <f t="shared" si="1054"/>
        <v/>
      </c>
    </row>
    <row r="9531" spans="17:25" x14ac:dyDescent="0.25">
      <c r="Q9531" s="47">
        <f t="shared" si="1050"/>
        <v>2017</v>
      </c>
      <c r="R9531" s="48" t="str">
        <f t="shared" si="1048"/>
        <v>201712</v>
      </c>
      <c r="S9531" s="49">
        <v>43093</v>
      </c>
      <c r="T9531" s="55">
        <v>2962.14</v>
      </c>
      <c r="U9531" s="50">
        <f t="shared" si="1049"/>
        <v>2991.7619354838707</v>
      </c>
      <c r="V9531" s="51">
        <f t="shared" si="1051"/>
        <v>2951.3226575342428</v>
      </c>
      <c r="W9531" s="53">
        <f t="shared" si="1052"/>
        <v>0</v>
      </c>
      <c r="X9531" s="53" t="str">
        <f t="shared" si="1053"/>
        <v/>
      </c>
      <c r="Y9531" s="54" t="str">
        <f t="shared" si="1054"/>
        <v/>
      </c>
    </row>
    <row r="9532" spans="17:25" x14ac:dyDescent="0.25">
      <c r="Q9532" s="47">
        <f t="shared" si="1050"/>
        <v>2017</v>
      </c>
      <c r="R9532" s="48" t="str">
        <f t="shared" si="1048"/>
        <v>201712</v>
      </c>
      <c r="S9532" s="49">
        <v>43094</v>
      </c>
      <c r="T9532" s="55">
        <v>2962.14</v>
      </c>
      <c r="U9532" s="50">
        <f t="shared" si="1049"/>
        <v>2991.7619354838707</v>
      </c>
      <c r="V9532" s="51">
        <f t="shared" si="1051"/>
        <v>2951.3226575342428</v>
      </c>
      <c r="W9532" s="53">
        <f t="shared" si="1052"/>
        <v>0</v>
      </c>
      <c r="X9532" s="53" t="str">
        <f t="shared" si="1053"/>
        <v/>
      </c>
      <c r="Y9532" s="54" t="str">
        <f t="shared" si="1054"/>
        <v/>
      </c>
    </row>
    <row r="9533" spans="17:25" x14ac:dyDescent="0.25">
      <c r="Q9533" s="47">
        <f t="shared" si="1050"/>
        <v>2017</v>
      </c>
      <c r="R9533" s="48" t="str">
        <f t="shared" si="1048"/>
        <v>201712</v>
      </c>
      <c r="S9533" s="49">
        <v>43095</v>
      </c>
      <c r="T9533" s="55">
        <v>2962.14</v>
      </c>
      <c r="U9533" s="50">
        <f t="shared" si="1049"/>
        <v>2991.7619354838707</v>
      </c>
      <c r="V9533" s="51">
        <f t="shared" si="1051"/>
        <v>2951.3226575342428</v>
      </c>
      <c r="W9533" s="53">
        <f t="shared" si="1052"/>
        <v>0</v>
      </c>
      <c r="X9533" s="53" t="str">
        <f t="shared" si="1053"/>
        <v/>
      </c>
      <c r="Y9533" s="54" t="str">
        <f t="shared" si="1054"/>
        <v/>
      </c>
    </row>
    <row r="9534" spans="17:25" x14ac:dyDescent="0.25">
      <c r="Q9534" s="47">
        <f t="shared" si="1050"/>
        <v>2017</v>
      </c>
      <c r="R9534" s="48" t="str">
        <f t="shared" si="1048"/>
        <v>201712</v>
      </c>
      <c r="S9534" s="49">
        <v>43096</v>
      </c>
      <c r="T9534" s="55">
        <v>2962.26</v>
      </c>
      <c r="U9534" s="50">
        <f t="shared" si="1049"/>
        <v>2991.7619354838707</v>
      </c>
      <c r="V9534" s="51">
        <f t="shared" si="1051"/>
        <v>2951.3226575342428</v>
      </c>
      <c r="W9534" s="53">
        <f t="shared" si="1052"/>
        <v>4.0511252000330344E-5</v>
      </c>
      <c r="X9534" s="53" t="str">
        <f t="shared" si="1053"/>
        <v/>
      </c>
      <c r="Y9534" s="54" t="str">
        <f t="shared" si="1054"/>
        <v/>
      </c>
    </row>
    <row r="9535" spans="17:25" x14ac:dyDescent="0.25">
      <c r="Q9535" s="47">
        <f t="shared" si="1050"/>
        <v>2017</v>
      </c>
      <c r="R9535" s="48" t="str">
        <f t="shared" si="1048"/>
        <v>201712</v>
      </c>
      <c r="S9535" s="49">
        <v>43097</v>
      </c>
      <c r="T9535" s="55">
        <v>2971.63</v>
      </c>
      <c r="U9535" s="50">
        <f t="shared" si="1049"/>
        <v>2991.7619354838707</v>
      </c>
      <c r="V9535" s="51">
        <f t="shared" si="1051"/>
        <v>2951.3226575342428</v>
      </c>
      <c r="W9535" s="53">
        <f t="shared" si="1052"/>
        <v>3.1631254515134266E-3</v>
      </c>
      <c r="X9535" s="53" t="str">
        <f t="shared" si="1053"/>
        <v/>
      </c>
      <c r="Y9535" s="54" t="str">
        <f t="shared" si="1054"/>
        <v/>
      </c>
    </row>
    <row r="9536" spans="17:25" x14ac:dyDescent="0.25">
      <c r="Q9536" s="47">
        <f t="shared" si="1050"/>
        <v>2017</v>
      </c>
      <c r="R9536" s="48" t="str">
        <f t="shared" si="1048"/>
        <v>201712</v>
      </c>
      <c r="S9536" s="49">
        <v>43098</v>
      </c>
      <c r="T9536" s="55">
        <v>2984</v>
      </c>
      <c r="U9536" s="50">
        <f t="shared" si="1049"/>
        <v>2991.7619354838707</v>
      </c>
      <c r="V9536" s="51">
        <f t="shared" si="1051"/>
        <v>2951.3226575342428</v>
      </c>
      <c r="W9536" s="53">
        <f t="shared" si="1052"/>
        <v>4.1626985862976973E-3</v>
      </c>
      <c r="X9536" s="53" t="str">
        <f t="shared" si="1053"/>
        <v/>
      </c>
      <c r="Y9536" s="54" t="str">
        <f t="shared" si="1054"/>
        <v/>
      </c>
    </row>
    <row r="9537" spans="17:25" x14ac:dyDescent="0.25">
      <c r="Q9537" s="47">
        <f t="shared" si="1050"/>
        <v>2017</v>
      </c>
      <c r="R9537" s="48" t="str">
        <f t="shared" si="1048"/>
        <v>201712</v>
      </c>
      <c r="S9537" s="49">
        <v>43099</v>
      </c>
      <c r="T9537" s="55">
        <v>2984</v>
      </c>
      <c r="U9537" s="50">
        <f t="shared" si="1049"/>
        <v>2991.7619354838707</v>
      </c>
      <c r="V9537" s="51">
        <f t="shared" si="1051"/>
        <v>2951.3226575342428</v>
      </c>
      <c r="W9537" s="53">
        <f t="shared" si="1052"/>
        <v>0</v>
      </c>
      <c r="X9537" s="53" t="str">
        <f t="shared" si="1053"/>
        <v/>
      </c>
      <c r="Y9537" s="54" t="str">
        <f t="shared" si="1054"/>
        <v/>
      </c>
    </row>
    <row r="9538" spans="17:25" x14ac:dyDescent="0.25">
      <c r="Q9538" s="47">
        <f t="shared" si="1050"/>
        <v>2017</v>
      </c>
      <c r="R9538" s="48" t="str">
        <f t="shared" si="1048"/>
        <v>201712</v>
      </c>
      <c r="S9538" s="49">
        <v>43100</v>
      </c>
      <c r="T9538" s="55">
        <v>2984</v>
      </c>
      <c r="U9538" s="50">
        <f t="shared" si="1049"/>
        <v>2991.7619354838707</v>
      </c>
      <c r="V9538" s="51">
        <f t="shared" si="1051"/>
        <v>2951.3226575342428</v>
      </c>
      <c r="W9538" s="53">
        <f t="shared" si="1052"/>
        <v>0</v>
      </c>
      <c r="X9538" s="53" t="str">
        <f t="shared" si="1053"/>
        <v/>
      </c>
      <c r="Y9538" s="54" t="str">
        <f t="shared" si="1054"/>
        <v/>
      </c>
    </row>
    <row r="9539" spans="17:25" x14ac:dyDescent="0.25">
      <c r="Q9539" s="47">
        <f t="shared" si="1050"/>
        <v>2018</v>
      </c>
      <c r="R9539" s="48" t="str">
        <f t="shared" si="1048"/>
        <v>20181</v>
      </c>
      <c r="S9539" s="49">
        <v>43101</v>
      </c>
      <c r="T9539" s="55">
        <v>2984</v>
      </c>
      <c r="U9539" s="50">
        <f t="shared" si="1049"/>
        <v>2868.5722580645152</v>
      </c>
      <c r="V9539" s="51">
        <f t="shared" si="1051"/>
        <v>2956.4302739726036</v>
      </c>
      <c r="W9539" s="53">
        <f t="shared" si="1052"/>
        <v>0</v>
      </c>
      <c r="X9539" s="53">
        <f t="shared" si="1053"/>
        <v>-4.1176296802984624E-2</v>
      </c>
      <c r="Y9539" s="54">
        <f t="shared" si="1054"/>
        <v>1.7306194649107098E-3</v>
      </c>
    </row>
    <row r="9540" spans="17:25" x14ac:dyDescent="0.25">
      <c r="Q9540" s="47">
        <f t="shared" si="1050"/>
        <v>2018</v>
      </c>
      <c r="R9540" s="48" t="str">
        <f t="shared" si="1048"/>
        <v>20181</v>
      </c>
      <c r="S9540" s="49">
        <v>43102</v>
      </c>
      <c r="T9540" s="55">
        <v>2984</v>
      </c>
      <c r="U9540" s="50">
        <f t="shared" si="1049"/>
        <v>2868.5722580645152</v>
      </c>
      <c r="V9540" s="51">
        <f t="shared" si="1051"/>
        <v>2956.4302739726036</v>
      </c>
      <c r="W9540" s="53">
        <f t="shared" si="1052"/>
        <v>0</v>
      </c>
      <c r="X9540" s="53" t="str">
        <f t="shared" si="1053"/>
        <v/>
      </c>
      <c r="Y9540" s="54" t="str">
        <f t="shared" si="1054"/>
        <v/>
      </c>
    </row>
    <row r="9541" spans="17:25" x14ac:dyDescent="0.25">
      <c r="Q9541" s="47">
        <f t="shared" si="1050"/>
        <v>2018</v>
      </c>
      <c r="R9541" s="48" t="str">
        <f t="shared" si="1048"/>
        <v>20181</v>
      </c>
      <c r="S9541" s="49">
        <v>43103</v>
      </c>
      <c r="T9541" s="55">
        <v>2940.94</v>
      </c>
      <c r="U9541" s="50">
        <f t="shared" si="1049"/>
        <v>2868.5722580645152</v>
      </c>
      <c r="V9541" s="51">
        <f t="shared" si="1051"/>
        <v>2956.4302739726036</v>
      </c>
      <c r="W9541" s="53">
        <f t="shared" si="1052"/>
        <v>-1.4430294906166208E-2</v>
      </c>
      <c r="X9541" s="53" t="str">
        <f t="shared" si="1053"/>
        <v/>
      </c>
      <c r="Y9541" s="54" t="str">
        <f t="shared" si="1054"/>
        <v/>
      </c>
    </row>
    <row r="9542" spans="17:25" x14ac:dyDescent="0.25">
      <c r="Q9542" s="47">
        <f t="shared" si="1050"/>
        <v>2018</v>
      </c>
      <c r="R9542" s="48" t="str">
        <f t="shared" si="1048"/>
        <v>20181</v>
      </c>
      <c r="S9542" s="49">
        <v>43104</v>
      </c>
      <c r="T9542" s="55">
        <v>2908.68</v>
      </c>
      <c r="U9542" s="50">
        <f t="shared" si="1049"/>
        <v>2868.5722580645152</v>
      </c>
      <c r="V9542" s="51">
        <f t="shared" si="1051"/>
        <v>2956.4302739726036</v>
      </c>
      <c r="W9542" s="53">
        <f t="shared" si="1052"/>
        <v>-1.096928193026725E-2</v>
      </c>
      <c r="X9542" s="53" t="str">
        <f t="shared" si="1053"/>
        <v/>
      </c>
      <c r="Y9542" s="54" t="str">
        <f t="shared" si="1054"/>
        <v/>
      </c>
    </row>
    <row r="9543" spans="17:25" x14ac:dyDescent="0.25">
      <c r="Q9543" s="47">
        <f t="shared" si="1050"/>
        <v>2018</v>
      </c>
      <c r="R9543" s="48" t="str">
        <f t="shared" ref="R9543:R9606" si="1055">+YEAR(S9543)&amp;MONTH(S9543)</f>
        <v>20181</v>
      </c>
      <c r="S9543" s="49">
        <v>43105</v>
      </c>
      <c r="T9543" s="55">
        <v>2885.76</v>
      </c>
      <c r="U9543" s="50">
        <f t="shared" ref="U9543:U9606" si="1056">+AVERAGEIF($R$3:$R$12000,R9543,$T$3:$T$12000)</f>
        <v>2868.5722580645152</v>
      </c>
      <c r="V9543" s="51">
        <f t="shared" si="1051"/>
        <v>2956.4302739726036</v>
      </c>
      <c r="W9543" s="53">
        <f t="shared" si="1052"/>
        <v>-7.8798630306529116E-3</v>
      </c>
      <c r="X9543" s="53" t="str">
        <f t="shared" si="1053"/>
        <v/>
      </c>
      <c r="Y9543" s="54" t="str">
        <f t="shared" si="1054"/>
        <v/>
      </c>
    </row>
    <row r="9544" spans="17:25" x14ac:dyDescent="0.25">
      <c r="Q9544" s="47">
        <f t="shared" ref="Q9544:Q9607" si="1057">+YEAR(S9544)</f>
        <v>2018</v>
      </c>
      <c r="R9544" s="48" t="str">
        <f t="shared" si="1055"/>
        <v>20181</v>
      </c>
      <c r="S9544" s="49">
        <v>43106</v>
      </c>
      <c r="T9544" s="55">
        <v>2898.32</v>
      </c>
      <c r="U9544" s="50">
        <f t="shared" si="1056"/>
        <v>2868.5722580645152</v>
      </c>
      <c r="V9544" s="51">
        <f t="shared" ref="V9544:V9607" si="1058">+AVERAGEIF($Q$3:$Q$12000,Q9544,$T$3:$T$12000)</f>
        <v>2956.4302739726036</v>
      </c>
      <c r="W9544" s="53">
        <f t="shared" si="1052"/>
        <v>4.3524062985140777E-3</v>
      </c>
      <c r="X9544" s="53" t="str">
        <f t="shared" si="1053"/>
        <v/>
      </c>
      <c r="Y9544" s="54" t="str">
        <f t="shared" si="1054"/>
        <v/>
      </c>
    </row>
    <row r="9545" spans="17:25" x14ac:dyDescent="0.25">
      <c r="Q9545" s="47">
        <f t="shared" si="1057"/>
        <v>2018</v>
      </c>
      <c r="R9545" s="48" t="str">
        <f t="shared" si="1055"/>
        <v>20181</v>
      </c>
      <c r="S9545" s="49">
        <v>43107</v>
      </c>
      <c r="T9545" s="55">
        <v>2898.32</v>
      </c>
      <c r="U9545" s="50">
        <f t="shared" si="1056"/>
        <v>2868.5722580645152</v>
      </c>
      <c r="V9545" s="51">
        <f t="shared" si="1058"/>
        <v>2956.4302739726036</v>
      </c>
      <c r="W9545" s="53">
        <f t="shared" ref="W9545:W9608" si="1059">+T9545/T9544-1</f>
        <v>0</v>
      </c>
      <c r="X9545" s="53" t="str">
        <f t="shared" ref="X9545:X9608" si="1060">IF(U9545/U9544-1=0,"",U9545/U9544-1)</f>
        <v/>
      </c>
      <c r="Y9545" s="54" t="str">
        <f t="shared" ref="Y9545:Y9608" si="1061">+IF(V9545=V9544,"",V9545/V9544-1)</f>
        <v/>
      </c>
    </row>
    <row r="9546" spans="17:25" x14ac:dyDescent="0.25">
      <c r="Q9546" s="47">
        <f t="shared" si="1057"/>
        <v>2018</v>
      </c>
      <c r="R9546" s="48" t="str">
        <f t="shared" si="1055"/>
        <v>20181</v>
      </c>
      <c r="S9546" s="49">
        <v>43108</v>
      </c>
      <c r="T9546" s="55">
        <v>2898.32</v>
      </c>
      <c r="U9546" s="50">
        <f t="shared" si="1056"/>
        <v>2868.5722580645152</v>
      </c>
      <c r="V9546" s="51">
        <f t="shared" si="1058"/>
        <v>2956.4302739726036</v>
      </c>
      <c r="W9546" s="53">
        <f t="shared" si="1059"/>
        <v>0</v>
      </c>
      <c r="X9546" s="53" t="str">
        <f t="shared" si="1060"/>
        <v/>
      </c>
      <c r="Y9546" s="54" t="str">
        <f t="shared" si="1061"/>
        <v/>
      </c>
    </row>
    <row r="9547" spans="17:25" x14ac:dyDescent="0.25">
      <c r="Q9547" s="47">
        <f t="shared" si="1057"/>
        <v>2018</v>
      </c>
      <c r="R9547" s="48" t="str">
        <f t="shared" si="1055"/>
        <v>20181</v>
      </c>
      <c r="S9547" s="49">
        <v>43109</v>
      </c>
      <c r="T9547" s="55">
        <v>2898.32</v>
      </c>
      <c r="U9547" s="50">
        <f t="shared" si="1056"/>
        <v>2868.5722580645152</v>
      </c>
      <c r="V9547" s="51">
        <f t="shared" si="1058"/>
        <v>2956.4302739726036</v>
      </c>
      <c r="W9547" s="53">
        <f t="shared" si="1059"/>
        <v>0</v>
      </c>
      <c r="X9547" s="53" t="str">
        <f t="shared" si="1060"/>
        <v/>
      </c>
      <c r="Y9547" s="54" t="str">
        <f t="shared" si="1061"/>
        <v/>
      </c>
    </row>
    <row r="9548" spans="17:25" x14ac:dyDescent="0.25">
      <c r="Q9548" s="47">
        <f t="shared" si="1057"/>
        <v>2018</v>
      </c>
      <c r="R9548" s="48" t="str">
        <f t="shared" si="1055"/>
        <v>20181</v>
      </c>
      <c r="S9548" s="49">
        <v>43110</v>
      </c>
      <c r="T9548" s="55">
        <v>2914.37</v>
      </c>
      <c r="U9548" s="50">
        <f t="shared" si="1056"/>
        <v>2868.5722580645152</v>
      </c>
      <c r="V9548" s="51">
        <f t="shared" si="1058"/>
        <v>2956.4302739726036</v>
      </c>
      <c r="W9548" s="53">
        <f t="shared" si="1059"/>
        <v>5.5376908001876224E-3</v>
      </c>
      <c r="X9548" s="53" t="str">
        <f t="shared" si="1060"/>
        <v/>
      </c>
      <c r="Y9548" s="54" t="str">
        <f t="shared" si="1061"/>
        <v/>
      </c>
    </row>
    <row r="9549" spans="17:25" x14ac:dyDescent="0.25">
      <c r="Q9549" s="47">
        <f t="shared" si="1057"/>
        <v>2018</v>
      </c>
      <c r="R9549" s="48" t="str">
        <f t="shared" si="1055"/>
        <v>20181</v>
      </c>
      <c r="S9549" s="49">
        <v>43111</v>
      </c>
      <c r="T9549" s="55">
        <v>2895.69</v>
      </c>
      <c r="U9549" s="50">
        <f t="shared" si="1056"/>
        <v>2868.5722580645152</v>
      </c>
      <c r="V9549" s="51">
        <f t="shared" si="1058"/>
        <v>2956.4302739726036</v>
      </c>
      <c r="W9549" s="53">
        <f t="shared" si="1059"/>
        <v>-6.4096185453459409E-3</v>
      </c>
      <c r="X9549" s="53" t="str">
        <f t="shared" si="1060"/>
        <v/>
      </c>
      <c r="Y9549" s="54" t="str">
        <f t="shared" si="1061"/>
        <v/>
      </c>
    </row>
    <row r="9550" spans="17:25" x14ac:dyDescent="0.25">
      <c r="Q9550" s="47">
        <f t="shared" si="1057"/>
        <v>2018</v>
      </c>
      <c r="R9550" s="48" t="str">
        <f t="shared" si="1055"/>
        <v>20181</v>
      </c>
      <c r="S9550" s="49">
        <v>43112</v>
      </c>
      <c r="T9550" s="55">
        <v>2865.79</v>
      </c>
      <c r="U9550" s="50">
        <f t="shared" si="1056"/>
        <v>2868.5722580645152</v>
      </c>
      <c r="V9550" s="51">
        <f t="shared" si="1058"/>
        <v>2956.4302739726036</v>
      </c>
      <c r="W9550" s="53">
        <f t="shared" si="1059"/>
        <v>-1.0325690940673926E-2</v>
      </c>
      <c r="X9550" s="53" t="str">
        <f t="shared" si="1060"/>
        <v/>
      </c>
      <c r="Y9550" s="54" t="str">
        <f t="shared" si="1061"/>
        <v/>
      </c>
    </row>
    <row r="9551" spans="17:25" x14ac:dyDescent="0.25">
      <c r="Q9551" s="47">
        <f t="shared" si="1057"/>
        <v>2018</v>
      </c>
      <c r="R9551" s="48" t="str">
        <f t="shared" si="1055"/>
        <v>20181</v>
      </c>
      <c r="S9551" s="49">
        <v>43113</v>
      </c>
      <c r="T9551" s="55">
        <v>2855.86</v>
      </c>
      <c r="U9551" s="50">
        <f t="shared" si="1056"/>
        <v>2868.5722580645152</v>
      </c>
      <c r="V9551" s="51">
        <f t="shared" si="1058"/>
        <v>2956.4302739726036</v>
      </c>
      <c r="W9551" s="53">
        <f t="shared" si="1059"/>
        <v>-3.4650131377386151E-3</v>
      </c>
      <c r="X9551" s="53" t="str">
        <f t="shared" si="1060"/>
        <v/>
      </c>
      <c r="Y9551" s="54" t="str">
        <f t="shared" si="1061"/>
        <v/>
      </c>
    </row>
    <row r="9552" spans="17:25" x14ac:dyDescent="0.25">
      <c r="Q9552" s="47">
        <f t="shared" si="1057"/>
        <v>2018</v>
      </c>
      <c r="R9552" s="48" t="str">
        <f t="shared" si="1055"/>
        <v>20181</v>
      </c>
      <c r="S9552" s="49">
        <v>43114</v>
      </c>
      <c r="T9552" s="55">
        <v>2855.86</v>
      </c>
      <c r="U9552" s="50">
        <f t="shared" si="1056"/>
        <v>2868.5722580645152</v>
      </c>
      <c r="V9552" s="51">
        <f t="shared" si="1058"/>
        <v>2956.4302739726036</v>
      </c>
      <c r="W9552" s="53">
        <f t="shared" si="1059"/>
        <v>0</v>
      </c>
      <c r="X9552" s="53" t="str">
        <f t="shared" si="1060"/>
        <v/>
      </c>
      <c r="Y9552" s="54" t="str">
        <f t="shared" si="1061"/>
        <v/>
      </c>
    </row>
    <row r="9553" spans="17:25" x14ac:dyDescent="0.25">
      <c r="Q9553" s="47">
        <f t="shared" si="1057"/>
        <v>2018</v>
      </c>
      <c r="R9553" s="48" t="str">
        <f t="shared" si="1055"/>
        <v>20181</v>
      </c>
      <c r="S9553" s="49">
        <v>43115</v>
      </c>
      <c r="T9553" s="55">
        <v>2855.86</v>
      </c>
      <c r="U9553" s="50">
        <f t="shared" si="1056"/>
        <v>2868.5722580645152</v>
      </c>
      <c r="V9553" s="51">
        <f t="shared" si="1058"/>
        <v>2956.4302739726036</v>
      </c>
      <c r="W9553" s="53">
        <f t="shared" si="1059"/>
        <v>0</v>
      </c>
      <c r="X9553" s="53" t="str">
        <f t="shared" si="1060"/>
        <v/>
      </c>
      <c r="Y9553" s="54" t="str">
        <f t="shared" si="1061"/>
        <v/>
      </c>
    </row>
    <row r="9554" spans="17:25" x14ac:dyDescent="0.25">
      <c r="Q9554" s="47">
        <f t="shared" si="1057"/>
        <v>2018</v>
      </c>
      <c r="R9554" s="48" t="str">
        <f t="shared" si="1055"/>
        <v>20181</v>
      </c>
      <c r="S9554" s="49">
        <v>43116</v>
      </c>
      <c r="T9554" s="55">
        <v>2855.86</v>
      </c>
      <c r="U9554" s="50">
        <f t="shared" si="1056"/>
        <v>2868.5722580645152</v>
      </c>
      <c r="V9554" s="51">
        <f t="shared" si="1058"/>
        <v>2956.4302739726036</v>
      </c>
      <c r="W9554" s="53">
        <f t="shared" si="1059"/>
        <v>0</v>
      </c>
      <c r="X9554" s="53" t="str">
        <f t="shared" si="1060"/>
        <v/>
      </c>
      <c r="Y9554" s="54" t="str">
        <f t="shared" si="1061"/>
        <v/>
      </c>
    </row>
    <row r="9555" spans="17:25" x14ac:dyDescent="0.25">
      <c r="Q9555" s="47">
        <f t="shared" si="1057"/>
        <v>2018</v>
      </c>
      <c r="R9555" s="48" t="str">
        <f t="shared" si="1055"/>
        <v>20181</v>
      </c>
      <c r="S9555" s="49">
        <v>43117</v>
      </c>
      <c r="T9555" s="55">
        <v>2868.03</v>
      </c>
      <c r="U9555" s="50">
        <f t="shared" si="1056"/>
        <v>2868.5722580645152</v>
      </c>
      <c r="V9555" s="51">
        <f t="shared" si="1058"/>
        <v>2956.4302739726036</v>
      </c>
      <c r="W9555" s="53">
        <f t="shared" si="1059"/>
        <v>4.2614133746052829E-3</v>
      </c>
      <c r="X9555" s="53" t="str">
        <f t="shared" si="1060"/>
        <v/>
      </c>
      <c r="Y9555" s="54" t="str">
        <f t="shared" si="1061"/>
        <v/>
      </c>
    </row>
    <row r="9556" spans="17:25" x14ac:dyDescent="0.25">
      <c r="Q9556" s="47">
        <f t="shared" si="1057"/>
        <v>2018</v>
      </c>
      <c r="R9556" s="48" t="str">
        <f t="shared" si="1055"/>
        <v>20181</v>
      </c>
      <c r="S9556" s="49">
        <v>43118</v>
      </c>
      <c r="T9556" s="55">
        <v>2851.13</v>
      </c>
      <c r="U9556" s="50">
        <f t="shared" si="1056"/>
        <v>2868.5722580645152</v>
      </c>
      <c r="V9556" s="51">
        <f t="shared" si="1058"/>
        <v>2956.4302739726036</v>
      </c>
      <c r="W9556" s="53">
        <f t="shared" si="1059"/>
        <v>-5.8925464517456394E-3</v>
      </c>
      <c r="X9556" s="53" t="str">
        <f t="shared" si="1060"/>
        <v/>
      </c>
      <c r="Y9556" s="54" t="str">
        <f t="shared" si="1061"/>
        <v/>
      </c>
    </row>
    <row r="9557" spans="17:25" x14ac:dyDescent="0.25">
      <c r="Q9557" s="47">
        <f t="shared" si="1057"/>
        <v>2018</v>
      </c>
      <c r="R9557" s="48" t="str">
        <f t="shared" si="1055"/>
        <v>20181</v>
      </c>
      <c r="S9557" s="49">
        <v>43119</v>
      </c>
      <c r="T9557" s="55">
        <v>2836.85</v>
      </c>
      <c r="U9557" s="50">
        <f t="shared" si="1056"/>
        <v>2868.5722580645152</v>
      </c>
      <c r="V9557" s="51">
        <f t="shared" si="1058"/>
        <v>2956.4302739726036</v>
      </c>
      <c r="W9557" s="53">
        <f t="shared" si="1059"/>
        <v>-5.0085404734263594E-3</v>
      </c>
      <c r="X9557" s="53" t="str">
        <f t="shared" si="1060"/>
        <v/>
      </c>
      <c r="Y9557" s="54" t="str">
        <f t="shared" si="1061"/>
        <v/>
      </c>
    </row>
    <row r="9558" spans="17:25" x14ac:dyDescent="0.25">
      <c r="Q9558" s="47">
        <f t="shared" si="1057"/>
        <v>2018</v>
      </c>
      <c r="R9558" s="48" t="str">
        <f t="shared" si="1055"/>
        <v>20181</v>
      </c>
      <c r="S9558" s="49">
        <v>43120</v>
      </c>
      <c r="T9558" s="55">
        <v>2851.75</v>
      </c>
      <c r="U9558" s="50">
        <f t="shared" si="1056"/>
        <v>2868.5722580645152</v>
      </c>
      <c r="V9558" s="51">
        <f t="shared" si="1058"/>
        <v>2956.4302739726036</v>
      </c>
      <c r="W9558" s="53">
        <f t="shared" si="1059"/>
        <v>5.2523044926591211E-3</v>
      </c>
      <c r="X9558" s="53" t="str">
        <f t="shared" si="1060"/>
        <v/>
      </c>
      <c r="Y9558" s="54" t="str">
        <f t="shared" si="1061"/>
        <v/>
      </c>
    </row>
    <row r="9559" spans="17:25" x14ac:dyDescent="0.25">
      <c r="Q9559" s="47">
        <f t="shared" si="1057"/>
        <v>2018</v>
      </c>
      <c r="R9559" s="48" t="str">
        <f t="shared" si="1055"/>
        <v>20181</v>
      </c>
      <c r="S9559" s="49">
        <v>43121</v>
      </c>
      <c r="T9559" s="55">
        <v>2851.75</v>
      </c>
      <c r="U9559" s="50">
        <f t="shared" si="1056"/>
        <v>2868.5722580645152</v>
      </c>
      <c r="V9559" s="51">
        <f t="shared" si="1058"/>
        <v>2956.4302739726036</v>
      </c>
      <c r="W9559" s="53">
        <f t="shared" si="1059"/>
        <v>0</v>
      </c>
      <c r="X9559" s="53" t="str">
        <f t="shared" si="1060"/>
        <v/>
      </c>
      <c r="Y9559" s="54" t="str">
        <f t="shared" si="1061"/>
        <v/>
      </c>
    </row>
    <row r="9560" spans="17:25" x14ac:dyDescent="0.25">
      <c r="Q9560" s="47">
        <f t="shared" si="1057"/>
        <v>2018</v>
      </c>
      <c r="R9560" s="48" t="str">
        <f t="shared" si="1055"/>
        <v>20181</v>
      </c>
      <c r="S9560" s="49">
        <v>43122</v>
      </c>
      <c r="T9560" s="55">
        <v>2851.75</v>
      </c>
      <c r="U9560" s="50">
        <f t="shared" si="1056"/>
        <v>2868.5722580645152</v>
      </c>
      <c r="V9560" s="51">
        <f t="shared" si="1058"/>
        <v>2956.4302739726036</v>
      </c>
      <c r="W9560" s="53">
        <f t="shared" si="1059"/>
        <v>0</v>
      </c>
      <c r="X9560" s="53" t="str">
        <f t="shared" si="1060"/>
        <v/>
      </c>
      <c r="Y9560" s="54" t="str">
        <f t="shared" si="1061"/>
        <v/>
      </c>
    </row>
    <row r="9561" spans="17:25" x14ac:dyDescent="0.25">
      <c r="Q9561" s="47">
        <f t="shared" si="1057"/>
        <v>2018</v>
      </c>
      <c r="R9561" s="48" t="str">
        <f t="shared" si="1055"/>
        <v>20181</v>
      </c>
      <c r="S9561" s="49">
        <v>43123</v>
      </c>
      <c r="T9561" s="55">
        <v>2854.2</v>
      </c>
      <c r="U9561" s="50">
        <f t="shared" si="1056"/>
        <v>2868.5722580645152</v>
      </c>
      <c r="V9561" s="51">
        <f t="shared" si="1058"/>
        <v>2956.4302739726036</v>
      </c>
      <c r="W9561" s="53">
        <f t="shared" si="1059"/>
        <v>8.5912159200485227E-4</v>
      </c>
      <c r="X9561" s="53" t="str">
        <f t="shared" si="1060"/>
        <v/>
      </c>
      <c r="Y9561" s="54" t="str">
        <f t="shared" si="1061"/>
        <v/>
      </c>
    </row>
    <row r="9562" spans="17:25" x14ac:dyDescent="0.25">
      <c r="Q9562" s="47">
        <f t="shared" si="1057"/>
        <v>2018</v>
      </c>
      <c r="R9562" s="48" t="str">
        <f t="shared" si="1055"/>
        <v>20181</v>
      </c>
      <c r="S9562" s="49">
        <v>43124</v>
      </c>
      <c r="T9562" s="55">
        <v>2858.5</v>
      </c>
      <c r="U9562" s="50">
        <f t="shared" si="1056"/>
        <v>2868.5722580645152</v>
      </c>
      <c r="V9562" s="51">
        <f t="shared" si="1058"/>
        <v>2956.4302739726036</v>
      </c>
      <c r="W9562" s="53">
        <f t="shared" si="1059"/>
        <v>1.5065517483008328E-3</v>
      </c>
      <c r="X9562" s="53" t="str">
        <f t="shared" si="1060"/>
        <v/>
      </c>
      <c r="Y9562" s="54" t="str">
        <f t="shared" si="1061"/>
        <v/>
      </c>
    </row>
    <row r="9563" spans="17:25" x14ac:dyDescent="0.25">
      <c r="Q9563" s="47">
        <f t="shared" si="1057"/>
        <v>2018</v>
      </c>
      <c r="R9563" s="48" t="str">
        <f t="shared" si="1055"/>
        <v>20181</v>
      </c>
      <c r="S9563" s="49">
        <v>43125</v>
      </c>
      <c r="T9563" s="55">
        <v>2820.53</v>
      </c>
      <c r="U9563" s="50">
        <f t="shared" si="1056"/>
        <v>2868.5722580645152</v>
      </c>
      <c r="V9563" s="51">
        <f t="shared" si="1058"/>
        <v>2956.4302739726036</v>
      </c>
      <c r="W9563" s="53">
        <f t="shared" si="1059"/>
        <v>-1.3283190484519758E-2</v>
      </c>
      <c r="X9563" s="53" t="str">
        <f t="shared" si="1060"/>
        <v/>
      </c>
      <c r="Y9563" s="54" t="str">
        <f t="shared" si="1061"/>
        <v/>
      </c>
    </row>
    <row r="9564" spans="17:25" x14ac:dyDescent="0.25">
      <c r="Q9564" s="47">
        <f t="shared" si="1057"/>
        <v>2018</v>
      </c>
      <c r="R9564" s="48" t="str">
        <f t="shared" si="1055"/>
        <v>20181</v>
      </c>
      <c r="S9564" s="49">
        <v>43126</v>
      </c>
      <c r="T9564" s="55">
        <v>2783.13</v>
      </c>
      <c r="U9564" s="50">
        <f t="shared" si="1056"/>
        <v>2868.5722580645152</v>
      </c>
      <c r="V9564" s="51">
        <f t="shared" si="1058"/>
        <v>2956.4302739726036</v>
      </c>
      <c r="W9564" s="53">
        <f t="shared" si="1059"/>
        <v>-1.3259919235037443E-2</v>
      </c>
      <c r="X9564" s="53" t="str">
        <f t="shared" si="1060"/>
        <v/>
      </c>
      <c r="Y9564" s="54" t="str">
        <f t="shared" si="1061"/>
        <v/>
      </c>
    </row>
    <row r="9565" spans="17:25" x14ac:dyDescent="0.25">
      <c r="Q9565" s="47">
        <f t="shared" si="1057"/>
        <v>2018</v>
      </c>
      <c r="R9565" s="48" t="str">
        <f t="shared" si="1055"/>
        <v>20181</v>
      </c>
      <c r="S9565" s="49">
        <v>43127</v>
      </c>
      <c r="T9565" s="55">
        <v>2805.12</v>
      </c>
      <c r="U9565" s="50">
        <f t="shared" si="1056"/>
        <v>2868.5722580645152</v>
      </c>
      <c r="V9565" s="51">
        <f t="shared" si="1058"/>
        <v>2956.4302739726036</v>
      </c>
      <c r="W9565" s="53">
        <f t="shared" si="1059"/>
        <v>7.9011760140559328E-3</v>
      </c>
      <c r="X9565" s="53" t="str">
        <f t="shared" si="1060"/>
        <v/>
      </c>
      <c r="Y9565" s="54" t="str">
        <f t="shared" si="1061"/>
        <v/>
      </c>
    </row>
    <row r="9566" spans="17:25" x14ac:dyDescent="0.25">
      <c r="Q9566" s="47">
        <f t="shared" si="1057"/>
        <v>2018</v>
      </c>
      <c r="R9566" s="48" t="str">
        <f t="shared" si="1055"/>
        <v>20181</v>
      </c>
      <c r="S9566" s="49">
        <v>43128</v>
      </c>
      <c r="T9566" s="55">
        <v>2805.12</v>
      </c>
      <c r="U9566" s="50">
        <f t="shared" si="1056"/>
        <v>2868.5722580645152</v>
      </c>
      <c r="V9566" s="51">
        <f t="shared" si="1058"/>
        <v>2956.4302739726036</v>
      </c>
      <c r="W9566" s="53">
        <f t="shared" si="1059"/>
        <v>0</v>
      </c>
      <c r="X9566" s="53" t="str">
        <f t="shared" si="1060"/>
        <v/>
      </c>
      <c r="Y9566" s="54" t="str">
        <f t="shared" si="1061"/>
        <v/>
      </c>
    </row>
    <row r="9567" spans="17:25" x14ac:dyDescent="0.25">
      <c r="Q9567" s="47">
        <f t="shared" si="1057"/>
        <v>2018</v>
      </c>
      <c r="R9567" s="48" t="str">
        <f t="shared" si="1055"/>
        <v>20181</v>
      </c>
      <c r="S9567" s="49">
        <v>43129</v>
      </c>
      <c r="T9567" s="55">
        <v>2805.12</v>
      </c>
      <c r="U9567" s="50">
        <f t="shared" si="1056"/>
        <v>2868.5722580645152</v>
      </c>
      <c r="V9567" s="51">
        <f t="shared" si="1058"/>
        <v>2956.4302739726036</v>
      </c>
      <c r="W9567" s="53">
        <f t="shared" si="1059"/>
        <v>0</v>
      </c>
      <c r="X9567" s="53" t="str">
        <f t="shared" si="1060"/>
        <v/>
      </c>
      <c r="Y9567" s="54" t="str">
        <f t="shared" si="1061"/>
        <v/>
      </c>
    </row>
    <row r="9568" spans="17:25" x14ac:dyDescent="0.25">
      <c r="Q9568" s="47">
        <f t="shared" si="1057"/>
        <v>2018</v>
      </c>
      <c r="R9568" s="48" t="str">
        <f t="shared" si="1055"/>
        <v>20181</v>
      </c>
      <c r="S9568" s="49">
        <v>43130</v>
      </c>
      <c r="T9568" s="55">
        <v>2842.67</v>
      </c>
      <c r="U9568" s="50">
        <f t="shared" si="1056"/>
        <v>2868.5722580645152</v>
      </c>
      <c r="V9568" s="51">
        <f t="shared" si="1058"/>
        <v>2956.4302739726036</v>
      </c>
      <c r="W9568" s="53">
        <f t="shared" si="1059"/>
        <v>1.3386236595938961E-2</v>
      </c>
      <c r="X9568" s="53" t="str">
        <f t="shared" si="1060"/>
        <v/>
      </c>
      <c r="Y9568" s="54" t="str">
        <f t="shared" si="1061"/>
        <v/>
      </c>
    </row>
    <row r="9569" spans="17:25" x14ac:dyDescent="0.25">
      <c r="Q9569" s="47">
        <f t="shared" si="1057"/>
        <v>2018</v>
      </c>
      <c r="R9569" s="48" t="str">
        <f t="shared" si="1055"/>
        <v>20181</v>
      </c>
      <c r="S9569" s="49">
        <v>43131</v>
      </c>
      <c r="T9569" s="55">
        <v>2844.14</v>
      </c>
      <c r="U9569" s="50">
        <f t="shared" si="1056"/>
        <v>2868.5722580645152</v>
      </c>
      <c r="V9569" s="51">
        <f t="shared" si="1058"/>
        <v>2956.4302739726036</v>
      </c>
      <c r="W9569" s="53">
        <f t="shared" si="1059"/>
        <v>5.171194686683922E-4</v>
      </c>
      <c r="X9569" s="53" t="str">
        <f t="shared" si="1060"/>
        <v/>
      </c>
      <c r="Y9569" s="54" t="str">
        <f t="shared" si="1061"/>
        <v/>
      </c>
    </row>
    <row r="9570" spans="17:25" x14ac:dyDescent="0.25">
      <c r="Q9570" s="47">
        <f t="shared" si="1057"/>
        <v>2018</v>
      </c>
      <c r="R9570" s="48" t="str">
        <f t="shared" si="1055"/>
        <v>20182</v>
      </c>
      <c r="S9570" s="49">
        <v>43132</v>
      </c>
      <c r="T9570" s="55">
        <v>2835.05</v>
      </c>
      <c r="U9570" s="50">
        <f t="shared" si="1056"/>
        <v>2860.252857142857</v>
      </c>
      <c r="V9570" s="51">
        <f t="shared" si="1058"/>
        <v>2956.4302739726036</v>
      </c>
      <c r="W9570" s="53">
        <f t="shared" si="1059"/>
        <v>-3.1960452017129048E-3</v>
      </c>
      <c r="X9570" s="53">
        <f t="shared" si="1060"/>
        <v>-2.9001887256873138E-3</v>
      </c>
      <c r="Y9570" s="54" t="str">
        <f t="shared" si="1061"/>
        <v/>
      </c>
    </row>
    <row r="9571" spans="17:25" x14ac:dyDescent="0.25">
      <c r="Q9571" s="47">
        <f t="shared" si="1057"/>
        <v>2018</v>
      </c>
      <c r="R9571" s="48" t="str">
        <f t="shared" si="1055"/>
        <v>20182</v>
      </c>
      <c r="S9571" s="49">
        <v>43133</v>
      </c>
      <c r="T9571" s="55">
        <v>2806.67</v>
      </c>
      <c r="U9571" s="50">
        <f t="shared" si="1056"/>
        <v>2860.252857142857</v>
      </c>
      <c r="V9571" s="51">
        <f t="shared" si="1058"/>
        <v>2956.4302739726036</v>
      </c>
      <c r="W9571" s="53">
        <f t="shared" si="1059"/>
        <v>-1.001040546022125E-2</v>
      </c>
      <c r="X9571" s="53" t="str">
        <f t="shared" si="1060"/>
        <v/>
      </c>
      <c r="Y9571" s="54" t="str">
        <f t="shared" si="1061"/>
        <v/>
      </c>
    </row>
    <row r="9572" spans="17:25" x14ac:dyDescent="0.25">
      <c r="Q9572" s="47">
        <f t="shared" si="1057"/>
        <v>2018</v>
      </c>
      <c r="R9572" s="48" t="str">
        <f t="shared" si="1055"/>
        <v>20182</v>
      </c>
      <c r="S9572" s="49">
        <v>43134</v>
      </c>
      <c r="T9572" s="55">
        <v>2832.13</v>
      </c>
      <c r="U9572" s="50">
        <f t="shared" si="1056"/>
        <v>2860.252857142857</v>
      </c>
      <c r="V9572" s="51">
        <f t="shared" si="1058"/>
        <v>2956.4302739726036</v>
      </c>
      <c r="W9572" s="53">
        <f t="shared" si="1059"/>
        <v>9.0712481339096929E-3</v>
      </c>
      <c r="X9572" s="53" t="str">
        <f t="shared" si="1060"/>
        <v/>
      </c>
      <c r="Y9572" s="54" t="str">
        <f t="shared" si="1061"/>
        <v/>
      </c>
    </row>
    <row r="9573" spans="17:25" x14ac:dyDescent="0.25">
      <c r="Q9573" s="47">
        <f t="shared" si="1057"/>
        <v>2018</v>
      </c>
      <c r="R9573" s="48" t="str">
        <f t="shared" si="1055"/>
        <v>20182</v>
      </c>
      <c r="S9573" s="49">
        <v>43135</v>
      </c>
      <c r="T9573" s="55">
        <v>2832.13</v>
      </c>
      <c r="U9573" s="50">
        <f t="shared" si="1056"/>
        <v>2860.252857142857</v>
      </c>
      <c r="V9573" s="51">
        <f t="shared" si="1058"/>
        <v>2956.4302739726036</v>
      </c>
      <c r="W9573" s="53">
        <f t="shared" si="1059"/>
        <v>0</v>
      </c>
      <c r="X9573" s="53" t="str">
        <f t="shared" si="1060"/>
        <v/>
      </c>
      <c r="Y9573" s="54" t="str">
        <f t="shared" si="1061"/>
        <v/>
      </c>
    </row>
    <row r="9574" spans="17:25" x14ac:dyDescent="0.25">
      <c r="Q9574" s="47">
        <f t="shared" si="1057"/>
        <v>2018</v>
      </c>
      <c r="R9574" s="48" t="str">
        <f t="shared" si="1055"/>
        <v>20182</v>
      </c>
      <c r="S9574" s="49">
        <v>43136</v>
      </c>
      <c r="T9574" s="55">
        <v>2832.13</v>
      </c>
      <c r="U9574" s="50">
        <f t="shared" si="1056"/>
        <v>2860.252857142857</v>
      </c>
      <c r="V9574" s="51">
        <f t="shared" si="1058"/>
        <v>2956.4302739726036</v>
      </c>
      <c r="W9574" s="53">
        <f t="shared" si="1059"/>
        <v>0</v>
      </c>
      <c r="X9574" s="53" t="str">
        <f t="shared" si="1060"/>
        <v/>
      </c>
      <c r="Y9574" s="54" t="str">
        <f t="shared" si="1061"/>
        <v/>
      </c>
    </row>
    <row r="9575" spans="17:25" x14ac:dyDescent="0.25">
      <c r="Q9575" s="47">
        <f t="shared" si="1057"/>
        <v>2018</v>
      </c>
      <c r="R9575" s="48" t="str">
        <f t="shared" si="1055"/>
        <v>20182</v>
      </c>
      <c r="S9575" s="49">
        <v>43137</v>
      </c>
      <c r="T9575" s="55">
        <v>2843.6</v>
      </c>
      <c r="U9575" s="50">
        <f t="shared" si="1056"/>
        <v>2860.252857142857</v>
      </c>
      <c r="V9575" s="51">
        <f t="shared" si="1058"/>
        <v>2956.4302739726036</v>
      </c>
      <c r="W9575" s="53">
        <f t="shared" si="1059"/>
        <v>4.0499553339712335E-3</v>
      </c>
      <c r="X9575" s="53" t="str">
        <f t="shared" si="1060"/>
        <v/>
      </c>
      <c r="Y9575" s="54" t="str">
        <f t="shared" si="1061"/>
        <v/>
      </c>
    </row>
    <row r="9576" spans="17:25" x14ac:dyDescent="0.25">
      <c r="Q9576" s="47">
        <f t="shared" si="1057"/>
        <v>2018</v>
      </c>
      <c r="R9576" s="48" t="str">
        <f t="shared" si="1055"/>
        <v>20182</v>
      </c>
      <c r="S9576" s="49">
        <v>43138</v>
      </c>
      <c r="T9576" s="55">
        <v>2844.83</v>
      </c>
      <c r="U9576" s="50">
        <f t="shared" si="1056"/>
        <v>2860.252857142857</v>
      </c>
      <c r="V9576" s="51">
        <f t="shared" si="1058"/>
        <v>2956.4302739726036</v>
      </c>
      <c r="W9576" s="53">
        <f t="shared" si="1059"/>
        <v>4.3255028836686193E-4</v>
      </c>
      <c r="X9576" s="53" t="str">
        <f t="shared" si="1060"/>
        <v/>
      </c>
      <c r="Y9576" s="54" t="str">
        <f t="shared" si="1061"/>
        <v/>
      </c>
    </row>
    <row r="9577" spans="17:25" x14ac:dyDescent="0.25">
      <c r="Q9577" s="47">
        <f t="shared" si="1057"/>
        <v>2018</v>
      </c>
      <c r="R9577" s="48" t="str">
        <f t="shared" si="1055"/>
        <v>20182</v>
      </c>
      <c r="S9577" s="49">
        <v>43139</v>
      </c>
      <c r="T9577" s="55">
        <v>2830.89</v>
      </c>
      <c r="U9577" s="50">
        <f t="shared" si="1056"/>
        <v>2860.252857142857</v>
      </c>
      <c r="V9577" s="51">
        <f t="shared" si="1058"/>
        <v>2956.4302739726036</v>
      </c>
      <c r="W9577" s="53">
        <f t="shared" si="1059"/>
        <v>-4.9001170544461514E-3</v>
      </c>
      <c r="X9577" s="53" t="str">
        <f t="shared" si="1060"/>
        <v/>
      </c>
      <c r="Y9577" s="54" t="str">
        <f t="shared" si="1061"/>
        <v/>
      </c>
    </row>
    <row r="9578" spans="17:25" x14ac:dyDescent="0.25">
      <c r="Q9578" s="47">
        <f t="shared" si="1057"/>
        <v>2018</v>
      </c>
      <c r="R9578" s="48" t="str">
        <f t="shared" si="1055"/>
        <v>20182</v>
      </c>
      <c r="S9578" s="49">
        <v>43140</v>
      </c>
      <c r="T9578" s="55">
        <v>2862.78</v>
      </c>
      <c r="U9578" s="50">
        <f t="shared" si="1056"/>
        <v>2860.252857142857</v>
      </c>
      <c r="V9578" s="51">
        <f t="shared" si="1058"/>
        <v>2956.4302739726036</v>
      </c>
      <c r="W9578" s="53">
        <f t="shared" si="1059"/>
        <v>1.1265008530886078E-2</v>
      </c>
      <c r="X9578" s="53" t="str">
        <f t="shared" si="1060"/>
        <v/>
      </c>
      <c r="Y9578" s="54" t="str">
        <f t="shared" si="1061"/>
        <v/>
      </c>
    </row>
    <row r="9579" spans="17:25" x14ac:dyDescent="0.25">
      <c r="Q9579" s="47">
        <f t="shared" si="1057"/>
        <v>2018</v>
      </c>
      <c r="R9579" s="48" t="str">
        <f t="shared" si="1055"/>
        <v>20182</v>
      </c>
      <c r="S9579" s="49">
        <v>43141</v>
      </c>
      <c r="T9579" s="55">
        <v>2908.7</v>
      </c>
      <c r="U9579" s="50">
        <f t="shared" si="1056"/>
        <v>2860.252857142857</v>
      </c>
      <c r="V9579" s="51">
        <f t="shared" si="1058"/>
        <v>2956.4302739726036</v>
      </c>
      <c r="W9579" s="53">
        <f t="shared" si="1059"/>
        <v>1.6040352384744772E-2</v>
      </c>
      <c r="X9579" s="53" t="str">
        <f t="shared" si="1060"/>
        <v/>
      </c>
      <c r="Y9579" s="54" t="str">
        <f t="shared" si="1061"/>
        <v/>
      </c>
    </row>
    <row r="9580" spans="17:25" x14ac:dyDescent="0.25">
      <c r="Q9580" s="47">
        <f t="shared" si="1057"/>
        <v>2018</v>
      </c>
      <c r="R9580" s="48" t="str">
        <f t="shared" si="1055"/>
        <v>20182</v>
      </c>
      <c r="S9580" s="49">
        <v>43142</v>
      </c>
      <c r="T9580" s="55">
        <v>2908.7</v>
      </c>
      <c r="U9580" s="50">
        <f t="shared" si="1056"/>
        <v>2860.252857142857</v>
      </c>
      <c r="V9580" s="51">
        <f t="shared" si="1058"/>
        <v>2956.4302739726036</v>
      </c>
      <c r="W9580" s="53">
        <f t="shared" si="1059"/>
        <v>0</v>
      </c>
      <c r="X9580" s="53" t="str">
        <f t="shared" si="1060"/>
        <v/>
      </c>
      <c r="Y9580" s="54" t="str">
        <f t="shared" si="1061"/>
        <v/>
      </c>
    </row>
    <row r="9581" spans="17:25" x14ac:dyDescent="0.25">
      <c r="Q9581" s="47">
        <f t="shared" si="1057"/>
        <v>2018</v>
      </c>
      <c r="R9581" s="48" t="str">
        <f t="shared" si="1055"/>
        <v>20182</v>
      </c>
      <c r="S9581" s="49">
        <v>43143</v>
      </c>
      <c r="T9581" s="55">
        <v>2908.7</v>
      </c>
      <c r="U9581" s="50">
        <f t="shared" si="1056"/>
        <v>2860.252857142857</v>
      </c>
      <c r="V9581" s="51">
        <f t="shared" si="1058"/>
        <v>2956.4302739726036</v>
      </c>
      <c r="W9581" s="53">
        <f t="shared" si="1059"/>
        <v>0</v>
      </c>
      <c r="X9581" s="53" t="str">
        <f t="shared" si="1060"/>
        <v/>
      </c>
      <c r="Y9581" s="54" t="str">
        <f t="shared" si="1061"/>
        <v/>
      </c>
    </row>
    <row r="9582" spans="17:25" x14ac:dyDescent="0.25">
      <c r="Q9582" s="47">
        <f t="shared" si="1057"/>
        <v>2018</v>
      </c>
      <c r="R9582" s="48" t="str">
        <f t="shared" si="1055"/>
        <v>20182</v>
      </c>
      <c r="S9582" s="49">
        <v>43144</v>
      </c>
      <c r="T9582" s="55">
        <v>2904.29</v>
      </c>
      <c r="U9582" s="50">
        <f t="shared" si="1056"/>
        <v>2860.252857142857</v>
      </c>
      <c r="V9582" s="51">
        <f t="shared" si="1058"/>
        <v>2956.4302739726036</v>
      </c>
      <c r="W9582" s="53">
        <f t="shared" si="1059"/>
        <v>-1.5161412314779188E-3</v>
      </c>
      <c r="X9582" s="53" t="str">
        <f t="shared" si="1060"/>
        <v/>
      </c>
      <c r="Y9582" s="54" t="str">
        <f t="shared" si="1061"/>
        <v/>
      </c>
    </row>
    <row r="9583" spans="17:25" x14ac:dyDescent="0.25">
      <c r="Q9583" s="47">
        <f t="shared" si="1057"/>
        <v>2018</v>
      </c>
      <c r="R9583" s="48" t="str">
        <f t="shared" si="1055"/>
        <v>20182</v>
      </c>
      <c r="S9583" s="49">
        <v>43145</v>
      </c>
      <c r="T9583" s="55">
        <v>2904.71</v>
      </c>
      <c r="U9583" s="50">
        <f t="shared" si="1056"/>
        <v>2860.252857142857</v>
      </c>
      <c r="V9583" s="51">
        <f t="shared" si="1058"/>
        <v>2956.4302739726036</v>
      </c>
      <c r="W9583" s="53">
        <f t="shared" si="1059"/>
        <v>1.4461365772699963E-4</v>
      </c>
      <c r="X9583" s="53" t="str">
        <f t="shared" si="1060"/>
        <v/>
      </c>
      <c r="Y9583" s="54" t="str">
        <f t="shared" si="1061"/>
        <v/>
      </c>
    </row>
    <row r="9584" spans="17:25" x14ac:dyDescent="0.25">
      <c r="Q9584" s="47">
        <f t="shared" si="1057"/>
        <v>2018</v>
      </c>
      <c r="R9584" s="48" t="str">
        <f t="shared" si="1055"/>
        <v>20182</v>
      </c>
      <c r="S9584" s="49">
        <v>43146</v>
      </c>
      <c r="T9584" s="55">
        <v>2895.79</v>
      </c>
      <c r="U9584" s="50">
        <f t="shared" si="1056"/>
        <v>2860.252857142857</v>
      </c>
      <c r="V9584" s="51">
        <f t="shared" si="1058"/>
        <v>2956.4302739726036</v>
      </c>
      <c r="W9584" s="53">
        <f t="shared" si="1059"/>
        <v>-3.070874545135327E-3</v>
      </c>
      <c r="X9584" s="53" t="str">
        <f t="shared" si="1060"/>
        <v/>
      </c>
      <c r="Y9584" s="54" t="str">
        <f t="shared" si="1061"/>
        <v/>
      </c>
    </row>
    <row r="9585" spans="17:25" x14ac:dyDescent="0.25">
      <c r="Q9585" s="47">
        <f t="shared" si="1057"/>
        <v>2018</v>
      </c>
      <c r="R9585" s="48" t="str">
        <f t="shared" si="1055"/>
        <v>20182</v>
      </c>
      <c r="S9585" s="49">
        <v>43147</v>
      </c>
      <c r="T9585" s="55">
        <v>2851.74</v>
      </c>
      <c r="U9585" s="50">
        <f t="shared" si="1056"/>
        <v>2860.252857142857</v>
      </c>
      <c r="V9585" s="51">
        <f t="shared" si="1058"/>
        <v>2956.4302739726036</v>
      </c>
      <c r="W9585" s="53">
        <f t="shared" si="1059"/>
        <v>-1.5211738420258469E-2</v>
      </c>
      <c r="X9585" s="53" t="str">
        <f t="shared" si="1060"/>
        <v/>
      </c>
      <c r="Y9585" s="54" t="str">
        <f t="shared" si="1061"/>
        <v/>
      </c>
    </row>
    <row r="9586" spans="17:25" x14ac:dyDescent="0.25">
      <c r="Q9586" s="47">
        <f t="shared" si="1057"/>
        <v>2018</v>
      </c>
      <c r="R9586" s="48" t="str">
        <f t="shared" si="1055"/>
        <v>20182</v>
      </c>
      <c r="S9586" s="49">
        <v>43148</v>
      </c>
      <c r="T9586" s="55">
        <v>2853.16</v>
      </c>
      <c r="U9586" s="50">
        <f t="shared" si="1056"/>
        <v>2860.252857142857</v>
      </c>
      <c r="V9586" s="51">
        <f t="shared" si="1058"/>
        <v>2956.4302739726036</v>
      </c>
      <c r="W9586" s="53">
        <f t="shared" si="1059"/>
        <v>4.9794160757987704E-4</v>
      </c>
      <c r="X9586" s="53" t="str">
        <f t="shared" si="1060"/>
        <v/>
      </c>
      <c r="Y9586" s="54" t="str">
        <f t="shared" si="1061"/>
        <v/>
      </c>
    </row>
    <row r="9587" spans="17:25" x14ac:dyDescent="0.25">
      <c r="Q9587" s="47">
        <f t="shared" si="1057"/>
        <v>2018</v>
      </c>
      <c r="R9587" s="48" t="str">
        <f t="shared" si="1055"/>
        <v>20182</v>
      </c>
      <c r="S9587" s="49">
        <v>43149</v>
      </c>
      <c r="T9587" s="55">
        <v>2853.16</v>
      </c>
      <c r="U9587" s="50">
        <f t="shared" si="1056"/>
        <v>2860.252857142857</v>
      </c>
      <c r="V9587" s="51">
        <f t="shared" si="1058"/>
        <v>2956.4302739726036</v>
      </c>
      <c r="W9587" s="53">
        <f t="shared" si="1059"/>
        <v>0</v>
      </c>
      <c r="X9587" s="53" t="str">
        <f t="shared" si="1060"/>
        <v/>
      </c>
      <c r="Y9587" s="54" t="str">
        <f t="shared" si="1061"/>
        <v/>
      </c>
    </row>
    <row r="9588" spans="17:25" x14ac:dyDescent="0.25">
      <c r="Q9588" s="47">
        <f t="shared" si="1057"/>
        <v>2018</v>
      </c>
      <c r="R9588" s="48" t="str">
        <f t="shared" si="1055"/>
        <v>20182</v>
      </c>
      <c r="S9588" s="49">
        <v>43150</v>
      </c>
      <c r="T9588" s="55">
        <v>2853.16</v>
      </c>
      <c r="U9588" s="50">
        <f t="shared" si="1056"/>
        <v>2860.252857142857</v>
      </c>
      <c r="V9588" s="51">
        <f t="shared" si="1058"/>
        <v>2956.4302739726036</v>
      </c>
      <c r="W9588" s="53">
        <f t="shared" si="1059"/>
        <v>0</v>
      </c>
      <c r="X9588" s="53" t="str">
        <f t="shared" si="1060"/>
        <v/>
      </c>
      <c r="Y9588" s="54" t="str">
        <f t="shared" si="1061"/>
        <v/>
      </c>
    </row>
    <row r="9589" spans="17:25" x14ac:dyDescent="0.25">
      <c r="Q9589" s="47">
        <f t="shared" si="1057"/>
        <v>2018</v>
      </c>
      <c r="R9589" s="48" t="str">
        <f t="shared" si="1055"/>
        <v>20182</v>
      </c>
      <c r="S9589" s="49">
        <v>43151</v>
      </c>
      <c r="T9589" s="55">
        <v>2853.16</v>
      </c>
      <c r="U9589" s="50">
        <f t="shared" si="1056"/>
        <v>2860.252857142857</v>
      </c>
      <c r="V9589" s="51">
        <f t="shared" si="1058"/>
        <v>2956.4302739726036</v>
      </c>
      <c r="W9589" s="53">
        <f t="shared" si="1059"/>
        <v>0</v>
      </c>
      <c r="X9589" s="53" t="str">
        <f t="shared" si="1060"/>
        <v/>
      </c>
      <c r="Y9589" s="54" t="str">
        <f t="shared" si="1061"/>
        <v/>
      </c>
    </row>
    <row r="9590" spans="17:25" x14ac:dyDescent="0.25">
      <c r="Q9590" s="47">
        <f t="shared" si="1057"/>
        <v>2018</v>
      </c>
      <c r="R9590" s="48" t="str">
        <f t="shared" si="1055"/>
        <v>20182</v>
      </c>
      <c r="S9590" s="49">
        <v>43152</v>
      </c>
      <c r="T9590" s="55">
        <v>2862.01</v>
      </c>
      <c r="U9590" s="50">
        <f t="shared" si="1056"/>
        <v>2860.252857142857</v>
      </c>
      <c r="V9590" s="51">
        <f t="shared" si="1058"/>
        <v>2956.4302739726036</v>
      </c>
      <c r="W9590" s="53">
        <f t="shared" si="1059"/>
        <v>3.1018239425761873E-3</v>
      </c>
      <c r="X9590" s="53" t="str">
        <f t="shared" si="1060"/>
        <v/>
      </c>
      <c r="Y9590" s="54" t="str">
        <f t="shared" si="1061"/>
        <v/>
      </c>
    </row>
    <row r="9591" spans="17:25" x14ac:dyDescent="0.25">
      <c r="Q9591" s="47">
        <f t="shared" si="1057"/>
        <v>2018</v>
      </c>
      <c r="R9591" s="48" t="str">
        <f t="shared" si="1055"/>
        <v>20182</v>
      </c>
      <c r="S9591" s="49">
        <v>43153</v>
      </c>
      <c r="T9591" s="55">
        <v>2877.94</v>
      </c>
      <c r="U9591" s="50">
        <f t="shared" si="1056"/>
        <v>2860.252857142857</v>
      </c>
      <c r="V9591" s="51">
        <f t="shared" si="1058"/>
        <v>2956.4302739726036</v>
      </c>
      <c r="W9591" s="53">
        <f t="shared" si="1059"/>
        <v>5.5660182878465303E-3</v>
      </c>
      <c r="X9591" s="53" t="str">
        <f t="shared" si="1060"/>
        <v/>
      </c>
      <c r="Y9591" s="54" t="str">
        <f t="shared" si="1061"/>
        <v/>
      </c>
    </row>
    <row r="9592" spans="17:25" x14ac:dyDescent="0.25">
      <c r="Q9592" s="47">
        <f t="shared" si="1057"/>
        <v>2018</v>
      </c>
      <c r="R9592" s="48" t="str">
        <f t="shared" si="1055"/>
        <v>20182</v>
      </c>
      <c r="S9592" s="49">
        <v>43154</v>
      </c>
      <c r="T9592" s="55">
        <v>2877.04</v>
      </c>
      <c r="U9592" s="50">
        <f t="shared" si="1056"/>
        <v>2860.252857142857</v>
      </c>
      <c r="V9592" s="51">
        <f t="shared" si="1058"/>
        <v>2956.4302739726036</v>
      </c>
      <c r="W9592" s="53">
        <f t="shared" si="1059"/>
        <v>-3.1272368430201869E-4</v>
      </c>
      <c r="X9592" s="53" t="str">
        <f t="shared" si="1060"/>
        <v/>
      </c>
      <c r="Y9592" s="54" t="str">
        <f t="shared" si="1061"/>
        <v/>
      </c>
    </row>
    <row r="9593" spans="17:25" x14ac:dyDescent="0.25">
      <c r="Q9593" s="47">
        <f t="shared" si="1057"/>
        <v>2018</v>
      </c>
      <c r="R9593" s="48" t="str">
        <f t="shared" si="1055"/>
        <v>20182</v>
      </c>
      <c r="S9593" s="49">
        <v>43155</v>
      </c>
      <c r="T9593" s="55">
        <v>2849.59</v>
      </c>
      <c r="U9593" s="50">
        <f t="shared" si="1056"/>
        <v>2860.252857142857</v>
      </c>
      <c r="V9593" s="51">
        <f t="shared" si="1058"/>
        <v>2956.4302739726036</v>
      </c>
      <c r="W9593" s="53">
        <f t="shared" si="1059"/>
        <v>-9.5410560854211068E-3</v>
      </c>
      <c r="X9593" s="53" t="str">
        <f t="shared" si="1060"/>
        <v/>
      </c>
      <c r="Y9593" s="54" t="str">
        <f t="shared" si="1061"/>
        <v/>
      </c>
    </row>
    <row r="9594" spans="17:25" x14ac:dyDescent="0.25">
      <c r="Q9594" s="47">
        <f t="shared" si="1057"/>
        <v>2018</v>
      </c>
      <c r="R9594" s="48" t="str">
        <f t="shared" si="1055"/>
        <v>20182</v>
      </c>
      <c r="S9594" s="49">
        <v>43156</v>
      </c>
      <c r="T9594" s="55">
        <v>2849.59</v>
      </c>
      <c r="U9594" s="50">
        <f t="shared" si="1056"/>
        <v>2860.252857142857</v>
      </c>
      <c r="V9594" s="51">
        <f t="shared" si="1058"/>
        <v>2956.4302739726036</v>
      </c>
      <c r="W9594" s="53">
        <f t="shared" si="1059"/>
        <v>0</v>
      </c>
      <c r="X9594" s="53" t="str">
        <f t="shared" si="1060"/>
        <v/>
      </c>
      <c r="Y9594" s="54" t="str">
        <f t="shared" si="1061"/>
        <v/>
      </c>
    </row>
    <row r="9595" spans="17:25" x14ac:dyDescent="0.25">
      <c r="Q9595" s="47">
        <f t="shared" si="1057"/>
        <v>2018</v>
      </c>
      <c r="R9595" s="48" t="str">
        <f t="shared" si="1055"/>
        <v>20182</v>
      </c>
      <c r="S9595" s="49">
        <v>43157</v>
      </c>
      <c r="T9595" s="55">
        <v>2849.59</v>
      </c>
      <c r="U9595" s="50">
        <f t="shared" si="1056"/>
        <v>2860.252857142857</v>
      </c>
      <c r="V9595" s="51">
        <f t="shared" si="1058"/>
        <v>2956.4302739726036</v>
      </c>
      <c r="W9595" s="53">
        <f t="shared" si="1059"/>
        <v>0</v>
      </c>
      <c r="X9595" s="53" t="str">
        <f t="shared" si="1060"/>
        <v/>
      </c>
      <c r="Y9595" s="54" t="str">
        <f t="shared" si="1061"/>
        <v/>
      </c>
    </row>
    <row r="9596" spans="17:25" x14ac:dyDescent="0.25">
      <c r="Q9596" s="47">
        <f t="shared" si="1057"/>
        <v>2018</v>
      </c>
      <c r="R9596" s="48" t="str">
        <f t="shared" si="1055"/>
        <v>20182</v>
      </c>
      <c r="S9596" s="49">
        <v>43158</v>
      </c>
      <c r="T9596" s="55">
        <v>2849.91</v>
      </c>
      <c r="U9596" s="50">
        <f t="shared" si="1056"/>
        <v>2860.252857142857</v>
      </c>
      <c r="V9596" s="51">
        <f t="shared" si="1058"/>
        <v>2956.4302739726036</v>
      </c>
      <c r="W9596" s="53">
        <f t="shared" si="1059"/>
        <v>1.1229685674063461E-4</v>
      </c>
      <c r="X9596" s="53" t="str">
        <f t="shared" si="1060"/>
        <v/>
      </c>
      <c r="Y9596" s="54" t="str">
        <f t="shared" si="1061"/>
        <v/>
      </c>
    </row>
    <row r="9597" spans="17:25" x14ac:dyDescent="0.25">
      <c r="Q9597" s="47">
        <f t="shared" si="1057"/>
        <v>2018</v>
      </c>
      <c r="R9597" s="48" t="str">
        <f t="shared" si="1055"/>
        <v>20182</v>
      </c>
      <c r="S9597" s="49">
        <v>43159</v>
      </c>
      <c r="T9597" s="55">
        <v>2855.93</v>
      </c>
      <c r="U9597" s="50">
        <f t="shared" si="1056"/>
        <v>2860.252857142857</v>
      </c>
      <c r="V9597" s="51">
        <f t="shared" si="1058"/>
        <v>2956.4302739726036</v>
      </c>
      <c r="W9597" s="53">
        <f t="shared" si="1059"/>
        <v>2.112347407462023E-3</v>
      </c>
      <c r="X9597" s="53" t="str">
        <f t="shared" si="1060"/>
        <v/>
      </c>
      <c r="Y9597" s="54" t="str">
        <f t="shared" si="1061"/>
        <v/>
      </c>
    </row>
    <row r="9598" spans="17:25" x14ac:dyDescent="0.25">
      <c r="Q9598" s="47">
        <f t="shared" si="1057"/>
        <v>2018</v>
      </c>
      <c r="R9598" s="48" t="str">
        <f t="shared" si="1055"/>
        <v>20183</v>
      </c>
      <c r="S9598" s="49">
        <v>43160</v>
      </c>
      <c r="T9598" s="55">
        <v>2867.94</v>
      </c>
      <c r="U9598" s="50">
        <f t="shared" si="1056"/>
        <v>2847.9306451612902</v>
      </c>
      <c r="V9598" s="51">
        <f t="shared" si="1058"/>
        <v>2956.4302739726036</v>
      </c>
      <c r="W9598" s="53">
        <f t="shared" si="1059"/>
        <v>4.2052851435434579E-3</v>
      </c>
      <c r="X9598" s="53">
        <f t="shared" si="1060"/>
        <v>-4.3080848431965579E-3</v>
      </c>
      <c r="Y9598" s="54" t="str">
        <f t="shared" si="1061"/>
        <v/>
      </c>
    </row>
    <row r="9599" spans="17:25" x14ac:dyDescent="0.25">
      <c r="Q9599" s="47">
        <f t="shared" si="1057"/>
        <v>2018</v>
      </c>
      <c r="R9599" s="48" t="str">
        <f t="shared" si="1055"/>
        <v>20183</v>
      </c>
      <c r="S9599" s="49">
        <v>43161</v>
      </c>
      <c r="T9599" s="55">
        <v>2879.05</v>
      </c>
      <c r="U9599" s="50">
        <f t="shared" si="1056"/>
        <v>2847.9306451612902</v>
      </c>
      <c r="V9599" s="51">
        <f t="shared" si="1058"/>
        <v>2956.4302739726036</v>
      </c>
      <c r="W9599" s="53">
        <f t="shared" si="1059"/>
        <v>3.8738606804884501E-3</v>
      </c>
      <c r="X9599" s="53" t="str">
        <f t="shared" si="1060"/>
        <v/>
      </c>
      <c r="Y9599" s="54" t="str">
        <f t="shared" si="1061"/>
        <v/>
      </c>
    </row>
    <row r="9600" spans="17:25" x14ac:dyDescent="0.25">
      <c r="Q9600" s="47">
        <f t="shared" si="1057"/>
        <v>2018</v>
      </c>
      <c r="R9600" s="48" t="str">
        <f t="shared" si="1055"/>
        <v>20183</v>
      </c>
      <c r="S9600" s="49">
        <v>43162</v>
      </c>
      <c r="T9600" s="55">
        <v>2879.15</v>
      </c>
      <c r="U9600" s="50">
        <f t="shared" si="1056"/>
        <v>2847.9306451612902</v>
      </c>
      <c r="V9600" s="51">
        <f t="shared" si="1058"/>
        <v>2956.4302739726036</v>
      </c>
      <c r="W9600" s="53">
        <f t="shared" si="1059"/>
        <v>3.4733679512344295E-5</v>
      </c>
      <c r="X9600" s="53" t="str">
        <f t="shared" si="1060"/>
        <v/>
      </c>
      <c r="Y9600" s="54" t="str">
        <f t="shared" si="1061"/>
        <v/>
      </c>
    </row>
    <row r="9601" spans="17:25" x14ac:dyDescent="0.25">
      <c r="Q9601" s="47">
        <f t="shared" si="1057"/>
        <v>2018</v>
      </c>
      <c r="R9601" s="48" t="str">
        <f t="shared" si="1055"/>
        <v>20183</v>
      </c>
      <c r="S9601" s="49">
        <v>43163</v>
      </c>
      <c r="T9601" s="55">
        <v>2879.15</v>
      </c>
      <c r="U9601" s="50">
        <f t="shared" si="1056"/>
        <v>2847.9306451612902</v>
      </c>
      <c r="V9601" s="51">
        <f t="shared" si="1058"/>
        <v>2956.4302739726036</v>
      </c>
      <c r="W9601" s="53">
        <f t="shared" si="1059"/>
        <v>0</v>
      </c>
      <c r="X9601" s="53" t="str">
        <f t="shared" si="1060"/>
        <v/>
      </c>
      <c r="Y9601" s="54" t="str">
        <f t="shared" si="1061"/>
        <v/>
      </c>
    </row>
    <row r="9602" spans="17:25" x14ac:dyDescent="0.25">
      <c r="Q9602" s="47">
        <f t="shared" si="1057"/>
        <v>2018</v>
      </c>
      <c r="R9602" s="48" t="str">
        <f t="shared" si="1055"/>
        <v>20183</v>
      </c>
      <c r="S9602" s="49">
        <v>43164</v>
      </c>
      <c r="T9602" s="55">
        <v>2879.15</v>
      </c>
      <c r="U9602" s="50">
        <f t="shared" si="1056"/>
        <v>2847.9306451612902</v>
      </c>
      <c r="V9602" s="51">
        <f t="shared" si="1058"/>
        <v>2956.4302739726036</v>
      </c>
      <c r="W9602" s="53">
        <f t="shared" si="1059"/>
        <v>0</v>
      </c>
      <c r="X9602" s="53" t="str">
        <f t="shared" si="1060"/>
        <v/>
      </c>
      <c r="Y9602" s="54" t="str">
        <f t="shared" si="1061"/>
        <v/>
      </c>
    </row>
    <row r="9603" spans="17:25" x14ac:dyDescent="0.25">
      <c r="Q9603" s="47">
        <f t="shared" si="1057"/>
        <v>2018</v>
      </c>
      <c r="R9603" s="48" t="str">
        <f t="shared" si="1055"/>
        <v>20183</v>
      </c>
      <c r="S9603" s="49">
        <v>43165</v>
      </c>
      <c r="T9603" s="55">
        <v>2859.09</v>
      </c>
      <c r="U9603" s="50">
        <f t="shared" si="1056"/>
        <v>2847.9306451612902</v>
      </c>
      <c r="V9603" s="51">
        <f t="shared" si="1058"/>
        <v>2956.4302739726036</v>
      </c>
      <c r="W9603" s="53">
        <f t="shared" si="1059"/>
        <v>-6.9673341090251695E-3</v>
      </c>
      <c r="X9603" s="53" t="str">
        <f t="shared" si="1060"/>
        <v/>
      </c>
      <c r="Y9603" s="54" t="str">
        <f t="shared" si="1061"/>
        <v/>
      </c>
    </row>
    <row r="9604" spans="17:25" x14ac:dyDescent="0.25">
      <c r="Q9604" s="47">
        <f t="shared" si="1057"/>
        <v>2018</v>
      </c>
      <c r="R9604" s="48" t="str">
        <f t="shared" si="1055"/>
        <v>20183</v>
      </c>
      <c r="S9604" s="49">
        <v>43166</v>
      </c>
      <c r="T9604" s="55">
        <v>2845.05</v>
      </c>
      <c r="U9604" s="50">
        <f t="shared" si="1056"/>
        <v>2847.9306451612902</v>
      </c>
      <c r="V9604" s="51">
        <f t="shared" si="1058"/>
        <v>2956.4302739726036</v>
      </c>
      <c r="W9604" s="53">
        <f t="shared" si="1059"/>
        <v>-4.9106533897148585E-3</v>
      </c>
      <c r="X9604" s="53" t="str">
        <f t="shared" si="1060"/>
        <v/>
      </c>
      <c r="Y9604" s="54" t="str">
        <f t="shared" si="1061"/>
        <v/>
      </c>
    </row>
    <row r="9605" spans="17:25" x14ac:dyDescent="0.25">
      <c r="Q9605" s="47">
        <f t="shared" si="1057"/>
        <v>2018</v>
      </c>
      <c r="R9605" s="48" t="str">
        <f t="shared" si="1055"/>
        <v>20183</v>
      </c>
      <c r="S9605" s="49">
        <v>43167</v>
      </c>
      <c r="T9605" s="55">
        <v>2858.88</v>
      </c>
      <c r="U9605" s="50">
        <f t="shared" si="1056"/>
        <v>2847.9306451612902</v>
      </c>
      <c r="V9605" s="51">
        <f t="shared" si="1058"/>
        <v>2956.4302739726036</v>
      </c>
      <c r="W9605" s="53">
        <f t="shared" si="1059"/>
        <v>4.8610744978119236E-3</v>
      </c>
      <c r="X9605" s="53" t="str">
        <f t="shared" si="1060"/>
        <v/>
      </c>
      <c r="Y9605" s="54" t="str">
        <f t="shared" si="1061"/>
        <v/>
      </c>
    </row>
    <row r="9606" spans="17:25" x14ac:dyDescent="0.25">
      <c r="Q9606" s="47">
        <f t="shared" si="1057"/>
        <v>2018</v>
      </c>
      <c r="R9606" s="48" t="str">
        <f t="shared" si="1055"/>
        <v>20183</v>
      </c>
      <c r="S9606" s="49">
        <v>43168</v>
      </c>
      <c r="T9606" s="55">
        <v>2871.36</v>
      </c>
      <c r="U9606" s="50">
        <f t="shared" si="1056"/>
        <v>2847.9306451612902</v>
      </c>
      <c r="V9606" s="51">
        <f t="shared" si="1058"/>
        <v>2956.4302739726036</v>
      </c>
      <c r="W9606" s="53">
        <f t="shared" si="1059"/>
        <v>4.3653458697112679E-3</v>
      </c>
      <c r="X9606" s="53" t="str">
        <f t="shared" si="1060"/>
        <v/>
      </c>
      <c r="Y9606" s="54" t="str">
        <f t="shared" si="1061"/>
        <v/>
      </c>
    </row>
    <row r="9607" spans="17:25" x14ac:dyDescent="0.25">
      <c r="Q9607" s="47">
        <f t="shared" si="1057"/>
        <v>2018</v>
      </c>
      <c r="R9607" s="48" t="str">
        <f t="shared" ref="R9607:R9670" si="1062">+YEAR(S9607)&amp;MONTH(S9607)</f>
        <v>20183</v>
      </c>
      <c r="S9607" s="49">
        <v>43169</v>
      </c>
      <c r="T9607" s="55">
        <v>2866.93</v>
      </c>
      <c r="U9607" s="50">
        <f t="shared" ref="U9607:U9670" si="1063">+AVERAGEIF($R$3:$R$12000,R9607,$T$3:$T$12000)</f>
        <v>2847.9306451612902</v>
      </c>
      <c r="V9607" s="51">
        <f t="shared" si="1058"/>
        <v>2956.4302739726036</v>
      </c>
      <c r="W9607" s="53">
        <f t="shared" si="1059"/>
        <v>-1.5428229131840832E-3</v>
      </c>
      <c r="X9607" s="53" t="str">
        <f t="shared" si="1060"/>
        <v/>
      </c>
      <c r="Y9607" s="54" t="str">
        <f t="shared" si="1061"/>
        <v/>
      </c>
    </row>
    <row r="9608" spans="17:25" x14ac:dyDescent="0.25">
      <c r="Q9608" s="47">
        <f t="shared" ref="Q9608:Q9671" si="1064">+YEAR(S9608)</f>
        <v>2018</v>
      </c>
      <c r="R9608" s="48" t="str">
        <f t="shared" si="1062"/>
        <v>20183</v>
      </c>
      <c r="S9608" s="49">
        <v>43170</v>
      </c>
      <c r="T9608" s="55">
        <v>2866.93</v>
      </c>
      <c r="U9608" s="50">
        <f t="shared" si="1063"/>
        <v>2847.9306451612902</v>
      </c>
      <c r="V9608" s="51">
        <f t="shared" ref="V9608:V9671" si="1065">+AVERAGEIF($Q$3:$Q$12000,Q9608,$T$3:$T$12000)</f>
        <v>2956.4302739726036</v>
      </c>
      <c r="W9608" s="53">
        <f t="shared" si="1059"/>
        <v>0</v>
      </c>
      <c r="X9608" s="53" t="str">
        <f t="shared" si="1060"/>
        <v/>
      </c>
      <c r="Y9608" s="54" t="str">
        <f t="shared" si="1061"/>
        <v/>
      </c>
    </row>
    <row r="9609" spans="17:25" x14ac:dyDescent="0.25">
      <c r="Q9609" s="47">
        <f t="shared" si="1064"/>
        <v>2018</v>
      </c>
      <c r="R9609" s="48" t="str">
        <f t="shared" si="1062"/>
        <v>20183</v>
      </c>
      <c r="S9609" s="49">
        <v>43171</v>
      </c>
      <c r="T9609" s="55">
        <v>2866.93</v>
      </c>
      <c r="U9609" s="50">
        <f t="shared" si="1063"/>
        <v>2847.9306451612902</v>
      </c>
      <c r="V9609" s="51">
        <f t="shared" si="1065"/>
        <v>2956.4302739726036</v>
      </c>
      <c r="W9609" s="53">
        <f t="shared" ref="W9609:W9672" si="1066">+T9609/T9608-1</f>
        <v>0</v>
      </c>
      <c r="X9609" s="53" t="str">
        <f t="shared" ref="X9609:X9672" si="1067">IF(U9609/U9608-1=0,"",U9609/U9608-1)</f>
        <v/>
      </c>
      <c r="Y9609" s="54" t="str">
        <f t="shared" ref="Y9609:Y9672" si="1068">+IF(V9609=V9608,"",V9609/V9608-1)</f>
        <v/>
      </c>
    </row>
    <row r="9610" spans="17:25" x14ac:dyDescent="0.25">
      <c r="Q9610" s="47">
        <f t="shared" si="1064"/>
        <v>2018</v>
      </c>
      <c r="R9610" s="48" t="str">
        <f t="shared" si="1062"/>
        <v>20183</v>
      </c>
      <c r="S9610" s="49">
        <v>43172</v>
      </c>
      <c r="T9610" s="55">
        <v>2851.84</v>
      </c>
      <c r="U9610" s="50">
        <f t="shared" si="1063"/>
        <v>2847.9306451612902</v>
      </c>
      <c r="V9610" s="51">
        <f t="shared" si="1065"/>
        <v>2956.4302739726036</v>
      </c>
      <c r="W9610" s="53">
        <f t="shared" si="1066"/>
        <v>-5.2634699835711896E-3</v>
      </c>
      <c r="X9610" s="53" t="str">
        <f t="shared" si="1067"/>
        <v/>
      </c>
      <c r="Y9610" s="54" t="str">
        <f t="shared" si="1068"/>
        <v/>
      </c>
    </row>
    <row r="9611" spans="17:25" x14ac:dyDescent="0.25">
      <c r="Q9611" s="47">
        <f t="shared" si="1064"/>
        <v>2018</v>
      </c>
      <c r="R9611" s="48" t="str">
        <f t="shared" si="1062"/>
        <v>20183</v>
      </c>
      <c r="S9611" s="49">
        <v>43173</v>
      </c>
      <c r="T9611" s="55">
        <v>2848.38</v>
      </c>
      <c r="U9611" s="50">
        <f t="shared" si="1063"/>
        <v>2847.9306451612902</v>
      </c>
      <c r="V9611" s="51">
        <f t="shared" si="1065"/>
        <v>2956.4302739726036</v>
      </c>
      <c r="W9611" s="53">
        <f t="shared" si="1066"/>
        <v>-1.2132517953321598E-3</v>
      </c>
      <c r="X9611" s="53" t="str">
        <f t="shared" si="1067"/>
        <v/>
      </c>
      <c r="Y9611" s="54" t="str">
        <f t="shared" si="1068"/>
        <v/>
      </c>
    </row>
    <row r="9612" spans="17:25" x14ac:dyDescent="0.25">
      <c r="Q9612" s="47">
        <f t="shared" si="1064"/>
        <v>2018</v>
      </c>
      <c r="R9612" s="48" t="str">
        <f t="shared" si="1062"/>
        <v>20183</v>
      </c>
      <c r="S9612" s="49">
        <v>43174</v>
      </c>
      <c r="T9612" s="55">
        <v>2845.76</v>
      </c>
      <c r="U9612" s="50">
        <f t="shared" si="1063"/>
        <v>2847.9306451612902</v>
      </c>
      <c r="V9612" s="51">
        <f t="shared" si="1065"/>
        <v>2956.4302739726036</v>
      </c>
      <c r="W9612" s="53">
        <f t="shared" si="1066"/>
        <v>-9.1982109128696532E-4</v>
      </c>
      <c r="X9612" s="53" t="str">
        <f t="shared" si="1067"/>
        <v/>
      </c>
      <c r="Y9612" s="54" t="str">
        <f t="shared" si="1068"/>
        <v/>
      </c>
    </row>
    <row r="9613" spans="17:25" x14ac:dyDescent="0.25">
      <c r="Q9613" s="47">
        <f t="shared" si="1064"/>
        <v>2018</v>
      </c>
      <c r="R9613" s="48" t="str">
        <f t="shared" si="1062"/>
        <v>20183</v>
      </c>
      <c r="S9613" s="49">
        <v>43175</v>
      </c>
      <c r="T9613" s="55">
        <v>2850.04</v>
      </c>
      <c r="U9613" s="50">
        <f t="shared" si="1063"/>
        <v>2847.9306451612902</v>
      </c>
      <c r="V9613" s="51">
        <f t="shared" si="1065"/>
        <v>2956.4302739726036</v>
      </c>
      <c r="W9613" s="53">
        <f t="shared" si="1066"/>
        <v>1.503991903744506E-3</v>
      </c>
      <c r="X9613" s="53" t="str">
        <f t="shared" si="1067"/>
        <v/>
      </c>
      <c r="Y9613" s="54" t="str">
        <f t="shared" si="1068"/>
        <v/>
      </c>
    </row>
    <row r="9614" spans="17:25" x14ac:dyDescent="0.25">
      <c r="Q9614" s="47">
        <f t="shared" si="1064"/>
        <v>2018</v>
      </c>
      <c r="R9614" s="48" t="str">
        <f t="shared" si="1062"/>
        <v>20183</v>
      </c>
      <c r="S9614" s="49">
        <v>43176</v>
      </c>
      <c r="T9614" s="55">
        <v>2852.48</v>
      </c>
      <c r="U9614" s="50">
        <f t="shared" si="1063"/>
        <v>2847.9306451612902</v>
      </c>
      <c r="V9614" s="51">
        <f t="shared" si="1065"/>
        <v>2956.4302739726036</v>
      </c>
      <c r="W9614" s="53">
        <f t="shared" si="1066"/>
        <v>8.5612833504100649E-4</v>
      </c>
      <c r="X9614" s="53" t="str">
        <f t="shared" si="1067"/>
        <v/>
      </c>
      <c r="Y9614" s="54" t="str">
        <f t="shared" si="1068"/>
        <v/>
      </c>
    </row>
    <row r="9615" spans="17:25" x14ac:dyDescent="0.25">
      <c r="Q9615" s="47">
        <f t="shared" si="1064"/>
        <v>2018</v>
      </c>
      <c r="R9615" s="48" t="str">
        <f t="shared" si="1062"/>
        <v>20183</v>
      </c>
      <c r="S9615" s="49">
        <v>43177</v>
      </c>
      <c r="T9615" s="55">
        <v>2852.48</v>
      </c>
      <c r="U9615" s="50">
        <f t="shared" si="1063"/>
        <v>2847.9306451612902</v>
      </c>
      <c r="V9615" s="51">
        <f t="shared" si="1065"/>
        <v>2956.4302739726036</v>
      </c>
      <c r="W9615" s="53">
        <f t="shared" si="1066"/>
        <v>0</v>
      </c>
      <c r="X9615" s="53" t="str">
        <f t="shared" si="1067"/>
        <v/>
      </c>
      <c r="Y9615" s="54" t="str">
        <f t="shared" si="1068"/>
        <v/>
      </c>
    </row>
    <row r="9616" spans="17:25" x14ac:dyDescent="0.25">
      <c r="Q9616" s="47">
        <f t="shared" si="1064"/>
        <v>2018</v>
      </c>
      <c r="R9616" s="48" t="str">
        <f t="shared" si="1062"/>
        <v>20183</v>
      </c>
      <c r="S9616" s="49">
        <v>43178</v>
      </c>
      <c r="T9616" s="55">
        <v>2852.48</v>
      </c>
      <c r="U9616" s="50">
        <f t="shared" si="1063"/>
        <v>2847.9306451612902</v>
      </c>
      <c r="V9616" s="51">
        <f t="shared" si="1065"/>
        <v>2956.4302739726036</v>
      </c>
      <c r="W9616" s="53">
        <f t="shared" si="1066"/>
        <v>0</v>
      </c>
      <c r="X9616" s="53" t="str">
        <f t="shared" si="1067"/>
        <v/>
      </c>
      <c r="Y9616" s="54" t="str">
        <f t="shared" si="1068"/>
        <v/>
      </c>
    </row>
    <row r="9617" spans="17:25" x14ac:dyDescent="0.25">
      <c r="Q9617" s="47">
        <f t="shared" si="1064"/>
        <v>2018</v>
      </c>
      <c r="R9617" s="48" t="str">
        <f t="shared" si="1062"/>
        <v>20183</v>
      </c>
      <c r="S9617" s="49">
        <v>43179</v>
      </c>
      <c r="T9617" s="55">
        <v>2852.48</v>
      </c>
      <c r="U9617" s="50">
        <f t="shared" si="1063"/>
        <v>2847.9306451612902</v>
      </c>
      <c r="V9617" s="51">
        <f t="shared" si="1065"/>
        <v>2956.4302739726036</v>
      </c>
      <c r="W9617" s="53">
        <f t="shared" si="1066"/>
        <v>0</v>
      </c>
      <c r="X9617" s="53" t="str">
        <f t="shared" si="1067"/>
        <v/>
      </c>
      <c r="Y9617" s="54" t="str">
        <f t="shared" si="1068"/>
        <v/>
      </c>
    </row>
    <row r="9618" spans="17:25" x14ac:dyDescent="0.25">
      <c r="Q9618" s="47">
        <f t="shared" si="1064"/>
        <v>2018</v>
      </c>
      <c r="R9618" s="48" t="str">
        <f t="shared" si="1062"/>
        <v>20183</v>
      </c>
      <c r="S9618" s="49">
        <v>43180</v>
      </c>
      <c r="T9618" s="55">
        <v>2866.92</v>
      </c>
      <c r="U9618" s="50">
        <f t="shared" si="1063"/>
        <v>2847.9306451612902</v>
      </c>
      <c r="V9618" s="51">
        <f t="shared" si="1065"/>
        <v>2956.4302739726036</v>
      </c>
      <c r="W9618" s="53">
        <f t="shared" si="1066"/>
        <v>5.0622616109490259E-3</v>
      </c>
      <c r="X9618" s="53" t="str">
        <f t="shared" si="1067"/>
        <v/>
      </c>
      <c r="Y9618" s="54" t="str">
        <f t="shared" si="1068"/>
        <v/>
      </c>
    </row>
    <row r="9619" spans="17:25" x14ac:dyDescent="0.25">
      <c r="Q9619" s="47">
        <f t="shared" si="1064"/>
        <v>2018</v>
      </c>
      <c r="R9619" s="48" t="str">
        <f t="shared" si="1062"/>
        <v>20183</v>
      </c>
      <c r="S9619" s="49">
        <v>43181</v>
      </c>
      <c r="T9619" s="55">
        <v>2850.69</v>
      </c>
      <c r="U9619" s="50">
        <f t="shared" si="1063"/>
        <v>2847.9306451612902</v>
      </c>
      <c r="V9619" s="51">
        <f t="shared" si="1065"/>
        <v>2956.4302739726036</v>
      </c>
      <c r="W9619" s="53">
        <f t="shared" si="1066"/>
        <v>-5.6611276212800155E-3</v>
      </c>
      <c r="X9619" s="53" t="str">
        <f t="shared" si="1067"/>
        <v/>
      </c>
      <c r="Y9619" s="54" t="str">
        <f t="shared" si="1068"/>
        <v/>
      </c>
    </row>
    <row r="9620" spans="17:25" x14ac:dyDescent="0.25">
      <c r="Q9620" s="47">
        <f t="shared" si="1064"/>
        <v>2018</v>
      </c>
      <c r="R9620" s="48" t="str">
        <f t="shared" si="1062"/>
        <v>20183</v>
      </c>
      <c r="S9620" s="49">
        <v>43182</v>
      </c>
      <c r="T9620" s="55">
        <v>2857.88</v>
      </c>
      <c r="U9620" s="50">
        <f t="shared" si="1063"/>
        <v>2847.9306451612902</v>
      </c>
      <c r="V9620" s="51">
        <f t="shared" si="1065"/>
        <v>2956.4302739726036</v>
      </c>
      <c r="W9620" s="53">
        <f t="shared" si="1066"/>
        <v>2.5221963805255321E-3</v>
      </c>
      <c r="X9620" s="53" t="str">
        <f t="shared" si="1067"/>
        <v/>
      </c>
      <c r="Y9620" s="54" t="str">
        <f t="shared" si="1068"/>
        <v/>
      </c>
    </row>
    <row r="9621" spans="17:25" x14ac:dyDescent="0.25">
      <c r="Q9621" s="47">
        <f t="shared" si="1064"/>
        <v>2018</v>
      </c>
      <c r="R9621" s="48" t="str">
        <f t="shared" si="1062"/>
        <v>20183</v>
      </c>
      <c r="S9621" s="49">
        <v>43183</v>
      </c>
      <c r="T9621" s="55">
        <v>2849.01</v>
      </c>
      <c r="U9621" s="50">
        <f t="shared" si="1063"/>
        <v>2847.9306451612902</v>
      </c>
      <c r="V9621" s="51">
        <f t="shared" si="1065"/>
        <v>2956.4302739726036</v>
      </c>
      <c r="W9621" s="53">
        <f t="shared" si="1066"/>
        <v>-3.1036992455946155E-3</v>
      </c>
      <c r="X9621" s="53" t="str">
        <f t="shared" si="1067"/>
        <v/>
      </c>
      <c r="Y9621" s="54" t="str">
        <f t="shared" si="1068"/>
        <v/>
      </c>
    </row>
    <row r="9622" spans="17:25" x14ac:dyDescent="0.25">
      <c r="Q9622" s="47">
        <f t="shared" si="1064"/>
        <v>2018</v>
      </c>
      <c r="R9622" s="48" t="str">
        <f t="shared" si="1062"/>
        <v>20183</v>
      </c>
      <c r="S9622" s="49">
        <v>43184</v>
      </c>
      <c r="T9622" s="55">
        <v>2849.01</v>
      </c>
      <c r="U9622" s="50">
        <f t="shared" si="1063"/>
        <v>2847.9306451612902</v>
      </c>
      <c r="V9622" s="51">
        <f t="shared" si="1065"/>
        <v>2956.4302739726036</v>
      </c>
      <c r="W9622" s="53">
        <f t="shared" si="1066"/>
        <v>0</v>
      </c>
      <c r="X9622" s="53" t="str">
        <f t="shared" si="1067"/>
        <v/>
      </c>
      <c r="Y9622" s="54" t="str">
        <f t="shared" si="1068"/>
        <v/>
      </c>
    </row>
    <row r="9623" spans="17:25" x14ac:dyDescent="0.25">
      <c r="Q9623" s="47">
        <f t="shared" si="1064"/>
        <v>2018</v>
      </c>
      <c r="R9623" s="48" t="str">
        <f t="shared" si="1062"/>
        <v>20183</v>
      </c>
      <c r="S9623" s="49">
        <v>43185</v>
      </c>
      <c r="T9623" s="55">
        <v>2849.01</v>
      </c>
      <c r="U9623" s="50">
        <f t="shared" si="1063"/>
        <v>2847.9306451612902</v>
      </c>
      <c r="V9623" s="51">
        <f t="shared" si="1065"/>
        <v>2956.4302739726036</v>
      </c>
      <c r="W9623" s="53">
        <f t="shared" si="1066"/>
        <v>0</v>
      </c>
      <c r="X9623" s="53" t="str">
        <f t="shared" si="1067"/>
        <v/>
      </c>
      <c r="Y9623" s="54" t="str">
        <f t="shared" si="1068"/>
        <v/>
      </c>
    </row>
    <row r="9624" spans="17:25" x14ac:dyDescent="0.25">
      <c r="Q9624" s="47">
        <f t="shared" si="1064"/>
        <v>2018</v>
      </c>
      <c r="R9624" s="48" t="str">
        <f t="shared" si="1062"/>
        <v>20183</v>
      </c>
      <c r="S9624" s="49">
        <v>43186</v>
      </c>
      <c r="T9624" s="55">
        <v>2816.33</v>
      </c>
      <c r="U9624" s="50">
        <f t="shared" si="1063"/>
        <v>2847.9306451612902</v>
      </c>
      <c r="V9624" s="51">
        <f t="shared" si="1065"/>
        <v>2956.4302739726036</v>
      </c>
      <c r="W9624" s="53">
        <f t="shared" si="1066"/>
        <v>-1.1470651208665528E-2</v>
      </c>
      <c r="X9624" s="53" t="str">
        <f t="shared" si="1067"/>
        <v/>
      </c>
      <c r="Y9624" s="54" t="str">
        <f t="shared" si="1068"/>
        <v/>
      </c>
    </row>
    <row r="9625" spans="17:25" x14ac:dyDescent="0.25">
      <c r="Q9625" s="47">
        <f t="shared" si="1064"/>
        <v>2018</v>
      </c>
      <c r="R9625" s="48" t="str">
        <f t="shared" si="1062"/>
        <v>20183</v>
      </c>
      <c r="S9625" s="49">
        <v>43187</v>
      </c>
      <c r="T9625" s="55">
        <v>2780.04</v>
      </c>
      <c r="U9625" s="50">
        <f t="shared" si="1063"/>
        <v>2847.9306451612902</v>
      </c>
      <c r="V9625" s="51">
        <f t="shared" si="1065"/>
        <v>2956.4302739726036</v>
      </c>
      <c r="W9625" s="53">
        <f t="shared" si="1066"/>
        <v>-1.2885563836624203E-2</v>
      </c>
      <c r="X9625" s="53" t="str">
        <f t="shared" si="1067"/>
        <v/>
      </c>
      <c r="Y9625" s="54" t="str">
        <f t="shared" si="1068"/>
        <v/>
      </c>
    </row>
    <row r="9626" spans="17:25" x14ac:dyDescent="0.25">
      <c r="Q9626" s="47">
        <f t="shared" si="1064"/>
        <v>2018</v>
      </c>
      <c r="R9626" s="48" t="str">
        <f t="shared" si="1062"/>
        <v>20183</v>
      </c>
      <c r="S9626" s="49">
        <v>43188</v>
      </c>
      <c r="T9626" s="55">
        <v>2780.47</v>
      </c>
      <c r="U9626" s="50">
        <f t="shared" si="1063"/>
        <v>2847.9306451612902</v>
      </c>
      <c r="V9626" s="51">
        <f t="shared" si="1065"/>
        <v>2956.4302739726036</v>
      </c>
      <c r="W9626" s="53">
        <f t="shared" si="1066"/>
        <v>1.5467403346702824E-4</v>
      </c>
      <c r="X9626" s="53" t="str">
        <f t="shared" si="1067"/>
        <v/>
      </c>
      <c r="Y9626" s="54" t="str">
        <f t="shared" si="1068"/>
        <v/>
      </c>
    </row>
    <row r="9627" spans="17:25" x14ac:dyDescent="0.25">
      <c r="Q9627" s="47">
        <f t="shared" si="1064"/>
        <v>2018</v>
      </c>
      <c r="R9627" s="48" t="str">
        <f t="shared" si="1062"/>
        <v>20183</v>
      </c>
      <c r="S9627" s="49">
        <v>43189</v>
      </c>
      <c r="T9627" s="55">
        <v>2780.47</v>
      </c>
      <c r="U9627" s="50">
        <f t="shared" si="1063"/>
        <v>2847.9306451612902</v>
      </c>
      <c r="V9627" s="51">
        <f t="shared" si="1065"/>
        <v>2956.4302739726036</v>
      </c>
      <c r="W9627" s="53">
        <f t="shared" si="1066"/>
        <v>0</v>
      </c>
      <c r="X9627" s="53" t="str">
        <f t="shared" si="1067"/>
        <v/>
      </c>
      <c r="Y9627" s="54" t="str">
        <f t="shared" si="1068"/>
        <v/>
      </c>
    </row>
    <row r="9628" spans="17:25" x14ac:dyDescent="0.25">
      <c r="Q9628" s="47">
        <f t="shared" si="1064"/>
        <v>2018</v>
      </c>
      <c r="R9628" s="48" t="str">
        <f t="shared" si="1062"/>
        <v>20183</v>
      </c>
      <c r="S9628" s="49">
        <v>43190</v>
      </c>
      <c r="T9628" s="55">
        <v>2780.47</v>
      </c>
      <c r="U9628" s="50">
        <f t="shared" si="1063"/>
        <v>2847.9306451612902</v>
      </c>
      <c r="V9628" s="51">
        <f t="shared" si="1065"/>
        <v>2956.4302739726036</v>
      </c>
      <c r="W9628" s="53">
        <f t="shared" si="1066"/>
        <v>0</v>
      </c>
      <c r="X9628" s="53" t="str">
        <f t="shared" si="1067"/>
        <v/>
      </c>
      <c r="Y9628" s="54" t="str">
        <f t="shared" si="1068"/>
        <v/>
      </c>
    </row>
    <row r="9629" spans="17:25" x14ac:dyDescent="0.25">
      <c r="Q9629" s="47">
        <f t="shared" si="1064"/>
        <v>2018</v>
      </c>
      <c r="R9629" s="48" t="str">
        <f t="shared" si="1062"/>
        <v>20184</v>
      </c>
      <c r="S9629" s="49">
        <v>43191</v>
      </c>
      <c r="T9629" s="55">
        <v>2780.47</v>
      </c>
      <c r="U9629" s="50">
        <f t="shared" si="1063"/>
        <v>2766.2849999999994</v>
      </c>
      <c r="V9629" s="51">
        <f t="shared" si="1065"/>
        <v>2956.4302739726036</v>
      </c>
      <c r="W9629" s="53">
        <f t="shared" si="1066"/>
        <v>0</v>
      </c>
      <c r="X9629" s="53">
        <f t="shared" si="1067"/>
        <v>-2.8668410622993523E-2</v>
      </c>
      <c r="Y9629" s="54" t="str">
        <f t="shared" si="1068"/>
        <v/>
      </c>
    </row>
    <row r="9630" spans="17:25" x14ac:dyDescent="0.25">
      <c r="Q9630" s="47">
        <f t="shared" si="1064"/>
        <v>2018</v>
      </c>
      <c r="R9630" s="48" t="str">
        <f t="shared" si="1062"/>
        <v>20184</v>
      </c>
      <c r="S9630" s="49">
        <v>43192</v>
      </c>
      <c r="T9630" s="55">
        <v>2780.47</v>
      </c>
      <c r="U9630" s="50">
        <f t="shared" si="1063"/>
        <v>2766.2849999999994</v>
      </c>
      <c r="V9630" s="51">
        <f t="shared" si="1065"/>
        <v>2956.4302739726036</v>
      </c>
      <c r="W9630" s="53">
        <f t="shared" si="1066"/>
        <v>0</v>
      </c>
      <c r="X9630" s="53" t="str">
        <f t="shared" si="1067"/>
        <v/>
      </c>
      <c r="Y9630" s="54" t="str">
        <f t="shared" si="1068"/>
        <v/>
      </c>
    </row>
    <row r="9631" spans="17:25" x14ac:dyDescent="0.25">
      <c r="Q9631" s="47">
        <f t="shared" si="1064"/>
        <v>2018</v>
      </c>
      <c r="R9631" s="48" t="str">
        <f t="shared" si="1062"/>
        <v>20184</v>
      </c>
      <c r="S9631" s="49">
        <v>43193</v>
      </c>
      <c r="T9631" s="55">
        <v>2792.96</v>
      </c>
      <c r="U9631" s="50">
        <f t="shared" si="1063"/>
        <v>2766.2849999999994</v>
      </c>
      <c r="V9631" s="51">
        <f t="shared" si="1065"/>
        <v>2956.4302739726036</v>
      </c>
      <c r="W9631" s="53">
        <f t="shared" si="1066"/>
        <v>4.4920463087176898E-3</v>
      </c>
      <c r="X9631" s="53" t="str">
        <f t="shared" si="1067"/>
        <v/>
      </c>
      <c r="Y9631" s="54" t="str">
        <f t="shared" si="1068"/>
        <v/>
      </c>
    </row>
    <row r="9632" spans="17:25" x14ac:dyDescent="0.25">
      <c r="Q9632" s="47">
        <f t="shared" si="1064"/>
        <v>2018</v>
      </c>
      <c r="R9632" s="48" t="str">
        <f t="shared" si="1062"/>
        <v>20184</v>
      </c>
      <c r="S9632" s="49">
        <v>43194</v>
      </c>
      <c r="T9632" s="55">
        <v>2778.27</v>
      </c>
      <c r="U9632" s="50">
        <f t="shared" si="1063"/>
        <v>2766.2849999999994</v>
      </c>
      <c r="V9632" s="51">
        <f t="shared" si="1065"/>
        <v>2956.4302739726036</v>
      </c>
      <c r="W9632" s="53">
        <f t="shared" si="1066"/>
        <v>-5.2596528414299293E-3</v>
      </c>
      <c r="X9632" s="53" t="str">
        <f t="shared" si="1067"/>
        <v/>
      </c>
      <c r="Y9632" s="54" t="str">
        <f t="shared" si="1068"/>
        <v/>
      </c>
    </row>
    <row r="9633" spans="17:25" x14ac:dyDescent="0.25">
      <c r="Q9633" s="47">
        <f t="shared" si="1064"/>
        <v>2018</v>
      </c>
      <c r="R9633" s="48" t="str">
        <f t="shared" si="1062"/>
        <v>20184</v>
      </c>
      <c r="S9633" s="49">
        <v>43195</v>
      </c>
      <c r="T9633" s="55">
        <v>2791.57</v>
      </c>
      <c r="U9633" s="50">
        <f t="shared" si="1063"/>
        <v>2766.2849999999994</v>
      </c>
      <c r="V9633" s="51">
        <f t="shared" si="1065"/>
        <v>2956.4302739726036</v>
      </c>
      <c r="W9633" s="53">
        <f t="shared" si="1066"/>
        <v>4.7871517167159539E-3</v>
      </c>
      <c r="X9633" s="53" t="str">
        <f t="shared" si="1067"/>
        <v/>
      </c>
      <c r="Y9633" s="54" t="str">
        <f t="shared" si="1068"/>
        <v/>
      </c>
    </row>
    <row r="9634" spans="17:25" x14ac:dyDescent="0.25">
      <c r="Q9634" s="47">
        <f t="shared" si="1064"/>
        <v>2018</v>
      </c>
      <c r="R9634" s="48" t="str">
        <f t="shared" si="1062"/>
        <v>20184</v>
      </c>
      <c r="S9634" s="49">
        <v>43196</v>
      </c>
      <c r="T9634" s="55">
        <v>2787.36</v>
      </c>
      <c r="U9634" s="50">
        <f t="shared" si="1063"/>
        <v>2766.2849999999994</v>
      </c>
      <c r="V9634" s="51">
        <f t="shared" si="1065"/>
        <v>2956.4302739726036</v>
      </c>
      <c r="W9634" s="53">
        <f t="shared" si="1066"/>
        <v>-1.5081119226815209E-3</v>
      </c>
      <c r="X9634" s="53" t="str">
        <f t="shared" si="1067"/>
        <v/>
      </c>
      <c r="Y9634" s="54" t="str">
        <f t="shared" si="1068"/>
        <v/>
      </c>
    </row>
    <row r="9635" spans="17:25" x14ac:dyDescent="0.25">
      <c r="Q9635" s="47">
        <f t="shared" si="1064"/>
        <v>2018</v>
      </c>
      <c r="R9635" s="48" t="str">
        <f t="shared" si="1062"/>
        <v>20184</v>
      </c>
      <c r="S9635" s="49">
        <v>43197</v>
      </c>
      <c r="T9635" s="55">
        <v>2791.88</v>
      </c>
      <c r="U9635" s="50">
        <f t="shared" si="1063"/>
        <v>2766.2849999999994</v>
      </c>
      <c r="V9635" s="51">
        <f t="shared" si="1065"/>
        <v>2956.4302739726036</v>
      </c>
      <c r="W9635" s="53">
        <f t="shared" si="1066"/>
        <v>1.6216061075713384E-3</v>
      </c>
      <c r="X9635" s="53" t="str">
        <f t="shared" si="1067"/>
        <v/>
      </c>
      <c r="Y9635" s="54" t="str">
        <f t="shared" si="1068"/>
        <v/>
      </c>
    </row>
    <row r="9636" spans="17:25" x14ac:dyDescent="0.25">
      <c r="Q9636" s="47">
        <f t="shared" si="1064"/>
        <v>2018</v>
      </c>
      <c r="R9636" s="48" t="str">
        <f t="shared" si="1062"/>
        <v>20184</v>
      </c>
      <c r="S9636" s="49">
        <v>43198</v>
      </c>
      <c r="T9636" s="55">
        <v>2791.88</v>
      </c>
      <c r="U9636" s="50">
        <f t="shared" si="1063"/>
        <v>2766.2849999999994</v>
      </c>
      <c r="V9636" s="51">
        <f t="shared" si="1065"/>
        <v>2956.4302739726036</v>
      </c>
      <c r="W9636" s="53">
        <f t="shared" si="1066"/>
        <v>0</v>
      </c>
      <c r="X9636" s="53" t="str">
        <f t="shared" si="1067"/>
        <v/>
      </c>
      <c r="Y9636" s="54" t="str">
        <f t="shared" si="1068"/>
        <v/>
      </c>
    </row>
    <row r="9637" spans="17:25" x14ac:dyDescent="0.25">
      <c r="Q9637" s="47">
        <f t="shared" si="1064"/>
        <v>2018</v>
      </c>
      <c r="R9637" s="48" t="str">
        <f t="shared" si="1062"/>
        <v>20184</v>
      </c>
      <c r="S9637" s="49">
        <v>43199</v>
      </c>
      <c r="T9637" s="55">
        <v>2791.88</v>
      </c>
      <c r="U9637" s="50">
        <f t="shared" si="1063"/>
        <v>2766.2849999999994</v>
      </c>
      <c r="V9637" s="51">
        <f t="shared" si="1065"/>
        <v>2956.4302739726036</v>
      </c>
      <c r="W9637" s="53">
        <f t="shared" si="1066"/>
        <v>0</v>
      </c>
      <c r="X9637" s="53" t="str">
        <f t="shared" si="1067"/>
        <v/>
      </c>
      <c r="Y9637" s="54" t="str">
        <f t="shared" si="1068"/>
        <v/>
      </c>
    </row>
    <row r="9638" spans="17:25" x14ac:dyDescent="0.25">
      <c r="Q9638" s="47">
        <f t="shared" si="1064"/>
        <v>2018</v>
      </c>
      <c r="R9638" s="48" t="str">
        <f t="shared" si="1062"/>
        <v>20184</v>
      </c>
      <c r="S9638" s="49">
        <v>43200</v>
      </c>
      <c r="T9638" s="55">
        <v>2781.95</v>
      </c>
      <c r="U9638" s="50">
        <f t="shared" si="1063"/>
        <v>2766.2849999999994</v>
      </c>
      <c r="V9638" s="51">
        <f t="shared" si="1065"/>
        <v>2956.4302739726036</v>
      </c>
      <c r="W9638" s="53">
        <f t="shared" si="1066"/>
        <v>-3.5567431264955651E-3</v>
      </c>
      <c r="X9638" s="53" t="str">
        <f t="shared" si="1067"/>
        <v/>
      </c>
      <c r="Y9638" s="54" t="str">
        <f t="shared" si="1068"/>
        <v/>
      </c>
    </row>
    <row r="9639" spans="17:25" x14ac:dyDescent="0.25">
      <c r="Q9639" s="47">
        <f t="shared" si="1064"/>
        <v>2018</v>
      </c>
      <c r="R9639" s="48" t="str">
        <f t="shared" si="1062"/>
        <v>20184</v>
      </c>
      <c r="S9639" s="49">
        <v>43201</v>
      </c>
      <c r="T9639" s="55">
        <v>2767.82</v>
      </c>
      <c r="U9639" s="50">
        <f t="shared" si="1063"/>
        <v>2766.2849999999994</v>
      </c>
      <c r="V9639" s="51">
        <f t="shared" si="1065"/>
        <v>2956.4302739726036</v>
      </c>
      <c r="W9639" s="53">
        <f t="shared" si="1066"/>
        <v>-5.0791710850301985E-3</v>
      </c>
      <c r="X9639" s="53" t="str">
        <f t="shared" si="1067"/>
        <v/>
      </c>
      <c r="Y9639" s="54" t="str">
        <f t="shared" si="1068"/>
        <v/>
      </c>
    </row>
    <row r="9640" spans="17:25" x14ac:dyDescent="0.25">
      <c r="Q9640" s="47">
        <f t="shared" si="1064"/>
        <v>2018</v>
      </c>
      <c r="R9640" s="48" t="str">
        <f t="shared" si="1062"/>
        <v>20184</v>
      </c>
      <c r="S9640" s="49">
        <v>43202</v>
      </c>
      <c r="T9640" s="55">
        <v>2733.24</v>
      </c>
      <c r="U9640" s="50">
        <f t="shared" si="1063"/>
        <v>2766.2849999999994</v>
      </c>
      <c r="V9640" s="51">
        <f t="shared" si="1065"/>
        <v>2956.4302739726036</v>
      </c>
      <c r="W9640" s="53">
        <f t="shared" si="1066"/>
        <v>-1.2493587010716123E-2</v>
      </c>
      <c r="X9640" s="53" t="str">
        <f t="shared" si="1067"/>
        <v/>
      </c>
      <c r="Y9640" s="54" t="str">
        <f t="shared" si="1068"/>
        <v/>
      </c>
    </row>
    <row r="9641" spans="17:25" x14ac:dyDescent="0.25">
      <c r="Q9641" s="47">
        <f t="shared" si="1064"/>
        <v>2018</v>
      </c>
      <c r="R9641" s="48" t="str">
        <f t="shared" si="1062"/>
        <v>20184</v>
      </c>
      <c r="S9641" s="49">
        <v>43203</v>
      </c>
      <c r="T9641" s="55">
        <v>2710.03</v>
      </c>
      <c r="U9641" s="50">
        <f t="shared" si="1063"/>
        <v>2766.2849999999994</v>
      </c>
      <c r="V9641" s="51">
        <f t="shared" si="1065"/>
        <v>2956.4302739726036</v>
      </c>
      <c r="W9641" s="53">
        <f t="shared" si="1066"/>
        <v>-8.4917533769444109E-3</v>
      </c>
      <c r="X9641" s="53" t="str">
        <f t="shared" si="1067"/>
        <v/>
      </c>
      <c r="Y9641" s="54" t="str">
        <f t="shared" si="1068"/>
        <v/>
      </c>
    </row>
    <row r="9642" spans="17:25" x14ac:dyDescent="0.25">
      <c r="Q9642" s="47">
        <f t="shared" si="1064"/>
        <v>2018</v>
      </c>
      <c r="R9642" s="48" t="str">
        <f t="shared" si="1062"/>
        <v>20184</v>
      </c>
      <c r="S9642" s="49">
        <v>43204</v>
      </c>
      <c r="T9642" s="55">
        <v>2705.34</v>
      </c>
      <c r="U9642" s="50">
        <f t="shared" si="1063"/>
        <v>2766.2849999999994</v>
      </c>
      <c r="V9642" s="51">
        <f t="shared" si="1065"/>
        <v>2956.4302739726036</v>
      </c>
      <c r="W9642" s="53">
        <f t="shared" si="1066"/>
        <v>-1.7306081482493241E-3</v>
      </c>
      <c r="X9642" s="53" t="str">
        <f t="shared" si="1067"/>
        <v/>
      </c>
      <c r="Y9642" s="54" t="str">
        <f t="shared" si="1068"/>
        <v/>
      </c>
    </row>
    <row r="9643" spans="17:25" x14ac:dyDescent="0.25">
      <c r="Q9643" s="47">
        <f t="shared" si="1064"/>
        <v>2018</v>
      </c>
      <c r="R9643" s="48" t="str">
        <f t="shared" si="1062"/>
        <v>20184</v>
      </c>
      <c r="S9643" s="49">
        <v>43205</v>
      </c>
      <c r="T9643" s="55">
        <v>2705.34</v>
      </c>
      <c r="U9643" s="50">
        <f t="shared" si="1063"/>
        <v>2766.2849999999994</v>
      </c>
      <c r="V9643" s="51">
        <f t="shared" si="1065"/>
        <v>2956.4302739726036</v>
      </c>
      <c r="W9643" s="53">
        <f t="shared" si="1066"/>
        <v>0</v>
      </c>
      <c r="X9643" s="53" t="str">
        <f t="shared" si="1067"/>
        <v/>
      </c>
      <c r="Y9643" s="54" t="str">
        <f t="shared" si="1068"/>
        <v/>
      </c>
    </row>
    <row r="9644" spans="17:25" x14ac:dyDescent="0.25">
      <c r="Q9644" s="47">
        <f t="shared" si="1064"/>
        <v>2018</v>
      </c>
      <c r="R9644" s="48" t="str">
        <f t="shared" si="1062"/>
        <v>20184</v>
      </c>
      <c r="S9644" s="49">
        <v>43206</v>
      </c>
      <c r="T9644" s="55">
        <v>2705.34</v>
      </c>
      <c r="U9644" s="50">
        <f t="shared" si="1063"/>
        <v>2766.2849999999994</v>
      </c>
      <c r="V9644" s="51">
        <f t="shared" si="1065"/>
        <v>2956.4302739726036</v>
      </c>
      <c r="W9644" s="53">
        <f t="shared" si="1066"/>
        <v>0</v>
      </c>
      <c r="X9644" s="53" t="str">
        <f t="shared" si="1067"/>
        <v/>
      </c>
      <c r="Y9644" s="54" t="str">
        <f t="shared" si="1068"/>
        <v/>
      </c>
    </row>
    <row r="9645" spans="17:25" x14ac:dyDescent="0.25">
      <c r="Q9645" s="47">
        <f t="shared" si="1064"/>
        <v>2018</v>
      </c>
      <c r="R9645" s="48" t="str">
        <f t="shared" si="1062"/>
        <v>20184</v>
      </c>
      <c r="S9645" s="49">
        <v>43207</v>
      </c>
      <c r="T9645" s="55">
        <v>2726.47</v>
      </c>
      <c r="U9645" s="50">
        <f t="shared" si="1063"/>
        <v>2766.2849999999994</v>
      </c>
      <c r="V9645" s="51">
        <f t="shared" si="1065"/>
        <v>2956.4302739726036</v>
      </c>
      <c r="W9645" s="53">
        <f t="shared" si="1066"/>
        <v>7.810478535045462E-3</v>
      </c>
      <c r="X9645" s="53" t="str">
        <f t="shared" si="1067"/>
        <v/>
      </c>
      <c r="Y9645" s="54" t="str">
        <f t="shared" si="1068"/>
        <v/>
      </c>
    </row>
    <row r="9646" spans="17:25" x14ac:dyDescent="0.25">
      <c r="Q9646" s="47">
        <f t="shared" si="1064"/>
        <v>2018</v>
      </c>
      <c r="R9646" s="48" t="str">
        <f t="shared" si="1062"/>
        <v>20184</v>
      </c>
      <c r="S9646" s="49">
        <v>43208</v>
      </c>
      <c r="T9646" s="55">
        <v>2725.66</v>
      </c>
      <c r="U9646" s="50">
        <f t="shared" si="1063"/>
        <v>2766.2849999999994</v>
      </c>
      <c r="V9646" s="51">
        <f t="shared" si="1065"/>
        <v>2956.4302739726036</v>
      </c>
      <c r="W9646" s="53">
        <f t="shared" si="1066"/>
        <v>-2.9708744273726495E-4</v>
      </c>
      <c r="X9646" s="53" t="str">
        <f t="shared" si="1067"/>
        <v/>
      </c>
      <c r="Y9646" s="54" t="str">
        <f t="shared" si="1068"/>
        <v/>
      </c>
    </row>
    <row r="9647" spans="17:25" x14ac:dyDescent="0.25">
      <c r="Q9647" s="47">
        <f t="shared" si="1064"/>
        <v>2018</v>
      </c>
      <c r="R9647" s="48" t="str">
        <f t="shared" si="1062"/>
        <v>20184</v>
      </c>
      <c r="S9647" s="49">
        <v>43209</v>
      </c>
      <c r="T9647" s="55">
        <v>2705.64</v>
      </c>
      <c r="U9647" s="50">
        <f t="shared" si="1063"/>
        <v>2766.2849999999994</v>
      </c>
      <c r="V9647" s="51">
        <f t="shared" si="1065"/>
        <v>2956.4302739726036</v>
      </c>
      <c r="W9647" s="53">
        <f t="shared" si="1066"/>
        <v>-7.3450100159226928E-3</v>
      </c>
      <c r="X9647" s="53" t="str">
        <f t="shared" si="1067"/>
        <v/>
      </c>
      <c r="Y9647" s="54" t="str">
        <f t="shared" si="1068"/>
        <v/>
      </c>
    </row>
    <row r="9648" spans="17:25" x14ac:dyDescent="0.25">
      <c r="Q9648" s="47">
        <f t="shared" si="1064"/>
        <v>2018</v>
      </c>
      <c r="R9648" s="48" t="str">
        <f t="shared" si="1062"/>
        <v>20184</v>
      </c>
      <c r="S9648" s="49">
        <v>43210</v>
      </c>
      <c r="T9648" s="55">
        <v>2724.47</v>
      </c>
      <c r="U9648" s="50">
        <f t="shared" si="1063"/>
        <v>2766.2849999999994</v>
      </c>
      <c r="V9648" s="51">
        <f t="shared" si="1065"/>
        <v>2956.4302739726036</v>
      </c>
      <c r="W9648" s="53">
        <f t="shared" si="1066"/>
        <v>6.9595363758667705E-3</v>
      </c>
      <c r="X9648" s="53" t="str">
        <f t="shared" si="1067"/>
        <v/>
      </c>
      <c r="Y9648" s="54" t="str">
        <f t="shared" si="1068"/>
        <v/>
      </c>
    </row>
    <row r="9649" spans="17:25" x14ac:dyDescent="0.25">
      <c r="Q9649" s="47">
        <f t="shared" si="1064"/>
        <v>2018</v>
      </c>
      <c r="R9649" s="48" t="str">
        <f t="shared" si="1062"/>
        <v>20184</v>
      </c>
      <c r="S9649" s="49">
        <v>43211</v>
      </c>
      <c r="T9649" s="55">
        <v>2757.96</v>
      </c>
      <c r="U9649" s="50">
        <f t="shared" si="1063"/>
        <v>2766.2849999999994</v>
      </c>
      <c r="V9649" s="51">
        <f t="shared" si="1065"/>
        <v>2956.4302739726036</v>
      </c>
      <c r="W9649" s="53">
        <f t="shared" si="1066"/>
        <v>1.2292299052659938E-2</v>
      </c>
      <c r="X9649" s="53" t="str">
        <f t="shared" si="1067"/>
        <v/>
      </c>
      <c r="Y9649" s="54" t="str">
        <f t="shared" si="1068"/>
        <v/>
      </c>
    </row>
    <row r="9650" spans="17:25" x14ac:dyDescent="0.25">
      <c r="Q9650" s="47">
        <f t="shared" si="1064"/>
        <v>2018</v>
      </c>
      <c r="R9650" s="48" t="str">
        <f t="shared" si="1062"/>
        <v>20184</v>
      </c>
      <c r="S9650" s="49">
        <v>43212</v>
      </c>
      <c r="T9650" s="55">
        <v>2757.96</v>
      </c>
      <c r="U9650" s="50">
        <f t="shared" si="1063"/>
        <v>2766.2849999999994</v>
      </c>
      <c r="V9650" s="51">
        <f t="shared" si="1065"/>
        <v>2956.4302739726036</v>
      </c>
      <c r="W9650" s="53">
        <f t="shared" si="1066"/>
        <v>0</v>
      </c>
      <c r="X9650" s="53" t="str">
        <f t="shared" si="1067"/>
        <v/>
      </c>
      <c r="Y9650" s="54" t="str">
        <f t="shared" si="1068"/>
        <v/>
      </c>
    </row>
    <row r="9651" spans="17:25" x14ac:dyDescent="0.25">
      <c r="Q9651" s="47">
        <f t="shared" si="1064"/>
        <v>2018</v>
      </c>
      <c r="R9651" s="48" t="str">
        <f t="shared" si="1062"/>
        <v>20184</v>
      </c>
      <c r="S9651" s="49">
        <v>43213</v>
      </c>
      <c r="T9651" s="55">
        <v>2757.96</v>
      </c>
      <c r="U9651" s="50">
        <f t="shared" si="1063"/>
        <v>2766.2849999999994</v>
      </c>
      <c r="V9651" s="51">
        <f t="shared" si="1065"/>
        <v>2956.4302739726036</v>
      </c>
      <c r="W9651" s="53">
        <f t="shared" si="1066"/>
        <v>0</v>
      </c>
      <c r="X9651" s="53" t="str">
        <f t="shared" si="1067"/>
        <v/>
      </c>
      <c r="Y9651" s="54" t="str">
        <f t="shared" si="1068"/>
        <v/>
      </c>
    </row>
    <row r="9652" spans="17:25" x14ac:dyDescent="0.25">
      <c r="Q9652" s="47">
        <f t="shared" si="1064"/>
        <v>2018</v>
      </c>
      <c r="R9652" s="48" t="str">
        <f t="shared" si="1062"/>
        <v>20184</v>
      </c>
      <c r="S9652" s="49">
        <v>43214</v>
      </c>
      <c r="T9652" s="55">
        <v>2799.45</v>
      </c>
      <c r="U9652" s="50">
        <f t="shared" si="1063"/>
        <v>2766.2849999999994</v>
      </c>
      <c r="V9652" s="51">
        <f t="shared" si="1065"/>
        <v>2956.4302739726036</v>
      </c>
      <c r="W9652" s="53">
        <f t="shared" si="1066"/>
        <v>1.5043727972849474E-2</v>
      </c>
      <c r="X9652" s="53" t="str">
        <f t="shared" si="1067"/>
        <v/>
      </c>
      <c r="Y9652" s="54" t="str">
        <f t="shared" si="1068"/>
        <v/>
      </c>
    </row>
    <row r="9653" spans="17:25" x14ac:dyDescent="0.25">
      <c r="Q9653" s="47">
        <f t="shared" si="1064"/>
        <v>2018</v>
      </c>
      <c r="R9653" s="48" t="str">
        <f t="shared" si="1062"/>
        <v>20184</v>
      </c>
      <c r="S9653" s="49">
        <v>43215</v>
      </c>
      <c r="T9653" s="55">
        <v>2785.22</v>
      </c>
      <c r="U9653" s="50">
        <f t="shared" si="1063"/>
        <v>2766.2849999999994</v>
      </c>
      <c r="V9653" s="51">
        <f t="shared" si="1065"/>
        <v>2956.4302739726036</v>
      </c>
      <c r="W9653" s="53">
        <f t="shared" si="1066"/>
        <v>-5.0831413313329188E-3</v>
      </c>
      <c r="X9653" s="53" t="str">
        <f t="shared" si="1067"/>
        <v/>
      </c>
      <c r="Y9653" s="54" t="str">
        <f t="shared" si="1068"/>
        <v/>
      </c>
    </row>
    <row r="9654" spans="17:25" x14ac:dyDescent="0.25">
      <c r="Q9654" s="47">
        <f t="shared" si="1064"/>
        <v>2018</v>
      </c>
      <c r="R9654" s="48" t="str">
        <f t="shared" si="1062"/>
        <v>20184</v>
      </c>
      <c r="S9654" s="49">
        <v>43216</v>
      </c>
      <c r="T9654" s="55">
        <v>2820.29</v>
      </c>
      <c r="U9654" s="50">
        <f t="shared" si="1063"/>
        <v>2766.2849999999994</v>
      </c>
      <c r="V9654" s="51">
        <f t="shared" si="1065"/>
        <v>2956.4302739726036</v>
      </c>
      <c r="W9654" s="53">
        <f t="shared" si="1066"/>
        <v>1.2591464947113717E-2</v>
      </c>
      <c r="X9654" s="53" t="str">
        <f t="shared" si="1067"/>
        <v/>
      </c>
      <c r="Y9654" s="54" t="str">
        <f t="shared" si="1068"/>
        <v/>
      </c>
    </row>
    <row r="9655" spans="17:25" x14ac:dyDescent="0.25">
      <c r="Q9655" s="47">
        <f t="shared" si="1064"/>
        <v>2018</v>
      </c>
      <c r="R9655" s="48" t="str">
        <f t="shared" si="1062"/>
        <v>20184</v>
      </c>
      <c r="S9655" s="49">
        <v>43217</v>
      </c>
      <c r="T9655" s="55">
        <v>2812.83</v>
      </c>
      <c r="U9655" s="50">
        <f t="shared" si="1063"/>
        <v>2766.2849999999994</v>
      </c>
      <c r="V9655" s="51">
        <f t="shared" si="1065"/>
        <v>2956.4302739726036</v>
      </c>
      <c r="W9655" s="53">
        <f t="shared" si="1066"/>
        <v>-2.6451180552354847E-3</v>
      </c>
      <c r="X9655" s="53" t="str">
        <f t="shared" si="1067"/>
        <v/>
      </c>
      <c r="Y9655" s="54" t="str">
        <f t="shared" si="1068"/>
        <v/>
      </c>
    </row>
    <row r="9656" spans="17:25" x14ac:dyDescent="0.25">
      <c r="Q9656" s="47">
        <f t="shared" si="1064"/>
        <v>2018</v>
      </c>
      <c r="R9656" s="48" t="str">
        <f t="shared" si="1062"/>
        <v>20184</v>
      </c>
      <c r="S9656" s="49">
        <v>43218</v>
      </c>
      <c r="T9656" s="55">
        <v>2806.28</v>
      </c>
      <c r="U9656" s="50">
        <f t="shared" si="1063"/>
        <v>2766.2849999999994</v>
      </c>
      <c r="V9656" s="51">
        <f t="shared" si="1065"/>
        <v>2956.4302739726036</v>
      </c>
      <c r="W9656" s="53">
        <f t="shared" si="1066"/>
        <v>-2.3286156646508127E-3</v>
      </c>
      <c r="X9656" s="53" t="str">
        <f t="shared" si="1067"/>
        <v/>
      </c>
      <c r="Y9656" s="54" t="str">
        <f t="shared" si="1068"/>
        <v/>
      </c>
    </row>
    <row r="9657" spans="17:25" x14ac:dyDescent="0.25">
      <c r="Q9657" s="47">
        <f t="shared" si="1064"/>
        <v>2018</v>
      </c>
      <c r="R9657" s="48" t="str">
        <f t="shared" si="1062"/>
        <v>20184</v>
      </c>
      <c r="S9657" s="49">
        <v>43219</v>
      </c>
      <c r="T9657" s="55">
        <v>2806.28</v>
      </c>
      <c r="U9657" s="50">
        <f t="shared" si="1063"/>
        <v>2766.2849999999994</v>
      </c>
      <c r="V9657" s="51">
        <f t="shared" si="1065"/>
        <v>2956.4302739726036</v>
      </c>
      <c r="W9657" s="53">
        <f t="shared" si="1066"/>
        <v>0</v>
      </c>
      <c r="X9657" s="53" t="str">
        <f t="shared" si="1067"/>
        <v/>
      </c>
      <c r="Y9657" s="54" t="str">
        <f t="shared" si="1068"/>
        <v/>
      </c>
    </row>
    <row r="9658" spans="17:25" x14ac:dyDescent="0.25">
      <c r="Q9658" s="47">
        <f t="shared" si="1064"/>
        <v>2018</v>
      </c>
      <c r="R9658" s="48" t="str">
        <f t="shared" si="1062"/>
        <v>20184</v>
      </c>
      <c r="S9658" s="49">
        <v>43220</v>
      </c>
      <c r="T9658" s="55">
        <v>2806.28</v>
      </c>
      <c r="U9658" s="50">
        <f t="shared" si="1063"/>
        <v>2766.2849999999994</v>
      </c>
      <c r="V9658" s="51">
        <f t="shared" si="1065"/>
        <v>2956.4302739726036</v>
      </c>
      <c r="W9658" s="53">
        <f t="shared" si="1066"/>
        <v>0</v>
      </c>
      <c r="X9658" s="53" t="str">
        <f t="shared" si="1067"/>
        <v/>
      </c>
      <c r="Y9658" s="54" t="str">
        <f t="shared" si="1068"/>
        <v/>
      </c>
    </row>
    <row r="9659" spans="17:25" x14ac:dyDescent="0.25">
      <c r="Q9659" s="47">
        <f t="shared" si="1064"/>
        <v>2018</v>
      </c>
      <c r="R9659" s="48" t="str">
        <f t="shared" si="1062"/>
        <v>20185</v>
      </c>
      <c r="S9659" s="49">
        <v>43221</v>
      </c>
      <c r="T9659" s="55">
        <v>2809.92</v>
      </c>
      <c r="U9659" s="50">
        <f t="shared" si="1063"/>
        <v>2861.8258064516144</v>
      </c>
      <c r="V9659" s="51">
        <f t="shared" si="1065"/>
        <v>2956.4302739726036</v>
      </c>
      <c r="W9659" s="53">
        <f t="shared" si="1066"/>
        <v>1.2970908106104684E-3</v>
      </c>
      <c r="X9659" s="53">
        <f t="shared" si="1067"/>
        <v>3.4537586131441644E-2</v>
      </c>
      <c r="Y9659" s="54" t="str">
        <f t="shared" si="1068"/>
        <v/>
      </c>
    </row>
    <row r="9660" spans="17:25" x14ac:dyDescent="0.25">
      <c r="Q9660" s="47">
        <f t="shared" si="1064"/>
        <v>2018</v>
      </c>
      <c r="R9660" s="48" t="str">
        <f t="shared" si="1062"/>
        <v>20185</v>
      </c>
      <c r="S9660" s="49">
        <v>43222</v>
      </c>
      <c r="T9660" s="55">
        <v>2809.92</v>
      </c>
      <c r="U9660" s="50">
        <f t="shared" si="1063"/>
        <v>2861.8258064516144</v>
      </c>
      <c r="V9660" s="51">
        <f t="shared" si="1065"/>
        <v>2956.4302739726036</v>
      </c>
      <c r="W9660" s="53">
        <f t="shared" si="1066"/>
        <v>0</v>
      </c>
      <c r="X9660" s="53" t="str">
        <f t="shared" si="1067"/>
        <v/>
      </c>
      <c r="Y9660" s="54" t="str">
        <f t="shared" si="1068"/>
        <v/>
      </c>
    </row>
    <row r="9661" spans="17:25" x14ac:dyDescent="0.25">
      <c r="Q9661" s="47">
        <f t="shared" si="1064"/>
        <v>2018</v>
      </c>
      <c r="R9661" s="48" t="str">
        <f t="shared" si="1062"/>
        <v>20185</v>
      </c>
      <c r="S9661" s="49">
        <v>43223</v>
      </c>
      <c r="T9661" s="55">
        <v>2831.99</v>
      </c>
      <c r="U9661" s="50">
        <f t="shared" si="1063"/>
        <v>2861.8258064516144</v>
      </c>
      <c r="V9661" s="51">
        <f t="shared" si="1065"/>
        <v>2956.4302739726036</v>
      </c>
      <c r="W9661" s="53">
        <f t="shared" si="1066"/>
        <v>7.8543161371140702E-3</v>
      </c>
      <c r="X9661" s="53" t="str">
        <f t="shared" si="1067"/>
        <v/>
      </c>
      <c r="Y9661" s="54" t="str">
        <f t="shared" si="1068"/>
        <v/>
      </c>
    </row>
    <row r="9662" spans="17:25" x14ac:dyDescent="0.25">
      <c r="Q9662" s="47">
        <f t="shared" si="1064"/>
        <v>2018</v>
      </c>
      <c r="R9662" s="48" t="str">
        <f t="shared" si="1062"/>
        <v>20185</v>
      </c>
      <c r="S9662" s="49">
        <v>43224</v>
      </c>
      <c r="T9662" s="55">
        <v>2857.85</v>
      </c>
      <c r="U9662" s="50">
        <f t="shared" si="1063"/>
        <v>2861.8258064516144</v>
      </c>
      <c r="V9662" s="51">
        <f t="shared" si="1065"/>
        <v>2956.4302739726036</v>
      </c>
      <c r="W9662" s="53">
        <f t="shared" si="1066"/>
        <v>9.1313881758057214E-3</v>
      </c>
      <c r="X9662" s="53" t="str">
        <f t="shared" si="1067"/>
        <v/>
      </c>
      <c r="Y9662" s="54" t="str">
        <f t="shared" si="1068"/>
        <v/>
      </c>
    </row>
    <row r="9663" spans="17:25" x14ac:dyDescent="0.25">
      <c r="Q9663" s="47">
        <f t="shared" si="1064"/>
        <v>2018</v>
      </c>
      <c r="R9663" s="48" t="str">
        <f t="shared" si="1062"/>
        <v>20185</v>
      </c>
      <c r="S9663" s="49">
        <v>43225</v>
      </c>
      <c r="T9663" s="55">
        <v>2843.41</v>
      </c>
      <c r="U9663" s="50">
        <f t="shared" si="1063"/>
        <v>2861.8258064516144</v>
      </c>
      <c r="V9663" s="51">
        <f t="shared" si="1065"/>
        <v>2956.4302739726036</v>
      </c>
      <c r="W9663" s="53">
        <f t="shared" si="1066"/>
        <v>-5.0527494445125054E-3</v>
      </c>
      <c r="X9663" s="53" t="str">
        <f t="shared" si="1067"/>
        <v/>
      </c>
      <c r="Y9663" s="54" t="str">
        <f t="shared" si="1068"/>
        <v/>
      </c>
    </row>
    <row r="9664" spans="17:25" x14ac:dyDescent="0.25">
      <c r="Q9664" s="47">
        <f t="shared" si="1064"/>
        <v>2018</v>
      </c>
      <c r="R9664" s="48" t="str">
        <f t="shared" si="1062"/>
        <v>20185</v>
      </c>
      <c r="S9664" s="49">
        <v>43226</v>
      </c>
      <c r="T9664" s="55">
        <v>2843.41</v>
      </c>
      <c r="U9664" s="50">
        <f t="shared" si="1063"/>
        <v>2861.8258064516144</v>
      </c>
      <c r="V9664" s="51">
        <f t="shared" si="1065"/>
        <v>2956.4302739726036</v>
      </c>
      <c r="W9664" s="53">
        <f t="shared" si="1066"/>
        <v>0</v>
      </c>
      <c r="X9664" s="53" t="str">
        <f t="shared" si="1067"/>
        <v/>
      </c>
      <c r="Y9664" s="54" t="str">
        <f t="shared" si="1068"/>
        <v/>
      </c>
    </row>
    <row r="9665" spans="17:25" x14ac:dyDescent="0.25">
      <c r="Q9665" s="47">
        <f t="shared" si="1064"/>
        <v>2018</v>
      </c>
      <c r="R9665" s="48" t="str">
        <f t="shared" si="1062"/>
        <v>20185</v>
      </c>
      <c r="S9665" s="49">
        <v>43227</v>
      </c>
      <c r="T9665" s="55">
        <v>2843.41</v>
      </c>
      <c r="U9665" s="50">
        <f t="shared" si="1063"/>
        <v>2861.8258064516144</v>
      </c>
      <c r="V9665" s="51">
        <f t="shared" si="1065"/>
        <v>2956.4302739726036</v>
      </c>
      <c r="W9665" s="53">
        <f t="shared" si="1066"/>
        <v>0</v>
      </c>
      <c r="X9665" s="53" t="str">
        <f t="shared" si="1067"/>
        <v/>
      </c>
      <c r="Y9665" s="54" t="str">
        <f t="shared" si="1068"/>
        <v/>
      </c>
    </row>
    <row r="9666" spans="17:25" x14ac:dyDescent="0.25">
      <c r="Q9666" s="47">
        <f t="shared" si="1064"/>
        <v>2018</v>
      </c>
      <c r="R9666" s="48" t="str">
        <f t="shared" si="1062"/>
        <v>20185</v>
      </c>
      <c r="S9666" s="49">
        <v>43228</v>
      </c>
      <c r="T9666" s="55">
        <v>2817.2</v>
      </c>
      <c r="U9666" s="50">
        <f t="shared" si="1063"/>
        <v>2861.8258064516144</v>
      </c>
      <c r="V9666" s="51">
        <f t="shared" si="1065"/>
        <v>2956.4302739726036</v>
      </c>
      <c r="W9666" s="53">
        <f t="shared" si="1066"/>
        <v>-9.2178053815664684E-3</v>
      </c>
      <c r="X9666" s="53" t="str">
        <f t="shared" si="1067"/>
        <v/>
      </c>
      <c r="Y9666" s="54" t="str">
        <f t="shared" si="1068"/>
        <v/>
      </c>
    </row>
    <row r="9667" spans="17:25" x14ac:dyDescent="0.25">
      <c r="Q9667" s="47">
        <f t="shared" si="1064"/>
        <v>2018</v>
      </c>
      <c r="R9667" s="48" t="str">
        <f t="shared" si="1062"/>
        <v>20185</v>
      </c>
      <c r="S9667" s="49">
        <v>43229</v>
      </c>
      <c r="T9667" s="55">
        <v>2866</v>
      </c>
      <c r="U9667" s="50">
        <f t="shared" si="1063"/>
        <v>2861.8258064516144</v>
      </c>
      <c r="V9667" s="51">
        <f t="shared" si="1065"/>
        <v>2956.4302739726036</v>
      </c>
      <c r="W9667" s="53">
        <f t="shared" si="1066"/>
        <v>1.7322163850631789E-2</v>
      </c>
      <c r="X9667" s="53" t="str">
        <f t="shared" si="1067"/>
        <v/>
      </c>
      <c r="Y9667" s="54" t="str">
        <f t="shared" si="1068"/>
        <v/>
      </c>
    </row>
    <row r="9668" spans="17:25" x14ac:dyDescent="0.25">
      <c r="Q9668" s="47">
        <f t="shared" si="1064"/>
        <v>2018</v>
      </c>
      <c r="R9668" s="48" t="str">
        <f t="shared" si="1062"/>
        <v>20185</v>
      </c>
      <c r="S9668" s="49">
        <v>43230</v>
      </c>
      <c r="T9668" s="55">
        <v>2859.51</v>
      </c>
      <c r="U9668" s="50">
        <f t="shared" si="1063"/>
        <v>2861.8258064516144</v>
      </c>
      <c r="V9668" s="51">
        <f t="shared" si="1065"/>
        <v>2956.4302739726036</v>
      </c>
      <c r="W9668" s="53">
        <f t="shared" si="1066"/>
        <v>-2.2644801116538105E-3</v>
      </c>
      <c r="X9668" s="53" t="str">
        <f t="shared" si="1067"/>
        <v/>
      </c>
      <c r="Y9668" s="54" t="str">
        <f t="shared" si="1068"/>
        <v/>
      </c>
    </row>
    <row r="9669" spans="17:25" x14ac:dyDescent="0.25">
      <c r="Q9669" s="47">
        <f t="shared" si="1064"/>
        <v>2018</v>
      </c>
      <c r="R9669" s="48" t="str">
        <f t="shared" si="1062"/>
        <v>20185</v>
      </c>
      <c r="S9669" s="49">
        <v>43231</v>
      </c>
      <c r="T9669" s="55">
        <v>2822.37</v>
      </c>
      <c r="U9669" s="50">
        <f t="shared" si="1063"/>
        <v>2861.8258064516144</v>
      </c>
      <c r="V9669" s="51">
        <f t="shared" si="1065"/>
        <v>2956.4302739726036</v>
      </c>
      <c r="W9669" s="53">
        <f t="shared" si="1066"/>
        <v>-1.298823924378667E-2</v>
      </c>
      <c r="X9669" s="53" t="str">
        <f t="shared" si="1067"/>
        <v/>
      </c>
      <c r="Y9669" s="54" t="str">
        <f t="shared" si="1068"/>
        <v/>
      </c>
    </row>
    <row r="9670" spans="17:25" x14ac:dyDescent="0.25">
      <c r="Q9670" s="47">
        <f t="shared" si="1064"/>
        <v>2018</v>
      </c>
      <c r="R9670" s="48" t="str">
        <f t="shared" si="1062"/>
        <v>20185</v>
      </c>
      <c r="S9670" s="49">
        <v>43232</v>
      </c>
      <c r="T9670" s="55">
        <v>2824.05</v>
      </c>
      <c r="U9670" s="50">
        <f t="shared" si="1063"/>
        <v>2861.8258064516144</v>
      </c>
      <c r="V9670" s="51">
        <f t="shared" si="1065"/>
        <v>2956.4302739726036</v>
      </c>
      <c r="W9670" s="53">
        <f t="shared" si="1066"/>
        <v>5.952444222410147E-4</v>
      </c>
      <c r="X9670" s="53" t="str">
        <f t="shared" si="1067"/>
        <v/>
      </c>
      <c r="Y9670" s="54" t="str">
        <f t="shared" si="1068"/>
        <v/>
      </c>
    </row>
    <row r="9671" spans="17:25" x14ac:dyDescent="0.25">
      <c r="Q9671" s="47">
        <f t="shared" si="1064"/>
        <v>2018</v>
      </c>
      <c r="R9671" s="48" t="str">
        <f t="shared" ref="R9671:R9734" si="1069">+YEAR(S9671)&amp;MONTH(S9671)</f>
        <v>20185</v>
      </c>
      <c r="S9671" s="49">
        <v>43233</v>
      </c>
      <c r="T9671" s="55">
        <v>2824.05</v>
      </c>
      <c r="U9671" s="50">
        <f t="shared" ref="U9671:U9734" si="1070">+AVERAGEIF($R$3:$R$12000,R9671,$T$3:$T$12000)</f>
        <v>2861.8258064516144</v>
      </c>
      <c r="V9671" s="51">
        <f t="shared" si="1065"/>
        <v>2956.4302739726036</v>
      </c>
      <c r="W9671" s="53">
        <f t="shared" si="1066"/>
        <v>0</v>
      </c>
      <c r="X9671" s="53" t="str">
        <f t="shared" si="1067"/>
        <v/>
      </c>
      <c r="Y9671" s="54" t="str">
        <f t="shared" si="1068"/>
        <v/>
      </c>
    </row>
    <row r="9672" spans="17:25" x14ac:dyDescent="0.25">
      <c r="Q9672" s="47">
        <f t="shared" ref="Q9672:Q9735" si="1071">+YEAR(S9672)</f>
        <v>2018</v>
      </c>
      <c r="R9672" s="48" t="str">
        <f t="shared" si="1069"/>
        <v>20185</v>
      </c>
      <c r="S9672" s="49">
        <v>43234</v>
      </c>
      <c r="T9672" s="55">
        <v>2824.05</v>
      </c>
      <c r="U9672" s="50">
        <f t="shared" si="1070"/>
        <v>2861.8258064516144</v>
      </c>
      <c r="V9672" s="51">
        <f t="shared" ref="V9672:V9735" si="1072">+AVERAGEIF($Q$3:$Q$12000,Q9672,$T$3:$T$12000)</f>
        <v>2956.4302739726036</v>
      </c>
      <c r="W9672" s="53">
        <f t="shared" si="1066"/>
        <v>0</v>
      </c>
      <c r="X9672" s="53" t="str">
        <f t="shared" si="1067"/>
        <v/>
      </c>
      <c r="Y9672" s="54" t="str">
        <f t="shared" si="1068"/>
        <v/>
      </c>
    </row>
    <row r="9673" spans="17:25" x14ac:dyDescent="0.25">
      <c r="Q9673" s="47">
        <f t="shared" si="1071"/>
        <v>2018</v>
      </c>
      <c r="R9673" s="48" t="str">
        <f t="shared" si="1069"/>
        <v>20185</v>
      </c>
      <c r="S9673" s="49">
        <v>43235</v>
      </c>
      <c r="T9673" s="55">
        <v>2824.05</v>
      </c>
      <c r="U9673" s="50">
        <f t="shared" si="1070"/>
        <v>2861.8258064516144</v>
      </c>
      <c r="V9673" s="51">
        <f t="shared" si="1072"/>
        <v>2956.4302739726036</v>
      </c>
      <c r="W9673" s="53">
        <f t="shared" ref="W9673:W9736" si="1073">+T9673/T9672-1</f>
        <v>0</v>
      </c>
      <c r="X9673" s="53" t="str">
        <f t="shared" ref="X9673:X9736" si="1074">IF(U9673/U9672-1=0,"",U9673/U9672-1)</f>
        <v/>
      </c>
      <c r="Y9673" s="54" t="str">
        <f t="shared" ref="Y9673:Y9736" si="1075">+IF(V9673=V9672,"",V9673/V9672-1)</f>
        <v/>
      </c>
    </row>
    <row r="9674" spans="17:25" x14ac:dyDescent="0.25">
      <c r="Q9674" s="47">
        <f t="shared" si="1071"/>
        <v>2018</v>
      </c>
      <c r="R9674" s="48" t="str">
        <f t="shared" si="1069"/>
        <v>20185</v>
      </c>
      <c r="S9674" s="49">
        <v>43236</v>
      </c>
      <c r="T9674" s="55">
        <v>2889.87</v>
      </c>
      <c r="U9674" s="50">
        <f t="shared" si="1070"/>
        <v>2861.8258064516144</v>
      </c>
      <c r="V9674" s="51">
        <f t="shared" si="1072"/>
        <v>2956.4302739726036</v>
      </c>
      <c r="W9674" s="53">
        <f t="shared" si="1073"/>
        <v>2.3306952780580925E-2</v>
      </c>
      <c r="X9674" s="53" t="str">
        <f t="shared" si="1074"/>
        <v/>
      </c>
      <c r="Y9674" s="54" t="str">
        <f t="shared" si="1075"/>
        <v/>
      </c>
    </row>
    <row r="9675" spans="17:25" x14ac:dyDescent="0.25">
      <c r="Q9675" s="47">
        <f t="shared" si="1071"/>
        <v>2018</v>
      </c>
      <c r="R9675" s="48" t="str">
        <f t="shared" si="1069"/>
        <v>20185</v>
      </c>
      <c r="S9675" s="49">
        <v>43237</v>
      </c>
      <c r="T9675" s="55">
        <v>2865.37</v>
      </c>
      <c r="U9675" s="50">
        <f t="shared" si="1070"/>
        <v>2861.8258064516144</v>
      </c>
      <c r="V9675" s="51">
        <f t="shared" si="1072"/>
        <v>2956.4302739726036</v>
      </c>
      <c r="W9675" s="53">
        <f t="shared" si="1073"/>
        <v>-8.4778900088930964E-3</v>
      </c>
      <c r="X9675" s="53" t="str">
        <f t="shared" si="1074"/>
        <v/>
      </c>
      <c r="Y9675" s="54" t="str">
        <f t="shared" si="1075"/>
        <v/>
      </c>
    </row>
    <row r="9676" spans="17:25" x14ac:dyDescent="0.25">
      <c r="Q9676" s="47">
        <f t="shared" si="1071"/>
        <v>2018</v>
      </c>
      <c r="R9676" s="48" t="str">
        <f t="shared" si="1069"/>
        <v>20185</v>
      </c>
      <c r="S9676" s="49">
        <v>43238</v>
      </c>
      <c r="T9676" s="55">
        <v>2886.23</v>
      </c>
      <c r="U9676" s="50">
        <f t="shared" si="1070"/>
        <v>2861.8258064516144</v>
      </c>
      <c r="V9676" s="51">
        <f t="shared" si="1072"/>
        <v>2956.4302739726036</v>
      </c>
      <c r="W9676" s="53">
        <f t="shared" si="1073"/>
        <v>7.2800371330754565E-3</v>
      </c>
      <c r="X9676" s="53" t="str">
        <f t="shared" si="1074"/>
        <v/>
      </c>
      <c r="Y9676" s="54" t="str">
        <f t="shared" si="1075"/>
        <v/>
      </c>
    </row>
    <row r="9677" spans="17:25" x14ac:dyDescent="0.25">
      <c r="Q9677" s="47">
        <f t="shared" si="1071"/>
        <v>2018</v>
      </c>
      <c r="R9677" s="48" t="str">
        <f t="shared" si="1069"/>
        <v>20185</v>
      </c>
      <c r="S9677" s="49">
        <v>43239</v>
      </c>
      <c r="T9677" s="55">
        <v>2925.67</v>
      </c>
      <c r="U9677" s="50">
        <f t="shared" si="1070"/>
        <v>2861.8258064516144</v>
      </c>
      <c r="V9677" s="51">
        <f t="shared" si="1072"/>
        <v>2956.4302739726036</v>
      </c>
      <c r="W9677" s="53">
        <f t="shared" si="1073"/>
        <v>1.3664884641903186E-2</v>
      </c>
      <c r="X9677" s="53" t="str">
        <f t="shared" si="1074"/>
        <v/>
      </c>
      <c r="Y9677" s="54" t="str">
        <f t="shared" si="1075"/>
        <v/>
      </c>
    </row>
    <row r="9678" spans="17:25" x14ac:dyDescent="0.25">
      <c r="Q9678" s="47">
        <f t="shared" si="1071"/>
        <v>2018</v>
      </c>
      <c r="R9678" s="48" t="str">
        <f t="shared" si="1069"/>
        <v>20185</v>
      </c>
      <c r="S9678" s="49">
        <v>43240</v>
      </c>
      <c r="T9678" s="55">
        <v>2925.67</v>
      </c>
      <c r="U9678" s="50">
        <f t="shared" si="1070"/>
        <v>2861.8258064516144</v>
      </c>
      <c r="V9678" s="51">
        <f t="shared" si="1072"/>
        <v>2956.4302739726036</v>
      </c>
      <c r="W9678" s="53">
        <f t="shared" si="1073"/>
        <v>0</v>
      </c>
      <c r="X9678" s="53" t="str">
        <f t="shared" si="1074"/>
        <v/>
      </c>
      <c r="Y9678" s="54" t="str">
        <f t="shared" si="1075"/>
        <v/>
      </c>
    </row>
    <row r="9679" spans="17:25" x14ac:dyDescent="0.25">
      <c r="Q9679" s="47">
        <f t="shared" si="1071"/>
        <v>2018</v>
      </c>
      <c r="R9679" s="48" t="str">
        <f t="shared" si="1069"/>
        <v>20185</v>
      </c>
      <c r="S9679" s="49">
        <v>43241</v>
      </c>
      <c r="T9679" s="55">
        <v>2925.67</v>
      </c>
      <c r="U9679" s="50">
        <f t="shared" si="1070"/>
        <v>2861.8258064516144</v>
      </c>
      <c r="V9679" s="51">
        <f t="shared" si="1072"/>
        <v>2956.4302739726036</v>
      </c>
      <c r="W9679" s="53">
        <f t="shared" si="1073"/>
        <v>0</v>
      </c>
      <c r="X9679" s="53" t="str">
        <f t="shared" si="1074"/>
        <v/>
      </c>
      <c r="Y9679" s="54" t="str">
        <f t="shared" si="1075"/>
        <v/>
      </c>
    </row>
    <row r="9680" spans="17:25" x14ac:dyDescent="0.25">
      <c r="Q9680" s="47">
        <f t="shared" si="1071"/>
        <v>2018</v>
      </c>
      <c r="R9680" s="48" t="str">
        <f t="shared" si="1069"/>
        <v>20185</v>
      </c>
      <c r="S9680" s="49">
        <v>43242</v>
      </c>
      <c r="T9680" s="55">
        <v>2897.37</v>
      </c>
      <c r="U9680" s="50">
        <f t="shared" si="1070"/>
        <v>2861.8258064516144</v>
      </c>
      <c r="V9680" s="51">
        <f t="shared" si="1072"/>
        <v>2956.4302739726036</v>
      </c>
      <c r="W9680" s="53">
        <f t="shared" si="1073"/>
        <v>-9.6729979799499155E-3</v>
      </c>
      <c r="X9680" s="53" t="str">
        <f t="shared" si="1074"/>
        <v/>
      </c>
      <c r="Y9680" s="54" t="str">
        <f t="shared" si="1075"/>
        <v/>
      </c>
    </row>
    <row r="9681" spans="17:25" x14ac:dyDescent="0.25">
      <c r="Q9681" s="47">
        <f t="shared" si="1071"/>
        <v>2018</v>
      </c>
      <c r="R9681" s="48" t="str">
        <f t="shared" si="1069"/>
        <v>20185</v>
      </c>
      <c r="S9681" s="49">
        <v>43243</v>
      </c>
      <c r="T9681" s="55">
        <v>2851.42</v>
      </c>
      <c r="U9681" s="50">
        <f t="shared" si="1070"/>
        <v>2861.8258064516144</v>
      </c>
      <c r="V9681" s="51">
        <f t="shared" si="1072"/>
        <v>2956.4302739726036</v>
      </c>
      <c r="W9681" s="53">
        <f t="shared" si="1073"/>
        <v>-1.5859210249295042E-2</v>
      </c>
      <c r="X9681" s="53" t="str">
        <f t="shared" si="1074"/>
        <v/>
      </c>
      <c r="Y9681" s="54" t="str">
        <f t="shared" si="1075"/>
        <v/>
      </c>
    </row>
    <row r="9682" spans="17:25" x14ac:dyDescent="0.25">
      <c r="Q9682" s="47">
        <f t="shared" si="1071"/>
        <v>2018</v>
      </c>
      <c r="R9682" s="48" t="str">
        <f t="shared" si="1069"/>
        <v>20185</v>
      </c>
      <c r="S9682" s="49">
        <v>43244</v>
      </c>
      <c r="T9682" s="55">
        <v>2863.24</v>
      </c>
      <c r="U9682" s="50">
        <f t="shared" si="1070"/>
        <v>2861.8258064516144</v>
      </c>
      <c r="V9682" s="51">
        <f t="shared" si="1072"/>
        <v>2956.4302739726036</v>
      </c>
      <c r="W9682" s="53">
        <f t="shared" si="1073"/>
        <v>4.1453030419931203E-3</v>
      </c>
      <c r="X9682" s="53" t="str">
        <f t="shared" si="1074"/>
        <v/>
      </c>
      <c r="Y9682" s="54" t="str">
        <f t="shared" si="1075"/>
        <v/>
      </c>
    </row>
    <row r="9683" spans="17:25" x14ac:dyDescent="0.25">
      <c r="Q9683" s="47">
        <f t="shared" si="1071"/>
        <v>2018</v>
      </c>
      <c r="R9683" s="48" t="str">
        <f t="shared" si="1069"/>
        <v>20185</v>
      </c>
      <c r="S9683" s="49">
        <v>43245</v>
      </c>
      <c r="T9683" s="55">
        <v>2863.12</v>
      </c>
      <c r="U9683" s="50">
        <f t="shared" si="1070"/>
        <v>2861.8258064516144</v>
      </c>
      <c r="V9683" s="51">
        <f t="shared" si="1072"/>
        <v>2956.4302739726036</v>
      </c>
      <c r="W9683" s="53">
        <f t="shared" si="1073"/>
        <v>-4.1910562858848976E-5</v>
      </c>
      <c r="X9683" s="53" t="str">
        <f t="shared" si="1074"/>
        <v/>
      </c>
      <c r="Y9683" s="54" t="str">
        <f t="shared" si="1075"/>
        <v/>
      </c>
    </row>
    <row r="9684" spans="17:25" x14ac:dyDescent="0.25">
      <c r="Q9684" s="47">
        <f t="shared" si="1071"/>
        <v>2018</v>
      </c>
      <c r="R9684" s="48" t="str">
        <f t="shared" si="1069"/>
        <v>20185</v>
      </c>
      <c r="S9684" s="49">
        <v>43246</v>
      </c>
      <c r="T9684" s="55">
        <v>2887.16</v>
      </c>
      <c r="U9684" s="50">
        <f t="shared" si="1070"/>
        <v>2861.8258064516144</v>
      </c>
      <c r="V9684" s="51">
        <f t="shared" si="1072"/>
        <v>2956.4302739726036</v>
      </c>
      <c r="W9684" s="53">
        <f t="shared" si="1073"/>
        <v>8.3964346586939964E-3</v>
      </c>
      <c r="X9684" s="53" t="str">
        <f t="shared" si="1074"/>
        <v/>
      </c>
      <c r="Y9684" s="54" t="str">
        <f t="shared" si="1075"/>
        <v/>
      </c>
    </row>
    <row r="9685" spans="17:25" x14ac:dyDescent="0.25">
      <c r="Q9685" s="47">
        <f t="shared" si="1071"/>
        <v>2018</v>
      </c>
      <c r="R9685" s="48" t="str">
        <f t="shared" si="1069"/>
        <v>20185</v>
      </c>
      <c r="S9685" s="49">
        <v>43247</v>
      </c>
      <c r="T9685" s="55">
        <v>2887.16</v>
      </c>
      <c r="U9685" s="50">
        <f t="shared" si="1070"/>
        <v>2861.8258064516144</v>
      </c>
      <c r="V9685" s="51">
        <f t="shared" si="1072"/>
        <v>2956.4302739726036</v>
      </c>
      <c r="W9685" s="53">
        <f t="shared" si="1073"/>
        <v>0</v>
      </c>
      <c r="X9685" s="53" t="str">
        <f t="shared" si="1074"/>
        <v/>
      </c>
      <c r="Y9685" s="54" t="str">
        <f t="shared" si="1075"/>
        <v/>
      </c>
    </row>
    <row r="9686" spans="17:25" x14ac:dyDescent="0.25">
      <c r="Q9686" s="47">
        <f t="shared" si="1071"/>
        <v>2018</v>
      </c>
      <c r="R9686" s="48" t="str">
        <f t="shared" si="1069"/>
        <v>20185</v>
      </c>
      <c r="S9686" s="49">
        <v>43248</v>
      </c>
      <c r="T9686" s="55">
        <v>2887.16</v>
      </c>
      <c r="U9686" s="50">
        <f t="shared" si="1070"/>
        <v>2861.8258064516144</v>
      </c>
      <c r="V9686" s="51">
        <f t="shared" si="1072"/>
        <v>2956.4302739726036</v>
      </c>
      <c r="W9686" s="53">
        <f t="shared" si="1073"/>
        <v>0</v>
      </c>
      <c r="X9686" s="53" t="str">
        <f t="shared" si="1074"/>
        <v/>
      </c>
      <c r="Y9686" s="54" t="str">
        <f t="shared" si="1075"/>
        <v/>
      </c>
    </row>
    <row r="9687" spans="17:25" x14ac:dyDescent="0.25">
      <c r="Q9687" s="47">
        <f t="shared" si="1071"/>
        <v>2018</v>
      </c>
      <c r="R9687" s="48" t="str">
        <f t="shared" si="1069"/>
        <v>20185</v>
      </c>
      <c r="S9687" s="49">
        <v>43249</v>
      </c>
      <c r="T9687" s="55">
        <v>2887.16</v>
      </c>
      <c r="U9687" s="50">
        <f t="shared" si="1070"/>
        <v>2861.8258064516144</v>
      </c>
      <c r="V9687" s="51">
        <f t="shared" si="1072"/>
        <v>2956.4302739726036</v>
      </c>
      <c r="W9687" s="53">
        <f t="shared" si="1073"/>
        <v>0</v>
      </c>
      <c r="X9687" s="53" t="str">
        <f t="shared" si="1074"/>
        <v/>
      </c>
      <c r="Y9687" s="54" t="str">
        <f t="shared" si="1075"/>
        <v/>
      </c>
    </row>
    <row r="9688" spans="17:25" x14ac:dyDescent="0.25">
      <c r="Q9688" s="47">
        <f t="shared" si="1071"/>
        <v>2018</v>
      </c>
      <c r="R9688" s="48" t="str">
        <f t="shared" si="1069"/>
        <v>20185</v>
      </c>
      <c r="S9688" s="49">
        <v>43250</v>
      </c>
      <c r="T9688" s="55">
        <v>2893.82</v>
      </c>
      <c r="U9688" s="50">
        <f t="shared" si="1070"/>
        <v>2861.8258064516144</v>
      </c>
      <c r="V9688" s="51">
        <f t="shared" si="1072"/>
        <v>2956.4302739726036</v>
      </c>
      <c r="W9688" s="53">
        <f t="shared" si="1073"/>
        <v>2.3067651255905819E-3</v>
      </c>
      <c r="X9688" s="53" t="str">
        <f t="shared" si="1074"/>
        <v/>
      </c>
      <c r="Y9688" s="54" t="str">
        <f t="shared" si="1075"/>
        <v/>
      </c>
    </row>
    <row r="9689" spans="17:25" x14ac:dyDescent="0.25">
      <c r="Q9689" s="47">
        <f t="shared" si="1071"/>
        <v>2018</v>
      </c>
      <c r="R9689" s="48" t="str">
        <f t="shared" si="1069"/>
        <v>20185</v>
      </c>
      <c r="S9689" s="49">
        <v>43251</v>
      </c>
      <c r="T9689" s="55">
        <v>2879.32</v>
      </c>
      <c r="U9689" s="50">
        <f t="shared" si="1070"/>
        <v>2861.8258064516144</v>
      </c>
      <c r="V9689" s="51">
        <f t="shared" si="1072"/>
        <v>2956.4302739726036</v>
      </c>
      <c r="W9689" s="53">
        <f t="shared" si="1073"/>
        <v>-5.0106779274453617E-3</v>
      </c>
      <c r="X9689" s="53" t="str">
        <f t="shared" si="1074"/>
        <v/>
      </c>
      <c r="Y9689" s="54" t="str">
        <f t="shared" si="1075"/>
        <v/>
      </c>
    </row>
    <row r="9690" spans="17:25" x14ac:dyDescent="0.25">
      <c r="Q9690" s="47">
        <f t="shared" si="1071"/>
        <v>2018</v>
      </c>
      <c r="R9690" s="48" t="str">
        <f t="shared" si="1069"/>
        <v>20186</v>
      </c>
      <c r="S9690" s="49">
        <v>43252</v>
      </c>
      <c r="T9690" s="55">
        <v>2889.32</v>
      </c>
      <c r="U9690" s="50">
        <f t="shared" si="1070"/>
        <v>2889.6889999999994</v>
      </c>
      <c r="V9690" s="51">
        <f t="shared" si="1072"/>
        <v>2956.4302739726036</v>
      </c>
      <c r="W9690" s="53">
        <f t="shared" si="1073"/>
        <v>3.4730422460858001E-3</v>
      </c>
      <c r="X9690" s="53">
        <f t="shared" si="1074"/>
        <v>9.7361598618515011E-3</v>
      </c>
      <c r="Y9690" s="54" t="str">
        <f t="shared" si="1075"/>
        <v/>
      </c>
    </row>
    <row r="9691" spans="17:25" x14ac:dyDescent="0.25">
      <c r="Q9691" s="47">
        <f t="shared" si="1071"/>
        <v>2018</v>
      </c>
      <c r="R9691" s="48" t="str">
        <f t="shared" si="1069"/>
        <v>20186</v>
      </c>
      <c r="S9691" s="49">
        <v>43253</v>
      </c>
      <c r="T9691" s="55">
        <v>2868.22</v>
      </c>
      <c r="U9691" s="50">
        <f t="shared" si="1070"/>
        <v>2889.6889999999994</v>
      </c>
      <c r="V9691" s="51">
        <f t="shared" si="1072"/>
        <v>2956.4302739726036</v>
      </c>
      <c r="W9691" s="53">
        <f t="shared" si="1073"/>
        <v>-7.3027563578974553E-3</v>
      </c>
      <c r="X9691" s="53" t="str">
        <f t="shared" si="1074"/>
        <v/>
      </c>
      <c r="Y9691" s="54" t="str">
        <f t="shared" si="1075"/>
        <v/>
      </c>
    </row>
    <row r="9692" spans="17:25" x14ac:dyDescent="0.25">
      <c r="Q9692" s="47">
        <f t="shared" si="1071"/>
        <v>2018</v>
      </c>
      <c r="R9692" s="48" t="str">
        <f t="shared" si="1069"/>
        <v>20186</v>
      </c>
      <c r="S9692" s="49">
        <v>43254</v>
      </c>
      <c r="T9692" s="55">
        <v>2868.22</v>
      </c>
      <c r="U9692" s="50">
        <f t="shared" si="1070"/>
        <v>2889.6889999999994</v>
      </c>
      <c r="V9692" s="51">
        <f t="shared" si="1072"/>
        <v>2956.4302739726036</v>
      </c>
      <c r="W9692" s="53">
        <f t="shared" si="1073"/>
        <v>0</v>
      </c>
      <c r="X9692" s="53" t="str">
        <f t="shared" si="1074"/>
        <v/>
      </c>
      <c r="Y9692" s="54" t="str">
        <f t="shared" si="1075"/>
        <v/>
      </c>
    </row>
    <row r="9693" spans="17:25" x14ac:dyDescent="0.25">
      <c r="Q9693" s="47">
        <f t="shared" si="1071"/>
        <v>2018</v>
      </c>
      <c r="R9693" s="48" t="str">
        <f t="shared" si="1069"/>
        <v>20186</v>
      </c>
      <c r="S9693" s="49">
        <v>43255</v>
      </c>
      <c r="T9693" s="55">
        <v>2868.22</v>
      </c>
      <c r="U9693" s="50">
        <f t="shared" si="1070"/>
        <v>2889.6889999999994</v>
      </c>
      <c r="V9693" s="51">
        <f t="shared" si="1072"/>
        <v>2956.4302739726036</v>
      </c>
      <c r="W9693" s="53">
        <f t="shared" si="1073"/>
        <v>0</v>
      </c>
      <c r="X9693" s="53" t="str">
        <f t="shared" si="1074"/>
        <v/>
      </c>
      <c r="Y9693" s="54" t="str">
        <f t="shared" si="1075"/>
        <v/>
      </c>
    </row>
    <row r="9694" spans="17:25" x14ac:dyDescent="0.25">
      <c r="Q9694" s="47">
        <f t="shared" si="1071"/>
        <v>2018</v>
      </c>
      <c r="R9694" s="48" t="str">
        <f t="shared" si="1069"/>
        <v>20186</v>
      </c>
      <c r="S9694" s="49">
        <v>43256</v>
      </c>
      <c r="T9694" s="55">
        <v>2868.22</v>
      </c>
      <c r="U9694" s="50">
        <f t="shared" si="1070"/>
        <v>2889.6889999999994</v>
      </c>
      <c r="V9694" s="51">
        <f t="shared" si="1072"/>
        <v>2956.4302739726036</v>
      </c>
      <c r="W9694" s="53">
        <f t="shared" si="1073"/>
        <v>0</v>
      </c>
      <c r="X9694" s="53" t="str">
        <f t="shared" si="1074"/>
        <v/>
      </c>
      <c r="Y9694" s="54" t="str">
        <f t="shared" si="1075"/>
        <v/>
      </c>
    </row>
    <row r="9695" spans="17:25" x14ac:dyDescent="0.25">
      <c r="Q9695" s="47">
        <f t="shared" si="1071"/>
        <v>2018</v>
      </c>
      <c r="R9695" s="48" t="str">
        <f t="shared" si="1069"/>
        <v>20186</v>
      </c>
      <c r="S9695" s="49">
        <v>43257</v>
      </c>
      <c r="T9695" s="55">
        <v>2865.37</v>
      </c>
      <c r="U9695" s="50">
        <f t="shared" si="1070"/>
        <v>2889.6889999999994</v>
      </c>
      <c r="V9695" s="51">
        <f t="shared" si="1072"/>
        <v>2956.4302739726036</v>
      </c>
      <c r="W9695" s="53">
        <f t="shared" si="1073"/>
        <v>-9.9364762814568852E-4</v>
      </c>
      <c r="X9695" s="53" t="str">
        <f t="shared" si="1074"/>
        <v/>
      </c>
      <c r="Y9695" s="54" t="str">
        <f t="shared" si="1075"/>
        <v/>
      </c>
    </row>
    <row r="9696" spans="17:25" x14ac:dyDescent="0.25">
      <c r="Q9696" s="47">
        <f t="shared" si="1071"/>
        <v>2018</v>
      </c>
      <c r="R9696" s="48" t="str">
        <f t="shared" si="1069"/>
        <v>20186</v>
      </c>
      <c r="S9696" s="49">
        <v>43258</v>
      </c>
      <c r="T9696" s="55">
        <v>2828.42</v>
      </c>
      <c r="U9696" s="50">
        <f t="shared" si="1070"/>
        <v>2889.6889999999994</v>
      </c>
      <c r="V9696" s="51">
        <f t="shared" si="1072"/>
        <v>2956.4302739726036</v>
      </c>
      <c r="W9696" s="53">
        <f t="shared" si="1073"/>
        <v>-1.2895367788453127E-2</v>
      </c>
      <c r="X9696" s="53" t="str">
        <f t="shared" si="1074"/>
        <v/>
      </c>
      <c r="Y9696" s="54" t="str">
        <f t="shared" si="1075"/>
        <v/>
      </c>
    </row>
    <row r="9697" spans="17:25" x14ac:dyDescent="0.25">
      <c r="Q9697" s="47">
        <f t="shared" si="1071"/>
        <v>2018</v>
      </c>
      <c r="R9697" s="48" t="str">
        <f t="shared" si="1069"/>
        <v>20186</v>
      </c>
      <c r="S9697" s="49">
        <v>43259</v>
      </c>
      <c r="T9697" s="55">
        <v>2835.78</v>
      </c>
      <c r="U9697" s="50">
        <f t="shared" si="1070"/>
        <v>2889.6889999999994</v>
      </c>
      <c r="V9697" s="51">
        <f t="shared" si="1072"/>
        <v>2956.4302739726036</v>
      </c>
      <c r="W9697" s="53">
        <f t="shared" si="1073"/>
        <v>2.602159509549562E-3</v>
      </c>
      <c r="X9697" s="53" t="str">
        <f t="shared" si="1074"/>
        <v/>
      </c>
      <c r="Y9697" s="54" t="str">
        <f t="shared" si="1075"/>
        <v/>
      </c>
    </row>
    <row r="9698" spans="17:25" x14ac:dyDescent="0.25">
      <c r="Q9698" s="47">
        <f t="shared" si="1071"/>
        <v>2018</v>
      </c>
      <c r="R9698" s="48" t="str">
        <f t="shared" si="1069"/>
        <v>20186</v>
      </c>
      <c r="S9698" s="49">
        <v>43260</v>
      </c>
      <c r="T9698" s="55">
        <v>2855.8</v>
      </c>
      <c r="U9698" s="50">
        <f t="shared" si="1070"/>
        <v>2889.6889999999994</v>
      </c>
      <c r="V9698" s="51">
        <f t="shared" si="1072"/>
        <v>2956.4302739726036</v>
      </c>
      <c r="W9698" s="53">
        <f t="shared" si="1073"/>
        <v>7.0597860200720675E-3</v>
      </c>
      <c r="X9698" s="53" t="str">
        <f t="shared" si="1074"/>
        <v/>
      </c>
      <c r="Y9698" s="54" t="str">
        <f t="shared" si="1075"/>
        <v/>
      </c>
    </row>
    <row r="9699" spans="17:25" x14ac:dyDescent="0.25">
      <c r="Q9699" s="47">
        <f t="shared" si="1071"/>
        <v>2018</v>
      </c>
      <c r="R9699" s="48" t="str">
        <f t="shared" si="1069"/>
        <v>20186</v>
      </c>
      <c r="S9699" s="49">
        <v>43261</v>
      </c>
      <c r="T9699" s="55">
        <v>2855.8</v>
      </c>
      <c r="U9699" s="50">
        <f t="shared" si="1070"/>
        <v>2889.6889999999994</v>
      </c>
      <c r="V9699" s="51">
        <f t="shared" si="1072"/>
        <v>2956.4302739726036</v>
      </c>
      <c r="W9699" s="53">
        <f t="shared" si="1073"/>
        <v>0</v>
      </c>
      <c r="X9699" s="53" t="str">
        <f t="shared" si="1074"/>
        <v/>
      </c>
      <c r="Y9699" s="54" t="str">
        <f t="shared" si="1075"/>
        <v/>
      </c>
    </row>
    <row r="9700" spans="17:25" x14ac:dyDescent="0.25">
      <c r="Q9700" s="47">
        <f t="shared" si="1071"/>
        <v>2018</v>
      </c>
      <c r="R9700" s="48" t="str">
        <f t="shared" si="1069"/>
        <v>20186</v>
      </c>
      <c r="S9700" s="49">
        <v>43262</v>
      </c>
      <c r="T9700" s="55">
        <v>2855.8</v>
      </c>
      <c r="U9700" s="50">
        <f t="shared" si="1070"/>
        <v>2889.6889999999994</v>
      </c>
      <c r="V9700" s="51">
        <f t="shared" si="1072"/>
        <v>2956.4302739726036</v>
      </c>
      <c r="W9700" s="53">
        <f t="shared" si="1073"/>
        <v>0</v>
      </c>
      <c r="X9700" s="53" t="str">
        <f t="shared" si="1074"/>
        <v/>
      </c>
      <c r="Y9700" s="54" t="str">
        <f t="shared" si="1075"/>
        <v/>
      </c>
    </row>
    <row r="9701" spans="17:25" x14ac:dyDescent="0.25">
      <c r="Q9701" s="47">
        <f t="shared" si="1071"/>
        <v>2018</v>
      </c>
      <c r="R9701" s="48" t="str">
        <f t="shared" si="1069"/>
        <v>20186</v>
      </c>
      <c r="S9701" s="49">
        <v>43263</v>
      </c>
      <c r="T9701" s="55">
        <v>2855.8</v>
      </c>
      <c r="U9701" s="50">
        <f t="shared" si="1070"/>
        <v>2889.6889999999994</v>
      </c>
      <c r="V9701" s="51">
        <f t="shared" si="1072"/>
        <v>2956.4302739726036</v>
      </c>
      <c r="W9701" s="53">
        <f t="shared" si="1073"/>
        <v>0</v>
      </c>
      <c r="X9701" s="53" t="str">
        <f t="shared" si="1074"/>
        <v/>
      </c>
      <c r="Y9701" s="54" t="str">
        <f t="shared" si="1075"/>
        <v/>
      </c>
    </row>
    <row r="9702" spans="17:25" x14ac:dyDescent="0.25">
      <c r="Q9702" s="47">
        <f t="shared" si="1071"/>
        <v>2018</v>
      </c>
      <c r="R9702" s="48" t="str">
        <f t="shared" si="1069"/>
        <v>20186</v>
      </c>
      <c r="S9702" s="49">
        <v>43264</v>
      </c>
      <c r="T9702" s="55">
        <v>2857.11</v>
      </c>
      <c r="U9702" s="50">
        <f t="shared" si="1070"/>
        <v>2889.6889999999994</v>
      </c>
      <c r="V9702" s="51">
        <f t="shared" si="1072"/>
        <v>2956.4302739726036</v>
      </c>
      <c r="W9702" s="53">
        <f t="shared" si="1073"/>
        <v>4.5871559633026138E-4</v>
      </c>
      <c r="X9702" s="53" t="str">
        <f t="shared" si="1074"/>
        <v/>
      </c>
      <c r="Y9702" s="54" t="str">
        <f t="shared" si="1075"/>
        <v/>
      </c>
    </row>
    <row r="9703" spans="17:25" x14ac:dyDescent="0.25">
      <c r="Q9703" s="47">
        <f t="shared" si="1071"/>
        <v>2018</v>
      </c>
      <c r="R9703" s="48" t="str">
        <f t="shared" si="1069"/>
        <v>20186</v>
      </c>
      <c r="S9703" s="49">
        <v>43265</v>
      </c>
      <c r="T9703" s="55">
        <v>2859.17</v>
      </c>
      <c r="U9703" s="50">
        <f t="shared" si="1070"/>
        <v>2889.6889999999994</v>
      </c>
      <c r="V9703" s="51">
        <f t="shared" si="1072"/>
        <v>2956.4302739726036</v>
      </c>
      <c r="W9703" s="53">
        <f t="shared" si="1073"/>
        <v>7.2100829159538193E-4</v>
      </c>
      <c r="X9703" s="53" t="str">
        <f t="shared" si="1074"/>
        <v/>
      </c>
      <c r="Y9703" s="54" t="str">
        <f t="shared" si="1075"/>
        <v/>
      </c>
    </row>
    <row r="9704" spans="17:25" x14ac:dyDescent="0.25">
      <c r="Q9704" s="47">
        <f t="shared" si="1071"/>
        <v>2018</v>
      </c>
      <c r="R9704" s="48" t="str">
        <f t="shared" si="1069"/>
        <v>20186</v>
      </c>
      <c r="S9704" s="49">
        <v>43266</v>
      </c>
      <c r="T9704" s="55">
        <v>2859.78</v>
      </c>
      <c r="U9704" s="50">
        <f t="shared" si="1070"/>
        <v>2889.6889999999994</v>
      </c>
      <c r="V9704" s="51">
        <f t="shared" si="1072"/>
        <v>2956.4302739726036</v>
      </c>
      <c r="W9704" s="53">
        <f t="shared" si="1073"/>
        <v>2.1334862914756947E-4</v>
      </c>
      <c r="X9704" s="53" t="str">
        <f t="shared" si="1074"/>
        <v/>
      </c>
      <c r="Y9704" s="54" t="str">
        <f t="shared" si="1075"/>
        <v/>
      </c>
    </row>
    <row r="9705" spans="17:25" x14ac:dyDescent="0.25">
      <c r="Q9705" s="47">
        <f t="shared" si="1071"/>
        <v>2018</v>
      </c>
      <c r="R9705" s="48" t="str">
        <f t="shared" si="1069"/>
        <v>20186</v>
      </c>
      <c r="S9705" s="49">
        <v>43267</v>
      </c>
      <c r="T9705" s="55">
        <v>2890.06</v>
      </c>
      <c r="U9705" s="50">
        <f t="shared" si="1070"/>
        <v>2889.6889999999994</v>
      </c>
      <c r="V9705" s="51">
        <f t="shared" si="1072"/>
        <v>2956.4302739726036</v>
      </c>
      <c r="W9705" s="53">
        <f t="shared" si="1073"/>
        <v>1.058822706641771E-2</v>
      </c>
      <c r="X9705" s="53" t="str">
        <f t="shared" si="1074"/>
        <v/>
      </c>
      <c r="Y9705" s="54" t="str">
        <f t="shared" si="1075"/>
        <v/>
      </c>
    </row>
    <row r="9706" spans="17:25" x14ac:dyDescent="0.25">
      <c r="Q9706" s="47">
        <f t="shared" si="1071"/>
        <v>2018</v>
      </c>
      <c r="R9706" s="48" t="str">
        <f t="shared" si="1069"/>
        <v>20186</v>
      </c>
      <c r="S9706" s="49">
        <v>43268</v>
      </c>
      <c r="T9706" s="55">
        <v>2890.06</v>
      </c>
      <c r="U9706" s="50">
        <f t="shared" si="1070"/>
        <v>2889.6889999999994</v>
      </c>
      <c r="V9706" s="51">
        <f t="shared" si="1072"/>
        <v>2956.4302739726036</v>
      </c>
      <c r="W9706" s="53">
        <f t="shared" si="1073"/>
        <v>0</v>
      </c>
      <c r="X9706" s="53" t="str">
        <f t="shared" si="1074"/>
        <v/>
      </c>
      <c r="Y9706" s="54" t="str">
        <f t="shared" si="1075"/>
        <v/>
      </c>
    </row>
    <row r="9707" spans="17:25" x14ac:dyDescent="0.25">
      <c r="Q9707" s="47">
        <f t="shared" si="1071"/>
        <v>2018</v>
      </c>
      <c r="R9707" s="48" t="str">
        <f t="shared" si="1069"/>
        <v>20186</v>
      </c>
      <c r="S9707" s="49">
        <v>43269</v>
      </c>
      <c r="T9707" s="55">
        <v>2890.06</v>
      </c>
      <c r="U9707" s="50">
        <f t="shared" si="1070"/>
        <v>2889.6889999999994</v>
      </c>
      <c r="V9707" s="51">
        <f t="shared" si="1072"/>
        <v>2956.4302739726036</v>
      </c>
      <c r="W9707" s="53">
        <f t="shared" si="1073"/>
        <v>0</v>
      </c>
      <c r="X9707" s="53" t="str">
        <f t="shared" si="1074"/>
        <v/>
      </c>
      <c r="Y9707" s="54" t="str">
        <f t="shared" si="1075"/>
        <v/>
      </c>
    </row>
    <row r="9708" spans="17:25" x14ac:dyDescent="0.25">
      <c r="Q9708" s="47">
        <f t="shared" si="1071"/>
        <v>2018</v>
      </c>
      <c r="R9708" s="48" t="str">
        <f t="shared" si="1069"/>
        <v>20186</v>
      </c>
      <c r="S9708" s="49">
        <v>43270</v>
      </c>
      <c r="T9708" s="55">
        <v>2919.14</v>
      </c>
      <c r="U9708" s="50">
        <f t="shared" si="1070"/>
        <v>2889.6889999999994</v>
      </c>
      <c r="V9708" s="51">
        <f t="shared" si="1072"/>
        <v>2956.4302739726036</v>
      </c>
      <c r="W9708" s="53">
        <f t="shared" si="1073"/>
        <v>1.0062074835816448E-2</v>
      </c>
      <c r="X9708" s="53" t="str">
        <f t="shared" si="1074"/>
        <v/>
      </c>
      <c r="Y9708" s="54" t="str">
        <f t="shared" si="1075"/>
        <v/>
      </c>
    </row>
    <row r="9709" spans="17:25" x14ac:dyDescent="0.25">
      <c r="Q9709" s="47">
        <f t="shared" si="1071"/>
        <v>2018</v>
      </c>
      <c r="R9709" s="48" t="str">
        <f t="shared" si="1069"/>
        <v>20186</v>
      </c>
      <c r="S9709" s="49">
        <v>43271</v>
      </c>
      <c r="T9709" s="55">
        <v>2931.78</v>
      </c>
      <c r="U9709" s="50">
        <f t="shared" si="1070"/>
        <v>2889.6889999999994</v>
      </c>
      <c r="V9709" s="51">
        <f t="shared" si="1072"/>
        <v>2956.4302739726036</v>
      </c>
      <c r="W9709" s="53">
        <f t="shared" si="1073"/>
        <v>4.3300424097509893E-3</v>
      </c>
      <c r="X9709" s="53" t="str">
        <f t="shared" si="1074"/>
        <v/>
      </c>
      <c r="Y9709" s="54" t="str">
        <f t="shared" si="1075"/>
        <v/>
      </c>
    </row>
    <row r="9710" spans="17:25" x14ac:dyDescent="0.25">
      <c r="Q9710" s="47">
        <f t="shared" si="1071"/>
        <v>2018</v>
      </c>
      <c r="R9710" s="48" t="str">
        <f t="shared" si="1069"/>
        <v>20186</v>
      </c>
      <c r="S9710" s="49">
        <v>43272</v>
      </c>
      <c r="T9710" s="55">
        <v>2916.49</v>
      </c>
      <c r="U9710" s="50">
        <f t="shared" si="1070"/>
        <v>2889.6889999999994</v>
      </c>
      <c r="V9710" s="51">
        <f t="shared" si="1072"/>
        <v>2956.4302739726036</v>
      </c>
      <c r="W9710" s="53">
        <f t="shared" si="1073"/>
        <v>-5.2152617181372429E-3</v>
      </c>
      <c r="X9710" s="53" t="str">
        <f t="shared" si="1074"/>
        <v/>
      </c>
      <c r="Y9710" s="54" t="str">
        <f t="shared" si="1075"/>
        <v/>
      </c>
    </row>
    <row r="9711" spans="17:25" x14ac:dyDescent="0.25">
      <c r="Q9711" s="47">
        <f t="shared" si="1071"/>
        <v>2018</v>
      </c>
      <c r="R9711" s="48" t="str">
        <f t="shared" si="1069"/>
        <v>20186</v>
      </c>
      <c r="S9711" s="49">
        <v>43273</v>
      </c>
      <c r="T9711" s="55">
        <v>2944.82</v>
      </c>
      <c r="U9711" s="50">
        <f t="shared" si="1070"/>
        <v>2889.6889999999994</v>
      </c>
      <c r="V9711" s="51">
        <f t="shared" si="1072"/>
        <v>2956.4302739726036</v>
      </c>
      <c r="W9711" s="53">
        <f t="shared" si="1073"/>
        <v>9.7137312317203683E-3</v>
      </c>
      <c r="X9711" s="53" t="str">
        <f t="shared" si="1074"/>
        <v/>
      </c>
      <c r="Y9711" s="54" t="str">
        <f t="shared" si="1075"/>
        <v/>
      </c>
    </row>
    <row r="9712" spans="17:25" x14ac:dyDescent="0.25">
      <c r="Q9712" s="47">
        <f t="shared" si="1071"/>
        <v>2018</v>
      </c>
      <c r="R9712" s="48" t="str">
        <f t="shared" si="1069"/>
        <v>20186</v>
      </c>
      <c r="S9712" s="49">
        <v>43274</v>
      </c>
      <c r="T9712" s="55">
        <v>2918.22</v>
      </c>
      <c r="U9712" s="50">
        <f t="shared" si="1070"/>
        <v>2889.6889999999994</v>
      </c>
      <c r="V9712" s="51">
        <f t="shared" si="1072"/>
        <v>2956.4302739726036</v>
      </c>
      <c r="W9712" s="53">
        <f t="shared" si="1073"/>
        <v>-9.0328101547804129E-3</v>
      </c>
      <c r="X9712" s="53" t="str">
        <f t="shared" si="1074"/>
        <v/>
      </c>
      <c r="Y9712" s="54" t="str">
        <f t="shared" si="1075"/>
        <v/>
      </c>
    </row>
    <row r="9713" spans="17:25" x14ac:dyDescent="0.25">
      <c r="Q9713" s="47">
        <f t="shared" si="1071"/>
        <v>2018</v>
      </c>
      <c r="R9713" s="48" t="str">
        <f t="shared" si="1069"/>
        <v>20186</v>
      </c>
      <c r="S9713" s="49">
        <v>43275</v>
      </c>
      <c r="T9713" s="55">
        <v>2918.22</v>
      </c>
      <c r="U9713" s="50">
        <f t="shared" si="1070"/>
        <v>2889.6889999999994</v>
      </c>
      <c r="V9713" s="51">
        <f t="shared" si="1072"/>
        <v>2956.4302739726036</v>
      </c>
      <c r="W9713" s="53">
        <f t="shared" si="1073"/>
        <v>0</v>
      </c>
      <c r="X9713" s="53" t="str">
        <f t="shared" si="1074"/>
        <v/>
      </c>
      <c r="Y9713" s="54" t="str">
        <f t="shared" si="1075"/>
        <v/>
      </c>
    </row>
    <row r="9714" spans="17:25" x14ac:dyDescent="0.25">
      <c r="Q9714" s="47">
        <f t="shared" si="1071"/>
        <v>2018</v>
      </c>
      <c r="R9714" s="48" t="str">
        <f t="shared" si="1069"/>
        <v>20186</v>
      </c>
      <c r="S9714" s="49">
        <v>43276</v>
      </c>
      <c r="T9714" s="55">
        <v>2918.22</v>
      </c>
      <c r="U9714" s="50">
        <f t="shared" si="1070"/>
        <v>2889.6889999999994</v>
      </c>
      <c r="V9714" s="51">
        <f t="shared" si="1072"/>
        <v>2956.4302739726036</v>
      </c>
      <c r="W9714" s="53">
        <f t="shared" si="1073"/>
        <v>0</v>
      </c>
      <c r="X9714" s="53" t="str">
        <f t="shared" si="1074"/>
        <v/>
      </c>
      <c r="Y9714" s="54" t="str">
        <f t="shared" si="1075"/>
        <v/>
      </c>
    </row>
    <row r="9715" spans="17:25" x14ac:dyDescent="0.25">
      <c r="Q9715" s="47">
        <f t="shared" si="1071"/>
        <v>2018</v>
      </c>
      <c r="R9715" s="48" t="str">
        <f t="shared" si="1069"/>
        <v>20186</v>
      </c>
      <c r="S9715" s="49">
        <v>43277</v>
      </c>
      <c r="T9715" s="55">
        <v>2927.67</v>
      </c>
      <c r="U9715" s="50">
        <f t="shared" si="1070"/>
        <v>2889.6889999999994</v>
      </c>
      <c r="V9715" s="51">
        <f t="shared" si="1072"/>
        <v>2956.4302739726036</v>
      </c>
      <c r="W9715" s="53">
        <f t="shared" si="1073"/>
        <v>3.238275387051015E-3</v>
      </c>
      <c r="X9715" s="53" t="str">
        <f t="shared" si="1074"/>
        <v/>
      </c>
      <c r="Y9715" s="54" t="str">
        <f t="shared" si="1075"/>
        <v/>
      </c>
    </row>
    <row r="9716" spans="17:25" x14ac:dyDescent="0.25">
      <c r="Q9716" s="47">
        <f t="shared" si="1071"/>
        <v>2018</v>
      </c>
      <c r="R9716" s="48" t="str">
        <f t="shared" si="1069"/>
        <v>20186</v>
      </c>
      <c r="S9716" s="49">
        <v>43278</v>
      </c>
      <c r="T9716" s="55">
        <v>2924.1</v>
      </c>
      <c r="U9716" s="50">
        <f t="shared" si="1070"/>
        <v>2889.6889999999994</v>
      </c>
      <c r="V9716" s="51">
        <f t="shared" si="1072"/>
        <v>2956.4302739726036</v>
      </c>
      <c r="W9716" s="53">
        <f t="shared" si="1073"/>
        <v>-1.2193997274283497E-3</v>
      </c>
      <c r="X9716" s="53" t="str">
        <f t="shared" si="1074"/>
        <v/>
      </c>
      <c r="Y9716" s="54" t="str">
        <f t="shared" si="1075"/>
        <v/>
      </c>
    </row>
    <row r="9717" spans="17:25" x14ac:dyDescent="0.25">
      <c r="Q9717" s="47">
        <f t="shared" si="1071"/>
        <v>2018</v>
      </c>
      <c r="R9717" s="48" t="str">
        <f t="shared" si="1069"/>
        <v>20186</v>
      </c>
      <c r="S9717" s="49">
        <v>43279</v>
      </c>
      <c r="T9717" s="55">
        <v>2934.91</v>
      </c>
      <c r="U9717" s="50">
        <f t="shared" si="1070"/>
        <v>2889.6889999999994</v>
      </c>
      <c r="V9717" s="51">
        <f t="shared" si="1072"/>
        <v>2956.4302739726036</v>
      </c>
      <c r="W9717" s="53">
        <f t="shared" si="1073"/>
        <v>3.6968639923395941E-3</v>
      </c>
      <c r="X9717" s="53" t="str">
        <f t="shared" si="1074"/>
        <v/>
      </c>
      <c r="Y9717" s="54" t="str">
        <f t="shared" si="1075"/>
        <v/>
      </c>
    </row>
    <row r="9718" spans="17:25" x14ac:dyDescent="0.25">
      <c r="Q9718" s="47">
        <f t="shared" si="1071"/>
        <v>2018</v>
      </c>
      <c r="R9718" s="48" t="str">
        <f t="shared" si="1069"/>
        <v>20186</v>
      </c>
      <c r="S9718" s="49">
        <v>43280</v>
      </c>
      <c r="T9718" s="55">
        <v>2945.09</v>
      </c>
      <c r="U9718" s="50">
        <f t="shared" si="1070"/>
        <v>2889.6889999999994</v>
      </c>
      <c r="V9718" s="51">
        <f t="shared" si="1072"/>
        <v>2956.4302739726036</v>
      </c>
      <c r="W9718" s="53">
        <f t="shared" si="1073"/>
        <v>3.4685901782338657E-3</v>
      </c>
      <c r="X9718" s="53" t="str">
        <f t="shared" si="1074"/>
        <v/>
      </c>
      <c r="Y9718" s="54" t="str">
        <f t="shared" si="1075"/>
        <v/>
      </c>
    </row>
    <row r="9719" spans="17:25" x14ac:dyDescent="0.25">
      <c r="Q9719" s="47">
        <f t="shared" si="1071"/>
        <v>2018</v>
      </c>
      <c r="R9719" s="48" t="str">
        <f t="shared" si="1069"/>
        <v>20186</v>
      </c>
      <c r="S9719" s="49">
        <v>43281</v>
      </c>
      <c r="T9719" s="55">
        <v>2930.8</v>
      </c>
      <c r="U9719" s="50">
        <f t="shared" si="1070"/>
        <v>2889.6889999999994</v>
      </c>
      <c r="V9719" s="51">
        <f t="shared" si="1072"/>
        <v>2956.4302739726036</v>
      </c>
      <c r="W9719" s="53">
        <f t="shared" si="1073"/>
        <v>-4.8521437375428356E-3</v>
      </c>
      <c r="X9719" s="53" t="str">
        <f t="shared" si="1074"/>
        <v/>
      </c>
      <c r="Y9719" s="54" t="str">
        <f t="shared" si="1075"/>
        <v/>
      </c>
    </row>
    <row r="9720" spans="17:25" x14ac:dyDescent="0.25">
      <c r="Q9720" s="47">
        <f t="shared" si="1071"/>
        <v>2018</v>
      </c>
      <c r="R9720" s="48" t="str">
        <f t="shared" si="1069"/>
        <v>20187</v>
      </c>
      <c r="S9720" s="49">
        <v>43282</v>
      </c>
      <c r="T9720" s="55">
        <v>2930.8</v>
      </c>
      <c r="U9720" s="50">
        <f t="shared" si="1070"/>
        <v>2885.3219354838693</v>
      </c>
      <c r="V9720" s="51">
        <f t="shared" si="1072"/>
        <v>2956.4302739726036</v>
      </c>
      <c r="W9720" s="53">
        <f t="shared" si="1073"/>
        <v>0</v>
      </c>
      <c r="X9720" s="53">
        <f t="shared" si="1074"/>
        <v>-1.5112576184254101E-3</v>
      </c>
      <c r="Y9720" s="54" t="str">
        <f t="shared" si="1075"/>
        <v/>
      </c>
    </row>
    <row r="9721" spans="17:25" x14ac:dyDescent="0.25">
      <c r="Q9721" s="47">
        <f t="shared" si="1071"/>
        <v>2018</v>
      </c>
      <c r="R9721" s="48" t="str">
        <f t="shared" si="1069"/>
        <v>20187</v>
      </c>
      <c r="S9721" s="49">
        <v>43283</v>
      </c>
      <c r="T9721" s="55">
        <v>2930.8</v>
      </c>
      <c r="U9721" s="50">
        <f t="shared" si="1070"/>
        <v>2885.3219354838693</v>
      </c>
      <c r="V9721" s="51">
        <f t="shared" si="1072"/>
        <v>2956.4302739726036</v>
      </c>
      <c r="W9721" s="53">
        <f t="shared" si="1073"/>
        <v>0</v>
      </c>
      <c r="X9721" s="53" t="str">
        <f t="shared" si="1074"/>
        <v/>
      </c>
      <c r="Y9721" s="54" t="str">
        <f t="shared" si="1075"/>
        <v/>
      </c>
    </row>
    <row r="9722" spans="17:25" x14ac:dyDescent="0.25">
      <c r="Q9722" s="47">
        <f t="shared" si="1071"/>
        <v>2018</v>
      </c>
      <c r="R9722" s="48" t="str">
        <f t="shared" si="1069"/>
        <v>20187</v>
      </c>
      <c r="S9722" s="49">
        <v>43284</v>
      </c>
      <c r="T9722" s="55">
        <v>2930.8</v>
      </c>
      <c r="U9722" s="50">
        <f t="shared" si="1070"/>
        <v>2885.3219354838693</v>
      </c>
      <c r="V9722" s="51">
        <f t="shared" si="1072"/>
        <v>2956.4302739726036</v>
      </c>
      <c r="W9722" s="53">
        <f t="shared" si="1073"/>
        <v>0</v>
      </c>
      <c r="X9722" s="53" t="str">
        <f t="shared" si="1074"/>
        <v/>
      </c>
      <c r="Y9722" s="54" t="str">
        <f t="shared" si="1075"/>
        <v/>
      </c>
    </row>
    <row r="9723" spans="17:25" x14ac:dyDescent="0.25">
      <c r="Q9723" s="47">
        <f t="shared" si="1071"/>
        <v>2018</v>
      </c>
      <c r="R9723" s="48" t="str">
        <f t="shared" si="1069"/>
        <v>20187</v>
      </c>
      <c r="S9723" s="49">
        <v>43285</v>
      </c>
      <c r="T9723" s="55">
        <v>2909.83</v>
      </c>
      <c r="U9723" s="50">
        <f t="shared" si="1070"/>
        <v>2885.3219354838693</v>
      </c>
      <c r="V9723" s="51">
        <f t="shared" si="1072"/>
        <v>2956.4302739726036</v>
      </c>
      <c r="W9723" s="53">
        <f t="shared" si="1073"/>
        <v>-7.1550429916746872E-3</v>
      </c>
      <c r="X9723" s="53" t="str">
        <f t="shared" si="1074"/>
        <v/>
      </c>
      <c r="Y9723" s="54" t="str">
        <f t="shared" si="1075"/>
        <v/>
      </c>
    </row>
    <row r="9724" spans="17:25" x14ac:dyDescent="0.25">
      <c r="Q9724" s="47">
        <f t="shared" si="1071"/>
        <v>2018</v>
      </c>
      <c r="R9724" s="48" t="str">
        <f t="shared" si="1069"/>
        <v>20187</v>
      </c>
      <c r="S9724" s="49">
        <v>43286</v>
      </c>
      <c r="T9724" s="55">
        <v>2909.83</v>
      </c>
      <c r="U9724" s="50">
        <f t="shared" si="1070"/>
        <v>2885.3219354838693</v>
      </c>
      <c r="V9724" s="51">
        <f t="shared" si="1072"/>
        <v>2956.4302739726036</v>
      </c>
      <c r="W9724" s="53">
        <f t="shared" si="1073"/>
        <v>0</v>
      </c>
      <c r="X9724" s="53" t="str">
        <f t="shared" si="1074"/>
        <v/>
      </c>
      <c r="Y9724" s="54" t="str">
        <f t="shared" si="1075"/>
        <v/>
      </c>
    </row>
    <row r="9725" spans="17:25" x14ac:dyDescent="0.25">
      <c r="Q9725" s="47">
        <f t="shared" si="1071"/>
        <v>2018</v>
      </c>
      <c r="R9725" s="48" t="str">
        <f t="shared" si="1069"/>
        <v>20187</v>
      </c>
      <c r="S9725" s="49">
        <v>43287</v>
      </c>
      <c r="T9725" s="55">
        <v>2885.53</v>
      </c>
      <c r="U9725" s="50">
        <f t="shared" si="1070"/>
        <v>2885.3219354838693</v>
      </c>
      <c r="V9725" s="51">
        <f t="shared" si="1072"/>
        <v>2956.4302739726036</v>
      </c>
      <c r="W9725" s="53">
        <f t="shared" si="1073"/>
        <v>-8.3510033232181424E-3</v>
      </c>
      <c r="X9725" s="53" t="str">
        <f t="shared" si="1074"/>
        <v/>
      </c>
      <c r="Y9725" s="54" t="str">
        <f t="shared" si="1075"/>
        <v/>
      </c>
    </row>
    <row r="9726" spans="17:25" x14ac:dyDescent="0.25">
      <c r="Q9726" s="47">
        <f t="shared" si="1071"/>
        <v>2018</v>
      </c>
      <c r="R9726" s="48" t="str">
        <f t="shared" si="1069"/>
        <v>20187</v>
      </c>
      <c r="S9726" s="49">
        <v>43288</v>
      </c>
      <c r="T9726" s="55">
        <v>2867.94</v>
      </c>
      <c r="U9726" s="50">
        <f t="shared" si="1070"/>
        <v>2885.3219354838693</v>
      </c>
      <c r="V9726" s="51">
        <f t="shared" si="1072"/>
        <v>2956.4302739726036</v>
      </c>
      <c r="W9726" s="53">
        <f t="shared" si="1073"/>
        <v>-6.0959338492408977E-3</v>
      </c>
      <c r="X9726" s="53" t="str">
        <f t="shared" si="1074"/>
        <v/>
      </c>
      <c r="Y9726" s="54" t="str">
        <f t="shared" si="1075"/>
        <v/>
      </c>
    </row>
    <row r="9727" spans="17:25" x14ac:dyDescent="0.25">
      <c r="Q9727" s="47">
        <f t="shared" si="1071"/>
        <v>2018</v>
      </c>
      <c r="R9727" s="48" t="str">
        <f t="shared" si="1069"/>
        <v>20187</v>
      </c>
      <c r="S9727" s="49">
        <v>43289</v>
      </c>
      <c r="T9727" s="55">
        <v>2867.94</v>
      </c>
      <c r="U9727" s="50">
        <f t="shared" si="1070"/>
        <v>2885.3219354838693</v>
      </c>
      <c r="V9727" s="51">
        <f t="shared" si="1072"/>
        <v>2956.4302739726036</v>
      </c>
      <c r="W9727" s="53">
        <f t="shared" si="1073"/>
        <v>0</v>
      </c>
      <c r="X9727" s="53" t="str">
        <f t="shared" si="1074"/>
        <v/>
      </c>
      <c r="Y9727" s="54" t="str">
        <f t="shared" si="1075"/>
        <v/>
      </c>
    </row>
    <row r="9728" spans="17:25" x14ac:dyDescent="0.25">
      <c r="Q9728" s="47">
        <f t="shared" si="1071"/>
        <v>2018</v>
      </c>
      <c r="R9728" s="48" t="str">
        <f t="shared" si="1069"/>
        <v>20187</v>
      </c>
      <c r="S9728" s="49">
        <v>43290</v>
      </c>
      <c r="T9728" s="55">
        <v>2867.94</v>
      </c>
      <c r="U9728" s="50">
        <f t="shared" si="1070"/>
        <v>2885.3219354838693</v>
      </c>
      <c r="V9728" s="51">
        <f t="shared" si="1072"/>
        <v>2956.4302739726036</v>
      </c>
      <c r="W9728" s="53">
        <f t="shared" si="1073"/>
        <v>0</v>
      </c>
      <c r="X9728" s="53" t="str">
        <f t="shared" si="1074"/>
        <v/>
      </c>
      <c r="Y9728" s="54" t="str">
        <f t="shared" si="1075"/>
        <v/>
      </c>
    </row>
    <row r="9729" spans="17:25" x14ac:dyDescent="0.25">
      <c r="Q9729" s="47">
        <f t="shared" si="1071"/>
        <v>2018</v>
      </c>
      <c r="R9729" s="48" t="str">
        <f t="shared" si="1069"/>
        <v>20187</v>
      </c>
      <c r="S9729" s="49">
        <v>43291</v>
      </c>
      <c r="T9729" s="55">
        <v>2881.09</v>
      </c>
      <c r="U9729" s="50">
        <f t="shared" si="1070"/>
        <v>2885.3219354838693</v>
      </c>
      <c r="V9729" s="51">
        <f t="shared" si="1072"/>
        <v>2956.4302739726036</v>
      </c>
      <c r="W9729" s="53">
        <f t="shared" si="1073"/>
        <v>4.5851726326213704E-3</v>
      </c>
      <c r="X9729" s="53" t="str">
        <f t="shared" si="1074"/>
        <v/>
      </c>
      <c r="Y9729" s="54" t="str">
        <f t="shared" si="1075"/>
        <v/>
      </c>
    </row>
    <row r="9730" spans="17:25" x14ac:dyDescent="0.25">
      <c r="Q9730" s="47">
        <f t="shared" si="1071"/>
        <v>2018</v>
      </c>
      <c r="R9730" s="48" t="str">
        <f t="shared" si="1069"/>
        <v>20187</v>
      </c>
      <c r="S9730" s="49">
        <v>43292</v>
      </c>
      <c r="T9730" s="55">
        <v>2872.62</v>
      </c>
      <c r="U9730" s="50">
        <f t="shared" si="1070"/>
        <v>2885.3219354838693</v>
      </c>
      <c r="V9730" s="51">
        <f t="shared" si="1072"/>
        <v>2956.4302739726036</v>
      </c>
      <c r="W9730" s="53">
        <f t="shared" si="1073"/>
        <v>-2.9398595670389049E-3</v>
      </c>
      <c r="X9730" s="53" t="str">
        <f t="shared" si="1074"/>
        <v/>
      </c>
      <c r="Y9730" s="54" t="str">
        <f t="shared" si="1075"/>
        <v/>
      </c>
    </row>
    <row r="9731" spans="17:25" x14ac:dyDescent="0.25">
      <c r="Q9731" s="47">
        <f t="shared" si="1071"/>
        <v>2018</v>
      </c>
      <c r="R9731" s="48" t="str">
        <f t="shared" si="1069"/>
        <v>20187</v>
      </c>
      <c r="S9731" s="49">
        <v>43293</v>
      </c>
      <c r="T9731" s="55">
        <v>2880.1</v>
      </c>
      <c r="U9731" s="50">
        <f t="shared" si="1070"/>
        <v>2885.3219354838693</v>
      </c>
      <c r="V9731" s="51">
        <f t="shared" si="1072"/>
        <v>2956.4302739726036</v>
      </c>
      <c r="W9731" s="53">
        <f t="shared" si="1073"/>
        <v>2.6038947023971915E-3</v>
      </c>
      <c r="X9731" s="53" t="str">
        <f t="shared" si="1074"/>
        <v/>
      </c>
      <c r="Y9731" s="54" t="str">
        <f t="shared" si="1075"/>
        <v/>
      </c>
    </row>
    <row r="9732" spans="17:25" x14ac:dyDescent="0.25">
      <c r="Q9732" s="47">
        <f t="shared" si="1071"/>
        <v>2018</v>
      </c>
      <c r="R9732" s="48" t="str">
        <f t="shared" si="1069"/>
        <v>20187</v>
      </c>
      <c r="S9732" s="49">
        <v>43294</v>
      </c>
      <c r="T9732" s="55">
        <v>2882.02</v>
      </c>
      <c r="U9732" s="50">
        <f t="shared" si="1070"/>
        <v>2885.3219354838693</v>
      </c>
      <c r="V9732" s="51">
        <f t="shared" si="1072"/>
        <v>2956.4302739726036</v>
      </c>
      <c r="W9732" s="53">
        <f t="shared" si="1073"/>
        <v>6.6664351932232968E-4</v>
      </c>
      <c r="X9732" s="53" t="str">
        <f t="shared" si="1074"/>
        <v/>
      </c>
      <c r="Y9732" s="54" t="str">
        <f t="shared" si="1075"/>
        <v/>
      </c>
    </row>
    <row r="9733" spans="17:25" x14ac:dyDescent="0.25">
      <c r="Q9733" s="47">
        <f t="shared" si="1071"/>
        <v>2018</v>
      </c>
      <c r="R9733" s="48" t="str">
        <f t="shared" si="1069"/>
        <v>20187</v>
      </c>
      <c r="S9733" s="49">
        <v>43295</v>
      </c>
      <c r="T9733" s="55">
        <v>2861.7</v>
      </c>
      <c r="U9733" s="50">
        <f t="shared" si="1070"/>
        <v>2885.3219354838693</v>
      </c>
      <c r="V9733" s="51">
        <f t="shared" si="1072"/>
        <v>2956.4302739726036</v>
      </c>
      <c r="W9733" s="53">
        <f t="shared" si="1073"/>
        <v>-7.0506103358062289E-3</v>
      </c>
      <c r="X9733" s="53" t="str">
        <f t="shared" si="1074"/>
        <v/>
      </c>
      <c r="Y9733" s="54" t="str">
        <f t="shared" si="1075"/>
        <v/>
      </c>
    </row>
    <row r="9734" spans="17:25" x14ac:dyDescent="0.25">
      <c r="Q9734" s="47">
        <f t="shared" si="1071"/>
        <v>2018</v>
      </c>
      <c r="R9734" s="48" t="str">
        <f t="shared" si="1069"/>
        <v>20187</v>
      </c>
      <c r="S9734" s="49">
        <v>43296</v>
      </c>
      <c r="T9734" s="55">
        <v>2861.7</v>
      </c>
      <c r="U9734" s="50">
        <f t="shared" si="1070"/>
        <v>2885.3219354838693</v>
      </c>
      <c r="V9734" s="51">
        <f t="shared" si="1072"/>
        <v>2956.4302739726036</v>
      </c>
      <c r="W9734" s="53">
        <f t="shared" si="1073"/>
        <v>0</v>
      </c>
      <c r="X9734" s="53" t="str">
        <f t="shared" si="1074"/>
        <v/>
      </c>
      <c r="Y9734" s="54" t="str">
        <f t="shared" si="1075"/>
        <v/>
      </c>
    </row>
    <row r="9735" spans="17:25" x14ac:dyDescent="0.25">
      <c r="Q9735" s="47">
        <f t="shared" si="1071"/>
        <v>2018</v>
      </c>
      <c r="R9735" s="48" t="str">
        <f t="shared" ref="R9735:R9798" si="1076">+YEAR(S9735)&amp;MONTH(S9735)</f>
        <v>20187</v>
      </c>
      <c r="S9735" s="49">
        <v>43297</v>
      </c>
      <c r="T9735" s="55">
        <v>2861.7</v>
      </c>
      <c r="U9735" s="50">
        <f t="shared" ref="U9735:U9798" si="1077">+AVERAGEIF($R$3:$R$12000,R9735,$T$3:$T$12000)</f>
        <v>2885.3219354838693</v>
      </c>
      <c r="V9735" s="51">
        <f t="shared" si="1072"/>
        <v>2956.4302739726036</v>
      </c>
      <c r="W9735" s="53">
        <f t="shared" si="1073"/>
        <v>0</v>
      </c>
      <c r="X9735" s="53" t="str">
        <f t="shared" si="1074"/>
        <v/>
      </c>
      <c r="Y9735" s="54" t="str">
        <f t="shared" si="1075"/>
        <v/>
      </c>
    </row>
    <row r="9736" spans="17:25" x14ac:dyDescent="0.25">
      <c r="Q9736" s="47">
        <f t="shared" ref="Q9736:Q9799" si="1078">+YEAR(S9736)</f>
        <v>2018</v>
      </c>
      <c r="R9736" s="48" t="str">
        <f t="shared" si="1076"/>
        <v>20187</v>
      </c>
      <c r="S9736" s="49">
        <v>43298</v>
      </c>
      <c r="T9736" s="55">
        <v>2868.96</v>
      </c>
      <c r="U9736" s="50">
        <f t="shared" si="1077"/>
        <v>2885.3219354838693</v>
      </c>
      <c r="V9736" s="51">
        <f t="shared" ref="V9736:V9799" si="1079">+AVERAGEIF($Q$3:$Q$12000,Q9736,$T$3:$T$12000)</f>
        <v>2956.4302739726036</v>
      </c>
      <c r="W9736" s="53">
        <f t="shared" si="1073"/>
        <v>2.5369535590733516E-3</v>
      </c>
      <c r="X9736" s="53" t="str">
        <f t="shared" si="1074"/>
        <v/>
      </c>
      <c r="Y9736" s="54" t="str">
        <f t="shared" si="1075"/>
        <v/>
      </c>
    </row>
    <row r="9737" spans="17:25" x14ac:dyDescent="0.25">
      <c r="Q9737" s="47">
        <f t="shared" si="1078"/>
        <v>2018</v>
      </c>
      <c r="R9737" s="48" t="str">
        <f t="shared" si="1076"/>
        <v>20187</v>
      </c>
      <c r="S9737" s="49">
        <v>43299</v>
      </c>
      <c r="T9737" s="55">
        <v>2878.28</v>
      </c>
      <c r="U9737" s="50">
        <f t="shared" si="1077"/>
        <v>2885.3219354838693</v>
      </c>
      <c r="V9737" s="51">
        <f t="shared" si="1079"/>
        <v>2956.4302739726036</v>
      </c>
      <c r="W9737" s="53">
        <f t="shared" ref="W9737:W9800" si="1080">+T9737/T9736-1</f>
        <v>3.2485639395460897E-3</v>
      </c>
      <c r="X9737" s="53" t="str">
        <f t="shared" ref="X9737:X9800" si="1081">IF(U9737/U9736-1=0,"",U9737/U9736-1)</f>
        <v/>
      </c>
      <c r="Y9737" s="54" t="str">
        <f t="shared" ref="Y9737:Y9800" si="1082">+IF(V9737=V9736,"",V9737/V9736-1)</f>
        <v/>
      </c>
    </row>
    <row r="9738" spans="17:25" x14ac:dyDescent="0.25">
      <c r="Q9738" s="47">
        <f t="shared" si="1078"/>
        <v>2018</v>
      </c>
      <c r="R9738" s="48" t="str">
        <f t="shared" si="1076"/>
        <v>20187</v>
      </c>
      <c r="S9738" s="49">
        <v>43300</v>
      </c>
      <c r="T9738" s="55">
        <v>2876.93</v>
      </c>
      <c r="U9738" s="50">
        <f t="shared" si="1077"/>
        <v>2885.3219354838693</v>
      </c>
      <c r="V9738" s="51">
        <f t="shared" si="1079"/>
        <v>2956.4302739726036</v>
      </c>
      <c r="W9738" s="53">
        <f t="shared" si="1080"/>
        <v>-4.6903011520782467E-4</v>
      </c>
      <c r="X9738" s="53" t="str">
        <f t="shared" si="1081"/>
        <v/>
      </c>
      <c r="Y9738" s="54" t="str">
        <f t="shared" si="1082"/>
        <v/>
      </c>
    </row>
    <row r="9739" spans="17:25" x14ac:dyDescent="0.25">
      <c r="Q9739" s="47">
        <f t="shared" si="1078"/>
        <v>2018</v>
      </c>
      <c r="R9739" s="48" t="str">
        <f t="shared" si="1076"/>
        <v>20187</v>
      </c>
      <c r="S9739" s="49">
        <v>43301</v>
      </c>
      <c r="T9739" s="55">
        <v>2883.81</v>
      </c>
      <c r="U9739" s="50">
        <f t="shared" si="1077"/>
        <v>2885.3219354838693</v>
      </c>
      <c r="V9739" s="51">
        <f t="shared" si="1079"/>
        <v>2956.4302739726036</v>
      </c>
      <c r="W9739" s="53">
        <f t="shared" si="1080"/>
        <v>2.3914380954699332E-3</v>
      </c>
      <c r="X9739" s="53" t="str">
        <f t="shared" si="1081"/>
        <v/>
      </c>
      <c r="Y9739" s="54" t="str">
        <f t="shared" si="1082"/>
        <v/>
      </c>
    </row>
    <row r="9740" spans="17:25" x14ac:dyDescent="0.25">
      <c r="Q9740" s="47">
        <f t="shared" si="1078"/>
        <v>2018</v>
      </c>
      <c r="R9740" s="48" t="str">
        <f t="shared" si="1076"/>
        <v>20187</v>
      </c>
      <c r="S9740" s="49">
        <v>43302</v>
      </c>
      <c r="T9740" s="55">
        <v>2883.81</v>
      </c>
      <c r="U9740" s="50">
        <f t="shared" si="1077"/>
        <v>2885.3219354838693</v>
      </c>
      <c r="V9740" s="51">
        <f t="shared" si="1079"/>
        <v>2956.4302739726036</v>
      </c>
      <c r="W9740" s="53">
        <f t="shared" si="1080"/>
        <v>0</v>
      </c>
      <c r="X9740" s="53" t="str">
        <f t="shared" si="1081"/>
        <v/>
      </c>
      <c r="Y9740" s="54" t="str">
        <f t="shared" si="1082"/>
        <v/>
      </c>
    </row>
    <row r="9741" spans="17:25" x14ac:dyDescent="0.25">
      <c r="Q9741" s="47">
        <f t="shared" si="1078"/>
        <v>2018</v>
      </c>
      <c r="R9741" s="48" t="str">
        <f t="shared" si="1076"/>
        <v>20187</v>
      </c>
      <c r="S9741" s="49">
        <v>43303</v>
      </c>
      <c r="T9741" s="55">
        <v>2883.81</v>
      </c>
      <c r="U9741" s="50">
        <f t="shared" si="1077"/>
        <v>2885.3219354838693</v>
      </c>
      <c r="V9741" s="51">
        <f t="shared" si="1079"/>
        <v>2956.4302739726036</v>
      </c>
      <c r="W9741" s="53">
        <f t="shared" si="1080"/>
        <v>0</v>
      </c>
      <c r="X9741" s="53" t="str">
        <f t="shared" si="1081"/>
        <v/>
      </c>
      <c r="Y9741" s="54" t="str">
        <f t="shared" si="1082"/>
        <v/>
      </c>
    </row>
    <row r="9742" spans="17:25" x14ac:dyDescent="0.25">
      <c r="Q9742" s="47">
        <f t="shared" si="1078"/>
        <v>2018</v>
      </c>
      <c r="R9742" s="48" t="str">
        <f t="shared" si="1076"/>
        <v>20187</v>
      </c>
      <c r="S9742" s="49">
        <v>43304</v>
      </c>
      <c r="T9742" s="55">
        <v>2883.81</v>
      </c>
      <c r="U9742" s="50">
        <f t="shared" si="1077"/>
        <v>2885.3219354838693</v>
      </c>
      <c r="V9742" s="51">
        <f t="shared" si="1079"/>
        <v>2956.4302739726036</v>
      </c>
      <c r="W9742" s="53">
        <f t="shared" si="1080"/>
        <v>0</v>
      </c>
      <c r="X9742" s="53" t="str">
        <f t="shared" si="1081"/>
        <v/>
      </c>
      <c r="Y9742" s="54" t="str">
        <f t="shared" si="1082"/>
        <v/>
      </c>
    </row>
    <row r="9743" spans="17:25" x14ac:dyDescent="0.25">
      <c r="Q9743" s="47">
        <f t="shared" si="1078"/>
        <v>2018</v>
      </c>
      <c r="R9743" s="48" t="str">
        <f t="shared" si="1076"/>
        <v>20187</v>
      </c>
      <c r="S9743" s="49">
        <v>43305</v>
      </c>
      <c r="T9743" s="55">
        <v>2897.73</v>
      </c>
      <c r="U9743" s="50">
        <f t="shared" si="1077"/>
        <v>2885.3219354838693</v>
      </c>
      <c r="V9743" s="51">
        <f t="shared" si="1079"/>
        <v>2956.4302739726036</v>
      </c>
      <c r="W9743" s="53">
        <f t="shared" si="1080"/>
        <v>4.8269476837934366E-3</v>
      </c>
      <c r="X9743" s="53" t="str">
        <f t="shared" si="1081"/>
        <v/>
      </c>
      <c r="Y9743" s="54" t="str">
        <f t="shared" si="1082"/>
        <v/>
      </c>
    </row>
    <row r="9744" spans="17:25" x14ac:dyDescent="0.25">
      <c r="Q9744" s="47">
        <f t="shared" si="1078"/>
        <v>2018</v>
      </c>
      <c r="R9744" s="48" t="str">
        <f t="shared" si="1076"/>
        <v>20187</v>
      </c>
      <c r="S9744" s="49">
        <v>43306</v>
      </c>
      <c r="T9744" s="55">
        <v>2898.36</v>
      </c>
      <c r="U9744" s="50">
        <f t="shared" si="1077"/>
        <v>2885.3219354838693</v>
      </c>
      <c r="V9744" s="51">
        <f t="shared" si="1079"/>
        <v>2956.4302739726036</v>
      </c>
      <c r="W9744" s="53">
        <f t="shared" si="1080"/>
        <v>2.1741156008325824E-4</v>
      </c>
      <c r="X9744" s="53" t="str">
        <f t="shared" si="1081"/>
        <v/>
      </c>
      <c r="Y9744" s="54" t="str">
        <f t="shared" si="1082"/>
        <v/>
      </c>
    </row>
    <row r="9745" spans="17:25" x14ac:dyDescent="0.25">
      <c r="Q9745" s="47">
        <f t="shared" si="1078"/>
        <v>2018</v>
      </c>
      <c r="R9745" s="48" t="str">
        <f t="shared" si="1076"/>
        <v>20187</v>
      </c>
      <c r="S9745" s="49">
        <v>43307</v>
      </c>
      <c r="T9745" s="55">
        <v>2882.84</v>
      </c>
      <c r="U9745" s="50">
        <f t="shared" si="1077"/>
        <v>2885.3219354838693</v>
      </c>
      <c r="V9745" s="51">
        <f t="shared" si="1079"/>
        <v>2956.4302739726036</v>
      </c>
      <c r="W9745" s="53">
        <f t="shared" si="1080"/>
        <v>-5.3547523427041055E-3</v>
      </c>
      <c r="X9745" s="53" t="str">
        <f t="shared" si="1081"/>
        <v/>
      </c>
      <c r="Y9745" s="54" t="str">
        <f t="shared" si="1082"/>
        <v/>
      </c>
    </row>
    <row r="9746" spans="17:25" x14ac:dyDescent="0.25">
      <c r="Q9746" s="47">
        <f t="shared" si="1078"/>
        <v>2018</v>
      </c>
      <c r="R9746" s="48" t="str">
        <f t="shared" si="1076"/>
        <v>20187</v>
      </c>
      <c r="S9746" s="49">
        <v>43308</v>
      </c>
      <c r="T9746" s="55">
        <v>2886.21</v>
      </c>
      <c r="U9746" s="50">
        <f t="shared" si="1077"/>
        <v>2885.3219354838693</v>
      </c>
      <c r="V9746" s="51">
        <f t="shared" si="1079"/>
        <v>2956.4302739726036</v>
      </c>
      <c r="W9746" s="53">
        <f t="shared" si="1080"/>
        <v>1.1689861386687816E-3</v>
      </c>
      <c r="X9746" s="53" t="str">
        <f t="shared" si="1081"/>
        <v/>
      </c>
      <c r="Y9746" s="54" t="str">
        <f t="shared" si="1082"/>
        <v/>
      </c>
    </row>
    <row r="9747" spans="17:25" x14ac:dyDescent="0.25">
      <c r="Q9747" s="47">
        <f t="shared" si="1078"/>
        <v>2018</v>
      </c>
      <c r="R9747" s="48" t="str">
        <f t="shared" si="1076"/>
        <v>20187</v>
      </c>
      <c r="S9747" s="49">
        <v>43309</v>
      </c>
      <c r="T9747" s="55">
        <v>2880.79</v>
      </c>
      <c r="U9747" s="50">
        <f t="shared" si="1077"/>
        <v>2885.3219354838693</v>
      </c>
      <c r="V9747" s="51">
        <f t="shared" si="1079"/>
        <v>2956.4302739726036</v>
      </c>
      <c r="W9747" s="53">
        <f t="shared" si="1080"/>
        <v>-1.8778952328486476E-3</v>
      </c>
      <c r="X9747" s="53" t="str">
        <f t="shared" si="1081"/>
        <v/>
      </c>
      <c r="Y9747" s="54" t="str">
        <f t="shared" si="1082"/>
        <v/>
      </c>
    </row>
    <row r="9748" spans="17:25" x14ac:dyDescent="0.25">
      <c r="Q9748" s="47">
        <f t="shared" si="1078"/>
        <v>2018</v>
      </c>
      <c r="R9748" s="48" t="str">
        <f t="shared" si="1076"/>
        <v>20187</v>
      </c>
      <c r="S9748" s="49">
        <v>43310</v>
      </c>
      <c r="T9748" s="55">
        <v>2880.79</v>
      </c>
      <c r="U9748" s="50">
        <f t="shared" si="1077"/>
        <v>2885.3219354838693</v>
      </c>
      <c r="V9748" s="51">
        <f t="shared" si="1079"/>
        <v>2956.4302739726036</v>
      </c>
      <c r="W9748" s="53">
        <f t="shared" si="1080"/>
        <v>0</v>
      </c>
      <c r="X9748" s="53" t="str">
        <f t="shared" si="1081"/>
        <v/>
      </c>
      <c r="Y9748" s="54" t="str">
        <f t="shared" si="1082"/>
        <v/>
      </c>
    </row>
    <row r="9749" spans="17:25" x14ac:dyDescent="0.25">
      <c r="Q9749" s="47">
        <f t="shared" si="1078"/>
        <v>2018</v>
      </c>
      <c r="R9749" s="48" t="str">
        <f t="shared" si="1076"/>
        <v>20187</v>
      </c>
      <c r="S9749" s="49">
        <v>43311</v>
      </c>
      <c r="T9749" s="55">
        <v>2880.79</v>
      </c>
      <c r="U9749" s="50">
        <f t="shared" si="1077"/>
        <v>2885.3219354838693</v>
      </c>
      <c r="V9749" s="51">
        <f t="shared" si="1079"/>
        <v>2956.4302739726036</v>
      </c>
      <c r="W9749" s="53">
        <f t="shared" si="1080"/>
        <v>0</v>
      </c>
      <c r="X9749" s="53" t="str">
        <f t="shared" si="1081"/>
        <v/>
      </c>
      <c r="Y9749" s="54" t="str">
        <f t="shared" si="1082"/>
        <v/>
      </c>
    </row>
    <row r="9750" spans="17:25" x14ac:dyDescent="0.25">
      <c r="Q9750" s="47">
        <f t="shared" si="1078"/>
        <v>2018</v>
      </c>
      <c r="R9750" s="48" t="str">
        <f t="shared" si="1076"/>
        <v>20187</v>
      </c>
      <c r="S9750" s="49">
        <v>43312</v>
      </c>
      <c r="T9750" s="55">
        <v>2875.72</v>
      </c>
      <c r="U9750" s="50">
        <f t="shared" si="1077"/>
        <v>2885.3219354838693</v>
      </c>
      <c r="V9750" s="51">
        <f t="shared" si="1079"/>
        <v>2956.4302739726036</v>
      </c>
      <c r="W9750" s="53">
        <f t="shared" si="1080"/>
        <v>-1.7599339070185627E-3</v>
      </c>
      <c r="X9750" s="53" t="str">
        <f t="shared" si="1081"/>
        <v/>
      </c>
      <c r="Y9750" s="54" t="str">
        <f t="shared" si="1082"/>
        <v/>
      </c>
    </row>
    <row r="9751" spans="17:25" x14ac:dyDescent="0.25">
      <c r="Q9751" s="47">
        <f t="shared" si="1078"/>
        <v>2018</v>
      </c>
      <c r="R9751" s="48" t="str">
        <f t="shared" si="1076"/>
        <v>20188</v>
      </c>
      <c r="S9751" s="49">
        <v>43313</v>
      </c>
      <c r="T9751" s="55">
        <v>2886.8</v>
      </c>
      <c r="U9751" s="50">
        <f t="shared" si="1077"/>
        <v>2958.666774193548</v>
      </c>
      <c r="V9751" s="51">
        <f t="shared" si="1079"/>
        <v>2956.4302739726036</v>
      </c>
      <c r="W9751" s="53">
        <f t="shared" si="1080"/>
        <v>3.8529481312508107E-3</v>
      </c>
      <c r="X9751" s="53">
        <f t="shared" si="1081"/>
        <v>2.5419984441832799E-2</v>
      </c>
      <c r="Y9751" s="54" t="str">
        <f t="shared" si="1082"/>
        <v/>
      </c>
    </row>
    <row r="9752" spans="17:25" x14ac:dyDescent="0.25">
      <c r="Q9752" s="47">
        <f t="shared" si="1078"/>
        <v>2018</v>
      </c>
      <c r="R9752" s="48" t="str">
        <f t="shared" si="1076"/>
        <v>20188</v>
      </c>
      <c r="S9752" s="49">
        <v>43314</v>
      </c>
      <c r="T9752" s="55">
        <v>2892.62</v>
      </c>
      <c r="U9752" s="50">
        <f t="shared" si="1077"/>
        <v>2958.666774193548</v>
      </c>
      <c r="V9752" s="51">
        <f t="shared" si="1079"/>
        <v>2956.4302739726036</v>
      </c>
      <c r="W9752" s="53">
        <f t="shared" si="1080"/>
        <v>2.016073160592935E-3</v>
      </c>
      <c r="X9752" s="53" t="str">
        <f t="shared" si="1081"/>
        <v/>
      </c>
      <c r="Y9752" s="54" t="str">
        <f t="shared" si="1082"/>
        <v/>
      </c>
    </row>
    <row r="9753" spans="17:25" x14ac:dyDescent="0.25">
      <c r="Q9753" s="47">
        <f t="shared" si="1078"/>
        <v>2018</v>
      </c>
      <c r="R9753" s="48" t="str">
        <f t="shared" si="1076"/>
        <v>20188</v>
      </c>
      <c r="S9753" s="49">
        <v>43315</v>
      </c>
      <c r="T9753" s="55">
        <v>2904.9</v>
      </c>
      <c r="U9753" s="50">
        <f t="shared" si="1077"/>
        <v>2958.666774193548</v>
      </c>
      <c r="V9753" s="51">
        <f t="shared" si="1079"/>
        <v>2956.4302739726036</v>
      </c>
      <c r="W9753" s="53">
        <f t="shared" si="1080"/>
        <v>4.2452862802579983E-3</v>
      </c>
      <c r="X9753" s="53" t="str">
        <f t="shared" si="1081"/>
        <v/>
      </c>
      <c r="Y9753" s="54" t="str">
        <f t="shared" si="1082"/>
        <v/>
      </c>
    </row>
    <row r="9754" spans="17:25" x14ac:dyDescent="0.25">
      <c r="Q9754" s="47">
        <f t="shared" si="1078"/>
        <v>2018</v>
      </c>
      <c r="R9754" s="48" t="str">
        <f t="shared" si="1076"/>
        <v>20188</v>
      </c>
      <c r="S9754" s="49">
        <v>43316</v>
      </c>
      <c r="T9754" s="55">
        <v>2898.99</v>
      </c>
      <c r="U9754" s="50">
        <f t="shared" si="1077"/>
        <v>2958.666774193548</v>
      </c>
      <c r="V9754" s="51">
        <f t="shared" si="1079"/>
        <v>2956.4302739726036</v>
      </c>
      <c r="W9754" s="53">
        <f t="shared" si="1080"/>
        <v>-2.0344934421151484E-3</v>
      </c>
      <c r="X9754" s="53" t="str">
        <f t="shared" si="1081"/>
        <v/>
      </c>
      <c r="Y9754" s="54" t="str">
        <f t="shared" si="1082"/>
        <v/>
      </c>
    </row>
    <row r="9755" spans="17:25" x14ac:dyDescent="0.25">
      <c r="Q9755" s="47">
        <f t="shared" si="1078"/>
        <v>2018</v>
      </c>
      <c r="R9755" s="48" t="str">
        <f t="shared" si="1076"/>
        <v>20188</v>
      </c>
      <c r="S9755" s="49">
        <v>43317</v>
      </c>
      <c r="T9755" s="55">
        <v>2898.99</v>
      </c>
      <c r="U9755" s="50">
        <f t="shared" si="1077"/>
        <v>2958.666774193548</v>
      </c>
      <c r="V9755" s="51">
        <f t="shared" si="1079"/>
        <v>2956.4302739726036</v>
      </c>
      <c r="W9755" s="53">
        <f t="shared" si="1080"/>
        <v>0</v>
      </c>
      <c r="X9755" s="53" t="str">
        <f t="shared" si="1081"/>
        <v/>
      </c>
      <c r="Y9755" s="54" t="str">
        <f t="shared" si="1082"/>
        <v/>
      </c>
    </row>
    <row r="9756" spans="17:25" x14ac:dyDescent="0.25">
      <c r="Q9756" s="47">
        <f t="shared" si="1078"/>
        <v>2018</v>
      </c>
      <c r="R9756" s="48" t="str">
        <f t="shared" si="1076"/>
        <v>20188</v>
      </c>
      <c r="S9756" s="49">
        <v>43318</v>
      </c>
      <c r="T9756" s="55">
        <v>2898.99</v>
      </c>
      <c r="U9756" s="50">
        <f t="shared" si="1077"/>
        <v>2958.666774193548</v>
      </c>
      <c r="V9756" s="51">
        <f t="shared" si="1079"/>
        <v>2956.4302739726036</v>
      </c>
      <c r="W9756" s="53">
        <f t="shared" si="1080"/>
        <v>0</v>
      </c>
      <c r="X9756" s="53" t="str">
        <f t="shared" si="1081"/>
        <v/>
      </c>
      <c r="Y9756" s="54" t="str">
        <f t="shared" si="1082"/>
        <v/>
      </c>
    </row>
    <row r="9757" spans="17:25" x14ac:dyDescent="0.25">
      <c r="Q9757" s="47">
        <f t="shared" si="1078"/>
        <v>2018</v>
      </c>
      <c r="R9757" s="48" t="str">
        <f t="shared" si="1076"/>
        <v>20188</v>
      </c>
      <c r="S9757" s="49">
        <v>43319</v>
      </c>
      <c r="T9757" s="55">
        <v>2898.86</v>
      </c>
      <c r="U9757" s="50">
        <f t="shared" si="1077"/>
        <v>2958.666774193548</v>
      </c>
      <c r="V9757" s="51">
        <f t="shared" si="1079"/>
        <v>2956.4302739726036</v>
      </c>
      <c r="W9757" s="53">
        <f t="shared" si="1080"/>
        <v>-4.4843204012323667E-5</v>
      </c>
      <c r="X9757" s="53" t="str">
        <f t="shared" si="1081"/>
        <v/>
      </c>
      <c r="Y9757" s="54" t="str">
        <f t="shared" si="1082"/>
        <v/>
      </c>
    </row>
    <row r="9758" spans="17:25" x14ac:dyDescent="0.25">
      <c r="Q9758" s="47">
        <f t="shared" si="1078"/>
        <v>2018</v>
      </c>
      <c r="R9758" s="48" t="str">
        <f t="shared" si="1076"/>
        <v>20188</v>
      </c>
      <c r="S9758" s="49">
        <v>43320</v>
      </c>
      <c r="T9758" s="55">
        <v>2898.86</v>
      </c>
      <c r="U9758" s="50">
        <f t="shared" si="1077"/>
        <v>2958.666774193548</v>
      </c>
      <c r="V9758" s="51">
        <f t="shared" si="1079"/>
        <v>2956.4302739726036</v>
      </c>
      <c r="W9758" s="53">
        <f t="shared" si="1080"/>
        <v>0</v>
      </c>
      <c r="X9758" s="53" t="str">
        <f t="shared" si="1081"/>
        <v/>
      </c>
      <c r="Y9758" s="54" t="str">
        <f t="shared" si="1082"/>
        <v/>
      </c>
    </row>
    <row r="9759" spans="17:25" x14ac:dyDescent="0.25">
      <c r="Q9759" s="47">
        <f t="shared" si="1078"/>
        <v>2018</v>
      </c>
      <c r="R9759" s="48" t="str">
        <f t="shared" si="1076"/>
        <v>20188</v>
      </c>
      <c r="S9759" s="49">
        <v>43321</v>
      </c>
      <c r="T9759" s="55">
        <v>2908.9</v>
      </c>
      <c r="U9759" s="50">
        <f t="shared" si="1077"/>
        <v>2958.666774193548</v>
      </c>
      <c r="V9759" s="51">
        <f t="shared" si="1079"/>
        <v>2956.4302739726036</v>
      </c>
      <c r="W9759" s="53">
        <f t="shared" si="1080"/>
        <v>3.4634304519707282E-3</v>
      </c>
      <c r="X9759" s="53" t="str">
        <f t="shared" si="1081"/>
        <v/>
      </c>
      <c r="Y9759" s="54" t="str">
        <f t="shared" si="1082"/>
        <v/>
      </c>
    </row>
    <row r="9760" spans="17:25" x14ac:dyDescent="0.25">
      <c r="Q9760" s="47">
        <f t="shared" si="1078"/>
        <v>2018</v>
      </c>
      <c r="R9760" s="48" t="str">
        <f t="shared" si="1076"/>
        <v>20188</v>
      </c>
      <c r="S9760" s="49">
        <v>43322</v>
      </c>
      <c r="T9760" s="55">
        <v>2919.44</v>
      </c>
      <c r="U9760" s="50">
        <f t="shared" si="1077"/>
        <v>2958.666774193548</v>
      </c>
      <c r="V9760" s="51">
        <f t="shared" si="1079"/>
        <v>2956.4302739726036</v>
      </c>
      <c r="W9760" s="53">
        <f t="shared" si="1080"/>
        <v>3.6233627831825377E-3</v>
      </c>
      <c r="X9760" s="53" t="str">
        <f t="shared" si="1081"/>
        <v/>
      </c>
      <c r="Y9760" s="54" t="str">
        <f t="shared" si="1082"/>
        <v/>
      </c>
    </row>
    <row r="9761" spans="17:25" x14ac:dyDescent="0.25">
      <c r="Q9761" s="47">
        <f t="shared" si="1078"/>
        <v>2018</v>
      </c>
      <c r="R9761" s="48" t="str">
        <f t="shared" si="1076"/>
        <v>20188</v>
      </c>
      <c r="S9761" s="49">
        <v>43323</v>
      </c>
      <c r="T9761" s="55">
        <v>2940.95</v>
      </c>
      <c r="U9761" s="50">
        <f t="shared" si="1077"/>
        <v>2958.666774193548</v>
      </c>
      <c r="V9761" s="51">
        <f t="shared" si="1079"/>
        <v>2956.4302739726036</v>
      </c>
      <c r="W9761" s="53">
        <f t="shared" si="1080"/>
        <v>7.367851368755618E-3</v>
      </c>
      <c r="X9761" s="53" t="str">
        <f t="shared" si="1081"/>
        <v/>
      </c>
      <c r="Y9761" s="54" t="str">
        <f t="shared" si="1082"/>
        <v/>
      </c>
    </row>
    <row r="9762" spans="17:25" x14ac:dyDescent="0.25">
      <c r="Q9762" s="47">
        <f t="shared" si="1078"/>
        <v>2018</v>
      </c>
      <c r="R9762" s="48" t="str">
        <f t="shared" si="1076"/>
        <v>20188</v>
      </c>
      <c r="S9762" s="49">
        <v>43324</v>
      </c>
      <c r="T9762" s="55">
        <v>2940.95</v>
      </c>
      <c r="U9762" s="50">
        <f t="shared" si="1077"/>
        <v>2958.666774193548</v>
      </c>
      <c r="V9762" s="51">
        <f t="shared" si="1079"/>
        <v>2956.4302739726036</v>
      </c>
      <c r="W9762" s="53">
        <f t="shared" si="1080"/>
        <v>0</v>
      </c>
      <c r="X9762" s="53" t="str">
        <f t="shared" si="1081"/>
        <v/>
      </c>
      <c r="Y9762" s="54" t="str">
        <f t="shared" si="1082"/>
        <v/>
      </c>
    </row>
    <row r="9763" spans="17:25" x14ac:dyDescent="0.25">
      <c r="Q9763" s="47">
        <f t="shared" si="1078"/>
        <v>2018</v>
      </c>
      <c r="R9763" s="48" t="str">
        <f t="shared" si="1076"/>
        <v>20188</v>
      </c>
      <c r="S9763" s="49">
        <v>43325</v>
      </c>
      <c r="T9763" s="55">
        <v>2940.95</v>
      </c>
      <c r="U9763" s="50">
        <f t="shared" si="1077"/>
        <v>2958.666774193548</v>
      </c>
      <c r="V9763" s="51">
        <f t="shared" si="1079"/>
        <v>2956.4302739726036</v>
      </c>
      <c r="W9763" s="53">
        <f t="shared" si="1080"/>
        <v>0</v>
      </c>
      <c r="X9763" s="53" t="str">
        <f t="shared" si="1081"/>
        <v/>
      </c>
      <c r="Y9763" s="54" t="str">
        <f t="shared" si="1082"/>
        <v/>
      </c>
    </row>
    <row r="9764" spans="17:25" x14ac:dyDescent="0.25">
      <c r="Q9764" s="47">
        <f t="shared" si="1078"/>
        <v>2018</v>
      </c>
      <c r="R9764" s="48" t="str">
        <f t="shared" si="1076"/>
        <v>20188</v>
      </c>
      <c r="S9764" s="49">
        <v>43326</v>
      </c>
      <c r="T9764" s="55">
        <v>2983.93</v>
      </c>
      <c r="U9764" s="50">
        <f t="shared" si="1077"/>
        <v>2958.666774193548</v>
      </c>
      <c r="V9764" s="51">
        <f t="shared" si="1079"/>
        <v>2956.4302739726036</v>
      </c>
      <c r="W9764" s="53">
        <f t="shared" si="1080"/>
        <v>1.4614325303048403E-2</v>
      </c>
      <c r="X9764" s="53" t="str">
        <f t="shared" si="1081"/>
        <v/>
      </c>
      <c r="Y9764" s="54" t="str">
        <f t="shared" si="1082"/>
        <v/>
      </c>
    </row>
    <row r="9765" spans="17:25" x14ac:dyDescent="0.25">
      <c r="Q9765" s="47">
        <f t="shared" si="1078"/>
        <v>2018</v>
      </c>
      <c r="R9765" s="48" t="str">
        <f t="shared" si="1076"/>
        <v>20188</v>
      </c>
      <c r="S9765" s="49">
        <v>43327</v>
      </c>
      <c r="T9765" s="55">
        <v>3002.66</v>
      </c>
      <c r="U9765" s="50">
        <f t="shared" si="1077"/>
        <v>2958.666774193548</v>
      </c>
      <c r="V9765" s="51">
        <f t="shared" si="1079"/>
        <v>2956.4302739726036</v>
      </c>
      <c r="W9765" s="53">
        <f t="shared" si="1080"/>
        <v>6.2769568991229985E-3</v>
      </c>
      <c r="X9765" s="53" t="str">
        <f t="shared" si="1081"/>
        <v/>
      </c>
      <c r="Y9765" s="54" t="str">
        <f t="shared" si="1082"/>
        <v/>
      </c>
    </row>
    <row r="9766" spans="17:25" x14ac:dyDescent="0.25">
      <c r="Q9766" s="47">
        <f t="shared" si="1078"/>
        <v>2018</v>
      </c>
      <c r="R9766" s="48" t="str">
        <f t="shared" si="1076"/>
        <v>20188</v>
      </c>
      <c r="S9766" s="49">
        <v>43328</v>
      </c>
      <c r="T9766" s="55">
        <v>3046.76</v>
      </c>
      <c r="U9766" s="50">
        <f t="shared" si="1077"/>
        <v>2958.666774193548</v>
      </c>
      <c r="V9766" s="51">
        <f t="shared" si="1079"/>
        <v>2956.4302739726036</v>
      </c>
      <c r="W9766" s="53">
        <f t="shared" si="1080"/>
        <v>1.4686977546575442E-2</v>
      </c>
      <c r="X9766" s="53" t="str">
        <f t="shared" si="1081"/>
        <v/>
      </c>
      <c r="Y9766" s="54" t="str">
        <f t="shared" si="1082"/>
        <v/>
      </c>
    </row>
    <row r="9767" spans="17:25" x14ac:dyDescent="0.25">
      <c r="Q9767" s="47">
        <f t="shared" si="1078"/>
        <v>2018</v>
      </c>
      <c r="R9767" s="48" t="str">
        <f t="shared" si="1076"/>
        <v>20188</v>
      </c>
      <c r="S9767" s="49">
        <v>43329</v>
      </c>
      <c r="T9767" s="55">
        <v>3019.55</v>
      </c>
      <c r="U9767" s="50">
        <f t="shared" si="1077"/>
        <v>2958.666774193548</v>
      </c>
      <c r="V9767" s="51">
        <f t="shared" si="1079"/>
        <v>2956.4302739726036</v>
      </c>
      <c r="W9767" s="53">
        <f t="shared" si="1080"/>
        <v>-8.9307986188607025E-3</v>
      </c>
      <c r="X9767" s="53" t="str">
        <f t="shared" si="1081"/>
        <v/>
      </c>
      <c r="Y9767" s="54" t="str">
        <f t="shared" si="1082"/>
        <v/>
      </c>
    </row>
    <row r="9768" spans="17:25" x14ac:dyDescent="0.25">
      <c r="Q9768" s="47">
        <f t="shared" si="1078"/>
        <v>2018</v>
      </c>
      <c r="R9768" s="48" t="str">
        <f t="shared" si="1076"/>
        <v>20188</v>
      </c>
      <c r="S9768" s="49">
        <v>43330</v>
      </c>
      <c r="T9768" s="55">
        <v>3024.02</v>
      </c>
      <c r="U9768" s="50">
        <f t="shared" si="1077"/>
        <v>2958.666774193548</v>
      </c>
      <c r="V9768" s="51">
        <f t="shared" si="1079"/>
        <v>2956.4302739726036</v>
      </c>
      <c r="W9768" s="53">
        <f t="shared" si="1080"/>
        <v>1.4803530327365255E-3</v>
      </c>
      <c r="X9768" s="53" t="str">
        <f t="shared" si="1081"/>
        <v/>
      </c>
      <c r="Y9768" s="54" t="str">
        <f t="shared" si="1082"/>
        <v/>
      </c>
    </row>
    <row r="9769" spans="17:25" x14ac:dyDescent="0.25">
      <c r="Q9769" s="47">
        <f t="shared" si="1078"/>
        <v>2018</v>
      </c>
      <c r="R9769" s="48" t="str">
        <f t="shared" si="1076"/>
        <v>20188</v>
      </c>
      <c r="S9769" s="49">
        <v>43331</v>
      </c>
      <c r="T9769" s="55">
        <v>3024.02</v>
      </c>
      <c r="U9769" s="50">
        <f t="shared" si="1077"/>
        <v>2958.666774193548</v>
      </c>
      <c r="V9769" s="51">
        <f t="shared" si="1079"/>
        <v>2956.4302739726036</v>
      </c>
      <c r="W9769" s="53">
        <f t="shared" si="1080"/>
        <v>0</v>
      </c>
      <c r="X9769" s="53" t="str">
        <f t="shared" si="1081"/>
        <v/>
      </c>
      <c r="Y9769" s="54" t="str">
        <f t="shared" si="1082"/>
        <v/>
      </c>
    </row>
    <row r="9770" spans="17:25" x14ac:dyDescent="0.25">
      <c r="Q9770" s="47">
        <f t="shared" si="1078"/>
        <v>2018</v>
      </c>
      <c r="R9770" s="48" t="str">
        <f t="shared" si="1076"/>
        <v>20188</v>
      </c>
      <c r="S9770" s="49">
        <v>43332</v>
      </c>
      <c r="T9770" s="55">
        <v>3024.02</v>
      </c>
      <c r="U9770" s="50">
        <f t="shared" si="1077"/>
        <v>2958.666774193548</v>
      </c>
      <c r="V9770" s="51">
        <f t="shared" si="1079"/>
        <v>2956.4302739726036</v>
      </c>
      <c r="W9770" s="53">
        <f t="shared" si="1080"/>
        <v>0</v>
      </c>
      <c r="X9770" s="53" t="str">
        <f t="shared" si="1081"/>
        <v/>
      </c>
      <c r="Y9770" s="54" t="str">
        <f t="shared" si="1082"/>
        <v/>
      </c>
    </row>
    <row r="9771" spans="17:25" x14ac:dyDescent="0.25">
      <c r="Q9771" s="47">
        <f t="shared" si="1078"/>
        <v>2018</v>
      </c>
      <c r="R9771" s="48" t="str">
        <f t="shared" si="1076"/>
        <v>20188</v>
      </c>
      <c r="S9771" s="49">
        <v>43333</v>
      </c>
      <c r="T9771" s="55">
        <v>3024.02</v>
      </c>
      <c r="U9771" s="50">
        <f t="shared" si="1077"/>
        <v>2958.666774193548</v>
      </c>
      <c r="V9771" s="51">
        <f t="shared" si="1079"/>
        <v>2956.4302739726036</v>
      </c>
      <c r="W9771" s="53">
        <f t="shared" si="1080"/>
        <v>0</v>
      </c>
      <c r="X9771" s="53" t="str">
        <f t="shared" si="1081"/>
        <v/>
      </c>
      <c r="Y9771" s="54" t="str">
        <f t="shared" si="1082"/>
        <v/>
      </c>
    </row>
    <row r="9772" spans="17:25" x14ac:dyDescent="0.25">
      <c r="Q9772" s="47">
        <f t="shared" si="1078"/>
        <v>2018</v>
      </c>
      <c r="R9772" s="48" t="str">
        <f t="shared" si="1076"/>
        <v>20188</v>
      </c>
      <c r="S9772" s="49">
        <v>43334</v>
      </c>
      <c r="T9772" s="55">
        <v>2990.78</v>
      </c>
      <c r="U9772" s="50">
        <f t="shared" si="1077"/>
        <v>2958.666774193548</v>
      </c>
      <c r="V9772" s="51">
        <f t="shared" si="1079"/>
        <v>2956.4302739726036</v>
      </c>
      <c r="W9772" s="53">
        <f t="shared" si="1080"/>
        <v>-1.0991990793711603E-2</v>
      </c>
      <c r="X9772" s="53" t="str">
        <f t="shared" si="1081"/>
        <v/>
      </c>
      <c r="Y9772" s="54" t="str">
        <f t="shared" si="1082"/>
        <v/>
      </c>
    </row>
    <row r="9773" spans="17:25" x14ac:dyDescent="0.25">
      <c r="Q9773" s="47">
        <f t="shared" si="1078"/>
        <v>2018</v>
      </c>
      <c r="R9773" s="48" t="str">
        <f t="shared" si="1076"/>
        <v>20188</v>
      </c>
      <c r="S9773" s="49">
        <v>43335</v>
      </c>
      <c r="T9773" s="55">
        <v>2965.45</v>
      </c>
      <c r="U9773" s="50">
        <f t="shared" si="1077"/>
        <v>2958.666774193548</v>
      </c>
      <c r="V9773" s="51">
        <f t="shared" si="1079"/>
        <v>2956.4302739726036</v>
      </c>
      <c r="W9773" s="53">
        <f t="shared" si="1080"/>
        <v>-8.4693625074396817E-3</v>
      </c>
      <c r="X9773" s="53" t="str">
        <f t="shared" si="1081"/>
        <v/>
      </c>
      <c r="Y9773" s="54" t="str">
        <f t="shared" si="1082"/>
        <v/>
      </c>
    </row>
    <row r="9774" spans="17:25" x14ac:dyDescent="0.25">
      <c r="Q9774" s="47">
        <f t="shared" si="1078"/>
        <v>2018</v>
      </c>
      <c r="R9774" s="48" t="str">
        <f t="shared" si="1076"/>
        <v>20188</v>
      </c>
      <c r="S9774" s="49">
        <v>43336</v>
      </c>
      <c r="T9774" s="55">
        <v>2980.64</v>
      </c>
      <c r="U9774" s="50">
        <f t="shared" si="1077"/>
        <v>2958.666774193548</v>
      </c>
      <c r="V9774" s="51">
        <f t="shared" si="1079"/>
        <v>2956.4302739726036</v>
      </c>
      <c r="W9774" s="53">
        <f t="shared" si="1080"/>
        <v>5.1223254480770031E-3</v>
      </c>
      <c r="X9774" s="53" t="str">
        <f t="shared" si="1081"/>
        <v/>
      </c>
      <c r="Y9774" s="54" t="str">
        <f t="shared" si="1082"/>
        <v/>
      </c>
    </row>
    <row r="9775" spans="17:25" x14ac:dyDescent="0.25">
      <c r="Q9775" s="47">
        <f t="shared" si="1078"/>
        <v>2018</v>
      </c>
      <c r="R9775" s="48" t="str">
        <f t="shared" si="1076"/>
        <v>20188</v>
      </c>
      <c r="S9775" s="49">
        <v>43337</v>
      </c>
      <c r="T9775" s="55">
        <v>2958.45</v>
      </c>
      <c r="U9775" s="50">
        <f t="shared" si="1077"/>
        <v>2958.666774193548</v>
      </c>
      <c r="V9775" s="51">
        <f t="shared" si="1079"/>
        <v>2956.4302739726036</v>
      </c>
      <c r="W9775" s="53">
        <f t="shared" si="1080"/>
        <v>-7.4447098609694562E-3</v>
      </c>
      <c r="X9775" s="53" t="str">
        <f t="shared" si="1081"/>
        <v/>
      </c>
      <c r="Y9775" s="54" t="str">
        <f t="shared" si="1082"/>
        <v/>
      </c>
    </row>
    <row r="9776" spans="17:25" x14ac:dyDescent="0.25">
      <c r="Q9776" s="47">
        <f t="shared" si="1078"/>
        <v>2018</v>
      </c>
      <c r="R9776" s="48" t="str">
        <f t="shared" si="1076"/>
        <v>20188</v>
      </c>
      <c r="S9776" s="49">
        <v>43338</v>
      </c>
      <c r="T9776" s="55">
        <v>2958.45</v>
      </c>
      <c r="U9776" s="50">
        <f t="shared" si="1077"/>
        <v>2958.666774193548</v>
      </c>
      <c r="V9776" s="51">
        <f t="shared" si="1079"/>
        <v>2956.4302739726036</v>
      </c>
      <c r="W9776" s="53">
        <f t="shared" si="1080"/>
        <v>0</v>
      </c>
      <c r="X9776" s="53" t="str">
        <f t="shared" si="1081"/>
        <v/>
      </c>
      <c r="Y9776" s="54" t="str">
        <f t="shared" si="1082"/>
        <v/>
      </c>
    </row>
    <row r="9777" spans="17:25" x14ac:dyDescent="0.25">
      <c r="Q9777" s="47">
        <f t="shared" si="1078"/>
        <v>2018</v>
      </c>
      <c r="R9777" s="48" t="str">
        <f t="shared" si="1076"/>
        <v>20188</v>
      </c>
      <c r="S9777" s="49">
        <v>43339</v>
      </c>
      <c r="T9777" s="55">
        <v>2958.45</v>
      </c>
      <c r="U9777" s="50">
        <f t="shared" si="1077"/>
        <v>2958.666774193548</v>
      </c>
      <c r="V9777" s="51">
        <f t="shared" si="1079"/>
        <v>2956.4302739726036</v>
      </c>
      <c r="W9777" s="53">
        <f t="shared" si="1080"/>
        <v>0</v>
      </c>
      <c r="X9777" s="53" t="str">
        <f t="shared" si="1081"/>
        <v/>
      </c>
      <c r="Y9777" s="54" t="str">
        <f t="shared" si="1082"/>
        <v/>
      </c>
    </row>
    <row r="9778" spans="17:25" x14ac:dyDescent="0.25">
      <c r="Q9778" s="47">
        <f t="shared" si="1078"/>
        <v>2018</v>
      </c>
      <c r="R9778" s="48" t="str">
        <f t="shared" si="1076"/>
        <v>20188</v>
      </c>
      <c r="S9778" s="49">
        <v>43340</v>
      </c>
      <c r="T9778" s="55">
        <v>2934.31</v>
      </c>
      <c r="U9778" s="50">
        <f t="shared" si="1077"/>
        <v>2958.666774193548</v>
      </c>
      <c r="V9778" s="51">
        <f t="shared" si="1079"/>
        <v>2956.4302739726036</v>
      </c>
      <c r="W9778" s="53">
        <f t="shared" si="1080"/>
        <v>-8.1596782098734E-3</v>
      </c>
      <c r="X9778" s="53" t="str">
        <f t="shared" si="1081"/>
        <v/>
      </c>
      <c r="Y9778" s="54" t="str">
        <f t="shared" si="1082"/>
        <v/>
      </c>
    </row>
    <row r="9779" spans="17:25" x14ac:dyDescent="0.25">
      <c r="Q9779" s="47">
        <f t="shared" si="1078"/>
        <v>2018</v>
      </c>
      <c r="R9779" s="48" t="str">
        <f t="shared" si="1076"/>
        <v>20188</v>
      </c>
      <c r="S9779" s="49">
        <v>43341</v>
      </c>
      <c r="T9779" s="55">
        <v>2966</v>
      </c>
      <c r="U9779" s="50">
        <f t="shared" si="1077"/>
        <v>2958.666774193548</v>
      </c>
      <c r="V9779" s="51">
        <f t="shared" si="1079"/>
        <v>2956.4302739726036</v>
      </c>
      <c r="W9779" s="53">
        <f t="shared" si="1080"/>
        <v>1.0799813243999479E-2</v>
      </c>
      <c r="X9779" s="53" t="str">
        <f t="shared" si="1081"/>
        <v/>
      </c>
      <c r="Y9779" s="54" t="str">
        <f t="shared" si="1082"/>
        <v/>
      </c>
    </row>
    <row r="9780" spans="17:25" x14ac:dyDescent="0.25">
      <c r="Q9780" s="47">
        <f t="shared" si="1078"/>
        <v>2018</v>
      </c>
      <c r="R9780" s="48" t="str">
        <f t="shared" si="1076"/>
        <v>20188</v>
      </c>
      <c r="S9780" s="49">
        <v>43342</v>
      </c>
      <c r="T9780" s="55">
        <v>2999.57</v>
      </c>
      <c r="U9780" s="50">
        <f t="shared" si="1077"/>
        <v>2958.666774193548</v>
      </c>
      <c r="V9780" s="51">
        <f t="shared" si="1079"/>
        <v>2956.4302739726036</v>
      </c>
      <c r="W9780" s="53">
        <f t="shared" si="1080"/>
        <v>1.1318273769386433E-2</v>
      </c>
      <c r="X9780" s="53" t="str">
        <f t="shared" si="1081"/>
        <v/>
      </c>
      <c r="Y9780" s="54" t="str">
        <f t="shared" si="1082"/>
        <v/>
      </c>
    </row>
    <row r="9781" spans="17:25" x14ac:dyDescent="0.25">
      <c r="Q9781" s="47">
        <f t="shared" si="1078"/>
        <v>2018</v>
      </c>
      <c r="R9781" s="48" t="str">
        <f t="shared" si="1076"/>
        <v>20188</v>
      </c>
      <c r="S9781" s="49">
        <v>43343</v>
      </c>
      <c r="T9781" s="55">
        <v>3027.39</v>
      </c>
      <c r="U9781" s="50">
        <f t="shared" si="1077"/>
        <v>2958.666774193548</v>
      </c>
      <c r="V9781" s="51">
        <f t="shared" si="1079"/>
        <v>2956.4302739726036</v>
      </c>
      <c r="W9781" s="53">
        <f t="shared" si="1080"/>
        <v>9.2746627016537797E-3</v>
      </c>
      <c r="X9781" s="53" t="str">
        <f t="shared" si="1081"/>
        <v/>
      </c>
      <c r="Y9781" s="54" t="str">
        <f t="shared" si="1082"/>
        <v/>
      </c>
    </row>
    <row r="9782" spans="17:25" x14ac:dyDescent="0.25">
      <c r="Q9782" s="47">
        <f t="shared" si="1078"/>
        <v>2018</v>
      </c>
      <c r="R9782" s="48" t="str">
        <f t="shared" si="1076"/>
        <v>20189</v>
      </c>
      <c r="S9782" s="49">
        <v>43344</v>
      </c>
      <c r="T9782" s="55">
        <v>3053.14</v>
      </c>
      <c r="U9782" s="50">
        <f t="shared" si="1077"/>
        <v>3033.7680000000005</v>
      </c>
      <c r="V9782" s="51">
        <f t="shared" si="1079"/>
        <v>2956.4302739726036</v>
      </c>
      <c r="W9782" s="53">
        <f t="shared" si="1080"/>
        <v>8.5056765068260987E-3</v>
      </c>
      <c r="X9782" s="53">
        <f t="shared" si="1081"/>
        <v>2.53834688182899E-2</v>
      </c>
      <c r="Y9782" s="54" t="str">
        <f t="shared" si="1082"/>
        <v/>
      </c>
    </row>
    <row r="9783" spans="17:25" x14ac:dyDescent="0.25">
      <c r="Q9783" s="47">
        <f t="shared" si="1078"/>
        <v>2018</v>
      </c>
      <c r="R9783" s="48" t="str">
        <f t="shared" si="1076"/>
        <v>20189</v>
      </c>
      <c r="S9783" s="49">
        <v>43345</v>
      </c>
      <c r="T9783" s="55">
        <v>3053.14</v>
      </c>
      <c r="U9783" s="50">
        <f t="shared" si="1077"/>
        <v>3033.7680000000005</v>
      </c>
      <c r="V9783" s="51">
        <f t="shared" si="1079"/>
        <v>2956.4302739726036</v>
      </c>
      <c r="W9783" s="53">
        <f t="shared" si="1080"/>
        <v>0</v>
      </c>
      <c r="X9783" s="53" t="str">
        <f t="shared" si="1081"/>
        <v/>
      </c>
      <c r="Y9783" s="54" t="str">
        <f t="shared" si="1082"/>
        <v/>
      </c>
    </row>
    <row r="9784" spans="17:25" x14ac:dyDescent="0.25">
      <c r="Q9784" s="47">
        <f t="shared" si="1078"/>
        <v>2018</v>
      </c>
      <c r="R9784" s="48" t="str">
        <f t="shared" si="1076"/>
        <v>20189</v>
      </c>
      <c r="S9784" s="49">
        <v>43346</v>
      </c>
      <c r="T9784" s="55">
        <v>3053.14</v>
      </c>
      <c r="U9784" s="50">
        <f t="shared" si="1077"/>
        <v>3033.7680000000005</v>
      </c>
      <c r="V9784" s="51">
        <f t="shared" si="1079"/>
        <v>2956.4302739726036</v>
      </c>
      <c r="W9784" s="53">
        <f t="shared" si="1080"/>
        <v>0</v>
      </c>
      <c r="X9784" s="53" t="str">
        <f t="shared" si="1081"/>
        <v/>
      </c>
      <c r="Y9784" s="54" t="str">
        <f t="shared" si="1082"/>
        <v/>
      </c>
    </row>
    <row r="9785" spans="17:25" x14ac:dyDescent="0.25">
      <c r="Q9785" s="47">
        <f t="shared" si="1078"/>
        <v>2018</v>
      </c>
      <c r="R9785" s="48" t="str">
        <f t="shared" si="1076"/>
        <v>20189</v>
      </c>
      <c r="S9785" s="49">
        <v>43347</v>
      </c>
      <c r="T9785" s="55">
        <v>3053.14</v>
      </c>
      <c r="U9785" s="50">
        <f t="shared" si="1077"/>
        <v>3033.7680000000005</v>
      </c>
      <c r="V9785" s="51">
        <f t="shared" si="1079"/>
        <v>2956.4302739726036</v>
      </c>
      <c r="W9785" s="53">
        <f t="shared" si="1080"/>
        <v>0</v>
      </c>
      <c r="X9785" s="53" t="str">
        <f t="shared" si="1081"/>
        <v/>
      </c>
      <c r="Y9785" s="54" t="str">
        <f t="shared" si="1082"/>
        <v/>
      </c>
    </row>
    <row r="9786" spans="17:25" x14ac:dyDescent="0.25">
      <c r="Q9786" s="47">
        <f t="shared" si="1078"/>
        <v>2018</v>
      </c>
      <c r="R9786" s="48" t="str">
        <f t="shared" si="1076"/>
        <v>20189</v>
      </c>
      <c r="S9786" s="49">
        <v>43348</v>
      </c>
      <c r="T9786" s="55">
        <v>3088.47</v>
      </c>
      <c r="U9786" s="50">
        <f t="shared" si="1077"/>
        <v>3033.7680000000005</v>
      </c>
      <c r="V9786" s="51">
        <f t="shared" si="1079"/>
        <v>2956.4302739726036</v>
      </c>
      <c r="W9786" s="53">
        <f t="shared" si="1080"/>
        <v>1.1571693404167416E-2</v>
      </c>
      <c r="X9786" s="53" t="str">
        <f t="shared" si="1081"/>
        <v/>
      </c>
      <c r="Y9786" s="54" t="str">
        <f t="shared" si="1082"/>
        <v/>
      </c>
    </row>
    <row r="9787" spans="17:25" x14ac:dyDescent="0.25">
      <c r="Q9787" s="47">
        <f t="shared" si="1078"/>
        <v>2018</v>
      </c>
      <c r="R9787" s="48" t="str">
        <f t="shared" si="1076"/>
        <v>20189</v>
      </c>
      <c r="S9787" s="49">
        <v>43349</v>
      </c>
      <c r="T9787" s="55">
        <v>3100.37</v>
      </c>
      <c r="U9787" s="50">
        <f t="shared" si="1077"/>
        <v>3033.7680000000005</v>
      </c>
      <c r="V9787" s="51">
        <f t="shared" si="1079"/>
        <v>2956.4302739726036</v>
      </c>
      <c r="W9787" s="53">
        <f t="shared" si="1080"/>
        <v>3.8530405022552117E-3</v>
      </c>
      <c r="X9787" s="53" t="str">
        <f t="shared" si="1081"/>
        <v/>
      </c>
      <c r="Y9787" s="54" t="str">
        <f t="shared" si="1082"/>
        <v/>
      </c>
    </row>
    <row r="9788" spans="17:25" x14ac:dyDescent="0.25">
      <c r="Q9788" s="47">
        <f t="shared" si="1078"/>
        <v>2018</v>
      </c>
      <c r="R9788" s="48" t="str">
        <f t="shared" si="1076"/>
        <v>20189</v>
      </c>
      <c r="S9788" s="49">
        <v>43350</v>
      </c>
      <c r="T9788" s="55">
        <v>3089.47</v>
      </c>
      <c r="U9788" s="50">
        <f t="shared" si="1077"/>
        <v>3033.7680000000005</v>
      </c>
      <c r="V9788" s="51">
        <f t="shared" si="1079"/>
        <v>2956.4302739726036</v>
      </c>
      <c r="W9788" s="53">
        <f t="shared" si="1080"/>
        <v>-3.5157094153278612E-3</v>
      </c>
      <c r="X9788" s="53" t="str">
        <f t="shared" si="1081"/>
        <v/>
      </c>
      <c r="Y9788" s="54" t="str">
        <f t="shared" si="1082"/>
        <v/>
      </c>
    </row>
    <row r="9789" spans="17:25" x14ac:dyDescent="0.25">
      <c r="Q9789" s="47">
        <f t="shared" si="1078"/>
        <v>2018</v>
      </c>
      <c r="R9789" s="48" t="str">
        <f t="shared" si="1076"/>
        <v>20189</v>
      </c>
      <c r="S9789" s="49">
        <v>43351</v>
      </c>
      <c r="T9789" s="55">
        <v>3070.15</v>
      </c>
      <c r="U9789" s="50">
        <f t="shared" si="1077"/>
        <v>3033.7680000000005</v>
      </c>
      <c r="V9789" s="51">
        <f t="shared" si="1079"/>
        <v>2956.4302739726036</v>
      </c>
      <c r="W9789" s="53">
        <f t="shared" si="1080"/>
        <v>-6.2534997912262469E-3</v>
      </c>
      <c r="X9789" s="53" t="str">
        <f t="shared" si="1081"/>
        <v/>
      </c>
      <c r="Y9789" s="54" t="str">
        <f t="shared" si="1082"/>
        <v/>
      </c>
    </row>
    <row r="9790" spans="17:25" x14ac:dyDescent="0.25">
      <c r="Q9790" s="47">
        <f t="shared" si="1078"/>
        <v>2018</v>
      </c>
      <c r="R9790" s="48" t="str">
        <f t="shared" si="1076"/>
        <v>20189</v>
      </c>
      <c r="S9790" s="49">
        <v>43352</v>
      </c>
      <c r="T9790" s="55">
        <v>3070.15</v>
      </c>
      <c r="U9790" s="50">
        <f t="shared" si="1077"/>
        <v>3033.7680000000005</v>
      </c>
      <c r="V9790" s="51">
        <f t="shared" si="1079"/>
        <v>2956.4302739726036</v>
      </c>
      <c r="W9790" s="53">
        <f t="shared" si="1080"/>
        <v>0</v>
      </c>
      <c r="X9790" s="53" t="str">
        <f t="shared" si="1081"/>
        <v/>
      </c>
      <c r="Y9790" s="54" t="str">
        <f t="shared" si="1082"/>
        <v/>
      </c>
    </row>
    <row r="9791" spans="17:25" x14ac:dyDescent="0.25">
      <c r="Q9791" s="47">
        <f t="shared" si="1078"/>
        <v>2018</v>
      </c>
      <c r="R9791" s="48" t="str">
        <f t="shared" si="1076"/>
        <v>20189</v>
      </c>
      <c r="S9791" s="49">
        <v>43353</v>
      </c>
      <c r="T9791" s="55">
        <v>3070.15</v>
      </c>
      <c r="U9791" s="50">
        <f t="shared" si="1077"/>
        <v>3033.7680000000005</v>
      </c>
      <c r="V9791" s="51">
        <f t="shared" si="1079"/>
        <v>2956.4302739726036</v>
      </c>
      <c r="W9791" s="53">
        <f t="shared" si="1080"/>
        <v>0</v>
      </c>
      <c r="X9791" s="53" t="str">
        <f t="shared" si="1081"/>
        <v/>
      </c>
      <c r="Y9791" s="54" t="str">
        <f t="shared" si="1082"/>
        <v/>
      </c>
    </row>
    <row r="9792" spans="17:25" x14ac:dyDescent="0.25">
      <c r="Q9792" s="47">
        <f t="shared" si="1078"/>
        <v>2018</v>
      </c>
      <c r="R9792" s="48" t="str">
        <f t="shared" si="1076"/>
        <v>20189</v>
      </c>
      <c r="S9792" s="49">
        <v>43354</v>
      </c>
      <c r="T9792" s="55">
        <v>3069.49</v>
      </c>
      <c r="U9792" s="50">
        <f t="shared" si="1077"/>
        <v>3033.7680000000005</v>
      </c>
      <c r="V9792" s="51">
        <f t="shared" si="1079"/>
        <v>2956.4302739726036</v>
      </c>
      <c r="W9792" s="53">
        <f t="shared" si="1080"/>
        <v>-2.1497320977814649E-4</v>
      </c>
      <c r="X9792" s="53" t="str">
        <f t="shared" si="1081"/>
        <v/>
      </c>
      <c r="Y9792" s="54" t="str">
        <f t="shared" si="1082"/>
        <v/>
      </c>
    </row>
    <row r="9793" spans="17:25" x14ac:dyDescent="0.25">
      <c r="Q9793" s="47">
        <f t="shared" si="1078"/>
        <v>2018</v>
      </c>
      <c r="R9793" s="48" t="str">
        <f t="shared" si="1076"/>
        <v>20189</v>
      </c>
      <c r="S9793" s="49">
        <v>43355</v>
      </c>
      <c r="T9793" s="55">
        <v>3087.73</v>
      </c>
      <c r="U9793" s="50">
        <f t="shared" si="1077"/>
        <v>3033.7680000000005</v>
      </c>
      <c r="V9793" s="51">
        <f t="shared" si="1079"/>
        <v>2956.4302739726036</v>
      </c>
      <c r="W9793" s="53">
        <f t="shared" si="1080"/>
        <v>5.9423552446824512E-3</v>
      </c>
      <c r="X9793" s="53" t="str">
        <f t="shared" si="1081"/>
        <v/>
      </c>
      <c r="Y9793" s="54" t="str">
        <f t="shared" si="1082"/>
        <v/>
      </c>
    </row>
    <row r="9794" spans="17:25" x14ac:dyDescent="0.25">
      <c r="Q9794" s="47">
        <f t="shared" si="1078"/>
        <v>2018</v>
      </c>
      <c r="R9794" s="48" t="str">
        <f t="shared" si="1076"/>
        <v>20189</v>
      </c>
      <c r="S9794" s="49">
        <v>43356</v>
      </c>
      <c r="T9794" s="55">
        <v>3055.01</v>
      </c>
      <c r="U9794" s="50">
        <f t="shared" si="1077"/>
        <v>3033.7680000000005</v>
      </c>
      <c r="V9794" s="51">
        <f t="shared" si="1079"/>
        <v>2956.4302739726036</v>
      </c>
      <c r="W9794" s="53">
        <f t="shared" si="1080"/>
        <v>-1.0596781454336957E-2</v>
      </c>
      <c r="X9794" s="53" t="str">
        <f t="shared" si="1081"/>
        <v/>
      </c>
      <c r="Y9794" s="54" t="str">
        <f t="shared" si="1082"/>
        <v/>
      </c>
    </row>
    <row r="9795" spans="17:25" x14ac:dyDescent="0.25">
      <c r="Q9795" s="47">
        <f t="shared" si="1078"/>
        <v>2018</v>
      </c>
      <c r="R9795" s="48" t="str">
        <f t="shared" si="1076"/>
        <v>20189</v>
      </c>
      <c r="S9795" s="49">
        <v>43357</v>
      </c>
      <c r="T9795" s="55">
        <v>3019.38</v>
      </c>
      <c r="U9795" s="50">
        <f t="shared" si="1077"/>
        <v>3033.7680000000005</v>
      </c>
      <c r="V9795" s="51">
        <f t="shared" si="1079"/>
        <v>2956.4302739726036</v>
      </c>
      <c r="W9795" s="53">
        <f t="shared" si="1080"/>
        <v>-1.1662809614371161E-2</v>
      </c>
      <c r="X9795" s="53" t="str">
        <f t="shared" si="1081"/>
        <v/>
      </c>
      <c r="Y9795" s="54" t="str">
        <f t="shared" si="1082"/>
        <v/>
      </c>
    </row>
    <row r="9796" spans="17:25" x14ac:dyDescent="0.25">
      <c r="Q9796" s="47">
        <f t="shared" si="1078"/>
        <v>2018</v>
      </c>
      <c r="R9796" s="48" t="str">
        <f t="shared" si="1076"/>
        <v>20189</v>
      </c>
      <c r="S9796" s="49">
        <v>43358</v>
      </c>
      <c r="T9796" s="55">
        <v>3026.05</v>
      </c>
      <c r="U9796" s="50">
        <f t="shared" si="1077"/>
        <v>3033.7680000000005</v>
      </c>
      <c r="V9796" s="51">
        <f t="shared" si="1079"/>
        <v>2956.4302739726036</v>
      </c>
      <c r="W9796" s="53">
        <f t="shared" si="1080"/>
        <v>2.2090627877247027E-3</v>
      </c>
      <c r="X9796" s="53" t="str">
        <f t="shared" si="1081"/>
        <v/>
      </c>
      <c r="Y9796" s="54" t="str">
        <f t="shared" si="1082"/>
        <v/>
      </c>
    </row>
    <row r="9797" spans="17:25" x14ac:dyDescent="0.25">
      <c r="Q9797" s="47">
        <f t="shared" si="1078"/>
        <v>2018</v>
      </c>
      <c r="R9797" s="48" t="str">
        <f t="shared" si="1076"/>
        <v>20189</v>
      </c>
      <c r="S9797" s="49">
        <v>43359</v>
      </c>
      <c r="T9797" s="55">
        <v>3026.05</v>
      </c>
      <c r="U9797" s="50">
        <f t="shared" si="1077"/>
        <v>3033.7680000000005</v>
      </c>
      <c r="V9797" s="51">
        <f t="shared" si="1079"/>
        <v>2956.4302739726036</v>
      </c>
      <c r="W9797" s="53">
        <f t="shared" si="1080"/>
        <v>0</v>
      </c>
      <c r="X9797" s="53" t="str">
        <f t="shared" si="1081"/>
        <v/>
      </c>
      <c r="Y9797" s="54" t="str">
        <f t="shared" si="1082"/>
        <v/>
      </c>
    </row>
    <row r="9798" spans="17:25" x14ac:dyDescent="0.25">
      <c r="Q9798" s="47">
        <f t="shared" si="1078"/>
        <v>2018</v>
      </c>
      <c r="R9798" s="48" t="str">
        <f t="shared" si="1076"/>
        <v>20189</v>
      </c>
      <c r="S9798" s="49">
        <v>43360</v>
      </c>
      <c r="T9798" s="55">
        <v>3026.05</v>
      </c>
      <c r="U9798" s="50">
        <f t="shared" si="1077"/>
        <v>3033.7680000000005</v>
      </c>
      <c r="V9798" s="51">
        <f t="shared" si="1079"/>
        <v>2956.4302739726036</v>
      </c>
      <c r="W9798" s="53">
        <f t="shared" si="1080"/>
        <v>0</v>
      </c>
      <c r="X9798" s="53" t="str">
        <f t="shared" si="1081"/>
        <v/>
      </c>
      <c r="Y9798" s="54" t="str">
        <f t="shared" si="1082"/>
        <v/>
      </c>
    </row>
    <row r="9799" spans="17:25" x14ac:dyDescent="0.25">
      <c r="Q9799" s="47">
        <f t="shared" si="1078"/>
        <v>2018</v>
      </c>
      <c r="R9799" s="48" t="str">
        <f t="shared" ref="R9799:R9862" si="1083">+YEAR(S9799)&amp;MONTH(S9799)</f>
        <v>20189</v>
      </c>
      <c r="S9799" s="49">
        <v>43361</v>
      </c>
      <c r="T9799" s="55">
        <v>3013.38</v>
      </c>
      <c r="U9799" s="50">
        <f t="shared" ref="U9799:U9862" si="1084">+AVERAGEIF($R$3:$R$12000,R9799,$T$3:$T$12000)</f>
        <v>3033.7680000000005</v>
      </c>
      <c r="V9799" s="51">
        <f t="shared" si="1079"/>
        <v>2956.4302739726036</v>
      </c>
      <c r="W9799" s="53">
        <f t="shared" si="1080"/>
        <v>-4.1869764214074179E-3</v>
      </c>
      <c r="X9799" s="53" t="str">
        <f t="shared" si="1081"/>
        <v/>
      </c>
      <c r="Y9799" s="54" t="str">
        <f t="shared" si="1082"/>
        <v/>
      </c>
    </row>
    <row r="9800" spans="17:25" x14ac:dyDescent="0.25">
      <c r="Q9800" s="47">
        <f t="shared" ref="Q9800:Q9863" si="1085">+YEAR(S9800)</f>
        <v>2018</v>
      </c>
      <c r="R9800" s="48" t="str">
        <f t="shared" si="1083"/>
        <v>20189</v>
      </c>
      <c r="S9800" s="49">
        <v>43362</v>
      </c>
      <c r="T9800" s="55">
        <v>3007.03</v>
      </c>
      <c r="U9800" s="50">
        <f t="shared" si="1084"/>
        <v>3033.7680000000005</v>
      </c>
      <c r="V9800" s="51">
        <f t="shared" ref="V9800:V9863" si="1086">+AVERAGEIF($Q$3:$Q$12000,Q9800,$T$3:$T$12000)</f>
        <v>2956.4302739726036</v>
      </c>
      <c r="W9800" s="53">
        <f t="shared" si="1080"/>
        <v>-2.107268250270411E-3</v>
      </c>
      <c r="X9800" s="53" t="str">
        <f t="shared" si="1081"/>
        <v/>
      </c>
      <c r="Y9800" s="54" t="str">
        <f t="shared" si="1082"/>
        <v/>
      </c>
    </row>
    <row r="9801" spans="17:25" x14ac:dyDescent="0.25">
      <c r="Q9801" s="47">
        <f t="shared" si="1085"/>
        <v>2018</v>
      </c>
      <c r="R9801" s="48" t="str">
        <f t="shared" si="1083"/>
        <v>20189</v>
      </c>
      <c r="S9801" s="49">
        <v>43363</v>
      </c>
      <c r="T9801" s="55">
        <v>3018.63</v>
      </c>
      <c r="U9801" s="50">
        <f t="shared" si="1084"/>
        <v>3033.7680000000005</v>
      </c>
      <c r="V9801" s="51">
        <f t="shared" si="1086"/>
        <v>2956.4302739726036</v>
      </c>
      <c r="W9801" s="53">
        <f t="shared" ref="W9801:W9864" si="1087">+T9801/T9800-1</f>
        <v>3.8576269608217029E-3</v>
      </c>
      <c r="X9801" s="53" t="str">
        <f t="shared" ref="X9801:X9864" si="1088">IF(U9801/U9800-1=0,"",U9801/U9800-1)</f>
        <v/>
      </c>
      <c r="Y9801" s="54" t="str">
        <f t="shared" ref="Y9801:Y9864" si="1089">+IF(V9801=V9800,"",V9801/V9800-1)</f>
        <v/>
      </c>
    </row>
    <row r="9802" spans="17:25" x14ac:dyDescent="0.25">
      <c r="Q9802" s="47">
        <f t="shared" si="1085"/>
        <v>2018</v>
      </c>
      <c r="R9802" s="48" t="str">
        <f t="shared" si="1083"/>
        <v>20189</v>
      </c>
      <c r="S9802" s="49">
        <v>43364</v>
      </c>
      <c r="T9802" s="55">
        <v>3014.18</v>
      </c>
      <c r="U9802" s="50">
        <f t="shared" si="1084"/>
        <v>3033.7680000000005</v>
      </c>
      <c r="V9802" s="51">
        <f t="shared" si="1086"/>
        <v>2956.4302739726036</v>
      </c>
      <c r="W9802" s="53">
        <f t="shared" si="1087"/>
        <v>-1.4741786837075832E-3</v>
      </c>
      <c r="X9802" s="53" t="str">
        <f t="shared" si="1088"/>
        <v/>
      </c>
      <c r="Y9802" s="54" t="str">
        <f t="shared" si="1089"/>
        <v/>
      </c>
    </row>
    <row r="9803" spans="17:25" x14ac:dyDescent="0.25">
      <c r="Q9803" s="47">
        <f t="shared" si="1085"/>
        <v>2018</v>
      </c>
      <c r="R9803" s="48" t="str">
        <f t="shared" si="1083"/>
        <v>20189</v>
      </c>
      <c r="S9803" s="49">
        <v>43365</v>
      </c>
      <c r="T9803" s="55">
        <v>3006.96</v>
      </c>
      <c r="U9803" s="50">
        <f t="shared" si="1084"/>
        <v>3033.7680000000005</v>
      </c>
      <c r="V9803" s="51">
        <f t="shared" si="1086"/>
        <v>2956.4302739726036</v>
      </c>
      <c r="W9803" s="53">
        <f t="shared" si="1087"/>
        <v>-2.3953446708556703E-3</v>
      </c>
      <c r="X9803" s="53" t="str">
        <f t="shared" si="1088"/>
        <v/>
      </c>
      <c r="Y9803" s="54" t="str">
        <f t="shared" si="1089"/>
        <v/>
      </c>
    </row>
    <row r="9804" spans="17:25" x14ac:dyDescent="0.25">
      <c r="Q9804" s="47">
        <f t="shared" si="1085"/>
        <v>2018</v>
      </c>
      <c r="R9804" s="48" t="str">
        <f t="shared" si="1083"/>
        <v>20189</v>
      </c>
      <c r="S9804" s="49">
        <v>43366</v>
      </c>
      <c r="T9804" s="55">
        <v>3006.96</v>
      </c>
      <c r="U9804" s="50">
        <f t="shared" si="1084"/>
        <v>3033.7680000000005</v>
      </c>
      <c r="V9804" s="51">
        <f t="shared" si="1086"/>
        <v>2956.4302739726036</v>
      </c>
      <c r="W9804" s="53">
        <f t="shared" si="1087"/>
        <v>0</v>
      </c>
      <c r="X9804" s="53" t="str">
        <f t="shared" si="1088"/>
        <v/>
      </c>
      <c r="Y9804" s="54" t="str">
        <f t="shared" si="1089"/>
        <v/>
      </c>
    </row>
    <row r="9805" spans="17:25" x14ac:dyDescent="0.25">
      <c r="Q9805" s="47">
        <f t="shared" si="1085"/>
        <v>2018</v>
      </c>
      <c r="R9805" s="48" t="str">
        <f t="shared" si="1083"/>
        <v>20189</v>
      </c>
      <c r="S9805" s="49">
        <v>43367</v>
      </c>
      <c r="T9805" s="55">
        <v>3006.96</v>
      </c>
      <c r="U9805" s="50">
        <f t="shared" si="1084"/>
        <v>3033.7680000000005</v>
      </c>
      <c r="V9805" s="51">
        <f t="shared" si="1086"/>
        <v>2956.4302739726036</v>
      </c>
      <c r="W9805" s="53">
        <f t="shared" si="1087"/>
        <v>0</v>
      </c>
      <c r="X9805" s="53" t="str">
        <f t="shared" si="1088"/>
        <v/>
      </c>
      <c r="Y9805" s="54" t="str">
        <f t="shared" si="1089"/>
        <v/>
      </c>
    </row>
    <row r="9806" spans="17:25" x14ac:dyDescent="0.25">
      <c r="Q9806" s="47">
        <f t="shared" si="1085"/>
        <v>2018</v>
      </c>
      <c r="R9806" s="48" t="str">
        <f t="shared" si="1083"/>
        <v>20189</v>
      </c>
      <c r="S9806" s="49">
        <v>43368</v>
      </c>
      <c r="T9806" s="55">
        <v>2991.9</v>
      </c>
      <c r="U9806" s="50">
        <f t="shared" si="1084"/>
        <v>3033.7680000000005</v>
      </c>
      <c r="V9806" s="51">
        <f t="shared" si="1086"/>
        <v>2956.4302739726036</v>
      </c>
      <c r="W9806" s="53">
        <f t="shared" si="1087"/>
        <v>-5.0083805571075057E-3</v>
      </c>
      <c r="X9806" s="53" t="str">
        <f t="shared" si="1088"/>
        <v/>
      </c>
      <c r="Y9806" s="54" t="str">
        <f t="shared" si="1089"/>
        <v/>
      </c>
    </row>
    <row r="9807" spans="17:25" x14ac:dyDescent="0.25">
      <c r="Q9807" s="47">
        <f t="shared" si="1085"/>
        <v>2018</v>
      </c>
      <c r="R9807" s="48" t="str">
        <f t="shared" si="1083"/>
        <v>20189</v>
      </c>
      <c r="S9807" s="49">
        <v>43369</v>
      </c>
      <c r="T9807" s="55">
        <v>3001.88</v>
      </c>
      <c r="U9807" s="50">
        <f t="shared" si="1084"/>
        <v>3033.7680000000005</v>
      </c>
      <c r="V9807" s="51">
        <f t="shared" si="1086"/>
        <v>2956.4302739726036</v>
      </c>
      <c r="W9807" s="53">
        <f t="shared" si="1087"/>
        <v>3.3356729837226151E-3</v>
      </c>
      <c r="X9807" s="53" t="str">
        <f t="shared" si="1088"/>
        <v/>
      </c>
      <c r="Y9807" s="54" t="str">
        <f t="shared" si="1089"/>
        <v/>
      </c>
    </row>
    <row r="9808" spans="17:25" x14ac:dyDescent="0.25">
      <c r="Q9808" s="47">
        <f t="shared" si="1085"/>
        <v>2018</v>
      </c>
      <c r="R9808" s="48" t="str">
        <f t="shared" si="1083"/>
        <v>20189</v>
      </c>
      <c r="S9808" s="49">
        <v>43370</v>
      </c>
      <c r="T9808" s="55">
        <v>3000.14</v>
      </c>
      <c r="U9808" s="50">
        <f t="shared" si="1084"/>
        <v>3033.7680000000005</v>
      </c>
      <c r="V9808" s="51">
        <f t="shared" si="1086"/>
        <v>2956.4302739726036</v>
      </c>
      <c r="W9808" s="53">
        <f t="shared" si="1087"/>
        <v>-5.7963676096317585E-4</v>
      </c>
      <c r="X9808" s="53" t="str">
        <f t="shared" si="1088"/>
        <v/>
      </c>
      <c r="Y9808" s="54" t="str">
        <f t="shared" si="1089"/>
        <v/>
      </c>
    </row>
    <row r="9809" spans="17:25" x14ac:dyDescent="0.25">
      <c r="Q9809" s="47">
        <f t="shared" si="1085"/>
        <v>2018</v>
      </c>
      <c r="R9809" s="48" t="str">
        <f t="shared" si="1083"/>
        <v>20189</v>
      </c>
      <c r="S9809" s="49">
        <v>43371</v>
      </c>
      <c r="T9809" s="55">
        <v>2989.58</v>
      </c>
      <c r="U9809" s="50">
        <f t="shared" si="1084"/>
        <v>3033.7680000000005</v>
      </c>
      <c r="V9809" s="51">
        <f t="shared" si="1086"/>
        <v>2956.4302739726036</v>
      </c>
      <c r="W9809" s="53">
        <f t="shared" si="1087"/>
        <v>-3.519835740998789E-3</v>
      </c>
      <c r="X9809" s="53" t="str">
        <f t="shared" si="1088"/>
        <v/>
      </c>
      <c r="Y9809" s="54" t="str">
        <f t="shared" si="1089"/>
        <v/>
      </c>
    </row>
    <row r="9810" spans="17:25" x14ac:dyDescent="0.25">
      <c r="Q9810" s="47">
        <f t="shared" si="1085"/>
        <v>2018</v>
      </c>
      <c r="R9810" s="48" t="str">
        <f t="shared" si="1083"/>
        <v>20189</v>
      </c>
      <c r="S9810" s="49">
        <v>43372</v>
      </c>
      <c r="T9810" s="55">
        <v>2972.18</v>
      </c>
      <c r="U9810" s="50">
        <f t="shared" si="1084"/>
        <v>3033.7680000000005</v>
      </c>
      <c r="V9810" s="51">
        <f t="shared" si="1086"/>
        <v>2956.4302739726036</v>
      </c>
      <c r="W9810" s="53">
        <f t="shared" si="1087"/>
        <v>-5.8202155486724028E-3</v>
      </c>
      <c r="X9810" s="53" t="str">
        <f t="shared" si="1088"/>
        <v/>
      </c>
      <c r="Y9810" s="54" t="str">
        <f t="shared" si="1089"/>
        <v/>
      </c>
    </row>
    <row r="9811" spans="17:25" x14ac:dyDescent="0.25">
      <c r="Q9811" s="47">
        <f t="shared" si="1085"/>
        <v>2018</v>
      </c>
      <c r="R9811" s="48" t="str">
        <f t="shared" si="1083"/>
        <v>20189</v>
      </c>
      <c r="S9811" s="49">
        <v>43373</v>
      </c>
      <c r="T9811" s="55">
        <v>2972.18</v>
      </c>
      <c r="U9811" s="50">
        <f t="shared" si="1084"/>
        <v>3033.7680000000005</v>
      </c>
      <c r="V9811" s="51">
        <f t="shared" si="1086"/>
        <v>2956.4302739726036</v>
      </c>
      <c r="W9811" s="53">
        <f t="shared" si="1087"/>
        <v>0</v>
      </c>
      <c r="X9811" s="53" t="str">
        <f t="shared" si="1088"/>
        <v/>
      </c>
      <c r="Y9811" s="54" t="str">
        <f t="shared" si="1089"/>
        <v/>
      </c>
    </row>
    <row r="9812" spans="17:25" x14ac:dyDescent="0.25">
      <c r="Q9812" s="47">
        <f t="shared" si="1085"/>
        <v>2018</v>
      </c>
      <c r="R9812" s="48" t="str">
        <f t="shared" si="1083"/>
        <v>201810</v>
      </c>
      <c r="S9812" s="49">
        <v>43374</v>
      </c>
      <c r="T9812" s="55">
        <v>2972.18</v>
      </c>
      <c r="U9812" s="50">
        <f t="shared" si="1084"/>
        <v>3084.8309677419347</v>
      </c>
      <c r="V9812" s="51">
        <f t="shared" si="1086"/>
        <v>2956.4302739726036</v>
      </c>
      <c r="W9812" s="53">
        <f t="shared" si="1087"/>
        <v>0</v>
      </c>
      <c r="X9812" s="53">
        <f t="shared" si="1088"/>
        <v>1.6831533506165952E-2</v>
      </c>
      <c r="Y9812" s="54" t="str">
        <f t="shared" si="1089"/>
        <v/>
      </c>
    </row>
    <row r="9813" spans="17:25" x14ac:dyDescent="0.25">
      <c r="Q9813" s="47">
        <f t="shared" si="1085"/>
        <v>2018</v>
      </c>
      <c r="R9813" s="48" t="str">
        <f t="shared" si="1083"/>
        <v>201810</v>
      </c>
      <c r="S9813" s="49">
        <v>43375</v>
      </c>
      <c r="T9813" s="55">
        <v>2993.74</v>
      </c>
      <c r="U9813" s="50">
        <f t="shared" si="1084"/>
        <v>3084.8309677419347</v>
      </c>
      <c r="V9813" s="51">
        <f t="shared" si="1086"/>
        <v>2956.4302739726036</v>
      </c>
      <c r="W9813" s="53">
        <f t="shared" si="1087"/>
        <v>7.2539348222515621E-3</v>
      </c>
      <c r="X9813" s="53" t="str">
        <f t="shared" si="1088"/>
        <v/>
      </c>
      <c r="Y9813" s="54" t="str">
        <f t="shared" si="1089"/>
        <v/>
      </c>
    </row>
    <row r="9814" spans="17:25" x14ac:dyDescent="0.25">
      <c r="Q9814" s="47">
        <f t="shared" si="1085"/>
        <v>2018</v>
      </c>
      <c r="R9814" s="48" t="str">
        <f t="shared" si="1083"/>
        <v>201810</v>
      </c>
      <c r="S9814" s="49">
        <v>43376</v>
      </c>
      <c r="T9814" s="55">
        <v>3005.5</v>
      </c>
      <c r="U9814" s="50">
        <f t="shared" si="1084"/>
        <v>3084.8309677419347</v>
      </c>
      <c r="V9814" s="51">
        <f t="shared" si="1086"/>
        <v>2956.4302739726036</v>
      </c>
      <c r="W9814" s="53">
        <f t="shared" si="1087"/>
        <v>3.9281968374007548E-3</v>
      </c>
      <c r="X9814" s="53" t="str">
        <f t="shared" si="1088"/>
        <v/>
      </c>
      <c r="Y9814" s="54" t="str">
        <f t="shared" si="1089"/>
        <v/>
      </c>
    </row>
    <row r="9815" spans="17:25" x14ac:dyDescent="0.25">
      <c r="Q9815" s="47">
        <f t="shared" si="1085"/>
        <v>2018</v>
      </c>
      <c r="R9815" s="48" t="str">
        <f t="shared" si="1083"/>
        <v>201810</v>
      </c>
      <c r="S9815" s="49">
        <v>43377</v>
      </c>
      <c r="T9815" s="55">
        <v>3012.65</v>
      </c>
      <c r="U9815" s="50">
        <f t="shared" si="1084"/>
        <v>3084.8309677419347</v>
      </c>
      <c r="V9815" s="51">
        <f t="shared" si="1086"/>
        <v>2956.4302739726036</v>
      </c>
      <c r="W9815" s="53">
        <f t="shared" si="1087"/>
        <v>2.3789718848776786E-3</v>
      </c>
      <c r="X9815" s="53" t="str">
        <f t="shared" si="1088"/>
        <v/>
      </c>
      <c r="Y9815" s="54" t="str">
        <f t="shared" si="1089"/>
        <v/>
      </c>
    </row>
    <row r="9816" spans="17:25" x14ac:dyDescent="0.25">
      <c r="Q9816" s="47">
        <f t="shared" si="1085"/>
        <v>2018</v>
      </c>
      <c r="R9816" s="48" t="str">
        <f t="shared" si="1083"/>
        <v>201810</v>
      </c>
      <c r="S9816" s="49">
        <v>43378</v>
      </c>
      <c r="T9816" s="55">
        <v>3028.16</v>
      </c>
      <c r="U9816" s="50">
        <f t="shared" si="1084"/>
        <v>3084.8309677419347</v>
      </c>
      <c r="V9816" s="51">
        <f t="shared" si="1086"/>
        <v>2956.4302739726036</v>
      </c>
      <c r="W9816" s="53">
        <f t="shared" si="1087"/>
        <v>5.1482913713838396E-3</v>
      </c>
      <c r="X9816" s="53" t="str">
        <f t="shared" si="1088"/>
        <v/>
      </c>
      <c r="Y9816" s="54" t="str">
        <f t="shared" si="1089"/>
        <v/>
      </c>
    </row>
    <row r="9817" spans="17:25" x14ac:dyDescent="0.25">
      <c r="Q9817" s="47">
        <f t="shared" si="1085"/>
        <v>2018</v>
      </c>
      <c r="R9817" s="48" t="str">
        <f t="shared" si="1083"/>
        <v>201810</v>
      </c>
      <c r="S9817" s="49">
        <v>43379</v>
      </c>
      <c r="T9817" s="55">
        <v>3031.31</v>
      </c>
      <c r="U9817" s="50">
        <f t="shared" si="1084"/>
        <v>3084.8309677419347</v>
      </c>
      <c r="V9817" s="51">
        <f t="shared" si="1086"/>
        <v>2956.4302739726036</v>
      </c>
      <c r="W9817" s="53">
        <f t="shared" si="1087"/>
        <v>1.0402356546550529E-3</v>
      </c>
      <c r="X9817" s="53" t="str">
        <f t="shared" si="1088"/>
        <v/>
      </c>
      <c r="Y9817" s="54" t="str">
        <f t="shared" si="1089"/>
        <v/>
      </c>
    </row>
    <row r="9818" spans="17:25" x14ac:dyDescent="0.25">
      <c r="Q9818" s="47">
        <f t="shared" si="1085"/>
        <v>2018</v>
      </c>
      <c r="R9818" s="48" t="str">
        <f t="shared" si="1083"/>
        <v>201810</v>
      </c>
      <c r="S9818" s="49">
        <v>43380</v>
      </c>
      <c r="T9818" s="55">
        <v>3031.31</v>
      </c>
      <c r="U9818" s="50">
        <f t="shared" si="1084"/>
        <v>3084.8309677419347</v>
      </c>
      <c r="V9818" s="51">
        <f t="shared" si="1086"/>
        <v>2956.4302739726036</v>
      </c>
      <c r="W9818" s="53">
        <f t="shared" si="1087"/>
        <v>0</v>
      </c>
      <c r="X9818" s="53" t="str">
        <f t="shared" si="1088"/>
        <v/>
      </c>
      <c r="Y9818" s="54" t="str">
        <f t="shared" si="1089"/>
        <v/>
      </c>
    </row>
    <row r="9819" spans="17:25" x14ac:dyDescent="0.25">
      <c r="Q9819" s="47">
        <f t="shared" si="1085"/>
        <v>2018</v>
      </c>
      <c r="R9819" s="48" t="str">
        <f t="shared" si="1083"/>
        <v>201810</v>
      </c>
      <c r="S9819" s="49">
        <v>43381</v>
      </c>
      <c r="T9819" s="55">
        <v>3031.31</v>
      </c>
      <c r="U9819" s="50">
        <f t="shared" si="1084"/>
        <v>3084.8309677419347</v>
      </c>
      <c r="V9819" s="51">
        <f t="shared" si="1086"/>
        <v>2956.4302739726036</v>
      </c>
      <c r="W9819" s="53">
        <f t="shared" si="1087"/>
        <v>0</v>
      </c>
      <c r="X9819" s="53" t="str">
        <f t="shared" si="1088"/>
        <v/>
      </c>
      <c r="Y9819" s="54" t="str">
        <f t="shared" si="1089"/>
        <v/>
      </c>
    </row>
    <row r="9820" spans="17:25" x14ac:dyDescent="0.25">
      <c r="Q9820" s="47">
        <f t="shared" si="1085"/>
        <v>2018</v>
      </c>
      <c r="R9820" s="48" t="str">
        <f t="shared" si="1083"/>
        <v>201810</v>
      </c>
      <c r="S9820" s="49">
        <v>43382</v>
      </c>
      <c r="T9820" s="55">
        <v>3031.31</v>
      </c>
      <c r="U9820" s="50">
        <f t="shared" si="1084"/>
        <v>3084.8309677419347</v>
      </c>
      <c r="V9820" s="51">
        <f t="shared" si="1086"/>
        <v>2956.4302739726036</v>
      </c>
      <c r="W9820" s="53">
        <f t="shared" si="1087"/>
        <v>0</v>
      </c>
      <c r="X9820" s="53" t="str">
        <f t="shared" si="1088"/>
        <v/>
      </c>
      <c r="Y9820" s="54" t="str">
        <f t="shared" si="1089"/>
        <v/>
      </c>
    </row>
    <row r="9821" spans="17:25" x14ac:dyDescent="0.25">
      <c r="Q9821" s="47">
        <f t="shared" si="1085"/>
        <v>2018</v>
      </c>
      <c r="R9821" s="48" t="str">
        <f t="shared" si="1083"/>
        <v>201810</v>
      </c>
      <c r="S9821" s="49">
        <v>43383</v>
      </c>
      <c r="T9821" s="55">
        <v>3057.55</v>
      </c>
      <c r="U9821" s="50">
        <f t="shared" si="1084"/>
        <v>3084.8309677419347</v>
      </c>
      <c r="V9821" s="51">
        <f t="shared" si="1086"/>
        <v>2956.4302739726036</v>
      </c>
      <c r="W9821" s="53">
        <f t="shared" si="1087"/>
        <v>8.6563235036998254E-3</v>
      </c>
      <c r="X9821" s="53" t="str">
        <f t="shared" si="1088"/>
        <v/>
      </c>
      <c r="Y9821" s="54" t="str">
        <f t="shared" si="1089"/>
        <v/>
      </c>
    </row>
    <row r="9822" spans="17:25" x14ac:dyDescent="0.25">
      <c r="Q9822" s="47">
        <f t="shared" si="1085"/>
        <v>2018</v>
      </c>
      <c r="R9822" s="48" t="str">
        <f t="shared" si="1083"/>
        <v>201810</v>
      </c>
      <c r="S9822" s="49">
        <v>43384</v>
      </c>
      <c r="T9822" s="55">
        <v>3090.3</v>
      </c>
      <c r="U9822" s="50">
        <f t="shared" si="1084"/>
        <v>3084.8309677419347</v>
      </c>
      <c r="V9822" s="51">
        <f t="shared" si="1086"/>
        <v>2956.4302739726036</v>
      </c>
      <c r="W9822" s="53">
        <f t="shared" si="1087"/>
        <v>1.0711190332128639E-2</v>
      </c>
      <c r="X9822" s="53" t="str">
        <f t="shared" si="1088"/>
        <v/>
      </c>
      <c r="Y9822" s="54" t="str">
        <f t="shared" si="1089"/>
        <v/>
      </c>
    </row>
    <row r="9823" spans="17:25" x14ac:dyDescent="0.25">
      <c r="Q9823" s="47">
        <f t="shared" si="1085"/>
        <v>2018</v>
      </c>
      <c r="R9823" s="48" t="str">
        <f t="shared" si="1083"/>
        <v>201810</v>
      </c>
      <c r="S9823" s="49">
        <v>43385</v>
      </c>
      <c r="T9823" s="55">
        <v>3087.34</v>
      </c>
      <c r="U9823" s="50">
        <f t="shared" si="1084"/>
        <v>3084.8309677419347</v>
      </c>
      <c r="V9823" s="51">
        <f t="shared" si="1086"/>
        <v>2956.4302739726036</v>
      </c>
      <c r="W9823" s="53">
        <f t="shared" si="1087"/>
        <v>-9.5783580882113917E-4</v>
      </c>
      <c r="X9823" s="53" t="str">
        <f t="shared" si="1088"/>
        <v/>
      </c>
      <c r="Y9823" s="54" t="str">
        <f t="shared" si="1089"/>
        <v/>
      </c>
    </row>
    <row r="9824" spans="17:25" x14ac:dyDescent="0.25">
      <c r="Q9824" s="47">
        <f t="shared" si="1085"/>
        <v>2018</v>
      </c>
      <c r="R9824" s="48" t="str">
        <f t="shared" si="1083"/>
        <v>201810</v>
      </c>
      <c r="S9824" s="49">
        <v>43386</v>
      </c>
      <c r="T9824" s="55">
        <v>3088.78</v>
      </c>
      <c r="U9824" s="50">
        <f t="shared" si="1084"/>
        <v>3084.8309677419347</v>
      </c>
      <c r="V9824" s="51">
        <f t="shared" si="1086"/>
        <v>2956.4302739726036</v>
      </c>
      <c r="W9824" s="53">
        <f t="shared" si="1087"/>
        <v>4.6642093193494105E-4</v>
      </c>
      <c r="X9824" s="53" t="str">
        <f t="shared" si="1088"/>
        <v/>
      </c>
      <c r="Y9824" s="54" t="str">
        <f t="shared" si="1089"/>
        <v/>
      </c>
    </row>
    <row r="9825" spans="17:25" x14ac:dyDescent="0.25">
      <c r="Q9825" s="47">
        <f t="shared" si="1085"/>
        <v>2018</v>
      </c>
      <c r="R9825" s="48" t="str">
        <f t="shared" si="1083"/>
        <v>201810</v>
      </c>
      <c r="S9825" s="49">
        <v>43387</v>
      </c>
      <c r="T9825" s="55">
        <v>3088.78</v>
      </c>
      <c r="U9825" s="50">
        <f t="shared" si="1084"/>
        <v>3084.8309677419347</v>
      </c>
      <c r="V9825" s="51">
        <f t="shared" si="1086"/>
        <v>2956.4302739726036</v>
      </c>
      <c r="W9825" s="53">
        <f t="shared" si="1087"/>
        <v>0</v>
      </c>
      <c r="X9825" s="53" t="str">
        <f t="shared" si="1088"/>
        <v/>
      </c>
      <c r="Y9825" s="54" t="str">
        <f t="shared" si="1089"/>
        <v/>
      </c>
    </row>
    <row r="9826" spans="17:25" x14ac:dyDescent="0.25">
      <c r="Q9826" s="47">
        <f t="shared" si="1085"/>
        <v>2018</v>
      </c>
      <c r="R9826" s="48" t="str">
        <f t="shared" si="1083"/>
        <v>201810</v>
      </c>
      <c r="S9826" s="49">
        <v>43388</v>
      </c>
      <c r="T9826" s="55">
        <v>3088.78</v>
      </c>
      <c r="U9826" s="50">
        <f t="shared" si="1084"/>
        <v>3084.8309677419347</v>
      </c>
      <c r="V9826" s="51">
        <f t="shared" si="1086"/>
        <v>2956.4302739726036</v>
      </c>
      <c r="W9826" s="53">
        <f t="shared" si="1087"/>
        <v>0</v>
      </c>
      <c r="X9826" s="53" t="str">
        <f t="shared" si="1088"/>
        <v/>
      </c>
      <c r="Y9826" s="54" t="str">
        <f t="shared" si="1089"/>
        <v/>
      </c>
    </row>
    <row r="9827" spans="17:25" x14ac:dyDescent="0.25">
      <c r="Q9827" s="47">
        <f t="shared" si="1085"/>
        <v>2018</v>
      </c>
      <c r="R9827" s="48" t="str">
        <f t="shared" si="1083"/>
        <v>201810</v>
      </c>
      <c r="S9827" s="49">
        <v>43389</v>
      </c>
      <c r="T9827" s="55">
        <v>3088.78</v>
      </c>
      <c r="U9827" s="50">
        <f t="shared" si="1084"/>
        <v>3084.8309677419347</v>
      </c>
      <c r="V9827" s="51">
        <f t="shared" si="1086"/>
        <v>2956.4302739726036</v>
      </c>
      <c r="W9827" s="53">
        <f t="shared" si="1087"/>
        <v>0</v>
      </c>
      <c r="X9827" s="53" t="str">
        <f t="shared" si="1088"/>
        <v/>
      </c>
      <c r="Y9827" s="54" t="str">
        <f t="shared" si="1089"/>
        <v/>
      </c>
    </row>
    <row r="9828" spans="17:25" x14ac:dyDescent="0.25">
      <c r="Q9828" s="47">
        <f t="shared" si="1085"/>
        <v>2018</v>
      </c>
      <c r="R9828" s="48" t="str">
        <f t="shared" si="1083"/>
        <v>201810</v>
      </c>
      <c r="S9828" s="49">
        <v>43390</v>
      </c>
      <c r="T9828" s="55">
        <v>3055.93</v>
      </c>
      <c r="U9828" s="50">
        <f t="shared" si="1084"/>
        <v>3084.8309677419347</v>
      </c>
      <c r="V9828" s="51">
        <f t="shared" si="1086"/>
        <v>2956.4302739726036</v>
      </c>
      <c r="W9828" s="53">
        <f t="shared" si="1087"/>
        <v>-1.063526699862094E-2</v>
      </c>
      <c r="X9828" s="53" t="str">
        <f t="shared" si="1088"/>
        <v/>
      </c>
      <c r="Y9828" s="54" t="str">
        <f t="shared" si="1089"/>
        <v/>
      </c>
    </row>
    <row r="9829" spans="17:25" x14ac:dyDescent="0.25">
      <c r="Q9829" s="47">
        <f t="shared" si="1085"/>
        <v>2018</v>
      </c>
      <c r="R9829" s="48" t="str">
        <f t="shared" si="1083"/>
        <v>201810</v>
      </c>
      <c r="S9829" s="49">
        <v>43391</v>
      </c>
      <c r="T9829" s="55">
        <v>3056.37</v>
      </c>
      <c r="U9829" s="50">
        <f t="shared" si="1084"/>
        <v>3084.8309677419347</v>
      </c>
      <c r="V9829" s="51">
        <f t="shared" si="1086"/>
        <v>2956.4302739726036</v>
      </c>
      <c r="W9829" s="53">
        <f t="shared" si="1087"/>
        <v>1.4398235561685624E-4</v>
      </c>
      <c r="X9829" s="53" t="str">
        <f t="shared" si="1088"/>
        <v/>
      </c>
      <c r="Y9829" s="54" t="str">
        <f t="shared" si="1089"/>
        <v/>
      </c>
    </row>
    <row r="9830" spans="17:25" x14ac:dyDescent="0.25">
      <c r="Q9830" s="47">
        <f t="shared" si="1085"/>
        <v>2018</v>
      </c>
      <c r="R9830" s="48" t="str">
        <f t="shared" si="1083"/>
        <v>201810</v>
      </c>
      <c r="S9830" s="49">
        <v>43392</v>
      </c>
      <c r="T9830" s="55">
        <v>3088.47</v>
      </c>
      <c r="U9830" s="50">
        <f t="shared" si="1084"/>
        <v>3084.8309677419347</v>
      </c>
      <c r="V9830" s="51">
        <f t="shared" si="1086"/>
        <v>2956.4302739726036</v>
      </c>
      <c r="W9830" s="53">
        <f t="shared" si="1087"/>
        <v>1.0502655110474102E-2</v>
      </c>
      <c r="X9830" s="53" t="str">
        <f t="shared" si="1088"/>
        <v/>
      </c>
      <c r="Y9830" s="54" t="str">
        <f t="shared" si="1089"/>
        <v/>
      </c>
    </row>
    <row r="9831" spans="17:25" x14ac:dyDescent="0.25">
      <c r="Q9831" s="47">
        <f t="shared" si="1085"/>
        <v>2018</v>
      </c>
      <c r="R9831" s="48" t="str">
        <f t="shared" si="1083"/>
        <v>201810</v>
      </c>
      <c r="S9831" s="49">
        <v>43393</v>
      </c>
      <c r="T9831" s="55">
        <v>3079.88</v>
      </c>
      <c r="U9831" s="50">
        <f t="shared" si="1084"/>
        <v>3084.8309677419347</v>
      </c>
      <c r="V9831" s="51">
        <f t="shared" si="1086"/>
        <v>2956.4302739726036</v>
      </c>
      <c r="W9831" s="53">
        <f t="shared" si="1087"/>
        <v>-2.7813124297790814E-3</v>
      </c>
      <c r="X9831" s="53" t="str">
        <f t="shared" si="1088"/>
        <v/>
      </c>
      <c r="Y9831" s="54" t="str">
        <f t="shared" si="1089"/>
        <v/>
      </c>
    </row>
    <row r="9832" spans="17:25" x14ac:dyDescent="0.25">
      <c r="Q9832" s="47">
        <f t="shared" si="1085"/>
        <v>2018</v>
      </c>
      <c r="R9832" s="48" t="str">
        <f t="shared" si="1083"/>
        <v>201810</v>
      </c>
      <c r="S9832" s="49">
        <v>43394</v>
      </c>
      <c r="T9832" s="55">
        <v>3079.88</v>
      </c>
      <c r="U9832" s="50">
        <f t="shared" si="1084"/>
        <v>3084.8309677419347</v>
      </c>
      <c r="V9832" s="51">
        <f t="shared" si="1086"/>
        <v>2956.4302739726036</v>
      </c>
      <c r="W9832" s="53">
        <f t="shared" si="1087"/>
        <v>0</v>
      </c>
      <c r="X9832" s="53" t="str">
        <f t="shared" si="1088"/>
        <v/>
      </c>
      <c r="Y9832" s="54" t="str">
        <f t="shared" si="1089"/>
        <v/>
      </c>
    </row>
    <row r="9833" spans="17:25" x14ac:dyDescent="0.25">
      <c r="Q9833" s="47">
        <f t="shared" si="1085"/>
        <v>2018</v>
      </c>
      <c r="R9833" s="48" t="str">
        <f t="shared" si="1083"/>
        <v>201810</v>
      </c>
      <c r="S9833" s="49">
        <v>43395</v>
      </c>
      <c r="T9833" s="55">
        <v>3079.88</v>
      </c>
      <c r="U9833" s="50">
        <f t="shared" si="1084"/>
        <v>3084.8309677419347</v>
      </c>
      <c r="V9833" s="51">
        <f t="shared" si="1086"/>
        <v>2956.4302739726036</v>
      </c>
      <c r="W9833" s="53">
        <f t="shared" si="1087"/>
        <v>0</v>
      </c>
      <c r="X9833" s="53" t="str">
        <f t="shared" si="1088"/>
        <v/>
      </c>
      <c r="Y9833" s="54" t="str">
        <f t="shared" si="1089"/>
        <v/>
      </c>
    </row>
    <row r="9834" spans="17:25" x14ac:dyDescent="0.25">
      <c r="Q9834" s="47">
        <f t="shared" si="1085"/>
        <v>2018</v>
      </c>
      <c r="R9834" s="48" t="str">
        <f t="shared" si="1083"/>
        <v>201810</v>
      </c>
      <c r="S9834" s="49">
        <v>43396</v>
      </c>
      <c r="T9834" s="55">
        <v>3087.58</v>
      </c>
      <c r="U9834" s="50">
        <f t="shared" si="1084"/>
        <v>3084.8309677419347</v>
      </c>
      <c r="V9834" s="51">
        <f t="shared" si="1086"/>
        <v>2956.4302739726036</v>
      </c>
      <c r="W9834" s="53">
        <f t="shared" si="1087"/>
        <v>2.5000974063924541E-3</v>
      </c>
      <c r="X9834" s="53" t="str">
        <f t="shared" si="1088"/>
        <v/>
      </c>
      <c r="Y9834" s="54" t="str">
        <f t="shared" si="1089"/>
        <v/>
      </c>
    </row>
    <row r="9835" spans="17:25" x14ac:dyDescent="0.25">
      <c r="Q9835" s="47">
        <f t="shared" si="1085"/>
        <v>2018</v>
      </c>
      <c r="R9835" s="48" t="str">
        <f t="shared" si="1083"/>
        <v>201810</v>
      </c>
      <c r="S9835" s="49">
        <v>43397</v>
      </c>
      <c r="T9835" s="55">
        <v>3110.2</v>
      </c>
      <c r="U9835" s="50">
        <f t="shared" si="1084"/>
        <v>3084.8309677419347</v>
      </c>
      <c r="V9835" s="51">
        <f t="shared" si="1086"/>
        <v>2956.4302739726036</v>
      </c>
      <c r="W9835" s="53">
        <f t="shared" si="1087"/>
        <v>7.3261259627279696E-3</v>
      </c>
      <c r="X9835" s="53" t="str">
        <f t="shared" si="1088"/>
        <v/>
      </c>
      <c r="Y9835" s="54" t="str">
        <f t="shared" si="1089"/>
        <v/>
      </c>
    </row>
    <row r="9836" spans="17:25" x14ac:dyDescent="0.25">
      <c r="Q9836" s="47">
        <f t="shared" si="1085"/>
        <v>2018</v>
      </c>
      <c r="R9836" s="48" t="str">
        <f t="shared" si="1083"/>
        <v>201810</v>
      </c>
      <c r="S9836" s="49">
        <v>43398</v>
      </c>
      <c r="T9836" s="55">
        <v>3149.7</v>
      </c>
      <c r="U9836" s="50">
        <f t="shared" si="1084"/>
        <v>3084.8309677419347</v>
      </c>
      <c r="V9836" s="51">
        <f t="shared" si="1086"/>
        <v>2956.4302739726036</v>
      </c>
      <c r="W9836" s="53">
        <f t="shared" si="1087"/>
        <v>1.2700147900456482E-2</v>
      </c>
      <c r="X9836" s="53" t="str">
        <f t="shared" si="1088"/>
        <v/>
      </c>
      <c r="Y9836" s="54" t="str">
        <f t="shared" si="1089"/>
        <v/>
      </c>
    </row>
    <row r="9837" spans="17:25" x14ac:dyDescent="0.25">
      <c r="Q9837" s="47">
        <f t="shared" si="1085"/>
        <v>2018</v>
      </c>
      <c r="R9837" s="48" t="str">
        <f t="shared" si="1083"/>
        <v>201810</v>
      </c>
      <c r="S9837" s="49">
        <v>43399</v>
      </c>
      <c r="T9837" s="55">
        <v>3167.18</v>
      </c>
      <c r="U9837" s="50">
        <f t="shared" si="1084"/>
        <v>3084.8309677419347</v>
      </c>
      <c r="V9837" s="51">
        <f t="shared" si="1086"/>
        <v>2956.4302739726036</v>
      </c>
      <c r="W9837" s="53">
        <f t="shared" si="1087"/>
        <v>5.5497348953867931E-3</v>
      </c>
      <c r="X9837" s="53" t="str">
        <f t="shared" si="1088"/>
        <v/>
      </c>
      <c r="Y9837" s="54" t="str">
        <f t="shared" si="1089"/>
        <v/>
      </c>
    </row>
    <row r="9838" spans="17:25" x14ac:dyDescent="0.25">
      <c r="Q9838" s="47">
        <f t="shared" si="1085"/>
        <v>2018</v>
      </c>
      <c r="R9838" s="48" t="str">
        <f t="shared" si="1083"/>
        <v>201810</v>
      </c>
      <c r="S9838" s="49">
        <v>43400</v>
      </c>
      <c r="T9838" s="55">
        <v>3185.26</v>
      </c>
      <c r="U9838" s="50">
        <f t="shared" si="1084"/>
        <v>3084.8309677419347</v>
      </c>
      <c r="V9838" s="51">
        <f t="shared" si="1086"/>
        <v>2956.4302739726036</v>
      </c>
      <c r="W9838" s="53">
        <f t="shared" si="1087"/>
        <v>5.7085482984864377E-3</v>
      </c>
      <c r="X9838" s="53" t="str">
        <f t="shared" si="1088"/>
        <v/>
      </c>
      <c r="Y9838" s="54" t="str">
        <f t="shared" si="1089"/>
        <v/>
      </c>
    </row>
    <row r="9839" spans="17:25" x14ac:dyDescent="0.25">
      <c r="Q9839" s="47">
        <f t="shared" si="1085"/>
        <v>2018</v>
      </c>
      <c r="R9839" s="48" t="str">
        <f t="shared" si="1083"/>
        <v>201810</v>
      </c>
      <c r="S9839" s="49">
        <v>43401</v>
      </c>
      <c r="T9839" s="55">
        <v>3185.26</v>
      </c>
      <c r="U9839" s="50">
        <f t="shared" si="1084"/>
        <v>3084.8309677419347</v>
      </c>
      <c r="V9839" s="51">
        <f t="shared" si="1086"/>
        <v>2956.4302739726036</v>
      </c>
      <c r="W9839" s="53">
        <f t="shared" si="1087"/>
        <v>0</v>
      </c>
      <c r="X9839" s="53" t="str">
        <f t="shared" si="1088"/>
        <v/>
      </c>
      <c r="Y9839" s="54" t="str">
        <f t="shared" si="1089"/>
        <v/>
      </c>
    </row>
    <row r="9840" spans="17:25" x14ac:dyDescent="0.25">
      <c r="Q9840" s="47">
        <f t="shared" si="1085"/>
        <v>2018</v>
      </c>
      <c r="R9840" s="48" t="str">
        <f t="shared" si="1083"/>
        <v>201810</v>
      </c>
      <c r="S9840" s="49">
        <v>43402</v>
      </c>
      <c r="T9840" s="55">
        <v>3185.26</v>
      </c>
      <c r="U9840" s="50">
        <f t="shared" si="1084"/>
        <v>3084.8309677419347</v>
      </c>
      <c r="V9840" s="51">
        <f t="shared" si="1086"/>
        <v>2956.4302739726036</v>
      </c>
      <c r="W9840" s="53">
        <f t="shared" si="1087"/>
        <v>0</v>
      </c>
      <c r="X9840" s="53" t="str">
        <f t="shared" si="1088"/>
        <v/>
      </c>
      <c r="Y9840" s="54" t="str">
        <f t="shared" si="1089"/>
        <v/>
      </c>
    </row>
    <row r="9841" spans="17:25" x14ac:dyDescent="0.25">
      <c r="Q9841" s="47">
        <f t="shared" si="1085"/>
        <v>2018</v>
      </c>
      <c r="R9841" s="48" t="str">
        <f t="shared" si="1083"/>
        <v>201810</v>
      </c>
      <c r="S9841" s="49">
        <v>43403</v>
      </c>
      <c r="T9841" s="55">
        <v>3188.69</v>
      </c>
      <c r="U9841" s="50">
        <f t="shared" si="1084"/>
        <v>3084.8309677419347</v>
      </c>
      <c r="V9841" s="51">
        <f t="shared" si="1086"/>
        <v>2956.4302739726036</v>
      </c>
      <c r="W9841" s="53">
        <f t="shared" si="1087"/>
        <v>1.0768351720109592E-3</v>
      </c>
      <c r="X9841" s="53" t="str">
        <f t="shared" si="1088"/>
        <v/>
      </c>
      <c r="Y9841" s="54" t="str">
        <f t="shared" si="1089"/>
        <v/>
      </c>
    </row>
    <row r="9842" spans="17:25" x14ac:dyDescent="0.25">
      <c r="Q9842" s="47">
        <f t="shared" si="1085"/>
        <v>2018</v>
      </c>
      <c r="R9842" s="48" t="str">
        <f t="shared" si="1083"/>
        <v>201810</v>
      </c>
      <c r="S9842" s="49">
        <v>43404</v>
      </c>
      <c r="T9842" s="55">
        <v>3202.44</v>
      </c>
      <c r="U9842" s="50">
        <f t="shared" si="1084"/>
        <v>3084.8309677419347</v>
      </c>
      <c r="V9842" s="51">
        <f t="shared" si="1086"/>
        <v>2956.4302739726036</v>
      </c>
      <c r="W9842" s="53">
        <f t="shared" si="1087"/>
        <v>4.3121156336929367E-3</v>
      </c>
      <c r="X9842" s="53" t="str">
        <f t="shared" si="1088"/>
        <v/>
      </c>
      <c r="Y9842" s="54" t="str">
        <f t="shared" si="1089"/>
        <v/>
      </c>
    </row>
    <row r="9843" spans="17:25" x14ac:dyDescent="0.25">
      <c r="Q9843" s="47">
        <f t="shared" si="1085"/>
        <v>2018</v>
      </c>
      <c r="R9843" s="48" t="str">
        <f t="shared" si="1083"/>
        <v>201811</v>
      </c>
      <c r="S9843" s="49">
        <v>43405</v>
      </c>
      <c r="T9843" s="55">
        <v>3219.85</v>
      </c>
      <c r="U9843" s="50">
        <f t="shared" si="1084"/>
        <v>3194.0343333333317</v>
      </c>
      <c r="V9843" s="51">
        <f t="shared" si="1086"/>
        <v>2956.4302739726036</v>
      </c>
      <c r="W9843" s="53">
        <f t="shared" si="1087"/>
        <v>5.4364796842407692E-3</v>
      </c>
      <c r="X9843" s="53">
        <f t="shared" si="1088"/>
        <v>3.5400113242292974E-2</v>
      </c>
      <c r="Y9843" s="54" t="str">
        <f t="shared" si="1089"/>
        <v/>
      </c>
    </row>
    <row r="9844" spans="17:25" x14ac:dyDescent="0.25">
      <c r="Q9844" s="47">
        <f t="shared" si="1085"/>
        <v>2018</v>
      </c>
      <c r="R9844" s="48" t="str">
        <f t="shared" si="1083"/>
        <v>201811</v>
      </c>
      <c r="S9844" s="49">
        <v>43406</v>
      </c>
      <c r="T9844" s="55">
        <v>3193.8</v>
      </c>
      <c r="U9844" s="50">
        <f t="shared" si="1084"/>
        <v>3194.0343333333317</v>
      </c>
      <c r="V9844" s="51">
        <f t="shared" si="1086"/>
        <v>2956.4302739726036</v>
      </c>
      <c r="W9844" s="53">
        <f t="shared" si="1087"/>
        <v>-8.0904389956053535E-3</v>
      </c>
      <c r="X9844" s="53" t="str">
        <f t="shared" si="1088"/>
        <v/>
      </c>
      <c r="Y9844" s="54" t="str">
        <f t="shared" si="1089"/>
        <v/>
      </c>
    </row>
    <row r="9845" spans="17:25" x14ac:dyDescent="0.25">
      <c r="Q9845" s="47">
        <f t="shared" si="1085"/>
        <v>2018</v>
      </c>
      <c r="R9845" s="48" t="str">
        <f t="shared" si="1083"/>
        <v>201811</v>
      </c>
      <c r="S9845" s="49">
        <v>43407</v>
      </c>
      <c r="T9845" s="55">
        <v>3177.57</v>
      </c>
      <c r="U9845" s="50">
        <f t="shared" si="1084"/>
        <v>3194.0343333333317</v>
      </c>
      <c r="V9845" s="51">
        <f t="shared" si="1086"/>
        <v>2956.4302739726036</v>
      </c>
      <c r="W9845" s="53">
        <f t="shared" si="1087"/>
        <v>-5.0817208341160658E-3</v>
      </c>
      <c r="X9845" s="53" t="str">
        <f t="shared" si="1088"/>
        <v/>
      </c>
      <c r="Y9845" s="54" t="str">
        <f t="shared" si="1089"/>
        <v/>
      </c>
    </row>
    <row r="9846" spans="17:25" x14ac:dyDescent="0.25">
      <c r="Q9846" s="47">
        <f t="shared" si="1085"/>
        <v>2018</v>
      </c>
      <c r="R9846" s="48" t="str">
        <f t="shared" si="1083"/>
        <v>201811</v>
      </c>
      <c r="S9846" s="49">
        <v>43408</v>
      </c>
      <c r="T9846" s="55">
        <v>3177.57</v>
      </c>
      <c r="U9846" s="50">
        <f t="shared" si="1084"/>
        <v>3194.0343333333317</v>
      </c>
      <c r="V9846" s="51">
        <f t="shared" si="1086"/>
        <v>2956.4302739726036</v>
      </c>
      <c r="W9846" s="53">
        <f t="shared" si="1087"/>
        <v>0</v>
      </c>
      <c r="X9846" s="53" t="str">
        <f t="shared" si="1088"/>
        <v/>
      </c>
      <c r="Y9846" s="54" t="str">
        <f t="shared" si="1089"/>
        <v/>
      </c>
    </row>
    <row r="9847" spans="17:25" x14ac:dyDescent="0.25">
      <c r="Q9847" s="47">
        <f t="shared" si="1085"/>
        <v>2018</v>
      </c>
      <c r="R9847" s="48" t="str">
        <f t="shared" si="1083"/>
        <v>201811</v>
      </c>
      <c r="S9847" s="49">
        <v>43409</v>
      </c>
      <c r="T9847" s="55">
        <v>3177.57</v>
      </c>
      <c r="U9847" s="50">
        <f t="shared" si="1084"/>
        <v>3194.0343333333317</v>
      </c>
      <c r="V9847" s="51">
        <f t="shared" si="1086"/>
        <v>2956.4302739726036</v>
      </c>
      <c r="W9847" s="53">
        <f t="shared" si="1087"/>
        <v>0</v>
      </c>
      <c r="X9847" s="53" t="str">
        <f t="shared" si="1088"/>
        <v/>
      </c>
      <c r="Y9847" s="54" t="str">
        <f t="shared" si="1089"/>
        <v/>
      </c>
    </row>
    <row r="9848" spans="17:25" x14ac:dyDescent="0.25">
      <c r="Q9848" s="47">
        <f t="shared" si="1085"/>
        <v>2018</v>
      </c>
      <c r="R9848" s="48" t="str">
        <f t="shared" si="1083"/>
        <v>201811</v>
      </c>
      <c r="S9848" s="49">
        <v>43410</v>
      </c>
      <c r="T9848" s="55">
        <v>3177.57</v>
      </c>
      <c r="U9848" s="50">
        <f t="shared" si="1084"/>
        <v>3194.0343333333317</v>
      </c>
      <c r="V9848" s="51">
        <f t="shared" si="1086"/>
        <v>2956.4302739726036</v>
      </c>
      <c r="W9848" s="53">
        <f t="shared" si="1087"/>
        <v>0</v>
      </c>
      <c r="X9848" s="53" t="str">
        <f t="shared" si="1088"/>
        <v/>
      </c>
      <c r="Y9848" s="54" t="str">
        <f t="shared" si="1089"/>
        <v/>
      </c>
    </row>
    <row r="9849" spans="17:25" x14ac:dyDescent="0.25">
      <c r="Q9849" s="47">
        <f t="shared" si="1085"/>
        <v>2018</v>
      </c>
      <c r="R9849" s="48" t="str">
        <f t="shared" si="1083"/>
        <v>201811</v>
      </c>
      <c r="S9849" s="49">
        <v>43411</v>
      </c>
      <c r="T9849" s="55">
        <v>3154.55</v>
      </c>
      <c r="U9849" s="50">
        <f t="shared" si="1084"/>
        <v>3194.0343333333317</v>
      </c>
      <c r="V9849" s="51">
        <f t="shared" si="1086"/>
        <v>2956.4302739726036</v>
      </c>
      <c r="W9849" s="53">
        <f t="shared" si="1087"/>
        <v>-7.2445296248391244E-3</v>
      </c>
      <c r="X9849" s="53" t="str">
        <f t="shared" si="1088"/>
        <v/>
      </c>
      <c r="Y9849" s="54" t="str">
        <f t="shared" si="1089"/>
        <v/>
      </c>
    </row>
    <row r="9850" spans="17:25" x14ac:dyDescent="0.25">
      <c r="Q9850" s="47">
        <f t="shared" si="1085"/>
        <v>2018</v>
      </c>
      <c r="R9850" s="48" t="str">
        <f t="shared" si="1083"/>
        <v>201811</v>
      </c>
      <c r="S9850" s="49">
        <v>43412</v>
      </c>
      <c r="T9850" s="55">
        <v>3140.25</v>
      </c>
      <c r="U9850" s="50">
        <f t="shared" si="1084"/>
        <v>3194.0343333333317</v>
      </c>
      <c r="V9850" s="51">
        <f t="shared" si="1086"/>
        <v>2956.4302739726036</v>
      </c>
      <c r="W9850" s="53">
        <f t="shared" si="1087"/>
        <v>-4.5331346784803772E-3</v>
      </c>
      <c r="X9850" s="53" t="str">
        <f t="shared" si="1088"/>
        <v/>
      </c>
      <c r="Y9850" s="54" t="str">
        <f t="shared" si="1089"/>
        <v/>
      </c>
    </row>
    <row r="9851" spans="17:25" x14ac:dyDescent="0.25">
      <c r="Q9851" s="47">
        <f t="shared" si="1085"/>
        <v>2018</v>
      </c>
      <c r="R9851" s="48" t="str">
        <f t="shared" si="1083"/>
        <v>201811</v>
      </c>
      <c r="S9851" s="49">
        <v>43413</v>
      </c>
      <c r="T9851" s="55">
        <v>3145.39</v>
      </c>
      <c r="U9851" s="50">
        <f t="shared" si="1084"/>
        <v>3194.0343333333317</v>
      </c>
      <c r="V9851" s="51">
        <f t="shared" si="1086"/>
        <v>2956.4302739726036</v>
      </c>
      <c r="W9851" s="53">
        <f t="shared" si="1087"/>
        <v>1.6368123557042313E-3</v>
      </c>
      <c r="X9851" s="53" t="str">
        <f t="shared" si="1088"/>
        <v/>
      </c>
      <c r="Y9851" s="54" t="str">
        <f t="shared" si="1089"/>
        <v/>
      </c>
    </row>
    <row r="9852" spans="17:25" x14ac:dyDescent="0.25">
      <c r="Q9852" s="47">
        <f t="shared" si="1085"/>
        <v>2018</v>
      </c>
      <c r="R9852" s="48" t="str">
        <f t="shared" si="1083"/>
        <v>201811</v>
      </c>
      <c r="S9852" s="49">
        <v>43414</v>
      </c>
      <c r="T9852" s="55">
        <v>3176.89</v>
      </c>
      <c r="U9852" s="50">
        <f t="shared" si="1084"/>
        <v>3194.0343333333317</v>
      </c>
      <c r="V9852" s="51">
        <f t="shared" si="1086"/>
        <v>2956.4302739726036</v>
      </c>
      <c r="W9852" s="53">
        <f t="shared" si="1087"/>
        <v>1.0014656370116226E-2</v>
      </c>
      <c r="X9852" s="53" t="str">
        <f t="shared" si="1088"/>
        <v/>
      </c>
      <c r="Y9852" s="54" t="str">
        <f t="shared" si="1089"/>
        <v/>
      </c>
    </row>
    <row r="9853" spans="17:25" x14ac:dyDescent="0.25">
      <c r="Q9853" s="47">
        <f t="shared" si="1085"/>
        <v>2018</v>
      </c>
      <c r="R9853" s="48" t="str">
        <f t="shared" si="1083"/>
        <v>201811</v>
      </c>
      <c r="S9853" s="49">
        <v>43415</v>
      </c>
      <c r="T9853" s="55">
        <v>3176.89</v>
      </c>
      <c r="U9853" s="50">
        <f t="shared" si="1084"/>
        <v>3194.0343333333317</v>
      </c>
      <c r="V9853" s="51">
        <f t="shared" si="1086"/>
        <v>2956.4302739726036</v>
      </c>
      <c r="W9853" s="53">
        <f t="shared" si="1087"/>
        <v>0</v>
      </c>
      <c r="X9853" s="53" t="str">
        <f t="shared" si="1088"/>
        <v/>
      </c>
      <c r="Y9853" s="54" t="str">
        <f t="shared" si="1089"/>
        <v/>
      </c>
    </row>
    <row r="9854" spans="17:25" x14ac:dyDescent="0.25">
      <c r="Q9854" s="47">
        <f t="shared" si="1085"/>
        <v>2018</v>
      </c>
      <c r="R9854" s="48" t="str">
        <f t="shared" si="1083"/>
        <v>201811</v>
      </c>
      <c r="S9854" s="49">
        <v>43416</v>
      </c>
      <c r="T9854" s="55">
        <v>3176.89</v>
      </c>
      <c r="U9854" s="50">
        <f t="shared" si="1084"/>
        <v>3194.0343333333317</v>
      </c>
      <c r="V9854" s="51">
        <f t="shared" si="1086"/>
        <v>2956.4302739726036</v>
      </c>
      <c r="W9854" s="53">
        <f t="shared" si="1087"/>
        <v>0</v>
      </c>
      <c r="X9854" s="53" t="str">
        <f t="shared" si="1088"/>
        <v/>
      </c>
      <c r="Y9854" s="54" t="str">
        <f t="shared" si="1089"/>
        <v/>
      </c>
    </row>
    <row r="9855" spans="17:25" x14ac:dyDescent="0.25">
      <c r="Q9855" s="47">
        <f t="shared" si="1085"/>
        <v>2018</v>
      </c>
      <c r="R9855" s="48" t="str">
        <f t="shared" si="1083"/>
        <v>201811</v>
      </c>
      <c r="S9855" s="49">
        <v>43417</v>
      </c>
      <c r="T9855" s="55">
        <v>3176.89</v>
      </c>
      <c r="U9855" s="50">
        <f t="shared" si="1084"/>
        <v>3194.0343333333317</v>
      </c>
      <c r="V9855" s="51">
        <f t="shared" si="1086"/>
        <v>2956.4302739726036</v>
      </c>
      <c r="W9855" s="53">
        <f t="shared" si="1087"/>
        <v>0</v>
      </c>
      <c r="X9855" s="53" t="str">
        <f t="shared" si="1088"/>
        <v/>
      </c>
      <c r="Y9855" s="54" t="str">
        <f t="shared" si="1089"/>
        <v/>
      </c>
    </row>
    <row r="9856" spans="17:25" x14ac:dyDescent="0.25">
      <c r="Q9856" s="47">
        <f t="shared" si="1085"/>
        <v>2018</v>
      </c>
      <c r="R9856" s="48" t="str">
        <f t="shared" si="1083"/>
        <v>201811</v>
      </c>
      <c r="S9856" s="49">
        <v>43418</v>
      </c>
      <c r="T9856" s="55">
        <v>3197.2</v>
      </c>
      <c r="U9856" s="50">
        <f t="shared" si="1084"/>
        <v>3194.0343333333317</v>
      </c>
      <c r="V9856" s="51">
        <f t="shared" si="1086"/>
        <v>2956.4302739726036</v>
      </c>
      <c r="W9856" s="53">
        <f t="shared" si="1087"/>
        <v>6.3930447701998627E-3</v>
      </c>
      <c r="X9856" s="53" t="str">
        <f t="shared" si="1088"/>
        <v/>
      </c>
      <c r="Y9856" s="54" t="str">
        <f t="shared" si="1089"/>
        <v/>
      </c>
    </row>
    <row r="9857" spans="17:25" x14ac:dyDescent="0.25">
      <c r="Q9857" s="47">
        <f t="shared" si="1085"/>
        <v>2018</v>
      </c>
      <c r="R9857" s="48" t="str">
        <f t="shared" si="1083"/>
        <v>201811</v>
      </c>
      <c r="S9857" s="49">
        <v>43419</v>
      </c>
      <c r="T9857" s="55">
        <v>3194.7</v>
      </c>
      <c r="U9857" s="50">
        <f t="shared" si="1084"/>
        <v>3194.0343333333317</v>
      </c>
      <c r="V9857" s="51">
        <f t="shared" si="1086"/>
        <v>2956.4302739726036</v>
      </c>
      <c r="W9857" s="53">
        <f t="shared" si="1087"/>
        <v>-7.8193419241834317E-4</v>
      </c>
      <c r="X9857" s="53" t="str">
        <f t="shared" si="1088"/>
        <v/>
      </c>
      <c r="Y9857" s="54" t="str">
        <f t="shared" si="1089"/>
        <v/>
      </c>
    </row>
    <row r="9858" spans="17:25" x14ac:dyDescent="0.25">
      <c r="Q9858" s="47">
        <f t="shared" si="1085"/>
        <v>2018</v>
      </c>
      <c r="R9858" s="48" t="str">
        <f t="shared" si="1083"/>
        <v>201811</v>
      </c>
      <c r="S9858" s="49">
        <v>43420</v>
      </c>
      <c r="T9858" s="55">
        <v>3198.29</v>
      </c>
      <c r="U9858" s="50">
        <f t="shared" si="1084"/>
        <v>3194.0343333333317</v>
      </c>
      <c r="V9858" s="51">
        <f t="shared" si="1086"/>
        <v>2956.4302739726036</v>
      </c>
      <c r="W9858" s="53">
        <f t="shared" si="1087"/>
        <v>1.1237361880616081E-3</v>
      </c>
      <c r="X9858" s="53" t="str">
        <f t="shared" si="1088"/>
        <v/>
      </c>
      <c r="Y9858" s="54" t="str">
        <f t="shared" si="1089"/>
        <v/>
      </c>
    </row>
    <row r="9859" spans="17:25" x14ac:dyDescent="0.25">
      <c r="Q9859" s="47">
        <f t="shared" si="1085"/>
        <v>2018</v>
      </c>
      <c r="R9859" s="48" t="str">
        <f t="shared" si="1083"/>
        <v>201811</v>
      </c>
      <c r="S9859" s="49">
        <v>43421</v>
      </c>
      <c r="T9859" s="55">
        <v>3173.59</v>
      </c>
      <c r="U9859" s="50">
        <f t="shared" si="1084"/>
        <v>3194.0343333333317</v>
      </c>
      <c r="V9859" s="51">
        <f t="shared" si="1086"/>
        <v>2956.4302739726036</v>
      </c>
      <c r="W9859" s="53">
        <f t="shared" si="1087"/>
        <v>-7.722876912349963E-3</v>
      </c>
      <c r="X9859" s="53" t="str">
        <f t="shared" si="1088"/>
        <v/>
      </c>
      <c r="Y9859" s="54" t="str">
        <f t="shared" si="1089"/>
        <v/>
      </c>
    </row>
    <row r="9860" spans="17:25" x14ac:dyDescent="0.25">
      <c r="Q9860" s="47">
        <f t="shared" si="1085"/>
        <v>2018</v>
      </c>
      <c r="R9860" s="48" t="str">
        <f t="shared" si="1083"/>
        <v>201811</v>
      </c>
      <c r="S9860" s="49">
        <v>43422</v>
      </c>
      <c r="T9860" s="55">
        <v>3173.59</v>
      </c>
      <c r="U9860" s="50">
        <f t="shared" si="1084"/>
        <v>3194.0343333333317</v>
      </c>
      <c r="V9860" s="51">
        <f t="shared" si="1086"/>
        <v>2956.4302739726036</v>
      </c>
      <c r="W9860" s="53">
        <f t="shared" si="1087"/>
        <v>0</v>
      </c>
      <c r="X9860" s="53" t="str">
        <f t="shared" si="1088"/>
        <v/>
      </c>
      <c r="Y9860" s="54" t="str">
        <f t="shared" si="1089"/>
        <v/>
      </c>
    </row>
    <row r="9861" spans="17:25" x14ac:dyDescent="0.25">
      <c r="Q9861" s="47">
        <f t="shared" si="1085"/>
        <v>2018</v>
      </c>
      <c r="R9861" s="48" t="str">
        <f t="shared" si="1083"/>
        <v>201811</v>
      </c>
      <c r="S9861" s="49">
        <v>43423</v>
      </c>
      <c r="T9861" s="55">
        <v>3173.59</v>
      </c>
      <c r="U9861" s="50">
        <f t="shared" si="1084"/>
        <v>3194.0343333333317</v>
      </c>
      <c r="V9861" s="51">
        <f t="shared" si="1086"/>
        <v>2956.4302739726036</v>
      </c>
      <c r="W9861" s="53">
        <f t="shared" si="1087"/>
        <v>0</v>
      </c>
      <c r="X9861" s="53" t="str">
        <f t="shared" si="1088"/>
        <v/>
      </c>
      <c r="Y9861" s="54" t="str">
        <f t="shared" si="1089"/>
        <v/>
      </c>
    </row>
    <row r="9862" spans="17:25" x14ac:dyDescent="0.25">
      <c r="Q9862" s="47">
        <f t="shared" si="1085"/>
        <v>2018</v>
      </c>
      <c r="R9862" s="48" t="str">
        <f t="shared" si="1083"/>
        <v>201811</v>
      </c>
      <c r="S9862" s="49">
        <v>43424</v>
      </c>
      <c r="T9862" s="55">
        <v>3178.81</v>
      </c>
      <c r="U9862" s="50">
        <f t="shared" si="1084"/>
        <v>3194.0343333333317</v>
      </c>
      <c r="V9862" s="51">
        <f t="shared" si="1086"/>
        <v>2956.4302739726036</v>
      </c>
      <c r="W9862" s="53">
        <f t="shared" si="1087"/>
        <v>1.6448249458813624E-3</v>
      </c>
      <c r="X9862" s="53" t="str">
        <f t="shared" si="1088"/>
        <v/>
      </c>
      <c r="Y9862" s="54" t="str">
        <f t="shared" si="1089"/>
        <v/>
      </c>
    </row>
    <row r="9863" spans="17:25" x14ac:dyDescent="0.25">
      <c r="Q9863" s="47">
        <f t="shared" si="1085"/>
        <v>2018</v>
      </c>
      <c r="R9863" s="48" t="str">
        <f t="shared" ref="R9863:R9926" si="1090">+YEAR(S9863)&amp;MONTH(S9863)</f>
        <v>201811</v>
      </c>
      <c r="S9863" s="49">
        <v>43425</v>
      </c>
      <c r="T9863" s="55">
        <v>3189.51</v>
      </c>
      <c r="U9863" s="50">
        <f t="shared" ref="U9863:U9926" si="1091">+AVERAGEIF($R$3:$R$12000,R9863,$T$3:$T$12000)</f>
        <v>3194.0343333333317</v>
      </c>
      <c r="V9863" s="51">
        <f t="shared" si="1086"/>
        <v>2956.4302739726036</v>
      </c>
      <c r="W9863" s="53">
        <f t="shared" si="1087"/>
        <v>3.3660394927661486E-3</v>
      </c>
      <c r="X9863" s="53" t="str">
        <f t="shared" si="1088"/>
        <v/>
      </c>
      <c r="Y9863" s="54" t="str">
        <f t="shared" si="1089"/>
        <v/>
      </c>
    </row>
    <row r="9864" spans="17:25" x14ac:dyDescent="0.25">
      <c r="Q9864" s="47">
        <f t="shared" ref="Q9864:Q9927" si="1092">+YEAR(S9864)</f>
        <v>2018</v>
      </c>
      <c r="R9864" s="48" t="str">
        <f t="shared" si="1090"/>
        <v>201811</v>
      </c>
      <c r="S9864" s="49">
        <v>43426</v>
      </c>
      <c r="T9864" s="55">
        <v>3196.26</v>
      </c>
      <c r="U9864" s="50">
        <f t="shared" si="1091"/>
        <v>3194.0343333333317</v>
      </c>
      <c r="V9864" s="51">
        <f t="shared" ref="V9864:V9927" si="1093">+AVERAGEIF($Q$3:$Q$12000,Q9864,$T$3:$T$12000)</f>
        <v>2956.4302739726036</v>
      </c>
      <c r="W9864" s="53">
        <f t="shared" si="1087"/>
        <v>2.1163125370353697E-3</v>
      </c>
      <c r="X9864" s="53" t="str">
        <f t="shared" si="1088"/>
        <v/>
      </c>
      <c r="Y9864" s="54" t="str">
        <f t="shared" si="1089"/>
        <v/>
      </c>
    </row>
    <row r="9865" spans="17:25" x14ac:dyDescent="0.25">
      <c r="Q9865" s="47">
        <f t="shared" si="1092"/>
        <v>2018</v>
      </c>
      <c r="R9865" s="48" t="str">
        <f t="shared" si="1090"/>
        <v>201811</v>
      </c>
      <c r="S9865" s="49">
        <v>43427</v>
      </c>
      <c r="T9865" s="55">
        <v>3196.26</v>
      </c>
      <c r="U9865" s="50">
        <f t="shared" si="1091"/>
        <v>3194.0343333333317</v>
      </c>
      <c r="V9865" s="51">
        <f t="shared" si="1093"/>
        <v>2956.4302739726036</v>
      </c>
      <c r="W9865" s="53">
        <f t="shared" ref="W9865:W9928" si="1094">+T9865/T9864-1</f>
        <v>0</v>
      </c>
      <c r="X9865" s="53" t="str">
        <f t="shared" ref="X9865:X9928" si="1095">IF(U9865/U9864-1=0,"",U9865/U9864-1)</f>
        <v/>
      </c>
      <c r="Y9865" s="54" t="str">
        <f t="shared" ref="Y9865:Y9928" si="1096">+IF(V9865=V9864,"",V9865/V9864-1)</f>
        <v/>
      </c>
    </row>
    <row r="9866" spans="17:25" x14ac:dyDescent="0.25">
      <c r="Q9866" s="47">
        <f t="shared" si="1092"/>
        <v>2018</v>
      </c>
      <c r="R9866" s="48" t="str">
        <f t="shared" si="1090"/>
        <v>201811</v>
      </c>
      <c r="S9866" s="49">
        <v>43428</v>
      </c>
      <c r="T9866" s="55">
        <v>3223.95</v>
      </c>
      <c r="U9866" s="50">
        <f t="shared" si="1091"/>
        <v>3194.0343333333317</v>
      </c>
      <c r="V9866" s="51">
        <f t="shared" si="1093"/>
        <v>2956.4302739726036</v>
      </c>
      <c r="W9866" s="53">
        <f t="shared" si="1094"/>
        <v>8.6632501736403356E-3</v>
      </c>
      <c r="X9866" s="53" t="str">
        <f t="shared" si="1095"/>
        <v/>
      </c>
      <c r="Y9866" s="54" t="str">
        <f t="shared" si="1096"/>
        <v/>
      </c>
    </row>
    <row r="9867" spans="17:25" x14ac:dyDescent="0.25">
      <c r="Q9867" s="47">
        <f t="shared" si="1092"/>
        <v>2018</v>
      </c>
      <c r="R9867" s="48" t="str">
        <f t="shared" si="1090"/>
        <v>201811</v>
      </c>
      <c r="S9867" s="49">
        <v>43429</v>
      </c>
      <c r="T9867" s="55">
        <v>3223.95</v>
      </c>
      <c r="U9867" s="50">
        <f t="shared" si="1091"/>
        <v>3194.0343333333317</v>
      </c>
      <c r="V9867" s="51">
        <f t="shared" si="1093"/>
        <v>2956.4302739726036</v>
      </c>
      <c r="W9867" s="53">
        <f t="shared" si="1094"/>
        <v>0</v>
      </c>
      <c r="X9867" s="53" t="str">
        <f t="shared" si="1095"/>
        <v/>
      </c>
      <c r="Y9867" s="54" t="str">
        <f t="shared" si="1096"/>
        <v/>
      </c>
    </row>
    <row r="9868" spans="17:25" x14ac:dyDescent="0.25">
      <c r="Q9868" s="47">
        <f t="shared" si="1092"/>
        <v>2018</v>
      </c>
      <c r="R9868" s="48" t="str">
        <f t="shared" si="1090"/>
        <v>201811</v>
      </c>
      <c r="S9868" s="49">
        <v>43430</v>
      </c>
      <c r="T9868" s="55">
        <v>3223.95</v>
      </c>
      <c r="U9868" s="50">
        <f t="shared" si="1091"/>
        <v>3194.0343333333317</v>
      </c>
      <c r="V9868" s="51">
        <f t="shared" si="1093"/>
        <v>2956.4302739726036</v>
      </c>
      <c r="W9868" s="53">
        <f t="shared" si="1094"/>
        <v>0</v>
      </c>
      <c r="X9868" s="53" t="str">
        <f t="shared" si="1095"/>
        <v/>
      </c>
      <c r="Y9868" s="54" t="str">
        <f t="shared" si="1096"/>
        <v/>
      </c>
    </row>
    <row r="9869" spans="17:25" x14ac:dyDescent="0.25">
      <c r="Q9869" s="47">
        <f t="shared" si="1092"/>
        <v>2018</v>
      </c>
      <c r="R9869" s="48" t="str">
        <f t="shared" si="1090"/>
        <v>201811</v>
      </c>
      <c r="S9869" s="49">
        <v>43431</v>
      </c>
      <c r="T9869" s="55">
        <v>3240.65</v>
      </c>
      <c r="U9869" s="50">
        <f t="shared" si="1091"/>
        <v>3194.0343333333317</v>
      </c>
      <c r="V9869" s="51">
        <f t="shared" si="1093"/>
        <v>2956.4302739726036</v>
      </c>
      <c r="W9869" s="53">
        <f t="shared" si="1094"/>
        <v>5.1799810791111067E-3</v>
      </c>
      <c r="X9869" s="53" t="str">
        <f t="shared" si="1095"/>
        <v/>
      </c>
      <c r="Y9869" s="54" t="str">
        <f t="shared" si="1096"/>
        <v/>
      </c>
    </row>
    <row r="9870" spans="17:25" x14ac:dyDescent="0.25">
      <c r="Q9870" s="47">
        <f t="shared" si="1092"/>
        <v>2018</v>
      </c>
      <c r="R9870" s="48" t="str">
        <f t="shared" si="1090"/>
        <v>201811</v>
      </c>
      <c r="S9870" s="49">
        <v>43432</v>
      </c>
      <c r="T9870" s="55">
        <v>3250.56</v>
      </c>
      <c r="U9870" s="50">
        <f t="shared" si="1091"/>
        <v>3194.0343333333317</v>
      </c>
      <c r="V9870" s="51">
        <f t="shared" si="1093"/>
        <v>2956.4302739726036</v>
      </c>
      <c r="W9870" s="53">
        <f t="shared" si="1094"/>
        <v>3.0580284819403669E-3</v>
      </c>
      <c r="X9870" s="53" t="str">
        <f t="shared" si="1095"/>
        <v/>
      </c>
      <c r="Y9870" s="54" t="str">
        <f t="shared" si="1096"/>
        <v/>
      </c>
    </row>
    <row r="9871" spans="17:25" x14ac:dyDescent="0.25">
      <c r="Q9871" s="47">
        <f t="shared" si="1092"/>
        <v>2018</v>
      </c>
      <c r="R9871" s="48" t="str">
        <f t="shared" si="1090"/>
        <v>201811</v>
      </c>
      <c r="S9871" s="49">
        <v>43433</v>
      </c>
      <c r="T9871" s="55">
        <v>3274.47</v>
      </c>
      <c r="U9871" s="50">
        <f t="shared" si="1091"/>
        <v>3194.0343333333317</v>
      </c>
      <c r="V9871" s="51">
        <f t="shared" si="1093"/>
        <v>2956.4302739726036</v>
      </c>
      <c r="W9871" s="53">
        <f t="shared" si="1094"/>
        <v>7.355655640874037E-3</v>
      </c>
      <c r="X9871" s="53" t="str">
        <f t="shared" si="1095"/>
        <v/>
      </c>
      <c r="Y9871" s="54" t="str">
        <f t="shared" si="1096"/>
        <v/>
      </c>
    </row>
    <row r="9872" spans="17:25" x14ac:dyDescent="0.25">
      <c r="Q9872" s="47">
        <f t="shared" si="1092"/>
        <v>2018</v>
      </c>
      <c r="R9872" s="48" t="str">
        <f t="shared" si="1090"/>
        <v>201811</v>
      </c>
      <c r="S9872" s="49">
        <v>43434</v>
      </c>
      <c r="T9872" s="55">
        <v>3240.02</v>
      </c>
      <c r="U9872" s="50">
        <f t="shared" si="1091"/>
        <v>3194.0343333333317</v>
      </c>
      <c r="V9872" s="51">
        <f t="shared" si="1093"/>
        <v>2956.4302739726036</v>
      </c>
      <c r="W9872" s="53">
        <f t="shared" si="1094"/>
        <v>-1.0520786570040297E-2</v>
      </c>
      <c r="X9872" s="53" t="str">
        <f t="shared" si="1095"/>
        <v/>
      </c>
      <c r="Y9872" s="54" t="str">
        <f t="shared" si="1096"/>
        <v/>
      </c>
    </row>
    <row r="9873" spans="17:25" x14ac:dyDescent="0.25">
      <c r="Q9873" s="47">
        <f t="shared" si="1092"/>
        <v>2018</v>
      </c>
      <c r="R9873" s="48" t="str">
        <f t="shared" si="1090"/>
        <v>201812</v>
      </c>
      <c r="S9873" s="49">
        <v>43435</v>
      </c>
      <c r="T9873" s="55">
        <v>3235.27</v>
      </c>
      <c r="U9873" s="50">
        <f t="shared" si="1091"/>
        <v>3218.550967741935</v>
      </c>
      <c r="V9873" s="51">
        <f t="shared" si="1093"/>
        <v>2956.4302739726036</v>
      </c>
      <c r="W9873" s="53">
        <f t="shared" si="1094"/>
        <v>-1.4660403330843952E-3</v>
      </c>
      <c r="X9873" s="53">
        <f t="shared" si="1095"/>
        <v>7.6757579443478274E-3</v>
      </c>
      <c r="Y9873" s="54" t="str">
        <f t="shared" si="1096"/>
        <v/>
      </c>
    </row>
    <row r="9874" spans="17:25" x14ac:dyDescent="0.25">
      <c r="Q9874" s="47">
        <f t="shared" si="1092"/>
        <v>2018</v>
      </c>
      <c r="R9874" s="48" t="str">
        <f t="shared" si="1090"/>
        <v>201812</v>
      </c>
      <c r="S9874" s="49">
        <v>43436</v>
      </c>
      <c r="T9874" s="55">
        <v>3235.27</v>
      </c>
      <c r="U9874" s="50">
        <f t="shared" si="1091"/>
        <v>3218.550967741935</v>
      </c>
      <c r="V9874" s="51">
        <f t="shared" si="1093"/>
        <v>2956.4302739726036</v>
      </c>
      <c r="W9874" s="53">
        <f t="shared" si="1094"/>
        <v>0</v>
      </c>
      <c r="X9874" s="53" t="str">
        <f t="shared" si="1095"/>
        <v/>
      </c>
      <c r="Y9874" s="54" t="str">
        <f t="shared" si="1096"/>
        <v/>
      </c>
    </row>
    <row r="9875" spans="17:25" x14ac:dyDescent="0.25">
      <c r="Q9875" s="47">
        <f t="shared" si="1092"/>
        <v>2018</v>
      </c>
      <c r="R9875" s="48" t="str">
        <f t="shared" si="1090"/>
        <v>201812</v>
      </c>
      <c r="S9875" s="49">
        <v>43437</v>
      </c>
      <c r="T9875" s="55">
        <v>3235.27</v>
      </c>
      <c r="U9875" s="50">
        <f t="shared" si="1091"/>
        <v>3218.550967741935</v>
      </c>
      <c r="V9875" s="51">
        <f t="shared" si="1093"/>
        <v>2956.4302739726036</v>
      </c>
      <c r="W9875" s="53">
        <f t="shared" si="1094"/>
        <v>0</v>
      </c>
      <c r="X9875" s="53" t="str">
        <f t="shared" si="1095"/>
        <v/>
      </c>
      <c r="Y9875" s="54" t="str">
        <f t="shared" si="1096"/>
        <v/>
      </c>
    </row>
    <row r="9876" spans="17:25" x14ac:dyDescent="0.25">
      <c r="Q9876" s="47">
        <f t="shared" si="1092"/>
        <v>2018</v>
      </c>
      <c r="R9876" s="48" t="str">
        <f t="shared" si="1090"/>
        <v>201812</v>
      </c>
      <c r="S9876" s="49">
        <v>43438</v>
      </c>
      <c r="T9876" s="55">
        <v>3196.15</v>
      </c>
      <c r="U9876" s="50">
        <f t="shared" si="1091"/>
        <v>3218.550967741935</v>
      </c>
      <c r="V9876" s="51">
        <f t="shared" si="1093"/>
        <v>2956.4302739726036</v>
      </c>
      <c r="W9876" s="53">
        <f t="shared" si="1094"/>
        <v>-1.2091726501961109E-2</v>
      </c>
      <c r="X9876" s="53" t="str">
        <f t="shared" si="1095"/>
        <v/>
      </c>
      <c r="Y9876" s="54" t="str">
        <f t="shared" si="1096"/>
        <v/>
      </c>
    </row>
    <row r="9877" spans="17:25" x14ac:dyDescent="0.25">
      <c r="Q9877" s="47">
        <f t="shared" si="1092"/>
        <v>2018</v>
      </c>
      <c r="R9877" s="48" t="str">
        <f t="shared" si="1090"/>
        <v>201812</v>
      </c>
      <c r="S9877" s="49">
        <v>43439</v>
      </c>
      <c r="T9877" s="55">
        <v>3174.11</v>
      </c>
      <c r="U9877" s="50">
        <f t="shared" si="1091"/>
        <v>3218.550967741935</v>
      </c>
      <c r="V9877" s="51">
        <f t="shared" si="1093"/>
        <v>2956.4302739726036</v>
      </c>
      <c r="W9877" s="53">
        <f t="shared" si="1094"/>
        <v>-6.8957965051702486E-3</v>
      </c>
      <c r="X9877" s="53" t="str">
        <f t="shared" si="1095"/>
        <v/>
      </c>
      <c r="Y9877" s="54" t="str">
        <f t="shared" si="1096"/>
        <v/>
      </c>
    </row>
    <row r="9878" spans="17:25" x14ac:dyDescent="0.25">
      <c r="Q9878" s="47">
        <f t="shared" si="1092"/>
        <v>2018</v>
      </c>
      <c r="R9878" s="48" t="str">
        <f t="shared" si="1090"/>
        <v>201812</v>
      </c>
      <c r="S9878" s="49">
        <v>43440</v>
      </c>
      <c r="T9878" s="55">
        <v>3162.29</v>
      </c>
      <c r="U9878" s="50">
        <f t="shared" si="1091"/>
        <v>3218.550967741935</v>
      </c>
      <c r="V9878" s="51">
        <f t="shared" si="1093"/>
        <v>2956.4302739726036</v>
      </c>
      <c r="W9878" s="53">
        <f t="shared" si="1094"/>
        <v>-3.7238785045257128E-3</v>
      </c>
      <c r="X9878" s="53" t="str">
        <f t="shared" si="1095"/>
        <v/>
      </c>
      <c r="Y9878" s="54" t="str">
        <f t="shared" si="1096"/>
        <v/>
      </c>
    </row>
    <row r="9879" spans="17:25" x14ac:dyDescent="0.25">
      <c r="Q9879" s="47">
        <f t="shared" si="1092"/>
        <v>2018</v>
      </c>
      <c r="R9879" s="48" t="str">
        <f t="shared" si="1090"/>
        <v>201812</v>
      </c>
      <c r="S9879" s="49">
        <v>43441</v>
      </c>
      <c r="T9879" s="55">
        <v>3187.86</v>
      </c>
      <c r="U9879" s="50">
        <f t="shared" si="1091"/>
        <v>3218.550967741935</v>
      </c>
      <c r="V9879" s="51">
        <f t="shared" si="1093"/>
        <v>2956.4302739726036</v>
      </c>
      <c r="W9879" s="53">
        <f t="shared" si="1094"/>
        <v>8.0859124242242952E-3</v>
      </c>
      <c r="X9879" s="53" t="str">
        <f t="shared" si="1095"/>
        <v/>
      </c>
      <c r="Y9879" s="54" t="str">
        <f t="shared" si="1096"/>
        <v/>
      </c>
    </row>
    <row r="9880" spans="17:25" x14ac:dyDescent="0.25">
      <c r="Q9880" s="47">
        <f t="shared" si="1092"/>
        <v>2018</v>
      </c>
      <c r="R9880" s="48" t="str">
        <f t="shared" si="1090"/>
        <v>201812</v>
      </c>
      <c r="S9880" s="49">
        <v>43442</v>
      </c>
      <c r="T9880" s="55">
        <v>3153.29</v>
      </c>
      <c r="U9880" s="50">
        <f t="shared" si="1091"/>
        <v>3218.550967741935</v>
      </c>
      <c r="V9880" s="51">
        <f t="shared" si="1093"/>
        <v>2956.4302739726036</v>
      </c>
      <c r="W9880" s="53">
        <f t="shared" si="1094"/>
        <v>-1.084426543198258E-2</v>
      </c>
      <c r="X9880" s="53" t="str">
        <f t="shared" si="1095"/>
        <v/>
      </c>
      <c r="Y9880" s="54" t="str">
        <f t="shared" si="1096"/>
        <v/>
      </c>
    </row>
    <row r="9881" spans="17:25" x14ac:dyDescent="0.25">
      <c r="Q9881" s="47">
        <f t="shared" si="1092"/>
        <v>2018</v>
      </c>
      <c r="R9881" s="48" t="str">
        <f t="shared" si="1090"/>
        <v>201812</v>
      </c>
      <c r="S9881" s="49">
        <v>43443</v>
      </c>
      <c r="T9881" s="55">
        <v>3153.29</v>
      </c>
      <c r="U9881" s="50">
        <f t="shared" si="1091"/>
        <v>3218.550967741935</v>
      </c>
      <c r="V9881" s="51">
        <f t="shared" si="1093"/>
        <v>2956.4302739726036</v>
      </c>
      <c r="W9881" s="53">
        <f t="shared" si="1094"/>
        <v>0</v>
      </c>
      <c r="X9881" s="53" t="str">
        <f t="shared" si="1095"/>
        <v/>
      </c>
      <c r="Y9881" s="54" t="str">
        <f t="shared" si="1096"/>
        <v/>
      </c>
    </row>
    <row r="9882" spans="17:25" x14ac:dyDescent="0.25">
      <c r="Q9882" s="47">
        <f t="shared" si="1092"/>
        <v>2018</v>
      </c>
      <c r="R9882" s="48" t="str">
        <f t="shared" si="1090"/>
        <v>201812</v>
      </c>
      <c r="S9882" s="49">
        <v>43444</v>
      </c>
      <c r="T9882" s="55">
        <v>3153.29</v>
      </c>
      <c r="U9882" s="50">
        <f t="shared" si="1091"/>
        <v>3218.550967741935</v>
      </c>
      <c r="V9882" s="51">
        <f t="shared" si="1093"/>
        <v>2956.4302739726036</v>
      </c>
      <c r="W9882" s="53">
        <f t="shared" si="1094"/>
        <v>0</v>
      </c>
      <c r="X9882" s="53" t="str">
        <f t="shared" si="1095"/>
        <v/>
      </c>
      <c r="Y9882" s="54" t="str">
        <f t="shared" si="1096"/>
        <v/>
      </c>
    </row>
    <row r="9883" spans="17:25" x14ac:dyDescent="0.25">
      <c r="Q9883" s="47">
        <f t="shared" si="1092"/>
        <v>2018</v>
      </c>
      <c r="R9883" s="48" t="str">
        <f t="shared" si="1090"/>
        <v>201812</v>
      </c>
      <c r="S9883" s="49">
        <v>43445</v>
      </c>
      <c r="T9883" s="55">
        <v>3176.12</v>
      </c>
      <c r="U9883" s="50">
        <f t="shared" si="1091"/>
        <v>3218.550967741935</v>
      </c>
      <c r="V9883" s="51">
        <f t="shared" si="1093"/>
        <v>2956.4302739726036</v>
      </c>
      <c r="W9883" s="53">
        <f t="shared" si="1094"/>
        <v>7.2400572100885796E-3</v>
      </c>
      <c r="X9883" s="53" t="str">
        <f t="shared" si="1095"/>
        <v/>
      </c>
      <c r="Y9883" s="54" t="str">
        <f t="shared" si="1096"/>
        <v/>
      </c>
    </row>
    <row r="9884" spans="17:25" x14ac:dyDescent="0.25">
      <c r="Q9884" s="47">
        <f t="shared" si="1092"/>
        <v>2018</v>
      </c>
      <c r="R9884" s="48" t="str">
        <f t="shared" si="1090"/>
        <v>201812</v>
      </c>
      <c r="S9884" s="49">
        <v>43446</v>
      </c>
      <c r="T9884" s="55">
        <v>3184.7</v>
      </c>
      <c r="U9884" s="50">
        <f t="shared" si="1091"/>
        <v>3218.550967741935</v>
      </c>
      <c r="V9884" s="51">
        <f t="shared" si="1093"/>
        <v>2956.4302739726036</v>
      </c>
      <c r="W9884" s="53">
        <f t="shared" si="1094"/>
        <v>2.7014092666524103E-3</v>
      </c>
      <c r="X9884" s="53" t="str">
        <f t="shared" si="1095"/>
        <v/>
      </c>
      <c r="Y9884" s="54" t="str">
        <f t="shared" si="1096"/>
        <v/>
      </c>
    </row>
    <row r="9885" spans="17:25" x14ac:dyDescent="0.25">
      <c r="Q9885" s="47">
        <f t="shared" si="1092"/>
        <v>2018</v>
      </c>
      <c r="R9885" s="48" t="str">
        <f t="shared" si="1090"/>
        <v>201812</v>
      </c>
      <c r="S9885" s="49">
        <v>43447</v>
      </c>
      <c r="T9885" s="55">
        <v>3169.36</v>
      </c>
      <c r="U9885" s="50">
        <f t="shared" si="1091"/>
        <v>3218.550967741935</v>
      </c>
      <c r="V9885" s="51">
        <f t="shared" si="1093"/>
        <v>2956.4302739726036</v>
      </c>
      <c r="W9885" s="53">
        <f t="shared" si="1094"/>
        <v>-4.8167802304768248E-3</v>
      </c>
      <c r="X9885" s="53" t="str">
        <f t="shared" si="1095"/>
        <v/>
      </c>
      <c r="Y9885" s="54" t="str">
        <f t="shared" si="1096"/>
        <v/>
      </c>
    </row>
    <row r="9886" spans="17:25" x14ac:dyDescent="0.25">
      <c r="Q9886" s="47">
        <f t="shared" si="1092"/>
        <v>2018</v>
      </c>
      <c r="R9886" s="48" t="str">
        <f t="shared" si="1090"/>
        <v>201812</v>
      </c>
      <c r="S9886" s="49">
        <v>43448</v>
      </c>
      <c r="T9886" s="55">
        <v>3178.4</v>
      </c>
      <c r="U9886" s="50">
        <f t="shared" si="1091"/>
        <v>3218.550967741935</v>
      </c>
      <c r="V9886" s="51">
        <f t="shared" si="1093"/>
        <v>2956.4302739726036</v>
      </c>
      <c r="W9886" s="53">
        <f t="shared" si="1094"/>
        <v>2.8523108766438376E-3</v>
      </c>
      <c r="X9886" s="53" t="str">
        <f t="shared" si="1095"/>
        <v/>
      </c>
      <c r="Y9886" s="54" t="str">
        <f t="shared" si="1096"/>
        <v/>
      </c>
    </row>
    <row r="9887" spans="17:25" x14ac:dyDescent="0.25">
      <c r="Q9887" s="47">
        <f t="shared" si="1092"/>
        <v>2018</v>
      </c>
      <c r="R9887" s="48" t="str">
        <f t="shared" si="1090"/>
        <v>201812</v>
      </c>
      <c r="S9887" s="49">
        <v>43449</v>
      </c>
      <c r="T9887" s="55">
        <v>3196.3</v>
      </c>
      <c r="U9887" s="50">
        <f t="shared" si="1091"/>
        <v>3218.550967741935</v>
      </c>
      <c r="V9887" s="51">
        <f t="shared" si="1093"/>
        <v>2956.4302739726036</v>
      </c>
      <c r="W9887" s="53">
        <f t="shared" si="1094"/>
        <v>5.6317644097658714E-3</v>
      </c>
      <c r="X9887" s="53" t="str">
        <f t="shared" si="1095"/>
        <v/>
      </c>
      <c r="Y9887" s="54" t="str">
        <f t="shared" si="1096"/>
        <v/>
      </c>
    </row>
    <row r="9888" spans="17:25" x14ac:dyDescent="0.25">
      <c r="Q9888" s="47">
        <f t="shared" si="1092"/>
        <v>2018</v>
      </c>
      <c r="R9888" s="48" t="str">
        <f t="shared" si="1090"/>
        <v>201812</v>
      </c>
      <c r="S9888" s="49">
        <v>43450</v>
      </c>
      <c r="T9888" s="55">
        <v>3196.3</v>
      </c>
      <c r="U9888" s="50">
        <f t="shared" si="1091"/>
        <v>3218.550967741935</v>
      </c>
      <c r="V9888" s="51">
        <f t="shared" si="1093"/>
        <v>2956.4302739726036</v>
      </c>
      <c r="W9888" s="53">
        <f t="shared" si="1094"/>
        <v>0</v>
      </c>
      <c r="X9888" s="53" t="str">
        <f t="shared" si="1095"/>
        <v/>
      </c>
      <c r="Y9888" s="54" t="str">
        <f t="shared" si="1096"/>
        <v/>
      </c>
    </row>
    <row r="9889" spans="17:25" x14ac:dyDescent="0.25">
      <c r="Q9889" s="47">
        <f t="shared" si="1092"/>
        <v>2018</v>
      </c>
      <c r="R9889" s="48" t="str">
        <f t="shared" si="1090"/>
        <v>201812</v>
      </c>
      <c r="S9889" s="49">
        <v>43451</v>
      </c>
      <c r="T9889" s="55">
        <v>3196.3</v>
      </c>
      <c r="U9889" s="50">
        <f t="shared" si="1091"/>
        <v>3218.550967741935</v>
      </c>
      <c r="V9889" s="51">
        <f t="shared" si="1093"/>
        <v>2956.4302739726036</v>
      </c>
      <c r="W9889" s="53">
        <f t="shared" si="1094"/>
        <v>0</v>
      </c>
      <c r="X9889" s="53" t="str">
        <f t="shared" si="1095"/>
        <v/>
      </c>
      <c r="Y9889" s="54" t="str">
        <f t="shared" si="1096"/>
        <v/>
      </c>
    </row>
    <row r="9890" spans="17:25" x14ac:dyDescent="0.25">
      <c r="Q9890" s="47">
        <f t="shared" si="1092"/>
        <v>2018</v>
      </c>
      <c r="R9890" s="48" t="str">
        <f t="shared" si="1090"/>
        <v>201812</v>
      </c>
      <c r="S9890" s="49">
        <v>43452</v>
      </c>
      <c r="T9890" s="55">
        <v>3188.66</v>
      </c>
      <c r="U9890" s="50">
        <f t="shared" si="1091"/>
        <v>3218.550967741935</v>
      </c>
      <c r="V9890" s="51">
        <f t="shared" si="1093"/>
        <v>2956.4302739726036</v>
      </c>
      <c r="W9890" s="53">
        <f t="shared" si="1094"/>
        <v>-2.3902637424523254E-3</v>
      </c>
      <c r="X9890" s="53" t="str">
        <f t="shared" si="1095"/>
        <v/>
      </c>
      <c r="Y9890" s="54" t="str">
        <f t="shared" si="1096"/>
        <v/>
      </c>
    </row>
    <row r="9891" spans="17:25" x14ac:dyDescent="0.25">
      <c r="Q9891" s="47">
        <f t="shared" si="1092"/>
        <v>2018</v>
      </c>
      <c r="R9891" s="48" t="str">
        <f t="shared" si="1090"/>
        <v>201812</v>
      </c>
      <c r="S9891" s="49">
        <v>43453</v>
      </c>
      <c r="T9891" s="55">
        <v>3198.45</v>
      </c>
      <c r="U9891" s="50">
        <f t="shared" si="1091"/>
        <v>3218.550967741935</v>
      </c>
      <c r="V9891" s="51">
        <f t="shared" si="1093"/>
        <v>2956.4302739726036</v>
      </c>
      <c r="W9891" s="53">
        <f t="shared" si="1094"/>
        <v>3.0702552169250552E-3</v>
      </c>
      <c r="X9891" s="53" t="str">
        <f t="shared" si="1095"/>
        <v/>
      </c>
      <c r="Y9891" s="54" t="str">
        <f t="shared" si="1096"/>
        <v/>
      </c>
    </row>
    <row r="9892" spans="17:25" x14ac:dyDescent="0.25">
      <c r="Q9892" s="47">
        <f t="shared" si="1092"/>
        <v>2018</v>
      </c>
      <c r="R9892" s="48" t="str">
        <f t="shared" si="1090"/>
        <v>201812</v>
      </c>
      <c r="S9892" s="49">
        <v>43454</v>
      </c>
      <c r="T9892" s="55">
        <v>3216.55</v>
      </c>
      <c r="U9892" s="50">
        <f t="shared" si="1091"/>
        <v>3218.550967741935</v>
      </c>
      <c r="V9892" s="51">
        <f t="shared" si="1093"/>
        <v>2956.4302739726036</v>
      </c>
      <c r="W9892" s="53">
        <f t="shared" si="1094"/>
        <v>5.6589910738014115E-3</v>
      </c>
      <c r="X9892" s="53" t="str">
        <f t="shared" si="1095"/>
        <v/>
      </c>
      <c r="Y9892" s="54" t="str">
        <f t="shared" si="1096"/>
        <v/>
      </c>
    </row>
    <row r="9893" spans="17:25" x14ac:dyDescent="0.25">
      <c r="Q9893" s="47">
        <f t="shared" si="1092"/>
        <v>2018</v>
      </c>
      <c r="R9893" s="48" t="str">
        <f t="shared" si="1090"/>
        <v>201812</v>
      </c>
      <c r="S9893" s="49">
        <v>43455</v>
      </c>
      <c r="T9893" s="55">
        <v>3246.86</v>
      </c>
      <c r="U9893" s="50">
        <f t="shared" si="1091"/>
        <v>3218.550967741935</v>
      </c>
      <c r="V9893" s="51">
        <f t="shared" si="1093"/>
        <v>2956.4302739726036</v>
      </c>
      <c r="W9893" s="53">
        <f t="shared" si="1094"/>
        <v>9.4231396993673666E-3</v>
      </c>
      <c r="X9893" s="53" t="str">
        <f t="shared" si="1095"/>
        <v/>
      </c>
      <c r="Y9893" s="54" t="str">
        <f t="shared" si="1096"/>
        <v/>
      </c>
    </row>
    <row r="9894" spans="17:25" x14ac:dyDescent="0.25">
      <c r="Q9894" s="47">
        <f t="shared" si="1092"/>
        <v>2018</v>
      </c>
      <c r="R9894" s="48" t="str">
        <f t="shared" si="1090"/>
        <v>201812</v>
      </c>
      <c r="S9894" s="49">
        <v>43456</v>
      </c>
      <c r="T9894" s="55">
        <v>3285.34</v>
      </c>
      <c r="U9894" s="50">
        <f t="shared" si="1091"/>
        <v>3218.550967741935</v>
      </c>
      <c r="V9894" s="51">
        <f t="shared" si="1093"/>
        <v>2956.4302739726036</v>
      </c>
      <c r="W9894" s="53">
        <f t="shared" si="1094"/>
        <v>1.1851450324313451E-2</v>
      </c>
      <c r="X9894" s="53" t="str">
        <f t="shared" si="1095"/>
        <v/>
      </c>
      <c r="Y9894" s="54" t="str">
        <f t="shared" si="1096"/>
        <v/>
      </c>
    </row>
    <row r="9895" spans="17:25" x14ac:dyDescent="0.25">
      <c r="Q9895" s="47">
        <f t="shared" si="1092"/>
        <v>2018</v>
      </c>
      <c r="R9895" s="48" t="str">
        <f t="shared" si="1090"/>
        <v>201812</v>
      </c>
      <c r="S9895" s="49">
        <v>43457</v>
      </c>
      <c r="T9895" s="55">
        <v>3285.34</v>
      </c>
      <c r="U9895" s="50">
        <f t="shared" si="1091"/>
        <v>3218.550967741935</v>
      </c>
      <c r="V9895" s="51">
        <f t="shared" si="1093"/>
        <v>2956.4302739726036</v>
      </c>
      <c r="W9895" s="53">
        <f t="shared" si="1094"/>
        <v>0</v>
      </c>
      <c r="X9895" s="53" t="str">
        <f t="shared" si="1095"/>
        <v/>
      </c>
      <c r="Y9895" s="54" t="str">
        <f t="shared" si="1096"/>
        <v/>
      </c>
    </row>
    <row r="9896" spans="17:25" x14ac:dyDescent="0.25">
      <c r="Q9896" s="47">
        <f t="shared" si="1092"/>
        <v>2018</v>
      </c>
      <c r="R9896" s="48" t="str">
        <f t="shared" si="1090"/>
        <v>201812</v>
      </c>
      <c r="S9896" s="49">
        <v>43458</v>
      </c>
      <c r="T9896" s="55">
        <v>3285.34</v>
      </c>
      <c r="U9896" s="50">
        <f t="shared" si="1091"/>
        <v>3218.550967741935</v>
      </c>
      <c r="V9896" s="51">
        <f t="shared" si="1093"/>
        <v>2956.4302739726036</v>
      </c>
      <c r="W9896" s="53">
        <f t="shared" si="1094"/>
        <v>0</v>
      </c>
      <c r="X9896" s="53" t="str">
        <f t="shared" si="1095"/>
        <v/>
      </c>
      <c r="Y9896" s="54" t="str">
        <f t="shared" si="1096"/>
        <v/>
      </c>
    </row>
    <row r="9897" spans="17:25" x14ac:dyDescent="0.25">
      <c r="Q9897" s="47">
        <f t="shared" si="1092"/>
        <v>2018</v>
      </c>
      <c r="R9897" s="48" t="str">
        <f t="shared" si="1090"/>
        <v>201812</v>
      </c>
      <c r="S9897" s="49">
        <v>43459</v>
      </c>
      <c r="T9897" s="55">
        <v>3285.51</v>
      </c>
      <c r="U9897" s="50">
        <f t="shared" si="1091"/>
        <v>3218.550967741935</v>
      </c>
      <c r="V9897" s="51">
        <f t="shared" si="1093"/>
        <v>2956.4302739726036</v>
      </c>
      <c r="W9897" s="53">
        <f t="shared" si="1094"/>
        <v>5.1745024868043998E-5</v>
      </c>
      <c r="X9897" s="53" t="str">
        <f t="shared" si="1095"/>
        <v/>
      </c>
      <c r="Y9897" s="54" t="str">
        <f t="shared" si="1096"/>
        <v/>
      </c>
    </row>
    <row r="9898" spans="17:25" x14ac:dyDescent="0.25">
      <c r="Q9898" s="47">
        <f t="shared" si="1092"/>
        <v>2018</v>
      </c>
      <c r="R9898" s="48" t="str">
        <f t="shared" si="1090"/>
        <v>201812</v>
      </c>
      <c r="S9898" s="49">
        <v>43460</v>
      </c>
      <c r="T9898" s="55">
        <v>3285.51</v>
      </c>
      <c r="U9898" s="50">
        <f t="shared" si="1091"/>
        <v>3218.550967741935</v>
      </c>
      <c r="V9898" s="51">
        <f t="shared" si="1093"/>
        <v>2956.4302739726036</v>
      </c>
      <c r="W9898" s="53">
        <f t="shared" si="1094"/>
        <v>0</v>
      </c>
      <c r="X9898" s="53" t="str">
        <f t="shared" si="1095"/>
        <v/>
      </c>
      <c r="Y9898" s="54" t="str">
        <f t="shared" si="1096"/>
        <v/>
      </c>
    </row>
    <row r="9899" spans="17:25" x14ac:dyDescent="0.25">
      <c r="Q9899" s="47">
        <f t="shared" si="1092"/>
        <v>2018</v>
      </c>
      <c r="R9899" s="48" t="str">
        <f t="shared" si="1090"/>
        <v>201812</v>
      </c>
      <c r="S9899" s="49">
        <v>43461</v>
      </c>
      <c r="T9899" s="55">
        <v>3289.69</v>
      </c>
      <c r="U9899" s="50">
        <f t="shared" si="1091"/>
        <v>3218.550967741935</v>
      </c>
      <c r="V9899" s="51">
        <f t="shared" si="1093"/>
        <v>2956.4302739726036</v>
      </c>
      <c r="W9899" s="53">
        <f t="shared" si="1094"/>
        <v>1.2722530139916977E-3</v>
      </c>
      <c r="X9899" s="53" t="str">
        <f t="shared" si="1095"/>
        <v/>
      </c>
      <c r="Y9899" s="54" t="str">
        <f t="shared" si="1096"/>
        <v/>
      </c>
    </row>
    <row r="9900" spans="17:25" x14ac:dyDescent="0.25">
      <c r="Q9900" s="47">
        <f t="shared" si="1092"/>
        <v>2018</v>
      </c>
      <c r="R9900" s="48" t="str">
        <f t="shared" si="1090"/>
        <v>201812</v>
      </c>
      <c r="S9900" s="49">
        <v>43462</v>
      </c>
      <c r="T9900" s="55">
        <v>3275.01</v>
      </c>
      <c r="U9900" s="50">
        <f t="shared" si="1091"/>
        <v>3218.550967741935</v>
      </c>
      <c r="V9900" s="51">
        <f t="shared" si="1093"/>
        <v>2956.4302739726036</v>
      </c>
      <c r="W9900" s="53">
        <f t="shared" si="1094"/>
        <v>-4.4624265508299565E-3</v>
      </c>
      <c r="X9900" s="53" t="str">
        <f t="shared" si="1095"/>
        <v/>
      </c>
      <c r="Y9900" s="54" t="str">
        <f t="shared" si="1096"/>
        <v/>
      </c>
    </row>
    <row r="9901" spans="17:25" x14ac:dyDescent="0.25">
      <c r="Q9901" s="47">
        <f t="shared" si="1092"/>
        <v>2018</v>
      </c>
      <c r="R9901" s="48" t="str">
        <f t="shared" si="1090"/>
        <v>201812</v>
      </c>
      <c r="S9901" s="49">
        <v>43463</v>
      </c>
      <c r="T9901" s="55">
        <v>3249.75</v>
      </c>
      <c r="U9901" s="50">
        <f t="shared" si="1091"/>
        <v>3218.550967741935</v>
      </c>
      <c r="V9901" s="51">
        <f t="shared" si="1093"/>
        <v>2956.4302739726036</v>
      </c>
      <c r="W9901" s="53">
        <f t="shared" si="1094"/>
        <v>-7.7129535482335365E-3</v>
      </c>
      <c r="X9901" s="53" t="str">
        <f t="shared" si="1095"/>
        <v/>
      </c>
      <c r="Y9901" s="54" t="str">
        <f t="shared" si="1096"/>
        <v/>
      </c>
    </row>
    <row r="9902" spans="17:25" x14ac:dyDescent="0.25">
      <c r="Q9902" s="47">
        <f t="shared" si="1092"/>
        <v>2018</v>
      </c>
      <c r="R9902" s="48" t="str">
        <f t="shared" si="1090"/>
        <v>201812</v>
      </c>
      <c r="S9902" s="49">
        <v>43464</v>
      </c>
      <c r="T9902" s="55">
        <v>3249.75</v>
      </c>
      <c r="U9902" s="50">
        <f t="shared" si="1091"/>
        <v>3218.550967741935</v>
      </c>
      <c r="V9902" s="51">
        <f t="shared" si="1093"/>
        <v>2956.4302739726036</v>
      </c>
      <c r="W9902" s="53">
        <f t="shared" si="1094"/>
        <v>0</v>
      </c>
      <c r="X9902" s="53" t="str">
        <f t="shared" si="1095"/>
        <v/>
      </c>
      <c r="Y9902" s="54" t="str">
        <f t="shared" si="1096"/>
        <v/>
      </c>
    </row>
    <row r="9903" spans="17:25" x14ac:dyDescent="0.25">
      <c r="Q9903" s="47">
        <f t="shared" si="1092"/>
        <v>2018</v>
      </c>
      <c r="R9903" s="48" t="str">
        <f t="shared" si="1090"/>
        <v>201812</v>
      </c>
      <c r="S9903" s="49">
        <v>43465</v>
      </c>
      <c r="T9903" s="55">
        <v>3249.75</v>
      </c>
      <c r="U9903" s="50">
        <f t="shared" si="1091"/>
        <v>3218.550967741935</v>
      </c>
      <c r="V9903" s="51">
        <f t="shared" si="1093"/>
        <v>2956.4302739726036</v>
      </c>
      <c r="W9903" s="53">
        <f t="shared" si="1094"/>
        <v>0</v>
      </c>
      <c r="X9903" s="53" t="str">
        <f t="shared" si="1095"/>
        <v/>
      </c>
      <c r="Y9903" s="54" t="str">
        <f t="shared" si="1096"/>
        <v/>
      </c>
    </row>
    <row r="9904" spans="17:25" x14ac:dyDescent="0.25">
      <c r="Q9904" s="47">
        <f t="shared" si="1092"/>
        <v>2019</v>
      </c>
      <c r="R9904" s="48" t="str">
        <f t="shared" si="1090"/>
        <v>20191</v>
      </c>
      <c r="S9904" s="49">
        <v>43466</v>
      </c>
      <c r="T9904" s="55">
        <v>3249.75</v>
      </c>
      <c r="U9904" s="50">
        <f t="shared" si="1091"/>
        <v>3165.1880645161295</v>
      </c>
      <c r="V9904" s="51">
        <f t="shared" si="1093"/>
        <v>3281.0921917808209</v>
      </c>
      <c r="W9904" s="53">
        <f t="shared" si="1094"/>
        <v>0</v>
      </c>
      <c r="X9904" s="53">
        <f t="shared" si="1095"/>
        <v>-1.6579791266516319E-2</v>
      </c>
      <c r="Y9904" s="54">
        <f t="shared" si="1096"/>
        <v>0.10981551659324729</v>
      </c>
    </row>
    <row r="9905" spans="17:25" x14ac:dyDescent="0.25">
      <c r="Q9905" s="47">
        <f t="shared" si="1092"/>
        <v>2019</v>
      </c>
      <c r="R9905" s="48" t="str">
        <f t="shared" si="1090"/>
        <v>20191</v>
      </c>
      <c r="S9905" s="49">
        <v>43467</v>
      </c>
      <c r="T9905" s="55">
        <v>3249.75</v>
      </c>
      <c r="U9905" s="50">
        <f t="shared" si="1091"/>
        <v>3165.1880645161295</v>
      </c>
      <c r="V9905" s="51">
        <f t="shared" si="1093"/>
        <v>3281.0921917808209</v>
      </c>
      <c r="W9905" s="53">
        <f t="shared" si="1094"/>
        <v>0</v>
      </c>
      <c r="X9905" s="53" t="str">
        <f t="shared" si="1095"/>
        <v/>
      </c>
      <c r="Y9905" s="54" t="str">
        <f t="shared" si="1096"/>
        <v/>
      </c>
    </row>
    <row r="9906" spans="17:25" x14ac:dyDescent="0.25">
      <c r="Q9906" s="47">
        <f t="shared" si="1092"/>
        <v>2019</v>
      </c>
      <c r="R9906" s="48" t="str">
        <f t="shared" si="1090"/>
        <v>20191</v>
      </c>
      <c r="S9906" s="49">
        <v>43468</v>
      </c>
      <c r="T9906" s="55">
        <v>3250.01</v>
      </c>
      <c r="U9906" s="50">
        <f t="shared" si="1091"/>
        <v>3165.1880645161295</v>
      </c>
      <c r="V9906" s="51">
        <f t="shared" si="1093"/>
        <v>3281.0921917808209</v>
      </c>
      <c r="W9906" s="53">
        <f t="shared" si="1094"/>
        <v>8.0006154319578471E-5</v>
      </c>
      <c r="X9906" s="53" t="str">
        <f t="shared" si="1095"/>
        <v/>
      </c>
      <c r="Y9906" s="54" t="str">
        <f t="shared" si="1096"/>
        <v/>
      </c>
    </row>
    <row r="9907" spans="17:25" x14ac:dyDescent="0.25">
      <c r="Q9907" s="47">
        <f t="shared" si="1092"/>
        <v>2019</v>
      </c>
      <c r="R9907" s="48" t="str">
        <f t="shared" si="1090"/>
        <v>20191</v>
      </c>
      <c r="S9907" s="49">
        <v>43469</v>
      </c>
      <c r="T9907" s="55">
        <v>3241.2</v>
      </c>
      <c r="U9907" s="50">
        <f t="shared" si="1091"/>
        <v>3165.1880645161295</v>
      </c>
      <c r="V9907" s="51">
        <f t="shared" si="1093"/>
        <v>3281.0921917808209</v>
      </c>
      <c r="W9907" s="53">
        <f t="shared" si="1094"/>
        <v>-2.7107608899665792E-3</v>
      </c>
      <c r="X9907" s="53" t="str">
        <f t="shared" si="1095"/>
        <v/>
      </c>
      <c r="Y9907" s="54" t="str">
        <f t="shared" si="1096"/>
        <v/>
      </c>
    </row>
    <row r="9908" spans="17:25" x14ac:dyDescent="0.25">
      <c r="Q9908" s="47">
        <f t="shared" si="1092"/>
        <v>2019</v>
      </c>
      <c r="R9908" s="48" t="str">
        <f t="shared" si="1090"/>
        <v>20191</v>
      </c>
      <c r="S9908" s="49">
        <v>43470</v>
      </c>
      <c r="T9908" s="55">
        <v>3208.56</v>
      </c>
      <c r="U9908" s="50">
        <f t="shared" si="1091"/>
        <v>3165.1880645161295</v>
      </c>
      <c r="V9908" s="51">
        <f t="shared" si="1093"/>
        <v>3281.0921917808209</v>
      </c>
      <c r="W9908" s="53">
        <f t="shared" si="1094"/>
        <v>-1.0070344316919666E-2</v>
      </c>
      <c r="X9908" s="53" t="str">
        <f t="shared" si="1095"/>
        <v/>
      </c>
      <c r="Y9908" s="54" t="str">
        <f t="shared" si="1096"/>
        <v/>
      </c>
    </row>
    <row r="9909" spans="17:25" x14ac:dyDescent="0.25">
      <c r="Q9909" s="47">
        <f t="shared" si="1092"/>
        <v>2019</v>
      </c>
      <c r="R9909" s="48" t="str">
        <f t="shared" si="1090"/>
        <v>20191</v>
      </c>
      <c r="S9909" s="49">
        <v>43471</v>
      </c>
      <c r="T9909" s="55">
        <v>3208.56</v>
      </c>
      <c r="U9909" s="50">
        <f t="shared" si="1091"/>
        <v>3165.1880645161295</v>
      </c>
      <c r="V9909" s="51">
        <f t="shared" si="1093"/>
        <v>3281.0921917808209</v>
      </c>
      <c r="W9909" s="53">
        <f t="shared" si="1094"/>
        <v>0</v>
      </c>
      <c r="X9909" s="53" t="str">
        <f t="shared" si="1095"/>
        <v/>
      </c>
      <c r="Y9909" s="54" t="str">
        <f t="shared" si="1096"/>
        <v/>
      </c>
    </row>
    <row r="9910" spans="17:25" x14ac:dyDescent="0.25">
      <c r="Q9910" s="47">
        <f t="shared" si="1092"/>
        <v>2019</v>
      </c>
      <c r="R9910" s="48" t="str">
        <f t="shared" si="1090"/>
        <v>20191</v>
      </c>
      <c r="S9910" s="49">
        <v>43472</v>
      </c>
      <c r="T9910" s="55">
        <v>3208.56</v>
      </c>
      <c r="U9910" s="50">
        <f t="shared" si="1091"/>
        <v>3165.1880645161295</v>
      </c>
      <c r="V9910" s="51">
        <f t="shared" si="1093"/>
        <v>3281.0921917808209</v>
      </c>
      <c r="W9910" s="53">
        <f t="shared" si="1094"/>
        <v>0</v>
      </c>
      <c r="X9910" s="53" t="str">
        <f t="shared" si="1095"/>
        <v/>
      </c>
      <c r="Y9910" s="54" t="str">
        <f t="shared" si="1096"/>
        <v/>
      </c>
    </row>
    <row r="9911" spans="17:25" x14ac:dyDescent="0.25">
      <c r="Q9911" s="47">
        <f t="shared" si="1092"/>
        <v>2019</v>
      </c>
      <c r="R9911" s="48" t="str">
        <f t="shared" si="1090"/>
        <v>20191</v>
      </c>
      <c r="S9911" s="49">
        <v>43473</v>
      </c>
      <c r="T9911" s="55">
        <v>3208.56</v>
      </c>
      <c r="U9911" s="50">
        <f t="shared" si="1091"/>
        <v>3165.1880645161295</v>
      </c>
      <c r="V9911" s="51">
        <f t="shared" si="1093"/>
        <v>3281.0921917808209</v>
      </c>
      <c r="W9911" s="53">
        <f t="shared" si="1094"/>
        <v>0</v>
      </c>
      <c r="X9911" s="53" t="str">
        <f t="shared" si="1095"/>
        <v/>
      </c>
      <c r="Y9911" s="54" t="str">
        <f t="shared" si="1096"/>
        <v/>
      </c>
    </row>
    <row r="9912" spans="17:25" x14ac:dyDescent="0.25">
      <c r="Q9912" s="47">
        <f t="shared" si="1092"/>
        <v>2019</v>
      </c>
      <c r="R9912" s="48" t="str">
        <f t="shared" si="1090"/>
        <v>20191</v>
      </c>
      <c r="S9912" s="49">
        <v>43474</v>
      </c>
      <c r="T9912" s="55">
        <v>3164.75</v>
      </c>
      <c r="U9912" s="50">
        <f t="shared" si="1091"/>
        <v>3165.1880645161295</v>
      </c>
      <c r="V9912" s="51">
        <f t="shared" si="1093"/>
        <v>3281.0921917808209</v>
      </c>
      <c r="W9912" s="53">
        <f t="shared" si="1094"/>
        <v>-1.3654100281746295E-2</v>
      </c>
      <c r="X9912" s="53" t="str">
        <f t="shared" si="1095"/>
        <v/>
      </c>
      <c r="Y9912" s="54" t="str">
        <f t="shared" si="1096"/>
        <v/>
      </c>
    </row>
    <row r="9913" spans="17:25" x14ac:dyDescent="0.25">
      <c r="Q9913" s="47">
        <f t="shared" si="1092"/>
        <v>2019</v>
      </c>
      <c r="R9913" s="48" t="str">
        <f t="shared" si="1090"/>
        <v>20191</v>
      </c>
      <c r="S9913" s="49">
        <v>43475</v>
      </c>
      <c r="T9913" s="55">
        <v>3128.07</v>
      </c>
      <c r="U9913" s="50">
        <f t="shared" si="1091"/>
        <v>3165.1880645161295</v>
      </c>
      <c r="V9913" s="51">
        <f t="shared" si="1093"/>
        <v>3281.0921917808209</v>
      </c>
      <c r="W9913" s="53">
        <f t="shared" si="1094"/>
        <v>-1.1590172999446979E-2</v>
      </c>
      <c r="X9913" s="53" t="str">
        <f t="shared" si="1095"/>
        <v/>
      </c>
      <c r="Y9913" s="54" t="str">
        <f t="shared" si="1096"/>
        <v/>
      </c>
    </row>
    <row r="9914" spans="17:25" x14ac:dyDescent="0.25">
      <c r="Q9914" s="47">
        <f t="shared" si="1092"/>
        <v>2019</v>
      </c>
      <c r="R9914" s="48" t="str">
        <f t="shared" si="1090"/>
        <v>20191</v>
      </c>
      <c r="S9914" s="49">
        <v>43476</v>
      </c>
      <c r="T9914" s="55">
        <v>3136.49</v>
      </c>
      <c r="U9914" s="50">
        <f t="shared" si="1091"/>
        <v>3165.1880645161295</v>
      </c>
      <c r="V9914" s="51">
        <f t="shared" si="1093"/>
        <v>3281.0921917808209</v>
      </c>
      <c r="W9914" s="53">
        <f t="shared" si="1094"/>
        <v>2.69175561927959E-3</v>
      </c>
      <c r="X9914" s="53" t="str">
        <f t="shared" si="1095"/>
        <v/>
      </c>
      <c r="Y9914" s="54" t="str">
        <f t="shared" si="1096"/>
        <v/>
      </c>
    </row>
    <row r="9915" spans="17:25" x14ac:dyDescent="0.25">
      <c r="Q9915" s="47">
        <f t="shared" si="1092"/>
        <v>2019</v>
      </c>
      <c r="R9915" s="48" t="str">
        <f t="shared" si="1090"/>
        <v>20191</v>
      </c>
      <c r="S9915" s="49">
        <v>43477</v>
      </c>
      <c r="T9915" s="55">
        <v>3151.49</v>
      </c>
      <c r="U9915" s="50">
        <f t="shared" si="1091"/>
        <v>3165.1880645161295</v>
      </c>
      <c r="V9915" s="51">
        <f t="shared" si="1093"/>
        <v>3281.0921917808209</v>
      </c>
      <c r="W9915" s="53">
        <f t="shared" si="1094"/>
        <v>4.7824160128040472E-3</v>
      </c>
      <c r="X9915" s="53" t="str">
        <f t="shared" si="1095"/>
        <v/>
      </c>
      <c r="Y9915" s="54" t="str">
        <f t="shared" si="1096"/>
        <v/>
      </c>
    </row>
    <row r="9916" spans="17:25" x14ac:dyDescent="0.25">
      <c r="Q9916" s="47">
        <f t="shared" si="1092"/>
        <v>2019</v>
      </c>
      <c r="R9916" s="48" t="str">
        <f t="shared" si="1090"/>
        <v>20191</v>
      </c>
      <c r="S9916" s="49">
        <v>43478</v>
      </c>
      <c r="T9916" s="55">
        <v>3151.49</v>
      </c>
      <c r="U9916" s="50">
        <f t="shared" si="1091"/>
        <v>3165.1880645161295</v>
      </c>
      <c r="V9916" s="51">
        <f t="shared" si="1093"/>
        <v>3281.0921917808209</v>
      </c>
      <c r="W9916" s="53">
        <f t="shared" si="1094"/>
        <v>0</v>
      </c>
      <c r="X9916" s="53" t="str">
        <f t="shared" si="1095"/>
        <v/>
      </c>
      <c r="Y9916" s="54" t="str">
        <f t="shared" si="1096"/>
        <v/>
      </c>
    </row>
    <row r="9917" spans="17:25" x14ac:dyDescent="0.25">
      <c r="Q9917" s="47">
        <f t="shared" si="1092"/>
        <v>2019</v>
      </c>
      <c r="R9917" s="48" t="str">
        <f t="shared" si="1090"/>
        <v>20191</v>
      </c>
      <c r="S9917" s="49">
        <v>43479</v>
      </c>
      <c r="T9917" s="55">
        <v>3151.49</v>
      </c>
      <c r="U9917" s="50">
        <f t="shared" si="1091"/>
        <v>3165.1880645161295</v>
      </c>
      <c r="V9917" s="51">
        <f t="shared" si="1093"/>
        <v>3281.0921917808209</v>
      </c>
      <c r="W9917" s="53">
        <f t="shared" si="1094"/>
        <v>0</v>
      </c>
      <c r="X9917" s="53" t="str">
        <f t="shared" si="1095"/>
        <v/>
      </c>
      <c r="Y9917" s="54" t="str">
        <f t="shared" si="1096"/>
        <v/>
      </c>
    </row>
    <row r="9918" spans="17:25" x14ac:dyDescent="0.25">
      <c r="Q9918" s="47">
        <f t="shared" si="1092"/>
        <v>2019</v>
      </c>
      <c r="R9918" s="48" t="str">
        <f t="shared" si="1090"/>
        <v>20191</v>
      </c>
      <c r="S9918" s="49">
        <v>43480</v>
      </c>
      <c r="T9918" s="55">
        <v>3143.22</v>
      </c>
      <c r="U9918" s="50">
        <f t="shared" si="1091"/>
        <v>3165.1880645161295</v>
      </c>
      <c r="V9918" s="51">
        <f t="shared" si="1093"/>
        <v>3281.0921917808209</v>
      </c>
      <c r="W9918" s="53">
        <f t="shared" si="1094"/>
        <v>-2.6241555581645315E-3</v>
      </c>
      <c r="X9918" s="53" t="str">
        <f t="shared" si="1095"/>
        <v/>
      </c>
      <c r="Y9918" s="54" t="str">
        <f t="shared" si="1096"/>
        <v/>
      </c>
    </row>
    <row r="9919" spans="17:25" x14ac:dyDescent="0.25">
      <c r="Q9919" s="47">
        <f t="shared" si="1092"/>
        <v>2019</v>
      </c>
      <c r="R9919" s="48" t="str">
        <f t="shared" si="1090"/>
        <v>20191</v>
      </c>
      <c r="S9919" s="49">
        <v>43481</v>
      </c>
      <c r="T9919" s="55">
        <v>3137.66</v>
      </c>
      <c r="U9919" s="50">
        <f t="shared" si="1091"/>
        <v>3165.1880645161295</v>
      </c>
      <c r="V9919" s="51">
        <f t="shared" si="1093"/>
        <v>3281.0921917808209</v>
      </c>
      <c r="W9919" s="53">
        <f t="shared" si="1094"/>
        <v>-1.7688866830829486E-3</v>
      </c>
      <c r="X9919" s="53" t="str">
        <f t="shared" si="1095"/>
        <v/>
      </c>
      <c r="Y9919" s="54" t="str">
        <f t="shared" si="1096"/>
        <v/>
      </c>
    </row>
    <row r="9920" spans="17:25" x14ac:dyDescent="0.25">
      <c r="Q9920" s="47">
        <f t="shared" si="1092"/>
        <v>2019</v>
      </c>
      <c r="R9920" s="48" t="str">
        <f t="shared" si="1090"/>
        <v>20191</v>
      </c>
      <c r="S9920" s="49">
        <v>43482</v>
      </c>
      <c r="T9920" s="55">
        <v>3124.96</v>
      </c>
      <c r="U9920" s="50">
        <f t="shared" si="1091"/>
        <v>3165.1880645161295</v>
      </c>
      <c r="V9920" s="51">
        <f t="shared" si="1093"/>
        <v>3281.0921917808209</v>
      </c>
      <c r="W9920" s="53">
        <f t="shared" si="1094"/>
        <v>-4.0476023533461136E-3</v>
      </c>
      <c r="X9920" s="53" t="str">
        <f t="shared" si="1095"/>
        <v/>
      </c>
      <c r="Y9920" s="54" t="str">
        <f t="shared" si="1096"/>
        <v/>
      </c>
    </row>
    <row r="9921" spans="17:25" x14ac:dyDescent="0.25">
      <c r="Q9921" s="47">
        <f t="shared" si="1092"/>
        <v>2019</v>
      </c>
      <c r="R9921" s="48" t="str">
        <f t="shared" si="1090"/>
        <v>20191</v>
      </c>
      <c r="S9921" s="49">
        <v>43483</v>
      </c>
      <c r="T9921" s="55">
        <v>3140.19</v>
      </c>
      <c r="U9921" s="50">
        <f t="shared" si="1091"/>
        <v>3165.1880645161295</v>
      </c>
      <c r="V9921" s="51">
        <f t="shared" si="1093"/>
        <v>3281.0921917808209</v>
      </c>
      <c r="W9921" s="53">
        <f t="shared" si="1094"/>
        <v>4.873662382878452E-3</v>
      </c>
      <c r="X9921" s="53" t="str">
        <f t="shared" si="1095"/>
        <v/>
      </c>
      <c r="Y9921" s="54" t="str">
        <f t="shared" si="1096"/>
        <v/>
      </c>
    </row>
    <row r="9922" spans="17:25" x14ac:dyDescent="0.25">
      <c r="Q9922" s="47">
        <f t="shared" si="1092"/>
        <v>2019</v>
      </c>
      <c r="R9922" s="48" t="str">
        <f t="shared" si="1090"/>
        <v>20191</v>
      </c>
      <c r="S9922" s="49">
        <v>43484</v>
      </c>
      <c r="T9922" s="55">
        <v>3120.56</v>
      </c>
      <c r="U9922" s="50">
        <f t="shared" si="1091"/>
        <v>3165.1880645161295</v>
      </c>
      <c r="V9922" s="51">
        <f t="shared" si="1093"/>
        <v>3281.0921917808209</v>
      </c>
      <c r="W9922" s="53">
        <f t="shared" si="1094"/>
        <v>-6.2512140985100384E-3</v>
      </c>
      <c r="X9922" s="53" t="str">
        <f t="shared" si="1095"/>
        <v/>
      </c>
      <c r="Y9922" s="54" t="str">
        <f t="shared" si="1096"/>
        <v/>
      </c>
    </row>
    <row r="9923" spans="17:25" x14ac:dyDescent="0.25">
      <c r="Q9923" s="47">
        <f t="shared" si="1092"/>
        <v>2019</v>
      </c>
      <c r="R9923" s="48" t="str">
        <f t="shared" si="1090"/>
        <v>20191</v>
      </c>
      <c r="S9923" s="49">
        <v>43485</v>
      </c>
      <c r="T9923" s="55">
        <v>3120.56</v>
      </c>
      <c r="U9923" s="50">
        <f t="shared" si="1091"/>
        <v>3165.1880645161295</v>
      </c>
      <c r="V9923" s="51">
        <f t="shared" si="1093"/>
        <v>3281.0921917808209</v>
      </c>
      <c r="W9923" s="53">
        <f t="shared" si="1094"/>
        <v>0</v>
      </c>
      <c r="X9923" s="53" t="str">
        <f t="shared" si="1095"/>
        <v/>
      </c>
      <c r="Y9923" s="54" t="str">
        <f t="shared" si="1096"/>
        <v/>
      </c>
    </row>
    <row r="9924" spans="17:25" x14ac:dyDescent="0.25">
      <c r="Q9924" s="47">
        <f t="shared" si="1092"/>
        <v>2019</v>
      </c>
      <c r="R9924" s="48" t="str">
        <f t="shared" si="1090"/>
        <v>20191</v>
      </c>
      <c r="S9924" s="49">
        <v>43486</v>
      </c>
      <c r="T9924" s="55">
        <v>3120.56</v>
      </c>
      <c r="U9924" s="50">
        <f t="shared" si="1091"/>
        <v>3165.1880645161295</v>
      </c>
      <c r="V9924" s="51">
        <f t="shared" si="1093"/>
        <v>3281.0921917808209</v>
      </c>
      <c r="W9924" s="53">
        <f t="shared" si="1094"/>
        <v>0</v>
      </c>
      <c r="X9924" s="53" t="str">
        <f t="shared" si="1095"/>
        <v/>
      </c>
      <c r="Y9924" s="54" t="str">
        <f t="shared" si="1096"/>
        <v/>
      </c>
    </row>
    <row r="9925" spans="17:25" x14ac:dyDescent="0.25">
      <c r="Q9925" s="47">
        <f t="shared" si="1092"/>
        <v>2019</v>
      </c>
      <c r="R9925" s="48" t="str">
        <f t="shared" si="1090"/>
        <v>20191</v>
      </c>
      <c r="S9925" s="49">
        <v>43487</v>
      </c>
      <c r="T9925" s="55">
        <v>3120.56</v>
      </c>
      <c r="U9925" s="50">
        <f t="shared" si="1091"/>
        <v>3165.1880645161295</v>
      </c>
      <c r="V9925" s="51">
        <f t="shared" si="1093"/>
        <v>3281.0921917808209</v>
      </c>
      <c r="W9925" s="53">
        <f t="shared" si="1094"/>
        <v>0</v>
      </c>
      <c r="X9925" s="53" t="str">
        <f t="shared" si="1095"/>
        <v/>
      </c>
      <c r="Y9925" s="54" t="str">
        <f t="shared" si="1096"/>
        <v/>
      </c>
    </row>
    <row r="9926" spans="17:25" x14ac:dyDescent="0.25">
      <c r="Q9926" s="47">
        <f t="shared" si="1092"/>
        <v>2019</v>
      </c>
      <c r="R9926" s="48" t="str">
        <f t="shared" si="1090"/>
        <v>20191</v>
      </c>
      <c r="S9926" s="49">
        <v>43488</v>
      </c>
      <c r="T9926" s="55">
        <v>3136.59</v>
      </c>
      <c r="U9926" s="50">
        <f t="shared" si="1091"/>
        <v>3165.1880645161295</v>
      </c>
      <c r="V9926" s="51">
        <f t="shared" si="1093"/>
        <v>3281.0921917808209</v>
      </c>
      <c r="W9926" s="53">
        <f t="shared" si="1094"/>
        <v>5.1368985053965588E-3</v>
      </c>
      <c r="X9926" s="53" t="str">
        <f t="shared" si="1095"/>
        <v/>
      </c>
      <c r="Y9926" s="54" t="str">
        <f t="shared" si="1096"/>
        <v/>
      </c>
    </row>
    <row r="9927" spans="17:25" x14ac:dyDescent="0.25">
      <c r="Q9927" s="47">
        <f t="shared" si="1092"/>
        <v>2019</v>
      </c>
      <c r="R9927" s="48" t="str">
        <f t="shared" ref="R9927:R9990" si="1097">+YEAR(S9927)&amp;MONTH(S9927)</f>
        <v>20191</v>
      </c>
      <c r="S9927" s="49">
        <v>43489</v>
      </c>
      <c r="T9927" s="55">
        <v>3146.14</v>
      </c>
      <c r="U9927" s="50">
        <f t="shared" ref="U9927:U9990" si="1098">+AVERAGEIF($R$3:$R$12000,R9927,$T$3:$T$12000)</f>
        <v>3165.1880645161295</v>
      </c>
      <c r="V9927" s="51">
        <f t="shared" si="1093"/>
        <v>3281.0921917808209</v>
      </c>
      <c r="W9927" s="53">
        <f t="shared" si="1094"/>
        <v>3.0447077877566731E-3</v>
      </c>
      <c r="X9927" s="53" t="str">
        <f t="shared" si="1095"/>
        <v/>
      </c>
      <c r="Y9927" s="54" t="str">
        <f t="shared" si="1096"/>
        <v/>
      </c>
    </row>
    <row r="9928" spans="17:25" x14ac:dyDescent="0.25">
      <c r="Q9928" s="47">
        <f t="shared" ref="Q9928:Q9991" si="1099">+YEAR(S9928)</f>
        <v>2019</v>
      </c>
      <c r="R9928" s="48" t="str">
        <f t="shared" si="1097"/>
        <v>20191</v>
      </c>
      <c r="S9928" s="49">
        <v>43490</v>
      </c>
      <c r="T9928" s="55">
        <v>3160.52</v>
      </c>
      <c r="U9928" s="50">
        <f t="shared" si="1098"/>
        <v>3165.1880645161295</v>
      </c>
      <c r="V9928" s="51">
        <f t="shared" ref="V9928:V9991" si="1100">+AVERAGEIF($Q$3:$Q$12000,Q9928,$T$3:$T$12000)</f>
        <v>3281.0921917808209</v>
      </c>
      <c r="W9928" s="53">
        <f t="shared" si="1094"/>
        <v>4.5706802621625631E-3</v>
      </c>
      <c r="X9928" s="53" t="str">
        <f t="shared" si="1095"/>
        <v/>
      </c>
      <c r="Y9928" s="54" t="str">
        <f t="shared" si="1096"/>
        <v/>
      </c>
    </row>
    <row r="9929" spans="17:25" x14ac:dyDescent="0.25">
      <c r="Q9929" s="47">
        <f t="shared" si="1099"/>
        <v>2019</v>
      </c>
      <c r="R9929" s="48" t="str">
        <f t="shared" si="1097"/>
        <v>20191</v>
      </c>
      <c r="S9929" s="49">
        <v>43491</v>
      </c>
      <c r="T9929" s="55">
        <v>3150.58</v>
      </c>
      <c r="U9929" s="50">
        <f t="shared" si="1098"/>
        <v>3165.1880645161295</v>
      </c>
      <c r="V9929" s="51">
        <f t="shared" si="1100"/>
        <v>3281.0921917808209</v>
      </c>
      <c r="W9929" s="53">
        <f t="shared" ref="W9929:W9992" si="1101">+T9929/T9928-1</f>
        <v>-3.1450520800374582E-3</v>
      </c>
      <c r="X9929" s="53" t="str">
        <f t="shared" ref="X9929:X9992" si="1102">IF(U9929/U9928-1=0,"",U9929/U9928-1)</f>
        <v/>
      </c>
      <c r="Y9929" s="54" t="str">
        <f t="shared" ref="Y9929:Y9992" si="1103">+IF(V9929=V9928,"",V9929/V9928-1)</f>
        <v/>
      </c>
    </row>
    <row r="9930" spans="17:25" x14ac:dyDescent="0.25">
      <c r="Q9930" s="47">
        <f t="shared" si="1099"/>
        <v>2019</v>
      </c>
      <c r="R9930" s="48" t="str">
        <f t="shared" si="1097"/>
        <v>20191</v>
      </c>
      <c r="S9930" s="49">
        <v>43492</v>
      </c>
      <c r="T9930" s="55">
        <v>3150.58</v>
      </c>
      <c r="U9930" s="50">
        <f t="shared" si="1098"/>
        <v>3165.1880645161295</v>
      </c>
      <c r="V9930" s="51">
        <f t="shared" si="1100"/>
        <v>3281.0921917808209</v>
      </c>
      <c r="W9930" s="53">
        <f t="shared" si="1101"/>
        <v>0</v>
      </c>
      <c r="X9930" s="53" t="str">
        <f t="shared" si="1102"/>
        <v/>
      </c>
      <c r="Y9930" s="54" t="str">
        <f t="shared" si="1103"/>
        <v/>
      </c>
    </row>
    <row r="9931" spans="17:25" x14ac:dyDescent="0.25">
      <c r="Q9931" s="47">
        <f t="shared" si="1099"/>
        <v>2019</v>
      </c>
      <c r="R9931" s="48" t="str">
        <f t="shared" si="1097"/>
        <v>20191</v>
      </c>
      <c r="S9931" s="49">
        <v>43493</v>
      </c>
      <c r="T9931" s="55">
        <v>3150.58</v>
      </c>
      <c r="U9931" s="50">
        <f t="shared" si="1098"/>
        <v>3165.1880645161295</v>
      </c>
      <c r="V9931" s="51">
        <f t="shared" si="1100"/>
        <v>3281.0921917808209</v>
      </c>
      <c r="W9931" s="53">
        <f t="shared" si="1101"/>
        <v>0</v>
      </c>
      <c r="X9931" s="53" t="str">
        <f t="shared" si="1102"/>
        <v/>
      </c>
      <c r="Y9931" s="54" t="str">
        <f t="shared" si="1103"/>
        <v/>
      </c>
    </row>
    <row r="9932" spans="17:25" x14ac:dyDescent="0.25">
      <c r="Q9932" s="47">
        <f t="shared" si="1099"/>
        <v>2019</v>
      </c>
      <c r="R9932" s="48" t="str">
        <f t="shared" si="1097"/>
        <v>20191</v>
      </c>
      <c r="S9932" s="49">
        <v>43494</v>
      </c>
      <c r="T9932" s="55">
        <v>3167.86</v>
      </c>
      <c r="U9932" s="50">
        <f t="shared" si="1098"/>
        <v>3165.1880645161295</v>
      </c>
      <c r="V9932" s="51">
        <f t="shared" si="1100"/>
        <v>3281.0921917808209</v>
      </c>
      <c r="W9932" s="53">
        <f t="shared" si="1101"/>
        <v>5.4847044036336889E-3</v>
      </c>
      <c r="X9932" s="53" t="str">
        <f t="shared" si="1102"/>
        <v/>
      </c>
      <c r="Y9932" s="54" t="str">
        <f t="shared" si="1103"/>
        <v/>
      </c>
    </row>
    <row r="9933" spans="17:25" x14ac:dyDescent="0.25">
      <c r="Q9933" s="47">
        <f t="shared" si="1099"/>
        <v>2019</v>
      </c>
      <c r="R9933" s="48" t="str">
        <f t="shared" si="1097"/>
        <v>20191</v>
      </c>
      <c r="S9933" s="49">
        <v>43495</v>
      </c>
      <c r="T9933" s="55">
        <v>3157.52</v>
      </c>
      <c r="U9933" s="50">
        <f t="shared" si="1098"/>
        <v>3165.1880645161295</v>
      </c>
      <c r="V9933" s="51">
        <f t="shared" si="1100"/>
        <v>3281.0921917808209</v>
      </c>
      <c r="W9933" s="53">
        <f t="shared" si="1101"/>
        <v>-3.2640331327773442E-3</v>
      </c>
      <c r="X9933" s="53" t="str">
        <f t="shared" si="1102"/>
        <v/>
      </c>
      <c r="Y9933" s="54" t="str">
        <f t="shared" si="1103"/>
        <v/>
      </c>
    </row>
    <row r="9934" spans="17:25" x14ac:dyDescent="0.25">
      <c r="Q9934" s="47">
        <f t="shared" si="1099"/>
        <v>2019</v>
      </c>
      <c r="R9934" s="48" t="str">
        <f t="shared" si="1097"/>
        <v>20191</v>
      </c>
      <c r="S9934" s="49">
        <v>43496</v>
      </c>
      <c r="T9934" s="55">
        <v>3163.46</v>
      </c>
      <c r="U9934" s="50">
        <f t="shared" si="1098"/>
        <v>3165.1880645161295</v>
      </c>
      <c r="V9934" s="51">
        <f t="shared" si="1100"/>
        <v>3281.0921917808209</v>
      </c>
      <c r="W9934" s="53">
        <f t="shared" si="1101"/>
        <v>1.8812232384910477E-3</v>
      </c>
      <c r="X9934" s="53" t="str">
        <f t="shared" si="1102"/>
        <v/>
      </c>
      <c r="Y9934" s="54" t="str">
        <f t="shared" si="1103"/>
        <v/>
      </c>
    </row>
    <row r="9935" spans="17:25" x14ac:dyDescent="0.25">
      <c r="Q9935" s="47">
        <f t="shared" si="1099"/>
        <v>2019</v>
      </c>
      <c r="R9935" s="48" t="str">
        <f t="shared" si="1097"/>
        <v>20192</v>
      </c>
      <c r="S9935" s="49">
        <v>43497</v>
      </c>
      <c r="T9935" s="55">
        <v>3115.7</v>
      </c>
      <c r="U9935" s="50">
        <f t="shared" si="1098"/>
        <v>3115.83857142857</v>
      </c>
      <c r="V9935" s="51">
        <f t="shared" si="1100"/>
        <v>3281.0921917808209</v>
      </c>
      <c r="W9935" s="53">
        <f t="shared" si="1101"/>
        <v>-1.5097393360434475E-2</v>
      </c>
      <c r="X9935" s="53">
        <f t="shared" si="1102"/>
        <v>-1.5591330461782071E-2</v>
      </c>
      <c r="Y9935" s="54" t="str">
        <f t="shared" si="1103"/>
        <v/>
      </c>
    </row>
    <row r="9936" spans="17:25" x14ac:dyDescent="0.25">
      <c r="Q9936" s="47">
        <f t="shared" si="1099"/>
        <v>2019</v>
      </c>
      <c r="R9936" s="48" t="str">
        <f t="shared" si="1097"/>
        <v>20192</v>
      </c>
      <c r="S9936" s="49">
        <v>43498</v>
      </c>
      <c r="T9936" s="55">
        <v>3102.61</v>
      </c>
      <c r="U9936" s="50">
        <f t="shared" si="1098"/>
        <v>3115.83857142857</v>
      </c>
      <c r="V9936" s="51">
        <f t="shared" si="1100"/>
        <v>3281.0921917808209</v>
      </c>
      <c r="W9936" s="53">
        <f t="shared" si="1101"/>
        <v>-4.2013030779599614E-3</v>
      </c>
      <c r="X9936" s="53" t="str">
        <f t="shared" si="1102"/>
        <v/>
      </c>
      <c r="Y9936" s="54" t="str">
        <f t="shared" si="1103"/>
        <v/>
      </c>
    </row>
    <row r="9937" spans="17:25" x14ac:dyDescent="0.25">
      <c r="Q9937" s="47">
        <f t="shared" si="1099"/>
        <v>2019</v>
      </c>
      <c r="R9937" s="48" t="str">
        <f t="shared" si="1097"/>
        <v>20192</v>
      </c>
      <c r="S9937" s="49">
        <v>43499</v>
      </c>
      <c r="T9937" s="55">
        <v>3102.61</v>
      </c>
      <c r="U9937" s="50">
        <f t="shared" si="1098"/>
        <v>3115.83857142857</v>
      </c>
      <c r="V9937" s="51">
        <f t="shared" si="1100"/>
        <v>3281.0921917808209</v>
      </c>
      <c r="W9937" s="53">
        <f t="shared" si="1101"/>
        <v>0</v>
      </c>
      <c r="X9937" s="53" t="str">
        <f t="shared" si="1102"/>
        <v/>
      </c>
      <c r="Y9937" s="54" t="str">
        <f t="shared" si="1103"/>
        <v/>
      </c>
    </row>
    <row r="9938" spans="17:25" x14ac:dyDescent="0.25">
      <c r="Q9938" s="47">
        <f t="shared" si="1099"/>
        <v>2019</v>
      </c>
      <c r="R9938" s="48" t="str">
        <f t="shared" si="1097"/>
        <v>20192</v>
      </c>
      <c r="S9938" s="49">
        <v>43500</v>
      </c>
      <c r="T9938" s="55">
        <v>3102.61</v>
      </c>
      <c r="U9938" s="50">
        <f t="shared" si="1098"/>
        <v>3115.83857142857</v>
      </c>
      <c r="V9938" s="51">
        <f t="shared" si="1100"/>
        <v>3281.0921917808209</v>
      </c>
      <c r="W9938" s="53">
        <f t="shared" si="1101"/>
        <v>0</v>
      </c>
      <c r="X9938" s="53" t="str">
        <f t="shared" si="1102"/>
        <v/>
      </c>
      <c r="Y9938" s="54" t="str">
        <f t="shared" si="1103"/>
        <v/>
      </c>
    </row>
    <row r="9939" spans="17:25" x14ac:dyDescent="0.25">
      <c r="Q9939" s="47">
        <f t="shared" si="1099"/>
        <v>2019</v>
      </c>
      <c r="R9939" s="48" t="str">
        <f t="shared" si="1097"/>
        <v>20192</v>
      </c>
      <c r="S9939" s="49">
        <v>43501</v>
      </c>
      <c r="T9939" s="55">
        <v>3089.4</v>
      </c>
      <c r="U9939" s="50">
        <f t="shared" si="1098"/>
        <v>3115.83857142857</v>
      </c>
      <c r="V9939" s="51">
        <f t="shared" si="1100"/>
        <v>3281.0921917808209</v>
      </c>
      <c r="W9939" s="53">
        <f t="shared" si="1101"/>
        <v>-4.2577056091483989E-3</v>
      </c>
      <c r="X9939" s="53" t="str">
        <f t="shared" si="1102"/>
        <v/>
      </c>
      <c r="Y9939" s="54" t="str">
        <f t="shared" si="1103"/>
        <v/>
      </c>
    </row>
    <row r="9940" spans="17:25" x14ac:dyDescent="0.25">
      <c r="Q9940" s="47">
        <f t="shared" si="1099"/>
        <v>2019</v>
      </c>
      <c r="R9940" s="48" t="str">
        <f t="shared" si="1097"/>
        <v>20192</v>
      </c>
      <c r="S9940" s="49">
        <v>43502</v>
      </c>
      <c r="T9940" s="55">
        <v>3094.05</v>
      </c>
      <c r="U9940" s="50">
        <f t="shared" si="1098"/>
        <v>3115.83857142857</v>
      </c>
      <c r="V9940" s="51">
        <f t="shared" si="1100"/>
        <v>3281.0921917808209</v>
      </c>
      <c r="W9940" s="53">
        <f t="shared" si="1101"/>
        <v>1.5051466304136785E-3</v>
      </c>
      <c r="X9940" s="53" t="str">
        <f t="shared" si="1102"/>
        <v/>
      </c>
      <c r="Y9940" s="54" t="str">
        <f t="shared" si="1103"/>
        <v/>
      </c>
    </row>
    <row r="9941" spans="17:25" x14ac:dyDescent="0.25">
      <c r="Q9941" s="47">
        <f t="shared" si="1099"/>
        <v>2019</v>
      </c>
      <c r="R9941" s="48" t="str">
        <f t="shared" si="1097"/>
        <v>20192</v>
      </c>
      <c r="S9941" s="49">
        <v>43503</v>
      </c>
      <c r="T9941" s="55">
        <v>3108.54</v>
      </c>
      <c r="U9941" s="50">
        <f t="shared" si="1098"/>
        <v>3115.83857142857</v>
      </c>
      <c r="V9941" s="51">
        <f t="shared" si="1100"/>
        <v>3281.0921917808209</v>
      </c>
      <c r="W9941" s="53">
        <f t="shared" si="1101"/>
        <v>4.6831822368740283E-3</v>
      </c>
      <c r="X9941" s="53" t="str">
        <f t="shared" si="1102"/>
        <v/>
      </c>
      <c r="Y9941" s="54" t="str">
        <f t="shared" si="1103"/>
        <v/>
      </c>
    </row>
    <row r="9942" spans="17:25" x14ac:dyDescent="0.25">
      <c r="Q9942" s="47">
        <f t="shared" si="1099"/>
        <v>2019</v>
      </c>
      <c r="R9942" s="48" t="str">
        <f t="shared" si="1097"/>
        <v>20192</v>
      </c>
      <c r="S9942" s="49">
        <v>43504</v>
      </c>
      <c r="T9942" s="55">
        <v>3110.46</v>
      </c>
      <c r="U9942" s="50">
        <f t="shared" si="1098"/>
        <v>3115.83857142857</v>
      </c>
      <c r="V9942" s="51">
        <f t="shared" si="1100"/>
        <v>3281.0921917808209</v>
      </c>
      <c r="W9942" s="53">
        <f t="shared" si="1101"/>
        <v>6.1765330348007019E-4</v>
      </c>
      <c r="X9942" s="53" t="str">
        <f t="shared" si="1102"/>
        <v/>
      </c>
      <c r="Y9942" s="54" t="str">
        <f t="shared" si="1103"/>
        <v/>
      </c>
    </row>
    <row r="9943" spans="17:25" x14ac:dyDescent="0.25">
      <c r="Q9943" s="47">
        <f t="shared" si="1099"/>
        <v>2019</v>
      </c>
      <c r="R9943" s="48" t="str">
        <f t="shared" si="1097"/>
        <v>20192</v>
      </c>
      <c r="S9943" s="49">
        <v>43505</v>
      </c>
      <c r="T9943" s="55">
        <v>3115.94</v>
      </c>
      <c r="U9943" s="50">
        <f t="shared" si="1098"/>
        <v>3115.83857142857</v>
      </c>
      <c r="V9943" s="51">
        <f t="shared" si="1100"/>
        <v>3281.0921917808209</v>
      </c>
      <c r="W9943" s="53">
        <f t="shared" si="1101"/>
        <v>1.7617972904329093E-3</v>
      </c>
      <c r="X9943" s="53" t="str">
        <f t="shared" si="1102"/>
        <v/>
      </c>
      <c r="Y9943" s="54" t="str">
        <f t="shared" si="1103"/>
        <v/>
      </c>
    </row>
    <row r="9944" spans="17:25" x14ac:dyDescent="0.25">
      <c r="Q9944" s="47">
        <f t="shared" si="1099"/>
        <v>2019</v>
      </c>
      <c r="R9944" s="48" t="str">
        <f t="shared" si="1097"/>
        <v>20192</v>
      </c>
      <c r="S9944" s="49">
        <v>43506</v>
      </c>
      <c r="T9944" s="55">
        <v>3115.94</v>
      </c>
      <c r="U9944" s="50">
        <f t="shared" si="1098"/>
        <v>3115.83857142857</v>
      </c>
      <c r="V9944" s="51">
        <f t="shared" si="1100"/>
        <v>3281.0921917808209</v>
      </c>
      <c r="W9944" s="53">
        <f t="shared" si="1101"/>
        <v>0</v>
      </c>
      <c r="X9944" s="53" t="str">
        <f t="shared" si="1102"/>
        <v/>
      </c>
      <c r="Y9944" s="54" t="str">
        <f t="shared" si="1103"/>
        <v/>
      </c>
    </row>
    <row r="9945" spans="17:25" x14ac:dyDescent="0.25">
      <c r="Q9945" s="47">
        <f t="shared" si="1099"/>
        <v>2019</v>
      </c>
      <c r="R9945" s="48" t="str">
        <f t="shared" si="1097"/>
        <v>20192</v>
      </c>
      <c r="S9945" s="49">
        <v>43507</v>
      </c>
      <c r="T9945" s="55">
        <v>3115.94</v>
      </c>
      <c r="U9945" s="50">
        <f t="shared" si="1098"/>
        <v>3115.83857142857</v>
      </c>
      <c r="V9945" s="51">
        <f t="shared" si="1100"/>
        <v>3281.0921917808209</v>
      </c>
      <c r="W9945" s="53">
        <f t="shared" si="1101"/>
        <v>0</v>
      </c>
      <c r="X9945" s="53" t="str">
        <f t="shared" si="1102"/>
        <v/>
      </c>
      <c r="Y9945" s="54" t="str">
        <f t="shared" si="1103"/>
        <v/>
      </c>
    </row>
    <row r="9946" spans="17:25" x14ac:dyDescent="0.25">
      <c r="Q9946" s="47">
        <f t="shared" si="1099"/>
        <v>2019</v>
      </c>
      <c r="R9946" s="48" t="str">
        <f t="shared" si="1097"/>
        <v>20192</v>
      </c>
      <c r="S9946" s="49">
        <v>43508</v>
      </c>
      <c r="T9946" s="55">
        <v>3132.61</v>
      </c>
      <c r="U9946" s="50">
        <f t="shared" si="1098"/>
        <v>3115.83857142857</v>
      </c>
      <c r="V9946" s="51">
        <f t="shared" si="1100"/>
        <v>3281.0921917808209</v>
      </c>
      <c r="W9946" s="53">
        <f t="shared" si="1101"/>
        <v>5.3499104604068926E-3</v>
      </c>
      <c r="X9946" s="53" t="str">
        <f t="shared" si="1102"/>
        <v/>
      </c>
      <c r="Y9946" s="54" t="str">
        <f t="shared" si="1103"/>
        <v/>
      </c>
    </row>
    <row r="9947" spans="17:25" x14ac:dyDescent="0.25">
      <c r="Q9947" s="47">
        <f t="shared" si="1099"/>
        <v>2019</v>
      </c>
      <c r="R9947" s="48" t="str">
        <f t="shared" si="1097"/>
        <v>20192</v>
      </c>
      <c r="S9947" s="49">
        <v>43509</v>
      </c>
      <c r="T9947" s="55">
        <v>3131.1</v>
      </c>
      <c r="U9947" s="50">
        <f t="shared" si="1098"/>
        <v>3115.83857142857</v>
      </c>
      <c r="V9947" s="51">
        <f t="shared" si="1100"/>
        <v>3281.0921917808209</v>
      </c>
      <c r="W9947" s="53">
        <f t="shared" si="1101"/>
        <v>-4.8202616987125246E-4</v>
      </c>
      <c r="X9947" s="53" t="str">
        <f t="shared" si="1102"/>
        <v/>
      </c>
      <c r="Y9947" s="54" t="str">
        <f t="shared" si="1103"/>
        <v/>
      </c>
    </row>
    <row r="9948" spans="17:25" x14ac:dyDescent="0.25">
      <c r="Q9948" s="47">
        <f t="shared" si="1099"/>
        <v>2019</v>
      </c>
      <c r="R9948" s="48" t="str">
        <f t="shared" si="1097"/>
        <v>20192</v>
      </c>
      <c r="S9948" s="49">
        <v>43510</v>
      </c>
      <c r="T9948" s="55">
        <v>3135.56</v>
      </c>
      <c r="U9948" s="50">
        <f t="shared" si="1098"/>
        <v>3115.83857142857</v>
      </c>
      <c r="V9948" s="51">
        <f t="shared" si="1100"/>
        <v>3281.0921917808209</v>
      </c>
      <c r="W9948" s="53">
        <f t="shared" si="1101"/>
        <v>1.4244195330714859E-3</v>
      </c>
      <c r="X9948" s="53" t="str">
        <f t="shared" si="1102"/>
        <v/>
      </c>
      <c r="Y9948" s="54" t="str">
        <f t="shared" si="1103"/>
        <v/>
      </c>
    </row>
    <row r="9949" spans="17:25" x14ac:dyDescent="0.25">
      <c r="Q9949" s="47">
        <f t="shared" si="1099"/>
        <v>2019</v>
      </c>
      <c r="R9949" s="48" t="str">
        <f t="shared" si="1097"/>
        <v>20192</v>
      </c>
      <c r="S9949" s="49">
        <v>43511</v>
      </c>
      <c r="T9949" s="55">
        <v>3155.27</v>
      </c>
      <c r="U9949" s="50">
        <f t="shared" si="1098"/>
        <v>3115.83857142857</v>
      </c>
      <c r="V9949" s="51">
        <f t="shared" si="1100"/>
        <v>3281.0921917808209</v>
      </c>
      <c r="W9949" s="53">
        <f t="shared" si="1101"/>
        <v>6.2859584890737619E-3</v>
      </c>
      <c r="X9949" s="53" t="str">
        <f t="shared" si="1102"/>
        <v/>
      </c>
      <c r="Y9949" s="54" t="str">
        <f t="shared" si="1103"/>
        <v/>
      </c>
    </row>
    <row r="9950" spans="17:25" x14ac:dyDescent="0.25">
      <c r="Q9950" s="47">
        <f t="shared" si="1099"/>
        <v>2019</v>
      </c>
      <c r="R9950" s="48" t="str">
        <f t="shared" si="1097"/>
        <v>20192</v>
      </c>
      <c r="S9950" s="49">
        <v>43512</v>
      </c>
      <c r="T9950" s="55">
        <v>3141.4</v>
      </c>
      <c r="U9950" s="50">
        <f t="shared" si="1098"/>
        <v>3115.83857142857</v>
      </c>
      <c r="V9950" s="51">
        <f t="shared" si="1100"/>
        <v>3281.0921917808209</v>
      </c>
      <c r="W9950" s="53">
        <f t="shared" si="1101"/>
        <v>-4.3958203259942819E-3</v>
      </c>
      <c r="X9950" s="53" t="str">
        <f t="shared" si="1102"/>
        <v/>
      </c>
      <c r="Y9950" s="54" t="str">
        <f t="shared" si="1103"/>
        <v/>
      </c>
    </row>
    <row r="9951" spans="17:25" x14ac:dyDescent="0.25">
      <c r="Q9951" s="47">
        <f t="shared" si="1099"/>
        <v>2019</v>
      </c>
      <c r="R9951" s="48" t="str">
        <f t="shared" si="1097"/>
        <v>20192</v>
      </c>
      <c r="S9951" s="49">
        <v>43513</v>
      </c>
      <c r="T9951" s="55">
        <v>3141.4</v>
      </c>
      <c r="U9951" s="50">
        <f t="shared" si="1098"/>
        <v>3115.83857142857</v>
      </c>
      <c r="V9951" s="51">
        <f t="shared" si="1100"/>
        <v>3281.0921917808209</v>
      </c>
      <c r="W9951" s="53">
        <f t="shared" si="1101"/>
        <v>0</v>
      </c>
      <c r="X9951" s="53" t="str">
        <f t="shared" si="1102"/>
        <v/>
      </c>
      <c r="Y9951" s="54" t="str">
        <f t="shared" si="1103"/>
        <v/>
      </c>
    </row>
    <row r="9952" spans="17:25" x14ac:dyDescent="0.25">
      <c r="Q9952" s="47">
        <f t="shared" si="1099"/>
        <v>2019</v>
      </c>
      <c r="R9952" s="48" t="str">
        <f t="shared" si="1097"/>
        <v>20192</v>
      </c>
      <c r="S9952" s="49">
        <v>43514</v>
      </c>
      <c r="T9952" s="55">
        <v>3141.4</v>
      </c>
      <c r="U9952" s="50">
        <f t="shared" si="1098"/>
        <v>3115.83857142857</v>
      </c>
      <c r="V9952" s="51">
        <f t="shared" si="1100"/>
        <v>3281.0921917808209</v>
      </c>
      <c r="W9952" s="53">
        <f t="shared" si="1101"/>
        <v>0</v>
      </c>
      <c r="X9952" s="53" t="str">
        <f t="shared" si="1102"/>
        <v/>
      </c>
      <c r="Y9952" s="54" t="str">
        <f t="shared" si="1103"/>
        <v/>
      </c>
    </row>
    <row r="9953" spans="17:25" x14ac:dyDescent="0.25">
      <c r="Q9953" s="47">
        <f t="shared" si="1099"/>
        <v>2019</v>
      </c>
      <c r="R9953" s="48" t="str">
        <f t="shared" si="1097"/>
        <v>20192</v>
      </c>
      <c r="S9953" s="49">
        <v>43515</v>
      </c>
      <c r="T9953" s="55">
        <v>3141.4</v>
      </c>
      <c r="U9953" s="50">
        <f t="shared" si="1098"/>
        <v>3115.83857142857</v>
      </c>
      <c r="V9953" s="51">
        <f t="shared" si="1100"/>
        <v>3281.0921917808209</v>
      </c>
      <c r="W9953" s="53">
        <f t="shared" si="1101"/>
        <v>0</v>
      </c>
      <c r="X9953" s="53" t="str">
        <f t="shared" si="1102"/>
        <v/>
      </c>
      <c r="Y9953" s="54" t="str">
        <f t="shared" si="1103"/>
        <v/>
      </c>
    </row>
    <row r="9954" spans="17:25" x14ac:dyDescent="0.25">
      <c r="Q9954" s="47">
        <f t="shared" si="1099"/>
        <v>2019</v>
      </c>
      <c r="R9954" s="48" t="str">
        <f t="shared" si="1097"/>
        <v>20192</v>
      </c>
      <c r="S9954" s="49">
        <v>43516</v>
      </c>
      <c r="T9954" s="55">
        <v>3118.36</v>
      </c>
      <c r="U9954" s="50">
        <f t="shared" si="1098"/>
        <v>3115.83857142857</v>
      </c>
      <c r="V9954" s="51">
        <f t="shared" si="1100"/>
        <v>3281.0921917808209</v>
      </c>
      <c r="W9954" s="53">
        <f t="shared" si="1101"/>
        <v>-7.3343095435156602E-3</v>
      </c>
      <c r="X9954" s="53" t="str">
        <f t="shared" si="1102"/>
        <v/>
      </c>
      <c r="Y9954" s="54" t="str">
        <f t="shared" si="1103"/>
        <v/>
      </c>
    </row>
    <row r="9955" spans="17:25" x14ac:dyDescent="0.25">
      <c r="Q9955" s="47">
        <f t="shared" si="1099"/>
        <v>2019</v>
      </c>
      <c r="R9955" s="48" t="str">
        <f t="shared" si="1097"/>
        <v>20192</v>
      </c>
      <c r="S9955" s="49">
        <v>43517</v>
      </c>
      <c r="T9955" s="55">
        <v>3112.18</v>
      </c>
      <c r="U9955" s="50">
        <f t="shared" si="1098"/>
        <v>3115.83857142857</v>
      </c>
      <c r="V9955" s="51">
        <f t="shared" si="1100"/>
        <v>3281.0921917808209</v>
      </c>
      <c r="W9955" s="53">
        <f t="shared" si="1101"/>
        <v>-1.9818109519107452E-3</v>
      </c>
      <c r="X9955" s="53" t="str">
        <f t="shared" si="1102"/>
        <v/>
      </c>
      <c r="Y9955" s="54" t="str">
        <f t="shared" si="1103"/>
        <v/>
      </c>
    </row>
    <row r="9956" spans="17:25" x14ac:dyDescent="0.25">
      <c r="Q9956" s="47">
        <f t="shared" si="1099"/>
        <v>2019</v>
      </c>
      <c r="R9956" s="48" t="str">
        <f t="shared" si="1097"/>
        <v>20192</v>
      </c>
      <c r="S9956" s="49">
        <v>43518</v>
      </c>
      <c r="T9956" s="55">
        <v>3119.42</v>
      </c>
      <c r="U9956" s="50">
        <f t="shared" si="1098"/>
        <v>3115.83857142857</v>
      </c>
      <c r="V9956" s="51">
        <f t="shared" si="1100"/>
        <v>3281.0921917808209</v>
      </c>
      <c r="W9956" s="53">
        <f t="shared" si="1101"/>
        <v>2.3263435919516073E-3</v>
      </c>
      <c r="X9956" s="53" t="str">
        <f t="shared" si="1102"/>
        <v/>
      </c>
      <c r="Y9956" s="54" t="str">
        <f t="shared" si="1103"/>
        <v/>
      </c>
    </row>
    <row r="9957" spans="17:25" x14ac:dyDescent="0.25">
      <c r="Q9957" s="47">
        <f t="shared" si="1099"/>
        <v>2019</v>
      </c>
      <c r="R9957" s="48" t="str">
        <f t="shared" si="1097"/>
        <v>20192</v>
      </c>
      <c r="S9957" s="49">
        <v>43519</v>
      </c>
      <c r="T9957" s="55">
        <v>3110.29</v>
      </c>
      <c r="U9957" s="50">
        <f t="shared" si="1098"/>
        <v>3115.83857142857</v>
      </c>
      <c r="V9957" s="51">
        <f t="shared" si="1100"/>
        <v>3281.0921917808209</v>
      </c>
      <c r="W9957" s="53">
        <f t="shared" si="1101"/>
        <v>-2.9268261407570106E-3</v>
      </c>
      <c r="X9957" s="53" t="str">
        <f t="shared" si="1102"/>
        <v/>
      </c>
      <c r="Y9957" s="54" t="str">
        <f t="shared" si="1103"/>
        <v/>
      </c>
    </row>
    <row r="9958" spans="17:25" x14ac:dyDescent="0.25">
      <c r="Q9958" s="47">
        <f t="shared" si="1099"/>
        <v>2019</v>
      </c>
      <c r="R9958" s="48" t="str">
        <f t="shared" si="1097"/>
        <v>20192</v>
      </c>
      <c r="S9958" s="49">
        <v>43520</v>
      </c>
      <c r="T9958" s="55">
        <v>3110.29</v>
      </c>
      <c r="U9958" s="50">
        <f t="shared" si="1098"/>
        <v>3115.83857142857</v>
      </c>
      <c r="V9958" s="51">
        <f t="shared" si="1100"/>
        <v>3281.0921917808209</v>
      </c>
      <c r="W9958" s="53">
        <f t="shared" si="1101"/>
        <v>0</v>
      </c>
      <c r="X9958" s="53" t="str">
        <f t="shared" si="1102"/>
        <v/>
      </c>
      <c r="Y9958" s="54" t="str">
        <f t="shared" si="1103"/>
        <v/>
      </c>
    </row>
    <row r="9959" spans="17:25" x14ac:dyDescent="0.25">
      <c r="Q9959" s="47">
        <f t="shared" si="1099"/>
        <v>2019</v>
      </c>
      <c r="R9959" s="48" t="str">
        <f t="shared" si="1097"/>
        <v>20192</v>
      </c>
      <c r="S9959" s="49">
        <v>43521</v>
      </c>
      <c r="T9959" s="55">
        <v>3110.29</v>
      </c>
      <c r="U9959" s="50">
        <f t="shared" si="1098"/>
        <v>3115.83857142857</v>
      </c>
      <c r="V9959" s="51">
        <f t="shared" si="1100"/>
        <v>3281.0921917808209</v>
      </c>
      <c r="W9959" s="53">
        <f t="shared" si="1101"/>
        <v>0</v>
      </c>
      <c r="X9959" s="53" t="str">
        <f t="shared" si="1102"/>
        <v/>
      </c>
      <c r="Y9959" s="54" t="str">
        <f t="shared" si="1103"/>
        <v/>
      </c>
    </row>
    <row r="9960" spans="17:25" x14ac:dyDescent="0.25">
      <c r="Q9960" s="47">
        <f t="shared" si="1099"/>
        <v>2019</v>
      </c>
      <c r="R9960" s="48" t="str">
        <f t="shared" si="1097"/>
        <v>20192</v>
      </c>
      <c r="S9960" s="49">
        <v>43522</v>
      </c>
      <c r="T9960" s="55">
        <v>3101.41</v>
      </c>
      <c r="U9960" s="50">
        <f t="shared" si="1098"/>
        <v>3115.83857142857</v>
      </c>
      <c r="V9960" s="51">
        <f t="shared" si="1100"/>
        <v>3281.0921917808209</v>
      </c>
      <c r="W9960" s="53">
        <f t="shared" si="1101"/>
        <v>-2.8550392407139524E-3</v>
      </c>
      <c r="X9960" s="53" t="str">
        <f t="shared" si="1102"/>
        <v/>
      </c>
      <c r="Y9960" s="54" t="str">
        <f t="shared" si="1103"/>
        <v/>
      </c>
    </row>
    <row r="9961" spans="17:25" x14ac:dyDescent="0.25">
      <c r="Q9961" s="47">
        <f t="shared" si="1099"/>
        <v>2019</v>
      </c>
      <c r="R9961" s="48" t="str">
        <f t="shared" si="1097"/>
        <v>20192</v>
      </c>
      <c r="S9961" s="49">
        <v>43523</v>
      </c>
      <c r="T9961" s="55">
        <v>3095.29</v>
      </c>
      <c r="U9961" s="50">
        <f t="shared" si="1098"/>
        <v>3115.83857142857</v>
      </c>
      <c r="V9961" s="51">
        <f t="shared" si="1100"/>
        <v>3281.0921917808209</v>
      </c>
      <c r="W9961" s="53">
        <f t="shared" si="1101"/>
        <v>-1.9732960169729363E-3</v>
      </c>
      <c r="X9961" s="53" t="str">
        <f t="shared" si="1102"/>
        <v/>
      </c>
      <c r="Y9961" s="54" t="str">
        <f t="shared" si="1103"/>
        <v/>
      </c>
    </row>
    <row r="9962" spans="17:25" x14ac:dyDescent="0.25">
      <c r="Q9962" s="47">
        <f t="shared" si="1099"/>
        <v>2019</v>
      </c>
      <c r="R9962" s="48" t="str">
        <f t="shared" si="1097"/>
        <v>20192</v>
      </c>
      <c r="S9962" s="49">
        <v>43524</v>
      </c>
      <c r="T9962" s="55">
        <v>3072.01</v>
      </c>
      <c r="U9962" s="50">
        <f t="shared" si="1098"/>
        <v>3115.83857142857</v>
      </c>
      <c r="V9962" s="51">
        <f t="shared" si="1100"/>
        <v>3281.0921917808209</v>
      </c>
      <c r="W9962" s="53">
        <f t="shared" si="1101"/>
        <v>-7.5211046460912367E-3</v>
      </c>
      <c r="X9962" s="53" t="str">
        <f t="shared" si="1102"/>
        <v/>
      </c>
      <c r="Y9962" s="54" t="str">
        <f t="shared" si="1103"/>
        <v/>
      </c>
    </row>
    <row r="9963" spans="17:25" x14ac:dyDescent="0.25">
      <c r="Q9963" s="47">
        <f t="shared" si="1099"/>
        <v>2019</v>
      </c>
      <c r="R9963" s="48" t="str">
        <f t="shared" si="1097"/>
        <v>20193</v>
      </c>
      <c r="S9963" s="49">
        <v>43525</v>
      </c>
      <c r="T9963" s="55">
        <v>3077.35</v>
      </c>
      <c r="U9963" s="50">
        <f t="shared" si="1098"/>
        <v>3128.6841935483867</v>
      </c>
      <c r="V9963" s="51">
        <f t="shared" si="1100"/>
        <v>3281.0921917808209</v>
      </c>
      <c r="W9963" s="53">
        <f t="shared" si="1101"/>
        <v>1.7382755915507087E-3</v>
      </c>
      <c r="X9963" s="53">
        <f t="shared" si="1102"/>
        <v>4.1226853783786765E-3</v>
      </c>
      <c r="Y9963" s="54" t="str">
        <f t="shared" si="1103"/>
        <v/>
      </c>
    </row>
    <row r="9964" spans="17:25" x14ac:dyDescent="0.25">
      <c r="Q9964" s="47">
        <f t="shared" si="1099"/>
        <v>2019</v>
      </c>
      <c r="R9964" s="48" t="str">
        <f t="shared" si="1097"/>
        <v>20193</v>
      </c>
      <c r="S9964" s="49">
        <v>43526</v>
      </c>
      <c r="T9964" s="55">
        <v>3091.49</v>
      </c>
      <c r="U9964" s="50">
        <f t="shared" si="1098"/>
        <v>3128.6841935483867</v>
      </c>
      <c r="V9964" s="51">
        <f t="shared" si="1100"/>
        <v>3281.0921917808209</v>
      </c>
      <c r="W9964" s="53">
        <f t="shared" si="1101"/>
        <v>4.594862462833138E-3</v>
      </c>
      <c r="X9964" s="53" t="str">
        <f t="shared" si="1102"/>
        <v/>
      </c>
      <c r="Y9964" s="54" t="str">
        <f t="shared" si="1103"/>
        <v/>
      </c>
    </row>
    <row r="9965" spans="17:25" x14ac:dyDescent="0.25">
      <c r="Q9965" s="47">
        <f t="shared" si="1099"/>
        <v>2019</v>
      </c>
      <c r="R9965" s="48" t="str">
        <f t="shared" si="1097"/>
        <v>20193</v>
      </c>
      <c r="S9965" s="49">
        <v>43527</v>
      </c>
      <c r="T9965" s="55">
        <v>3091.49</v>
      </c>
      <c r="U9965" s="50">
        <f t="shared" si="1098"/>
        <v>3128.6841935483867</v>
      </c>
      <c r="V9965" s="51">
        <f t="shared" si="1100"/>
        <v>3281.0921917808209</v>
      </c>
      <c r="W9965" s="53">
        <f t="shared" si="1101"/>
        <v>0</v>
      </c>
      <c r="X9965" s="53" t="str">
        <f t="shared" si="1102"/>
        <v/>
      </c>
      <c r="Y9965" s="54" t="str">
        <f t="shared" si="1103"/>
        <v/>
      </c>
    </row>
    <row r="9966" spans="17:25" x14ac:dyDescent="0.25">
      <c r="Q9966" s="47">
        <f t="shared" si="1099"/>
        <v>2019</v>
      </c>
      <c r="R9966" s="48" t="str">
        <f t="shared" si="1097"/>
        <v>20193</v>
      </c>
      <c r="S9966" s="49">
        <v>43528</v>
      </c>
      <c r="T9966" s="55">
        <v>3091.49</v>
      </c>
      <c r="U9966" s="50">
        <f t="shared" si="1098"/>
        <v>3128.6841935483867</v>
      </c>
      <c r="V9966" s="51">
        <f t="shared" si="1100"/>
        <v>3281.0921917808209</v>
      </c>
      <c r="W9966" s="53">
        <f t="shared" si="1101"/>
        <v>0</v>
      </c>
      <c r="X9966" s="53" t="str">
        <f t="shared" si="1102"/>
        <v/>
      </c>
      <c r="Y9966" s="54" t="str">
        <f t="shared" si="1103"/>
        <v/>
      </c>
    </row>
    <row r="9967" spans="17:25" x14ac:dyDescent="0.25">
      <c r="Q9967" s="47">
        <f t="shared" si="1099"/>
        <v>2019</v>
      </c>
      <c r="R9967" s="48" t="str">
        <f t="shared" si="1097"/>
        <v>20193</v>
      </c>
      <c r="S9967" s="49">
        <v>43529</v>
      </c>
      <c r="T9967" s="55">
        <v>3093.79</v>
      </c>
      <c r="U9967" s="50">
        <f t="shared" si="1098"/>
        <v>3128.6841935483867</v>
      </c>
      <c r="V9967" s="51">
        <f t="shared" si="1100"/>
        <v>3281.0921917808209</v>
      </c>
      <c r="W9967" s="53">
        <f t="shared" si="1101"/>
        <v>7.4397782299162607E-4</v>
      </c>
      <c r="X9967" s="53" t="str">
        <f t="shared" si="1102"/>
        <v/>
      </c>
      <c r="Y9967" s="54" t="str">
        <f t="shared" si="1103"/>
        <v/>
      </c>
    </row>
    <row r="9968" spans="17:25" x14ac:dyDescent="0.25">
      <c r="Q9968" s="47">
        <f t="shared" si="1099"/>
        <v>2019</v>
      </c>
      <c r="R9968" s="48" t="str">
        <f t="shared" si="1097"/>
        <v>20193</v>
      </c>
      <c r="S9968" s="49">
        <v>43530</v>
      </c>
      <c r="T9968" s="55">
        <v>3099.12</v>
      </c>
      <c r="U9968" s="50">
        <f t="shared" si="1098"/>
        <v>3128.6841935483867</v>
      </c>
      <c r="V9968" s="51">
        <f t="shared" si="1100"/>
        <v>3281.0921917808209</v>
      </c>
      <c r="W9968" s="53">
        <f t="shared" si="1101"/>
        <v>1.7228060081646568E-3</v>
      </c>
      <c r="X9968" s="53" t="str">
        <f t="shared" si="1102"/>
        <v/>
      </c>
      <c r="Y9968" s="54" t="str">
        <f t="shared" si="1103"/>
        <v/>
      </c>
    </row>
    <row r="9969" spans="17:25" x14ac:dyDescent="0.25">
      <c r="Q9969" s="47">
        <f t="shared" si="1099"/>
        <v>2019</v>
      </c>
      <c r="R9969" s="48" t="str">
        <f t="shared" si="1097"/>
        <v>20193</v>
      </c>
      <c r="S9969" s="49">
        <v>43531</v>
      </c>
      <c r="T9969" s="55">
        <v>3106.16</v>
      </c>
      <c r="U9969" s="50">
        <f t="shared" si="1098"/>
        <v>3128.6841935483867</v>
      </c>
      <c r="V9969" s="51">
        <f t="shared" si="1100"/>
        <v>3281.0921917808209</v>
      </c>
      <c r="W9969" s="53">
        <f t="shared" si="1101"/>
        <v>2.2716125867987547E-3</v>
      </c>
      <c r="X9969" s="53" t="str">
        <f t="shared" si="1102"/>
        <v/>
      </c>
      <c r="Y9969" s="54" t="str">
        <f t="shared" si="1103"/>
        <v/>
      </c>
    </row>
    <row r="9970" spans="17:25" x14ac:dyDescent="0.25">
      <c r="Q9970" s="47">
        <f t="shared" si="1099"/>
        <v>2019</v>
      </c>
      <c r="R9970" s="48" t="str">
        <f t="shared" si="1097"/>
        <v>20193</v>
      </c>
      <c r="S9970" s="49">
        <v>43532</v>
      </c>
      <c r="T9970" s="55">
        <v>3120.04</v>
      </c>
      <c r="U9970" s="50">
        <f t="shared" si="1098"/>
        <v>3128.6841935483867</v>
      </c>
      <c r="V9970" s="51">
        <f t="shared" si="1100"/>
        <v>3281.0921917808209</v>
      </c>
      <c r="W9970" s="53">
        <f t="shared" si="1101"/>
        <v>4.4685399335513409E-3</v>
      </c>
      <c r="X9970" s="53" t="str">
        <f t="shared" si="1102"/>
        <v/>
      </c>
      <c r="Y9970" s="54" t="str">
        <f t="shared" si="1103"/>
        <v/>
      </c>
    </row>
    <row r="9971" spans="17:25" x14ac:dyDescent="0.25">
      <c r="Q9971" s="47">
        <f t="shared" si="1099"/>
        <v>2019</v>
      </c>
      <c r="R9971" s="48" t="str">
        <f t="shared" si="1097"/>
        <v>20193</v>
      </c>
      <c r="S9971" s="49">
        <v>43533</v>
      </c>
      <c r="T9971" s="55">
        <v>3162.4</v>
      </c>
      <c r="U9971" s="50">
        <f t="shared" si="1098"/>
        <v>3128.6841935483867</v>
      </c>
      <c r="V9971" s="51">
        <f t="shared" si="1100"/>
        <v>3281.0921917808209</v>
      </c>
      <c r="W9971" s="53">
        <f t="shared" si="1101"/>
        <v>1.3576749016038336E-2</v>
      </c>
      <c r="X9971" s="53" t="str">
        <f t="shared" si="1102"/>
        <v/>
      </c>
      <c r="Y9971" s="54" t="str">
        <f t="shared" si="1103"/>
        <v/>
      </c>
    </row>
    <row r="9972" spans="17:25" x14ac:dyDescent="0.25">
      <c r="Q9972" s="47">
        <f t="shared" si="1099"/>
        <v>2019</v>
      </c>
      <c r="R9972" s="48" t="str">
        <f t="shared" si="1097"/>
        <v>20193</v>
      </c>
      <c r="S9972" s="49">
        <v>43534</v>
      </c>
      <c r="T9972" s="55">
        <v>3162.4</v>
      </c>
      <c r="U9972" s="50">
        <f t="shared" si="1098"/>
        <v>3128.6841935483867</v>
      </c>
      <c r="V9972" s="51">
        <f t="shared" si="1100"/>
        <v>3281.0921917808209</v>
      </c>
      <c r="W9972" s="53">
        <f t="shared" si="1101"/>
        <v>0</v>
      </c>
      <c r="X9972" s="53" t="str">
        <f t="shared" si="1102"/>
        <v/>
      </c>
      <c r="Y9972" s="54" t="str">
        <f t="shared" si="1103"/>
        <v/>
      </c>
    </row>
    <row r="9973" spans="17:25" x14ac:dyDescent="0.25">
      <c r="Q9973" s="47">
        <f t="shared" si="1099"/>
        <v>2019</v>
      </c>
      <c r="R9973" s="48" t="str">
        <f t="shared" si="1097"/>
        <v>20193</v>
      </c>
      <c r="S9973" s="49">
        <v>43535</v>
      </c>
      <c r="T9973" s="55">
        <v>3162.4</v>
      </c>
      <c r="U9973" s="50">
        <f t="shared" si="1098"/>
        <v>3128.6841935483867</v>
      </c>
      <c r="V9973" s="51">
        <f t="shared" si="1100"/>
        <v>3281.0921917808209</v>
      </c>
      <c r="W9973" s="53">
        <f t="shared" si="1101"/>
        <v>0</v>
      </c>
      <c r="X9973" s="53" t="str">
        <f t="shared" si="1102"/>
        <v/>
      </c>
      <c r="Y9973" s="54" t="str">
        <f t="shared" si="1103"/>
        <v/>
      </c>
    </row>
    <row r="9974" spans="17:25" x14ac:dyDescent="0.25">
      <c r="Q9974" s="47">
        <f t="shared" si="1099"/>
        <v>2019</v>
      </c>
      <c r="R9974" s="48" t="str">
        <f t="shared" si="1097"/>
        <v>20193</v>
      </c>
      <c r="S9974" s="49">
        <v>43536</v>
      </c>
      <c r="T9974" s="55">
        <v>3168.35</v>
      </c>
      <c r="U9974" s="50">
        <f t="shared" si="1098"/>
        <v>3128.6841935483867</v>
      </c>
      <c r="V9974" s="51">
        <f t="shared" si="1100"/>
        <v>3281.0921917808209</v>
      </c>
      <c r="W9974" s="53">
        <f t="shared" si="1101"/>
        <v>1.881482418416347E-3</v>
      </c>
      <c r="X9974" s="53" t="str">
        <f t="shared" si="1102"/>
        <v/>
      </c>
      <c r="Y9974" s="54" t="str">
        <f t="shared" si="1103"/>
        <v/>
      </c>
    </row>
    <row r="9975" spans="17:25" x14ac:dyDescent="0.25">
      <c r="Q9975" s="47">
        <f t="shared" si="1099"/>
        <v>2019</v>
      </c>
      <c r="R9975" s="48" t="str">
        <f t="shared" si="1097"/>
        <v>20193</v>
      </c>
      <c r="S9975" s="49">
        <v>43537</v>
      </c>
      <c r="T9975" s="55">
        <v>3153.2</v>
      </c>
      <c r="U9975" s="50">
        <f t="shared" si="1098"/>
        <v>3128.6841935483867</v>
      </c>
      <c r="V9975" s="51">
        <f t="shared" si="1100"/>
        <v>3281.0921917808209</v>
      </c>
      <c r="W9975" s="53">
        <f t="shared" si="1101"/>
        <v>-4.7816686919058826E-3</v>
      </c>
      <c r="X9975" s="53" t="str">
        <f t="shared" si="1102"/>
        <v/>
      </c>
      <c r="Y9975" s="54" t="str">
        <f t="shared" si="1103"/>
        <v/>
      </c>
    </row>
    <row r="9976" spans="17:25" x14ac:dyDescent="0.25">
      <c r="Q9976" s="47">
        <f t="shared" si="1099"/>
        <v>2019</v>
      </c>
      <c r="R9976" s="48" t="str">
        <f t="shared" si="1097"/>
        <v>20193</v>
      </c>
      <c r="S9976" s="49">
        <v>43538</v>
      </c>
      <c r="T9976" s="55">
        <v>3145.53</v>
      </c>
      <c r="U9976" s="50">
        <f t="shared" si="1098"/>
        <v>3128.6841935483867</v>
      </c>
      <c r="V9976" s="51">
        <f t="shared" si="1100"/>
        <v>3281.0921917808209</v>
      </c>
      <c r="W9976" s="53">
        <f t="shared" si="1101"/>
        <v>-2.4324495750347452E-3</v>
      </c>
      <c r="X9976" s="53" t="str">
        <f t="shared" si="1102"/>
        <v/>
      </c>
      <c r="Y9976" s="54" t="str">
        <f t="shared" si="1103"/>
        <v/>
      </c>
    </row>
    <row r="9977" spans="17:25" x14ac:dyDescent="0.25">
      <c r="Q9977" s="47">
        <f t="shared" si="1099"/>
        <v>2019</v>
      </c>
      <c r="R9977" s="48" t="str">
        <f t="shared" si="1097"/>
        <v>20193</v>
      </c>
      <c r="S9977" s="49">
        <v>43539</v>
      </c>
      <c r="T9977" s="55">
        <v>3144.42</v>
      </c>
      <c r="U9977" s="50">
        <f t="shared" si="1098"/>
        <v>3128.6841935483867</v>
      </c>
      <c r="V9977" s="51">
        <f t="shared" si="1100"/>
        <v>3281.0921917808209</v>
      </c>
      <c r="W9977" s="53">
        <f t="shared" si="1101"/>
        <v>-3.5288170832903365E-4</v>
      </c>
      <c r="X9977" s="53" t="str">
        <f t="shared" si="1102"/>
        <v/>
      </c>
      <c r="Y9977" s="54" t="str">
        <f t="shared" si="1103"/>
        <v/>
      </c>
    </row>
    <row r="9978" spans="17:25" x14ac:dyDescent="0.25">
      <c r="Q9978" s="47">
        <f t="shared" si="1099"/>
        <v>2019</v>
      </c>
      <c r="R9978" s="48" t="str">
        <f t="shared" si="1097"/>
        <v>20193</v>
      </c>
      <c r="S9978" s="49">
        <v>43540</v>
      </c>
      <c r="T9978" s="55">
        <v>3123.28</v>
      </c>
      <c r="U9978" s="50">
        <f t="shared" si="1098"/>
        <v>3128.6841935483867</v>
      </c>
      <c r="V9978" s="51">
        <f t="shared" si="1100"/>
        <v>3281.0921917808209</v>
      </c>
      <c r="W9978" s="53">
        <f t="shared" si="1101"/>
        <v>-6.7230204616430811E-3</v>
      </c>
      <c r="X9978" s="53" t="str">
        <f t="shared" si="1102"/>
        <v/>
      </c>
      <c r="Y9978" s="54" t="str">
        <f t="shared" si="1103"/>
        <v/>
      </c>
    </row>
    <row r="9979" spans="17:25" x14ac:dyDescent="0.25">
      <c r="Q9979" s="47">
        <f t="shared" si="1099"/>
        <v>2019</v>
      </c>
      <c r="R9979" s="48" t="str">
        <f t="shared" si="1097"/>
        <v>20193</v>
      </c>
      <c r="S9979" s="49">
        <v>43541</v>
      </c>
      <c r="T9979" s="55">
        <v>3123.28</v>
      </c>
      <c r="U9979" s="50">
        <f t="shared" si="1098"/>
        <v>3128.6841935483867</v>
      </c>
      <c r="V9979" s="51">
        <f t="shared" si="1100"/>
        <v>3281.0921917808209</v>
      </c>
      <c r="W9979" s="53">
        <f t="shared" si="1101"/>
        <v>0</v>
      </c>
      <c r="X9979" s="53" t="str">
        <f t="shared" si="1102"/>
        <v/>
      </c>
      <c r="Y9979" s="54" t="str">
        <f t="shared" si="1103"/>
        <v/>
      </c>
    </row>
    <row r="9980" spans="17:25" x14ac:dyDescent="0.25">
      <c r="Q9980" s="47">
        <f t="shared" si="1099"/>
        <v>2019</v>
      </c>
      <c r="R9980" s="48" t="str">
        <f t="shared" si="1097"/>
        <v>20193</v>
      </c>
      <c r="S9980" s="49">
        <v>43542</v>
      </c>
      <c r="T9980" s="55">
        <v>3123.28</v>
      </c>
      <c r="U9980" s="50">
        <f t="shared" si="1098"/>
        <v>3128.6841935483867</v>
      </c>
      <c r="V9980" s="51">
        <f t="shared" si="1100"/>
        <v>3281.0921917808209</v>
      </c>
      <c r="W9980" s="53">
        <f t="shared" si="1101"/>
        <v>0</v>
      </c>
      <c r="X9980" s="53" t="str">
        <f t="shared" si="1102"/>
        <v/>
      </c>
      <c r="Y9980" s="54" t="str">
        <f t="shared" si="1103"/>
        <v/>
      </c>
    </row>
    <row r="9981" spans="17:25" x14ac:dyDescent="0.25">
      <c r="Q9981" s="47">
        <f t="shared" si="1099"/>
        <v>2019</v>
      </c>
      <c r="R9981" s="48" t="str">
        <f t="shared" si="1097"/>
        <v>20193</v>
      </c>
      <c r="S9981" s="49">
        <v>43543</v>
      </c>
      <c r="T9981" s="55">
        <v>3102.25</v>
      </c>
      <c r="U9981" s="50">
        <f t="shared" si="1098"/>
        <v>3128.6841935483867</v>
      </c>
      <c r="V9981" s="51">
        <f t="shared" si="1100"/>
        <v>3281.0921917808209</v>
      </c>
      <c r="W9981" s="53">
        <f t="shared" si="1101"/>
        <v>-6.7333060116289145E-3</v>
      </c>
      <c r="X9981" s="53" t="str">
        <f t="shared" si="1102"/>
        <v/>
      </c>
      <c r="Y9981" s="54" t="str">
        <f t="shared" si="1103"/>
        <v/>
      </c>
    </row>
    <row r="9982" spans="17:25" x14ac:dyDescent="0.25">
      <c r="Q9982" s="47">
        <f t="shared" si="1099"/>
        <v>2019</v>
      </c>
      <c r="R9982" s="48" t="str">
        <f t="shared" si="1097"/>
        <v>20193</v>
      </c>
      <c r="S9982" s="49">
        <v>43544</v>
      </c>
      <c r="T9982" s="55">
        <v>3095.39</v>
      </c>
      <c r="U9982" s="50">
        <f t="shared" si="1098"/>
        <v>3128.6841935483867</v>
      </c>
      <c r="V9982" s="51">
        <f t="shared" si="1100"/>
        <v>3281.0921917808209</v>
      </c>
      <c r="W9982" s="53">
        <f t="shared" si="1101"/>
        <v>-2.2112982512693113E-3</v>
      </c>
      <c r="X9982" s="53" t="str">
        <f t="shared" si="1102"/>
        <v/>
      </c>
      <c r="Y9982" s="54" t="str">
        <f t="shared" si="1103"/>
        <v/>
      </c>
    </row>
    <row r="9983" spans="17:25" x14ac:dyDescent="0.25">
      <c r="Q9983" s="47">
        <f t="shared" si="1099"/>
        <v>2019</v>
      </c>
      <c r="R9983" s="48" t="str">
        <f t="shared" si="1097"/>
        <v>20193</v>
      </c>
      <c r="S9983" s="49">
        <v>43545</v>
      </c>
      <c r="T9983" s="55">
        <v>3092.39</v>
      </c>
      <c r="U9983" s="50">
        <f t="shared" si="1098"/>
        <v>3128.6841935483867</v>
      </c>
      <c r="V9983" s="51">
        <f t="shared" si="1100"/>
        <v>3281.0921917808209</v>
      </c>
      <c r="W9983" s="53">
        <f t="shared" si="1101"/>
        <v>-9.6918320470118502E-4</v>
      </c>
      <c r="X9983" s="53" t="str">
        <f t="shared" si="1102"/>
        <v/>
      </c>
      <c r="Y9983" s="54" t="str">
        <f t="shared" si="1103"/>
        <v/>
      </c>
    </row>
    <row r="9984" spans="17:25" x14ac:dyDescent="0.25">
      <c r="Q9984" s="47">
        <f t="shared" si="1099"/>
        <v>2019</v>
      </c>
      <c r="R9984" s="48" t="str">
        <f t="shared" si="1097"/>
        <v>20193</v>
      </c>
      <c r="S9984" s="49">
        <v>43546</v>
      </c>
      <c r="T9984" s="55">
        <v>3082.45</v>
      </c>
      <c r="U9984" s="50">
        <f t="shared" si="1098"/>
        <v>3128.6841935483867</v>
      </c>
      <c r="V9984" s="51">
        <f t="shared" si="1100"/>
        <v>3281.0921917808209</v>
      </c>
      <c r="W9984" s="53">
        <f t="shared" si="1101"/>
        <v>-3.2143423048193176E-3</v>
      </c>
      <c r="X9984" s="53" t="str">
        <f t="shared" si="1102"/>
        <v/>
      </c>
      <c r="Y9984" s="54" t="str">
        <f t="shared" si="1103"/>
        <v/>
      </c>
    </row>
    <row r="9985" spans="5:25" x14ac:dyDescent="0.25">
      <c r="Q9985" s="47">
        <f t="shared" si="1099"/>
        <v>2019</v>
      </c>
      <c r="R9985" s="48" t="str">
        <f t="shared" si="1097"/>
        <v>20193</v>
      </c>
      <c r="S9985" s="49">
        <v>43547</v>
      </c>
      <c r="T9985" s="55">
        <v>3126.19</v>
      </c>
      <c r="U9985" s="50">
        <f t="shared" si="1098"/>
        <v>3128.6841935483867</v>
      </c>
      <c r="V9985" s="51">
        <f t="shared" si="1100"/>
        <v>3281.0921917808209</v>
      </c>
      <c r="W9985" s="53">
        <f t="shared" si="1101"/>
        <v>1.4190011192395824E-2</v>
      </c>
      <c r="X9985" s="53" t="str">
        <f t="shared" si="1102"/>
        <v/>
      </c>
      <c r="Y9985" s="54" t="str">
        <f t="shared" si="1103"/>
        <v/>
      </c>
    </row>
    <row r="9986" spans="5:25" x14ac:dyDescent="0.25">
      <c r="Q9986" s="47">
        <f t="shared" si="1099"/>
        <v>2019</v>
      </c>
      <c r="R9986" s="48" t="str">
        <f t="shared" si="1097"/>
        <v>20193</v>
      </c>
      <c r="S9986" s="49">
        <v>43548</v>
      </c>
      <c r="T9986" s="55">
        <v>3126.19</v>
      </c>
      <c r="U9986" s="50">
        <f t="shared" si="1098"/>
        <v>3128.6841935483867</v>
      </c>
      <c r="V9986" s="51">
        <f t="shared" si="1100"/>
        <v>3281.0921917808209</v>
      </c>
      <c r="W9986" s="53">
        <f t="shared" si="1101"/>
        <v>0</v>
      </c>
      <c r="X9986" s="53" t="str">
        <f t="shared" si="1102"/>
        <v/>
      </c>
      <c r="Y9986" s="54" t="str">
        <f t="shared" si="1103"/>
        <v/>
      </c>
    </row>
    <row r="9987" spans="5:25" x14ac:dyDescent="0.25">
      <c r="Q9987" s="47">
        <f t="shared" si="1099"/>
        <v>2019</v>
      </c>
      <c r="R9987" s="48" t="str">
        <f t="shared" si="1097"/>
        <v>20193</v>
      </c>
      <c r="S9987" s="49">
        <v>43549</v>
      </c>
      <c r="T9987" s="55">
        <v>3126.19</v>
      </c>
      <c r="U9987" s="50">
        <f t="shared" si="1098"/>
        <v>3128.6841935483867</v>
      </c>
      <c r="V9987" s="51">
        <f t="shared" si="1100"/>
        <v>3281.0921917808209</v>
      </c>
      <c r="W9987" s="53">
        <f t="shared" si="1101"/>
        <v>0</v>
      </c>
      <c r="X9987" s="53" t="str">
        <f t="shared" si="1102"/>
        <v/>
      </c>
      <c r="Y9987" s="54" t="str">
        <f t="shared" si="1103"/>
        <v/>
      </c>
    </row>
    <row r="9988" spans="5:25" x14ac:dyDescent="0.25">
      <c r="Q9988" s="47">
        <f t="shared" si="1099"/>
        <v>2019</v>
      </c>
      <c r="R9988" s="48" t="str">
        <f t="shared" si="1097"/>
        <v>20193</v>
      </c>
      <c r="S9988" s="49">
        <v>43550</v>
      </c>
      <c r="T9988" s="55">
        <v>3126.19</v>
      </c>
      <c r="U9988" s="50">
        <f t="shared" si="1098"/>
        <v>3128.6841935483867</v>
      </c>
      <c r="V9988" s="51">
        <f t="shared" si="1100"/>
        <v>3281.0921917808209</v>
      </c>
      <c r="W9988" s="53">
        <f t="shared" si="1101"/>
        <v>0</v>
      </c>
      <c r="X9988" s="53" t="str">
        <f t="shared" si="1102"/>
        <v/>
      </c>
      <c r="Y9988" s="54" t="str">
        <f t="shared" si="1103"/>
        <v/>
      </c>
    </row>
    <row r="9989" spans="5:25" x14ac:dyDescent="0.25">
      <c r="E9989" t="s">
        <v>171</v>
      </c>
      <c r="Q9989" s="47">
        <f t="shared" si="1099"/>
        <v>2019</v>
      </c>
      <c r="R9989" s="48" t="str">
        <f t="shared" si="1097"/>
        <v>20193</v>
      </c>
      <c r="S9989" s="49">
        <v>43551</v>
      </c>
      <c r="T9989" s="55">
        <v>3145.55</v>
      </c>
      <c r="U9989" s="50">
        <f t="shared" si="1098"/>
        <v>3128.6841935483867</v>
      </c>
      <c r="V9989" s="51">
        <f t="shared" si="1100"/>
        <v>3281.0921917808209</v>
      </c>
      <c r="W9989" s="53">
        <f t="shared" si="1101"/>
        <v>6.1928417658556612E-3</v>
      </c>
      <c r="X9989" s="53" t="str">
        <f t="shared" si="1102"/>
        <v/>
      </c>
      <c r="Y9989" s="54" t="str">
        <f t="shared" si="1103"/>
        <v/>
      </c>
    </row>
    <row r="9990" spans="5:25" x14ac:dyDescent="0.25">
      <c r="Q9990" s="47">
        <f t="shared" si="1099"/>
        <v>2019</v>
      </c>
      <c r="R9990" s="48" t="str">
        <f t="shared" si="1097"/>
        <v>20193</v>
      </c>
      <c r="S9990" s="49">
        <v>43552</v>
      </c>
      <c r="T9990" s="55">
        <v>3186.43</v>
      </c>
      <c r="U9990" s="50">
        <f t="shared" si="1098"/>
        <v>3128.6841935483867</v>
      </c>
      <c r="V9990" s="51">
        <f t="shared" si="1100"/>
        <v>3281.0921917808209</v>
      </c>
      <c r="W9990" s="53">
        <f t="shared" si="1101"/>
        <v>1.2996137400454577E-2</v>
      </c>
      <c r="X9990" s="53" t="str">
        <f t="shared" si="1102"/>
        <v/>
      </c>
      <c r="Y9990" s="54" t="str">
        <f t="shared" si="1103"/>
        <v/>
      </c>
    </row>
    <row r="9991" spans="5:25" x14ac:dyDescent="0.25">
      <c r="Q9991" s="47">
        <f t="shared" si="1099"/>
        <v>2019</v>
      </c>
      <c r="R9991" s="48" t="str">
        <f t="shared" ref="R9991:R10054" si="1104">+YEAR(S9991)&amp;MONTH(S9991)</f>
        <v>20193</v>
      </c>
      <c r="S9991" s="49">
        <v>43553</v>
      </c>
      <c r="T9991" s="55">
        <v>3190.94</v>
      </c>
      <c r="U9991" s="50">
        <f t="shared" ref="U9991:U10054" si="1105">+AVERAGEIF($R$3:$R$12000,R9991,$T$3:$T$12000)</f>
        <v>3128.6841935483867</v>
      </c>
      <c r="V9991" s="51">
        <f t="shared" si="1100"/>
        <v>3281.0921917808209</v>
      </c>
      <c r="W9991" s="53">
        <f t="shared" si="1101"/>
        <v>1.4153770834446355E-3</v>
      </c>
      <c r="X9991" s="53" t="str">
        <f t="shared" si="1102"/>
        <v/>
      </c>
      <c r="Y9991" s="54" t="str">
        <f t="shared" si="1103"/>
        <v/>
      </c>
    </row>
    <row r="9992" spans="5:25" x14ac:dyDescent="0.25">
      <c r="Q9992" s="47">
        <f t="shared" ref="Q9992:Q10055" si="1106">+YEAR(S9992)</f>
        <v>2019</v>
      </c>
      <c r="R9992" s="48" t="str">
        <f t="shared" si="1104"/>
        <v>20193</v>
      </c>
      <c r="S9992" s="49">
        <v>43554</v>
      </c>
      <c r="T9992" s="55">
        <v>3174.79</v>
      </c>
      <c r="U9992" s="50">
        <f t="shared" si="1105"/>
        <v>3128.6841935483867</v>
      </c>
      <c r="V9992" s="51">
        <f t="shared" ref="V9992:V10055" si="1107">+AVERAGEIF($Q$3:$Q$12000,Q9992,$T$3:$T$12000)</f>
        <v>3281.0921917808209</v>
      </c>
      <c r="W9992" s="53">
        <f t="shared" si="1101"/>
        <v>-5.0612045353407575E-3</v>
      </c>
      <c r="X9992" s="53" t="str">
        <f t="shared" si="1102"/>
        <v/>
      </c>
      <c r="Y9992" s="54" t="str">
        <f t="shared" si="1103"/>
        <v/>
      </c>
    </row>
    <row r="9993" spans="5:25" x14ac:dyDescent="0.25">
      <c r="Q9993" s="47">
        <f t="shared" si="1106"/>
        <v>2019</v>
      </c>
      <c r="R9993" s="48" t="str">
        <f t="shared" si="1104"/>
        <v>20193</v>
      </c>
      <c r="S9993" s="49">
        <v>43555</v>
      </c>
      <c r="T9993" s="55">
        <v>3174.79</v>
      </c>
      <c r="U9993" s="50">
        <f t="shared" si="1105"/>
        <v>3128.6841935483867</v>
      </c>
      <c r="V9993" s="51">
        <f t="shared" si="1107"/>
        <v>3281.0921917808209</v>
      </c>
      <c r="W9993" s="53">
        <f t="shared" ref="W9993:W10056" si="1108">+T9993/T9992-1</f>
        <v>0</v>
      </c>
      <c r="X9993" s="53" t="str">
        <f t="shared" ref="X9993:X10056" si="1109">IF(U9993/U9992-1=0,"",U9993/U9992-1)</f>
        <v/>
      </c>
      <c r="Y9993" s="54" t="str">
        <f t="shared" ref="Y9993:Y10056" si="1110">+IF(V9993=V9992,"",V9993/V9992-1)</f>
        <v/>
      </c>
    </row>
    <row r="9994" spans="5:25" x14ac:dyDescent="0.25">
      <c r="Q9994" s="47">
        <f t="shared" si="1106"/>
        <v>2019</v>
      </c>
      <c r="R9994" s="48" t="str">
        <f t="shared" si="1104"/>
        <v>20194</v>
      </c>
      <c r="S9994" s="49">
        <v>43556</v>
      </c>
      <c r="T9994" s="55">
        <v>3174.79</v>
      </c>
      <c r="U9994" s="50">
        <f t="shared" si="1105"/>
        <v>3155.7649999999999</v>
      </c>
      <c r="V9994" s="51">
        <f t="shared" si="1107"/>
        <v>3281.0921917808209</v>
      </c>
      <c r="W9994" s="53">
        <f t="shared" si="1108"/>
        <v>0</v>
      </c>
      <c r="X9994" s="53">
        <f t="shared" si="1109"/>
        <v>8.6556535515651678E-3</v>
      </c>
      <c r="Y9994" s="54" t="str">
        <f t="shared" si="1110"/>
        <v/>
      </c>
    </row>
    <row r="9995" spans="5:25" x14ac:dyDescent="0.25">
      <c r="Q9995" s="47">
        <f t="shared" si="1106"/>
        <v>2019</v>
      </c>
      <c r="R9995" s="48" t="str">
        <f t="shared" si="1104"/>
        <v>20194</v>
      </c>
      <c r="S9995" s="49">
        <v>43557</v>
      </c>
      <c r="T9995" s="55">
        <v>3146.81</v>
      </c>
      <c r="U9995" s="50">
        <f t="shared" si="1105"/>
        <v>3155.7649999999999</v>
      </c>
      <c r="V9995" s="51">
        <f t="shared" si="1107"/>
        <v>3281.0921917808209</v>
      </c>
      <c r="W9995" s="53">
        <f t="shared" si="1108"/>
        <v>-8.8131813442778872E-3</v>
      </c>
      <c r="X9995" s="53" t="str">
        <f t="shared" si="1109"/>
        <v/>
      </c>
      <c r="Y9995" s="54" t="str">
        <f t="shared" si="1110"/>
        <v/>
      </c>
    </row>
    <row r="9996" spans="5:25" x14ac:dyDescent="0.25">
      <c r="Q9996" s="47">
        <f t="shared" si="1106"/>
        <v>2019</v>
      </c>
      <c r="R9996" s="48" t="str">
        <f t="shared" si="1104"/>
        <v>20194</v>
      </c>
      <c r="S9996" s="49">
        <v>43558</v>
      </c>
      <c r="T9996" s="55">
        <v>3143.36</v>
      </c>
      <c r="U9996" s="50">
        <f t="shared" si="1105"/>
        <v>3155.7649999999999</v>
      </c>
      <c r="V9996" s="51">
        <f t="shared" si="1107"/>
        <v>3281.0921917808209</v>
      </c>
      <c r="W9996" s="53">
        <f t="shared" si="1108"/>
        <v>-1.0963483654875539E-3</v>
      </c>
      <c r="X9996" s="53" t="str">
        <f t="shared" si="1109"/>
        <v/>
      </c>
      <c r="Y9996" s="54" t="str">
        <f t="shared" si="1110"/>
        <v/>
      </c>
    </row>
    <row r="9997" spans="5:25" x14ac:dyDescent="0.25">
      <c r="Q9997" s="47">
        <f t="shared" si="1106"/>
        <v>2019</v>
      </c>
      <c r="R9997" s="48" t="str">
        <f t="shared" si="1104"/>
        <v>20194</v>
      </c>
      <c r="S9997" s="49">
        <v>43559</v>
      </c>
      <c r="T9997" s="55">
        <v>3128.47</v>
      </c>
      <c r="U9997" s="50">
        <f t="shared" si="1105"/>
        <v>3155.7649999999999</v>
      </c>
      <c r="V9997" s="51">
        <f t="shared" si="1107"/>
        <v>3281.0921917808209</v>
      </c>
      <c r="W9997" s="53">
        <f t="shared" si="1108"/>
        <v>-4.7369693576301275E-3</v>
      </c>
      <c r="X9997" s="53" t="str">
        <f t="shared" si="1109"/>
        <v/>
      </c>
      <c r="Y9997" s="54" t="str">
        <f t="shared" si="1110"/>
        <v/>
      </c>
    </row>
    <row r="9998" spans="5:25" x14ac:dyDescent="0.25">
      <c r="Q9998" s="47">
        <f t="shared" si="1106"/>
        <v>2019</v>
      </c>
      <c r="R9998" s="48" t="str">
        <f t="shared" si="1104"/>
        <v>20194</v>
      </c>
      <c r="S9998" s="49">
        <v>43560</v>
      </c>
      <c r="T9998" s="55">
        <v>3132.78</v>
      </c>
      <c r="U9998" s="50">
        <f t="shared" si="1105"/>
        <v>3155.7649999999999</v>
      </c>
      <c r="V9998" s="51">
        <f t="shared" si="1107"/>
        <v>3281.0921917808209</v>
      </c>
      <c r="W9998" s="53">
        <f t="shared" si="1108"/>
        <v>1.3776702349712622E-3</v>
      </c>
      <c r="X9998" s="53" t="str">
        <f t="shared" si="1109"/>
        <v/>
      </c>
      <c r="Y9998" s="54" t="str">
        <f t="shared" si="1110"/>
        <v/>
      </c>
    </row>
    <row r="9999" spans="5:25" x14ac:dyDescent="0.25">
      <c r="Q9999" s="47">
        <f t="shared" si="1106"/>
        <v>2019</v>
      </c>
      <c r="R9999" s="48" t="str">
        <f t="shared" si="1104"/>
        <v>20194</v>
      </c>
      <c r="S9999" s="49">
        <v>43561</v>
      </c>
      <c r="T9999" s="55">
        <v>3126.2</v>
      </c>
      <c r="U9999" s="50">
        <f t="shared" si="1105"/>
        <v>3155.7649999999999</v>
      </c>
      <c r="V9999" s="51">
        <f t="shared" si="1107"/>
        <v>3281.0921917808209</v>
      </c>
      <c r="W9999" s="53">
        <f t="shared" si="1108"/>
        <v>-2.1003709165662299E-3</v>
      </c>
      <c r="X9999" s="53" t="str">
        <f t="shared" si="1109"/>
        <v/>
      </c>
      <c r="Y9999" s="54" t="str">
        <f t="shared" si="1110"/>
        <v/>
      </c>
    </row>
    <row r="10000" spans="5:25" x14ac:dyDescent="0.25">
      <c r="Q10000" s="47">
        <f t="shared" si="1106"/>
        <v>2019</v>
      </c>
      <c r="R10000" s="48" t="str">
        <f t="shared" si="1104"/>
        <v>20194</v>
      </c>
      <c r="S10000" s="49">
        <v>43562</v>
      </c>
      <c r="T10000" s="55">
        <v>3126.2</v>
      </c>
      <c r="U10000" s="50">
        <f t="shared" si="1105"/>
        <v>3155.7649999999999</v>
      </c>
      <c r="V10000" s="51">
        <f t="shared" si="1107"/>
        <v>3281.0921917808209</v>
      </c>
      <c r="W10000" s="53">
        <f t="shared" si="1108"/>
        <v>0</v>
      </c>
      <c r="X10000" s="53" t="str">
        <f t="shared" si="1109"/>
        <v/>
      </c>
      <c r="Y10000" s="54" t="str">
        <f t="shared" si="1110"/>
        <v/>
      </c>
    </row>
    <row r="10001" spans="17:25" x14ac:dyDescent="0.25">
      <c r="Q10001" s="47">
        <f t="shared" si="1106"/>
        <v>2019</v>
      </c>
      <c r="R10001" s="48" t="str">
        <f t="shared" si="1104"/>
        <v>20194</v>
      </c>
      <c r="S10001" s="49">
        <v>43563</v>
      </c>
      <c r="T10001" s="55">
        <v>3126.2</v>
      </c>
      <c r="U10001" s="50">
        <f t="shared" si="1105"/>
        <v>3155.7649999999999</v>
      </c>
      <c r="V10001" s="51">
        <f t="shared" si="1107"/>
        <v>3281.0921917808209</v>
      </c>
      <c r="W10001" s="53">
        <f t="shared" si="1108"/>
        <v>0</v>
      </c>
      <c r="X10001" s="53" t="str">
        <f t="shared" si="1109"/>
        <v/>
      </c>
      <c r="Y10001" s="54" t="str">
        <f t="shared" si="1110"/>
        <v/>
      </c>
    </row>
    <row r="10002" spans="17:25" x14ac:dyDescent="0.25">
      <c r="Q10002" s="47">
        <f t="shared" si="1106"/>
        <v>2019</v>
      </c>
      <c r="R10002" s="48" t="str">
        <f t="shared" si="1104"/>
        <v>20194</v>
      </c>
      <c r="S10002" s="49">
        <v>43564</v>
      </c>
      <c r="T10002" s="55">
        <v>3115.22</v>
      </c>
      <c r="U10002" s="50">
        <f t="shared" si="1105"/>
        <v>3155.7649999999999</v>
      </c>
      <c r="V10002" s="51">
        <f t="shared" si="1107"/>
        <v>3281.0921917808209</v>
      </c>
      <c r="W10002" s="53">
        <f t="shared" si="1108"/>
        <v>-3.5122512955024776E-3</v>
      </c>
      <c r="X10002" s="53" t="str">
        <f t="shared" si="1109"/>
        <v/>
      </c>
      <c r="Y10002" s="54" t="str">
        <f t="shared" si="1110"/>
        <v/>
      </c>
    </row>
    <row r="10003" spans="17:25" x14ac:dyDescent="0.25">
      <c r="Q10003" s="47">
        <f t="shared" si="1106"/>
        <v>2019</v>
      </c>
      <c r="R10003" s="48" t="str">
        <f t="shared" si="1104"/>
        <v>20194</v>
      </c>
      <c r="S10003" s="49">
        <v>43565</v>
      </c>
      <c r="T10003" s="55">
        <v>3105.2</v>
      </c>
      <c r="U10003" s="50">
        <f t="shared" si="1105"/>
        <v>3155.7649999999999</v>
      </c>
      <c r="V10003" s="51">
        <f t="shared" si="1107"/>
        <v>3281.0921917808209</v>
      </c>
      <c r="W10003" s="53">
        <f t="shared" si="1108"/>
        <v>-3.216466252784711E-3</v>
      </c>
      <c r="X10003" s="53" t="str">
        <f t="shared" si="1109"/>
        <v/>
      </c>
      <c r="Y10003" s="54" t="str">
        <f t="shared" si="1110"/>
        <v/>
      </c>
    </row>
    <row r="10004" spans="17:25" x14ac:dyDescent="0.25">
      <c r="Q10004" s="47">
        <f t="shared" si="1106"/>
        <v>2019</v>
      </c>
      <c r="R10004" s="48" t="str">
        <f t="shared" si="1104"/>
        <v>20194</v>
      </c>
      <c r="S10004" s="49">
        <v>43566</v>
      </c>
      <c r="T10004" s="55">
        <v>3095.66</v>
      </c>
      <c r="U10004" s="50">
        <f t="shared" si="1105"/>
        <v>3155.7649999999999</v>
      </c>
      <c r="V10004" s="51">
        <f t="shared" si="1107"/>
        <v>3281.0921917808209</v>
      </c>
      <c r="W10004" s="53">
        <f t="shared" si="1108"/>
        <v>-3.072265876594038E-3</v>
      </c>
      <c r="X10004" s="53" t="str">
        <f t="shared" si="1109"/>
        <v/>
      </c>
      <c r="Y10004" s="54" t="str">
        <f t="shared" si="1110"/>
        <v/>
      </c>
    </row>
    <row r="10005" spans="17:25" x14ac:dyDescent="0.25">
      <c r="Q10005" s="47">
        <f t="shared" si="1106"/>
        <v>2019</v>
      </c>
      <c r="R10005" s="48" t="str">
        <f t="shared" si="1104"/>
        <v>20194</v>
      </c>
      <c r="S10005" s="49">
        <v>43567</v>
      </c>
      <c r="T10005" s="55">
        <v>3113.91</v>
      </c>
      <c r="U10005" s="50">
        <f t="shared" si="1105"/>
        <v>3155.7649999999999</v>
      </c>
      <c r="V10005" s="51">
        <f t="shared" si="1107"/>
        <v>3281.0921917808209</v>
      </c>
      <c r="W10005" s="53">
        <f t="shared" si="1108"/>
        <v>5.8953502645640032E-3</v>
      </c>
      <c r="X10005" s="53" t="str">
        <f t="shared" si="1109"/>
        <v/>
      </c>
      <c r="Y10005" s="54" t="str">
        <f t="shared" si="1110"/>
        <v/>
      </c>
    </row>
    <row r="10006" spans="17:25" x14ac:dyDescent="0.25">
      <c r="Q10006" s="47">
        <f t="shared" si="1106"/>
        <v>2019</v>
      </c>
      <c r="R10006" s="48" t="str">
        <f t="shared" si="1104"/>
        <v>20194</v>
      </c>
      <c r="S10006" s="49">
        <v>43568</v>
      </c>
      <c r="T10006" s="55">
        <v>3109.32</v>
      </c>
      <c r="U10006" s="50">
        <f t="shared" si="1105"/>
        <v>3155.7649999999999</v>
      </c>
      <c r="V10006" s="51">
        <f t="shared" si="1107"/>
        <v>3281.0921917808209</v>
      </c>
      <c r="W10006" s="53">
        <f t="shared" si="1108"/>
        <v>-1.4740310413594582E-3</v>
      </c>
      <c r="X10006" s="53" t="str">
        <f t="shared" si="1109"/>
        <v/>
      </c>
      <c r="Y10006" s="54" t="str">
        <f t="shared" si="1110"/>
        <v/>
      </c>
    </row>
    <row r="10007" spans="17:25" x14ac:dyDescent="0.25">
      <c r="Q10007" s="47">
        <f t="shared" si="1106"/>
        <v>2019</v>
      </c>
      <c r="R10007" s="48" t="str">
        <f t="shared" si="1104"/>
        <v>20194</v>
      </c>
      <c r="S10007" s="49">
        <v>43569</v>
      </c>
      <c r="T10007" s="55">
        <v>3109.32</v>
      </c>
      <c r="U10007" s="50">
        <f t="shared" si="1105"/>
        <v>3155.7649999999999</v>
      </c>
      <c r="V10007" s="51">
        <f t="shared" si="1107"/>
        <v>3281.0921917808209</v>
      </c>
      <c r="W10007" s="53">
        <f t="shared" si="1108"/>
        <v>0</v>
      </c>
      <c r="X10007" s="53" t="str">
        <f t="shared" si="1109"/>
        <v/>
      </c>
      <c r="Y10007" s="54" t="str">
        <f t="shared" si="1110"/>
        <v/>
      </c>
    </row>
    <row r="10008" spans="17:25" x14ac:dyDescent="0.25">
      <c r="Q10008" s="47">
        <f t="shared" si="1106"/>
        <v>2019</v>
      </c>
      <c r="R10008" s="48" t="str">
        <f t="shared" si="1104"/>
        <v>20194</v>
      </c>
      <c r="S10008" s="49">
        <v>43570</v>
      </c>
      <c r="T10008" s="55">
        <v>3109.32</v>
      </c>
      <c r="U10008" s="50">
        <f t="shared" si="1105"/>
        <v>3155.7649999999999</v>
      </c>
      <c r="V10008" s="51">
        <f t="shared" si="1107"/>
        <v>3281.0921917808209</v>
      </c>
      <c r="W10008" s="53">
        <f t="shared" si="1108"/>
        <v>0</v>
      </c>
      <c r="X10008" s="53" t="str">
        <f t="shared" si="1109"/>
        <v/>
      </c>
      <c r="Y10008" s="54" t="str">
        <f t="shared" si="1110"/>
        <v/>
      </c>
    </row>
    <row r="10009" spans="17:25" x14ac:dyDescent="0.25">
      <c r="Q10009" s="47">
        <f t="shared" si="1106"/>
        <v>2019</v>
      </c>
      <c r="R10009" s="48" t="str">
        <f t="shared" si="1104"/>
        <v>20194</v>
      </c>
      <c r="S10009" s="49">
        <v>43571</v>
      </c>
      <c r="T10009" s="55">
        <v>3136.69</v>
      </c>
      <c r="U10009" s="50">
        <f t="shared" si="1105"/>
        <v>3155.7649999999999</v>
      </c>
      <c r="V10009" s="51">
        <f t="shared" si="1107"/>
        <v>3281.0921917808209</v>
      </c>
      <c r="W10009" s="53">
        <f t="shared" si="1108"/>
        <v>8.8025677640126698E-3</v>
      </c>
      <c r="X10009" s="53" t="str">
        <f t="shared" si="1109"/>
        <v/>
      </c>
      <c r="Y10009" s="54" t="str">
        <f t="shared" si="1110"/>
        <v/>
      </c>
    </row>
    <row r="10010" spans="17:25" x14ac:dyDescent="0.25">
      <c r="Q10010" s="47">
        <f t="shared" si="1106"/>
        <v>2019</v>
      </c>
      <c r="R10010" s="48" t="str">
        <f t="shared" si="1104"/>
        <v>20194</v>
      </c>
      <c r="S10010" s="49">
        <v>43572</v>
      </c>
      <c r="T10010" s="55">
        <v>3160.87</v>
      </c>
      <c r="U10010" s="50">
        <f t="shared" si="1105"/>
        <v>3155.7649999999999</v>
      </c>
      <c r="V10010" s="51">
        <f t="shared" si="1107"/>
        <v>3281.0921917808209</v>
      </c>
      <c r="W10010" s="53">
        <f t="shared" si="1108"/>
        <v>7.7087630591483602E-3</v>
      </c>
      <c r="X10010" s="53" t="str">
        <f t="shared" si="1109"/>
        <v/>
      </c>
      <c r="Y10010" s="54" t="str">
        <f t="shared" si="1110"/>
        <v/>
      </c>
    </row>
    <row r="10011" spans="17:25" x14ac:dyDescent="0.25">
      <c r="Q10011" s="47">
        <f t="shared" si="1106"/>
        <v>2019</v>
      </c>
      <c r="R10011" s="48" t="str">
        <f t="shared" si="1104"/>
        <v>20194</v>
      </c>
      <c r="S10011" s="49">
        <v>43573</v>
      </c>
      <c r="T10011" s="55">
        <v>3160.48</v>
      </c>
      <c r="U10011" s="50">
        <f t="shared" si="1105"/>
        <v>3155.7649999999999</v>
      </c>
      <c r="V10011" s="51">
        <f t="shared" si="1107"/>
        <v>3281.0921917808209</v>
      </c>
      <c r="W10011" s="53">
        <f t="shared" si="1108"/>
        <v>-1.2338375194165252E-4</v>
      </c>
      <c r="X10011" s="53" t="str">
        <f t="shared" si="1109"/>
        <v/>
      </c>
      <c r="Y10011" s="54" t="str">
        <f t="shared" si="1110"/>
        <v/>
      </c>
    </row>
    <row r="10012" spans="17:25" x14ac:dyDescent="0.25">
      <c r="Q10012" s="47">
        <f t="shared" si="1106"/>
        <v>2019</v>
      </c>
      <c r="R10012" s="48" t="str">
        <f t="shared" si="1104"/>
        <v>20194</v>
      </c>
      <c r="S10012" s="49">
        <v>43574</v>
      </c>
      <c r="T10012" s="55">
        <v>3160.48</v>
      </c>
      <c r="U10012" s="50">
        <f t="shared" si="1105"/>
        <v>3155.7649999999999</v>
      </c>
      <c r="V10012" s="51">
        <f t="shared" si="1107"/>
        <v>3281.0921917808209</v>
      </c>
      <c r="W10012" s="53">
        <f t="shared" si="1108"/>
        <v>0</v>
      </c>
      <c r="X10012" s="53" t="str">
        <f t="shared" si="1109"/>
        <v/>
      </c>
      <c r="Y10012" s="54" t="str">
        <f t="shared" si="1110"/>
        <v/>
      </c>
    </row>
    <row r="10013" spans="17:25" x14ac:dyDescent="0.25">
      <c r="Q10013" s="47">
        <f t="shared" si="1106"/>
        <v>2019</v>
      </c>
      <c r="R10013" s="48" t="str">
        <f t="shared" si="1104"/>
        <v>20194</v>
      </c>
      <c r="S10013" s="49">
        <v>43575</v>
      </c>
      <c r="T10013" s="55">
        <v>3160.48</v>
      </c>
      <c r="U10013" s="50">
        <f t="shared" si="1105"/>
        <v>3155.7649999999999</v>
      </c>
      <c r="V10013" s="51">
        <f t="shared" si="1107"/>
        <v>3281.0921917808209</v>
      </c>
      <c r="W10013" s="53">
        <f t="shared" si="1108"/>
        <v>0</v>
      </c>
      <c r="X10013" s="53" t="str">
        <f t="shared" si="1109"/>
        <v/>
      </c>
      <c r="Y10013" s="54" t="str">
        <f t="shared" si="1110"/>
        <v/>
      </c>
    </row>
    <row r="10014" spans="17:25" x14ac:dyDescent="0.25">
      <c r="Q10014" s="47">
        <f t="shared" si="1106"/>
        <v>2019</v>
      </c>
      <c r="R10014" s="48" t="str">
        <f t="shared" si="1104"/>
        <v>20194</v>
      </c>
      <c r="S10014" s="49">
        <v>43576</v>
      </c>
      <c r="T10014" s="55">
        <v>3160.48</v>
      </c>
      <c r="U10014" s="50">
        <f t="shared" si="1105"/>
        <v>3155.7649999999999</v>
      </c>
      <c r="V10014" s="51">
        <f t="shared" si="1107"/>
        <v>3281.0921917808209</v>
      </c>
      <c r="W10014" s="53">
        <f t="shared" si="1108"/>
        <v>0</v>
      </c>
      <c r="X10014" s="53" t="str">
        <f t="shared" si="1109"/>
        <v/>
      </c>
      <c r="Y10014" s="54" t="str">
        <f t="shared" si="1110"/>
        <v/>
      </c>
    </row>
    <row r="10015" spans="17:25" x14ac:dyDescent="0.25">
      <c r="Q10015" s="47">
        <f t="shared" si="1106"/>
        <v>2019</v>
      </c>
      <c r="R10015" s="48" t="str">
        <f t="shared" si="1104"/>
        <v>20194</v>
      </c>
      <c r="S10015" s="49">
        <v>43577</v>
      </c>
      <c r="T10015" s="55">
        <v>3160.48</v>
      </c>
      <c r="U10015" s="50">
        <f t="shared" si="1105"/>
        <v>3155.7649999999999</v>
      </c>
      <c r="V10015" s="51">
        <f t="shared" si="1107"/>
        <v>3281.0921917808209</v>
      </c>
      <c r="W10015" s="53">
        <f t="shared" si="1108"/>
        <v>0</v>
      </c>
      <c r="X10015" s="53" t="str">
        <f t="shared" si="1109"/>
        <v/>
      </c>
      <c r="Y10015" s="54" t="str">
        <f t="shared" si="1110"/>
        <v/>
      </c>
    </row>
    <row r="10016" spans="17:25" x14ac:dyDescent="0.25">
      <c r="Q10016" s="47">
        <f t="shared" si="1106"/>
        <v>2019</v>
      </c>
      <c r="R10016" s="48" t="str">
        <f t="shared" si="1104"/>
        <v>20194</v>
      </c>
      <c r="S10016" s="49">
        <v>43578</v>
      </c>
      <c r="T10016" s="55">
        <v>3149.99</v>
      </c>
      <c r="U10016" s="50">
        <f t="shared" si="1105"/>
        <v>3155.7649999999999</v>
      </c>
      <c r="V10016" s="51">
        <f t="shared" si="1107"/>
        <v>3281.0921917808209</v>
      </c>
      <c r="W10016" s="53">
        <f t="shared" si="1108"/>
        <v>-3.3191160836328892E-3</v>
      </c>
      <c r="X10016" s="53" t="str">
        <f t="shared" si="1109"/>
        <v/>
      </c>
      <c r="Y10016" s="54" t="str">
        <f t="shared" si="1110"/>
        <v/>
      </c>
    </row>
    <row r="10017" spans="17:25" x14ac:dyDescent="0.25">
      <c r="Q10017" s="47">
        <f t="shared" si="1106"/>
        <v>2019</v>
      </c>
      <c r="R10017" s="48" t="str">
        <f t="shared" si="1104"/>
        <v>20194</v>
      </c>
      <c r="S10017" s="49">
        <v>43579</v>
      </c>
      <c r="T10017" s="55">
        <v>3177.94</v>
      </c>
      <c r="U10017" s="50">
        <f t="shared" si="1105"/>
        <v>3155.7649999999999</v>
      </c>
      <c r="V10017" s="51">
        <f t="shared" si="1107"/>
        <v>3281.0921917808209</v>
      </c>
      <c r="W10017" s="53">
        <f t="shared" si="1108"/>
        <v>8.8730440414097611E-3</v>
      </c>
      <c r="X10017" s="53" t="str">
        <f t="shared" si="1109"/>
        <v/>
      </c>
      <c r="Y10017" s="54" t="str">
        <f t="shared" si="1110"/>
        <v/>
      </c>
    </row>
    <row r="10018" spans="17:25" x14ac:dyDescent="0.25">
      <c r="Q10018" s="47">
        <f t="shared" si="1106"/>
        <v>2019</v>
      </c>
      <c r="R10018" s="48" t="str">
        <f t="shared" si="1104"/>
        <v>20194</v>
      </c>
      <c r="S10018" s="49">
        <v>43580</v>
      </c>
      <c r="T10018" s="55">
        <v>3213.23</v>
      </c>
      <c r="U10018" s="50">
        <f t="shared" si="1105"/>
        <v>3155.7649999999999</v>
      </c>
      <c r="V10018" s="51">
        <f t="shared" si="1107"/>
        <v>3281.0921917808209</v>
      </c>
      <c r="W10018" s="53">
        <f t="shared" si="1108"/>
        <v>1.1104677873087665E-2</v>
      </c>
      <c r="X10018" s="53" t="str">
        <f t="shared" si="1109"/>
        <v/>
      </c>
      <c r="Y10018" s="54" t="str">
        <f t="shared" si="1110"/>
        <v/>
      </c>
    </row>
    <row r="10019" spans="17:25" x14ac:dyDescent="0.25">
      <c r="Q10019" s="47">
        <f t="shared" si="1106"/>
        <v>2019</v>
      </c>
      <c r="R10019" s="48" t="str">
        <f t="shared" si="1104"/>
        <v>20194</v>
      </c>
      <c r="S10019" s="49">
        <v>43581</v>
      </c>
      <c r="T10019" s="55">
        <v>3237.98</v>
      </c>
      <c r="U10019" s="50">
        <f t="shared" si="1105"/>
        <v>3155.7649999999999</v>
      </c>
      <c r="V10019" s="51">
        <f t="shared" si="1107"/>
        <v>3281.0921917808209</v>
      </c>
      <c r="W10019" s="53">
        <f t="shared" si="1108"/>
        <v>7.7025298531383513E-3</v>
      </c>
      <c r="X10019" s="53" t="str">
        <f t="shared" si="1109"/>
        <v/>
      </c>
      <c r="Y10019" s="54" t="str">
        <f t="shared" si="1110"/>
        <v/>
      </c>
    </row>
    <row r="10020" spans="17:25" x14ac:dyDescent="0.25">
      <c r="Q10020" s="47">
        <f t="shared" si="1106"/>
        <v>2019</v>
      </c>
      <c r="R10020" s="48" t="str">
        <f t="shared" si="1104"/>
        <v>20194</v>
      </c>
      <c r="S10020" s="49">
        <v>43582</v>
      </c>
      <c r="T10020" s="55">
        <v>3227.79</v>
      </c>
      <c r="U10020" s="50">
        <f t="shared" si="1105"/>
        <v>3155.7649999999999</v>
      </c>
      <c r="V10020" s="51">
        <f t="shared" si="1107"/>
        <v>3281.0921917808209</v>
      </c>
      <c r="W10020" s="53">
        <f t="shared" si="1108"/>
        <v>-3.1470237617280405E-3</v>
      </c>
      <c r="X10020" s="53" t="str">
        <f t="shared" si="1109"/>
        <v/>
      </c>
      <c r="Y10020" s="54" t="str">
        <f t="shared" si="1110"/>
        <v/>
      </c>
    </row>
    <row r="10021" spans="17:25" x14ac:dyDescent="0.25">
      <c r="Q10021" s="47">
        <f t="shared" si="1106"/>
        <v>2019</v>
      </c>
      <c r="R10021" s="48" t="str">
        <f t="shared" si="1104"/>
        <v>20194</v>
      </c>
      <c r="S10021" s="49">
        <v>43583</v>
      </c>
      <c r="T10021" s="55">
        <v>3227.79</v>
      </c>
      <c r="U10021" s="50">
        <f t="shared" si="1105"/>
        <v>3155.7649999999999</v>
      </c>
      <c r="V10021" s="51">
        <f t="shared" si="1107"/>
        <v>3281.0921917808209</v>
      </c>
      <c r="W10021" s="53">
        <f t="shared" si="1108"/>
        <v>0</v>
      </c>
      <c r="X10021" s="53" t="str">
        <f t="shared" si="1109"/>
        <v/>
      </c>
      <c r="Y10021" s="54" t="str">
        <f t="shared" si="1110"/>
        <v/>
      </c>
    </row>
    <row r="10022" spans="17:25" x14ac:dyDescent="0.25">
      <c r="Q10022" s="47">
        <f t="shared" si="1106"/>
        <v>2019</v>
      </c>
      <c r="R10022" s="48" t="str">
        <f t="shared" si="1104"/>
        <v>20194</v>
      </c>
      <c r="S10022" s="49">
        <v>43584</v>
      </c>
      <c r="T10022" s="55">
        <v>3227.79</v>
      </c>
      <c r="U10022" s="50">
        <f t="shared" si="1105"/>
        <v>3155.7649999999999</v>
      </c>
      <c r="V10022" s="51">
        <f t="shared" si="1107"/>
        <v>3281.0921917808209</v>
      </c>
      <c r="W10022" s="53">
        <f t="shared" si="1108"/>
        <v>0</v>
      </c>
      <c r="X10022" s="53" t="str">
        <f t="shared" si="1109"/>
        <v/>
      </c>
      <c r="Y10022" s="54" t="str">
        <f t="shared" si="1110"/>
        <v/>
      </c>
    </row>
    <row r="10023" spans="17:25" x14ac:dyDescent="0.25">
      <c r="Q10023" s="47">
        <f t="shared" si="1106"/>
        <v>2019</v>
      </c>
      <c r="R10023" s="48" t="str">
        <f t="shared" si="1104"/>
        <v>20194</v>
      </c>
      <c r="S10023" s="49">
        <v>43585</v>
      </c>
      <c r="T10023" s="55">
        <v>3247.72</v>
      </c>
      <c r="U10023" s="50">
        <f t="shared" si="1105"/>
        <v>3155.7649999999999</v>
      </c>
      <c r="V10023" s="51">
        <f t="shared" si="1107"/>
        <v>3281.0921917808209</v>
      </c>
      <c r="W10023" s="53">
        <f t="shared" si="1108"/>
        <v>6.1745032979221293E-3</v>
      </c>
      <c r="X10023" s="53" t="str">
        <f t="shared" si="1109"/>
        <v/>
      </c>
      <c r="Y10023" s="54" t="str">
        <f t="shared" si="1110"/>
        <v/>
      </c>
    </row>
    <row r="10024" spans="17:25" x14ac:dyDescent="0.25">
      <c r="Q10024" s="47">
        <f t="shared" si="1106"/>
        <v>2019</v>
      </c>
      <c r="R10024" s="48" t="str">
        <f t="shared" si="1104"/>
        <v>20195</v>
      </c>
      <c r="S10024" s="49">
        <v>43586</v>
      </c>
      <c r="T10024" s="55">
        <v>3233.97</v>
      </c>
      <c r="U10024" s="50">
        <f t="shared" si="1105"/>
        <v>3304.494516129032</v>
      </c>
      <c r="V10024" s="51">
        <f t="shared" si="1107"/>
        <v>3281.0921917808209</v>
      </c>
      <c r="W10024" s="53">
        <f t="shared" si="1108"/>
        <v>-4.23373936176763E-3</v>
      </c>
      <c r="X10024" s="53">
        <f t="shared" si="1109"/>
        <v>4.7129465004216886E-2</v>
      </c>
      <c r="Y10024" s="54" t="str">
        <f t="shared" si="1110"/>
        <v/>
      </c>
    </row>
    <row r="10025" spans="17:25" x14ac:dyDescent="0.25">
      <c r="Q10025" s="47">
        <f t="shared" si="1106"/>
        <v>2019</v>
      </c>
      <c r="R10025" s="48" t="str">
        <f t="shared" si="1104"/>
        <v>20195</v>
      </c>
      <c r="S10025" s="49">
        <v>43587</v>
      </c>
      <c r="T10025" s="55">
        <v>3233.97</v>
      </c>
      <c r="U10025" s="50">
        <f t="shared" si="1105"/>
        <v>3304.494516129032</v>
      </c>
      <c r="V10025" s="51">
        <f t="shared" si="1107"/>
        <v>3281.0921917808209</v>
      </c>
      <c r="W10025" s="53">
        <f t="shared" si="1108"/>
        <v>0</v>
      </c>
      <c r="X10025" s="53" t="str">
        <f t="shared" si="1109"/>
        <v/>
      </c>
      <c r="Y10025" s="54" t="str">
        <f t="shared" si="1110"/>
        <v/>
      </c>
    </row>
    <row r="10026" spans="17:25" x14ac:dyDescent="0.25">
      <c r="Q10026" s="47">
        <f t="shared" si="1106"/>
        <v>2019</v>
      </c>
      <c r="R10026" s="48" t="str">
        <f t="shared" si="1104"/>
        <v>20195</v>
      </c>
      <c r="S10026" s="49">
        <v>43588</v>
      </c>
      <c r="T10026" s="55">
        <v>3262.17</v>
      </c>
      <c r="U10026" s="50">
        <f t="shared" si="1105"/>
        <v>3304.494516129032</v>
      </c>
      <c r="V10026" s="51">
        <f t="shared" si="1107"/>
        <v>3281.0921917808209</v>
      </c>
      <c r="W10026" s="53">
        <f t="shared" si="1108"/>
        <v>8.7199324669060552E-3</v>
      </c>
      <c r="X10026" s="53" t="str">
        <f t="shared" si="1109"/>
        <v/>
      </c>
      <c r="Y10026" s="54" t="str">
        <f t="shared" si="1110"/>
        <v/>
      </c>
    </row>
    <row r="10027" spans="17:25" x14ac:dyDescent="0.25">
      <c r="Q10027" s="47">
        <f t="shared" si="1106"/>
        <v>2019</v>
      </c>
      <c r="R10027" s="48" t="str">
        <f t="shared" si="1104"/>
        <v>20195</v>
      </c>
      <c r="S10027" s="49">
        <v>43589</v>
      </c>
      <c r="T10027" s="55">
        <v>3240.44</v>
      </c>
      <c r="U10027" s="50">
        <f t="shared" si="1105"/>
        <v>3304.494516129032</v>
      </c>
      <c r="V10027" s="51">
        <f t="shared" si="1107"/>
        <v>3281.0921917808209</v>
      </c>
      <c r="W10027" s="53">
        <f t="shared" si="1108"/>
        <v>-6.6612101760484821E-3</v>
      </c>
      <c r="X10027" s="53" t="str">
        <f t="shared" si="1109"/>
        <v/>
      </c>
      <c r="Y10027" s="54" t="str">
        <f t="shared" si="1110"/>
        <v/>
      </c>
    </row>
    <row r="10028" spans="17:25" x14ac:dyDescent="0.25">
      <c r="Q10028" s="47">
        <f t="shared" si="1106"/>
        <v>2019</v>
      </c>
      <c r="R10028" s="48" t="str">
        <f t="shared" si="1104"/>
        <v>20195</v>
      </c>
      <c r="S10028" s="49">
        <v>43590</v>
      </c>
      <c r="T10028" s="55">
        <v>3240.44</v>
      </c>
      <c r="U10028" s="50">
        <f t="shared" si="1105"/>
        <v>3304.494516129032</v>
      </c>
      <c r="V10028" s="51">
        <f t="shared" si="1107"/>
        <v>3281.0921917808209</v>
      </c>
      <c r="W10028" s="53">
        <f t="shared" si="1108"/>
        <v>0</v>
      </c>
      <c r="X10028" s="53" t="str">
        <f t="shared" si="1109"/>
        <v/>
      </c>
      <c r="Y10028" s="54" t="str">
        <f t="shared" si="1110"/>
        <v/>
      </c>
    </row>
    <row r="10029" spans="17:25" x14ac:dyDescent="0.25">
      <c r="Q10029" s="47">
        <f t="shared" si="1106"/>
        <v>2019</v>
      </c>
      <c r="R10029" s="48" t="str">
        <f t="shared" si="1104"/>
        <v>20195</v>
      </c>
      <c r="S10029" s="49">
        <v>43591</v>
      </c>
      <c r="T10029" s="55">
        <v>3240.44</v>
      </c>
      <c r="U10029" s="50">
        <f t="shared" si="1105"/>
        <v>3304.494516129032</v>
      </c>
      <c r="V10029" s="51">
        <f t="shared" si="1107"/>
        <v>3281.0921917808209</v>
      </c>
      <c r="W10029" s="53">
        <f t="shared" si="1108"/>
        <v>0</v>
      </c>
      <c r="X10029" s="53" t="str">
        <f t="shared" si="1109"/>
        <v/>
      </c>
      <c r="Y10029" s="54" t="str">
        <f t="shared" si="1110"/>
        <v/>
      </c>
    </row>
    <row r="10030" spans="17:25" x14ac:dyDescent="0.25">
      <c r="Q10030" s="47">
        <f t="shared" si="1106"/>
        <v>2019</v>
      </c>
      <c r="R10030" s="48" t="str">
        <f t="shared" si="1104"/>
        <v>20195</v>
      </c>
      <c r="S10030" s="49">
        <v>43592</v>
      </c>
      <c r="T10030" s="55">
        <v>3254.03</v>
      </c>
      <c r="U10030" s="50">
        <f t="shared" si="1105"/>
        <v>3304.494516129032</v>
      </c>
      <c r="V10030" s="51">
        <f t="shared" si="1107"/>
        <v>3281.0921917808209</v>
      </c>
      <c r="W10030" s="53">
        <f t="shared" si="1108"/>
        <v>4.1938749058769709E-3</v>
      </c>
      <c r="X10030" s="53" t="str">
        <f t="shared" si="1109"/>
        <v/>
      </c>
      <c r="Y10030" s="54" t="str">
        <f t="shared" si="1110"/>
        <v/>
      </c>
    </row>
    <row r="10031" spans="17:25" x14ac:dyDescent="0.25">
      <c r="Q10031" s="47">
        <f t="shared" si="1106"/>
        <v>2019</v>
      </c>
      <c r="R10031" s="48" t="str">
        <f t="shared" si="1104"/>
        <v>20195</v>
      </c>
      <c r="S10031" s="49">
        <v>43593</v>
      </c>
      <c r="T10031" s="55">
        <v>3288.81</v>
      </c>
      <c r="U10031" s="50">
        <f t="shared" si="1105"/>
        <v>3304.494516129032</v>
      </c>
      <c r="V10031" s="51">
        <f t="shared" si="1107"/>
        <v>3281.0921917808209</v>
      </c>
      <c r="W10031" s="53">
        <f t="shared" si="1108"/>
        <v>1.0688284988153107E-2</v>
      </c>
      <c r="X10031" s="53" t="str">
        <f t="shared" si="1109"/>
        <v/>
      </c>
      <c r="Y10031" s="54" t="str">
        <f t="shared" si="1110"/>
        <v/>
      </c>
    </row>
    <row r="10032" spans="17:25" x14ac:dyDescent="0.25">
      <c r="Q10032" s="47">
        <f t="shared" si="1106"/>
        <v>2019</v>
      </c>
      <c r="R10032" s="48" t="str">
        <f t="shared" si="1104"/>
        <v>20195</v>
      </c>
      <c r="S10032" s="49">
        <v>43594</v>
      </c>
      <c r="T10032" s="55">
        <v>3290.12</v>
      </c>
      <c r="U10032" s="50">
        <f t="shared" si="1105"/>
        <v>3304.494516129032</v>
      </c>
      <c r="V10032" s="51">
        <f t="shared" si="1107"/>
        <v>3281.0921917808209</v>
      </c>
      <c r="W10032" s="53">
        <f t="shared" si="1108"/>
        <v>3.9832036511677771E-4</v>
      </c>
      <c r="X10032" s="53" t="str">
        <f t="shared" si="1109"/>
        <v/>
      </c>
      <c r="Y10032" s="54" t="str">
        <f t="shared" si="1110"/>
        <v/>
      </c>
    </row>
    <row r="10033" spans="17:25" x14ac:dyDescent="0.25">
      <c r="Q10033" s="47">
        <f t="shared" si="1106"/>
        <v>2019</v>
      </c>
      <c r="R10033" s="48" t="str">
        <f t="shared" si="1104"/>
        <v>20195</v>
      </c>
      <c r="S10033" s="49">
        <v>43595</v>
      </c>
      <c r="T10033" s="55">
        <v>3293.62</v>
      </c>
      <c r="U10033" s="50">
        <f t="shared" si="1105"/>
        <v>3304.494516129032</v>
      </c>
      <c r="V10033" s="51">
        <f t="shared" si="1107"/>
        <v>3281.0921917808209</v>
      </c>
      <c r="W10033" s="53">
        <f t="shared" si="1108"/>
        <v>1.0637909863469019E-3</v>
      </c>
      <c r="X10033" s="53" t="str">
        <f t="shared" si="1109"/>
        <v/>
      </c>
      <c r="Y10033" s="54" t="str">
        <f t="shared" si="1110"/>
        <v/>
      </c>
    </row>
    <row r="10034" spans="17:25" x14ac:dyDescent="0.25">
      <c r="Q10034" s="47">
        <f t="shared" si="1106"/>
        <v>2019</v>
      </c>
      <c r="R10034" s="48" t="str">
        <f t="shared" si="1104"/>
        <v>20195</v>
      </c>
      <c r="S10034" s="49">
        <v>43596</v>
      </c>
      <c r="T10034" s="55">
        <v>3274.3</v>
      </c>
      <c r="U10034" s="50">
        <f t="shared" si="1105"/>
        <v>3304.494516129032</v>
      </c>
      <c r="V10034" s="51">
        <f t="shared" si="1107"/>
        <v>3281.0921917808209</v>
      </c>
      <c r="W10034" s="53">
        <f t="shared" si="1108"/>
        <v>-5.8658861678031471E-3</v>
      </c>
      <c r="X10034" s="53" t="str">
        <f t="shared" si="1109"/>
        <v/>
      </c>
      <c r="Y10034" s="54" t="str">
        <f t="shared" si="1110"/>
        <v/>
      </c>
    </row>
    <row r="10035" spans="17:25" x14ac:dyDescent="0.25">
      <c r="Q10035" s="47">
        <f t="shared" si="1106"/>
        <v>2019</v>
      </c>
      <c r="R10035" s="48" t="str">
        <f t="shared" si="1104"/>
        <v>20195</v>
      </c>
      <c r="S10035" s="49">
        <v>43597</v>
      </c>
      <c r="T10035" s="55">
        <v>3274.3</v>
      </c>
      <c r="U10035" s="50">
        <f t="shared" si="1105"/>
        <v>3304.494516129032</v>
      </c>
      <c r="V10035" s="51">
        <f t="shared" si="1107"/>
        <v>3281.0921917808209</v>
      </c>
      <c r="W10035" s="53">
        <f t="shared" si="1108"/>
        <v>0</v>
      </c>
      <c r="X10035" s="53" t="str">
        <f t="shared" si="1109"/>
        <v/>
      </c>
      <c r="Y10035" s="54" t="str">
        <f t="shared" si="1110"/>
        <v/>
      </c>
    </row>
    <row r="10036" spans="17:25" x14ac:dyDescent="0.25">
      <c r="Q10036" s="47">
        <f t="shared" si="1106"/>
        <v>2019</v>
      </c>
      <c r="R10036" s="48" t="str">
        <f t="shared" si="1104"/>
        <v>20195</v>
      </c>
      <c r="S10036" s="49">
        <v>43598</v>
      </c>
      <c r="T10036" s="55">
        <v>3274.3</v>
      </c>
      <c r="U10036" s="50">
        <f t="shared" si="1105"/>
        <v>3304.494516129032</v>
      </c>
      <c r="V10036" s="51">
        <f t="shared" si="1107"/>
        <v>3281.0921917808209</v>
      </c>
      <c r="W10036" s="53">
        <f t="shared" si="1108"/>
        <v>0</v>
      </c>
      <c r="X10036" s="53" t="str">
        <f t="shared" si="1109"/>
        <v/>
      </c>
      <c r="Y10036" s="54" t="str">
        <f t="shared" si="1110"/>
        <v/>
      </c>
    </row>
    <row r="10037" spans="17:25" x14ac:dyDescent="0.25">
      <c r="Q10037" s="47">
        <f t="shared" si="1106"/>
        <v>2019</v>
      </c>
      <c r="R10037" s="48" t="str">
        <f t="shared" si="1104"/>
        <v>20195</v>
      </c>
      <c r="S10037" s="49">
        <v>43599</v>
      </c>
      <c r="T10037" s="55">
        <v>3299.01</v>
      </c>
      <c r="U10037" s="50">
        <f t="shared" si="1105"/>
        <v>3304.494516129032</v>
      </c>
      <c r="V10037" s="51">
        <f t="shared" si="1107"/>
        <v>3281.0921917808209</v>
      </c>
      <c r="W10037" s="53">
        <f t="shared" si="1108"/>
        <v>7.5466511926214341E-3</v>
      </c>
      <c r="X10037" s="53" t="str">
        <f t="shared" si="1109"/>
        <v/>
      </c>
      <c r="Y10037" s="54" t="str">
        <f t="shared" si="1110"/>
        <v/>
      </c>
    </row>
    <row r="10038" spans="17:25" x14ac:dyDescent="0.25">
      <c r="Q10038" s="47">
        <f t="shared" si="1106"/>
        <v>2019</v>
      </c>
      <c r="R10038" s="48" t="str">
        <f t="shared" si="1104"/>
        <v>20195</v>
      </c>
      <c r="S10038" s="49">
        <v>43600</v>
      </c>
      <c r="T10038" s="55">
        <v>3285.14</v>
      </c>
      <c r="U10038" s="50">
        <f t="shared" si="1105"/>
        <v>3304.494516129032</v>
      </c>
      <c r="V10038" s="51">
        <f t="shared" si="1107"/>
        <v>3281.0921917808209</v>
      </c>
      <c r="W10038" s="53">
        <f t="shared" si="1108"/>
        <v>-4.2042915905076139E-3</v>
      </c>
      <c r="X10038" s="53" t="str">
        <f t="shared" si="1109"/>
        <v/>
      </c>
      <c r="Y10038" s="54" t="str">
        <f t="shared" si="1110"/>
        <v/>
      </c>
    </row>
    <row r="10039" spans="17:25" x14ac:dyDescent="0.25">
      <c r="Q10039" s="47">
        <f t="shared" si="1106"/>
        <v>2019</v>
      </c>
      <c r="R10039" s="48" t="str">
        <f t="shared" si="1104"/>
        <v>20195</v>
      </c>
      <c r="S10039" s="49">
        <v>43601</v>
      </c>
      <c r="T10039" s="55">
        <v>3295.51</v>
      </c>
      <c r="U10039" s="50">
        <f t="shared" si="1105"/>
        <v>3304.494516129032</v>
      </c>
      <c r="V10039" s="51">
        <f t="shared" si="1107"/>
        <v>3281.0921917808209</v>
      </c>
      <c r="W10039" s="53">
        <f t="shared" si="1108"/>
        <v>3.1566386820653936E-3</v>
      </c>
      <c r="X10039" s="53" t="str">
        <f t="shared" si="1109"/>
        <v/>
      </c>
      <c r="Y10039" s="54" t="str">
        <f t="shared" si="1110"/>
        <v/>
      </c>
    </row>
    <row r="10040" spans="17:25" x14ac:dyDescent="0.25">
      <c r="Q10040" s="47">
        <f t="shared" si="1106"/>
        <v>2019</v>
      </c>
      <c r="R10040" s="48" t="str">
        <f t="shared" si="1104"/>
        <v>20195</v>
      </c>
      <c r="S10040" s="49">
        <v>43602</v>
      </c>
      <c r="T10040" s="55">
        <v>3290.27</v>
      </c>
      <c r="U10040" s="50">
        <f t="shared" si="1105"/>
        <v>3304.494516129032</v>
      </c>
      <c r="V10040" s="51">
        <f t="shared" si="1107"/>
        <v>3281.0921917808209</v>
      </c>
      <c r="W10040" s="53">
        <f t="shared" si="1108"/>
        <v>-1.5900422089449862E-3</v>
      </c>
      <c r="X10040" s="53" t="str">
        <f t="shared" si="1109"/>
        <v/>
      </c>
      <c r="Y10040" s="54" t="str">
        <f t="shared" si="1110"/>
        <v/>
      </c>
    </row>
    <row r="10041" spans="17:25" x14ac:dyDescent="0.25">
      <c r="Q10041" s="47">
        <f t="shared" si="1106"/>
        <v>2019</v>
      </c>
      <c r="R10041" s="48" t="str">
        <f t="shared" si="1104"/>
        <v>20195</v>
      </c>
      <c r="S10041" s="49">
        <v>43603</v>
      </c>
      <c r="T10041" s="55">
        <v>3313.72</v>
      </c>
      <c r="U10041" s="50">
        <f t="shared" si="1105"/>
        <v>3304.494516129032</v>
      </c>
      <c r="V10041" s="51">
        <f t="shared" si="1107"/>
        <v>3281.0921917808209</v>
      </c>
      <c r="W10041" s="53">
        <f t="shared" si="1108"/>
        <v>7.1270746777618577E-3</v>
      </c>
      <c r="X10041" s="53" t="str">
        <f t="shared" si="1109"/>
        <v/>
      </c>
      <c r="Y10041" s="54" t="str">
        <f t="shared" si="1110"/>
        <v/>
      </c>
    </row>
    <row r="10042" spans="17:25" x14ac:dyDescent="0.25">
      <c r="Q10042" s="47">
        <f t="shared" si="1106"/>
        <v>2019</v>
      </c>
      <c r="R10042" s="48" t="str">
        <f t="shared" si="1104"/>
        <v>20195</v>
      </c>
      <c r="S10042" s="49">
        <v>43604</v>
      </c>
      <c r="T10042" s="55">
        <v>3313.72</v>
      </c>
      <c r="U10042" s="50">
        <f t="shared" si="1105"/>
        <v>3304.494516129032</v>
      </c>
      <c r="V10042" s="51">
        <f t="shared" si="1107"/>
        <v>3281.0921917808209</v>
      </c>
      <c r="W10042" s="53">
        <f t="shared" si="1108"/>
        <v>0</v>
      </c>
      <c r="X10042" s="53" t="str">
        <f t="shared" si="1109"/>
        <v/>
      </c>
      <c r="Y10042" s="54" t="str">
        <f t="shared" si="1110"/>
        <v/>
      </c>
    </row>
    <row r="10043" spans="17:25" x14ac:dyDescent="0.25">
      <c r="Q10043" s="47">
        <f t="shared" si="1106"/>
        <v>2019</v>
      </c>
      <c r="R10043" s="48" t="str">
        <f t="shared" si="1104"/>
        <v>20195</v>
      </c>
      <c r="S10043" s="49">
        <v>43605</v>
      </c>
      <c r="T10043" s="55">
        <v>3313.72</v>
      </c>
      <c r="U10043" s="50">
        <f t="shared" si="1105"/>
        <v>3304.494516129032</v>
      </c>
      <c r="V10043" s="51">
        <f t="shared" si="1107"/>
        <v>3281.0921917808209</v>
      </c>
      <c r="W10043" s="53">
        <f t="shared" si="1108"/>
        <v>0</v>
      </c>
      <c r="X10043" s="53" t="str">
        <f t="shared" si="1109"/>
        <v/>
      </c>
      <c r="Y10043" s="54" t="str">
        <f t="shared" si="1110"/>
        <v/>
      </c>
    </row>
    <row r="10044" spans="17:25" x14ac:dyDescent="0.25">
      <c r="Q10044" s="47">
        <f t="shared" si="1106"/>
        <v>2019</v>
      </c>
      <c r="R10044" s="48" t="str">
        <f t="shared" si="1104"/>
        <v>20195</v>
      </c>
      <c r="S10044" s="49">
        <v>43606</v>
      </c>
      <c r="T10044" s="55">
        <v>3342.21</v>
      </c>
      <c r="U10044" s="50">
        <f t="shared" si="1105"/>
        <v>3304.494516129032</v>
      </c>
      <c r="V10044" s="51">
        <f t="shared" si="1107"/>
        <v>3281.0921917808209</v>
      </c>
      <c r="W10044" s="53">
        <f t="shared" si="1108"/>
        <v>8.5975882090219002E-3</v>
      </c>
      <c r="X10044" s="53" t="str">
        <f t="shared" si="1109"/>
        <v/>
      </c>
      <c r="Y10044" s="54" t="str">
        <f t="shared" si="1110"/>
        <v/>
      </c>
    </row>
    <row r="10045" spans="17:25" x14ac:dyDescent="0.25">
      <c r="Q10045" s="47">
        <f t="shared" si="1106"/>
        <v>2019</v>
      </c>
      <c r="R10045" s="48" t="str">
        <f t="shared" si="1104"/>
        <v>20195</v>
      </c>
      <c r="S10045" s="49">
        <v>43607</v>
      </c>
      <c r="T10045" s="55">
        <v>3344.45</v>
      </c>
      <c r="U10045" s="50">
        <f t="shared" si="1105"/>
        <v>3304.494516129032</v>
      </c>
      <c r="V10045" s="51">
        <f t="shared" si="1107"/>
        <v>3281.0921917808209</v>
      </c>
      <c r="W10045" s="53">
        <f t="shared" si="1108"/>
        <v>6.7021521687737895E-4</v>
      </c>
      <c r="X10045" s="53" t="str">
        <f t="shared" si="1109"/>
        <v/>
      </c>
      <c r="Y10045" s="54" t="str">
        <f t="shared" si="1110"/>
        <v/>
      </c>
    </row>
    <row r="10046" spans="17:25" x14ac:dyDescent="0.25">
      <c r="Q10046" s="47">
        <f t="shared" si="1106"/>
        <v>2019</v>
      </c>
      <c r="R10046" s="48" t="str">
        <f t="shared" si="1104"/>
        <v>20195</v>
      </c>
      <c r="S10046" s="49">
        <v>43608</v>
      </c>
      <c r="T10046" s="55">
        <v>3340.96</v>
      </c>
      <c r="U10046" s="50">
        <f t="shared" si="1105"/>
        <v>3304.494516129032</v>
      </c>
      <c r="V10046" s="51">
        <f t="shared" si="1107"/>
        <v>3281.0921917808209</v>
      </c>
      <c r="W10046" s="53">
        <f t="shared" si="1108"/>
        <v>-1.0435198612626095E-3</v>
      </c>
      <c r="X10046" s="53" t="str">
        <f t="shared" si="1109"/>
        <v/>
      </c>
      <c r="Y10046" s="54" t="str">
        <f t="shared" si="1110"/>
        <v/>
      </c>
    </row>
    <row r="10047" spans="17:25" x14ac:dyDescent="0.25">
      <c r="Q10047" s="47">
        <f t="shared" si="1106"/>
        <v>2019</v>
      </c>
      <c r="R10047" s="48" t="str">
        <f t="shared" si="1104"/>
        <v>20195</v>
      </c>
      <c r="S10047" s="49">
        <v>43609</v>
      </c>
      <c r="T10047" s="55">
        <v>3368.76</v>
      </c>
      <c r="U10047" s="50">
        <f t="shared" si="1105"/>
        <v>3304.494516129032</v>
      </c>
      <c r="V10047" s="51">
        <f t="shared" si="1107"/>
        <v>3281.0921917808209</v>
      </c>
      <c r="W10047" s="53">
        <f t="shared" si="1108"/>
        <v>8.320961639768365E-3</v>
      </c>
      <c r="X10047" s="53" t="str">
        <f t="shared" si="1109"/>
        <v/>
      </c>
      <c r="Y10047" s="54" t="str">
        <f t="shared" si="1110"/>
        <v/>
      </c>
    </row>
    <row r="10048" spans="17:25" x14ac:dyDescent="0.25">
      <c r="Q10048" s="47">
        <f t="shared" si="1106"/>
        <v>2019</v>
      </c>
      <c r="R10048" s="48" t="str">
        <f t="shared" si="1104"/>
        <v>20195</v>
      </c>
      <c r="S10048" s="49">
        <v>43610</v>
      </c>
      <c r="T10048" s="55">
        <v>3358.84</v>
      </c>
      <c r="U10048" s="50">
        <f t="shared" si="1105"/>
        <v>3304.494516129032</v>
      </c>
      <c r="V10048" s="51">
        <f t="shared" si="1107"/>
        <v>3281.0921917808209</v>
      </c>
      <c r="W10048" s="53">
        <f t="shared" si="1108"/>
        <v>-2.9447036891913081E-3</v>
      </c>
      <c r="X10048" s="53" t="str">
        <f t="shared" si="1109"/>
        <v/>
      </c>
      <c r="Y10048" s="54" t="str">
        <f t="shared" si="1110"/>
        <v/>
      </c>
    </row>
    <row r="10049" spans="17:25" x14ac:dyDescent="0.25">
      <c r="Q10049" s="47">
        <f t="shared" si="1106"/>
        <v>2019</v>
      </c>
      <c r="R10049" s="48" t="str">
        <f t="shared" si="1104"/>
        <v>20195</v>
      </c>
      <c r="S10049" s="49">
        <v>43611</v>
      </c>
      <c r="T10049" s="55">
        <v>3358.84</v>
      </c>
      <c r="U10049" s="50">
        <f t="shared" si="1105"/>
        <v>3304.494516129032</v>
      </c>
      <c r="V10049" s="51">
        <f t="shared" si="1107"/>
        <v>3281.0921917808209</v>
      </c>
      <c r="W10049" s="53">
        <f t="shared" si="1108"/>
        <v>0</v>
      </c>
      <c r="X10049" s="53" t="str">
        <f t="shared" si="1109"/>
        <v/>
      </c>
      <c r="Y10049" s="54" t="str">
        <f t="shared" si="1110"/>
        <v/>
      </c>
    </row>
    <row r="10050" spans="17:25" x14ac:dyDescent="0.25">
      <c r="Q10050" s="47">
        <f t="shared" si="1106"/>
        <v>2019</v>
      </c>
      <c r="R10050" s="48" t="str">
        <f t="shared" si="1104"/>
        <v>20195</v>
      </c>
      <c r="S10050" s="49">
        <v>43612</v>
      </c>
      <c r="T10050" s="55">
        <v>3358.84</v>
      </c>
      <c r="U10050" s="50">
        <f t="shared" si="1105"/>
        <v>3304.494516129032</v>
      </c>
      <c r="V10050" s="51">
        <f t="shared" si="1107"/>
        <v>3281.0921917808209</v>
      </c>
      <c r="W10050" s="53">
        <f t="shared" si="1108"/>
        <v>0</v>
      </c>
      <c r="X10050" s="53" t="str">
        <f t="shared" si="1109"/>
        <v/>
      </c>
      <c r="Y10050" s="54" t="str">
        <f t="shared" si="1110"/>
        <v/>
      </c>
    </row>
    <row r="10051" spans="17:25" x14ac:dyDescent="0.25">
      <c r="Q10051" s="47">
        <f t="shared" si="1106"/>
        <v>2019</v>
      </c>
      <c r="R10051" s="48" t="str">
        <f t="shared" si="1104"/>
        <v>20195</v>
      </c>
      <c r="S10051" s="49">
        <v>43613</v>
      </c>
      <c r="T10051" s="55">
        <v>3358.84</v>
      </c>
      <c r="U10051" s="50">
        <f t="shared" si="1105"/>
        <v>3304.494516129032</v>
      </c>
      <c r="V10051" s="51">
        <f t="shared" si="1107"/>
        <v>3281.0921917808209</v>
      </c>
      <c r="W10051" s="53">
        <f t="shared" si="1108"/>
        <v>0</v>
      </c>
      <c r="X10051" s="53" t="str">
        <f t="shared" si="1109"/>
        <v/>
      </c>
      <c r="Y10051" s="54" t="str">
        <f t="shared" si="1110"/>
        <v/>
      </c>
    </row>
    <row r="10052" spans="17:25" x14ac:dyDescent="0.25">
      <c r="Q10052" s="47">
        <f t="shared" si="1106"/>
        <v>2019</v>
      </c>
      <c r="R10052" s="48" t="str">
        <f t="shared" si="1104"/>
        <v>20195</v>
      </c>
      <c r="S10052" s="49">
        <v>43614</v>
      </c>
      <c r="T10052" s="55">
        <v>3362.48</v>
      </c>
      <c r="U10052" s="50">
        <f t="shared" si="1105"/>
        <v>3304.494516129032</v>
      </c>
      <c r="V10052" s="51">
        <f t="shared" si="1107"/>
        <v>3281.0921917808209</v>
      </c>
      <c r="W10052" s="53">
        <f t="shared" si="1108"/>
        <v>1.0837074704361793E-3</v>
      </c>
      <c r="X10052" s="53" t="str">
        <f t="shared" si="1109"/>
        <v/>
      </c>
      <c r="Y10052" s="54" t="str">
        <f t="shared" si="1110"/>
        <v/>
      </c>
    </row>
    <row r="10053" spans="17:25" x14ac:dyDescent="0.25">
      <c r="Q10053" s="47">
        <f t="shared" si="1106"/>
        <v>2019</v>
      </c>
      <c r="R10053" s="48" t="str">
        <f t="shared" si="1104"/>
        <v>20195</v>
      </c>
      <c r="S10053" s="49">
        <v>43615</v>
      </c>
      <c r="T10053" s="55">
        <v>3375.29</v>
      </c>
      <c r="U10053" s="50">
        <f t="shared" si="1105"/>
        <v>3304.494516129032</v>
      </c>
      <c r="V10053" s="51">
        <f t="shared" si="1107"/>
        <v>3281.0921917808209</v>
      </c>
      <c r="W10053" s="53">
        <f t="shared" si="1108"/>
        <v>3.8096880873641492E-3</v>
      </c>
      <c r="X10053" s="53" t="str">
        <f t="shared" si="1109"/>
        <v/>
      </c>
      <c r="Y10053" s="54" t="str">
        <f t="shared" si="1110"/>
        <v/>
      </c>
    </row>
    <row r="10054" spans="17:25" x14ac:dyDescent="0.25">
      <c r="Q10054" s="47">
        <f t="shared" si="1106"/>
        <v>2019</v>
      </c>
      <c r="R10054" s="48" t="str">
        <f t="shared" si="1104"/>
        <v>20195</v>
      </c>
      <c r="S10054" s="49">
        <v>43616</v>
      </c>
      <c r="T10054" s="55">
        <v>3357.82</v>
      </c>
      <c r="U10054" s="50">
        <f t="shared" si="1105"/>
        <v>3304.494516129032</v>
      </c>
      <c r="V10054" s="51">
        <f t="shared" si="1107"/>
        <v>3281.0921917808209</v>
      </c>
      <c r="W10054" s="53">
        <f t="shared" si="1108"/>
        <v>-5.1758515564588325E-3</v>
      </c>
      <c r="X10054" s="53" t="str">
        <f t="shared" si="1109"/>
        <v/>
      </c>
      <c r="Y10054" s="54" t="str">
        <f t="shared" si="1110"/>
        <v/>
      </c>
    </row>
    <row r="10055" spans="17:25" x14ac:dyDescent="0.25">
      <c r="Q10055" s="47">
        <f t="shared" si="1106"/>
        <v>2019</v>
      </c>
      <c r="R10055" s="48" t="str">
        <f t="shared" ref="R10055:R10118" si="1111">+YEAR(S10055)&amp;MONTH(S10055)</f>
        <v>20196</v>
      </c>
      <c r="S10055" s="49">
        <v>43617</v>
      </c>
      <c r="T10055" s="55">
        <v>3377.16</v>
      </c>
      <c r="U10055" s="50">
        <f t="shared" ref="U10055:U10118" si="1112">+AVERAGEIF($R$3:$R$12000,R10055,$T$3:$T$12000)</f>
        <v>3260.5169999999989</v>
      </c>
      <c r="V10055" s="51">
        <f t="shared" si="1107"/>
        <v>3281.0921917808209</v>
      </c>
      <c r="W10055" s="53">
        <f t="shared" si="1108"/>
        <v>5.7596893222386925E-3</v>
      </c>
      <c r="X10055" s="53">
        <f t="shared" si="1109"/>
        <v>-1.3308394344242802E-2</v>
      </c>
      <c r="Y10055" s="54" t="str">
        <f t="shared" si="1110"/>
        <v/>
      </c>
    </row>
    <row r="10056" spans="17:25" x14ac:dyDescent="0.25">
      <c r="Q10056" s="47">
        <f t="shared" ref="Q10056:Q10119" si="1113">+YEAR(S10056)</f>
        <v>2019</v>
      </c>
      <c r="R10056" s="48" t="str">
        <f t="shared" si="1111"/>
        <v>20196</v>
      </c>
      <c r="S10056" s="49">
        <v>43618</v>
      </c>
      <c r="T10056" s="55">
        <v>3377.16</v>
      </c>
      <c r="U10056" s="50">
        <f t="shared" si="1112"/>
        <v>3260.5169999999989</v>
      </c>
      <c r="V10056" s="51">
        <f t="shared" ref="V10056:V10119" si="1114">+AVERAGEIF($Q$3:$Q$12000,Q10056,$T$3:$T$12000)</f>
        <v>3281.0921917808209</v>
      </c>
      <c r="W10056" s="53">
        <f t="shared" si="1108"/>
        <v>0</v>
      </c>
      <c r="X10056" s="53" t="str">
        <f t="shared" si="1109"/>
        <v/>
      </c>
      <c r="Y10056" s="54" t="str">
        <f t="shared" si="1110"/>
        <v/>
      </c>
    </row>
    <row r="10057" spans="17:25" x14ac:dyDescent="0.25">
      <c r="Q10057" s="47">
        <f t="shared" si="1113"/>
        <v>2019</v>
      </c>
      <c r="R10057" s="48" t="str">
        <f t="shared" si="1111"/>
        <v>20196</v>
      </c>
      <c r="S10057" s="49">
        <v>43619</v>
      </c>
      <c r="T10057" s="55">
        <v>3377.16</v>
      </c>
      <c r="U10057" s="50">
        <f t="shared" si="1112"/>
        <v>3260.5169999999989</v>
      </c>
      <c r="V10057" s="51">
        <f t="shared" si="1114"/>
        <v>3281.0921917808209</v>
      </c>
      <c r="W10057" s="53">
        <f t="shared" ref="W10057:W10120" si="1115">+T10057/T10056-1</f>
        <v>0</v>
      </c>
      <c r="X10057" s="53" t="str">
        <f t="shared" ref="X10057:X10120" si="1116">IF(U10057/U10056-1=0,"",U10057/U10056-1)</f>
        <v/>
      </c>
      <c r="Y10057" s="54" t="str">
        <f t="shared" ref="Y10057:Y10120" si="1117">+IF(V10057=V10056,"",V10057/V10056-1)</f>
        <v/>
      </c>
    </row>
    <row r="10058" spans="17:25" x14ac:dyDescent="0.25">
      <c r="Q10058" s="47">
        <f t="shared" si="1113"/>
        <v>2019</v>
      </c>
      <c r="R10058" s="48" t="str">
        <f t="shared" si="1111"/>
        <v>20196</v>
      </c>
      <c r="S10058" s="49">
        <v>43620</v>
      </c>
      <c r="T10058" s="55">
        <v>3377.16</v>
      </c>
      <c r="U10058" s="50">
        <f t="shared" si="1112"/>
        <v>3260.5169999999989</v>
      </c>
      <c r="V10058" s="51">
        <f t="shared" si="1114"/>
        <v>3281.0921917808209</v>
      </c>
      <c r="W10058" s="53">
        <f t="shared" si="1115"/>
        <v>0</v>
      </c>
      <c r="X10058" s="53" t="str">
        <f t="shared" si="1116"/>
        <v/>
      </c>
      <c r="Y10058" s="54" t="str">
        <f t="shared" si="1117"/>
        <v/>
      </c>
    </row>
    <row r="10059" spans="17:25" x14ac:dyDescent="0.25">
      <c r="Q10059" s="47">
        <f t="shared" si="1113"/>
        <v>2019</v>
      </c>
      <c r="R10059" s="48" t="str">
        <f t="shared" si="1111"/>
        <v>20196</v>
      </c>
      <c r="S10059" s="49">
        <v>43621</v>
      </c>
      <c r="T10059" s="55">
        <v>3306.37</v>
      </c>
      <c r="U10059" s="50">
        <f t="shared" si="1112"/>
        <v>3260.5169999999989</v>
      </c>
      <c r="V10059" s="51">
        <f t="shared" si="1114"/>
        <v>3281.0921917808209</v>
      </c>
      <c r="W10059" s="53">
        <f t="shared" si="1115"/>
        <v>-2.096139951912257E-2</v>
      </c>
      <c r="X10059" s="53" t="str">
        <f t="shared" si="1116"/>
        <v/>
      </c>
      <c r="Y10059" s="54" t="str">
        <f t="shared" si="1117"/>
        <v/>
      </c>
    </row>
    <row r="10060" spans="17:25" x14ac:dyDescent="0.25">
      <c r="Q10060" s="47">
        <f t="shared" si="1113"/>
        <v>2019</v>
      </c>
      <c r="R10060" s="48" t="str">
        <f t="shared" si="1111"/>
        <v>20196</v>
      </c>
      <c r="S10060" s="49">
        <v>43622</v>
      </c>
      <c r="T10060" s="55">
        <v>3296.87</v>
      </c>
      <c r="U10060" s="50">
        <f t="shared" si="1112"/>
        <v>3260.5169999999989</v>
      </c>
      <c r="V10060" s="51">
        <f t="shared" si="1114"/>
        <v>3281.0921917808209</v>
      </c>
      <c r="W10060" s="53">
        <f t="shared" si="1115"/>
        <v>-2.8732416517207593E-3</v>
      </c>
      <c r="X10060" s="53" t="str">
        <f t="shared" si="1116"/>
        <v/>
      </c>
      <c r="Y10060" s="54" t="str">
        <f t="shared" si="1117"/>
        <v/>
      </c>
    </row>
    <row r="10061" spans="17:25" x14ac:dyDescent="0.25">
      <c r="Q10061" s="47">
        <f t="shared" si="1113"/>
        <v>2019</v>
      </c>
      <c r="R10061" s="48" t="str">
        <f t="shared" si="1111"/>
        <v>20196</v>
      </c>
      <c r="S10061" s="49">
        <v>43623</v>
      </c>
      <c r="T10061" s="55">
        <v>3288.69</v>
      </c>
      <c r="U10061" s="50">
        <f t="shared" si="1112"/>
        <v>3260.5169999999989</v>
      </c>
      <c r="V10061" s="51">
        <f t="shared" si="1114"/>
        <v>3281.0921917808209</v>
      </c>
      <c r="W10061" s="53">
        <f t="shared" si="1115"/>
        <v>-2.4811412036264135E-3</v>
      </c>
      <c r="X10061" s="53" t="str">
        <f t="shared" si="1116"/>
        <v/>
      </c>
      <c r="Y10061" s="54" t="str">
        <f t="shared" si="1117"/>
        <v/>
      </c>
    </row>
    <row r="10062" spans="17:25" x14ac:dyDescent="0.25">
      <c r="Q10062" s="47">
        <f t="shared" si="1113"/>
        <v>2019</v>
      </c>
      <c r="R10062" s="48" t="str">
        <f t="shared" si="1111"/>
        <v>20196</v>
      </c>
      <c r="S10062" s="49">
        <v>43624</v>
      </c>
      <c r="T10062" s="55">
        <v>3274.72</v>
      </c>
      <c r="U10062" s="50">
        <f t="shared" si="1112"/>
        <v>3260.5169999999989</v>
      </c>
      <c r="V10062" s="51">
        <f t="shared" si="1114"/>
        <v>3281.0921917808209</v>
      </c>
      <c r="W10062" s="53">
        <f t="shared" si="1115"/>
        <v>-4.2478920177944079E-3</v>
      </c>
      <c r="X10062" s="53" t="str">
        <f t="shared" si="1116"/>
        <v/>
      </c>
      <c r="Y10062" s="54" t="str">
        <f t="shared" si="1117"/>
        <v/>
      </c>
    </row>
    <row r="10063" spans="17:25" x14ac:dyDescent="0.25">
      <c r="Q10063" s="47">
        <f t="shared" si="1113"/>
        <v>2019</v>
      </c>
      <c r="R10063" s="48" t="str">
        <f t="shared" si="1111"/>
        <v>20196</v>
      </c>
      <c r="S10063" s="49">
        <v>43625</v>
      </c>
      <c r="T10063" s="55">
        <v>3274.72</v>
      </c>
      <c r="U10063" s="50">
        <f t="shared" si="1112"/>
        <v>3260.5169999999989</v>
      </c>
      <c r="V10063" s="51">
        <f t="shared" si="1114"/>
        <v>3281.0921917808209</v>
      </c>
      <c r="W10063" s="53">
        <f t="shared" si="1115"/>
        <v>0</v>
      </c>
      <c r="X10063" s="53" t="str">
        <f t="shared" si="1116"/>
        <v/>
      </c>
      <c r="Y10063" s="54" t="str">
        <f t="shared" si="1117"/>
        <v/>
      </c>
    </row>
    <row r="10064" spans="17:25" x14ac:dyDescent="0.25">
      <c r="Q10064" s="47">
        <f t="shared" si="1113"/>
        <v>2019</v>
      </c>
      <c r="R10064" s="48" t="str">
        <f t="shared" si="1111"/>
        <v>20196</v>
      </c>
      <c r="S10064" s="49">
        <v>43626</v>
      </c>
      <c r="T10064" s="55">
        <v>3274.72</v>
      </c>
      <c r="U10064" s="50">
        <f t="shared" si="1112"/>
        <v>3260.5169999999989</v>
      </c>
      <c r="V10064" s="51">
        <f t="shared" si="1114"/>
        <v>3281.0921917808209</v>
      </c>
      <c r="W10064" s="53">
        <f t="shared" si="1115"/>
        <v>0</v>
      </c>
      <c r="X10064" s="53" t="str">
        <f t="shared" si="1116"/>
        <v/>
      </c>
      <c r="Y10064" s="54" t="str">
        <f t="shared" si="1117"/>
        <v/>
      </c>
    </row>
    <row r="10065" spans="17:25" x14ac:dyDescent="0.25">
      <c r="Q10065" s="47">
        <f t="shared" si="1113"/>
        <v>2019</v>
      </c>
      <c r="R10065" s="48" t="str">
        <f t="shared" si="1111"/>
        <v>20196</v>
      </c>
      <c r="S10065" s="49">
        <v>43627</v>
      </c>
      <c r="T10065" s="55">
        <v>3257.06</v>
      </c>
      <c r="U10065" s="50">
        <f t="shared" si="1112"/>
        <v>3260.5169999999989</v>
      </c>
      <c r="V10065" s="51">
        <f t="shared" si="1114"/>
        <v>3281.0921917808209</v>
      </c>
      <c r="W10065" s="53">
        <f t="shared" si="1115"/>
        <v>-5.3928274783797692E-3</v>
      </c>
      <c r="X10065" s="53" t="str">
        <f t="shared" si="1116"/>
        <v/>
      </c>
      <c r="Y10065" s="54" t="str">
        <f t="shared" si="1117"/>
        <v/>
      </c>
    </row>
    <row r="10066" spans="17:25" x14ac:dyDescent="0.25">
      <c r="Q10066" s="47">
        <f t="shared" si="1113"/>
        <v>2019</v>
      </c>
      <c r="R10066" s="48" t="str">
        <f t="shared" si="1111"/>
        <v>20196</v>
      </c>
      <c r="S10066" s="49">
        <v>43628</v>
      </c>
      <c r="T10066" s="55">
        <v>3249.56</v>
      </c>
      <c r="U10066" s="50">
        <f t="shared" si="1112"/>
        <v>3260.5169999999989</v>
      </c>
      <c r="V10066" s="51">
        <f t="shared" si="1114"/>
        <v>3281.0921917808209</v>
      </c>
      <c r="W10066" s="53">
        <f t="shared" si="1115"/>
        <v>-2.3026901561531421E-3</v>
      </c>
      <c r="X10066" s="53" t="str">
        <f t="shared" si="1116"/>
        <v/>
      </c>
      <c r="Y10066" s="54" t="str">
        <f t="shared" si="1117"/>
        <v/>
      </c>
    </row>
    <row r="10067" spans="17:25" x14ac:dyDescent="0.25">
      <c r="Q10067" s="47">
        <f t="shared" si="1113"/>
        <v>2019</v>
      </c>
      <c r="R10067" s="48" t="str">
        <f t="shared" si="1111"/>
        <v>20196</v>
      </c>
      <c r="S10067" s="49">
        <v>43629</v>
      </c>
      <c r="T10067" s="55">
        <v>3264.47</v>
      </c>
      <c r="U10067" s="50">
        <f t="shared" si="1112"/>
        <v>3260.5169999999989</v>
      </c>
      <c r="V10067" s="51">
        <f t="shared" si="1114"/>
        <v>3281.0921917808209</v>
      </c>
      <c r="W10067" s="53">
        <f t="shared" si="1115"/>
        <v>4.5883134947499737E-3</v>
      </c>
      <c r="X10067" s="53" t="str">
        <f t="shared" si="1116"/>
        <v/>
      </c>
      <c r="Y10067" s="54" t="str">
        <f t="shared" si="1117"/>
        <v/>
      </c>
    </row>
    <row r="10068" spans="17:25" x14ac:dyDescent="0.25">
      <c r="Q10068" s="47">
        <f t="shared" si="1113"/>
        <v>2019</v>
      </c>
      <c r="R10068" s="48" t="str">
        <f t="shared" si="1111"/>
        <v>20196</v>
      </c>
      <c r="S10068" s="49">
        <v>43630</v>
      </c>
      <c r="T10068" s="55">
        <v>3266.72</v>
      </c>
      <c r="U10068" s="50">
        <f t="shared" si="1112"/>
        <v>3260.5169999999989</v>
      </c>
      <c r="V10068" s="51">
        <f t="shared" si="1114"/>
        <v>3281.0921917808209</v>
      </c>
      <c r="W10068" s="53">
        <f t="shared" si="1115"/>
        <v>6.8923898825845598E-4</v>
      </c>
      <c r="X10068" s="53" t="str">
        <f t="shared" si="1116"/>
        <v/>
      </c>
      <c r="Y10068" s="54" t="str">
        <f t="shared" si="1117"/>
        <v/>
      </c>
    </row>
    <row r="10069" spans="17:25" x14ac:dyDescent="0.25">
      <c r="Q10069" s="47">
        <f t="shared" si="1113"/>
        <v>2019</v>
      </c>
      <c r="R10069" s="48" t="str">
        <f t="shared" si="1111"/>
        <v>20196</v>
      </c>
      <c r="S10069" s="49">
        <v>43631</v>
      </c>
      <c r="T10069" s="55">
        <v>3270.7</v>
      </c>
      <c r="U10069" s="50">
        <f t="shared" si="1112"/>
        <v>3260.5169999999989</v>
      </c>
      <c r="V10069" s="51">
        <f t="shared" si="1114"/>
        <v>3281.0921917808209</v>
      </c>
      <c r="W10069" s="53">
        <f t="shared" si="1115"/>
        <v>1.218347455551827E-3</v>
      </c>
      <c r="X10069" s="53" t="str">
        <f t="shared" si="1116"/>
        <v/>
      </c>
      <c r="Y10069" s="54" t="str">
        <f t="shared" si="1117"/>
        <v/>
      </c>
    </row>
    <row r="10070" spans="17:25" x14ac:dyDescent="0.25">
      <c r="Q10070" s="47">
        <f t="shared" si="1113"/>
        <v>2019</v>
      </c>
      <c r="R10070" s="48" t="str">
        <f t="shared" si="1111"/>
        <v>20196</v>
      </c>
      <c r="S10070" s="49">
        <v>43632</v>
      </c>
      <c r="T10070" s="55">
        <v>3270.7</v>
      </c>
      <c r="U10070" s="50">
        <f t="shared" si="1112"/>
        <v>3260.5169999999989</v>
      </c>
      <c r="V10070" s="51">
        <f t="shared" si="1114"/>
        <v>3281.0921917808209</v>
      </c>
      <c r="W10070" s="53">
        <f t="shared" si="1115"/>
        <v>0</v>
      </c>
      <c r="X10070" s="53" t="str">
        <f t="shared" si="1116"/>
        <v/>
      </c>
      <c r="Y10070" s="54" t="str">
        <f t="shared" si="1117"/>
        <v/>
      </c>
    </row>
    <row r="10071" spans="17:25" x14ac:dyDescent="0.25">
      <c r="Q10071" s="47">
        <f t="shared" si="1113"/>
        <v>2019</v>
      </c>
      <c r="R10071" s="48" t="str">
        <f t="shared" si="1111"/>
        <v>20196</v>
      </c>
      <c r="S10071" s="49">
        <v>43633</v>
      </c>
      <c r="T10071" s="55">
        <v>3270.7</v>
      </c>
      <c r="U10071" s="50">
        <f t="shared" si="1112"/>
        <v>3260.5169999999989</v>
      </c>
      <c r="V10071" s="51">
        <f t="shared" si="1114"/>
        <v>3281.0921917808209</v>
      </c>
      <c r="W10071" s="53">
        <f t="shared" si="1115"/>
        <v>0</v>
      </c>
      <c r="X10071" s="53" t="str">
        <f t="shared" si="1116"/>
        <v/>
      </c>
      <c r="Y10071" s="54" t="str">
        <f t="shared" si="1117"/>
        <v/>
      </c>
    </row>
    <row r="10072" spans="17:25" x14ac:dyDescent="0.25">
      <c r="Q10072" s="47">
        <f t="shared" si="1113"/>
        <v>2019</v>
      </c>
      <c r="R10072" s="48" t="str">
        <f t="shared" si="1111"/>
        <v>20196</v>
      </c>
      <c r="S10072" s="49">
        <v>43634</v>
      </c>
      <c r="T10072" s="55">
        <v>3286.63</v>
      </c>
      <c r="U10072" s="50">
        <f t="shared" si="1112"/>
        <v>3260.5169999999989</v>
      </c>
      <c r="V10072" s="51">
        <f t="shared" si="1114"/>
        <v>3281.0921917808209</v>
      </c>
      <c r="W10072" s="53">
        <f t="shared" si="1115"/>
        <v>4.8705170147063104E-3</v>
      </c>
      <c r="X10072" s="53" t="str">
        <f t="shared" si="1116"/>
        <v/>
      </c>
      <c r="Y10072" s="54" t="str">
        <f t="shared" si="1117"/>
        <v/>
      </c>
    </row>
    <row r="10073" spans="17:25" x14ac:dyDescent="0.25">
      <c r="Q10073" s="47">
        <f t="shared" si="1113"/>
        <v>2019</v>
      </c>
      <c r="R10073" s="48" t="str">
        <f t="shared" si="1111"/>
        <v>20196</v>
      </c>
      <c r="S10073" s="49">
        <v>43635</v>
      </c>
      <c r="T10073" s="55">
        <v>3264.98</v>
      </c>
      <c r="U10073" s="50">
        <f t="shared" si="1112"/>
        <v>3260.5169999999989</v>
      </c>
      <c r="V10073" s="51">
        <f t="shared" si="1114"/>
        <v>3281.0921917808209</v>
      </c>
      <c r="W10073" s="53">
        <f t="shared" si="1115"/>
        <v>-6.5872945844224207E-3</v>
      </c>
      <c r="X10073" s="53" t="str">
        <f t="shared" si="1116"/>
        <v/>
      </c>
      <c r="Y10073" s="54" t="str">
        <f t="shared" si="1117"/>
        <v/>
      </c>
    </row>
    <row r="10074" spans="17:25" x14ac:dyDescent="0.25">
      <c r="Q10074" s="47">
        <f t="shared" si="1113"/>
        <v>2019</v>
      </c>
      <c r="R10074" s="48" t="str">
        <f t="shared" si="1111"/>
        <v>20196</v>
      </c>
      <c r="S10074" s="49">
        <v>43636</v>
      </c>
      <c r="T10074" s="55">
        <v>3248.91</v>
      </c>
      <c r="U10074" s="50">
        <f t="shared" si="1112"/>
        <v>3260.5169999999989</v>
      </c>
      <c r="V10074" s="51">
        <f t="shared" si="1114"/>
        <v>3281.0921917808209</v>
      </c>
      <c r="W10074" s="53">
        <f t="shared" si="1115"/>
        <v>-4.9219290776666424E-3</v>
      </c>
      <c r="X10074" s="53" t="str">
        <f t="shared" si="1116"/>
        <v/>
      </c>
      <c r="Y10074" s="54" t="str">
        <f t="shared" si="1117"/>
        <v/>
      </c>
    </row>
    <row r="10075" spans="17:25" x14ac:dyDescent="0.25">
      <c r="Q10075" s="47">
        <f t="shared" si="1113"/>
        <v>2019</v>
      </c>
      <c r="R10075" s="48" t="str">
        <f t="shared" si="1111"/>
        <v>20196</v>
      </c>
      <c r="S10075" s="49">
        <v>43637</v>
      </c>
      <c r="T10075" s="55">
        <v>3202.01</v>
      </c>
      <c r="U10075" s="50">
        <f t="shared" si="1112"/>
        <v>3260.5169999999989</v>
      </c>
      <c r="V10075" s="51">
        <f t="shared" si="1114"/>
        <v>3281.0921917808209</v>
      </c>
      <c r="W10075" s="53">
        <f t="shared" si="1115"/>
        <v>-1.4435610712515756E-2</v>
      </c>
      <c r="X10075" s="53" t="str">
        <f t="shared" si="1116"/>
        <v/>
      </c>
      <c r="Y10075" s="54" t="str">
        <f t="shared" si="1117"/>
        <v/>
      </c>
    </row>
    <row r="10076" spans="17:25" x14ac:dyDescent="0.25">
      <c r="Q10076" s="47">
        <f t="shared" si="1113"/>
        <v>2019</v>
      </c>
      <c r="R10076" s="48" t="str">
        <f t="shared" si="1111"/>
        <v>20196</v>
      </c>
      <c r="S10076" s="49">
        <v>43638</v>
      </c>
      <c r="T10076" s="55">
        <v>3191.17</v>
      </c>
      <c r="U10076" s="50">
        <f t="shared" si="1112"/>
        <v>3260.5169999999989</v>
      </c>
      <c r="V10076" s="51">
        <f t="shared" si="1114"/>
        <v>3281.0921917808209</v>
      </c>
      <c r="W10076" s="53">
        <f t="shared" si="1115"/>
        <v>-3.3853735622312309E-3</v>
      </c>
      <c r="X10076" s="53" t="str">
        <f t="shared" si="1116"/>
        <v/>
      </c>
      <c r="Y10076" s="54" t="str">
        <f t="shared" si="1117"/>
        <v/>
      </c>
    </row>
    <row r="10077" spans="17:25" x14ac:dyDescent="0.25">
      <c r="Q10077" s="47">
        <f t="shared" si="1113"/>
        <v>2019</v>
      </c>
      <c r="R10077" s="48" t="str">
        <f t="shared" si="1111"/>
        <v>20196</v>
      </c>
      <c r="S10077" s="49">
        <v>43639</v>
      </c>
      <c r="T10077" s="55">
        <v>3191.17</v>
      </c>
      <c r="U10077" s="50">
        <f t="shared" si="1112"/>
        <v>3260.5169999999989</v>
      </c>
      <c r="V10077" s="51">
        <f t="shared" si="1114"/>
        <v>3281.0921917808209</v>
      </c>
      <c r="W10077" s="53">
        <f t="shared" si="1115"/>
        <v>0</v>
      </c>
      <c r="X10077" s="53" t="str">
        <f t="shared" si="1116"/>
        <v/>
      </c>
      <c r="Y10077" s="54" t="str">
        <f t="shared" si="1117"/>
        <v/>
      </c>
    </row>
    <row r="10078" spans="17:25" x14ac:dyDescent="0.25">
      <c r="Q10078" s="47">
        <f t="shared" si="1113"/>
        <v>2019</v>
      </c>
      <c r="R10078" s="48" t="str">
        <f t="shared" si="1111"/>
        <v>20196</v>
      </c>
      <c r="S10078" s="49">
        <v>43640</v>
      </c>
      <c r="T10078" s="55">
        <v>3191.17</v>
      </c>
      <c r="U10078" s="50">
        <f t="shared" si="1112"/>
        <v>3260.5169999999989</v>
      </c>
      <c r="V10078" s="51">
        <f t="shared" si="1114"/>
        <v>3281.0921917808209</v>
      </c>
      <c r="W10078" s="53">
        <f t="shared" si="1115"/>
        <v>0</v>
      </c>
      <c r="X10078" s="53" t="str">
        <f t="shared" si="1116"/>
        <v/>
      </c>
      <c r="Y10078" s="54" t="str">
        <f t="shared" si="1117"/>
        <v/>
      </c>
    </row>
    <row r="10079" spans="17:25" x14ac:dyDescent="0.25">
      <c r="Q10079" s="47">
        <f t="shared" si="1113"/>
        <v>2019</v>
      </c>
      <c r="R10079" s="48" t="str">
        <f t="shared" si="1111"/>
        <v>20196</v>
      </c>
      <c r="S10079" s="49">
        <v>43641</v>
      </c>
      <c r="T10079" s="55">
        <v>3191.17</v>
      </c>
      <c r="U10079" s="50">
        <f t="shared" si="1112"/>
        <v>3260.5169999999989</v>
      </c>
      <c r="V10079" s="51">
        <f t="shared" si="1114"/>
        <v>3281.0921917808209</v>
      </c>
      <c r="W10079" s="53">
        <f t="shared" si="1115"/>
        <v>0</v>
      </c>
      <c r="X10079" s="53" t="str">
        <f t="shared" si="1116"/>
        <v/>
      </c>
      <c r="Y10079" s="54" t="str">
        <f t="shared" si="1117"/>
        <v/>
      </c>
    </row>
    <row r="10080" spans="17:25" x14ac:dyDescent="0.25">
      <c r="Q10080" s="47">
        <f t="shared" si="1113"/>
        <v>2019</v>
      </c>
      <c r="R10080" s="48" t="str">
        <f t="shared" si="1111"/>
        <v>20196</v>
      </c>
      <c r="S10080" s="49">
        <v>43642</v>
      </c>
      <c r="T10080" s="55">
        <v>3187.15</v>
      </c>
      <c r="U10080" s="50">
        <f t="shared" si="1112"/>
        <v>3260.5169999999989</v>
      </c>
      <c r="V10080" s="51">
        <f t="shared" si="1114"/>
        <v>3281.0921917808209</v>
      </c>
      <c r="W10080" s="53">
        <f t="shared" si="1115"/>
        <v>-1.259726056587418E-3</v>
      </c>
      <c r="X10080" s="53" t="str">
        <f t="shared" si="1116"/>
        <v/>
      </c>
      <c r="Y10080" s="54" t="str">
        <f t="shared" si="1117"/>
        <v/>
      </c>
    </row>
    <row r="10081" spans="17:25" x14ac:dyDescent="0.25">
      <c r="Q10081" s="47">
        <f t="shared" si="1113"/>
        <v>2019</v>
      </c>
      <c r="R10081" s="48" t="str">
        <f t="shared" si="1111"/>
        <v>20196</v>
      </c>
      <c r="S10081" s="49">
        <v>43643</v>
      </c>
      <c r="T10081" s="55">
        <v>3177.94</v>
      </c>
      <c r="U10081" s="50">
        <f t="shared" si="1112"/>
        <v>3260.5169999999989</v>
      </c>
      <c r="V10081" s="51">
        <f t="shared" si="1114"/>
        <v>3281.0921917808209</v>
      </c>
      <c r="W10081" s="53">
        <f t="shared" si="1115"/>
        <v>-2.8897290682898813E-3</v>
      </c>
      <c r="X10081" s="53" t="str">
        <f t="shared" si="1116"/>
        <v/>
      </c>
      <c r="Y10081" s="54" t="str">
        <f t="shared" si="1117"/>
        <v/>
      </c>
    </row>
    <row r="10082" spans="17:25" x14ac:dyDescent="0.25">
      <c r="Q10082" s="47">
        <f t="shared" si="1113"/>
        <v>2019</v>
      </c>
      <c r="R10082" s="48" t="str">
        <f t="shared" si="1111"/>
        <v>20196</v>
      </c>
      <c r="S10082" s="49">
        <v>43644</v>
      </c>
      <c r="T10082" s="55">
        <v>3197.23</v>
      </c>
      <c r="U10082" s="50">
        <f t="shared" si="1112"/>
        <v>3260.5169999999989</v>
      </c>
      <c r="V10082" s="51">
        <f t="shared" si="1114"/>
        <v>3281.0921917808209</v>
      </c>
      <c r="W10082" s="53">
        <f t="shared" si="1115"/>
        <v>6.069969854685775E-3</v>
      </c>
      <c r="X10082" s="53" t="str">
        <f t="shared" si="1116"/>
        <v/>
      </c>
      <c r="Y10082" s="54" t="str">
        <f t="shared" si="1117"/>
        <v/>
      </c>
    </row>
    <row r="10083" spans="17:25" x14ac:dyDescent="0.25">
      <c r="Q10083" s="47">
        <f t="shared" si="1113"/>
        <v>2019</v>
      </c>
      <c r="R10083" s="48" t="str">
        <f t="shared" si="1111"/>
        <v>20196</v>
      </c>
      <c r="S10083" s="49">
        <v>43645</v>
      </c>
      <c r="T10083" s="55">
        <v>3205.67</v>
      </c>
      <c r="U10083" s="50">
        <f t="shared" si="1112"/>
        <v>3260.5169999999989</v>
      </c>
      <c r="V10083" s="51">
        <f t="shared" si="1114"/>
        <v>3281.0921917808209</v>
      </c>
      <c r="W10083" s="53">
        <f t="shared" si="1115"/>
        <v>2.6397850639459097E-3</v>
      </c>
      <c r="X10083" s="53" t="str">
        <f t="shared" si="1116"/>
        <v/>
      </c>
      <c r="Y10083" s="54" t="str">
        <f t="shared" si="1117"/>
        <v/>
      </c>
    </row>
    <row r="10084" spans="17:25" x14ac:dyDescent="0.25">
      <c r="Q10084" s="47">
        <f t="shared" si="1113"/>
        <v>2019</v>
      </c>
      <c r="R10084" s="48" t="str">
        <f t="shared" si="1111"/>
        <v>20196</v>
      </c>
      <c r="S10084" s="49">
        <v>43646</v>
      </c>
      <c r="T10084" s="55">
        <v>3205.67</v>
      </c>
      <c r="U10084" s="50">
        <f t="shared" si="1112"/>
        <v>3260.5169999999989</v>
      </c>
      <c r="V10084" s="51">
        <f t="shared" si="1114"/>
        <v>3281.0921917808209</v>
      </c>
      <c r="W10084" s="53">
        <f t="shared" si="1115"/>
        <v>0</v>
      </c>
      <c r="X10084" s="53" t="str">
        <f t="shared" si="1116"/>
        <v/>
      </c>
      <c r="Y10084" s="54" t="str">
        <f t="shared" si="1117"/>
        <v/>
      </c>
    </row>
    <row r="10085" spans="17:25" x14ac:dyDescent="0.25">
      <c r="Q10085" s="47">
        <f t="shared" si="1113"/>
        <v>2019</v>
      </c>
      <c r="R10085" s="48" t="str">
        <f t="shared" si="1111"/>
        <v>20197</v>
      </c>
      <c r="S10085" s="49">
        <v>43647</v>
      </c>
      <c r="T10085" s="55">
        <v>3205.67</v>
      </c>
      <c r="U10085" s="50">
        <f t="shared" si="1112"/>
        <v>3206.6003225806448</v>
      </c>
      <c r="V10085" s="51">
        <f t="shared" si="1114"/>
        <v>3281.0921917808209</v>
      </c>
      <c r="W10085" s="53">
        <f t="shared" si="1115"/>
        <v>0</v>
      </c>
      <c r="X10085" s="53">
        <f t="shared" si="1116"/>
        <v>-1.653623563973261E-2</v>
      </c>
      <c r="Y10085" s="54" t="str">
        <f t="shared" si="1117"/>
        <v/>
      </c>
    </row>
    <row r="10086" spans="17:25" x14ac:dyDescent="0.25">
      <c r="Q10086" s="47">
        <f t="shared" si="1113"/>
        <v>2019</v>
      </c>
      <c r="R10086" s="48" t="str">
        <f t="shared" si="1111"/>
        <v>20197</v>
      </c>
      <c r="S10086" s="49">
        <v>43648</v>
      </c>
      <c r="T10086" s="55">
        <v>3205.67</v>
      </c>
      <c r="U10086" s="50">
        <f t="shared" si="1112"/>
        <v>3206.6003225806448</v>
      </c>
      <c r="V10086" s="51">
        <f t="shared" si="1114"/>
        <v>3281.0921917808209</v>
      </c>
      <c r="W10086" s="53">
        <f t="shared" si="1115"/>
        <v>0</v>
      </c>
      <c r="X10086" s="53" t="str">
        <f t="shared" si="1116"/>
        <v/>
      </c>
      <c r="Y10086" s="54" t="str">
        <f t="shared" si="1117"/>
        <v/>
      </c>
    </row>
    <row r="10087" spans="17:25" x14ac:dyDescent="0.25">
      <c r="Q10087" s="47">
        <f t="shared" si="1113"/>
        <v>2019</v>
      </c>
      <c r="R10087" s="48" t="str">
        <f t="shared" si="1111"/>
        <v>20197</v>
      </c>
      <c r="S10087" s="49">
        <v>43649</v>
      </c>
      <c r="T10087" s="55">
        <v>3211.06</v>
      </c>
      <c r="U10087" s="50">
        <f t="shared" si="1112"/>
        <v>3206.6003225806448</v>
      </c>
      <c r="V10087" s="51">
        <f t="shared" si="1114"/>
        <v>3281.0921917808209</v>
      </c>
      <c r="W10087" s="53">
        <f t="shared" si="1115"/>
        <v>1.6813957768577747E-3</v>
      </c>
      <c r="X10087" s="53" t="str">
        <f t="shared" si="1116"/>
        <v/>
      </c>
      <c r="Y10087" s="54" t="str">
        <f t="shared" si="1117"/>
        <v/>
      </c>
    </row>
    <row r="10088" spans="17:25" x14ac:dyDescent="0.25">
      <c r="Q10088" s="47">
        <f t="shared" si="1113"/>
        <v>2019</v>
      </c>
      <c r="R10088" s="48" t="str">
        <f t="shared" si="1111"/>
        <v>20197</v>
      </c>
      <c r="S10088" s="49">
        <v>43650</v>
      </c>
      <c r="T10088" s="55">
        <v>3206.92</v>
      </c>
      <c r="U10088" s="50">
        <f t="shared" si="1112"/>
        <v>3206.6003225806448</v>
      </c>
      <c r="V10088" s="51">
        <f t="shared" si="1114"/>
        <v>3281.0921917808209</v>
      </c>
      <c r="W10088" s="53">
        <f t="shared" si="1115"/>
        <v>-1.2892938780340035E-3</v>
      </c>
      <c r="X10088" s="53" t="str">
        <f t="shared" si="1116"/>
        <v/>
      </c>
      <c r="Y10088" s="54" t="str">
        <f t="shared" si="1117"/>
        <v/>
      </c>
    </row>
    <row r="10089" spans="17:25" x14ac:dyDescent="0.25">
      <c r="Q10089" s="47">
        <f t="shared" si="1113"/>
        <v>2019</v>
      </c>
      <c r="R10089" s="48" t="str">
        <f t="shared" si="1111"/>
        <v>20197</v>
      </c>
      <c r="S10089" s="49">
        <v>43651</v>
      </c>
      <c r="T10089" s="55">
        <v>3206.92</v>
      </c>
      <c r="U10089" s="50">
        <f t="shared" si="1112"/>
        <v>3206.6003225806448</v>
      </c>
      <c r="V10089" s="51">
        <f t="shared" si="1114"/>
        <v>3281.0921917808209</v>
      </c>
      <c r="W10089" s="53">
        <f t="shared" si="1115"/>
        <v>0</v>
      </c>
      <c r="X10089" s="53" t="str">
        <f t="shared" si="1116"/>
        <v/>
      </c>
      <c r="Y10089" s="54" t="str">
        <f t="shared" si="1117"/>
        <v/>
      </c>
    </row>
    <row r="10090" spans="17:25" x14ac:dyDescent="0.25">
      <c r="Q10090" s="47">
        <f t="shared" si="1113"/>
        <v>2019</v>
      </c>
      <c r="R10090" s="48" t="str">
        <f t="shared" si="1111"/>
        <v>20197</v>
      </c>
      <c r="S10090" s="49">
        <v>43652</v>
      </c>
      <c r="T10090" s="55">
        <v>3217.18</v>
      </c>
      <c r="U10090" s="50">
        <f t="shared" si="1112"/>
        <v>3206.6003225806448</v>
      </c>
      <c r="V10090" s="51">
        <f t="shared" si="1114"/>
        <v>3281.0921917808209</v>
      </c>
      <c r="W10090" s="53">
        <f t="shared" si="1115"/>
        <v>3.1993314457485766E-3</v>
      </c>
      <c r="X10090" s="53" t="str">
        <f t="shared" si="1116"/>
        <v/>
      </c>
      <c r="Y10090" s="54" t="str">
        <f t="shared" si="1117"/>
        <v/>
      </c>
    </row>
    <row r="10091" spans="17:25" x14ac:dyDescent="0.25">
      <c r="Q10091" s="47">
        <f t="shared" si="1113"/>
        <v>2019</v>
      </c>
      <c r="R10091" s="48" t="str">
        <f t="shared" si="1111"/>
        <v>20197</v>
      </c>
      <c r="S10091" s="49">
        <v>43653</v>
      </c>
      <c r="T10091" s="55">
        <v>3217.18</v>
      </c>
      <c r="U10091" s="50">
        <f t="shared" si="1112"/>
        <v>3206.6003225806448</v>
      </c>
      <c r="V10091" s="51">
        <f t="shared" si="1114"/>
        <v>3281.0921917808209</v>
      </c>
      <c r="W10091" s="53">
        <f t="shared" si="1115"/>
        <v>0</v>
      </c>
      <c r="X10091" s="53" t="str">
        <f t="shared" si="1116"/>
        <v/>
      </c>
      <c r="Y10091" s="54" t="str">
        <f t="shared" si="1117"/>
        <v/>
      </c>
    </row>
    <row r="10092" spans="17:25" x14ac:dyDescent="0.25">
      <c r="Q10092" s="47">
        <f t="shared" si="1113"/>
        <v>2019</v>
      </c>
      <c r="R10092" s="48" t="str">
        <f t="shared" si="1111"/>
        <v>20197</v>
      </c>
      <c r="S10092" s="49">
        <v>43654</v>
      </c>
      <c r="T10092" s="55">
        <v>3217.18</v>
      </c>
      <c r="U10092" s="50">
        <f t="shared" si="1112"/>
        <v>3206.6003225806448</v>
      </c>
      <c r="V10092" s="51">
        <f t="shared" si="1114"/>
        <v>3281.0921917808209</v>
      </c>
      <c r="W10092" s="53">
        <f t="shared" si="1115"/>
        <v>0</v>
      </c>
      <c r="X10092" s="53" t="str">
        <f t="shared" si="1116"/>
        <v/>
      </c>
      <c r="Y10092" s="54" t="str">
        <f t="shared" si="1117"/>
        <v/>
      </c>
    </row>
    <row r="10093" spans="17:25" x14ac:dyDescent="0.25">
      <c r="Q10093" s="47">
        <f t="shared" si="1113"/>
        <v>2019</v>
      </c>
      <c r="R10093" s="48" t="str">
        <f t="shared" si="1111"/>
        <v>20197</v>
      </c>
      <c r="S10093" s="49">
        <v>43655</v>
      </c>
      <c r="T10093" s="55">
        <v>3207.66</v>
      </c>
      <c r="U10093" s="50">
        <f t="shared" si="1112"/>
        <v>3206.6003225806448</v>
      </c>
      <c r="V10093" s="51">
        <f t="shared" si="1114"/>
        <v>3281.0921917808209</v>
      </c>
      <c r="W10093" s="53">
        <f t="shared" si="1115"/>
        <v>-2.9591132606816561E-3</v>
      </c>
      <c r="X10093" s="53" t="str">
        <f t="shared" si="1116"/>
        <v/>
      </c>
      <c r="Y10093" s="54" t="str">
        <f t="shared" si="1117"/>
        <v/>
      </c>
    </row>
    <row r="10094" spans="17:25" x14ac:dyDescent="0.25">
      <c r="Q10094" s="47">
        <f t="shared" si="1113"/>
        <v>2019</v>
      </c>
      <c r="R10094" s="48" t="str">
        <f t="shared" si="1111"/>
        <v>20197</v>
      </c>
      <c r="S10094" s="49">
        <v>43656</v>
      </c>
      <c r="T10094" s="55">
        <v>3223.67</v>
      </c>
      <c r="U10094" s="50">
        <f t="shared" si="1112"/>
        <v>3206.6003225806448</v>
      </c>
      <c r="V10094" s="51">
        <f t="shared" si="1114"/>
        <v>3281.0921917808209</v>
      </c>
      <c r="W10094" s="53">
        <f t="shared" si="1115"/>
        <v>4.9911773691726502E-3</v>
      </c>
      <c r="X10094" s="53" t="str">
        <f t="shared" si="1116"/>
        <v/>
      </c>
      <c r="Y10094" s="54" t="str">
        <f t="shared" si="1117"/>
        <v/>
      </c>
    </row>
    <row r="10095" spans="17:25" x14ac:dyDescent="0.25">
      <c r="Q10095" s="47">
        <f t="shared" si="1113"/>
        <v>2019</v>
      </c>
      <c r="R10095" s="48" t="str">
        <f t="shared" si="1111"/>
        <v>20197</v>
      </c>
      <c r="S10095" s="49">
        <v>43657</v>
      </c>
      <c r="T10095" s="55">
        <v>3212.91</v>
      </c>
      <c r="U10095" s="50">
        <f t="shared" si="1112"/>
        <v>3206.6003225806448</v>
      </c>
      <c r="V10095" s="51">
        <f t="shared" si="1114"/>
        <v>3281.0921917808209</v>
      </c>
      <c r="W10095" s="53">
        <f t="shared" si="1115"/>
        <v>-3.3378106319815748E-3</v>
      </c>
      <c r="X10095" s="53" t="str">
        <f t="shared" si="1116"/>
        <v/>
      </c>
      <c r="Y10095" s="54" t="str">
        <f t="shared" si="1117"/>
        <v/>
      </c>
    </row>
    <row r="10096" spans="17:25" x14ac:dyDescent="0.25">
      <c r="Q10096" s="47">
        <f t="shared" si="1113"/>
        <v>2019</v>
      </c>
      <c r="R10096" s="48" t="str">
        <f t="shared" si="1111"/>
        <v>20197</v>
      </c>
      <c r="S10096" s="49">
        <v>43658</v>
      </c>
      <c r="T10096" s="55">
        <v>3197.5</v>
      </c>
      <c r="U10096" s="50">
        <f t="shared" si="1112"/>
        <v>3206.6003225806448</v>
      </c>
      <c r="V10096" s="51">
        <f t="shared" si="1114"/>
        <v>3281.0921917808209</v>
      </c>
      <c r="W10096" s="53">
        <f t="shared" si="1115"/>
        <v>-4.796275027934116E-3</v>
      </c>
      <c r="X10096" s="53" t="str">
        <f t="shared" si="1116"/>
        <v/>
      </c>
      <c r="Y10096" s="54" t="str">
        <f t="shared" si="1117"/>
        <v/>
      </c>
    </row>
    <row r="10097" spans="17:25" x14ac:dyDescent="0.25">
      <c r="Q10097" s="47">
        <f t="shared" si="1113"/>
        <v>2019</v>
      </c>
      <c r="R10097" s="48" t="str">
        <f t="shared" si="1111"/>
        <v>20197</v>
      </c>
      <c r="S10097" s="49">
        <v>43659</v>
      </c>
      <c r="T10097" s="55">
        <v>3190.33</v>
      </c>
      <c r="U10097" s="50">
        <f t="shared" si="1112"/>
        <v>3206.6003225806448</v>
      </c>
      <c r="V10097" s="51">
        <f t="shared" si="1114"/>
        <v>3281.0921917808209</v>
      </c>
      <c r="W10097" s="53">
        <f t="shared" si="1115"/>
        <v>-2.2423768569195257E-3</v>
      </c>
      <c r="X10097" s="53" t="str">
        <f t="shared" si="1116"/>
        <v/>
      </c>
      <c r="Y10097" s="54" t="str">
        <f t="shared" si="1117"/>
        <v/>
      </c>
    </row>
    <row r="10098" spans="17:25" x14ac:dyDescent="0.25">
      <c r="Q10098" s="47">
        <f t="shared" si="1113"/>
        <v>2019</v>
      </c>
      <c r="R10098" s="48" t="str">
        <f t="shared" si="1111"/>
        <v>20197</v>
      </c>
      <c r="S10098" s="49">
        <v>43660</v>
      </c>
      <c r="T10098" s="55">
        <v>3190.33</v>
      </c>
      <c r="U10098" s="50">
        <f t="shared" si="1112"/>
        <v>3206.6003225806448</v>
      </c>
      <c r="V10098" s="51">
        <f t="shared" si="1114"/>
        <v>3281.0921917808209</v>
      </c>
      <c r="W10098" s="53">
        <f t="shared" si="1115"/>
        <v>0</v>
      </c>
      <c r="X10098" s="53" t="str">
        <f t="shared" si="1116"/>
        <v/>
      </c>
      <c r="Y10098" s="54" t="str">
        <f t="shared" si="1117"/>
        <v/>
      </c>
    </row>
    <row r="10099" spans="17:25" x14ac:dyDescent="0.25">
      <c r="Q10099" s="47">
        <f t="shared" si="1113"/>
        <v>2019</v>
      </c>
      <c r="R10099" s="48" t="str">
        <f t="shared" si="1111"/>
        <v>20197</v>
      </c>
      <c r="S10099" s="49">
        <v>43661</v>
      </c>
      <c r="T10099" s="55">
        <v>3190.33</v>
      </c>
      <c r="U10099" s="50">
        <f t="shared" si="1112"/>
        <v>3206.6003225806448</v>
      </c>
      <c r="V10099" s="51">
        <f t="shared" si="1114"/>
        <v>3281.0921917808209</v>
      </c>
      <c r="W10099" s="53">
        <f t="shared" si="1115"/>
        <v>0</v>
      </c>
      <c r="X10099" s="53" t="str">
        <f t="shared" si="1116"/>
        <v/>
      </c>
      <c r="Y10099" s="54" t="str">
        <f t="shared" si="1117"/>
        <v/>
      </c>
    </row>
    <row r="10100" spans="17:25" x14ac:dyDescent="0.25">
      <c r="Q10100" s="47">
        <f t="shared" si="1113"/>
        <v>2019</v>
      </c>
      <c r="R10100" s="48" t="str">
        <f t="shared" si="1111"/>
        <v>20197</v>
      </c>
      <c r="S10100" s="49">
        <v>43662</v>
      </c>
      <c r="T10100" s="55">
        <v>3190.66</v>
      </c>
      <c r="U10100" s="50">
        <f t="shared" si="1112"/>
        <v>3206.6003225806448</v>
      </c>
      <c r="V10100" s="51">
        <f t="shared" si="1114"/>
        <v>3281.0921917808209</v>
      </c>
      <c r="W10100" s="53">
        <f t="shared" si="1115"/>
        <v>1.034375754231931E-4</v>
      </c>
      <c r="X10100" s="53" t="str">
        <f t="shared" si="1116"/>
        <v/>
      </c>
      <c r="Y10100" s="54" t="str">
        <f t="shared" si="1117"/>
        <v/>
      </c>
    </row>
    <row r="10101" spans="17:25" x14ac:dyDescent="0.25">
      <c r="Q10101" s="47">
        <f t="shared" si="1113"/>
        <v>2019</v>
      </c>
      <c r="R10101" s="48" t="str">
        <f t="shared" si="1111"/>
        <v>20197</v>
      </c>
      <c r="S10101" s="49">
        <v>43663</v>
      </c>
      <c r="T10101" s="55">
        <v>3199.72</v>
      </c>
      <c r="U10101" s="50">
        <f t="shared" si="1112"/>
        <v>3206.6003225806448</v>
      </c>
      <c r="V10101" s="51">
        <f t="shared" si="1114"/>
        <v>3281.0921917808209</v>
      </c>
      <c r="W10101" s="53">
        <f t="shared" si="1115"/>
        <v>2.839537901249356E-3</v>
      </c>
      <c r="X10101" s="53" t="str">
        <f t="shared" si="1116"/>
        <v/>
      </c>
      <c r="Y10101" s="54" t="str">
        <f t="shared" si="1117"/>
        <v/>
      </c>
    </row>
    <row r="10102" spans="17:25" x14ac:dyDescent="0.25">
      <c r="Q10102" s="47">
        <f t="shared" si="1113"/>
        <v>2019</v>
      </c>
      <c r="R10102" s="48" t="str">
        <f t="shared" si="1111"/>
        <v>20197</v>
      </c>
      <c r="S10102" s="49">
        <v>43664</v>
      </c>
      <c r="T10102" s="55">
        <v>3189.21</v>
      </c>
      <c r="U10102" s="50">
        <f t="shared" si="1112"/>
        <v>3206.6003225806448</v>
      </c>
      <c r="V10102" s="51">
        <f t="shared" si="1114"/>
        <v>3281.0921917808209</v>
      </c>
      <c r="W10102" s="53">
        <f t="shared" si="1115"/>
        <v>-3.284662407960659E-3</v>
      </c>
      <c r="X10102" s="53" t="str">
        <f t="shared" si="1116"/>
        <v/>
      </c>
      <c r="Y10102" s="54" t="str">
        <f t="shared" si="1117"/>
        <v/>
      </c>
    </row>
    <row r="10103" spans="17:25" x14ac:dyDescent="0.25">
      <c r="Q10103" s="47">
        <f t="shared" si="1113"/>
        <v>2019</v>
      </c>
      <c r="R10103" s="48" t="str">
        <f t="shared" si="1111"/>
        <v>20197</v>
      </c>
      <c r="S10103" s="49">
        <v>43665</v>
      </c>
      <c r="T10103" s="55">
        <v>3183.01</v>
      </c>
      <c r="U10103" s="50">
        <f t="shared" si="1112"/>
        <v>3206.6003225806448</v>
      </c>
      <c r="V10103" s="51">
        <f t="shared" si="1114"/>
        <v>3281.0921917808209</v>
      </c>
      <c r="W10103" s="53">
        <f t="shared" si="1115"/>
        <v>-1.9440551108267368E-3</v>
      </c>
      <c r="X10103" s="53" t="str">
        <f t="shared" si="1116"/>
        <v/>
      </c>
      <c r="Y10103" s="54" t="str">
        <f t="shared" si="1117"/>
        <v/>
      </c>
    </row>
    <row r="10104" spans="17:25" x14ac:dyDescent="0.25">
      <c r="Q10104" s="47">
        <f t="shared" si="1113"/>
        <v>2019</v>
      </c>
      <c r="R10104" s="48" t="str">
        <f t="shared" si="1111"/>
        <v>20197</v>
      </c>
      <c r="S10104" s="49">
        <v>43666</v>
      </c>
      <c r="T10104" s="55">
        <v>3169.51</v>
      </c>
      <c r="U10104" s="50">
        <f t="shared" si="1112"/>
        <v>3206.6003225806448</v>
      </c>
      <c r="V10104" s="51">
        <f t="shared" si="1114"/>
        <v>3281.0921917808209</v>
      </c>
      <c r="W10104" s="53">
        <f t="shared" si="1115"/>
        <v>-4.2412684848618376E-3</v>
      </c>
      <c r="X10104" s="53" t="str">
        <f t="shared" si="1116"/>
        <v/>
      </c>
      <c r="Y10104" s="54" t="str">
        <f t="shared" si="1117"/>
        <v/>
      </c>
    </row>
    <row r="10105" spans="17:25" x14ac:dyDescent="0.25">
      <c r="Q10105" s="47">
        <f t="shared" si="1113"/>
        <v>2019</v>
      </c>
      <c r="R10105" s="48" t="str">
        <f t="shared" si="1111"/>
        <v>20197</v>
      </c>
      <c r="S10105" s="49">
        <v>43667</v>
      </c>
      <c r="T10105" s="55">
        <v>3169.51</v>
      </c>
      <c r="U10105" s="50">
        <f t="shared" si="1112"/>
        <v>3206.6003225806448</v>
      </c>
      <c r="V10105" s="51">
        <f t="shared" si="1114"/>
        <v>3281.0921917808209</v>
      </c>
      <c r="W10105" s="53">
        <f t="shared" si="1115"/>
        <v>0</v>
      </c>
      <c r="X10105" s="53" t="str">
        <f t="shared" si="1116"/>
        <v/>
      </c>
      <c r="Y10105" s="54" t="str">
        <f t="shared" si="1117"/>
        <v/>
      </c>
    </row>
    <row r="10106" spans="17:25" x14ac:dyDescent="0.25">
      <c r="Q10106" s="47">
        <f t="shared" si="1113"/>
        <v>2019</v>
      </c>
      <c r="R10106" s="48" t="str">
        <f t="shared" si="1111"/>
        <v>20197</v>
      </c>
      <c r="S10106" s="49">
        <v>43668</v>
      </c>
      <c r="T10106" s="55">
        <v>3169.51</v>
      </c>
      <c r="U10106" s="50">
        <f t="shared" si="1112"/>
        <v>3206.6003225806448</v>
      </c>
      <c r="V10106" s="51">
        <f t="shared" si="1114"/>
        <v>3281.0921917808209</v>
      </c>
      <c r="W10106" s="53">
        <f t="shared" si="1115"/>
        <v>0</v>
      </c>
      <c r="X10106" s="53" t="str">
        <f t="shared" si="1116"/>
        <v/>
      </c>
      <c r="Y10106" s="54" t="str">
        <f t="shared" si="1117"/>
        <v/>
      </c>
    </row>
    <row r="10107" spans="17:25" x14ac:dyDescent="0.25">
      <c r="Q10107" s="47">
        <f t="shared" si="1113"/>
        <v>2019</v>
      </c>
      <c r="R10107" s="48" t="str">
        <f t="shared" si="1111"/>
        <v>20197</v>
      </c>
      <c r="S10107" s="49">
        <v>43669</v>
      </c>
      <c r="T10107" s="55">
        <v>3177.76</v>
      </c>
      <c r="U10107" s="50">
        <f t="shared" si="1112"/>
        <v>3206.6003225806448</v>
      </c>
      <c r="V10107" s="51">
        <f t="shared" si="1114"/>
        <v>3281.0921917808209</v>
      </c>
      <c r="W10107" s="53">
        <f t="shared" si="1115"/>
        <v>2.6029260043349822E-3</v>
      </c>
      <c r="X10107" s="53" t="str">
        <f t="shared" si="1116"/>
        <v/>
      </c>
      <c r="Y10107" s="54" t="str">
        <f t="shared" si="1117"/>
        <v/>
      </c>
    </row>
    <row r="10108" spans="17:25" x14ac:dyDescent="0.25">
      <c r="Q10108" s="47">
        <f t="shared" si="1113"/>
        <v>2019</v>
      </c>
      <c r="R10108" s="48" t="str">
        <f t="shared" si="1111"/>
        <v>20197</v>
      </c>
      <c r="S10108" s="49">
        <v>43670</v>
      </c>
      <c r="T10108" s="55">
        <v>3188.01</v>
      </c>
      <c r="U10108" s="50">
        <f t="shared" si="1112"/>
        <v>3206.6003225806448</v>
      </c>
      <c r="V10108" s="51">
        <f t="shared" si="1114"/>
        <v>3281.0921917808209</v>
      </c>
      <c r="W10108" s="53">
        <f t="shared" si="1115"/>
        <v>3.2255425205176547E-3</v>
      </c>
      <c r="X10108" s="53" t="str">
        <f t="shared" si="1116"/>
        <v/>
      </c>
      <c r="Y10108" s="54" t="str">
        <f t="shared" si="1117"/>
        <v/>
      </c>
    </row>
    <row r="10109" spans="17:25" x14ac:dyDescent="0.25">
      <c r="Q10109" s="47">
        <f t="shared" si="1113"/>
        <v>2019</v>
      </c>
      <c r="R10109" s="48" t="str">
        <f t="shared" si="1111"/>
        <v>20197</v>
      </c>
      <c r="S10109" s="49">
        <v>43671</v>
      </c>
      <c r="T10109" s="55">
        <v>3194.67</v>
      </c>
      <c r="U10109" s="50">
        <f t="shared" si="1112"/>
        <v>3206.6003225806448</v>
      </c>
      <c r="V10109" s="51">
        <f t="shared" si="1114"/>
        <v>3281.0921917808209</v>
      </c>
      <c r="W10109" s="53">
        <f t="shared" si="1115"/>
        <v>2.0890775123039163E-3</v>
      </c>
      <c r="X10109" s="53" t="str">
        <f t="shared" si="1116"/>
        <v/>
      </c>
      <c r="Y10109" s="54" t="str">
        <f t="shared" si="1117"/>
        <v/>
      </c>
    </row>
    <row r="10110" spans="17:25" x14ac:dyDescent="0.25">
      <c r="Q10110" s="47">
        <f t="shared" si="1113"/>
        <v>2019</v>
      </c>
      <c r="R10110" s="48" t="str">
        <f t="shared" si="1111"/>
        <v>20197</v>
      </c>
      <c r="S10110" s="49">
        <v>43672</v>
      </c>
      <c r="T10110" s="55">
        <v>3213.09</v>
      </c>
      <c r="U10110" s="50">
        <f t="shared" si="1112"/>
        <v>3206.6003225806448</v>
      </c>
      <c r="V10110" s="51">
        <f t="shared" si="1114"/>
        <v>3281.0921917808209</v>
      </c>
      <c r="W10110" s="53">
        <f t="shared" si="1115"/>
        <v>5.7658537501525942E-3</v>
      </c>
      <c r="X10110" s="53" t="str">
        <f t="shared" si="1116"/>
        <v/>
      </c>
      <c r="Y10110" s="54" t="str">
        <f t="shared" si="1117"/>
        <v/>
      </c>
    </row>
    <row r="10111" spans="17:25" x14ac:dyDescent="0.25">
      <c r="Q10111" s="47">
        <f t="shared" si="1113"/>
        <v>2019</v>
      </c>
      <c r="R10111" s="48" t="str">
        <f t="shared" si="1111"/>
        <v>20197</v>
      </c>
      <c r="S10111" s="49">
        <v>43673</v>
      </c>
      <c r="T10111" s="55">
        <v>3233.26</v>
      </c>
      <c r="U10111" s="50">
        <f t="shared" si="1112"/>
        <v>3206.6003225806448</v>
      </c>
      <c r="V10111" s="51">
        <f t="shared" si="1114"/>
        <v>3281.0921917808209</v>
      </c>
      <c r="W10111" s="53">
        <f t="shared" si="1115"/>
        <v>6.2774463211425768E-3</v>
      </c>
      <c r="X10111" s="53" t="str">
        <f t="shared" si="1116"/>
        <v/>
      </c>
      <c r="Y10111" s="54" t="str">
        <f t="shared" si="1117"/>
        <v/>
      </c>
    </row>
    <row r="10112" spans="17:25" x14ac:dyDescent="0.25">
      <c r="Q10112" s="47">
        <f t="shared" si="1113"/>
        <v>2019</v>
      </c>
      <c r="R10112" s="48" t="str">
        <f t="shared" si="1111"/>
        <v>20197</v>
      </c>
      <c r="S10112" s="49">
        <v>43674</v>
      </c>
      <c r="T10112" s="55">
        <v>3233.26</v>
      </c>
      <c r="U10112" s="50">
        <f t="shared" si="1112"/>
        <v>3206.6003225806448</v>
      </c>
      <c r="V10112" s="51">
        <f t="shared" si="1114"/>
        <v>3281.0921917808209</v>
      </c>
      <c r="W10112" s="53">
        <f t="shared" si="1115"/>
        <v>0</v>
      </c>
      <c r="X10112" s="53" t="str">
        <f t="shared" si="1116"/>
        <v/>
      </c>
      <c r="Y10112" s="54" t="str">
        <f t="shared" si="1117"/>
        <v/>
      </c>
    </row>
    <row r="10113" spans="17:25" x14ac:dyDescent="0.25">
      <c r="Q10113" s="47">
        <f t="shared" si="1113"/>
        <v>2019</v>
      </c>
      <c r="R10113" s="48" t="str">
        <f t="shared" si="1111"/>
        <v>20197</v>
      </c>
      <c r="S10113" s="49">
        <v>43675</v>
      </c>
      <c r="T10113" s="55">
        <v>3233.26</v>
      </c>
      <c r="U10113" s="50">
        <f t="shared" si="1112"/>
        <v>3206.6003225806448</v>
      </c>
      <c r="V10113" s="51">
        <f t="shared" si="1114"/>
        <v>3281.0921917808209</v>
      </c>
      <c r="W10113" s="53">
        <f t="shared" si="1115"/>
        <v>0</v>
      </c>
      <c r="X10113" s="53" t="str">
        <f t="shared" si="1116"/>
        <v/>
      </c>
      <c r="Y10113" s="54" t="str">
        <f t="shared" si="1117"/>
        <v/>
      </c>
    </row>
    <row r="10114" spans="17:25" x14ac:dyDescent="0.25">
      <c r="Q10114" s="47">
        <f t="shared" si="1113"/>
        <v>2019</v>
      </c>
      <c r="R10114" s="48" t="str">
        <f t="shared" si="1111"/>
        <v>20197</v>
      </c>
      <c r="S10114" s="49">
        <v>43676</v>
      </c>
      <c r="T10114" s="55">
        <v>3262.81</v>
      </c>
      <c r="U10114" s="50">
        <f t="shared" si="1112"/>
        <v>3206.6003225806448</v>
      </c>
      <c r="V10114" s="51">
        <f t="shared" si="1114"/>
        <v>3281.0921917808209</v>
      </c>
      <c r="W10114" s="53">
        <f t="shared" si="1115"/>
        <v>9.1393825426968611E-3</v>
      </c>
      <c r="X10114" s="53" t="str">
        <f t="shared" si="1116"/>
        <v/>
      </c>
      <c r="Y10114" s="54" t="str">
        <f t="shared" si="1117"/>
        <v/>
      </c>
    </row>
    <row r="10115" spans="17:25" x14ac:dyDescent="0.25">
      <c r="Q10115" s="47">
        <f t="shared" si="1113"/>
        <v>2019</v>
      </c>
      <c r="R10115" s="48" t="str">
        <f t="shared" si="1111"/>
        <v>20197</v>
      </c>
      <c r="S10115" s="49">
        <v>43677</v>
      </c>
      <c r="T10115" s="55">
        <v>3296.85</v>
      </c>
      <c r="U10115" s="50">
        <f t="shared" si="1112"/>
        <v>3206.6003225806448</v>
      </c>
      <c r="V10115" s="51">
        <f t="shared" si="1114"/>
        <v>3281.0921917808209</v>
      </c>
      <c r="W10115" s="53">
        <f t="shared" si="1115"/>
        <v>1.0432725166344303E-2</v>
      </c>
      <c r="X10115" s="53" t="str">
        <f t="shared" si="1116"/>
        <v/>
      </c>
      <c r="Y10115" s="54" t="str">
        <f t="shared" si="1117"/>
        <v/>
      </c>
    </row>
    <row r="10116" spans="17:25" x14ac:dyDescent="0.25">
      <c r="Q10116" s="47">
        <f t="shared" si="1113"/>
        <v>2019</v>
      </c>
      <c r="R10116" s="48" t="str">
        <f t="shared" si="1111"/>
        <v>20198</v>
      </c>
      <c r="S10116" s="49">
        <v>43678</v>
      </c>
      <c r="T10116" s="55">
        <v>3291.79</v>
      </c>
      <c r="U10116" s="50">
        <f t="shared" si="1112"/>
        <v>3410.7290322580643</v>
      </c>
      <c r="V10116" s="51">
        <f t="shared" si="1114"/>
        <v>3281.0921917808209</v>
      </c>
      <c r="W10116" s="53">
        <f t="shared" si="1115"/>
        <v>-1.5347983681393007E-3</v>
      </c>
      <c r="X10116" s="53">
        <f t="shared" si="1116"/>
        <v>6.365891883686281E-2</v>
      </c>
      <c r="Y10116" s="54" t="str">
        <f t="shared" si="1117"/>
        <v/>
      </c>
    </row>
    <row r="10117" spans="17:25" x14ac:dyDescent="0.25">
      <c r="Q10117" s="47">
        <f t="shared" si="1113"/>
        <v>2019</v>
      </c>
      <c r="R10117" s="48" t="str">
        <f t="shared" si="1111"/>
        <v>20198</v>
      </c>
      <c r="S10117" s="49">
        <v>43679</v>
      </c>
      <c r="T10117" s="55">
        <v>3329.23</v>
      </c>
      <c r="U10117" s="50">
        <f t="shared" si="1112"/>
        <v>3410.7290322580643</v>
      </c>
      <c r="V10117" s="51">
        <f t="shared" si="1114"/>
        <v>3281.0921917808209</v>
      </c>
      <c r="W10117" s="53">
        <f t="shared" si="1115"/>
        <v>1.137375105945404E-2</v>
      </c>
      <c r="X10117" s="53" t="str">
        <f t="shared" si="1116"/>
        <v/>
      </c>
      <c r="Y10117" s="54" t="str">
        <f t="shared" si="1117"/>
        <v/>
      </c>
    </row>
    <row r="10118" spans="17:25" x14ac:dyDescent="0.25">
      <c r="Q10118" s="47">
        <f t="shared" si="1113"/>
        <v>2019</v>
      </c>
      <c r="R10118" s="48" t="str">
        <f t="shared" si="1111"/>
        <v>20198</v>
      </c>
      <c r="S10118" s="49">
        <v>43680</v>
      </c>
      <c r="T10118" s="55">
        <v>3365.78</v>
      </c>
      <c r="U10118" s="50">
        <f t="shared" si="1112"/>
        <v>3410.7290322580643</v>
      </c>
      <c r="V10118" s="51">
        <f t="shared" si="1114"/>
        <v>3281.0921917808209</v>
      </c>
      <c r="W10118" s="53">
        <f t="shared" si="1115"/>
        <v>1.0978514551412744E-2</v>
      </c>
      <c r="X10118" s="53" t="str">
        <f t="shared" si="1116"/>
        <v/>
      </c>
      <c r="Y10118" s="54" t="str">
        <f t="shared" si="1117"/>
        <v/>
      </c>
    </row>
    <row r="10119" spans="17:25" x14ac:dyDescent="0.25">
      <c r="Q10119" s="47">
        <f t="shared" si="1113"/>
        <v>2019</v>
      </c>
      <c r="R10119" s="48" t="str">
        <f t="shared" ref="R10119:R10182" si="1118">+YEAR(S10119)&amp;MONTH(S10119)</f>
        <v>20198</v>
      </c>
      <c r="S10119" s="49">
        <v>43681</v>
      </c>
      <c r="T10119" s="55">
        <v>3365.78</v>
      </c>
      <c r="U10119" s="50">
        <f t="shared" ref="U10119:U10182" si="1119">+AVERAGEIF($R$3:$R$12000,R10119,$T$3:$T$12000)</f>
        <v>3410.7290322580643</v>
      </c>
      <c r="V10119" s="51">
        <f t="shared" si="1114"/>
        <v>3281.0921917808209</v>
      </c>
      <c r="W10119" s="53">
        <f t="shared" si="1115"/>
        <v>0</v>
      </c>
      <c r="X10119" s="53" t="str">
        <f t="shared" si="1116"/>
        <v/>
      </c>
      <c r="Y10119" s="54" t="str">
        <f t="shared" si="1117"/>
        <v/>
      </c>
    </row>
    <row r="10120" spans="17:25" x14ac:dyDescent="0.25">
      <c r="Q10120" s="47">
        <f t="shared" ref="Q10120:Q10183" si="1120">+YEAR(S10120)</f>
        <v>2019</v>
      </c>
      <c r="R10120" s="48" t="str">
        <f t="shared" si="1118"/>
        <v>20198</v>
      </c>
      <c r="S10120" s="49">
        <v>43682</v>
      </c>
      <c r="T10120" s="55">
        <v>3365.78</v>
      </c>
      <c r="U10120" s="50">
        <f t="shared" si="1119"/>
        <v>3410.7290322580643</v>
      </c>
      <c r="V10120" s="51">
        <f t="shared" ref="V10120:V10183" si="1121">+AVERAGEIF($Q$3:$Q$12000,Q10120,$T$3:$T$12000)</f>
        <v>3281.0921917808209</v>
      </c>
      <c r="W10120" s="53">
        <f t="shared" si="1115"/>
        <v>0</v>
      </c>
      <c r="X10120" s="53" t="str">
        <f t="shared" si="1116"/>
        <v/>
      </c>
      <c r="Y10120" s="54" t="str">
        <f t="shared" si="1117"/>
        <v/>
      </c>
    </row>
    <row r="10121" spans="17:25" x14ac:dyDescent="0.25">
      <c r="Q10121" s="47">
        <f t="shared" si="1120"/>
        <v>2019</v>
      </c>
      <c r="R10121" s="48" t="str">
        <f t="shared" si="1118"/>
        <v>20198</v>
      </c>
      <c r="S10121" s="49">
        <v>43683</v>
      </c>
      <c r="T10121" s="55">
        <v>3459.47</v>
      </c>
      <c r="U10121" s="50">
        <f t="shared" si="1119"/>
        <v>3410.7290322580643</v>
      </c>
      <c r="V10121" s="51">
        <f t="shared" si="1121"/>
        <v>3281.0921917808209</v>
      </c>
      <c r="W10121" s="53">
        <f t="shared" ref="W10121:W10184" si="1122">+T10121/T10120-1</f>
        <v>2.7836043948207934E-2</v>
      </c>
      <c r="X10121" s="53" t="str">
        <f t="shared" ref="X10121:X10184" si="1123">IF(U10121/U10120-1=0,"",U10121/U10120-1)</f>
        <v/>
      </c>
      <c r="Y10121" s="54" t="str">
        <f t="shared" ref="Y10121:Y10184" si="1124">+IF(V10121=V10120,"",V10121/V10120-1)</f>
        <v/>
      </c>
    </row>
    <row r="10122" spans="17:25" x14ac:dyDescent="0.25">
      <c r="Q10122" s="47">
        <f t="shared" si="1120"/>
        <v>2019</v>
      </c>
      <c r="R10122" s="48" t="str">
        <f t="shared" si="1118"/>
        <v>20198</v>
      </c>
      <c r="S10122" s="49">
        <v>43684</v>
      </c>
      <c r="T10122" s="55">
        <v>3431.28</v>
      </c>
      <c r="U10122" s="50">
        <f t="shared" si="1119"/>
        <v>3410.7290322580643</v>
      </c>
      <c r="V10122" s="51">
        <f t="shared" si="1121"/>
        <v>3281.0921917808209</v>
      </c>
      <c r="W10122" s="53">
        <f t="shared" si="1122"/>
        <v>-8.1486470470909511E-3</v>
      </c>
      <c r="X10122" s="53" t="str">
        <f t="shared" si="1123"/>
        <v/>
      </c>
      <c r="Y10122" s="54" t="str">
        <f t="shared" si="1124"/>
        <v/>
      </c>
    </row>
    <row r="10123" spans="17:25" x14ac:dyDescent="0.25">
      <c r="Q10123" s="47">
        <f t="shared" si="1120"/>
        <v>2019</v>
      </c>
      <c r="R10123" s="48" t="str">
        <f t="shared" si="1118"/>
        <v>20198</v>
      </c>
      <c r="S10123" s="49">
        <v>43685</v>
      </c>
      <c r="T10123" s="55">
        <v>3431.28</v>
      </c>
      <c r="U10123" s="50">
        <f t="shared" si="1119"/>
        <v>3410.7290322580643</v>
      </c>
      <c r="V10123" s="51">
        <f t="shared" si="1121"/>
        <v>3281.0921917808209</v>
      </c>
      <c r="W10123" s="53">
        <f t="shared" si="1122"/>
        <v>0</v>
      </c>
      <c r="X10123" s="53" t="str">
        <f t="shared" si="1123"/>
        <v/>
      </c>
      <c r="Y10123" s="54" t="str">
        <f t="shared" si="1124"/>
        <v/>
      </c>
    </row>
    <row r="10124" spans="17:25" x14ac:dyDescent="0.25">
      <c r="Q10124" s="47">
        <f t="shared" si="1120"/>
        <v>2019</v>
      </c>
      <c r="R10124" s="48" t="str">
        <f t="shared" si="1118"/>
        <v>20198</v>
      </c>
      <c r="S10124" s="49">
        <v>43686</v>
      </c>
      <c r="T10124" s="55">
        <v>3394.61</v>
      </c>
      <c r="U10124" s="50">
        <f t="shared" si="1119"/>
        <v>3410.7290322580643</v>
      </c>
      <c r="V10124" s="51">
        <f t="shared" si="1121"/>
        <v>3281.0921917808209</v>
      </c>
      <c r="W10124" s="53">
        <f t="shared" si="1122"/>
        <v>-1.0686973957240498E-2</v>
      </c>
      <c r="X10124" s="53" t="str">
        <f t="shared" si="1123"/>
        <v/>
      </c>
      <c r="Y10124" s="54" t="str">
        <f t="shared" si="1124"/>
        <v/>
      </c>
    </row>
    <row r="10125" spans="17:25" x14ac:dyDescent="0.25">
      <c r="Q10125" s="47">
        <f t="shared" si="1120"/>
        <v>2019</v>
      </c>
      <c r="R10125" s="48" t="str">
        <f t="shared" si="1118"/>
        <v>20198</v>
      </c>
      <c r="S10125" s="49">
        <v>43687</v>
      </c>
      <c r="T10125" s="55">
        <v>3382.71</v>
      </c>
      <c r="U10125" s="50">
        <f t="shared" si="1119"/>
        <v>3410.7290322580643</v>
      </c>
      <c r="V10125" s="51">
        <f t="shared" si="1121"/>
        <v>3281.0921917808209</v>
      </c>
      <c r="W10125" s="53">
        <f t="shared" si="1122"/>
        <v>-3.505557339429255E-3</v>
      </c>
      <c r="X10125" s="53" t="str">
        <f t="shared" si="1123"/>
        <v/>
      </c>
      <c r="Y10125" s="54" t="str">
        <f t="shared" si="1124"/>
        <v/>
      </c>
    </row>
    <row r="10126" spans="17:25" x14ac:dyDescent="0.25">
      <c r="Q10126" s="47">
        <f t="shared" si="1120"/>
        <v>2019</v>
      </c>
      <c r="R10126" s="48" t="str">
        <f t="shared" si="1118"/>
        <v>20198</v>
      </c>
      <c r="S10126" s="49">
        <v>43688</v>
      </c>
      <c r="T10126" s="55">
        <v>3382.71</v>
      </c>
      <c r="U10126" s="50">
        <f t="shared" si="1119"/>
        <v>3410.7290322580643</v>
      </c>
      <c r="V10126" s="51">
        <f t="shared" si="1121"/>
        <v>3281.0921917808209</v>
      </c>
      <c r="W10126" s="53">
        <f t="shared" si="1122"/>
        <v>0</v>
      </c>
      <c r="X10126" s="53" t="str">
        <f t="shared" si="1123"/>
        <v/>
      </c>
      <c r="Y10126" s="54" t="str">
        <f t="shared" si="1124"/>
        <v/>
      </c>
    </row>
    <row r="10127" spans="17:25" x14ac:dyDescent="0.25">
      <c r="Q10127" s="47">
        <f t="shared" si="1120"/>
        <v>2019</v>
      </c>
      <c r="R10127" s="48" t="str">
        <f t="shared" si="1118"/>
        <v>20198</v>
      </c>
      <c r="S10127" s="49">
        <v>43689</v>
      </c>
      <c r="T10127" s="55">
        <v>3382.71</v>
      </c>
      <c r="U10127" s="50">
        <f t="shared" si="1119"/>
        <v>3410.7290322580643</v>
      </c>
      <c r="V10127" s="51">
        <f t="shared" si="1121"/>
        <v>3281.0921917808209</v>
      </c>
      <c r="W10127" s="53">
        <f t="shared" si="1122"/>
        <v>0</v>
      </c>
      <c r="X10127" s="53" t="str">
        <f t="shared" si="1123"/>
        <v/>
      </c>
      <c r="Y10127" s="54" t="str">
        <f t="shared" si="1124"/>
        <v/>
      </c>
    </row>
    <row r="10128" spans="17:25" x14ac:dyDescent="0.25">
      <c r="Q10128" s="47">
        <f t="shared" si="1120"/>
        <v>2019</v>
      </c>
      <c r="R10128" s="48" t="str">
        <f t="shared" si="1118"/>
        <v>20198</v>
      </c>
      <c r="S10128" s="49">
        <v>43690</v>
      </c>
      <c r="T10128" s="55">
        <v>3436.26</v>
      </c>
      <c r="U10128" s="50">
        <f t="shared" si="1119"/>
        <v>3410.7290322580643</v>
      </c>
      <c r="V10128" s="51">
        <f t="shared" si="1121"/>
        <v>3281.0921917808209</v>
      </c>
      <c r="W10128" s="53">
        <f t="shared" si="1122"/>
        <v>1.5830502762578025E-2</v>
      </c>
      <c r="X10128" s="53" t="str">
        <f t="shared" si="1123"/>
        <v/>
      </c>
      <c r="Y10128" s="54" t="str">
        <f t="shared" si="1124"/>
        <v/>
      </c>
    </row>
    <row r="10129" spans="17:25" x14ac:dyDescent="0.25">
      <c r="Q10129" s="47">
        <f t="shared" si="1120"/>
        <v>2019</v>
      </c>
      <c r="R10129" s="48" t="str">
        <f t="shared" si="1118"/>
        <v>20198</v>
      </c>
      <c r="S10129" s="49">
        <v>43691</v>
      </c>
      <c r="T10129" s="55">
        <v>3407.76</v>
      </c>
      <c r="U10129" s="50">
        <f t="shared" si="1119"/>
        <v>3410.7290322580643</v>
      </c>
      <c r="V10129" s="51">
        <f t="shared" si="1121"/>
        <v>3281.0921917808209</v>
      </c>
      <c r="W10129" s="53">
        <f t="shared" si="1122"/>
        <v>-8.2939009271708608E-3</v>
      </c>
      <c r="X10129" s="53" t="str">
        <f t="shared" si="1123"/>
        <v/>
      </c>
      <c r="Y10129" s="54" t="str">
        <f t="shared" si="1124"/>
        <v/>
      </c>
    </row>
    <row r="10130" spans="17:25" x14ac:dyDescent="0.25">
      <c r="Q10130" s="47">
        <f t="shared" si="1120"/>
        <v>2019</v>
      </c>
      <c r="R10130" s="48" t="str">
        <f t="shared" si="1118"/>
        <v>20198</v>
      </c>
      <c r="S10130" s="49">
        <v>43692</v>
      </c>
      <c r="T10130" s="55">
        <v>3449.27</v>
      </c>
      <c r="U10130" s="50">
        <f t="shared" si="1119"/>
        <v>3410.7290322580643</v>
      </c>
      <c r="V10130" s="51">
        <f t="shared" si="1121"/>
        <v>3281.0921917808209</v>
      </c>
      <c r="W10130" s="53">
        <f t="shared" si="1122"/>
        <v>1.2181022137709219E-2</v>
      </c>
      <c r="X10130" s="53" t="str">
        <f t="shared" si="1123"/>
        <v/>
      </c>
      <c r="Y10130" s="54" t="str">
        <f t="shared" si="1124"/>
        <v/>
      </c>
    </row>
    <row r="10131" spans="17:25" x14ac:dyDescent="0.25">
      <c r="Q10131" s="47">
        <f t="shared" si="1120"/>
        <v>2019</v>
      </c>
      <c r="R10131" s="48" t="str">
        <f t="shared" si="1118"/>
        <v>20198</v>
      </c>
      <c r="S10131" s="49">
        <v>43693</v>
      </c>
      <c r="T10131" s="55">
        <v>3447.76</v>
      </c>
      <c r="U10131" s="50">
        <f t="shared" si="1119"/>
        <v>3410.7290322580643</v>
      </c>
      <c r="V10131" s="51">
        <f t="shared" si="1121"/>
        <v>3281.0921917808209</v>
      </c>
      <c r="W10131" s="53">
        <f t="shared" si="1122"/>
        <v>-4.3777378981635362E-4</v>
      </c>
      <c r="X10131" s="53" t="str">
        <f t="shared" si="1123"/>
        <v/>
      </c>
      <c r="Y10131" s="54" t="str">
        <f t="shared" si="1124"/>
        <v/>
      </c>
    </row>
    <row r="10132" spans="17:25" x14ac:dyDescent="0.25">
      <c r="Q10132" s="47">
        <f t="shared" si="1120"/>
        <v>2019</v>
      </c>
      <c r="R10132" s="48" t="str">
        <f t="shared" si="1118"/>
        <v>20198</v>
      </c>
      <c r="S10132" s="49">
        <v>43694</v>
      </c>
      <c r="T10132" s="55">
        <v>3441.4</v>
      </c>
      <c r="U10132" s="50">
        <f t="shared" si="1119"/>
        <v>3410.7290322580643</v>
      </c>
      <c r="V10132" s="51">
        <f t="shared" si="1121"/>
        <v>3281.0921917808209</v>
      </c>
      <c r="W10132" s="53">
        <f t="shared" si="1122"/>
        <v>-1.8446759635242227E-3</v>
      </c>
      <c r="X10132" s="53" t="str">
        <f t="shared" si="1123"/>
        <v/>
      </c>
      <c r="Y10132" s="54" t="str">
        <f t="shared" si="1124"/>
        <v/>
      </c>
    </row>
    <row r="10133" spans="17:25" x14ac:dyDescent="0.25">
      <c r="Q10133" s="47">
        <f t="shared" si="1120"/>
        <v>2019</v>
      </c>
      <c r="R10133" s="48" t="str">
        <f t="shared" si="1118"/>
        <v>20198</v>
      </c>
      <c r="S10133" s="49">
        <v>43695</v>
      </c>
      <c r="T10133" s="55">
        <v>3441.4</v>
      </c>
      <c r="U10133" s="50">
        <f t="shared" si="1119"/>
        <v>3410.7290322580643</v>
      </c>
      <c r="V10133" s="51">
        <f t="shared" si="1121"/>
        <v>3281.0921917808209</v>
      </c>
      <c r="W10133" s="53">
        <f t="shared" si="1122"/>
        <v>0</v>
      </c>
      <c r="X10133" s="53" t="str">
        <f t="shared" si="1123"/>
        <v/>
      </c>
      <c r="Y10133" s="54" t="str">
        <f t="shared" si="1124"/>
        <v/>
      </c>
    </row>
    <row r="10134" spans="17:25" x14ac:dyDescent="0.25">
      <c r="Q10134" s="47">
        <f t="shared" si="1120"/>
        <v>2019</v>
      </c>
      <c r="R10134" s="48" t="str">
        <f t="shared" si="1118"/>
        <v>20198</v>
      </c>
      <c r="S10134" s="49">
        <v>43696</v>
      </c>
      <c r="T10134" s="55">
        <v>3441.4</v>
      </c>
      <c r="U10134" s="50">
        <f t="shared" si="1119"/>
        <v>3410.7290322580643</v>
      </c>
      <c r="V10134" s="51">
        <f t="shared" si="1121"/>
        <v>3281.0921917808209</v>
      </c>
      <c r="W10134" s="53">
        <f t="shared" si="1122"/>
        <v>0</v>
      </c>
      <c r="X10134" s="53" t="str">
        <f t="shared" si="1123"/>
        <v/>
      </c>
      <c r="Y10134" s="54" t="str">
        <f t="shared" si="1124"/>
        <v/>
      </c>
    </row>
    <row r="10135" spans="17:25" x14ac:dyDescent="0.25">
      <c r="Q10135" s="47">
        <f t="shared" si="1120"/>
        <v>2019</v>
      </c>
      <c r="R10135" s="48" t="str">
        <f t="shared" si="1118"/>
        <v>20198</v>
      </c>
      <c r="S10135" s="49">
        <v>43697</v>
      </c>
      <c r="T10135" s="55">
        <v>3441.4</v>
      </c>
      <c r="U10135" s="50">
        <f t="shared" si="1119"/>
        <v>3410.7290322580643</v>
      </c>
      <c r="V10135" s="51">
        <f t="shared" si="1121"/>
        <v>3281.0921917808209</v>
      </c>
      <c r="W10135" s="53">
        <f t="shared" si="1122"/>
        <v>0</v>
      </c>
      <c r="X10135" s="53" t="str">
        <f t="shared" si="1123"/>
        <v/>
      </c>
      <c r="Y10135" s="54" t="str">
        <f t="shared" si="1124"/>
        <v/>
      </c>
    </row>
    <row r="10136" spans="17:25" x14ac:dyDescent="0.25">
      <c r="Q10136" s="47">
        <f t="shared" si="1120"/>
        <v>2019</v>
      </c>
      <c r="R10136" s="48" t="str">
        <f t="shared" si="1118"/>
        <v>20198</v>
      </c>
      <c r="S10136" s="49">
        <v>43698</v>
      </c>
      <c r="T10136" s="55">
        <v>3420.99</v>
      </c>
      <c r="U10136" s="50">
        <f t="shared" si="1119"/>
        <v>3410.7290322580643</v>
      </c>
      <c r="V10136" s="51">
        <f t="shared" si="1121"/>
        <v>3281.0921917808209</v>
      </c>
      <c r="W10136" s="53">
        <f t="shared" si="1122"/>
        <v>-5.9307258673796381E-3</v>
      </c>
      <c r="X10136" s="53" t="str">
        <f t="shared" si="1123"/>
        <v/>
      </c>
      <c r="Y10136" s="54" t="str">
        <f t="shared" si="1124"/>
        <v/>
      </c>
    </row>
    <row r="10137" spans="17:25" x14ac:dyDescent="0.25">
      <c r="Q10137" s="47">
        <f t="shared" si="1120"/>
        <v>2019</v>
      </c>
      <c r="R10137" s="48" t="str">
        <f t="shared" si="1118"/>
        <v>20198</v>
      </c>
      <c r="S10137" s="49">
        <v>43699</v>
      </c>
      <c r="T10137" s="55">
        <v>3385.28</v>
      </c>
      <c r="U10137" s="50">
        <f t="shared" si="1119"/>
        <v>3410.7290322580643</v>
      </c>
      <c r="V10137" s="51">
        <f t="shared" si="1121"/>
        <v>3281.0921917808209</v>
      </c>
      <c r="W10137" s="53">
        <f t="shared" si="1122"/>
        <v>-1.0438498797131657E-2</v>
      </c>
      <c r="X10137" s="53" t="str">
        <f t="shared" si="1123"/>
        <v/>
      </c>
      <c r="Y10137" s="54" t="str">
        <f t="shared" si="1124"/>
        <v/>
      </c>
    </row>
    <row r="10138" spans="17:25" x14ac:dyDescent="0.25">
      <c r="Q10138" s="47">
        <f t="shared" si="1120"/>
        <v>2019</v>
      </c>
      <c r="R10138" s="48" t="str">
        <f t="shared" si="1118"/>
        <v>20198</v>
      </c>
      <c r="S10138" s="49">
        <v>43700</v>
      </c>
      <c r="T10138" s="55">
        <v>3376.99</v>
      </c>
      <c r="U10138" s="50">
        <f t="shared" si="1119"/>
        <v>3410.7290322580643</v>
      </c>
      <c r="V10138" s="51">
        <f t="shared" si="1121"/>
        <v>3281.0921917808209</v>
      </c>
      <c r="W10138" s="53">
        <f t="shared" si="1122"/>
        <v>-2.4488373192174118E-3</v>
      </c>
      <c r="X10138" s="53" t="str">
        <f t="shared" si="1123"/>
        <v/>
      </c>
      <c r="Y10138" s="54" t="str">
        <f t="shared" si="1124"/>
        <v/>
      </c>
    </row>
    <row r="10139" spans="17:25" x14ac:dyDescent="0.25">
      <c r="Q10139" s="47">
        <f t="shared" si="1120"/>
        <v>2019</v>
      </c>
      <c r="R10139" s="48" t="str">
        <f t="shared" si="1118"/>
        <v>20198</v>
      </c>
      <c r="S10139" s="49">
        <v>43701</v>
      </c>
      <c r="T10139" s="55">
        <v>3399.95</v>
      </c>
      <c r="U10139" s="50">
        <f t="shared" si="1119"/>
        <v>3410.7290322580643</v>
      </c>
      <c r="V10139" s="51">
        <f t="shared" si="1121"/>
        <v>3281.0921917808209</v>
      </c>
      <c r="W10139" s="53">
        <f t="shared" si="1122"/>
        <v>6.7989540981761021E-3</v>
      </c>
      <c r="X10139" s="53" t="str">
        <f t="shared" si="1123"/>
        <v/>
      </c>
      <c r="Y10139" s="54" t="str">
        <f t="shared" si="1124"/>
        <v/>
      </c>
    </row>
    <row r="10140" spans="17:25" x14ac:dyDescent="0.25">
      <c r="Q10140" s="47">
        <f t="shared" si="1120"/>
        <v>2019</v>
      </c>
      <c r="R10140" s="48" t="str">
        <f t="shared" si="1118"/>
        <v>20198</v>
      </c>
      <c r="S10140" s="49">
        <v>43702</v>
      </c>
      <c r="T10140" s="55">
        <v>3399.95</v>
      </c>
      <c r="U10140" s="50">
        <f t="shared" si="1119"/>
        <v>3410.7290322580643</v>
      </c>
      <c r="V10140" s="51">
        <f t="shared" si="1121"/>
        <v>3281.0921917808209</v>
      </c>
      <c r="W10140" s="53">
        <f t="shared" si="1122"/>
        <v>0</v>
      </c>
      <c r="X10140" s="53" t="str">
        <f t="shared" si="1123"/>
        <v/>
      </c>
      <c r="Y10140" s="54" t="str">
        <f t="shared" si="1124"/>
        <v/>
      </c>
    </row>
    <row r="10141" spans="17:25" x14ac:dyDescent="0.25">
      <c r="Q10141" s="47">
        <f t="shared" si="1120"/>
        <v>2019</v>
      </c>
      <c r="R10141" s="48" t="str">
        <f t="shared" si="1118"/>
        <v>20198</v>
      </c>
      <c r="S10141" s="49">
        <v>43703</v>
      </c>
      <c r="T10141" s="55">
        <v>3399.95</v>
      </c>
      <c r="U10141" s="50">
        <f t="shared" si="1119"/>
        <v>3410.7290322580643</v>
      </c>
      <c r="V10141" s="51">
        <f t="shared" si="1121"/>
        <v>3281.0921917808209</v>
      </c>
      <c r="W10141" s="53">
        <f t="shared" si="1122"/>
        <v>0</v>
      </c>
      <c r="X10141" s="53" t="str">
        <f t="shared" si="1123"/>
        <v/>
      </c>
      <c r="Y10141" s="54" t="str">
        <f t="shared" si="1124"/>
        <v/>
      </c>
    </row>
    <row r="10142" spans="17:25" x14ac:dyDescent="0.25">
      <c r="Q10142" s="47">
        <f t="shared" si="1120"/>
        <v>2019</v>
      </c>
      <c r="R10142" s="48" t="str">
        <f t="shared" si="1118"/>
        <v>20198</v>
      </c>
      <c r="S10142" s="49">
        <v>43704</v>
      </c>
      <c r="T10142" s="55">
        <v>3432.85</v>
      </c>
      <c r="U10142" s="50">
        <f t="shared" si="1119"/>
        <v>3410.7290322580643</v>
      </c>
      <c r="V10142" s="51">
        <f t="shared" si="1121"/>
        <v>3281.0921917808209</v>
      </c>
      <c r="W10142" s="53">
        <f t="shared" si="1122"/>
        <v>9.6766128913661209E-3</v>
      </c>
      <c r="X10142" s="53" t="str">
        <f t="shared" si="1123"/>
        <v/>
      </c>
      <c r="Y10142" s="54" t="str">
        <f t="shared" si="1124"/>
        <v/>
      </c>
    </row>
    <row r="10143" spans="17:25" x14ac:dyDescent="0.25">
      <c r="Q10143" s="47">
        <f t="shared" si="1120"/>
        <v>2019</v>
      </c>
      <c r="R10143" s="48" t="str">
        <f t="shared" si="1118"/>
        <v>20198</v>
      </c>
      <c r="S10143" s="49">
        <v>43705</v>
      </c>
      <c r="T10143" s="55">
        <v>3457.89</v>
      </c>
      <c r="U10143" s="50">
        <f t="shared" si="1119"/>
        <v>3410.7290322580643</v>
      </c>
      <c r="V10143" s="51">
        <f t="shared" si="1121"/>
        <v>3281.0921917808209</v>
      </c>
      <c r="W10143" s="53">
        <f t="shared" si="1122"/>
        <v>7.2942307412209306E-3</v>
      </c>
      <c r="X10143" s="53" t="str">
        <f t="shared" si="1123"/>
        <v/>
      </c>
      <c r="Y10143" s="54" t="str">
        <f t="shared" si="1124"/>
        <v/>
      </c>
    </row>
    <row r="10144" spans="17:25" x14ac:dyDescent="0.25">
      <c r="Q10144" s="47">
        <f t="shared" si="1120"/>
        <v>2019</v>
      </c>
      <c r="R10144" s="48" t="str">
        <f t="shared" si="1118"/>
        <v>20198</v>
      </c>
      <c r="S10144" s="49">
        <v>43706</v>
      </c>
      <c r="T10144" s="55">
        <v>3477.53</v>
      </c>
      <c r="U10144" s="50">
        <f t="shared" si="1119"/>
        <v>3410.7290322580643</v>
      </c>
      <c r="V10144" s="51">
        <f t="shared" si="1121"/>
        <v>3281.0921917808209</v>
      </c>
      <c r="W10144" s="53">
        <f t="shared" si="1122"/>
        <v>5.679764249296726E-3</v>
      </c>
      <c r="X10144" s="53" t="str">
        <f t="shared" si="1123"/>
        <v/>
      </c>
      <c r="Y10144" s="54" t="str">
        <f t="shared" si="1124"/>
        <v/>
      </c>
    </row>
    <row r="10145" spans="17:25" x14ac:dyDescent="0.25">
      <c r="Q10145" s="47">
        <f t="shared" si="1120"/>
        <v>2019</v>
      </c>
      <c r="R10145" s="48" t="str">
        <f t="shared" si="1118"/>
        <v>20198</v>
      </c>
      <c r="S10145" s="49">
        <v>43707</v>
      </c>
      <c r="T10145" s="55">
        <v>3464.15</v>
      </c>
      <c r="U10145" s="50">
        <f t="shared" si="1119"/>
        <v>3410.7290322580643</v>
      </c>
      <c r="V10145" s="51">
        <f t="shared" si="1121"/>
        <v>3281.0921917808209</v>
      </c>
      <c r="W10145" s="53">
        <f t="shared" si="1122"/>
        <v>-3.8475584682231556E-3</v>
      </c>
      <c r="X10145" s="53" t="str">
        <f t="shared" si="1123"/>
        <v/>
      </c>
      <c r="Y10145" s="54" t="str">
        <f t="shared" si="1124"/>
        <v/>
      </c>
    </row>
    <row r="10146" spans="17:25" x14ac:dyDescent="0.25">
      <c r="Q10146" s="47">
        <f t="shared" si="1120"/>
        <v>2019</v>
      </c>
      <c r="R10146" s="48" t="str">
        <f t="shared" si="1118"/>
        <v>20198</v>
      </c>
      <c r="S10146" s="49">
        <v>43708</v>
      </c>
      <c r="T10146" s="55">
        <v>3427.29</v>
      </c>
      <c r="U10146" s="50">
        <f t="shared" si="1119"/>
        <v>3410.7290322580643</v>
      </c>
      <c r="V10146" s="51">
        <f t="shared" si="1121"/>
        <v>3281.0921917808209</v>
      </c>
      <c r="W10146" s="53">
        <f t="shared" si="1122"/>
        <v>-1.0640416841072198E-2</v>
      </c>
      <c r="X10146" s="53" t="str">
        <f t="shared" si="1123"/>
        <v/>
      </c>
      <c r="Y10146" s="54" t="str">
        <f t="shared" si="1124"/>
        <v/>
      </c>
    </row>
    <row r="10147" spans="17:25" x14ac:dyDescent="0.25">
      <c r="Q10147" s="47">
        <f t="shared" si="1120"/>
        <v>2019</v>
      </c>
      <c r="R10147" s="48" t="str">
        <f t="shared" si="1118"/>
        <v>20199</v>
      </c>
      <c r="S10147" s="49">
        <v>43709</v>
      </c>
      <c r="T10147" s="55">
        <v>3427.29</v>
      </c>
      <c r="U10147" s="50">
        <f t="shared" si="1119"/>
        <v>3399.4570000000008</v>
      </c>
      <c r="V10147" s="51">
        <f t="shared" si="1121"/>
        <v>3281.0921917808209</v>
      </c>
      <c r="W10147" s="53">
        <f t="shared" si="1122"/>
        <v>0</v>
      </c>
      <c r="X10147" s="53">
        <f t="shared" si="1123"/>
        <v>-3.3048747500767917E-3</v>
      </c>
      <c r="Y10147" s="54" t="str">
        <f t="shared" si="1124"/>
        <v/>
      </c>
    </row>
    <row r="10148" spans="17:25" x14ac:dyDescent="0.25">
      <c r="Q10148" s="47">
        <f t="shared" si="1120"/>
        <v>2019</v>
      </c>
      <c r="R10148" s="48" t="str">
        <f t="shared" si="1118"/>
        <v>20199</v>
      </c>
      <c r="S10148" s="49">
        <v>43710</v>
      </c>
      <c r="T10148" s="55">
        <v>3427.29</v>
      </c>
      <c r="U10148" s="50">
        <f t="shared" si="1119"/>
        <v>3399.4570000000008</v>
      </c>
      <c r="V10148" s="51">
        <f t="shared" si="1121"/>
        <v>3281.0921917808209</v>
      </c>
      <c r="W10148" s="53">
        <f t="shared" si="1122"/>
        <v>0</v>
      </c>
      <c r="X10148" s="53" t="str">
        <f t="shared" si="1123"/>
        <v/>
      </c>
      <c r="Y10148" s="54" t="str">
        <f t="shared" si="1124"/>
        <v/>
      </c>
    </row>
    <row r="10149" spans="17:25" x14ac:dyDescent="0.25">
      <c r="Q10149" s="47">
        <f t="shared" si="1120"/>
        <v>2019</v>
      </c>
      <c r="R10149" s="48" t="str">
        <f t="shared" si="1118"/>
        <v>20199</v>
      </c>
      <c r="S10149" s="49">
        <v>43711</v>
      </c>
      <c r="T10149" s="55">
        <v>3427.29</v>
      </c>
      <c r="U10149" s="50">
        <f t="shared" si="1119"/>
        <v>3399.4570000000008</v>
      </c>
      <c r="V10149" s="51">
        <f t="shared" si="1121"/>
        <v>3281.0921917808209</v>
      </c>
      <c r="W10149" s="53">
        <f t="shared" si="1122"/>
        <v>0</v>
      </c>
      <c r="X10149" s="53" t="str">
        <f t="shared" si="1123"/>
        <v/>
      </c>
      <c r="Y10149" s="54" t="str">
        <f t="shared" si="1124"/>
        <v/>
      </c>
    </row>
    <row r="10150" spans="17:25" x14ac:dyDescent="0.25">
      <c r="Q10150" s="47">
        <f t="shared" si="1120"/>
        <v>2019</v>
      </c>
      <c r="R10150" s="48" t="str">
        <f t="shared" si="1118"/>
        <v>20199</v>
      </c>
      <c r="S10150" s="49">
        <v>43712</v>
      </c>
      <c r="T10150" s="55">
        <v>3438.61</v>
      </c>
      <c r="U10150" s="50">
        <f t="shared" si="1119"/>
        <v>3399.4570000000008</v>
      </c>
      <c r="V10150" s="51">
        <f t="shared" si="1121"/>
        <v>3281.0921917808209</v>
      </c>
      <c r="W10150" s="53">
        <f t="shared" si="1122"/>
        <v>3.3029011259624319E-3</v>
      </c>
      <c r="X10150" s="53" t="str">
        <f t="shared" si="1123"/>
        <v/>
      </c>
      <c r="Y10150" s="54" t="str">
        <f t="shared" si="1124"/>
        <v/>
      </c>
    </row>
    <row r="10151" spans="17:25" x14ac:dyDescent="0.25">
      <c r="Q10151" s="47">
        <f t="shared" si="1120"/>
        <v>2019</v>
      </c>
      <c r="R10151" s="48" t="str">
        <f t="shared" si="1118"/>
        <v>20199</v>
      </c>
      <c r="S10151" s="49">
        <v>43713</v>
      </c>
      <c r="T10151" s="55">
        <v>3401.04</v>
      </c>
      <c r="U10151" s="50">
        <f t="shared" si="1119"/>
        <v>3399.4570000000008</v>
      </c>
      <c r="V10151" s="51">
        <f t="shared" si="1121"/>
        <v>3281.0921917808209</v>
      </c>
      <c r="W10151" s="53">
        <f t="shared" si="1122"/>
        <v>-1.0925926464472657E-2</v>
      </c>
      <c r="X10151" s="53" t="str">
        <f t="shared" si="1123"/>
        <v/>
      </c>
      <c r="Y10151" s="54" t="str">
        <f t="shared" si="1124"/>
        <v/>
      </c>
    </row>
    <row r="10152" spans="17:25" x14ac:dyDescent="0.25">
      <c r="Q10152" s="47">
        <f t="shared" si="1120"/>
        <v>2019</v>
      </c>
      <c r="R10152" s="48" t="str">
        <f t="shared" si="1118"/>
        <v>20199</v>
      </c>
      <c r="S10152" s="49">
        <v>43714</v>
      </c>
      <c r="T10152" s="55">
        <v>3377.39</v>
      </c>
      <c r="U10152" s="50">
        <f t="shared" si="1119"/>
        <v>3399.4570000000008</v>
      </c>
      <c r="V10152" s="51">
        <f t="shared" si="1121"/>
        <v>3281.0921917808209</v>
      </c>
      <c r="W10152" s="53">
        <f t="shared" si="1122"/>
        <v>-6.9537553219015669E-3</v>
      </c>
      <c r="X10152" s="53" t="str">
        <f t="shared" si="1123"/>
        <v/>
      </c>
      <c r="Y10152" s="54" t="str">
        <f t="shared" si="1124"/>
        <v/>
      </c>
    </row>
    <row r="10153" spans="17:25" x14ac:dyDescent="0.25">
      <c r="Q10153" s="47">
        <f t="shared" si="1120"/>
        <v>2019</v>
      </c>
      <c r="R10153" s="48" t="str">
        <f t="shared" si="1118"/>
        <v>20199</v>
      </c>
      <c r="S10153" s="49">
        <v>43715</v>
      </c>
      <c r="T10153" s="55">
        <v>3361.7</v>
      </c>
      <c r="U10153" s="50">
        <f t="shared" si="1119"/>
        <v>3399.4570000000008</v>
      </c>
      <c r="V10153" s="51">
        <f t="shared" si="1121"/>
        <v>3281.0921917808209</v>
      </c>
      <c r="W10153" s="53">
        <f t="shared" si="1122"/>
        <v>-4.6455991164775501E-3</v>
      </c>
      <c r="X10153" s="53" t="str">
        <f t="shared" si="1123"/>
        <v/>
      </c>
      <c r="Y10153" s="54" t="str">
        <f t="shared" si="1124"/>
        <v/>
      </c>
    </row>
    <row r="10154" spans="17:25" x14ac:dyDescent="0.25">
      <c r="Q10154" s="47">
        <f t="shared" si="1120"/>
        <v>2019</v>
      </c>
      <c r="R10154" s="48" t="str">
        <f t="shared" si="1118"/>
        <v>20199</v>
      </c>
      <c r="S10154" s="49">
        <v>43716</v>
      </c>
      <c r="T10154" s="55">
        <v>3361.7</v>
      </c>
      <c r="U10154" s="50">
        <f t="shared" si="1119"/>
        <v>3399.4570000000008</v>
      </c>
      <c r="V10154" s="51">
        <f t="shared" si="1121"/>
        <v>3281.0921917808209</v>
      </c>
      <c r="W10154" s="53">
        <f t="shared" si="1122"/>
        <v>0</v>
      </c>
      <c r="X10154" s="53" t="str">
        <f t="shared" si="1123"/>
        <v/>
      </c>
      <c r="Y10154" s="54" t="str">
        <f t="shared" si="1124"/>
        <v/>
      </c>
    </row>
    <row r="10155" spans="17:25" x14ac:dyDescent="0.25">
      <c r="Q10155" s="47">
        <f t="shared" si="1120"/>
        <v>2019</v>
      </c>
      <c r="R10155" s="48" t="str">
        <f t="shared" si="1118"/>
        <v>20199</v>
      </c>
      <c r="S10155" s="49">
        <v>43717</v>
      </c>
      <c r="T10155" s="55">
        <v>3361.7</v>
      </c>
      <c r="U10155" s="50">
        <f t="shared" si="1119"/>
        <v>3399.4570000000008</v>
      </c>
      <c r="V10155" s="51">
        <f t="shared" si="1121"/>
        <v>3281.0921917808209</v>
      </c>
      <c r="W10155" s="53">
        <f t="shared" si="1122"/>
        <v>0</v>
      </c>
      <c r="X10155" s="53" t="str">
        <f t="shared" si="1123"/>
        <v/>
      </c>
      <c r="Y10155" s="54" t="str">
        <f t="shared" si="1124"/>
        <v/>
      </c>
    </row>
    <row r="10156" spans="17:25" x14ac:dyDescent="0.25">
      <c r="Q10156" s="47">
        <f t="shared" si="1120"/>
        <v>2019</v>
      </c>
      <c r="R10156" s="48" t="str">
        <f t="shared" si="1118"/>
        <v>20199</v>
      </c>
      <c r="S10156" s="49">
        <v>43718</v>
      </c>
      <c r="T10156" s="55">
        <v>3368.8</v>
      </c>
      <c r="U10156" s="50">
        <f t="shared" si="1119"/>
        <v>3399.4570000000008</v>
      </c>
      <c r="V10156" s="51">
        <f t="shared" si="1121"/>
        <v>3281.0921917808209</v>
      </c>
      <c r="W10156" s="53">
        <f t="shared" si="1122"/>
        <v>2.1120266531815535E-3</v>
      </c>
      <c r="X10156" s="53" t="str">
        <f t="shared" si="1123"/>
        <v/>
      </c>
      <c r="Y10156" s="54" t="str">
        <f t="shared" si="1124"/>
        <v/>
      </c>
    </row>
    <row r="10157" spans="17:25" x14ac:dyDescent="0.25">
      <c r="Q10157" s="47">
        <f t="shared" si="1120"/>
        <v>2019</v>
      </c>
      <c r="R10157" s="48" t="str">
        <f t="shared" si="1118"/>
        <v>20199</v>
      </c>
      <c r="S10157" s="49">
        <v>43719</v>
      </c>
      <c r="T10157" s="55">
        <v>3373.75</v>
      </c>
      <c r="U10157" s="50">
        <f t="shared" si="1119"/>
        <v>3399.4570000000008</v>
      </c>
      <c r="V10157" s="51">
        <f t="shared" si="1121"/>
        <v>3281.0921917808209</v>
      </c>
      <c r="W10157" s="53">
        <f t="shared" si="1122"/>
        <v>1.4693659463309583E-3</v>
      </c>
      <c r="X10157" s="53" t="str">
        <f t="shared" si="1123"/>
        <v/>
      </c>
      <c r="Y10157" s="54" t="str">
        <f t="shared" si="1124"/>
        <v/>
      </c>
    </row>
    <row r="10158" spans="17:25" x14ac:dyDescent="0.25">
      <c r="Q10158" s="47">
        <f t="shared" si="1120"/>
        <v>2019</v>
      </c>
      <c r="R10158" s="48" t="str">
        <f t="shared" si="1118"/>
        <v>20199</v>
      </c>
      <c r="S10158" s="49">
        <v>43720</v>
      </c>
      <c r="T10158" s="55">
        <v>3372.48</v>
      </c>
      <c r="U10158" s="50">
        <f t="shared" si="1119"/>
        <v>3399.4570000000008</v>
      </c>
      <c r="V10158" s="51">
        <f t="shared" si="1121"/>
        <v>3281.0921917808209</v>
      </c>
      <c r="W10158" s="53">
        <f t="shared" si="1122"/>
        <v>-3.7643571693224409E-4</v>
      </c>
      <c r="X10158" s="53" t="str">
        <f t="shared" si="1123"/>
        <v/>
      </c>
      <c r="Y10158" s="54" t="str">
        <f t="shared" si="1124"/>
        <v/>
      </c>
    </row>
    <row r="10159" spans="17:25" x14ac:dyDescent="0.25">
      <c r="Q10159" s="47">
        <f t="shared" si="1120"/>
        <v>2019</v>
      </c>
      <c r="R10159" s="48" t="str">
        <f t="shared" si="1118"/>
        <v>20199</v>
      </c>
      <c r="S10159" s="49">
        <v>43721</v>
      </c>
      <c r="T10159" s="55">
        <v>3359.2</v>
      </c>
      <c r="U10159" s="50">
        <f t="shared" si="1119"/>
        <v>3399.4570000000008</v>
      </c>
      <c r="V10159" s="51">
        <f t="shared" si="1121"/>
        <v>3281.0921917808209</v>
      </c>
      <c r="W10159" s="53">
        <f t="shared" si="1122"/>
        <v>-3.9377550052187571E-3</v>
      </c>
      <c r="X10159" s="53" t="str">
        <f t="shared" si="1123"/>
        <v/>
      </c>
      <c r="Y10159" s="54" t="str">
        <f t="shared" si="1124"/>
        <v/>
      </c>
    </row>
    <row r="10160" spans="17:25" x14ac:dyDescent="0.25">
      <c r="Q10160" s="47">
        <f t="shared" si="1120"/>
        <v>2019</v>
      </c>
      <c r="R10160" s="48" t="str">
        <f t="shared" si="1118"/>
        <v>20199</v>
      </c>
      <c r="S10160" s="49">
        <v>43722</v>
      </c>
      <c r="T10160" s="55">
        <v>3356.15</v>
      </c>
      <c r="U10160" s="50">
        <f t="shared" si="1119"/>
        <v>3399.4570000000008</v>
      </c>
      <c r="V10160" s="51">
        <f t="shared" si="1121"/>
        <v>3281.0921917808209</v>
      </c>
      <c r="W10160" s="53">
        <f t="shared" si="1122"/>
        <v>-9.0795427482726065E-4</v>
      </c>
      <c r="X10160" s="53" t="str">
        <f t="shared" si="1123"/>
        <v/>
      </c>
      <c r="Y10160" s="54" t="str">
        <f t="shared" si="1124"/>
        <v/>
      </c>
    </row>
    <row r="10161" spans="17:25" x14ac:dyDescent="0.25">
      <c r="Q10161" s="47">
        <f t="shared" si="1120"/>
        <v>2019</v>
      </c>
      <c r="R10161" s="48" t="str">
        <f t="shared" si="1118"/>
        <v>20199</v>
      </c>
      <c r="S10161" s="49">
        <v>43723</v>
      </c>
      <c r="T10161" s="55">
        <v>3356.15</v>
      </c>
      <c r="U10161" s="50">
        <f t="shared" si="1119"/>
        <v>3399.4570000000008</v>
      </c>
      <c r="V10161" s="51">
        <f t="shared" si="1121"/>
        <v>3281.0921917808209</v>
      </c>
      <c r="W10161" s="53">
        <f t="shared" si="1122"/>
        <v>0</v>
      </c>
      <c r="X10161" s="53" t="str">
        <f t="shared" si="1123"/>
        <v/>
      </c>
      <c r="Y10161" s="54" t="str">
        <f t="shared" si="1124"/>
        <v/>
      </c>
    </row>
    <row r="10162" spans="17:25" x14ac:dyDescent="0.25">
      <c r="Q10162" s="47">
        <f t="shared" si="1120"/>
        <v>2019</v>
      </c>
      <c r="R10162" s="48" t="str">
        <f t="shared" si="1118"/>
        <v>20199</v>
      </c>
      <c r="S10162" s="49">
        <v>43724</v>
      </c>
      <c r="T10162" s="55">
        <v>3356.15</v>
      </c>
      <c r="U10162" s="50">
        <f t="shared" si="1119"/>
        <v>3399.4570000000008</v>
      </c>
      <c r="V10162" s="51">
        <f t="shared" si="1121"/>
        <v>3281.0921917808209</v>
      </c>
      <c r="W10162" s="53">
        <f t="shared" si="1122"/>
        <v>0</v>
      </c>
      <c r="X10162" s="53" t="str">
        <f t="shared" si="1123"/>
        <v/>
      </c>
      <c r="Y10162" s="54" t="str">
        <f t="shared" si="1124"/>
        <v/>
      </c>
    </row>
    <row r="10163" spans="17:25" x14ac:dyDescent="0.25">
      <c r="Q10163" s="47">
        <f t="shared" si="1120"/>
        <v>2019</v>
      </c>
      <c r="R10163" s="48" t="str">
        <f t="shared" si="1118"/>
        <v>20199</v>
      </c>
      <c r="S10163" s="49">
        <v>43725</v>
      </c>
      <c r="T10163" s="55">
        <v>3364.43</v>
      </c>
      <c r="U10163" s="50">
        <f t="shared" si="1119"/>
        <v>3399.4570000000008</v>
      </c>
      <c r="V10163" s="51">
        <f t="shared" si="1121"/>
        <v>3281.0921917808209</v>
      </c>
      <c r="W10163" s="53">
        <f t="shared" si="1122"/>
        <v>2.4671126141559974E-3</v>
      </c>
      <c r="X10163" s="53" t="str">
        <f t="shared" si="1123"/>
        <v/>
      </c>
      <c r="Y10163" s="54" t="str">
        <f t="shared" si="1124"/>
        <v/>
      </c>
    </row>
    <row r="10164" spans="17:25" x14ac:dyDescent="0.25">
      <c r="Q10164" s="47">
        <f t="shared" si="1120"/>
        <v>2019</v>
      </c>
      <c r="R10164" s="48" t="str">
        <f t="shared" si="1118"/>
        <v>20199</v>
      </c>
      <c r="S10164" s="49">
        <v>43726</v>
      </c>
      <c r="T10164" s="55">
        <v>3380.92</v>
      </c>
      <c r="U10164" s="50">
        <f t="shared" si="1119"/>
        <v>3399.4570000000008</v>
      </c>
      <c r="V10164" s="51">
        <f t="shared" si="1121"/>
        <v>3281.0921917808209</v>
      </c>
      <c r="W10164" s="53">
        <f t="shared" si="1122"/>
        <v>4.9012759962312469E-3</v>
      </c>
      <c r="X10164" s="53" t="str">
        <f t="shared" si="1123"/>
        <v/>
      </c>
      <c r="Y10164" s="54" t="str">
        <f t="shared" si="1124"/>
        <v/>
      </c>
    </row>
    <row r="10165" spans="17:25" x14ac:dyDescent="0.25">
      <c r="Q10165" s="47">
        <f t="shared" si="1120"/>
        <v>2019</v>
      </c>
      <c r="R10165" s="48" t="str">
        <f t="shared" si="1118"/>
        <v>20199</v>
      </c>
      <c r="S10165" s="49">
        <v>43727</v>
      </c>
      <c r="T10165" s="55">
        <v>3377.79</v>
      </c>
      <c r="U10165" s="50">
        <f t="shared" si="1119"/>
        <v>3399.4570000000008</v>
      </c>
      <c r="V10165" s="51">
        <f t="shared" si="1121"/>
        <v>3281.0921917808209</v>
      </c>
      <c r="W10165" s="53">
        <f t="shared" si="1122"/>
        <v>-9.2578351454641883E-4</v>
      </c>
      <c r="X10165" s="53" t="str">
        <f t="shared" si="1123"/>
        <v/>
      </c>
      <c r="Y10165" s="54" t="str">
        <f t="shared" si="1124"/>
        <v/>
      </c>
    </row>
    <row r="10166" spans="17:25" x14ac:dyDescent="0.25">
      <c r="Q10166" s="47">
        <f t="shared" si="1120"/>
        <v>2019</v>
      </c>
      <c r="R10166" s="48" t="str">
        <f t="shared" si="1118"/>
        <v>20199</v>
      </c>
      <c r="S10166" s="49">
        <v>43728</v>
      </c>
      <c r="T10166" s="55">
        <v>3377.72</v>
      </c>
      <c r="U10166" s="50">
        <f t="shared" si="1119"/>
        <v>3399.4570000000008</v>
      </c>
      <c r="V10166" s="51">
        <f t="shared" si="1121"/>
        <v>3281.0921917808209</v>
      </c>
      <c r="W10166" s="53">
        <f t="shared" si="1122"/>
        <v>-2.0723609223782802E-5</v>
      </c>
      <c r="X10166" s="53" t="str">
        <f t="shared" si="1123"/>
        <v/>
      </c>
      <c r="Y10166" s="54" t="str">
        <f t="shared" si="1124"/>
        <v/>
      </c>
    </row>
    <row r="10167" spans="17:25" x14ac:dyDescent="0.25">
      <c r="Q10167" s="47">
        <f t="shared" si="1120"/>
        <v>2019</v>
      </c>
      <c r="R10167" s="48" t="str">
        <f t="shared" si="1118"/>
        <v>20199</v>
      </c>
      <c r="S10167" s="49">
        <v>43729</v>
      </c>
      <c r="T10167" s="55">
        <v>3402.32</v>
      </c>
      <c r="U10167" s="50">
        <f t="shared" si="1119"/>
        <v>3399.4570000000008</v>
      </c>
      <c r="V10167" s="51">
        <f t="shared" si="1121"/>
        <v>3281.0921917808209</v>
      </c>
      <c r="W10167" s="53">
        <f t="shared" si="1122"/>
        <v>7.2830193148041289E-3</v>
      </c>
      <c r="X10167" s="53" t="str">
        <f t="shared" si="1123"/>
        <v/>
      </c>
      <c r="Y10167" s="54" t="str">
        <f t="shared" si="1124"/>
        <v/>
      </c>
    </row>
    <row r="10168" spans="17:25" x14ac:dyDescent="0.25">
      <c r="Q10168" s="47">
        <f t="shared" si="1120"/>
        <v>2019</v>
      </c>
      <c r="R10168" s="48" t="str">
        <f t="shared" si="1118"/>
        <v>20199</v>
      </c>
      <c r="S10168" s="49">
        <v>43730</v>
      </c>
      <c r="T10168" s="55">
        <v>3402.32</v>
      </c>
      <c r="U10168" s="50">
        <f t="shared" si="1119"/>
        <v>3399.4570000000008</v>
      </c>
      <c r="V10168" s="51">
        <f t="shared" si="1121"/>
        <v>3281.0921917808209</v>
      </c>
      <c r="W10168" s="53">
        <f t="shared" si="1122"/>
        <v>0</v>
      </c>
      <c r="X10168" s="53" t="str">
        <f t="shared" si="1123"/>
        <v/>
      </c>
      <c r="Y10168" s="54" t="str">
        <f t="shared" si="1124"/>
        <v/>
      </c>
    </row>
    <row r="10169" spans="17:25" x14ac:dyDescent="0.25">
      <c r="Q10169" s="47">
        <f t="shared" si="1120"/>
        <v>2019</v>
      </c>
      <c r="R10169" s="48" t="str">
        <f t="shared" si="1118"/>
        <v>20199</v>
      </c>
      <c r="S10169" s="49">
        <v>43731</v>
      </c>
      <c r="T10169" s="55">
        <v>3402.32</v>
      </c>
      <c r="U10169" s="50">
        <f t="shared" si="1119"/>
        <v>3399.4570000000008</v>
      </c>
      <c r="V10169" s="51">
        <f t="shared" si="1121"/>
        <v>3281.0921917808209</v>
      </c>
      <c r="W10169" s="53">
        <f t="shared" si="1122"/>
        <v>0</v>
      </c>
      <c r="X10169" s="53" t="str">
        <f t="shared" si="1123"/>
        <v/>
      </c>
      <c r="Y10169" s="54" t="str">
        <f t="shared" si="1124"/>
        <v/>
      </c>
    </row>
    <row r="10170" spans="17:25" x14ac:dyDescent="0.25">
      <c r="Q10170" s="47">
        <f t="shared" si="1120"/>
        <v>2019</v>
      </c>
      <c r="R10170" s="48" t="str">
        <f t="shared" si="1118"/>
        <v>20199</v>
      </c>
      <c r="S10170" s="49">
        <v>43732</v>
      </c>
      <c r="T10170" s="55">
        <v>3437.78</v>
      </c>
      <c r="U10170" s="50">
        <f t="shared" si="1119"/>
        <v>3399.4570000000008</v>
      </c>
      <c r="V10170" s="51">
        <f t="shared" si="1121"/>
        <v>3281.0921917808209</v>
      </c>
      <c r="W10170" s="53">
        <f t="shared" si="1122"/>
        <v>1.0422300077594038E-2</v>
      </c>
      <c r="X10170" s="53" t="str">
        <f t="shared" si="1123"/>
        <v/>
      </c>
      <c r="Y10170" s="54" t="str">
        <f t="shared" si="1124"/>
        <v/>
      </c>
    </row>
    <row r="10171" spans="17:25" x14ac:dyDescent="0.25">
      <c r="Q10171" s="47">
        <f t="shared" si="1120"/>
        <v>2019</v>
      </c>
      <c r="R10171" s="48" t="str">
        <f t="shared" si="1118"/>
        <v>20199</v>
      </c>
      <c r="S10171" s="49">
        <v>43733</v>
      </c>
      <c r="T10171" s="55">
        <v>3438.66</v>
      </c>
      <c r="U10171" s="50">
        <f t="shared" si="1119"/>
        <v>3399.4570000000008</v>
      </c>
      <c r="V10171" s="51">
        <f t="shared" si="1121"/>
        <v>3281.0921917808209</v>
      </c>
      <c r="W10171" s="53">
        <f t="shared" si="1122"/>
        <v>2.5597914933461752E-4</v>
      </c>
      <c r="X10171" s="53" t="str">
        <f t="shared" si="1123"/>
        <v/>
      </c>
      <c r="Y10171" s="54" t="str">
        <f t="shared" si="1124"/>
        <v/>
      </c>
    </row>
    <row r="10172" spans="17:25" x14ac:dyDescent="0.25">
      <c r="Q10172" s="47">
        <f t="shared" si="1120"/>
        <v>2019</v>
      </c>
      <c r="R10172" s="48" t="str">
        <f t="shared" si="1118"/>
        <v>20199</v>
      </c>
      <c r="S10172" s="49">
        <v>43734</v>
      </c>
      <c r="T10172" s="55">
        <v>3451.02</v>
      </c>
      <c r="U10172" s="50">
        <f t="shared" si="1119"/>
        <v>3399.4570000000008</v>
      </c>
      <c r="V10172" s="51">
        <f t="shared" si="1121"/>
        <v>3281.0921917808209</v>
      </c>
      <c r="W10172" s="53">
        <f t="shared" si="1122"/>
        <v>3.5944234091187521E-3</v>
      </c>
      <c r="X10172" s="53" t="str">
        <f t="shared" si="1123"/>
        <v/>
      </c>
      <c r="Y10172" s="54" t="str">
        <f t="shared" si="1124"/>
        <v/>
      </c>
    </row>
    <row r="10173" spans="17:25" x14ac:dyDescent="0.25">
      <c r="Q10173" s="47">
        <f t="shared" si="1120"/>
        <v>2019</v>
      </c>
      <c r="R10173" s="48" t="str">
        <f t="shared" si="1118"/>
        <v>20199</v>
      </c>
      <c r="S10173" s="49">
        <v>43735</v>
      </c>
      <c r="T10173" s="55">
        <v>3435.71</v>
      </c>
      <c r="U10173" s="50">
        <f t="shared" si="1119"/>
        <v>3399.4570000000008</v>
      </c>
      <c r="V10173" s="51">
        <f t="shared" si="1121"/>
        <v>3281.0921917808209</v>
      </c>
      <c r="W10173" s="53">
        <f t="shared" si="1122"/>
        <v>-4.4363695371223422E-3</v>
      </c>
      <c r="X10173" s="53" t="str">
        <f t="shared" si="1123"/>
        <v/>
      </c>
      <c r="Y10173" s="54" t="str">
        <f t="shared" si="1124"/>
        <v/>
      </c>
    </row>
    <row r="10174" spans="17:25" x14ac:dyDescent="0.25">
      <c r="Q10174" s="47">
        <f t="shared" si="1120"/>
        <v>2019</v>
      </c>
      <c r="R10174" s="48" t="str">
        <f t="shared" si="1118"/>
        <v>20199</v>
      </c>
      <c r="S10174" s="49">
        <v>43736</v>
      </c>
      <c r="T10174" s="55">
        <v>3462.01</v>
      </c>
      <c r="U10174" s="50">
        <f t="shared" si="1119"/>
        <v>3399.4570000000008</v>
      </c>
      <c r="V10174" s="51">
        <f t="shared" si="1121"/>
        <v>3281.0921917808209</v>
      </c>
      <c r="W10174" s="53">
        <f t="shared" si="1122"/>
        <v>7.6548952036115114E-3</v>
      </c>
      <c r="X10174" s="53" t="str">
        <f t="shared" si="1123"/>
        <v/>
      </c>
      <c r="Y10174" s="54" t="str">
        <f t="shared" si="1124"/>
        <v/>
      </c>
    </row>
    <row r="10175" spans="17:25" x14ac:dyDescent="0.25">
      <c r="Q10175" s="47">
        <f t="shared" si="1120"/>
        <v>2019</v>
      </c>
      <c r="R10175" s="48" t="str">
        <f t="shared" si="1118"/>
        <v>20199</v>
      </c>
      <c r="S10175" s="49">
        <v>43737</v>
      </c>
      <c r="T10175" s="55">
        <v>3462.01</v>
      </c>
      <c r="U10175" s="50">
        <f t="shared" si="1119"/>
        <v>3399.4570000000008</v>
      </c>
      <c r="V10175" s="51">
        <f t="shared" si="1121"/>
        <v>3281.0921917808209</v>
      </c>
      <c r="W10175" s="53">
        <f t="shared" si="1122"/>
        <v>0</v>
      </c>
      <c r="X10175" s="53" t="str">
        <f t="shared" si="1123"/>
        <v/>
      </c>
      <c r="Y10175" s="54" t="str">
        <f t="shared" si="1124"/>
        <v/>
      </c>
    </row>
    <row r="10176" spans="17:25" x14ac:dyDescent="0.25">
      <c r="Q10176" s="47">
        <f t="shared" si="1120"/>
        <v>2019</v>
      </c>
      <c r="R10176" s="48" t="str">
        <f t="shared" si="1118"/>
        <v>20199</v>
      </c>
      <c r="S10176" s="49">
        <v>43738</v>
      </c>
      <c r="T10176" s="55">
        <v>3462.01</v>
      </c>
      <c r="U10176" s="50">
        <f t="shared" si="1119"/>
        <v>3399.4570000000008</v>
      </c>
      <c r="V10176" s="51">
        <f t="shared" si="1121"/>
        <v>3281.0921917808209</v>
      </c>
      <c r="W10176" s="53">
        <f t="shared" si="1122"/>
        <v>0</v>
      </c>
      <c r="X10176" s="53" t="str">
        <f t="shared" si="1123"/>
        <v/>
      </c>
      <c r="Y10176" s="54" t="str">
        <f t="shared" si="1124"/>
        <v/>
      </c>
    </row>
    <row r="10177" spans="17:25" x14ac:dyDescent="0.25">
      <c r="Q10177" s="47">
        <f t="shared" si="1120"/>
        <v>2019</v>
      </c>
      <c r="R10177" s="48" t="str">
        <f t="shared" si="1118"/>
        <v>201910</v>
      </c>
      <c r="S10177" s="49">
        <v>43739</v>
      </c>
      <c r="T10177" s="55">
        <v>3477.45</v>
      </c>
      <c r="U10177" s="50">
        <f t="shared" si="1119"/>
        <v>3433.311612903226</v>
      </c>
      <c r="V10177" s="51">
        <f t="shared" si="1121"/>
        <v>3281.0921917808209</v>
      </c>
      <c r="W10177" s="53">
        <f t="shared" si="1122"/>
        <v>4.4598369155488538E-3</v>
      </c>
      <c r="X10177" s="53">
        <f t="shared" si="1123"/>
        <v>9.9588295728481047E-3</v>
      </c>
      <c r="Y10177" s="54" t="str">
        <f t="shared" si="1124"/>
        <v/>
      </c>
    </row>
    <row r="10178" spans="17:25" x14ac:dyDescent="0.25">
      <c r="Q10178" s="47">
        <f t="shared" si="1120"/>
        <v>2019</v>
      </c>
      <c r="R10178" s="48" t="str">
        <f t="shared" si="1118"/>
        <v>201910</v>
      </c>
      <c r="S10178" s="49">
        <v>43740</v>
      </c>
      <c r="T10178" s="55">
        <v>3491.29</v>
      </c>
      <c r="U10178" s="50">
        <f t="shared" si="1119"/>
        <v>3433.311612903226</v>
      </c>
      <c r="V10178" s="51">
        <f t="shared" si="1121"/>
        <v>3281.0921917808209</v>
      </c>
      <c r="W10178" s="53">
        <f t="shared" si="1122"/>
        <v>3.9799278206731348E-3</v>
      </c>
      <c r="X10178" s="53" t="str">
        <f t="shared" si="1123"/>
        <v/>
      </c>
      <c r="Y10178" s="54" t="str">
        <f t="shared" si="1124"/>
        <v/>
      </c>
    </row>
    <row r="10179" spans="17:25" x14ac:dyDescent="0.25">
      <c r="Q10179" s="47">
        <f t="shared" si="1120"/>
        <v>2019</v>
      </c>
      <c r="R10179" s="48" t="str">
        <f t="shared" si="1118"/>
        <v>201910</v>
      </c>
      <c r="S10179" s="49">
        <v>43741</v>
      </c>
      <c r="T10179" s="55">
        <v>3497.34</v>
      </c>
      <c r="U10179" s="50">
        <f t="shared" si="1119"/>
        <v>3433.311612903226</v>
      </c>
      <c r="V10179" s="51">
        <f t="shared" si="1121"/>
        <v>3281.0921917808209</v>
      </c>
      <c r="W10179" s="53">
        <f t="shared" si="1122"/>
        <v>1.7328838337691277E-3</v>
      </c>
      <c r="X10179" s="53" t="str">
        <f t="shared" si="1123"/>
        <v/>
      </c>
      <c r="Y10179" s="54" t="str">
        <f t="shared" si="1124"/>
        <v/>
      </c>
    </row>
    <row r="10180" spans="17:25" x14ac:dyDescent="0.25">
      <c r="Q10180" s="47">
        <f t="shared" si="1120"/>
        <v>2019</v>
      </c>
      <c r="R10180" s="48" t="str">
        <f t="shared" si="1118"/>
        <v>201910</v>
      </c>
      <c r="S10180" s="49">
        <v>43742</v>
      </c>
      <c r="T10180" s="55">
        <v>3467.6</v>
      </c>
      <c r="U10180" s="50">
        <f t="shared" si="1119"/>
        <v>3433.311612903226</v>
      </c>
      <c r="V10180" s="51">
        <f t="shared" si="1121"/>
        <v>3281.0921917808209</v>
      </c>
      <c r="W10180" s="53">
        <f t="shared" si="1122"/>
        <v>-8.5036055973969349E-3</v>
      </c>
      <c r="X10180" s="53" t="str">
        <f t="shared" si="1123"/>
        <v/>
      </c>
      <c r="Y10180" s="54" t="str">
        <f t="shared" si="1124"/>
        <v/>
      </c>
    </row>
    <row r="10181" spans="17:25" x14ac:dyDescent="0.25">
      <c r="Q10181" s="47">
        <f t="shared" si="1120"/>
        <v>2019</v>
      </c>
      <c r="R10181" s="48" t="str">
        <f t="shared" si="1118"/>
        <v>201910</v>
      </c>
      <c r="S10181" s="49">
        <v>43743</v>
      </c>
      <c r="T10181" s="55">
        <v>3430.28</v>
      </c>
      <c r="U10181" s="50">
        <f t="shared" si="1119"/>
        <v>3433.311612903226</v>
      </c>
      <c r="V10181" s="51">
        <f t="shared" si="1121"/>
        <v>3281.0921917808209</v>
      </c>
      <c r="W10181" s="53">
        <f t="shared" si="1122"/>
        <v>-1.0762487022724532E-2</v>
      </c>
      <c r="X10181" s="53" t="str">
        <f t="shared" si="1123"/>
        <v/>
      </c>
      <c r="Y10181" s="54" t="str">
        <f t="shared" si="1124"/>
        <v/>
      </c>
    </row>
    <row r="10182" spans="17:25" x14ac:dyDescent="0.25">
      <c r="Q10182" s="47">
        <f t="shared" si="1120"/>
        <v>2019</v>
      </c>
      <c r="R10182" s="48" t="str">
        <f t="shared" si="1118"/>
        <v>201910</v>
      </c>
      <c r="S10182" s="49">
        <v>43744</v>
      </c>
      <c r="T10182" s="55">
        <v>3430.28</v>
      </c>
      <c r="U10182" s="50">
        <f t="shared" si="1119"/>
        <v>3433.311612903226</v>
      </c>
      <c r="V10182" s="51">
        <f t="shared" si="1121"/>
        <v>3281.0921917808209</v>
      </c>
      <c r="W10182" s="53">
        <f t="shared" si="1122"/>
        <v>0</v>
      </c>
      <c r="X10182" s="53" t="str">
        <f t="shared" si="1123"/>
        <v/>
      </c>
      <c r="Y10182" s="54" t="str">
        <f t="shared" si="1124"/>
        <v/>
      </c>
    </row>
    <row r="10183" spans="17:25" x14ac:dyDescent="0.25">
      <c r="Q10183" s="47">
        <f t="shared" si="1120"/>
        <v>2019</v>
      </c>
      <c r="R10183" s="48" t="str">
        <f t="shared" ref="R10183:R10246" si="1125">+YEAR(S10183)&amp;MONTH(S10183)</f>
        <v>201910</v>
      </c>
      <c r="S10183" s="49">
        <v>43745</v>
      </c>
      <c r="T10183" s="55">
        <v>3430.28</v>
      </c>
      <c r="U10183" s="50">
        <f t="shared" ref="U10183:U10246" si="1126">+AVERAGEIF($R$3:$R$12000,R10183,$T$3:$T$12000)</f>
        <v>3433.311612903226</v>
      </c>
      <c r="V10183" s="51">
        <f t="shared" si="1121"/>
        <v>3281.0921917808209</v>
      </c>
      <c r="W10183" s="53">
        <f t="shared" si="1122"/>
        <v>0</v>
      </c>
      <c r="X10183" s="53" t="str">
        <f t="shared" si="1123"/>
        <v/>
      </c>
      <c r="Y10183" s="54" t="str">
        <f t="shared" si="1124"/>
        <v/>
      </c>
    </row>
    <row r="10184" spans="17:25" x14ac:dyDescent="0.25">
      <c r="Q10184" s="47">
        <f t="shared" ref="Q10184:Q10247" si="1127">+YEAR(S10184)</f>
        <v>2019</v>
      </c>
      <c r="R10184" s="48" t="str">
        <f t="shared" si="1125"/>
        <v>201910</v>
      </c>
      <c r="S10184" s="49">
        <v>43746</v>
      </c>
      <c r="T10184" s="55">
        <v>3445.76</v>
      </c>
      <c r="U10184" s="50">
        <f t="shared" si="1126"/>
        <v>3433.311612903226</v>
      </c>
      <c r="V10184" s="51">
        <f t="shared" ref="V10184:V10247" si="1128">+AVERAGEIF($Q$3:$Q$12000,Q10184,$T$3:$T$12000)</f>
        <v>3281.0921917808209</v>
      </c>
      <c r="W10184" s="53">
        <f t="shared" si="1122"/>
        <v>4.5127511456790614E-3</v>
      </c>
      <c r="X10184" s="53" t="str">
        <f t="shared" si="1123"/>
        <v/>
      </c>
      <c r="Y10184" s="54" t="str">
        <f t="shared" si="1124"/>
        <v/>
      </c>
    </row>
    <row r="10185" spans="17:25" x14ac:dyDescent="0.25">
      <c r="Q10185" s="47">
        <f t="shared" si="1127"/>
        <v>2019</v>
      </c>
      <c r="R10185" s="48" t="str">
        <f t="shared" si="1125"/>
        <v>201910</v>
      </c>
      <c r="S10185" s="49">
        <v>43747</v>
      </c>
      <c r="T10185" s="55">
        <v>3452.57</v>
      </c>
      <c r="U10185" s="50">
        <f t="shared" si="1126"/>
        <v>3433.311612903226</v>
      </c>
      <c r="V10185" s="51">
        <f t="shared" si="1128"/>
        <v>3281.0921917808209</v>
      </c>
      <c r="W10185" s="53">
        <f t="shared" ref="W10185:W10248" si="1129">+T10185/T10184-1</f>
        <v>1.9763419390788073E-3</v>
      </c>
      <c r="X10185" s="53" t="str">
        <f t="shared" ref="X10185:X10248" si="1130">IF(U10185/U10184-1=0,"",U10185/U10184-1)</f>
        <v/>
      </c>
      <c r="Y10185" s="54" t="str">
        <f t="shared" ref="Y10185:Y10248" si="1131">+IF(V10185=V10184,"",V10185/V10184-1)</f>
        <v/>
      </c>
    </row>
    <row r="10186" spans="17:25" x14ac:dyDescent="0.25">
      <c r="Q10186" s="47">
        <f t="shared" si="1127"/>
        <v>2019</v>
      </c>
      <c r="R10186" s="48" t="str">
        <f t="shared" si="1125"/>
        <v>201910</v>
      </c>
      <c r="S10186" s="49">
        <v>43748</v>
      </c>
      <c r="T10186" s="55">
        <v>3454.56</v>
      </c>
      <c r="U10186" s="50">
        <f t="shared" si="1126"/>
        <v>3433.311612903226</v>
      </c>
      <c r="V10186" s="51">
        <f t="shared" si="1128"/>
        <v>3281.0921917808209</v>
      </c>
      <c r="W10186" s="53">
        <f t="shared" si="1129"/>
        <v>5.76382231207484E-4</v>
      </c>
      <c r="X10186" s="53" t="str">
        <f t="shared" si="1130"/>
        <v/>
      </c>
      <c r="Y10186" s="54" t="str">
        <f t="shared" si="1131"/>
        <v/>
      </c>
    </row>
    <row r="10187" spans="17:25" x14ac:dyDescent="0.25">
      <c r="Q10187" s="47">
        <f t="shared" si="1127"/>
        <v>2019</v>
      </c>
      <c r="R10187" s="48" t="str">
        <f t="shared" si="1125"/>
        <v>201910</v>
      </c>
      <c r="S10187" s="49">
        <v>43749</v>
      </c>
      <c r="T10187" s="55">
        <v>3458.42</v>
      </c>
      <c r="U10187" s="50">
        <f t="shared" si="1126"/>
        <v>3433.311612903226</v>
      </c>
      <c r="V10187" s="51">
        <f t="shared" si="1128"/>
        <v>3281.0921917808209</v>
      </c>
      <c r="W10187" s="53">
        <f t="shared" si="1129"/>
        <v>1.1173637163632844E-3</v>
      </c>
      <c r="X10187" s="53" t="str">
        <f t="shared" si="1130"/>
        <v/>
      </c>
      <c r="Y10187" s="54" t="str">
        <f t="shared" si="1131"/>
        <v/>
      </c>
    </row>
    <row r="10188" spans="17:25" x14ac:dyDescent="0.25">
      <c r="Q10188" s="47">
        <f t="shared" si="1127"/>
        <v>2019</v>
      </c>
      <c r="R10188" s="48" t="str">
        <f t="shared" si="1125"/>
        <v>201910</v>
      </c>
      <c r="S10188" s="49">
        <v>43750</v>
      </c>
      <c r="T10188" s="55">
        <v>3431.46</v>
      </c>
      <c r="U10188" s="50">
        <f t="shared" si="1126"/>
        <v>3433.311612903226</v>
      </c>
      <c r="V10188" s="51">
        <f t="shared" si="1128"/>
        <v>3281.0921917808209</v>
      </c>
      <c r="W10188" s="53">
        <f t="shared" si="1129"/>
        <v>-7.7954672943135739E-3</v>
      </c>
      <c r="X10188" s="53" t="str">
        <f t="shared" si="1130"/>
        <v/>
      </c>
      <c r="Y10188" s="54" t="str">
        <f t="shared" si="1131"/>
        <v/>
      </c>
    </row>
    <row r="10189" spans="17:25" x14ac:dyDescent="0.25">
      <c r="Q10189" s="47">
        <f t="shared" si="1127"/>
        <v>2019</v>
      </c>
      <c r="R10189" s="48" t="str">
        <f t="shared" si="1125"/>
        <v>201910</v>
      </c>
      <c r="S10189" s="49">
        <v>43751</v>
      </c>
      <c r="T10189" s="55">
        <v>3431.46</v>
      </c>
      <c r="U10189" s="50">
        <f t="shared" si="1126"/>
        <v>3433.311612903226</v>
      </c>
      <c r="V10189" s="51">
        <f t="shared" si="1128"/>
        <v>3281.0921917808209</v>
      </c>
      <c r="W10189" s="53">
        <f t="shared" si="1129"/>
        <v>0</v>
      </c>
      <c r="X10189" s="53" t="str">
        <f t="shared" si="1130"/>
        <v/>
      </c>
      <c r="Y10189" s="54" t="str">
        <f t="shared" si="1131"/>
        <v/>
      </c>
    </row>
    <row r="10190" spans="17:25" x14ac:dyDescent="0.25">
      <c r="Q10190" s="47">
        <f t="shared" si="1127"/>
        <v>2019</v>
      </c>
      <c r="R10190" s="48" t="str">
        <f t="shared" si="1125"/>
        <v>201910</v>
      </c>
      <c r="S10190" s="49">
        <v>43752</v>
      </c>
      <c r="T10190" s="55">
        <v>3431.46</v>
      </c>
      <c r="U10190" s="50">
        <f t="shared" si="1126"/>
        <v>3433.311612903226</v>
      </c>
      <c r="V10190" s="51">
        <f t="shared" si="1128"/>
        <v>3281.0921917808209</v>
      </c>
      <c r="W10190" s="53">
        <f t="shared" si="1129"/>
        <v>0</v>
      </c>
      <c r="X10190" s="53" t="str">
        <f t="shared" si="1130"/>
        <v/>
      </c>
      <c r="Y10190" s="54" t="str">
        <f t="shared" si="1131"/>
        <v/>
      </c>
    </row>
    <row r="10191" spans="17:25" x14ac:dyDescent="0.25">
      <c r="Q10191" s="47">
        <f t="shared" si="1127"/>
        <v>2019</v>
      </c>
      <c r="R10191" s="48" t="str">
        <f t="shared" si="1125"/>
        <v>201910</v>
      </c>
      <c r="S10191" s="49">
        <v>43753</v>
      </c>
      <c r="T10191" s="55">
        <v>3431.46</v>
      </c>
      <c r="U10191" s="50">
        <f t="shared" si="1126"/>
        <v>3433.311612903226</v>
      </c>
      <c r="V10191" s="51">
        <f t="shared" si="1128"/>
        <v>3281.0921917808209</v>
      </c>
      <c r="W10191" s="53">
        <f t="shared" si="1129"/>
        <v>0</v>
      </c>
      <c r="X10191" s="53" t="str">
        <f t="shared" si="1130"/>
        <v/>
      </c>
      <c r="Y10191" s="54" t="str">
        <f t="shared" si="1131"/>
        <v/>
      </c>
    </row>
    <row r="10192" spans="17:25" x14ac:dyDescent="0.25">
      <c r="Q10192" s="47">
        <f t="shared" si="1127"/>
        <v>2019</v>
      </c>
      <c r="R10192" s="48" t="str">
        <f t="shared" si="1125"/>
        <v>201910</v>
      </c>
      <c r="S10192" s="49">
        <v>43754</v>
      </c>
      <c r="T10192" s="55">
        <v>3451.33</v>
      </c>
      <c r="U10192" s="50">
        <f t="shared" si="1126"/>
        <v>3433.311612903226</v>
      </c>
      <c r="V10192" s="51">
        <f t="shared" si="1128"/>
        <v>3281.0921917808209</v>
      </c>
      <c r="W10192" s="53">
        <f t="shared" si="1129"/>
        <v>5.7905381382852283E-3</v>
      </c>
      <c r="X10192" s="53" t="str">
        <f t="shared" si="1130"/>
        <v/>
      </c>
      <c r="Y10192" s="54" t="str">
        <f t="shared" si="1131"/>
        <v/>
      </c>
    </row>
    <row r="10193" spans="17:25" x14ac:dyDescent="0.25">
      <c r="Q10193" s="47">
        <f t="shared" si="1127"/>
        <v>2019</v>
      </c>
      <c r="R10193" s="48" t="str">
        <f t="shared" si="1125"/>
        <v>201910</v>
      </c>
      <c r="S10193" s="49">
        <v>43755</v>
      </c>
      <c r="T10193" s="55">
        <v>3459.55</v>
      </c>
      <c r="U10193" s="50">
        <f t="shared" si="1126"/>
        <v>3433.311612903226</v>
      </c>
      <c r="V10193" s="51">
        <f t="shared" si="1128"/>
        <v>3281.0921917808209</v>
      </c>
      <c r="W10193" s="53">
        <f t="shared" si="1129"/>
        <v>2.381690536691794E-3</v>
      </c>
      <c r="X10193" s="53" t="str">
        <f t="shared" si="1130"/>
        <v/>
      </c>
      <c r="Y10193" s="54" t="str">
        <f t="shared" si="1131"/>
        <v/>
      </c>
    </row>
    <row r="10194" spans="17:25" x14ac:dyDescent="0.25">
      <c r="Q10194" s="47">
        <f t="shared" si="1127"/>
        <v>2019</v>
      </c>
      <c r="R10194" s="48" t="str">
        <f t="shared" si="1125"/>
        <v>201910</v>
      </c>
      <c r="S10194" s="49">
        <v>43756</v>
      </c>
      <c r="T10194" s="55">
        <v>3465.35</v>
      </c>
      <c r="U10194" s="50">
        <f t="shared" si="1126"/>
        <v>3433.311612903226</v>
      </c>
      <c r="V10194" s="51">
        <f t="shared" si="1128"/>
        <v>3281.0921917808209</v>
      </c>
      <c r="W10194" s="53">
        <f t="shared" si="1129"/>
        <v>1.6765186223641759E-3</v>
      </c>
      <c r="X10194" s="53" t="str">
        <f t="shared" si="1130"/>
        <v/>
      </c>
      <c r="Y10194" s="54" t="str">
        <f t="shared" si="1131"/>
        <v/>
      </c>
    </row>
    <row r="10195" spans="17:25" x14ac:dyDescent="0.25">
      <c r="Q10195" s="47">
        <f t="shared" si="1127"/>
        <v>2019</v>
      </c>
      <c r="R10195" s="48" t="str">
        <f t="shared" si="1125"/>
        <v>201910</v>
      </c>
      <c r="S10195" s="49">
        <v>43757</v>
      </c>
      <c r="T10195" s="55">
        <v>3428.63</v>
      </c>
      <c r="U10195" s="50">
        <f t="shared" si="1126"/>
        <v>3433.311612903226</v>
      </c>
      <c r="V10195" s="51">
        <f t="shared" si="1128"/>
        <v>3281.0921917808209</v>
      </c>
      <c r="W10195" s="53">
        <f t="shared" si="1129"/>
        <v>-1.0596332260810581E-2</v>
      </c>
      <c r="X10195" s="53" t="str">
        <f t="shared" si="1130"/>
        <v/>
      </c>
      <c r="Y10195" s="54" t="str">
        <f t="shared" si="1131"/>
        <v/>
      </c>
    </row>
    <row r="10196" spans="17:25" x14ac:dyDescent="0.25">
      <c r="Q10196" s="47">
        <f t="shared" si="1127"/>
        <v>2019</v>
      </c>
      <c r="R10196" s="48" t="str">
        <f t="shared" si="1125"/>
        <v>201910</v>
      </c>
      <c r="S10196" s="49">
        <v>43758</v>
      </c>
      <c r="T10196" s="55">
        <v>3428.63</v>
      </c>
      <c r="U10196" s="50">
        <f t="shared" si="1126"/>
        <v>3433.311612903226</v>
      </c>
      <c r="V10196" s="51">
        <f t="shared" si="1128"/>
        <v>3281.0921917808209</v>
      </c>
      <c r="W10196" s="53">
        <f t="shared" si="1129"/>
        <v>0</v>
      </c>
      <c r="X10196" s="53" t="str">
        <f t="shared" si="1130"/>
        <v/>
      </c>
      <c r="Y10196" s="54" t="str">
        <f t="shared" si="1131"/>
        <v/>
      </c>
    </row>
    <row r="10197" spans="17:25" x14ac:dyDescent="0.25">
      <c r="Q10197" s="47">
        <f t="shared" si="1127"/>
        <v>2019</v>
      </c>
      <c r="R10197" s="48" t="str">
        <f t="shared" si="1125"/>
        <v>201910</v>
      </c>
      <c r="S10197" s="49">
        <v>43759</v>
      </c>
      <c r="T10197" s="55">
        <v>3428.63</v>
      </c>
      <c r="U10197" s="50">
        <f t="shared" si="1126"/>
        <v>3433.311612903226</v>
      </c>
      <c r="V10197" s="51">
        <f t="shared" si="1128"/>
        <v>3281.0921917808209</v>
      </c>
      <c r="W10197" s="53">
        <f t="shared" si="1129"/>
        <v>0</v>
      </c>
      <c r="X10197" s="53" t="str">
        <f t="shared" si="1130"/>
        <v/>
      </c>
      <c r="Y10197" s="54" t="str">
        <f t="shared" si="1131"/>
        <v/>
      </c>
    </row>
    <row r="10198" spans="17:25" x14ac:dyDescent="0.25">
      <c r="Q10198" s="47">
        <f t="shared" si="1127"/>
        <v>2019</v>
      </c>
      <c r="R10198" s="48" t="str">
        <f t="shared" si="1125"/>
        <v>201910</v>
      </c>
      <c r="S10198" s="49">
        <v>43760</v>
      </c>
      <c r="T10198" s="55">
        <v>3442.78</v>
      </c>
      <c r="U10198" s="50">
        <f t="shared" si="1126"/>
        <v>3433.311612903226</v>
      </c>
      <c r="V10198" s="51">
        <f t="shared" si="1128"/>
        <v>3281.0921917808209</v>
      </c>
      <c r="W10198" s="53">
        <f t="shared" si="1129"/>
        <v>4.1270128301975628E-3</v>
      </c>
      <c r="X10198" s="53" t="str">
        <f t="shared" si="1130"/>
        <v/>
      </c>
      <c r="Y10198" s="54" t="str">
        <f t="shared" si="1131"/>
        <v/>
      </c>
    </row>
    <row r="10199" spans="17:25" x14ac:dyDescent="0.25">
      <c r="Q10199" s="47">
        <f t="shared" si="1127"/>
        <v>2019</v>
      </c>
      <c r="R10199" s="48" t="str">
        <f t="shared" si="1125"/>
        <v>201910</v>
      </c>
      <c r="S10199" s="49">
        <v>43761</v>
      </c>
      <c r="T10199" s="55">
        <v>3430.3</v>
      </c>
      <c r="U10199" s="50">
        <f t="shared" si="1126"/>
        <v>3433.311612903226</v>
      </c>
      <c r="V10199" s="51">
        <f t="shared" si="1128"/>
        <v>3281.0921917808209</v>
      </c>
      <c r="W10199" s="53">
        <f t="shared" si="1129"/>
        <v>-3.6249774891221609E-3</v>
      </c>
      <c r="X10199" s="53" t="str">
        <f t="shared" si="1130"/>
        <v/>
      </c>
      <c r="Y10199" s="54" t="str">
        <f t="shared" si="1131"/>
        <v/>
      </c>
    </row>
    <row r="10200" spans="17:25" x14ac:dyDescent="0.25">
      <c r="Q10200" s="47">
        <f t="shared" si="1127"/>
        <v>2019</v>
      </c>
      <c r="R10200" s="48" t="str">
        <f t="shared" si="1125"/>
        <v>201910</v>
      </c>
      <c r="S10200" s="49">
        <v>43762</v>
      </c>
      <c r="T10200" s="55">
        <v>3409.29</v>
      </c>
      <c r="U10200" s="50">
        <f t="shared" si="1126"/>
        <v>3433.311612903226</v>
      </c>
      <c r="V10200" s="51">
        <f t="shared" si="1128"/>
        <v>3281.0921917808209</v>
      </c>
      <c r="W10200" s="53">
        <f t="shared" si="1129"/>
        <v>-6.1248287321808981E-3</v>
      </c>
      <c r="X10200" s="53" t="str">
        <f t="shared" si="1130"/>
        <v/>
      </c>
      <c r="Y10200" s="54" t="str">
        <f t="shared" si="1131"/>
        <v/>
      </c>
    </row>
    <row r="10201" spans="17:25" x14ac:dyDescent="0.25">
      <c r="Q10201" s="47">
        <f t="shared" si="1127"/>
        <v>2019</v>
      </c>
      <c r="R10201" s="48" t="str">
        <f t="shared" si="1125"/>
        <v>201910</v>
      </c>
      <c r="S10201" s="49">
        <v>43763</v>
      </c>
      <c r="T10201" s="55">
        <v>3387.72</v>
      </c>
      <c r="U10201" s="50">
        <f t="shared" si="1126"/>
        <v>3433.311612903226</v>
      </c>
      <c r="V10201" s="51">
        <f t="shared" si="1128"/>
        <v>3281.0921917808209</v>
      </c>
      <c r="W10201" s="53">
        <f t="shared" si="1129"/>
        <v>-6.3268305130981251E-3</v>
      </c>
      <c r="X10201" s="53" t="str">
        <f t="shared" si="1130"/>
        <v/>
      </c>
      <c r="Y10201" s="54" t="str">
        <f t="shared" si="1131"/>
        <v/>
      </c>
    </row>
    <row r="10202" spans="17:25" x14ac:dyDescent="0.25">
      <c r="Q10202" s="47">
        <f t="shared" si="1127"/>
        <v>2019</v>
      </c>
      <c r="R10202" s="48" t="str">
        <f t="shared" si="1125"/>
        <v>201910</v>
      </c>
      <c r="S10202" s="49">
        <v>43764</v>
      </c>
      <c r="T10202" s="55">
        <v>3395.25</v>
      </c>
      <c r="U10202" s="50">
        <f t="shared" si="1126"/>
        <v>3433.311612903226</v>
      </c>
      <c r="V10202" s="51">
        <f t="shared" si="1128"/>
        <v>3281.0921917808209</v>
      </c>
      <c r="W10202" s="53">
        <f t="shared" si="1129"/>
        <v>2.2227338741100944E-3</v>
      </c>
      <c r="X10202" s="53" t="str">
        <f t="shared" si="1130"/>
        <v/>
      </c>
      <c r="Y10202" s="54" t="str">
        <f t="shared" si="1131"/>
        <v/>
      </c>
    </row>
    <row r="10203" spans="17:25" x14ac:dyDescent="0.25">
      <c r="Q10203" s="47">
        <f t="shared" si="1127"/>
        <v>2019</v>
      </c>
      <c r="R10203" s="48" t="str">
        <f t="shared" si="1125"/>
        <v>201910</v>
      </c>
      <c r="S10203" s="49">
        <v>43765</v>
      </c>
      <c r="T10203" s="55">
        <v>3395.25</v>
      </c>
      <c r="U10203" s="50">
        <f t="shared" si="1126"/>
        <v>3433.311612903226</v>
      </c>
      <c r="V10203" s="51">
        <f t="shared" si="1128"/>
        <v>3281.0921917808209</v>
      </c>
      <c r="W10203" s="53">
        <f t="shared" si="1129"/>
        <v>0</v>
      </c>
      <c r="X10203" s="53" t="str">
        <f t="shared" si="1130"/>
        <v/>
      </c>
      <c r="Y10203" s="54" t="str">
        <f t="shared" si="1131"/>
        <v/>
      </c>
    </row>
    <row r="10204" spans="17:25" x14ac:dyDescent="0.25">
      <c r="Q10204" s="47">
        <f t="shared" si="1127"/>
        <v>2019</v>
      </c>
      <c r="R10204" s="48" t="str">
        <f t="shared" si="1125"/>
        <v>201910</v>
      </c>
      <c r="S10204" s="49">
        <v>43766</v>
      </c>
      <c r="T10204" s="55">
        <v>3395.25</v>
      </c>
      <c r="U10204" s="50">
        <f t="shared" si="1126"/>
        <v>3433.311612903226</v>
      </c>
      <c r="V10204" s="51">
        <f t="shared" si="1128"/>
        <v>3281.0921917808209</v>
      </c>
      <c r="W10204" s="53">
        <f t="shared" si="1129"/>
        <v>0</v>
      </c>
      <c r="X10204" s="53" t="str">
        <f t="shared" si="1130"/>
        <v/>
      </c>
      <c r="Y10204" s="54" t="str">
        <f t="shared" si="1131"/>
        <v/>
      </c>
    </row>
    <row r="10205" spans="17:25" x14ac:dyDescent="0.25">
      <c r="Q10205" s="47">
        <f t="shared" si="1127"/>
        <v>2019</v>
      </c>
      <c r="R10205" s="48" t="str">
        <f t="shared" si="1125"/>
        <v>201910</v>
      </c>
      <c r="S10205" s="49">
        <v>43767</v>
      </c>
      <c r="T10205" s="55">
        <v>3382.19</v>
      </c>
      <c r="U10205" s="50">
        <f t="shared" si="1126"/>
        <v>3433.311612903226</v>
      </c>
      <c r="V10205" s="51">
        <f t="shared" si="1128"/>
        <v>3281.0921917808209</v>
      </c>
      <c r="W10205" s="53">
        <f t="shared" si="1129"/>
        <v>-3.8465503276636781E-3</v>
      </c>
      <c r="X10205" s="53" t="str">
        <f t="shared" si="1130"/>
        <v/>
      </c>
      <c r="Y10205" s="54" t="str">
        <f t="shared" si="1131"/>
        <v/>
      </c>
    </row>
    <row r="10206" spans="17:25" x14ac:dyDescent="0.25">
      <c r="Q10206" s="47">
        <f t="shared" si="1127"/>
        <v>2019</v>
      </c>
      <c r="R10206" s="48" t="str">
        <f t="shared" si="1125"/>
        <v>201910</v>
      </c>
      <c r="S10206" s="49">
        <v>43768</v>
      </c>
      <c r="T10206" s="55">
        <v>3380.9</v>
      </c>
      <c r="U10206" s="50">
        <f t="shared" si="1126"/>
        <v>3433.311612903226</v>
      </c>
      <c r="V10206" s="51">
        <f t="shared" si="1128"/>
        <v>3281.0921917808209</v>
      </c>
      <c r="W10206" s="53">
        <f t="shared" si="1129"/>
        <v>-3.8140967834454642E-4</v>
      </c>
      <c r="X10206" s="53" t="str">
        <f t="shared" si="1130"/>
        <v/>
      </c>
      <c r="Y10206" s="54" t="str">
        <f t="shared" si="1131"/>
        <v/>
      </c>
    </row>
    <row r="10207" spans="17:25" x14ac:dyDescent="0.25">
      <c r="Q10207" s="47">
        <f t="shared" si="1127"/>
        <v>2019</v>
      </c>
      <c r="R10207" s="48" t="str">
        <f t="shared" si="1125"/>
        <v>201910</v>
      </c>
      <c r="S10207" s="49">
        <v>43769</v>
      </c>
      <c r="T10207" s="55">
        <v>3389.94</v>
      </c>
      <c r="U10207" s="50">
        <f t="shared" si="1126"/>
        <v>3433.311612903226</v>
      </c>
      <c r="V10207" s="51">
        <f t="shared" si="1128"/>
        <v>3281.0921917808209</v>
      </c>
      <c r="W10207" s="53">
        <f t="shared" si="1129"/>
        <v>2.6738442426572639E-3</v>
      </c>
      <c r="X10207" s="53" t="str">
        <f t="shared" si="1130"/>
        <v/>
      </c>
      <c r="Y10207" s="54" t="str">
        <f t="shared" si="1131"/>
        <v/>
      </c>
    </row>
    <row r="10208" spans="17:25" x14ac:dyDescent="0.25">
      <c r="Q10208" s="47">
        <f t="shared" si="1127"/>
        <v>2019</v>
      </c>
      <c r="R10208" s="48" t="str">
        <f t="shared" si="1125"/>
        <v>201911</v>
      </c>
      <c r="S10208" s="49">
        <v>43770</v>
      </c>
      <c r="T10208" s="55">
        <v>3383.29</v>
      </c>
      <c r="U10208" s="50">
        <f t="shared" si="1126"/>
        <v>3401.4730000000004</v>
      </c>
      <c r="V10208" s="51">
        <f t="shared" si="1128"/>
        <v>3281.0921917808209</v>
      </c>
      <c r="W10208" s="53">
        <f t="shared" si="1129"/>
        <v>-1.9616866375216091E-3</v>
      </c>
      <c r="X10208" s="53">
        <f t="shared" si="1130"/>
        <v>-9.2734410659284228E-3</v>
      </c>
      <c r="Y10208" s="54" t="str">
        <f t="shared" si="1131"/>
        <v/>
      </c>
    </row>
    <row r="10209" spans="17:25" x14ac:dyDescent="0.25">
      <c r="Q10209" s="47">
        <f t="shared" si="1127"/>
        <v>2019</v>
      </c>
      <c r="R10209" s="48" t="str">
        <f t="shared" si="1125"/>
        <v>201911</v>
      </c>
      <c r="S10209" s="49">
        <v>43771</v>
      </c>
      <c r="T10209" s="55">
        <v>3339.19</v>
      </c>
      <c r="U10209" s="50">
        <f t="shared" si="1126"/>
        <v>3401.4730000000004</v>
      </c>
      <c r="V10209" s="51">
        <f t="shared" si="1128"/>
        <v>3281.0921917808209</v>
      </c>
      <c r="W10209" s="53">
        <f t="shared" si="1129"/>
        <v>-1.3034649704873003E-2</v>
      </c>
      <c r="X10209" s="53" t="str">
        <f t="shared" si="1130"/>
        <v/>
      </c>
      <c r="Y10209" s="54" t="str">
        <f t="shared" si="1131"/>
        <v/>
      </c>
    </row>
    <row r="10210" spans="17:25" x14ac:dyDescent="0.25">
      <c r="Q10210" s="47">
        <f t="shared" si="1127"/>
        <v>2019</v>
      </c>
      <c r="R10210" s="48" t="str">
        <f t="shared" si="1125"/>
        <v>201911</v>
      </c>
      <c r="S10210" s="49">
        <v>43772</v>
      </c>
      <c r="T10210" s="55">
        <v>3339.19</v>
      </c>
      <c r="U10210" s="50">
        <f t="shared" si="1126"/>
        <v>3401.4730000000004</v>
      </c>
      <c r="V10210" s="51">
        <f t="shared" si="1128"/>
        <v>3281.0921917808209</v>
      </c>
      <c r="W10210" s="53">
        <f t="shared" si="1129"/>
        <v>0</v>
      </c>
      <c r="X10210" s="53" t="str">
        <f t="shared" si="1130"/>
        <v/>
      </c>
      <c r="Y10210" s="54" t="str">
        <f t="shared" si="1131"/>
        <v/>
      </c>
    </row>
    <row r="10211" spans="17:25" x14ac:dyDescent="0.25">
      <c r="Q10211" s="47">
        <f t="shared" si="1127"/>
        <v>2019</v>
      </c>
      <c r="R10211" s="48" t="str">
        <f t="shared" si="1125"/>
        <v>201911</v>
      </c>
      <c r="S10211" s="49">
        <v>43773</v>
      </c>
      <c r="T10211" s="55">
        <v>3339.19</v>
      </c>
      <c r="U10211" s="50">
        <f t="shared" si="1126"/>
        <v>3401.4730000000004</v>
      </c>
      <c r="V10211" s="51">
        <f t="shared" si="1128"/>
        <v>3281.0921917808209</v>
      </c>
      <c r="W10211" s="53">
        <f t="shared" si="1129"/>
        <v>0</v>
      </c>
      <c r="X10211" s="53" t="str">
        <f t="shared" si="1130"/>
        <v/>
      </c>
      <c r="Y10211" s="54" t="str">
        <f t="shared" si="1131"/>
        <v/>
      </c>
    </row>
    <row r="10212" spans="17:25" x14ac:dyDescent="0.25">
      <c r="Q10212" s="47">
        <f t="shared" si="1127"/>
        <v>2019</v>
      </c>
      <c r="R10212" s="48" t="str">
        <f t="shared" si="1125"/>
        <v>201911</v>
      </c>
      <c r="S10212" s="49">
        <v>43774</v>
      </c>
      <c r="T10212" s="55">
        <v>3339.19</v>
      </c>
      <c r="U10212" s="50">
        <f t="shared" si="1126"/>
        <v>3401.4730000000004</v>
      </c>
      <c r="V10212" s="51">
        <f t="shared" si="1128"/>
        <v>3281.0921917808209</v>
      </c>
      <c r="W10212" s="53">
        <f t="shared" si="1129"/>
        <v>0</v>
      </c>
      <c r="X10212" s="53" t="str">
        <f t="shared" si="1130"/>
        <v/>
      </c>
      <c r="Y10212" s="54" t="str">
        <f t="shared" si="1131"/>
        <v/>
      </c>
    </row>
    <row r="10213" spans="17:25" x14ac:dyDescent="0.25">
      <c r="Q10213" s="47">
        <f t="shared" si="1127"/>
        <v>2019</v>
      </c>
      <c r="R10213" s="48" t="str">
        <f t="shared" si="1125"/>
        <v>201911</v>
      </c>
      <c r="S10213" s="49">
        <v>43775</v>
      </c>
      <c r="T10213" s="55">
        <v>3318.47</v>
      </c>
      <c r="U10213" s="50">
        <f t="shared" si="1126"/>
        <v>3401.4730000000004</v>
      </c>
      <c r="V10213" s="51">
        <f t="shared" si="1128"/>
        <v>3281.0921917808209</v>
      </c>
      <c r="W10213" s="53">
        <f t="shared" si="1129"/>
        <v>-6.2050976434405714E-3</v>
      </c>
      <c r="X10213" s="53" t="str">
        <f t="shared" si="1130"/>
        <v/>
      </c>
      <c r="Y10213" s="54" t="str">
        <f t="shared" si="1131"/>
        <v/>
      </c>
    </row>
    <row r="10214" spans="17:25" x14ac:dyDescent="0.25">
      <c r="Q10214" s="47">
        <f t="shared" si="1127"/>
        <v>2019</v>
      </c>
      <c r="R10214" s="48" t="str">
        <f t="shared" si="1125"/>
        <v>201911</v>
      </c>
      <c r="S10214" s="49">
        <v>43776</v>
      </c>
      <c r="T10214" s="55">
        <v>3319.64</v>
      </c>
      <c r="U10214" s="50">
        <f t="shared" si="1126"/>
        <v>3401.4730000000004</v>
      </c>
      <c r="V10214" s="51">
        <f t="shared" si="1128"/>
        <v>3281.0921917808209</v>
      </c>
      <c r="W10214" s="53">
        <f t="shared" si="1129"/>
        <v>3.5257211907890884E-4</v>
      </c>
      <c r="X10214" s="53" t="str">
        <f t="shared" si="1130"/>
        <v/>
      </c>
      <c r="Y10214" s="54" t="str">
        <f t="shared" si="1131"/>
        <v/>
      </c>
    </row>
    <row r="10215" spans="17:25" x14ac:dyDescent="0.25">
      <c r="Q10215" s="47">
        <f t="shared" si="1127"/>
        <v>2019</v>
      </c>
      <c r="R10215" s="48" t="str">
        <f t="shared" si="1125"/>
        <v>201911</v>
      </c>
      <c r="S10215" s="49">
        <v>43777</v>
      </c>
      <c r="T10215" s="55">
        <v>3327.02</v>
      </c>
      <c r="U10215" s="50">
        <f t="shared" si="1126"/>
        <v>3401.4730000000004</v>
      </c>
      <c r="V10215" s="51">
        <f t="shared" si="1128"/>
        <v>3281.0921917808209</v>
      </c>
      <c r="W10215" s="53">
        <f t="shared" si="1129"/>
        <v>2.2231326288393305E-3</v>
      </c>
      <c r="X10215" s="53" t="str">
        <f t="shared" si="1130"/>
        <v/>
      </c>
      <c r="Y10215" s="54" t="str">
        <f t="shared" si="1131"/>
        <v/>
      </c>
    </row>
    <row r="10216" spans="17:25" x14ac:dyDescent="0.25">
      <c r="Q10216" s="47">
        <f t="shared" si="1127"/>
        <v>2019</v>
      </c>
      <c r="R10216" s="48" t="str">
        <f t="shared" si="1125"/>
        <v>201911</v>
      </c>
      <c r="S10216" s="49">
        <v>43778</v>
      </c>
      <c r="T10216" s="55">
        <v>3341.01</v>
      </c>
      <c r="U10216" s="50">
        <f t="shared" si="1126"/>
        <v>3401.4730000000004</v>
      </c>
      <c r="V10216" s="51">
        <f t="shared" si="1128"/>
        <v>3281.0921917808209</v>
      </c>
      <c r="W10216" s="53">
        <f t="shared" si="1129"/>
        <v>4.2049642021990685E-3</v>
      </c>
      <c r="X10216" s="53" t="str">
        <f t="shared" si="1130"/>
        <v/>
      </c>
      <c r="Y10216" s="54" t="str">
        <f t="shared" si="1131"/>
        <v/>
      </c>
    </row>
    <row r="10217" spans="17:25" x14ac:dyDescent="0.25">
      <c r="Q10217" s="47">
        <f t="shared" si="1127"/>
        <v>2019</v>
      </c>
      <c r="R10217" s="48" t="str">
        <f t="shared" si="1125"/>
        <v>201911</v>
      </c>
      <c r="S10217" s="49">
        <v>43779</v>
      </c>
      <c r="T10217" s="55">
        <v>3341.01</v>
      </c>
      <c r="U10217" s="50">
        <f t="shared" si="1126"/>
        <v>3401.4730000000004</v>
      </c>
      <c r="V10217" s="51">
        <f t="shared" si="1128"/>
        <v>3281.0921917808209</v>
      </c>
      <c r="W10217" s="53">
        <f t="shared" si="1129"/>
        <v>0</v>
      </c>
      <c r="X10217" s="53" t="str">
        <f t="shared" si="1130"/>
        <v/>
      </c>
      <c r="Y10217" s="54" t="str">
        <f t="shared" si="1131"/>
        <v/>
      </c>
    </row>
    <row r="10218" spans="17:25" x14ac:dyDescent="0.25">
      <c r="Q10218" s="47">
        <f t="shared" si="1127"/>
        <v>2019</v>
      </c>
      <c r="R10218" s="48" t="str">
        <f t="shared" si="1125"/>
        <v>201911</v>
      </c>
      <c r="S10218" s="49">
        <v>43780</v>
      </c>
      <c r="T10218" s="55">
        <v>3341.01</v>
      </c>
      <c r="U10218" s="50">
        <f t="shared" si="1126"/>
        <v>3401.4730000000004</v>
      </c>
      <c r="V10218" s="51">
        <f t="shared" si="1128"/>
        <v>3281.0921917808209</v>
      </c>
      <c r="W10218" s="53">
        <f t="shared" si="1129"/>
        <v>0</v>
      </c>
      <c r="X10218" s="53" t="str">
        <f t="shared" si="1130"/>
        <v/>
      </c>
      <c r="Y10218" s="54" t="str">
        <f t="shared" si="1131"/>
        <v/>
      </c>
    </row>
    <row r="10219" spans="17:25" x14ac:dyDescent="0.25">
      <c r="Q10219" s="47">
        <f t="shared" si="1127"/>
        <v>2019</v>
      </c>
      <c r="R10219" s="48" t="str">
        <f t="shared" si="1125"/>
        <v>201911</v>
      </c>
      <c r="S10219" s="49">
        <v>43781</v>
      </c>
      <c r="T10219" s="55">
        <v>3341.01</v>
      </c>
      <c r="U10219" s="50">
        <f t="shared" si="1126"/>
        <v>3401.4730000000004</v>
      </c>
      <c r="V10219" s="51">
        <f t="shared" si="1128"/>
        <v>3281.0921917808209</v>
      </c>
      <c r="W10219" s="53">
        <f t="shared" si="1129"/>
        <v>0</v>
      </c>
      <c r="X10219" s="53" t="str">
        <f t="shared" si="1130"/>
        <v/>
      </c>
      <c r="Y10219" s="54" t="str">
        <f t="shared" si="1131"/>
        <v/>
      </c>
    </row>
    <row r="10220" spans="17:25" x14ac:dyDescent="0.25">
      <c r="Q10220" s="47">
        <f t="shared" si="1127"/>
        <v>2019</v>
      </c>
      <c r="R10220" s="48" t="str">
        <f t="shared" si="1125"/>
        <v>201911</v>
      </c>
      <c r="S10220" s="49">
        <v>43782</v>
      </c>
      <c r="T10220" s="55">
        <v>3384.21</v>
      </c>
      <c r="U10220" s="50">
        <f t="shared" si="1126"/>
        <v>3401.4730000000004</v>
      </c>
      <c r="V10220" s="51">
        <f t="shared" si="1128"/>
        <v>3281.0921917808209</v>
      </c>
      <c r="W10220" s="53">
        <f t="shared" si="1129"/>
        <v>1.2930221699426259E-2</v>
      </c>
      <c r="X10220" s="53" t="str">
        <f t="shared" si="1130"/>
        <v/>
      </c>
      <c r="Y10220" s="54" t="str">
        <f t="shared" si="1131"/>
        <v/>
      </c>
    </row>
    <row r="10221" spans="17:25" x14ac:dyDescent="0.25">
      <c r="Q10221" s="47">
        <f t="shared" si="1127"/>
        <v>2019</v>
      </c>
      <c r="R10221" s="48" t="str">
        <f t="shared" si="1125"/>
        <v>201911</v>
      </c>
      <c r="S10221" s="49">
        <v>43783</v>
      </c>
      <c r="T10221" s="55">
        <v>3441.89</v>
      </c>
      <c r="U10221" s="50">
        <f t="shared" si="1126"/>
        <v>3401.4730000000004</v>
      </c>
      <c r="V10221" s="51">
        <f t="shared" si="1128"/>
        <v>3281.0921917808209</v>
      </c>
      <c r="W10221" s="53">
        <f t="shared" si="1129"/>
        <v>1.704385957136223E-2</v>
      </c>
      <c r="X10221" s="53" t="str">
        <f t="shared" si="1130"/>
        <v/>
      </c>
      <c r="Y10221" s="54" t="str">
        <f t="shared" si="1131"/>
        <v/>
      </c>
    </row>
    <row r="10222" spans="17:25" x14ac:dyDescent="0.25">
      <c r="Q10222" s="47">
        <f t="shared" si="1127"/>
        <v>2019</v>
      </c>
      <c r="R10222" s="48" t="str">
        <f t="shared" si="1125"/>
        <v>201911</v>
      </c>
      <c r="S10222" s="49">
        <v>43784</v>
      </c>
      <c r="T10222" s="55">
        <v>3452.67</v>
      </c>
      <c r="U10222" s="50">
        <f t="shared" si="1126"/>
        <v>3401.4730000000004</v>
      </c>
      <c r="V10222" s="51">
        <f t="shared" si="1128"/>
        <v>3281.0921917808209</v>
      </c>
      <c r="W10222" s="53">
        <f t="shared" si="1129"/>
        <v>3.13200015107995E-3</v>
      </c>
      <c r="X10222" s="53" t="str">
        <f t="shared" si="1130"/>
        <v/>
      </c>
      <c r="Y10222" s="54" t="str">
        <f t="shared" si="1131"/>
        <v/>
      </c>
    </row>
    <row r="10223" spans="17:25" x14ac:dyDescent="0.25">
      <c r="Q10223" s="47">
        <f t="shared" si="1127"/>
        <v>2019</v>
      </c>
      <c r="R10223" s="48" t="str">
        <f t="shared" si="1125"/>
        <v>201911</v>
      </c>
      <c r="S10223" s="49">
        <v>43785</v>
      </c>
      <c r="T10223" s="55">
        <v>3421.26</v>
      </c>
      <c r="U10223" s="50">
        <f t="shared" si="1126"/>
        <v>3401.4730000000004</v>
      </c>
      <c r="V10223" s="51">
        <f t="shared" si="1128"/>
        <v>3281.0921917808209</v>
      </c>
      <c r="W10223" s="53">
        <f t="shared" si="1129"/>
        <v>-9.0973073013058681E-3</v>
      </c>
      <c r="X10223" s="53" t="str">
        <f t="shared" si="1130"/>
        <v/>
      </c>
      <c r="Y10223" s="54" t="str">
        <f t="shared" si="1131"/>
        <v/>
      </c>
    </row>
    <row r="10224" spans="17:25" x14ac:dyDescent="0.25">
      <c r="Q10224" s="47">
        <f t="shared" si="1127"/>
        <v>2019</v>
      </c>
      <c r="R10224" s="48" t="str">
        <f t="shared" si="1125"/>
        <v>201911</v>
      </c>
      <c r="S10224" s="49">
        <v>43786</v>
      </c>
      <c r="T10224" s="55">
        <v>3421.26</v>
      </c>
      <c r="U10224" s="50">
        <f t="shared" si="1126"/>
        <v>3401.4730000000004</v>
      </c>
      <c r="V10224" s="51">
        <f t="shared" si="1128"/>
        <v>3281.0921917808209</v>
      </c>
      <c r="W10224" s="53">
        <f t="shared" si="1129"/>
        <v>0</v>
      </c>
      <c r="X10224" s="53" t="str">
        <f t="shared" si="1130"/>
        <v/>
      </c>
      <c r="Y10224" s="54" t="str">
        <f t="shared" si="1131"/>
        <v/>
      </c>
    </row>
    <row r="10225" spans="17:25" x14ac:dyDescent="0.25">
      <c r="Q10225" s="47">
        <f t="shared" si="1127"/>
        <v>2019</v>
      </c>
      <c r="R10225" s="48" t="str">
        <f t="shared" si="1125"/>
        <v>201911</v>
      </c>
      <c r="S10225" s="49">
        <v>43787</v>
      </c>
      <c r="T10225" s="55">
        <v>3421.26</v>
      </c>
      <c r="U10225" s="50">
        <f t="shared" si="1126"/>
        <v>3401.4730000000004</v>
      </c>
      <c r="V10225" s="51">
        <f t="shared" si="1128"/>
        <v>3281.0921917808209</v>
      </c>
      <c r="W10225" s="53">
        <f t="shared" si="1129"/>
        <v>0</v>
      </c>
      <c r="X10225" s="53" t="str">
        <f t="shared" si="1130"/>
        <v/>
      </c>
      <c r="Y10225" s="54" t="str">
        <f t="shared" si="1131"/>
        <v/>
      </c>
    </row>
    <row r="10226" spans="17:25" x14ac:dyDescent="0.25">
      <c r="Q10226" s="47">
        <f t="shared" si="1127"/>
        <v>2019</v>
      </c>
      <c r="R10226" s="48" t="str">
        <f t="shared" si="1125"/>
        <v>201911</v>
      </c>
      <c r="S10226" s="49">
        <v>43788</v>
      </c>
      <c r="T10226" s="55">
        <v>3447.74</v>
      </c>
      <c r="U10226" s="50">
        <f t="shared" si="1126"/>
        <v>3401.4730000000004</v>
      </c>
      <c r="V10226" s="51">
        <f t="shared" si="1128"/>
        <v>3281.0921917808209</v>
      </c>
      <c r="W10226" s="53">
        <f t="shared" si="1129"/>
        <v>7.7398385390177182E-3</v>
      </c>
      <c r="X10226" s="53" t="str">
        <f t="shared" si="1130"/>
        <v/>
      </c>
      <c r="Y10226" s="54" t="str">
        <f t="shared" si="1131"/>
        <v/>
      </c>
    </row>
    <row r="10227" spans="17:25" x14ac:dyDescent="0.25">
      <c r="Q10227" s="47">
        <f t="shared" si="1127"/>
        <v>2019</v>
      </c>
      <c r="R10227" s="48" t="str">
        <f t="shared" si="1125"/>
        <v>201911</v>
      </c>
      <c r="S10227" s="49">
        <v>43789</v>
      </c>
      <c r="T10227" s="55">
        <v>3434.49</v>
      </c>
      <c r="U10227" s="50">
        <f t="shared" si="1126"/>
        <v>3401.4730000000004</v>
      </c>
      <c r="V10227" s="51">
        <f t="shared" si="1128"/>
        <v>3281.0921917808209</v>
      </c>
      <c r="W10227" s="53">
        <f t="shared" si="1129"/>
        <v>-3.8430972173075784E-3</v>
      </c>
      <c r="X10227" s="53" t="str">
        <f t="shared" si="1130"/>
        <v/>
      </c>
      <c r="Y10227" s="54" t="str">
        <f t="shared" si="1131"/>
        <v/>
      </c>
    </row>
    <row r="10228" spans="17:25" x14ac:dyDescent="0.25">
      <c r="Q10228" s="47">
        <f t="shared" si="1127"/>
        <v>2019</v>
      </c>
      <c r="R10228" s="48" t="str">
        <f t="shared" si="1125"/>
        <v>201911</v>
      </c>
      <c r="S10228" s="49">
        <v>43790</v>
      </c>
      <c r="T10228" s="55">
        <v>3445.95</v>
      </c>
      <c r="U10228" s="50">
        <f t="shared" si="1126"/>
        <v>3401.4730000000004</v>
      </c>
      <c r="V10228" s="51">
        <f t="shared" si="1128"/>
        <v>3281.0921917808209</v>
      </c>
      <c r="W10228" s="53">
        <f t="shared" si="1129"/>
        <v>3.3367399526567088E-3</v>
      </c>
      <c r="X10228" s="53" t="str">
        <f t="shared" si="1130"/>
        <v/>
      </c>
      <c r="Y10228" s="54" t="str">
        <f t="shared" si="1131"/>
        <v/>
      </c>
    </row>
    <row r="10229" spans="17:25" x14ac:dyDescent="0.25">
      <c r="Q10229" s="47">
        <f t="shared" si="1127"/>
        <v>2019</v>
      </c>
      <c r="R10229" s="48" t="str">
        <f t="shared" si="1125"/>
        <v>201911</v>
      </c>
      <c r="S10229" s="49">
        <v>43791</v>
      </c>
      <c r="T10229" s="55">
        <v>3440.66</v>
      </c>
      <c r="U10229" s="50">
        <f t="shared" si="1126"/>
        <v>3401.4730000000004</v>
      </c>
      <c r="V10229" s="51">
        <f t="shared" si="1128"/>
        <v>3281.0921917808209</v>
      </c>
      <c r="W10229" s="53">
        <f t="shared" si="1129"/>
        <v>-1.535135448860192E-3</v>
      </c>
      <c r="X10229" s="53" t="str">
        <f t="shared" si="1130"/>
        <v/>
      </c>
      <c r="Y10229" s="54" t="str">
        <f t="shared" si="1131"/>
        <v/>
      </c>
    </row>
    <row r="10230" spans="17:25" x14ac:dyDescent="0.25">
      <c r="Q10230" s="47">
        <f t="shared" si="1127"/>
        <v>2019</v>
      </c>
      <c r="R10230" s="48" t="str">
        <f t="shared" si="1125"/>
        <v>201911</v>
      </c>
      <c r="S10230" s="49">
        <v>43792</v>
      </c>
      <c r="T10230" s="55">
        <v>3410.77</v>
      </c>
      <c r="U10230" s="50">
        <f t="shared" si="1126"/>
        <v>3401.4730000000004</v>
      </c>
      <c r="V10230" s="51">
        <f t="shared" si="1128"/>
        <v>3281.0921917808209</v>
      </c>
      <c r="W10230" s="53">
        <f t="shared" si="1129"/>
        <v>-8.6872867414972132E-3</v>
      </c>
      <c r="X10230" s="53" t="str">
        <f t="shared" si="1130"/>
        <v/>
      </c>
      <c r="Y10230" s="54" t="str">
        <f t="shared" si="1131"/>
        <v/>
      </c>
    </row>
    <row r="10231" spans="17:25" x14ac:dyDescent="0.25">
      <c r="Q10231" s="47">
        <f t="shared" si="1127"/>
        <v>2019</v>
      </c>
      <c r="R10231" s="48" t="str">
        <f t="shared" si="1125"/>
        <v>201911</v>
      </c>
      <c r="S10231" s="49">
        <v>43793</v>
      </c>
      <c r="T10231" s="55">
        <v>3410.77</v>
      </c>
      <c r="U10231" s="50">
        <f t="shared" si="1126"/>
        <v>3401.4730000000004</v>
      </c>
      <c r="V10231" s="51">
        <f t="shared" si="1128"/>
        <v>3281.0921917808209</v>
      </c>
      <c r="W10231" s="53">
        <f t="shared" si="1129"/>
        <v>0</v>
      </c>
      <c r="X10231" s="53" t="str">
        <f t="shared" si="1130"/>
        <v/>
      </c>
      <c r="Y10231" s="54" t="str">
        <f t="shared" si="1131"/>
        <v/>
      </c>
    </row>
    <row r="10232" spans="17:25" x14ac:dyDescent="0.25">
      <c r="Q10232" s="47">
        <f t="shared" si="1127"/>
        <v>2019</v>
      </c>
      <c r="R10232" s="48" t="str">
        <f t="shared" si="1125"/>
        <v>201911</v>
      </c>
      <c r="S10232" s="49">
        <v>43794</v>
      </c>
      <c r="T10232" s="55">
        <v>3410.77</v>
      </c>
      <c r="U10232" s="50">
        <f t="shared" si="1126"/>
        <v>3401.4730000000004</v>
      </c>
      <c r="V10232" s="51">
        <f t="shared" si="1128"/>
        <v>3281.0921917808209</v>
      </c>
      <c r="W10232" s="53">
        <f t="shared" si="1129"/>
        <v>0</v>
      </c>
      <c r="X10232" s="53" t="str">
        <f t="shared" si="1130"/>
        <v/>
      </c>
      <c r="Y10232" s="54" t="str">
        <f t="shared" si="1131"/>
        <v/>
      </c>
    </row>
    <row r="10233" spans="17:25" x14ac:dyDescent="0.25">
      <c r="Q10233" s="47">
        <f t="shared" si="1127"/>
        <v>2019</v>
      </c>
      <c r="R10233" s="48" t="str">
        <f t="shared" si="1125"/>
        <v>201911</v>
      </c>
      <c r="S10233" s="49">
        <v>43795</v>
      </c>
      <c r="T10233" s="55">
        <v>3433.94</v>
      </c>
      <c r="U10233" s="50">
        <f t="shared" si="1126"/>
        <v>3401.4730000000004</v>
      </c>
      <c r="V10233" s="51">
        <f t="shared" si="1128"/>
        <v>3281.0921917808209</v>
      </c>
      <c r="W10233" s="53">
        <f t="shared" si="1129"/>
        <v>6.793187462068806E-3</v>
      </c>
      <c r="X10233" s="53" t="str">
        <f t="shared" si="1130"/>
        <v/>
      </c>
      <c r="Y10233" s="54" t="str">
        <f t="shared" si="1131"/>
        <v/>
      </c>
    </row>
    <row r="10234" spans="17:25" x14ac:dyDescent="0.25">
      <c r="Q10234" s="47">
        <f t="shared" si="1127"/>
        <v>2019</v>
      </c>
      <c r="R10234" s="48" t="str">
        <f t="shared" si="1125"/>
        <v>201911</v>
      </c>
      <c r="S10234" s="49">
        <v>43796</v>
      </c>
      <c r="T10234" s="55">
        <v>3469.01</v>
      </c>
      <c r="U10234" s="50">
        <f t="shared" si="1126"/>
        <v>3401.4730000000004</v>
      </c>
      <c r="V10234" s="51">
        <f t="shared" si="1128"/>
        <v>3281.0921917808209</v>
      </c>
      <c r="W10234" s="53">
        <f t="shared" si="1129"/>
        <v>1.0212758522280652E-2</v>
      </c>
      <c r="X10234" s="53" t="str">
        <f t="shared" si="1130"/>
        <v/>
      </c>
      <c r="Y10234" s="54" t="str">
        <f t="shared" si="1131"/>
        <v/>
      </c>
    </row>
    <row r="10235" spans="17:25" x14ac:dyDescent="0.25">
      <c r="Q10235" s="47">
        <f t="shared" si="1127"/>
        <v>2019</v>
      </c>
      <c r="R10235" s="48" t="str">
        <f t="shared" si="1125"/>
        <v>201911</v>
      </c>
      <c r="S10235" s="49">
        <v>43797</v>
      </c>
      <c r="T10235" s="55">
        <v>3502.92</v>
      </c>
      <c r="U10235" s="50">
        <f t="shared" si="1126"/>
        <v>3401.4730000000004</v>
      </c>
      <c r="V10235" s="51">
        <f t="shared" si="1128"/>
        <v>3281.0921917808209</v>
      </c>
      <c r="W10235" s="53">
        <f t="shared" si="1129"/>
        <v>9.775123161939625E-3</v>
      </c>
      <c r="X10235" s="53" t="str">
        <f t="shared" si="1130"/>
        <v/>
      </c>
      <c r="Y10235" s="54" t="str">
        <f t="shared" si="1131"/>
        <v/>
      </c>
    </row>
    <row r="10236" spans="17:25" x14ac:dyDescent="0.25">
      <c r="Q10236" s="47">
        <f t="shared" si="1127"/>
        <v>2019</v>
      </c>
      <c r="R10236" s="48" t="str">
        <f t="shared" si="1125"/>
        <v>201911</v>
      </c>
      <c r="S10236" s="49">
        <v>43798</v>
      </c>
      <c r="T10236" s="55">
        <v>3502.92</v>
      </c>
      <c r="U10236" s="50">
        <f t="shared" si="1126"/>
        <v>3401.4730000000004</v>
      </c>
      <c r="V10236" s="51">
        <f t="shared" si="1128"/>
        <v>3281.0921917808209</v>
      </c>
      <c r="W10236" s="53">
        <f t="shared" si="1129"/>
        <v>0</v>
      </c>
      <c r="X10236" s="53" t="str">
        <f t="shared" si="1130"/>
        <v/>
      </c>
      <c r="Y10236" s="54" t="str">
        <f t="shared" si="1131"/>
        <v/>
      </c>
    </row>
    <row r="10237" spans="17:25" x14ac:dyDescent="0.25">
      <c r="Q10237" s="47">
        <f t="shared" si="1127"/>
        <v>2019</v>
      </c>
      <c r="R10237" s="48" t="str">
        <f t="shared" si="1125"/>
        <v>201911</v>
      </c>
      <c r="S10237" s="49">
        <v>43799</v>
      </c>
      <c r="T10237" s="55">
        <v>3522.48</v>
      </c>
      <c r="U10237" s="50">
        <f t="shared" si="1126"/>
        <v>3401.4730000000004</v>
      </c>
      <c r="V10237" s="51">
        <f t="shared" si="1128"/>
        <v>3281.0921917808209</v>
      </c>
      <c r="W10237" s="53">
        <f t="shared" si="1129"/>
        <v>5.5839128498509361E-3</v>
      </c>
      <c r="X10237" s="53" t="str">
        <f t="shared" si="1130"/>
        <v/>
      </c>
      <c r="Y10237" s="54" t="str">
        <f t="shared" si="1131"/>
        <v/>
      </c>
    </row>
    <row r="10238" spans="17:25" x14ac:dyDescent="0.25">
      <c r="Q10238" s="47">
        <f t="shared" si="1127"/>
        <v>2019</v>
      </c>
      <c r="R10238" s="48" t="str">
        <f t="shared" si="1125"/>
        <v>201912</v>
      </c>
      <c r="S10238" s="49">
        <v>43800</v>
      </c>
      <c r="T10238" s="55">
        <v>3522.48</v>
      </c>
      <c r="U10238" s="50">
        <f t="shared" si="1126"/>
        <v>3378.050645161291</v>
      </c>
      <c r="V10238" s="51">
        <f t="shared" si="1128"/>
        <v>3281.0921917808209</v>
      </c>
      <c r="W10238" s="53">
        <f t="shared" si="1129"/>
        <v>0</v>
      </c>
      <c r="X10238" s="53">
        <f t="shared" si="1130"/>
        <v>-6.885944659478227E-3</v>
      </c>
      <c r="Y10238" s="54" t="str">
        <f t="shared" si="1131"/>
        <v/>
      </c>
    </row>
    <row r="10239" spans="17:25" x14ac:dyDescent="0.25">
      <c r="Q10239" s="47">
        <f t="shared" si="1127"/>
        <v>2019</v>
      </c>
      <c r="R10239" s="48" t="str">
        <f t="shared" si="1125"/>
        <v>201912</v>
      </c>
      <c r="S10239" s="49">
        <v>43801</v>
      </c>
      <c r="T10239" s="55">
        <v>3522.48</v>
      </c>
      <c r="U10239" s="50">
        <f t="shared" si="1126"/>
        <v>3378.050645161291</v>
      </c>
      <c r="V10239" s="51">
        <f t="shared" si="1128"/>
        <v>3281.0921917808209</v>
      </c>
      <c r="W10239" s="53">
        <f t="shared" si="1129"/>
        <v>0</v>
      </c>
      <c r="X10239" s="53" t="str">
        <f t="shared" si="1130"/>
        <v/>
      </c>
      <c r="Y10239" s="54" t="str">
        <f t="shared" si="1131"/>
        <v/>
      </c>
    </row>
    <row r="10240" spans="17:25" x14ac:dyDescent="0.25">
      <c r="Q10240" s="47">
        <f t="shared" si="1127"/>
        <v>2019</v>
      </c>
      <c r="R10240" s="48" t="str">
        <f t="shared" si="1125"/>
        <v>201912</v>
      </c>
      <c r="S10240" s="49">
        <v>43802</v>
      </c>
      <c r="T10240" s="55">
        <v>3508.39</v>
      </c>
      <c r="U10240" s="50">
        <f t="shared" si="1126"/>
        <v>3378.050645161291</v>
      </c>
      <c r="V10240" s="51">
        <f t="shared" si="1128"/>
        <v>3281.0921917808209</v>
      </c>
      <c r="W10240" s="53">
        <f t="shared" si="1129"/>
        <v>-4.0000227112716447E-3</v>
      </c>
      <c r="X10240" s="53" t="str">
        <f t="shared" si="1130"/>
        <v/>
      </c>
      <c r="Y10240" s="54" t="str">
        <f t="shared" si="1131"/>
        <v/>
      </c>
    </row>
    <row r="10241" spans="17:25" x14ac:dyDescent="0.25">
      <c r="Q10241" s="47">
        <f t="shared" si="1127"/>
        <v>2019</v>
      </c>
      <c r="R10241" s="48" t="str">
        <f t="shared" si="1125"/>
        <v>201912</v>
      </c>
      <c r="S10241" s="49">
        <v>43803</v>
      </c>
      <c r="T10241" s="55">
        <v>3506.67</v>
      </c>
      <c r="U10241" s="50">
        <f t="shared" si="1126"/>
        <v>3378.050645161291</v>
      </c>
      <c r="V10241" s="51">
        <f t="shared" si="1128"/>
        <v>3281.0921917808209</v>
      </c>
      <c r="W10241" s="53">
        <f t="shared" si="1129"/>
        <v>-4.9025336407859665E-4</v>
      </c>
      <c r="X10241" s="53" t="str">
        <f t="shared" si="1130"/>
        <v/>
      </c>
      <c r="Y10241" s="54" t="str">
        <f t="shared" si="1131"/>
        <v/>
      </c>
    </row>
    <row r="10242" spans="17:25" x14ac:dyDescent="0.25">
      <c r="Q10242" s="47">
        <f t="shared" si="1127"/>
        <v>2019</v>
      </c>
      <c r="R10242" s="48" t="str">
        <f t="shared" si="1125"/>
        <v>201912</v>
      </c>
      <c r="S10242" s="49">
        <v>43804</v>
      </c>
      <c r="T10242" s="55">
        <v>3478.57</v>
      </c>
      <c r="U10242" s="50">
        <f t="shared" si="1126"/>
        <v>3378.050645161291</v>
      </c>
      <c r="V10242" s="51">
        <f t="shared" si="1128"/>
        <v>3281.0921917808209</v>
      </c>
      <c r="W10242" s="53">
        <f t="shared" si="1129"/>
        <v>-8.0133003675851855E-3</v>
      </c>
      <c r="X10242" s="53" t="str">
        <f t="shared" si="1130"/>
        <v/>
      </c>
      <c r="Y10242" s="54" t="str">
        <f t="shared" si="1131"/>
        <v/>
      </c>
    </row>
    <row r="10243" spans="17:25" x14ac:dyDescent="0.25">
      <c r="Q10243" s="47">
        <f t="shared" si="1127"/>
        <v>2019</v>
      </c>
      <c r="R10243" s="48" t="str">
        <f t="shared" si="1125"/>
        <v>201912</v>
      </c>
      <c r="S10243" s="49">
        <v>43805</v>
      </c>
      <c r="T10243" s="55">
        <v>3459.97</v>
      </c>
      <c r="U10243" s="50">
        <f t="shared" si="1126"/>
        <v>3378.050645161291</v>
      </c>
      <c r="V10243" s="51">
        <f t="shared" si="1128"/>
        <v>3281.0921917808209</v>
      </c>
      <c r="W10243" s="53">
        <f t="shared" si="1129"/>
        <v>-5.3470247831725048E-3</v>
      </c>
      <c r="X10243" s="53" t="str">
        <f t="shared" si="1130"/>
        <v/>
      </c>
      <c r="Y10243" s="54" t="str">
        <f t="shared" si="1131"/>
        <v/>
      </c>
    </row>
    <row r="10244" spans="17:25" x14ac:dyDescent="0.25">
      <c r="Q10244" s="47">
        <f t="shared" si="1127"/>
        <v>2019</v>
      </c>
      <c r="R10244" s="48" t="str">
        <f t="shared" si="1125"/>
        <v>201912</v>
      </c>
      <c r="S10244" s="49">
        <v>43806</v>
      </c>
      <c r="T10244" s="55">
        <v>3430.31</v>
      </c>
      <c r="U10244" s="50">
        <f t="shared" si="1126"/>
        <v>3378.050645161291</v>
      </c>
      <c r="V10244" s="51">
        <f t="shared" si="1128"/>
        <v>3281.0921917808209</v>
      </c>
      <c r="W10244" s="53">
        <f t="shared" si="1129"/>
        <v>-8.5723286618091254E-3</v>
      </c>
      <c r="X10244" s="53" t="str">
        <f t="shared" si="1130"/>
        <v/>
      </c>
      <c r="Y10244" s="54" t="str">
        <f t="shared" si="1131"/>
        <v/>
      </c>
    </row>
    <row r="10245" spans="17:25" x14ac:dyDescent="0.25">
      <c r="Q10245" s="47">
        <f t="shared" si="1127"/>
        <v>2019</v>
      </c>
      <c r="R10245" s="48" t="str">
        <f t="shared" si="1125"/>
        <v>201912</v>
      </c>
      <c r="S10245" s="49">
        <v>43807</v>
      </c>
      <c r="T10245" s="55">
        <v>3430.31</v>
      </c>
      <c r="U10245" s="50">
        <f t="shared" si="1126"/>
        <v>3378.050645161291</v>
      </c>
      <c r="V10245" s="51">
        <f t="shared" si="1128"/>
        <v>3281.0921917808209</v>
      </c>
      <c r="W10245" s="53">
        <f t="shared" si="1129"/>
        <v>0</v>
      </c>
      <c r="X10245" s="53" t="str">
        <f t="shared" si="1130"/>
        <v/>
      </c>
      <c r="Y10245" s="54" t="str">
        <f t="shared" si="1131"/>
        <v/>
      </c>
    </row>
    <row r="10246" spans="17:25" x14ac:dyDescent="0.25">
      <c r="Q10246" s="47">
        <f t="shared" si="1127"/>
        <v>2019</v>
      </c>
      <c r="R10246" s="48" t="str">
        <f t="shared" si="1125"/>
        <v>201912</v>
      </c>
      <c r="S10246" s="49">
        <v>43808</v>
      </c>
      <c r="T10246" s="55">
        <v>3430.31</v>
      </c>
      <c r="U10246" s="50">
        <f t="shared" si="1126"/>
        <v>3378.050645161291</v>
      </c>
      <c r="V10246" s="51">
        <f t="shared" si="1128"/>
        <v>3281.0921917808209</v>
      </c>
      <c r="W10246" s="53">
        <f t="shared" si="1129"/>
        <v>0</v>
      </c>
      <c r="X10246" s="53" t="str">
        <f t="shared" si="1130"/>
        <v/>
      </c>
      <c r="Y10246" s="54" t="str">
        <f t="shared" si="1131"/>
        <v/>
      </c>
    </row>
    <row r="10247" spans="17:25" x14ac:dyDescent="0.25">
      <c r="Q10247" s="47">
        <f t="shared" si="1127"/>
        <v>2019</v>
      </c>
      <c r="R10247" s="48" t="str">
        <f t="shared" ref="R10247:R10310" si="1132">+YEAR(S10247)&amp;MONTH(S10247)</f>
        <v>201912</v>
      </c>
      <c r="S10247" s="49">
        <v>43809</v>
      </c>
      <c r="T10247" s="55">
        <v>3418.48</v>
      </c>
      <c r="U10247" s="50">
        <f t="shared" ref="U10247:U10310" si="1133">+AVERAGEIF($R$3:$R$12000,R10247,$T$3:$T$12000)</f>
        <v>3378.050645161291</v>
      </c>
      <c r="V10247" s="51">
        <f t="shared" si="1128"/>
        <v>3281.0921917808209</v>
      </c>
      <c r="W10247" s="53">
        <f t="shared" si="1129"/>
        <v>-3.4486679046500379E-3</v>
      </c>
      <c r="X10247" s="53" t="str">
        <f t="shared" si="1130"/>
        <v/>
      </c>
      <c r="Y10247" s="54" t="str">
        <f t="shared" si="1131"/>
        <v/>
      </c>
    </row>
    <row r="10248" spans="17:25" x14ac:dyDescent="0.25">
      <c r="Q10248" s="47">
        <f t="shared" ref="Q10248:Q10311" si="1134">+YEAR(S10248)</f>
        <v>2019</v>
      </c>
      <c r="R10248" s="48" t="str">
        <f t="shared" si="1132"/>
        <v>201912</v>
      </c>
      <c r="S10248" s="49">
        <v>43810</v>
      </c>
      <c r="T10248" s="55">
        <v>3418.61</v>
      </c>
      <c r="U10248" s="50">
        <f t="shared" si="1133"/>
        <v>3378.050645161291</v>
      </c>
      <c r="V10248" s="51">
        <f t="shared" ref="V10248:V10311" si="1135">+AVERAGEIF($Q$3:$Q$12000,Q10248,$T$3:$T$12000)</f>
        <v>3281.0921917808209</v>
      </c>
      <c r="W10248" s="53">
        <f t="shared" si="1129"/>
        <v>3.8028597505457284E-5</v>
      </c>
      <c r="X10248" s="53" t="str">
        <f t="shared" si="1130"/>
        <v/>
      </c>
      <c r="Y10248" s="54" t="str">
        <f t="shared" si="1131"/>
        <v/>
      </c>
    </row>
    <row r="10249" spans="17:25" x14ac:dyDescent="0.25">
      <c r="Q10249" s="47">
        <f t="shared" si="1134"/>
        <v>2019</v>
      </c>
      <c r="R10249" s="48" t="str">
        <f t="shared" si="1132"/>
        <v>201912</v>
      </c>
      <c r="S10249" s="49">
        <v>43811</v>
      </c>
      <c r="T10249" s="55">
        <v>3387.73</v>
      </c>
      <c r="U10249" s="50">
        <f t="shared" si="1133"/>
        <v>3378.050645161291</v>
      </c>
      <c r="V10249" s="51">
        <f t="shared" si="1135"/>
        <v>3281.0921917808209</v>
      </c>
      <c r="W10249" s="53">
        <f t="shared" ref="W10249:W10312" si="1136">+T10249/T10248-1</f>
        <v>-9.0329110369419263E-3</v>
      </c>
      <c r="X10249" s="53" t="str">
        <f t="shared" ref="X10249:X10312" si="1137">IF(U10249/U10248-1=0,"",U10249/U10248-1)</f>
        <v/>
      </c>
      <c r="Y10249" s="54" t="str">
        <f t="shared" ref="Y10249:Y10312" si="1138">+IF(V10249=V10248,"",V10249/V10248-1)</f>
        <v/>
      </c>
    </row>
    <row r="10250" spans="17:25" x14ac:dyDescent="0.25">
      <c r="Q10250" s="47">
        <f t="shared" si="1134"/>
        <v>2019</v>
      </c>
      <c r="R10250" s="48" t="str">
        <f t="shared" si="1132"/>
        <v>201912</v>
      </c>
      <c r="S10250" s="49">
        <v>43812</v>
      </c>
      <c r="T10250" s="55">
        <v>3372.23</v>
      </c>
      <c r="U10250" s="50">
        <f t="shared" si="1133"/>
        <v>3378.050645161291</v>
      </c>
      <c r="V10250" s="51">
        <f t="shared" si="1135"/>
        <v>3281.0921917808209</v>
      </c>
      <c r="W10250" s="53">
        <f t="shared" si="1136"/>
        <v>-4.5753351063986258E-3</v>
      </c>
      <c r="X10250" s="53" t="str">
        <f t="shared" si="1137"/>
        <v/>
      </c>
      <c r="Y10250" s="54" t="str">
        <f t="shared" si="1138"/>
        <v/>
      </c>
    </row>
    <row r="10251" spans="17:25" x14ac:dyDescent="0.25">
      <c r="Q10251" s="47">
        <f t="shared" si="1134"/>
        <v>2019</v>
      </c>
      <c r="R10251" s="48" t="str">
        <f t="shared" si="1132"/>
        <v>201912</v>
      </c>
      <c r="S10251" s="49">
        <v>43813</v>
      </c>
      <c r="T10251" s="55">
        <v>3374.29</v>
      </c>
      <c r="U10251" s="50">
        <f t="shared" si="1133"/>
        <v>3378.050645161291</v>
      </c>
      <c r="V10251" s="51">
        <f t="shared" si="1135"/>
        <v>3281.0921917808209</v>
      </c>
      <c r="W10251" s="53">
        <f t="shared" si="1136"/>
        <v>6.1087173769291958E-4</v>
      </c>
      <c r="X10251" s="53" t="str">
        <f t="shared" si="1137"/>
        <v/>
      </c>
      <c r="Y10251" s="54" t="str">
        <f t="shared" si="1138"/>
        <v/>
      </c>
    </row>
    <row r="10252" spans="17:25" x14ac:dyDescent="0.25">
      <c r="Q10252" s="47">
        <f t="shared" si="1134"/>
        <v>2019</v>
      </c>
      <c r="R10252" s="48" t="str">
        <f t="shared" si="1132"/>
        <v>201912</v>
      </c>
      <c r="S10252" s="49">
        <v>43814</v>
      </c>
      <c r="T10252" s="55">
        <v>3374.29</v>
      </c>
      <c r="U10252" s="50">
        <f t="shared" si="1133"/>
        <v>3378.050645161291</v>
      </c>
      <c r="V10252" s="51">
        <f t="shared" si="1135"/>
        <v>3281.0921917808209</v>
      </c>
      <c r="W10252" s="53">
        <f t="shared" si="1136"/>
        <v>0</v>
      </c>
      <c r="X10252" s="53" t="str">
        <f t="shared" si="1137"/>
        <v/>
      </c>
      <c r="Y10252" s="54" t="str">
        <f t="shared" si="1138"/>
        <v/>
      </c>
    </row>
    <row r="10253" spans="17:25" x14ac:dyDescent="0.25">
      <c r="Q10253" s="47">
        <f t="shared" si="1134"/>
        <v>2019</v>
      </c>
      <c r="R10253" s="48" t="str">
        <f t="shared" si="1132"/>
        <v>201912</v>
      </c>
      <c r="S10253" s="49">
        <v>43815</v>
      </c>
      <c r="T10253" s="55">
        <v>3374.29</v>
      </c>
      <c r="U10253" s="50">
        <f t="shared" si="1133"/>
        <v>3378.050645161291</v>
      </c>
      <c r="V10253" s="51">
        <f t="shared" si="1135"/>
        <v>3281.0921917808209</v>
      </c>
      <c r="W10253" s="53">
        <f t="shared" si="1136"/>
        <v>0</v>
      </c>
      <c r="X10253" s="53" t="str">
        <f t="shared" si="1137"/>
        <v/>
      </c>
      <c r="Y10253" s="54" t="str">
        <f t="shared" si="1138"/>
        <v/>
      </c>
    </row>
    <row r="10254" spans="17:25" x14ac:dyDescent="0.25">
      <c r="Q10254" s="47">
        <f t="shared" si="1134"/>
        <v>2019</v>
      </c>
      <c r="R10254" s="48" t="str">
        <f t="shared" si="1132"/>
        <v>201912</v>
      </c>
      <c r="S10254" s="49">
        <v>43816</v>
      </c>
      <c r="T10254" s="55">
        <v>3364.24</v>
      </c>
      <c r="U10254" s="50">
        <f t="shared" si="1133"/>
        <v>3378.050645161291</v>
      </c>
      <c r="V10254" s="51">
        <f t="shared" si="1135"/>
        <v>3281.0921917808209</v>
      </c>
      <c r="W10254" s="53">
        <f t="shared" si="1136"/>
        <v>-2.9784043458032095E-3</v>
      </c>
      <c r="X10254" s="53" t="str">
        <f t="shared" si="1137"/>
        <v/>
      </c>
      <c r="Y10254" s="54" t="str">
        <f t="shared" si="1138"/>
        <v/>
      </c>
    </row>
    <row r="10255" spans="17:25" x14ac:dyDescent="0.25">
      <c r="Q10255" s="47">
        <f t="shared" si="1134"/>
        <v>2019</v>
      </c>
      <c r="R10255" s="48" t="str">
        <f t="shared" si="1132"/>
        <v>201912</v>
      </c>
      <c r="S10255" s="49">
        <v>43817</v>
      </c>
      <c r="T10255" s="55">
        <v>3347.86</v>
      </c>
      <c r="U10255" s="50">
        <f t="shared" si="1133"/>
        <v>3378.050645161291</v>
      </c>
      <c r="V10255" s="51">
        <f t="shared" si="1135"/>
        <v>3281.0921917808209</v>
      </c>
      <c r="W10255" s="53">
        <f t="shared" si="1136"/>
        <v>-4.8688559674695542E-3</v>
      </c>
      <c r="X10255" s="53" t="str">
        <f t="shared" si="1137"/>
        <v/>
      </c>
      <c r="Y10255" s="54" t="str">
        <f t="shared" si="1138"/>
        <v/>
      </c>
    </row>
    <row r="10256" spans="17:25" x14ac:dyDescent="0.25">
      <c r="Q10256" s="47">
        <f t="shared" si="1134"/>
        <v>2019</v>
      </c>
      <c r="R10256" s="48" t="str">
        <f t="shared" si="1132"/>
        <v>201912</v>
      </c>
      <c r="S10256" s="49">
        <v>43818</v>
      </c>
      <c r="T10256" s="55">
        <v>3329.98</v>
      </c>
      <c r="U10256" s="50">
        <f t="shared" si="1133"/>
        <v>3378.050645161291</v>
      </c>
      <c r="V10256" s="51">
        <f t="shared" si="1135"/>
        <v>3281.0921917808209</v>
      </c>
      <c r="W10256" s="53">
        <f t="shared" si="1136"/>
        <v>-5.3407251199273365E-3</v>
      </c>
      <c r="X10256" s="53" t="str">
        <f t="shared" si="1137"/>
        <v/>
      </c>
      <c r="Y10256" s="54" t="str">
        <f t="shared" si="1138"/>
        <v/>
      </c>
    </row>
    <row r="10257" spans="17:25" x14ac:dyDescent="0.25">
      <c r="Q10257" s="47">
        <f t="shared" si="1134"/>
        <v>2019</v>
      </c>
      <c r="R10257" s="48" t="str">
        <f t="shared" si="1132"/>
        <v>201912</v>
      </c>
      <c r="S10257" s="49">
        <v>43819</v>
      </c>
      <c r="T10257" s="55">
        <v>3322.38</v>
      </c>
      <c r="U10257" s="50">
        <f t="shared" si="1133"/>
        <v>3378.050645161291</v>
      </c>
      <c r="V10257" s="51">
        <f t="shared" si="1135"/>
        <v>3281.0921917808209</v>
      </c>
      <c r="W10257" s="53">
        <f t="shared" si="1136"/>
        <v>-2.2822959897657036E-3</v>
      </c>
      <c r="X10257" s="53" t="str">
        <f t="shared" si="1137"/>
        <v/>
      </c>
      <c r="Y10257" s="54" t="str">
        <f t="shared" si="1138"/>
        <v/>
      </c>
    </row>
    <row r="10258" spans="17:25" x14ac:dyDescent="0.25">
      <c r="Q10258" s="47">
        <f t="shared" si="1134"/>
        <v>2019</v>
      </c>
      <c r="R10258" s="48" t="str">
        <f t="shared" si="1132"/>
        <v>201912</v>
      </c>
      <c r="S10258" s="49">
        <v>43820</v>
      </c>
      <c r="T10258" s="55">
        <v>3325.47</v>
      </c>
      <c r="U10258" s="50">
        <f t="shared" si="1133"/>
        <v>3378.050645161291</v>
      </c>
      <c r="V10258" s="51">
        <f t="shared" si="1135"/>
        <v>3281.0921917808209</v>
      </c>
      <c r="W10258" s="53">
        <f t="shared" si="1136"/>
        <v>9.3005616455665852E-4</v>
      </c>
      <c r="X10258" s="53" t="str">
        <f t="shared" si="1137"/>
        <v/>
      </c>
      <c r="Y10258" s="54" t="str">
        <f t="shared" si="1138"/>
        <v/>
      </c>
    </row>
    <row r="10259" spans="17:25" x14ac:dyDescent="0.25">
      <c r="Q10259" s="47">
        <f t="shared" si="1134"/>
        <v>2019</v>
      </c>
      <c r="R10259" s="48" t="str">
        <f t="shared" si="1132"/>
        <v>201912</v>
      </c>
      <c r="S10259" s="49">
        <v>43821</v>
      </c>
      <c r="T10259" s="55">
        <v>3325.47</v>
      </c>
      <c r="U10259" s="50">
        <f t="shared" si="1133"/>
        <v>3378.050645161291</v>
      </c>
      <c r="V10259" s="51">
        <f t="shared" si="1135"/>
        <v>3281.0921917808209</v>
      </c>
      <c r="W10259" s="53">
        <f t="shared" si="1136"/>
        <v>0</v>
      </c>
      <c r="X10259" s="53" t="str">
        <f t="shared" si="1137"/>
        <v/>
      </c>
      <c r="Y10259" s="54" t="str">
        <f t="shared" si="1138"/>
        <v/>
      </c>
    </row>
    <row r="10260" spans="17:25" x14ac:dyDescent="0.25">
      <c r="Q10260" s="47">
        <f t="shared" si="1134"/>
        <v>2019</v>
      </c>
      <c r="R10260" s="48" t="str">
        <f t="shared" si="1132"/>
        <v>201912</v>
      </c>
      <c r="S10260" s="49">
        <v>43822</v>
      </c>
      <c r="T10260" s="55">
        <v>3325.47</v>
      </c>
      <c r="U10260" s="50">
        <f t="shared" si="1133"/>
        <v>3378.050645161291</v>
      </c>
      <c r="V10260" s="51">
        <f t="shared" si="1135"/>
        <v>3281.0921917808209</v>
      </c>
      <c r="W10260" s="53">
        <f t="shared" si="1136"/>
        <v>0</v>
      </c>
      <c r="X10260" s="53" t="str">
        <f t="shared" si="1137"/>
        <v/>
      </c>
      <c r="Y10260" s="54" t="str">
        <f t="shared" si="1138"/>
        <v/>
      </c>
    </row>
    <row r="10261" spans="17:25" x14ac:dyDescent="0.25">
      <c r="Q10261" s="47">
        <f t="shared" si="1134"/>
        <v>2019</v>
      </c>
      <c r="R10261" s="48" t="str">
        <f t="shared" si="1132"/>
        <v>201912</v>
      </c>
      <c r="S10261" s="49">
        <v>43823</v>
      </c>
      <c r="T10261" s="55">
        <v>3316.92</v>
      </c>
      <c r="U10261" s="50">
        <f t="shared" si="1133"/>
        <v>3378.050645161291</v>
      </c>
      <c r="V10261" s="51">
        <f t="shared" si="1135"/>
        <v>3281.0921917808209</v>
      </c>
      <c r="W10261" s="53">
        <f t="shared" si="1136"/>
        <v>-2.5710651426714692E-3</v>
      </c>
      <c r="X10261" s="53" t="str">
        <f t="shared" si="1137"/>
        <v/>
      </c>
      <c r="Y10261" s="54" t="str">
        <f t="shared" si="1138"/>
        <v/>
      </c>
    </row>
    <row r="10262" spans="17:25" x14ac:dyDescent="0.25">
      <c r="Q10262" s="47">
        <f t="shared" si="1134"/>
        <v>2019</v>
      </c>
      <c r="R10262" s="48" t="str">
        <f t="shared" si="1132"/>
        <v>201912</v>
      </c>
      <c r="S10262" s="49">
        <v>43824</v>
      </c>
      <c r="T10262" s="55">
        <v>3305.84</v>
      </c>
      <c r="U10262" s="50">
        <f t="shared" si="1133"/>
        <v>3378.050645161291</v>
      </c>
      <c r="V10262" s="51">
        <f t="shared" si="1135"/>
        <v>3281.0921917808209</v>
      </c>
      <c r="W10262" s="53">
        <f t="shared" si="1136"/>
        <v>-3.3404483677628161E-3</v>
      </c>
      <c r="X10262" s="53" t="str">
        <f t="shared" si="1137"/>
        <v/>
      </c>
      <c r="Y10262" s="54" t="str">
        <f t="shared" si="1138"/>
        <v/>
      </c>
    </row>
    <row r="10263" spans="17:25" x14ac:dyDescent="0.25">
      <c r="Q10263" s="47">
        <f t="shared" si="1134"/>
        <v>2019</v>
      </c>
      <c r="R10263" s="48" t="str">
        <f t="shared" si="1132"/>
        <v>201912</v>
      </c>
      <c r="S10263" s="49">
        <v>43825</v>
      </c>
      <c r="T10263" s="55">
        <v>3305.84</v>
      </c>
      <c r="U10263" s="50">
        <f t="shared" si="1133"/>
        <v>3378.050645161291</v>
      </c>
      <c r="V10263" s="51">
        <f t="shared" si="1135"/>
        <v>3281.0921917808209</v>
      </c>
      <c r="W10263" s="53">
        <f t="shared" si="1136"/>
        <v>0</v>
      </c>
      <c r="X10263" s="53" t="str">
        <f t="shared" si="1137"/>
        <v/>
      </c>
      <c r="Y10263" s="54" t="str">
        <f t="shared" si="1138"/>
        <v/>
      </c>
    </row>
    <row r="10264" spans="17:25" x14ac:dyDescent="0.25">
      <c r="Q10264" s="47">
        <f t="shared" si="1134"/>
        <v>2019</v>
      </c>
      <c r="R10264" s="48" t="str">
        <f t="shared" si="1132"/>
        <v>201912</v>
      </c>
      <c r="S10264" s="49">
        <v>43826</v>
      </c>
      <c r="T10264" s="55">
        <v>3281.4</v>
      </c>
      <c r="U10264" s="50">
        <f t="shared" si="1133"/>
        <v>3378.050645161291</v>
      </c>
      <c r="V10264" s="51">
        <f t="shared" si="1135"/>
        <v>3281.0921917808209</v>
      </c>
      <c r="W10264" s="53">
        <f t="shared" si="1136"/>
        <v>-7.3929772765771729E-3</v>
      </c>
      <c r="X10264" s="53" t="str">
        <f t="shared" si="1137"/>
        <v/>
      </c>
      <c r="Y10264" s="54" t="str">
        <f t="shared" si="1138"/>
        <v/>
      </c>
    </row>
    <row r="10265" spans="17:25" x14ac:dyDescent="0.25">
      <c r="Q10265" s="47">
        <f t="shared" si="1134"/>
        <v>2019</v>
      </c>
      <c r="R10265" s="48" t="str">
        <f t="shared" si="1132"/>
        <v>201912</v>
      </c>
      <c r="S10265" s="49">
        <v>43827</v>
      </c>
      <c r="T10265" s="55">
        <v>3294.05</v>
      </c>
      <c r="U10265" s="50">
        <f t="shared" si="1133"/>
        <v>3378.050645161291</v>
      </c>
      <c r="V10265" s="51">
        <f t="shared" si="1135"/>
        <v>3281.0921917808209</v>
      </c>
      <c r="W10265" s="53">
        <f t="shared" si="1136"/>
        <v>3.8550618638386602E-3</v>
      </c>
      <c r="X10265" s="53" t="str">
        <f t="shared" si="1137"/>
        <v/>
      </c>
      <c r="Y10265" s="54" t="str">
        <f t="shared" si="1138"/>
        <v/>
      </c>
    </row>
    <row r="10266" spans="17:25" x14ac:dyDescent="0.25">
      <c r="Q10266" s="47">
        <f t="shared" si="1134"/>
        <v>2019</v>
      </c>
      <c r="R10266" s="48" t="str">
        <f t="shared" si="1132"/>
        <v>201912</v>
      </c>
      <c r="S10266" s="49">
        <v>43828</v>
      </c>
      <c r="T10266" s="55">
        <v>3294.05</v>
      </c>
      <c r="U10266" s="50">
        <f t="shared" si="1133"/>
        <v>3378.050645161291</v>
      </c>
      <c r="V10266" s="51">
        <f t="shared" si="1135"/>
        <v>3281.0921917808209</v>
      </c>
      <c r="W10266" s="53">
        <f t="shared" si="1136"/>
        <v>0</v>
      </c>
      <c r="X10266" s="53" t="str">
        <f t="shared" si="1137"/>
        <v/>
      </c>
      <c r="Y10266" s="54" t="str">
        <f t="shared" si="1138"/>
        <v/>
      </c>
    </row>
    <row r="10267" spans="17:25" x14ac:dyDescent="0.25">
      <c r="Q10267" s="47">
        <f t="shared" si="1134"/>
        <v>2019</v>
      </c>
      <c r="R10267" s="48" t="str">
        <f t="shared" si="1132"/>
        <v>201912</v>
      </c>
      <c r="S10267" s="49">
        <v>43829</v>
      </c>
      <c r="T10267" s="55">
        <v>3294.05</v>
      </c>
      <c r="U10267" s="50">
        <f t="shared" si="1133"/>
        <v>3378.050645161291</v>
      </c>
      <c r="V10267" s="51">
        <f t="shared" si="1135"/>
        <v>3281.0921917808209</v>
      </c>
      <c r="W10267" s="53">
        <f t="shared" si="1136"/>
        <v>0</v>
      </c>
      <c r="X10267" s="53" t="str">
        <f t="shared" si="1137"/>
        <v/>
      </c>
      <c r="Y10267" s="54" t="str">
        <f t="shared" si="1138"/>
        <v/>
      </c>
    </row>
    <row r="10268" spans="17:25" x14ac:dyDescent="0.25">
      <c r="Q10268" s="47">
        <f t="shared" si="1134"/>
        <v>2019</v>
      </c>
      <c r="R10268" s="48" t="str">
        <f t="shared" si="1132"/>
        <v>201912</v>
      </c>
      <c r="S10268" s="49">
        <v>43830</v>
      </c>
      <c r="T10268" s="55">
        <v>3277.14</v>
      </c>
      <c r="U10268" s="50">
        <f t="shared" si="1133"/>
        <v>3378.050645161291</v>
      </c>
      <c r="V10268" s="51">
        <f t="shared" si="1135"/>
        <v>3281.0921917808209</v>
      </c>
      <c r="W10268" s="53">
        <f t="shared" si="1136"/>
        <v>-5.1334982771968907E-3</v>
      </c>
      <c r="X10268" s="53" t="str">
        <f t="shared" si="1137"/>
        <v/>
      </c>
      <c r="Y10268" s="54" t="str">
        <f t="shared" si="1138"/>
        <v/>
      </c>
    </row>
    <row r="10269" spans="17:25" x14ac:dyDescent="0.25">
      <c r="Q10269" s="47">
        <f t="shared" si="1134"/>
        <v>2020</v>
      </c>
      <c r="R10269" s="48" t="str">
        <f t="shared" si="1132"/>
        <v>20201</v>
      </c>
      <c r="S10269" s="49">
        <v>43831</v>
      </c>
      <c r="T10269" s="55">
        <v>3277.14</v>
      </c>
      <c r="U10269" s="50">
        <f t="shared" si="1133"/>
        <v>3311.1893548387097</v>
      </c>
      <c r="V10269" s="51">
        <f t="shared" si="1135"/>
        <v>3693.3608743169393</v>
      </c>
      <c r="W10269" s="53">
        <f t="shared" si="1136"/>
        <v>0</v>
      </c>
      <c r="X10269" s="53">
        <f t="shared" si="1137"/>
        <v>-1.9792862021874358E-2</v>
      </c>
      <c r="Y10269" s="54">
        <f t="shared" si="1138"/>
        <v>0.12564983195804635</v>
      </c>
    </row>
    <row r="10270" spans="17:25" x14ac:dyDescent="0.25">
      <c r="Q10270" s="47">
        <f t="shared" si="1134"/>
        <v>2020</v>
      </c>
      <c r="R10270" s="48" t="str">
        <f t="shared" si="1132"/>
        <v>20201</v>
      </c>
      <c r="S10270" s="49">
        <v>43832</v>
      </c>
      <c r="T10270" s="55">
        <v>3277.14</v>
      </c>
      <c r="U10270" s="50">
        <f t="shared" si="1133"/>
        <v>3311.1893548387097</v>
      </c>
      <c r="V10270" s="51">
        <f t="shared" si="1135"/>
        <v>3693.3608743169393</v>
      </c>
      <c r="W10270" s="53">
        <f t="shared" si="1136"/>
        <v>0</v>
      </c>
      <c r="X10270" s="53" t="str">
        <f t="shared" si="1137"/>
        <v/>
      </c>
      <c r="Y10270" s="54" t="str">
        <f t="shared" si="1138"/>
        <v/>
      </c>
    </row>
    <row r="10271" spans="17:25" x14ac:dyDescent="0.25">
      <c r="Q10271" s="47">
        <f t="shared" si="1134"/>
        <v>2020</v>
      </c>
      <c r="R10271" s="48" t="str">
        <f t="shared" si="1132"/>
        <v>20201</v>
      </c>
      <c r="S10271" s="49">
        <v>43833</v>
      </c>
      <c r="T10271" s="55">
        <v>3258.84</v>
      </c>
      <c r="U10271" s="50">
        <f t="shared" si="1133"/>
        <v>3311.1893548387097</v>
      </c>
      <c r="V10271" s="51">
        <f t="shared" si="1135"/>
        <v>3693.3608743169393</v>
      </c>
      <c r="W10271" s="53">
        <f t="shared" si="1136"/>
        <v>-5.5841373880882728E-3</v>
      </c>
      <c r="X10271" s="53" t="str">
        <f t="shared" si="1137"/>
        <v/>
      </c>
      <c r="Y10271" s="54" t="str">
        <f t="shared" si="1138"/>
        <v/>
      </c>
    </row>
    <row r="10272" spans="17:25" x14ac:dyDescent="0.25">
      <c r="Q10272" s="47">
        <f t="shared" si="1134"/>
        <v>2020</v>
      </c>
      <c r="R10272" s="48" t="str">
        <f t="shared" si="1132"/>
        <v>20201</v>
      </c>
      <c r="S10272" s="49">
        <v>43834</v>
      </c>
      <c r="T10272" s="55">
        <v>3262.05</v>
      </c>
      <c r="U10272" s="50">
        <f t="shared" si="1133"/>
        <v>3311.1893548387097</v>
      </c>
      <c r="V10272" s="51">
        <f t="shared" si="1135"/>
        <v>3693.3608743169393</v>
      </c>
      <c r="W10272" s="53">
        <f t="shared" si="1136"/>
        <v>9.8501307213605394E-4</v>
      </c>
      <c r="X10272" s="53" t="str">
        <f t="shared" si="1137"/>
        <v/>
      </c>
      <c r="Y10272" s="54" t="str">
        <f t="shared" si="1138"/>
        <v/>
      </c>
    </row>
    <row r="10273" spans="17:25" x14ac:dyDescent="0.25">
      <c r="Q10273" s="47">
        <f t="shared" si="1134"/>
        <v>2020</v>
      </c>
      <c r="R10273" s="48" t="str">
        <f t="shared" si="1132"/>
        <v>20201</v>
      </c>
      <c r="S10273" s="49">
        <v>43835</v>
      </c>
      <c r="T10273" s="55">
        <v>3262.05</v>
      </c>
      <c r="U10273" s="50">
        <f t="shared" si="1133"/>
        <v>3311.1893548387097</v>
      </c>
      <c r="V10273" s="51">
        <f t="shared" si="1135"/>
        <v>3693.3608743169393</v>
      </c>
      <c r="W10273" s="53">
        <f t="shared" si="1136"/>
        <v>0</v>
      </c>
      <c r="X10273" s="53" t="str">
        <f t="shared" si="1137"/>
        <v/>
      </c>
      <c r="Y10273" s="54" t="str">
        <f t="shared" si="1138"/>
        <v/>
      </c>
    </row>
    <row r="10274" spans="17:25" x14ac:dyDescent="0.25">
      <c r="Q10274" s="47">
        <f t="shared" si="1134"/>
        <v>2020</v>
      </c>
      <c r="R10274" s="48" t="str">
        <f t="shared" si="1132"/>
        <v>20201</v>
      </c>
      <c r="S10274" s="49">
        <v>43836</v>
      </c>
      <c r="T10274" s="55">
        <v>3262.05</v>
      </c>
      <c r="U10274" s="50">
        <f t="shared" si="1133"/>
        <v>3311.1893548387097</v>
      </c>
      <c r="V10274" s="51">
        <f t="shared" si="1135"/>
        <v>3693.3608743169393</v>
      </c>
      <c r="W10274" s="53">
        <f t="shared" si="1136"/>
        <v>0</v>
      </c>
      <c r="X10274" s="53" t="str">
        <f t="shared" si="1137"/>
        <v/>
      </c>
      <c r="Y10274" s="54" t="str">
        <f t="shared" si="1138"/>
        <v/>
      </c>
    </row>
    <row r="10275" spans="17:25" x14ac:dyDescent="0.25">
      <c r="Q10275" s="47">
        <f t="shared" si="1134"/>
        <v>2020</v>
      </c>
      <c r="R10275" s="48" t="str">
        <f t="shared" si="1132"/>
        <v>20201</v>
      </c>
      <c r="S10275" s="49">
        <v>43837</v>
      </c>
      <c r="T10275" s="55">
        <v>3262.05</v>
      </c>
      <c r="U10275" s="50">
        <f t="shared" si="1133"/>
        <v>3311.1893548387097</v>
      </c>
      <c r="V10275" s="51">
        <f t="shared" si="1135"/>
        <v>3693.3608743169393</v>
      </c>
      <c r="W10275" s="53">
        <f t="shared" si="1136"/>
        <v>0</v>
      </c>
      <c r="X10275" s="53" t="str">
        <f t="shared" si="1137"/>
        <v/>
      </c>
      <c r="Y10275" s="54" t="str">
        <f t="shared" si="1138"/>
        <v/>
      </c>
    </row>
    <row r="10276" spans="17:25" x14ac:dyDescent="0.25">
      <c r="Q10276" s="47">
        <f t="shared" si="1134"/>
        <v>2020</v>
      </c>
      <c r="R10276" s="48" t="str">
        <f t="shared" si="1132"/>
        <v>20201</v>
      </c>
      <c r="S10276" s="49">
        <v>43838</v>
      </c>
      <c r="T10276" s="55">
        <v>3264.26</v>
      </c>
      <c r="U10276" s="50">
        <f t="shared" si="1133"/>
        <v>3311.1893548387097</v>
      </c>
      <c r="V10276" s="51">
        <f t="shared" si="1135"/>
        <v>3693.3608743169393</v>
      </c>
      <c r="W10276" s="53">
        <f t="shared" si="1136"/>
        <v>6.7748808264744831E-4</v>
      </c>
      <c r="X10276" s="53" t="str">
        <f t="shared" si="1137"/>
        <v/>
      </c>
      <c r="Y10276" s="54" t="str">
        <f t="shared" si="1138"/>
        <v/>
      </c>
    </row>
    <row r="10277" spans="17:25" x14ac:dyDescent="0.25">
      <c r="Q10277" s="47">
        <f t="shared" si="1134"/>
        <v>2020</v>
      </c>
      <c r="R10277" s="48" t="str">
        <f t="shared" si="1132"/>
        <v>20201</v>
      </c>
      <c r="S10277" s="49">
        <v>43839</v>
      </c>
      <c r="T10277" s="55">
        <v>3254.42</v>
      </c>
      <c r="U10277" s="50">
        <f t="shared" si="1133"/>
        <v>3311.1893548387097</v>
      </c>
      <c r="V10277" s="51">
        <f t="shared" si="1135"/>
        <v>3693.3608743169393</v>
      </c>
      <c r="W10277" s="53">
        <f t="shared" si="1136"/>
        <v>-3.0144657594677327E-3</v>
      </c>
      <c r="X10277" s="53" t="str">
        <f t="shared" si="1137"/>
        <v/>
      </c>
      <c r="Y10277" s="54" t="str">
        <f t="shared" si="1138"/>
        <v/>
      </c>
    </row>
    <row r="10278" spans="17:25" x14ac:dyDescent="0.25">
      <c r="Q10278" s="47">
        <f t="shared" si="1134"/>
        <v>2020</v>
      </c>
      <c r="R10278" s="48" t="str">
        <f t="shared" si="1132"/>
        <v>20201</v>
      </c>
      <c r="S10278" s="49">
        <v>43840</v>
      </c>
      <c r="T10278" s="55">
        <v>3253.89</v>
      </c>
      <c r="U10278" s="50">
        <f t="shared" si="1133"/>
        <v>3311.1893548387097</v>
      </c>
      <c r="V10278" s="51">
        <f t="shared" si="1135"/>
        <v>3693.3608743169393</v>
      </c>
      <c r="W10278" s="53">
        <f t="shared" si="1136"/>
        <v>-1.628554396789772E-4</v>
      </c>
      <c r="X10278" s="53" t="str">
        <f t="shared" si="1137"/>
        <v/>
      </c>
      <c r="Y10278" s="54" t="str">
        <f t="shared" si="1138"/>
        <v/>
      </c>
    </row>
    <row r="10279" spans="17:25" x14ac:dyDescent="0.25">
      <c r="Q10279" s="47">
        <f t="shared" si="1134"/>
        <v>2020</v>
      </c>
      <c r="R10279" s="48" t="str">
        <f t="shared" si="1132"/>
        <v>20201</v>
      </c>
      <c r="S10279" s="49">
        <v>43841</v>
      </c>
      <c r="T10279" s="55">
        <v>3272.62</v>
      </c>
      <c r="U10279" s="50">
        <f t="shared" si="1133"/>
        <v>3311.1893548387097</v>
      </c>
      <c r="V10279" s="51">
        <f t="shared" si="1135"/>
        <v>3693.3608743169393</v>
      </c>
      <c r="W10279" s="53">
        <f t="shared" si="1136"/>
        <v>5.756187209770447E-3</v>
      </c>
      <c r="X10279" s="53" t="str">
        <f t="shared" si="1137"/>
        <v/>
      </c>
      <c r="Y10279" s="54" t="str">
        <f t="shared" si="1138"/>
        <v/>
      </c>
    </row>
    <row r="10280" spans="17:25" x14ac:dyDescent="0.25">
      <c r="Q10280" s="47">
        <f t="shared" si="1134"/>
        <v>2020</v>
      </c>
      <c r="R10280" s="48" t="str">
        <f t="shared" si="1132"/>
        <v>20201</v>
      </c>
      <c r="S10280" s="49">
        <v>43842</v>
      </c>
      <c r="T10280" s="55">
        <v>3272.62</v>
      </c>
      <c r="U10280" s="50">
        <f t="shared" si="1133"/>
        <v>3311.1893548387097</v>
      </c>
      <c r="V10280" s="51">
        <f t="shared" si="1135"/>
        <v>3693.3608743169393</v>
      </c>
      <c r="W10280" s="53">
        <f t="shared" si="1136"/>
        <v>0</v>
      </c>
      <c r="X10280" s="53" t="str">
        <f t="shared" si="1137"/>
        <v/>
      </c>
      <c r="Y10280" s="54" t="str">
        <f t="shared" si="1138"/>
        <v/>
      </c>
    </row>
    <row r="10281" spans="17:25" x14ac:dyDescent="0.25">
      <c r="Q10281" s="47">
        <f t="shared" si="1134"/>
        <v>2020</v>
      </c>
      <c r="R10281" s="48" t="str">
        <f t="shared" si="1132"/>
        <v>20201</v>
      </c>
      <c r="S10281" s="49">
        <v>43843</v>
      </c>
      <c r="T10281" s="55">
        <v>3272.62</v>
      </c>
      <c r="U10281" s="50">
        <f t="shared" si="1133"/>
        <v>3311.1893548387097</v>
      </c>
      <c r="V10281" s="51">
        <f t="shared" si="1135"/>
        <v>3693.3608743169393</v>
      </c>
      <c r="W10281" s="53">
        <f t="shared" si="1136"/>
        <v>0</v>
      </c>
      <c r="X10281" s="53" t="str">
        <f t="shared" si="1137"/>
        <v/>
      </c>
      <c r="Y10281" s="54" t="str">
        <f t="shared" si="1138"/>
        <v/>
      </c>
    </row>
    <row r="10282" spans="17:25" x14ac:dyDescent="0.25">
      <c r="Q10282" s="47">
        <f t="shared" si="1134"/>
        <v>2020</v>
      </c>
      <c r="R10282" s="48" t="str">
        <f t="shared" si="1132"/>
        <v>20201</v>
      </c>
      <c r="S10282" s="49">
        <v>43844</v>
      </c>
      <c r="T10282" s="55">
        <v>3288.05</v>
      </c>
      <c r="U10282" s="50">
        <f t="shared" si="1133"/>
        <v>3311.1893548387097</v>
      </c>
      <c r="V10282" s="51">
        <f t="shared" si="1135"/>
        <v>3693.3608743169393</v>
      </c>
      <c r="W10282" s="53">
        <f t="shared" si="1136"/>
        <v>4.7148767654052737E-3</v>
      </c>
      <c r="X10282" s="53" t="str">
        <f t="shared" si="1137"/>
        <v/>
      </c>
      <c r="Y10282" s="54" t="str">
        <f t="shared" si="1138"/>
        <v/>
      </c>
    </row>
    <row r="10283" spans="17:25" x14ac:dyDescent="0.25">
      <c r="Q10283" s="47">
        <f t="shared" si="1134"/>
        <v>2020</v>
      </c>
      <c r="R10283" s="48" t="str">
        <f t="shared" si="1132"/>
        <v>20201</v>
      </c>
      <c r="S10283" s="49">
        <v>43845</v>
      </c>
      <c r="T10283" s="55">
        <v>3278.83</v>
      </c>
      <c r="U10283" s="50">
        <f t="shared" si="1133"/>
        <v>3311.1893548387097</v>
      </c>
      <c r="V10283" s="51">
        <f t="shared" si="1135"/>
        <v>3693.3608743169393</v>
      </c>
      <c r="W10283" s="53">
        <f t="shared" si="1136"/>
        <v>-2.804093611715186E-3</v>
      </c>
      <c r="X10283" s="53" t="str">
        <f t="shared" si="1137"/>
        <v/>
      </c>
      <c r="Y10283" s="54" t="str">
        <f t="shared" si="1138"/>
        <v/>
      </c>
    </row>
    <row r="10284" spans="17:25" x14ac:dyDescent="0.25">
      <c r="Q10284" s="47">
        <f t="shared" si="1134"/>
        <v>2020</v>
      </c>
      <c r="R10284" s="48" t="str">
        <f t="shared" si="1132"/>
        <v>20201</v>
      </c>
      <c r="S10284" s="49">
        <v>43846</v>
      </c>
      <c r="T10284" s="55">
        <v>3296.74</v>
      </c>
      <c r="U10284" s="50">
        <f t="shared" si="1133"/>
        <v>3311.1893548387097</v>
      </c>
      <c r="V10284" s="51">
        <f t="shared" si="1135"/>
        <v>3693.3608743169393</v>
      </c>
      <c r="W10284" s="53">
        <f t="shared" si="1136"/>
        <v>5.4623143011378605E-3</v>
      </c>
      <c r="X10284" s="53" t="str">
        <f t="shared" si="1137"/>
        <v/>
      </c>
      <c r="Y10284" s="54" t="str">
        <f t="shared" si="1138"/>
        <v/>
      </c>
    </row>
    <row r="10285" spans="17:25" x14ac:dyDescent="0.25">
      <c r="Q10285" s="47">
        <f t="shared" si="1134"/>
        <v>2020</v>
      </c>
      <c r="R10285" s="48" t="str">
        <f t="shared" si="1132"/>
        <v>20201</v>
      </c>
      <c r="S10285" s="49">
        <v>43847</v>
      </c>
      <c r="T10285" s="55">
        <v>3313.4</v>
      </c>
      <c r="U10285" s="50">
        <f t="shared" si="1133"/>
        <v>3311.1893548387097</v>
      </c>
      <c r="V10285" s="51">
        <f t="shared" si="1135"/>
        <v>3693.3608743169393</v>
      </c>
      <c r="W10285" s="53">
        <f t="shared" si="1136"/>
        <v>5.0534770712886701E-3</v>
      </c>
      <c r="X10285" s="53" t="str">
        <f t="shared" si="1137"/>
        <v/>
      </c>
      <c r="Y10285" s="54" t="str">
        <f t="shared" si="1138"/>
        <v/>
      </c>
    </row>
    <row r="10286" spans="17:25" x14ac:dyDescent="0.25">
      <c r="Q10286" s="47">
        <f t="shared" si="1134"/>
        <v>2020</v>
      </c>
      <c r="R10286" s="48" t="str">
        <f t="shared" si="1132"/>
        <v>20201</v>
      </c>
      <c r="S10286" s="49">
        <v>43848</v>
      </c>
      <c r="T10286" s="55">
        <v>3320.77</v>
      </c>
      <c r="U10286" s="50">
        <f t="shared" si="1133"/>
        <v>3311.1893548387097</v>
      </c>
      <c r="V10286" s="51">
        <f t="shared" si="1135"/>
        <v>3693.3608743169393</v>
      </c>
      <c r="W10286" s="53">
        <f t="shared" si="1136"/>
        <v>2.2243013219049868E-3</v>
      </c>
      <c r="X10286" s="53" t="str">
        <f t="shared" si="1137"/>
        <v/>
      </c>
      <c r="Y10286" s="54" t="str">
        <f t="shared" si="1138"/>
        <v/>
      </c>
    </row>
    <row r="10287" spans="17:25" x14ac:dyDescent="0.25">
      <c r="Q10287" s="47">
        <f t="shared" si="1134"/>
        <v>2020</v>
      </c>
      <c r="R10287" s="48" t="str">
        <f t="shared" si="1132"/>
        <v>20201</v>
      </c>
      <c r="S10287" s="49">
        <v>43849</v>
      </c>
      <c r="T10287" s="55">
        <v>3320.77</v>
      </c>
      <c r="U10287" s="50">
        <f t="shared" si="1133"/>
        <v>3311.1893548387097</v>
      </c>
      <c r="V10287" s="51">
        <f t="shared" si="1135"/>
        <v>3693.3608743169393</v>
      </c>
      <c r="W10287" s="53">
        <f t="shared" si="1136"/>
        <v>0</v>
      </c>
      <c r="X10287" s="53" t="str">
        <f t="shared" si="1137"/>
        <v/>
      </c>
      <c r="Y10287" s="54" t="str">
        <f t="shared" si="1138"/>
        <v/>
      </c>
    </row>
    <row r="10288" spans="17:25" x14ac:dyDescent="0.25">
      <c r="Q10288" s="47">
        <f t="shared" si="1134"/>
        <v>2020</v>
      </c>
      <c r="R10288" s="48" t="str">
        <f t="shared" si="1132"/>
        <v>20201</v>
      </c>
      <c r="S10288" s="49">
        <v>43850</v>
      </c>
      <c r="T10288" s="55">
        <v>3320.77</v>
      </c>
      <c r="U10288" s="50">
        <f t="shared" si="1133"/>
        <v>3311.1893548387097</v>
      </c>
      <c r="V10288" s="51">
        <f t="shared" si="1135"/>
        <v>3693.3608743169393</v>
      </c>
      <c r="W10288" s="53">
        <f t="shared" si="1136"/>
        <v>0</v>
      </c>
      <c r="X10288" s="53" t="str">
        <f t="shared" si="1137"/>
        <v/>
      </c>
      <c r="Y10288" s="54" t="str">
        <f t="shared" si="1138"/>
        <v/>
      </c>
    </row>
    <row r="10289" spans="17:25" x14ac:dyDescent="0.25">
      <c r="Q10289" s="47">
        <f t="shared" si="1134"/>
        <v>2020</v>
      </c>
      <c r="R10289" s="48" t="str">
        <f t="shared" si="1132"/>
        <v>20201</v>
      </c>
      <c r="S10289" s="49">
        <v>43851</v>
      </c>
      <c r="T10289" s="55">
        <v>3320.77</v>
      </c>
      <c r="U10289" s="50">
        <f t="shared" si="1133"/>
        <v>3311.1893548387097</v>
      </c>
      <c r="V10289" s="51">
        <f t="shared" si="1135"/>
        <v>3693.3608743169393</v>
      </c>
      <c r="W10289" s="53">
        <f t="shared" si="1136"/>
        <v>0</v>
      </c>
      <c r="X10289" s="53" t="str">
        <f t="shared" si="1137"/>
        <v/>
      </c>
      <c r="Y10289" s="54" t="str">
        <f t="shared" si="1138"/>
        <v/>
      </c>
    </row>
    <row r="10290" spans="17:25" x14ac:dyDescent="0.25">
      <c r="Q10290" s="47">
        <f t="shared" si="1134"/>
        <v>2020</v>
      </c>
      <c r="R10290" s="48" t="str">
        <f t="shared" si="1132"/>
        <v>20201</v>
      </c>
      <c r="S10290" s="49">
        <v>43852</v>
      </c>
      <c r="T10290" s="55">
        <v>3347.91</v>
      </c>
      <c r="U10290" s="50">
        <f t="shared" si="1133"/>
        <v>3311.1893548387097</v>
      </c>
      <c r="V10290" s="51">
        <f t="shared" si="1135"/>
        <v>3693.3608743169393</v>
      </c>
      <c r="W10290" s="53">
        <f t="shared" si="1136"/>
        <v>8.1728032956212004E-3</v>
      </c>
      <c r="X10290" s="53" t="str">
        <f t="shared" si="1137"/>
        <v/>
      </c>
      <c r="Y10290" s="54" t="str">
        <f t="shared" si="1138"/>
        <v/>
      </c>
    </row>
    <row r="10291" spans="17:25" x14ac:dyDescent="0.25">
      <c r="Q10291" s="47">
        <f t="shared" si="1134"/>
        <v>2020</v>
      </c>
      <c r="R10291" s="48" t="str">
        <f t="shared" si="1132"/>
        <v>20201</v>
      </c>
      <c r="S10291" s="49">
        <v>43853</v>
      </c>
      <c r="T10291" s="55">
        <v>3337.77</v>
      </c>
      <c r="U10291" s="50">
        <f t="shared" si="1133"/>
        <v>3311.1893548387097</v>
      </c>
      <c r="V10291" s="51">
        <f t="shared" si="1135"/>
        <v>3693.3608743169393</v>
      </c>
      <c r="W10291" s="53">
        <f t="shared" si="1136"/>
        <v>-3.0287552532773931E-3</v>
      </c>
      <c r="X10291" s="53" t="str">
        <f t="shared" si="1137"/>
        <v/>
      </c>
      <c r="Y10291" s="54" t="str">
        <f t="shared" si="1138"/>
        <v/>
      </c>
    </row>
    <row r="10292" spans="17:25" x14ac:dyDescent="0.25">
      <c r="Q10292" s="47">
        <f t="shared" si="1134"/>
        <v>2020</v>
      </c>
      <c r="R10292" s="48" t="str">
        <f t="shared" si="1132"/>
        <v>20201</v>
      </c>
      <c r="S10292" s="49">
        <v>43854</v>
      </c>
      <c r="T10292" s="55">
        <v>3353.76</v>
      </c>
      <c r="U10292" s="50">
        <f t="shared" si="1133"/>
        <v>3311.1893548387097</v>
      </c>
      <c r="V10292" s="51">
        <f t="shared" si="1135"/>
        <v>3693.3608743169393</v>
      </c>
      <c r="W10292" s="53">
        <f t="shared" si="1136"/>
        <v>4.7906236798822555E-3</v>
      </c>
      <c r="X10292" s="53" t="str">
        <f t="shared" si="1137"/>
        <v/>
      </c>
      <c r="Y10292" s="54" t="str">
        <f t="shared" si="1138"/>
        <v/>
      </c>
    </row>
    <row r="10293" spans="17:25" x14ac:dyDescent="0.25">
      <c r="Q10293" s="47">
        <f t="shared" si="1134"/>
        <v>2020</v>
      </c>
      <c r="R10293" s="48" t="str">
        <f t="shared" si="1132"/>
        <v>20201</v>
      </c>
      <c r="S10293" s="49">
        <v>43855</v>
      </c>
      <c r="T10293" s="55">
        <v>3366.01</v>
      </c>
      <c r="U10293" s="50">
        <f t="shared" si="1133"/>
        <v>3311.1893548387097</v>
      </c>
      <c r="V10293" s="51">
        <f t="shared" si="1135"/>
        <v>3693.3608743169393</v>
      </c>
      <c r="W10293" s="53">
        <f t="shared" si="1136"/>
        <v>3.6526167644672647E-3</v>
      </c>
      <c r="X10293" s="53" t="str">
        <f t="shared" si="1137"/>
        <v/>
      </c>
      <c r="Y10293" s="54" t="str">
        <f t="shared" si="1138"/>
        <v/>
      </c>
    </row>
    <row r="10294" spans="17:25" x14ac:dyDescent="0.25">
      <c r="Q10294" s="47">
        <f t="shared" si="1134"/>
        <v>2020</v>
      </c>
      <c r="R10294" s="48" t="str">
        <f t="shared" si="1132"/>
        <v>20201</v>
      </c>
      <c r="S10294" s="49">
        <v>43856</v>
      </c>
      <c r="T10294" s="55">
        <v>3366.01</v>
      </c>
      <c r="U10294" s="50">
        <f t="shared" si="1133"/>
        <v>3311.1893548387097</v>
      </c>
      <c r="V10294" s="51">
        <f t="shared" si="1135"/>
        <v>3693.3608743169393</v>
      </c>
      <c r="W10294" s="53">
        <f t="shared" si="1136"/>
        <v>0</v>
      </c>
      <c r="X10294" s="53" t="str">
        <f t="shared" si="1137"/>
        <v/>
      </c>
      <c r="Y10294" s="54" t="str">
        <f t="shared" si="1138"/>
        <v/>
      </c>
    </row>
    <row r="10295" spans="17:25" x14ac:dyDescent="0.25">
      <c r="Q10295" s="47">
        <f t="shared" si="1134"/>
        <v>2020</v>
      </c>
      <c r="R10295" s="48" t="str">
        <f t="shared" si="1132"/>
        <v>20201</v>
      </c>
      <c r="S10295" s="49">
        <v>43857</v>
      </c>
      <c r="T10295" s="55">
        <v>3366.01</v>
      </c>
      <c r="U10295" s="50">
        <f t="shared" si="1133"/>
        <v>3311.1893548387097</v>
      </c>
      <c r="V10295" s="51">
        <f t="shared" si="1135"/>
        <v>3693.3608743169393</v>
      </c>
      <c r="W10295" s="53">
        <f t="shared" si="1136"/>
        <v>0</v>
      </c>
      <c r="X10295" s="53" t="str">
        <f t="shared" si="1137"/>
        <v/>
      </c>
      <c r="Y10295" s="54" t="str">
        <f t="shared" si="1138"/>
        <v/>
      </c>
    </row>
    <row r="10296" spans="17:25" x14ac:dyDescent="0.25">
      <c r="Q10296" s="47">
        <f t="shared" si="1134"/>
        <v>2020</v>
      </c>
      <c r="R10296" s="48" t="str">
        <f t="shared" si="1132"/>
        <v>20201</v>
      </c>
      <c r="S10296" s="49">
        <v>43858</v>
      </c>
      <c r="T10296" s="55">
        <v>3398.4</v>
      </c>
      <c r="U10296" s="50">
        <f t="shared" si="1133"/>
        <v>3311.1893548387097</v>
      </c>
      <c r="V10296" s="51">
        <f t="shared" si="1135"/>
        <v>3693.3608743169393</v>
      </c>
      <c r="W10296" s="53">
        <f t="shared" si="1136"/>
        <v>9.622668976027926E-3</v>
      </c>
      <c r="X10296" s="53" t="str">
        <f t="shared" si="1137"/>
        <v/>
      </c>
      <c r="Y10296" s="54" t="str">
        <f t="shared" si="1138"/>
        <v/>
      </c>
    </row>
    <row r="10297" spans="17:25" x14ac:dyDescent="0.25">
      <c r="Q10297" s="47">
        <f t="shared" si="1134"/>
        <v>2020</v>
      </c>
      <c r="R10297" s="48" t="str">
        <f t="shared" si="1132"/>
        <v>20201</v>
      </c>
      <c r="S10297" s="49">
        <v>43859</v>
      </c>
      <c r="T10297" s="55">
        <v>3392.6</v>
      </c>
      <c r="U10297" s="50">
        <f t="shared" si="1133"/>
        <v>3311.1893548387097</v>
      </c>
      <c r="V10297" s="51">
        <f t="shared" si="1135"/>
        <v>3693.3608743169393</v>
      </c>
      <c r="W10297" s="53">
        <f t="shared" si="1136"/>
        <v>-1.7066854990583913E-3</v>
      </c>
      <c r="X10297" s="53" t="str">
        <f t="shared" si="1137"/>
        <v/>
      </c>
      <c r="Y10297" s="54" t="str">
        <f t="shared" si="1138"/>
        <v/>
      </c>
    </row>
    <row r="10298" spans="17:25" x14ac:dyDescent="0.25">
      <c r="Q10298" s="47">
        <f t="shared" si="1134"/>
        <v>2020</v>
      </c>
      <c r="R10298" s="48" t="str">
        <f t="shared" si="1132"/>
        <v>20201</v>
      </c>
      <c r="S10298" s="49">
        <v>43860</v>
      </c>
      <c r="T10298" s="55">
        <v>3395.1</v>
      </c>
      <c r="U10298" s="50">
        <f t="shared" si="1133"/>
        <v>3311.1893548387097</v>
      </c>
      <c r="V10298" s="51">
        <f t="shared" si="1135"/>
        <v>3693.3608743169393</v>
      </c>
      <c r="W10298" s="53">
        <f t="shared" si="1136"/>
        <v>7.3689795437137384E-4</v>
      </c>
      <c r="X10298" s="53" t="str">
        <f t="shared" si="1137"/>
        <v/>
      </c>
      <c r="Y10298" s="54" t="str">
        <f t="shared" si="1138"/>
        <v/>
      </c>
    </row>
    <row r="10299" spans="17:25" x14ac:dyDescent="0.25">
      <c r="Q10299" s="47">
        <f t="shared" si="1134"/>
        <v>2020</v>
      </c>
      <c r="R10299" s="48" t="str">
        <f t="shared" si="1132"/>
        <v>20201</v>
      </c>
      <c r="S10299" s="49">
        <v>43861</v>
      </c>
      <c r="T10299" s="55">
        <v>3411.45</v>
      </c>
      <c r="U10299" s="50">
        <f t="shared" si="1133"/>
        <v>3311.1893548387097</v>
      </c>
      <c r="V10299" s="51">
        <f t="shared" si="1135"/>
        <v>3693.3608743169393</v>
      </c>
      <c r="W10299" s="53">
        <f t="shared" si="1136"/>
        <v>4.815763895025249E-3</v>
      </c>
      <c r="X10299" s="53" t="str">
        <f t="shared" si="1137"/>
        <v/>
      </c>
      <c r="Y10299" s="54" t="str">
        <f t="shared" si="1138"/>
        <v/>
      </c>
    </row>
    <row r="10300" spans="17:25" x14ac:dyDescent="0.25">
      <c r="Q10300" s="47">
        <f t="shared" si="1134"/>
        <v>2020</v>
      </c>
      <c r="R10300" s="48" t="str">
        <f t="shared" si="1132"/>
        <v>20202</v>
      </c>
      <c r="S10300" s="49">
        <v>43862</v>
      </c>
      <c r="T10300" s="55">
        <v>3423.24</v>
      </c>
      <c r="U10300" s="50">
        <f t="shared" si="1133"/>
        <v>3411.0527586206899</v>
      </c>
      <c r="V10300" s="51">
        <f t="shared" si="1135"/>
        <v>3693.3608743169393</v>
      </c>
      <c r="W10300" s="53">
        <f t="shared" si="1136"/>
        <v>3.4560084421579873E-3</v>
      </c>
      <c r="X10300" s="53">
        <f t="shared" si="1137"/>
        <v>3.0159375704698954E-2</v>
      </c>
      <c r="Y10300" s="54" t="str">
        <f t="shared" si="1138"/>
        <v/>
      </c>
    </row>
    <row r="10301" spans="17:25" x14ac:dyDescent="0.25">
      <c r="Q10301" s="47">
        <f t="shared" si="1134"/>
        <v>2020</v>
      </c>
      <c r="R10301" s="48" t="str">
        <f t="shared" si="1132"/>
        <v>20202</v>
      </c>
      <c r="S10301" s="49">
        <v>43863</v>
      </c>
      <c r="T10301" s="55">
        <v>3423.24</v>
      </c>
      <c r="U10301" s="50">
        <f t="shared" si="1133"/>
        <v>3411.0527586206899</v>
      </c>
      <c r="V10301" s="51">
        <f t="shared" si="1135"/>
        <v>3693.3608743169393</v>
      </c>
      <c r="W10301" s="53">
        <f t="shared" si="1136"/>
        <v>0</v>
      </c>
      <c r="X10301" s="53" t="str">
        <f t="shared" si="1137"/>
        <v/>
      </c>
      <c r="Y10301" s="54" t="str">
        <f t="shared" si="1138"/>
        <v/>
      </c>
    </row>
    <row r="10302" spans="17:25" x14ac:dyDescent="0.25">
      <c r="Q10302" s="47">
        <f t="shared" si="1134"/>
        <v>2020</v>
      </c>
      <c r="R10302" s="48" t="str">
        <f t="shared" si="1132"/>
        <v>20202</v>
      </c>
      <c r="S10302" s="49">
        <v>43864</v>
      </c>
      <c r="T10302" s="55">
        <v>3423.24</v>
      </c>
      <c r="U10302" s="50">
        <f t="shared" si="1133"/>
        <v>3411.0527586206899</v>
      </c>
      <c r="V10302" s="51">
        <f t="shared" si="1135"/>
        <v>3693.3608743169393</v>
      </c>
      <c r="W10302" s="53">
        <f t="shared" si="1136"/>
        <v>0</v>
      </c>
      <c r="X10302" s="53" t="str">
        <f t="shared" si="1137"/>
        <v/>
      </c>
      <c r="Y10302" s="54" t="str">
        <f t="shared" si="1138"/>
        <v/>
      </c>
    </row>
    <row r="10303" spans="17:25" x14ac:dyDescent="0.25">
      <c r="Q10303" s="47">
        <f t="shared" si="1134"/>
        <v>2020</v>
      </c>
      <c r="R10303" s="48" t="str">
        <f t="shared" si="1132"/>
        <v>20202</v>
      </c>
      <c r="S10303" s="49">
        <v>43865</v>
      </c>
      <c r="T10303" s="55">
        <v>3401.56</v>
      </c>
      <c r="U10303" s="50">
        <f t="shared" si="1133"/>
        <v>3411.0527586206899</v>
      </c>
      <c r="V10303" s="51">
        <f t="shared" si="1135"/>
        <v>3693.3608743169393</v>
      </c>
      <c r="W10303" s="53">
        <f t="shared" si="1136"/>
        <v>-6.3331814304576906E-3</v>
      </c>
      <c r="X10303" s="53" t="str">
        <f t="shared" si="1137"/>
        <v/>
      </c>
      <c r="Y10303" s="54" t="str">
        <f t="shared" si="1138"/>
        <v/>
      </c>
    </row>
    <row r="10304" spans="17:25" x14ac:dyDescent="0.25">
      <c r="Q10304" s="47">
        <f t="shared" si="1134"/>
        <v>2020</v>
      </c>
      <c r="R10304" s="48" t="str">
        <f t="shared" si="1132"/>
        <v>20202</v>
      </c>
      <c r="S10304" s="49">
        <v>43866</v>
      </c>
      <c r="T10304" s="55">
        <v>3368.87</v>
      </c>
      <c r="U10304" s="50">
        <f t="shared" si="1133"/>
        <v>3411.0527586206899</v>
      </c>
      <c r="V10304" s="51">
        <f t="shared" si="1135"/>
        <v>3693.3608743169393</v>
      </c>
      <c r="W10304" s="53">
        <f t="shared" si="1136"/>
        <v>-9.610296452216005E-3</v>
      </c>
      <c r="X10304" s="53" t="str">
        <f t="shared" si="1137"/>
        <v/>
      </c>
      <c r="Y10304" s="54" t="str">
        <f t="shared" si="1138"/>
        <v/>
      </c>
    </row>
    <row r="10305" spans="17:25" x14ac:dyDescent="0.25">
      <c r="Q10305" s="47">
        <f t="shared" si="1134"/>
        <v>2020</v>
      </c>
      <c r="R10305" s="48" t="str">
        <f t="shared" si="1132"/>
        <v>20202</v>
      </c>
      <c r="S10305" s="49">
        <v>43867</v>
      </c>
      <c r="T10305" s="55">
        <v>3355.44</v>
      </c>
      <c r="U10305" s="50">
        <f t="shared" si="1133"/>
        <v>3411.0527586206899</v>
      </c>
      <c r="V10305" s="51">
        <f t="shared" si="1135"/>
        <v>3693.3608743169393</v>
      </c>
      <c r="W10305" s="53">
        <f t="shared" si="1136"/>
        <v>-3.9864999243068855E-3</v>
      </c>
      <c r="X10305" s="53" t="str">
        <f t="shared" si="1137"/>
        <v/>
      </c>
      <c r="Y10305" s="54" t="str">
        <f t="shared" si="1138"/>
        <v/>
      </c>
    </row>
    <row r="10306" spans="17:25" x14ac:dyDescent="0.25">
      <c r="Q10306" s="47">
        <f t="shared" si="1134"/>
        <v>2020</v>
      </c>
      <c r="R10306" s="48" t="str">
        <f t="shared" si="1132"/>
        <v>20202</v>
      </c>
      <c r="S10306" s="49">
        <v>43868</v>
      </c>
      <c r="T10306" s="55">
        <v>3378.43</v>
      </c>
      <c r="U10306" s="50">
        <f t="shared" si="1133"/>
        <v>3411.0527586206899</v>
      </c>
      <c r="V10306" s="51">
        <f t="shared" si="1135"/>
        <v>3693.3608743169393</v>
      </c>
      <c r="W10306" s="53">
        <f t="shared" si="1136"/>
        <v>6.8515604510883676E-3</v>
      </c>
      <c r="X10306" s="53" t="str">
        <f t="shared" si="1137"/>
        <v/>
      </c>
      <c r="Y10306" s="54" t="str">
        <f t="shared" si="1138"/>
        <v/>
      </c>
    </row>
    <row r="10307" spans="17:25" x14ac:dyDescent="0.25">
      <c r="Q10307" s="47">
        <f t="shared" si="1134"/>
        <v>2020</v>
      </c>
      <c r="R10307" s="48" t="str">
        <f t="shared" si="1132"/>
        <v>20202</v>
      </c>
      <c r="S10307" s="49">
        <v>43869</v>
      </c>
      <c r="T10307" s="55">
        <v>3408.35</v>
      </c>
      <c r="U10307" s="50">
        <f t="shared" si="1133"/>
        <v>3411.0527586206899</v>
      </c>
      <c r="V10307" s="51">
        <f t="shared" si="1135"/>
        <v>3693.3608743169393</v>
      </c>
      <c r="W10307" s="53">
        <f t="shared" si="1136"/>
        <v>8.8561846774981579E-3</v>
      </c>
      <c r="X10307" s="53" t="str">
        <f t="shared" si="1137"/>
        <v/>
      </c>
      <c r="Y10307" s="54" t="str">
        <f t="shared" si="1138"/>
        <v/>
      </c>
    </row>
    <row r="10308" spans="17:25" x14ac:dyDescent="0.25">
      <c r="Q10308" s="47">
        <f t="shared" si="1134"/>
        <v>2020</v>
      </c>
      <c r="R10308" s="48" t="str">
        <f t="shared" si="1132"/>
        <v>20202</v>
      </c>
      <c r="S10308" s="49">
        <v>43870</v>
      </c>
      <c r="T10308" s="55">
        <v>3408.35</v>
      </c>
      <c r="U10308" s="50">
        <f t="shared" si="1133"/>
        <v>3411.0527586206899</v>
      </c>
      <c r="V10308" s="51">
        <f t="shared" si="1135"/>
        <v>3693.3608743169393</v>
      </c>
      <c r="W10308" s="53">
        <f t="shared" si="1136"/>
        <v>0</v>
      </c>
      <c r="X10308" s="53" t="str">
        <f t="shared" si="1137"/>
        <v/>
      </c>
      <c r="Y10308" s="54" t="str">
        <f t="shared" si="1138"/>
        <v/>
      </c>
    </row>
    <row r="10309" spans="17:25" x14ac:dyDescent="0.25">
      <c r="Q10309" s="47">
        <f t="shared" si="1134"/>
        <v>2020</v>
      </c>
      <c r="R10309" s="48" t="str">
        <f t="shared" si="1132"/>
        <v>20202</v>
      </c>
      <c r="S10309" s="49">
        <v>43871</v>
      </c>
      <c r="T10309" s="55">
        <v>3408.35</v>
      </c>
      <c r="U10309" s="50">
        <f t="shared" si="1133"/>
        <v>3411.0527586206899</v>
      </c>
      <c r="V10309" s="51">
        <f t="shared" si="1135"/>
        <v>3693.3608743169393</v>
      </c>
      <c r="W10309" s="53">
        <f t="shared" si="1136"/>
        <v>0</v>
      </c>
      <c r="X10309" s="53" t="str">
        <f t="shared" si="1137"/>
        <v/>
      </c>
      <c r="Y10309" s="54" t="str">
        <f t="shared" si="1138"/>
        <v/>
      </c>
    </row>
    <row r="10310" spans="17:25" x14ac:dyDescent="0.25">
      <c r="Q10310" s="47">
        <f t="shared" si="1134"/>
        <v>2020</v>
      </c>
      <c r="R10310" s="48" t="str">
        <f t="shared" si="1132"/>
        <v>20202</v>
      </c>
      <c r="S10310" s="49">
        <v>43872</v>
      </c>
      <c r="T10310" s="55">
        <v>3440.96</v>
      </c>
      <c r="U10310" s="50">
        <f t="shared" si="1133"/>
        <v>3411.0527586206899</v>
      </c>
      <c r="V10310" s="51">
        <f t="shared" si="1135"/>
        <v>3693.3608743169393</v>
      </c>
      <c r="W10310" s="53">
        <f t="shared" si="1136"/>
        <v>9.5676793756509504E-3</v>
      </c>
      <c r="X10310" s="53" t="str">
        <f t="shared" si="1137"/>
        <v/>
      </c>
      <c r="Y10310" s="54" t="str">
        <f t="shared" si="1138"/>
        <v/>
      </c>
    </row>
    <row r="10311" spans="17:25" x14ac:dyDescent="0.25">
      <c r="Q10311" s="47">
        <f t="shared" si="1134"/>
        <v>2020</v>
      </c>
      <c r="R10311" s="48" t="str">
        <f t="shared" ref="R10311:R10374" si="1139">+YEAR(S10311)&amp;MONTH(S10311)</f>
        <v>20202</v>
      </c>
      <c r="S10311" s="49">
        <v>43873</v>
      </c>
      <c r="T10311" s="55">
        <v>3432.89</v>
      </c>
      <c r="U10311" s="50">
        <f t="shared" ref="U10311:U10374" si="1140">+AVERAGEIF($R$3:$R$12000,R10311,$T$3:$T$12000)</f>
        <v>3411.0527586206899</v>
      </c>
      <c r="V10311" s="51">
        <f t="shared" si="1135"/>
        <v>3693.3608743169393</v>
      </c>
      <c r="W10311" s="53">
        <f t="shared" si="1136"/>
        <v>-2.3452757370037158E-3</v>
      </c>
      <c r="X10311" s="53" t="str">
        <f t="shared" si="1137"/>
        <v/>
      </c>
      <c r="Y10311" s="54" t="str">
        <f t="shared" si="1138"/>
        <v/>
      </c>
    </row>
    <row r="10312" spans="17:25" x14ac:dyDescent="0.25">
      <c r="Q10312" s="47">
        <f t="shared" ref="Q10312:Q10375" si="1141">+YEAR(S10312)</f>
        <v>2020</v>
      </c>
      <c r="R10312" s="48" t="str">
        <f t="shared" si="1139"/>
        <v>20202</v>
      </c>
      <c r="S10312" s="49">
        <v>43874</v>
      </c>
      <c r="T10312" s="55">
        <v>3394.8</v>
      </c>
      <c r="U10312" s="50">
        <f t="shared" si="1140"/>
        <v>3411.0527586206899</v>
      </c>
      <c r="V10312" s="51">
        <f t="shared" ref="V10312:V10375" si="1142">+AVERAGEIF($Q$3:$Q$12000,Q10312,$T$3:$T$12000)</f>
        <v>3693.3608743169393</v>
      </c>
      <c r="W10312" s="53">
        <f t="shared" si="1136"/>
        <v>-1.1095607491064308E-2</v>
      </c>
      <c r="X10312" s="53" t="str">
        <f t="shared" si="1137"/>
        <v/>
      </c>
      <c r="Y10312" s="54" t="str">
        <f t="shared" si="1138"/>
        <v/>
      </c>
    </row>
    <row r="10313" spans="17:25" x14ac:dyDescent="0.25">
      <c r="Q10313" s="47">
        <f t="shared" si="1141"/>
        <v>2020</v>
      </c>
      <c r="R10313" s="48" t="str">
        <f t="shared" si="1139"/>
        <v>20202</v>
      </c>
      <c r="S10313" s="49">
        <v>43875</v>
      </c>
      <c r="T10313" s="55">
        <v>3385.11</v>
      </c>
      <c r="U10313" s="50">
        <f t="shared" si="1140"/>
        <v>3411.0527586206899</v>
      </c>
      <c r="V10313" s="51">
        <f t="shared" si="1142"/>
        <v>3693.3608743169393</v>
      </c>
      <c r="W10313" s="53">
        <f t="shared" ref="W10313:W10376" si="1143">+T10313/T10312-1</f>
        <v>-2.8543655001767032E-3</v>
      </c>
      <c r="X10313" s="53" t="str">
        <f t="shared" ref="X10313:X10372" si="1144">IF(U10313/U10312-1=0,"",U10313/U10312-1)</f>
        <v/>
      </c>
      <c r="Y10313" s="54" t="str">
        <f t="shared" ref="Y10313:Y10372" si="1145">+IF(V10313=V10312,"",V10313/V10312-1)</f>
        <v/>
      </c>
    </row>
    <row r="10314" spans="17:25" x14ac:dyDescent="0.25">
      <c r="Q10314" s="47">
        <f t="shared" si="1141"/>
        <v>2020</v>
      </c>
      <c r="R10314" s="48" t="str">
        <f t="shared" si="1139"/>
        <v>20202</v>
      </c>
      <c r="S10314" s="49">
        <v>43876</v>
      </c>
      <c r="T10314" s="55">
        <v>3378.29</v>
      </c>
      <c r="U10314" s="50">
        <f t="shared" si="1140"/>
        <v>3411.0527586206899</v>
      </c>
      <c r="V10314" s="51">
        <f t="shared" si="1142"/>
        <v>3693.3608743169393</v>
      </c>
      <c r="W10314" s="53">
        <f t="shared" si="1143"/>
        <v>-2.0147055782530066E-3</v>
      </c>
      <c r="X10314" s="53" t="str">
        <f t="shared" si="1144"/>
        <v/>
      </c>
      <c r="Y10314" s="54" t="str">
        <f t="shared" si="1145"/>
        <v/>
      </c>
    </row>
    <row r="10315" spans="17:25" x14ac:dyDescent="0.25">
      <c r="Q10315" s="47">
        <f t="shared" si="1141"/>
        <v>2020</v>
      </c>
      <c r="R10315" s="48" t="str">
        <f t="shared" si="1139"/>
        <v>20202</v>
      </c>
      <c r="S10315" s="49">
        <v>43877</v>
      </c>
      <c r="T10315" s="55">
        <v>3378.29</v>
      </c>
      <c r="U10315" s="50">
        <f t="shared" si="1140"/>
        <v>3411.0527586206899</v>
      </c>
      <c r="V10315" s="51">
        <f t="shared" si="1142"/>
        <v>3693.3608743169393</v>
      </c>
      <c r="W10315" s="53">
        <f t="shared" si="1143"/>
        <v>0</v>
      </c>
      <c r="X10315" s="53" t="str">
        <f t="shared" si="1144"/>
        <v/>
      </c>
      <c r="Y10315" s="54" t="str">
        <f t="shared" si="1145"/>
        <v/>
      </c>
    </row>
    <row r="10316" spans="17:25" x14ac:dyDescent="0.25">
      <c r="Q10316" s="47">
        <f t="shared" si="1141"/>
        <v>2020</v>
      </c>
      <c r="R10316" s="48" t="str">
        <f t="shared" si="1139"/>
        <v>20202</v>
      </c>
      <c r="S10316" s="49">
        <v>43878</v>
      </c>
      <c r="T10316" s="55">
        <v>3378.29</v>
      </c>
      <c r="U10316" s="50">
        <f t="shared" si="1140"/>
        <v>3411.0527586206899</v>
      </c>
      <c r="V10316" s="51">
        <f t="shared" si="1142"/>
        <v>3693.3608743169393</v>
      </c>
      <c r="W10316" s="53">
        <f t="shared" si="1143"/>
        <v>0</v>
      </c>
      <c r="X10316" s="53" t="str">
        <f t="shared" si="1144"/>
        <v/>
      </c>
      <c r="Y10316" s="54" t="str">
        <f t="shared" si="1145"/>
        <v/>
      </c>
    </row>
    <row r="10317" spans="17:25" x14ac:dyDescent="0.25">
      <c r="Q10317" s="47">
        <f t="shared" si="1141"/>
        <v>2020</v>
      </c>
      <c r="R10317" s="48" t="str">
        <f t="shared" si="1139"/>
        <v>20202</v>
      </c>
      <c r="S10317" s="49">
        <v>43879</v>
      </c>
      <c r="T10317" s="55">
        <v>3378.29</v>
      </c>
      <c r="U10317" s="50">
        <f t="shared" si="1140"/>
        <v>3411.0527586206899</v>
      </c>
      <c r="V10317" s="51">
        <f t="shared" si="1142"/>
        <v>3693.3608743169393</v>
      </c>
      <c r="W10317" s="53">
        <f t="shared" si="1143"/>
        <v>0</v>
      </c>
      <c r="X10317" s="53" t="str">
        <f t="shared" si="1144"/>
        <v/>
      </c>
      <c r="Y10317" s="54" t="str">
        <f t="shared" si="1145"/>
        <v/>
      </c>
    </row>
    <row r="10318" spans="17:25" x14ac:dyDescent="0.25">
      <c r="Q10318" s="47">
        <f t="shared" si="1141"/>
        <v>2020</v>
      </c>
      <c r="R10318" s="48" t="str">
        <f t="shared" si="1139"/>
        <v>20202</v>
      </c>
      <c r="S10318" s="49">
        <v>43880</v>
      </c>
      <c r="T10318" s="55">
        <v>3410.24</v>
      </c>
      <c r="U10318" s="50">
        <f t="shared" si="1140"/>
        <v>3411.0527586206899</v>
      </c>
      <c r="V10318" s="51">
        <f t="shared" si="1142"/>
        <v>3693.3608743169393</v>
      </c>
      <c r="W10318" s="53">
        <f t="shared" si="1143"/>
        <v>9.4574474068240821E-3</v>
      </c>
      <c r="X10318" s="53" t="str">
        <f t="shared" si="1144"/>
        <v/>
      </c>
      <c r="Y10318" s="54" t="str">
        <f t="shared" si="1145"/>
        <v/>
      </c>
    </row>
    <row r="10319" spans="17:25" x14ac:dyDescent="0.25">
      <c r="Q10319" s="47">
        <f t="shared" si="1141"/>
        <v>2020</v>
      </c>
      <c r="R10319" s="48" t="str">
        <f t="shared" si="1139"/>
        <v>20202</v>
      </c>
      <c r="S10319" s="49">
        <v>43881</v>
      </c>
      <c r="T10319" s="55">
        <v>3400.98</v>
      </c>
      <c r="U10319" s="50">
        <f t="shared" si="1140"/>
        <v>3411.0527586206899</v>
      </c>
      <c r="V10319" s="51">
        <f t="shared" si="1142"/>
        <v>3693.3608743169393</v>
      </c>
      <c r="W10319" s="53">
        <f t="shared" si="1143"/>
        <v>-2.7153514122172373E-3</v>
      </c>
      <c r="X10319" s="53" t="str">
        <f t="shared" si="1144"/>
        <v/>
      </c>
      <c r="Y10319" s="54" t="str">
        <f t="shared" si="1145"/>
        <v/>
      </c>
    </row>
    <row r="10320" spans="17:25" x14ac:dyDescent="0.25">
      <c r="Q10320" s="47">
        <f t="shared" si="1141"/>
        <v>2020</v>
      </c>
      <c r="R10320" s="48" t="str">
        <f t="shared" si="1139"/>
        <v>20202</v>
      </c>
      <c r="S10320" s="49">
        <v>43882</v>
      </c>
      <c r="T10320" s="55">
        <v>3403.5</v>
      </c>
      <c r="U10320" s="50">
        <f t="shared" si="1140"/>
        <v>3411.0527586206899</v>
      </c>
      <c r="V10320" s="51">
        <f t="shared" si="1142"/>
        <v>3693.3608743169393</v>
      </c>
      <c r="W10320" s="53">
        <f t="shared" si="1143"/>
        <v>7.4096289892922051E-4</v>
      </c>
      <c r="X10320" s="53" t="str">
        <f t="shared" si="1144"/>
        <v/>
      </c>
      <c r="Y10320" s="54" t="str">
        <f t="shared" si="1145"/>
        <v/>
      </c>
    </row>
    <row r="10321" spans="17:25" x14ac:dyDescent="0.25">
      <c r="Q10321" s="47">
        <f t="shared" si="1141"/>
        <v>2020</v>
      </c>
      <c r="R10321" s="48" t="str">
        <f t="shared" si="1139"/>
        <v>20202</v>
      </c>
      <c r="S10321" s="49">
        <v>43883</v>
      </c>
      <c r="T10321" s="55">
        <v>3398.05</v>
      </c>
      <c r="U10321" s="50">
        <f t="shared" si="1140"/>
        <v>3411.0527586206899</v>
      </c>
      <c r="V10321" s="51">
        <f t="shared" si="1142"/>
        <v>3693.3608743169393</v>
      </c>
      <c r="W10321" s="53">
        <f t="shared" si="1143"/>
        <v>-1.6012927868370719E-3</v>
      </c>
      <c r="X10321" s="53" t="str">
        <f t="shared" si="1144"/>
        <v/>
      </c>
      <c r="Y10321" s="54" t="str">
        <f t="shared" si="1145"/>
        <v/>
      </c>
    </row>
    <row r="10322" spans="17:25" x14ac:dyDescent="0.25">
      <c r="Q10322" s="47">
        <f t="shared" si="1141"/>
        <v>2020</v>
      </c>
      <c r="R10322" s="48" t="str">
        <f t="shared" si="1139"/>
        <v>20202</v>
      </c>
      <c r="S10322" s="49">
        <v>43884</v>
      </c>
      <c r="T10322" s="55">
        <v>3398.05</v>
      </c>
      <c r="U10322" s="50">
        <f t="shared" si="1140"/>
        <v>3411.0527586206899</v>
      </c>
      <c r="V10322" s="51">
        <f t="shared" si="1142"/>
        <v>3693.3608743169393</v>
      </c>
      <c r="W10322" s="53">
        <f t="shared" si="1143"/>
        <v>0</v>
      </c>
      <c r="X10322" s="53" t="str">
        <f t="shared" si="1144"/>
        <v/>
      </c>
      <c r="Y10322" s="54" t="str">
        <f t="shared" si="1145"/>
        <v/>
      </c>
    </row>
    <row r="10323" spans="17:25" x14ac:dyDescent="0.25">
      <c r="Q10323" s="47">
        <f t="shared" si="1141"/>
        <v>2020</v>
      </c>
      <c r="R10323" s="48" t="str">
        <f t="shared" si="1139"/>
        <v>20202</v>
      </c>
      <c r="S10323" s="49">
        <v>43885</v>
      </c>
      <c r="T10323" s="55">
        <v>3398.05</v>
      </c>
      <c r="U10323" s="50">
        <f t="shared" si="1140"/>
        <v>3411.0527586206899</v>
      </c>
      <c r="V10323" s="51">
        <f t="shared" si="1142"/>
        <v>3693.3608743169393</v>
      </c>
      <c r="W10323" s="53">
        <f t="shared" si="1143"/>
        <v>0</v>
      </c>
      <c r="X10323" s="53" t="str">
        <f t="shared" si="1144"/>
        <v/>
      </c>
      <c r="Y10323" s="54" t="str">
        <f t="shared" si="1145"/>
        <v/>
      </c>
    </row>
    <row r="10324" spans="17:25" x14ac:dyDescent="0.25">
      <c r="Q10324" s="47">
        <f t="shared" si="1141"/>
        <v>2020</v>
      </c>
      <c r="R10324" s="48" t="str">
        <f t="shared" si="1139"/>
        <v>20202</v>
      </c>
      <c r="S10324" s="49">
        <v>43886</v>
      </c>
      <c r="T10324" s="55">
        <v>3431.6</v>
      </c>
      <c r="U10324" s="50">
        <f t="shared" si="1140"/>
        <v>3411.0527586206899</v>
      </c>
      <c r="V10324" s="51">
        <f t="shared" si="1142"/>
        <v>3693.3608743169393</v>
      </c>
      <c r="W10324" s="53">
        <f t="shared" si="1143"/>
        <v>9.8733096923233621E-3</v>
      </c>
      <c r="X10324" s="53" t="str">
        <f t="shared" si="1144"/>
        <v/>
      </c>
      <c r="Y10324" s="54" t="str">
        <f t="shared" si="1145"/>
        <v/>
      </c>
    </row>
    <row r="10325" spans="17:25" x14ac:dyDescent="0.25">
      <c r="Q10325" s="47">
        <f t="shared" si="1141"/>
        <v>2020</v>
      </c>
      <c r="R10325" s="48" t="str">
        <f t="shared" si="1139"/>
        <v>20202</v>
      </c>
      <c r="S10325" s="49">
        <v>43887</v>
      </c>
      <c r="T10325" s="55">
        <v>3425.22</v>
      </c>
      <c r="U10325" s="50">
        <f t="shared" si="1140"/>
        <v>3411.0527586206899</v>
      </c>
      <c r="V10325" s="51">
        <f t="shared" si="1142"/>
        <v>3693.3608743169393</v>
      </c>
      <c r="W10325" s="53">
        <f t="shared" si="1143"/>
        <v>-1.8591910479076601E-3</v>
      </c>
      <c r="X10325" s="53" t="str">
        <f t="shared" si="1144"/>
        <v/>
      </c>
      <c r="Y10325" s="54" t="str">
        <f t="shared" si="1145"/>
        <v/>
      </c>
    </row>
    <row r="10326" spans="17:25" x14ac:dyDescent="0.25">
      <c r="Q10326" s="47">
        <f t="shared" si="1141"/>
        <v>2020</v>
      </c>
      <c r="R10326" s="48" t="str">
        <f t="shared" si="1139"/>
        <v>20202</v>
      </c>
      <c r="S10326" s="49">
        <v>43888</v>
      </c>
      <c r="T10326" s="55">
        <v>3441.88</v>
      </c>
      <c r="U10326" s="50">
        <f t="shared" si="1140"/>
        <v>3411.0527586206899</v>
      </c>
      <c r="V10326" s="51">
        <f t="shared" si="1142"/>
        <v>3693.3608743169393</v>
      </c>
      <c r="W10326" s="53">
        <f t="shared" si="1143"/>
        <v>4.8639211495904444E-3</v>
      </c>
      <c r="X10326" s="53" t="str">
        <f t="shared" si="1144"/>
        <v/>
      </c>
      <c r="Y10326" s="54" t="str">
        <f t="shared" si="1145"/>
        <v/>
      </c>
    </row>
    <row r="10327" spans="17:25" x14ac:dyDescent="0.25">
      <c r="Q10327" s="47">
        <f t="shared" si="1141"/>
        <v>2020</v>
      </c>
      <c r="R10327" s="48" t="str">
        <f t="shared" si="1139"/>
        <v>20202</v>
      </c>
      <c r="S10327" s="49">
        <v>43889</v>
      </c>
      <c r="T10327" s="55">
        <v>3507.11</v>
      </c>
      <c r="U10327" s="50">
        <f t="shared" si="1140"/>
        <v>3411.0527586206899</v>
      </c>
      <c r="V10327" s="51">
        <f t="shared" si="1142"/>
        <v>3693.3608743169393</v>
      </c>
      <c r="W10327" s="53">
        <f t="shared" si="1143"/>
        <v>1.8951851894894567E-2</v>
      </c>
      <c r="X10327" s="53" t="str">
        <f t="shared" si="1144"/>
        <v/>
      </c>
      <c r="Y10327" s="54" t="str">
        <f t="shared" si="1145"/>
        <v/>
      </c>
    </row>
    <row r="10328" spans="17:25" x14ac:dyDescent="0.25">
      <c r="Q10328" s="47">
        <f t="shared" si="1141"/>
        <v>2020</v>
      </c>
      <c r="R10328" s="48" t="str">
        <f t="shared" si="1139"/>
        <v>20202</v>
      </c>
      <c r="S10328" s="49">
        <v>43890</v>
      </c>
      <c r="T10328" s="55">
        <v>3539.86</v>
      </c>
      <c r="U10328" s="50">
        <f t="shared" si="1140"/>
        <v>3411.0527586206899</v>
      </c>
      <c r="V10328" s="51">
        <f t="shared" si="1142"/>
        <v>3693.3608743169393</v>
      </c>
      <c r="W10328" s="53">
        <f t="shared" si="1143"/>
        <v>9.338173025653651E-3</v>
      </c>
      <c r="X10328" s="53" t="str">
        <f t="shared" si="1144"/>
        <v/>
      </c>
      <c r="Y10328" s="54" t="str">
        <f t="shared" si="1145"/>
        <v/>
      </c>
    </row>
    <row r="10329" spans="17:25" x14ac:dyDescent="0.25">
      <c r="Q10329" s="47">
        <f t="shared" si="1141"/>
        <v>2020</v>
      </c>
      <c r="R10329" s="48" t="str">
        <f t="shared" si="1139"/>
        <v>20203</v>
      </c>
      <c r="S10329" s="49">
        <v>43891</v>
      </c>
      <c r="T10329" s="55">
        <v>3539.86</v>
      </c>
      <c r="U10329" s="50">
        <f t="shared" si="1140"/>
        <v>3877.0483870967751</v>
      </c>
      <c r="V10329" s="51">
        <f t="shared" si="1142"/>
        <v>3693.3608743169393</v>
      </c>
      <c r="W10329" s="53">
        <f t="shared" si="1143"/>
        <v>0</v>
      </c>
      <c r="X10329" s="53">
        <f t="shared" si="1144"/>
        <v>0.13661343328636089</v>
      </c>
      <c r="Y10329" s="54" t="str">
        <f t="shared" si="1145"/>
        <v/>
      </c>
    </row>
    <row r="10330" spans="17:25" x14ac:dyDescent="0.25">
      <c r="Q10330" s="47">
        <f t="shared" si="1141"/>
        <v>2020</v>
      </c>
      <c r="R10330" s="48" t="str">
        <f t="shared" si="1139"/>
        <v>20203</v>
      </c>
      <c r="S10330" s="49">
        <v>43892</v>
      </c>
      <c r="T10330" s="55">
        <v>3539.86</v>
      </c>
      <c r="U10330" s="50">
        <f t="shared" si="1140"/>
        <v>3877.0483870967751</v>
      </c>
      <c r="V10330" s="51">
        <f t="shared" si="1142"/>
        <v>3693.3608743169393</v>
      </c>
      <c r="W10330" s="53">
        <f t="shared" si="1143"/>
        <v>0</v>
      </c>
      <c r="X10330" s="53" t="str">
        <f t="shared" si="1144"/>
        <v/>
      </c>
      <c r="Y10330" s="54" t="str">
        <f t="shared" si="1145"/>
        <v/>
      </c>
    </row>
    <row r="10331" spans="17:25" x14ac:dyDescent="0.25">
      <c r="Q10331" s="47">
        <f t="shared" si="1141"/>
        <v>2020</v>
      </c>
      <c r="R10331" s="48" t="str">
        <f t="shared" si="1139"/>
        <v>20203</v>
      </c>
      <c r="S10331" s="49">
        <v>43893</v>
      </c>
      <c r="T10331" s="55">
        <v>3512.17</v>
      </c>
      <c r="U10331" s="50">
        <f t="shared" si="1140"/>
        <v>3877.0483870967751</v>
      </c>
      <c r="V10331" s="51">
        <f t="shared" si="1142"/>
        <v>3693.3608743169393</v>
      </c>
      <c r="W10331" s="53">
        <f t="shared" si="1143"/>
        <v>-7.8223432565129869E-3</v>
      </c>
      <c r="X10331" s="53" t="str">
        <f t="shared" si="1144"/>
        <v/>
      </c>
      <c r="Y10331" s="54" t="str">
        <f t="shared" si="1145"/>
        <v/>
      </c>
    </row>
    <row r="10332" spans="17:25" x14ac:dyDescent="0.25">
      <c r="Q10332" s="47">
        <f t="shared" si="1141"/>
        <v>2020</v>
      </c>
      <c r="R10332" s="48" t="str">
        <f t="shared" si="1139"/>
        <v>20203</v>
      </c>
      <c r="S10332" s="49">
        <v>43894</v>
      </c>
      <c r="T10332" s="55">
        <v>3455.56</v>
      </c>
      <c r="U10332" s="50">
        <f t="shared" si="1140"/>
        <v>3877.0483870967751</v>
      </c>
      <c r="V10332" s="51">
        <f t="shared" si="1142"/>
        <v>3693.3608743169393</v>
      </c>
      <c r="W10332" s="53">
        <f t="shared" si="1143"/>
        <v>-1.6118240290191044E-2</v>
      </c>
      <c r="X10332" s="53" t="str">
        <f t="shared" si="1144"/>
        <v/>
      </c>
      <c r="Y10332" s="54" t="str">
        <f t="shared" si="1145"/>
        <v/>
      </c>
    </row>
    <row r="10333" spans="17:25" x14ac:dyDescent="0.25">
      <c r="Q10333" s="47">
        <f t="shared" si="1141"/>
        <v>2020</v>
      </c>
      <c r="R10333" s="48" t="str">
        <f t="shared" si="1139"/>
        <v>20203</v>
      </c>
      <c r="S10333" s="49">
        <v>43895</v>
      </c>
      <c r="T10333" s="55">
        <v>3458.45</v>
      </c>
      <c r="U10333" s="50">
        <f t="shared" si="1140"/>
        <v>3877.0483870967751</v>
      </c>
      <c r="V10333" s="51">
        <f t="shared" si="1142"/>
        <v>3693.3608743169393</v>
      </c>
      <c r="W10333" s="53">
        <f t="shared" si="1143"/>
        <v>8.363333294747477E-4</v>
      </c>
      <c r="X10333" s="53" t="str">
        <f t="shared" si="1144"/>
        <v/>
      </c>
      <c r="Y10333" s="54" t="str">
        <f t="shared" si="1145"/>
        <v/>
      </c>
    </row>
    <row r="10334" spans="17:25" x14ac:dyDescent="0.25">
      <c r="Q10334" s="47">
        <f t="shared" si="1141"/>
        <v>2020</v>
      </c>
      <c r="R10334" s="48" t="str">
        <f t="shared" si="1139"/>
        <v>20203</v>
      </c>
      <c r="S10334" s="49">
        <v>43896</v>
      </c>
      <c r="T10334" s="55">
        <v>3522.41</v>
      </c>
      <c r="U10334" s="50">
        <f t="shared" si="1140"/>
        <v>3877.0483870967751</v>
      </c>
      <c r="V10334" s="51">
        <f t="shared" si="1142"/>
        <v>3693.3608743169393</v>
      </c>
      <c r="W10334" s="53">
        <f t="shared" si="1143"/>
        <v>1.8493833942951232E-2</v>
      </c>
      <c r="X10334" s="53" t="str">
        <f t="shared" si="1144"/>
        <v/>
      </c>
      <c r="Y10334" s="54" t="str">
        <f t="shared" si="1145"/>
        <v/>
      </c>
    </row>
    <row r="10335" spans="17:25" x14ac:dyDescent="0.25">
      <c r="Q10335" s="47">
        <f t="shared" si="1141"/>
        <v>2020</v>
      </c>
      <c r="R10335" s="48" t="str">
        <f t="shared" si="1139"/>
        <v>20203</v>
      </c>
      <c r="S10335" s="49">
        <v>43897</v>
      </c>
      <c r="T10335" s="55">
        <v>3584.58</v>
      </c>
      <c r="U10335" s="50">
        <f t="shared" si="1140"/>
        <v>3877.0483870967751</v>
      </c>
      <c r="V10335" s="51">
        <f t="shared" si="1142"/>
        <v>3693.3608743169393</v>
      </c>
      <c r="W10335" s="53">
        <f t="shared" si="1143"/>
        <v>1.7649847689507947E-2</v>
      </c>
      <c r="X10335" s="53" t="str">
        <f t="shared" si="1144"/>
        <v/>
      </c>
      <c r="Y10335" s="54" t="str">
        <f t="shared" si="1145"/>
        <v/>
      </c>
    </row>
    <row r="10336" spans="17:25" x14ac:dyDescent="0.25">
      <c r="Q10336" s="47">
        <f t="shared" si="1141"/>
        <v>2020</v>
      </c>
      <c r="R10336" s="48" t="str">
        <f t="shared" si="1139"/>
        <v>20203</v>
      </c>
      <c r="S10336" s="49">
        <v>43898</v>
      </c>
      <c r="T10336" s="55">
        <v>3584.58</v>
      </c>
      <c r="U10336" s="50">
        <f t="shared" si="1140"/>
        <v>3877.0483870967751</v>
      </c>
      <c r="V10336" s="51">
        <f t="shared" si="1142"/>
        <v>3693.3608743169393</v>
      </c>
      <c r="W10336" s="53">
        <f t="shared" si="1143"/>
        <v>0</v>
      </c>
      <c r="X10336" s="53" t="str">
        <f t="shared" si="1144"/>
        <v/>
      </c>
      <c r="Y10336" s="54" t="str">
        <f t="shared" si="1145"/>
        <v/>
      </c>
    </row>
    <row r="10337" spans="17:25" x14ac:dyDescent="0.25">
      <c r="Q10337" s="47">
        <f t="shared" si="1141"/>
        <v>2020</v>
      </c>
      <c r="R10337" s="48" t="str">
        <f t="shared" si="1139"/>
        <v>20203</v>
      </c>
      <c r="S10337" s="49">
        <v>43899</v>
      </c>
      <c r="T10337" s="55">
        <v>3584.58</v>
      </c>
      <c r="U10337" s="50">
        <f t="shared" si="1140"/>
        <v>3877.0483870967751</v>
      </c>
      <c r="V10337" s="51">
        <f t="shared" si="1142"/>
        <v>3693.3608743169393</v>
      </c>
      <c r="W10337" s="53">
        <f t="shared" si="1143"/>
        <v>0</v>
      </c>
      <c r="X10337" s="53" t="str">
        <f t="shared" si="1144"/>
        <v/>
      </c>
      <c r="Y10337" s="54" t="str">
        <f t="shared" si="1145"/>
        <v/>
      </c>
    </row>
    <row r="10338" spans="17:25" x14ac:dyDescent="0.25">
      <c r="Q10338" s="47">
        <f t="shared" si="1141"/>
        <v>2020</v>
      </c>
      <c r="R10338" s="48" t="str">
        <f t="shared" si="1139"/>
        <v>20203</v>
      </c>
      <c r="S10338" s="49">
        <v>43900</v>
      </c>
      <c r="T10338" s="55">
        <v>3803.6</v>
      </c>
      <c r="U10338" s="50">
        <f t="shared" si="1140"/>
        <v>3877.0483870967751</v>
      </c>
      <c r="V10338" s="51">
        <f t="shared" si="1142"/>
        <v>3693.3608743169393</v>
      </c>
      <c r="W10338" s="53">
        <f t="shared" si="1143"/>
        <v>6.1100603139000897E-2</v>
      </c>
      <c r="X10338" s="53" t="str">
        <f t="shared" si="1144"/>
        <v/>
      </c>
      <c r="Y10338" s="54" t="str">
        <f t="shared" si="1145"/>
        <v/>
      </c>
    </row>
    <row r="10339" spans="17:25" x14ac:dyDescent="0.25">
      <c r="Q10339" s="47">
        <f t="shared" si="1141"/>
        <v>2020</v>
      </c>
      <c r="R10339" s="48" t="str">
        <f t="shared" si="1139"/>
        <v>20203</v>
      </c>
      <c r="S10339" s="49">
        <v>43901</v>
      </c>
      <c r="T10339" s="55">
        <v>3780.39</v>
      </c>
      <c r="U10339" s="50">
        <f t="shared" si="1140"/>
        <v>3877.0483870967751</v>
      </c>
      <c r="V10339" s="51">
        <f t="shared" si="1142"/>
        <v>3693.3608743169393</v>
      </c>
      <c r="W10339" s="53">
        <f t="shared" si="1143"/>
        <v>-6.102113786938701E-3</v>
      </c>
      <c r="X10339" s="53" t="str">
        <f t="shared" si="1144"/>
        <v/>
      </c>
      <c r="Y10339" s="54" t="str">
        <f t="shared" si="1145"/>
        <v/>
      </c>
    </row>
    <row r="10340" spans="17:25" x14ac:dyDescent="0.25">
      <c r="Q10340" s="47">
        <f t="shared" si="1141"/>
        <v>2020</v>
      </c>
      <c r="R10340" s="48" t="str">
        <f t="shared" si="1139"/>
        <v>20203</v>
      </c>
      <c r="S10340" s="49">
        <v>43902</v>
      </c>
      <c r="T10340" s="55">
        <v>3835.15</v>
      </c>
      <c r="U10340" s="50">
        <f t="shared" si="1140"/>
        <v>3877.0483870967751</v>
      </c>
      <c r="V10340" s="51">
        <f t="shared" si="1142"/>
        <v>3693.3608743169393</v>
      </c>
      <c r="W10340" s="53">
        <f t="shared" si="1143"/>
        <v>1.4485277973965704E-2</v>
      </c>
      <c r="X10340" s="53" t="str">
        <f t="shared" si="1144"/>
        <v/>
      </c>
      <c r="Y10340" s="54" t="str">
        <f t="shared" si="1145"/>
        <v/>
      </c>
    </row>
    <row r="10341" spans="17:25" x14ac:dyDescent="0.25">
      <c r="Q10341" s="47">
        <f t="shared" si="1141"/>
        <v>2020</v>
      </c>
      <c r="R10341" s="48" t="str">
        <f t="shared" si="1139"/>
        <v>20203</v>
      </c>
      <c r="S10341" s="49">
        <v>43903</v>
      </c>
      <c r="T10341" s="55">
        <v>4034.66</v>
      </c>
      <c r="U10341" s="50">
        <f t="shared" si="1140"/>
        <v>3877.0483870967751</v>
      </c>
      <c r="V10341" s="51">
        <f t="shared" si="1142"/>
        <v>3693.3608743169393</v>
      </c>
      <c r="W10341" s="53">
        <f t="shared" si="1143"/>
        <v>5.2021433320730504E-2</v>
      </c>
      <c r="X10341" s="53" t="str">
        <f t="shared" si="1144"/>
        <v/>
      </c>
      <c r="Y10341" s="54" t="str">
        <f t="shared" si="1145"/>
        <v/>
      </c>
    </row>
    <row r="10342" spans="17:25" x14ac:dyDescent="0.25">
      <c r="Q10342" s="47">
        <f t="shared" si="1141"/>
        <v>2020</v>
      </c>
      <c r="R10342" s="48" t="str">
        <f t="shared" si="1139"/>
        <v>20203</v>
      </c>
      <c r="S10342" s="49">
        <v>43904</v>
      </c>
      <c r="T10342" s="55">
        <v>3941.92</v>
      </c>
      <c r="U10342" s="50">
        <f t="shared" si="1140"/>
        <v>3877.0483870967751</v>
      </c>
      <c r="V10342" s="51">
        <f t="shared" si="1142"/>
        <v>3693.3608743169393</v>
      </c>
      <c r="W10342" s="53">
        <f t="shared" si="1143"/>
        <v>-2.2985827802094794E-2</v>
      </c>
      <c r="X10342" s="53" t="str">
        <f t="shared" si="1144"/>
        <v/>
      </c>
      <c r="Y10342" s="54" t="str">
        <f t="shared" si="1145"/>
        <v/>
      </c>
    </row>
    <row r="10343" spans="17:25" x14ac:dyDescent="0.25">
      <c r="Q10343" s="47">
        <f t="shared" si="1141"/>
        <v>2020</v>
      </c>
      <c r="R10343" s="48" t="str">
        <f t="shared" si="1139"/>
        <v>20203</v>
      </c>
      <c r="S10343" s="49">
        <v>43905</v>
      </c>
      <c r="T10343" s="55">
        <v>3941.92</v>
      </c>
      <c r="U10343" s="50">
        <f t="shared" si="1140"/>
        <v>3877.0483870967751</v>
      </c>
      <c r="V10343" s="51">
        <f t="shared" si="1142"/>
        <v>3693.3608743169393</v>
      </c>
      <c r="W10343" s="53">
        <f t="shared" si="1143"/>
        <v>0</v>
      </c>
      <c r="X10343" s="53" t="str">
        <f t="shared" si="1144"/>
        <v/>
      </c>
      <c r="Y10343" s="54" t="str">
        <f t="shared" si="1145"/>
        <v/>
      </c>
    </row>
    <row r="10344" spans="17:25" x14ac:dyDescent="0.25">
      <c r="Q10344" s="47">
        <f t="shared" si="1141"/>
        <v>2020</v>
      </c>
      <c r="R10344" s="48" t="str">
        <f t="shared" si="1139"/>
        <v>20203</v>
      </c>
      <c r="S10344" s="49">
        <v>43906</v>
      </c>
      <c r="T10344" s="55">
        <v>3941.92</v>
      </c>
      <c r="U10344" s="50">
        <f t="shared" si="1140"/>
        <v>3877.0483870967751</v>
      </c>
      <c r="V10344" s="51">
        <f t="shared" si="1142"/>
        <v>3693.3608743169393</v>
      </c>
      <c r="W10344" s="53">
        <f t="shared" si="1143"/>
        <v>0</v>
      </c>
      <c r="X10344" s="53" t="str">
        <f t="shared" si="1144"/>
        <v/>
      </c>
      <c r="Y10344" s="54" t="str">
        <f t="shared" si="1145"/>
        <v/>
      </c>
    </row>
    <row r="10345" spans="17:25" x14ac:dyDescent="0.25">
      <c r="Q10345" s="47">
        <f t="shared" si="1141"/>
        <v>2020</v>
      </c>
      <c r="R10345" s="48" t="str">
        <f t="shared" si="1139"/>
        <v>20203</v>
      </c>
      <c r="S10345" s="49">
        <v>43907</v>
      </c>
      <c r="T10345" s="55">
        <v>4099.93</v>
      </c>
      <c r="U10345" s="50">
        <f t="shared" si="1140"/>
        <v>3877.0483870967751</v>
      </c>
      <c r="V10345" s="51">
        <f t="shared" si="1142"/>
        <v>3693.3608743169393</v>
      </c>
      <c r="W10345" s="53">
        <f t="shared" si="1143"/>
        <v>4.0084527336932352E-2</v>
      </c>
      <c r="X10345" s="53" t="str">
        <f t="shared" si="1144"/>
        <v/>
      </c>
      <c r="Y10345" s="54" t="str">
        <f t="shared" si="1145"/>
        <v/>
      </c>
    </row>
    <row r="10346" spans="17:25" x14ac:dyDescent="0.25">
      <c r="Q10346" s="47">
        <f t="shared" si="1141"/>
        <v>2020</v>
      </c>
      <c r="R10346" s="48" t="str">
        <f t="shared" si="1139"/>
        <v>20203</v>
      </c>
      <c r="S10346" s="49">
        <v>43908</v>
      </c>
      <c r="T10346" s="55">
        <v>4044.55</v>
      </c>
      <c r="U10346" s="50">
        <f t="shared" si="1140"/>
        <v>3877.0483870967751</v>
      </c>
      <c r="V10346" s="51">
        <f t="shared" si="1142"/>
        <v>3693.3608743169393</v>
      </c>
      <c r="W10346" s="53">
        <f t="shared" si="1143"/>
        <v>-1.3507547689838639E-2</v>
      </c>
      <c r="X10346" s="53" t="str">
        <f t="shared" si="1144"/>
        <v/>
      </c>
      <c r="Y10346" s="54" t="str">
        <f t="shared" si="1145"/>
        <v/>
      </c>
    </row>
    <row r="10347" spans="17:25" x14ac:dyDescent="0.25">
      <c r="Q10347" s="47">
        <f t="shared" si="1141"/>
        <v>2020</v>
      </c>
      <c r="R10347" s="48" t="str">
        <f t="shared" si="1139"/>
        <v>20203</v>
      </c>
      <c r="S10347" s="49">
        <v>43909</v>
      </c>
      <c r="T10347" s="55">
        <v>4128.38</v>
      </c>
      <c r="U10347" s="50">
        <f t="shared" si="1140"/>
        <v>3877.0483870967751</v>
      </c>
      <c r="V10347" s="51">
        <f t="shared" si="1142"/>
        <v>3693.3608743169393</v>
      </c>
      <c r="W10347" s="53">
        <f t="shared" si="1143"/>
        <v>2.0726656859230363E-2</v>
      </c>
      <c r="X10347" s="53" t="str">
        <f t="shared" si="1144"/>
        <v/>
      </c>
      <c r="Y10347" s="54" t="str">
        <f t="shared" si="1145"/>
        <v/>
      </c>
    </row>
    <row r="10348" spans="17:25" x14ac:dyDescent="0.25">
      <c r="Q10348" s="47">
        <f t="shared" si="1141"/>
        <v>2020</v>
      </c>
      <c r="R10348" s="48" t="str">
        <f t="shared" si="1139"/>
        <v>20203</v>
      </c>
      <c r="S10348" s="49">
        <v>43910</v>
      </c>
      <c r="T10348" s="55">
        <v>4153.91</v>
      </c>
      <c r="U10348" s="50">
        <f t="shared" si="1140"/>
        <v>3877.0483870967751</v>
      </c>
      <c r="V10348" s="51">
        <f t="shared" si="1142"/>
        <v>3693.3608743169393</v>
      </c>
      <c r="W10348" s="53">
        <f t="shared" si="1143"/>
        <v>6.1840237575028212E-3</v>
      </c>
      <c r="X10348" s="53" t="str">
        <f t="shared" si="1144"/>
        <v/>
      </c>
      <c r="Y10348" s="54" t="str">
        <f t="shared" si="1145"/>
        <v/>
      </c>
    </row>
    <row r="10349" spans="17:25" x14ac:dyDescent="0.25">
      <c r="Q10349" s="47">
        <f t="shared" si="1141"/>
        <v>2020</v>
      </c>
      <c r="R10349" s="48" t="str">
        <f t="shared" si="1139"/>
        <v>20203</v>
      </c>
      <c r="S10349" s="49">
        <v>43911</v>
      </c>
      <c r="T10349" s="55">
        <v>4079.96</v>
      </c>
      <c r="U10349" s="50">
        <f t="shared" si="1140"/>
        <v>3877.0483870967751</v>
      </c>
      <c r="V10349" s="51">
        <f t="shared" si="1142"/>
        <v>3693.3608743169393</v>
      </c>
      <c r="W10349" s="53">
        <f t="shared" si="1143"/>
        <v>-1.7802504146695486E-2</v>
      </c>
      <c r="X10349" s="53" t="str">
        <f t="shared" si="1144"/>
        <v/>
      </c>
      <c r="Y10349" s="54" t="str">
        <f t="shared" si="1145"/>
        <v/>
      </c>
    </row>
    <row r="10350" spans="17:25" x14ac:dyDescent="0.25">
      <c r="Q10350" s="47">
        <f t="shared" si="1141"/>
        <v>2020</v>
      </c>
      <c r="R10350" s="48" t="str">
        <f t="shared" si="1139"/>
        <v>20203</v>
      </c>
      <c r="S10350" s="49">
        <v>43912</v>
      </c>
      <c r="T10350" s="55">
        <v>4079.96</v>
      </c>
      <c r="U10350" s="50">
        <f t="shared" si="1140"/>
        <v>3877.0483870967751</v>
      </c>
      <c r="V10350" s="51">
        <f t="shared" si="1142"/>
        <v>3693.3608743169393</v>
      </c>
      <c r="W10350" s="53">
        <f t="shared" si="1143"/>
        <v>0</v>
      </c>
      <c r="X10350" s="53" t="str">
        <f t="shared" si="1144"/>
        <v/>
      </c>
      <c r="Y10350" s="54" t="str">
        <f t="shared" si="1145"/>
        <v/>
      </c>
    </row>
    <row r="10351" spans="17:25" x14ac:dyDescent="0.25">
      <c r="Q10351" s="47">
        <f t="shared" si="1141"/>
        <v>2020</v>
      </c>
      <c r="R10351" s="48" t="str">
        <f t="shared" si="1139"/>
        <v>20203</v>
      </c>
      <c r="S10351" s="49">
        <v>43913</v>
      </c>
      <c r="T10351" s="55">
        <v>4079.96</v>
      </c>
      <c r="U10351" s="50">
        <f t="shared" si="1140"/>
        <v>3877.0483870967751</v>
      </c>
      <c r="V10351" s="51">
        <f t="shared" si="1142"/>
        <v>3693.3608743169393</v>
      </c>
      <c r="W10351" s="53">
        <f t="shared" si="1143"/>
        <v>0</v>
      </c>
      <c r="X10351" s="53" t="str">
        <f t="shared" si="1144"/>
        <v/>
      </c>
      <c r="Y10351" s="54" t="str">
        <f t="shared" si="1145"/>
        <v/>
      </c>
    </row>
    <row r="10352" spans="17:25" x14ac:dyDescent="0.25">
      <c r="Q10352" s="47">
        <f t="shared" si="1141"/>
        <v>2020</v>
      </c>
      <c r="R10352" s="48" t="str">
        <f t="shared" si="1139"/>
        <v>20203</v>
      </c>
      <c r="S10352" s="49">
        <v>43914</v>
      </c>
      <c r="T10352" s="55">
        <v>4079.96</v>
      </c>
      <c r="U10352" s="50">
        <f t="shared" si="1140"/>
        <v>3877.0483870967751</v>
      </c>
      <c r="V10352" s="51">
        <f t="shared" si="1142"/>
        <v>3693.3608743169393</v>
      </c>
      <c r="W10352" s="53">
        <f t="shared" si="1143"/>
        <v>0</v>
      </c>
      <c r="X10352" s="53" t="str">
        <f t="shared" si="1144"/>
        <v/>
      </c>
      <c r="Y10352" s="54" t="str">
        <f t="shared" si="1145"/>
        <v/>
      </c>
    </row>
    <row r="10353" spans="17:25" x14ac:dyDescent="0.25">
      <c r="Q10353" s="47">
        <f t="shared" si="1141"/>
        <v>2020</v>
      </c>
      <c r="R10353" s="48" t="str">
        <f t="shared" si="1139"/>
        <v>20203</v>
      </c>
      <c r="S10353" s="49">
        <v>43915</v>
      </c>
      <c r="T10353" s="55">
        <v>4104.8999999999996</v>
      </c>
      <c r="U10353" s="50">
        <f t="shared" si="1140"/>
        <v>3877.0483870967751</v>
      </c>
      <c r="V10353" s="51">
        <f t="shared" si="1142"/>
        <v>3693.3608743169393</v>
      </c>
      <c r="W10353" s="53">
        <f t="shared" si="1143"/>
        <v>6.1128050275001122E-3</v>
      </c>
      <c r="X10353" s="53" t="str">
        <f t="shared" si="1144"/>
        <v/>
      </c>
      <c r="Y10353" s="54" t="str">
        <f t="shared" si="1145"/>
        <v/>
      </c>
    </row>
    <row r="10354" spans="17:25" x14ac:dyDescent="0.25">
      <c r="Q10354" s="47">
        <f t="shared" si="1141"/>
        <v>2020</v>
      </c>
      <c r="R10354" s="48" t="str">
        <f t="shared" si="1139"/>
        <v>20203</v>
      </c>
      <c r="S10354" s="49">
        <v>43916</v>
      </c>
      <c r="T10354" s="55">
        <v>4086.34</v>
      </c>
      <c r="U10354" s="50">
        <f t="shared" si="1140"/>
        <v>3877.0483870967751</v>
      </c>
      <c r="V10354" s="51">
        <f t="shared" si="1142"/>
        <v>3693.3608743169393</v>
      </c>
      <c r="W10354" s="53">
        <f t="shared" si="1143"/>
        <v>-4.5214256132912745E-3</v>
      </c>
      <c r="X10354" s="53" t="str">
        <f t="shared" si="1144"/>
        <v/>
      </c>
      <c r="Y10354" s="54" t="str">
        <f t="shared" si="1145"/>
        <v/>
      </c>
    </row>
    <row r="10355" spans="17:25" x14ac:dyDescent="0.25">
      <c r="Q10355" s="47">
        <f t="shared" si="1141"/>
        <v>2020</v>
      </c>
      <c r="R10355" s="48" t="str">
        <f t="shared" si="1139"/>
        <v>20203</v>
      </c>
      <c r="S10355" s="49">
        <v>43917</v>
      </c>
      <c r="T10355" s="55">
        <v>3995.83</v>
      </c>
      <c r="U10355" s="50">
        <f t="shared" si="1140"/>
        <v>3877.0483870967751</v>
      </c>
      <c r="V10355" s="51">
        <f t="shared" si="1142"/>
        <v>3693.3608743169393</v>
      </c>
      <c r="W10355" s="53">
        <f t="shared" si="1143"/>
        <v>-2.2149405091108521E-2</v>
      </c>
      <c r="X10355" s="53" t="str">
        <f t="shared" si="1144"/>
        <v/>
      </c>
      <c r="Y10355" s="54" t="str">
        <f t="shared" si="1145"/>
        <v/>
      </c>
    </row>
    <row r="10356" spans="17:25" x14ac:dyDescent="0.25">
      <c r="Q10356" s="47">
        <f t="shared" si="1141"/>
        <v>2020</v>
      </c>
      <c r="R10356" s="48" t="str">
        <f t="shared" si="1139"/>
        <v>20203</v>
      </c>
      <c r="S10356" s="49">
        <v>43918</v>
      </c>
      <c r="T10356" s="55">
        <v>4042.8</v>
      </c>
      <c r="U10356" s="50">
        <f t="shared" si="1140"/>
        <v>3877.0483870967751</v>
      </c>
      <c r="V10356" s="51">
        <f t="shared" si="1142"/>
        <v>3693.3608743169393</v>
      </c>
      <c r="W10356" s="53">
        <f t="shared" si="1143"/>
        <v>1.1754754331390505E-2</v>
      </c>
      <c r="X10356" s="53" t="str">
        <f t="shared" si="1144"/>
        <v/>
      </c>
      <c r="Y10356" s="54" t="str">
        <f t="shared" si="1145"/>
        <v/>
      </c>
    </row>
    <row r="10357" spans="17:25" x14ac:dyDescent="0.25">
      <c r="Q10357" s="47">
        <f t="shared" si="1141"/>
        <v>2020</v>
      </c>
      <c r="R10357" s="48" t="str">
        <f t="shared" si="1139"/>
        <v>20203</v>
      </c>
      <c r="S10357" s="49">
        <v>43919</v>
      </c>
      <c r="T10357" s="55">
        <v>4042.8</v>
      </c>
      <c r="U10357" s="50">
        <f t="shared" si="1140"/>
        <v>3877.0483870967751</v>
      </c>
      <c r="V10357" s="51">
        <f t="shared" si="1142"/>
        <v>3693.3608743169393</v>
      </c>
      <c r="W10357" s="53">
        <f t="shared" si="1143"/>
        <v>0</v>
      </c>
      <c r="X10357" s="53" t="str">
        <f t="shared" si="1144"/>
        <v/>
      </c>
      <c r="Y10357" s="54" t="str">
        <f t="shared" si="1145"/>
        <v/>
      </c>
    </row>
    <row r="10358" spans="17:25" x14ac:dyDescent="0.25">
      <c r="Q10358" s="47">
        <f t="shared" si="1141"/>
        <v>2020</v>
      </c>
      <c r="R10358" s="48" t="str">
        <f t="shared" si="1139"/>
        <v>20203</v>
      </c>
      <c r="S10358" s="49">
        <v>43920</v>
      </c>
      <c r="T10358" s="55">
        <v>4042.8</v>
      </c>
      <c r="U10358" s="50">
        <f t="shared" si="1140"/>
        <v>3877.0483870967751</v>
      </c>
      <c r="V10358" s="51">
        <f t="shared" si="1142"/>
        <v>3693.3608743169393</v>
      </c>
      <c r="W10358" s="53">
        <f t="shared" si="1143"/>
        <v>0</v>
      </c>
      <c r="X10358" s="53" t="str">
        <f t="shared" si="1144"/>
        <v/>
      </c>
      <c r="Y10358" s="54" t="str">
        <f t="shared" si="1145"/>
        <v/>
      </c>
    </row>
    <row r="10359" spans="17:25" x14ac:dyDescent="0.25">
      <c r="Q10359" s="47">
        <f t="shared" si="1141"/>
        <v>2020</v>
      </c>
      <c r="R10359" s="48" t="str">
        <f t="shared" si="1139"/>
        <v>20203</v>
      </c>
      <c r="S10359" s="49">
        <v>43921</v>
      </c>
      <c r="T10359" s="55">
        <v>4064.81</v>
      </c>
      <c r="U10359" s="50">
        <f t="shared" si="1140"/>
        <v>3877.0483870967751</v>
      </c>
      <c r="V10359" s="51">
        <f t="shared" si="1142"/>
        <v>3693.3608743169393</v>
      </c>
      <c r="W10359" s="53">
        <f t="shared" si="1143"/>
        <v>5.4442465617887681E-3</v>
      </c>
      <c r="X10359" s="53" t="str">
        <f t="shared" si="1144"/>
        <v/>
      </c>
      <c r="Y10359" s="54" t="str">
        <f t="shared" si="1145"/>
        <v/>
      </c>
    </row>
    <row r="10360" spans="17:25" x14ac:dyDescent="0.25">
      <c r="Q10360" s="47">
        <f t="shared" si="1141"/>
        <v>2020</v>
      </c>
      <c r="R10360" s="48" t="str">
        <f t="shared" si="1139"/>
        <v>20204</v>
      </c>
      <c r="S10360" s="49">
        <v>43922</v>
      </c>
      <c r="T10360" s="55">
        <v>4054.54</v>
      </c>
      <c r="U10360" s="50">
        <f t="shared" si="1140"/>
        <v>3977.3933333333321</v>
      </c>
      <c r="V10360" s="51">
        <f t="shared" si="1142"/>
        <v>3693.3608743169393</v>
      </c>
      <c r="W10360" s="53">
        <f t="shared" si="1143"/>
        <v>-2.526563357204914E-3</v>
      </c>
      <c r="X10360" s="53">
        <f t="shared" si="1144"/>
        <v>2.5881788468391509E-2</v>
      </c>
      <c r="Y10360" s="54" t="str">
        <f t="shared" si="1145"/>
        <v/>
      </c>
    </row>
    <row r="10361" spans="17:25" x14ac:dyDescent="0.25">
      <c r="Q10361" s="47">
        <f t="shared" si="1141"/>
        <v>2020</v>
      </c>
      <c r="R10361" s="48" t="str">
        <f t="shared" si="1139"/>
        <v>20204</v>
      </c>
      <c r="S10361" s="49">
        <v>43923</v>
      </c>
      <c r="T10361" s="55">
        <v>4081.06</v>
      </c>
      <c r="U10361" s="50">
        <f t="shared" si="1140"/>
        <v>3977.3933333333321</v>
      </c>
      <c r="V10361" s="51">
        <f t="shared" si="1142"/>
        <v>3693.3608743169393</v>
      </c>
      <c r="W10361" s="53">
        <f t="shared" si="1143"/>
        <v>6.5408159741919825E-3</v>
      </c>
      <c r="X10361" s="53" t="str">
        <f t="shared" si="1144"/>
        <v/>
      </c>
      <c r="Y10361" s="54" t="str">
        <f t="shared" si="1145"/>
        <v/>
      </c>
    </row>
    <row r="10362" spans="17:25" x14ac:dyDescent="0.25">
      <c r="Q10362" s="47">
        <f t="shared" si="1141"/>
        <v>2020</v>
      </c>
      <c r="R10362" s="48" t="str">
        <f t="shared" si="1139"/>
        <v>20204</v>
      </c>
      <c r="S10362" s="49">
        <v>43924</v>
      </c>
      <c r="T10362" s="55">
        <v>4065.5</v>
      </c>
      <c r="U10362" s="50">
        <f t="shared" si="1140"/>
        <v>3977.3933333333321</v>
      </c>
      <c r="V10362" s="51">
        <f t="shared" si="1142"/>
        <v>3693.3608743169393</v>
      </c>
      <c r="W10362" s="53">
        <f t="shared" si="1143"/>
        <v>-3.8127349267101929E-3</v>
      </c>
      <c r="X10362" s="53" t="str">
        <f t="shared" si="1144"/>
        <v/>
      </c>
      <c r="Y10362" s="54" t="str">
        <f t="shared" si="1145"/>
        <v/>
      </c>
    </row>
    <row r="10363" spans="17:25" x14ac:dyDescent="0.25">
      <c r="Q10363" s="47">
        <f t="shared" si="1141"/>
        <v>2020</v>
      </c>
      <c r="R10363" s="48" t="str">
        <f t="shared" si="1139"/>
        <v>20204</v>
      </c>
      <c r="S10363" s="49">
        <v>43925</v>
      </c>
      <c r="T10363" s="55">
        <v>4008.78</v>
      </c>
      <c r="U10363" s="50">
        <f t="shared" si="1140"/>
        <v>3977.3933333333321</v>
      </c>
      <c r="V10363" s="51">
        <f t="shared" si="1142"/>
        <v>3693.3608743169393</v>
      </c>
      <c r="W10363" s="53">
        <f t="shared" si="1143"/>
        <v>-1.3951543475587247E-2</v>
      </c>
      <c r="X10363" s="53" t="str">
        <f t="shared" si="1144"/>
        <v/>
      </c>
      <c r="Y10363" s="54" t="str">
        <f t="shared" si="1145"/>
        <v/>
      </c>
    </row>
    <row r="10364" spans="17:25" x14ac:dyDescent="0.25">
      <c r="Q10364" s="47">
        <f t="shared" si="1141"/>
        <v>2020</v>
      </c>
      <c r="R10364" s="48" t="str">
        <f t="shared" si="1139"/>
        <v>20204</v>
      </c>
      <c r="S10364" s="49">
        <v>43926</v>
      </c>
      <c r="T10364" s="55">
        <v>4008.78</v>
      </c>
      <c r="U10364" s="50">
        <f t="shared" si="1140"/>
        <v>3977.3933333333321</v>
      </c>
      <c r="V10364" s="51">
        <f t="shared" si="1142"/>
        <v>3693.3608743169393</v>
      </c>
      <c r="W10364" s="53">
        <f t="shared" si="1143"/>
        <v>0</v>
      </c>
      <c r="X10364" s="53" t="str">
        <f t="shared" si="1144"/>
        <v/>
      </c>
      <c r="Y10364" s="54" t="str">
        <f t="shared" si="1145"/>
        <v/>
      </c>
    </row>
    <row r="10365" spans="17:25" x14ac:dyDescent="0.25">
      <c r="Q10365" s="47">
        <f t="shared" si="1141"/>
        <v>2020</v>
      </c>
      <c r="R10365" s="48" t="str">
        <f t="shared" si="1139"/>
        <v>20204</v>
      </c>
      <c r="S10365" s="49">
        <v>43927</v>
      </c>
      <c r="T10365" s="55">
        <v>4008.78</v>
      </c>
      <c r="U10365" s="50">
        <f t="shared" si="1140"/>
        <v>3977.3933333333321</v>
      </c>
      <c r="V10365" s="51">
        <f t="shared" si="1142"/>
        <v>3693.3608743169393</v>
      </c>
      <c r="W10365" s="53">
        <f t="shared" si="1143"/>
        <v>0</v>
      </c>
      <c r="X10365" s="53" t="str">
        <f t="shared" si="1144"/>
        <v/>
      </c>
      <c r="Y10365" s="54" t="str">
        <f t="shared" si="1145"/>
        <v/>
      </c>
    </row>
    <row r="10366" spans="17:25" x14ac:dyDescent="0.25">
      <c r="Q10366" s="47">
        <f t="shared" si="1141"/>
        <v>2020</v>
      </c>
      <c r="R10366" s="48" t="str">
        <f t="shared" si="1139"/>
        <v>20204</v>
      </c>
      <c r="S10366" s="49">
        <v>43928</v>
      </c>
      <c r="T10366" s="55">
        <v>3978.38</v>
      </c>
      <c r="U10366" s="50">
        <f t="shared" si="1140"/>
        <v>3977.3933333333321</v>
      </c>
      <c r="V10366" s="51">
        <f t="shared" si="1142"/>
        <v>3693.3608743169393</v>
      </c>
      <c r="W10366" s="53">
        <f t="shared" si="1143"/>
        <v>-7.5833545367918198E-3</v>
      </c>
      <c r="X10366" s="53" t="str">
        <f t="shared" si="1144"/>
        <v/>
      </c>
      <c r="Y10366" s="54" t="str">
        <f t="shared" si="1145"/>
        <v/>
      </c>
    </row>
    <row r="10367" spans="17:25" x14ac:dyDescent="0.25">
      <c r="Q10367" s="47">
        <f t="shared" si="1141"/>
        <v>2020</v>
      </c>
      <c r="R10367" s="48" t="str">
        <f t="shared" si="1139"/>
        <v>20204</v>
      </c>
      <c r="S10367" s="49">
        <v>43929</v>
      </c>
      <c r="T10367" s="55">
        <v>3910.15</v>
      </c>
      <c r="U10367" s="50">
        <f t="shared" si="1140"/>
        <v>3977.3933333333321</v>
      </c>
      <c r="V10367" s="51">
        <f t="shared" si="1142"/>
        <v>3693.3608743169393</v>
      </c>
      <c r="W10367" s="53">
        <f t="shared" si="1143"/>
        <v>-1.7150196813778495E-2</v>
      </c>
      <c r="X10367" s="53" t="str">
        <f t="shared" si="1144"/>
        <v/>
      </c>
      <c r="Y10367" s="54" t="str">
        <f t="shared" si="1145"/>
        <v/>
      </c>
    </row>
    <row r="10368" spans="17:25" x14ac:dyDescent="0.25">
      <c r="Q10368" s="47">
        <f t="shared" si="1141"/>
        <v>2020</v>
      </c>
      <c r="R10368" s="48" t="str">
        <f t="shared" si="1139"/>
        <v>20204</v>
      </c>
      <c r="S10368" s="49">
        <v>43930</v>
      </c>
      <c r="T10368" s="55">
        <v>3886.79</v>
      </c>
      <c r="U10368" s="50">
        <f t="shared" si="1140"/>
        <v>3977.3933333333321</v>
      </c>
      <c r="V10368" s="51">
        <f t="shared" si="1142"/>
        <v>3693.3608743169393</v>
      </c>
      <c r="W10368" s="53">
        <f t="shared" si="1143"/>
        <v>-5.9741953633493106E-3</v>
      </c>
      <c r="X10368" s="53" t="str">
        <f t="shared" si="1144"/>
        <v/>
      </c>
      <c r="Y10368" s="54" t="str">
        <f t="shared" si="1145"/>
        <v/>
      </c>
    </row>
    <row r="10369" spans="17:25" x14ac:dyDescent="0.25">
      <c r="Q10369" s="47">
        <f t="shared" si="1141"/>
        <v>2020</v>
      </c>
      <c r="R10369" s="48" t="str">
        <f t="shared" si="1139"/>
        <v>20204</v>
      </c>
      <c r="S10369" s="49">
        <v>43931</v>
      </c>
      <c r="T10369" s="55">
        <v>3886.79</v>
      </c>
      <c r="U10369" s="50">
        <f t="shared" si="1140"/>
        <v>3977.3933333333321</v>
      </c>
      <c r="V10369" s="51">
        <f t="shared" si="1142"/>
        <v>3693.3608743169393</v>
      </c>
      <c r="W10369" s="53">
        <f t="shared" si="1143"/>
        <v>0</v>
      </c>
      <c r="X10369" s="53" t="str">
        <f t="shared" si="1144"/>
        <v/>
      </c>
      <c r="Y10369" s="54" t="str">
        <f t="shared" si="1145"/>
        <v/>
      </c>
    </row>
    <row r="10370" spans="17:25" x14ac:dyDescent="0.25">
      <c r="Q10370" s="47">
        <f t="shared" si="1141"/>
        <v>2020</v>
      </c>
      <c r="R10370" s="48" t="str">
        <f t="shared" si="1139"/>
        <v>20204</v>
      </c>
      <c r="S10370" s="49">
        <v>43932</v>
      </c>
      <c r="T10370" s="55">
        <v>3886.79</v>
      </c>
      <c r="U10370" s="50">
        <f t="shared" si="1140"/>
        <v>3977.3933333333321</v>
      </c>
      <c r="V10370" s="51">
        <f t="shared" si="1142"/>
        <v>3693.3608743169393</v>
      </c>
      <c r="W10370" s="53">
        <f t="shared" si="1143"/>
        <v>0</v>
      </c>
      <c r="X10370" s="53" t="str">
        <f t="shared" si="1144"/>
        <v/>
      </c>
      <c r="Y10370" s="54" t="str">
        <f t="shared" si="1145"/>
        <v/>
      </c>
    </row>
    <row r="10371" spans="17:25" x14ac:dyDescent="0.25">
      <c r="Q10371" s="47">
        <f t="shared" si="1141"/>
        <v>2020</v>
      </c>
      <c r="R10371" s="48" t="str">
        <f t="shared" si="1139"/>
        <v>20204</v>
      </c>
      <c r="S10371" s="49">
        <v>43933</v>
      </c>
      <c r="T10371" s="55">
        <v>3886.79</v>
      </c>
      <c r="U10371" s="50">
        <f t="shared" si="1140"/>
        <v>3977.3933333333321</v>
      </c>
      <c r="V10371" s="51">
        <f t="shared" si="1142"/>
        <v>3693.3608743169393</v>
      </c>
      <c r="W10371" s="53">
        <f t="shared" si="1143"/>
        <v>0</v>
      </c>
      <c r="X10371" s="53" t="str">
        <f t="shared" si="1144"/>
        <v/>
      </c>
      <c r="Y10371" s="54" t="str">
        <f t="shared" si="1145"/>
        <v/>
      </c>
    </row>
    <row r="10372" spans="17:25" x14ac:dyDescent="0.25">
      <c r="Q10372" s="47">
        <f t="shared" si="1141"/>
        <v>2020</v>
      </c>
      <c r="R10372" s="48" t="str">
        <f t="shared" si="1139"/>
        <v>20204</v>
      </c>
      <c r="S10372" s="49">
        <v>43934</v>
      </c>
      <c r="T10372" s="55">
        <v>3886.79</v>
      </c>
      <c r="U10372" s="50">
        <f t="shared" si="1140"/>
        <v>3977.3933333333321</v>
      </c>
      <c r="V10372" s="51">
        <f t="shared" si="1142"/>
        <v>3693.3608743169393</v>
      </c>
      <c r="W10372" s="53">
        <f t="shared" si="1143"/>
        <v>0</v>
      </c>
      <c r="X10372" s="53" t="str">
        <f t="shared" si="1144"/>
        <v/>
      </c>
      <c r="Y10372" s="54" t="str">
        <f t="shared" si="1145"/>
        <v/>
      </c>
    </row>
    <row r="10373" spans="17:25" x14ac:dyDescent="0.25">
      <c r="Q10373" s="47">
        <f t="shared" si="1141"/>
        <v>2020</v>
      </c>
      <c r="R10373" s="116" t="str">
        <f t="shared" si="1139"/>
        <v>20204</v>
      </c>
      <c r="S10373" s="117">
        <v>43935</v>
      </c>
      <c r="T10373" s="118">
        <v>3870.31</v>
      </c>
      <c r="U10373" s="50">
        <f t="shared" si="1140"/>
        <v>3977.3933333333321</v>
      </c>
      <c r="V10373" s="51">
        <f t="shared" si="1142"/>
        <v>3693.3608743169393</v>
      </c>
      <c r="W10373" s="53">
        <f t="shared" si="1143"/>
        <v>-4.2400026757298814E-3</v>
      </c>
      <c r="X10373" s="53"/>
      <c r="Y10373" s="54" t="str">
        <f>+IF(V10373=V10372,"",V10373/V10372-1)</f>
        <v/>
      </c>
    </row>
    <row r="10374" spans="17:25" x14ac:dyDescent="0.25">
      <c r="Q10374" s="47">
        <f t="shared" si="1141"/>
        <v>2020</v>
      </c>
      <c r="R10374" s="116" t="str">
        <f t="shared" si="1139"/>
        <v>20204</v>
      </c>
      <c r="S10374" s="117">
        <v>43936</v>
      </c>
      <c r="T10374" s="118">
        <v>3858.21</v>
      </c>
      <c r="U10374" s="50">
        <f t="shared" si="1140"/>
        <v>3977.3933333333321</v>
      </c>
      <c r="V10374" s="51">
        <f t="shared" si="1142"/>
        <v>3693.3608743169393</v>
      </c>
      <c r="W10374" s="53">
        <f t="shared" si="1143"/>
        <v>-3.1263645547772168E-3</v>
      </c>
      <c r="X10374" s="53"/>
      <c r="Y10374" s="54" t="str">
        <f>+IF(V10374=V10373,"",V10374/V10373-1)</f>
        <v/>
      </c>
    </row>
    <row r="10375" spans="17:25" x14ac:dyDescent="0.25">
      <c r="Q10375" s="47">
        <f t="shared" si="1141"/>
        <v>2020</v>
      </c>
      <c r="R10375" s="116" t="str">
        <f t="shared" ref="R10375:R10438" si="1146">+YEAR(S10375)&amp;MONTH(S10375)</f>
        <v>20204</v>
      </c>
      <c r="S10375" s="117">
        <v>43937</v>
      </c>
      <c r="T10375" s="118">
        <v>3920.83</v>
      </c>
      <c r="U10375" s="50">
        <f t="shared" ref="U10375:U10438" si="1147">+AVERAGEIF($R$3:$R$12000,R10375,$T$3:$T$12000)</f>
        <v>3977.3933333333321</v>
      </c>
      <c r="V10375" s="51">
        <f t="shared" si="1142"/>
        <v>3693.3608743169393</v>
      </c>
      <c r="W10375" s="53">
        <f t="shared" si="1143"/>
        <v>1.623032442505723E-2</v>
      </c>
      <c r="X10375" s="53"/>
      <c r="Y10375" s="54" t="str">
        <f>+IF(V10375=V10374,"",V10375/V10374-1)</f>
        <v/>
      </c>
    </row>
    <row r="10376" spans="17:25" x14ac:dyDescent="0.25">
      <c r="Q10376" s="47">
        <f t="shared" ref="Q10376:Q10439" si="1148">+YEAR(S10376)</f>
        <v>2020</v>
      </c>
      <c r="R10376" s="116" t="str">
        <f t="shared" si="1146"/>
        <v>20204</v>
      </c>
      <c r="S10376" s="117">
        <v>43938</v>
      </c>
      <c r="T10376" s="118">
        <v>3942.92</v>
      </c>
      <c r="U10376" s="50">
        <f t="shared" si="1147"/>
        <v>3977.3933333333321</v>
      </c>
      <c r="V10376" s="51">
        <f t="shared" ref="V10376:V10439" si="1149">+AVERAGEIF($Q$3:$Q$12000,Q10376,$T$3:$T$12000)</f>
        <v>3693.3608743169393</v>
      </c>
      <c r="W10376" s="53">
        <f t="shared" si="1143"/>
        <v>5.63401116600315E-3</v>
      </c>
      <c r="X10376" s="53"/>
      <c r="Y10376" s="54" t="str">
        <f>+IF(V10376=V10375,"",V10376/V10375-1)</f>
        <v/>
      </c>
    </row>
    <row r="10377" spans="17:25" x14ac:dyDescent="0.25">
      <c r="Q10377" s="47">
        <f t="shared" si="1148"/>
        <v>2020</v>
      </c>
      <c r="R10377" s="116" t="str">
        <f t="shared" si="1146"/>
        <v>20204</v>
      </c>
      <c r="S10377" s="117">
        <v>43939</v>
      </c>
      <c r="T10377" s="118">
        <v>3973.06</v>
      </c>
      <c r="U10377" s="50">
        <f t="shared" si="1147"/>
        <v>3977.3933333333321</v>
      </c>
      <c r="V10377" s="51">
        <f t="shared" si="1149"/>
        <v>3693.3608743169393</v>
      </c>
      <c r="W10377" s="53">
        <f t="shared" ref="W10377:W10440" si="1150">+T10377/T10376-1</f>
        <v>7.6440810363891387E-3</v>
      </c>
      <c r="X10377" s="53"/>
      <c r="Y10377" s="54" t="str">
        <f t="shared" ref="Y10377:Y10440" si="1151">+IF(V10377=V10376,"",V10377/V10376-1)</f>
        <v/>
      </c>
    </row>
    <row r="10378" spans="17:25" x14ac:dyDescent="0.25">
      <c r="Q10378" s="47">
        <f t="shared" si="1148"/>
        <v>2020</v>
      </c>
      <c r="R10378" s="116" t="str">
        <f t="shared" si="1146"/>
        <v>20204</v>
      </c>
      <c r="S10378" s="117">
        <v>43940</v>
      </c>
      <c r="T10378" s="118">
        <v>3973.06</v>
      </c>
      <c r="U10378" s="50">
        <f t="shared" si="1147"/>
        <v>3977.3933333333321</v>
      </c>
      <c r="V10378" s="51">
        <f t="shared" si="1149"/>
        <v>3693.3608743169393</v>
      </c>
      <c r="W10378" s="53">
        <f t="shared" si="1150"/>
        <v>0</v>
      </c>
      <c r="X10378" s="53"/>
      <c r="Y10378" s="54" t="str">
        <f t="shared" si="1151"/>
        <v/>
      </c>
    </row>
    <row r="10379" spans="17:25" x14ac:dyDescent="0.25">
      <c r="Q10379" s="47">
        <f t="shared" si="1148"/>
        <v>2020</v>
      </c>
      <c r="R10379" s="116" t="str">
        <f t="shared" si="1146"/>
        <v>20204</v>
      </c>
      <c r="S10379" s="117">
        <v>43941</v>
      </c>
      <c r="T10379" s="118">
        <v>3973.06</v>
      </c>
      <c r="U10379" s="50">
        <f t="shared" si="1147"/>
        <v>3977.3933333333321</v>
      </c>
      <c r="V10379" s="51">
        <f t="shared" si="1149"/>
        <v>3693.3608743169393</v>
      </c>
      <c r="W10379" s="53">
        <f t="shared" si="1150"/>
        <v>0</v>
      </c>
      <c r="X10379" s="53"/>
      <c r="Y10379" s="54" t="str">
        <f t="shared" si="1151"/>
        <v/>
      </c>
    </row>
    <row r="10380" spans="17:25" x14ac:dyDescent="0.25">
      <c r="Q10380" s="47">
        <f t="shared" si="1148"/>
        <v>2020</v>
      </c>
      <c r="R10380" s="116" t="str">
        <f t="shared" si="1146"/>
        <v>20204</v>
      </c>
      <c r="S10380" s="117">
        <v>43942</v>
      </c>
      <c r="T10380" s="118">
        <v>3967.76</v>
      </c>
      <c r="U10380" s="50">
        <f t="shared" si="1147"/>
        <v>3977.3933333333321</v>
      </c>
      <c r="V10380" s="51">
        <f t="shared" si="1149"/>
        <v>3693.3608743169393</v>
      </c>
      <c r="W10380" s="53">
        <f t="shared" si="1150"/>
        <v>-1.3339843848317878E-3</v>
      </c>
      <c r="X10380" s="53"/>
      <c r="Y10380" s="54" t="str">
        <f t="shared" si="1151"/>
        <v/>
      </c>
    </row>
    <row r="10381" spans="17:25" x14ac:dyDescent="0.25">
      <c r="Q10381" s="47">
        <f t="shared" si="1148"/>
        <v>2020</v>
      </c>
      <c r="R10381" s="116" t="str">
        <f t="shared" si="1146"/>
        <v>20204</v>
      </c>
      <c r="S10381" s="117">
        <v>43943</v>
      </c>
      <c r="T10381" s="118">
        <v>4045.01</v>
      </c>
      <c r="U10381" s="50">
        <f t="shared" si="1147"/>
        <v>3977.3933333333321</v>
      </c>
      <c r="V10381" s="51">
        <f t="shared" si="1149"/>
        <v>3693.3608743169393</v>
      </c>
      <c r="W10381" s="53">
        <f t="shared" si="1150"/>
        <v>1.9469423553843956E-2</v>
      </c>
      <c r="X10381" s="53"/>
      <c r="Y10381" s="54" t="str">
        <f t="shared" si="1151"/>
        <v/>
      </c>
    </row>
    <row r="10382" spans="17:25" x14ac:dyDescent="0.25">
      <c r="Q10382" s="47">
        <f t="shared" si="1148"/>
        <v>2020</v>
      </c>
      <c r="R10382" s="116" t="str">
        <f t="shared" si="1146"/>
        <v>20204</v>
      </c>
      <c r="S10382" s="117">
        <v>43944</v>
      </c>
      <c r="T10382" s="118">
        <v>4037.95</v>
      </c>
      <c r="U10382" s="50">
        <f t="shared" si="1147"/>
        <v>3977.3933333333321</v>
      </c>
      <c r="V10382" s="51">
        <f t="shared" si="1149"/>
        <v>3693.3608743169393</v>
      </c>
      <c r="W10382" s="53">
        <f t="shared" si="1150"/>
        <v>-1.7453603328546619E-3</v>
      </c>
      <c r="X10382" s="53"/>
      <c r="Y10382" s="54" t="str">
        <f t="shared" si="1151"/>
        <v/>
      </c>
    </row>
    <row r="10383" spans="17:25" x14ac:dyDescent="0.25">
      <c r="Q10383" s="47">
        <f t="shared" si="1148"/>
        <v>2020</v>
      </c>
      <c r="R10383" s="116" t="str">
        <f t="shared" si="1146"/>
        <v>20204</v>
      </c>
      <c r="S10383" s="117">
        <v>43945</v>
      </c>
      <c r="T10383" s="118">
        <v>4020.94</v>
      </c>
      <c r="U10383" s="50">
        <f t="shared" si="1147"/>
        <v>3977.3933333333321</v>
      </c>
      <c r="V10383" s="51">
        <f t="shared" si="1149"/>
        <v>3693.3608743169393</v>
      </c>
      <c r="W10383" s="53">
        <f t="shared" si="1150"/>
        <v>-4.2125335875876635E-3</v>
      </c>
      <c r="X10383" s="53"/>
      <c r="Y10383" s="54" t="str">
        <f t="shared" si="1151"/>
        <v/>
      </c>
    </row>
    <row r="10384" spans="17:25" x14ac:dyDescent="0.25">
      <c r="Q10384" s="47">
        <f t="shared" si="1148"/>
        <v>2020</v>
      </c>
      <c r="R10384" s="116" t="str">
        <f t="shared" si="1146"/>
        <v>20204</v>
      </c>
      <c r="S10384" s="117">
        <v>43946</v>
      </c>
      <c r="T10384" s="118">
        <v>4039.87</v>
      </c>
      <c r="U10384" s="50">
        <f t="shared" si="1147"/>
        <v>3977.3933333333321</v>
      </c>
      <c r="V10384" s="51">
        <f t="shared" si="1149"/>
        <v>3693.3608743169393</v>
      </c>
      <c r="W10384" s="53">
        <f t="shared" si="1150"/>
        <v>4.707854382308474E-3</v>
      </c>
      <c r="X10384" s="53"/>
      <c r="Y10384" s="54" t="str">
        <f t="shared" si="1151"/>
        <v/>
      </c>
    </row>
    <row r="10385" spans="17:25" x14ac:dyDescent="0.25">
      <c r="Q10385" s="47">
        <f t="shared" si="1148"/>
        <v>2020</v>
      </c>
      <c r="R10385" s="116" t="str">
        <f t="shared" si="1146"/>
        <v>20204</v>
      </c>
      <c r="S10385" s="117">
        <v>43947</v>
      </c>
      <c r="T10385" s="118">
        <v>4039.87</v>
      </c>
      <c r="U10385" s="50">
        <f t="shared" si="1147"/>
        <v>3977.3933333333321</v>
      </c>
      <c r="V10385" s="51">
        <f t="shared" si="1149"/>
        <v>3693.3608743169393</v>
      </c>
      <c r="W10385" s="53">
        <f t="shared" si="1150"/>
        <v>0</v>
      </c>
      <c r="X10385" s="53"/>
      <c r="Y10385" s="54" t="str">
        <f t="shared" si="1151"/>
        <v/>
      </c>
    </row>
    <row r="10386" spans="17:25" x14ac:dyDescent="0.25">
      <c r="Q10386" s="47">
        <f t="shared" si="1148"/>
        <v>2020</v>
      </c>
      <c r="R10386" s="116" t="str">
        <f t="shared" si="1146"/>
        <v>20204</v>
      </c>
      <c r="S10386" s="117">
        <v>43948</v>
      </c>
      <c r="T10386" s="118">
        <v>4039.87</v>
      </c>
      <c r="U10386" s="50">
        <f t="shared" si="1147"/>
        <v>3977.3933333333321</v>
      </c>
      <c r="V10386" s="51">
        <f t="shared" si="1149"/>
        <v>3693.3608743169393</v>
      </c>
      <c r="W10386" s="53">
        <f t="shared" si="1150"/>
        <v>0</v>
      </c>
      <c r="X10386" s="53"/>
      <c r="Y10386" s="54" t="str">
        <f t="shared" si="1151"/>
        <v/>
      </c>
    </row>
    <row r="10387" spans="17:25" x14ac:dyDescent="0.25">
      <c r="Q10387" s="47">
        <f t="shared" si="1148"/>
        <v>2020</v>
      </c>
      <c r="R10387" s="116" t="str">
        <f t="shared" si="1146"/>
        <v>20204</v>
      </c>
      <c r="S10387" s="117">
        <v>43949</v>
      </c>
      <c r="T10387" s="118">
        <v>4039.83</v>
      </c>
      <c r="U10387" s="50">
        <f t="shared" si="1147"/>
        <v>3977.3933333333321</v>
      </c>
      <c r="V10387" s="51">
        <f t="shared" si="1149"/>
        <v>3693.3608743169393</v>
      </c>
      <c r="W10387" s="53">
        <f t="shared" si="1150"/>
        <v>-9.9013087054844462E-6</v>
      </c>
      <c r="X10387" s="53"/>
      <c r="Y10387" s="54" t="str">
        <f t="shared" si="1151"/>
        <v/>
      </c>
    </row>
    <row r="10388" spans="17:25" x14ac:dyDescent="0.25">
      <c r="Q10388" s="47">
        <f t="shared" si="1148"/>
        <v>2020</v>
      </c>
      <c r="R10388" s="116" t="str">
        <f t="shared" si="1146"/>
        <v>20204</v>
      </c>
      <c r="S10388" s="117">
        <v>43950</v>
      </c>
      <c r="T10388" s="118">
        <v>4046.04</v>
      </c>
      <c r="U10388" s="50">
        <f t="shared" si="1147"/>
        <v>3977.3933333333321</v>
      </c>
      <c r="V10388" s="51">
        <f t="shared" si="1149"/>
        <v>3693.3608743169393</v>
      </c>
      <c r="W10388" s="53">
        <f t="shared" si="1150"/>
        <v>1.5371933967518459E-3</v>
      </c>
      <c r="X10388" s="53"/>
      <c r="Y10388" s="54" t="str">
        <f t="shared" si="1151"/>
        <v/>
      </c>
    </row>
    <row r="10389" spans="17:25" x14ac:dyDescent="0.25">
      <c r="Q10389" s="47">
        <f t="shared" si="1148"/>
        <v>2020</v>
      </c>
      <c r="R10389" s="116" t="str">
        <f t="shared" si="1146"/>
        <v>20204</v>
      </c>
      <c r="S10389" s="117">
        <v>43951</v>
      </c>
      <c r="T10389" s="118">
        <v>3983.29</v>
      </c>
      <c r="U10389" s="50">
        <f t="shared" si="1147"/>
        <v>3977.3933333333321</v>
      </c>
      <c r="V10389" s="51">
        <f t="shared" si="1149"/>
        <v>3693.3608743169393</v>
      </c>
      <c r="W10389" s="53">
        <f t="shared" si="1150"/>
        <v>-1.5508991507745873E-2</v>
      </c>
      <c r="X10389" s="53"/>
      <c r="Y10389" s="54" t="str">
        <f t="shared" si="1151"/>
        <v/>
      </c>
    </row>
    <row r="10390" spans="17:25" x14ac:dyDescent="0.25">
      <c r="Q10390" s="47">
        <f t="shared" si="1148"/>
        <v>2020</v>
      </c>
      <c r="R10390" s="116" t="str">
        <f t="shared" si="1146"/>
        <v>20205</v>
      </c>
      <c r="S10390" s="117">
        <v>43952</v>
      </c>
      <c r="T10390" s="118">
        <v>3932.72</v>
      </c>
      <c r="U10390" s="50">
        <f t="shared" si="1147"/>
        <v>3858.1916129032265</v>
      </c>
      <c r="V10390" s="51">
        <f t="shared" si="1149"/>
        <v>3693.3608743169393</v>
      </c>
      <c r="W10390" s="53">
        <f t="shared" si="1150"/>
        <v>-1.2695535599968943E-2</v>
      </c>
      <c r="X10390" s="53"/>
      <c r="Y10390" s="54" t="str">
        <f t="shared" si="1151"/>
        <v/>
      </c>
    </row>
    <row r="10391" spans="17:25" x14ac:dyDescent="0.25">
      <c r="Q10391" s="47">
        <f t="shared" si="1148"/>
        <v>2020</v>
      </c>
      <c r="R10391" s="116" t="str">
        <f t="shared" si="1146"/>
        <v>20205</v>
      </c>
      <c r="S10391" s="117">
        <v>43953</v>
      </c>
      <c r="T10391" s="118">
        <v>3932.72</v>
      </c>
      <c r="U10391" s="50">
        <f t="shared" si="1147"/>
        <v>3858.1916129032265</v>
      </c>
      <c r="V10391" s="51">
        <f t="shared" si="1149"/>
        <v>3693.3608743169393</v>
      </c>
      <c r="W10391" s="53">
        <f t="shared" si="1150"/>
        <v>0</v>
      </c>
      <c r="X10391" s="53"/>
      <c r="Y10391" s="54" t="str">
        <f t="shared" si="1151"/>
        <v/>
      </c>
    </row>
    <row r="10392" spans="17:25" x14ac:dyDescent="0.25">
      <c r="Q10392" s="47">
        <f t="shared" si="1148"/>
        <v>2020</v>
      </c>
      <c r="R10392" s="116" t="str">
        <f t="shared" si="1146"/>
        <v>20205</v>
      </c>
      <c r="S10392" s="117">
        <v>43954</v>
      </c>
      <c r="T10392" s="118">
        <v>3932.72</v>
      </c>
      <c r="U10392" s="50">
        <f t="shared" si="1147"/>
        <v>3858.1916129032265</v>
      </c>
      <c r="V10392" s="51">
        <f t="shared" si="1149"/>
        <v>3693.3608743169393</v>
      </c>
      <c r="W10392" s="53">
        <f t="shared" si="1150"/>
        <v>0</v>
      </c>
      <c r="X10392" s="53"/>
      <c r="Y10392" s="54" t="str">
        <f t="shared" si="1151"/>
        <v/>
      </c>
    </row>
    <row r="10393" spans="17:25" x14ac:dyDescent="0.25">
      <c r="Q10393" s="47">
        <f t="shared" si="1148"/>
        <v>2020</v>
      </c>
      <c r="R10393" s="116" t="str">
        <f t="shared" si="1146"/>
        <v>20205</v>
      </c>
      <c r="S10393" s="117">
        <v>43955</v>
      </c>
      <c r="T10393" s="118">
        <v>3932.72</v>
      </c>
      <c r="U10393" s="50">
        <f t="shared" si="1147"/>
        <v>3858.1916129032265</v>
      </c>
      <c r="V10393" s="51">
        <f t="shared" si="1149"/>
        <v>3693.3608743169393</v>
      </c>
      <c r="W10393" s="53">
        <f t="shared" si="1150"/>
        <v>0</v>
      </c>
      <c r="X10393" s="53"/>
      <c r="Y10393" s="54" t="str">
        <f t="shared" si="1151"/>
        <v/>
      </c>
    </row>
    <row r="10394" spans="17:25" x14ac:dyDescent="0.25">
      <c r="Q10394" s="47">
        <f t="shared" si="1148"/>
        <v>2020</v>
      </c>
      <c r="R10394" s="116" t="str">
        <f t="shared" si="1146"/>
        <v>20205</v>
      </c>
      <c r="S10394" s="117">
        <v>43956</v>
      </c>
      <c r="T10394" s="118">
        <v>3990.1</v>
      </c>
      <c r="U10394" s="50">
        <f t="shared" si="1147"/>
        <v>3858.1916129032265</v>
      </c>
      <c r="V10394" s="51">
        <f t="shared" si="1149"/>
        <v>3693.3608743169393</v>
      </c>
      <c r="W10394" s="53">
        <f t="shared" si="1150"/>
        <v>1.4590410708110513E-2</v>
      </c>
      <c r="X10394" s="53"/>
      <c r="Y10394" s="54" t="str">
        <f t="shared" si="1151"/>
        <v/>
      </c>
    </row>
    <row r="10395" spans="17:25" x14ac:dyDescent="0.25">
      <c r="Q10395" s="47">
        <f t="shared" si="1148"/>
        <v>2020</v>
      </c>
      <c r="R10395" s="116" t="str">
        <f t="shared" si="1146"/>
        <v>20205</v>
      </c>
      <c r="S10395" s="117">
        <v>43957</v>
      </c>
      <c r="T10395" s="118">
        <v>3926.07</v>
      </c>
      <c r="U10395" s="50">
        <f t="shared" si="1147"/>
        <v>3858.1916129032265</v>
      </c>
      <c r="V10395" s="51">
        <f t="shared" si="1149"/>
        <v>3693.3608743169393</v>
      </c>
      <c r="W10395" s="53">
        <f t="shared" si="1150"/>
        <v>-1.6047216861732716E-2</v>
      </c>
      <c r="X10395" s="53"/>
      <c r="Y10395" s="54" t="str">
        <f t="shared" si="1151"/>
        <v/>
      </c>
    </row>
    <row r="10396" spans="17:25" x14ac:dyDescent="0.25">
      <c r="Q10396" s="47">
        <f t="shared" si="1148"/>
        <v>2020</v>
      </c>
      <c r="R10396" s="116" t="str">
        <f t="shared" si="1146"/>
        <v>20205</v>
      </c>
      <c r="S10396" s="117">
        <v>43958</v>
      </c>
      <c r="T10396" s="118">
        <v>3961.66</v>
      </c>
      <c r="U10396" s="50">
        <f t="shared" si="1147"/>
        <v>3858.1916129032265</v>
      </c>
      <c r="V10396" s="51">
        <f t="shared" si="1149"/>
        <v>3693.3608743169393</v>
      </c>
      <c r="W10396" s="53">
        <f t="shared" si="1150"/>
        <v>9.0650446884543712E-3</v>
      </c>
      <c r="X10396" s="53"/>
      <c r="Y10396" s="54" t="str">
        <f t="shared" si="1151"/>
        <v/>
      </c>
    </row>
    <row r="10397" spans="17:25" x14ac:dyDescent="0.25">
      <c r="Q10397" s="47">
        <f t="shared" si="1148"/>
        <v>2020</v>
      </c>
      <c r="R10397" s="116" t="str">
        <f t="shared" si="1146"/>
        <v>20205</v>
      </c>
      <c r="S10397" s="117">
        <v>43959</v>
      </c>
      <c r="T10397" s="118">
        <v>3924.54</v>
      </c>
      <c r="U10397" s="50">
        <f t="shared" si="1147"/>
        <v>3858.1916129032265</v>
      </c>
      <c r="V10397" s="51">
        <f t="shared" si="1149"/>
        <v>3693.3608743169393</v>
      </c>
      <c r="W10397" s="53">
        <f t="shared" si="1150"/>
        <v>-9.3698096252580187E-3</v>
      </c>
      <c r="X10397" s="53"/>
      <c r="Y10397" s="54" t="str">
        <f t="shared" si="1151"/>
        <v/>
      </c>
    </row>
    <row r="10398" spans="17:25" x14ac:dyDescent="0.25">
      <c r="Q10398" s="47">
        <f t="shared" si="1148"/>
        <v>2020</v>
      </c>
      <c r="R10398" s="116" t="str">
        <f t="shared" si="1146"/>
        <v>20205</v>
      </c>
      <c r="S10398" s="117">
        <v>43960</v>
      </c>
      <c r="T10398" s="118">
        <v>3882.27</v>
      </c>
      <c r="U10398" s="50">
        <f t="shared" si="1147"/>
        <v>3858.1916129032265</v>
      </c>
      <c r="V10398" s="51">
        <f t="shared" si="1149"/>
        <v>3693.3608743169393</v>
      </c>
      <c r="W10398" s="53">
        <f t="shared" si="1150"/>
        <v>-1.0770689048907656E-2</v>
      </c>
      <c r="X10398" s="53"/>
      <c r="Y10398" s="54" t="str">
        <f t="shared" si="1151"/>
        <v/>
      </c>
    </row>
    <row r="10399" spans="17:25" x14ac:dyDescent="0.25">
      <c r="Q10399" s="47">
        <f t="shared" si="1148"/>
        <v>2020</v>
      </c>
      <c r="R10399" s="116" t="str">
        <f t="shared" si="1146"/>
        <v>20205</v>
      </c>
      <c r="S10399" s="117">
        <v>43961</v>
      </c>
      <c r="T10399" s="118">
        <v>3882.27</v>
      </c>
      <c r="U10399" s="50">
        <f t="shared" si="1147"/>
        <v>3858.1916129032265</v>
      </c>
      <c r="V10399" s="51">
        <f t="shared" si="1149"/>
        <v>3693.3608743169393</v>
      </c>
      <c r="W10399" s="53">
        <f t="shared" si="1150"/>
        <v>0</v>
      </c>
      <c r="X10399" s="53"/>
      <c r="Y10399" s="54" t="str">
        <f t="shared" si="1151"/>
        <v/>
      </c>
    </row>
    <row r="10400" spans="17:25" x14ac:dyDescent="0.25">
      <c r="Q10400" s="47">
        <f t="shared" si="1148"/>
        <v>2020</v>
      </c>
      <c r="R10400" s="116" t="str">
        <f t="shared" si="1146"/>
        <v>20205</v>
      </c>
      <c r="S10400" s="117">
        <v>43962</v>
      </c>
      <c r="T10400" s="118">
        <v>3882.27</v>
      </c>
      <c r="U10400" s="50">
        <f t="shared" si="1147"/>
        <v>3858.1916129032265</v>
      </c>
      <c r="V10400" s="51">
        <f t="shared" si="1149"/>
        <v>3693.3608743169393</v>
      </c>
      <c r="W10400" s="53">
        <f t="shared" si="1150"/>
        <v>0</v>
      </c>
      <c r="X10400" s="53"/>
      <c r="Y10400" s="54" t="str">
        <f t="shared" si="1151"/>
        <v/>
      </c>
    </row>
    <row r="10401" spans="17:25" x14ac:dyDescent="0.25">
      <c r="Q10401" s="47">
        <f t="shared" si="1148"/>
        <v>2020</v>
      </c>
      <c r="R10401" s="116" t="str">
        <f t="shared" si="1146"/>
        <v>20205</v>
      </c>
      <c r="S10401" s="117">
        <v>43963</v>
      </c>
      <c r="T10401" s="118">
        <v>3901.34</v>
      </c>
      <c r="U10401" s="50">
        <f t="shared" si="1147"/>
        <v>3858.1916129032265</v>
      </c>
      <c r="V10401" s="51">
        <f t="shared" si="1149"/>
        <v>3693.3608743169393</v>
      </c>
      <c r="W10401" s="53">
        <f t="shared" si="1150"/>
        <v>4.9120746367461443E-3</v>
      </c>
      <c r="X10401" s="53"/>
      <c r="Y10401" s="54" t="str">
        <f t="shared" si="1151"/>
        <v/>
      </c>
    </row>
    <row r="10402" spans="17:25" x14ac:dyDescent="0.25">
      <c r="Q10402" s="47">
        <f t="shared" si="1148"/>
        <v>2020</v>
      </c>
      <c r="R10402" s="116" t="str">
        <f t="shared" si="1146"/>
        <v>20205</v>
      </c>
      <c r="S10402" s="117">
        <v>43964</v>
      </c>
      <c r="T10402" s="118">
        <v>3880.48</v>
      </c>
      <c r="U10402" s="50">
        <f t="shared" si="1147"/>
        <v>3858.1916129032265</v>
      </c>
      <c r="V10402" s="51">
        <f t="shared" si="1149"/>
        <v>3693.3608743169393</v>
      </c>
      <c r="W10402" s="53">
        <f t="shared" si="1150"/>
        <v>-5.3468808153096514E-3</v>
      </c>
      <c r="X10402" s="53"/>
      <c r="Y10402" s="54" t="str">
        <f t="shared" si="1151"/>
        <v/>
      </c>
    </row>
    <row r="10403" spans="17:25" x14ac:dyDescent="0.25">
      <c r="Q10403" s="47">
        <f t="shared" si="1148"/>
        <v>2020</v>
      </c>
      <c r="R10403" s="116" t="str">
        <f t="shared" si="1146"/>
        <v>20205</v>
      </c>
      <c r="S10403" s="117">
        <v>43965</v>
      </c>
      <c r="T10403" s="118">
        <v>3901.3</v>
      </c>
      <c r="U10403" s="50">
        <f t="shared" si="1147"/>
        <v>3858.1916129032265</v>
      </c>
      <c r="V10403" s="51">
        <f t="shared" si="1149"/>
        <v>3693.3608743169393</v>
      </c>
      <c r="W10403" s="53">
        <f t="shared" si="1150"/>
        <v>5.3653156310560224E-3</v>
      </c>
      <c r="X10403" s="53"/>
      <c r="Y10403" s="54" t="str">
        <f t="shared" si="1151"/>
        <v/>
      </c>
    </row>
    <row r="10404" spans="17:25" x14ac:dyDescent="0.25">
      <c r="Q10404" s="47">
        <f t="shared" si="1148"/>
        <v>2020</v>
      </c>
      <c r="R10404" s="116" t="str">
        <f t="shared" si="1146"/>
        <v>20205</v>
      </c>
      <c r="S10404" s="117">
        <v>43966</v>
      </c>
      <c r="T10404" s="118">
        <v>3947.79</v>
      </c>
      <c r="U10404" s="50">
        <f t="shared" si="1147"/>
        <v>3858.1916129032265</v>
      </c>
      <c r="V10404" s="51">
        <f t="shared" si="1149"/>
        <v>3693.3608743169393</v>
      </c>
      <c r="W10404" s="53">
        <f t="shared" si="1150"/>
        <v>1.1916540640299234E-2</v>
      </c>
      <c r="X10404" s="53"/>
      <c r="Y10404" s="54" t="str">
        <f t="shared" si="1151"/>
        <v/>
      </c>
    </row>
    <row r="10405" spans="17:25" x14ac:dyDescent="0.25">
      <c r="Q10405" s="47">
        <f t="shared" si="1148"/>
        <v>2020</v>
      </c>
      <c r="R10405" s="116" t="str">
        <f t="shared" si="1146"/>
        <v>20205</v>
      </c>
      <c r="S10405" s="117">
        <v>43967</v>
      </c>
      <c r="T10405" s="118">
        <v>3926.06</v>
      </c>
      <c r="U10405" s="50">
        <f t="shared" si="1147"/>
        <v>3858.1916129032265</v>
      </c>
      <c r="V10405" s="51">
        <f t="shared" si="1149"/>
        <v>3693.3608743169393</v>
      </c>
      <c r="W10405" s="53">
        <f t="shared" si="1150"/>
        <v>-5.5043454692371707E-3</v>
      </c>
      <c r="X10405" s="53"/>
      <c r="Y10405" s="54" t="str">
        <f t="shared" si="1151"/>
        <v/>
      </c>
    </row>
    <row r="10406" spans="17:25" x14ac:dyDescent="0.25">
      <c r="Q10406" s="47">
        <f t="shared" si="1148"/>
        <v>2020</v>
      </c>
      <c r="R10406" s="116" t="str">
        <f t="shared" si="1146"/>
        <v>20205</v>
      </c>
      <c r="S10406" s="117">
        <v>43968</v>
      </c>
      <c r="T10406" s="118">
        <v>3926.06</v>
      </c>
      <c r="U10406" s="50">
        <f t="shared" si="1147"/>
        <v>3858.1916129032265</v>
      </c>
      <c r="V10406" s="51">
        <f t="shared" si="1149"/>
        <v>3693.3608743169393</v>
      </c>
      <c r="W10406" s="53">
        <f t="shared" si="1150"/>
        <v>0</v>
      </c>
      <c r="X10406" s="53"/>
      <c r="Y10406" s="54" t="str">
        <f t="shared" si="1151"/>
        <v/>
      </c>
    </row>
    <row r="10407" spans="17:25" x14ac:dyDescent="0.25">
      <c r="Q10407" s="47">
        <f t="shared" si="1148"/>
        <v>2020</v>
      </c>
      <c r="R10407" s="116" t="str">
        <f t="shared" si="1146"/>
        <v>20205</v>
      </c>
      <c r="S10407" s="117">
        <v>43969</v>
      </c>
      <c r="T10407" s="118">
        <v>3926.06</v>
      </c>
      <c r="U10407" s="50">
        <f t="shared" si="1147"/>
        <v>3858.1916129032265</v>
      </c>
      <c r="V10407" s="51">
        <f t="shared" si="1149"/>
        <v>3693.3608743169393</v>
      </c>
      <c r="W10407" s="53">
        <f t="shared" si="1150"/>
        <v>0</v>
      </c>
      <c r="X10407" s="53"/>
      <c r="Y10407" s="54" t="str">
        <f t="shared" si="1151"/>
        <v/>
      </c>
    </row>
    <row r="10408" spans="17:25" x14ac:dyDescent="0.25">
      <c r="Q10408" s="47">
        <f t="shared" si="1148"/>
        <v>2020</v>
      </c>
      <c r="R10408" s="116" t="str">
        <f t="shared" si="1146"/>
        <v>20205</v>
      </c>
      <c r="S10408" s="117">
        <v>43970</v>
      </c>
      <c r="T10408" s="118">
        <v>3851.07</v>
      </c>
      <c r="U10408" s="50">
        <f t="shared" si="1147"/>
        <v>3858.1916129032265</v>
      </c>
      <c r="V10408" s="51">
        <f t="shared" si="1149"/>
        <v>3693.3608743169393</v>
      </c>
      <c r="W10408" s="53">
        <f t="shared" si="1150"/>
        <v>-1.9100574112468904E-2</v>
      </c>
      <c r="X10408" s="53"/>
      <c r="Y10408" s="54" t="str">
        <f t="shared" si="1151"/>
        <v/>
      </c>
    </row>
    <row r="10409" spans="17:25" x14ac:dyDescent="0.25">
      <c r="Q10409" s="47">
        <f t="shared" si="1148"/>
        <v>2020</v>
      </c>
      <c r="R10409" s="116" t="str">
        <f t="shared" si="1146"/>
        <v>20205</v>
      </c>
      <c r="S10409" s="117">
        <v>43971</v>
      </c>
      <c r="T10409" s="118">
        <v>3824.3</v>
      </c>
      <c r="U10409" s="50">
        <f t="shared" si="1147"/>
        <v>3858.1916129032265</v>
      </c>
      <c r="V10409" s="51">
        <f t="shared" si="1149"/>
        <v>3693.3608743169393</v>
      </c>
      <c r="W10409" s="53">
        <f t="shared" si="1150"/>
        <v>-6.9513148293850469E-3</v>
      </c>
      <c r="X10409" s="53"/>
      <c r="Y10409" s="54" t="str">
        <f t="shared" si="1151"/>
        <v/>
      </c>
    </row>
    <row r="10410" spans="17:25" x14ac:dyDescent="0.25">
      <c r="Q10410" s="47">
        <f t="shared" si="1148"/>
        <v>2020</v>
      </c>
      <c r="R10410" s="116" t="str">
        <f t="shared" si="1146"/>
        <v>20205</v>
      </c>
      <c r="S10410" s="117">
        <v>43972</v>
      </c>
      <c r="T10410" s="118">
        <v>3804.12</v>
      </c>
      <c r="U10410" s="50">
        <f t="shared" si="1147"/>
        <v>3858.1916129032265</v>
      </c>
      <c r="V10410" s="51">
        <f t="shared" si="1149"/>
        <v>3693.3608743169393</v>
      </c>
      <c r="W10410" s="53">
        <f t="shared" si="1150"/>
        <v>-5.2767826791831896E-3</v>
      </c>
      <c r="X10410" s="53"/>
      <c r="Y10410" s="54" t="str">
        <f t="shared" si="1151"/>
        <v/>
      </c>
    </row>
    <row r="10411" spans="17:25" x14ac:dyDescent="0.25">
      <c r="Q10411" s="47">
        <f t="shared" si="1148"/>
        <v>2020</v>
      </c>
      <c r="R10411" s="116" t="str">
        <f t="shared" si="1146"/>
        <v>20205</v>
      </c>
      <c r="S10411" s="117">
        <v>43973</v>
      </c>
      <c r="T10411" s="118">
        <v>3774.25</v>
      </c>
      <c r="U10411" s="50">
        <f t="shared" si="1147"/>
        <v>3858.1916129032265</v>
      </c>
      <c r="V10411" s="51">
        <f t="shared" si="1149"/>
        <v>3693.3608743169393</v>
      </c>
      <c r="W10411" s="53">
        <f t="shared" si="1150"/>
        <v>-7.8520130805547206E-3</v>
      </c>
      <c r="X10411" s="53"/>
      <c r="Y10411" s="54" t="str">
        <f t="shared" si="1151"/>
        <v/>
      </c>
    </row>
    <row r="10412" spans="17:25" x14ac:dyDescent="0.25">
      <c r="Q10412" s="47">
        <f t="shared" si="1148"/>
        <v>2020</v>
      </c>
      <c r="R10412" s="116" t="str">
        <f t="shared" si="1146"/>
        <v>20205</v>
      </c>
      <c r="S10412" s="117">
        <v>43974</v>
      </c>
      <c r="T10412" s="118">
        <v>3782.66</v>
      </c>
      <c r="U10412" s="50">
        <f t="shared" si="1147"/>
        <v>3858.1916129032265</v>
      </c>
      <c r="V10412" s="51">
        <f t="shared" si="1149"/>
        <v>3693.3608743169393</v>
      </c>
      <c r="W10412" s="53">
        <f t="shared" si="1150"/>
        <v>2.228257269656142E-3</v>
      </c>
      <c r="X10412" s="53"/>
      <c r="Y10412" s="54" t="str">
        <f t="shared" si="1151"/>
        <v/>
      </c>
    </row>
    <row r="10413" spans="17:25" x14ac:dyDescent="0.25">
      <c r="Q10413" s="47">
        <f t="shared" si="1148"/>
        <v>2020</v>
      </c>
      <c r="R10413" s="116" t="str">
        <f t="shared" si="1146"/>
        <v>20205</v>
      </c>
      <c r="S10413" s="117">
        <v>43975</v>
      </c>
      <c r="T10413" s="118">
        <v>3782.66</v>
      </c>
      <c r="U10413" s="50">
        <f t="shared" si="1147"/>
        <v>3858.1916129032265</v>
      </c>
      <c r="V10413" s="51">
        <f t="shared" si="1149"/>
        <v>3693.3608743169393</v>
      </c>
      <c r="W10413" s="53">
        <f t="shared" si="1150"/>
        <v>0</v>
      </c>
      <c r="X10413" s="53"/>
      <c r="Y10413" s="54" t="str">
        <f t="shared" si="1151"/>
        <v/>
      </c>
    </row>
    <row r="10414" spans="17:25" x14ac:dyDescent="0.25">
      <c r="Q10414" s="47">
        <f t="shared" si="1148"/>
        <v>2020</v>
      </c>
      <c r="R10414" s="116" t="str">
        <f t="shared" si="1146"/>
        <v>20205</v>
      </c>
      <c r="S10414" s="117">
        <v>43976</v>
      </c>
      <c r="T10414" s="118">
        <v>3782.66</v>
      </c>
      <c r="U10414" s="50">
        <f t="shared" si="1147"/>
        <v>3858.1916129032265</v>
      </c>
      <c r="V10414" s="51">
        <f t="shared" si="1149"/>
        <v>3693.3608743169393</v>
      </c>
      <c r="W10414" s="53">
        <f t="shared" si="1150"/>
        <v>0</v>
      </c>
      <c r="X10414" s="53"/>
      <c r="Y10414" s="54" t="str">
        <f t="shared" si="1151"/>
        <v/>
      </c>
    </row>
    <row r="10415" spans="17:25" x14ac:dyDescent="0.25">
      <c r="Q10415" s="47">
        <f t="shared" si="1148"/>
        <v>2020</v>
      </c>
      <c r="R10415" s="116" t="str">
        <f t="shared" si="1146"/>
        <v>20205</v>
      </c>
      <c r="S10415" s="117">
        <v>43977</v>
      </c>
      <c r="T10415" s="118">
        <v>3782.66</v>
      </c>
      <c r="U10415" s="50">
        <f t="shared" si="1147"/>
        <v>3858.1916129032265</v>
      </c>
      <c r="V10415" s="51">
        <f t="shared" si="1149"/>
        <v>3693.3608743169393</v>
      </c>
      <c r="W10415" s="53">
        <f t="shared" si="1150"/>
        <v>0</v>
      </c>
      <c r="X10415" s="53"/>
      <c r="Y10415" s="54" t="str">
        <f t="shared" si="1151"/>
        <v/>
      </c>
    </row>
    <row r="10416" spans="17:25" x14ac:dyDescent="0.25">
      <c r="Q10416" s="47">
        <f t="shared" si="1148"/>
        <v>2020</v>
      </c>
      <c r="R10416" s="116" t="str">
        <f t="shared" si="1146"/>
        <v>20205</v>
      </c>
      <c r="S10416" s="117">
        <v>43978</v>
      </c>
      <c r="T10416" s="118">
        <v>3725.56</v>
      </c>
      <c r="U10416" s="50">
        <f t="shared" si="1147"/>
        <v>3858.1916129032265</v>
      </c>
      <c r="V10416" s="51">
        <f t="shared" si="1149"/>
        <v>3693.3608743169393</v>
      </c>
      <c r="W10416" s="53">
        <f t="shared" si="1150"/>
        <v>-1.5095197559389373E-2</v>
      </c>
      <c r="X10416" s="53"/>
      <c r="Y10416" s="54" t="str">
        <f t="shared" si="1151"/>
        <v/>
      </c>
    </row>
    <row r="10417" spans="17:25" x14ac:dyDescent="0.25">
      <c r="Q10417" s="47">
        <f t="shared" si="1148"/>
        <v>2020</v>
      </c>
      <c r="R10417" s="116" t="str">
        <f t="shared" si="1146"/>
        <v>20205</v>
      </c>
      <c r="S10417" s="117">
        <v>43979</v>
      </c>
      <c r="T10417" s="118">
        <v>3743.79</v>
      </c>
      <c r="U10417" s="50">
        <f t="shared" si="1147"/>
        <v>3858.1916129032265</v>
      </c>
      <c r="V10417" s="51">
        <f t="shared" si="1149"/>
        <v>3693.3608743169393</v>
      </c>
      <c r="W10417" s="53">
        <f t="shared" si="1150"/>
        <v>4.8932241059063131E-3</v>
      </c>
      <c r="X10417" s="53"/>
      <c r="Y10417" s="54" t="str">
        <f t="shared" si="1151"/>
        <v/>
      </c>
    </row>
    <row r="10418" spans="17:25" x14ac:dyDescent="0.25">
      <c r="Q10418" s="47">
        <f t="shared" si="1148"/>
        <v>2020</v>
      </c>
      <c r="R10418" s="116" t="str">
        <f t="shared" si="1146"/>
        <v>20205</v>
      </c>
      <c r="S10418" s="117">
        <v>43980</v>
      </c>
      <c r="T10418" s="118">
        <v>3723.42</v>
      </c>
      <c r="U10418" s="50">
        <f t="shared" si="1147"/>
        <v>3858.1916129032265</v>
      </c>
      <c r="V10418" s="51">
        <f t="shared" si="1149"/>
        <v>3693.3608743169393</v>
      </c>
      <c r="W10418" s="53">
        <f t="shared" si="1150"/>
        <v>-5.4410103130784204E-3</v>
      </c>
      <c r="X10418" s="53"/>
      <c r="Y10418" s="54" t="str">
        <f t="shared" si="1151"/>
        <v/>
      </c>
    </row>
    <row r="10419" spans="17:25" x14ac:dyDescent="0.25">
      <c r="Q10419" s="47">
        <f t="shared" si="1148"/>
        <v>2020</v>
      </c>
      <c r="R10419" s="116" t="str">
        <f t="shared" si="1146"/>
        <v>20205</v>
      </c>
      <c r="S10419" s="117">
        <v>43981</v>
      </c>
      <c r="T10419" s="118">
        <v>3718.82</v>
      </c>
      <c r="U10419" s="50">
        <f t="shared" si="1147"/>
        <v>3858.1916129032265</v>
      </c>
      <c r="V10419" s="51">
        <f t="shared" si="1149"/>
        <v>3693.3608743169393</v>
      </c>
      <c r="W10419" s="53">
        <f t="shared" si="1150"/>
        <v>-1.2354233473527154E-3</v>
      </c>
      <c r="X10419" s="53"/>
      <c r="Y10419" s="54" t="str">
        <f t="shared" si="1151"/>
        <v/>
      </c>
    </row>
    <row r="10420" spans="17:25" x14ac:dyDescent="0.25">
      <c r="Q10420" s="47">
        <f t="shared" si="1148"/>
        <v>2020</v>
      </c>
      <c r="R10420" s="116" t="str">
        <f t="shared" si="1146"/>
        <v>20205</v>
      </c>
      <c r="S10420" s="117">
        <v>43982</v>
      </c>
      <c r="T10420" s="118">
        <v>3718.82</v>
      </c>
      <c r="U10420" s="50">
        <f t="shared" si="1147"/>
        <v>3858.1916129032265</v>
      </c>
      <c r="V10420" s="51">
        <f t="shared" si="1149"/>
        <v>3693.3608743169393</v>
      </c>
      <c r="W10420" s="53">
        <f t="shared" si="1150"/>
        <v>0</v>
      </c>
      <c r="X10420" s="53"/>
      <c r="Y10420" s="54" t="str">
        <f t="shared" si="1151"/>
        <v/>
      </c>
    </row>
    <row r="10421" spans="17:25" x14ac:dyDescent="0.25">
      <c r="Q10421" s="47">
        <f t="shared" si="1148"/>
        <v>2020</v>
      </c>
      <c r="R10421" s="116" t="str">
        <f t="shared" si="1146"/>
        <v>20206</v>
      </c>
      <c r="S10421" s="117">
        <v>43983</v>
      </c>
      <c r="T10421" s="118">
        <v>3718.82</v>
      </c>
      <c r="U10421" s="50">
        <f t="shared" si="1147"/>
        <v>3701.6043333333346</v>
      </c>
      <c r="V10421" s="51">
        <f t="shared" si="1149"/>
        <v>3693.3608743169393</v>
      </c>
      <c r="W10421" s="53">
        <f t="shared" si="1150"/>
        <v>0</v>
      </c>
      <c r="X10421" s="53"/>
      <c r="Y10421" s="54" t="str">
        <f t="shared" si="1151"/>
        <v/>
      </c>
    </row>
    <row r="10422" spans="17:25" x14ac:dyDescent="0.25">
      <c r="Q10422" s="47">
        <f t="shared" si="1148"/>
        <v>2020</v>
      </c>
      <c r="R10422" s="116" t="str">
        <f t="shared" si="1146"/>
        <v>20206</v>
      </c>
      <c r="S10422" s="117">
        <v>43984</v>
      </c>
      <c r="T10422" s="118">
        <v>3716.35</v>
      </c>
      <c r="U10422" s="50">
        <f t="shared" si="1147"/>
        <v>3701.6043333333346</v>
      </c>
      <c r="V10422" s="51">
        <f t="shared" si="1149"/>
        <v>3693.3608743169393</v>
      </c>
      <c r="W10422" s="53">
        <f t="shared" si="1150"/>
        <v>-6.6418917828781066E-4</v>
      </c>
      <c r="X10422" s="53"/>
      <c r="Y10422" s="54" t="str">
        <f t="shared" si="1151"/>
        <v/>
      </c>
    </row>
    <row r="10423" spans="17:25" x14ac:dyDescent="0.25">
      <c r="Q10423" s="47">
        <f t="shared" si="1148"/>
        <v>2020</v>
      </c>
      <c r="R10423" s="116" t="str">
        <f t="shared" si="1146"/>
        <v>20206</v>
      </c>
      <c r="S10423" s="117">
        <v>43985</v>
      </c>
      <c r="T10423" s="118">
        <v>3651.42</v>
      </c>
      <c r="U10423" s="50">
        <f t="shared" si="1147"/>
        <v>3701.6043333333346</v>
      </c>
      <c r="V10423" s="51">
        <f t="shared" si="1149"/>
        <v>3693.3608743169393</v>
      </c>
      <c r="W10423" s="53">
        <f t="shared" si="1150"/>
        <v>-1.7471443755297522E-2</v>
      </c>
      <c r="X10423" s="53"/>
      <c r="Y10423" s="54" t="str">
        <f t="shared" si="1151"/>
        <v/>
      </c>
    </row>
    <row r="10424" spans="17:25" x14ac:dyDescent="0.25">
      <c r="Q10424" s="47">
        <f t="shared" si="1148"/>
        <v>2020</v>
      </c>
      <c r="R10424" s="116" t="str">
        <f t="shared" si="1146"/>
        <v>20206</v>
      </c>
      <c r="S10424" s="117">
        <v>43986</v>
      </c>
      <c r="T10424" s="118">
        <v>3588.89</v>
      </c>
      <c r="U10424" s="50">
        <f t="shared" si="1147"/>
        <v>3701.6043333333346</v>
      </c>
      <c r="V10424" s="51">
        <f t="shared" si="1149"/>
        <v>3693.3608743169393</v>
      </c>
      <c r="W10424" s="53">
        <f t="shared" si="1150"/>
        <v>-1.7124844581012377E-2</v>
      </c>
      <c r="X10424" s="53"/>
      <c r="Y10424" s="54" t="str">
        <f t="shared" si="1151"/>
        <v/>
      </c>
    </row>
    <row r="10425" spans="17:25" x14ac:dyDescent="0.25">
      <c r="Q10425" s="47">
        <f t="shared" si="1148"/>
        <v>2020</v>
      </c>
      <c r="R10425" s="116" t="str">
        <f t="shared" si="1146"/>
        <v>20206</v>
      </c>
      <c r="S10425" s="117">
        <v>43987</v>
      </c>
      <c r="T10425" s="118">
        <v>3597.47</v>
      </c>
      <c r="U10425" s="50">
        <f t="shared" si="1147"/>
        <v>3701.6043333333346</v>
      </c>
      <c r="V10425" s="51">
        <f t="shared" si="1149"/>
        <v>3693.3608743169393</v>
      </c>
      <c r="W10425" s="53">
        <f t="shared" si="1150"/>
        <v>2.3907113341450348E-3</v>
      </c>
      <c r="X10425" s="53"/>
      <c r="Y10425" s="54" t="str">
        <f t="shared" si="1151"/>
        <v/>
      </c>
    </row>
    <row r="10426" spans="17:25" x14ac:dyDescent="0.25">
      <c r="Q10426" s="47">
        <f t="shared" si="1148"/>
        <v>2020</v>
      </c>
      <c r="R10426" s="116" t="str">
        <f t="shared" si="1146"/>
        <v>20206</v>
      </c>
      <c r="S10426" s="117">
        <v>43988</v>
      </c>
      <c r="T10426" s="118">
        <v>3565.06</v>
      </c>
      <c r="U10426" s="50">
        <f t="shared" si="1147"/>
        <v>3701.6043333333346</v>
      </c>
      <c r="V10426" s="51">
        <f t="shared" si="1149"/>
        <v>3693.3608743169393</v>
      </c>
      <c r="W10426" s="53">
        <f t="shared" si="1150"/>
        <v>-9.0091091795067024E-3</v>
      </c>
      <c r="X10426" s="53"/>
      <c r="Y10426" s="54" t="str">
        <f t="shared" si="1151"/>
        <v/>
      </c>
    </row>
    <row r="10427" spans="17:25" x14ac:dyDescent="0.25">
      <c r="Q10427" s="47">
        <f t="shared" si="1148"/>
        <v>2020</v>
      </c>
      <c r="R10427" s="116" t="str">
        <f t="shared" si="1146"/>
        <v>20206</v>
      </c>
      <c r="S10427" s="117">
        <v>43989</v>
      </c>
      <c r="T10427" s="118">
        <v>3565.06</v>
      </c>
      <c r="U10427" s="50">
        <f t="shared" si="1147"/>
        <v>3701.6043333333346</v>
      </c>
      <c r="V10427" s="51">
        <f t="shared" si="1149"/>
        <v>3693.3608743169393</v>
      </c>
      <c r="W10427" s="53">
        <f t="shared" si="1150"/>
        <v>0</v>
      </c>
      <c r="X10427" s="53"/>
      <c r="Y10427" s="54" t="str">
        <f t="shared" si="1151"/>
        <v/>
      </c>
    </row>
    <row r="10428" spans="17:25" x14ac:dyDescent="0.25">
      <c r="Q10428" s="47">
        <f t="shared" si="1148"/>
        <v>2020</v>
      </c>
      <c r="R10428" s="116" t="str">
        <f t="shared" si="1146"/>
        <v>20206</v>
      </c>
      <c r="S10428" s="117">
        <v>43990</v>
      </c>
      <c r="T10428" s="118">
        <v>3565.06</v>
      </c>
      <c r="U10428" s="50">
        <f t="shared" si="1147"/>
        <v>3701.6043333333346</v>
      </c>
      <c r="V10428" s="51">
        <f t="shared" si="1149"/>
        <v>3693.3608743169393</v>
      </c>
      <c r="W10428" s="53">
        <f t="shared" si="1150"/>
        <v>0</v>
      </c>
      <c r="X10428" s="53"/>
      <c r="Y10428" s="54" t="str">
        <f t="shared" si="1151"/>
        <v/>
      </c>
    </row>
    <row r="10429" spans="17:25" x14ac:dyDescent="0.25">
      <c r="Q10429" s="47">
        <f t="shared" si="1148"/>
        <v>2020</v>
      </c>
      <c r="R10429" s="116" t="str">
        <f t="shared" si="1146"/>
        <v>20206</v>
      </c>
      <c r="S10429" s="117">
        <v>43991</v>
      </c>
      <c r="T10429" s="118">
        <v>3599</v>
      </c>
      <c r="U10429" s="50">
        <f t="shared" si="1147"/>
        <v>3701.6043333333346</v>
      </c>
      <c r="V10429" s="51">
        <f t="shared" si="1149"/>
        <v>3693.3608743169393</v>
      </c>
      <c r="W10429" s="53">
        <f t="shared" si="1150"/>
        <v>9.5201763785182081E-3</v>
      </c>
      <c r="X10429" s="53"/>
      <c r="Y10429" s="54" t="str">
        <f t="shared" si="1151"/>
        <v/>
      </c>
    </row>
    <row r="10430" spans="17:25" x14ac:dyDescent="0.25">
      <c r="Q10430" s="47">
        <f t="shared" si="1148"/>
        <v>2020</v>
      </c>
      <c r="R10430" s="116" t="str">
        <f t="shared" si="1146"/>
        <v>20206</v>
      </c>
      <c r="S10430" s="117">
        <v>43992</v>
      </c>
      <c r="T10430" s="118">
        <v>3643.02</v>
      </c>
      <c r="U10430" s="50">
        <f t="shared" si="1147"/>
        <v>3701.6043333333346</v>
      </c>
      <c r="V10430" s="51">
        <f t="shared" si="1149"/>
        <v>3693.3608743169393</v>
      </c>
      <c r="W10430" s="53">
        <f t="shared" si="1150"/>
        <v>1.223117532647966E-2</v>
      </c>
      <c r="X10430" s="53"/>
      <c r="Y10430" s="54" t="str">
        <f t="shared" si="1151"/>
        <v/>
      </c>
    </row>
    <row r="10431" spans="17:25" x14ac:dyDescent="0.25">
      <c r="Q10431" s="47">
        <f t="shared" si="1148"/>
        <v>2020</v>
      </c>
      <c r="R10431" s="116" t="str">
        <f t="shared" si="1146"/>
        <v>20206</v>
      </c>
      <c r="S10431" s="117">
        <v>43993</v>
      </c>
      <c r="T10431" s="118">
        <v>3674.81</v>
      </c>
      <c r="U10431" s="50">
        <f t="shared" si="1147"/>
        <v>3701.6043333333346</v>
      </c>
      <c r="V10431" s="51">
        <f t="shared" si="1149"/>
        <v>3693.3608743169393</v>
      </c>
      <c r="W10431" s="53">
        <f t="shared" si="1150"/>
        <v>8.7262765507738482E-3</v>
      </c>
      <c r="X10431" s="53"/>
      <c r="Y10431" s="54" t="str">
        <f t="shared" si="1151"/>
        <v/>
      </c>
    </row>
    <row r="10432" spans="17:25" x14ac:dyDescent="0.25">
      <c r="Q10432" s="47">
        <f t="shared" si="1148"/>
        <v>2020</v>
      </c>
      <c r="R10432" s="116" t="str">
        <f t="shared" si="1146"/>
        <v>20206</v>
      </c>
      <c r="S10432" s="117">
        <v>43994</v>
      </c>
      <c r="T10432" s="118">
        <v>3746.46</v>
      </c>
      <c r="U10432" s="50">
        <f t="shared" si="1147"/>
        <v>3701.6043333333346</v>
      </c>
      <c r="V10432" s="51">
        <f t="shared" si="1149"/>
        <v>3693.3608743169393</v>
      </c>
      <c r="W10432" s="53">
        <f t="shared" si="1150"/>
        <v>1.9497606678984702E-2</v>
      </c>
      <c r="X10432" s="53"/>
      <c r="Y10432" s="54" t="str">
        <f t="shared" si="1151"/>
        <v/>
      </c>
    </row>
    <row r="10433" spans="17:25" x14ac:dyDescent="0.25">
      <c r="Q10433" s="47">
        <f t="shared" si="1148"/>
        <v>2020</v>
      </c>
      <c r="R10433" s="116" t="str">
        <f t="shared" si="1146"/>
        <v>20206</v>
      </c>
      <c r="S10433" s="117">
        <v>43995</v>
      </c>
      <c r="T10433" s="118">
        <v>3758.15</v>
      </c>
      <c r="U10433" s="50">
        <f t="shared" si="1147"/>
        <v>3701.6043333333346</v>
      </c>
      <c r="V10433" s="51">
        <f t="shared" si="1149"/>
        <v>3693.3608743169393</v>
      </c>
      <c r="W10433" s="53">
        <f t="shared" si="1150"/>
        <v>3.1202788765929412E-3</v>
      </c>
      <c r="X10433" s="53"/>
      <c r="Y10433" s="54" t="str">
        <f t="shared" si="1151"/>
        <v/>
      </c>
    </row>
    <row r="10434" spans="17:25" x14ac:dyDescent="0.25">
      <c r="Q10434" s="47">
        <f t="shared" si="1148"/>
        <v>2020</v>
      </c>
      <c r="R10434" s="116" t="str">
        <f t="shared" si="1146"/>
        <v>20206</v>
      </c>
      <c r="S10434" s="117">
        <v>43996</v>
      </c>
      <c r="T10434" s="118">
        <v>3758.15</v>
      </c>
      <c r="U10434" s="50">
        <f t="shared" si="1147"/>
        <v>3701.6043333333346</v>
      </c>
      <c r="V10434" s="51">
        <f t="shared" si="1149"/>
        <v>3693.3608743169393</v>
      </c>
      <c r="W10434" s="53">
        <f t="shared" si="1150"/>
        <v>0</v>
      </c>
      <c r="X10434" s="53"/>
      <c r="Y10434" s="54" t="str">
        <f t="shared" si="1151"/>
        <v/>
      </c>
    </row>
    <row r="10435" spans="17:25" x14ac:dyDescent="0.25">
      <c r="Q10435" s="47">
        <f t="shared" si="1148"/>
        <v>2020</v>
      </c>
      <c r="R10435" s="116" t="str">
        <f t="shared" si="1146"/>
        <v>20206</v>
      </c>
      <c r="S10435" s="117">
        <v>43997</v>
      </c>
      <c r="T10435" s="118">
        <v>3758.15</v>
      </c>
      <c r="U10435" s="50">
        <f t="shared" si="1147"/>
        <v>3701.6043333333346</v>
      </c>
      <c r="V10435" s="51">
        <f t="shared" si="1149"/>
        <v>3693.3608743169393</v>
      </c>
      <c r="W10435" s="53">
        <f t="shared" si="1150"/>
        <v>0</v>
      </c>
      <c r="X10435" s="53"/>
      <c r="Y10435" s="54" t="str">
        <f t="shared" si="1151"/>
        <v/>
      </c>
    </row>
    <row r="10436" spans="17:25" x14ac:dyDescent="0.25">
      <c r="Q10436" s="47">
        <f t="shared" si="1148"/>
        <v>2020</v>
      </c>
      <c r="R10436" s="116" t="str">
        <f t="shared" si="1146"/>
        <v>20206</v>
      </c>
      <c r="S10436" s="117">
        <v>43998</v>
      </c>
      <c r="T10436" s="118">
        <v>3758.15</v>
      </c>
      <c r="U10436" s="50">
        <f t="shared" si="1147"/>
        <v>3701.6043333333346</v>
      </c>
      <c r="V10436" s="51">
        <f t="shared" si="1149"/>
        <v>3693.3608743169393</v>
      </c>
      <c r="W10436" s="53">
        <f t="shared" si="1150"/>
        <v>0</v>
      </c>
      <c r="X10436" s="53"/>
      <c r="Y10436" s="54" t="str">
        <f t="shared" si="1151"/>
        <v/>
      </c>
    </row>
    <row r="10437" spans="17:25" x14ac:dyDescent="0.25">
      <c r="Q10437" s="47">
        <f t="shared" si="1148"/>
        <v>2020</v>
      </c>
      <c r="R10437" s="116" t="str">
        <f t="shared" si="1146"/>
        <v>20206</v>
      </c>
      <c r="S10437" s="117">
        <v>43999</v>
      </c>
      <c r="T10437" s="118">
        <v>3741.88</v>
      </c>
      <c r="U10437" s="50">
        <f t="shared" si="1147"/>
        <v>3701.6043333333346</v>
      </c>
      <c r="V10437" s="51">
        <f t="shared" si="1149"/>
        <v>3693.3608743169393</v>
      </c>
      <c r="W10437" s="53">
        <f t="shared" si="1150"/>
        <v>-4.3292577464976167E-3</v>
      </c>
      <c r="X10437" s="53"/>
      <c r="Y10437" s="54" t="str">
        <f t="shared" si="1151"/>
        <v/>
      </c>
    </row>
    <row r="10438" spans="17:25" x14ac:dyDescent="0.25">
      <c r="Q10438" s="47">
        <f t="shared" si="1148"/>
        <v>2020</v>
      </c>
      <c r="R10438" s="116" t="str">
        <f t="shared" si="1146"/>
        <v>20206</v>
      </c>
      <c r="S10438" s="117">
        <v>44000</v>
      </c>
      <c r="T10438" s="118">
        <v>3749.03</v>
      </c>
      <c r="U10438" s="50">
        <f t="shared" si="1147"/>
        <v>3701.6043333333346</v>
      </c>
      <c r="V10438" s="51">
        <f t="shared" si="1149"/>
        <v>3693.3608743169393</v>
      </c>
      <c r="W10438" s="53">
        <f t="shared" si="1150"/>
        <v>1.9108041946829246E-3</v>
      </c>
      <c r="X10438" s="53"/>
      <c r="Y10438" s="54" t="str">
        <f t="shared" si="1151"/>
        <v/>
      </c>
    </row>
    <row r="10439" spans="17:25" x14ac:dyDescent="0.25">
      <c r="Q10439" s="47">
        <f t="shared" si="1148"/>
        <v>2020</v>
      </c>
      <c r="R10439" s="116" t="str">
        <f t="shared" ref="R10439:R10502" si="1152">+YEAR(S10439)&amp;MONTH(S10439)</f>
        <v>20206</v>
      </c>
      <c r="S10439" s="117">
        <v>44001</v>
      </c>
      <c r="T10439" s="118">
        <v>3760.22</v>
      </c>
      <c r="U10439" s="50">
        <f t="shared" ref="U10439:U10502" si="1153">+AVERAGEIF($R$3:$R$12000,R10439,$T$3:$T$12000)</f>
        <v>3701.6043333333346</v>
      </c>
      <c r="V10439" s="51">
        <f t="shared" si="1149"/>
        <v>3693.3608743169393</v>
      </c>
      <c r="W10439" s="53">
        <f t="shared" si="1150"/>
        <v>2.9847720610396422E-3</v>
      </c>
      <c r="X10439" s="53"/>
      <c r="Y10439" s="54" t="str">
        <f t="shared" si="1151"/>
        <v/>
      </c>
    </row>
    <row r="10440" spans="17:25" x14ac:dyDescent="0.25">
      <c r="Q10440" s="47">
        <f t="shared" ref="Q10440:Q10503" si="1154">+YEAR(S10440)</f>
        <v>2020</v>
      </c>
      <c r="R10440" s="116" t="str">
        <f t="shared" si="1152"/>
        <v>20206</v>
      </c>
      <c r="S10440" s="117">
        <v>44002</v>
      </c>
      <c r="T10440" s="118">
        <v>3733.27</v>
      </c>
      <c r="U10440" s="50">
        <f t="shared" si="1153"/>
        <v>3701.6043333333346</v>
      </c>
      <c r="V10440" s="51">
        <f t="shared" ref="V10440:V10503" si="1155">+AVERAGEIF($Q$3:$Q$12000,Q10440,$T$3:$T$12000)</f>
        <v>3693.3608743169393</v>
      </c>
      <c r="W10440" s="53">
        <f t="shared" si="1150"/>
        <v>-7.1671338379136751E-3</v>
      </c>
      <c r="X10440" s="53"/>
      <c r="Y10440" s="54" t="str">
        <f t="shared" si="1151"/>
        <v/>
      </c>
    </row>
    <row r="10441" spans="17:25" x14ac:dyDescent="0.25">
      <c r="Q10441" s="47">
        <f t="shared" si="1154"/>
        <v>2020</v>
      </c>
      <c r="R10441" s="116" t="str">
        <f t="shared" si="1152"/>
        <v>20206</v>
      </c>
      <c r="S10441" s="117">
        <v>44003</v>
      </c>
      <c r="T10441" s="118">
        <v>3733.27</v>
      </c>
      <c r="U10441" s="50">
        <f t="shared" si="1153"/>
        <v>3701.6043333333346</v>
      </c>
      <c r="V10441" s="51">
        <f t="shared" si="1155"/>
        <v>3693.3608743169393</v>
      </c>
      <c r="W10441" s="53">
        <f t="shared" ref="W10441:W10504" si="1156">+T10441/T10440-1</f>
        <v>0</v>
      </c>
      <c r="X10441" s="53"/>
      <c r="Y10441" s="54" t="str">
        <f t="shared" ref="Y10441:Y10504" si="1157">+IF(V10441=V10440,"",V10441/V10440-1)</f>
        <v/>
      </c>
    </row>
    <row r="10442" spans="17:25" x14ac:dyDescent="0.25">
      <c r="Q10442" s="47">
        <f t="shared" si="1154"/>
        <v>2020</v>
      </c>
      <c r="R10442" s="116" t="str">
        <f t="shared" si="1152"/>
        <v>20206</v>
      </c>
      <c r="S10442" s="117">
        <v>44004</v>
      </c>
      <c r="T10442" s="118">
        <v>3733.27</v>
      </c>
      <c r="U10442" s="50">
        <f t="shared" si="1153"/>
        <v>3701.6043333333346</v>
      </c>
      <c r="V10442" s="51">
        <f t="shared" si="1155"/>
        <v>3693.3608743169393</v>
      </c>
      <c r="W10442" s="53">
        <f t="shared" si="1156"/>
        <v>0</v>
      </c>
      <c r="X10442" s="53"/>
      <c r="Y10442" s="54" t="str">
        <f t="shared" si="1157"/>
        <v/>
      </c>
    </row>
    <row r="10443" spans="17:25" x14ac:dyDescent="0.25">
      <c r="Q10443" s="47">
        <f t="shared" si="1154"/>
        <v>2020</v>
      </c>
      <c r="R10443" s="116" t="str">
        <f t="shared" si="1152"/>
        <v>20206</v>
      </c>
      <c r="S10443" s="117">
        <v>44005</v>
      </c>
      <c r="T10443" s="118">
        <v>3733.27</v>
      </c>
      <c r="U10443" s="50">
        <f t="shared" si="1153"/>
        <v>3701.6043333333346</v>
      </c>
      <c r="V10443" s="51">
        <f t="shared" si="1155"/>
        <v>3693.3608743169393</v>
      </c>
      <c r="W10443" s="53">
        <f t="shared" si="1156"/>
        <v>0</v>
      </c>
      <c r="X10443" s="53"/>
      <c r="Y10443" s="54" t="str">
        <f t="shared" si="1157"/>
        <v/>
      </c>
    </row>
    <row r="10444" spans="17:25" x14ac:dyDescent="0.25">
      <c r="Q10444" s="47">
        <f t="shared" si="1154"/>
        <v>2020</v>
      </c>
      <c r="R10444" s="116" t="str">
        <f t="shared" si="1152"/>
        <v>20206</v>
      </c>
      <c r="S10444" s="117">
        <v>44006</v>
      </c>
      <c r="T10444" s="118">
        <v>3706.06</v>
      </c>
      <c r="U10444" s="50">
        <f t="shared" si="1153"/>
        <v>3701.6043333333346</v>
      </c>
      <c r="V10444" s="51">
        <f t="shared" si="1155"/>
        <v>3693.3608743169393</v>
      </c>
      <c r="W10444" s="53">
        <f t="shared" si="1156"/>
        <v>-7.2885165016192133E-3</v>
      </c>
      <c r="X10444" s="53"/>
      <c r="Y10444" s="54" t="str">
        <f t="shared" si="1157"/>
        <v/>
      </c>
    </row>
    <row r="10445" spans="17:25" x14ac:dyDescent="0.25">
      <c r="Q10445" s="47">
        <f t="shared" si="1154"/>
        <v>2020</v>
      </c>
      <c r="R10445" s="116" t="str">
        <f t="shared" si="1152"/>
        <v>20206</v>
      </c>
      <c r="S10445" s="117">
        <v>44007</v>
      </c>
      <c r="T10445" s="118">
        <v>3722.27</v>
      </c>
      <c r="U10445" s="50">
        <f t="shared" si="1153"/>
        <v>3701.6043333333346</v>
      </c>
      <c r="V10445" s="51">
        <f t="shared" si="1155"/>
        <v>3693.3608743169393</v>
      </c>
      <c r="W10445" s="53">
        <f t="shared" si="1156"/>
        <v>4.3739173138048759E-3</v>
      </c>
      <c r="X10445" s="53"/>
      <c r="Y10445" s="54" t="str">
        <f t="shared" si="1157"/>
        <v/>
      </c>
    </row>
    <row r="10446" spans="17:25" x14ac:dyDescent="0.25">
      <c r="Q10446" s="47">
        <f t="shared" si="1154"/>
        <v>2020</v>
      </c>
      <c r="R10446" s="116" t="str">
        <f t="shared" si="1152"/>
        <v>20206</v>
      </c>
      <c r="S10446" s="117">
        <v>44008</v>
      </c>
      <c r="T10446" s="118">
        <v>3735.93</v>
      </c>
      <c r="U10446" s="50">
        <f t="shared" si="1153"/>
        <v>3701.6043333333346</v>
      </c>
      <c r="V10446" s="51">
        <f t="shared" si="1155"/>
        <v>3693.3608743169393</v>
      </c>
      <c r="W10446" s="53">
        <f t="shared" si="1156"/>
        <v>3.6698036413262969E-3</v>
      </c>
      <c r="X10446" s="53"/>
      <c r="Y10446" s="54" t="str">
        <f t="shared" si="1157"/>
        <v/>
      </c>
    </row>
    <row r="10447" spans="17:25" x14ac:dyDescent="0.25">
      <c r="Q10447" s="47">
        <f t="shared" si="1154"/>
        <v>2020</v>
      </c>
      <c r="R10447" s="116" t="str">
        <f t="shared" si="1152"/>
        <v>20206</v>
      </c>
      <c r="S10447" s="117">
        <v>44009</v>
      </c>
      <c r="T10447" s="118">
        <v>3758.91</v>
      </c>
      <c r="U10447" s="50">
        <f t="shared" si="1153"/>
        <v>3701.6043333333346</v>
      </c>
      <c r="V10447" s="51">
        <f t="shared" si="1155"/>
        <v>3693.3608743169393</v>
      </c>
      <c r="W10447" s="53">
        <f t="shared" si="1156"/>
        <v>6.1510788478371659E-3</v>
      </c>
      <c r="X10447" s="53"/>
      <c r="Y10447" s="54" t="str">
        <f t="shared" si="1157"/>
        <v/>
      </c>
    </row>
    <row r="10448" spans="17:25" x14ac:dyDescent="0.25">
      <c r="Q10448" s="47">
        <f t="shared" si="1154"/>
        <v>2020</v>
      </c>
      <c r="R10448" s="116" t="str">
        <f t="shared" si="1152"/>
        <v>20206</v>
      </c>
      <c r="S10448" s="117">
        <v>44010</v>
      </c>
      <c r="T10448" s="118">
        <v>3758.91</v>
      </c>
      <c r="U10448" s="50">
        <f t="shared" si="1153"/>
        <v>3701.6043333333346</v>
      </c>
      <c r="V10448" s="51">
        <f t="shared" si="1155"/>
        <v>3693.3608743169393</v>
      </c>
      <c r="W10448" s="53">
        <f t="shared" si="1156"/>
        <v>0</v>
      </c>
      <c r="X10448" s="53"/>
      <c r="Y10448" s="54" t="str">
        <f t="shared" si="1157"/>
        <v/>
      </c>
    </row>
    <row r="10449" spans="17:25" x14ac:dyDescent="0.25">
      <c r="Q10449" s="47">
        <f t="shared" si="1154"/>
        <v>2020</v>
      </c>
      <c r="R10449" s="116" t="str">
        <f t="shared" si="1152"/>
        <v>20206</v>
      </c>
      <c r="S10449" s="117">
        <v>44011</v>
      </c>
      <c r="T10449" s="118">
        <v>3758.91</v>
      </c>
      <c r="U10449" s="50">
        <f t="shared" si="1153"/>
        <v>3701.6043333333346</v>
      </c>
      <c r="V10449" s="51">
        <f t="shared" si="1155"/>
        <v>3693.3608743169393</v>
      </c>
      <c r="W10449" s="53">
        <f t="shared" si="1156"/>
        <v>0</v>
      </c>
      <c r="X10449" s="53"/>
      <c r="Y10449" s="54" t="str">
        <f t="shared" si="1157"/>
        <v/>
      </c>
    </row>
    <row r="10450" spans="17:25" x14ac:dyDescent="0.25">
      <c r="Q10450" s="47">
        <f t="shared" si="1154"/>
        <v>2020</v>
      </c>
      <c r="R10450" s="116" t="str">
        <f t="shared" si="1152"/>
        <v>20206</v>
      </c>
      <c r="S10450" s="117">
        <v>44012</v>
      </c>
      <c r="T10450" s="118">
        <v>3758.91</v>
      </c>
      <c r="U10450" s="50">
        <f t="shared" si="1153"/>
        <v>3701.6043333333346</v>
      </c>
      <c r="V10450" s="51">
        <f t="shared" si="1155"/>
        <v>3693.3608743169393</v>
      </c>
      <c r="W10450" s="53">
        <f t="shared" si="1156"/>
        <v>0</v>
      </c>
      <c r="X10450" s="53"/>
      <c r="Y10450" s="54" t="str">
        <f t="shared" si="1157"/>
        <v/>
      </c>
    </row>
    <row r="10451" spans="17:25" x14ac:dyDescent="0.25">
      <c r="Q10451" s="47">
        <f t="shared" si="1154"/>
        <v>2020</v>
      </c>
      <c r="R10451" s="116" t="str">
        <f t="shared" si="1152"/>
        <v>20207</v>
      </c>
      <c r="S10451" s="117">
        <v>44013</v>
      </c>
      <c r="T10451" s="118">
        <v>3756.28</v>
      </c>
      <c r="U10451" s="50">
        <f t="shared" si="1153"/>
        <v>3657.8667741935478</v>
      </c>
      <c r="V10451" s="51">
        <f t="shared" si="1155"/>
        <v>3693.3608743169393</v>
      </c>
      <c r="W10451" s="53">
        <f t="shared" si="1156"/>
        <v>-6.9967091523859271E-4</v>
      </c>
      <c r="X10451" s="53"/>
      <c r="Y10451" s="54" t="str">
        <f t="shared" si="1157"/>
        <v/>
      </c>
    </row>
    <row r="10452" spans="17:25" x14ac:dyDescent="0.25">
      <c r="Q10452" s="47">
        <f t="shared" si="1154"/>
        <v>2020</v>
      </c>
      <c r="R10452" s="116" t="str">
        <f t="shared" si="1152"/>
        <v>20207</v>
      </c>
      <c r="S10452" s="117">
        <v>44014</v>
      </c>
      <c r="T10452" s="118">
        <v>3723.67</v>
      </c>
      <c r="U10452" s="50">
        <f t="shared" si="1153"/>
        <v>3657.8667741935478</v>
      </c>
      <c r="V10452" s="51">
        <f t="shared" si="1155"/>
        <v>3693.3608743169393</v>
      </c>
      <c r="W10452" s="53">
        <f t="shared" si="1156"/>
        <v>-8.6814614458986528E-3</v>
      </c>
      <c r="X10452" s="53"/>
      <c r="Y10452" s="54" t="str">
        <f t="shared" si="1157"/>
        <v/>
      </c>
    </row>
    <row r="10453" spans="17:25" x14ac:dyDescent="0.25">
      <c r="Q10453" s="47">
        <f t="shared" si="1154"/>
        <v>2020</v>
      </c>
      <c r="R10453" s="116" t="str">
        <f t="shared" si="1152"/>
        <v>20207</v>
      </c>
      <c r="S10453" s="117">
        <v>44015</v>
      </c>
      <c r="T10453" s="118">
        <v>3660.18</v>
      </c>
      <c r="U10453" s="50">
        <f t="shared" si="1153"/>
        <v>3657.8667741935478</v>
      </c>
      <c r="V10453" s="51">
        <f t="shared" si="1155"/>
        <v>3693.3608743169393</v>
      </c>
      <c r="W10453" s="53">
        <f t="shared" si="1156"/>
        <v>-1.7050383089801224E-2</v>
      </c>
      <c r="X10453" s="53"/>
      <c r="Y10453" s="54" t="str">
        <f t="shared" si="1157"/>
        <v/>
      </c>
    </row>
    <row r="10454" spans="17:25" x14ac:dyDescent="0.25">
      <c r="Q10454" s="47">
        <f t="shared" si="1154"/>
        <v>2020</v>
      </c>
      <c r="R10454" s="116" t="str">
        <f t="shared" si="1152"/>
        <v>20207</v>
      </c>
      <c r="S10454" s="117">
        <v>44016</v>
      </c>
      <c r="T10454" s="118">
        <v>3645.9</v>
      </c>
      <c r="U10454" s="50">
        <f t="shared" si="1153"/>
        <v>3657.8667741935478</v>
      </c>
      <c r="V10454" s="51">
        <f t="shared" si="1155"/>
        <v>3693.3608743169393</v>
      </c>
      <c r="W10454" s="53">
        <f t="shared" si="1156"/>
        <v>-3.9014474697964818E-3</v>
      </c>
      <c r="X10454" s="53"/>
      <c r="Y10454" s="54" t="str">
        <f t="shared" si="1157"/>
        <v/>
      </c>
    </row>
    <row r="10455" spans="17:25" x14ac:dyDescent="0.25">
      <c r="Q10455" s="47">
        <f t="shared" si="1154"/>
        <v>2020</v>
      </c>
      <c r="R10455" s="116" t="str">
        <f t="shared" si="1152"/>
        <v>20207</v>
      </c>
      <c r="S10455" s="117">
        <v>44017</v>
      </c>
      <c r="T10455" s="118">
        <v>3645.9</v>
      </c>
      <c r="U10455" s="50">
        <f t="shared" si="1153"/>
        <v>3657.8667741935478</v>
      </c>
      <c r="V10455" s="51">
        <f t="shared" si="1155"/>
        <v>3693.3608743169393</v>
      </c>
      <c r="W10455" s="53">
        <f t="shared" si="1156"/>
        <v>0</v>
      </c>
      <c r="X10455" s="53"/>
      <c r="Y10455" s="54" t="str">
        <f t="shared" si="1157"/>
        <v/>
      </c>
    </row>
    <row r="10456" spans="17:25" x14ac:dyDescent="0.25">
      <c r="Q10456" s="47">
        <f t="shared" si="1154"/>
        <v>2020</v>
      </c>
      <c r="R10456" s="116" t="str">
        <f t="shared" si="1152"/>
        <v>20207</v>
      </c>
      <c r="S10456" s="117">
        <v>44018</v>
      </c>
      <c r="T10456" s="118">
        <v>3645.9</v>
      </c>
      <c r="U10456" s="50">
        <f t="shared" si="1153"/>
        <v>3657.8667741935478</v>
      </c>
      <c r="V10456" s="51">
        <f t="shared" si="1155"/>
        <v>3693.3608743169393</v>
      </c>
      <c r="W10456" s="53">
        <f t="shared" si="1156"/>
        <v>0</v>
      </c>
      <c r="X10456" s="53"/>
      <c r="Y10456" s="54" t="str">
        <f t="shared" si="1157"/>
        <v/>
      </c>
    </row>
    <row r="10457" spans="17:25" x14ac:dyDescent="0.25">
      <c r="Q10457" s="47">
        <f t="shared" si="1154"/>
        <v>2020</v>
      </c>
      <c r="R10457" s="116" t="str">
        <f t="shared" si="1152"/>
        <v>20207</v>
      </c>
      <c r="S10457" s="117">
        <v>44019</v>
      </c>
      <c r="T10457" s="118">
        <v>3633.32</v>
      </c>
      <c r="U10457" s="50">
        <f t="shared" si="1153"/>
        <v>3657.8667741935478</v>
      </c>
      <c r="V10457" s="51">
        <f t="shared" si="1155"/>
        <v>3693.3608743169393</v>
      </c>
      <c r="W10457" s="53">
        <f t="shared" si="1156"/>
        <v>-3.4504511917495817E-3</v>
      </c>
      <c r="X10457" s="53"/>
      <c r="Y10457" s="54" t="str">
        <f t="shared" si="1157"/>
        <v/>
      </c>
    </row>
    <row r="10458" spans="17:25" x14ac:dyDescent="0.25">
      <c r="Q10458" s="47">
        <f t="shared" si="1154"/>
        <v>2020</v>
      </c>
      <c r="R10458" s="116" t="str">
        <f t="shared" si="1152"/>
        <v>20207</v>
      </c>
      <c r="S10458" s="117">
        <v>44020</v>
      </c>
      <c r="T10458" s="118">
        <v>3631.54</v>
      </c>
      <c r="U10458" s="50">
        <f t="shared" si="1153"/>
        <v>3657.8667741935478</v>
      </c>
      <c r="V10458" s="51">
        <f t="shared" si="1155"/>
        <v>3693.3608743169393</v>
      </c>
      <c r="W10458" s="53">
        <f t="shared" si="1156"/>
        <v>-4.8991005471588078E-4</v>
      </c>
      <c r="X10458" s="53"/>
      <c r="Y10458" s="54" t="str">
        <f t="shared" si="1157"/>
        <v/>
      </c>
    </row>
    <row r="10459" spans="17:25" x14ac:dyDescent="0.25">
      <c r="Q10459" s="47">
        <f t="shared" si="1154"/>
        <v>2020</v>
      </c>
      <c r="R10459" s="116" t="str">
        <f t="shared" si="1152"/>
        <v>20207</v>
      </c>
      <c r="S10459" s="117">
        <v>44021</v>
      </c>
      <c r="T10459" s="118">
        <v>3625.61</v>
      </c>
      <c r="U10459" s="50">
        <f t="shared" si="1153"/>
        <v>3657.8667741935478</v>
      </c>
      <c r="V10459" s="51">
        <f t="shared" si="1155"/>
        <v>3693.3608743169393</v>
      </c>
      <c r="W10459" s="53">
        <f t="shared" si="1156"/>
        <v>-1.6329160631577411E-3</v>
      </c>
      <c r="X10459" s="53"/>
      <c r="Y10459" s="54" t="str">
        <f t="shared" si="1157"/>
        <v/>
      </c>
    </row>
    <row r="10460" spans="17:25" x14ac:dyDescent="0.25">
      <c r="Q10460" s="47">
        <f t="shared" si="1154"/>
        <v>2020</v>
      </c>
      <c r="R10460" s="116" t="str">
        <f t="shared" si="1152"/>
        <v>20207</v>
      </c>
      <c r="S10460" s="117">
        <v>44022</v>
      </c>
      <c r="T10460" s="118">
        <v>3633.42</v>
      </c>
      <c r="U10460" s="50">
        <f t="shared" si="1153"/>
        <v>3657.8667741935478</v>
      </c>
      <c r="V10460" s="51">
        <f t="shared" si="1155"/>
        <v>3693.3608743169393</v>
      </c>
      <c r="W10460" s="53">
        <f t="shared" si="1156"/>
        <v>2.1541202721748753E-3</v>
      </c>
      <c r="X10460" s="53"/>
      <c r="Y10460" s="54" t="str">
        <f t="shared" si="1157"/>
        <v/>
      </c>
    </row>
    <row r="10461" spans="17:25" x14ac:dyDescent="0.25">
      <c r="Q10461" s="47">
        <f t="shared" si="1154"/>
        <v>2020</v>
      </c>
      <c r="R10461" s="116" t="str">
        <f t="shared" si="1152"/>
        <v>20207</v>
      </c>
      <c r="S10461" s="117">
        <v>44023</v>
      </c>
      <c r="T10461" s="118">
        <v>3615.75</v>
      </c>
      <c r="U10461" s="50">
        <f t="shared" si="1153"/>
        <v>3657.8667741935478</v>
      </c>
      <c r="V10461" s="51">
        <f t="shared" si="1155"/>
        <v>3693.3608743169393</v>
      </c>
      <c r="W10461" s="53">
        <f t="shared" si="1156"/>
        <v>-4.8631867496738979E-3</v>
      </c>
      <c r="X10461" s="53"/>
      <c r="Y10461" s="54" t="str">
        <f t="shared" si="1157"/>
        <v/>
      </c>
    </row>
    <row r="10462" spans="17:25" x14ac:dyDescent="0.25">
      <c r="Q10462" s="47">
        <f t="shared" si="1154"/>
        <v>2020</v>
      </c>
      <c r="R10462" s="116" t="str">
        <f t="shared" si="1152"/>
        <v>20207</v>
      </c>
      <c r="S10462" s="117">
        <v>44024</v>
      </c>
      <c r="T10462" s="118">
        <v>3615.75</v>
      </c>
      <c r="U10462" s="50">
        <f t="shared" si="1153"/>
        <v>3657.8667741935478</v>
      </c>
      <c r="V10462" s="51">
        <f t="shared" si="1155"/>
        <v>3693.3608743169393</v>
      </c>
      <c r="W10462" s="53">
        <f t="shared" si="1156"/>
        <v>0</v>
      </c>
      <c r="X10462" s="53"/>
      <c r="Y10462" s="54" t="str">
        <f t="shared" si="1157"/>
        <v/>
      </c>
    </row>
    <row r="10463" spans="17:25" x14ac:dyDescent="0.25">
      <c r="Q10463" s="47">
        <f t="shared" si="1154"/>
        <v>2020</v>
      </c>
      <c r="R10463" s="116" t="str">
        <f t="shared" si="1152"/>
        <v>20207</v>
      </c>
      <c r="S10463" s="117">
        <v>44025</v>
      </c>
      <c r="T10463" s="118">
        <v>3615.75</v>
      </c>
      <c r="U10463" s="50">
        <f t="shared" si="1153"/>
        <v>3657.8667741935478</v>
      </c>
      <c r="V10463" s="51">
        <f t="shared" si="1155"/>
        <v>3693.3608743169393</v>
      </c>
      <c r="W10463" s="53">
        <f t="shared" si="1156"/>
        <v>0</v>
      </c>
      <c r="X10463" s="53"/>
      <c r="Y10463" s="54" t="str">
        <f t="shared" si="1157"/>
        <v/>
      </c>
    </row>
    <row r="10464" spans="17:25" x14ac:dyDescent="0.25">
      <c r="Q10464" s="47">
        <f t="shared" si="1154"/>
        <v>2020</v>
      </c>
      <c r="R10464" s="116" t="str">
        <f t="shared" si="1152"/>
        <v>20207</v>
      </c>
      <c r="S10464" s="117">
        <v>44026</v>
      </c>
      <c r="T10464" s="118">
        <v>3617.22</v>
      </c>
      <c r="U10464" s="50">
        <f t="shared" si="1153"/>
        <v>3657.8667741935478</v>
      </c>
      <c r="V10464" s="51">
        <f t="shared" si="1155"/>
        <v>3693.3608743169393</v>
      </c>
      <c r="W10464" s="53">
        <f t="shared" si="1156"/>
        <v>4.0655465671024515E-4</v>
      </c>
      <c r="X10464" s="53"/>
      <c r="Y10464" s="54" t="str">
        <f t="shared" si="1157"/>
        <v/>
      </c>
    </row>
    <row r="10465" spans="17:25" x14ac:dyDescent="0.25">
      <c r="Q10465" s="47">
        <f t="shared" si="1154"/>
        <v>2020</v>
      </c>
      <c r="R10465" s="116" t="str">
        <f t="shared" si="1152"/>
        <v>20207</v>
      </c>
      <c r="S10465" s="117">
        <v>44027</v>
      </c>
      <c r="T10465" s="118">
        <v>3638.22</v>
      </c>
      <c r="U10465" s="50">
        <f t="shared" si="1153"/>
        <v>3657.8667741935478</v>
      </c>
      <c r="V10465" s="51">
        <f t="shared" si="1155"/>
        <v>3693.3608743169393</v>
      </c>
      <c r="W10465" s="53">
        <f t="shared" si="1156"/>
        <v>5.8055633884586122E-3</v>
      </c>
      <c r="X10465" s="53"/>
      <c r="Y10465" s="54" t="str">
        <f t="shared" si="1157"/>
        <v/>
      </c>
    </row>
    <row r="10466" spans="17:25" x14ac:dyDescent="0.25">
      <c r="Q10466" s="47">
        <f t="shared" si="1154"/>
        <v>2020</v>
      </c>
      <c r="R10466" s="116" t="str">
        <f t="shared" si="1152"/>
        <v>20207</v>
      </c>
      <c r="S10466" s="117">
        <v>44028</v>
      </c>
      <c r="T10466" s="118">
        <v>3611.61</v>
      </c>
      <c r="U10466" s="50">
        <f t="shared" si="1153"/>
        <v>3657.8667741935478</v>
      </c>
      <c r="V10466" s="51">
        <f t="shared" si="1155"/>
        <v>3693.3608743169393</v>
      </c>
      <c r="W10466" s="53">
        <f t="shared" si="1156"/>
        <v>-7.3140161947324867E-3</v>
      </c>
      <c r="X10466" s="53"/>
      <c r="Y10466" s="54" t="str">
        <f t="shared" si="1157"/>
        <v/>
      </c>
    </row>
    <row r="10467" spans="17:25" x14ac:dyDescent="0.25">
      <c r="Q10467" s="47">
        <f t="shared" si="1154"/>
        <v>2020</v>
      </c>
      <c r="R10467" s="116" t="str">
        <f t="shared" si="1152"/>
        <v>20207</v>
      </c>
      <c r="S10467" s="117">
        <v>44029</v>
      </c>
      <c r="T10467" s="118">
        <v>3627.86</v>
      </c>
      <c r="U10467" s="50">
        <f t="shared" si="1153"/>
        <v>3657.8667741935478</v>
      </c>
      <c r="V10467" s="51">
        <f t="shared" si="1155"/>
        <v>3693.3608743169393</v>
      </c>
      <c r="W10467" s="53">
        <f t="shared" si="1156"/>
        <v>4.4993783935696197E-3</v>
      </c>
      <c r="X10467" s="53"/>
      <c r="Y10467" s="54" t="str">
        <f t="shared" si="1157"/>
        <v/>
      </c>
    </row>
    <row r="10468" spans="17:25" x14ac:dyDescent="0.25">
      <c r="Q10468" s="47">
        <f t="shared" si="1154"/>
        <v>2020</v>
      </c>
      <c r="R10468" s="116" t="str">
        <f t="shared" si="1152"/>
        <v>20207</v>
      </c>
      <c r="S10468" s="117">
        <v>44030</v>
      </c>
      <c r="T10468" s="118">
        <v>3651.93</v>
      </c>
      <c r="U10468" s="50">
        <f t="shared" si="1153"/>
        <v>3657.8667741935478</v>
      </c>
      <c r="V10468" s="51">
        <f t="shared" si="1155"/>
        <v>3693.3608743169393</v>
      </c>
      <c r="W10468" s="53">
        <f t="shared" si="1156"/>
        <v>6.6347653988851896E-3</v>
      </c>
      <c r="X10468" s="53"/>
      <c r="Y10468" s="54" t="str">
        <f t="shared" si="1157"/>
        <v/>
      </c>
    </row>
    <row r="10469" spans="17:25" x14ac:dyDescent="0.25">
      <c r="Q10469" s="47">
        <f t="shared" si="1154"/>
        <v>2020</v>
      </c>
      <c r="R10469" s="116" t="str">
        <f t="shared" si="1152"/>
        <v>20207</v>
      </c>
      <c r="S10469" s="117">
        <v>44031</v>
      </c>
      <c r="T10469" s="118">
        <v>3651.93</v>
      </c>
      <c r="U10469" s="50">
        <f t="shared" si="1153"/>
        <v>3657.8667741935478</v>
      </c>
      <c r="V10469" s="51">
        <f t="shared" si="1155"/>
        <v>3693.3608743169393</v>
      </c>
      <c r="W10469" s="53">
        <f t="shared" si="1156"/>
        <v>0</v>
      </c>
      <c r="X10469" s="53"/>
      <c r="Y10469" s="54" t="str">
        <f t="shared" si="1157"/>
        <v/>
      </c>
    </row>
    <row r="10470" spans="17:25" x14ac:dyDescent="0.25">
      <c r="Q10470" s="47">
        <f t="shared" si="1154"/>
        <v>2020</v>
      </c>
      <c r="R10470" s="116" t="str">
        <f t="shared" si="1152"/>
        <v>20207</v>
      </c>
      <c r="S10470" s="117">
        <v>44032</v>
      </c>
      <c r="T10470" s="118">
        <v>3651.93</v>
      </c>
      <c r="U10470" s="50">
        <f t="shared" si="1153"/>
        <v>3657.8667741935478</v>
      </c>
      <c r="V10470" s="51">
        <f t="shared" si="1155"/>
        <v>3693.3608743169393</v>
      </c>
      <c r="W10470" s="53">
        <f t="shared" si="1156"/>
        <v>0</v>
      </c>
      <c r="X10470" s="53"/>
      <c r="Y10470" s="54" t="str">
        <f t="shared" si="1157"/>
        <v/>
      </c>
    </row>
    <row r="10471" spans="17:25" x14ac:dyDescent="0.25">
      <c r="Q10471" s="47">
        <f t="shared" si="1154"/>
        <v>2020</v>
      </c>
      <c r="R10471" s="116" t="str">
        <f t="shared" si="1152"/>
        <v>20207</v>
      </c>
      <c r="S10471" s="117">
        <v>44033</v>
      </c>
      <c r="T10471" s="118">
        <v>3651.93</v>
      </c>
      <c r="U10471" s="50">
        <f t="shared" si="1153"/>
        <v>3657.8667741935478</v>
      </c>
      <c r="V10471" s="51">
        <f t="shared" si="1155"/>
        <v>3693.3608743169393</v>
      </c>
      <c r="W10471" s="53">
        <f t="shared" si="1156"/>
        <v>0</v>
      </c>
      <c r="X10471" s="53"/>
      <c r="Y10471" s="54" t="str">
        <f t="shared" si="1157"/>
        <v/>
      </c>
    </row>
    <row r="10472" spans="17:25" x14ac:dyDescent="0.25">
      <c r="Q10472" s="47">
        <f t="shared" si="1154"/>
        <v>2020</v>
      </c>
      <c r="R10472" s="116" t="str">
        <f t="shared" si="1152"/>
        <v>20207</v>
      </c>
      <c r="S10472" s="117">
        <v>44034</v>
      </c>
      <c r="T10472" s="118">
        <v>3628.2</v>
      </c>
      <c r="U10472" s="50">
        <f t="shared" si="1153"/>
        <v>3657.8667741935478</v>
      </c>
      <c r="V10472" s="51">
        <f t="shared" si="1155"/>
        <v>3693.3608743169393</v>
      </c>
      <c r="W10472" s="53">
        <f t="shared" si="1156"/>
        <v>-6.4979339691615401E-3</v>
      </c>
      <c r="X10472" s="53"/>
      <c r="Y10472" s="54" t="str">
        <f t="shared" si="1157"/>
        <v/>
      </c>
    </row>
    <row r="10473" spans="17:25" x14ac:dyDescent="0.25">
      <c r="Q10473" s="47">
        <f t="shared" si="1154"/>
        <v>2020</v>
      </c>
      <c r="R10473" s="116" t="str">
        <f t="shared" si="1152"/>
        <v>20207</v>
      </c>
      <c r="S10473" s="117">
        <v>44035</v>
      </c>
      <c r="T10473" s="118">
        <v>3627.28</v>
      </c>
      <c r="U10473" s="50">
        <f t="shared" si="1153"/>
        <v>3657.8667741935478</v>
      </c>
      <c r="V10473" s="51">
        <f t="shared" si="1155"/>
        <v>3693.3608743169393</v>
      </c>
      <c r="W10473" s="53">
        <f t="shared" si="1156"/>
        <v>-2.5356926299535676E-4</v>
      </c>
      <c r="X10473" s="53"/>
      <c r="Y10473" s="54" t="str">
        <f t="shared" si="1157"/>
        <v/>
      </c>
    </row>
    <row r="10474" spans="17:25" x14ac:dyDescent="0.25">
      <c r="Q10474" s="47">
        <f t="shared" si="1154"/>
        <v>2020</v>
      </c>
      <c r="R10474" s="116" t="str">
        <f t="shared" si="1152"/>
        <v>20207</v>
      </c>
      <c r="S10474" s="117">
        <v>44036</v>
      </c>
      <c r="T10474" s="118">
        <v>3660.15</v>
      </c>
      <c r="U10474" s="50">
        <f t="shared" si="1153"/>
        <v>3657.8667741935478</v>
      </c>
      <c r="V10474" s="51">
        <f t="shared" si="1155"/>
        <v>3693.3608743169393</v>
      </c>
      <c r="W10474" s="53">
        <f t="shared" si="1156"/>
        <v>9.0618865927085679E-3</v>
      </c>
      <c r="X10474" s="53"/>
      <c r="Y10474" s="54" t="str">
        <f t="shared" si="1157"/>
        <v/>
      </c>
    </row>
    <row r="10475" spans="17:25" x14ac:dyDescent="0.25">
      <c r="Q10475" s="47">
        <f t="shared" si="1154"/>
        <v>2020</v>
      </c>
      <c r="R10475" s="116" t="str">
        <f t="shared" si="1152"/>
        <v>20207</v>
      </c>
      <c r="S10475" s="117">
        <v>44037</v>
      </c>
      <c r="T10475" s="118">
        <v>3690.8</v>
      </c>
      <c r="U10475" s="50">
        <f t="shared" si="1153"/>
        <v>3657.8667741935478</v>
      </c>
      <c r="V10475" s="51">
        <f t="shared" si="1155"/>
        <v>3693.3608743169393</v>
      </c>
      <c r="W10475" s="53">
        <f t="shared" si="1156"/>
        <v>8.3739737442454221E-3</v>
      </c>
      <c r="X10475" s="53"/>
      <c r="Y10475" s="54" t="str">
        <f t="shared" si="1157"/>
        <v/>
      </c>
    </row>
    <row r="10476" spans="17:25" x14ac:dyDescent="0.25">
      <c r="Q10476" s="47">
        <f t="shared" si="1154"/>
        <v>2020</v>
      </c>
      <c r="R10476" s="116" t="str">
        <f t="shared" si="1152"/>
        <v>20207</v>
      </c>
      <c r="S10476" s="117">
        <v>44038</v>
      </c>
      <c r="T10476" s="118">
        <v>3690.8</v>
      </c>
      <c r="U10476" s="50">
        <f t="shared" si="1153"/>
        <v>3657.8667741935478</v>
      </c>
      <c r="V10476" s="51">
        <f t="shared" si="1155"/>
        <v>3693.3608743169393</v>
      </c>
      <c r="W10476" s="53">
        <f t="shared" si="1156"/>
        <v>0</v>
      </c>
      <c r="X10476" s="53"/>
      <c r="Y10476" s="54" t="str">
        <f t="shared" si="1157"/>
        <v/>
      </c>
    </row>
    <row r="10477" spans="17:25" x14ac:dyDescent="0.25">
      <c r="Q10477" s="47">
        <f t="shared" si="1154"/>
        <v>2020</v>
      </c>
      <c r="R10477" s="116" t="str">
        <f t="shared" si="1152"/>
        <v>20207</v>
      </c>
      <c r="S10477" s="117">
        <v>44039</v>
      </c>
      <c r="T10477" s="118">
        <v>3690.8</v>
      </c>
      <c r="U10477" s="50">
        <f t="shared" si="1153"/>
        <v>3657.8667741935478</v>
      </c>
      <c r="V10477" s="51">
        <f t="shared" si="1155"/>
        <v>3693.3608743169393</v>
      </c>
      <c r="W10477" s="53">
        <f t="shared" si="1156"/>
        <v>0</v>
      </c>
      <c r="X10477" s="53"/>
      <c r="Y10477" s="54" t="str">
        <f t="shared" si="1157"/>
        <v/>
      </c>
    </row>
    <row r="10478" spans="17:25" x14ac:dyDescent="0.25">
      <c r="Q10478" s="47">
        <f t="shared" si="1154"/>
        <v>2020</v>
      </c>
      <c r="R10478" s="116" t="str">
        <f t="shared" si="1152"/>
        <v>20207</v>
      </c>
      <c r="S10478" s="117">
        <v>44040</v>
      </c>
      <c r="T10478" s="118">
        <v>3679.17</v>
      </c>
      <c r="U10478" s="50">
        <f t="shared" si="1153"/>
        <v>3657.8667741935478</v>
      </c>
      <c r="V10478" s="51">
        <f t="shared" si="1155"/>
        <v>3693.3608743169393</v>
      </c>
      <c r="W10478" s="53">
        <f t="shared" si="1156"/>
        <v>-3.1510783569957956E-3</v>
      </c>
      <c r="X10478" s="53"/>
      <c r="Y10478" s="54" t="str">
        <f t="shared" si="1157"/>
        <v/>
      </c>
    </row>
    <row r="10479" spans="17:25" x14ac:dyDescent="0.25">
      <c r="Q10479" s="47">
        <f t="shared" si="1154"/>
        <v>2020</v>
      </c>
      <c r="R10479" s="116" t="str">
        <f t="shared" si="1152"/>
        <v>20207</v>
      </c>
      <c r="S10479" s="117">
        <v>44041</v>
      </c>
      <c r="T10479" s="118">
        <v>3718.69</v>
      </c>
      <c r="U10479" s="50">
        <f t="shared" si="1153"/>
        <v>3657.8667741935478</v>
      </c>
      <c r="V10479" s="51">
        <f t="shared" si="1155"/>
        <v>3693.3608743169393</v>
      </c>
      <c r="W10479" s="53">
        <f t="shared" si="1156"/>
        <v>1.0741553122035619E-2</v>
      </c>
      <c r="X10479" s="53"/>
      <c r="Y10479" s="54" t="str">
        <f t="shared" si="1157"/>
        <v/>
      </c>
    </row>
    <row r="10480" spans="17:25" x14ac:dyDescent="0.25">
      <c r="Q10480" s="47">
        <f t="shared" si="1154"/>
        <v>2020</v>
      </c>
      <c r="R10480" s="116" t="str">
        <f t="shared" si="1152"/>
        <v>20207</v>
      </c>
      <c r="S10480" s="117">
        <v>44042</v>
      </c>
      <c r="T10480" s="118">
        <v>3716.89</v>
      </c>
      <c r="U10480" s="50">
        <f t="shared" si="1153"/>
        <v>3657.8667741935478</v>
      </c>
      <c r="V10480" s="51">
        <f t="shared" si="1155"/>
        <v>3693.3608743169393</v>
      </c>
      <c r="W10480" s="53">
        <f t="shared" si="1156"/>
        <v>-4.8404142318936305E-4</v>
      </c>
      <c r="X10480" s="53"/>
      <c r="Y10480" s="54" t="str">
        <f t="shared" si="1157"/>
        <v/>
      </c>
    </row>
    <row r="10481" spans="17:25" x14ac:dyDescent="0.25">
      <c r="Q10481" s="47">
        <f t="shared" si="1154"/>
        <v>2020</v>
      </c>
      <c r="R10481" s="116" t="str">
        <f t="shared" si="1152"/>
        <v>20207</v>
      </c>
      <c r="S10481" s="117">
        <v>44043</v>
      </c>
      <c r="T10481" s="118">
        <v>3739.49</v>
      </c>
      <c r="U10481" s="50">
        <f t="shared" si="1153"/>
        <v>3657.8667741935478</v>
      </c>
      <c r="V10481" s="51">
        <f t="shared" si="1155"/>
        <v>3693.3608743169393</v>
      </c>
      <c r="W10481" s="53">
        <f t="shared" si="1156"/>
        <v>6.0803521223387058E-3</v>
      </c>
      <c r="X10481" s="53"/>
      <c r="Y10481" s="54" t="str">
        <f t="shared" si="1157"/>
        <v/>
      </c>
    </row>
    <row r="10482" spans="17:25" x14ac:dyDescent="0.25">
      <c r="Q10482" s="47">
        <f t="shared" si="1154"/>
        <v>2020</v>
      </c>
      <c r="R10482" s="116" t="str">
        <f t="shared" si="1152"/>
        <v>20208</v>
      </c>
      <c r="S10482" s="117">
        <v>44044</v>
      </c>
      <c r="T10482" s="118">
        <v>3733.08</v>
      </c>
      <c r="U10482" s="50">
        <f t="shared" si="1153"/>
        <v>3783.0258064516138</v>
      </c>
      <c r="V10482" s="51">
        <f t="shared" si="1155"/>
        <v>3693.3608743169393</v>
      </c>
      <c r="W10482" s="53">
        <f t="shared" si="1156"/>
        <v>-1.7141374893367978E-3</v>
      </c>
      <c r="X10482" s="53"/>
      <c r="Y10482" s="54" t="str">
        <f t="shared" si="1157"/>
        <v/>
      </c>
    </row>
    <row r="10483" spans="17:25" x14ac:dyDescent="0.25">
      <c r="Q10483" s="47">
        <f t="shared" si="1154"/>
        <v>2020</v>
      </c>
      <c r="R10483" s="116" t="str">
        <f t="shared" si="1152"/>
        <v>20208</v>
      </c>
      <c r="S10483" s="117">
        <v>44045</v>
      </c>
      <c r="T10483" s="118">
        <v>3733.08</v>
      </c>
      <c r="U10483" s="50">
        <f t="shared" si="1153"/>
        <v>3783.0258064516138</v>
      </c>
      <c r="V10483" s="51">
        <f t="shared" si="1155"/>
        <v>3693.3608743169393</v>
      </c>
      <c r="W10483" s="53">
        <f t="shared" si="1156"/>
        <v>0</v>
      </c>
      <c r="X10483" s="53"/>
      <c r="Y10483" s="54" t="str">
        <f t="shared" si="1157"/>
        <v/>
      </c>
    </row>
    <row r="10484" spans="17:25" x14ac:dyDescent="0.25">
      <c r="Q10484" s="47">
        <f t="shared" si="1154"/>
        <v>2020</v>
      </c>
      <c r="R10484" s="116" t="str">
        <f t="shared" si="1152"/>
        <v>20208</v>
      </c>
      <c r="S10484" s="117">
        <v>44046</v>
      </c>
      <c r="T10484" s="118">
        <v>3733.08</v>
      </c>
      <c r="U10484" s="50">
        <f t="shared" si="1153"/>
        <v>3783.0258064516138</v>
      </c>
      <c r="V10484" s="51">
        <f t="shared" si="1155"/>
        <v>3693.3608743169393</v>
      </c>
      <c r="W10484" s="53">
        <f t="shared" si="1156"/>
        <v>0</v>
      </c>
      <c r="X10484" s="53"/>
      <c r="Y10484" s="54" t="str">
        <f t="shared" si="1157"/>
        <v/>
      </c>
    </row>
    <row r="10485" spans="17:25" x14ac:dyDescent="0.25">
      <c r="Q10485" s="47">
        <f t="shared" si="1154"/>
        <v>2020</v>
      </c>
      <c r="R10485" s="116" t="str">
        <f t="shared" si="1152"/>
        <v>20208</v>
      </c>
      <c r="S10485" s="117">
        <v>44047</v>
      </c>
      <c r="T10485" s="118">
        <v>3768.39</v>
      </c>
      <c r="U10485" s="50">
        <f t="shared" si="1153"/>
        <v>3783.0258064516138</v>
      </c>
      <c r="V10485" s="51">
        <f t="shared" si="1155"/>
        <v>3693.3608743169393</v>
      </c>
      <c r="W10485" s="53">
        <f t="shared" si="1156"/>
        <v>9.4586775531195766E-3</v>
      </c>
      <c r="X10485" s="53"/>
      <c r="Y10485" s="54" t="str">
        <f t="shared" si="1157"/>
        <v/>
      </c>
    </row>
    <row r="10486" spans="17:25" x14ac:dyDescent="0.25">
      <c r="Q10486" s="47">
        <f t="shared" si="1154"/>
        <v>2020</v>
      </c>
      <c r="R10486" s="116" t="str">
        <f t="shared" si="1152"/>
        <v>20208</v>
      </c>
      <c r="S10486" s="117">
        <v>44048</v>
      </c>
      <c r="T10486" s="118">
        <v>3792.98</v>
      </c>
      <c r="U10486" s="50">
        <f t="shared" si="1153"/>
        <v>3783.0258064516138</v>
      </c>
      <c r="V10486" s="51">
        <f t="shared" si="1155"/>
        <v>3693.3608743169393</v>
      </c>
      <c r="W10486" s="53">
        <f t="shared" si="1156"/>
        <v>6.5253330998118475E-3</v>
      </c>
      <c r="X10486" s="53"/>
      <c r="Y10486" s="54" t="str">
        <f t="shared" si="1157"/>
        <v/>
      </c>
    </row>
    <row r="10487" spans="17:25" x14ac:dyDescent="0.25">
      <c r="Q10487" s="47">
        <f t="shared" si="1154"/>
        <v>2020</v>
      </c>
      <c r="R10487" s="116" t="str">
        <f t="shared" si="1152"/>
        <v>20208</v>
      </c>
      <c r="S10487" s="117">
        <v>44049</v>
      </c>
      <c r="T10487" s="118">
        <v>3775.95</v>
      </c>
      <c r="U10487" s="50">
        <f t="shared" si="1153"/>
        <v>3783.0258064516138</v>
      </c>
      <c r="V10487" s="51">
        <f t="shared" si="1155"/>
        <v>3693.3608743169393</v>
      </c>
      <c r="W10487" s="53">
        <f t="shared" si="1156"/>
        <v>-4.4898733976979077E-3</v>
      </c>
      <c r="X10487" s="53"/>
      <c r="Y10487" s="54" t="str">
        <f t="shared" si="1157"/>
        <v/>
      </c>
    </row>
    <row r="10488" spans="17:25" x14ac:dyDescent="0.25">
      <c r="Q10488" s="47">
        <f t="shared" si="1154"/>
        <v>2020</v>
      </c>
      <c r="R10488" s="116" t="str">
        <f t="shared" si="1152"/>
        <v>20208</v>
      </c>
      <c r="S10488" s="117">
        <v>44050</v>
      </c>
      <c r="T10488" s="118">
        <v>3769.67</v>
      </c>
      <c r="U10488" s="50">
        <f t="shared" si="1153"/>
        <v>3783.0258064516138</v>
      </c>
      <c r="V10488" s="51">
        <f t="shared" si="1155"/>
        <v>3693.3608743169393</v>
      </c>
      <c r="W10488" s="53">
        <f t="shared" si="1156"/>
        <v>-1.6631576159641392E-3</v>
      </c>
      <c r="X10488" s="53"/>
      <c r="Y10488" s="54" t="str">
        <f t="shared" si="1157"/>
        <v/>
      </c>
    </row>
    <row r="10489" spans="17:25" x14ac:dyDescent="0.25">
      <c r="Q10489" s="47">
        <f t="shared" si="1154"/>
        <v>2020</v>
      </c>
      <c r="R10489" s="116" t="str">
        <f t="shared" si="1152"/>
        <v>20208</v>
      </c>
      <c r="S10489" s="117">
        <v>44051</v>
      </c>
      <c r="T10489" s="118">
        <v>3769.67</v>
      </c>
      <c r="U10489" s="50">
        <f t="shared" si="1153"/>
        <v>3783.0258064516138</v>
      </c>
      <c r="V10489" s="51">
        <f t="shared" si="1155"/>
        <v>3693.3608743169393</v>
      </c>
      <c r="W10489" s="53">
        <f t="shared" si="1156"/>
        <v>0</v>
      </c>
      <c r="X10489" s="53"/>
      <c r="Y10489" s="54" t="str">
        <f t="shared" si="1157"/>
        <v/>
      </c>
    </row>
    <row r="10490" spans="17:25" x14ac:dyDescent="0.25">
      <c r="Q10490" s="47">
        <f t="shared" si="1154"/>
        <v>2020</v>
      </c>
      <c r="R10490" s="116" t="str">
        <f t="shared" si="1152"/>
        <v>20208</v>
      </c>
      <c r="S10490" s="117">
        <v>44052</v>
      </c>
      <c r="T10490" s="118">
        <v>3769.67</v>
      </c>
      <c r="U10490" s="50">
        <f t="shared" si="1153"/>
        <v>3783.0258064516138</v>
      </c>
      <c r="V10490" s="51">
        <f t="shared" si="1155"/>
        <v>3693.3608743169393</v>
      </c>
      <c r="W10490" s="53">
        <f t="shared" si="1156"/>
        <v>0</v>
      </c>
      <c r="X10490" s="53"/>
      <c r="Y10490" s="54" t="str">
        <f t="shared" si="1157"/>
        <v/>
      </c>
    </row>
    <row r="10491" spans="17:25" x14ac:dyDescent="0.25">
      <c r="Q10491" s="47">
        <f t="shared" si="1154"/>
        <v>2020</v>
      </c>
      <c r="R10491" s="116" t="str">
        <f t="shared" si="1152"/>
        <v>20208</v>
      </c>
      <c r="S10491" s="117">
        <v>44053</v>
      </c>
      <c r="T10491" s="118">
        <v>3769.67</v>
      </c>
      <c r="U10491" s="50">
        <f t="shared" si="1153"/>
        <v>3783.0258064516138</v>
      </c>
      <c r="V10491" s="51">
        <f t="shared" si="1155"/>
        <v>3693.3608743169393</v>
      </c>
      <c r="W10491" s="53">
        <f t="shared" si="1156"/>
        <v>0</v>
      </c>
      <c r="X10491" s="53"/>
      <c r="Y10491" s="54" t="str">
        <f t="shared" si="1157"/>
        <v/>
      </c>
    </row>
    <row r="10492" spans="17:25" x14ac:dyDescent="0.25">
      <c r="Q10492" s="47">
        <f t="shared" si="1154"/>
        <v>2020</v>
      </c>
      <c r="R10492" s="116" t="str">
        <f t="shared" si="1152"/>
        <v>20208</v>
      </c>
      <c r="S10492" s="117">
        <v>44054</v>
      </c>
      <c r="T10492" s="118">
        <v>3770.22</v>
      </c>
      <c r="U10492" s="50">
        <f t="shared" si="1153"/>
        <v>3783.0258064516138</v>
      </c>
      <c r="V10492" s="51">
        <f t="shared" si="1155"/>
        <v>3693.3608743169393</v>
      </c>
      <c r="W10492" s="53">
        <f t="shared" si="1156"/>
        <v>1.4590136537151466E-4</v>
      </c>
      <c r="X10492" s="53"/>
      <c r="Y10492" s="54" t="str">
        <f t="shared" si="1157"/>
        <v/>
      </c>
    </row>
    <row r="10493" spans="17:25" x14ac:dyDescent="0.25">
      <c r="Q10493" s="47">
        <f t="shared" si="1154"/>
        <v>2020</v>
      </c>
      <c r="R10493" s="116" t="str">
        <f t="shared" si="1152"/>
        <v>20208</v>
      </c>
      <c r="S10493" s="117">
        <v>44055</v>
      </c>
      <c r="T10493" s="118">
        <v>3749.3</v>
      </c>
      <c r="U10493" s="50">
        <f t="shared" si="1153"/>
        <v>3783.0258064516138</v>
      </c>
      <c r="V10493" s="51">
        <f t="shared" si="1155"/>
        <v>3693.3608743169393</v>
      </c>
      <c r="W10493" s="53">
        <f t="shared" si="1156"/>
        <v>-5.5487478184296224E-3</v>
      </c>
      <c r="X10493" s="53"/>
      <c r="Y10493" s="54" t="str">
        <f t="shared" si="1157"/>
        <v/>
      </c>
    </row>
    <row r="10494" spans="17:25" x14ac:dyDescent="0.25">
      <c r="Q10494" s="47">
        <f t="shared" si="1154"/>
        <v>2020</v>
      </c>
      <c r="R10494" s="116" t="str">
        <f t="shared" si="1152"/>
        <v>20208</v>
      </c>
      <c r="S10494" s="117">
        <v>44056</v>
      </c>
      <c r="T10494" s="118">
        <v>3755.61</v>
      </c>
      <c r="U10494" s="50">
        <f t="shared" si="1153"/>
        <v>3783.0258064516138</v>
      </c>
      <c r="V10494" s="51">
        <f t="shared" si="1155"/>
        <v>3693.3608743169393</v>
      </c>
      <c r="W10494" s="53">
        <f t="shared" si="1156"/>
        <v>1.6829808230869325E-3</v>
      </c>
      <c r="X10494" s="53"/>
      <c r="Y10494" s="54" t="str">
        <f t="shared" si="1157"/>
        <v/>
      </c>
    </row>
    <row r="10495" spans="17:25" x14ac:dyDescent="0.25">
      <c r="Q10495" s="47">
        <f t="shared" si="1154"/>
        <v>2020</v>
      </c>
      <c r="R10495" s="116" t="str">
        <f t="shared" si="1152"/>
        <v>20208</v>
      </c>
      <c r="S10495" s="117">
        <v>44057</v>
      </c>
      <c r="T10495" s="118">
        <v>3767.05</v>
      </c>
      <c r="U10495" s="50">
        <f t="shared" si="1153"/>
        <v>3783.0258064516138</v>
      </c>
      <c r="V10495" s="51">
        <f t="shared" si="1155"/>
        <v>3693.3608743169393</v>
      </c>
      <c r="W10495" s="53">
        <f t="shared" si="1156"/>
        <v>3.0461096865754822E-3</v>
      </c>
      <c r="X10495" s="53"/>
      <c r="Y10495" s="54" t="str">
        <f t="shared" si="1157"/>
        <v/>
      </c>
    </row>
    <row r="10496" spans="17:25" x14ac:dyDescent="0.25">
      <c r="Q10496" s="47">
        <f t="shared" si="1154"/>
        <v>2020</v>
      </c>
      <c r="R10496" s="116" t="str">
        <f t="shared" si="1152"/>
        <v>20208</v>
      </c>
      <c r="S10496" s="117">
        <v>44058</v>
      </c>
      <c r="T10496" s="118">
        <v>3783.15</v>
      </c>
      <c r="U10496" s="50">
        <f t="shared" si="1153"/>
        <v>3783.0258064516138</v>
      </c>
      <c r="V10496" s="51">
        <f t="shared" si="1155"/>
        <v>3693.3608743169393</v>
      </c>
      <c r="W10496" s="53">
        <f t="shared" si="1156"/>
        <v>4.2739013286259286E-3</v>
      </c>
      <c r="X10496" s="53"/>
      <c r="Y10496" s="54" t="str">
        <f t="shared" si="1157"/>
        <v/>
      </c>
    </row>
    <row r="10497" spans="17:25" x14ac:dyDescent="0.25">
      <c r="Q10497" s="47">
        <f t="shared" si="1154"/>
        <v>2020</v>
      </c>
      <c r="R10497" s="116" t="str">
        <f t="shared" si="1152"/>
        <v>20208</v>
      </c>
      <c r="S10497" s="117">
        <v>44059</v>
      </c>
      <c r="T10497" s="118">
        <v>3783.15</v>
      </c>
      <c r="U10497" s="50">
        <f t="shared" si="1153"/>
        <v>3783.0258064516138</v>
      </c>
      <c r="V10497" s="51">
        <f t="shared" si="1155"/>
        <v>3693.3608743169393</v>
      </c>
      <c r="W10497" s="53">
        <f t="shared" si="1156"/>
        <v>0</v>
      </c>
      <c r="X10497" s="53"/>
      <c r="Y10497" s="54" t="str">
        <f t="shared" si="1157"/>
        <v/>
      </c>
    </row>
    <row r="10498" spans="17:25" x14ac:dyDescent="0.25">
      <c r="Q10498" s="47">
        <f t="shared" si="1154"/>
        <v>2020</v>
      </c>
      <c r="R10498" s="116" t="str">
        <f t="shared" si="1152"/>
        <v>20208</v>
      </c>
      <c r="S10498" s="117">
        <v>44060</v>
      </c>
      <c r="T10498" s="118">
        <v>3783.15</v>
      </c>
      <c r="U10498" s="50">
        <f t="shared" si="1153"/>
        <v>3783.0258064516138</v>
      </c>
      <c r="V10498" s="51">
        <f t="shared" si="1155"/>
        <v>3693.3608743169393</v>
      </c>
      <c r="W10498" s="53">
        <f t="shared" si="1156"/>
        <v>0</v>
      </c>
      <c r="X10498" s="53"/>
      <c r="Y10498" s="54" t="str">
        <f t="shared" si="1157"/>
        <v/>
      </c>
    </row>
    <row r="10499" spans="17:25" x14ac:dyDescent="0.25">
      <c r="Q10499" s="47">
        <f t="shared" si="1154"/>
        <v>2020</v>
      </c>
      <c r="R10499" s="116" t="str">
        <f t="shared" si="1152"/>
        <v>20208</v>
      </c>
      <c r="S10499" s="117">
        <v>44061</v>
      </c>
      <c r="T10499" s="118">
        <v>3783.15</v>
      </c>
      <c r="U10499" s="50">
        <f t="shared" si="1153"/>
        <v>3783.0258064516138</v>
      </c>
      <c r="V10499" s="51">
        <f t="shared" si="1155"/>
        <v>3693.3608743169393</v>
      </c>
      <c r="W10499" s="53">
        <f t="shared" si="1156"/>
        <v>0</v>
      </c>
      <c r="X10499" s="53"/>
      <c r="Y10499" s="54" t="str">
        <f t="shared" si="1157"/>
        <v/>
      </c>
    </row>
    <row r="10500" spans="17:25" x14ac:dyDescent="0.25">
      <c r="Q10500" s="47">
        <f t="shared" si="1154"/>
        <v>2020</v>
      </c>
      <c r="R10500" s="116" t="str">
        <f t="shared" si="1152"/>
        <v>20208</v>
      </c>
      <c r="S10500" s="117">
        <v>44062</v>
      </c>
      <c r="T10500" s="118">
        <v>3784.15</v>
      </c>
      <c r="U10500" s="50">
        <f t="shared" si="1153"/>
        <v>3783.0258064516138</v>
      </c>
      <c r="V10500" s="51">
        <f t="shared" si="1155"/>
        <v>3693.3608743169393</v>
      </c>
      <c r="W10500" s="53">
        <f t="shared" si="1156"/>
        <v>2.643299895590534E-4</v>
      </c>
      <c r="X10500" s="53"/>
      <c r="Y10500" s="54" t="str">
        <f t="shared" si="1157"/>
        <v/>
      </c>
    </row>
    <row r="10501" spans="17:25" x14ac:dyDescent="0.25">
      <c r="Q10501" s="47">
        <f t="shared" si="1154"/>
        <v>2020</v>
      </c>
      <c r="R10501" s="116" t="str">
        <f t="shared" si="1152"/>
        <v>20208</v>
      </c>
      <c r="S10501" s="117">
        <v>44063</v>
      </c>
      <c r="T10501" s="118">
        <v>3766.73</v>
      </c>
      <c r="U10501" s="50">
        <f t="shared" si="1153"/>
        <v>3783.0258064516138</v>
      </c>
      <c r="V10501" s="51">
        <f t="shared" si="1155"/>
        <v>3693.3608743169393</v>
      </c>
      <c r="W10501" s="53">
        <f t="shared" si="1156"/>
        <v>-4.6034115983775159E-3</v>
      </c>
      <c r="X10501" s="53"/>
      <c r="Y10501" s="54" t="str">
        <f t="shared" si="1157"/>
        <v/>
      </c>
    </row>
    <row r="10502" spans="17:25" x14ac:dyDescent="0.25">
      <c r="Q10502" s="47">
        <f t="shared" si="1154"/>
        <v>2020</v>
      </c>
      <c r="R10502" s="116" t="str">
        <f t="shared" si="1152"/>
        <v>20208</v>
      </c>
      <c r="S10502" s="117">
        <v>44064</v>
      </c>
      <c r="T10502" s="118">
        <v>3792.13</v>
      </c>
      <c r="U10502" s="50">
        <f t="shared" si="1153"/>
        <v>3783.0258064516138</v>
      </c>
      <c r="V10502" s="51">
        <f t="shared" si="1155"/>
        <v>3693.3608743169393</v>
      </c>
      <c r="W10502" s="53">
        <f t="shared" si="1156"/>
        <v>6.7432494497881024E-3</v>
      </c>
      <c r="X10502" s="53"/>
      <c r="Y10502" s="54" t="str">
        <f t="shared" si="1157"/>
        <v/>
      </c>
    </row>
    <row r="10503" spans="17:25" x14ac:dyDescent="0.25">
      <c r="Q10503" s="47">
        <f t="shared" si="1154"/>
        <v>2020</v>
      </c>
      <c r="R10503" s="116" t="str">
        <f t="shared" ref="R10503:R10566" si="1158">+YEAR(S10503)&amp;MONTH(S10503)</f>
        <v>20208</v>
      </c>
      <c r="S10503" s="117">
        <v>44065</v>
      </c>
      <c r="T10503" s="118">
        <v>3827.27</v>
      </c>
      <c r="U10503" s="50">
        <f t="shared" ref="U10503:U10566" si="1159">+AVERAGEIF($R$3:$R$12000,R10503,$T$3:$T$12000)</f>
        <v>3783.0258064516138</v>
      </c>
      <c r="V10503" s="51">
        <f t="shared" si="1155"/>
        <v>3693.3608743169393</v>
      </c>
      <c r="W10503" s="53">
        <f t="shared" si="1156"/>
        <v>9.2665599544319299E-3</v>
      </c>
      <c r="X10503" s="53"/>
      <c r="Y10503" s="54" t="str">
        <f t="shared" si="1157"/>
        <v/>
      </c>
    </row>
    <row r="10504" spans="17:25" x14ac:dyDescent="0.25">
      <c r="Q10504" s="47">
        <f t="shared" ref="Q10504:Q10567" si="1160">+YEAR(S10504)</f>
        <v>2020</v>
      </c>
      <c r="R10504" s="116" t="str">
        <f t="shared" si="1158"/>
        <v>20208</v>
      </c>
      <c r="S10504" s="117">
        <v>44066</v>
      </c>
      <c r="T10504" s="118">
        <v>3827.27</v>
      </c>
      <c r="U10504" s="50">
        <f t="shared" si="1159"/>
        <v>3783.0258064516138</v>
      </c>
      <c r="V10504" s="51">
        <f t="shared" ref="V10504:V10567" si="1161">+AVERAGEIF($Q$3:$Q$12000,Q10504,$T$3:$T$12000)</f>
        <v>3693.3608743169393</v>
      </c>
      <c r="W10504" s="53">
        <f t="shared" si="1156"/>
        <v>0</v>
      </c>
      <c r="X10504" s="53"/>
      <c r="Y10504" s="54" t="str">
        <f t="shared" si="1157"/>
        <v/>
      </c>
    </row>
    <row r="10505" spans="17:25" x14ac:dyDescent="0.25">
      <c r="Q10505" s="47">
        <f t="shared" si="1160"/>
        <v>2020</v>
      </c>
      <c r="R10505" s="116" t="str">
        <f t="shared" si="1158"/>
        <v>20208</v>
      </c>
      <c r="S10505" s="117">
        <v>44067</v>
      </c>
      <c r="T10505" s="118">
        <v>3827.27</v>
      </c>
      <c r="U10505" s="50">
        <f t="shared" si="1159"/>
        <v>3783.0258064516138</v>
      </c>
      <c r="V10505" s="51">
        <f t="shared" si="1161"/>
        <v>3693.3608743169393</v>
      </c>
      <c r="W10505" s="53">
        <f t="shared" ref="W10505:W10568" si="1162">+T10505/T10504-1</f>
        <v>0</v>
      </c>
      <c r="X10505" s="53"/>
      <c r="Y10505" s="54" t="str">
        <f t="shared" ref="Y10505:Y10568" si="1163">+IF(V10505=V10504,"",V10505/V10504-1)</f>
        <v/>
      </c>
    </row>
    <row r="10506" spans="17:25" x14ac:dyDescent="0.25">
      <c r="Q10506" s="47">
        <f t="shared" si="1160"/>
        <v>2020</v>
      </c>
      <c r="R10506" s="116" t="str">
        <f t="shared" si="1158"/>
        <v>20208</v>
      </c>
      <c r="S10506" s="117">
        <v>44068</v>
      </c>
      <c r="T10506" s="118">
        <v>3843.69</v>
      </c>
      <c r="U10506" s="50">
        <f t="shared" si="1159"/>
        <v>3783.0258064516138</v>
      </c>
      <c r="V10506" s="51">
        <f t="shared" si="1161"/>
        <v>3693.3608743169393</v>
      </c>
      <c r="W10506" s="53">
        <f t="shared" si="1162"/>
        <v>4.2902643398559093E-3</v>
      </c>
      <c r="X10506" s="53"/>
      <c r="Y10506" s="54" t="str">
        <f t="shared" si="1163"/>
        <v/>
      </c>
    </row>
    <row r="10507" spans="17:25" x14ac:dyDescent="0.25">
      <c r="Q10507" s="47">
        <f t="shared" si="1160"/>
        <v>2020</v>
      </c>
      <c r="R10507" s="116" t="str">
        <f t="shared" si="1158"/>
        <v>20208</v>
      </c>
      <c r="S10507" s="117">
        <v>44069</v>
      </c>
      <c r="T10507" s="118">
        <v>3867.32</v>
      </c>
      <c r="U10507" s="50">
        <f t="shared" si="1159"/>
        <v>3783.0258064516138</v>
      </c>
      <c r="V10507" s="51">
        <f t="shared" si="1161"/>
        <v>3693.3608743169393</v>
      </c>
      <c r="W10507" s="53">
        <f t="shared" si="1162"/>
        <v>6.147738241117251E-3</v>
      </c>
      <c r="X10507" s="53"/>
      <c r="Y10507" s="54" t="str">
        <f t="shared" si="1163"/>
        <v/>
      </c>
    </row>
    <row r="10508" spans="17:25" x14ac:dyDescent="0.25">
      <c r="Q10508" s="47">
        <f t="shared" si="1160"/>
        <v>2020</v>
      </c>
      <c r="R10508" s="116" t="str">
        <f t="shared" si="1158"/>
        <v>20208</v>
      </c>
      <c r="S10508" s="117">
        <v>44070</v>
      </c>
      <c r="T10508" s="118">
        <v>3846.64</v>
      </c>
      <c r="U10508" s="50">
        <f t="shared" si="1159"/>
        <v>3783.0258064516138</v>
      </c>
      <c r="V10508" s="51">
        <f t="shared" si="1161"/>
        <v>3693.3608743169393</v>
      </c>
      <c r="W10508" s="53">
        <f t="shared" si="1162"/>
        <v>-5.3473723405356166E-3</v>
      </c>
      <c r="X10508" s="53"/>
      <c r="Y10508" s="54" t="str">
        <f t="shared" si="1163"/>
        <v/>
      </c>
    </row>
    <row r="10509" spans="17:25" x14ac:dyDescent="0.25">
      <c r="Q10509" s="47">
        <f t="shared" si="1160"/>
        <v>2020</v>
      </c>
      <c r="R10509" s="116" t="str">
        <f t="shared" si="1158"/>
        <v>20208</v>
      </c>
      <c r="S10509" s="117">
        <v>44071</v>
      </c>
      <c r="T10509" s="118">
        <v>3820.17</v>
      </c>
      <c r="U10509" s="50">
        <f t="shared" si="1159"/>
        <v>3783.0258064516138</v>
      </c>
      <c r="V10509" s="51">
        <f t="shared" si="1161"/>
        <v>3693.3608743169393</v>
      </c>
      <c r="W10509" s="53">
        <f t="shared" si="1162"/>
        <v>-6.8813301998627008E-3</v>
      </c>
      <c r="X10509" s="53"/>
      <c r="Y10509" s="54" t="str">
        <f t="shared" si="1163"/>
        <v/>
      </c>
    </row>
    <row r="10510" spans="17:25" x14ac:dyDescent="0.25">
      <c r="Q10510" s="47">
        <f t="shared" si="1160"/>
        <v>2020</v>
      </c>
      <c r="R10510" s="116" t="str">
        <f t="shared" si="1158"/>
        <v>20208</v>
      </c>
      <c r="S10510" s="117">
        <v>44072</v>
      </c>
      <c r="T10510" s="118">
        <v>3760.38</v>
      </c>
      <c r="U10510" s="50">
        <f t="shared" si="1159"/>
        <v>3783.0258064516138</v>
      </c>
      <c r="V10510" s="51">
        <f t="shared" si="1161"/>
        <v>3693.3608743169393</v>
      </c>
      <c r="W10510" s="53">
        <f t="shared" si="1162"/>
        <v>-1.5651135944211858E-2</v>
      </c>
      <c r="X10510" s="53"/>
      <c r="Y10510" s="54" t="str">
        <f t="shared" si="1163"/>
        <v/>
      </c>
    </row>
    <row r="10511" spans="17:25" x14ac:dyDescent="0.25">
      <c r="Q10511" s="47">
        <f t="shared" si="1160"/>
        <v>2020</v>
      </c>
      <c r="R10511" s="116" t="str">
        <f t="shared" si="1158"/>
        <v>20208</v>
      </c>
      <c r="S10511" s="117">
        <v>44073</v>
      </c>
      <c r="T10511" s="118">
        <v>3760.38</v>
      </c>
      <c r="U10511" s="50">
        <f t="shared" si="1159"/>
        <v>3783.0258064516138</v>
      </c>
      <c r="V10511" s="51">
        <f t="shared" si="1161"/>
        <v>3693.3608743169393</v>
      </c>
      <c r="W10511" s="53">
        <f t="shared" si="1162"/>
        <v>0</v>
      </c>
      <c r="X10511" s="53"/>
      <c r="Y10511" s="54" t="str">
        <f t="shared" si="1163"/>
        <v/>
      </c>
    </row>
    <row r="10512" spans="17:25" x14ac:dyDescent="0.25">
      <c r="Q10512" s="47">
        <f t="shared" si="1160"/>
        <v>2020</v>
      </c>
      <c r="R10512" s="116" t="str">
        <f t="shared" si="1158"/>
        <v>20208</v>
      </c>
      <c r="S10512" s="117">
        <v>44074</v>
      </c>
      <c r="T10512" s="118">
        <v>3760.38</v>
      </c>
      <c r="U10512" s="50">
        <f t="shared" si="1159"/>
        <v>3783.0258064516138</v>
      </c>
      <c r="V10512" s="51">
        <f t="shared" si="1161"/>
        <v>3693.3608743169393</v>
      </c>
      <c r="W10512" s="53">
        <f t="shared" si="1162"/>
        <v>0</v>
      </c>
      <c r="X10512" s="53"/>
      <c r="Y10512" s="54" t="str">
        <f t="shared" si="1163"/>
        <v/>
      </c>
    </row>
    <row r="10513" spans="17:25" x14ac:dyDescent="0.25">
      <c r="Q10513" s="47">
        <f t="shared" si="1160"/>
        <v>2020</v>
      </c>
      <c r="R10513" s="116" t="str">
        <f t="shared" si="1158"/>
        <v>20209</v>
      </c>
      <c r="S10513" s="117">
        <v>44075</v>
      </c>
      <c r="T10513" s="118">
        <v>3745.41</v>
      </c>
      <c r="U10513" s="50">
        <f t="shared" si="1159"/>
        <v>3750.2153333333326</v>
      </c>
      <c r="V10513" s="51">
        <f t="shared" si="1161"/>
        <v>3693.3608743169393</v>
      </c>
      <c r="W10513" s="53">
        <f t="shared" si="1162"/>
        <v>-3.9809806455731733E-3</v>
      </c>
      <c r="X10513" s="53"/>
      <c r="Y10513" s="54" t="str">
        <f t="shared" si="1163"/>
        <v/>
      </c>
    </row>
    <row r="10514" spans="17:25" x14ac:dyDescent="0.25">
      <c r="Q10514" s="47">
        <f t="shared" si="1160"/>
        <v>2020</v>
      </c>
      <c r="R10514" s="116" t="str">
        <f t="shared" si="1158"/>
        <v>20209</v>
      </c>
      <c r="S10514" s="117">
        <v>44076</v>
      </c>
      <c r="T10514" s="118">
        <v>3683.28</v>
      </c>
      <c r="U10514" s="50">
        <f t="shared" si="1159"/>
        <v>3750.2153333333326</v>
      </c>
      <c r="V10514" s="51">
        <f t="shared" si="1161"/>
        <v>3693.3608743169393</v>
      </c>
      <c r="W10514" s="53">
        <f t="shared" si="1162"/>
        <v>-1.6588304084198979E-2</v>
      </c>
      <c r="X10514" s="53"/>
      <c r="Y10514" s="54" t="str">
        <f t="shared" si="1163"/>
        <v/>
      </c>
    </row>
    <row r="10515" spans="17:25" x14ac:dyDescent="0.25">
      <c r="Q10515" s="47">
        <f t="shared" si="1160"/>
        <v>2020</v>
      </c>
      <c r="R10515" s="116" t="str">
        <f t="shared" si="1158"/>
        <v>20209</v>
      </c>
      <c r="S10515" s="117">
        <v>44077</v>
      </c>
      <c r="T10515" s="118">
        <v>3653.7</v>
      </c>
      <c r="U10515" s="50">
        <f t="shared" si="1159"/>
        <v>3750.2153333333326</v>
      </c>
      <c r="V10515" s="51">
        <f t="shared" si="1161"/>
        <v>3693.3608743169393</v>
      </c>
      <c r="W10515" s="53">
        <f t="shared" si="1162"/>
        <v>-8.0308855150844627E-3</v>
      </c>
      <c r="X10515" s="53"/>
      <c r="Y10515" s="54" t="str">
        <f t="shared" si="1163"/>
        <v/>
      </c>
    </row>
    <row r="10516" spans="17:25" x14ac:dyDescent="0.25">
      <c r="Q10516" s="47">
        <f t="shared" si="1160"/>
        <v>2020</v>
      </c>
      <c r="R10516" s="116" t="str">
        <f t="shared" si="1158"/>
        <v>20209</v>
      </c>
      <c r="S10516" s="117">
        <v>44078</v>
      </c>
      <c r="T10516" s="118">
        <v>3653.23</v>
      </c>
      <c r="U10516" s="50">
        <f t="shared" si="1159"/>
        <v>3750.2153333333326</v>
      </c>
      <c r="V10516" s="51">
        <f t="shared" si="1161"/>
        <v>3693.3608743169393</v>
      </c>
      <c r="W10516" s="53">
        <f t="shared" si="1162"/>
        <v>-1.2863672441632001E-4</v>
      </c>
      <c r="X10516" s="53"/>
      <c r="Y10516" s="54" t="str">
        <f t="shared" si="1163"/>
        <v/>
      </c>
    </row>
    <row r="10517" spans="17:25" x14ac:dyDescent="0.25">
      <c r="Q10517" s="47">
        <f t="shared" si="1160"/>
        <v>2020</v>
      </c>
      <c r="R10517" s="116" t="str">
        <f t="shared" si="1158"/>
        <v>20209</v>
      </c>
      <c r="S10517" s="117">
        <v>44079</v>
      </c>
      <c r="T10517" s="118">
        <v>3702.62</v>
      </c>
      <c r="U10517" s="50">
        <f t="shared" si="1159"/>
        <v>3750.2153333333326</v>
      </c>
      <c r="V10517" s="51">
        <f t="shared" si="1161"/>
        <v>3693.3608743169393</v>
      </c>
      <c r="W10517" s="53">
        <f t="shared" si="1162"/>
        <v>1.3519542979774091E-2</v>
      </c>
      <c r="X10517" s="53"/>
      <c r="Y10517" s="54" t="str">
        <f t="shared" si="1163"/>
        <v/>
      </c>
    </row>
    <row r="10518" spans="17:25" x14ac:dyDescent="0.25">
      <c r="Q10518" s="47">
        <f t="shared" si="1160"/>
        <v>2020</v>
      </c>
      <c r="R10518" s="116" t="str">
        <f t="shared" si="1158"/>
        <v>20209</v>
      </c>
      <c r="S10518" s="117">
        <v>44080</v>
      </c>
      <c r="T10518" s="118">
        <v>3702.62</v>
      </c>
      <c r="U10518" s="50">
        <f t="shared" si="1159"/>
        <v>3750.2153333333326</v>
      </c>
      <c r="V10518" s="51">
        <f t="shared" si="1161"/>
        <v>3693.3608743169393</v>
      </c>
      <c r="W10518" s="53">
        <f t="shared" si="1162"/>
        <v>0</v>
      </c>
      <c r="X10518" s="53"/>
      <c r="Y10518" s="54" t="str">
        <f t="shared" si="1163"/>
        <v/>
      </c>
    </row>
    <row r="10519" spans="17:25" x14ac:dyDescent="0.25">
      <c r="Q10519" s="47">
        <f t="shared" si="1160"/>
        <v>2020</v>
      </c>
      <c r="R10519" s="116" t="str">
        <f t="shared" si="1158"/>
        <v>20209</v>
      </c>
      <c r="S10519" s="117">
        <v>44081</v>
      </c>
      <c r="T10519" s="118">
        <v>3702.62</v>
      </c>
      <c r="U10519" s="50">
        <f t="shared" si="1159"/>
        <v>3750.2153333333326</v>
      </c>
      <c r="V10519" s="51">
        <f t="shared" si="1161"/>
        <v>3693.3608743169393</v>
      </c>
      <c r="W10519" s="53">
        <f t="shared" si="1162"/>
        <v>0</v>
      </c>
      <c r="X10519" s="53"/>
      <c r="Y10519" s="54" t="str">
        <f t="shared" si="1163"/>
        <v/>
      </c>
    </row>
    <row r="10520" spans="17:25" x14ac:dyDescent="0.25">
      <c r="Q10520" s="47">
        <f t="shared" si="1160"/>
        <v>2020</v>
      </c>
      <c r="R10520" s="116" t="str">
        <f t="shared" si="1158"/>
        <v>20209</v>
      </c>
      <c r="S10520" s="117">
        <v>44082</v>
      </c>
      <c r="T10520" s="118">
        <v>3702.62</v>
      </c>
      <c r="U10520" s="50">
        <f t="shared" si="1159"/>
        <v>3750.2153333333326</v>
      </c>
      <c r="V10520" s="51">
        <f t="shared" si="1161"/>
        <v>3693.3608743169393</v>
      </c>
      <c r="W10520" s="53">
        <f t="shared" si="1162"/>
        <v>0</v>
      </c>
      <c r="X10520" s="53"/>
      <c r="Y10520" s="54" t="str">
        <f t="shared" si="1163"/>
        <v/>
      </c>
    </row>
    <row r="10521" spans="17:25" x14ac:dyDescent="0.25">
      <c r="Q10521" s="47">
        <f t="shared" si="1160"/>
        <v>2020</v>
      </c>
      <c r="R10521" s="116" t="str">
        <f t="shared" si="1158"/>
        <v>20209</v>
      </c>
      <c r="S10521" s="117">
        <v>44083</v>
      </c>
      <c r="T10521" s="118">
        <v>3757.21</v>
      </c>
      <c r="U10521" s="50">
        <f t="shared" si="1159"/>
        <v>3750.2153333333326</v>
      </c>
      <c r="V10521" s="51">
        <f t="shared" si="1161"/>
        <v>3693.3608743169393</v>
      </c>
      <c r="W10521" s="53">
        <f t="shared" si="1162"/>
        <v>1.4743613981450965E-2</v>
      </c>
      <c r="X10521" s="53"/>
      <c r="Y10521" s="54" t="str">
        <f t="shared" si="1163"/>
        <v/>
      </c>
    </row>
    <row r="10522" spans="17:25" x14ac:dyDescent="0.25">
      <c r="Q10522" s="47">
        <f t="shared" si="1160"/>
        <v>2020</v>
      </c>
      <c r="R10522" s="116" t="str">
        <f t="shared" si="1158"/>
        <v>20209</v>
      </c>
      <c r="S10522" s="117">
        <v>44084</v>
      </c>
      <c r="T10522" s="118">
        <v>3717.25</v>
      </c>
      <c r="U10522" s="50">
        <f t="shared" si="1159"/>
        <v>3750.2153333333326</v>
      </c>
      <c r="V10522" s="51">
        <f t="shared" si="1161"/>
        <v>3693.3608743169393</v>
      </c>
      <c r="W10522" s="53">
        <f t="shared" si="1162"/>
        <v>-1.0635551379880259E-2</v>
      </c>
      <c r="X10522" s="53"/>
      <c r="Y10522" s="54" t="str">
        <f t="shared" si="1163"/>
        <v/>
      </c>
    </row>
    <row r="10523" spans="17:25" x14ac:dyDescent="0.25">
      <c r="Q10523" s="47">
        <f t="shared" si="1160"/>
        <v>2020</v>
      </c>
      <c r="R10523" s="116" t="str">
        <f t="shared" si="1158"/>
        <v>20209</v>
      </c>
      <c r="S10523" s="117">
        <v>44085</v>
      </c>
      <c r="T10523" s="118">
        <v>3700.28</v>
      </c>
      <c r="U10523" s="50">
        <f t="shared" si="1159"/>
        <v>3750.2153333333326</v>
      </c>
      <c r="V10523" s="51">
        <f t="shared" si="1161"/>
        <v>3693.3608743169393</v>
      </c>
      <c r="W10523" s="53">
        <f t="shared" si="1162"/>
        <v>-4.565202770865473E-3</v>
      </c>
      <c r="X10523" s="53"/>
      <c r="Y10523" s="54" t="str">
        <f t="shared" si="1163"/>
        <v/>
      </c>
    </row>
    <row r="10524" spans="17:25" x14ac:dyDescent="0.25">
      <c r="Q10524" s="47">
        <f t="shared" si="1160"/>
        <v>2020</v>
      </c>
      <c r="R10524" s="116" t="str">
        <f t="shared" si="1158"/>
        <v>20209</v>
      </c>
      <c r="S10524" s="117">
        <v>44086</v>
      </c>
      <c r="T10524" s="118">
        <v>3709</v>
      </c>
      <c r="U10524" s="50">
        <f t="shared" si="1159"/>
        <v>3750.2153333333326</v>
      </c>
      <c r="V10524" s="51">
        <f t="shared" si="1161"/>
        <v>3693.3608743169393</v>
      </c>
      <c r="W10524" s="53">
        <f t="shared" si="1162"/>
        <v>2.3565784210923812E-3</v>
      </c>
      <c r="X10524" s="53"/>
      <c r="Y10524" s="54" t="str">
        <f t="shared" si="1163"/>
        <v/>
      </c>
    </row>
    <row r="10525" spans="17:25" x14ac:dyDescent="0.25">
      <c r="Q10525" s="47">
        <f t="shared" si="1160"/>
        <v>2020</v>
      </c>
      <c r="R10525" s="116" t="str">
        <f t="shared" si="1158"/>
        <v>20209</v>
      </c>
      <c r="S10525" s="117">
        <v>44087</v>
      </c>
      <c r="T10525" s="118">
        <v>3709</v>
      </c>
      <c r="U10525" s="50">
        <f t="shared" si="1159"/>
        <v>3750.2153333333326</v>
      </c>
      <c r="V10525" s="51">
        <f t="shared" si="1161"/>
        <v>3693.3608743169393</v>
      </c>
      <c r="W10525" s="53">
        <f t="shared" si="1162"/>
        <v>0</v>
      </c>
      <c r="X10525" s="53"/>
      <c r="Y10525" s="54" t="str">
        <f t="shared" si="1163"/>
        <v/>
      </c>
    </row>
    <row r="10526" spans="17:25" x14ac:dyDescent="0.25">
      <c r="Q10526" s="47">
        <f t="shared" si="1160"/>
        <v>2020</v>
      </c>
      <c r="R10526" s="116" t="str">
        <f t="shared" si="1158"/>
        <v>20209</v>
      </c>
      <c r="S10526" s="117">
        <v>44088</v>
      </c>
      <c r="T10526" s="118">
        <v>3709</v>
      </c>
      <c r="U10526" s="50">
        <f t="shared" si="1159"/>
        <v>3750.2153333333326</v>
      </c>
      <c r="V10526" s="51">
        <f t="shared" si="1161"/>
        <v>3693.3608743169393</v>
      </c>
      <c r="W10526" s="53">
        <f t="shared" si="1162"/>
        <v>0</v>
      </c>
      <c r="X10526" s="53"/>
      <c r="Y10526" s="54" t="str">
        <f t="shared" si="1163"/>
        <v/>
      </c>
    </row>
    <row r="10527" spans="17:25" x14ac:dyDescent="0.25">
      <c r="Q10527" s="47">
        <f t="shared" si="1160"/>
        <v>2020</v>
      </c>
      <c r="R10527" s="116" t="str">
        <f t="shared" si="1158"/>
        <v>20209</v>
      </c>
      <c r="S10527" s="117">
        <v>44089</v>
      </c>
      <c r="T10527" s="118">
        <v>3697</v>
      </c>
      <c r="U10527" s="50">
        <f t="shared" si="1159"/>
        <v>3750.2153333333326</v>
      </c>
      <c r="V10527" s="51">
        <f t="shared" si="1161"/>
        <v>3693.3608743169393</v>
      </c>
      <c r="W10527" s="53">
        <f t="shared" si="1162"/>
        <v>-3.2353734160150971E-3</v>
      </c>
      <c r="X10527" s="53"/>
      <c r="Y10527" s="54" t="str">
        <f t="shared" si="1163"/>
        <v/>
      </c>
    </row>
    <row r="10528" spans="17:25" x14ac:dyDescent="0.25">
      <c r="Q10528" s="47">
        <f t="shared" si="1160"/>
        <v>2020</v>
      </c>
      <c r="R10528" s="116" t="str">
        <f t="shared" si="1158"/>
        <v>20209</v>
      </c>
      <c r="S10528" s="117">
        <v>44090</v>
      </c>
      <c r="T10528" s="118">
        <v>3683.49</v>
      </c>
      <c r="U10528" s="50">
        <f t="shared" si="1159"/>
        <v>3750.2153333333326</v>
      </c>
      <c r="V10528" s="51">
        <f t="shared" si="1161"/>
        <v>3693.3608743169393</v>
      </c>
      <c r="W10528" s="53">
        <f t="shared" si="1162"/>
        <v>-3.6543143088991759E-3</v>
      </c>
      <c r="X10528" s="53"/>
      <c r="Y10528" s="54" t="str">
        <f t="shared" si="1163"/>
        <v/>
      </c>
    </row>
    <row r="10529" spans="17:25" x14ac:dyDescent="0.25">
      <c r="Q10529" s="47">
        <f t="shared" si="1160"/>
        <v>2020</v>
      </c>
      <c r="R10529" s="116" t="str">
        <f t="shared" si="1158"/>
        <v>20209</v>
      </c>
      <c r="S10529" s="117">
        <v>44091</v>
      </c>
      <c r="T10529" s="118">
        <v>3703.86</v>
      </c>
      <c r="U10529" s="50">
        <f t="shared" si="1159"/>
        <v>3750.2153333333326</v>
      </c>
      <c r="V10529" s="51">
        <f t="shared" si="1161"/>
        <v>3693.3608743169393</v>
      </c>
      <c r="W10529" s="53">
        <f t="shared" si="1162"/>
        <v>5.5300815259442526E-3</v>
      </c>
      <c r="X10529" s="53"/>
      <c r="Y10529" s="54" t="str">
        <f t="shared" si="1163"/>
        <v/>
      </c>
    </row>
    <row r="10530" spans="17:25" x14ac:dyDescent="0.25">
      <c r="Q10530" s="47">
        <f t="shared" si="1160"/>
        <v>2020</v>
      </c>
      <c r="R10530" s="116" t="str">
        <f t="shared" si="1158"/>
        <v>20209</v>
      </c>
      <c r="S10530" s="117">
        <v>44092</v>
      </c>
      <c r="T10530" s="118">
        <v>3714.65</v>
      </c>
      <c r="U10530" s="50">
        <f t="shared" si="1159"/>
        <v>3750.2153333333326</v>
      </c>
      <c r="V10530" s="51">
        <f t="shared" si="1161"/>
        <v>3693.3608743169393</v>
      </c>
      <c r="W10530" s="53">
        <f t="shared" si="1162"/>
        <v>2.9131770639279075E-3</v>
      </c>
      <c r="X10530" s="53"/>
      <c r="Y10530" s="54" t="str">
        <f t="shared" si="1163"/>
        <v/>
      </c>
    </row>
    <row r="10531" spans="17:25" x14ac:dyDescent="0.25">
      <c r="Q10531" s="47">
        <f t="shared" si="1160"/>
        <v>2020</v>
      </c>
      <c r="R10531" s="116" t="str">
        <f t="shared" si="1158"/>
        <v>20209</v>
      </c>
      <c r="S10531" s="117">
        <v>44093</v>
      </c>
      <c r="T10531" s="118">
        <v>3725.37</v>
      </c>
      <c r="U10531" s="50">
        <f t="shared" si="1159"/>
        <v>3750.2153333333326</v>
      </c>
      <c r="V10531" s="51">
        <f t="shared" si="1161"/>
        <v>3693.3608743169393</v>
      </c>
      <c r="W10531" s="53">
        <f t="shared" si="1162"/>
        <v>2.8858708088244089E-3</v>
      </c>
      <c r="X10531" s="53"/>
      <c r="Y10531" s="54" t="str">
        <f t="shared" si="1163"/>
        <v/>
      </c>
    </row>
    <row r="10532" spans="17:25" x14ac:dyDescent="0.25">
      <c r="Q10532" s="47">
        <f t="shared" si="1160"/>
        <v>2020</v>
      </c>
      <c r="R10532" s="116" t="str">
        <f t="shared" si="1158"/>
        <v>20209</v>
      </c>
      <c r="S10532" s="117">
        <v>44094</v>
      </c>
      <c r="T10532" s="118">
        <v>3725.37</v>
      </c>
      <c r="U10532" s="50">
        <f t="shared" si="1159"/>
        <v>3750.2153333333326</v>
      </c>
      <c r="V10532" s="51">
        <f t="shared" si="1161"/>
        <v>3693.3608743169393</v>
      </c>
      <c r="W10532" s="53">
        <f t="shared" si="1162"/>
        <v>0</v>
      </c>
      <c r="X10532" s="53"/>
      <c r="Y10532" s="54" t="str">
        <f t="shared" si="1163"/>
        <v/>
      </c>
    </row>
    <row r="10533" spans="17:25" x14ac:dyDescent="0.25">
      <c r="Q10533" s="47">
        <f t="shared" si="1160"/>
        <v>2020</v>
      </c>
      <c r="R10533" s="116" t="str">
        <f t="shared" si="1158"/>
        <v>20209</v>
      </c>
      <c r="S10533" s="117">
        <v>44095</v>
      </c>
      <c r="T10533" s="118">
        <v>3725.37</v>
      </c>
      <c r="U10533" s="50">
        <f t="shared" si="1159"/>
        <v>3750.2153333333326</v>
      </c>
      <c r="V10533" s="51">
        <f t="shared" si="1161"/>
        <v>3693.3608743169393</v>
      </c>
      <c r="W10533" s="53">
        <f t="shared" si="1162"/>
        <v>0</v>
      </c>
      <c r="X10533" s="53"/>
      <c r="Y10533" s="54" t="str">
        <f t="shared" si="1163"/>
        <v/>
      </c>
    </row>
    <row r="10534" spans="17:25" x14ac:dyDescent="0.25">
      <c r="Q10534" s="47">
        <f t="shared" si="1160"/>
        <v>2020</v>
      </c>
      <c r="R10534" s="116" t="str">
        <f t="shared" si="1158"/>
        <v>20209</v>
      </c>
      <c r="S10534" s="117">
        <v>44096</v>
      </c>
      <c r="T10534" s="118">
        <v>3790.54</v>
      </c>
      <c r="U10534" s="50">
        <f t="shared" si="1159"/>
        <v>3750.2153333333326</v>
      </c>
      <c r="V10534" s="51">
        <f t="shared" si="1161"/>
        <v>3693.3608743169393</v>
      </c>
      <c r="W10534" s="53">
        <f t="shared" si="1162"/>
        <v>1.749356439763039E-2</v>
      </c>
      <c r="X10534" s="53"/>
      <c r="Y10534" s="54" t="str">
        <f t="shared" si="1163"/>
        <v/>
      </c>
    </row>
    <row r="10535" spans="17:25" x14ac:dyDescent="0.25">
      <c r="Q10535" s="47">
        <f t="shared" si="1160"/>
        <v>2020</v>
      </c>
      <c r="R10535" s="116" t="str">
        <f t="shared" si="1158"/>
        <v>20209</v>
      </c>
      <c r="S10535" s="117">
        <v>44097</v>
      </c>
      <c r="T10535" s="118">
        <v>3813.3</v>
      </c>
      <c r="U10535" s="50">
        <f t="shared" si="1159"/>
        <v>3750.2153333333326</v>
      </c>
      <c r="V10535" s="51">
        <f t="shared" si="1161"/>
        <v>3693.3608743169393</v>
      </c>
      <c r="W10535" s="53">
        <f t="shared" si="1162"/>
        <v>6.0044215336074735E-3</v>
      </c>
      <c r="X10535" s="53"/>
      <c r="Y10535" s="54" t="str">
        <f t="shared" si="1163"/>
        <v/>
      </c>
    </row>
    <row r="10536" spans="17:25" x14ac:dyDescent="0.25">
      <c r="Q10536" s="47">
        <f t="shared" si="1160"/>
        <v>2020</v>
      </c>
      <c r="R10536" s="116" t="str">
        <f t="shared" si="1158"/>
        <v>20209</v>
      </c>
      <c r="S10536" s="117">
        <v>44098</v>
      </c>
      <c r="T10536" s="118">
        <v>3863.6</v>
      </c>
      <c r="U10536" s="50">
        <f t="shared" si="1159"/>
        <v>3750.2153333333326</v>
      </c>
      <c r="V10536" s="51">
        <f t="shared" si="1161"/>
        <v>3693.3608743169393</v>
      </c>
      <c r="W10536" s="53">
        <f t="shared" si="1162"/>
        <v>1.3190674743660313E-2</v>
      </c>
      <c r="X10536" s="53"/>
      <c r="Y10536" s="54" t="str">
        <f t="shared" si="1163"/>
        <v/>
      </c>
    </row>
    <row r="10537" spans="17:25" x14ac:dyDescent="0.25">
      <c r="Q10537" s="47">
        <f t="shared" si="1160"/>
        <v>2020</v>
      </c>
      <c r="R10537" s="116" t="str">
        <f t="shared" si="1158"/>
        <v>20209</v>
      </c>
      <c r="S10537" s="117">
        <v>44099</v>
      </c>
      <c r="T10537" s="118">
        <v>3873.8</v>
      </c>
      <c r="U10537" s="50">
        <f t="shared" si="1159"/>
        <v>3750.2153333333326</v>
      </c>
      <c r="V10537" s="51">
        <f t="shared" si="1161"/>
        <v>3693.3608743169393</v>
      </c>
      <c r="W10537" s="53">
        <f t="shared" si="1162"/>
        <v>2.6400248472926435E-3</v>
      </c>
      <c r="X10537" s="53"/>
      <c r="Y10537" s="54" t="str">
        <f t="shared" si="1163"/>
        <v/>
      </c>
    </row>
    <row r="10538" spans="17:25" x14ac:dyDescent="0.25">
      <c r="Q10538" s="47">
        <f t="shared" si="1160"/>
        <v>2020</v>
      </c>
      <c r="R10538" s="116" t="str">
        <f t="shared" si="1158"/>
        <v>20209</v>
      </c>
      <c r="S10538" s="117">
        <v>44100</v>
      </c>
      <c r="T10538" s="118">
        <v>3867.81</v>
      </c>
      <c r="U10538" s="50">
        <f t="shared" si="1159"/>
        <v>3750.2153333333326</v>
      </c>
      <c r="V10538" s="51">
        <f t="shared" si="1161"/>
        <v>3693.3608743169393</v>
      </c>
      <c r="W10538" s="53">
        <f t="shared" si="1162"/>
        <v>-1.5462853012546685E-3</v>
      </c>
      <c r="X10538" s="53"/>
      <c r="Y10538" s="54" t="str">
        <f t="shared" si="1163"/>
        <v/>
      </c>
    </row>
    <row r="10539" spans="17:25" x14ac:dyDescent="0.25">
      <c r="Q10539" s="47">
        <f t="shared" si="1160"/>
        <v>2020</v>
      </c>
      <c r="R10539" s="116" t="str">
        <f t="shared" si="1158"/>
        <v>20209</v>
      </c>
      <c r="S10539" s="117">
        <v>44101</v>
      </c>
      <c r="T10539" s="118">
        <v>3867.81</v>
      </c>
      <c r="U10539" s="50">
        <f t="shared" si="1159"/>
        <v>3750.2153333333326</v>
      </c>
      <c r="V10539" s="51">
        <f t="shared" si="1161"/>
        <v>3693.3608743169393</v>
      </c>
      <c r="W10539" s="53">
        <f t="shared" si="1162"/>
        <v>0</v>
      </c>
      <c r="X10539" s="53"/>
      <c r="Y10539" s="54" t="str">
        <f t="shared" si="1163"/>
        <v/>
      </c>
    </row>
    <row r="10540" spans="17:25" x14ac:dyDescent="0.25">
      <c r="Q10540" s="47">
        <f t="shared" si="1160"/>
        <v>2020</v>
      </c>
      <c r="R10540" s="116" t="str">
        <f t="shared" si="1158"/>
        <v>20209</v>
      </c>
      <c r="S10540" s="117">
        <v>44102</v>
      </c>
      <c r="T10540" s="118">
        <v>3867.81</v>
      </c>
      <c r="U10540" s="50">
        <f t="shared" si="1159"/>
        <v>3750.2153333333326</v>
      </c>
      <c r="V10540" s="51">
        <f t="shared" si="1161"/>
        <v>3693.3608743169393</v>
      </c>
      <c r="W10540" s="53">
        <f t="shared" si="1162"/>
        <v>0</v>
      </c>
      <c r="X10540" s="53"/>
      <c r="Y10540" s="54" t="str">
        <f t="shared" si="1163"/>
        <v/>
      </c>
    </row>
    <row r="10541" spans="17:25" x14ac:dyDescent="0.25">
      <c r="Q10541" s="47">
        <f t="shared" si="1160"/>
        <v>2020</v>
      </c>
      <c r="R10541" s="116" t="str">
        <f t="shared" si="1158"/>
        <v>20209</v>
      </c>
      <c r="S10541" s="117">
        <v>44103</v>
      </c>
      <c r="T10541" s="118">
        <v>3859.9</v>
      </c>
      <c r="U10541" s="50">
        <f t="shared" si="1159"/>
        <v>3750.2153333333326</v>
      </c>
      <c r="V10541" s="51">
        <f t="shared" si="1161"/>
        <v>3693.3608743169393</v>
      </c>
      <c r="W10541" s="53">
        <f t="shared" si="1162"/>
        <v>-2.0450849447102293E-3</v>
      </c>
      <c r="X10541" s="53"/>
      <c r="Y10541" s="54" t="str">
        <f t="shared" si="1163"/>
        <v/>
      </c>
    </row>
    <row r="10542" spans="17:25" x14ac:dyDescent="0.25">
      <c r="Q10542" s="47">
        <f t="shared" si="1160"/>
        <v>2020</v>
      </c>
      <c r="R10542" s="116" t="str">
        <f t="shared" si="1158"/>
        <v>20209</v>
      </c>
      <c r="S10542" s="117">
        <v>44104</v>
      </c>
      <c r="T10542" s="118">
        <v>3878.94</v>
      </c>
      <c r="U10542" s="50">
        <f t="shared" si="1159"/>
        <v>3750.2153333333326</v>
      </c>
      <c r="V10542" s="51">
        <f t="shared" si="1161"/>
        <v>3693.3608743169393</v>
      </c>
      <c r="W10542" s="53">
        <f t="shared" si="1162"/>
        <v>4.9327702790227246E-3</v>
      </c>
      <c r="X10542" s="53"/>
      <c r="Y10542" s="54" t="str">
        <f t="shared" si="1163"/>
        <v/>
      </c>
    </row>
    <row r="10543" spans="17:25" x14ac:dyDescent="0.25">
      <c r="Q10543" s="47">
        <f t="shared" si="1160"/>
        <v>2020</v>
      </c>
      <c r="R10543" s="116" t="str">
        <f t="shared" si="1158"/>
        <v>202010</v>
      </c>
      <c r="S10543" s="117">
        <v>44105</v>
      </c>
      <c r="T10543" s="118">
        <v>3865.47</v>
      </c>
      <c r="U10543" s="50">
        <f t="shared" si="1159"/>
        <v>3833.7883870967744</v>
      </c>
      <c r="V10543" s="51">
        <f t="shared" si="1161"/>
        <v>3693.3608743169393</v>
      </c>
      <c r="W10543" s="53">
        <f t="shared" si="1162"/>
        <v>-3.4725981840399989E-3</v>
      </c>
      <c r="X10543" s="53"/>
      <c r="Y10543" s="54" t="str">
        <f t="shared" si="1163"/>
        <v/>
      </c>
    </row>
    <row r="10544" spans="17:25" x14ac:dyDescent="0.25">
      <c r="Q10544" s="47">
        <f t="shared" si="1160"/>
        <v>2020</v>
      </c>
      <c r="R10544" s="116" t="str">
        <f t="shared" si="1158"/>
        <v>202010</v>
      </c>
      <c r="S10544" s="117">
        <v>44106</v>
      </c>
      <c r="T10544" s="118">
        <v>3842.34</v>
      </c>
      <c r="U10544" s="50">
        <f t="shared" si="1159"/>
        <v>3833.7883870967744</v>
      </c>
      <c r="V10544" s="51">
        <f t="shared" si="1161"/>
        <v>3693.3608743169393</v>
      </c>
      <c r="W10544" s="53">
        <f t="shared" si="1162"/>
        <v>-5.9837484186915368E-3</v>
      </c>
      <c r="X10544" s="53"/>
      <c r="Y10544" s="54" t="str">
        <f t="shared" si="1163"/>
        <v/>
      </c>
    </row>
    <row r="10545" spans="17:25" x14ac:dyDescent="0.25">
      <c r="Q10545" s="47">
        <f t="shared" si="1160"/>
        <v>2020</v>
      </c>
      <c r="R10545" s="116" t="str">
        <f t="shared" si="1158"/>
        <v>202010</v>
      </c>
      <c r="S10545" s="117">
        <v>44107</v>
      </c>
      <c r="T10545" s="118">
        <v>3881.8</v>
      </c>
      <c r="U10545" s="50">
        <f t="shared" si="1159"/>
        <v>3833.7883870967744</v>
      </c>
      <c r="V10545" s="51">
        <f t="shared" si="1161"/>
        <v>3693.3608743169393</v>
      </c>
      <c r="W10545" s="53">
        <f t="shared" si="1162"/>
        <v>1.0269783517335762E-2</v>
      </c>
      <c r="X10545" s="53"/>
      <c r="Y10545" s="54" t="str">
        <f t="shared" si="1163"/>
        <v/>
      </c>
    </row>
    <row r="10546" spans="17:25" x14ac:dyDescent="0.25">
      <c r="Q10546" s="47">
        <f t="shared" si="1160"/>
        <v>2020</v>
      </c>
      <c r="R10546" s="116" t="str">
        <f t="shared" si="1158"/>
        <v>202010</v>
      </c>
      <c r="S10546" s="117">
        <v>44108</v>
      </c>
      <c r="T10546" s="118">
        <v>3881.8</v>
      </c>
      <c r="U10546" s="50">
        <f t="shared" si="1159"/>
        <v>3833.7883870967744</v>
      </c>
      <c r="V10546" s="51">
        <f t="shared" si="1161"/>
        <v>3693.3608743169393</v>
      </c>
      <c r="W10546" s="53">
        <f t="shared" si="1162"/>
        <v>0</v>
      </c>
      <c r="X10546" s="53"/>
      <c r="Y10546" s="54" t="str">
        <f t="shared" si="1163"/>
        <v/>
      </c>
    </row>
    <row r="10547" spans="17:25" x14ac:dyDescent="0.25">
      <c r="Q10547" s="47">
        <f t="shared" si="1160"/>
        <v>2020</v>
      </c>
      <c r="R10547" s="116" t="str">
        <f t="shared" si="1158"/>
        <v>202010</v>
      </c>
      <c r="S10547" s="117">
        <v>44109</v>
      </c>
      <c r="T10547" s="118">
        <v>3881.8</v>
      </c>
      <c r="U10547" s="50">
        <f t="shared" si="1159"/>
        <v>3833.7883870967744</v>
      </c>
      <c r="V10547" s="51">
        <f t="shared" si="1161"/>
        <v>3693.3608743169393</v>
      </c>
      <c r="W10547" s="53">
        <f t="shared" si="1162"/>
        <v>0</v>
      </c>
      <c r="X10547" s="53"/>
      <c r="Y10547" s="54" t="str">
        <f t="shared" si="1163"/>
        <v/>
      </c>
    </row>
    <row r="10548" spans="17:25" x14ac:dyDescent="0.25">
      <c r="Q10548" s="47">
        <f t="shared" si="1160"/>
        <v>2020</v>
      </c>
      <c r="R10548" s="116" t="str">
        <f t="shared" si="1158"/>
        <v>202010</v>
      </c>
      <c r="S10548" s="117">
        <v>44110</v>
      </c>
      <c r="T10548" s="118">
        <v>3843.75</v>
      </c>
      <c r="U10548" s="50">
        <f t="shared" si="1159"/>
        <v>3833.7883870967744</v>
      </c>
      <c r="V10548" s="51">
        <f t="shared" si="1161"/>
        <v>3693.3608743169393</v>
      </c>
      <c r="W10548" s="53">
        <f t="shared" si="1162"/>
        <v>-9.8021536400639819E-3</v>
      </c>
      <c r="X10548" s="53"/>
      <c r="Y10548" s="54" t="str">
        <f t="shared" si="1163"/>
        <v/>
      </c>
    </row>
    <row r="10549" spans="17:25" x14ac:dyDescent="0.25">
      <c r="Q10549" s="47">
        <f t="shared" si="1160"/>
        <v>2020</v>
      </c>
      <c r="R10549" s="116" t="str">
        <f t="shared" si="1158"/>
        <v>202010</v>
      </c>
      <c r="S10549" s="117">
        <v>44111</v>
      </c>
      <c r="T10549" s="118">
        <v>3826.77</v>
      </c>
      <c r="U10549" s="50">
        <f t="shared" si="1159"/>
        <v>3833.7883870967744</v>
      </c>
      <c r="V10549" s="51">
        <f t="shared" si="1161"/>
        <v>3693.3608743169393</v>
      </c>
      <c r="W10549" s="53">
        <f t="shared" si="1162"/>
        <v>-4.4175609756097467E-3</v>
      </c>
      <c r="X10549" s="53"/>
      <c r="Y10549" s="54" t="str">
        <f t="shared" si="1163"/>
        <v/>
      </c>
    </row>
    <row r="10550" spans="17:25" x14ac:dyDescent="0.25">
      <c r="Q10550" s="47">
        <f t="shared" si="1160"/>
        <v>2020</v>
      </c>
      <c r="R10550" s="116" t="str">
        <f t="shared" si="1158"/>
        <v>202010</v>
      </c>
      <c r="S10550" s="117">
        <v>44112</v>
      </c>
      <c r="T10550" s="118">
        <v>3837.79</v>
      </c>
      <c r="U10550" s="50">
        <f t="shared" si="1159"/>
        <v>3833.7883870967744</v>
      </c>
      <c r="V10550" s="51">
        <f t="shared" si="1161"/>
        <v>3693.3608743169393</v>
      </c>
      <c r="W10550" s="53">
        <f t="shared" si="1162"/>
        <v>2.8797131784767949E-3</v>
      </c>
      <c r="X10550" s="53"/>
      <c r="Y10550" s="54" t="str">
        <f t="shared" si="1163"/>
        <v/>
      </c>
    </row>
    <row r="10551" spans="17:25" x14ac:dyDescent="0.25">
      <c r="Q10551" s="47">
        <f t="shared" si="1160"/>
        <v>2020</v>
      </c>
      <c r="R10551" s="116" t="str">
        <f t="shared" si="1158"/>
        <v>202010</v>
      </c>
      <c r="S10551" s="117">
        <v>44113</v>
      </c>
      <c r="T10551" s="118">
        <v>3839.73</v>
      </c>
      <c r="U10551" s="50">
        <f t="shared" si="1159"/>
        <v>3833.7883870967744</v>
      </c>
      <c r="V10551" s="51">
        <f t="shared" si="1161"/>
        <v>3693.3608743169393</v>
      </c>
      <c r="W10551" s="53">
        <f t="shared" si="1162"/>
        <v>5.0549925868792478E-4</v>
      </c>
      <c r="X10551" s="53"/>
      <c r="Y10551" s="54" t="str">
        <f t="shared" si="1163"/>
        <v/>
      </c>
    </row>
    <row r="10552" spans="17:25" x14ac:dyDescent="0.25">
      <c r="Q10552" s="47">
        <f t="shared" si="1160"/>
        <v>2020</v>
      </c>
      <c r="R10552" s="116" t="str">
        <f t="shared" si="1158"/>
        <v>202010</v>
      </c>
      <c r="S10552" s="117">
        <v>44114</v>
      </c>
      <c r="T10552" s="118">
        <v>3824.25</v>
      </c>
      <c r="U10552" s="50">
        <f t="shared" si="1159"/>
        <v>3833.7883870967744</v>
      </c>
      <c r="V10552" s="51">
        <f t="shared" si="1161"/>
        <v>3693.3608743169393</v>
      </c>
      <c r="W10552" s="53">
        <f t="shared" si="1162"/>
        <v>-4.0315334671968683E-3</v>
      </c>
      <c r="X10552" s="53"/>
      <c r="Y10552" s="54" t="str">
        <f t="shared" si="1163"/>
        <v/>
      </c>
    </row>
    <row r="10553" spans="17:25" x14ac:dyDescent="0.25">
      <c r="Q10553" s="47">
        <f t="shared" si="1160"/>
        <v>2020</v>
      </c>
      <c r="R10553" s="116" t="str">
        <f t="shared" si="1158"/>
        <v>202010</v>
      </c>
      <c r="S10553" s="117">
        <v>44115</v>
      </c>
      <c r="T10553" s="118">
        <v>3824.25</v>
      </c>
      <c r="U10553" s="50">
        <f t="shared" si="1159"/>
        <v>3833.7883870967744</v>
      </c>
      <c r="V10553" s="51">
        <f t="shared" si="1161"/>
        <v>3693.3608743169393</v>
      </c>
      <c r="W10553" s="53">
        <f t="shared" si="1162"/>
        <v>0</v>
      </c>
      <c r="X10553" s="53"/>
      <c r="Y10553" s="54" t="str">
        <f t="shared" si="1163"/>
        <v/>
      </c>
    </row>
    <row r="10554" spans="17:25" x14ac:dyDescent="0.25">
      <c r="Q10554" s="47">
        <f t="shared" si="1160"/>
        <v>2020</v>
      </c>
      <c r="R10554" s="116" t="str">
        <f t="shared" si="1158"/>
        <v>202010</v>
      </c>
      <c r="S10554" s="117">
        <v>44116</v>
      </c>
      <c r="T10554" s="118">
        <v>3824.25</v>
      </c>
      <c r="U10554" s="50">
        <f t="shared" si="1159"/>
        <v>3833.7883870967744</v>
      </c>
      <c r="V10554" s="51">
        <f t="shared" si="1161"/>
        <v>3693.3608743169393</v>
      </c>
      <c r="W10554" s="53">
        <f t="shared" si="1162"/>
        <v>0</v>
      </c>
      <c r="X10554" s="53"/>
      <c r="Y10554" s="54" t="str">
        <f t="shared" si="1163"/>
        <v/>
      </c>
    </row>
    <row r="10555" spans="17:25" x14ac:dyDescent="0.25">
      <c r="Q10555" s="47">
        <f t="shared" si="1160"/>
        <v>2020</v>
      </c>
      <c r="R10555" s="116" t="str">
        <f t="shared" si="1158"/>
        <v>202010</v>
      </c>
      <c r="S10555" s="117">
        <v>44117</v>
      </c>
      <c r="T10555" s="118">
        <v>3824.25</v>
      </c>
      <c r="U10555" s="50">
        <f t="shared" si="1159"/>
        <v>3833.7883870967744</v>
      </c>
      <c r="V10555" s="51">
        <f t="shared" si="1161"/>
        <v>3693.3608743169393</v>
      </c>
      <c r="W10555" s="53">
        <f t="shared" si="1162"/>
        <v>0</v>
      </c>
      <c r="X10555" s="53"/>
      <c r="Y10555" s="54" t="str">
        <f t="shared" si="1163"/>
        <v/>
      </c>
    </row>
    <row r="10556" spans="17:25" x14ac:dyDescent="0.25">
      <c r="Q10556" s="47">
        <f t="shared" si="1160"/>
        <v>2020</v>
      </c>
      <c r="R10556" s="116" t="str">
        <f t="shared" si="1158"/>
        <v>202010</v>
      </c>
      <c r="S10556" s="117">
        <v>44118</v>
      </c>
      <c r="T10556" s="118">
        <v>3856.32</v>
      </c>
      <c r="U10556" s="50">
        <f t="shared" si="1159"/>
        <v>3833.7883870967744</v>
      </c>
      <c r="V10556" s="51">
        <f t="shared" si="1161"/>
        <v>3693.3608743169393</v>
      </c>
      <c r="W10556" s="53">
        <f t="shared" si="1162"/>
        <v>8.3859580309864068E-3</v>
      </c>
      <c r="X10556" s="53"/>
      <c r="Y10556" s="54" t="str">
        <f t="shared" si="1163"/>
        <v/>
      </c>
    </row>
    <row r="10557" spans="17:25" x14ac:dyDescent="0.25">
      <c r="Q10557" s="47">
        <f t="shared" si="1160"/>
        <v>2020</v>
      </c>
      <c r="R10557" s="116" t="str">
        <f t="shared" si="1158"/>
        <v>202010</v>
      </c>
      <c r="S10557" s="117">
        <v>44119</v>
      </c>
      <c r="T10557" s="118">
        <v>3843.59</v>
      </c>
      <c r="U10557" s="50">
        <f t="shared" si="1159"/>
        <v>3833.7883870967744</v>
      </c>
      <c r="V10557" s="51">
        <f t="shared" si="1161"/>
        <v>3693.3608743169393</v>
      </c>
      <c r="W10557" s="53">
        <f t="shared" si="1162"/>
        <v>-3.3010745996182589E-3</v>
      </c>
      <c r="X10557" s="53"/>
      <c r="Y10557" s="54" t="str">
        <f t="shared" si="1163"/>
        <v/>
      </c>
    </row>
    <row r="10558" spans="17:25" x14ac:dyDescent="0.25">
      <c r="Q10558" s="47">
        <f t="shared" si="1160"/>
        <v>2020</v>
      </c>
      <c r="R10558" s="116" t="str">
        <f t="shared" si="1158"/>
        <v>202010</v>
      </c>
      <c r="S10558" s="117">
        <v>44120</v>
      </c>
      <c r="T10558" s="118">
        <v>3854.47</v>
      </c>
      <c r="U10558" s="50">
        <f t="shared" si="1159"/>
        <v>3833.7883870967744</v>
      </c>
      <c r="V10558" s="51">
        <f t="shared" si="1161"/>
        <v>3693.3608743169393</v>
      </c>
      <c r="W10558" s="53">
        <f t="shared" si="1162"/>
        <v>2.8306869359113751E-3</v>
      </c>
      <c r="X10558" s="53"/>
      <c r="Y10558" s="54" t="str">
        <f t="shared" si="1163"/>
        <v/>
      </c>
    </row>
    <row r="10559" spans="17:25" x14ac:dyDescent="0.25">
      <c r="Q10559" s="47">
        <f t="shared" si="1160"/>
        <v>2020</v>
      </c>
      <c r="R10559" s="116" t="str">
        <f t="shared" si="1158"/>
        <v>202010</v>
      </c>
      <c r="S10559" s="117">
        <v>44121</v>
      </c>
      <c r="T10559" s="118">
        <v>3846.48</v>
      </c>
      <c r="U10559" s="50">
        <f t="shared" si="1159"/>
        <v>3833.7883870967744</v>
      </c>
      <c r="V10559" s="51">
        <f t="shared" si="1161"/>
        <v>3693.3608743169393</v>
      </c>
      <c r="W10559" s="53">
        <f t="shared" si="1162"/>
        <v>-2.0729179368369488E-3</v>
      </c>
      <c r="X10559" s="53"/>
      <c r="Y10559" s="54" t="str">
        <f t="shared" si="1163"/>
        <v/>
      </c>
    </row>
    <row r="10560" spans="17:25" x14ac:dyDescent="0.25">
      <c r="Q10560" s="47">
        <f t="shared" si="1160"/>
        <v>2020</v>
      </c>
      <c r="R10560" s="116" t="str">
        <f t="shared" si="1158"/>
        <v>202010</v>
      </c>
      <c r="S10560" s="117">
        <v>44122</v>
      </c>
      <c r="T10560" s="118">
        <v>3846.48</v>
      </c>
      <c r="U10560" s="50">
        <f t="shared" si="1159"/>
        <v>3833.7883870967744</v>
      </c>
      <c r="V10560" s="51">
        <f t="shared" si="1161"/>
        <v>3693.3608743169393</v>
      </c>
      <c r="W10560" s="53">
        <f t="shared" si="1162"/>
        <v>0</v>
      </c>
      <c r="X10560" s="53"/>
      <c r="Y10560" s="54" t="str">
        <f t="shared" si="1163"/>
        <v/>
      </c>
    </row>
    <row r="10561" spans="17:25" x14ac:dyDescent="0.25">
      <c r="Q10561" s="47">
        <f t="shared" si="1160"/>
        <v>2020</v>
      </c>
      <c r="R10561" s="116" t="str">
        <f t="shared" si="1158"/>
        <v>202010</v>
      </c>
      <c r="S10561" s="117">
        <v>44123</v>
      </c>
      <c r="T10561" s="118">
        <v>3846.48</v>
      </c>
      <c r="U10561" s="50">
        <f t="shared" si="1159"/>
        <v>3833.7883870967744</v>
      </c>
      <c r="V10561" s="51">
        <f t="shared" si="1161"/>
        <v>3693.3608743169393</v>
      </c>
      <c r="W10561" s="53">
        <f t="shared" si="1162"/>
        <v>0</v>
      </c>
      <c r="X10561" s="53"/>
      <c r="Y10561" s="54" t="str">
        <f t="shared" si="1163"/>
        <v/>
      </c>
    </row>
    <row r="10562" spans="17:25" x14ac:dyDescent="0.25">
      <c r="Q10562" s="47">
        <f t="shared" si="1160"/>
        <v>2020</v>
      </c>
      <c r="R10562" s="116" t="str">
        <f t="shared" si="1158"/>
        <v>202010</v>
      </c>
      <c r="S10562" s="117">
        <v>44124</v>
      </c>
      <c r="T10562" s="118">
        <v>3842.76</v>
      </c>
      <c r="U10562" s="50">
        <f t="shared" si="1159"/>
        <v>3833.7883870967744</v>
      </c>
      <c r="V10562" s="51">
        <f t="shared" si="1161"/>
        <v>3693.3608743169393</v>
      </c>
      <c r="W10562" s="53">
        <f t="shared" si="1162"/>
        <v>-9.6711798839455021E-4</v>
      </c>
      <c r="X10562" s="53"/>
      <c r="Y10562" s="54" t="str">
        <f t="shared" si="1163"/>
        <v/>
      </c>
    </row>
    <row r="10563" spans="17:25" x14ac:dyDescent="0.25">
      <c r="Q10563" s="47">
        <f t="shared" si="1160"/>
        <v>2020</v>
      </c>
      <c r="R10563" s="116" t="str">
        <f t="shared" si="1158"/>
        <v>202010</v>
      </c>
      <c r="S10563" s="117">
        <v>44125</v>
      </c>
      <c r="T10563" s="118">
        <v>3830.79</v>
      </c>
      <c r="U10563" s="50">
        <f t="shared" si="1159"/>
        <v>3833.7883870967744</v>
      </c>
      <c r="V10563" s="51">
        <f t="shared" si="1161"/>
        <v>3693.3608743169393</v>
      </c>
      <c r="W10563" s="53">
        <f t="shared" si="1162"/>
        <v>-3.1149486306717433E-3</v>
      </c>
      <c r="X10563" s="53"/>
      <c r="Y10563" s="54" t="str">
        <f t="shared" si="1163"/>
        <v/>
      </c>
    </row>
    <row r="10564" spans="17:25" x14ac:dyDescent="0.25">
      <c r="Q10564" s="47">
        <f t="shared" si="1160"/>
        <v>2020</v>
      </c>
      <c r="R10564" s="116" t="str">
        <f t="shared" si="1158"/>
        <v>202010</v>
      </c>
      <c r="S10564" s="117">
        <v>44126</v>
      </c>
      <c r="T10564" s="118">
        <v>3784.51</v>
      </c>
      <c r="U10564" s="50">
        <f t="shared" si="1159"/>
        <v>3833.7883870967744</v>
      </c>
      <c r="V10564" s="51">
        <f t="shared" si="1161"/>
        <v>3693.3608743169393</v>
      </c>
      <c r="W10564" s="53">
        <f t="shared" si="1162"/>
        <v>-1.2081058998274496E-2</v>
      </c>
      <c r="X10564" s="53"/>
      <c r="Y10564" s="54" t="str">
        <f t="shared" si="1163"/>
        <v/>
      </c>
    </row>
    <row r="10565" spans="17:25" x14ac:dyDescent="0.25">
      <c r="Q10565" s="47">
        <f t="shared" si="1160"/>
        <v>2020</v>
      </c>
      <c r="R10565" s="116" t="str">
        <f t="shared" si="1158"/>
        <v>202010</v>
      </c>
      <c r="S10565" s="117">
        <v>44127</v>
      </c>
      <c r="T10565" s="118">
        <v>3776.73</v>
      </c>
      <c r="U10565" s="50">
        <f t="shared" si="1159"/>
        <v>3833.7883870967744</v>
      </c>
      <c r="V10565" s="51">
        <f t="shared" si="1161"/>
        <v>3693.3608743169393</v>
      </c>
      <c r="W10565" s="53">
        <f t="shared" si="1162"/>
        <v>-2.0557483003084132E-3</v>
      </c>
      <c r="X10565" s="53"/>
      <c r="Y10565" s="54" t="str">
        <f t="shared" si="1163"/>
        <v/>
      </c>
    </row>
    <row r="10566" spans="17:25" x14ac:dyDescent="0.25">
      <c r="Q10566" s="47">
        <f t="shared" si="1160"/>
        <v>2020</v>
      </c>
      <c r="R10566" s="116" t="str">
        <f t="shared" si="1158"/>
        <v>202010</v>
      </c>
      <c r="S10566" s="117">
        <v>44128</v>
      </c>
      <c r="T10566" s="118">
        <v>3782.66</v>
      </c>
      <c r="U10566" s="50">
        <f t="shared" si="1159"/>
        <v>3833.7883870967744</v>
      </c>
      <c r="V10566" s="51">
        <f t="shared" si="1161"/>
        <v>3693.3608743169393</v>
      </c>
      <c r="W10566" s="53">
        <f t="shared" si="1162"/>
        <v>1.5701413656787899E-3</v>
      </c>
      <c r="X10566" s="53"/>
      <c r="Y10566" s="54" t="str">
        <f t="shared" si="1163"/>
        <v/>
      </c>
    </row>
    <row r="10567" spans="17:25" x14ac:dyDescent="0.25">
      <c r="Q10567" s="47">
        <f t="shared" si="1160"/>
        <v>2020</v>
      </c>
      <c r="R10567" s="116" t="str">
        <f t="shared" ref="R10567:R10630" si="1164">+YEAR(S10567)&amp;MONTH(S10567)</f>
        <v>202010</v>
      </c>
      <c r="S10567" s="117">
        <v>44129</v>
      </c>
      <c r="T10567" s="118">
        <v>3782.66</v>
      </c>
      <c r="U10567" s="50">
        <f t="shared" ref="U10567:U10630" si="1165">+AVERAGEIF($R$3:$R$12000,R10567,$T$3:$T$12000)</f>
        <v>3833.7883870967744</v>
      </c>
      <c r="V10567" s="51">
        <f t="shared" si="1161"/>
        <v>3693.3608743169393</v>
      </c>
      <c r="W10567" s="53">
        <f t="shared" si="1162"/>
        <v>0</v>
      </c>
      <c r="X10567" s="53"/>
      <c r="Y10567" s="54" t="str">
        <f t="shared" si="1163"/>
        <v/>
      </c>
    </row>
    <row r="10568" spans="17:25" x14ac:dyDescent="0.25">
      <c r="Q10568" s="47">
        <f t="shared" ref="Q10568:Q10631" si="1166">+YEAR(S10568)</f>
        <v>2020</v>
      </c>
      <c r="R10568" s="116" t="str">
        <f t="shared" si="1164"/>
        <v>202010</v>
      </c>
      <c r="S10568" s="117">
        <v>44130</v>
      </c>
      <c r="T10568" s="118">
        <v>3782.66</v>
      </c>
      <c r="U10568" s="50">
        <f t="shared" si="1165"/>
        <v>3833.7883870967744</v>
      </c>
      <c r="V10568" s="51">
        <f t="shared" ref="V10568:V10631" si="1167">+AVERAGEIF($Q$3:$Q$12000,Q10568,$T$3:$T$12000)</f>
        <v>3693.3608743169393</v>
      </c>
      <c r="W10568" s="53">
        <f t="shared" si="1162"/>
        <v>0</v>
      </c>
      <c r="X10568" s="53"/>
      <c r="Y10568" s="54" t="str">
        <f t="shared" si="1163"/>
        <v/>
      </c>
    </row>
    <row r="10569" spans="17:25" x14ac:dyDescent="0.25">
      <c r="Q10569" s="47">
        <f t="shared" si="1166"/>
        <v>2020</v>
      </c>
      <c r="R10569" s="116" t="str">
        <f t="shared" si="1164"/>
        <v>202010</v>
      </c>
      <c r="S10569" s="117">
        <v>44131</v>
      </c>
      <c r="T10569" s="118">
        <v>3812.82</v>
      </c>
      <c r="U10569" s="50">
        <f t="shared" si="1165"/>
        <v>3833.7883870967744</v>
      </c>
      <c r="V10569" s="51">
        <f t="shared" si="1167"/>
        <v>3693.3608743169393</v>
      </c>
      <c r="W10569" s="53">
        <f t="shared" ref="W10569:W10632" si="1168">+T10569/T10568-1</f>
        <v>7.9732251907389529E-3</v>
      </c>
      <c r="X10569" s="53"/>
      <c r="Y10569" s="54" t="str">
        <f t="shared" ref="Y10569:Y10632" si="1169">+IF(V10569=V10568,"",V10569/V10568-1)</f>
        <v/>
      </c>
    </row>
    <row r="10570" spans="17:25" x14ac:dyDescent="0.25">
      <c r="Q10570" s="47">
        <f t="shared" si="1166"/>
        <v>2020</v>
      </c>
      <c r="R10570" s="116" t="str">
        <f t="shared" si="1164"/>
        <v>202010</v>
      </c>
      <c r="S10570" s="117">
        <v>44132</v>
      </c>
      <c r="T10570" s="118">
        <v>3810.23</v>
      </c>
      <c r="U10570" s="50">
        <f t="shared" si="1165"/>
        <v>3833.7883870967744</v>
      </c>
      <c r="V10570" s="51">
        <f t="shared" si="1167"/>
        <v>3693.3608743169393</v>
      </c>
      <c r="W10570" s="53">
        <f t="shared" si="1168"/>
        <v>-6.7928724670984764E-4</v>
      </c>
      <c r="X10570" s="53"/>
      <c r="Y10570" s="54" t="str">
        <f t="shared" si="1169"/>
        <v/>
      </c>
    </row>
    <row r="10571" spans="17:25" x14ac:dyDescent="0.25">
      <c r="Q10571" s="47">
        <f t="shared" si="1166"/>
        <v>2020</v>
      </c>
      <c r="R10571" s="116" t="str">
        <f t="shared" si="1164"/>
        <v>202010</v>
      </c>
      <c r="S10571" s="117">
        <v>44133</v>
      </c>
      <c r="T10571" s="118">
        <v>3841.46</v>
      </c>
      <c r="U10571" s="50">
        <f t="shared" si="1165"/>
        <v>3833.7883870967744</v>
      </c>
      <c r="V10571" s="51">
        <f t="shared" si="1167"/>
        <v>3693.3608743169393</v>
      </c>
      <c r="W10571" s="53">
        <f t="shared" si="1168"/>
        <v>8.1963556005806293E-3</v>
      </c>
      <c r="X10571" s="53"/>
      <c r="Y10571" s="54" t="str">
        <f t="shared" si="1169"/>
        <v/>
      </c>
    </row>
    <row r="10572" spans="17:25" x14ac:dyDescent="0.25">
      <c r="Q10572" s="47">
        <f t="shared" si="1166"/>
        <v>2020</v>
      </c>
      <c r="R10572" s="116" t="str">
        <f t="shared" si="1164"/>
        <v>202010</v>
      </c>
      <c r="S10572" s="117">
        <v>44134</v>
      </c>
      <c r="T10572" s="118">
        <v>3849.53</v>
      </c>
      <c r="U10572" s="50">
        <f t="shared" si="1165"/>
        <v>3833.7883870967744</v>
      </c>
      <c r="V10572" s="51">
        <f t="shared" si="1167"/>
        <v>3693.3608743169393</v>
      </c>
      <c r="W10572" s="53">
        <f t="shared" si="1168"/>
        <v>2.1007637721075501E-3</v>
      </c>
      <c r="X10572" s="53"/>
      <c r="Y10572" s="54" t="str">
        <f t="shared" si="1169"/>
        <v/>
      </c>
    </row>
    <row r="10573" spans="17:25" x14ac:dyDescent="0.25">
      <c r="Q10573" s="47">
        <f t="shared" si="1166"/>
        <v>2020</v>
      </c>
      <c r="R10573" s="116" t="str">
        <f t="shared" si="1164"/>
        <v>202010</v>
      </c>
      <c r="S10573" s="117">
        <v>44135</v>
      </c>
      <c r="T10573" s="118">
        <v>3858.56</v>
      </c>
      <c r="U10573" s="50">
        <f t="shared" si="1165"/>
        <v>3833.7883870967744</v>
      </c>
      <c r="V10573" s="51">
        <f t="shared" si="1167"/>
        <v>3693.3608743169393</v>
      </c>
      <c r="W10573" s="53">
        <f t="shared" si="1168"/>
        <v>2.3457409086302672E-3</v>
      </c>
      <c r="X10573" s="53"/>
      <c r="Y10573" s="54" t="str">
        <f t="shared" si="1169"/>
        <v/>
      </c>
    </row>
    <row r="10574" spans="17:25" x14ac:dyDescent="0.25">
      <c r="Q10574" s="47">
        <f t="shared" si="1166"/>
        <v>2020</v>
      </c>
      <c r="R10574" s="116" t="str">
        <f t="shared" si="1164"/>
        <v>202011</v>
      </c>
      <c r="S10574" s="117">
        <v>44136</v>
      </c>
      <c r="T10574" s="118">
        <v>3858.56</v>
      </c>
      <c r="U10574" s="50">
        <f t="shared" si="1165"/>
        <v>3685.6266666666661</v>
      </c>
      <c r="V10574" s="51">
        <f t="shared" si="1167"/>
        <v>3693.3608743169393</v>
      </c>
      <c r="W10574" s="53">
        <f t="shared" si="1168"/>
        <v>0</v>
      </c>
      <c r="X10574" s="53"/>
      <c r="Y10574" s="54" t="str">
        <f t="shared" si="1169"/>
        <v/>
      </c>
    </row>
    <row r="10575" spans="17:25" x14ac:dyDescent="0.25">
      <c r="Q10575" s="47">
        <f t="shared" si="1166"/>
        <v>2020</v>
      </c>
      <c r="R10575" s="116" t="str">
        <f t="shared" si="1164"/>
        <v>202011</v>
      </c>
      <c r="S10575" s="117">
        <v>44137</v>
      </c>
      <c r="T10575" s="118">
        <v>3858.56</v>
      </c>
      <c r="U10575" s="50">
        <f t="shared" si="1165"/>
        <v>3685.6266666666661</v>
      </c>
      <c r="V10575" s="51">
        <f t="shared" si="1167"/>
        <v>3693.3608743169393</v>
      </c>
      <c r="W10575" s="53">
        <f t="shared" si="1168"/>
        <v>0</v>
      </c>
      <c r="X10575" s="53"/>
      <c r="Y10575" s="54" t="str">
        <f t="shared" si="1169"/>
        <v/>
      </c>
    </row>
    <row r="10576" spans="17:25" x14ac:dyDescent="0.25">
      <c r="Q10576" s="47">
        <f t="shared" si="1166"/>
        <v>2020</v>
      </c>
      <c r="R10576" s="116" t="str">
        <f t="shared" si="1164"/>
        <v>202011</v>
      </c>
      <c r="S10576" s="117">
        <v>44138</v>
      </c>
      <c r="T10576" s="118">
        <v>3858.56</v>
      </c>
      <c r="U10576" s="50">
        <f t="shared" si="1165"/>
        <v>3685.6266666666661</v>
      </c>
      <c r="V10576" s="51">
        <f t="shared" si="1167"/>
        <v>3693.3608743169393</v>
      </c>
      <c r="W10576" s="53">
        <f t="shared" si="1168"/>
        <v>0</v>
      </c>
      <c r="X10576" s="53"/>
      <c r="Y10576" s="54" t="str">
        <f t="shared" si="1169"/>
        <v/>
      </c>
    </row>
    <row r="10577" spans="17:25" x14ac:dyDescent="0.25">
      <c r="Q10577" s="47">
        <f t="shared" si="1166"/>
        <v>2020</v>
      </c>
      <c r="R10577" s="116" t="str">
        <f t="shared" si="1164"/>
        <v>202011</v>
      </c>
      <c r="S10577" s="117">
        <v>44139</v>
      </c>
      <c r="T10577" s="118">
        <v>3823.45</v>
      </c>
      <c r="U10577" s="50">
        <f t="shared" si="1165"/>
        <v>3685.6266666666661</v>
      </c>
      <c r="V10577" s="51">
        <f t="shared" si="1167"/>
        <v>3693.3608743169393</v>
      </c>
      <c r="W10577" s="53">
        <f t="shared" si="1168"/>
        <v>-9.0992494609388741E-3</v>
      </c>
      <c r="X10577" s="53"/>
      <c r="Y10577" s="54" t="str">
        <f t="shared" si="1169"/>
        <v/>
      </c>
    </row>
    <row r="10578" spans="17:25" x14ac:dyDescent="0.25">
      <c r="Q10578" s="47">
        <f t="shared" si="1166"/>
        <v>2020</v>
      </c>
      <c r="R10578" s="116" t="str">
        <f t="shared" si="1164"/>
        <v>202011</v>
      </c>
      <c r="S10578" s="117">
        <v>44140</v>
      </c>
      <c r="T10578" s="118">
        <v>3807.13</v>
      </c>
      <c r="U10578" s="50">
        <f t="shared" si="1165"/>
        <v>3685.6266666666661</v>
      </c>
      <c r="V10578" s="51">
        <f t="shared" si="1167"/>
        <v>3693.3608743169393</v>
      </c>
      <c r="W10578" s="53">
        <f t="shared" si="1168"/>
        <v>-4.2683963436163097E-3</v>
      </c>
      <c r="X10578" s="53"/>
      <c r="Y10578" s="54" t="str">
        <f t="shared" si="1169"/>
        <v/>
      </c>
    </row>
    <row r="10579" spans="17:25" x14ac:dyDescent="0.25">
      <c r="Q10579" s="47">
        <f t="shared" si="1166"/>
        <v>2020</v>
      </c>
      <c r="R10579" s="116" t="str">
        <f t="shared" si="1164"/>
        <v>202011</v>
      </c>
      <c r="S10579" s="117">
        <v>44141</v>
      </c>
      <c r="T10579" s="118">
        <v>3763.82</v>
      </c>
      <c r="U10579" s="50">
        <f t="shared" si="1165"/>
        <v>3685.6266666666661</v>
      </c>
      <c r="V10579" s="51">
        <f t="shared" si="1167"/>
        <v>3693.3608743169393</v>
      </c>
      <c r="W10579" s="53">
        <f t="shared" si="1168"/>
        <v>-1.1376023408709468E-2</v>
      </c>
      <c r="X10579" s="53"/>
      <c r="Y10579" s="54" t="str">
        <f t="shared" si="1169"/>
        <v/>
      </c>
    </row>
    <row r="10580" spans="17:25" x14ac:dyDescent="0.25">
      <c r="Q10580" s="47">
        <f t="shared" si="1166"/>
        <v>2020</v>
      </c>
      <c r="R10580" s="116" t="str">
        <f t="shared" si="1164"/>
        <v>202011</v>
      </c>
      <c r="S10580" s="117">
        <v>44142</v>
      </c>
      <c r="T10580" s="118">
        <v>3738.19</v>
      </c>
      <c r="U10580" s="50">
        <f t="shared" si="1165"/>
        <v>3685.6266666666661</v>
      </c>
      <c r="V10580" s="51">
        <f t="shared" si="1167"/>
        <v>3693.3608743169393</v>
      </c>
      <c r="W10580" s="53">
        <f t="shared" si="1168"/>
        <v>-6.8095711272059267E-3</v>
      </c>
      <c r="X10580" s="53"/>
      <c r="Y10580" s="54" t="str">
        <f t="shared" si="1169"/>
        <v/>
      </c>
    </row>
    <row r="10581" spans="17:25" x14ac:dyDescent="0.25">
      <c r="Q10581" s="47">
        <f t="shared" si="1166"/>
        <v>2020</v>
      </c>
      <c r="R10581" s="116" t="str">
        <f t="shared" si="1164"/>
        <v>202011</v>
      </c>
      <c r="S10581" s="117">
        <v>44143</v>
      </c>
      <c r="T10581" s="118">
        <v>3738.19</v>
      </c>
      <c r="U10581" s="50">
        <f t="shared" si="1165"/>
        <v>3685.6266666666661</v>
      </c>
      <c r="V10581" s="51">
        <f t="shared" si="1167"/>
        <v>3693.3608743169393</v>
      </c>
      <c r="W10581" s="53">
        <f t="shared" si="1168"/>
        <v>0</v>
      </c>
      <c r="X10581" s="53"/>
      <c r="Y10581" s="54" t="str">
        <f t="shared" si="1169"/>
        <v/>
      </c>
    </row>
    <row r="10582" spans="17:25" x14ac:dyDescent="0.25">
      <c r="Q10582" s="47">
        <f t="shared" si="1166"/>
        <v>2020</v>
      </c>
      <c r="R10582" s="116" t="str">
        <f t="shared" si="1164"/>
        <v>202011</v>
      </c>
      <c r="S10582" s="117">
        <v>44144</v>
      </c>
      <c r="T10582" s="118">
        <v>3738.19</v>
      </c>
      <c r="U10582" s="50">
        <f t="shared" si="1165"/>
        <v>3685.6266666666661</v>
      </c>
      <c r="V10582" s="51">
        <f t="shared" si="1167"/>
        <v>3693.3608743169393</v>
      </c>
      <c r="W10582" s="53">
        <f t="shared" si="1168"/>
        <v>0</v>
      </c>
      <c r="X10582" s="53"/>
      <c r="Y10582" s="54" t="str">
        <f t="shared" si="1169"/>
        <v/>
      </c>
    </row>
    <row r="10583" spans="17:25" x14ac:dyDescent="0.25">
      <c r="Q10583" s="47">
        <f t="shared" si="1166"/>
        <v>2020</v>
      </c>
      <c r="R10583" s="116" t="str">
        <f t="shared" si="1164"/>
        <v>202011</v>
      </c>
      <c r="S10583" s="117">
        <v>44145</v>
      </c>
      <c r="T10583" s="118">
        <v>3646.15</v>
      </c>
      <c r="U10583" s="50">
        <f t="shared" si="1165"/>
        <v>3685.6266666666661</v>
      </c>
      <c r="V10583" s="51">
        <f t="shared" si="1167"/>
        <v>3693.3608743169393</v>
      </c>
      <c r="W10583" s="53">
        <f t="shared" si="1168"/>
        <v>-2.4621541441178785E-2</v>
      </c>
      <c r="X10583" s="53"/>
      <c r="Y10583" s="54" t="str">
        <f t="shared" si="1169"/>
        <v/>
      </c>
    </row>
    <row r="10584" spans="17:25" x14ac:dyDescent="0.25">
      <c r="Q10584" s="47">
        <f t="shared" si="1166"/>
        <v>2020</v>
      </c>
      <c r="R10584" s="116" t="str">
        <f t="shared" si="1164"/>
        <v>202011</v>
      </c>
      <c r="S10584" s="117">
        <v>44146</v>
      </c>
      <c r="T10584" s="118">
        <v>3650.5</v>
      </c>
      <c r="U10584" s="50">
        <f t="shared" si="1165"/>
        <v>3685.6266666666661</v>
      </c>
      <c r="V10584" s="51">
        <f t="shared" si="1167"/>
        <v>3693.3608743169393</v>
      </c>
      <c r="W10584" s="53">
        <f t="shared" si="1168"/>
        <v>1.1930392331638284E-3</v>
      </c>
      <c r="X10584" s="53"/>
      <c r="Y10584" s="54" t="str">
        <f t="shared" si="1169"/>
        <v/>
      </c>
    </row>
    <row r="10585" spans="17:25" x14ac:dyDescent="0.25">
      <c r="Q10585" s="47">
        <f t="shared" si="1166"/>
        <v>2020</v>
      </c>
      <c r="R10585" s="116" t="str">
        <f t="shared" si="1164"/>
        <v>202011</v>
      </c>
      <c r="S10585" s="117">
        <v>44147</v>
      </c>
      <c r="T10585" s="118">
        <v>3650.5</v>
      </c>
      <c r="U10585" s="50">
        <f t="shared" si="1165"/>
        <v>3685.6266666666661</v>
      </c>
      <c r="V10585" s="51">
        <f t="shared" si="1167"/>
        <v>3693.3608743169393</v>
      </c>
      <c r="W10585" s="53">
        <f t="shared" si="1168"/>
        <v>0</v>
      </c>
      <c r="X10585" s="53"/>
      <c r="Y10585" s="54" t="str">
        <f t="shared" si="1169"/>
        <v/>
      </c>
    </row>
    <row r="10586" spans="17:25" x14ac:dyDescent="0.25">
      <c r="Q10586" s="47">
        <f t="shared" si="1166"/>
        <v>2020</v>
      </c>
      <c r="R10586" s="116" t="str">
        <f t="shared" si="1164"/>
        <v>202011</v>
      </c>
      <c r="S10586" s="117">
        <v>44148</v>
      </c>
      <c r="T10586" s="118">
        <v>3646.22</v>
      </c>
      <c r="U10586" s="50">
        <f t="shared" si="1165"/>
        <v>3685.6266666666661</v>
      </c>
      <c r="V10586" s="51">
        <f t="shared" si="1167"/>
        <v>3693.3608743169393</v>
      </c>
      <c r="W10586" s="53">
        <f t="shared" si="1168"/>
        <v>-1.1724421312149236E-3</v>
      </c>
      <c r="X10586" s="53"/>
      <c r="Y10586" s="54" t="str">
        <f t="shared" si="1169"/>
        <v/>
      </c>
    </row>
    <row r="10587" spans="17:25" x14ac:dyDescent="0.25">
      <c r="Q10587" s="47">
        <f t="shared" si="1166"/>
        <v>2020</v>
      </c>
      <c r="R10587" s="116" t="str">
        <f t="shared" si="1164"/>
        <v>202011</v>
      </c>
      <c r="S10587" s="117">
        <v>44149</v>
      </c>
      <c r="T10587" s="118">
        <v>3639.95</v>
      </c>
      <c r="U10587" s="50">
        <f t="shared" si="1165"/>
        <v>3685.6266666666661</v>
      </c>
      <c r="V10587" s="51">
        <f t="shared" si="1167"/>
        <v>3693.3608743169393</v>
      </c>
      <c r="W10587" s="53">
        <f t="shared" si="1168"/>
        <v>-1.7195890538694858E-3</v>
      </c>
      <c r="X10587" s="53"/>
      <c r="Y10587" s="54" t="str">
        <f t="shared" si="1169"/>
        <v/>
      </c>
    </row>
    <row r="10588" spans="17:25" x14ac:dyDescent="0.25">
      <c r="Q10588" s="47">
        <f t="shared" si="1166"/>
        <v>2020</v>
      </c>
      <c r="R10588" s="116" t="str">
        <f t="shared" si="1164"/>
        <v>202011</v>
      </c>
      <c r="S10588" s="117">
        <v>44150</v>
      </c>
      <c r="T10588" s="118">
        <v>3639.95</v>
      </c>
      <c r="U10588" s="50">
        <f t="shared" si="1165"/>
        <v>3685.6266666666661</v>
      </c>
      <c r="V10588" s="51">
        <f t="shared" si="1167"/>
        <v>3693.3608743169393</v>
      </c>
      <c r="W10588" s="53">
        <f t="shared" si="1168"/>
        <v>0</v>
      </c>
      <c r="X10588" s="53"/>
      <c r="Y10588" s="54" t="str">
        <f t="shared" si="1169"/>
        <v/>
      </c>
    </row>
    <row r="10589" spans="17:25" x14ac:dyDescent="0.25">
      <c r="Q10589" s="47">
        <f t="shared" si="1166"/>
        <v>2020</v>
      </c>
      <c r="R10589" s="116" t="str">
        <f t="shared" si="1164"/>
        <v>202011</v>
      </c>
      <c r="S10589" s="117">
        <v>44151</v>
      </c>
      <c r="T10589" s="118">
        <v>3639.95</v>
      </c>
      <c r="U10589" s="50">
        <f t="shared" si="1165"/>
        <v>3685.6266666666661</v>
      </c>
      <c r="V10589" s="51">
        <f t="shared" si="1167"/>
        <v>3693.3608743169393</v>
      </c>
      <c r="W10589" s="53">
        <f t="shared" si="1168"/>
        <v>0</v>
      </c>
      <c r="X10589" s="53"/>
      <c r="Y10589" s="54" t="str">
        <f t="shared" si="1169"/>
        <v/>
      </c>
    </row>
    <row r="10590" spans="17:25" x14ac:dyDescent="0.25">
      <c r="Q10590" s="47">
        <f t="shared" si="1166"/>
        <v>2020</v>
      </c>
      <c r="R10590" s="116" t="str">
        <f t="shared" si="1164"/>
        <v>202011</v>
      </c>
      <c r="S10590" s="117">
        <v>44152</v>
      </c>
      <c r="T10590" s="118">
        <v>3639.95</v>
      </c>
      <c r="U10590" s="50">
        <f t="shared" si="1165"/>
        <v>3685.6266666666661</v>
      </c>
      <c r="V10590" s="51">
        <f t="shared" si="1167"/>
        <v>3693.3608743169393</v>
      </c>
      <c r="W10590" s="53">
        <f t="shared" si="1168"/>
        <v>0</v>
      </c>
      <c r="X10590" s="53"/>
      <c r="Y10590" s="54" t="str">
        <f t="shared" si="1169"/>
        <v/>
      </c>
    </row>
    <row r="10591" spans="17:25" x14ac:dyDescent="0.25">
      <c r="Q10591" s="47">
        <f t="shared" si="1166"/>
        <v>2020</v>
      </c>
      <c r="R10591" s="116" t="str">
        <f t="shared" si="1164"/>
        <v>202011</v>
      </c>
      <c r="S10591" s="117">
        <v>44153</v>
      </c>
      <c r="T10591" s="118">
        <v>3635.19</v>
      </c>
      <c r="U10591" s="50">
        <f t="shared" si="1165"/>
        <v>3685.6266666666661</v>
      </c>
      <c r="V10591" s="51">
        <f t="shared" si="1167"/>
        <v>3693.3608743169393</v>
      </c>
      <c r="W10591" s="53">
        <f t="shared" si="1168"/>
        <v>-1.307710270745388E-3</v>
      </c>
      <c r="X10591" s="53"/>
      <c r="Y10591" s="54" t="str">
        <f t="shared" si="1169"/>
        <v/>
      </c>
    </row>
    <row r="10592" spans="17:25" x14ac:dyDescent="0.25">
      <c r="Q10592" s="47">
        <f t="shared" si="1166"/>
        <v>2020</v>
      </c>
      <c r="R10592" s="116" t="str">
        <f t="shared" si="1164"/>
        <v>202011</v>
      </c>
      <c r="S10592" s="117">
        <v>44154</v>
      </c>
      <c r="T10592" s="118">
        <v>3647.73</v>
      </c>
      <c r="U10592" s="50">
        <f t="shared" si="1165"/>
        <v>3685.6266666666661</v>
      </c>
      <c r="V10592" s="51">
        <f t="shared" si="1167"/>
        <v>3693.3608743169393</v>
      </c>
      <c r="W10592" s="53">
        <f t="shared" si="1168"/>
        <v>3.4496133627128778E-3</v>
      </c>
      <c r="X10592" s="53"/>
      <c r="Y10592" s="54" t="str">
        <f t="shared" si="1169"/>
        <v/>
      </c>
    </row>
    <row r="10593" spans="17:25" x14ac:dyDescent="0.25">
      <c r="Q10593" s="47">
        <f t="shared" si="1166"/>
        <v>2020</v>
      </c>
      <c r="R10593" s="116" t="str">
        <f t="shared" si="1164"/>
        <v>202011</v>
      </c>
      <c r="S10593" s="117">
        <v>44155</v>
      </c>
      <c r="T10593" s="118">
        <v>3647.1</v>
      </c>
      <c r="U10593" s="50">
        <f t="shared" si="1165"/>
        <v>3685.6266666666661</v>
      </c>
      <c r="V10593" s="51">
        <f t="shared" si="1167"/>
        <v>3693.3608743169393</v>
      </c>
      <c r="W10593" s="53">
        <f t="shared" si="1168"/>
        <v>-1.727101512447593E-4</v>
      </c>
      <c r="X10593" s="53"/>
      <c r="Y10593" s="54" t="str">
        <f t="shared" si="1169"/>
        <v/>
      </c>
    </row>
    <row r="10594" spans="17:25" x14ac:dyDescent="0.25">
      <c r="Q10594" s="47">
        <f t="shared" si="1166"/>
        <v>2020</v>
      </c>
      <c r="R10594" s="116" t="str">
        <f t="shared" si="1164"/>
        <v>202011</v>
      </c>
      <c r="S10594" s="117">
        <v>44156</v>
      </c>
      <c r="T10594" s="118">
        <v>3649.9</v>
      </c>
      <c r="U10594" s="50">
        <f t="shared" si="1165"/>
        <v>3685.6266666666661</v>
      </c>
      <c r="V10594" s="51">
        <f t="shared" si="1167"/>
        <v>3693.3608743169393</v>
      </c>
      <c r="W10594" s="53">
        <f t="shared" si="1168"/>
        <v>7.6773326752777038E-4</v>
      </c>
      <c r="X10594" s="53"/>
      <c r="Y10594" s="54" t="str">
        <f t="shared" si="1169"/>
        <v/>
      </c>
    </row>
    <row r="10595" spans="17:25" x14ac:dyDescent="0.25">
      <c r="Q10595" s="47">
        <f t="shared" si="1166"/>
        <v>2020</v>
      </c>
      <c r="R10595" s="116" t="str">
        <f t="shared" si="1164"/>
        <v>202011</v>
      </c>
      <c r="S10595" s="117">
        <v>44157</v>
      </c>
      <c r="T10595" s="118">
        <v>3649.9</v>
      </c>
      <c r="U10595" s="50">
        <f t="shared" si="1165"/>
        <v>3685.6266666666661</v>
      </c>
      <c r="V10595" s="51">
        <f t="shared" si="1167"/>
        <v>3693.3608743169393</v>
      </c>
      <c r="W10595" s="53">
        <f t="shared" si="1168"/>
        <v>0</v>
      </c>
      <c r="X10595" s="53"/>
      <c r="Y10595" s="54" t="str">
        <f t="shared" si="1169"/>
        <v/>
      </c>
    </row>
    <row r="10596" spans="17:25" x14ac:dyDescent="0.25">
      <c r="Q10596" s="47">
        <f t="shared" si="1166"/>
        <v>2020</v>
      </c>
      <c r="R10596" s="116" t="str">
        <f t="shared" si="1164"/>
        <v>202011</v>
      </c>
      <c r="S10596" s="117">
        <v>44158</v>
      </c>
      <c r="T10596" s="118">
        <v>3649.9</v>
      </c>
      <c r="U10596" s="50">
        <f t="shared" si="1165"/>
        <v>3685.6266666666661</v>
      </c>
      <c r="V10596" s="51">
        <f t="shared" si="1167"/>
        <v>3693.3608743169393</v>
      </c>
      <c r="W10596" s="53">
        <f t="shared" si="1168"/>
        <v>0</v>
      </c>
      <c r="X10596" s="53"/>
      <c r="Y10596" s="54" t="str">
        <f t="shared" si="1169"/>
        <v/>
      </c>
    </row>
    <row r="10597" spans="17:25" x14ac:dyDescent="0.25">
      <c r="Q10597" s="47">
        <f t="shared" si="1166"/>
        <v>2020</v>
      </c>
      <c r="R10597" s="116" t="str">
        <f t="shared" si="1164"/>
        <v>202011</v>
      </c>
      <c r="S10597" s="117">
        <v>44159</v>
      </c>
      <c r="T10597" s="118">
        <v>3632.92</v>
      </c>
      <c r="U10597" s="50">
        <f t="shared" si="1165"/>
        <v>3685.6266666666661</v>
      </c>
      <c r="V10597" s="51">
        <f t="shared" si="1167"/>
        <v>3693.3608743169393</v>
      </c>
      <c r="W10597" s="53">
        <f t="shared" si="1168"/>
        <v>-4.652182251568493E-3</v>
      </c>
      <c r="X10597" s="53"/>
      <c r="Y10597" s="54" t="str">
        <f t="shared" si="1169"/>
        <v/>
      </c>
    </row>
    <row r="10598" spans="17:25" x14ac:dyDescent="0.25">
      <c r="Q10598" s="47">
        <f t="shared" si="1166"/>
        <v>2020</v>
      </c>
      <c r="R10598" s="116" t="str">
        <f t="shared" si="1164"/>
        <v>202011</v>
      </c>
      <c r="S10598" s="117">
        <v>44160</v>
      </c>
      <c r="T10598" s="118">
        <v>3643.24</v>
      </c>
      <c r="U10598" s="50">
        <f t="shared" si="1165"/>
        <v>3685.6266666666661</v>
      </c>
      <c r="V10598" s="51">
        <f t="shared" si="1167"/>
        <v>3693.3608743169393</v>
      </c>
      <c r="W10598" s="53">
        <f t="shared" si="1168"/>
        <v>2.8406901335564783E-3</v>
      </c>
      <c r="X10598" s="53"/>
      <c r="Y10598" s="54" t="str">
        <f t="shared" si="1169"/>
        <v/>
      </c>
    </row>
    <row r="10599" spans="17:25" x14ac:dyDescent="0.25">
      <c r="Q10599" s="47">
        <f t="shared" si="1166"/>
        <v>2020</v>
      </c>
      <c r="R10599" s="116" t="str">
        <f t="shared" si="1164"/>
        <v>202011</v>
      </c>
      <c r="S10599" s="117">
        <v>44161</v>
      </c>
      <c r="T10599" s="118">
        <v>3620.39</v>
      </c>
      <c r="U10599" s="50">
        <f t="shared" si="1165"/>
        <v>3685.6266666666661</v>
      </c>
      <c r="V10599" s="51">
        <f t="shared" si="1167"/>
        <v>3693.3608743169393</v>
      </c>
      <c r="W10599" s="53">
        <f t="shared" si="1168"/>
        <v>-6.2718898562817982E-3</v>
      </c>
      <c r="X10599" s="53"/>
      <c r="Y10599" s="54" t="str">
        <f t="shared" si="1169"/>
        <v/>
      </c>
    </row>
    <row r="10600" spans="17:25" x14ac:dyDescent="0.25">
      <c r="Q10600" s="47">
        <f t="shared" si="1166"/>
        <v>2020</v>
      </c>
      <c r="R10600" s="116" t="str">
        <f t="shared" si="1164"/>
        <v>202011</v>
      </c>
      <c r="S10600" s="117">
        <v>44162</v>
      </c>
      <c r="T10600" s="118">
        <v>3620.39</v>
      </c>
      <c r="U10600" s="50">
        <f t="shared" si="1165"/>
        <v>3685.6266666666661</v>
      </c>
      <c r="V10600" s="51">
        <f t="shared" si="1167"/>
        <v>3693.3608743169393</v>
      </c>
      <c r="W10600" s="53">
        <f t="shared" si="1168"/>
        <v>0</v>
      </c>
      <c r="X10600" s="53"/>
      <c r="Y10600" s="54" t="str">
        <f t="shared" si="1169"/>
        <v/>
      </c>
    </row>
    <row r="10601" spans="17:25" x14ac:dyDescent="0.25">
      <c r="Q10601" s="47">
        <f t="shared" si="1166"/>
        <v>2020</v>
      </c>
      <c r="R10601" s="116" t="str">
        <f t="shared" si="1164"/>
        <v>202011</v>
      </c>
      <c r="S10601" s="117">
        <v>44163</v>
      </c>
      <c r="T10601" s="118">
        <v>3611.44</v>
      </c>
      <c r="U10601" s="50">
        <f t="shared" si="1165"/>
        <v>3685.6266666666661</v>
      </c>
      <c r="V10601" s="51">
        <f t="shared" si="1167"/>
        <v>3693.3608743169393</v>
      </c>
      <c r="W10601" s="53">
        <f t="shared" si="1168"/>
        <v>-2.4721093583840448E-3</v>
      </c>
      <c r="X10601" s="53"/>
      <c r="Y10601" s="54" t="str">
        <f t="shared" si="1169"/>
        <v/>
      </c>
    </row>
    <row r="10602" spans="17:25" x14ac:dyDescent="0.25">
      <c r="Q10602" s="47">
        <f t="shared" si="1166"/>
        <v>2020</v>
      </c>
      <c r="R10602" s="116" t="str">
        <f t="shared" si="1164"/>
        <v>202011</v>
      </c>
      <c r="S10602" s="117">
        <v>44164</v>
      </c>
      <c r="T10602" s="118">
        <v>3611.44</v>
      </c>
      <c r="U10602" s="50">
        <f t="shared" si="1165"/>
        <v>3685.6266666666661</v>
      </c>
      <c r="V10602" s="51">
        <f t="shared" si="1167"/>
        <v>3693.3608743169393</v>
      </c>
      <c r="W10602" s="53">
        <f t="shared" si="1168"/>
        <v>0</v>
      </c>
      <c r="X10602" s="53"/>
      <c r="Y10602" s="54" t="str">
        <f t="shared" si="1169"/>
        <v/>
      </c>
    </row>
    <row r="10603" spans="17:25" x14ac:dyDescent="0.25">
      <c r="Q10603" s="47">
        <f t="shared" si="1166"/>
        <v>2020</v>
      </c>
      <c r="R10603" s="116" t="str">
        <f t="shared" si="1164"/>
        <v>202011</v>
      </c>
      <c r="S10603" s="117">
        <v>44165</v>
      </c>
      <c r="T10603" s="118">
        <v>3611.44</v>
      </c>
      <c r="U10603" s="50">
        <f t="shared" si="1165"/>
        <v>3685.6266666666661</v>
      </c>
      <c r="V10603" s="51">
        <f t="shared" si="1167"/>
        <v>3693.3608743169393</v>
      </c>
      <c r="W10603" s="53">
        <f t="shared" si="1168"/>
        <v>0</v>
      </c>
      <c r="X10603" s="53"/>
      <c r="Y10603" s="54" t="str">
        <f t="shared" si="1169"/>
        <v/>
      </c>
    </row>
    <row r="10604" spans="17:25" x14ac:dyDescent="0.25">
      <c r="Q10604" s="47">
        <f t="shared" si="1166"/>
        <v>2020</v>
      </c>
      <c r="R10604" s="116" t="str">
        <f t="shared" si="1164"/>
        <v>202012</v>
      </c>
      <c r="S10604" s="117">
        <v>44166</v>
      </c>
      <c r="T10604" s="118">
        <v>3591.84</v>
      </c>
      <c r="U10604" s="50">
        <f t="shared" si="1165"/>
        <v>3466.1270967741934</v>
      </c>
      <c r="V10604" s="51">
        <f t="shared" si="1167"/>
        <v>3693.3608743169393</v>
      </c>
      <c r="W10604" s="53">
        <f t="shared" si="1168"/>
        <v>-5.4271980151960886E-3</v>
      </c>
      <c r="X10604" s="53"/>
      <c r="Y10604" s="54" t="str">
        <f t="shared" si="1169"/>
        <v/>
      </c>
    </row>
    <row r="10605" spans="17:25" x14ac:dyDescent="0.25">
      <c r="Q10605" s="47">
        <f t="shared" si="1166"/>
        <v>2020</v>
      </c>
      <c r="R10605" s="116" t="str">
        <f t="shared" si="1164"/>
        <v>202012</v>
      </c>
      <c r="S10605" s="117">
        <v>44167</v>
      </c>
      <c r="T10605" s="118">
        <v>3558.57</v>
      </c>
      <c r="U10605" s="50">
        <f t="shared" si="1165"/>
        <v>3466.1270967741934</v>
      </c>
      <c r="V10605" s="51">
        <f t="shared" si="1167"/>
        <v>3693.3608743169393</v>
      </c>
      <c r="W10605" s="53">
        <f t="shared" si="1168"/>
        <v>-9.2626620339435473E-3</v>
      </c>
      <c r="X10605" s="53"/>
      <c r="Y10605" s="54" t="str">
        <f t="shared" si="1169"/>
        <v/>
      </c>
    </row>
    <row r="10606" spans="17:25" x14ac:dyDescent="0.25">
      <c r="Q10606" s="47">
        <f t="shared" si="1166"/>
        <v>2020</v>
      </c>
      <c r="R10606" s="116" t="str">
        <f t="shared" si="1164"/>
        <v>202012</v>
      </c>
      <c r="S10606" s="117">
        <v>44168</v>
      </c>
      <c r="T10606" s="118">
        <v>3533.21</v>
      </c>
      <c r="U10606" s="50">
        <f t="shared" si="1165"/>
        <v>3466.1270967741934</v>
      </c>
      <c r="V10606" s="51">
        <f t="shared" si="1167"/>
        <v>3693.3608743169393</v>
      </c>
      <c r="W10606" s="53">
        <f t="shared" si="1168"/>
        <v>-7.1264580997423277E-3</v>
      </c>
      <c r="X10606" s="53"/>
      <c r="Y10606" s="54" t="str">
        <f t="shared" si="1169"/>
        <v/>
      </c>
    </row>
    <row r="10607" spans="17:25" x14ac:dyDescent="0.25">
      <c r="Q10607" s="47">
        <f t="shared" si="1166"/>
        <v>2020</v>
      </c>
      <c r="R10607" s="116" t="str">
        <f t="shared" si="1164"/>
        <v>202012</v>
      </c>
      <c r="S10607" s="117">
        <v>44169</v>
      </c>
      <c r="T10607" s="118">
        <v>3481.44</v>
      </c>
      <c r="U10607" s="50">
        <f t="shared" si="1165"/>
        <v>3466.1270967741934</v>
      </c>
      <c r="V10607" s="51">
        <f t="shared" si="1167"/>
        <v>3693.3608743169393</v>
      </c>
      <c r="W10607" s="53">
        <f t="shared" si="1168"/>
        <v>-1.4652398244089593E-2</v>
      </c>
      <c r="X10607" s="53"/>
      <c r="Y10607" s="54" t="str">
        <f t="shared" si="1169"/>
        <v/>
      </c>
    </row>
    <row r="10608" spans="17:25" x14ac:dyDescent="0.25">
      <c r="Q10608" s="47">
        <f t="shared" si="1166"/>
        <v>2020</v>
      </c>
      <c r="R10608" s="116" t="str">
        <f t="shared" si="1164"/>
        <v>202012</v>
      </c>
      <c r="S10608" s="117">
        <v>44170</v>
      </c>
      <c r="T10608" s="118">
        <v>3467.49</v>
      </c>
      <c r="U10608" s="50">
        <f t="shared" si="1165"/>
        <v>3466.1270967741934</v>
      </c>
      <c r="V10608" s="51">
        <f t="shared" si="1167"/>
        <v>3693.3608743169393</v>
      </c>
      <c r="W10608" s="53">
        <f t="shared" si="1168"/>
        <v>-4.006962636150635E-3</v>
      </c>
      <c r="X10608" s="53"/>
      <c r="Y10608" s="54" t="str">
        <f t="shared" si="1169"/>
        <v/>
      </c>
    </row>
    <row r="10609" spans="17:25" x14ac:dyDescent="0.25">
      <c r="Q10609" s="47">
        <f t="shared" si="1166"/>
        <v>2020</v>
      </c>
      <c r="R10609" s="116" t="str">
        <f t="shared" si="1164"/>
        <v>202012</v>
      </c>
      <c r="S10609" s="117">
        <v>44171</v>
      </c>
      <c r="T10609" s="118">
        <v>3467.49</v>
      </c>
      <c r="U10609" s="50">
        <f t="shared" si="1165"/>
        <v>3466.1270967741934</v>
      </c>
      <c r="V10609" s="51">
        <f t="shared" si="1167"/>
        <v>3693.3608743169393</v>
      </c>
      <c r="W10609" s="53">
        <f t="shared" si="1168"/>
        <v>0</v>
      </c>
      <c r="X10609" s="53"/>
      <c r="Y10609" s="54" t="str">
        <f t="shared" si="1169"/>
        <v/>
      </c>
    </row>
    <row r="10610" spans="17:25" x14ac:dyDescent="0.25">
      <c r="Q10610" s="47">
        <f t="shared" si="1166"/>
        <v>2020</v>
      </c>
      <c r="R10610" s="116" t="str">
        <f t="shared" si="1164"/>
        <v>202012</v>
      </c>
      <c r="S10610" s="117">
        <v>44172</v>
      </c>
      <c r="T10610" s="118">
        <v>3467.49</v>
      </c>
      <c r="U10610" s="50">
        <f t="shared" si="1165"/>
        <v>3466.1270967741934</v>
      </c>
      <c r="V10610" s="51">
        <f t="shared" si="1167"/>
        <v>3693.3608743169393</v>
      </c>
      <c r="W10610" s="53">
        <f t="shared" si="1168"/>
        <v>0</v>
      </c>
      <c r="X10610" s="53"/>
      <c r="Y10610" s="54" t="str">
        <f t="shared" si="1169"/>
        <v/>
      </c>
    </row>
    <row r="10611" spans="17:25" x14ac:dyDescent="0.25">
      <c r="Q10611" s="47">
        <f t="shared" si="1166"/>
        <v>2020</v>
      </c>
      <c r="R10611" s="116" t="str">
        <f t="shared" si="1164"/>
        <v>202012</v>
      </c>
      <c r="S10611" s="117">
        <v>44173</v>
      </c>
      <c r="T10611" s="118">
        <v>3487.65</v>
      </c>
      <c r="U10611" s="50">
        <f t="shared" si="1165"/>
        <v>3466.1270967741934</v>
      </c>
      <c r="V10611" s="51">
        <f t="shared" si="1167"/>
        <v>3693.3608743169393</v>
      </c>
      <c r="W10611" s="53">
        <f t="shared" si="1168"/>
        <v>5.8140037894847119E-3</v>
      </c>
      <c r="X10611" s="53"/>
      <c r="Y10611" s="54" t="str">
        <f t="shared" si="1169"/>
        <v/>
      </c>
    </row>
    <row r="10612" spans="17:25" x14ac:dyDescent="0.25">
      <c r="Q10612" s="47">
        <f t="shared" si="1166"/>
        <v>2020</v>
      </c>
      <c r="R10612" s="116" t="str">
        <f t="shared" si="1164"/>
        <v>202012</v>
      </c>
      <c r="S10612" s="117">
        <v>44174</v>
      </c>
      <c r="T10612" s="118">
        <v>3487.65</v>
      </c>
      <c r="U10612" s="50">
        <f t="shared" si="1165"/>
        <v>3466.1270967741934</v>
      </c>
      <c r="V10612" s="51">
        <f t="shared" si="1167"/>
        <v>3693.3608743169393</v>
      </c>
      <c r="W10612" s="53">
        <f t="shared" si="1168"/>
        <v>0</v>
      </c>
      <c r="X10612" s="53"/>
      <c r="Y10612" s="54" t="str">
        <f t="shared" si="1169"/>
        <v/>
      </c>
    </row>
    <row r="10613" spans="17:25" x14ac:dyDescent="0.25">
      <c r="Q10613" s="47">
        <f t="shared" si="1166"/>
        <v>2020</v>
      </c>
      <c r="R10613" s="116" t="str">
        <f t="shared" si="1164"/>
        <v>202012</v>
      </c>
      <c r="S10613" s="117">
        <v>44175</v>
      </c>
      <c r="T10613" s="118">
        <v>3465.76</v>
      </c>
      <c r="U10613" s="50">
        <f t="shared" si="1165"/>
        <v>3466.1270967741934</v>
      </c>
      <c r="V10613" s="51">
        <f t="shared" si="1167"/>
        <v>3693.3608743169393</v>
      </c>
      <c r="W10613" s="53">
        <f t="shared" si="1168"/>
        <v>-6.2764325548722022E-3</v>
      </c>
      <c r="X10613" s="53"/>
      <c r="Y10613" s="54" t="str">
        <f t="shared" si="1169"/>
        <v/>
      </c>
    </row>
    <row r="10614" spans="17:25" x14ac:dyDescent="0.25">
      <c r="Q10614" s="47">
        <f t="shared" si="1166"/>
        <v>2020</v>
      </c>
      <c r="R10614" s="116" t="str">
        <f t="shared" si="1164"/>
        <v>202012</v>
      </c>
      <c r="S10614" s="117">
        <v>44176</v>
      </c>
      <c r="T10614" s="118">
        <v>3448.89</v>
      </c>
      <c r="U10614" s="50">
        <f t="shared" si="1165"/>
        <v>3466.1270967741934</v>
      </c>
      <c r="V10614" s="51">
        <f t="shared" si="1167"/>
        <v>3693.3608743169393</v>
      </c>
      <c r="W10614" s="53">
        <f t="shared" si="1168"/>
        <v>-4.8676192234893279E-3</v>
      </c>
      <c r="X10614" s="53"/>
      <c r="Y10614" s="54" t="str">
        <f t="shared" si="1169"/>
        <v/>
      </c>
    </row>
    <row r="10615" spans="17:25" x14ac:dyDescent="0.25">
      <c r="Q10615" s="47">
        <f t="shared" si="1166"/>
        <v>2020</v>
      </c>
      <c r="R10615" s="116" t="str">
        <f t="shared" si="1164"/>
        <v>202012</v>
      </c>
      <c r="S10615" s="117">
        <v>44177</v>
      </c>
      <c r="T10615" s="118">
        <v>3433.45</v>
      </c>
      <c r="U10615" s="50">
        <f t="shared" si="1165"/>
        <v>3466.1270967741934</v>
      </c>
      <c r="V10615" s="51">
        <f t="shared" si="1167"/>
        <v>3693.3608743169393</v>
      </c>
      <c r="W10615" s="53">
        <f t="shared" si="1168"/>
        <v>-4.47680268144246E-3</v>
      </c>
      <c r="X10615" s="53"/>
      <c r="Y10615" s="54" t="str">
        <f t="shared" si="1169"/>
        <v/>
      </c>
    </row>
    <row r="10616" spans="17:25" x14ac:dyDescent="0.25">
      <c r="Q10616" s="47">
        <f t="shared" si="1166"/>
        <v>2020</v>
      </c>
      <c r="R10616" s="116" t="str">
        <f t="shared" si="1164"/>
        <v>202012</v>
      </c>
      <c r="S10616" s="117">
        <v>44178</v>
      </c>
      <c r="T10616" s="118">
        <v>3433.45</v>
      </c>
      <c r="U10616" s="50">
        <f t="shared" si="1165"/>
        <v>3466.1270967741934</v>
      </c>
      <c r="V10616" s="51">
        <f t="shared" si="1167"/>
        <v>3693.3608743169393</v>
      </c>
      <c r="W10616" s="53">
        <f t="shared" si="1168"/>
        <v>0</v>
      </c>
      <c r="X10616" s="53"/>
      <c r="Y10616" s="54" t="str">
        <f t="shared" si="1169"/>
        <v/>
      </c>
    </row>
    <row r="10617" spans="17:25" x14ac:dyDescent="0.25">
      <c r="Q10617" s="47">
        <f t="shared" si="1166"/>
        <v>2020</v>
      </c>
      <c r="R10617" s="116" t="str">
        <f t="shared" si="1164"/>
        <v>202012</v>
      </c>
      <c r="S10617" s="117">
        <v>44179</v>
      </c>
      <c r="T10617" s="118">
        <v>3433.45</v>
      </c>
      <c r="U10617" s="50">
        <f t="shared" si="1165"/>
        <v>3466.1270967741934</v>
      </c>
      <c r="V10617" s="51">
        <f t="shared" si="1167"/>
        <v>3693.3608743169393</v>
      </c>
      <c r="W10617" s="53">
        <f t="shared" si="1168"/>
        <v>0</v>
      </c>
      <c r="X10617" s="53"/>
      <c r="Y10617" s="54" t="str">
        <f t="shared" si="1169"/>
        <v/>
      </c>
    </row>
    <row r="10618" spans="17:25" x14ac:dyDescent="0.25">
      <c r="Q10618" s="47">
        <f t="shared" si="1166"/>
        <v>2020</v>
      </c>
      <c r="R10618" s="116" t="str">
        <f t="shared" si="1164"/>
        <v>202012</v>
      </c>
      <c r="S10618" s="117">
        <v>44180</v>
      </c>
      <c r="T10618" s="118">
        <v>3426.97</v>
      </c>
      <c r="U10618" s="50">
        <f t="shared" si="1165"/>
        <v>3466.1270967741934</v>
      </c>
      <c r="V10618" s="51">
        <f t="shared" si="1167"/>
        <v>3693.3608743169393</v>
      </c>
      <c r="W10618" s="53">
        <f t="shared" si="1168"/>
        <v>-1.8873145087302534E-3</v>
      </c>
      <c r="X10618" s="53"/>
      <c r="Y10618" s="54" t="str">
        <f t="shared" si="1169"/>
        <v/>
      </c>
    </row>
    <row r="10619" spans="17:25" x14ac:dyDescent="0.25">
      <c r="Q10619" s="47">
        <f t="shared" si="1166"/>
        <v>2020</v>
      </c>
      <c r="R10619" s="116" t="str">
        <f t="shared" si="1164"/>
        <v>202012</v>
      </c>
      <c r="S10619" s="117">
        <v>44181</v>
      </c>
      <c r="T10619" s="118">
        <v>3422.44</v>
      </c>
      <c r="U10619" s="50">
        <f t="shared" si="1165"/>
        <v>3466.1270967741934</v>
      </c>
      <c r="V10619" s="51">
        <f t="shared" si="1167"/>
        <v>3693.3608743169393</v>
      </c>
      <c r="W10619" s="53">
        <f t="shared" si="1168"/>
        <v>-1.3218674222417182E-3</v>
      </c>
      <c r="X10619" s="53"/>
      <c r="Y10619" s="54" t="str">
        <f t="shared" si="1169"/>
        <v/>
      </c>
    </row>
    <row r="10620" spans="17:25" x14ac:dyDescent="0.25">
      <c r="Q10620" s="47">
        <f t="shared" si="1166"/>
        <v>2020</v>
      </c>
      <c r="R10620" s="116" t="str">
        <f t="shared" si="1164"/>
        <v>202012</v>
      </c>
      <c r="S10620" s="117">
        <v>44182</v>
      </c>
      <c r="T10620" s="118">
        <v>3416.21</v>
      </c>
      <c r="U10620" s="50">
        <f t="shared" si="1165"/>
        <v>3466.1270967741934</v>
      </c>
      <c r="V10620" s="51">
        <f t="shared" si="1167"/>
        <v>3693.3608743169393</v>
      </c>
      <c r="W10620" s="53">
        <f t="shared" si="1168"/>
        <v>-1.8203387057187381E-3</v>
      </c>
      <c r="X10620" s="53"/>
      <c r="Y10620" s="54" t="str">
        <f t="shared" si="1169"/>
        <v/>
      </c>
    </row>
    <row r="10621" spans="17:25" x14ac:dyDescent="0.25">
      <c r="Q10621" s="47">
        <f t="shared" si="1166"/>
        <v>2020</v>
      </c>
      <c r="R10621" s="116" t="str">
        <f t="shared" si="1164"/>
        <v>202012</v>
      </c>
      <c r="S10621" s="117">
        <v>44183</v>
      </c>
      <c r="T10621" s="118">
        <v>3410.82</v>
      </c>
      <c r="U10621" s="50">
        <f t="shared" si="1165"/>
        <v>3466.1270967741934</v>
      </c>
      <c r="V10621" s="51">
        <f t="shared" si="1167"/>
        <v>3693.3608743169393</v>
      </c>
      <c r="W10621" s="53">
        <f t="shared" si="1168"/>
        <v>-1.5777718582873357E-3</v>
      </c>
      <c r="X10621" s="53"/>
      <c r="Y10621" s="54" t="str">
        <f t="shared" si="1169"/>
        <v/>
      </c>
    </row>
    <row r="10622" spans="17:25" x14ac:dyDescent="0.25">
      <c r="Q10622" s="47">
        <f t="shared" si="1166"/>
        <v>2020</v>
      </c>
      <c r="R10622" s="116" t="str">
        <f t="shared" si="1164"/>
        <v>202012</v>
      </c>
      <c r="S10622" s="117">
        <v>44184</v>
      </c>
      <c r="T10622" s="118">
        <v>3420.26</v>
      </c>
      <c r="U10622" s="50">
        <f t="shared" si="1165"/>
        <v>3466.1270967741934</v>
      </c>
      <c r="V10622" s="51">
        <f t="shared" si="1167"/>
        <v>3693.3608743169393</v>
      </c>
      <c r="W10622" s="53">
        <f t="shared" si="1168"/>
        <v>2.7676629080397586E-3</v>
      </c>
      <c r="X10622" s="53"/>
      <c r="Y10622" s="54" t="str">
        <f t="shared" si="1169"/>
        <v/>
      </c>
    </row>
    <row r="10623" spans="17:25" x14ac:dyDescent="0.25">
      <c r="Q10623" s="47">
        <f t="shared" si="1166"/>
        <v>2020</v>
      </c>
      <c r="R10623" s="116" t="str">
        <f t="shared" si="1164"/>
        <v>202012</v>
      </c>
      <c r="S10623" s="117">
        <v>44185</v>
      </c>
      <c r="T10623" s="118">
        <v>3420.26</v>
      </c>
      <c r="U10623" s="50">
        <f t="shared" si="1165"/>
        <v>3466.1270967741934</v>
      </c>
      <c r="V10623" s="51">
        <f t="shared" si="1167"/>
        <v>3693.3608743169393</v>
      </c>
      <c r="W10623" s="53">
        <f t="shared" si="1168"/>
        <v>0</v>
      </c>
      <c r="X10623" s="53"/>
      <c r="Y10623" s="54" t="str">
        <f t="shared" si="1169"/>
        <v/>
      </c>
    </row>
    <row r="10624" spans="17:25" x14ac:dyDescent="0.25">
      <c r="Q10624" s="47">
        <f t="shared" si="1166"/>
        <v>2020</v>
      </c>
      <c r="R10624" s="116" t="str">
        <f t="shared" si="1164"/>
        <v>202012</v>
      </c>
      <c r="S10624" s="117">
        <v>44186</v>
      </c>
      <c r="T10624" s="118">
        <v>3420.26</v>
      </c>
      <c r="U10624" s="50">
        <f t="shared" si="1165"/>
        <v>3466.1270967741934</v>
      </c>
      <c r="V10624" s="51">
        <f t="shared" si="1167"/>
        <v>3693.3608743169393</v>
      </c>
      <c r="W10624" s="53">
        <f t="shared" si="1168"/>
        <v>0</v>
      </c>
      <c r="X10624" s="53"/>
      <c r="Y10624" s="54" t="str">
        <f t="shared" si="1169"/>
        <v/>
      </c>
    </row>
    <row r="10625" spans="17:25" x14ac:dyDescent="0.25">
      <c r="Q10625" s="47">
        <f t="shared" si="1166"/>
        <v>2020</v>
      </c>
      <c r="R10625" s="116" t="str">
        <f t="shared" si="1164"/>
        <v>202012</v>
      </c>
      <c r="S10625" s="117">
        <v>44187</v>
      </c>
      <c r="T10625" s="118">
        <v>3442.41</v>
      </c>
      <c r="U10625" s="50">
        <f t="shared" si="1165"/>
        <v>3466.1270967741934</v>
      </c>
      <c r="V10625" s="51">
        <f t="shared" si="1167"/>
        <v>3693.3608743169393</v>
      </c>
      <c r="W10625" s="53">
        <f t="shared" si="1168"/>
        <v>6.4761158508417349E-3</v>
      </c>
      <c r="X10625" s="53"/>
      <c r="Y10625" s="54" t="str">
        <f t="shared" si="1169"/>
        <v/>
      </c>
    </row>
    <row r="10626" spans="17:25" x14ac:dyDescent="0.25">
      <c r="Q10626" s="47">
        <f t="shared" si="1166"/>
        <v>2020</v>
      </c>
      <c r="R10626" s="116" t="str">
        <f t="shared" si="1164"/>
        <v>202012</v>
      </c>
      <c r="S10626" s="117">
        <v>44188</v>
      </c>
      <c r="T10626" s="118">
        <v>3444.9</v>
      </c>
      <c r="U10626" s="50">
        <f t="shared" si="1165"/>
        <v>3466.1270967741934</v>
      </c>
      <c r="V10626" s="51">
        <f t="shared" si="1167"/>
        <v>3693.3608743169393</v>
      </c>
      <c r="W10626" s="53">
        <f t="shared" si="1168"/>
        <v>7.2333045744121804E-4</v>
      </c>
      <c r="X10626" s="53"/>
      <c r="Y10626" s="54" t="str">
        <f t="shared" si="1169"/>
        <v/>
      </c>
    </row>
    <row r="10627" spans="17:25" x14ac:dyDescent="0.25">
      <c r="Q10627" s="47">
        <f t="shared" si="1166"/>
        <v>2020</v>
      </c>
      <c r="R10627" s="116" t="str">
        <f t="shared" si="1164"/>
        <v>202012</v>
      </c>
      <c r="S10627" s="117">
        <v>44189</v>
      </c>
      <c r="T10627" s="118">
        <v>3482.51</v>
      </c>
      <c r="U10627" s="50">
        <f t="shared" si="1165"/>
        <v>3466.1270967741934</v>
      </c>
      <c r="V10627" s="51">
        <f t="shared" si="1167"/>
        <v>3693.3608743169393</v>
      </c>
      <c r="W10627" s="53">
        <f t="shared" si="1168"/>
        <v>1.0917588318964278E-2</v>
      </c>
      <c r="X10627" s="53"/>
      <c r="Y10627" s="54" t="str">
        <f t="shared" si="1169"/>
        <v/>
      </c>
    </row>
    <row r="10628" spans="17:25" x14ac:dyDescent="0.25">
      <c r="Q10628" s="47">
        <f t="shared" si="1166"/>
        <v>2020</v>
      </c>
      <c r="R10628" s="116" t="str">
        <f t="shared" si="1164"/>
        <v>202012</v>
      </c>
      <c r="S10628" s="117">
        <v>44190</v>
      </c>
      <c r="T10628" s="118">
        <v>3493.77</v>
      </c>
      <c r="U10628" s="50">
        <f t="shared" si="1165"/>
        <v>3466.1270967741934</v>
      </c>
      <c r="V10628" s="51">
        <f t="shared" si="1167"/>
        <v>3693.3608743169393</v>
      </c>
      <c r="W10628" s="53">
        <f t="shared" si="1168"/>
        <v>3.2333001197411004E-3</v>
      </c>
      <c r="X10628" s="53"/>
      <c r="Y10628" s="54" t="str">
        <f t="shared" si="1169"/>
        <v/>
      </c>
    </row>
    <row r="10629" spans="17:25" x14ac:dyDescent="0.25">
      <c r="Q10629" s="47">
        <f t="shared" si="1166"/>
        <v>2020</v>
      </c>
      <c r="R10629" s="116" t="str">
        <f t="shared" si="1164"/>
        <v>202012</v>
      </c>
      <c r="S10629" s="117">
        <v>44191</v>
      </c>
      <c r="T10629" s="118">
        <v>3493.77</v>
      </c>
      <c r="U10629" s="50">
        <f t="shared" si="1165"/>
        <v>3466.1270967741934</v>
      </c>
      <c r="V10629" s="51">
        <f t="shared" si="1167"/>
        <v>3693.3608743169393</v>
      </c>
      <c r="W10629" s="53">
        <f t="shared" si="1168"/>
        <v>0</v>
      </c>
      <c r="X10629" s="53"/>
      <c r="Y10629" s="54" t="str">
        <f t="shared" si="1169"/>
        <v/>
      </c>
    </row>
    <row r="10630" spans="17:25" x14ac:dyDescent="0.25">
      <c r="Q10630" s="47">
        <f t="shared" si="1166"/>
        <v>2020</v>
      </c>
      <c r="R10630" s="116" t="str">
        <f t="shared" si="1164"/>
        <v>202012</v>
      </c>
      <c r="S10630" s="117">
        <v>44192</v>
      </c>
      <c r="T10630" s="118">
        <v>3493.77</v>
      </c>
      <c r="U10630" s="50">
        <f t="shared" si="1165"/>
        <v>3466.1270967741934</v>
      </c>
      <c r="V10630" s="51">
        <f t="shared" si="1167"/>
        <v>3693.3608743169393</v>
      </c>
      <c r="W10630" s="53">
        <f t="shared" si="1168"/>
        <v>0</v>
      </c>
      <c r="X10630" s="53"/>
      <c r="Y10630" s="54" t="str">
        <f t="shared" si="1169"/>
        <v/>
      </c>
    </row>
    <row r="10631" spans="17:25" x14ac:dyDescent="0.25">
      <c r="Q10631" s="47">
        <f t="shared" si="1166"/>
        <v>2020</v>
      </c>
      <c r="R10631" s="116" t="str">
        <f>+YEAR(S10631)&amp;MONTH(S10631)</f>
        <v>202012</v>
      </c>
      <c r="S10631" s="117">
        <v>44193</v>
      </c>
      <c r="T10631" s="118">
        <v>3493.77</v>
      </c>
      <c r="U10631" s="50">
        <f t="shared" ref="U10631:U10694" si="1170">+AVERAGEIF($R$3:$R$12000,R10631,$T$3:$T$12000)</f>
        <v>3466.1270967741934</v>
      </c>
      <c r="V10631" s="51">
        <f t="shared" si="1167"/>
        <v>3693.3608743169393</v>
      </c>
      <c r="W10631" s="53">
        <f t="shared" si="1168"/>
        <v>0</v>
      </c>
      <c r="X10631" s="53"/>
      <c r="Y10631" s="54" t="str">
        <f t="shared" si="1169"/>
        <v/>
      </c>
    </row>
    <row r="10632" spans="17:25" x14ac:dyDescent="0.25">
      <c r="Q10632" s="47">
        <f t="shared" ref="Q10632:Q10695" si="1171">+YEAR(S10632)</f>
        <v>2020</v>
      </c>
      <c r="R10632" s="116" t="str">
        <f>+YEAR(S10632)&amp;MONTH(S10632)</f>
        <v>202012</v>
      </c>
      <c r="S10632" s="117">
        <v>44194</v>
      </c>
      <c r="T10632" s="118">
        <v>3495.39</v>
      </c>
      <c r="U10632" s="50">
        <f t="shared" si="1170"/>
        <v>3466.1270967741934</v>
      </c>
      <c r="V10632" s="51">
        <f t="shared" ref="V10632:V10695" si="1172">+AVERAGEIF($Q$3:$Q$12000,Q10632,$T$3:$T$12000)</f>
        <v>3693.3608743169393</v>
      </c>
      <c r="W10632" s="53">
        <f t="shared" si="1168"/>
        <v>4.6368249770312175E-4</v>
      </c>
      <c r="X10632" s="53"/>
      <c r="Y10632" s="54" t="str">
        <f t="shared" si="1169"/>
        <v/>
      </c>
    </row>
    <row r="10633" spans="17:25" x14ac:dyDescent="0.25">
      <c r="Q10633" s="47">
        <f t="shared" si="1171"/>
        <v>2020</v>
      </c>
      <c r="R10633" s="116" t="str">
        <f>+YEAR(S10633)&amp;MONTH(S10633)</f>
        <v>202012</v>
      </c>
      <c r="S10633" s="117">
        <v>44195</v>
      </c>
      <c r="T10633" s="118">
        <v>3482.1</v>
      </c>
      <c r="U10633" s="50">
        <f t="shared" si="1170"/>
        <v>3466.1270967741934</v>
      </c>
      <c r="V10633" s="51">
        <f t="shared" si="1172"/>
        <v>3693.3608743169393</v>
      </c>
      <c r="W10633" s="53">
        <f t="shared" ref="W10633:W10696" si="1173">+T10633/T10632-1</f>
        <v>-3.8021508329542097E-3</v>
      </c>
      <c r="X10633" s="53"/>
      <c r="Y10633" s="54" t="str">
        <f>+IF(V10633=V10632,"",V10633/V10632-1)</f>
        <v/>
      </c>
    </row>
    <row r="10634" spans="17:25" x14ac:dyDescent="0.25">
      <c r="Q10634" s="47">
        <f t="shared" si="1171"/>
        <v>2020</v>
      </c>
      <c r="R10634" s="116" t="str">
        <f>+YEAR(S10634)&amp;MONTH(S10634)</f>
        <v>202012</v>
      </c>
      <c r="S10634" s="117">
        <v>44196</v>
      </c>
      <c r="T10634" s="118">
        <v>3432.5</v>
      </c>
      <c r="U10634" s="50">
        <f t="shared" si="1170"/>
        <v>3466.1270967741934</v>
      </c>
      <c r="V10634" s="51">
        <f t="shared" si="1172"/>
        <v>3693.3608743169393</v>
      </c>
      <c r="W10634" s="53">
        <f t="shared" si="1173"/>
        <v>-1.4244277878291856E-2</v>
      </c>
      <c r="X10634" s="53"/>
      <c r="Y10634" s="54" t="str">
        <f>+IF(V10634=V10633,"",V10634/V10633-1)</f>
        <v/>
      </c>
    </row>
    <row r="10635" spans="17:25" x14ac:dyDescent="0.25">
      <c r="Q10635" s="47">
        <f t="shared" si="1171"/>
        <v>2021</v>
      </c>
      <c r="R10635" s="116" t="str">
        <f t="shared" ref="R10635:R10698" si="1174">+YEAR(S10635)&amp;MONTH(S10635)</f>
        <v>20211</v>
      </c>
      <c r="S10635" s="117">
        <v>44197</v>
      </c>
      <c r="T10635">
        <v>3432.5</v>
      </c>
      <c r="U10635" s="50">
        <f t="shared" si="1170"/>
        <v>3491.3216129032267</v>
      </c>
      <c r="V10635" s="51">
        <f t="shared" si="1172"/>
        <v>3743.0876164383553</v>
      </c>
      <c r="W10635" s="53">
        <f t="shared" si="1173"/>
        <v>0</v>
      </c>
    </row>
    <row r="10636" spans="17:25" x14ac:dyDescent="0.25">
      <c r="Q10636" s="47">
        <f t="shared" si="1171"/>
        <v>2021</v>
      </c>
      <c r="R10636" s="116" t="str">
        <f t="shared" si="1174"/>
        <v>20211</v>
      </c>
      <c r="S10636" s="117">
        <v>44198</v>
      </c>
      <c r="T10636">
        <v>3432.5</v>
      </c>
      <c r="U10636" s="50">
        <f t="shared" si="1170"/>
        <v>3491.3216129032267</v>
      </c>
      <c r="V10636" s="51">
        <f t="shared" si="1172"/>
        <v>3743.0876164383553</v>
      </c>
      <c r="W10636" s="53">
        <f t="shared" si="1173"/>
        <v>0</v>
      </c>
    </row>
    <row r="10637" spans="17:25" x14ac:dyDescent="0.25">
      <c r="Q10637" s="47">
        <f t="shared" si="1171"/>
        <v>2021</v>
      </c>
      <c r="R10637" s="116" t="str">
        <f t="shared" si="1174"/>
        <v>20211</v>
      </c>
      <c r="S10637" s="117">
        <v>44199</v>
      </c>
      <c r="T10637">
        <v>3432.5</v>
      </c>
      <c r="U10637" s="50">
        <f t="shared" si="1170"/>
        <v>3491.3216129032267</v>
      </c>
      <c r="V10637" s="51">
        <f t="shared" si="1172"/>
        <v>3743.0876164383553</v>
      </c>
      <c r="W10637" s="53">
        <f t="shared" si="1173"/>
        <v>0</v>
      </c>
    </row>
    <row r="10638" spans="17:25" x14ac:dyDescent="0.25">
      <c r="Q10638" s="47">
        <f t="shared" si="1171"/>
        <v>2021</v>
      </c>
      <c r="R10638" s="116" t="str">
        <f t="shared" si="1174"/>
        <v>20211</v>
      </c>
      <c r="S10638" s="117">
        <v>44200</v>
      </c>
      <c r="T10638">
        <v>3432.5</v>
      </c>
      <c r="U10638" s="50">
        <f t="shared" si="1170"/>
        <v>3491.3216129032267</v>
      </c>
      <c r="V10638" s="51">
        <f t="shared" si="1172"/>
        <v>3743.0876164383553</v>
      </c>
      <c r="W10638" s="53">
        <f t="shared" si="1173"/>
        <v>0</v>
      </c>
    </row>
    <row r="10639" spans="17:25" x14ac:dyDescent="0.25">
      <c r="Q10639" s="47">
        <f t="shared" si="1171"/>
        <v>2021</v>
      </c>
      <c r="R10639" s="116" t="str">
        <f t="shared" si="1174"/>
        <v>20211</v>
      </c>
      <c r="S10639" s="117">
        <v>44201</v>
      </c>
      <c r="T10639">
        <v>3420.78</v>
      </c>
      <c r="U10639" s="50">
        <f t="shared" si="1170"/>
        <v>3491.3216129032267</v>
      </c>
      <c r="V10639" s="51">
        <f t="shared" si="1172"/>
        <v>3743.0876164383553</v>
      </c>
      <c r="W10639" s="53">
        <f t="shared" si="1173"/>
        <v>-3.4144209759650046E-3</v>
      </c>
    </row>
    <row r="10640" spans="17:25" x14ac:dyDescent="0.25">
      <c r="Q10640" s="47">
        <f t="shared" si="1171"/>
        <v>2021</v>
      </c>
      <c r="R10640" s="116" t="str">
        <f t="shared" si="1174"/>
        <v>20211</v>
      </c>
      <c r="S10640" s="117">
        <v>44202</v>
      </c>
      <c r="T10640">
        <v>3450.74</v>
      </c>
      <c r="U10640" s="50">
        <f t="shared" si="1170"/>
        <v>3491.3216129032267</v>
      </c>
      <c r="V10640" s="51">
        <f t="shared" si="1172"/>
        <v>3743.0876164383553</v>
      </c>
      <c r="W10640" s="53">
        <f t="shared" si="1173"/>
        <v>8.7582364256104661E-3</v>
      </c>
    </row>
    <row r="10641" spans="17:23" x14ac:dyDescent="0.25">
      <c r="Q10641" s="47">
        <f t="shared" si="1171"/>
        <v>2021</v>
      </c>
      <c r="R10641" s="116" t="str">
        <f t="shared" si="1174"/>
        <v>20211</v>
      </c>
      <c r="S10641" s="117">
        <v>44203</v>
      </c>
      <c r="T10641">
        <v>3428.04</v>
      </c>
      <c r="U10641" s="50">
        <f t="shared" si="1170"/>
        <v>3491.3216129032267</v>
      </c>
      <c r="V10641" s="51">
        <f t="shared" si="1172"/>
        <v>3743.0876164383553</v>
      </c>
      <c r="W10641" s="53">
        <f t="shared" si="1173"/>
        <v>-6.5782991474292452E-3</v>
      </c>
    </row>
    <row r="10642" spans="17:23" x14ac:dyDescent="0.25">
      <c r="Q10642" s="47">
        <f t="shared" si="1171"/>
        <v>2021</v>
      </c>
      <c r="R10642" s="116" t="str">
        <f t="shared" si="1174"/>
        <v>20211</v>
      </c>
      <c r="S10642" s="117">
        <v>44204</v>
      </c>
      <c r="T10642">
        <v>3459.39</v>
      </c>
      <c r="U10642" s="50">
        <f t="shared" si="1170"/>
        <v>3491.3216129032267</v>
      </c>
      <c r="V10642" s="51">
        <f t="shared" si="1172"/>
        <v>3743.0876164383553</v>
      </c>
      <c r="W10642" s="53">
        <f t="shared" si="1173"/>
        <v>9.1451675009626143E-3</v>
      </c>
    </row>
    <row r="10643" spans="17:23" x14ac:dyDescent="0.25">
      <c r="Q10643" s="47">
        <f t="shared" si="1171"/>
        <v>2021</v>
      </c>
      <c r="R10643" s="116" t="str">
        <f t="shared" si="1174"/>
        <v>20211</v>
      </c>
      <c r="S10643" s="117">
        <v>44205</v>
      </c>
      <c r="T10643">
        <v>3478.11</v>
      </c>
      <c r="U10643" s="50">
        <f t="shared" si="1170"/>
        <v>3491.3216129032267</v>
      </c>
      <c r="V10643" s="51">
        <f t="shared" si="1172"/>
        <v>3743.0876164383553</v>
      </c>
      <c r="W10643" s="53">
        <f t="shared" si="1173"/>
        <v>5.4113586499353605E-3</v>
      </c>
    </row>
    <row r="10644" spans="17:23" x14ac:dyDescent="0.25">
      <c r="Q10644" s="47">
        <f t="shared" si="1171"/>
        <v>2021</v>
      </c>
      <c r="R10644" s="116" t="str">
        <f t="shared" si="1174"/>
        <v>20211</v>
      </c>
      <c r="S10644" s="117">
        <v>44206</v>
      </c>
      <c r="T10644">
        <v>3478.11</v>
      </c>
      <c r="U10644" s="50">
        <f t="shared" si="1170"/>
        <v>3491.3216129032267</v>
      </c>
      <c r="V10644" s="51">
        <f t="shared" si="1172"/>
        <v>3743.0876164383553</v>
      </c>
      <c r="W10644" s="53">
        <f t="shared" si="1173"/>
        <v>0</v>
      </c>
    </row>
    <row r="10645" spans="17:23" x14ac:dyDescent="0.25">
      <c r="Q10645" s="47">
        <f t="shared" si="1171"/>
        <v>2021</v>
      </c>
      <c r="R10645" s="116" t="str">
        <f t="shared" si="1174"/>
        <v>20211</v>
      </c>
      <c r="S10645" s="117">
        <v>44207</v>
      </c>
      <c r="T10645">
        <v>3478.11</v>
      </c>
      <c r="U10645" s="50">
        <f t="shared" si="1170"/>
        <v>3491.3216129032267</v>
      </c>
      <c r="V10645" s="51">
        <f t="shared" si="1172"/>
        <v>3743.0876164383553</v>
      </c>
      <c r="W10645" s="53">
        <f t="shared" si="1173"/>
        <v>0</v>
      </c>
    </row>
    <row r="10646" spans="17:23" x14ac:dyDescent="0.25">
      <c r="Q10646" s="47">
        <f t="shared" si="1171"/>
        <v>2021</v>
      </c>
      <c r="R10646" s="116" t="str">
        <f t="shared" si="1174"/>
        <v>20211</v>
      </c>
      <c r="S10646" s="117">
        <v>44208</v>
      </c>
      <c r="T10646">
        <v>3478.11</v>
      </c>
      <c r="U10646" s="50">
        <f t="shared" si="1170"/>
        <v>3491.3216129032267</v>
      </c>
      <c r="V10646" s="51">
        <f t="shared" si="1172"/>
        <v>3743.0876164383553</v>
      </c>
      <c r="W10646" s="53">
        <f t="shared" si="1173"/>
        <v>0</v>
      </c>
    </row>
    <row r="10647" spans="17:23" x14ac:dyDescent="0.25">
      <c r="Q10647" s="47">
        <f t="shared" si="1171"/>
        <v>2021</v>
      </c>
      <c r="R10647" s="116" t="str">
        <f t="shared" si="1174"/>
        <v>20211</v>
      </c>
      <c r="S10647" s="117">
        <v>44209</v>
      </c>
      <c r="T10647">
        <v>3487.65</v>
      </c>
      <c r="U10647" s="50">
        <f t="shared" si="1170"/>
        <v>3491.3216129032267</v>
      </c>
      <c r="V10647" s="51">
        <f t="shared" si="1172"/>
        <v>3743.0876164383553</v>
      </c>
      <c r="W10647" s="53">
        <f t="shared" si="1173"/>
        <v>2.7428689719415367E-3</v>
      </c>
    </row>
    <row r="10648" spans="17:23" x14ac:dyDescent="0.25">
      <c r="Q10648" s="47">
        <f t="shared" si="1171"/>
        <v>2021</v>
      </c>
      <c r="R10648" s="116" t="str">
        <f t="shared" si="1174"/>
        <v>20211</v>
      </c>
      <c r="S10648" s="117">
        <v>44210</v>
      </c>
      <c r="T10648">
        <v>3478.36</v>
      </c>
      <c r="U10648" s="50">
        <f t="shared" si="1170"/>
        <v>3491.3216129032267</v>
      </c>
      <c r="V10648" s="51">
        <f t="shared" si="1172"/>
        <v>3743.0876164383553</v>
      </c>
      <c r="W10648" s="53">
        <f t="shared" si="1173"/>
        <v>-2.663684716069592E-3</v>
      </c>
    </row>
    <row r="10649" spans="17:23" x14ac:dyDescent="0.25">
      <c r="Q10649" s="47">
        <f t="shared" si="1171"/>
        <v>2021</v>
      </c>
      <c r="R10649" s="116" t="str">
        <f t="shared" si="1174"/>
        <v>20211</v>
      </c>
      <c r="S10649" s="117">
        <v>44211</v>
      </c>
      <c r="T10649">
        <v>3469.76</v>
      </c>
      <c r="U10649" s="50">
        <f t="shared" si="1170"/>
        <v>3491.3216129032267</v>
      </c>
      <c r="V10649" s="51">
        <f t="shared" si="1172"/>
        <v>3743.0876164383553</v>
      </c>
      <c r="W10649" s="53">
        <f t="shared" si="1173"/>
        <v>-2.4724295357582138E-3</v>
      </c>
    </row>
    <row r="10650" spans="17:23" x14ac:dyDescent="0.25">
      <c r="Q10650" s="47">
        <f t="shared" si="1171"/>
        <v>2021</v>
      </c>
      <c r="R10650" s="116" t="str">
        <f t="shared" si="1174"/>
        <v>20211</v>
      </c>
      <c r="S10650" s="117">
        <v>44212</v>
      </c>
      <c r="T10650">
        <v>3466.8</v>
      </c>
      <c r="U10650" s="50">
        <f t="shared" si="1170"/>
        <v>3491.3216129032267</v>
      </c>
      <c r="V10650" s="51">
        <f t="shared" si="1172"/>
        <v>3743.0876164383553</v>
      </c>
      <c r="W10650" s="53">
        <f t="shared" si="1173"/>
        <v>-8.5308493959235232E-4</v>
      </c>
    </row>
    <row r="10651" spans="17:23" x14ac:dyDescent="0.25">
      <c r="Q10651" s="47">
        <f t="shared" si="1171"/>
        <v>2021</v>
      </c>
      <c r="R10651" s="116" t="str">
        <f t="shared" si="1174"/>
        <v>20211</v>
      </c>
      <c r="S10651" s="117">
        <v>44213</v>
      </c>
      <c r="T10651">
        <v>3466.8</v>
      </c>
      <c r="U10651" s="50">
        <f t="shared" si="1170"/>
        <v>3491.3216129032267</v>
      </c>
      <c r="V10651" s="51">
        <f t="shared" si="1172"/>
        <v>3743.0876164383553</v>
      </c>
      <c r="W10651" s="53">
        <f t="shared" si="1173"/>
        <v>0</v>
      </c>
    </row>
    <row r="10652" spans="17:23" x14ac:dyDescent="0.25">
      <c r="Q10652" s="47">
        <f t="shared" si="1171"/>
        <v>2021</v>
      </c>
      <c r="R10652" s="116" t="str">
        <f t="shared" si="1174"/>
        <v>20211</v>
      </c>
      <c r="S10652" s="117">
        <v>44214</v>
      </c>
      <c r="T10652">
        <v>3466.8</v>
      </c>
      <c r="U10652" s="50">
        <f t="shared" si="1170"/>
        <v>3491.3216129032267</v>
      </c>
      <c r="V10652" s="51">
        <f t="shared" si="1172"/>
        <v>3743.0876164383553</v>
      </c>
      <c r="W10652" s="53">
        <f t="shared" si="1173"/>
        <v>0</v>
      </c>
    </row>
    <row r="10653" spans="17:23" x14ac:dyDescent="0.25">
      <c r="Q10653" s="47">
        <f t="shared" si="1171"/>
        <v>2021</v>
      </c>
      <c r="R10653" s="116" t="str">
        <f t="shared" si="1174"/>
        <v>20211</v>
      </c>
      <c r="S10653" s="117">
        <v>44215</v>
      </c>
      <c r="T10653">
        <v>3466.8</v>
      </c>
      <c r="U10653" s="50">
        <f t="shared" si="1170"/>
        <v>3491.3216129032267</v>
      </c>
      <c r="V10653" s="51">
        <f t="shared" si="1172"/>
        <v>3743.0876164383553</v>
      </c>
      <c r="W10653" s="53">
        <f t="shared" si="1173"/>
        <v>0</v>
      </c>
    </row>
    <row r="10654" spans="17:23" x14ac:dyDescent="0.25">
      <c r="Q10654" s="47">
        <f t="shared" si="1171"/>
        <v>2021</v>
      </c>
      <c r="R10654" s="116" t="str">
        <f t="shared" si="1174"/>
        <v>20211</v>
      </c>
      <c r="S10654" s="117">
        <v>44216</v>
      </c>
      <c r="T10654">
        <v>3482.03</v>
      </c>
      <c r="U10654" s="50">
        <f t="shared" si="1170"/>
        <v>3491.3216129032267</v>
      </c>
      <c r="V10654" s="51">
        <f t="shared" si="1172"/>
        <v>3743.0876164383553</v>
      </c>
      <c r="W10654" s="53">
        <f t="shared" si="1173"/>
        <v>4.3931002653743167E-3</v>
      </c>
    </row>
    <row r="10655" spans="17:23" x14ac:dyDescent="0.25">
      <c r="Q10655" s="47">
        <f t="shared" si="1171"/>
        <v>2021</v>
      </c>
      <c r="R10655" s="116" t="str">
        <f t="shared" si="1174"/>
        <v>20211</v>
      </c>
      <c r="S10655" s="117">
        <v>44217</v>
      </c>
      <c r="T10655">
        <v>3476.19</v>
      </c>
      <c r="U10655" s="50">
        <f t="shared" si="1170"/>
        <v>3491.3216129032267</v>
      </c>
      <c r="V10655" s="51">
        <f t="shared" si="1172"/>
        <v>3743.0876164383553</v>
      </c>
      <c r="W10655" s="53">
        <f t="shared" si="1173"/>
        <v>-1.6771825630451653E-3</v>
      </c>
    </row>
    <row r="10656" spans="17:23" x14ac:dyDescent="0.25">
      <c r="Q10656" s="47">
        <f t="shared" si="1171"/>
        <v>2021</v>
      </c>
      <c r="R10656" s="116" t="str">
        <f t="shared" si="1174"/>
        <v>20211</v>
      </c>
      <c r="S10656" s="117">
        <v>44218</v>
      </c>
      <c r="T10656">
        <v>3477.48</v>
      </c>
      <c r="U10656" s="50">
        <f t="shared" si="1170"/>
        <v>3491.3216129032267</v>
      </c>
      <c r="V10656" s="51">
        <f t="shared" si="1172"/>
        <v>3743.0876164383553</v>
      </c>
      <c r="W10656" s="53">
        <f t="shared" si="1173"/>
        <v>3.7109594124595802E-4</v>
      </c>
    </row>
    <row r="10657" spans="17:23" x14ac:dyDescent="0.25">
      <c r="Q10657" s="47">
        <f t="shared" si="1171"/>
        <v>2021</v>
      </c>
      <c r="R10657" s="116" t="str">
        <f t="shared" si="1174"/>
        <v>20211</v>
      </c>
      <c r="S10657" s="117">
        <v>44219</v>
      </c>
      <c r="T10657">
        <v>3525.25</v>
      </c>
      <c r="U10657" s="50">
        <f t="shared" si="1170"/>
        <v>3491.3216129032267</v>
      </c>
      <c r="V10657" s="51">
        <f t="shared" si="1172"/>
        <v>3743.0876164383553</v>
      </c>
      <c r="W10657" s="53">
        <f t="shared" si="1173"/>
        <v>1.3736958947283551E-2</v>
      </c>
    </row>
    <row r="10658" spans="17:23" x14ac:dyDescent="0.25">
      <c r="Q10658" s="47">
        <f t="shared" si="1171"/>
        <v>2021</v>
      </c>
      <c r="R10658" s="116" t="str">
        <f t="shared" si="1174"/>
        <v>20211</v>
      </c>
      <c r="S10658" s="117">
        <v>44220</v>
      </c>
      <c r="T10658">
        <v>3525.25</v>
      </c>
      <c r="U10658" s="50">
        <f t="shared" si="1170"/>
        <v>3491.3216129032267</v>
      </c>
      <c r="V10658" s="51">
        <f t="shared" si="1172"/>
        <v>3743.0876164383553</v>
      </c>
      <c r="W10658" s="53">
        <f t="shared" si="1173"/>
        <v>0</v>
      </c>
    </row>
    <row r="10659" spans="17:23" x14ac:dyDescent="0.25">
      <c r="Q10659" s="47">
        <f t="shared" si="1171"/>
        <v>2021</v>
      </c>
      <c r="R10659" s="116" t="str">
        <f t="shared" si="1174"/>
        <v>20211</v>
      </c>
      <c r="S10659" s="117">
        <v>44221</v>
      </c>
      <c r="T10659">
        <v>3525.25</v>
      </c>
      <c r="U10659" s="50">
        <f t="shared" si="1170"/>
        <v>3491.3216129032267</v>
      </c>
      <c r="V10659" s="51">
        <f t="shared" si="1172"/>
        <v>3743.0876164383553</v>
      </c>
      <c r="W10659" s="53">
        <f t="shared" si="1173"/>
        <v>0</v>
      </c>
    </row>
    <row r="10660" spans="17:23" x14ac:dyDescent="0.25">
      <c r="Q10660" s="47">
        <f t="shared" si="1171"/>
        <v>2021</v>
      </c>
      <c r="R10660" s="116" t="str">
        <f t="shared" si="1174"/>
        <v>20211</v>
      </c>
      <c r="S10660" s="117">
        <v>44222</v>
      </c>
      <c r="T10660">
        <v>3582.41</v>
      </c>
      <c r="U10660" s="50">
        <f t="shared" si="1170"/>
        <v>3491.3216129032267</v>
      </c>
      <c r="V10660" s="51">
        <f t="shared" si="1172"/>
        <v>3743.0876164383553</v>
      </c>
      <c r="W10660" s="53">
        <f t="shared" si="1173"/>
        <v>1.6214452875682461E-2</v>
      </c>
    </row>
    <row r="10661" spans="17:23" x14ac:dyDescent="0.25">
      <c r="Q10661" s="47">
        <f t="shared" si="1171"/>
        <v>2021</v>
      </c>
      <c r="R10661" s="116" t="str">
        <f t="shared" si="1174"/>
        <v>20211</v>
      </c>
      <c r="S10661" s="117">
        <v>44223</v>
      </c>
      <c r="T10661">
        <v>3591.48</v>
      </c>
      <c r="U10661" s="50">
        <f t="shared" si="1170"/>
        <v>3491.3216129032267</v>
      </c>
      <c r="V10661" s="51">
        <f t="shared" si="1172"/>
        <v>3743.0876164383553</v>
      </c>
      <c r="W10661" s="53">
        <f t="shared" si="1173"/>
        <v>2.5318151747009132E-3</v>
      </c>
    </row>
    <row r="10662" spans="17:23" x14ac:dyDescent="0.25">
      <c r="Q10662" s="47">
        <f t="shared" si="1171"/>
        <v>2021</v>
      </c>
      <c r="R10662" s="116" t="str">
        <f t="shared" si="1174"/>
        <v>20211</v>
      </c>
      <c r="S10662" s="117">
        <v>44224</v>
      </c>
      <c r="T10662">
        <v>3636.91</v>
      </c>
      <c r="U10662" s="50">
        <f t="shared" si="1170"/>
        <v>3491.3216129032267</v>
      </c>
      <c r="V10662" s="51">
        <f t="shared" si="1172"/>
        <v>3743.0876164383553</v>
      </c>
      <c r="W10662" s="53">
        <f t="shared" si="1173"/>
        <v>1.2649381313553087E-2</v>
      </c>
    </row>
    <row r="10663" spans="17:23" x14ac:dyDescent="0.25">
      <c r="Q10663" s="47">
        <f t="shared" si="1171"/>
        <v>2021</v>
      </c>
      <c r="R10663" s="116" t="str">
        <f t="shared" si="1174"/>
        <v>20211</v>
      </c>
      <c r="S10663" s="117">
        <v>44225</v>
      </c>
      <c r="T10663">
        <v>3585.44</v>
      </c>
      <c r="U10663" s="50">
        <f t="shared" si="1170"/>
        <v>3491.3216129032267</v>
      </c>
      <c r="V10663" s="51">
        <f t="shared" si="1172"/>
        <v>3743.0876164383553</v>
      </c>
      <c r="W10663" s="53">
        <f t="shared" si="1173"/>
        <v>-1.4152123643422554E-2</v>
      </c>
    </row>
    <row r="10664" spans="17:23" x14ac:dyDescent="0.25">
      <c r="Q10664" s="47">
        <f t="shared" si="1171"/>
        <v>2021</v>
      </c>
      <c r="R10664" s="116" t="str">
        <f t="shared" si="1174"/>
        <v>20211</v>
      </c>
      <c r="S10664" s="117">
        <v>44226</v>
      </c>
      <c r="T10664">
        <v>3559.46</v>
      </c>
      <c r="U10664" s="50">
        <f t="shared" si="1170"/>
        <v>3491.3216129032267</v>
      </c>
      <c r="V10664" s="51">
        <f t="shared" si="1172"/>
        <v>3743.0876164383553</v>
      </c>
      <c r="W10664" s="53">
        <f t="shared" si="1173"/>
        <v>-7.2459726002945812E-3</v>
      </c>
    </row>
    <row r="10665" spans="17:23" x14ac:dyDescent="0.25">
      <c r="Q10665" s="47">
        <f t="shared" si="1171"/>
        <v>2021</v>
      </c>
      <c r="R10665" s="116" t="str">
        <f t="shared" si="1174"/>
        <v>20211</v>
      </c>
      <c r="S10665" s="117">
        <v>44227</v>
      </c>
      <c r="T10665">
        <v>3559.46</v>
      </c>
      <c r="U10665" s="50">
        <f t="shared" si="1170"/>
        <v>3491.3216129032267</v>
      </c>
      <c r="V10665" s="51">
        <f t="shared" si="1172"/>
        <v>3743.0876164383553</v>
      </c>
      <c r="W10665" s="53">
        <f t="shared" si="1173"/>
        <v>0</v>
      </c>
    </row>
    <row r="10666" spans="17:23" x14ac:dyDescent="0.25">
      <c r="Q10666" s="47">
        <f t="shared" si="1171"/>
        <v>2021</v>
      </c>
      <c r="R10666" s="116" t="str">
        <f t="shared" si="1174"/>
        <v>20212</v>
      </c>
      <c r="S10666" s="117">
        <v>44228</v>
      </c>
      <c r="T10666">
        <v>3559.46</v>
      </c>
      <c r="U10666" s="50">
        <f t="shared" si="1170"/>
        <v>3554.5042857142844</v>
      </c>
      <c r="V10666" s="51">
        <f t="shared" si="1172"/>
        <v>3743.0876164383553</v>
      </c>
      <c r="W10666" s="53">
        <f t="shared" si="1173"/>
        <v>0</v>
      </c>
    </row>
    <row r="10667" spans="17:23" x14ac:dyDescent="0.25">
      <c r="Q10667" s="47">
        <f t="shared" si="1171"/>
        <v>2021</v>
      </c>
      <c r="R10667" s="116" t="str">
        <f t="shared" si="1174"/>
        <v>20212</v>
      </c>
      <c r="S10667" s="117">
        <v>44229</v>
      </c>
      <c r="T10667">
        <v>3561.37</v>
      </c>
      <c r="U10667" s="50">
        <f t="shared" si="1170"/>
        <v>3554.5042857142844</v>
      </c>
      <c r="V10667" s="51">
        <f t="shared" si="1172"/>
        <v>3743.0876164383553</v>
      </c>
      <c r="W10667" s="53">
        <f t="shared" si="1173"/>
        <v>5.3659824804874745E-4</v>
      </c>
    </row>
    <row r="10668" spans="17:23" x14ac:dyDescent="0.25">
      <c r="Q10668" s="47">
        <f t="shared" si="1171"/>
        <v>2021</v>
      </c>
      <c r="R10668" s="116" t="str">
        <f t="shared" si="1174"/>
        <v>20212</v>
      </c>
      <c r="S10668" s="117">
        <v>44230</v>
      </c>
      <c r="T10668">
        <v>3534.99</v>
      </c>
      <c r="U10668" s="50">
        <f t="shared" si="1170"/>
        <v>3554.5042857142844</v>
      </c>
      <c r="V10668" s="51">
        <f t="shared" si="1172"/>
        <v>3743.0876164383553</v>
      </c>
      <c r="W10668" s="53">
        <f t="shared" si="1173"/>
        <v>-7.4072618121677758E-3</v>
      </c>
    </row>
    <row r="10669" spans="17:23" x14ac:dyDescent="0.25">
      <c r="Q10669" s="47">
        <f t="shared" si="1171"/>
        <v>2021</v>
      </c>
      <c r="R10669" s="116" t="str">
        <f t="shared" si="1174"/>
        <v>20212</v>
      </c>
      <c r="S10669" s="117">
        <v>44231</v>
      </c>
      <c r="T10669">
        <v>3522.57</v>
      </c>
      <c r="U10669" s="50">
        <f t="shared" si="1170"/>
        <v>3554.5042857142844</v>
      </c>
      <c r="V10669" s="51">
        <f t="shared" si="1172"/>
        <v>3743.0876164383553</v>
      </c>
      <c r="W10669" s="53">
        <f t="shared" si="1173"/>
        <v>-3.5134469970210525E-3</v>
      </c>
    </row>
    <row r="10670" spans="17:23" x14ac:dyDescent="0.25">
      <c r="Q10670" s="47">
        <f t="shared" si="1171"/>
        <v>2021</v>
      </c>
      <c r="R10670" s="116" t="str">
        <f t="shared" si="1174"/>
        <v>20212</v>
      </c>
      <c r="S10670" s="117">
        <v>44232</v>
      </c>
      <c r="T10670">
        <v>3558.63</v>
      </c>
      <c r="U10670" s="50">
        <f t="shared" si="1170"/>
        <v>3554.5042857142844</v>
      </c>
      <c r="V10670" s="51">
        <f t="shared" si="1172"/>
        <v>3743.0876164383553</v>
      </c>
      <c r="W10670" s="53">
        <f t="shared" si="1173"/>
        <v>1.0236844122331057E-2</v>
      </c>
    </row>
    <row r="10671" spans="17:23" x14ac:dyDescent="0.25">
      <c r="Q10671" s="47">
        <f t="shared" si="1171"/>
        <v>2021</v>
      </c>
      <c r="R10671" s="116" t="str">
        <f t="shared" si="1174"/>
        <v>20212</v>
      </c>
      <c r="S10671" s="117">
        <v>44233</v>
      </c>
      <c r="T10671">
        <v>3543.28</v>
      </c>
      <c r="U10671" s="50">
        <f t="shared" si="1170"/>
        <v>3554.5042857142844</v>
      </c>
      <c r="V10671" s="51">
        <f t="shared" si="1172"/>
        <v>3743.0876164383553</v>
      </c>
      <c r="W10671" s="53">
        <f t="shared" si="1173"/>
        <v>-4.3134577070389479E-3</v>
      </c>
    </row>
    <row r="10672" spans="17:23" x14ac:dyDescent="0.25">
      <c r="Q10672" s="47">
        <f t="shared" si="1171"/>
        <v>2021</v>
      </c>
      <c r="R10672" s="116" t="str">
        <f t="shared" si="1174"/>
        <v>20212</v>
      </c>
      <c r="S10672" s="117">
        <v>44234</v>
      </c>
      <c r="T10672">
        <v>3543.28</v>
      </c>
      <c r="U10672" s="50">
        <f t="shared" si="1170"/>
        <v>3554.5042857142844</v>
      </c>
      <c r="V10672" s="51">
        <f t="shared" si="1172"/>
        <v>3743.0876164383553</v>
      </c>
      <c r="W10672" s="53">
        <f t="shared" si="1173"/>
        <v>0</v>
      </c>
    </row>
    <row r="10673" spans="17:23" x14ac:dyDescent="0.25">
      <c r="Q10673" s="47">
        <f t="shared" si="1171"/>
        <v>2021</v>
      </c>
      <c r="R10673" s="116" t="str">
        <f t="shared" si="1174"/>
        <v>20212</v>
      </c>
      <c r="S10673" s="117">
        <v>44235</v>
      </c>
      <c r="T10673">
        <v>3543.28</v>
      </c>
      <c r="U10673" s="50">
        <f t="shared" si="1170"/>
        <v>3554.5042857142844</v>
      </c>
      <c r="V10673" s="51">
        <f t="shared" si="1172"/>
        <v>3743.0876164383553</v>
      </c>
      <c r="W10673" s="53">
        <f t="shared" si="1173"/>
        <v>0</v>
      </c>
    </row>
    <row r="10674" spans="17:23" x14ac:dyDescent="0.25">
      <c r="Q10674" s="47">
        <f t="shared" si="1171"/>
        <v>2021</v>
      </c>
      <c r="R10674" s="116" t="str">
        <f t="shared" si="1174"/>
        <v>20212</v>
      </c>
      <c r="S10674" s="117">
        <v>44236</v>
      </c>
      <c r="T10674">
        <v>3554.65</v>
      </c>
      <c r="U10674" s="50">
        <f t="shared" si="1170"/>
        <v>3554.5042857142844</v>
      </c>
      <c r="V10674" s="51">
        <f t="shared" si="1172"/>
        <v>3743.0876164383553</v>
      </c>
      <c r="W10674" s="53">
        <f t="shared" si="1173"/>
        <v>3.2088911968570777E-3</v>
      </c>
    </row>
    <row r="10675" spans="17:23" x14ac:dyDescent="0.25">
      <c r="Q10675" s="47">
        <f t="shared" si="1171"/>
        <v>2021</v>
      </c>
      <c r="R10675" s="116" t="str">
        <f t="shared" si="1174"/>
        <v>20212</v>
      </c>
      <c r="S10675" s="117">
        <v>44237</v>
      </c>
      <c r="T10675">
        <v>3583.23</v>
      </c>
      <c r="U10675" s="50">
        <f t="shared" si="1170"/>
        <v>3554.5042857142844</v>
      </c>
      <c r="V10675" s="51">
        <f t="shared" si="1172"/>
        <v>3743.0876164383553</v>
      </c>
      <c r="W10675" s="53">
        <f t="shared" si="1173"/>
        <v>8.0401727314924898E-3</v>
      </c>
    </row>
    <row r="10676" spans="17:23" x14ac:dyDescent="0.25">
      <c r="Q10676" s="47">
        <f t="shared" si="1171"/>
        <v>2021</v>
      </c>
      <c r="R10676" s="116" t="str">
        <f t="shared" si="1174"/>
        <v>20212</v>
      </c>
      <c r="S10676" s="117">
        <v>44238</v>
      </c>
      <c r="T10676">
        <v>3557.16</v>
      </c>
      <c r="U10676" s="50">
        <f t="shared" si="1170"/>
        <v>3554.5042857142844</v>
      </c>
      <c r="V10676" s="51">
        <f t="shared" si="1172"/>
        <v>3743.0876164383553</v>
      </c>
      <c r="W10676" s="53">
        <f t="shared" si="1173"/>
        <v>-7.2755586440167441E-3</v>
      </c>
    </row>
    <row r="10677" spans="17:23" x14ac:dyDescent="0.25">
      <c r="Q10677" s="47">
        <f t="shared" si="1171"/>
        <v>2021</v>
      </c>
      <c r="R10677" s="116" t="str">
        <f t="shared" si="1174"/>
        <v>20212</v>
      </c>
      <c r="S10677" s="117">
        <v>44239</v>
      </c>
      <c r="T10677">
        <v>3525.45</v>
      </c>
      <c r="U10677" s="50">
        <f t="shared" si="1170"/>
        <v>3554.5042857142844</v>
      </c>
      <c r="V10677" s="51">
        <f t="shared" si="1172"/>
        <v>3743.0876164383553</v>
      </c>
      <c r="W10677" s="53">
        <f t="shared" si="1173"/>
        <v>-8.9144148702897663E-3</v>
      </c>
    </row>
    <row r="10678" spans="17:23" x14ac:dyDescent="0.25">
      <c r="Q10678" s="47">
        <f t="shared" si="1171"/>
        <v>2021</v>
      </c>
      <c r="R10678" s="116" t="str">
        <f t="shared" si="1174"/>
        <v>20212</v>
      </c>
      <c r="S10678" s="117">
        <v>44240</v>
      </c>
      <c r="T10678">
        <v>3515.65</v>
      </c>
      <c r="U10678" s="50">
        <f t="shared" si="1170"/>
        <v>3554.5042857142844</v>
      </c>
      <c r="V10678" s="51">
        <f t="shared" si="1172"/>
        <v>3743.0876164383553</v>
      </c>
      <c r="W10678" s="53">
        <f t="shared" si="1173"/>
        <v>-2.7797869775488815E-3</v>
      </c>
    </row>
    <row r="10679" spans="17:23" x14ac:dyDescent="0.25">
      <c r="Q10679" s="47">
        <f t="shared" si="1171"/>
        <v>2021</v>
      </c>
      <c r="R10679" s="116" t="str">
        <f t="shared" si="1174"/>
        <v>20212</v>
      </c>
      <c r="S10679" s="117">
        <v>44241</v>
      </c>
      <c r="T10679">
        <v>3515.65</v>
      </c>
      <c r="U10679" s="50">
        <f t="shared" si="1170"/>
        <v>3554.5042857142844</v>
      </c>
      <c r="V10679" s="51">
        <f t="shared" si="1172"/>
        <v>3743.0876164383553</v>
      </c>
      <c r="W10679" s="53">
        <f t="shared" si="1173"/>
        <v>0</v>
      </c>
    </row>
    <row r="10680" spans="17:23" x14ac:dyDescent="0.25">
      <c r="Q10680" s="47">
        <f t="shared" si="1171"/>
        <v>2021</v>
      </c>
      <c r="R10680" s="116" t="str">
        <f t="shared" si="1174"/>
        <v>20212</v>
      </c>
      <c r="S10680" s="117">
        <v>44242</v>
      </c>
      <c r="T10680">
        <v>3515.65</v>
      </c>
      <c r="U10680" s="50">
        <f t="shared" si="1170"/>
        <v>3554.5042857142844</v>
      </c>
      <c r="V10680" s="51">
        <f t="shared" si="1172"/>
        <v>3743.0876164383553</v>
      </c>
      <c r="W10680" s="53">
        <f t="shared" si="1173"/>
        <v>0</v>
      </c>
    </row>
    <row r="10681" spans="17:23" x14ac:dyDescent="0.25">
      <c r="Q10681" s="47">
        <f t="shared" si="1171"/>
        <v>2021</v>
      </c>
      <c r="R10681" s="116" t="str">
        <f t="shared" si="1174"/>
        <v>20212</v>
      </c>
      <c r="S10681" s="117">
        <v>44243</v>
      </c>
      <c r="T10681">
        <v>3515.65</v>
      </c>
      <c r="U10681" s="50">
        <f t="shared" si="1170"/>
        <v>3554.5042857142844</v>
      </c>
      <c r="V10681" s="51">
        <f t="shared" si="1172"/>
        <v>3743.0876164383553</v>
      </c>
      <c r="W10681" s="53">
        <f t="shared" si="1173"/>
        <v>0</v>
      </c>
    </row>
    <row r="10682" spans="17:23" x14ac:dyDescent="0.25">
      <c r="Q10682" s="47">
        <f t="shared" si="1171"/>
        <v>2021</v>
      </c>
      <c r="R10682" s="116" t="str">
        <f t="shared" si="1174"/>
        <v>20212</v>
      </c>
      <c r="S10682" s="117">
        <v>44244</v>
      </c>
      <c r="T10682">
        <v>3518.19</v>
      </c>
      <c r="U10682" s="50">
        <f t="shared" si="1170"/>
        <v>3554.5042857142844</v>
      </c>
      <c r="V10682" s="51">
        <f t="shared" si="1172"/>
        <v>3743.0876164383553</v>
      </c>
      <c r="W10682" s="53">
        <f t="shared" si="1173"/>
        <v>7.2248375122674346E-4</v>
      </c>
    </row>
    <row r="10683" spans="17:23" x14ac:dyDescent="0.25">
      <c r="Q10683" s="47">
        <f t="shared" si="1171"/>
        <v>2021</v>
      </c>
      <c r="R10683" s="116" t="str">
        <f t="shared" si="1174"/>
        <v>20212</v>
      </c>
      <c r="S10683" s="117">
        <v>44245</v>
      </c>
      <c r="T10683">
        <v>3545.84</v>
      </c>
      <c r="U10683" s="50">
        <f t="shared" si="1170"/>
        <v>3554.5042857142844</v>
      </c>
      <c r="V10683" s="51">
        <f t="shared" si="1172"/>
        <v>3743.0876164383553</v>
      </c>
      <c r="W10683" s="53">
        <f t="shared" si="1173"/>
        <v>7.8591548495106078E-3</v>
      </c>
    </row>
    <row r="10684" spans="17:23" x14ac:dyDescent="0.25">
      <c r="Q10684" s="47">
        <f t="shared" si="1171"/>
        <v>2021</v>
      </c>
      <c r="R10684" s="116" t="str">
        <f t="shared" si="1174"/>
        <v>20212</v>
      </c>
      <c r="S10684" s="117">
        <v>44246</v>
      </c>
      <c r="T10684">
        <v>3537.86</v>
      </c>
      <c r="U10684" s="50">
        <f t="shared" si="1170"/>
        <v>3554.5042857142844</v>
      </c>
      <c r="V10684" s="51">
        <f t="shared" si="1172"/>
        <v>3743.0876164383553</v>
      </c>
      <c r="W10684" s="53">
        <f t="shared" si="1173"/>
        <v>-2.2505245583557265E-3</v>
      </c>
    </row>
    <row r="10685" spans="17:23" x14ac:dyDescent="0.25">
      <c r="Q10685" s="47">
        <f t="shared" si="1171"/>
        <v>2021</v>
      </c>
      <c r="R10685" s="116" t="str">
        <f t="shared" si="1174"/>
        <v>20212</v>
      </c>
      <c r="S10685" s="117">
        <v>44247</v>
      </c>
      <c r="T10685">
        <v>3555.4</v>
      </c>
      <c r="U10685" s="50">
        <f t="shared" si="1170"/>
        <v>3554.5042857142844</v>
      </c>
      <c r="V10685" s="51">
        <f t="shared" si="1172"/>
        <v>3743.0876164383553</v>
      </c>
      <c r="W10685" s="53">
        <f t="shared" si="1173"/>
        <v>4.957799347628189E-3</v>
      </c>
    </row>
    <row r="10686" spans="17:23" x14ac:dyDescent="0.25">
      <c r="Q10686" s="47">
        <f t="shared" si="1171"/>
        <v>2021</v>
      </c>
      <c r="R10686" s="116" t="str">
        <f t="shared" si="1174"/>
        <v>20212</v>
      </c>
      <c r="S10686" s="117">
        <v>44248</v>
      </c>
      <c r="T10686">
        <v>3555.4</v>
      </c>
      <c r="U10686" s="50">
        <f t="shared" si="1170"/>
        <v>3554.5042857142844</v>
      </c>
      <c r="V10686" s="51">
        <f t="shared" si="1172"/>
        <v>3743.0876164383553</v>
      </c>
      <c r="W10686" s="53">
        <f t="shared" si="1173"/>
        <v>0</v>
      </c>
    </row>
    <row r="10687" spans="17:23" x14ac:dyDescent="0.25">
      <c r="Q10687" s="47">
        <f t="shared" si="1171"/>
        <v>2021</v>
      </c>
      <c r="R10687" s="116" t="str">
        <f t="shared" si="1174"/>
        <v>20212</v>
      </c>
      <c r="S10687" s="117">
        <v>44249</v>
      </c>
      <c r="T10687">
        <v>3555.4</v>
      </c>
      <c r="U10687" s="50">
        <f t="shared" si="1170"/>
        <v>3554.5042857142844</v>
      </c>
      <c r="V10687" s="51">
        <f t="shared" si="1172"/>
        <v>3743.0876164383553</v>
      </c>
      <c r="W10687" s="53">
        <f t="shared" si="1173"/>
        <v>0</v>
      </c>
    </row>
    <row r="10688" spans="17:23" x14ac:dyDescent="0.25">
      <c r="Q10688" s="47">
        <f t="shared" si="1171"/>
        <v>2021</v>
      </c>
      <c r="R10688" s="116" t="str">
        <f t="shared" si="1174"/>
        <v>20212</v>
      </c>
      <c r="S10688" s="117">
        <v>44250</v>
      </c>
      <c r="T10688">
        <v>3602.41</v>
      </c>
      <c r="U10688" s="50">
        <f t="shared" si="1170"/>
        <v>3554.5042857142844</v>
      </c>
      <c r="V10688" s="51">
        <f t="shared" si="1172"/>
        <v>3743.0876164383553</v>
      </c>
      <c r="W10688" s="53">
        <f t="shared" si="1173"/>
        <v>1.3222140968667251E-2</v>
      </c>
    </row>
    <row r="10689" spans="17:23" x14ac:dyDescent="0.25">
      <c r="Q10689" s="47">
        <f t="shared" si="1171"/>
        <v>2021</v>
      </c>
      <c r="R10689" s="116" t="str">
        <f t="shared" si="1174"/>
        <v>20212</v>
      </c>
      <c r="S10689" s="117">
        <v>44251</v>
      </c>
      <c r="T10689">
        <v>3590.37</v>
      </c>
      <c r="U10689" s="50">
        <f t="shared" si="1170"/>
        <v>3554.5042857142844</v>
      </c>
      <c r="V10689" s="51">
        <f t="shared" si="1172"/>
        <v>3743.0876164383553</v>
      </c>
      <c r="W10689" s="53">
        <f t="shared" si="1173"/>
        <v>-3.342207022520971E-3</v>
      </c>
    </row>
    <row r="10690" spans="17:23" x14ac:dyDescent="0.25">
      <c r="Q10690" s="47">
        <f t="shared" si="1171"/>
        <v>2021</v>
      </c>
      <c r="R10690" s="116" t="str">
        <f t="shared" si="1174"/>
        <v>20212</v>
      </c>
      <c r="S10690" s="117">
        <v>44252</v>
      </c>
      <c r="T10690">
        <v>3578.29</v>
      </c>
      <c r="U10690" s="50">
        <f t="shared" si="1170"/>
        <v>3554.5042857142844</v>
      </c>
      <c r="V10690" s="51">
        <f t="shared" si="1172"/>
        <v>3743.0876164383553</v>
      </c>
      <c r="W10690" s="53">
        <f t="shared" si="1173"/>
        <v>-3.3645557421658756E-3</v>
      </c>
    </row>
    <row r="10691" spans="17:23" x14ac:dyDescent="0.25">
      <c r="Q10691" s="47">
        <f t="shared" si="1171"/>
        <v>2021</v>
      </c>
      <c r="R10691" s="116" t="str">
        <f t="shared" si="1174"/>
        <v>20212</v>
      </c>
      <c r="S10691" s="117">
        <v>44253</v>
      </c>
      <c r="T10691">
        <v>3588.23</v>
      </c>
      <c r="U10691" s="50">
        <f t="shared" si="1170"/>
        <v>3554.5042857142844</v>
      </c>
      <c r="V10691" s="51">
        <f t="shared" si="1172"/>
        <v>3743.0876164383553</v>
      </c>
      <c r="W10691" s="53">
        <f t="shared" si="1173"/>
        <v>2.7778631692791933E-3</v>
      </c>
    </row>
    <row r="10692" spans="17:23" x14ac:dyDescent="0.25">
      <c r="Q10692" s="47">
        <f t="shared" si="1171"/>
        <v>2021</v>
      </c>
      <c r="R10692" s="116" t="str">
        <f t="shared" si="1174"/>
        <v>20212</v>
      </c>
      <c r="S10692" s="117">
        <v>44254</v>
      </c>
      <c r="T10692">
        <v>3624.39</v>
      </c>
      <c r="U10692" s="50">
        <f t="shared" si="1170"/>
        <v>3554.5042857142844</v>
      </c>
      <c r="V10692" s="51">
        <f t="shared" si="1172"/>
        <v>3743.0876164383553</v>
      </c>
      <c r="W10692" s="53">
        <f t="shared" si="1173"/>
        <v>1.0077391917463485E-2</v>
      </c>
    </row>
    <row r="10693" spans="17:23" x14ac:dyDescent="0.25">
      <c r="Q10693" s="47">
        <f t="shared" si="1171"/>
        <v>2021</v>
      </c>
      <c r="R10693" s="116" t="str">
        <f t="shared" si="1174"/>
        <v>20212</v>
      </c>
      <c r="S10693" s="117">
        <v>44255</v>
      </c>
      <c r="T10693">
        <v>3624.39</v>
      </c>
      <c r="U10693" s="50">
        <f t="shared" si="1170"/>
        <v>3554.5042857142844</v>
      </c>
      <c r="V10693" s="51">
        <f t="shared" si="1172"/>
        <v>3743.0876164383553</v>
      </c>
      <c r="W10693" s="53">
        <f t="shared" si="1173"/>
        <v>0</v>
      </c>
    </row>
    <row r="10694" spans="17:23" x14ac:dyDescent="0.25">
      <c r="Q10694" s="47">
        <f t="shared" si="1171"/>
        <v>2021</v>
      </c>
      <c r="R10694" s="116" t="str">
        <f t="shared" si="1174"/>
        <v>20213</v>
      </c>
      <c r="S10694" s="117">
        <v>44256</v>
      </c>
      <c r="T10694">
        <v>3624.39</v>
      </c>
      <c r="U10694" s="50">
        <f t="shared" si="1170"/>
        <v>3612.7683870967749</v>
      </c>
      <c r="V10694" s="51">
        <f t="shared" si="1172"/>
        <v>3743.0876164383553</v>
      </c>
      <c r="W10694" s="53">
        <f t="shared" si="1173"/>
        <v>0</v>
      </c>
    </row>
    <row r="10695" spans="17:23" x14ac:dyDescent="0.25">
      <c r="Q10695" s="47">
        <f t="shared" si="1171"/>
        <v>2021</v>
      </c>
      <c r="R10695" s="116" t="str">
        <f t="shared" si="1174"/>
        <v>20213</v>
      </c>
      <c r="S10695" s="117">
        <v>44257</v>
      </c>
      <c r="T10695">
        <v>3622.36</v>
      </c>
      <c r="U10695" s="50">
        <f t="shared" ref="U10695:U10758" si="1175">+AVERAGEIF($R$3:$R$12000,R10695,$T$3:$T$12000)</f>
        <v>3612.7683870967749</v>
      </c>
      <c r="V10695" s="51">
        <f t="shared" si="1172"/>
        <v>3743.0876164383553</v>
      </c>
      <c r="W10695" s="53">
        <f t="shared" si="1173"/>
        <v>-5.600942503427575E-4</v>
      </c>
    </row>
    <row r="10696" spans="17:23" x14ac:dyDescent="0.25">
      <c r="Q10696" s="47">
        <f t="shared" ref="Q10696:Q10759" si="1176">+YEAR(S10696)</f>
        <v>2021</v>
      </c>
      <c r="R10696" s="116" t="str">
        <f t="shared" si="1174"/>
        <v>20213</v>
      </c>
      <c r="S10696" s="117">
        <v>44258</v>
      </c>
      <c r="T10696">
        <v>3646.61</v>
      </c>
      <c r="U10696" s="50">
        <f t="shared" si="1175"/>
        <v>3612.7683870967749</v>
      </c>
      <c r="V10696" s="51">
        <f t="shared" ref="V10696:V10759" si="1177">+AVERAGEIF($Q$3:$Q$12000,Q10696,$T$3:$T$12000)</f>
        <v>3743.0876164383553</v>
      </c>
      <c r="W10696" s="53">
        <f t="shared" si="1173"/>
        <v>6.6945306374850411E-3</v>
      </c>
    </row>
    <row r="10697" spans="17:23" x14ac:dyDescent="0.25">
      <c r="Q10697" s="47">
        <f t="shared" si="1176"/>
        <v>2021</v>
      </c>
      <c r="R10697" s="116" t="str">
        <f t="shared" si="1174"/>
        <v>20213</v>
      </c>
      <c r="S10697" s="117">
        <v>44259</v>
      </c>
      <c r="T10697">
        <v>3676.94</v>
      </c>
      <c r="U10697" s="50">
        <f t="shared" si="1175"/>
        <v>3612.7683870967749</v>
      </c>
      <c r="V10697" s="51">
        <f t="shared" si="1177"/>
        <v>3743.0876164383553</v>
      </c>
      <c r="W10697" s="53">
        <f t="shared" ref="W10697:W10760" si="1178">+T10697/T10696-1</f>
        <v>8.3173138887897569E-3</v>
      </c>
    </row>
    <row r="10698" spans="17:23" x14ac:dyDescent="0.25">
      <c r="Q10698" s="47">
        <f t="shared" si="1176"/>
        <v>2021</v>
      </c>
      <c r="R10698" s="116" t="str">
        <f t="shared" si="1174"/>
        <v>20213</v>
      </c>
      <c r="S10698" s="117">
        <v>44260</v>
      </c>
      <c r="T10698">
        <v>3647.99</v>
      </c>
      <c r="U10698" s="50">
        <f t="shared" si="1175"/>
        <v>3612.7683870967749</v>
      </c>
      <c r="V10698" s="51">
        <f t="shared" si="1177"/>
        <v>3743.0876164383553</v>
      </c>
      <c r="W10698" s="53">
        <f t="shared" si="1178"/>
        <v>-7.8733947249616243E-3</v>
      </c>
    </row>
    <row r="10699" spans="17:23" x14ac:dyDescent="0.25">
      <c r="Q10699" s="47">
        <f t="shared" si="1176"/>
        <v>2021</v>
      </c>
      <c r="R10699" s="116" t="str">
        <f t="shared" ref="R10699:R10762" si="1179">+YEAR(S10699)&amp;MONTH(S10699)</f>
        <v>20213</v>
      </c>
      <c r="S10699" s="117">
        <v>44261</v>
      </c>
      <c r="T10699">
        <v>3640.2</v>
      </c>
      <c r="U10699" s="50">
        <f t="shared" si="1175"/>
        <v>3612.7683870967749</v>
      </c>
      <c r="V10699" s="51">
        <f t="shared" si="1177"/>
        <v>3743.0876164383553</v>
      </c>
      <c r="W10699" s="53">
        <f t="shared" si="1178"/>
        <v>-2.1354225203468191E-3</v>
      </c>
    </row>
    <row r="10700" spans="17:23" x14ac:dyDescent="0.25">
      <c r="Q10700" s="47">
        <f t="shared" si="1176"/>
        <v>2021</v>
      </c>
      <c r="R10700" s="116" t="str">
        <f t="shared" si="1179"/>
        <v>20213</v>
      </c>
      <c r="S10700" s="117">
        <v>44262</v>
      </c>
      <c r="T10700">
        <v>3640.2</v>
      </c>
      <c r="U10700" s="50">
        <f t="shared" si="1175"/>
        <v>3612.7683870967749</v>
      </c>
      <c r="V10700" s="51">
        <f t="shared" si="1177"/>
        <v>3743.0876164383553</v>
      </c>
      <c r="W10700" s="53">
        <f t="shared" si="1178"/>
        <v>0</v>
      </c>
    </row>
    <row r="10701" spans="17:23" x14ac:dyDescent="0.25">
      <c r="Q10701" s="47">
        <f t="shared" si="1176"/>
        <v>2021</v>
      </c>
      <c r="R10701" s="116" t="str">
        <f t="shared" si="1179"/>
        <v>20213</v>
      </c>
      <c r="S10701" s="117">
        <v>44263</v>
      </c>
      <c r="T10701">
        <v>3640.2</v>
      </c>
      <c r="U10701" s="50">
        <f t="shared" si="1175"/>
        <v>3612.7683870967749</v>
      </c>
      <c r="V10701" s="51">
        <f t="shared" si="1177"/>
        <v>3743.0876164383553</v>
      </c>
      <c r="W10701" s="53">
        <f t="shared" si="1178"/>
        <v>0</v>
      </c>
    </row>
    <row r="10702" spans="17:23" x14ac:dyDescent="0.25">
      <c r="Q10702" s="47">
        <f t="shared" si="1176"/>
        <v>2021</v>
      </c>
      <c r="R10702" s="116" t="str">
        <f t="shared" si="1179"/>
        <v>20213</v>
      </c>
      <c r="S10702" s="117">
        <v>44264</v>
      </c>
      <c r="T10702">
        <v>3623.61</v>
      </c>
      <c r="U10702" s="50">
        <f t="shared" si="1175"/>
        <v>3612.7683870967749</v>
      </c>
      <c r="V10702" s="51">
        <f t="shared" si="1177"/>
        <v>3743.0876164383553</v>
      </c>
      <c r="W10702" s="53">
        <f t="shared" si="1178"/>
        <v>-4.5574418987966991E-3</v>
      </c>
    </row>
    <row r="10703" spans="17:23" x14ac:dyDescent="0.25">
      <c r="Q10703" s="47">
        <f t="shared" si="1176"/>
        <v>2021</v>
      </c>
      <c r="R10703" s="116" t="str">
        <f t="shared" si="1179"/>
        <v>20213</v>
      </c>
      <c r="S10703" s="117">
        <v>44265</v>
      </c>
      <c r="T10703">
        <v>3598.77</v>
      </c>
      <c r="U10703" s="50">
        <f t="shared" si="1175"/>
        <v>3612.7683870967749</v>
      </c>
      <c r="V10703" s="51">
        <f t="shared" si="1177"/>
        <v>3743.0876164383553</v>
      </c>
      <c r="W10703" s="53">
        <f t="shared" si="1178"/>
        <v>-6.8550423472725219E-3</v>
      </c>
    </row>
    <row r="10704" spans="17:23" x14ac:dyDescent="0.25">
      <c r="Q10704" s="47">
        <f t="shared" si="1176"/>
        <v>2021</v>
      </c>
      <c r="R10704" s="116" t="str">
        <f t="shared" si="1179"/>
        <v>20213</v>
      </c>
      <c r="S10704" s="117">
        <v>44266</v>
      </c>
      <c r="T10704">
        <v>3561.91</v>
      </c>
      <c r="U10704" s="50">
        <f t="shared" si="1175"/>
        <v>3612.7683870967749</v>
      </c>
      <c r="V10704" s="51">
        <f t="shared" si="1177"/>
        <v>3743.0876164383553</v>
      </c>
      <c r="W10704" s="53">
        <f t="shared" si="1178"/>
        <v>-1.0242388371582534E-2</v>
      </c>
    </row>
    <row r="10705" spans="17:23" x14ac:dyDescent="0.25">
      <c r="Q10705" s="47">
        <f t="shared" si="1176"/>
        <v>2021</v>
      </c>
      <c r="R10705" s="116" t="str">
        <f t="shared" si="1179"/>
        <v>20213</v>
      </c>
      <c r="S10705" s="117">
        <v>44267</v>
      </c>
      <c r="T10705">
        <v>3534.62</v>
      </c>
      <c r="U10705" s="50">
        <f t="shared" si="1175"/>
        <v>3612.7683870967749</v>
      </c>
      <c r="V10705" s="51">
        <f t="shared" si="1177"/>
        <v>3743.0876164383553</v>
      </c>
      <c r="W10705" s="53">
        <f t="shared" si="1178"/>
        <v>-7.661619748954851E-3</v>
      </c>
    </row>
    <row r="10706" spans="17:23" x14ac:dyDescent="0.25">
      <c r="Q10706" s="47">
        <f t="shared" si="1176"/>
        <v>2021</v>
      </c>
      <c r="R10706" s="116" t="str">
        <f t="shared" si="1179"/>
        <v>20213</v>
      </c>
      <c r="S10706" s="117">
        <v>44268</v>
      </c>
      <c r="T10706">
        <v>3575.3</v>
      </c>
      <c r="U10706" s="50">
        <f t="shared" si="1175"/>
        <v>3612.7683870967749</v>
      </c>
      <c r="V10706" s="51">
        <f t="shared" si="1177"/>
        <v>3743.0876164383553</v>
      </c>
      <c r="W10706" s="53">
        <f t="shared" si="1178"/>
        <v>1.1509016527943672E-2</v>
      </c>
    </row>
    <row r="10707" spans="17:23" x14ac:dyDescent="0.25">
      <c r="Q10707" s="47">
        <f t="shared" si="1176"/>
        <v>2021</v>
      </c>
      <c r="R10707" s="116" t="str">
        <f t="shared" si="1179"/>
        <v>20213</v>
      </c>
      <c r="S10707" s="117">
        <v>44269</v>
      </c>
      <c r="T10707">
        <v>3575.3</v>
      </c>
      <c r="U10707" s="50">
        <f t="shared" si="1175"/>
        <v>3612.7683870967749</v>
      </c>
      <c r="V10707" s="51">
        <f t="shared" si="1177"/>
        <v>3743.0876164383553</v>
      </c>
      <c r="W10707" s="53">
        <f t="shared" si="1178"/>
        <v>0</v>
      </c>
    </row>
    <row r="10708" spans="17:23" x14ac:dyDescent="0.25">
      <c r="Q10708" s="47">
        <f t="shared" si="1176"/>
        <v>2021</v>
      </c>
      <c r="R10708" s="116" t="str">
        <f t="shared" si="1179"/>
        <v>20213</v>
      </c>
      <c r="S10708" s="117">
        <v>44270</v>
      </c>
      <c r="T10708">
        <v>3575.3</v>
      </c>
      <c r="U10708" s="50">
        <f t="shared" si="1175"/>
        <v>3612.7683870967749</v>
      </c>
      <c r="V10708" s="51">
        <f t="shared" si="1177"/>
        <v>3743.0876164383553</v>
      </c>
      <c r="W10708" s="53">
        <f t="shared" si="1178"/>
        <v>0</v>
      </c>
    </row>
    <row r="10709" spans="17:23" x14ac:dyDescent="0.25">
      <c r="Q10709" s="47">
        <f t="shared" si="1176"/>
        <v>2021</v>
      </c>
      <c r="R10709" s="116" t="str">
        <f t="shared" si="1179"/>
        <v>20213</v>
      </c>
      <c r="S10709" s="117">
        <v>44271</v>
      </c>
      <c r="T10709">
        <v>3575.63</v>
      </c>
      <c r="U10709" s="50">
        <f t="shared" si="1175"/>
        <v>3612.7683870967749</v>
      </c>
      <c r="V10709" s="51">
        <f t="shared" si="1177"/>
        <v>3743.0876164383553</v>
      </c>
      <c r="W10709" s="53">
        <f t="shared" si="1178"/>
        <v>9.2299946857554716E-5</v>
      </c>
    </row>
    <row r="10710" spans="17:23" x14ac:dyDescent="0.25">
      <c r="Q10710" s="47">
        <f t="shared" si="1176"/>
        <v>2021</v>
      </c>
      <c r="R10710" s="116" t="str">
        <f t="shared" si="1179"/>
        <v>20213</v>
      </c>
      <c r="S10710" s="117">
        <v>44272</v>
      </c>
      <c r="T10710">
        <v>3553.51</v>
      </c>
      <c r="U10710" s="50">
        <f t="shared" si="1175"/>
        <v>3612.7683870967749</v>
      </c>
      <c r="V10710" s="51">
        <f t="shared" si="1177"/>
        <v>3743.0876164383553</v>
      </c>
      <c r="W10710" s="53">
        <f t="shared" si="1178"/>
        <v>-6.1863224103164693E-3</v>
      </c>
    </row>
    <row r="10711" spans="17:23" x14ac:dyDescent="0.25">
      <c r="Q10711" s="47">
        <f t="shared" si="1176"/>
        <v>2021</v>
      </c>
      <c r="R10711" s="116" t="str">
        <f t="shared" si="1179"/>
        <v>20213</v>
      </c>
      <c r="S10711" s="117">
        <v>44273</v>
      </c>
      <c r="T10711">
        <v>3578.02</v>
      </c>
      <c r="U10711" s="50">
        <f t="shared" si="1175"/>
        <v>3612.7683870967749</v>
      </c>
      <c r="V10711" s="51">
        <f t="shared" si="1177"/>
        <v>3743.0876164383553</v>
      </c>
      <c r="W10711" s="53">
        <f t="shared" si="1178"/>
        <v>6.8974056636958991E-3</v>
      </c>
    </row>
    <row r="10712" spans="17:23" x14ac:dyDescent="0.25">
      <c r="Q10712" s="47">
        <f t="shared" si="1176"/>
        <v>2021</v>
      </c>
      <c r="R10712" s="116" t="str">
        <f t="shared" si="1179"/>
        <v>20213</v>
      </c>
      <c r="S10712" s="117">
        <v>44274</v>
      </c>
      <c r="T10712">
        <v>3569.45</v>
      </c>
      <c r="U10712" s="50">
        <f t="shared" si="1175"/>
        <v>3612.7683870967749</v>
      </c>
      <c r="V10712" s="51">
        <f t="shared" si="1177"/>
        <v>3743.0876164383553</v>
      </c>
      <c r="W10712" s="53">
        <f t="shared" si="1178"/>
        <v>-2.3951794567945717E-3</v>
      </c>
    </row>
    <row r="10713" spans="17:23" x14ac:dyDescent="0.25">
      <c r="Q10713" s="47">
        <f t="shared" si="1176"/>
        <v>2021</v>
      </c>
      <c r="R10713" s="116" t="str">
        <f t="shared" si="1179"/>
        <v>20213</v>
      </c>
      <c r="S10713" s="117">
        <v>44275</v>
      </c>
      <c r="T10713">
        <v>3553.34</v>
      </c>
      <c r="U10713" s="50">
        <f t="shared" si="1175"/>
        <v>3612.7683870967749</v>
      </c>
      <c r="V10713" s="51">
        <f t="shared" si="1177"/>
        <v>3743.0876164383553</v>
      </c>
      <c r="W10713" s="53">
        <f t="shared" si="1178"/>
        <v>-4.5133003684040274E-3</v>
      </c>
    </row>
    <row r="10714" spans="17:23" x14ac:dyDescent="0.25">
      <c r="Q10714" s="47">
        <f t="shared" si="1176"/>
        <v>2021</v>
      </c>
      <c r="R10714" s="116" t="str">
        <f t="shared" si="1179"/>
        <v>20213</v>
      </c>
      <c r="S10714" s="117">
        <v>44276</v>
      </c>
      <c r="T10714">
        <v>3553.34</v>
      </c>
      <c r="U10714" s="50">
        <f t="shared" si="1175"/>
        <v>3612.7683870967749</v>
      </c>
      <c r="V10714" s="51">
        <f t="shared" si="1177"/>
        <v>3743.0876164383553</v>
      </c>
      <c r="W10714" s="53">
        <f t="shared" si="1178"/>
        <v>0</v>
      </c>
    </row>
    <row r="10715" spans="17:23" x14ac:dyDescent="0.25">
      <c r="Q10715" s="47">
        <f t="shared" si="1176"/>
        <v>2021</v>
      </c>
      <c r="R10715" s="116" t="str">
        <f t="shared" si="1179"/>
        <v>20213</v>
      </c>
      <c r="S10715" s="117">
        <v>44277</v>
      </c>
      <c r="T10715">
        <v>3553.34</v>
      </c>
      <c r="U10715" s="50">
        <f t="shared" si="1175"/>
        <v>3612.7683870967749</v>
      </c>
      <c r="V10715" s="51">
        <f t="shared" si="1177"/>
        <v>3743.0876164383553</v>
      </c>
      <c r="W10715" s="53">
        <f t="shared" si="1178"/>
        <v>0</v>
      </c>
    </row>
    <row r="10716" spans="17:23" x14ac:dyDescent="0.25">
      <c r="Q10716" s="47">
        <f t="shared" si="1176"/>
        <v>2021</v>
      </c>
      <c r="R10716" s="116" t="str">
        <f t="shared" si="1179"/>
        <v>20213</v>
      </c>
      <c r="S10716" s="117">
        <v>44278</v>
      </c>
      <c r="T10716">
        <v>3553.34</v>
      </c>
      <c r="U10716" s="50">
        <f t="shared" si="1175"/>
        <v>3612.7683870967749</v>
      </c>
      <c r="V10716" s="51">
        <f t="shared" si="1177"/>
        <v>3743.0876164383553</v>
      </c>
      <c r="W10716" s="53">
        <f t="shared" si="1178"/>
        <v>0</v>
      </c>
    </row>
    <row r="10717" spans="17:23" x14ac:dyDescent="0.25">
      <c r="Q10717" s="47">
        <f t="shared" si="1176"/>
        <v>2021</v>
      </c>
      <c r="R10717" s="116" t="str">
        <f t="shared" si="1179"/>
        <v>20213</v>
      </c>
      <c r="S10717" s="117">
        <v>44279</v>
      </c>
      <c r="T10717">
        <v>3589.82</v>
      </c>
      <c r="U10717" s="50">
        <f t="shared" si="1175"/>
        <v>3612.7683870967749</v>
      </c>
      <c r="V10717" s="51">
        <f t="shared" si="1177"/>
        <v>3743.0876164383553</v>
      </c>
      <c r="W10717" s="53">
        <f t="shared" si="1178"/>
        <v>1.0266397248785752E-2</v>
      </c>
    </row>
    <row r="10718" spans="17:23" x14ac:dyDescent="0.25">
      <c r="Q10718" s="47">
        <f t="shared" si="1176"/>
        <v>2021</v>
      </c>
      <c r="R10718" s="116" t="str">
        <f t="shared" si="1179"/>
        <v>20213</v>
      </c>
      <c r="S10718" s="117">
        <v>44280</v>
      </c>
      <c r="T10718">
        <v>3635.12</v>
      </c>
      <c r="U10718" s="50">
        <f t="shared" si="1175"/>
        <v>3612.7683870967749</v>
      </c>
      <c r="V10718" s="51">
        <f t="shared" si="1177"/>
        <v>3743.0876164383553</v>
      </c>
      <c r="W10718" s="53">
        <f t="shared" si="1178"/>
        <v>1.2619017109492869E-2</v>
      </c>
    </row>
    <row r="10719" spans="17:23" x14ac:dyDescent="0.25">
      <c r="Q10719" s="47">
        <f t="shared" si="1176"/>
        <v>2021</v>
      </c>
      <c r="R10719" s="116" t="str">
        <f t="shared" si="1179"/>
        <v>20213</v>
      </c>
      <c r="S10719" s="117">
        <v>44281</v>
      </c>
      <c r="T10719">
        <v>3658.22</v>
      </c>
      <c r="U10719" s="50">
        <f t="shared" si="1175"/>
        <v>3612.7683870967749</v>
      </c>
      <c r="V10719" s="51">
        <f t="shared" si="1177"/>
        <v>3743.0876164383553</v>
      </c>
      <c r="W10719" s="53">
        <f t="shared" si="1178"/>
        <v>6.3546732982679988E-3</v>
      </c>
    </row>
    <row r="10720" spans="17:23" x14ac:dyDescent="0.25">
      <c r="Q10720" s="47">
        <f t="shared" si="1176"/>
        <v>2021</v>
      </c>
      <c r="R10720" s="116" t="str">
        <f t="shared" si="1179"/>
        <v>20213</v>
      </c>
      <c r="S10720" s="117">
        <v>44282</v>
      </c>
      <c r="T10720">
        <v>3665.41</v>
      </c>
      <c r="U10720" s="50">
        <f t="shared" si="1175"/>
        <v>3612.7683870967749</v>
      </c>
      <c r="V10720" s="51">
        <f t="shared" si="1177"/>
        <v>3743.0876164383553</v>
      </c>
      <c r="W10720" s="53">
        <f t="shared" si="1178"/>
        <v>1.9654367424595254E-3</v>
      </c>
    </row>
    <row r="10721" spans="17:23" x14ac:dyDescent="0.25">
      <c r="Q10721" s="47">
        <f t="shared" si="1176"/>
        <v>2021</v>
      </c>
      <c r="R10721" s="116" t="str">
        <f t="shared" si="1179"/>
        <v>20213</v>
      </c>
      <c r="S10721" s="117">
        <v>44283</v>
      </c>
      <c r="T10721">
        <v>3665.41</v>
      </c>
      <c r="U10721" s="50">
        <f t="shared" si="1175"/>
        <v>3612.7683870967749</v>
      </c>
      <c r="V10721" s="51">
        <f t="shared" si="1177"/>
        <v>3743.0876164383553</v>
      </c>
      <c r="W10721" s="53">
        <f t="shared" si="1178"/>
        <v>0</v>
      </c>
    </row>
    <row r="10722" spans="17:23" x14ac:dyDescent="0.25">
      <c r="Q10722" s="47">
        <f t="shared" si="1176"/>
        <v>2021</v>
      </c>
      <c r="R10722" s="116" t="str">
        <f t="shared" si="1179"/>
        <v>20213</v>
      </c>
      <c r="S10722" s="117">
        <v>44284</v>
      </c>
      <c r="T10722">
        <v>3665.41</v>
      </c>
      <c r="U10722" s="50">
        <f t="shared" si="1175"/>
        <v>3612.7683870967749</v>
      </c>
      <c r="V10722" s="51">
        <f t="shared" si="1177"/>
        <v>3743.0876164383553</v>
      </c>
      <c r="W10722" s="53">
        <f t="shared" si="1178"/>
        <v>0</v>
      </c>
    </row>
    <row r="10723" spans="17:23" x14ac:dyDescent="0.25">
      <c r="Q10723" s="47">
        <f t="shared" si="1176"/>
        <v>2021</v>
      </c>
      <c r="R10723" s="116" t="str">
        <f t="shared" si="1179"/>
        <v>20213</v>
      </c>
      <c r="S10723" s="117">
        <v>44285</v>
      </c>
      <c r="T10723">
        <v>3705.85</v>
      </c>
      <c r="U10723" s="50">
        <f t="shared" si="1175"/>
        <v>3612.7683870967749</v>
      </c>
      <c r="V10723" s="51">
        <f t="shared" si="1177"/>
        <v>3743.0876164383553</v>
      </c>
      <c r="W10723" s="53">
        <f t="shared" si="1178"/>
        <v>1.1032872175281927E-2</v>
      </c>
    </row>
    <row r="10724" spans="17:23" x14ac:dyDescent="0.25">
      <c r="Q10724" s="47">
        <f t="shared" si="1176"/>
        <v>2021</v>
      </c>
      <c r="R10724" s="116" t="str">
        <f t="shared" si="1179"/>
        <v>20213</v>
      </c>
      <c r="S10724" s="117">
        <v>44286</v>
      </c>
      <c r="T10724">
        <v>3736.91</v>
      </c>
      <c r="U10724" s="50">
        <f t="shared" si="1175"/>
        <v>3612.7683870967749</v>
      </c>
      <c r="V10724" s="51">
        <f t="shared" si="1177"/>
        <v>3743.0876164383553</v>
      </c>
      <c r="W10724" s="53">
        <f t="shared" si="1178"/>
        <v>8.3813430117247734E-3</v>
      </c>
    </row>
    <row r="10725" spans="17:23" x14ac:dyDescent="0.25">
      <c r="Q10725" s="47">
        <f t="shared" si="1176"/>
        <v>2021</v>
      </c>
      <c r="R10725" s="116" t="str">
        <f t="shared" si="1179"/>
        <v>20214</v>
      </c>
      <c r="S10725" s="117">
        <v>44287</v>
      </c>
      <c r="T10725">
        <v>3678.62</v>
      </c>
      <c r="U10725" s="50">
        <f t="shared" si="1175"/>
        <v>3650.7760000000007</v>
      </c>
      <c r="V10725" s="51">
        <f t="shared" si="1177"/>
        <v>3743.0876164383553</v>
      </c>
      <c r="W10725" s="53">
        <f t="shared" si="1178"/>
        <v>-1.5598448985926883E-2</v>
      </c>
    </row>
    <row r="10726" spans="17:23" x14ac:dyDescent="0.25">
      <c r="Q10726" s="47">
        <f t="shared" si="1176"/>
        <v>2021</v>
      </c>
      <c r="R10726" s="116" t="str">
        <f t="shared" si="1179"/>
        <v>20214</v>
      </c>
      <c r="S10726" s="117">
        <v>44288</v>
      </c>
      <c r="T10726">
        <v>3678.62</v>
      </c>
      <c r="U10726" s="50">
        <f t="shared" si="1175"/>
        <v>3650.7760000000007</v>
      </c>
      <c r="V10726" s="51">
        <f t="shared" si="1177"/>
        <v>3743.0876164383553</v>
      </c>
      <c r="W10726" s="53">
        <f t="shared" si="1178"/>
        <v>0</v>
      </c>
    </row>
    <row r="10727" spans="17:23" x14ac:dyDescent="0.25">
      <c r="Q10727" s="47">
        <f t="shared" si="1176"/>
        <v>2021</v>
      </c>
      <c r="R10727" s="116" t="str">
        <f t="shared" si="1179"/>
        <v>20214</v>
      </c>
      <c r="S10727" s="117">
        <v>44289</v>
      </c>
      <c r="T10727">
        <v>3678.62</v>
      </c>
      <c r="U10727" s="50">
        <f t="shared" si="1175"/>
        <v>3650.7760000000007</v>
      </c>
      <c r="V10727" s="51">
        <f t="shared" si="1177"/>
        <v>3743.0876164383553</v>
      </c>
      <c r="W10727" s="53">
        <f t="shared" si="1178"/>
        <v>0</v>
      </c>
    </row>
    <row r="10728" spans="17:23" x14ac:dyDescent="0.25">
      <c r="Q10728" s="47">
        <f t="shared" si="1176"/>
        <v>2021</v>
      </c>
      <c r="R10728" s="116" t="str">
        <f t="shared" si="1179"/>
        <v>20214</v>
      </c>
      <c r="S10728" s="117">
        <v>44290</v>
      </c>
      <c r="T10728">
        <v>3678.62</v>
      </c>
      <c r="U10728" s="50">
        <f t="shared" si="1175"/>
        <v>3650.7760000000007</v>
      </c>
      <c r="V10728" s="51">
        <f t="shared" si="1177"/>
        <v>3743.0876164383553</v>
      </c>
      <c r="W10728" s="53">
        <f t="shared" si="1178"/>
        <v>0</v>
      </c>
    </row>
    <row r="10729" spans="17:23" x14ac:dyDescent="0.25">
      <c r="Q10729" s="47">
        <f t="shared" si="1176"/>
        <v>2021</v>
      </c>
      <c r="R10729" s="116" t="str">
        <f t="shared" si="1179"/>
        <v>20214</v>
      </c>
      <c r="S10729" s="117">
        <v>44291</v>
      </c>
      <c r="T10729">
        <v>3678.62</v>
      </c>
      <c r="U10729" s="50">
        <f t="shared" si="1175"/>
        <v>3650.7760000000007</v>
      </c>
      <c r="V10729" s="51">
        <f t="shared" si="1177"/>
        <v>3743.0876164383553</v>
      </c>
      <c r="W10729" s="53">
        <f t="shared" si="1178"/>
        <v>0</v>
      </c>
    </row>
    <row r="10730" spans="17:23" x14ac:dyDescent="0.25">
      <c r="Q10730" s="47">
        <f t="shared" si="1176"/>
        <v>2021</v>
      </c>
      <c r="R10730" s="116" t="str">
        <f t="shared" si="1179"/>
        <v>20214</v>
      </c>
      <c r="S10730" s="117">
        <v>44292</v>
      </c>
      <c r="T10730">
        <v>3645.79</v>
      </c>
      <c r="U10730" s="50">
        <f t="shared" si="1175"/>
        <v>3650.7760000000007</v>
      </c>
      <c r="V10730" s="51">
        <f t="shared" si="1177"/>
        <v>3743.0876164383553</v>
      </c>
      <c r="W10730" s="53">
        <f t="shared" si="1178"/>
        <v>-8.9245423555571746E-3</v>
      </c>
    </row>
    <row r="10731" spans="17:23" x14ac:dyDescent="0.25">
      <c r="Q10731" s="47">
        <f t="shared" si="1176"/>
        <v>2021</v>
      </c>
      <c r="R10731" s="116" t="str">
        <f t="shared" si="1179"/>
        <v>20214</v>
      </c>
      <c r="S10731" s="117">
        <v>44293</v>
      </c>
      <c r="T10731">
        <v>3645.14</v>
      </c>
      <c r="U10731" s="50">
        <f t="shared" si="1175"/>
        <v>3650.7760000000007</v>
      </c>
      <c r="V10731" s="51">
        <f t="shared" si="1177"/>
        <v>3743.0876164383553</v>
      </c>
      <c r="W10731" s="53">
        <f t="shared" si="1178"/>
        <v>-1.7828783336393261E-4</v>
      </c>
    </row>
    <row r="10732" spans="17:23" x14ac:dyDescent="0.25">
      <c r="Q10732" s="47">
        <f t="shared" si="1176"/>
        <v>2021</v>
      </c>
      <c r="R10732" s="116" t="str">
        <f t="shared" si="1179"/>
        <v>20214</v>
      </c>
      <c r="S10732" s="117">
        <v>44294</v>
      </c>
      <c r="T10732">
        <v>3639.62</v>
      </c>
      <c r="U10732" s="50">
        <f t="shared" si="1175"/>
        <v>3650.7760000000007</v>
      </c>
      <c r="V10732" s="51">
        <f t="shared" si="1177"/>
        <v>3743.0876164383553</v>
      </c>
      <c r="W10732" s="53">
        <f t="shared" si="1178"/>
        <v>-1.5143451280335007E-3</v>
      </c>
    </row>
    <row r="10733" spans="17:23" x14ac:dyDescent="0.25">
      <c r="Q10733" s="47">
        <f t="shared" si="1176"/>
        <v>2021</v>
      </c>
      <c r="R10733" s="116" t="str">
        <f t="shared" si="1179"/>
        <v>20214</v>
      </c>
      <c r="S10733" s="117">
        <v>44295</v>
      </c>
      <c r="T10733">
        <v>3634.07</v>
      </c>
      <c r="U10733" s="50">
        <f t="shared" si="1175"/>
        <v>3650.7760000000007</v>
      </c>
      <c r="V10733" s="51">
        <f t="shared" si="1177"/>
        <v>3743.0876164383553</v>
      </c>
      <c r="W10733" s="53">
        <f t="shared" si="1178"/>
        <v>-1.5248844659606631E-3</v>
      </c>
    </row>
    <row r="10734" spans="17:23" x14ac:dyDescent="0.25">
      <c r="Q10734" s="47">
        <f t="shared" si="1176"/>
        <v>2021</v>
      </c>
      <c r="R10734" s="116" t="str">
        <f t="shared" si="1179"/>
        <v>20214</v>
      </c>
      <c r="S10734" s="117">
        <v>44296</v>
      </c>
      <c r="T10734">
        <v>3650.23</v>
      </c>
      <c r="U10734" s="50">
        <f t="shared" si="1175"/>
        <v>3650.7760000000007</v>
      </c>
      <c r="V10734" s="51">
        <f t="shared" si="1177"/>
        <v>3743.0876164383553</v>
      </c>
      <c r="W10734" s="53">
        <f t="shared" si="1178"/>
        <v>4.4468048221415479E-3</v>
      </c>
    </row>
    <row r="10735" spans="17:23" x14ac:dyDescent="0.25">
      <c r="Q10735" s="47">
        <f t="shared" si="1176"/>
        <v>2021</v>
      </c>
      <c r="R10735" s="116" t="str">
        <f t="shared" si="1179"/>
        <v>20214</v>
      </c>
      <c r="S10735" s="117">
        <v>44297</v>
      </c>
      <c r="T10735">
        <v>3650.23</v>
      </c>
      <c r="U10735" s="50">
        <f t="shared" si="1175"/>
        <v>3650.7760000000007</v>
      </c>
      <c r="V10735" s="51">
        <f t="shared" si="1177"/>
        <v>3743.0876164383553</v>
      </c>
      <c r="W10735" s="53">
        <f t="shared" si="1178"/>
        <v>0</v>
      </c>
    </row>
    <row r="10736" spans="17:23" x14ac:dyDescent="0.25">
      <c r="Q10736" s="47">
        <f t="shared" si="1176"/>
        <v>2021</v>
      </c>
      <c r="R10736" s="116" t="str">
        <f t="shared" si="1179"/>
        <v>20214</v>
      </c>
      <c r="S10736" s="117">
        <v>44298</v>
      </c>
      <c r="T10736">
        <v>3650.23</v>
      </c>
      <c r="U10736" s="50">
        <f t="shared" si="1175"/>
        <v>3650.7760000000007</v>
      </c>
      <c r="V10736" s="51">
        <f t="shared" si="1177"/>
        <v>3743.0876164383553</v>
      </c>
      <c r="W10736" s="53">
        <f t="shared" si="1178"/>
        <v>0</v>
      </c>
    </row>
    <row r="10737" spans="17:23" x14ac:dyDescent="0.25">
      <c r="Q10737" s="47">
        <f t="shared" si="1176"/>
        <v>2021</v>
      </c>
      <c r="R10737" s="116" t="str">
        <f t="shared" si="1179"/>
        <v>20214</v>
      </c>
      <c r="S10737" s="117">
        <v>44299</v>
      </c>
      <c r="T10737">
        <v>3653.57</v>
      </c>
      <c r="U10737" s="50">
        <f t="shared" si="1175"/>
        <v>3650.7760000000007</v>
      </c>
      <c r="V10737" s="51">
        <f t="shared" si="1177"/>
        <v>3743.0876164383553</v>
      </c>
      <c r="W10737" s="53">
        <f t="shared" si="1178"/>
        <v>9.1501083493383817E-4</v>
      </c>
    </row>
    <row r="10738" spans="17:23" x14ac:dyDescent="0.25">
      <c r="Q10738" s="47">
        <f t="shared" si="1176"/>
        <v>2021</v>
      </c>
      <c r="R10738" s="116" t="str">
        <f t="shared" si="1179"/>
        <v>20214</v>
      </c>
      <c r="S10738" s="117">
        <v>44300</v>
      </c>
      <c r="T10738">
        <v>3666.17</v>
      </c>
      <c r="U10738" s="50">
        <f t="shared" si="1175"/>
        <v>3650.7760000000007</v>
      </c>
      <c r="V10738" s="51">
        <f t="shared" si="1177"/>
        <v>3743.0876164383553</v>
      </c>
      <c r="W10738" s="53">
        <f t="shared" si="1178"/>
        <v>3.4486817003642756E-3</v>
      </c>
    </row>
    <row r="10739" spans="17:23" x14ac:dyDescent="0.25">
      <c r="Q10739" s="47">
        <f t="shared" si="1176"/>
        <v>2021</v>
      </c>
      <c r="R10739" s="116" t="str">
        <f t="shared" si="1179"/>
        <v>20214</v>
      </c>
      <c r="S10739" s="117">
        <v>44301</v>
      </c>
      <c r="T10739">
        <v>3665.49</v>
      </c>
      <c r="U10739" s="50">
        <f t="shared" si="1175"/>
        <v>3650.7760000000007</v>
      </c>
      <c r="V10739" s="51">
        <f t="shared" si="1177"/>
        <v>3743.0876164383553</v>
      </c>
      <c r="W10739" s="53">
        <f t="shared" si="1178"/>
        <v>-1.854796695189842E-4</v>
      </c>
    </row>
    <row r="10740" spans="17:23" x14ac:dyDescent="0.25">
      <c r="Q10740" s="47">
        <f t="shared" si="1176"/>
        <v>2021</v>
      </c>
      <c r="R10740" s="116" t="str">
        <f t="shared" si="1179"/>
        <v>20214</v>
      </c>
      <c r="S10740" s="117">
        <v>44302</v>
      </c>
      <c r="T10740">
        <v>3620.4</v>
      </c>
      <c r="U10740" s="50">
        <f t="shared" si="1175"/>
        <v>3650.7760000000007</v>
      </c>
      <c r="V10740" s="51">
        <f t="shared" si="1177"/>
        <v>3743.0876164383553</v>
      </c>
      <c r="W10740" s="53">
        <f t="shared" si="1178"/>
        <v>-1.2301220300696358E-2</v>
      </c>
    </row>
    <row r="10741" spans="17:23" x14ac:dyDescent="0.25">
      <c r="Q10741" s="47">
        <f t="shared" si="1176"/>
        <v>2021</v>
      </c>
      <c r="R10741" s="116" t="str">
        <f t="shared" si="1179"/>
        <v>20214</v>
      </c>
      <c r="S10741" s="117">
        <v>44303</v>
      </c>
      <c r="T10741">
        <v>3595.57</v>
      </c>
      <c r="U10741" s="50">
        <f t="shared" si="1175"/>
        <v>3650.7760000000007</v>
      </c>
      <c r="V10741" s="51">
        <f t="shared" si="1177"/>
        <v>3743.0876164383553</v>
      </c>
      <c r="W10741" s="53">
        <f t="shared" si="1178"/>
        <v>-6.8583581924649417E-3</v>
      </c>
    </row>
    <row r="10742" spans="17:23" x14ac:dyDescent="0.25">
      <c r="Q10742" s="47">
        <f t="shared" si="1176"/>
        <v>2021</v>
      </c>
      <c r="R10742" s="116" t="str">
        <f t="shared" si="1179"/>
        <v>20214</v>
      </c>
      <c r="S10742" s="117">
        <v>44304</v>
      </c>
      <c r="T10742">
        <v>3595.57</v>
      </c>
      <c r="U10742" s="50">
        <f t="shared" si="1175"/>
        <v>3650.7760000000007</v>
      </c>
      <c r="V10742" s="51">
        <f t="shared" si="1177"/>
        <v>3743.0876164383553</v>
      </c>
      <c r="W10742" s="53">
        <f t="shared" si="1178"/>
        <v>0</v>
      </c>
    </row>
    <row r="10743" spans="17:23" x14ac:dyDescent="0.25">
      <c r="Q10743" s="47">
        <f t="shared" si="1176"/>
        <v>2021</v>
      </c>
      <c r="R10743" s="116" t="str">
        <f t="shared" si="1179"/>
        <v>20214</v>
      </c>
      <c r="S10743" s="117">
        <v>44305</v>
      </c>
      <c r="T10743">
        <v>3595.57</v>
      </c>
      <c r="U10743" s="50">
        <f t="shared" si="1175"/>
        <v>3650.7760000000007</v>
      </c>
      <c r="V10743" s="51">
        <f t="shared" si="1177"/>
        <v>3743.0876164383553</v>
      </c>
      <c r="W10743" s="53">
        <f t="shared" si="1178"/>
        <v>0</v>
      </c>
    </row>
    <row r="10744" spans="17:23" x14ac:dyDescent="0.25">
      <c r="Q10744" s="47">
        <f t="shared" si="1176"/>
        <v>2021</v>
      </c>
      <c r="R10744" s="116" t="str">
        <f t="shared" si="1179"/>
        <v>20214</v>
      </c>
      <c r="S10744" s="117">
        <v>44306</v>
      </c>
      <c r="T10744">
        <v>3606.42</v>
      </c>
      <c r="U10744" s="50">
        <f t="shared" si="1175"/>
        <v>3650.7760000000007</v>
      </c>
      <c r="V10744" s="51">
        <f t="shared" si="1177"/>
        <v>3743.0876164383553</v>
      </c>
      <c r="W10744" s="53">
        <f t="shared" si="1178"/>
        <v>3.0176022160603999E-3</v>
      </c>
    </row>
    <row r="10745" spans="17:23" x14ac:dyDescent="0.25">
      <c r="Q10745" s="47">
        <f t="shared" si="1176"/>
        <v>2021</v>
      </c>
      <c r="R10745" s="116" t="str">
        <f t="shared" si="1179"/>
        <v>20214</v>
      </c>
      <c r="S10745" s="117">
        <v>44307</v>
      </c>
      <c r="T10745">
        <v>3636.26</v>
      </c>
      <c r="U10745" s="50">
        <f t="shared" si="1175"/>
        <v>3650.7760000000007</v>
      </c>
      <c r="V10745" s="51">
        <f t="shared" si="1177"/>
        <v>3743.0876164383553</v>
      </c>
      <c r="W10745" s="53">
        <f t="shared" si="1178"/>
        <v>8.2741333510794046E-3</v>
      </c>
    </row>
    <row r="10746" spans="17:23" x14ac:dyDescent="0.25">
      <c r="Q10746" s="47">
        <f t="shared" si="1176"/>
        <v>2021</v>
      </c>
      <c r="R10746" s="116" t="str">
        <f t="shared" si="1179"/>
        <v>20214</v>
      </c>
      <c r="S10746" s="117">
        <v>44308</v>
      </c>
      <c r="T10746">
        <v>3639.12</v>
      </c>
      <c r="U10746" s="50">
        <f t="shared" si="1175"/>
        <v>3650.7760000000007</v>
      </c>
      <c r="V10746" s="51">
        <f t="shared" si="1177"/>
        <v>3743.0876164383553</v>
      </c>
      <c r="W10746" s="53">
        <f t="shared" si="1178"/>
        <v>7.8652241588872407E-4</v>
      </c>
    </row>
    <row r="10747" spans="17:23" x14ac:dyDescent="0.25">
      <c r="Q10747" s="47">
        <f t="shared" si="1176"/>
        <v>2021</v>
      </c>
      <c r="R10747" s="116" t="str">
        <f t="shared" si="1179"/>
        <v>20214</v>
      </c>
      <c r="S10747" s="117">
        <v>44309</v>
      </c>
      <c r="T10747">
        <v>3630.81</v>
      </c>
      <c r="U10747" s="50">
        <f t="shared" si="1175"/>
        <v>3650.7760000000007</v>
      </c>
      <c r="V10747" s="51">
        <f t="shared" si="1177"/>
        <v>3743.0876164383553</v>
      </c>
      <c r="W10747" s="53">
        <f t="shared" si="1178"/>
        <v>-2.2835190925278859E-3</v>
      </c>
    </row>
    <row r="10748" spans="17:23" x14ac:dyDescent="0.25">
      <c r="Q10748" s="47">
        <f t="shared" si="1176"/>
        <v>2021</v>
      </c>
      <c r="R10748" s="116" t="str">
        <f t="shared" si="1179"/>
        <v>20214</v>
      </c>
      <c r="S10748" s="117">
        <v>44310</v>
      </c>
      <c r="T10748">
        <v>3640.07</v>
      </c>
      <c r="U10748" s="50">
        <f t="shared" si="1175"/>
        <v>3650.7760000000007</v>
      </c>
      <c r="V10748" s="51">
        <f t="shared" si="1177"/>
        <v>3743.0876164383553</v>
      </c>
      <c r="W10748" s="53">
        <f t="shared" si="1178"/>
        <v>2.5503950909027129E-3</v>
      </c>
    </row>
    <row r="10749" spans="17:23" x14ac:dyDescent="0.25">
      <c r="Q10749" s="47">
        <f t="shared" si="1176"/>
        <v>2021</v>
      </c>
      <c r="R10749" s="116" t="str">
        <f t="shared" si="1179"/>
        <v>20214</v>
      </c>
      <c r="S10749" s="117">
        <v>44311</v>
      </c>
      <c r="T10749">
        <v>3640.07</v>
      </c>
      <c r="U10749" s="50">
        <f t="shared" si="1175"/>
        <v>3650.7760000000007</v>
      </c>
      <c r="V10749" s="51">
        <f t="shared" si="1177"/>
        <v>3743.0876164383553</v>
      </c>
      <c r="W10749" s="53">
        <f t="shared" si="1178"/>
        <v>0</v>
      </c>
    </row>
    <row r="10750" spans="17:23" x14ac:dyDescent="0.25">
      <c r="Q10750" s="47">
        <f t="shared" si="1176"/>
        <v>2021</v>
      </c>
      <c r="R10750" s="116" t="str">
        <f t="shared" si="1179"/>
        <v>20214</v>
      </c>
      <c r="S10750" s="117">
        <v>44312</v>
      </c>
      <c r="T10750">
        <v>3640.07</v>
      </c>
      <c r="U10750" s="50">
        <f t="shared" si="1175"/>
        <v>3650.7760000000007</v>
      </c>
      <c r="V10750" s="51">
        <f t="shared" si="1177"/>
        <v>3743.0876164383553</v>
      </c>
      <c r="W10750" s="53">
        <f t="shared" si="1178"/>
        <v>0</v>
      </c>
    </row>
    <row r="10751" spans="17:23" x14ac:dyDescent="0.25">
      <c r="Q10751" s="47">
        <f t="shared" si="1176"/>
        <v>2021</v>
      </c>
      <c r="R10751" s="116" t="str">
        <f t="shared" si="1179"/>
        <v>20214</v>
      </c>
      <c r="S10751" s="117">
        <v>44313</v>
      </c>
      <c r="T10751">
        <v>3659.62</v>
      </c>
      <c r="U10751" s="50">
        <f t="shared" si="1175"/>
        <v>3650.7760000000007</v>
      </c>
      <c r="V10751" s="51">
        <f t="shared" si="1177"/>
        <v>3743.0876164383553</v>
      </c>
      <c r="W10751" s="53">
        <f t="shared" si="1178"/>
        <v>5.3707758367282921E-3</v>
      </c>
    </row>
    <row r="10752" spans="17:23" x14ac:dyDescent="0.25">
      <c r="Q10752" s="47">
        <f t="shared" si="1176"/>
        <v>2021</v>
      </c>
      <c r="R10752" s="116" t="str">
        <f t="shared" si="1179"/>
        <v>20214</v>
      </c>
      <c r="S10752" s="117">
        <v>44314</v>
      </c>
      <c r="T10752">
        <v>3717.46</v>
      </c>
      <c r="U10752" s="50">
        <f t="shared" si="1175"/>
        <v>3650.7760000000007</v>
      </c>
      <c r="V10752" s="51">
        <f t="shared" si="1177"/>
        <v>3743.0876164383553</v>
      </c>
      <c r="W10752" s="53">
        <f t="shared" si="1178"/>
        <v>1.5804919636465131E-2</v>
      </c>
    </row>
    <row r="10753" spans="17:23" x14ac:dyDescent="0.25">
      <c r="Q10753" s="47">
        <f t="shared" si="1176"/>
        <v>2021</v>
      </c>
      <c r="R10753" s="116" t="str">
        <f t="shared" si="1179"/>
        <v>20214</v>
      </c>
      <c r="S10753" s="117">
        <v>44315</v>
      </c>
      <c r="T10753">
        <v>3699.74</v>
      </c>
      <c r="U10753" s="50">
        <f t="shared" si="1175"/>
        <v>3650.7760000000007</v>
      </c>
      <c r="V10753" s="51">
        <f t="shared" si="1177"/>
        <v>3743.0876164383553</v>
      </c>
      <c r="W10753" s="53">
        <f t="shared" si="1178"/>
        <v>-4.7666955394275456E-3</v>
      </c>
    </row>
    <row r="10754" spans="17:23" x14ac:dyDescent="0.25">
      <c r="Q10754" s="47">
        <f t="shared" si="1176"/>
        <v>2021</v>
      </c>
      <c r="R10754" s="116" t="str">
        <f t="shared" si="1179"/>
        <v>20214</v>
      </c>
      <c r="S10754" s="117">
        <v>44316</v>
      </c>
      <c r="T10754">
        <v>3712.89</v>
      </c>
      <c r="U10754" s="50">
        <f t="shared" si="1175"/>
        <v>3650.7760000000007</v>
      </c>
      <c r="V10754" s="51">
        <f t="shared" si="1177"/>
        <v>3743.0876164383553</v>
      </c>
      <c r="W10754" s="53">
        <f t="shared" si="1178"/>
        <v>3.5543038159437934E-3</v>
      </c>
    </row>
    <row r="10755" spans="17:23" x14ac:dyDescent="0.25">
      <c r="Q10755" s="47">
        <f t="shared" si="1176"/>
        <v>2021</v>
      </c>
      <c r="R10755" s="116" t="str">
        <f t="shared" si="1179"/>
        <v>20215</v>
      </c>
      <c r="S10755" s="117">
        <v>44317</v>
      </c>
      <c r="T10755">
        <v>3740.14</v>
      </c>
      <c r="U10755" s="50">
        <f t="shared" si="1175"/>
        <v>3735.6661290322581</v>
      </c>
      <c r="V10755" s="51">
        <f t="shared" si="1177"/>
        <v>3743.0876164383553</v>
      </c>
      <c r="W10755" s="53">
        <f t="shared" si="1178"/>
        <v>7.3392963432796776E-3</v>
      </c>
    </row>
    <row r="10756" spans="17:23" x14ac:dyDescent="0.25">
      <c r="Q10756" s="47">
        <f t="shared" si="1176"/>
        <v>2021</v>
      </c>
      <c r="R10756" s="116" t="str">
        <f t="shared" si="1179"/>
        <v>20215</v>
      </c>
      <c r="S10756" s="117">
        <v>44318</v>
      </c>
      <c r="T10756">
        <v>3740.14</v>
      </c>
      <c r="U10756" s="50">
        <f t="shared" si="1175"/>
        <v>3735.6661290322581</v>
      </c>
      <c r="V10756" s="51">
        <f t="shared" si="1177"/>
        <v>3743.0876164383553</v>
      </c>
      <c r="W10756" s="53">
        <f t="shared" si="1178"/>
        <v>0</v>
      </c>
    </row>
    <row r="10757" spans="17:23" x14ac:dyDescent="0.25">
      <c r="Q10757" s="47">
        <f t="shared" si="1176"/>
        <v>2021</v>
      </c>
      <c r="R10757" s="116" t="str">
        <f t="shared" si="1179"/>
        <v>20215</v>
      </c>
      <c r="S10757" s="117">
        <v>44319</v>
      </c>
      <c r="T10757">
        <v>3740.14</v>
      </c>
      <c r="U10757" s="50">
        <f t="shared" si="1175"/>
        <v>3735.6661290322581</v>
      </c>
      <c r="V10757" s="51">
        <f t="shared" si="1177"/>
        <v>3743.0876164383553</v>
      </c>
      <c r="W10757" s="53">
        <f t="shared" si="1178"/>
        <v>0</v>
      </c>
    </row>
    <row r="10758" spans="17:23" x14ac:dyDescent="0.25">
      <c r="Q10758" s="47">
        <f t="shared" si="1176"/>
        <v>2021</v>
      </c>
      <c r="R10758" s="116" t="str">
        <f t="shared" si="1179"/>
        <v>20215</v>
      </c>
      <c r="S10758" s="117">
        <v>44320</v>
      </c>
      <c r="T10758">
        <v>3816.65</v>
      </c>
      <c r="U10758" s="50">
        <f t="shared" si="1175"/>
        <v>3735.6661290322581</v>
      </c>
      <c r="V10758" s="51">
        <f t="shared" si="1177"/>
        <v>3743.0876164383553</v>
      </c>
      <c r="W10758" s="53">
        <f t="shared" si="1178"/>
        <v>2.0456453501740635E-2</v>
      </c>
    </row>
    <row r="10759" spans="17:23" x14ac:dyDescent="0.25">
      <c r="Q10759" s="47">
        <f t="shared" si="1176"/>
        <v>2021</v>
      </c>
      <c r="R10759" s="116" t="str">
        <f t="shared" si="1179"/>
        <v>20215</v>
      </c>
      <c r="S10759" s="117">
        <v>44321</v>
      </c>
      <c r="T10759">
        <v>3831.35</v>
      </c>
      <c r="U10759" s="50">
        <f t="shared" ref="U10759:U10822" si="1180">+AVERAGEIF($R$3:$R$12000,R10759,$T$3:$T$12000)</f>
        <v>3735.6661290322581</v>
      </c>
      <c r="V10759" s="51">
        <f t="shared" si="1177"/>
        <v>3743.0876164383553</v>
      </c>
      <c r="W10759" s="53">
        <f t="shared" si="1178"/>
        <v>3.8515452032541475E-3</v>
      </c>
    </row>
    <row r="10760" spans="17:23" x14ac:dyDescent="0.25">
      <c r="Q10760" s="47">
        <f t="shared" ref="Q10760:Q10823" si="1181">+YEAR(S10760)</f>
        <v>2021</v>
      </c>
      <c r="R10760" s="116" t="str">
        <f t="shared" si="1179"/>
        <v>20215</v>
      </c>
      <c r="S10760" s="117">
        <v>44322</v>
      </c>
      <c r="T10760">
        <v>3846.28</v>
      </c>
      <c r="U10760" s="50">
        <f t="shared" si="1180"/>
        <v>3735.6661290322581</v>
      </c>
      <c r="V10760" s="51">
        <f t="shared" ref="V10760:V10823" si="1182">+AVERAGEIF($Q$3:$Q$12000,Q10760,$T$3:$T$12000)</f>
        <v>3743.0876164383553</v>
      </c>
      <c r="W10760" s="53">
        <f t="shared" si="1178"/>
        <v>3.896798778498578E-3</v>
      </c>
    </row>
    <row r="10761" spans="17:23" x14ac:dyDescent="0.25">
      <c r="Q10761" s="47">
        <f t="shared" si="1181"/>
        <v>2021</v>
      </c>
      <c r="R10761" s="116" t="str">
        <f t="shared" si="1179"/>
        <v>20215</v>
      </c>
      <c r="S10761" s="117">
        <v>44323</v>
      </c>
      <c r="T10761">
        <v>3800.33</v>
      </c>
      <c r="U10761" s="50">
        <f t="shared" si="1180"/>
        <v>3735.6661290322581</v>
      </c>
      <c r="V10761" s="51">
        <f t="shared" si="1182"/>
        <v>3743.0876164383553</v>
      </c>
      <c r="W10761" s="53">
        <f t="shared" ref="W10761:W10824" si="1183">+T10761/T10760-1</f>
        <v>-1.1946608151252702E-2</v>
      </c>
    </row>
    <row r="10762" spans="17:23" x14ac:dyDescent="0.25">
      <c r="Q10762" s="47">
        <f t="shared" si="1181"/>
        <v>2021</v>
      </c>
      <c r="R10762" s="116" t="str">
        <f t="shared" si="1179"/>
        <v>20215</v>
      </c>
      <c r="S10762" s="117">
        <v>44324</v>
      </c>
      <c r="T10762">
        <v>3765.33</v>
      </c>
      <c r="U10762" s="50">
        <f t="shared" si="1180"/>
        <v>3735.6661290322581</v>
      </c>
      <c r="V10762" s="51">
        <f t="shared" si="1182"/>
        <v>3743.0876164383553</v>
      </c>
      <c r="W10762" s="53">
        <f t="shared" si="1183"/>
        <v>-9.2097265237492953E-3</v>
      </c>
    </row>
    <row r="10763" spans="17:23" x14ac:dyDescent="0.25">
      <c r="Q10763" s="47">
        <f t="shared" si="1181"/>
        <v>2021</v>
      </c>
      <c r="R10763" s="116" t="str">
        <f t="shared" ref="R10763:R10826" si="1184">+YEAR(S10763)&amp;MONTH(S10763)</f>
        <v>20215</v>
      </c>
      <c r="S10763" s="117">
        <v>44325</v>
      </c>
      <c r="T10763">
        <v>3765.33</v>
      </c>
      <c r="U10763" s="50">
        <f t="shared" si="1180"/>
        <v>3735.6661290322581</v>
      </c>
      <c r="V10763" s="51">
        <f t="shared" si="1182"/>
        <v>3743.0876164383553</v>
      </c>
      <c r="W10763" s="53">
        <f t="shared" si="1183"/>
        <v>0</v>
      </c>
    </row>
    <row r="10764" spans="17:23" x14ac:dyDescent="0.25">
      <c r="Q10764" s="47">
        <f t="shared" si="1181"/>
        <v>2021</v>
      </c>
      <c r="R10764" s="116" t="str">
        <f t="shared" si="1184"/>
        <v>20215</v>
      </c>
      <c r="S10764" s="117">
        <v>44326</v>
      </c>
      <c r="T10764">
        <v>3765.33</v>
      </c>
      <c r="U10764" s="50">
        <f t="shared" si="1180"/>
        <v>3735.6661290322581</v>
      </c>
      <c r="V10764" s="51">
        <f t="shared" si="1182"/>
        <v>3743.0876164383553</v>
      </c>
      <c r="W10764" s="53">
        <f t="shared" si="1183"/>
        <v>0</v>
      </c>
    </row>
    <row r="10765" spans="17:23" x14ac:dyDescent="0.25">
      <c r="Q10765" s="47">
        <f t="shared" si="1181"/>
        <v>2021</v>
      </c>
      <c r="R10765" s="116" t="str">
        <f t="shared" si="1184"/>
        <v>20215</v>
      </c>
      <c r="S10765" s="117">
        <v>44327</v>
      </c>
      <c r="T10765">
        <v>3714.94</v>
      </c>
      <c r="U10765" s="50">
        <f t="shared" si="1180"/>
        <v>3735.6661290322581</v>
      </c>
      <c r="V10765" s="51">
        <f t="shared" si="1182"/>
        <v>3743.0876164383553</v>
      </c>
      <c r="W10765" s="53">
        <f t="shared" si="1183"/>
        <v>-1.3382625161672435E-2</v>
      </c>
    </row>
    <row r="10766" spans="17:23" x14ac:dyDescent="0.25">
      <c r="Q10766" s="47">
        <f t="shared" si="1181"/>
        <v>2021</v>
      </c>
      <c r="R10766" s="116" t="str">
        <f t="shared" si="1184"/>
        <v>20215</v>
      </c>
      <c r="S10766" s="117">
        <v>44328</v>
      </c>
      <c r="T10766">
        <v>3703.2</v>
      </c>
      <c r="U10766" s="50">
        <f t="shared" si="1180"/>
        <v>3735.6661290322581</v>
      </c>
      <c r="V10766" s="51">
        <f t="shared" si="1182"/>
        <v>3743.0876164383553</v>
      </c>
      <c r="W10766" s="53">
        <f t="shared" si="1183"/>
        <v>-3.160212547174468E-3</v>
      </c>
    </row>
    <row r="10767" spans="17:23" x14ac:dyDescent="0.25">
      <c r="Q10767" s="47">
        <f t="shared" si="1181"/>
        <v>2021</v>
      </c>
      <c r="R10767" s="116" t="str">
        <f t="shared" si="1184"/>
        <v>20215</v>
      </c>
      <c r="S10767" s="117">
        <v>44329</v>
      </c>
      <c r="T10767">
        <v>3734.09</v>
      </c>
      <c r="U10767" s="50">
        <f t="shared" si="1180"/>
        <v>3735.6661290322581</v>
      </c>
      <c r="V10767" s="51">
        <f t="shared" si="1182"/>
        <v>3743.0876164383553</v>
      </c>
      <c r="W10767" s="53">
        <f t="shared" si="1183"/>
        <v>8.3414344350831726E-3</v>
      </c>
    </row>
    <row r="10768" spans="17:23" x14ac:dyDescent="0.25">
      <c r="Q10768" s="47">
        <f t="shared" si="1181"/>
        <v>2021</v>
      </c>
      <c r="R10768" s="116" t="str">
        <f t="shared" si="1184"/>
        <v>20215</v>
      </c>
      <c r="S10768" s="117">
        <v>44330</v>
      </c>
      <c r="T10768">
        <v>3728.09</v>
      </c>
      <c r="U10768" s="50">
        <f t="shared" si="1180"/>
        <v>3735.6661290322581</v>
      </c>
      <c r="V10768" s="51">
        <f t="shared" si="1182"/>
        <v>3743.0876164383553</v>
      </c>
      <c r="W10768" s="53">
        <f t="shared" si="1183"/>
        <v>-1.6068171897303252E-3</v>
      </c>
    </row>
    <row r="10769" spans="17:23" x14ac:dyDescent="0.25">
      <c r="Q10769" s="47">
        <f t="shared" si="1181"/>
        <v>2021</v>
      </c>
      <c r="R10769" s="116" t="str">
        <f t="shared" si="1184"/>
        <v>20215</v>
      </c>
      <c r="S10769" s="117">
        <v>44331</v>
      </c>
      <c r="T10769">
        <v>3682.84</v>
      </c>
      <c r="U10769" s="50">
        <f t="shared" si="1180"/>
        <v>3735.6661290322581</v>
      </c>
      <c r="V10769" s="51">
        <f t="shared" si="1182"/>
        <v>3743.0876164383553</v>
      </c>
      <c r="W10769" s="53">
        <f t="shared" si="1183"/>
        <v>-1.2137582515443612E-2</v>
      </c>
    </row>
    <row r="10770" spans="17:23" x14ac:dyDescent="0.25">
      <c r="Q10770" s="47">
        <f t="shared" si="1181"/>
        <v>2021</v>
      </c>
      <c r="R10770" s="116" t="str">
        <f t="shared" si="1184"/>
        <v>20215</v>
      </c>
      <c r="S10770" s="117">
        <v>44332</v>
      </c>
      <c r="T10770">
        <v>3682.84</v>
      </c>
      <c r="U10770" s="50">
        <f t="shared" si="1180"/>
        <v>3735.6661290322581</v>
      </c>
      <c r="V10770" s="51">
        <f t="shared" si="1182"/>
        <v>3743.0876164383553</v>
      </c>
      <c r="W10770" s="53">
        <f t="shared" si="1183"/>
        <v>0</v>
      </c>
    </row>
    <row r="10771" spans="17:23" x14ac:dyDescent="0.25">
      <c r="Q10771" s="47">
        <f t="shared" si="1181"/>
        <v>2021</v>
      </c>
      <c r="R10771" s="116" t="str">
        <f t="shared" si="1184"/>
        <v>20215</v>
      </c>
      <c r="S10771" s="117">
        <v>44333</v>
      </c>
      <c r="T10771">
        <v>3682.84</v>
      </c>
      <c r="U10771" s="50">
        <f t="shared" si="1180"/>
        <v>3735.6661290322581</v>
      </c>
      <c r="V10771" s="51">
        <f t="shared" si="1182"/>
        <v>3743.0876164383553</v>
      </c>
      <c r="W10771" s="53">
        <f t="shared" si="1183"/>
        <v>0</v>
      </c>
    </row>
    <row r="10772" spans="17:23" x14ac:dyDescent="0.25">
      <c r="Q10772" s="47">
        <f t="shared" si="1181"/>
        <v>2021</v>
      </c>
      <c r="R10772" s="116" t="str">
        <f t="shared" si="1184"/>
        <v>20215</v>
      </c>
      <c r="S10772" s="117">
        <v>44334</v>
      </c>
      <c r="T10772">
        <v>3682.84</v>
      </c>
      <c r="U10772" s="50">
        <f t="shared" si="1180"/>
        <v>3735.6661290322581</v>
      </c>
      <c r="V10772" s="51">
        <f t="shared" si="1182"/>
        <v>3743.0876164383553</v>
      </c>
      <c r="W10772" s="53">
        <f t="shared" si="1183"/>
        <v>0</v>
      </c>
    </row>
    <row r="10773" spans="17:23" x14ac:dyDescent="0.25">
      <c r="Q10773" s="47">
        <f t="shared" si="1181"/>
        <v>2021</v>
      </c>
      <c r="R10773" s="116" t="str">
        <f t="shared" si="1184"/>
        <v>20215</v>
      </c>
      <c r="S10773" s="117">
        <v>44335</v>
      </c>
      <c r="T10773">
        <v>3655.74</v>
      </c>
      <c r="U10773" s="50">
        <f t="shared" si="1180"/>
        <v>3735.6661290322581</v>
      </c>
      <c r="V10773" s="51">
        <f t="shared" si="1182"/>
        <v>3743.0876164383553</v>
      </c>
      <c r="W10773" s="53">
        <f t="shared" si="1183"/>
        <v>-7.3584516297205971E-3</v>
      </c>
    </row>
    <row r="10774" spans="17:23" x14ac:dyDescent="0.25">
      <c r="Q10774" s="47">
        <f t="shared" si="1181"/>
        <v>2021</v>
      </c>
      <c r="R10774" s="116" t="str">
        <f t="shared" si="1184"/>
        <v>20215</v>
      </c>
      <c r="S10774" s="117">
        <v>44336</v>
      </c>
      <c r="T10774">
        <v>3682.66</v>
      </c>
      <c r="U10774" s="50">
        <f t="shared" si="1180"/>
        <v>3735.6661290322581</v>
      </c>
      <c r="V10774" s="51">
        <f t="shared" si="1182"/>
        <v>3743.0876164383553</v>
      </c>
      <c r="W10774" s="53">
        <f t="shared" si="1183"/>
        <v>7.3637621931537112E-3</v>
      </c>
    </row>
    <row r="10775" spans="17:23" x14ac:dyDescent="0.25">
      <c r="Q10775" s="47">
        <f t="shared" si="1181"/>
        <v>2021</v>
      </c>
      <c r="R10775" s="116" t="str">
        <f t="shared" si="1184"/>
        <v>20215</v>
      </c>
      <c r="S10775" s="117">
        <v>44337</v>
      </c>
      <c r="T10775">
        <v>3721.57</v>
      </c>
      <c r="U10775" s="50">
        <f t="shared" si="1180"/>
        <v>3735.6661290322581</v>
      </c>
      <c r="V10775" s="51">
        <f t="shared" si="1182"/>
        <v>3743.0876164383553</v>
      </c>
      <c r="W10775" s="53">
        <f t="shared" si="1183"/>
        <v>1.0565732378226667E-2</v>
      </c>
    </row>
    <row r="10776" spans="17:23" x14ac:dyDescent="0.25">
      <c r="Q10776" s="47">
        <f t="shared" si="1181"/>
        <v>2021</v>
      </c>
      <c r="R10776" s="116" t="str">
        <f t="shared" si="1184"/>
        <v>20215</v>
      </c>
      <c r="S10776" s="117">
        <v>44338</v>
      </c>
      <c r="T10776">
        <v>3738.19</v>
      </c>
      <c r="U10776" s="50">
        <f t="shared" si="1180"/>
        <v>3735.6661290322581</v>
      </c>
      <c r="V10776" s="51">
        <f t="shared" si="1182"/>
        <v>3743.0876164383553</v>
      </c>
      <c r="W10776" s="53">
        <f t="shared" si="1183"/>
        <v>4.4658571516860146E-3</v>
      </c>
    </row>
    <row r="10777" spans="17:23" x14ac:dyDescent="0.25">
      <c r="Q10777" s="47">
        <f t="shared" si="1181"/>
        <v>2021</v>
      </c>
      <c r="R10777" s="116" t="str">
        <f t="shared" si="1184"/>
        <v>20215</v>
      </c>
      <c r="S10777" s="117">
        <v>44339</v>
      </c>
      <c r="T10777">
        <v>3738.19</v>
      </c>
      <c r="U10777" s="50">
        <f t="shared" si="1180"/>
        <v>3735.6661290322581</v>
      </c>
      <c r="V10777" s="51">
        <f t="shared" si="1182"/>
        <v>3743.0876164383553</v>
      </c>
      <c r="W10777" s="53">
        <f t="shared" si="1183"/>
        <v>0</v>
      </c>
    </row>
    <row r="10778" spans="17:23" x14ac:dyDescent="0.25">
      <c r="Q10778" s="47">
        <f t="shared" si="1181"/>
        <v>2021</v>
      </c>
      <c r="R10778" s="116" t="str">
        <f t="shared" si="1184"/>
        <v>20215</v>
      </c>
      <c r="S10778" s="117">
        <v>44340</v>
      </c>
      <c r="T10778">
        <v>3738.19</v>
      </c>
      <c r="U10778" s="50">
        <f t="shared" si="1180"/>
        <v>3735.6661290322581</v>
      </c>
      <c r="V10778" s="51">
        <f t="shared" si="1182"/>
        <v>3743.0876164383553</v>
      </c>
      <c r="W10778" s="53">
        <f t="shared" si="1183"/>
        <v>0</v>
      </c>
    </row>
    <row r="10779" spans="17:23" x14ac:dyDescent="0.25">
      <c r="Q10779" s="47">
        <f t="shared" si="1181"/>
        <v>2021</v>
      </c>
      <c r="R10779" s="116" t="str">
        <f t="shared" si="1184"/>
        <v>20215</v>
      </c>
      <c r="S10779" s="117">
        <v>44341</v>
      </c>
      <c r="T10779">
        <v>3750.66</v>
      </c>
      <c r="U10779" s="50">
        <f t="shared" si="1180"/>
        <v>3735.6661290322581</v>
      </c>
      <c r="V10779" s="51">
        <f t="shared" si="1182"/>
        <v>3743.0876164383553</v>
      </c>
      <c r="W10779" s="53">
        <f t="shared" si="1183"/>
        <v>3.3358390022979467E-3</v>
      </c>
    </row>
    <row r="10780" spans="17:23" x14ac:dyDescent="0.25">
      <c r="Q10780" s="47">
        <f t="shared" si="1181"/>
        <v>2021</v>
      </c>
      <c r="R10780" s="116" t="str">
        <f t="shared" si="1184"/>
        <v>20215</v>
      </c>
      <c r="S10780" s="117">
        <v>44342</v>
      </c>
      <c r="T10780">
        <v>3735.41</v>
      </c>
      <c r="U10780" s="50">
        <f t="shared" si="1180"/>
        <v>3735.6661290322581</v>
      </c>
      <c r="V10780" s="51">
        <f t="shared" si="1182"/>
        <v>3743.0876164383553</v>
      </c>
      <c r="W10780" s="53">
        <f t="shared" si="1183"/>
        <v>-4.0659510592802039E-3</v>
      </c>
    </row>
    <row r="10781" spans="17:23" x14ac:dyDescent="0.25">
      <c r="Q10781" s="47">
        <f t="shared" si="1181"/>
        <v>2021</v>
      </c>
      <c r="R10781" s="116" t="str">
        <f t="shared" si="1184"/>
        <v>20215</v>
      </c>
      <c r="S10781" s="117">
        <v>44343</v>
      </c>
      <c r="T10781">
        <v>3747.48</v>
      </c>
      <c r="U10781" s="50">
        <f t="shared" si="1180"/>
        <v>3735.6661290322581</v>
      </c>
      <c r="V10781" s="51">
        <f t="shared" si="1182"/>
        <v>3743.0876164383553</v>
      </c>
      <c r="W10781" s="53">
        <f t="shared" si="1183"/>
        <v>3.2312383379602405E-3</v>
      </c>
    </row>
    <row r="10782" spans="17:23" x14ac:dyDescent="0.25">
      <c r="Q10782" s="47">
        <f t="shared" si="1181"/>
        <v>2021</v>
      </c>
      <c r="R10782" s="116" t="str">
        <f t="shared" si="1184"/>
        <v>20215</v>
      </c>
      <c r="S10782" s="117">
        <v>44344</v>
      </c>
      <c r="T10782">
        <v>3729.02</v>
      </c>
      <c r="U10782" s="50">
        <f t="shared" si="1180"/>
        <v>3735.6661290322581</v>
      </c>
      <c r="V10782" s="51">
        <f t="shared" si="1182"/>
        <v>3743.0876164383553</v>
      </c>
      <c r="W10782" s="53">
        <f t="shared" si="1183"/>
        <v>-4.9259769231589923E-3</v>
      </c>
    </row>
    <row r="10783" spans="17:23" x14ac:dyDescent="0.25">
      <c r="Q10783" s="47">
        <f t="shared" si="1181"/>
        <v>2021</v>
      </c>
      <c r="R10783" s="116" t="str">
        <f t="shared" si="1184"/>
        <v>20215</v>
      </c>
      <c r="S10783" s="117">
        <v>44345</v>
      </c>
      <c r="T10783">
        <v>3715.28</v>
      </c>
      <c r="U10783" s="50">
        <f t="shared" si="1180"/>
        <v>3735.6661290322581</v>
      </c>
      <c r="V10783" s="51">
        <f t="shared" si="1182"/>
        <v>3743.0876164383553</v>
      </c>
      <c r="W10783" s="53">
        <f t="shared" si="1183"/>
        <v>-3.6846141881781147E-3</v>
      </c>
    </row>
    <row r="10784" spans="17:23" x14ac:dyDescent="0.25">
      <c r="Q10784" s="47">
        <f t="shared" si="1181"/>
        <v>2021</v>
      </c>
      <c r="R10784" s="116" t="str">
        <f t="shared" si="1184"/>
        <v>20215</v>
      </c>
      <c r="S10784" s="117">
        <v>44346</v>
      </c>
      <c r="T10784">
        <v>3715.28</v>
      </c>
      <c r="U10784" s="50">
        <f t="shared" si="1180"/>
        <v>3735.6661290322581</v>
      </c>
      <c r="V10784" s="51">
        <f t="shared" si="1182"/>
        <v>3743.0876164383553</v>
      </c>
      <c r="W10784" s="53">
        <f t="shared" si="1183"/>
        <v>0</v>
      </c>
    </row>
    <row r="10785" spans="17:23" x14ac:dyDescent="0.25">
      <c r="Q10785" s="47">
        <f t="shared" si="1181"/>
        <v>2021</v>
      </c>
      <c r="R10785" s="116" t="str">
        <f t="shared" si="1184"/>
        <v>20215</v>
      </c>
      <c r="S10785" s="117">
        <v>44347</v>
      </c>
      <c r="T10785">
        <v>3715.28</v>
      </c>
      <c r="U10785" s="50">
        <f t="shared" si="1180"/>
        <v>3735.6661290322581</v>
      </c>
      <c r="V10785" s="51">
        <f t="shared" si="1182"/>
        <v>3743.0876164383553</v>
      </c>
      <c r="W10785" s="53">
        <f t="shared" si="1183"/>
        <v>0</v>
      </c>
    </row>
    <row r="10786" spans="17:23" x14ac:dyDescent="0.25">
      <c r="Q10786" s="47">
        <f t="shared" si="1181"/>
        <v>2021</v>
      </c>
      <c r="R10786" s="116" t="str">
        <f t="shared" si="1184"/>
        <v>20216</v>
      </c>
      <c r="S10786" s="117">
        <v>44348</v>
      </c>
      <c r="T10786">
        <v>3715.28</v>
      </c>
      <c r="U10786" s="50">
        <f t="shared" si="1180"/>
        <v>3685.0426666666663</v>
      </c>
      <c r="V10786" s="51">
        <f t="shared" si="1182"/>
        <v>3743.0876164383553</v>
      </c>
      <c r="W10786" s="53">
        <f t="shared" si="1183"/>
        <v>0</v>
      </c>
    </row>
    <row r="10787" spans="17:23" x14ac:dyDescent="0.25">
      <c r="Q10787" s="47">
        <f t="shared" si="1181"/>
        <v>2021</v>
      </c>
      <c r="R10787" s="116" t="str">
        <f t="shared" si="1184"/>
        <v>20216</v>
      </c>
      <c r="S10787" s="117">
        <v>44349</v>
      </c>
      <c r="T10787">
        <v>3671.38</v>
      </c>
      <c r="U10787" s="50">
        <f t="shared" si="1180"/>
        <v>3685.0426666666663</v>
      </c>
      <c r="V10787" s="51">
        <f t="shared" si="1182"/>
        <v>3743.0876164383553</v>
      </c>
      <c r="W10787" s="53">
        <f t="shared" si="1183"/>
        <v>-1.1816067698800614E-2</v>
      </c>
    </row>
    <row r="10788" spans="17:23" x14ac:dyDescent="0.25">
      <c r="Q10788" s="47">
        <f t="shared" si="1181"/>
        <v>2021</v>
      </c>
      <c r="R10788" s="116" t="str">
        <f t="shared" si="1184"/>
        <v>20216</v>
      </c>
      <c r="S10788" s="117">
        <v>44350</v>
      </c>
      <c r="T10788">
        <v>3642.29</v>
      </c>
      <c r="U10788" s="50">
        <f t="shared" si="1180"/>
        <v>3685.0426666666663</v>
      </c>
      <c r="V10788" s="51">
        <f t="shared" si="1182"/>
        <v>3743.0876164383553</v>
      </c>
      <c r="W10788" s="53">
        <f t="shared" si="1183"/>
        <v>-7.92345112736903E-3</v>
      </c>
    </row>
    <row r="10789" spans="17:23" x14ac:dyDescent="0.25">
      <c r="Q10789" s="47">
        <f t="shared" si="1181"/>
        <v>2021</v>
      </c>
      <c r="R10789" s="116" t="str">
        <f t="shared" si="1184"/>
        <v>20216</v>
      </c>
      <c r="S10789" s="117">
        <v>44351</v>
      </c>
      <c r="T10789">
        <v>3657.41</v>
      </c>
      <c r="U10789" s="50">
        <f t="shared" si="1180"/>
        <v>3685.0426666666663</v>
      </c>
      <c r="V10789" s="51">
        <f t="shared" si="1182"/>
        <v>3743.0876164383553</v>
      </c>
      <c r="W10789" s="53">
        <f t="shared" si="1183"/>
        <v>4.1512345255318994E-3</v>
      </c>
    </row>
    <row r="10790" spans="17:23" x14ac:dyDescent="0.25">
      <c r="Q10790" s="47">
        <f t="shared" si="1181"/>
        <v>2021</v>
      </c>
      <c r="R10790" s="116" t="str">
        <f t="shared" si="1184"/>
        <v>20216</v>
      </c>
      <c r="S10790" s="117">
        <v>44352</v>
      </c>
      <c r="T10790">
        <v>3609.2</v>
      </c>
      <c r="U10790" s="50">
        <f t="shared" si="1180"/>
        <v>3685.0426666666663</v>
      </c>
      <c r="V10790" s="51">
        <f t="shared" si="1182"/>
        <v>3743.0876164383553</v>
      </c>
      <c r="W10790" s="53">
        <f t="shared" si="1183"/>
        <v>-1.3181459010611296E-2</v>
      </c>
    </row>
    <row r="10791" spans="17:23" x14ac:dyDescent="0.25">
      <c r="Q10791" s="47">
        <f t="shared" si="1181"/>
        <v>2021</v>
      </c>
      <c r="R10791" s="116" t="str">
        <f t="shared" si="1184"/>
        <v>20216</v>
      </c>
      <c r="S10791" s="117">
        <v>44353</v>
      </c>
      <c r="T10791">
        <v>3609.2</v>
      </c>
      <c r="U10791" s="50">
        <f t="shared" si="1180"/>
        <v>3685.0426666666663</v>
      </c>
      <c r="V10791" s="51">
        <f t="shared" si="1182"/>
        <v>3743.0876164383553</v>
      </c>
      <c r="W10791" s="53">
        <f t="shared" si="1183"/>
        <v>0</v>
      </c>
    </row>
    <row r="10792" spans="17:23" x14ac:dyDescent="0.25">
      <c r="Q10792" s="47">
        <f t="shared" si="1181"/>
        <v>2021</v>
      </c>
      <c r="R10792" s="116" t="str">
        <f t="shared" si="1184"/>
        <v>20216</v>
      </c>
      <c r="S10792" s="117">
        <v>44354</v>
      </c>
      <c r="T10792">
        <v>3609.2</v>
      </c>
      <c r="U10792" s="50">
        <f t="shared" si="1180"/>
        <v>3685.0426666666663</v>
      </c>
      <c r="V10792" s="51">
        <f t="shared" si="1182"/>
        <v>3743.0876164383553</v>
      </c>
      <c r="W10792" s="53">
        <f t="shared" si="1183"/>
        <v>0</v>
      </c>
    </row>
    <row r="10793" spans="17:23" x14ac:dyDescent="0.25">
      <c r="Q10793" s="47">
        <f t="shared" si="1181"/>
        <v>2021</v>
      </c>
      <c r="R10793" s="116" t="str">
        <f t="shared" si="1184"/>
        <v>20216</v>
      </c>
      <c r="S10793" s="117">
        <v>44355</v>
      </c>
      <c r="T10793">
        <v>3609.2</v>
      </c>
      <c r="U10793" s="50">
        <f t="shared" si="1180"/>
        <v>3685.0426666666663</v>
      </c>
      <c r="V10793" s="51">
        <f t="shared" si="1182"/>
        <v>3743.0876164383553</v>
      </c>
      <c r="W10793" s="53">
        <f t="shared" si="1183"/>
        <v>0</v>
      </c>
    </row>
    <row r="10794" spans="17:23" x14ac:dyDescent="0.25">
      <c r="Q10794" s="47">
        <f t="shared" si="1181"/>
        <v>2021</v>
      </c>
      <c r="R10794" s="116" t="str">
        <f t="shared" si="1184"/>
        <v>20216</v>
      </c>
      <c r="S10794" s="117">
        <v>44356</v>
      </c>
      <c r="T10794">
        <v>3597.18</v>
      </c>
      <c r="U10794" s="50">
        <f t="shared" si="1180"/>
        <v>3685.0426666666663</v>
      </c>
      <c r="V10794" s="51">
        <f t="shared" si="1182"/>
        <v>3743.0876164383553</v>
      </c>
      <c r="W10794" s="53">
        <f t="shared" si="1183"/>
        <v>-3.3303779230854369E-3</v>
      </c>
    </row>
    <row r="10795" spans="17:23" x14ac:dyDescent="0.25">
      <c r="Q10795" s="47">
        <f t="shared" si="1181"/>
        <v>2021</v>
      </c>
      <c r="R10795" s="116" t="str">
        <f t="shared" si="1184"/>
        <v>20216</v>
      </c>
      <c r="S10795" s="117">
        <v>44357</v>
      </c>
      <c r="T10795">
        <v>3588.41</v>
      </c>
      <c r="U10795" s="50">
        <f t="shared" si="1180"/>
        <v>3685.0426666666663</v>
      </c>
      <c r="V10795" s="51">
        <f t="shared" si="1182"/>
        <v>3743.0876164383553</v>
      </c>
      <c r="W10795" s="53">
        <f t="shared" si="1183"/>
        <v>-2.4380208941447989E-3</v>
      </c>
    </row>
    <row r="10796" spans="17:23" x14ac:dyDescent="0.25">
      <c r="Q10796" s="47">
        <f t="shared" si="1181"/>
        <v>2021</v>
      </c>
      <c r="R10796" s="116" t="str">
        <f t="shared" si="1184"/>
        <v>20216</v>
      </c>
      <c r="S10796" s="117">
        <v>44358</v>
      </c>
      <c r="T10796">
        <v>3589.86</v>
      </c>
      <c r="U10796" s="50">
        <f t="shared" si="1180"/>
        <v>3685.0426666666663</v>
      </c>
      <c r="V10796" s="51">
        <f t="shared" si="1182"/>
        <v>3743.0876164383553</v>
      </c>
      <c r="W10796" s="53">
        <f t="shared" si="1183"/>
        <v>4.040786866608137E-4</v>
      </c>
    </row>
    <row r="10797" spans="17:23" x14ac:dyDescent="0.25">
      <c r="Q10797" s="47">
        <f t="shared" si="1181"/>
        <v>2021</v>
      </c>
      <c r="R10797" s="116" t="str">
        <f t="shared" si="1184"/>
        <v>20216</v>
      </c>
      <c r="S10797" s="117">
        <v>44359</v>
      </c>
      <c r="T10797">
        <v>3626.02</v>
      </c>
      <c r="U10797" s="50">
        <f t="shared" si="1180"/>
        <v>3685.0426666666663</v>
      </c>
      <c r="V10797" s="51">
        <f t="shared" si="1182"/>
        <v>3743.0876164383553</v>
      </c>
      <c r="W10797" s="53">
        <f t="shared" si="1183"/>
        <v>1.0072816210102919E-2</v>
      </c>
    </row>
    <row r="10798" spans="17:23" x14ac:dyDescent="0.25">
      <c r="Q10798" s="47">
        <f t="shared" si="1181"/>
        <v>2021</v>
      </c>
      <c r="R10798" s="116" t="str">
        <f t="shared" si="1184"/>
        <v>20216</v>
      </c>
      <c r="S10798" s="117">
        <v>44360</v>
      </c>
      <c r="T10798">
        <v>3626.02</v>
      </c>
      <c r="U10798" s="50">
        <f t="shared" si="1180"/>
        <v>3685.0426666666663</v>
      </c>
      <c r="V10798" s="51">
        <f t="shared" si="1182"/>
        <v>3743.0876164383553</v>
      </c>
      <c r="W10798" s="53">
        <f t="shared" si="1183"/>
        <v>0</v>
      </c>
    </row>
    <row r="10799" spans="17:23" x14ac:dyDescent="0.25">
      <c r="Q10799" s="47">
        <f t="shared" si="1181"/>
        <v>2021</v>
      </c>
      <c r="R10799" s="116" t="str">
        <f t="shared" si="1184"/>
        <v>20216</v>
      </c>
      <c r="S10799" s="117">
        <v>44361</v>
      </c>
      <c r="T10799">
        <v>3626.02</v>
      </c>
      <c r="U10799" s="50">
        <f t="shared" si="1180"/>
        <v>3685.0426666666663</v>
      </c>
      <c r="V10799" s="51">
        <f t="shared" si="1182"/>
        <v>3743.0876164383553</v>
      </c>
      <c r="W10799" s="53">
        <f t="shared" si="1183"/>
        <v>0</v>
      </c>
    </row>
    <row r="10800" spans="17:23" x14ac:dyDescent="0.25">
      <c r="Q10800" s="47">
        <f t="shared" si="1181"/>
        <v>2021</v>
      </c>
      <c r="R10800" s="116" t="str">
        <f t="shared" si="1184"/>
        <v>20216</v>
      </c>
      <c r="S10800" s="117">
        <v>44362</v>
      </c>
      <c r="T10800">
        <v>3626.02</v>
      </c>
      <c r="U10800" s="50">
        <f t="shared" si="1180"/>
        <v>3685.0426666666663</v>
      </c>
      <c r="V10800" s="51">
        <f t="shared" si="1182"/>
        <v>3743.0876164383553</v>
      </c>
      <c r="W10800" s="53">
        <f t="shared" si="1183"/>
        <v>0</v>
      </c>
    </row>
    <row r="10801" spans="17:23" x14ac:dyDescent="0.25">
      <c r="Q10801" s="47">
        <f t="shared" si="1181"/>
        <v>2021</v>
      </c>
      <c r="R10801" s="116" t="str">
        <f t="shared" si="1184"/>
        <v>20216</v>
      </c>
      <c r="S10801" s="117">
        <v>44363</v>
      </c>
      <c r="T10801">
        <v>3693.35</v>
      </c>
      <c r="U10801" s="50">
        <f t="shared" si="1180"/>
        <v>3685.0426666666663</v>
      </c>
      <c r="V10801" s="51">
        <f t="shared" si="1182"/>
        <v>3743.0876164383553</v>
      </c>
      <c r="W10801" s="53">
        <f t="shared" si="1183"/>
        <v>1.8568568292508081E-2</v>
      </c>
    </row>
    <row r="10802" spans="17:23" x14ac:dyDescent="0.25">
      <c r="Q10802" s="47">
        <f t="shared" si="1181"/>
        <v>2021</v>
      </c>
      <c r="R10802" s="116" t="str">
        <f t="shared" si="1184"/>
        <v>20216</v>
      </c>
      <c r="S10802" s="117">
        <v>44364</v>
      </c>
      <c r="T10802">
        <v>3690.56</v>
      </c>
      <c r="U10802" s="50">
        <f t="shared" si="1180"/>
        <v>3685.0426666666663</v>
      </c>
      <c r="V10802" s="51">
        <f t="shared" si="1182"/>
        <v>3743.0876164383553</v>
      </c>
      <c r="W10802" s="53">
        <f t="shared" si="1183"/>
        <v>-7.5541175355708923E-4</v>
      </c>
    </row>
    <row r="10803" spans="17:23" x14ac:dyDescent="0.25">
      <c r="Q10803" s="47">
        <f t="shared" si="1181"/>
        <v>2021</v>
      </c>
      <c r="R10803" s="116" t="str">
        <f t="shared" si="1184"/>
        <v>20216</v>
      </c>
      <c r="S10803" s="117">
        <v>44365</v>
      </c>
      <c r="T10803">
        <v>3730.45</v>
      </c>
      <c r="U10803" s="50">
        <f t="shared" si="1180"/>
        <v>3685.0426666666663</v>
      </c>
      <c r="V10803" s="51">
        <f t="shared" si="1182"/>
        <v>3743.0876164383553</v>
      </c>
      <c r="W10803" s="53">
        <f t="shared" si="1183"/>
        <v>1.0808657764675322E-2</v>
      </c>
    </row>
    <row r="10804" spans="17:23" x14ac:dyDescent="0.25">
      <c r="Q10804" s="47">
        <f t="shared" si="1181"/>
        <v>2021</v>
      </c>
      <c r="R10804" s="116" t="str">
        <f t="shared" si="1184"/>
        <v>20216</v>
      </c>
      <c r="S10804" s="117">
        <v>44366</v>
      </c>
      <c r="T10804">
        <v>3753.77</v>
      </c>
      <c r="U10804" s="50">
        <f t="shared" si="1180"/>
        <v>3685.0426666666663</v>
      </c>
      <c r="V10804" s="51">
        <f t="shared" si="1182"/>
        <v>3743.0876164383553</v>
      </c>
      <c r="W10804" s="53">
        <f t="shared" si="1183"/>
        <v>6.2512565508183737E-3</v>
      </c>
    </row>
    <row r="10805" spans="17:23" x14ac:dyDescent="0.25">
      <c r="Q10805" s="47">
        <f t="shared" si="1181"/>
        <v>2021</v>
      </c>
      <c r="R10805" s="116" t="str">
        <f t="shared" si="1184"/>
        <v>20216</v>
      </c>
      <c r="S10805" s="117">
        <v>44367</v>
      </c>
      <c r="T10805">
        <v>3753.77</v>
      </c>
      <c r="U10805" s="50">
        <f t="shared" si="1180"/>
        <v>3685.0426666666663</v>
      </c>
      <c r="V10805" s="51">
        <f t="shared" si="1182"/>
        <v>3743.0876164383553</v>
      </c>
      <c r="W10805" s="53">
        <f t="shared" si="1183"/>
        <v>0</v>
      </c>
    </row>
    <row r="10806" spans="17:23" x14ac:dyDescent="0.25">
      <c r="Q10806" s="47">
        <f t="shared" si="1181"/>
        <v>2021</v>
      </c>
      <c r="R10806" s="116" t="str">
        <f t="shared" si="1184"/>
        <v>20216</v>
      </c>
      <c r="S10806" s="117">
        <v>44368</v>
      </c>
      <c r="T10806">
        <v>3753.77</v>
      </c>
      <c r="U10806" s="50">
        <f t="shared" si="1180"/>
        <v>3685.0426666666663</v>
      </c>
      <c r="V10806" s="51">
        <f t="shared" si="1182"/>
        <v>3743.0876164383553</v>
      </c>
      <c r="W10806" s="53">
        <f t="shared" si="1183"/>
        <v>0</v>
      </c>
    </row>
    <row r="10807" spans="17:23" x14ac:dyDescent="0.25">
      <c r="Q10807" s="47">
        <f t="shared" si="1181"/>
        <v>2021</v>
      </c>
      <c r="R10807" s="116" t="str">
        <f t="shared" si="1184"/>
        <v>20216</v>
      </c>
      <c r="S10807" s="117">
        <v>44369</v>
      </c>
      <c r="T10807">
        <v>3758.08</v>
      </c>
      <c r="U10807" s="50">
        <f t="shared" si="1180"/>
        <v>3685.0426666666663</v>
      </c>
      <c r="V10807" s="51">
        <f t="shared" si="1182"/>
        <v>3743.0876164383553</v>
      </c>
      <c r="W10807" s="53">
        <f t="shared" si="1183"/>
        <v>1.1481790306810957E-3</v>
      </c>
    </row>
    <row r="10808" spans="17:23" x14ac:dyDescent="0.25">
      <c r="Q10808" s="47">
        <f t="shared" si="1181"/>
        <v>2021</v>
      </c>
      <c r="R10808" s="116" t="str">
        <f t="shared" si="1184"/>
        <v>20216</v>
      </c>
      <c r="S10808" s="117">
        <v>44370</v>
      </c>
      <c r="T10808">
        <v>3784.45</v>
      </c>
      <c r="U10808" s="50">
        <f t="shared" si="1180"/>
        <v>3685.0426666666663</v>
      </c>
      <c r="V10808" s="51">
        <f t="shared" si="1182"/>
        <v>3743.0876164383553</v>
      </c>
      <c r="W10808" s="53">
        <f t="shared" si="1183"/>
        <v>7.0168809604904681E-3</v>
      </c>
    </row>
    <row r="10809" spans="17:23" x14ac:dyDescent="0.25">
      <c r="Q10809" s="47">
        <f t="shared" si="1181"/>
        <v>2021</v>
      </c>
      <c r="R10809" s="116" t="str">
        <f t="shared" si="1184"/>
        <v>20216</v>
      </c>
      <c r="S10809" s="117">
        <v>44371</v>
      </c>
      <c r="T10809">
        <v>3773.11</v>
      </c>
      <c r="U10809" s="50">
        <f t="shared" si="1180"/>
        <v>3685.0426666666663</v>
      </c>
      <c r="V10809" s="51">
        <f t="shared" si="1182"/>
        <v>3743.0876164383553</v>
      </c>
      <c r="W10809" s="53">
        <f t="shared" si="1183"/>
        <v>-2.9964724068225479E-3</v>
      </c>
    </row>
    <row r="10810" spans="17:23" x14ac:dyDescent="0.25">
      <c r="Q10810" s="47">
        <f t="shared" si="1181"/>
        <v>2021</v>
      </c>
      <c r="R10810" s="116" t="str">
        <f t="shared" si="1184"/>
        <v>20216</v>
      </c>
      <c r="S10810" s="117">
        <v>44372</v>
      </c>
      <c r="T10810">
        <v>3770.35</v>
      </c>
      <c r="U10810" s="50">
        <f t="shared" si="1180"/>
        <v>3685.0426666666663</v>
      </c>
      <c r="V10810" s="51">
        <f t="shared" si="1182"/>
        <v>3743.0876164383553</v>
      </c>
      <c r="W10810" s="53">
        <f t="shared" si="1183"/>
        <v>-7.3149205827560682E-4</v>
      </c>
    </row>
    <row r="10811" spans="17:23" x14ac:dyDescent="0.25">
      <c r="Q10811" s="47">
        <f t="shared" si="1181"/>
        <v>2021</v>
      </c>
      <c r="R10811" s="116" t="str">
        <f t="shared" si="1184"/>
        <v>20216</v>
      </c>
      <c r="S10811" s="117">
        <v>44373</v>
      </c>
      <c r="T10811">
        <v>3739.03</v>
      </c>
      <c r="U10811" s="50">
        <f t="shared" si="1180"/>
        <v>3685.0426666666663</v>
      </c>
      <c r="V10811" s="51">
        <f t="shared" si="1182"/>
        <v>3743.0876164383553</v>
      </c>
      <c r="W10811" s="53">
        <f t="shared" si="1183"/>
        <v>-8.3069211081198135E-3</v>
      </c>
    </row>
    <row r="10812" spans="17:23" x14ac:dyDescent="0.25">
      <c r="Q10812" s="47">
        <f t="shared" si="1181"/>
        <v>2021</v>
      </c>
      <c r="R10812" s="116" t="str">
        <f t="shared" si="1184"/>
        <v>20216</v>
      </c>
      <c r="S10812" s="117">
        <v>44374</v>
      </c>
      <c r="T10812">
        <v>3739.03</v>
      </c>
      <c r="U10812" s="50">
        <f t="shared" si="1180"/>
        <v>3685.0426666666663</v>
      </c>
      <c r="V10812" s="51">
        <f t="shared" si="1182"/>
        <v>3743.0876164383553</v>
      </c>
      <c r="W10812" s="53">
        <f t="shared" si="1183"/>
        <v>0</v>
      </c>
    </row>
    <row r="10813" spans="17:23" x14ac:dyDescent="0.25">
      <c r="Q10813" s="47">
        <f t="shared" si="1181"/>
        <v>2021</v>
      </c>
      <c r="R10813" s="116" t="str">
        <f t="shared" si="1184"/>
        <v>20216</v>
      </c>
      <c r="S10813" s="117">
        <v>44375</v>
      </c>
      <c r="T10813">
        <v>3739.03</v>
      </c>
      <c r="U10813" s="50">
        <f t="shared" si="1180"/>
        <v>3685.0426666666663</v>
      </c>
      <c r="V10813" s="51">
        <f t="shared" si="1182"/>
        <v>3743.0876164383553</v>
      </c>
      <c r="W10813" s="53">
        <f t="shared" si="1183"/>
        <v>0</v>
      </c>
    </row>
    <row r="10814" spans="17:23" x14ac:dyDescent="0.25">
      <c r="Q10814" s="47">
        <f t="shared" si="1181"/>
        <v>2021</v>
      </c>
      <c r="R10814" s="116" t="str">
        <f t="shared" si="1184"/>
        <v>20216</v>
      </c>
      <c r="S10814" s="117">
        <v>44376</v>
      </c>
      <c r="T10814">
        <v>3713.17</v>
      </c>
      <c r="U10814" s="50">
        <f t="shared" si="1180"/>
        <v>3685.0426666666663</v>
      </c>
      <c r="V10814" s="51">
        <f t="shared" si="1182"/>
        <v>3743.0876164383553</v>
      </c>
      <c r="W10814" s="53">
        <f t="shared" si="1183"/>
        <v>-6.9162322848439484E-3</v>
      </c>
    </row>
    <row r="10815" spans="17:23" x14ac:dyDescent="0.25">
      <c r="Q10815" s="47">
        <f t="shared" si="1181"/>
        <v>2021</v>
      </c>
      <c r="R10815" s="116" t="str">
        <f t="shared" si="1184"/>
        <v>20216</v>
      </c>
      <c r="S10815" s="117">
        <v>44377</v>
      </c>
      <c r="T10815">
        <v>3756.67</v>
      </c>
      <c r="U10815" s="50">
        <f t="shared" si="1180"/>
        <v>3685.0426666666663</v>
      </c>
      <c r="V10815" s="51">
        <f t="shared" si="1182"/>
        <v>3743.0876164383553</v>
      </c>
      <c r="W10815" s="53">
        <f t="shared" si="1183"/>
        <v>1.1715057484575242E-2</v>
      </c>
    </row>
    <row r="10816" spans="17:23" x14ac:dyDescent="0.25">
      <c r="Q10816" s="47">
        <f t="shared" si="1181"/>
        <v>2021</v>
      </c>
      <c r="R10816" s="116" t="str">
        <f t="shared" si="1184"/>
        <v>20217</v>
      </c>
      <c r="S10816" s="117">
        <v>44378</v>
      </c>
      <c r="T10816">
        <v>3748.5</v>
      </c>
      <c r="U10816" s="50">
        <f t="shared" si="1180"/>
        <v>3829.4180645161291</v>
      </c>
      <c r="V10816" s="51">
        <f t="shared" si="1182"/>
        <v>3743.0876164383553</v>
      </c>
      <c r="W10816" s="53">
        <f t="shared" si="1183"/>
        <v>-2.1747984252010744E-3</v>
      </c>
    </row>
    <row r="10817" spans="17:23" x14ac:dyDescent="0.25">
      <c r="Q10817" s="47">
        <f t="shared" si="1181"/>
        <v>2021</v>
      </c>
      <c r="R10817" s="116" t="str">
        <f t="shared" si="1184"/>
        <v>20217</v>
      </c>
      <c r="S10817" s="117">
        <v>44379</v>
      </c>
      <c r="T10817">
        <v>3775.53</v>
      </c>
      <c r="U10817" s="50">
        <f t="shared" si="1180"/>
        <v>3829.4180645161291</v>
      </c>
      <c r="V10817" s="51">
        <f t="shared" si="1182"/>
        <v>3743.0876164383553</v>
      </c>
      <c r="W10817" s="53">
        <f t="shared" si="1183"/>
        <v>7.210884353741509E-3</v>
      </c>
    </row>
    <row r="10818" spans="17:23" x14ac:dyDescent="0.25">
      <c r="Q10818" s="47">
        <f t="shared" si="1181"/>
        <v>2021</v>
      </c>
      <c r="R10818" s="116" t="str">
        <f t="shared" si="1184"/>
        <v>20217</v>
      </c>
      <c r="S10818" s="117">
        <v>44380</v>
      </c>
      <c r="T10818">
        <v>3777.17</v>
      </c>
      <c r="U10818" s="50">
        <f t="shared" si="1180"/>
        <v>3829.4180645161291</v>
      </c>
      <c r="V10818" s="51">
        <f t="shared" si="1182"/>
        <v>3743.0876164383553</v>
      </c>
      <c r="W10818" s="53">
        <f t="shared" si="1183"/>
        <v>4.3437610083874034E-4</v>
      </c>
    </row>
    <row r="10819" spans="17:23" x14ac:dyDescent="0.25">
      <c r="Q10819" s="47">
        <f t="shared" si="1181"/>
        <v>2021</v>
      </c>
      <c r="R10819" s="116" t="str">
        <f t="shared" si="1184"/>
        <v>20217</v>
      </c>
      <c r="S10819" s="117">
        <v>44381</v>
      </c>
      <c r="T10819">
        <v>3777.17</v>
      </c>
      <c r="U10819" s="50">
        <f t="shared" si="1180"/>
        <v>3829.4180645161291</v>
      </c>
      <c r="V10819" s="51">
        <f t="shared" si="1182"/>
        <v>3743.0876164383553</v>
      </c>
      <c r="W10819" s="53">
        <f t="shared" si="1183"/>
        <v>0</v>
      </c>
    </row>
    <row r="10820" spans="17:23" x14ac:dyDescent="0.25">
      <c r="Q10820" s="47">
        <f t="shared" si="1181"/>
        <v>2021</v>
      </c>
      <c r="R10820" s="116" t="str">
        <f t="shared" si="1184"/>
        <v>20217</v>
      </c>
      <c r="S10820" s="117">
        <v>44382</v>
      </c>
      <c r="T10820">
        <v>3777.17</v>
      </c>
      <c r="U10820" s="50">
        <f t="shared" si="1180"/>
        <v>3829.4180645161291</v>
      </c>
      <c r="V10820" s="51">
        <f t="shared" si="1182"/>
        <v>3743.0876164383553</v>
      </c>
      <c r="W10820" s="53">
        <f t="shared" si="1183"/>
        <v>0</v>
      </c>
    </row>
    <row r="10821" spans="17:23" x14ac:dyDescent="0.25">
      <c r="Q10821" s="47">
        <f t="shared" si="1181"/>
        <v>2021</v>
      </c>
      <c r="R10821" s="116" t="str">
        <f t="shared" si="1184"/>
        <v>20217</v>
      </c>
      <c r="S10821" s="117">
        <v>44383</v>
      </c>
      <c r="T10821">
        <v>3777.17</v>
      </c>
      <c r="U10821" s="50">
        <f t="shared" si="1180"/>
        <v>3829.4180645161291</v>
      </c>
      <c r="V10821" s="51">
        <f t="shared" si="1182"/>
        <v>3743.0876164383553</v>
      </c>
      <c r="W10821" s="53">
        <f t="shared" si="1183"/>
        <v>0</v>
      </c>
    </row>
    <row r="10822" spans="17:23" x14ac:dyDescent="0.25">
      <c r="Q10822" s="47">
        <f t="shared" si="1181"/>
        <v>2021</v>
      </c>
      <c r="R10822" s="116" t="str">
        <f t="shared" si="1184"/>
        <v>20217</v>
      </c>
      <c r="S10822" s="117">
        <v>44384</v>
      </c>
      <c r="T10822">
        <v>3782.27</v>
      </c>
      <c r="U10822" s="50">
        <f t="shared" si="1180"/>
        <v>3829.4180645161291</v>
      </c>
      <c r="V10822" s="51">
        <f t="shared" si="1182"/>
        <v>3743.0876164383553</v>
      </c>
      <c r="W10822" s="53">
        <f t="shared" si="1183"/>
        <v>1.3502172261243839E-3</v>
      </c>
    </row>
    <row r="10823" spans="17:23" x14ac:dyDescent="0.25">
      <c r="Q10823" s="47">
        <f t="shared" si="1181"/>
        <v>2021</v>
      </c>
      <c r="R10823" s="116" t="str">
        <f t="shared" si="1184"/>
        <v>20217</v>
      </c>
      <c r="S10823" s="117">
        <v>44385</v>
      </c>
      <c r="T10823">
        <v>3815.22</v>
      </c>
      <c r="U10823" s="50">
        <f t="shared" ref="U10823:U10886" si="1185">+AVERAGEIF($R$3:$R$12000,R10823,$T$3:$T$12000)</f>
        <v>3829.4180645161291</v>
      </c>
      <c r="V10823" s="51">
        <f t="shared" si="1182"/>
        <v>3743.0876164383553</v>
      </c>
      <c r="W10823" s="53">
        <f t="shared" si="1183"/>
        <v>8.7116995878135928E-3</v>
      </c>
    </row>
    <row r="10824" spans="17:23" x14ac:dyDescent="0.25">
      <c r="Q10824" s="47">
        <f t="shared" ref="Q10824:Q10887" si="1186">+YEAR(S10824)</f>
        <v>2021</v>
      </c>
      <c r="R10824" s="116" t="str">
        <f t="shared" si="1184"/>
        <v>20217</v>
      </c>
      <c r="S10824" s="117">
        <v>44386</v>
      </c>
      <c r="T10824">
        <v>3850.46</v>
      </c>
      <c r="U10824" s="50">
        <f t="shared" si="1185"/>
        <v>3829.4180645161291</v>
      </c>
      <c r="V10824" s="51">
        <f t="shared" ref="V10824:V10887" si="1187">+AVERAGEIF($Q$3:$Q$12000,Q10824,$T$3:$T$12000)</f>
        <v>3743.0876164383553</v>
      </c>
      <c r="W10824" s="53">
        <f t="shared" si="1183"/>
        <v>9.2366888410104764E-3</v>
      </c>
    </row>
    <row r="10825" spans="17:23" x14ac:dyDescent="0.25">
      <c r="Q10825" s="47">
        <f t="shared" si="1186"/>
        <v>2021</v>
      </c>
      <c r="R10825" s="116" t="str">
        <f t="shared" si="1184"/>
        <v>20217</v>
      </c>
      <c r="S10825" s="117">
        <v>44387</v>
      </c>
      <c r="T10825">
        <v>3829.46</v>
      </c>
      <c r="U10825" s="50">
        <f t="shared" si="1185"/>
        <v>3829.4180645161291</v>
      </c>
      <c r="V10825" s="51">
        <f t="shared" si="1187"/>
        <v>3743.0876164383553</v>
      </c>
      <c r="W10825" s="53">
        <f t="shared" ref="W10825:W10888" si="1188">+T10825/T10824-1</f>
        <v>-5.4538938204785614E-3</v>
      </c>
    </row>
    <row r="10826" spans="17:23" x14ac:dyDescent="0.25">
      <c r="Q10826" s="47">
        <f t="shared" si="1186"/>
        <v>2021</v>
      </c>
      <c r="R10826" s="116" t="str">
        <f t="shared" si="1184"/>
        <v>20217</v>
      </c>
      <c r="S10826" s="117">
        <v>44388</v>
      </c>
      <c r="T10826">
        <v>3829.46</v>
      </c>
      <c r="U10826" s="50">
        <f t="shared" si="1185"/>
        <v>3829.4180645161291</v>
      </c>
      <c r="V10826" s="51">
        <f t="shared" si="1187"/>
        <v>3743.0876164383553</v>
      </c>
      <c r="W10826" s="53">
        <f t="shared" si="1188"/>
        <v>0</v>
      </c>
    </row>
    <row r="10827" spans="17:23" x14ac:dyDescent="0.25">
      <c r="Q10827" s="47">
        <f t="shared" si="1186"/>
        <v>2021</v>
      </c>
      <c r="R10827" s="116" t="str">
        <f t="shared" ref="R10827:R10890" si="1189">+YEAR(S10827)&amp;MONTH(S10827)</f>
        <v>20217</v>
      </c>
      <c r="S10827" s="117">
        <v>44389</v>
      </c>
      <c r="T10827">
        <v>3829.46</v>
      </c>
      <c r="U10827" s="50">
        <f t="shared" si="1185"/>
        <v>3829.4180645161291</v>
      </c>
      <c r="V10827" s="51">
        <f t="shared" si="1187"/>
        <v>3743.0876164383553</v>
      </c>
      <c r="W10827" s="53">
        <f t="shared" si="1188"/>
        <v>0</v>
      </c>
    </row>
    <row r="10828" spans="17:23" x14ac:dyDescent="0.25">
      <c r="Q10828" s="47">
        <f t="shared" si="1186"/>
        <v>2021</v>
      </c>
      <c r="R10828" s="116" t="str">
        <f t="shared" si="1189"/>
        <v>20217</v>
      </c>
      <c r="S10828" s="117">
        <v>44390</v>
      </c>
      <c r="T10828">
        <v>3824.08</v>
      </c>
      <c r="U10828" s="50">
        <f t="shared" si="1185"/>
        <v>3829.4180645161291</v>
      </c>
      <c r="V10828" s="51">
        <f t="shared" si="1187"/>
        <v>3743.0876164383553</v>
      </c>
      <c r="W10828" s="53">
        <f t="shared" si="1188"/>
        <v>-1.4048978184914018E-3</v>
      </c>
    </row>
    <row r="10829" spans="17:23" x14ac:dyDescent="0.25">
      <c r="Q10829" s="47">
        <f t="shared" si="1186"/>
        <v>2021</v>
      </c>
      <c r="R10829" s="116" t="str">
        <f t="shared" si="1189"/>
        <v>20217</v>
      </c>
      <c r="S10829" s="117">
        <v>44391</v>
      </c>
      <c r="T10829">
        <v>3826.85</v>
      </c>
      <c r="U10829" s="50">
        <f t="shared" si="1185"/>
        <v>3829.4180645161291</v>
      </c>
      <c r="V10829" s="51">
        <f t="shared" si="1187"/>
        <v>3743.0876164383553</v>
      </c>
      <c r="W10829" s="53">
        <f t="shared" si="1188"/>
        <v>7.2435723102026728E-4</v>
      </c>
    </row>
    <row r="10830" spans="17:23" x14ac:dyDescent="0.25">
      <c r="Q10830" s="47">
        <f t="shared" si="1186"/>
        <v>2021</v>
      </c>
      <c r="R10830" s="116" t="str">
        <f t="shared" si="1189"/>
        <v>20217</v>
      </c>
      <c r="S10830" s="117">
        <v>44392</v>
      </c>
      <c r="T10830">
        <v>3796.07</v>
      </c>
      <c r="U10830" s="50">
        <f t="shared" si="1185"/>
        <v>3829.4180645161291</v>
      </c>
      <c r="V10830" s="51">
        <f t="shared" si="1187"/>
        <v>3743.0876164383553</v>
      </c>
      <c r="W10830" s="53">
        <f t="shared" si="1188"/>
        <v>-8.0431686635221711E-3</v>
      </c>
    </row>
    <row r="10831" spans="17:23" x14ac:dyDescent="0.25">
      <c r="Q10831" s="47">
        <f t="shared" si="1186"/>
        <v>2021</v>
      </c>
      <c r="R10831" s="116" t="str">
        <f t="shared" si="1189"/>
        <v>20217</v>
      </c>
      <c r="S10831" s="117">
        <v>44393</v>
      </c>
      <c r="T10831">
        <v>3809.07</v>
      </c>
      <c r="U10831" s="50">
        <f t="shared" si="1185"/>
        <v>3829.4180645161291</v>
      </c>
      <c r="V10831" s="51">
        <f t="shared" si="1187"/>
        <v>3743.0876164383553</v>
      </c>
      <c r="W10831" s="53">
        <f t="shared" si="1188"/>
        <v>3.4245943831383574E-3</v>
      </c>
    </row>
    <row r="10832" spans="17:23" x14ac:dyDescent="0.25">
      <c r="Q10832" s="47">
        <f t="shared" si="1186"/>
        <v>2021</v>
      </c>
      <c r="R10832" s="116" t="str">
        <f t="shared" si="1189"/>
        <v>20217</v>
      </c>
      <c r="S10832" s="117">
        <v>44394</v>
      </c>
      <c r="T10832">
        <v>3808.46</v>
      </c>
      <c r="U10832" s="50">
        <f t="shared" si="1185"/>
        <v>3829.4180645161291</v>
      </c>
      <c r="V10832" s="51">
        <f t="shared" si="1187"/>
        <v>3743.0876164383553</v>
      </c>
      <c r="W10832" s="53">
        <f t="shared" si="1188"/>
        <v>-1.6014407716324897E-4</v>
      </c>
    </row>
    <row r="10833" spans="17:23" x14ac:dyDescent="0.25">
      <c r="Q10833" s="47">
        <f t="shared" si="1186"/>
        <v>2021</v>
      </c>
      <c r="R10833" s="116" t="str">
        <f t="shared" si="1189"/>
        <v>20217</v>
      </c>
      <c r="S10833" s="117">
        <v>44395</v>
      </c>
      <c r="T10833">
        <v>3808.46</v>
      </c>
      <c r="U10833" s="50">
        <f t="shared" si="1185"/>
        <v>3829.4180645161291</v>
      </c>
      <c r="V10833" s="51">
        <f t="shared" si="1187"/>
        <v>3743.0876164383553</v>
      </c>
      <c r="W10833" s="53">
        <f t="shared" si="1188"/>
        <v>0</v>
      </c>
    </row>
    <row r="10834" spans="17:23" x14ac:dyDescent="0.25">
      <c r="Q10834" s="47">
        <f t="shared" si="1186"/>
        <v>2021</v>
      </c>
      <c r="R10834" s="116" t="str">
        <f t="shared" si="1189"/>
        <v>20217</v>
      </c>
      <c r="S10834" s="117">
        <v>44396</v>
      </c>
      <c r="T10834">
        <v>3808.46</v>
      </c>
      <c r="U10834" s="50">
        <f t="shared" si="1185"/>
        <v>3829.4180645161291</v>
      </c>
      <c r="V10834" s="51">
        <f t="shared" si="1187"/>
        <v>3743.0876164383553</v>
      </c>
      <c r="W10834" s="53">
        <f t="shared" si="1188"/>
        <v>0</v>
      </c>
    </row>
    <row r="10835" spans="17:23" x14ac:dyDescent="0.25">
      <c r="Q10835" s="47">
        <f t="shared" si="1186"/>
        <v>2021</v>
      </c>
      <c r="R10835" s="116" t="str">
        <f t="shared" si="1189"/>
        <v>20217</v>
      </c>
      <c r="S10835" s="117">
        <v>44397</v>
      </c>
      <c r="T10835">
        <v>3842.97</v>
      </c>
      <c r="U10835" s="50">
        <f t="shared" si="1185"/>
        <v>3829.4180645161291</v>
      </c>
      <c r="V10835" s="51">
        <f t="shared" si="1187"/>
        <v>3743.0876164383553</v>
      </c>
      <c r="W10835" s="53">
        <f t="shared" si="1188"/>
        <v>9.0614053974571451E-3</v>
      </c>
    </row>
    <row r="10836" spans="17:23" x14ac:dyDescent="0.25">
      <c r="Q10836" s="47">
        <f t="shared" si="1186"/>
        <v>2021</v>
      </c>
      <c r="R10836" s="116" t="str">
        <f t="shared" si="1189"/>
        <v>20217</v>
      </c>
      <c r="S10836" s="117">
        <v>44398</v>
      </c>
      <c r="T10836">
        <v>3842.97</v>
      </c>
      <c r="U10836" s="50">
        <f t="shared" si="1185"/>
        <v>3829.4180645161291</v>
      </c>
      <c r="V10836" s="51">
        <f t="shared" si="1187"/>
        <v>3743.0876164383553</v>
      </c>
      <c r="W10836" s="53">
        <f t="shared" si="1188"/>
        <v>0</v>
      </c>
    </row>
    <row r="10837" spans="17:23" x14ac:dyDescent="0.25">
      <c r="Q10837" s="47">
        <f t="shared" si="1186"/>
        <v>2021</v>
      </c>
      <c r="R10837" s="116" t="str">
        <f t="shared" si="1189"/>
        <v>20217</v>
      </c>
      <c r="S10837" s="117">
        <v>44399</v>
      </c>
      <c r="T10837">
        <v>3855.68</v>
      </c>
      <c r="U10837" s="50">
        <f t="shared" si="1185"/>
        <v>3829.4180645161291</v>
      </c>
      <c r="V10837" s="51">
        <f t="shared" si="1187"/>
        <v>3743.0876164383553</v>
      </c>
      <c r="W10837" s="53">
        <f t="shared" si="1188"/>
        <v>3.3073378142427501E-3</v>
      </c>
    </row>
    <row r="10838" spans="17:23" x14ac:dyDescent="0.25">
      <c r="Q10838" s="47">
        <f t="shared" si="1186"/>
        <v>2021</v>
      </c>
      <c r="R10838" s="116" t="str">
        <f t="shared" si="1189"/>
        <v>20217</v>
      </c>
      <c r="S10838" s="117">
        <v>44400</v>
      </c>
      <c r="T10838">
        <v>3866.86</v>
      </c>
      <c r="U10838" s="50">
        <f t="shared" si="1185"/>
        <v>3829.4180645161291</v>
      </c>
      <c r="V10838" s="51">
        <f t="shared" si="1187"/>
        <v>3743.0876164383553</v>
      </c>
      <c r="W10838" s="53">
        <f t="shared" si="1188"/>
        <v>2.8996182255789371E-3</v>
      </c>
    </row>
    <row r="10839" spans="17:23" x14ac:dyDescent="0.25">
      <c r="Q10839" s="47">
        <f t="shared" si="1186"/>
        <v>2021</v>
      </c>
      <c r="R10839" s="116" t="str">
        <f t="shared" si="1189"/>
        <v>20217</v>
      </c>
      <c r="S10839" s="117">
        <v>44401</v>
      </c>
      <c r="T10839">
        <v>3874.44</v>
      </c>
      <c r="U10839" s="50">
        <f t="shared" si="1185"/>
        <v>3829.4180645161291</v>
      </c>
      <c r="V10839" s="51">
        <f t="shared" si="1187"/>
        <v>3743.0876164383553</v>
      </c>
      <c r="W10839" s="53">
        <f t="shared" si="1188"/>
        <v>1.9602468152455366E-3</v>
      </c>
    </row>
    <row r="10840" spans="17:23" x14ac:dyDescent="0.25">
      <c r="Q10840" s="47">
        <f t="shared" si="1186"/>
        <v>2021</v>
      </c>
      <c r="R10840" s="116" t="str">
        <f t="shared" si="1189"/>
        <v>20217</v>
      </c>
      <c r="S10840" s="117">
        <v>44402</v>
      </c>
      <c r="T10840">
        <v>3874.44</v>
      </c>
      <c r="U10840" s="50">
        <f t="shared" si="1185"/>
        <v>3829.4180645161291</v>
      </c>
      <c r="V10840" s="51">
        <f t="shared" si="1187"/>
        <v>3743.0876164383553</v>
      </c>
      <c r="W10840" s="53">
        <f t="shared" si="1188"/>
        <v>0</v>
      </c>
    </row>
    <row r="10841" spans="17:23" x14ac:dyDescent="0.25">
      <c r="Q10841" s="47">
        <f t="shared" si="1186"/>
        <v>2021</v>
      </c>
      <c r="R10841" s="116" t="str">
        <f t="shared" si="1189"/>
        <v>20217</v>
      </c>
      <c r="S10841" s="117">
        <v>44403</v>
      </c>
      <c r="T10841">
        <v>3874.44</v>
      </c>
      <c r="U10841" s="50">
        <f t="shared" si="1185"/>
        <v>3829.4180645161291</v>
      </c>
      <c r="V10841" s="51">
        <f t="shared" si="1187"/>
        <v>3743.0876164383553</v>
      </c>
      <c r="W10841" s="53">
        <f t="shared" si="1188"/>
        <v>0</v>
      </c>
    </row>
    <row r="10842" spans="17:23" x14ac:dyDescent="0.25">
      <c r="Q10842" s="47">
        <f t="shared" si="1186"/>
        <v>2021</v>
      </c>
      <c r="R10842" s="116" t="str">
        <f t="shared" si="1189"/>
        <v>20217</v>
      </c>
      <c r="S10842" s="117">
        <v>44404</v>
      </c>
      <c r="T10842">
        <v>3904.17</v>
      </c>
      <c r="U10842" s="50">
        <f t="shared" si="1185"/>
        <v>3829.4180645161291</v>
      </c>
      <c r="V10842" s="51">
        <f t="shared" si="1187"/>
        <v>3743.0876164383553</v>
      </c>
      <c r="W10842" s="53">
        <f t="shared" si="1188"/>
        <v>7.6733669898101375E-3</v>
      </c>
    </row>
    <row r="10843" spans="17:23" x14ac:dyDescent="0.25">
      <c r="Q10843" s="47">
        <f t="shared" si="1186"/>
        <v>2021</v>
      </c>
      <c r="R10843" s="116" t="str">
        <f t="shared" si="1189"/>
        <v>20217</v>
      </c>
      <c r="S10843" s="117">
        <v>44405</v>
      </c>
      <c r="T10843">
        <v>3918.49</v>
      </c>
      <c r="U10843" s="50">
        <f t="shared" si="1185"/>
        <v>3829.4180645161291</v>
      </c>
      <c r="V10843" s="51">
        <f t="shared" si="1187"/>
        <v>3743.0876164383553</v>
      </c>
      <c r="W10843" s="53">
        <f t="shared" si="1188"/>
        <v>3.667873069051808E-3</v>
      </c>
    </row>
    <row r="10844" spans="17:23" x14ac:dyDescent="0.25">
      <c r="Q10844" s="47">
        <f t="shared" si="1186"/>
        <v>2021</v>
      </c>
      <c r="R10844" s="116" t="str">
        <f t="shared" si="1189"/>
        <v>20217</v>
      </c>
      <c r="S10844" s="117">
        <v>44406</v>
      </c>
      <c r="T10844">
        <v>3902.18</v>
      </c>
      <c r="U10844" s="50">
        <f t="shared" si="1185"/>
        <v>3829.4180645161291</v>
      </c>
      <c r="V10844" s="51">
        <f t="shared" si="1187"/>
        <v>3743.0876164383553</v>
      </c>
      <c r="W10844" s="53">
        <f t="shared" si="1188"/>
        <v>-4.162317627453449E-3</v>
      </c>
    </row>
    <row r="10845" spans="17:23" x14ac:dyDescent="0.25">
      <c r="Q10845" s="47">
        <f t="shared" si="1186"/>
        <v>2021</v>
      </c>
      <c r="R10845" s="116" t="str">
        <f t="shared" si="1189"/>
        <v>20217</v>
      </c>
      <c r="S10845" s="117">
        <v>44407</v>
      </c>
      <c r="T10845">
        <v>3836.95</v>
      </c>
      <c r="U10845" s="50">
        <f t="shared" si="1185"/>
        <v>3829.4180645161291</v>
      </c>
      <c r="V10845" s="51">
        <f t="shared" si="1187"/>
        <v>3743.0876164383553</v>
      </c>
      <c r="W10845" s="53">
        <f t="shared" si="1188"/>
        <v>-1.6716297044216288E-2</v>
      </c>
    </row>
    <row r="10846" spans="17:23" x14ac:dyDescent="0.25">
      <c r="Q10846" s="47">
        <f t="shared" si="1186"/>
        <v>2021</v>
      </c>
      <c r="R10846" s="116" t="str">
        <f t="shared" si="1189"/>
        <v>20217</v>
      </c>
      <c r="S10846" s="117">
        <v>44408</v>
      </c>
      <c r="T10846">
        <v>3867.88</v>
      </c>
      <c r="U10846" s="50">
        <f t="shared" si="1185"/>
        <v>3829.4180645161291</v>
      </c>
      <c r="V10846" s="51">
        <f t="shared" si="1187"/>
        <v>3743.0876164383553</v>
      </c>
      <c r="W10846" s="53">
        <f t="shared" si="1188"/>
        <v>8.06109018882184E-3</v>
      </c>
    </row>
    <row r="10847" spans="17:23" x14ac:dyDescent="0.25">
      <c r="Q10847" s="47">
        <f t="shared" si="1186"/>
        <v>2021</v>
      </c>
      <c r="R10847" s="116" t="str">
        <f t="shared" si="1189"/>
        <v>20218</v>
      </c>
      <c r="S10847" s="117">
        <v>44409</v>
      </c>
      <c r="T10847">
        <v>3867.88</v>
      </c>
      <c r="U10847" s="50">
        <f t="shared" si="1185"/>
        <v>3881.1835483870973</v>
      </c>
      <c r="V10847" s="51">
        <f t="shared" si="1187"/>
        <v>3743.0876164383553</v>
      </c>
      <c r="W10847" s="53">
        <f t="shared" si="1188"/>
        <v>0</v>
      </c>
    </row>
    <row r="10848" spans="17:23" x14ac:dyDescent="0.25">
      <c r="Q10848" s="47">
        <f t="shared" si="1186"/>
        <v>2021</v>
      </c>
      <c r="R10848" s="116" t="str">
        <f t="shared" si="1189"/>
        <v>20218</v>
      </c>
      <c r="S10848" s="117">
        <v>44410</v>
      </c>
      <c r="T10848">
        <v>3867.88</v>
      </c>
      <c r="U10848" s="50">
        <f t="shared" si="1185"/>
        <v>3881.1835483870973</v>
      </c>
      <c r="V10848" s="51">
        <f t="shared" si="1187"/>
        <v>3743.0876164383553</v>
      </c>
      <c r="W10848" s="53">
        <f t="shared" si="1188"/>
        <v>0</v>
      </c>
    </row>
    <row r="10849" spans="17:23" x14ac:dyDescent="0.25">
      <c r="Q10849" s="47">
        <f t="shared" si="1186"/>
        <v>2021</v>
      </c>
      <c r="R10849" s="116" t="str">
        <f t="shared" si="1189"/>
        <v>20218</v>
      </c>
      <c r="S10849" s="117">
        <v>44411</v>
      </c>
      <c r="T10849">
        <v>3865.46</v>
      </c>
      <c r="U10849" s="50">
        <f t="shared" si="1185"/>
        <v>3881.1835483870973</v>
      </c>
      <c r="V10849" s="51">
        <f t="shared" si="1187"/>
        <v>3743.0876164383553</v>
      </c>
      <c r="W10849" s="53">
        <f t="shared" si="1188"/>
        <v>-6.2566573937150594E-4</v>
      </c>
    </row>
    <row r="10850" spans="17:23" x14ac:dyDescent="0.25">
      <c r="Q10850" s="47">
        <f t="shared" si="1186"/>
        <v>2021</v>
      </c>
      <c r="R10850" s="116" t="str">
        <f t="shared" si="1189"/>
        <v>20218</v>
      </c>
      <c r="S10850" s="117">
        <v>44412</v>
      </c>
      <c r="T10850">
        <v>3913.59</v>
      </c>
      <c r="U10850" s="50">
        <f t="shared" si="1185"/>
        <v>3881.1835483870973</v>
      </c>
      <c r="V10850" s="51">
        <f t="shared" si="1187"/>
        <v>3743.0876164383553</v>
      </c>
      <c r="W10850" s="53">
        <f t="shared" si="1188"/>
        <v>1.2451299457244547E-2</v>
      </c>
    </row>
    <row r="10851" spans="17:23" x14ac:dyDescent="0.25">
      <c r="Q10851" s="47">
        <f t="shared" si="1186"/>
        <v>2021</v>
      </c>
      <c r="R10851" s="116" t="str">
        <f t="shared" si="1189"/>
        <v>20218</v>
      </c>
      <c r="S10851" s="117">
        <v>44413</v>
      </c>
      <c r="T10851">
        <v>3911.36</v>
      </c>
      <c r="U10851" s="50">
        <f t="shared" si="1185"/>
        <v>3881.1835483870973</v>
      </c>
      <c r="V10851" s="51">
        <f t="shared" si="1187"/>
        <v>3743.0876164383553</v>
      </c>
      <c r="W10851" s="53">
        <f t="shared" si="1188"/>
        <v>-5.698093055225284E-4</v>
      </c>
    </row>
    <row r="10852" spans="17:23" x14ac:dyDescent="0.25">
      <c r="Q10852" s="47">
        <f t="shared" si="1186"/>
        <v>2021</v>
      </c>
      <c r="R10852" s="116" t="str">
        <f t="shared" si="1189"/>
        <v>20218</v>
      </c>
      <c r="S10852" s="117">
        <v>44414</v>
      </c>
      <c r="T10852">
        <v>3910.81</v>
      </c>
      <c r="U10852" s="50">
        <f t="shared" si="1185"/>
        <v>3881.1835483870973</v>
      </c>
      <c r="V10852" s="51">
        <f t="shared" si="1187"/>
        <v>3743.0876164383553</v>
      </c>
      <c r="W10852" s="53">
        <f t="shared" si="1188"/>
        <v>-1.4061605170589964E-4</v>
      </c>
    </row>
    <row r="10853" spans="17:23" x14ac:dyDescent="0.25">
      <c r="Q10853" s="47">
        <f t="shared" si="1186"/>
        <v>2021</v>
      </c>
      <c r="R10853" s="116" t="str">
        <f t="shared" si="1189"/>
        <v>20218</v>
      </c>
      <c r="S10853" s="117">
        <v>44415</v>
      </c>
      <c r="T10853">
        <v>3949.33</v>
      </c>
      <c r="U10853" s="50">
        <f t="shared" si="1185"/>
        <v>3881.1835483870973</v>
      </c>
      <c r="V10853" s="51">
        <f t="shared" si="1187"/>
        <v>3743.0876164383553</v>
      </c>
      <c r="W10853" s="53">
        <f t="shared" si="1188"/>
        <v>9.8496219453259037E-3</v>
      </c>
    </row>
    <row r="10854" spans="17:23" x14ac:dyDescent="0.25">
      <c r="Q10854" s="47">
        <f t="shared" si="1186"/>
        <v>2021</v>
      </c>
      <c r="R10854" s="116" t="str">
        <f t="shared" si="1189"/>
        <v>20218</v>
      </c>
      <c r="S10854" s="117">
        <v>44416</v>
      </c>
      <c r="T10854">
        <v>3949.33</v>
      </c>
      <c r="U10854" s="50">
        <f t="shared" si="1185"/>
        <v>3881.1835483870973</v>
      </c>
      <c r="V10854" s="51">
        <f t="shared" si="1187"/>
        <v>3743.0876164383553</v>
      </c>
      <c r="W10854" s="53">
        <f t="shared" si="1188"/>
        <v>0</v>
      </c>
    </row>
    <row r="10855" spans="17:23" x14ac:dyDescent="0.25">
      <c r="Q10855" s="47">
        <f t="shared" si="1186"/>
        <v>2021</v>
      </c>
      <c r="R10855" s="116" t="str">
        <f t="shared" si="1189"/>
        <v>20218</v>
      </c>
      <c r="S10855" s="117">
        <v>44417</v>
      </c>
      <c r="T10855">
        <v>3949.33</v>
      </c>
      <c r="U10855" s="50">
        <f t="shared" si="1185"/>
        <v>3881.1835483870973</v>
      </c>
      <c r="V10855" s="51">
        <f t="shared" si="1187"/>
        <v>3743.0876164383553</v>
      </c>
      <c r="W10855" s="53">
        <f t="shared" si="1188"/>
        <v>0</v>
      </c>
    </row>
    <row r="10856" spans="17:23" x14ac:dyDescent="0.25">
      <c r="Q10856" s="47">
        <f t="shared" si="1186"/>
        <v>2021</v>
      </c>
      <c r="R10856" s="116" t="str">
        <f t="shared" si="1189"/>
        <v>20218</v>
      </c>
      <c r="S10856" s="117">
        <v>44418</v>
      </c>
      <c r="T10856">
        <v>3988.27</v>
      </c>
      <c r="U10856" s="50">
        <f t="shared" si="1185"/>
        <v>3881.1835483870973</v>
      </c>
      <c r="V10856" s="51">
        <f t="shared" si="1187"/>
        <v>3743.0876164383553</v>
      </c>
      <c r="W10856" s="53">
        <f t="shared" si="1188"/>
        <v>9.8599002868842156E-3</v>
      </c>
    </row>
    <row r="10857" spans="17:23" x14ac:dyDescent="0.25">
      <c r="Q10857" s="47">
        <f t="shared" si="1186"/>
        <v>2021</v>
      </c>
      <c r="R10857" s="116" t="str">
        <f t="shared" si="1189"/>
        <v>20218</v>
      </c>
      <c r="S10857" s="117">
        <v>44419</v>
      </c>
      <c r="T10857">
        <v>3979.8</v>
      </c>
      <c r="U10857" s="50">
        <f t="shared" si="1185"/>
        <v>3881.1835483870973</v>
      </c>
      <c r="V10857" s="51">
        <f t="shared" si="1187"/>
        <v>3743.0876164383553</v>
      </c>
      <c r="W10857" s="53">
        <f t="shared" si="1188"/>
        <v>-2.1237278318668729E-3</v>
      </c>
    </row>
    <row r="10858" spans="17:23" x14ac:dyDescent="0.25">
      <c r="Q10858" s="47">
        <f t="shared" si="1186"/>
        <v>2021</v>
      </c>
      <c r="R10858" s="116" t="str">
        <f t="shared" si="1189"/>
        <v>20218</v>
      </c>
      <c r="S10858" s="117">
        <v>44420</v>
      </c>
      <c r="T10858">
        <v>3950.43</v>
      </c>
      <c r="U10858" s="50">
        <f t="shared" si="1185"/>
        <v>3881.1835483870973</v>
      </c>
      <c r="V10858" s="51">
        <f t="shared" si="1187"/>
        <v>3743.0876164383553</v>
      </c>
      <c r="W10858" s="53">
        <f t="shared" si="1188"/>
        <v>-7.3797678275291378E-3</v>
      </c>
    </row>
    <row r="10859" spans="17:23" x14ac:dyDescent="0.25">
      <c r="Q10859" s="47">
        <f t="shared" si="1186"/>
        <v>2021</v>
      </c>
      <c r="R10859" s="116" t="str">
        <f t="shared" si="1189"/>
        <v>20218</v>
      </c>
      <c r="S10859" s="117">
        <v>44421</v>
      </c>
      <c r="T10859">
        <v>3887.07</v>
      </c>
      <c r="U10859" s="50">
        <f t="shared" si="1185"/>
        <v>3881.1835483870973</v>
      </c>
      <c r="V10859" s="51">
        <f t="shared" si="1187"/>
        <v>3743.0876164383553</v>
      </c>
      <c r="W10859" s="53">
        <f t="shared" si="1188"/>
        <v>-1.6038760337482194E-2</v>
      </c>
    </row>
    <row r="10860" spans="17:23" x14ac:dyDescent="0.25">
      <c r="Q10860" s="47">
        <f t="shared" si="1186"/>
        <v>2021</v>
      </c>
      <c r="R10860" s="116" t="str">
        <f t="shared" si="1189"/>
        <v>20218</v>
      </c>
      <c r="S10860" s="117">
        <v>44422</v>
      </c>
      <c r="T10860">
        <v>3830.25</v>
      </c>
      <c r="U10860" s="50">
        <f t="shared" si="1185"/>
        <v>3881.1835483870973</v>
      </c>
      <c r="V10860" s="51">
        <f t="shared" si="1187"/>
        <v>3743.0876164383553</v>
      </c>
      <c r="W10860" s="53">
        <f t="shared" si="1188"/>
        <v>-1.4617694047187269E-2</v>
      </c>
    </row>
    <row r="10861" spans="17:23" x14ac:dyDescent="0.25">
      <c r="Q10861" s="47">
        <f t="shared" si="1186"/>
        <v>2021</v>
      </c>
      <c r="R10861" s="116" t="str">
        <f t="shared" si="1189"/>
        <v>20218</v>
      </c>
      <c r="S10861" s="117">
        <v>44423</v>
      </c>
      <c r="T10861">
        <v>3830.25</v>
      </c>
      <c r="U10861" s="50">
        <f t="shared" si="1185"/>
        <v>3881.1835483870973</v>
      </c>
      <c r="V10861" s="51">
        <f t="shared" si="1187"/>
        <v>3743.0876164383553</v>
      </c>
      <c r="W10861" s="53">
        <f t="shared" si="1188"/>
        <v>0</v>
      </c>
    </row>
    <row r="10862" spans="17:23" x14ac:dyDescent="0.25">
      <c r="Q10862" s="47">
        <f t="shared" si="1186"/>
        <v>2021</v>
      </c>
      <c r="R10862" s="116" t="str">
        <f t="shared" si="1189"/>
        <v>20218</v>
      </c>
      <c r="S10862" s="117">
        <v>44424</v>
      </c>
      <c r="T10862">
        <v>3830.25</v>
      </c>
      <c r="U10862" s="50">
        <f t="shared" si="1185"/>
        <v>3881.1835483870973</v>
      </c>
      <c r="V10862" s="51">
        <f t="shared" si="1187"/>
        <v>3743.0876164383553</v>
      </c>
      <c r="W10862" s="53">
        <f t="shared" si="1188"/>
        <v>0</v>
      </c>
    </row>
    <row r="10863" spans="17:23" x14ac:dyDescent="0.25">
      <c r="Q10863" s="47">
        <f t="shared" si="1186"/>
        <v>2021</v>
      </c>
      <c r="R10863" s="116" t="str">
        <f t="shared" si="1189"/>
        <v>20218</v>
      </c>
      <c r="S10863" s="117">
        <v>44425</v>
      </c>
      <c r="T10863">
        <v>3830.25</v>
      </c>
      <c r="U10863" s="50">
        <f t="shared" si="1185"/>
        <v>3881.1835483870973</v>
      </c>
      <c r="V10863" s="51">
        <f t="shared" si="1187"/>
        <v>3743.0876164383553</v>
      </c>
      <c r="W10863" s="53">
        <f t="shared" si="1188"/>
        <v>0</v>
      </c>
    </row>
    <row r="10864" spans="17:23" x14ac:dyDescent="0.25">
      <c r="Q10864" s="47">
        <f t="shared" si="1186"/>
        <v>2021</v>
      </c>
      <c r="R10864" s="116" t="str">
        <f t="shared" si="1189"/>
        <v>20218</v>
      </c>
      <c r="S10864" s="117">
        <v>44426</v>
      </c>
      <c r="T10864">
        <v>3868.41</v>
      </c>
      <c r="U10864" s="50">
        <f t="shared" si="1185"/>
        <v>3881.1835483870973</v>
      </c>
      <c r="V10864" s="51">
        <f t="shared" si="1187"/>
        <v>3743.0876164383553</v>
      </c>
      <c r="W10864" s="53">
        <f t="shared" si="1188"/>
        <v>9.9627961621304717E-3</v>
      </c>
    </row>
    <row r="10865" spans="17:23" x14ac:dyDescent="0.25">
      <c r="Q10865" s="47">
        <f t="shared" si="1186"/>
        <v>2021</v>
      </c>
      <c r="R10865" s="116" t="str">
        <f t="shared" si="1189"/>
        <v>20218</v>
      </c>
      <c r="S10865" s="117">
        <v>44427</v>
      </c>
      <c r="T10865">
        <v>3861.33</v>
      </c>
      <c r="U10865" s="50">
        <f t="shared" si="1185"/>
        <v>3881.1835483870973</v>
      </c>
      <c r="V10865" s="51">
        <f t="shared" si="1187"/>
        <v>3743.0876164383553</v>
      </c>
      <c r="W10865" s="53">
        <f t="shared" si="1188"/>
        <v>-1.8302093108021333E-3</v>
      </c>
    </row>
    <row r="10866" spans="17:23" x14ac:dyDescent="0.25">
      <c r="Q10866" s="47">
        <f t="shared" si="1186"/>
        <v>2021</v>
      </c>
      <c r="R10866" s="116" t="str">
        <f t="shared" si="1189"/>
        <v>20218</v>
      </c>
      <c r="S10866" s="117">
        <v>44428</v>
      </c>
      <c r="T10866">
        <v>3876.08</v>
      </c>
      <c r="U10866" s="50">
        <f t="shared" si="1185"/>
        <v>3881.1835483870973</v>
      </c>
      <c r="V10866" s="51">
        <f t="shared" si="1187"/>
        <v>3743.0876164383553</v>
      </c>
      <c r="W10866" s="53">
        <f t="shared" si="1188"/>
        <v>3.8199273307384374E-3</v>
      </c>
    </row>
    <row r="10867" spans="17:23" x14ac:dyDescent="0.25">
      <c r="Q10867" s="47">
        <f t="shared" si="1186"/>
        <v>2021</v>
      </c>
      <c r="R10867" s="116" t="str">
        <f t="shared" si="1189"/>
        <v>20218</v>
      </c>
      <c r="S10867" s="117">
        <v>44429</v>
      </c>
      <c r="T10867">
        <v>3874.95</v>
      </c>
      <c r="U10867" s="50">
        <f t="shared" si="1185"/>
        <v>3881.1835483870973</v>
      </c>
      <c r="V10867" s="51">
        <f t="shared" si="1187"/>
        <v>3743.0876164383553</v>
      </c>
      <c r="W10867" s="53">
        <f t="shared" si="1188"/>
        <v>-2.9153165053352748E-4</v>
      </c>
    </row>
    <row r="10868" spans="17:23" x14ac:dyDescent="0.25">
      <c r="Q10868" s="47">
        <f t="shared" si="1186"/>
        <v>2021</v>
      </c>
      <c r="R10868" s="116" t="str">
        <f t="shared" si="1189"/>
        <v>20218</v>
      </c>
      <c r="S10868" s="117">
        <v>44430</v>
      </c>
      <c r="T10868">
        <v>3874.95</v>
      </c>
      <c r="U10868" s="50">
        <f t="shared" si="1185"/>
        <v>3881.1835483870973</v>
      </c>
      <c r="V10868" s="51">
        <f t="shared" si="1187"/>
        <v>3743.0876164383553</v>
      </c>
      <c r="W10868" s="53">
        <f t="shared" si="1188"/>
        <v>0</v>
      </c>
    </row>
    <row r="10869" spans="17:23" x14ac:dyDescent="0.25">
      <c r="Q10869" s="47">
        <f t="shared" si="1186"/>
        <v>2021</v>
      </c>
      <c r="R10869" s="116" t="str">
        <f t="shared" si="1189"/>
        <v>20218</v>
      </c>
      <c r="S10869" s="117">
        <v>44431</v>
      </c>
      <c r="T10869">
        <v>3874.95</v>
      </c>
      <c r="U10869" s="50">
        <f t="shared" si="1185"/>
        <v>3881.1835483870973</v>
      </c>
      <c r="V10869" s="51">
        <f t="shared" si="1187"/>
        <v>3743.0876164383553</v>
      </c>
      <c r="W10869" s="53">
        <f t="shared" si="1188"/>
        <v>0</v>
      </c>
    </row>
    <row r="10870" spans="17:23" x14ac:dyDescent="0.25">
      <c r="Q10870" s="47">
        <f t="shared" si="1186"/>
        <v>2021</v>
      </c>
      <c r="R10870" s="116" t="str">
        <f t="shared" si="1189"/>
        <v>20218</v>
      </c>
      <c r="S10870" s="117">
        <v>44432</v>
      </c>
      <c r="T10870">
        <v>3867.73</v>
      </c>
      <c r="U10870" s="50">
        <f t="shared" si="1185"/>
        <v>3881.1835483870973</v>
      </c>
      <c r="V10870" s="51">
        <f t="shared" si="1187"/>
        <v>3743.0876164383553</v>
      </c>
      <c r="W10870" s="53">
        <f t="shared" si="1188"/>
        <v>-1.8632498483850402E-3</v>
      </c>
    </row>
    <row r="10871" spans="17:23" x14ac:dyDescent="0.25">
      <c r="Q10871" s="47">
        <f t="shared" si="1186"/>
        <v>2021</v>
      </c>
      <c r="R10871" s="116" t="str">
        <f t="shared" si="1189"/>
        <v>20218</v>
      </c>
      <c r="S10871" s="117">
        <v>44433</v>
      </c>
      <c r="T10871">
        <v>3861.88</v>
      </c>
      <c r="U10871" s="50">
        <f t="shared" si="1185"/>
        <v>3881.1835483870973</v>
      </c>
      <c r="V10871" s="51">
        <f t="shared" si="1187"/>
        <v>3743.0876164383553</v>
      </c>
      <c r="W10871" s="53">
        <f t="shared" si="1188"/>
        <v>-1.512515092832234E-3</v>
      </c>
    </row>
    <row r="10872" spans="17:23" x14ac:dyDescent="0.25">
      <c r="Q10872" s="47">
        <f t="shared" si="1186"/>
        <v>2021</v>
      </c>
      <c r="R10872" s="116" t="str">
        <f t="shared" si="1189"/>
        <v>20218</v>
      </c>
      <c r="S10872" s="117">
        <v>44434</v>
      </c>
      <c r="T10872">
        <v>3865.04</v>
      </c>
      <c r="U10872" s="50">
        <f t="shared" si="1185"/>
        <v>3881.1835483870973</v>
      </c>
      <c r="V10872" s="51">
        <f t="shared" si="1187"/>
        <v>3743.0876164383553</v>
      </c>
      <c r="W10872" s="53">
        <f t="shared" si="1188"/>
        <v>8.1825432172921708E-4</v>
      </c>
    </row>
    <row r="10873" spans="17:23" x14ac:dyDescent="0.25">
      <c r="Q10873" s="47">
        <f t="shared" si="1186"/>
        <v>2021</v>
      </c>
      <c r="R10873" s="116" t="str">
        <f t="shared" si="1189"/>
        <v>20218</v>
      </c>
      <c r="S10873" s="117">
        <v>44435</v>
      </c>
      <c r="T10873">
        <v>3870.57</v>
      </c>
      <c r="U10873" s="50">
        <f t="shared" si="1185"/>
        <v>3881.1835483870973</v>
      </c>
      <c r="V10873" s="51">
        <f t="shared" si="1187"/>
        <v>3743.0876164383553</v>
      </c>
      <c r="W10873" s="53">
        <f t="shared" si="1188"/>
        <v>1.4307743257508942E-3</v>
      </c>
    </row>
    <row r="10874" spans="17:23" x14ac:dyDescent="0.25">
      <c r="Q10874" s="47">
        <f t="shared" si="1186"/>
        <v>2021</v>
      </c>
      <c r="R10874" s="116" t="str">
        <f t="shared" si="1189"/>
        <v>20218</v>
      </c>
      <c r="S10874" s="117">
        <v>44436</v>
      </c>
      <c r="T10874">
        <v>3834.13</v>
      </c>
      <c r="U10874" s="50">
        <f t="shared" si="1185"/>
        <v>3881.1835483870973</v>
      </c>
      <c r="V10874" s="51">
        <f t="shared" si="1187"/>
        <v>3743.0876164383553</v>
      </c>
      <c r="W10874" s="53">
        <f t="shared" si="1188"/>
        <v>-9.4146340203122847E-3</v>
      </c>
    </row>
    <row r="10875" spans="17:23" x14ac:dyDescent="0.25">
      <c r="Q10875" s="47">
        <f t="shared" si="1186"/>
        <v>2021</v>
      </c>
      <c r="R10875" s="116" t="str">
        <f t="shared" si="1189"/>
        <v>20218</v>
      </c>
      <c r="S10875" s="117">
        <v>44437</v>
      </c>
      <c r="T10875">
        <v>3834.13</v>
      </c>
      <c r="U10875" s="50">
        <f t="shared" si="1185"/>
        <v>3881.1835483870973</v>
      </c>
      <c r="V10875" s="51">
        <f t="shared" si="1187"/>
        <v>3743.0876164383553</v>
      </c>
      <c r="W10875" s="53">
        <f t="shared" si="1188"/>
        <v>0</v>
      </c>
    </row>
    <row r="10876" spans="17:23" x14ac:dyDescent="0.25">
      <c r="Q10876" s="47">
        <f t="shared" si="1186"/>
        <v>2021</v>
      </c>
      <c r="R10876" s="116" t="str">
        <f t="shared" si="1189"/>
        <v>20218</v>
      </c>
      <c r="S10876" s="117">
        <v>44438</v>
      </c>
      <c r="T10876">
        <v>3834.13</v>
      </c>
      <c r="U10876" s="50">
        <f t="shared" si="1185"/>
        <v>3881.1835483870973</v>
      </c>
      <c r="V10876" s="51">
        <f t="shared" si="1187"/>
        <v>3743.0876164383553</v>
      </c>
      <c r="W10876" s="53">
        <f t="shared" si="1188"/>
        <v>0</v>
      </c>
    </row>
    <row r="10877" spans="17:23" x14ac:dyDescent="0.25">
      <c r="Q10877" s="47">
        <f t="shared" si="1186"/>
        <v>2021</v>
      </c>
      <c r="R10877" s="116" t="str">
        <f t="shared" si="1189"/>
        <v>20218</v>
      </c>
      <c r="S10877" s="117">
        <v>44439</v>
      </c>
      <c r="T10877">
        <v>3806.87</v>
      </c>
      <c r="U10877" s="50">
        <f t="shared" si="1185"/>
        <v>3881.1835483870973</v>
      </c>
      <c r="V10877" s="51">
        <f t="shared" si="1187"/>
        <v>3743.0876164383553</v>
      </c>
      <c r="W10877" s="53">
        <f t="shared" si="1188"/>
        <v>-7.1098267403557625E-3</v>
      </c>
    </row>
    <row r="10878" spans="17:23" x14ac:dyDescent="0.25">
      <c r="Q10878" s="47">
        <f t="shared" si="1186"/>
        <v>2021</v>
      </c>
      <c r="R10878" s="116" t="str">
        <f t="shared" si="1189"/>
        <v>20219</v>
      </c>
      <c r="S10878" s="117">
        <v>44440</v>
      </c>
      <c r="T10878">
        <v>3774</v>
      </c>
      <c r="U10878" s="50">
        <f t="shared" si="1185"/>
        <v>3821.5376666666662</v>
      </c>
      <c r="V10878" s="51">
        <f t="shared" si="1187"/>
        <v>3743.0876164383553</v>
      </c>
      <c r="W10878" s="53">
        <f t="shared" si="1188"/>
        <v>-8.6343899318862549E-3</v>
      </c>
    </row>
    <row r="10879" spans="17:23" x14ac:dyDescent="0.25">
      <c r="Q10879" s="47">
        <f t="shared" si="1186"/>
        <v>2021</v>
      </c>
      <c r="R10879" s="116" t="str">
        <f t="shared" si="1189"/>
        <v>20219</v>
      </c>
      <c r="S10879" s="117">
        <v>44441</v>
      </c>
      <c r="T10879">
        <v>3753.3</v>
      </c>
      <c r="U10879" s="50">
        <f t="shared" si="1185"/>
        <v>3821.5376666666662</v>
      </c>
      <c r="V10879" s="51">
        <f t="shared" si="1187"/>
        <v>3743.0876164383553</v>
      </c>
      <c r="W10879" s="53">
        <f t="shared" si="1188"/>
        <v>-5.4848966613672001E-3</v>
      </c>
    </row>
    <row r="10880" spans="17:23" x14ac:dyDescent="0.25">
      <c r="Q10880" s="47">
        <f t="shared" si="1186"/>
        <v>2021</v>
      </c>
      <c r="R10880" s="116" t="str">
        <f t="shared" si="1189"/>
        <v>20219</v>
      </c>
      <c r="S10880" s="117">
        <v>44442</v>
      </c>
      <c r="T10880">
        <v>3780.85</v>
      </c>
      <c r="U10880" s="50">
        <f t="shared" si="1185"/>
        <v>3821.5376666666662</v>
      </c>
      <c r="V10880" s="51">
        <f t="shared" si="1187"/>
        <v>3743.0876164383553</v>
      </c>
      <c r="W10880" s="53">
        <f t="shared" si="1188"/>
        <v>7.3402072842565502E-3</v>
      </c>
    </row>
    <row r="10881" spans="17:23" x14ac:dyDescent="0.25">
      <c r="Q10881" s="47">
        <f t="shared" si="1186"/>
        <v>2021</v>
      </c>
      <c r="R10881" s="116" t="str">
        <f t="shared" si="1189"/>
        <v>20219</v>
      </c>
      <c r="S10881" s="117">
        <v>44443</v>
      </c>
      <c r="T10881">
        <v>3790.04</v>
      </c>
      <c r="U10881" s="50">
        <f t="shared" si="1185"/>
        <v>3821.5376666666662</v>
      </c>
      <c r="V10881" s="51">
        <f t="shared" si="1187"/>
        <v>3743.0876164383553</v>
      </c>
      <c r="W10881" s="53">
        <f t="shared" si="1188"/>
        <v>2.4306703519050288E-3</v>
      </c>
    </row>
    <row r="10882" spans="17:23" x14ac:dyDescent="0.25">
      <c r="Q10882" s="47">
        <f t="shared" si="1186"/>
        <v>2021</v>
      </c>
      <c r="R10882" s="116" t="str">
        <f t="shared" si="1189"/>
        <v>20219</v>
      </c>
      <c r="S10882" s="117">
        <v>44444</v>
      </c>
      <c r="T10882">
        <v>3790.04</v>
      </c>
      <c r="U10882" s="50">
        <f t="shared" si="1185"/>
        <v>3821.5376666666662</v>
      </c>
      <c r="V10882" s="51">
        <f t="shared" si="1187"/>
        <v>3743.0876164383553</v>
      </c>
      <c r="W10882" s="53">
        <f t="shared" si="1188"/>
        <v>0</v>
      </c>
    </row>
    <row r="10883" spans="17:23" x14ac:dyDescent="0.25">
      <c r="Q10883" s="47">
        <f t="shared" si="1186"/>
        <v>2021</v>
      </c>
      <c r="R10883" s="116" t="str">
        <f t="shared" si="1189"/>
        <v>20219</v>
      </c>
      <c r="S10883" s="117">
        <v>44445</v>
      </c>
      <c r="T10883">
        <v>3790.04</v>
      </c>
      <c r="U10883" s="50">
        <f t="shared" si="1185"/>
        <v>3821.5376666666662</v>
      </c>
      <c r="V10883" s="51">
        <f t="shared" si="1187"/>
        <v>3743.0876164383553</v>
      </c>
      <c r="W10883" s="53">
        <f t="shared" si="1188"/>
        <v>0</v>
      </c>
    </row>
    <row r="10884" spans="17:23" x14ac:dyDescent="0.25">
      <c r="Q10884" s="47">
        <f t="shared" si="1186"/>
        <v>2021</v>
      </c>
      <c r="R10884" s="116" t="str">
        <f t="shared" si="1189"/>
        <v>20219</v>
      </c>
      <c r="S10884" s="117">
        <v>44446</v>
      </c>
      <c r="T10884">
        <v>3790.04</v>
      </c>
      <c r="U10884" s="50">
        <f t="shared" si="1185"/>
        <v>3821.5376666666662</v>
      </c>
      <c r="V10884" s="51">
        <f t="shared" si="1187"/>
        <v>3743.0876164383553</v>
      </c>
      <c r="W10884" s="53">
        <f t="shared" si="1188"/>
        <v>0</v>
      </c>
    </row>
    <row r="10885" spans="17:23" x14ac:dyDescent="0.25">
      <c r="Q10885" s="47">
        <f t="shared" si="1186"/>
        <v>2021</v>
      </c>
      <c r="R10885" s="116" t="str">
        <f t="shared" si="1189"/>
        <v>20219</v>
      </c>
      <c r="S10885" s="117">
        <v>44447</v>
      </c>
      <c r="T10885">
        <v>3812.76</v>
      </c>
      <c r="U10885" s="50">
        <f t="shared" si="1185"/>
        <v>3821.5376666666662</v>
      </c>
      <c r="V10885" s="51">
        <f t="shared" si="1187"/>
        <v>3743.0876164383553</v>
      </c>
      <c r="W10885" s="53">
        <f t="shared" si="1188"/>
        <v>5.994659686969106E-3</v>
      </c>
    </row>
    <row r="10886" spans="17:23" x14ac:dyDescent="0.25">
      <c r="Q10886" s="47">
        <f t="shared" si="1186"/>
        <v>2021</v>
      </c>
      <c r="R10886" s="116" t="str">
        <f t="shared" si="1189"/>
        <v>20219</v>
      </c>
      <c r="S10886" s="117">
        <v>44448</v>
      </c>
      <c r="T10886">
        <v>3816.14</v>
      </c>
      <c r="U10886" s="50">
        <f t="shared" si="1185"/>
        <v>3821.5376666666662</v>
      </c>
      <c r="V10886" s="51">
        <f t="shared" si="1187"/>
        <v>3743.0876164383553</v>
      </c>
      <c r="W10886" s="53">
        <f t="shared" si="1188"/>
        <v>8.864969208657314E-4</v>
      </c>
    </row>
    <row r="10887" spans="17:23" x14ac:dyDescent="0.25">
      <c r="Q10887" s="47">
        <f t="shared" si="1186"/>
        <v>2021</v>
      </c>
      <c r="R10887" s="116" t="str">
        <f t="shared" si="1189"/>
        <v>20219</v>
      </c>
      <c r="S10887" s="117">
        <v>44449</v>
      </c>
      <c r="T10887">
        <v>3829.72</v>
      </c>
      <c r="U10887" s="50">
        <f t="shared" ref="U10887:U10950" si="1190">+AVERAGEIF($R$3:$R$12000,R10887,$T$3:$T$12000)</f>
        <v>3821.5376666666662</v>
      </c>
      <c r="V10887" s="51">
        <f t="shared" si="1187"/>
        <v>3743.0876164383553</v>
      </c>
      <c r="W10887" s="53">
        <f t="shared" si="1188"/>
        <v>3.558569654153132E-3</v>
      </c>
    </row>
    <row r="10888" spans="17:23" x14ac:dyDescent="0.25">
      <c r="Q10888" s="47">
        <f t="shared" ref="Q10888:Q10951" si="1191">+YEAR(S10888)</f>
        <v>2021</v>
      </c>
      <c r="R10888" s="116" t="str">
        <f t="shared" si="1189"/>
        <v>20219</v>
      </c>
      <c r="S10888" s="117">
        <v>44450</v>
      </c>
      <c r="T10888">
        <v>3836.85</v>
      </c>
      <c r="U10888" s="50">
        <f t="shared" si="1190"/>
        <v>3821.5376666666662</v>
      </c>
      <c r="V10888" s="51">
        <f t="shared" ref="V10888:V10951" si="1192">+AVERAGEIF($Q$3:$Q$12000,Q10888,$T$3:$T$12000)</f>
        <v>3743.0876164383553</v>
      </c>
      <c r="W10888" s="53">
        <f t="shared" si="1188"/>
        <v>1.8617549063639771E-3</v>
      </c>
    </row>
    <row r="10889" spans="17:23" x14ac:dyDescent="0.25">
      <c r="Q10889" s="47">
        <f t="shared" si="1191"/>
        <v>2021</v>
      </c>
      <c r="R10889" s="116" t="str">
        <f t="shared" si="1189"/>
        <v>20219</v>
      </c>
      <c r="S10889" s="117">
        <v>44451</v>
      </c>
      <c r="T10889">
        <v>3836.85</v>
      </c>
      <c r="U10889" s="50">
        <f t="shared" si="1190"/>
        <v>3821.5376666666662</v>
      </c>
      <c r="V10889" s="51">
        <f t="shared" si="1192"/>
        <v>3743.0876164383553</v>
      </c>
      <c r="W10889" s="53">
        <f t="shared" ref="W10889:W10952" si="1193">+T10889/T10888-1</f>
        <v>0</v>
      </c>
    </row>
    <row r="10890" spans="17:23" x14ac:dyDescent="0.25">
      <c r="Q10890" s="47">
        <f t="shared" si="1191"/>
        <v>2021</v>
      </c>
      <c r="R10890" s="116" t="str">
        <f t="shared" si="1189"/>
        <v>20219</v>
      </c>
      <c r="S10890" s="117">
        <v>44452</v>
      </c>
      <c r="T10890">
        <v>3836.85</v>
      </c>
      <c r="U10890" s="50">
        <f t="shared" si="1190"/>
        <v>3821.5376666666662</v>
      </c>
      <c r="V10890" s="51">
        <f t="shared" si="1192"/>
        <v>3743.0876164383553</v>
      </c>
      <c r="W10890" s="53">
        <f t="shared" si="1193"/>
        <v>0</v>
      </c>
    </row>
    <row r="10891" spans="17:23" x14ac:dyDescent="0.25">
      <c r="Q10891" s="47">
        <f t="shared" si="1191"/>
        <v>2021</v>
      </c>
      <c r="R10891" s="116" t="str">
        <f t="shared" ref="R10891:R10954" si="1194">+YEAR(S10891)&amp;MONTH(S10891)</f>
        <v>20219</v>
      </c>
      <c r="S10891" s="117">
        <v>44453</v>
      </c>
      <c r="T10891">
        <v>3835.27</v>
      </c>
      <c r="U10891" s="50">
        <f t="shared" si="1190"/>
        <v>3821.5376666666662</v>
      </c>
      <c r="V10891" s="51">
        <f t="shared" si="1192"/>
        <v>3743.0876164383553</v>
      </c>
      <c r="W10891" s="53">
        <f t="shared" si="1193"/>
        <v>-4.1179613485020639E-4</v>
      </c>
    </row>
    <row r="10892" spans="17:23" x14ac:dyDescent="0.25">
      <c r="Q10892" s="47">
        <f t="shared" si="1191"/>
        <v>2021</v>
      </c>
      <c r="R10892" s="116" t="str">
        <f t="shared" si="1194"/>
        <v>20219</v>
      </c>
      <c r="S10892" s="117">
        <v>44454</v>
      </c>
      <c r="T10892">
        <v>3830.83</v>
      </c>
      <c r="U10892" s="50">
        <f t="shared" si="1190"/>
        <v>3821.5376666666662</v>
      </c>
      <c r="V10892" s="51">
        <f t="shared" si="1192"/>
        <v>3743.0876164383553</v>
      </c>
      <c r="W10892" s="53">
        <f t="shared" si="1193"/>
        <v>-1.1576759915208346E-3</v>
      </c>
    </row>
    <row r="10893" spans="17:23" x14ac:dyDescent="0.25">
      <c r="Q10893" s="47">
        <f t="shared" si="1191"/>
        <v>2021</v>
      </c>
      <c r="R10893" s="116" t="str">
        <f t="shared" si="1194"/>
        <v>20219</v>
      </c>
      <c r="S10893" s="117">
        <v>44455</v>
      </c>
      <c r="T10893">
        <v>3825.36</v>
      </c>
      <c r="U10893" s="50">
        <f t="shared" si="1190"/>
        <v>3821.5376666666662</v>
      </c>
      <c r="V10893" s="51">
        <f t="shared" si="1192"/>
        <v>3743.0876164383553</v>
      </c>
      <c r="W10893" s="53">
        <f t="shared" si="1193"/>
        <v>-1.4278889953351914E-3</v>
      </c>
    </row>
    <row r="10894" spans="17:23" x14ac:dyDescent="0.25">
      <c r="Q10894" s="47">
        <f t="shared" si="1191"/>
        <v>2021</v>
      </c>
      <c r="R10894" s="116" t="str">
        <f t="shared" si="1194"/>
        <v>20219</v>
      </c>
      <c r="S10894" s="117">
        <v>44456</v>
      </c>
      <c r="T10894">
        <v>3818.16</v>
      </c>
      <c r="U10894" s="50">
        <f t="shared" si="1190"/>
        <v>3821.5376666666662</v>
      </c>
      <c r="V10894" s="51">
        <f t="shared" si="1192"/>
        <v>3743.0876164383553</v>
      </c>
      <c r="W10894" s="53">
        <f t="shared" si="1193"/>
        <v>-1.8821757952193208E-3</v>
      </c>
    </row>
    <row r="10895" spans="17:23" x14ac:dyDescent="0.25">
      <c r="Q10895" s="47">
        <f t="shared" si="1191"/>
        <v>2021</v>
      </c>
      <c r="R10895" s="116" t="str">
        <f t="shared" si="1194"/>
        <v>20219</v>
      </c>
      <c r="S10895" s="117">
        <v>44457</v>
      </c>
      <c r="T10895">
        <v>3828.18</v>
      </c>
      <c r="U10895" s="50">
        <f t="shared" si="1190"/>
        <v>3821.5376666666662</v>
      </c>
      <c r="V10895" s="51">
        <f t="shared" si="1192"/>
        <v>3743.0876164383553</v>
      </c>
      <c r="W10895" s="53">
        <f t="shared" si="1193"/>
        <v>2.6243007102897398E-3</v>
      </c>
    </row>
    <row r="10896" spans="17:23" x14ac:dyDescent="0.25">
      <c r="Q10896" s="47">
        <f t="shared" si="1191"/>
        <v>2021</v>
      </c>
      <c r="R10896" s="116" t="str">
        <f t="shared" si="1194"/>
        <v>20219</v>
      </c>
      <c r="S10896" s="117">
        <v>44458</v>
      </c>
      <c r="T10896">
        <v>3828.18</v>
      </c>
      <c r="U10896" s="50">
        <f t="shared" si="1190"/>
        <v>3821.5376666666662</v>
      </c>
      <c r="V10896" s="51">
        <f t="shared" si="1192"/>
        <v>3743.0876164383553</v>
      </c>
      <c r="W10896" s="53">
        <f t="shared" si="1193"/>
        <v>0</v>
      </c>
    </row>
    <row r="10897" spans="17:23" x14ac:dyDescent="0.25">
      <c r="Q10897" s="47">
        <f t="shared" si="1191"/>
        <v>2021</v>
      </c>
      <c r="R10897" s="116" t="str">
        <f t="shared" si="1194"/>
        <v>20219</v>
      </c>
      <c r="S10897" s="117">
        <v>44459</v>
      </c>
      <c r="T10897">
        <v>3828.18</v>
      </c>
      <c r="U10897" s="50">
        <f t="shared" si="1190"/>
        <v>3821.5376666666662</v>
      </c>
      <c r="V10897" s="51">
        <f t="shared" si="1192"/>
        <v>3743.0876164383553</v>
      </c>
      <c r="W10897" s="53">
        <f t="shared" si="1193"/>
        <v>0</v>
      </c>
    </row>
    <row r="10898" spans="17:23" x14ac:dyDescent="0.25">
      <c r="Q10898" s="47">
        <f t="shared" si="1191"/>
        <v>2021</v>
      </c>
      <c r="R10898" s="116" t="str">
        <f t="shared" si="1194"/>
        <v>20219</v>
      </c>
      <c r="S10898" s="117">
        <v>44460</v>
      </c>
      <c r="T10898">
        <v>3851.22</v>
      </c>
      <c r="U10898" s="50">
        <f t="shared" si="1190"/>
        <v>3821.5376666666662</v>
      </c>
      <c r="V10898" s="51">
        <f t="shared" si="1192"/>
        <v>3743.0876164383553</v>
      </c>
      <c r="W10898" s="53">
        <f t="shared" si="1193"/>
        <v>6.0185257746501186E-3</v>
      </c>
    </row>
    <row r="10899" spans="17:23" x14ac:dyDescent="0.25">
      <c r="Q10899" s="47">
        <f t="shared" si="1191"/>
        <v>2021</v>
      </c>
      <c r="R10899" s="116" t="str">
        <f t="shared" si="1194"/>
        <v>20219</v>
      </c>
      <c r="S10899" s="117">
        <v>44461</v>
      </c>
      <c r="T10899">
        <v>3843.77</v>
      </c>
      <c r="U10899" s="50">
        <f t="shared" si="1190"/>
        <v>3821.5376666666662</v>
      </c>
      <c r="V10899" s="51">
        <f t="shared" si="1192"/>
        <v>3743.0876164383553</v>
      </c>
      <c r="W10899" s="53">
        <f t="shared" si="1193"/>
        <v>-1.9344519399047133E-3</v>
      </c>
    </row>
    <row r="10900" spans="17:23" x14ac:dyDescent="0.25">
      <c r="Q10900" s="47">
        <f t="shared" si="1191"/>
        <v>2021</v>
      </c>
      <c r="R10900" s="116" t="str">
        <f t="shared" si="1194"/>
        <v>20219</v>
      </c>
      <c r="S10900" s="117">
        <v>44462</v>
      </c>
      <c r="T10900">
        <v>3834.66</v>
      </c>
      <c r="U10900" s="50">
        <f t="shared" si="1190"/>
        <v>3821.5376666666662</v>
      </c>
      <c r="V10900" s="51">
        <f t="shared" si="1192"/>
        <v>3743.0876164383553</v>
      </c>
      <c r="W10900" s="53">
        <f t="shared" si="1193"/>
        <v>-2.3700689687468079E-3</v>
      </c>
    </row>
    <row r="10901" spans="17:23" x14ac:dyDescent="0.25">
      <c r="Q10901" s="47">
        <f t="shared" si="1191"/>
        <v>2021</v>
      </c>
      <c r="R10901" s="116" t="str">
        <f t="shared" si="1194"/>
        <v>20219</v>
      </c>
      <c r="S10901" s="117">
        <v>44463</v>
      </c>
      <c r="T10901">
        <v>3835.67</v>
      </c>
      <c r="U10901" s="50">
        <f t="shared" si="1190"/>
        <v>3821.5376666666662</v>
      </c>
      <c r="V10901" s="51">
        <f t="shared" si="1192"/>
        <v>3743.0876164383553</v>
      </c>
      <c r="W10901" s="53">
        <f t="shared" si="1193"/>
        <v>2.6338710602780147E-4</v>
      </c>
    </row>
    <row r="10902" spans="17:23" x14ac:dyDescent="0.25">
      <c r="Q10902" s="47">
        <f t="shared" si="1191"/>
        <v>2021</v>
      </c>
      <c r="R10902" s="116" t="str">
        <f t="shared" si="1194"/>
        <v>20219</v>
      </c>
      <c r="S10902" s="117">
        <v>44464</v>
      </c>
      <c r="T10902">
        <v>3844.88</v>
      </c>
      <c r="U10902" s="50">
        <f t="shared" si="1190"/>
        <v>3821.5376666666662</v>
      </c>
      <c r="V10902" s="51">
        <f t="shared" si="1192"/>
        <v>3743.0876164383553</v>
      </c>
      <c r="W10902" s="53">
        <f t="shared" si="1193"/>
        <v>2.4011450411531854E-3</v>
      </c>
    </row>
    <row r="10903" spans="17:23" x14ac:dyDescent="0.25">
      <c r="Q10903" s="47">
        <f t="shared" si="1191"/>
        <v>2021</v>
      </c>
      <c r="R10903" s="116" t="str">
        <f t="shared" si="1194"/>
        <v>20219</v>
      </c>
      <c r="S10903" s="117">
        <v>44465</v>
      </c>
      <c r="T10903">
        <v>3844.88</v>
      </c>
      <c r="U10903" s="50">
        <f t="shared" si="1190"/>
        <v>3821.5376666666662</v>
      </c>
      <c r="V10903" s="51">
        <f t="shared" si="1192"/>
        <v>3743.0876164383553</v>
      </c>
      <c r="W10903" s="53">
        <f t="shared" si="1193"/>
        <v>0</v>
      </c>
    </row>
    <row r="10904" spans="17:23" x14ac:dyDescent="0.25">
      <c r="Q10904" s="47">
        <f t="shared" si="1191"/>
        <v>2021</v>
      </c>
      <c r="R10904" s="116" t="str">
        <f t="shared" si="1194"/>
        <v>20219</v>
      </c>
      <c r="S10904" s="117">
        <v>44466</v>
      </c>
      <c r="T10904">
        <v>3844.88</v>
      </c>
      <c r="U10904" s="50">
        <f t="shared" si="1190"/>
        <v>3821.5376666666662</v>
      </c>
      <c r="V10904" s="51">
        <f t="shared" si="1192"/>
        <v>3743.0876164383553</v>
      </c>
      <c r="W10904" s="53">
        <f t="shared" si="1193"/>
        <v>0</v>
      </c>
    </row>
    <row r="10905" spans="17:23" x14ac:dyDescent="0.25">
      <c r="Q10905" s="47">
        <f t="shared" si="1191"/>
        <v>2021</v>
      </c>
      <c r="R10905" s="116" t="str">
        <f t="shared" si="1194"/>
        <v>20219</v>
      </c>
      <c r="S10905" s="117">
        <v>44467</v>
      </c>
      <c r="T10905">
        <v>3837.91</v>
      </c>
      <c r="U10905" s="50">
        <f t="shared" si="1190"/>
        <v>3821.5376666666662</v>
      </c>
      <c r="V10905" s="51">
        <f t="shared" si="1192"/>
        <v>3743.0876164383553</v>
      </c>
      <c r="W10905" s="53">
        <f t="shared" si="1193"/>
        <v>-1.8128003994923869E-3</v>
      </c>
    </row>
    <row r="10906" spans="17:23" x14ac:dyDescent="0.25">
      <c r="Q10906" s="47">
        <f t="shared" si="1191"/>
        <v>2021</v>
      </c>
      <c r="R10906" s="116" t="str">
        <f t="shared" si="1194"/>
        <v>20219</v>
      </c>
      <c r="S10906" s="117">
        <v>44468</v>
      </c>
      <c r="T10906">
        <v>3841.94</v>
      </c>
      <c r="U10906" s="50">
        <f t="shared" si="1190"/>
        <v>3821.5376666666662</v>
      </c>
      <c r="V10906" s="51">
        <f t="shared" si="1192"/>
        <v>3743.0876164383553</v>
      </c>
      <c r="W10906" s="53">
        <f t="shared" si="1193"/>
        <v>1.0500506786246255E-3</v>
      </c>
    </row>
    <row r="10907" spans="17:23" x14ac:dyDescent="0.25">
      <c r="Q10907" s="47">
        <f t="shared" si="1191"/>
        <v>2021</v>
      </c>
      <c r="R10907" s="116" t="str">
        <f t="shared" si="1194"/>
        <v>20219</v>
      </c>
      <c r="S10907" s="117">
        <v>44469</v>
      </c>
      <c r="T10907">
        <v>3834.68</v>
      </c>
      <c r="U10907" s="50">
        <f t="shared" si="1190"/>
        <v>3821.5376666666662</v>
      </c>
      <c r="V10907" s="51">
        <f t="shared" si="1192"/>
        <v>3743.0876164383553</v>
      </c>
      <c r="W10907" s="53">
        <f t="shared" si="1193"/>
        <v>-1.8896703228057365E-3</v>
      </c>
    </row>
    <row r="10908" spans="17:23" x14ac:dyDescent="0.25">
      <c r="Q10908" s="47">
        <f t="shared" si="1191"/>
        <v>2021</v>
      </c>
      <c r="R10908" s="116" t="str">
        <f t="shared" si="1194"/>
        <v>202110</v>
      </c>
      <c r="S10908" s="117">
        <v>44470</v>
      </c>
      <c r="T10908">
        <v>3812.77</v>
      </c>
      <c r="U10908" s="50">
        <f t="shared" si="1190"/>
        <v>3773.3841935483888</v>
      </c>
      <c r="V10908" s="51">
        <f t="shared" si="1192"/>
        <v>3743.0876164383553</v>
      </c>
      <c r="W10908" s="53">
        <f t="shared" si="1193"/>
        <v>-5.7136449456016702E-3</v>
      </c>
    </row>
    <row r="10909" spans="17:23" x14ac:dyDescent="0.25">
      <c r="Q10909" s="47">
        <f t="shared" si="1191"/>
        <v>2021</v>
      </c>
      <c r="R10909" s="116" t="str">
        <f t="shared" si="1194"/>
        <v>202110</v>
      </c>
      <c r="S10909" s="117">
        <v>44471</v>
      </c>
      <c r="T10909">
        <v>3781.35</v>
      </c>
      <c r="U10909" s="50">
        <f t="shared" si="1190"/>
        <v>3773.3841935483888</v>
      </c>
      <c r="V10909" s="51">
        <f t="shared" si="1192"/>
        <v>3743.0876164383553</v>
      </c>
      <c r="W10909" s="53">
        <f t="shared" si="1193"/>
        <v>-8.2407278697640418E-3</v>
      </c>
    </row>
    <row r="10910" spans="17:23" x14ac:dyDescent="0.25">
      <c r="Q10910" s="47">
        <f t="shared" si="1191"/>
        <v>2021</v>
      </c>
      <c r="R10910" s="116" t="str">
        <f t="shared" si="1194"/>
        <v>202110</v>
      </c>
      <c r="S10910" s="117">
        <v>44472</v>
      </c>
      <c r="T10910">
        <v>3781.35</v>
      </c>
      <c r="U10910" s="50">
        <f t="shared" si="1190"/>
        <v>3773.3841935483888</v>
      </c>
      <c r="V10910" s="51">
        <f t="shared" si="1192"/>
        <v>3743.0876164383553</v>
      </c>
      <c r="W10910" s="53">
        <f t="shared" si="1193"/>
        <v>0</v>
      </c>
    </row>
    <row r="10911" spans="17:23" x14ac:dyDescent="0.25">
      <c r="Q10911" s="47">
        <f t="shared" si="1191"/>
        <v>2021</v>
      </c>
      <c r="R10911" s="116" t="str">
        <f t="shared" si="1194"/>
        <v>202110</v>
      </c>
      <c r="S10911" s="117">
        <v>44473</v>
      </c>
      <c r="T10911">
        <v>3781.35</v>
      </c>
      <c r="U10911" s="50">
        <f t="shared" si="1190"/>
        <v>3773.3841935483888</v>
      </c>
      <c r="V10911" s="51">
        <f t="shared" si="1192"/>
        <v>3743.0876164383553</v>
      </c>
      <c r="W10911" s="53">
        <f t="shared" si="1193"/>
        <v>0</v>
      </c>
    </row>
    <row r="10912" spans="17:23" x14ac:dyDescent="0.25">
      <c r="Q10912" s="47">
        <f t="shared" si="1191"/>
        <v>2021</v>
      </c>
      <c r="R10912" s="116" t="str">
        <f t="shared" si="1194"/>
        <v>202110</v>
      </c>
      <c r="S10912" s="117">
        <v>44474</v>
      </c>
      <c r="T10912">
        <v>3786.05</v>
      </c>
      <c r="U10912" s="50">
        <f t="shared" si="1190"/>
        <v>3773.3841935483888</v>
      </c>
      <c r="V10912" s="51">
        <f t="shared" si="1192"/>
        <v>3743.0876164383553</v>
      </c>
      <c r="W10912" s="53">
        <f t="shared" si="1193"/>
        <v>1.2429423354094471E-3</v>
      </c>
    </row>
    <row r="10913" spans="17:23" x14ac:dyDescent="0.25">
      <c r="Q10913" s="47">
        <f t="shared" si="1191"/>
        <v>2021</v>
      </c>
      <c r="R10913" s="116" t="str">
        <f t="shared" si="1194"/>
        <v>202110</v>
      </c>
      <c r="S10913" s="117">
        <v>44475</v>
      </c>
      <c r="T10913">
        <v>3796.3</v>
      </c>
      <c r="U10913" s="50">
        <f t="shared" si="1190"/>
        <v>3773.3841935483888</v>
      </c>
      <c r="V10913" s="51">
        <f t="shared" si="1192"/>
        <v>3743.0876164383553</v>
      </c>
      <c r="W10913" s="53">
        <f t="shared" si="1193"/>
        <v>2.7073070878620431E-3</v>
      </c>
    </row>
    <row r="10914" spans="17:23" x14ac:dyDescent="0.25">
      <c r="Q10914" s="47">
        <f t="shared" si="1191"/>
        <v>2021</v>
      </c>
      <c r="R10914" s="116" t="str">
        <f t="shared" si="1194"/>
        <v>202110</v>
      </c>
      <c r="S10914" s="117">
        <v>44476</v>
      </c>
      <c r="T10914">
        <v>3788.03</v>
      </c>
      <c r="U10914" s="50">
        <f t="shared" si="1190"/>
        <v>3773.3841935483888</v>
      </c>
      <c r="V10914" s="51">
        <f t="shared" si="1192"/>
        <v>3743.0876164383553</v>
      </c>
      <c r="W10914" s="53">
        <f t="shared" si="1193"/>
        <v>-2.1784368990859226E-3</v>
      </c>
    </row>
    <row r="10915" spans="17:23" x14ac:dyDescent="0.25">
      <c r="Q10915" s="47">
        <f t="shared" si="1191"/>
        <v>2021</v>
      </c>
      <c r="R10915" s="116" t="str">
        <f t="shared" si="1194"/>
        <v>202110</v>
      </c>
      <c r="S10915" s="117">
        <v>44477</v>
      </c>
      <c r="T10915">
        <v>3772.44</v>
      </c>
      <c r="U10915" s="50">
        <f t="shared" si="1190"/>
        <v>3773.3841935483888</v>
      </c>
      <c r="V10915" s="51">
        <f t="shared" si="1192"/>
        <v>3743.0876164383553</v>
      </c>
      <c r="W10915" s="53">
        <f t="shared" si="1193"/>
        <v>-4.115595705419528E-3</v>
      </c>
    </row>
    <row r="10916" spans="17:23" x14ac:dyDescent="0.25">
      <c r="Q10916" s="47">
        <f t="shared" si="1191"/>
        <v>2021</v>
      </c>
      <c r="R10916" s="116" t="str">
        <f t="shared" si="1194"/>
        <v>202110</v>
      </c>
      <c r="S10916" s="117">
        <v>44478</v>
      </c>
      <c r="T10916">
        <v>3765.8</v>
      </c>
      <c r="U10916" s="50">
        <f t="shared" si="1190"/>
        <v>3773.3841935483888</v>
      </c>
      <c r="V10916" s="51">
        <f t="shared" si="1192"/>
        <v>3743.0876164383553</v>
      </c>
      <c r="W10916" s="53">
        <f t="shared" si="1193"/>
        <v>-1.7601340246630182E-3</v>
      </c>
    </row>
    <row r="10917" spans="17:23" x14ac:dyDescent="0.25">
      <c r="Q10917" s="47">
        <f t="shared" si="1191"/>
        <v>2021</v>
      </c>
      <c r="R10917" s="116" t="str">
        <f t="shared" si="1194"/>
        <v>202110</v>
      </c>
      <c r="S10917" s="117">
        <v>44479</v>
      </c>
      <c r="T10917">
        <v>3765.8</v>
      </c>
      <c r="U10917" s="50">
        <f t="shared" si="1190"/>
        <v>3773.3841935483888</v>
      </c>
      <c r="V10917" s="51">
        <f t="shared" si="1192"/>
        <v>3743.0876164383553</v>
      </c>
      <c r="W10917" s="53">
        <f t="shared" si="1193"/>
        <v>0</v>
      </c>
    </row>
    <row r="10918" spans="17:23" x14ac:dyDescent="0.25">
      <c r="Q10918" s="47">
        <f t="shared" si="1191"/>
        <v>2021</v>
      </c>
      <c r="R10918" s="116" t="str">
        <f t="shared" si="1194"/>
        <v>202110</v>
      </c>
      <c r="S10918" s="117">
        <v>44480</v>
      </c>
      <c r="T10918">
        <v>3765.8</v>
      </c>
      <c r="U10918" s="50">
        <f t="shared" si="1190"/>
        <v>3773.3841935483888</v>
      </c>
      <c r="V10918" s="51">
        <f t="shared" si="1192"/>
        <v>3743.0876164383553</v>
      </c>
      <c r="W10918" s="53">
        <f t="shared" si="1193"/>
        <v>0</v>
      </c>
    </row>
    <row r="10919" spans="17:23" x14ac:dyDescent="0.25">
      <c r="Q10919" s="47">
        <f t="shared" si="1191"/>
        <v>2021</v>
      </c>
      <c r="R10919" s="116" t="str">
        <f t="shared" si="1194"/>
        <v>202110</v>
      </c>
      <c r="S10919" s="117">
        <v>44481</v>
      </c>
      <c r="T10919">
        <v>3765.8</v>
      </c>
      <c r="U10919" s="50">
        <f t="shared" si="1190"/>
        <v>3773.3841935483888</v>
      </c>
      <c r="V10919" s="51">
        <f t="shared" si="1192"/>
        <v>3743.0876164383553</v>
      </c>
      <c r="W10919" s="53">
        <f t="shared" si="1193"/>
        <v>0</v>
      </c>
    </row>
    <row r="10920" spans="17:23" x14ac:dyDescent="0.25">
      <c r="Q10920" s="47">
        <f t="shared" si="1191"/>
        <v>2021</v>
      </c>
      <c r="R10920" s="116" t="str">
        <f t="shared" si="1194"/>
        <v>202110</v>
      </c>
      <c r="S10920" s="117">
        <v>44482</v>
      </c>
      <c r="T10920">
        <v>3738.48</v>
      </c>
      <c r="U10920" s="50">
        <f t="shared" si="1190"/>
        <v>3773.3841935483888</v>
      </c>
      <c r="V10920" s="51">
        <f t="shared" si="1192"/>
        <v>3743.0876164383553</v>
      </c>
      <c r="W10920" s="53">
        <f t="shared" si="1193"/>
        <v>-7.2547665834616915E-3</v>
      </c>
    </row>
    <row r="10921" spans="17:23" x14ac:dyDescent="0.25">
      <c r="Q10921" s="47">
        <f t="shared" si="1191"/>
        <v>2021</v>
      </c>
      <c r="R10921" s="116" t="str">
        <f t="shared" si="1194"/>
        <v>202110</v>
      </c>
      <c r="S10921" s="117">
        <v>44483</v>
      </c>
      <c r="T10921">
        <v>3725.75</v>
      </c>
      <c r="U10921" s="50">
        <f t="shared" si="1190"/>
        <v>3773.3841935483888</v>
      </c>
      <c r="V10921" s="51">
        <f t="shared" si="1192"/>
        <v>3743.0876164383553</v>
      </c>
      <c r="W10921" s="53">
        <f t="shared" si="1193"/>
        <v>-3.405127217478765E-3</v>
      </c>
    </row>
    <row r="10922" spans="17:23" x14ac:dyDescent="0.25">
      <c r="Q10922" s="47">
        <f t="shared" si="1191"/>
        <v>2021</v>
      </c>
      <c r="R10922" s="116" t="str">
        <f t="shared" si="1194"/>
        <v>202110</v>
      </c>
      <c r="S10922" s="117">
        <v>44484</v>
      </c>
      <c r="T10922">
        <v>3755.29</v>
      </c>
      <c r="U10922" s="50">
        <f t="shared" si="1190"/>
        <v>3773.3841935483888</v>
      </c>
      <c r="V10922" s="51">
        <f t="shared" si="1192"/>
        <v>3743.0876164383553</v>
      </c>
      <c r="W10922" s="53">
        <f t="shared" si="1193"/>
        <v>7.928604978863385E-3</v>
      </c>
    </row>
    <row r="10923" spans="17:23" x14ac:dyDescent="0.25">
      <c r="Q10923" s="47">
        <f t="shared" si="1191"/>
        <v>2021</v>
      </c>
      <c r="R10923" s="116" t="str">
        <f t="shared" si="1194"/>
        <v>202110</v>
      </c>
      <c r="S10923" s="117">
        <v>44485</v>
      </c>
      <c r="T10923">
        <v>3772.49</v>
      </c>
      <c r="U10923" s="50">
        <f t="shared" si="1190"/>
        <v>3773.3841935483888</v>
      </c>
      <c r="V10923" s="51">
        <f t="shared" si="1192"/>
        <v>3743.0876164383553</v>
      </c>
      <c r="W10923" s="53">
        <f t="shared" si="1193"/>
        <v>4.5802055234083205E-3</v>
      </c>
    </row>
    <row r="10924" spans="17:23" x14ac:dyDescent="0.25">
      <c r="Q10924" s="47">
        <f t="shared" si="1191"/>
        <v>2021</v>
      </c>
      <c r="R10924" s="116" t="str">
        <f t="shared" si="1194"/>
        <v>202110</v>
      </c>
      <c r="S10924" s="117">
        <v>44486</v>
      </c>
      <c r="T10924">
        <v>3772.49</v>
      </c>
      <c r="U10924" s="50">
        <f t="shared" si="1190"/>
        <v>3773.3841935483888</v>
      </c>
      <c r="V10924" s="51">
        <f t="shared" si="1192"/>
        <v>3743.0876164383553</v>
      </c>
      <c r="W10924" s="53">
        <f t="shared" si="1193"/>
        <v>0</v>
      </c>
    </row>
    <row r="10925" spans="17:23" x14ac:dyDescent="0.25">
      <c r="Q10925" s="47">
        <f t="shared" si="1191"/>
        <v>2021</v>
      </c>
      <c r="R10925" s="116" t="str">
        <f t="shared" si="1194"/>
        <v>202110</v>
      </c>
      <c r="S10925" s="117">
        <v>44487</v>
      </c>
      <c r="T10925">
        <v>3772.49</v>
      </c>
      <c r="U10925" s="50">
        <f t="shared" si="1190"/>
        <v>3773.3841935483888</v>
      </c>
      <c r="V10925" s="51">
        <f t="shared" si="1192"/>
        <v>3743.0876164383553</v>
      </c>
      <c r="W10925" s="53">
        <f t="shared" si="1193"/>
        <v>0</v>
      </c>
    </row>
    <row r="10926" spans="17:23" x14ac:dyDescent="0.25">
      <c r="Q10926" s="47">
        <f t="shared" si="1191"/>
        <v>2021</v>
      </c>
      <c r="R10926" s="116" t="str">
        <f t="shared" si="1194"/>
        <v>202110</v>
      </c>
      <c r="S10926" s="117">
        <v>44488</v>
      </c>
      <c r="T10926">
        <v>3772.49</v>
      </c>
      <c r="U10926" s="50">
        <f t="shared" si="1190"/>
        <v>3773.3841935483888</v>
      </c>
      <c r="V10926" s="51">
        <f t="shared" si="1192"/>
        <v>3743.0876164383553</v>
      </c>
      <c r="W10926" s="53">
        <f t="shared" si="1193"/>
        <v>0</v>
      </c>
    </row>
    <row r="10927" spans="17:23" x14ac:dyDescent="0.25">
      <c r="Q10927" s="47">
        <f t="shared" si="1191"/>
        <v>2021</v>
      </c>
      <c r="R10927" s="116" t="str">
        <f t="shared" si="1194"/>
        <v>202110</v>
      </c>
      <c r="S10927" s="117">
        <v>44489</v>
      </c>
      <c r="T10927">
        <v>3766.94</v>
      </c>
      <c r="U10927" s="50">
        <f t="shared" si="1190"/>
        <v>3773.3841935483888</v>
      </c>
      <c r="V10927" s="51">
        <f t="shared" si="1192"/>
        <v>3743.0876164383553</v>
      </c>
      <c r="W10927" s="53">
        <f t="shared" si="1193"/>
        <v>-1.4711768619664056E-3</v>
      </c>
    </row>
    <row r="10928" spans="17:23" x14ac:dyDescent="0.25">
      <c r="Q10928" s="47">
        <f t="shared" si="1191"/>
        <v>2021</v>
      </c>
      <c r="R10928" s="116" t="str">
        <f t="shared" si="1194"/>
        <v>202110</v>
      </c>
      <c r="S10928" s="117">
        <v>44490</v>
      </c>
      <c r="T10928">
        <v>3770.58</v>
      </c>
      <c r="U10928" s="50">
        <f t="shared" si="1190"/>
        <v>3773.3841935483888</v>
      </c>
      <c r="V10928" s="51">
        <f t="shared" si="1192"/>
        <v>3743.0876164383553</v>
      </c>
      <c r="W10928" s="53">
        <f t="shared" si="1193"/>
        <v>9.6630156041777049E-4</v>
      </c>
    </row>
    <row r="10929" spans="17:23" x14ac:dyDescent="0.25">
      <c r="Q10929" s="47">
        <f t="shared" si="1191"/>
        <v>2021</v>
      </c>
      <c r="R10929" s="116" t="str">
        <f t="shared" si="1194"/>
        <v>202110</v>
      </c>
      <c r="S10929" s="117">
        <v>44491</v>
      </c>
      <c r="T10929">
        <v>3783.3</v>
      </c>
      <c r="U10929" s="50">
        <f t="shared" si="1190"/>
        <v>3773.3841935483888</v>
      </c>
      <c r="V10929" s="51">
        <f t="shared" si="1192"/>
        <v>3743.0876164383553</v>
      </c>
      <c r="W10929" s="53">
        <f t="shared" si="1193"/>
        <v>3.3734863071464005E-3</v>
      </c>
    </row>
    <row r="10930" spans="17:23" x14ac:dyDescent="0.25">
      <c r="Q10930" s="47">
        <f t="shared" si="1191"/>
        <v>2021</v>
      </c>
      <c r="R10930" s="116" t="str">
        <f t="shared" si="1194"/>
        <v>202110</v>
      </c>
      <c r="S10930" s="117">
        <v>44492</v>
      </c>
      <c r="T10930">
        <v>3780.38</v>
      </c>
      <c r="U10930" s="50">
        <f t="shared" si="1190"/>
        <v>3773.3841935483888</v>
      </c>
      <c r="V10930" s="51">
        <f t="shared" si="1192"/>
        <v>3743.0876164383553</v>
      </c>
      <c r="W10930" s="53">
        <f t="shared" si="1193"/>
        <v>-7.7181296751516193E-4</v>
      </c>
    </row>
    <row r="10931" spans="17:23" x14ac:dyDescent="0.25">
      <c r="Q10931" s="47">
        <f t="shared" si="1191"/>
        <v>2021</v>
      </c>
      <c r="R10931" s="116" t="str">
        <f t="shared" si="1194"/>
        <v>202110</v>
      </c>
      <c r="S10931" s="117">
        <v>44493</v>
      </c>
      <c r="T10931">
        <v>3780.38</v>
      </c>
      <c r="U10931" s="50">
        <f t="shared" si="1190"/>
        <v>3773.3841935483888</v>
      </c>
      <c r="V10931" s="51">
        <f t="shared" si="1192"/>
        <v>3743.0876164383553</v>
      </c>
      <c r="W10931" s="53">
        <f t="shared" si="1193"/>
        <v>0</v>
      </c>
    </row>
    <row r="10932" spans="17:23" x14ac:dyDescent="0.25">
      <c r="Q10932" s="47">
        <f t="shared" si="1191"/>
        <v>2021</v>
      </c>
      <c r="R10932" s="116" t="str">
        <f t="shared" si="1194"/>
        <v>202110</v>
      </c>
      <c r="S10932" s="117">
        <v>44494</v>
      </c>
      <c r="T10932">
        <v>3780.38</v>
      </c>
      <c r="U10932" s="50">
        <f t="shared" si="1190"/>
        <v>3773.3841935483888</v>
      </c>
      <c r="V10932" s="51">
        <f t="shared" si="1192"/>
        <v>3743.0876164383553</v>
      </c>
      <c r="W10932" s="53">
        <f t="shared" si="1193"/>
        <v>0</v>
      </c>
    </row>
    <row r="10933" spans="17:23" x14ac:dyDescent="0.25">
      <c r="Q10933" s="47">
        <f t="shared" si="1191"/>
        <v>2021</v>
      </c>
      <c r="R10933" s="116" t="str">
        <f t="shared" si="1194"/>
        <v>202110</v>
      </c>
      <c r="S10933" s="117">
        <v>44495</v>
      </c>
      <c r="T10933">
        <v>3769.98</v>
      </c>
      <c r="U10933" s="50">
        <f t="shared" si="1190"/>
        <v>3773.3841935483888</v>
      </c>
      <c r="V10933" s="51">
        <f t="shared" si="1192"/>
        <v>3743.0876164383553</v>
      </c>
      <c r="W10933" s="53">
        <f t="shared" si="1193"/>
        <v>-2.7510461911236517E-3</v>
      </c>
    </row>
    <row r="10934" spans="17:23" x14ac:dyDescent="0.25">
      <c r="Q10934" s="47">
        <f t="shared" si="1191"/>
        <v>2021</v>
      </c>
      <c r="R10934" s="116" t="str">
        <f t="shared" si="1194"/>
        <v>202110</v>
      </c>
      <c r="S10934" s="117">
        <v>44496</v>
      </c>
      <c r="T10934">
        <v>3774.46</v>
      </c>
      <c r="U10934" s="50">
        <f t="shared" si="1190"/>
        <v>3773.3841935483888</v>
      </c>
      <c r="V10934" s="51">
        <f t="shared" si="1192"/>
        <v>3743.0876164383553</v>
      </c>
      <c r="W10934" s="53">
        <f t="shared" si="1193"/>
        <v>1.188335216632419E-3</v>
      </c>
    </row>
    <row r="10935" spans="17:23" x14ac:dyDescent="0.25">
      <c r="Q10935" s="47">
        <f t="shared" si="1191"/>
        <v>2021</v>
      </c>
      <c r="R10935" s="116" t="str">
        <f t="shared" si="1194"/>
        <v>202110</v>
      </c>
      <c r="S10935" s="117">
        <v>44497</v>
      </c>
      <c r="T10935">
        <v>3761.21</v>
      </c>
      <c r="U10935" s="50">
        <f t="shared" si="1190"/>
        <v>3773.3841935483888</v>
      </c>
      <c r="V10935" s="51">
        <f t="shared" si="1192"/>
        <v>3743.0876164383553</v>
      </c>
      <c r="W10935" s="53">
        <f t="shared" si="1193"/>
        <v>-3.5104359299078514E-3</v>
      </c>
    </row>
    <row r="10936" spans="17:23" x14ac:dyDescent="0.25">
      <c r="Q10936" s="47">
        <f t="shared" si="1191"/>
        <v>2021</v>
      </c>
      <c r="R10936" s="116" t="str">
        <f t="shared" si="1194"/>
        <v>202110</v>
      </c>
      <c r="S10936" s="117">
        <v>44498</v>
      </c>
      <c r="T10936">
        <v>3766.1</v>
      </c>
      <c r="U10936" s="50">
        <f t="shared" si="1190"/>
        <v>3773.3841935483888</v>
      </c>
      <c r="V10936" s="51">
        <f t="shared" si="1192"/>
        <v>3743.0876164383553</v>
      </c>
      <c r="W10936" s="53">
        <f t="shared" si="1193"/>
        <v>1.3001135272956432E-3</v>
      </c>
    </row>
    <row r="10937" spans="17:23" x14ac:dyDescent="0.25">
      <c r="Q10937" s="47">
        <f t="shared" si="1191"/>
        <v>2021</v>
      </c>
      <c r="R10937" s="116" t="str">
        <f t="shared" si="1194"/>
        <v>202110</v>
      </c>
      <c r="S10937" s="117">
        <v>44499</v>
      </c>
      <c r="T10937">
        <v>3784.44</v>
      </c>
      <c r="U10937" s="50">
        <f t="shared" si="1190"/>
        <v>3773.3841935483888</v>
      </c>
      <c r="V10937" s="51">
        <f t="shared" si="1192"/>
        <v>3743.0876164383553</v>
      </c>
      <c r="W10937" s="53">
        <f t="shared" si="1193"/>
        <v>4.8697591673083629E-3</v>
      </c>
    </row>
    <row r="10938" spans="17:23" x14ac:dyDescent="0.25">
      <c r="Q10938" s="47">
        <f t="shared" si="1191"/>
        <v>2021</v>
      </c>
      <c r="R10938" s="116" t="str">
        <f t="shared" si="1194"/>
        <v>202110</v>
      </c>
      <c r="S10938" s="117">
        <v>44500</v>
      </c>
      <c r="T10938">
        <v>3784.44</v>
      </c>
      <c r="U10938" s="50">
        <f t="shared" si="1190"/>
        <v>3773.3841935483888</v>
      </c>
      <c r="V10938" s="51">
        <f t="shared" si="1192"/>
        <v>3743.0876164383553</v>
      </c>
      <c r="W10938" s="53">
        <f t="shared" si="1193"/>
        <v>0</v>
      </c>
    </row>
    <row r="10939" spans="17:23" x14ac:dyDescent="0.25">
      <c r="Q10939" s="47">
        <f t="shared" si="1191"/>
        <v>2021</v>
      </c>
      <c r="R10939" s="116" t="str">
        <f t="shared" si="1194"/>
        <v>202111</v>
      </c>
      <c r="S10939" s="117">
        <v>44501</v>
      </c>
      <c r="T10939">
        <v>3784.44</v>
      </c>
      <c r="U10939" s="50">
        <f t="shared" si="1190"/>
        <v>3902.9009999999994</v>
      </c>
      <c r="V10939" s="51">
        <f t="shared" si="1192"/>
        <v>3743.0876164383553</v>
      </c>
      <c r="W10939" s="53">
        <f t="shared" si="1193"/>
        <v>0</v>
      </c>
    </row>
    <row r="10940" spans="17:23" x14ac:dyDescent="0.25">
      <c r="Q10940" s="47">
        <f t="shared" si="1191"/>
        <v>2021</v>
      </c>
      <c r="R10940" s="116" t="str">
        <f t="shared" si="1194"/>
        <v>202111</v>
      </c>
      <c r="S10940" s="117">
        <v>44502</v>
      </c>
      <c r="T10940">
        <v>3784.44</v>
      </c>
      <c r="U10940" s="50">
        <f t="shared" si="1190"/>
        <v>3902.9009999999994</v>
      </c>
      <c r="V10940" s="51">
        <f t="shared" si="1192"/>
        <v>3743.0876164383553</v>
      </c>
      <c r="W10940" s="53">
        <f t="shared" si="1193"/>
        <v>0</v>
      </c>
    </row>
    <row r="10941" spans="17:23" x14ac:dyDescent="0.25">
      <c r="Q10941" s="47">
        <f t="shared" si="1191"/>
        <v>2021</v>
      </c>
      <c r="R10941" s="116" t="str">
        <f t="shared" si="1194"/>
        <v>202111</v>
      </c>
      <c r="S10941" s="117">
        <v>44503</v>
      </c>
      <c r="T10941">
        <v>3778.69</v>
      </c>
      <c r="U10941" s="50">
        <f t="shared" si="1190"/>
        <v>3902.9009999999994</v>
      </c>
      <c r="V10941" s="51">
        <f t="shared" si="1192"/>
        <v>3743.0876164383553</v>
      </c>
      <c r="W10941" s="53">
        <f t="shared" si="1193"/>
        <v>-1.5193793533521127E-3</v>
      </c>
    </row>
    <row r="10942" spans="17:23" x14ac:dyDescent="0.25">
      <c r="Q10942" s="47">
        <f t="shared" si="1191"/>
        <v>2021</v>
      </c>
      <c r="R10942" s="116" t="str">
        <f t="shared" si="1194"/>
        <v>202111</v>
      </c>
      <c r="S10942" s="117">
        <v>44504</v>
      </c>
      <c r="T10942">
        <v>3837.84</v>
      </c>
      <c r="U10942" s="50">
        <f t="shared" si="1190"/>
        <v>3902.9009999999994</v>
      </c>
      <c r="V10942" s="51">
        <f t="shared" si="1192"/>
        <v>3743.0876164383553</v>
      </c>
      <c r="W10942" s="53">
        <f t="shared" si="1193"/>
        <v>1.565357306368087E-2</v>
      </c>
    </row>
    <row r="10943" spans="17:23" x14ac:dyDescent="0.25">
      <c r="Q10943" s="47">
        <f t="shared" si="1191"/>
        <v>2021</v>
      </c>
      <c r="R10943" s="116" t="str">
        <f t="shared" si="1194"/>
        <v>202111</v>
      </c>
      <c r="S10943" s="117">
        <v>44505</v>
      </c>
      <c r="T10943">
        <v>3847.4</v>
      </c>
      <c r="U10943" s="50">
        <f t="shared" si="1190"/>
        <v>3902.9009999999994</v>
      </c>
      <c r="V10943" s="51">
        <f t="shared" si="1192"/>
        <v>3743.0876164383553</v>
      </c>
      <c r="W10943" s="53">
        <f t="shared" si="1193"/>
        <v>2.4909845121214857E-3</v>
      </c>
    </row>
    <row r="10944" spans="17:23" x14ac:dyDescent="0.25">
      <c r="Q10944" s="47">
        <f t="shared" si="1191"/>
        <v>2021</v>
      </c>
      <c r="R10944" s="116" t="str">
        <f t="shared" si="1194"/>
        <v>202111</v>
      </c>
      <c r="S10944" s="117">
        <v>44506</v>
      </c>
      <c r="T10944">
        <v>3881.76</v>
      </c>
      <c r="U10944" s="50">
        <f t="shared" si="1190"/>
        <v>3902.9009999999994</v>
      </c>
      <c r="V10944" s="51">
        <f t="shared" si="1192"/>
        <v>3743.0876164383553</v>
      </c>
      <c r="W10944" s="53">
        <f t="shared" si="1193"/>
        <v>8.9307064511099377E-3</v>
      </c>
    </row>
    <row r="10945" spans="17:23" x14ac:dyDescent="0.25">
      <c r="Q10945" s="47">
        <f t="shared" si="1191"/>
        <v>2021</v>
      </c>
      <c r="R10945" s="116" t="str">
        <f t="shared" si="1194"/>
        <v>202111</v>
      </c>
      <c r="S10945" s="117">
        <v>44507</v>
      </c>
      <c r="T10945">
        <v>3881.76</v>
      </c>
      <c r="U10945" s="50">
        <f t="shared" si="1190"/>
        <v>3902.9009999999994</v>
      </c>
      <c r="V10945" s="51">
        <f t="shared" si="1192"/>
        <v>3743.0876164383553</v>
      </c>
      <c r="W10945" s="53">
        <f t="shared" si="1193"/>
        <v>0</v>
      </c>
    </row>
    <row r="10946" spans="17:23" x14ac:dyDescent="0.25">
      <c r="Q10946" s="47">
        <f t="shared" si="1191"/>
        <v>2021</v>
      </c>
      <c r="R10946" s="116" t="str">
        <f t="shared" si="1194"/>
        <v>202111</v>
      </c>
      <c r="S10946" s="117">
        <v>44508</v>
      </c>
      <c r="T10946">
        <v>3881.76</v>
      </c>
      <c r="U10946" s="50">
        <f t="shared" si="1190"/>
        <v>3902.9009999999994</v>
      </c>
      <c r="V10946" s="51">
        <f t="shared" si="1192"/>
        <v>3743.0876164383553</v>
      </c>
      <c r="W10946" s="53">
        <f t="shared" si="1193"/>
        <v>0</v>
      </c>
    </row>
    <row r="10947" spans="17:23" x14ac:dyDescent="0.25">
      <c r="Q10947" s="47">
        <f t="shared" si="1191"/>
        <v>2021</v>
      </c>
      <c r="R10947" s="116" t="str">
        <f t="shared" si="1194"/>
        <v>202111</v>
      </c>
      <c r="S10947" s="117">
        <v>44509</v>
      </c>
      <c r="T10947">
        <v>3874.41</v>
      </c>
      <c r="U10947" s="50">
        <f t="shared" si="1190"/>
        <v>3902.9009999999994</v>
      </c>
      <c r="V10947" s="51">
        <f t="shared" si="1192"/>
        <v>3743.0876164383553</v>
      </c>
      <c r="W10947" s="53">
        <f t="shared" si="1193"/>
        <v>-1.8934710028442048E-3</v>
      </c>
    </row>
    <row r="10948" spans="17:23" x14ac:dyDescent="0.25">
      <c r="Q10948" s="47">
        <f t="shared" si="1191"/>
        <v>2021</v>
      </c>
      <c r="R10948" s="116" t="str">
        <f t="shared" si="1194"/>
        <v>202111</v>
      </c>
      <c r="S10948" s="117">
        <v>44510</v>
      </c>
      <c r="T10948">
        <v>3876.86</v>
      </c>
      <c r="U10948" s="50">
        <f t="shared" si="1190"/>
        <v>3902.9009999999994</v>
      </c>
      <c r="V10948" s="51">
        <f t="shared" si="1192"/>
        <v>3743.0876164383553</v>
      </c>
      <c r="W10948" s="53">
        <f t="shared" si="1193"/>
        <v>6.3235434556485615E-4</v>
      </c>
    </row>
    <row r="10949" spans="17:23" x14ac:dyDescent="0.25">
      <c r="Q10949" s="47">
        <f t="shared" si="1191"/>
        <v>2021</v>
      </c>
      <c r="R10949" s="116" t="str">
        <f t="shared" si="1194"/>
        <v>202111</v>
      </c>
      <c r="S10949" s="117">
        <v>44511</v>
      </c>
      <c r="T10949">
        <v>3875.38</v>
      </c>
      <c r="U10949" s="50">
        <f t="shared" si="1190"/>
        <v>3902.9009999999994</v>
      </c>
      <c r="V10949" s="51">
        <f t="shared" si="1192"/>
        <v>3743.0876164383553</v>
      </c>
      <c r="W10949" s="53">
        <f t="shared" si="1193"/>
        <v>-3.8175224279446418E-4</v>
      </c>
    </row>
    <row r="10950" spans="17:23" x14ac:dyDescent="0.25">
      <c r="Q10950" s="47">
        <f t="shared" si="1191"/>
        <v>2021</v>
      </c>
      <c r="R10950" s="116" t="str">
        <f t="shared" si="1194"/>
        <v>202111</v>
      </c>
      <c r="S10950" s="117">
        <v>44512</v>
      </c>
      <c r="T10950">
        <v>3875.38</v>
      </c>
      <c r="U10950" s="50">
        <f t="shared" si="1190"/>
        <v>3902.9009999999994</v>
      </c>
      <c r="V10950" s="51">
        <f t="shared" si="1192"/>
        <v>3743.0876164383553</v>
      </c>
      <c r="W10950" s="53">
        <f t="shared" si="1193"/>
        <v>0</v>
      </c>
    </row>
    <row r="10951" spans="17:23" x14ac:dyDescent="0.25">
      <c r="Q10951" s="47">
        <f t="shared" si="1191"/>
        <v>2021</v>
      </c>
      <c r="R10951" s="116" t="str">
        <f t="shared" si="1194"/>
        <v>202111</v>
      </c>
      <c r="S10951" s="117">
        <v>44513</v>
      </c>
      <c r="T10951">
        <v>3888.53</v>
      </c>
      <c r="U10951" s="50">
        <f t="shared" ref="U10951:U11014" si="1195">+AVERAGEIF($R$3:$R$12000,R10951,$T$3:$T$12000)</f>
        <v>3902.9009999999994</v>
      </c>
      <c r="V10951" s="51">
        <f t="shared" si="1192"/>
        <v>3743.0876164383553</v>
      </c>
      <c r="W10951" s="53">
        <f t="shared" si="1193"/>
        <v>3.3932156330476193E-3</v>
      </c>
    </row>
    <row r="10952" spans="17:23" x14ac:dyDescent="0.25">
      <c r="Q10952" s="47">
        <f t="shared" ref="Q10952:Q11015" si="1196">+YEAR(S10952)</f>
        <v>2021</v>
      </c>
      <c r="R10952" s="116" t="str">
        <f t="shared" si="1194"/>
        <v>202111</v>
      </c>
      <c r="S10952" s="117">
        <v>44514</v>
      </c>
      <c r="T10952">
        <v>3888.53</v>
      </c>
      <c r="U10952" s="50">
        <f t="shared" si="1195"/>
        <v>3902.9009999999994</v>
      </c>
      <c r="V10952" s="51">
        <f t="shared" ref="V10952:V11015" si="1197">+AVERAGEIF($Q$3:$Q$12000,Q10952,$T$3:$T$12000)</f>
        <v>3743.0876164383553</v>
      </c>
      <c r="W10952" s="53">
        <f t="shared" si="1193"/>
        <v>0</v>
      </c>
    </row>
    <row r="10953" spans="17:23" x14ac:dyDescent="0.25">
      <c r="Q10953" s="47">
        <f t="shared" si="1196"/>
        <v>2021</v>
      </c>
      <c r="R10953" s="116" t="str">
        <f t="shared" si="1194"/>
        <v>202111</v>
      </c>
      <c r="S10953" s="117">
        <v>44515</v>
      </c>
      <c r="T10953">
        <v>3888.53</v>
      </c>
      <c r="U10953" s="50">
        <f t="shared" si="1195"/>
        <v>3902.9009999999994</v>
      </c>
      <c r="V10953" s="51">
        <f t="shared" si="1197"/>
        <v>3743.0876164383553</v>
      </c>
      <c r="W10953" s="53">
        <f t="shared" ref="W10953:W11016" si="1198">+T10953/T10952-1</f>
        <v>0</v>
      </c>
    </row>
    <row r="10954" spans="17:23" x14ac:dyDescent="0.25">
      <c r="Q10954" s="47">
        <f t="shared" si="1196"/>
        <v>2021</v>
      </c>
      <c r="R10954" s="116" t="str">
        <f t="shared" si="1194"/>
        <v>202111</v>
      </c>
      <c r="S10954" s="117">
        <v>44516</v>
      </c>
      <c r="T10954">
        <v>3888.53</v>
      </c>
      <c r="U10954" s="50">
        <f t="shared" si="1195"/>
        <v>3902.9009999999994</v>
      </c>
      <c r="V10954" s="51">
        <f t="shared" si="1197"/>
        <v>3743.0876164383553</v>
      </c>
      <c r="W10954" s="53">
        <f t="shared" si="1198"/>
        <v>0</v>
      </c>
    </row>
    <row r="10955" spans="17:23" x14ac:dyDescent="0.25">
      <c r="Q10955" s="47">
        <f t="shared" si="1196"/>
        <v>2021</v>
      </c>
      <c r="R10955" s="116" t="str">
        <f t="shared" ref="R10955:R11018" si="1199">+YEAR(S10955)&amp;MONTH(S10955)</f>
        <v>202111</v>
      </c>
      <c r="S10955" s="117">
        <v>44517</v>
      </c>
      <c r="T10955">
        <v>3898.84</v>
      </c>
      <c r="U10955" s="50">
        <f t="shared" si="1195"/>
        <v>3902.9009999999994</v>
      </c>
      <c r="V10955" s="51">
        <f t="shared" si="1197"/>
        <v>3743.0876164383553</v>
      </c>
      <c r="W10955" s="53">
        <f t="shared" si="1198"/>
        <v>2.651387542335959E-3</v>
      </c>
    </row>
    <row r="10956" spans="17:23" x14ac:dyDescent="0.25">
      <c r="Q10956" s="47">
        <f t="shared" si="1196"/>
        <v>2021</v>
      </c>
      <c r="R10956" s="116" t="str">
        <f t="shared" si="1199"/>
        <v>202111</v>
      </c>
      <c r="S10956" s="117">
        <v>44518</v>
      </c>
      <c r="T10956">
        <v>3907.95</v>
      </c>
      <c r="U10956" s="50">
        <f t="shared" si="1195"/>
        <v>3902.9009999999994</v>
      </c>
      <c r="V10956" s="51">
        <f t="shared" si="1197"/>
        <v>3743.0876164383553</v>
      </c>
      <c r="W10956" s="53">
        <f t="shared" si="1198"/>
        <v>2.3365924223615053E-3</v>
      </c>
    </row>
    <row r="10957" spans="17:23" x14ac:dyDescent="0.25">
      <c r="Q10957" s="47">
        <f t="shared" si="1196"/>
        <v>2021</v>
      </c>
      <c r="R10957" s="116" t="str">
        <f t="shared" si="1199"/>
        <v>202111</v>
      </c>
      <c r="S10957" s="117">
        <v>44519</v>
      </c>
      <c r="T10957">
        <v>3943.43</v>
      </c>
      <c r="U10957" s="50">
        <f t="shared" si="1195"/>
        <v>3902.9009999999994</v>
      </c>
      <c r="V10957" s="51">
        <f t="shared" si="1197"/>
        <v>3743.0876164383553</v>
      </c>
      <c r="W10957" s="53">
        <f t="shared" si="1198"/>
        <v>9.0789288501644805E-3</v>
      </c>
    </row>
    <row r="10958" spans="17:23" x14ac:dyDescent="0.25">
      <c r="Q10958" s="47">
        <f t="shared" si="1196"/>
        <v>2021</v>
      </c>
      <c r="R10958" s="116" t="str">
        <f t="shared" si="1199"/>
        <v>202111</v>
      </c>
      <c r="S10958" s="117">
        <v>44520</v>
      </c>
      <c r="T10958">
        <v>3923.53</v>
      </c>
      <c r="U10958" s="50">
        <f t="shared" si="1195"/>
        <v>3902.9009999999994</v>
      </c>
      <c r="V10958" s="51">
        <f t="shared" si="1197"/>
        <v>3743.0876164383553</v>
      </c>
      <c r="W10958" s="53">
        <f t="shared" si="1198"/>
        <v>-5.0463682631616269E-3</v>
      </c>
    </row>
    <row r="10959" spans="17:23" x14ac:dyDescent="0.25">
      <c r="Q10959" s="47">
        <f t="shared" si="1196"/>
        <v>2021</v>
      </c>
      <c r="R10959" s="116" t="str">
        <f t="shared" si="1199"/>
        <v>202111</v>
      </c>
      <c r="S10959" s="117">
        <v>44521</v>
      </c>
      <c r="T10959">
        <v>3923.53</v>
      </c>
      <c r="U10959" s="50">
        <f t="shared" si="1195"/>
        <v>3902.9009999999994</v>
      </c>
      <c r="V10959" s="51">
        <f t="shared" si="1197"/>
        <v>3743.0876164383553</v>
      </c>
      <c r="W10959" s="53">
        <f t="shared" si="1198"/>
        <v>0</v>
      </c>
    </row>
    <row r="10960" spans="17:23" x14ac:dyDescent="0.25">
      <c r="Q10960" s="47">
        <f t="shared" si="1196"/>
        <v>2021</v>
      </c>
      <c r="R10960" s="116" t="str">
        <f t="shared" si="1199"/>
        <v>202111</v>
      </c>
      <c r="S10960" s="117">
        <v>44522</v>
      </c>
      <c r="T10960">
        <v>3923.53</v>
      </c>
      <c r="U10960" s="50">
        <f t="shared" si="1195"/>
        <v>3902.9009999999994</v>
      </c>
      <c r="V10960" s="51">
        <f t="shared" si="1197"/>
        <v>3743.0876164383553</v>
      </c>
      <c r="W10960" s="53">
        <f t="shared" si="1198"/>
        <v>0</v>
      </c>
    </row>
    <row r="10961" spans="17:23" x14ac:dyDescent="0.25">
      <c r="Q10961" s="47">
        <f t="shared" si="1196"/>
        <v>2021</v>
      </c>
      <c r="R10961" s="116" t="str">
        <f t="shared" si="1199"/>
        <v>202111</v>
      </c>
      <c r="S10961" s="117">
        <v>44523</v>
      </c>
      <c r="T10961">
        <v>3913.26</v>
      </c>
      <c r="U10961" s="50">
        <f t="shared" si="1195"/>
        <v>3902.9009999999994</v>
      </c>
      <c r="V10961" s="51">
        <f t="shared" si="1197"/>
        <v>3743.0876164383553</v>
      </c>
      <c r="W10961" s="53">
        <f t="shared" si="1198"/>
        <v>-2.6175408369504272E-3</v>
      </c>
    </row>
    <row r="10962" spans="17:23" x14ac:dyDescent="0.25">
      <c r="Q10962" s="47">
        <f t="shared" si="1196"/>
        <v>2021</v>
      </c>
      <c r="R10962" s="116" t="str">
        <f t="shared" si="1199"/>
        <v>202111</v>
      </c>
      <c r="S10962" s="117">
        <v>44524</v>
      </c>
      <c r="T10962">
        <v>3944.37</v>
      </c>
      <c r="U10962" s="50">
        <f t="shared" si="1195"/>
        <v>3902.9009999999994</v>
      </c>
      <c r="V10962" s="51">
        <f t="shared" si="1197"/>
        <v>3743.0876164383553</v>
      </c>
      <c r="W10962" s="53">
        <f t="shared" si="1198"/>
        <v>7.9498934392296938E-3</v>
      </c>
    </row>
    <row r="10963" spans="17:23" x14ac:dyDescent="0.25">
      <c r="Q10963" s="47">
        <f t="shared" si="1196"/>
        <v>2021</v>
      </c>
      <c r="R10963" s="116" t="str">
        <f t="shared" si="1199"/>
        <v>202111</v>
      </c>
      <c r="S10963" s="117">
        <v>44525</v>
      </c>
      <c r="T10963">
        <v>3969.49</v>
      </c>
      <c r="U10963" s="50">
        <f t="shared" si="1195"/>
        <v>3902.9009999999994</v>
      </c>
      <c r="V10963" s="51">
        <f t="shared" si="1197"/>
        <v>3743.0876164383553</v>
      </c>
      <c r="W10963" s="53">
        <f t="shared" si="1198"/>
        <v>6.3685708997887058E-3</v>
      </c>
    </row>
    <row r="10964" spans="17:23" x14ac:dyDescent="0.25">
      <c r="Q10964" s="47">
        <f t="shared" si="1196"/>
        <v>2021</v>
      </c>
      <c r="R10964" s="116" t="str">
        <f t="shared" si="1199"/>
        <v>202111</v>
      </c>
      <c r="S10964" s="117">
        <v>44526</v>
      </c>
      <c r="T10964">
        <v>3969.49</v>
      </c>
      <c r="U10964" s="50">
        <f t="shared" si="1195"/>
        <v>3902.9009999999994</v>
      </c>
      <c r="V10964" s="51">
        <f t="shared" si="1197"/>
        <v>3743.0876164383553</v>
      </c>
      <c r="W10964" s="53">
        <f t="shared" si="1198"/>
        <v>0</v>
      </c>
    </row>
    <row r="10965" spans="17:23" x14ac:dyDescent="0.25">
      <c r="Q10965" s="47">
        <f t="shared" si="1196"/>
        <v>2021</v>
      </c>
      <c r="R10965" s="116" t="str">
        <f t="shared" si="1199"/>
        <v>202111</v>
      </c>
      <c r="S10965" s="117">
        <v>44527</v>
      </c>
      <c r="T10965">
        <v>4008.13</v>
      </c>
      <c r="U10965" s="50">
        <f t="shared" si="1195"/>
        <v>3902.9009999999994</v>
      </c>
      <c r="V10965" s="51">
        <f t="shared" si="1197"/>
        <v>3743.0876164383553</v>
      </c>
      <c r="W10965" s="53">
        <f t="shared" si="1198"/>
        <v>9.7342479764404022E-3</v>
      </c>
    </row>
    <row r="10966" spans="17:23" x14ac:dyDescent="0.25">
      <c r="Q10966" s="47">
        <f t="shared" si="1196"/>
        <v>2021</v>
      </c>
      <c r="R10966" s="116" t="str">
        <f t="shared" si="1199"/>
        <v>202111</v>
      </c>
      <c r="S10966" s="117">
        <v>44528</v>
      </c>
      <c r="T10966">
        <v>4008.13</v>
      </c>
      <c r="U10966" s="50">
        <f t="shared" si="1195"/>
        <v>3902.9009999999994</v>
      </c>
      <c r="V10966" s="51">
        <f t="shared" si="1197"/>
        <v>3743.0876164383553</v>
      </c>
      <c r="W10966" s="53">
        <f t="shared" si="1198"/>
        <v>0</v>
      </c>
    </row>
    <row r="10967" spans="17:23" x14ac:dyDescent="0.25">
      <c r="Q10967" s="47">
        <f t="shared" si="1196"/>
        <v>2021</v>
      </c>
      <c r="R10967" s="116" t="str">
        <f t="shared" si="1199"/>
        <v>202111</v>
      </c>
      <c r="S10967" s="117">
        <v>44529</v>
      </c>
      <c r="T10967">
        <v>4008.13</v>
      </c>
      <c r="U10967" s="50">
        <f t="shared" si="1195"/>
        <v>3902.9009999999994</v>
      </c>
      <c r="V10967" s="51">
        <f t="shared" si="1197"/>
        <v>3743.0876164383553</v>
      </c>
      <c r="W10967" s="53">
        <f t="shared" si="1198"/>
        <v>0</v>
      </c>
    </row>
    <row r="10968" spans="17:23" x14ac:dyDescent="0.25">
      <c r="Q10968" s="47">
        <f t="shared" si="1196"/>
        <v>2021</v>
      </c>
      <c r="R10968" s="116" t="str">
        <f t="shared" si="1199"/>
        <v>202111</v>
      </c>
      <c r="S10968" s="117">
        <v>44530</v>
      </c>
      <c r="T10968">
        <v>4010.98</v>
      </c>
      <c r="U10968" s="50">
        <f t="shared" si="1195"/>
        <v>3902.9009999999994</v>
      </c>
      <c r="V10968" s="51">
        <f t="shared" si="1197"/>
        <v>3743.0876164383553</v>
      </c>
      <c r="W10968" s="53">
        <f t="shared" si="1198"/>
        <v>7.1105478115729426E-4</v>
      </c>
    </row>
    <row r="10969" spans="17:23" x14ac:dyDescent="0.25">
      <c r="Q10969" s="47">
        <f t="shared" si="1196"/>
        <v>2021</v>
      </c>
      <c r="R10969" s="116" t="str">
        <f t="shared" si="1199"/>
        <v>202112</v>
      </c>
      <c r="S10969" s="117">
        <v>44531</v>
      </c>
      <c r="T10969">
        <v>4004.54</v>
      </c>
      <c r="U10969" s="50">
        <f t="shared" si="1195"/>
        <v>3963.1335483870962</v>
      </c>
      <c r="V10969" s="51">
        <f t="shared" si="1197"/>
        <v>3743.0876164383553</v>
      </c>
      <c r="W10969" s="53">
        <f t="shared" si="1198"/>
        <v>-1.6055926481807203E-3</v>
      </c>
    </row>
    <row r="10970" spans="17:23" x14ac:dyDescent="0.25">
      <c r="Q10970" s="47">
        <f t="shared" si="1196"/>
        <v>2021</v>
      </c>
      <c r="R10970" s="116" t="str">
        <f t="shared" si="1199"/>
        <v>202112</v>
      </c>
      <c r="S10970" s="117">
        <v>44532</v>
      </c>
      <c r="T10970">
        <v>3953.26</v>
      </c>
      <c r="U10970" s="50">
        <f t="shared" si="1195"/>
        <v>3963.1335483870962</v>
      </c>
      <c r="V10970" s="51">
        <f t="shared" si="1197"/>
        <v>3743.0876164383553</v>
      </c>
      <c r="W10970" s="53">
        <f t="shared" si="1198"/>
        <v>-1.2805465796321136E-2</v>
      </c>
    </row>
    <row r="10971" spans="17:23" x14ac:dyDescent="0.25">
      <c r="Q10971" s="47">
        <f t="shared" si="1196"/>
        <v>2021</v>
      </c>
      <c r="R10971" s="116" t="str">
        <f t="shared" si="1199"/>
        <v>202112</v>
      </c>
      <c r="S10971" s="117">
        <v>44533</v>
      </c>
      <c r="T10971">
        <v>3945.18</v>
      </c>
      <c r="U10971" s="50">
        <f t="shared" si="1195"/>
        <v>3963.1335483870962</v>
      </c>
      <c r="V10971" s="51">
        <f t="shared" si="1197"/>
        <v>3743.0876164383553</v>
      </c>
      <c r="W10971" s="53">
        <f t="shared" si="1198"/>
        <v>-2.0438827701695361E-3</v>
      </c>
    </row>
    <row r="10972" spans="17:23" x14ac:dyDescent="0.25">
      <c r="Q10972" s="47">
        <f t="shared" si="1196"/>
        <v>2021</v>
      </c>
      <c r="R10972" s="116" t="str">
        <f t="shared" si="1199"/>
        <v>202112</v>
      </c>
      <c r="S10972" s="117">
        <v>44534</v>
      </c>
      <c r="T10972">
        <v>3948.33</v>
      </c>
      <c r="U10972" s="50">
        <f t="shared" si="1195"/>
        <v>3963.1335483870962</v>
      </c>
      <c r="V10972" s="51">
        <f t="shared" si="1197"/>
        <v>3743.0876164383553</v>
      </c>
      <c r="W10972" s="53">
        <f t="shared" si="1198"/>
        <v>7.9844265660877767E-4</v>
      </c>
    </row>
    <row r="10973" spans="17:23" x14ac:dyDescent="0.25">
      <c r="Q10973" s="47">
        <f t="shared" si="1196"/>
        <v>2021</v>
      </c>
      <c r="R10973" s="116" t="str">
        <f t="shared" si="1199"/>
        <v>202112</v>
      </c>
      <c r="S10973" s="117">
        <v>44535</v>
      </c>
      <c r="T10973">
        <v>3948.33</v>
      </c>
      <c r="U10973" s="50">
        <f t="shared" si="1195"/>
        <v>3963.1335483870962</v>
      </c>
      <c r="V10973" s="51">
        <f t="shared" si="1197"/>
        <v>3743.0876164383553</v>
      </c>
      <c r="W10973" s="53">
        <f t="shared" si="1198"/>
        <v>0</v>
      </c>
    </row>
    <row r="10974" spans="17:23" x14ac:dyDescent="0.25">
      <c r="Q10974" s="47">
        <f t="shared" si="1196"/>
        <v>2021</v>
      </c>
      <c r="R10974" s="116" t="str">
        <f t="shared" si="1199"/>
        <v>202112</v>
      </c>
      <c r="S10974" s="117">
        <v>44536</v>
      </c>
      <c r="T10974">
        <v>3948.33</v>
      </c>
      <c r="U10974" s="50">
        <f t="shared" si="1195"/>
        <v>3963.1335483870962</v>
      </c>
      <c r="V10974" s="51">
        <f t="shared" si="1197"/>
        <v>3743.0876164383553</v>
      </c>
      <c r="W10974" s="53">
        <f t="shared" si="1198"/>
        <v>0</v>
      </c>
    </row>
    <row r="10975" spans="17:23" x14ac:dyDescent="0.25">
      <c r="Q10975" s="47">
        <f t="shared" si="1196"/>
        <v>2021</v>
      </c>
      <c r="R10975" s="116" t="str">
        <f t="shared" si="1199"/>
        <v>202112</v>
      </c>
      <c r="S10975" s="117">
        <v>44537</v>
      </c>
      <c r="T10975">
        <v>3944</v>
      </c>
      <c r="U10975" s="50">
        <f t="shared" si="1195"/>
        <v>3963.1335483870962</v>
      </c>
      <c r="V10975" s="51">
        <f t="shared" si="1197"/>
        <v>3743.0876164383553</v>
      </c>
      <c r="W10975" s="53">
        <f t="shared" si="1198"/>
        <v>-1.0966661854505677E-3</v>
      </c>
    </row>
    <row r="10976" spans="17:23" x14ac:dyDescent="0.25">
      <c r="Q10976" s="47">
        <f t="shared" si="1196"/>
        <v>2021</v>
      </c>
      <c r="R10976" s="116" t="str">
        <f t="shared" si="1199"/>
        <v>202112</v>
      </c>
      <c r="S10976" s="117">
        <v>44538</v>
      </c>
      <c r="T10976">
        <v>3906.1</v>
      </c>
      <c r="U10976" s="50">
        <f t="shared" si="1195"/>
        <v>3963.1335483870962</v>
      </c>
      <c r="V10976" s="51">
        <f t="shared" si="1197"/>
        <v>3743.0876164383553</v>
      </c>
      <c r="W10976" s="53">
        <f t="shared" si="1198"/>
        <v>-9.609533468559861E-3</v>
      </c>
    </row>
    <row r="10977" spans="17:23" x14ac:dyDescent="0.25">
      <c r="Q10977" s="47">
        <f t="shared" si="1196"/>
        <v>2021</v>
      </c>
      <c r="R10977" s="116" t="str">
        <f t="shared" si="1199"/>
        <v>202112</v>
      </c>
      <c r="S10977" s="117">
        <v>44539</v>
      </c>
      <c r="T10977">
        <v>3906.1</v>
      </c>
      <c r="U10977" s="50">
        <f t="shared" si="1195"/>
        <v>3963.1335483870962</v>
      </c>
      <c r="V10977" s="51">
        <f t="shared" si="1197"/>
        <v>3743.0876164383553</v>
      </c>
      <c r="W10977" s="53">
        <f t="shared" si="1198"/>
        <v>0</v>
      </c>
    </row>
    <row r="10978" spans="17:23" x14ac:dyDescent="0.25">
      <c r="Q10978" s="47">
        <f t="shared" si="1196"/>
        <v>2021</v>
      </c>
      <c r="R10978" s="116" t="str">
        <f t="shared" si="1199"/>
        <v>202112</v>
      </c>
      <c r="S10978" s="117">
        <v>44540</v>
      </c>
      <c r="T10978">
        <v>3899.87</v>
      </c>
      <c r="U10978" s="50">
        <f t="shared" si="1195"/>
        <v>3963.1335483870962</v>
      </c>
      <c r="V10978" s="51">
        <f t="shared" si="1197"/>
        <v>3743.0876164383553</v>
      </c>
      <c r="W10978" s="53">
        <f t="shared" si="1198"/>
        <v>-1.5949412457438861E-3</v>
      </c>
    </row>
    <row r="10979" spans="17:23" x14ac:dyDescent="0.25">
      <c r="Q10979" s="47">
        <f t="shared" si="1196"/>
        <v>2021</v>
      </c>
      <c r="R10979" s="116" t="str">
        <f t="shared" si="1199"/>
        <v>202112</v>
      </c>
      <c r="S10979" s="117">
        <v>44541</v>
      </c>
      <c r="T10979">
        <v>3887.71</v>
      </c>
      <c r="U10979" s="50">
        <f t="shared" si="1195"/>
        <v>3963.1335483870962</v>
      </c>
      <c r="V10979" s="51">
        <f t="shared" si="1197"/>
        <v>3743.0876164383553</v>
      </c>
      <c r="W10979" s="53">
        <f t="shared" si="1198"/>
        <v>-3.1180526530371067E-3</v>
      </c>
    </row>
    <row r="10980" spans="17:23" x14ac:dyDescent="0.25">
      <c r="Q10980" s="47">
        <f t="shared" si="1196"/>
        <v>2021</v>
      </c>
      <c r="R10980" s="116" t="str">
        <f t="shared" si="1199"/>
        <v>202112</v>
      </c>
      <c r="S10980" s="117">
        <v>44542</v>
      </c>
      <c r="T10980">
        <v>3887.71</v>
      </c>
      <c r="U10980" s="50">
        <f t="shared" si="1195"/>
        <v>3963.1335483870962</v>
      </c>
      <c r="V10980" s="51">
        <f t="shared" si="1197"/>
        <v>3743.0876164383553</v>
      </c>
      <c r="W10980" s="53">
        <f t="shared" si="1198"/>
        <v>0</v>
      </c>
    </row>
    <row r="10981" spans="17:23" x14ac:dyDescent="0.25">
      <c r="Q10981" s="47">
        <f t="shared" si="1196"/>
        <v>2021</v>
      </c>
      <c r="R10981" s="116" t="str">
        <f t="shared" si="1199"/>
        <v>202112</v>
      </c>
      <c r="S10981" s="117">
        <v>44543</v>
      </c>
      <c r="T10981">
        <v>3887.71</v>
      </c>
      <c r="U10981" s="50">
        <f t="shared" si="1195"/>
        <v>3963.1335483870962</v>
      </c>
      <c r="V10981" s="51">
        <f t="shared" si="1197"/>
        <v>3743.0876164383553</v>
      </c>
      <c r="W10981" s="53">
        <f t="shared" si="1198"/>
        <v>0</v>
      </c>
    </row>
    <row r="10982" spans="17:23" x14ac:dyDescent="0.25">
      <c r="Q10982" s="47">
        <f t="shared" si="1196"/>
        <v>2021</v>
      </c>
      <c r="R10982" s="116" t="str">
        <f t="shared" si="1199"/>
        <v>202112</v>
      </c>
      <c r="S10982" s="117">
        <v>44544</v>
      </c>
      <c r="T10982">
        <v>3886.87</v>
      </c>
      <c r="U10982" s="50">
        <f t="shared" si="1195"/>
        <v>3963.1335483870962</v>
      </c>
      <c r="V10982" s="51">
        <f t="shared" si="1197"/>
        <v>3743.0876164383553</v>
      </c>
      <c r="W10982" s="53">
        <f t="shared" si="1198"/>
        <v>-2.1606549871266978E-4</v>
      </c>
    </row>
    <row r="10983" spans="17:23" x14ac:dyDescent="0.25">
      <c r="Q10983" s="47">
        <f t="shared" si="1196"/>
        <v>2021</v>
      </c>
      <c r="R10983" s="116" t="str">
        <f t="shared" si="1199"/>
        <v>202112</v>
      </c>
      <c r="S10983" s="117">
        <v>44545</v>
      </c>
      <c r="T10983">
        <v>3936.41</v>
      </c>
      <c r="U10983" s="50">
        <f t="shared" si="1195"/>
        <v>3963.1335483870962</v>
      </c>
      <c r="V10983" s="51">
        <f t="shared" si="1197"/>
        <v>3743.0876164383553</v>
      </c>
      <c r="W10983" s="53">
        <f t="shared" si="1198"/>
        <v>1.2745473864574919E-2</v>
      </c>
    </row>
    <row r="10984" spans="17:23" x14ac:dyDescent="0.25">
      <c r="Q10984" s="47">
        <f t="shared" si="1196"/>
        <v>2021</v>
      </c>
      <c r="R10984" s="116" t="str">
        <f t="shared" si="1199"/>
        <v>202112</v>
      </c>
      <c r="S10984" s="117">
        <v>44546</v>
      </c>
      <c r="T10984">
        <v>3990.27</v>
      </c>
      <c r="U10984" s="50">
        <f t="shared" si="1195"/>
        <v>3963.1335483870962</v>
      </c>
      <c r="V10984" s="51">
        <f t="shared" si="1197"/>
        <v>3743.0876164383553</v>
      </c>
      <c r="W10984" s="53">
        <f t="shared" si="1198"/>
        <v>1.3682517827157348E-2</v>
      </c>
    </row>
    <row r="10985" spans="17:23" x14ac:dyDescent="0.25">
      <c r="Q10985" s="47">
        <f t="shared" si="1196"/>
        <v>2021</v>
      </c>
      <c r="R10985" s="116" t="str">
        <f t="shared" si="1199"/>
        <v>202112</v>
      </c>
      <c r="S10985" s="117">
        <v>44547</v>
      </c>
      <c r="T10985">
        <v>4002.97</v>
      </c>
      <c r="U10985" s="50">
        <f t="shared" si="1195"/>
        <v>3963.1335483870962</v>
      </c>
      <c r="V10985" s="51">
        <f t="shared" si="1197"/>
        <v>3743.0876164383553</v>
      </c>
      <c r="W10985" s="53">
        <f t="shared" si="1198"/>
        <v>3.1827420199634915E-3</v>
      </c>
    </row>
    <row r="10986" spans="17:23" x14ac:dyDescent="0.25">
      <c r="Q10986" s="47">
        <f t="shared" si="1196"/>
        <v>2021</v>
      </c>
      <c r="R10986" s="116" t="str">
        <f t="shared" si="1199"/>
        <v>202112</v>
      </c>
      <c r="S10986" s="117">
        <v>44548</v>
      </c>
      <c r="T10986">
        <v>3999.85</v>
      </c>
      <c r="U10986" s="50">
        <f t="shared" si="1195"/>
        <v>3963.1335483870962</v>
      </c>
      <c r="V10986" s="51">
        <f t="shared" si="1197"/>
        <v>3743.0876164383553</v>
      </c>
      <c r="W10986" s="53">
        <f t="shared" si="1198"/>
        <v>-7.7942127969976571E-4</v>
      </c>
    </row>
    <row r="10987" spans="17:23" x14ac:dyDescent="0.25">
      <c r="Q10987" s="47">
        <f t="shared" si="1196"/>
        <v>2021</v>
      </c>
      <c r="R10987" s="116" t="str">
        <f t="shared" si="1199"/>
        <v>202112</v>
      </c>
      <c r="S10987" s="117">
        <v>44549</v>
      </c>
      <c r="T10987">
        <v>3999.85</v>
      </c>
      <c r="U10987" s="50">
        <f t="shared" si="1195"/>
        <v>3963.1335483870962</v>
      </c>
      <c r="V10987" s="51">
        <f t="shared" si="1197"/>
        <v>3743.0876164383553</v>
      </c>
      <c r="W10987" s="53">
        <f t="shared" si="1198"/>
        <v>0</v>
      </c>
    </row>
    <row r="10988" spans="17:23" x14ac:dyDescent="0.25">
      <c r="Q10988" s="47">
        <f t="shared" si="1196"/>
        <v>2021</v>
      </c>
      <c r="R10988" s="116" t="str">
        <f t="shared" si="1199"/>
        <v>202112</v>
      </c>
      <c r="S10988" s="117">
        <v>44550</v>
      </c>
      <c r="T10988">
        <v>3999.85</v>
      </c>
      <c r="U10988" s="50">
        <f t="shared" si="1195"/>
        <v>3963.1335483870962</v>
      </c>
      <c r="V10988" s="51">
        <f t="shared" si="1197"/>
        <v>3743.0876164383553</v>
      </c>
      <c r="W10988" s="53">
        <f t="shared" si="1198"/>
        <v>0</v>
      </c>
    </row>
    <row r="10989" spans="17:23" x14ac:dyDescent="0.25">
      <c r="Q10989" s="47">
        <f t="shared" si="1196"/>
        <v>2021</v>
      </c>
      <c r="R10989" s="116" t="str">
        <f t="shared" si="1199"/>
        <v>202112</v>
      </c>
      <c r="S10989" s="117">
        <v>44551</v>
      </c>
      <c r="T10989">
        <v>4002.12</v>
      </c>
      <c r="U10989" s="50">
        <f t="shared" si="1195"/>
        <v>3963.1335483870962</v>
      </c>
      <c r="V10989" s="51">
        <f t="shared" si="1197"/>
        <v>3743.0876164383553</v>
      </c>
      <c r="W10989" s="53">
        <f t="shared" si="1198"/>
        <v>5.6752128204817787E-4</v>
      </c>
    </row>
    <row r="10990" spans="17:23" x14ac:dyDescent="0.25">
      <c r="Q10990" s="47">
        <f t="shared" si="1196"/>
        <v>2021</v>
      </c>
      <c r="R10990" s="116" t="str">
        <f t="shared" si="1199"/>
        <v>202112</v>
      </c>
      <c r="S10990" s="117">
        <v>44552</v>
      </c>
      <c r="T10990">
        <v>3996.28</v>
      </c>
      <c r="U10990" s="50">
        <f t="shared" si="1195"/>
        <v>3963.1335483870962</v>
      </c>
      <c r="V10990" s="51">
        <f t="shared" si="1197"/>
        <v>3743.0876164383553</v>
      </c>
      <c r="W10990" s="53">
        <f t="shared" si="1198"/>
        <v>-1.4592266098967244E-3</v>
      </c>
    </row>
    <row r="10991" spans="17:23" x14ac:dyDescent="0.25">
      <c r="Q10991" s="47">
        <f t="shared" si="1196"/>
        <v>2021</v>
      </c>
      <c r="R10991" s="116" t="str">
        <f t="shared" si="1199"/>
        <v>202112</v>
      </c>
      <c r="S10991" s="117">
        <v>44553</v>
      </c>
      <c r="T10991">
        <v>3997.71</v>
      </c>
      <c r="U10991" s="50">
        <f t="shared" si="1195"/>
        <v>3963.1335483870962</v>
      </c>
      <c r="V10991" s="51">
        <f t="shared" si="1197"/>
        <v>3743.0876164383553</v>
      </c>
      <c r="W10991" s="53">
        <f t="shared" si="1198"/>
        <v>3.5783278448953126E-4</v>
      </c>
    </row>
    <row r="10992" spans="17:23" x14ac:dyDescent="0.25">
      <c r="Q10992" s="47">
        <f t="shared" si="1196"/>
        <v>2021</v>
      </c>
      <c r="R10992" s="116" t="str">
        <f t="shared" si="1199"/>
        <v>202112</v>
      </c>
      <c r="S10992" s="117">
        <v>44554</v>
      </c>
      <c r="T10992">
        <v>3997.09</v>
      </c>
      <c r="U10992" s="50">
        <f t="shared" si="1195"/>
        <v>3963.1335483870962</v>
      </c>
      <c r="V10992" s="51">
        <f t="shared" si="1197"/>
        <v>3743.0876164383553</v>
      </c>
      <c r="W10992" s="53">
        <f t="shared" si="1198"/>
        <v>-1.5508878833125905E-4</v>
      </c>
    </row>
    <row r="10993" spans="17:23" x14ac:dyDescent="0.25">
      <c r="Q10993" s="47">
        <f t="shared" si="1196"/>
        <v>2021</v>
      </c>
      <c r="R10993" s="116" t="str">
        <f t="shared" si="1199"/>
        <v>202112</v>
      </c>
      <c r="S10993" s="117">
        <v>44555</v>
      </c>
      <c r="T10993">
        <v>3994.15</v>
      </c>
      <c r="U10993" s="50">
        <f t="shared" si="1195"/>
        <v>3963.1335483870962</v>
      </c>
      <c r="V10993" s="51">
        <f t="shared" si="1197"/>
        <v>3743.0876164383553</v>
      </c>
      <c r="W10993" s="53">
        <f t="shared" si="1198"/>
        <v>-7.3553510178658854E-4</v>
      </c>
    </row>
    <row r="10994" spans="17:23" x14ac:dyDescent="0.25">
      <c r="Q10994" s="47">
        <f t="shared" si="1196"/>
        <v>2021</v>
      </c>
      <c r="R10994" s="116" t="str">
        <f t="shared" si="1199"/>
        <v>202112</v>
      </c>
      <c r="S10994" s="117">
        <v>44556</v>
      </c>
      <c r="T10994">
        <v>3994.15</v>
      </c>
      <c r="U10994" s="50">
        <f t="shared" si="1195"/>
        <v>3963.1335483870962</v>
      </c>
      <c r="V10994" s="51">
        <f t="shared" si="1197"/>
        <v>3743.0876164383553</v>
      </c>
      <c r="W10994" s="53">
        <f t="shared" si="1198"/>
        <v>0</v>
      </c>
    </row>
    <row r="10995" spans="17:23" x14ac:dyDescent="0.25">
      <c r="Q10995" s="47">
        <f t="shared" si="1196"/>
        <v>2021</v>
      </c>
      <c r="R10995" s="116" t="str">
        <f t="shared" si="1199"/>
        <v>202112</v>
      </c>
      <c r="S10995" s="117">
        <v>44557</v>
      </c>
      <c r="T10995">
        <v>3994.15</v>
      </c>
      <c r="U10995" s="50">
        <f t="shared" si="1195"/>
        <v>3963.1335483870962</v>
      </c>
      <c r="V10995" s="51">
        <f t="shared" si="1197"/>
        <v>3743.0876164383553</v>
      </c>
      <c r="W10995" s="53">
        <f t="shared" si="1198"/>
        <v>0</v>
      </c>
    </row>
    <row r="10996" spans="17:23" x14ac:dyDescent="0.25">
      <c r="Q10996" s="47">
        <f t="shared" si="1196"/>
        <v>2021</v>
      </c>
      <c r="R10996" s="116" t="str">
        <f t="shared" si="1199"/>
        <v>202112</v>
      </c>
      <c r="S10996" s="117">
        <v>44558</v>
      </c>
      <c r="T10996">
        <v>3989.41</v>
      </c>
      <c r="U10996" s="50">
        <f t="shared" si="1195"/>
        <v>3963.1335483870962</v>
      </c>
      <c r="V10996" s="51">
        <f t="shared" si="1197"/>
        <v>3743.0876164383553</v>
      </c>
      <c r="W10996" s="53">
        <f t="shared" si="1198"/>
        <v>-1.1867356008162799E-3</v>
      </c>
    </row>
    <row r="10997" spans="17:23" x14ac:dyDescent="0.25">
      <c r="Q10997" s="47">
        <f t="shared" si="1196"/>
        <v>2021</v>
      </c>
      <c r="R10997" s="116" t="str">
        <f t="shared" si="1199"/>
        <v>202112</v>
      </c>
      <c r="S10997" s="117">
        <v>44559</v>
      </c>
      <c r="T10997">
        <v>4004</v>
      </c>
      <c r="U10997" s="50">
        <f t="shared" si="1195"/>
        <v>3963.1335483870962</v>
      </c>
      <c r="V10997" s="51">
        <f t="shared" si="1197"/>
        <v>3743.0876164383553</v>
      </c>
      <c r="W10997" s="53">
        <f t="shared" si="1198"/>
        <v>3.6571823903785994E-3</v>
      </c>
    </row>
    <row r="10998" spans="17:23" x14ac:dyDescent="0.25">
      <c r="Q10998" s="47">
        <f t="shared" si="1196"/>
        <v>2021</v>
      </c>
      <c r="R10998" s="116" t="str">
        <f t="shared" si="1199"/>
        <v>202112</v>
      </c>
      <c r="S10998" s="117">
        <v>44560</v>
      </c>
      <c r="T10998">
        <v>4023.68</v>
      </c>
      <c r="U10998" s="50">
        <f t="shared" si="1195"/>
        <v>3963.1335483870962</v>
      </c>
      <c r="V10998" s="51">
        <f t="shared" si="1197"/>
        <v>3743.0876164383553</v>
      </c>
      <c r="W10998" s="53">
        <f t="shared" si="1198"/>
        <v>4.9150849150849663E-3</v>
      </c>
    </row>
    <row r="10999" spans="17:23" x14ac:dyDescent="0.25">
      <c r="Q10999" s="47">
        <f t="shared" si="1196"/>
        <v>2021</v>
      </c>
      <c r="R10999" s="116" t="str">
        <f t="shared" si="1199"/>
        <v>202112</v>
      </c>
      <c r="S10999" s="117">
        <v>44561</v>
      </c>
      <c r="T10999">
        <v>3981.16</v>
      </c>
      <c r="U10999" s="50">
        <f t="shared" si="1195"/>
        <v>3963.1335483870962</v>
      </c>
      <c r="V10999" s="51">
        <f t="shared" si="1197"/>
        <v>3743.0876164383553</v>
      </c>
      <c r="W10999" s="53">
        <f t="shared" si="1198"/>
        <v>-1.0567440750755552E-2</v>
      </c>
    </row>
    <row r="11000" spans="17:23" x14ac:dyDescent="0.25">
      <c r="Q11000" s="47">
        <f t="shared" si="1196"/>
        <v>2022</v>
      </c>
      <c r="R11000" s="116" t="str">
        <f t="shared" si="1199"/>
        <v>20221</v>
      </c>
      <c r="S11000" s="117">
        <v>44562</v>
      </c>
      <c r="T11000">
        <v>3981.16</v>
      </c>
      <c r="U11000" s="50">
        <f t="shared" si="1195"/>
        <v>3999.6161290322589</v>
      </c>
      <c r="V11000" s="51">
        <f t="shared" si="1197"/>
        <v>3959.5295312499998</v>
      </c>
      <c r="W11000" s="53">
        <f t="shared" si="1198"/>
        <v>0</v>
      </c>
    </row>
    <row r="11001" spans="17:23" x14ac:dyDescent="0.25">
      <c r="Q11001" s="47">
        <f t="shared" si="1196"/>
        <v>2022</v>
      </c>
      <c r="R11001" s="116" t="str">
        <f t="shared" si="1199"/>
        <v>20221</v>
      </c>
      <c r="S11001" s="117">
        <v>44563</v>
      </c>
      <c r="T11001">
        <v>3981.16</v>
      </c>
      <c r="U11001" s="50">
        <f t="shared" si="1195"/>
        <v>3999.6161290322589</v>
      </c>
      <c r="V11001" s="51">
        <f t="shared" si="1197"/>
        <v>3959.5295312499998</v>
      </c>
      <c r="W11001" s="53">
        <f t="shared" si="1198"/>
        <v>0</v>
      </c>
    </row>
    <row r="11002" spans="17:23" x14ac:dyDescent="0.25">
      <c r="Q11002" s="47">
        <f t="shared" si="1196"/>
        <v>2022</v>
      </c>
      <c r="R11002" s="116" t="str">
        <f t="shared" si="1199"/>
        <v>20221</v>
      </c>
      <c r="S11002" s="117">
        <v>44564</v>
      </c>
      <c r="T11002">
        <v>3981.16</v>
      </c>
      <c r="U11002" s="50">
        <f t="shared" si="1195"/>
        <v>3999.6161290322589</v>
      </c>
      <c r="V11002" s="51">
        <f t="shared" si="1197"/>
        <v>3959.5295312499998</v>
      </c>
      <c r="W11002" s="53">
        <f t="shared" si="1198"/>
        <v>0</v>
      </c>
    </row>
    <row r="11003" spans="17:23" x14ac:dyDescent="0.25">
      <c r="Q11003" s="47">
        <f t="shared" si="1196"/>
        <v>2022</v>
      </c>
      <c r="R11003" s="116" t="str">
        <f t="shared" si="1199"/>
        <v>20221</v>
      </c>
      <c r="S11003" s="117">
        <v>44565</v>
      </c>
      <c r="T11003">
        <v>4082.75</v>
      </c>
      <c r="U11003" s="50">
        <f t="shared" si="1195"/>
        <v>3999.6161290322589</v>
      </c>
      <c r="V11003" s="51">
        <f t="shared" si="1197"/>
        <v>3959.5295312499998</v>
      </c>
      <c r="W11003" s="53">
        <f t="shared" si="1198"/>
        <v>2.5517688311949227E-2</v>
      </c>
    </row>
    <row r="11004" spans="17:23" x14ac:dyDescent="0.25">
      <c r="Q11004" s="47">
        <f t="shared" si="1196"/>
        <v>2022</v>
      </c>
      <c r="R11004" s="116" t="str">
        <f t="shared" si="1199"/>
        <v>20221</v>
      </c>
      <c r="S11004" s="117">
        <v>44566</v>
      </c>
      <c r="T11004">
        <v>4084.11</v>
      </c>
      <c r="U11004" s="50">
        <f t="shared" si="1195"/>
        <v>3999.6161290322589</v>
      </c>
      <c r="V11004" s="51">
        <f t="shared" si="1197"/>
        <v>3959.5295312499998</v>
      </c>
      <c r="W11004" s="53">
        <f t="shared" si="1198"/>
        <v>3.3310881146286775E-4</v>
      </c>
    </row>
    <row r="11005" spans="17:23" x14ac:dyDescent="0.25">
      <c r="Q11005" s="47">
        <f t="shared" si="1196"/>
        <v>2022</v>
      </c>
      <c r="R11005" s="116" t="str">
        <f t="shared" si="1199"/>
        <v>20221</v>
      </c>
      <c r="S11005" s="117">
        <v>44567</v>
      </c>
      <c r="T11005">
        <v>4042.36</v>
      </c>
      <c r="U11005" s="50">
        <f t="shared" si="1195"/>
        <v>3999.6161290322589</v>
      </c>
      <c r="V11005" s="51">
        <f t="shared" si="1197"/>
        <v>3959.5295312499998</v>
      </c>
      <c r="W11005" s="53">
        <f t="shared" si="1198"/>
        <v>-1.0222545426053609E-2</v>
      </c>
    </row>
    <row r="11006" spans="17:23" x14ac:dyDescent="0.25">
      <c r="Q11006" s="47">
        <f t="shared" si="1196"/>
        <v>2022</v>
      </c>
      <c r="R11006" s="116" t="str">
        <f t="shared" si="1199"/>
        <v>20221</v>
      </c>
      <c r="S11006" s="117">
        <v>44568</v>
      </c>
      <c r="T11006">
        <v>4039.31</v>
      </c>
      <c r="U11006" s="50">
        <f t="shared" si="1195"/>
        <v>3999.6161290322589</v>
      </c>
      <c r="V11006" s="51">
        <f t="shared" si="1197"/>
        <v>3959.5295312499998</v>
      </c>
      <c r="W11006" s="53">
        <f t="shared" si="1198"/>
        <v>-7.5450974183399744E-4</v>
      </c>
    </row>
    <row r="11007" spans="17:23" x14ac:dyDescent="0.25">
      <c r="Q11007" s="47">
        <f t="shared" si="1196"/>
        <v>2022</v>
      </c>
      <c r="R11007" s="116" t="str">
        <f t="shared" si="1199"/>
        <v>20221</v>
      </c>
      <c r="S11007" s="117">
        <v>44569</v>
      </c>
      <c r="T11007">
        <v>4043.46</v>
      </c>
      <c r="U11007" s="50">
        <f t="shared" si="1195"/>
        <v>3999.6161290322589</v>
      </c>
      <c r="V11007" s="51">
        <f t="shared" si="1197"/>
        <v>3959.5295312499998</v>
      </c>
      <c r="W11007" s="53">
        <f t="shared" si="1198"/>
        <v>1.027403195100085E-3</v>
      </c>
    </row>
    <row r="11008" spans="17:23" x14ac:dyDescent="0.25">
      <c r="Q11008" s="47">
        <f t="shared" si="1196"/>
        <v>2022</v>
      </c>
      <c r="R11008" s="116" t="str">
        <f t="shared" si="1199"/>
        <v>20221</v>
      </c>
      <c r="S11008" s="117">
        <v>44570</v>
      </c>
      <c r="T11008">
        <v>4043.46</v>
      </c>
      <c r="U11008" s="50">
        <f t="shared" si="1195"/>
        <v>3999.6161290322589</v>
      </c>
      <c r="V11008" s="51">
        <f t="shared" si="1197"/>
        <v>3959.5295312499998</v>
      </c>
      <c r="W11008" s="53">
        <f t="shared" si="1198"/>
        <v>0</v>
      </c>
    </row>
    <row r="11009" spans="17:23" x14ac:dyDescent="0.25">
      <c r="Q11009" s="47">
        <f t="shared" si="1196"/>
        <v>2022</v>
      </c>
      <c r="R11009" s="116" t="str">
        <f t="shared" si="1199"/>
        <v>20221</v>
      </c>
      <c r="S11009" s="117">
        <v>44571</v>
      </c>
      <c r="T11009">
        <v>4043.46</v>
      </c>
      <c r="U11009" s="50">
        <f t="shared" si="1195"/>
        <v>3999.6161290322589</v>
      </c>
      <c r="V11009" s="51">
        <f t="shared" si="1197"/>
        <v>3959.5295312499998</v>
      </c>
      <c r="W11009" s="53">
        <f t="shared" si="1198"/>
        <v>0</v>
      </c>
    </row>
    <row r="11010" spans="17:23" x14ac:dyDescent="0.25">
      <c r="Q11010" s="47">
        <f t="shared" si="1196"/>
        <v>2022</v>
      </c>
      <c r="R11010" s="116" t="str">
        <f t="shared" si="1199"/>
        <v>20221</v>
      </c>
      <c r="S11010" s="117">
        <v>44572</v>
      </c>
      <c r="T11010">
        <v>4043.46</v>
      </c>
      <c r="U11010" s="50">
        <f t="shared" si="1195"/>
        <v>3999.6161290322589</v>
      </c>
      <c r="V11010" s="51">
        <f t="shared" si="1197"/>
        <v>3959.5295312499998</v>
      </c>
      <c r="W11010" s="53">
        <f t="shared" si="1198"/>
        <v>0</v>
      </c>
    </row>
    <row r="11011" spans="17:23" x14ac:dyDescent="0.25">
      <c r="Q11011" s="47">
        <f t="shared" si="1196"/>
        <v>2022</v>
      </c>
      <c r="R11011" s="116" t="str">
        <f t="shared" si="1199"/>
        <v>20221</v>
      </c>
      <c r="S11011" s="117">
        <v>44573</v>
      </c>
      <c r="T11011">
        <v>4011.65</v>
      </c>
      <c r="U11011" s="50">
        <f t="shared" si="1195"/>
        <v>3999.6161290322589</v>
      </c>
      <c r="V11011" s="51">
        <f t="shared" si="1197"/>
        <v>3959.5295312499998</v>
      </c>
      <c r="W11011" s="53">
        <f t="shared" si="1198"/>
        <v>-7.8670247758108047E-3</v>
      </c>
    </row>
    <row r="11012" spans="17:23" x14ac:dyDescent="0.25">
      <c r="Q11012" s="47">
        <f t="shared" si="1196"/>
        <v>2022</v>
      </c>
      <c r="R11012" s="116" t="str">
        <f t="shared" si="1199"/>
        <v>20221</v>
      </c>
      <c r="S11012" s="117">
        <v>44574</v>
      </c>
      <c r="T11012">
        <v>3970.08</v>
      </c>
      <c r="U11012" s="50">
        <f t="shared" si="1195"/>
        <v>3999.6161290322589</v>
      </c>
      <c r="V11012" s="51">
        <f t="shared" si="1197"/>
        <v>3959.5295312499998</v>
      </c>
      <c r="W11012" s="53">
        <f t="shared" si="1198"/>
        <v>-1.0362319743746351E-2</v>
      </c>
    </row>
    <row r="11013" spans="17:23" x14ac:dyDescent="0.25">
      <c r="Q11013" s="47">
        <f t="shared" si="1196"/>
        <v>2022</v>
      </c>
      <c r="R11013" s="116" t="str">
        <f t="shared" si="1199"/>
        <v>20221</v>
      </c>
      <c r="S11013" s="117">
        <v>44575</v>
      </c>
      <c r="T11013">
        <v>3950.4</v>
      </c>
      <c r="U11013" s="50">
        <f t="shared" si="1195"/>
        <v>3999.6161290322589</v>
      </c>
      <c r="V11013" s="51">
        <f t="shared" si="1197"/>
        <v>3959.5295312499998</v>
      </c>
      <c r="W11013" s="53">
        <f t="shared" si="1198"/>
        <v>-4.9570789505500867E-3</v>
      </c>
    </row>
    <row r="11014" spans="17:23" x14ac:dyDescent="0.25">
      <c r="Q11014" s="47">
        <f t="shared" si="1196"/>
        <v>2022</v>
      </c>
      <c r="R11014" s="116" t="str">
        <f t="shared" si="1199"/>
        <v>20221</v>
      </c>
      <c r="S11014" s="117">
        <v>44576</v>
      </c>
      <c r="T11014">
        <v>3993.65</v>
      </c>
      <c r="U11014" s="50">
        <f t="shared" si="1195"/>
        <v>3999.6161290322589</v>
      </c>
      <c r="V11014" s="51">
        <f t="shared" si="1197"/>
        <v>3959.5295312499998</v>
      </c>
      <c r="W11014" s="53">
        <f t="shared" si="1198"/>
        <v>1.0948258404212208E-2</v>
      </c>
    </row>
    <row r="11015" spans="17:23" x14ac:dyDescent="0.25">
      <c r="Q11015" s="47">
        <f t="shared" si="1196"/>
        <v>2022</v>
      </c>
      <c r="R11015" s="116" t="str">
        <f t="shared" si="1199"/>
        <v>20221</v>
      </c>
      <c r="S11015" s="117">
        <v>44577</v>
      </c>
      <c r="T11015">
        <v>3993.65</v>
      </c>
      <c r="U11015" s="50">
        <f t="shared" ref="U11015:U11062" si="1200">+AVERAGEIF($R$3:$R$12000,R11015,$T$3:$T$12000)</f>
        <v>3999.6161290322589</v>
      </c>
      <c r="V11015" s="51">
        <f t="shared" si="1197"/>
        <v>3959.5295312499998</v>
      </c>
      <c r="W11015" s="53">
        <f t="shared" si="1198"/>
        <v>0</v>
      </c>
    </row>
    <row r="11016" spans="17:23" x14ac:dyDescent="0.25">
      <c r="Q11016" s="47">
        <f t="shared" ref="Q11016:Q11063" si="1201">+YEAR(S11016)</f>
        <v>2022</v>
      </c>
      <c r="R11016" s="116" t="str">
        <f t="shared" si="1199"/>
        <v>20221</v>
      </c>
      <c r="S11016" s="117">
        <v>44578</v>
      </c>
      <c r="T11016">
        <v>3993.65</v>
      </c>
      <c r="U11016" s="50">
        <f t="shared" si="1200"/>
        <v>3999.6161290322589</v>
      </c>
      <c r="V11016" s="51">
        <f t="shared" ref="V11016:V11063" si="1202">+AVERAGEIF($Q$3:$Q$12000,Q11016,$T$3:$T$12000)</f>
        <v>3959.5295312499998</v>
      </c>
      <c r="W11016" s="53">
        <f t="shared" si="1198"/>
        <v>0</v>
      </c>
    </row>
    <row r="11017" spans="17:23" x14ac:dyDescent="0.25">
      <c r="Q11017" s="47">
        <f t="shared" si="1201"/>
        <v>2022</v>
      </c>
      <c r="R11017" s="116" t="str">
        <f t="shared" si="1199"/>
        <v>20221</v>
      </c>
      <c r="S11017" s="117">
        <v>44579</v>
      </c>
      <c r="T11017">
        <v>3993.65</v>
      </c>
      <c r="U11017" s="50">
        <f t="shared" si="1200"/>
        <v>3999.6161290322589</v>
      </c>
      <c r="V11017" s="51">
        <f t="shared" si="1202"/>
        <v>3959.5295312499998</v>
      </c>
      <c r="W11017" s="53">
        <f t="shared" ref="W11017:W11063" si="1203">+T11017/T11016-1</f>
        <v>0</v>
      </c>
    </row>
    <row r="11018" spans="17:23" x14ac:dyDescent="0.25">
      <c r="Q11018" s="47">
        <f t="shared" si="1201"/>
        <v>2022</v>
      </c>
      <c r="R11018" s="116" t="str">
        <f t="shared" si="1199"/>
        <v>20221</v>
      </c>
      <c r="S11018" s="117">
        <v>44580</v>
      </c>
      <c r="T11018">
        <v>4033.37</v>
      </c>
      <c r="U11018" s="50">
        <f t="shared" si="1200"/>
        <v>3999.6161290322589</v>
      </c>
      <c r="V11018" s="51">
        <f t="shared" si="1202"/>
        <v>3959.5295312499998</v>
      </c>
      <c r="W11018" s="53">
        <f t="shared" si="1203"/>
        <v>9.9457889399421351E-3</v>
      </c>
    </row>
    <row r="11019" spans="17:23" x14ac:dyDescent="0.25">
      <c r="Q11019" s="47">
        <f t="shared" si="1201"/>
        <v>2022</v>
      </c>
      <c r="R11019" s="116" t="str">
        <f t="shared" ref="R11019:R11062" si="1204">+YEAR(S11019)&amp;MONTH(S11019)</f>
        <v>20221</v>
      </c>
      <c r="S11019" s="117">
        <v>44581</v>
      </c>
      <c r="T11019">
        <v>4003.95</v>
      </c>
      <c r="U11019" s="50">
        <f t="shared" si="1200"/>
        <v>3999.6161290322589</v>
      </c>
      <c r="V11019" s="51">
        <f t="shared" si="1202"/>
        <v>3959.5295312499998</v>
      </c>
      <c r="W11019" s="53">
        <f t="shared" si="1203"/>
        <v>-7.2941485655915184E-3</v>
      </c>
    </row>
    <row r="11020" spans="17:23" x14ac:dyDescent="0.25">
      <c r="Q11020" s="47">
        <f t="shared" si="1201"/>
        <v>2022</v>
      </c>
      <c r="R11020" s="116" t="str">
        <f t="shared" si="1204"/>
        <v>20221</v>
      </c>
      <c r="S11020" s="117">
        <v>44582</v>
      </c>
      <c r="T11020">
        <v>3980.8</v>
      </c>
      <c r="U11020" s="50">
        <f t="shared" si="1200"/>
        <v>3999.6161290322589</v>
      </c>
      <c r="V11020" s="51">
        <f t="shared" si="1202"/>
        <v>3959.5295312499998</v>
      </c>
      <c r="W11020" s="53">
        <f t="shared" si="1203"/>
        <v>-5.7817904818990851E-3</v>
      </c>
    </row>
    <row r="11021" spans="17:23" x14ac:dyDescent="0.25">
      <c r="Q11021" s="47">
        <f t="shared" si="1201"/>
        <v>2022</v>
      </c>
      <c r="R11021" s="116" t="str">
        <f t="shared" si="1204"/>
        <v>20221</v>
      </c>
      <c r="S11021" s="117">
        <v>44583</v>
      </c>
      <c r="T11021">
        <v>3964.3</v>
      </c>
      <c r="U11021" s="50">
        <f t="shared" si="1200"/>
        <v>3999.6161290322589</v>
      </c>
      <c r="V11021" s="51">
        <f t="shared" si="1202"/>
        <v>3959.5295312499998</v>
      </c>
      <c r="W11021" s="53">
        <f t="shared" si="1203"/>
        <v>-4.1448954983922537E-3</v>
      </c>
    </row>
    <row r="11022" spans="17:23" x14ac:dyDescent="0.25">
      <c r="Q11022" s="47">
        <f t="shared" si="1201"/>
        <v>2022</v>
      </c>
      <c r="R11022" s="116" t="str">
        <f t="shared" si="1204"/>
        <v>20221</v>
      </c>
      <c r="S11022" s="117">
        <v>44584</v>
      </c>
      <c r="T11022">
        <v>3964.3</v>
      </c>
      <c r="U11022" s="50">
        <f t="shared" si="1200"/>
        <v>3999.6161290322589</v>
      </c>
      <c r="V11022" s="51">
        <f t="shared" si="1202"/>
        <v>3959.5295312499998</v>
      </c>
      <c r="W11022" s="53">
        <f t="shared" si="1203"/>
        <v>0</v>
      </c>
    </row>
    <row r="11023" spans="17:23" x14ac:dyDescent="0.25">
      <c r="Q11023" s="47">
        <f t="shared" si="1201"/>
        <v>2022</v>
      </c>
      <c r="R11023" s="116" t="str">
        <f t="shared" si="1204"/>
        <v>20221</v>
      </c>
      <c r="S11023" s="117">
        <v>44585</v>
      </c>
      <c r="T11023">
        <v>3964.3</v>
      </c>
      <c r="U11023" s="50">
        <f t="shared" si="1200"/>
        <v>3999.6161290322589</v>
      </c>
      <c r="V11023" s="51">
        <f t="shared" si="1202"/>
        <v>3959.5295312499998</v>
      </c>
      <c r="W11023" s="53">
        <f t="shared" si="1203"/>
        <v>0</v>
      </c>
    </row>
    <row r="11024" spans="17:23" x14ac:dyDescent="0.25">
      <c r="Q11024" s="47">
        <f t="shared" si="1201"/>
        <v>2022</v>
      </c>
      <c r="R11024" s="116" t="str">
        <f t="shared" si="1204"/>
        <v>20221</v>
      </c>
      <c r="S11024" s="117">
        <v>44586</v>
      </c>
      <c r="T11024">
        <v>3977.51</v>
      </c>
      <c r="U11024" s="50">
        <f t="shared" si="1200"/>
        <v>3999.6161290322589</v>
      </c>
      <c r="V11024" s="51">
        <f t="shared" si="1202"/>
        <v>3959.5295312499998</v>
      </c>
      <c r="W11024" s="53">
        <f t="shared" si="1203"/>
        <v>3.3322402441793297E-3</v>
      </c>
    </row>
    <row r="11025" spans="17:23" x14ac:dyDescent="0.25">
      <c r="Q11025" s="47">
        <f t="shared" si="1201"/>
        <v>2022</v>
      </c>
      <c r="R11025" s="116" t="str">
        <f t="shared" si="1204"/>
        <v>20221</v>
      </c>
      <c r="S11025" s="117">
        <v>44587</v>
      </c>
      <c r="T11025">
        <v>3987.32</v>
      </c>
      <c r="U11025" s="50">
        <f t="shared" si="1200"/>
        <v>3999.6161290322589</v>
      </c>
      <c r="V11025" s="51">
        <f t="shared" si="1202"/>
        <v>3959.5295312499998</v>
      </c>
      <c r="W11025" s="53">
        <f t="shared" si="1203"/>
        <v>2.466367149296822E-3</v>
      </c>
    </row>
    <row r="11026" spans="17:23" x14ac:dyDescent="0.25">
      <c r="Q11026" s="47">
        <f t="shared" si="1201"/>
        <v>2022</v>
      </c>
      <c r="R11026" s="116" t="str">
        <f t="shared" si="1204"/>
        <v>20221</v>
      </c>
      <c r="S11026" s="117">
        <v>44588</v>
      </c>
      <c r="T11026">
        <v>3947.83</v>
      </c>
      <c r="U11026" s="50">
        <f t="shared" si="1200"/>
        <v>3999.6161290322589</v>
      </c>
      <c r="V11026" s="51">
        <f t="shared" si="1202"/>
        <v>3959.5295312499998</v>
      </c>
      <c r="W11026" s="53">
        <f t="shared" si="1203"/>
        <v>-9.9038953482539771E-3</v>
      </c>
    </row>
    <row r="11027" spans="17:23" x14ac:dyDescent="0.25">
      <c r="Q11027" s="47">
        <f t="shared" si="1201"/>
        <v>2022</v>
      </c>
      <c r="R11027" s="116" t="str">
        <f t="shared" si="1204"/>
        <v>20221</v>
      </c>
      <c r="S11027" s="117">
        <v>44589</v>
      </c>
      <c r="T11027">
        <v>3944.04</v>
      </c>
      <c r="U11027" s="50">
        <f t="shared" si="1200"/>
        <v>3999.6161290322589</v>
      </c>
      <c r="V11027" s="51">
        <f t="shared" si="1202"/>
        <v>3959.5295312499998</v>
      </c>
      <c r="W11027" s="53">
        <f t="shared" si="1203"/>
        <v>-9.6002107486892196E-4</v>
      </c>
    </row>
    <row r="11028" spans="17:23" x14ac:dyDescent="0.25">
      <c r="Q11028" s="47">
        <f t="shared" si="1201"/>
        <v>2022</v>
      </c>
      <c r="R11028" s="116" t="str">
        <f t="shared" si="1204"/>
        <v>20221</v>
      </c>
      <c r="S11028" s="117">
        <v>44590</v>
      </c>
      <c r="T11028">
        <v>3982.6</v>
      </c>
      <c r="U11028" s="50">
        <f t="shared" si="1200"/>
        <v>3999.6161290322589</v>
      </c>
      <c r="V11028" s="51">
        <f t="shared" si="1202"/>
        <v>3959.5295312499998</v>
      </c>
      <c r="W11028" s="53">
        <f t="shared" si="1203"/>
        <v>9.7767771117940327E-3</v>
      </c>
    </row>
    <row r="11029" spans="17:23" x14ac:dyDescent="0.25">
      <c r="Q11029" s="47">
        <f t="shared" si="1201"/>
        <v>2022</v>
      </c>
      <c r="R11029" s="116" t="str">
        <f t="shared" si="1204"/>
        <v>20221</v>
      </c>
      <c r="S11029" s="117">
        <v>44591</v>
      </c>
      <c r="T11029">
        <v>3982.6</v>
      </c>
      <c r="U11029" s="50">
        <f t="shared" si="1200"/>
        <v>3999.6161290322589</v>
      </c>
      <c r="V11029" s="51">
        <f t="shared" si="1202"/>
        <v>3959.5295312499998</v>
      </c>
      <c r="W11029" s="53">
        <f t="shared" si="1203"/>
        <v>0</v>
      </c>
    </row>
    <row r="11030" spans="17:23" x14ac:dyDescent="0.25">
      <c r="Q11030" s="47">
        <f t="shared" si="1201"/>
        <v>2022</v>
      </c>
      <c r="R11030" s="116" t="str">
        <f t="shared" si="1204"/>
        <v>20221</v>
      </c>
      <c r="S11030" s="117">
        <v>44592</v>
      </c>
      <c r="T11030">
        <v>3982.6</v>
      </c>
      <c r="U11030" s="50">
        <f t="shared" si="1200"/>
        <v>3999.6161290322589</v>
      </c>
      <c r="V11030" s="51">
        <f t="shared" si="1202"/>
        <v>3959.5295312499998</v>
      </c>
      <c r="W11030" s="53">
        <f t="shared" si="1203"/>
        <v>0</v>
      </c>
    </row>
    <row r="11031" spans="17:23" x14ac:dyDescent="0.25">
      <c r="Q11031" s="47">
        <f t="shared" si="1201"/>
        <v>2022</v>
      </c>
      <c r="R11031" s="116" t="str">
        <f t="shared" si="1204"/>
        <v>20222</v>
      </c>
      <c r="S11031" s="117">
        <v>44593</v>
      </c>
      <c r="T11031">
        <v>3942.73</v>
      </c>
      <c r="U11031" s="50">
        <f t="shared" si="1200"/>
        <v>3935.835714285713</v>
      </c>
      <c r="V11031" s="51">
        <f t="shared" si="1202"/>
        <v>3959.5295312499998</v>
      </c>
      <c r="W11031" s="53">
        <f t="shared" si="1203"/>
        <v>-1.0011048059056837E-2</v>
      </c>
    </row>
    <row r="11032" spans="17:23" x14ac:dyDescent="0.25">
      <c r="Q11032" s="47">
        <f t="shared" si="1201"/>
        <v>2022</v>
      </c>
      <c r="R11032" s="116" t="str">
        <f t="shared" si="1204"/>
        <v>20222</v>
      </c>
      <c r="S11032" s="117">
        <v>44594</v>
      </c>
      <c r="T11032">
        <v>3923.61</v>
      </c>
      <c r="U11032" s="50">
        <f t="shared" si="1200"/>
        <v>3935.835714285713</v>
      </c>
      <c r="V11032" s="51">
        <f t="shared" si="1202"/>
        <v>3959.5295312499998</v>
      </c>
      <c r="W11032" s="53">
        <f t="shared" si="1203"/>
        <v>-4.8494317389219388E-3</v>
      </c>
    </row>
    <row r="11033" spans="17:23" x14ac:dyDescent="0.25">
      <c r="Q11033" s="47">
        <f t="shared" si="1201"/>
        <v>2022</v>
      </c>
      <c r="R11033" s="116" t="str">
        <f t="shared" si="1204"/>
        <v>20222</v>
      </c>
      <c r="S11033" s="117">
        <v>44595</v>
      </c>
      <c r="T11033">
        <v>3928.05</v>
      </c>
      <c r="U11033" s="50">
        <f t="shared" si="1200"/>
        <v>3935.835714285713</v>
      </c>
      <c r="V11033" s="51">
        <f t="shared" si="1202"/>
        <v>3959.5295312499998</v>
      </c>
      <c r="W11033" s="53">
        <f t="shared" si="1203"/>
        <v>1.1316109399253094E-3</v>
      </c>
    </row>
    <row r="11034" spans="17:23" x14ac:dyDescent="0.25">
      <c r="Q11034" s="47">
        <f t="shared" si="1201"/>
        <v>2022</v>
      </c>
      <c r="R11034" s="116" t="str">
        <f t="shared" si="1204"/>
        <v>20222</v>
      </c>
      <c r="S11034" s="117">
        <v>44596</v>
      </c>
      <c r="T11034">
        <v>3951.96</v>
      </c>
      <c r="U11034" s="50">
        <f t="shared" si="1200"/>
        <v>3935.835714285713</v>
      </c>
      <c r="V11034" s="51">
        <f t="shared" si="1202"/>
        <v>3959.5295312499998</v>
      </c>
      <c r="W11034" s="53">
        <f t="shared" si="1203"/>
        <v>6.0869897277273655E-3</v>
      </c>
    </row>
    <row r="11035" spans="17:23" x14ac:dyDescent="0.25">
      <c r="Q11035" s="47">
        <f t="shared" si="1201"/>
        <v>2022</v>
      </c>
      <c r="R11035" s="116" t="str">
        <f t="shared" si="1204"/>
        <v>20222</v>
      </c>
      <c r="S11035" s="117">
        <v>44597</v>
      </c>
      <c r="T11035">
        <v>3962.68</v>
      </c>
      <c r="U11035" s="50">
        <f t="shared" si="1200"/>
        <v>3935.835714285713</v>
      </c>
      <c r="V11035" s="51">
        <f t="shared" si="1202"/>
        <v>3959.5295312499998</v>
      </c>
      <c r="W11035" s="53">
        <f t="shared" si="1203"/>
        <v>2.7125780625310014E-3</v>
      </c>
    </row>
    <row r="11036" spans="17:23" x14ac:dyDescent="0.25">
      <c r="Q11036" s="47">
        <f t="shared" si="1201"/>
        <v>2022</v>
      </c>
      <c r="R11036" s="116" t="str">
        <f t="shared" si="1204"/>
        <v>20222</v>
      </c>
      <c r="S11036" s="117">
        <v>44598</v>
      </c>
      <c r="T11036">
        <v>3962.68</v>
      </c>
      <c r="U11036" s="50">
        <f t="shared" si="1200"/>
        <v>3935.835714285713</v>
      </c>
      <c r="V11036" s="51">
        <f t="shared" si="1202"/>
        <v>3959.5295312499998</v>
      </c>
      <c r="W11036" s="53">
        <f t="shared" si="1203"/>
        <v>0</v>
      </c>
    </row>
    <row r="11037" spans="17:23" x14ac:dyDescent="0.25">
      <c r="Q11037" s="47">
        <f t="shared" si="1201"/>
        <v>2022</v>
      </c>
      <c r="R11037" s="116" t="str">
        <f t="shared" si="1204"/>
        <v>20222</v>
      </c>
      <c r="S11037" s="117">
        <v>44599</v>
      </c>
      <c r="T11037">
        <v>3962.68</v>
      </c>
      <c r="U11037" s="50">
        <f t="shared" si="1200"/>
        <v>3935.835714285713</v>
      </c>
      <c r="V11037" s="51">
        <f t="shared" si="1202"/>
        <v>3959.5295312499998</v>
      </c>
      <c r="W11037" s="53">
        <f t="shared" si="1203"/>
        <v>0</v>
      </c>
    </row>
    <row r="11038" spans="17:23" x14ac:dyDescent="0.25">
      <c r="Q11038" s="47">
        <f t="shared" si="1201"/>
        <v>2022</v>
      </c>
      <c r="R11038" s="116" t="str">
        <f t="shared" si="1204"/>
        <v>20222</v>
      </c>
      <c r="S11038" s="117">
        <v>44600</v>
      </c>
      <c r="T11038">
        <v>3963.84</v>
      </c>
      <c r="U11038" s="50">
        <f t="shared" si="1200"/>
        <v>3935.835714285713</v>
      </c>
      <c r="V11038" s="51">
        <f t="shared" si="1202"/>
        <v>3959.5295312499998</v>
      </c>
      <c r="W11038" s="53">
        <f t="shared" si="1203"/>
        <v>2.927311819274081E-4</v>
      </c>
    </row>
    <row r="11039" spans="17:23" x14ac:dyDescent="0.25">
      <c r="Q11039" s="47">
        <f t="shared" si="1201"/>
        <v>2022</v>
      </c>
      <c r="R11039" s="116" t="str">
        <f t="shared" si="1204"/>
        <v>20222</v>
      </c>
      <c r="S11039" s="117">
        <v>44601</v>
      </c>
      <c r="T11039">
        <v>3965.41</v>
      </c>
      <c r="U11039" s="50">
        <f t="shared" si="1200"/>
        <v>3935.835714285713</v>
      </c>
      <c r="V11039" s="51">
        <f t="shared" si="1202"/>
        <v>3959.5295312499998</v>
      </c>
      <c r="W11039" s="53">
        <f t="shared" si="1203"/>
        <v>3.9608056833762006E-4</v>
      </c>
    </row>
    <row r="11040" spans="17:23" x14ac:dyDescent="0.25">
      <c r="Q11040" s="47">
        <f t="shared" si="1201"/>
        <v>2022</v>
      </c>
      <c r="R11040" s="116" t="str">
        <f t="shared" si="1204"/>
        <v>20222</v>
      </c>
      <c r="S11040" s="117">
        <v>44602</v>
      </c>
      <c r="T11040">
        <v>3939.31</v>
      </c>
      <c r="U11040" s="50">
        <f t="shared" si="1200"/>
        <v>3935.835714285713</v>
      </c>
      <c r="V11040" s="51">
        <f t="shared" si="1202"/>
        <v>3959.5295312499998</v>
      </c>
      <c r="W11040" s="53">
        <f t="shared" si="1203"/>
        <v>-6.5819171283675315E-3</v>
      </c>
    </row>
    <row r="11041" spans="17:23" x14ac:dyDescent="0.25">
      <c r="Q11041" s="47">
        <f t="shared" si="1201"/>
        <v>2022</v>
      </c>
      <c r="R11041" s="116" t="str">
        <f t="shared" si="1204"/>
        <v>20222</v>
      </c>
      <c r="S11041" s="117">
        <v>44603</v>
      </c>
      <c r="T11041">
        <v>3917.75</v>
      </c>
      <c r="U11041" s="50">
        <f t="shared" si="1200"/>
        <v>3935.835714285713</v>
      </c>
      <c r="V11041" s="51">
        <f t="shared" si="1202"/>
        <v>3959.5295312499998</v>
      </c>
      <c r="W11041" s="53">
        <f t="shared" si="1203"/>
        <v>-5.4730396947688664E-3</v>
      </c>
    </row>
    <row r="11042" spans="17:23" x14ac:dyDescent="0.25">
      <c r="Q11042" s="47">
        <f t="shared" si="1201"/>
        <v>2022</v>
      </c>
      <c r="R11042" s="116" t="str">
        <f t="shared" si="1204"/>
        <v>20222</v>
      </c>
      <c r="S11042" s="117">
        <v>44604</v>
      </c>
      <c r="T11042">
        <v>3917.52</v>
      </c>
      <c r="U11042" s="50">
        <f t="shared" si="1200"/>
        <v>3935.835714285713</v>
      </c>
      <c r="V11042" s="51">
        <f t="shared" si="1202"/>
        <v>3959.5295312499998</v>
      </c>
      <c r="W11042" s="53">
        <f t="shared" si="1203"/>
        <v>-5.870716610301141E-5</v>
      </c>
    </row>
    <row r="11043" spans="17:23" x14ac:dyDescent="0.25">
      <c r="Q11043" s="47">
        <f t="shared" si="1201"/>
        <v>2022</v>
      </c>
      <c r="R11043" s="116" t="str">
        <f t="shared" si="1204"/>
        <v>20222</v>
      </c>
      <c r="S11043" s="117">
        <v>44605</v>
      </c>
      <c r="T11043">
        <v>3917.52</v>
      </c>
      <c r="U11043" s="50">
        <f t="shared" si="1200"/>
        <v>3935.835714285713</v>
      </c>
      <c r="V11043" s="51">
        <f t="shared" si="1202"/>
        <v>3959.5295312499998</v>
      </c>
      <c r="W11043" s="53">
        <f t="shared" si="1203"/>
        <v>0</v>
      </c>
    </row>
    <row r="11044" spans="17:23" x14ac:dyDescent="0.25">
      <c r="Q11044" s="47">
        <f t="shared" si="1201"/>
        <v>2022</v>
      </c>
      <c r="R11044" s="116" t="str">
        <f t="shared" si="1204"/>
        <v>20222</v>
      </c>
      <c r="S11044" s="117">
        <v>44606</v>
      </c>
      <c r="T11044">
        <v>3917.52</v>
      </c>
      <c r="U11044" s="50">
        <f t="shared" si="1200"/>
        <v>3935.835714285713</v>
      </c>
      <c r="V11044" s="51">
        <f t="shared" si="1202"/>
        <v>3959.5295312499998</v>
      </c>
      <c r="W11044" s="53">
        <f t="shared" si="1203"/>
        <v>0</v>
      </c>
    </row>
    <row r="11045" spans="17:23" x14ac:dyDescent="0.25">
      <c r="Q11045" s="47">
        <f t="shared" si="1201"/>
        <v>2022</v>
      </c>
      <c r="R11045" s="116" t="str">
        <f t="shared" si="1204"/>
        <v>20222</v>
      </c>
      <c r="S11045" s="117">
        <v>44607</v>
      </c>
      <c r="T11045">
        <v>3938.97</v>
      </c>
      <c r="U11045" s="50">
        <f t="shared" si="1200"/>
        <v>3935.835714285713</v>
      </c>
      <c r="V11045" s="51">
        <f t="shared" si="1202"/>
        <v>3959.5295312499998</v>
      </c>
      <c r="W11045" s="53">
        <f t="shared" si="1203"/>
        <v>5.4754028058567883E-3</v>
      </c>
    </row>
    <row r="11046" spans="17:23" x14ac:dyDescent="0.25">
      <c r="Q11046" s="47">
        <f t="shared" si="1201"/>
        <v>2022</v>
      </c>
      <c r="R11046" s="116" t="str">
        <f t="shared" si="1204"/>
        <v>20222</v>
      </c>
      <c r="S11046" s="117">
        <v>44608</v>
      </c>
      <c r="T11046">
        <v>3946.88</v>
      </c>
      <c r="U11046" s="50">
        <f t="shared" si="1200"/>
        <v>3935.835714285713</v>
      </c>
      <c r="V11046" s="51">
        <f t="shared" si="1202"/>
        <v>3959.5295312499998</v>
      </c>
      <c r="W11046" s="53">
        <f t="shared" si="1203"/>
        <v>2.0081391835937712E-3</v>
      </c>
    </row>
    <row r="11047" spans="17:23" x14ac:dyDescent="0.25">
      <c r="Q11047" s="47">
        <f t="shared" si="1201"/>
        <v>2022</v>
      </c>
      <c r="R11047" s="116" t="str">
        <f t="shared" si="1204"/>
        <v>20222</v>
      </c>
      <c r="S11047" s="117">
        <v>44609</v>
      </c>
      <c r="T11047">
        <v>3963.72</v>
      </c>
      <c r="U11047" s="50">
        <f t="shared" si="1200"/>
        <v>3935.835714285713</v>
      </c>
      <c r="V11047" s="51">
        <f t="shared" si="1202"/>
        <v>3959.5295312499998</v>
      </c>
      <c r="W11047" s="53">
        <f t="shared" si="1203"/>
        <v>4.266661261553395E-3</v>
      </c>
    </row>
    <row r="11048" spans="17:23" x14ac:dyDescent="0.25">
      <c r="Q11048" s="47">
        <f t="shared" si="1201"/>
        <v>2022</v>
      </c>
      <c r="R11048" s="116" t="str">
        <f t="shared" si="1204"/>
        <v>20222</v>
      </c>
      <c r="S11048" s="117">
        <v>44610</v>
      </c>
      <c r="T11048">
        <v>3953.26</v>
      </c>
      <c r="U11048" s="50">
        <f t="shared" si="1200"/>
        <v>3935.835714285713</v>
      </c>
      <c r="V11048" s="51">
        <f t="shared" si="1202"/>
        <v>3959.5295312499998</v>
      </c>
      <c r="W11048" s="53">
        <f t="shared" si="1203"/>
        <v>-2.6389351417354101E-3</v>
      </c>
    </row>
    <row r="11049" spans="17:23" x14ac:dyDescent="0.25">
      <c r="Q11049" s="47">
        <f t="shared" si="1201"/>
        <v>2022</v>
      </c>
      <c r="R11049" s="116" t="str">
        <f t="shared" si="1204"/>
        <v>20222</v>
      </c>
      <c r="S11049" s="117">
        <v>44611</v>
      </c>
      <c r="T11049">
        <v>3927.25</v>
      </c>
      <c r="U11049" s="50">
        <f t="shared" si="1200"/>
        <v>3935.835714285713</v>
      </c>
      <c r="V11049" s="51">
        <f t="shared" si="1202"/>
        <v>3959.5295312499998</v>
      </c>
      <c r="W11049" s="53">
        <f t="shared" si="1203"/>
        <v>-6.5793800559538207E-3</v>
      </c>
    </row>
    <row r="11050" spans="17:23" x14ac:dyDescent="0.25">
      <c r="Q11050" s="47">
        <f t="shared" si="1201"/>
        <v>2022</v>
      </c>
      <c r="R11050" s="116" t="str">
        <f t="shared" si="1204"/>
        <v>20222</v>
      </c>
      <c r="S11050" s="117">
        <v>44612</v>
      </c>
      <c r="T11050">
        <v>3927.25</v>
      </c>
      <c r="U11050" s="50">
        <f t="shared" si="1200"/>
        <v>3935.835714285713</v>
      </c>
      <c r="V11050" s="51">
        <f t="shared" si="1202"/>
        <v>3959.5295312499998</v>
      </c>
      <c r="W11050" s="53">
        <f t="shared" si="1203"/>
        <v>0</v>
      </c>
    </row>
    <row r="11051" spans="17:23" x14ac:dyDescent="0.25">
      <c r="Q11051" s="47">
        <f t="shared" si="1201"/>
        <v>2022</v>
      </c>
      <c r="R11051" s="116" t="str">
        <f t="shared" si="1204"/>
        <v>20222</v>
      </c>
      <c r="S11051" s="117">
        <v>44613</v>
      </c>
      <c r="T11051">
        <v>3927.25</v>
      </c>
      <c r="U11051" s="50">
        <f t="shared" si="1200"/>
        <v>3935.835714285713</v>
      </c>
      <c r="V11051" s="51">
        <f t="shared" si="1202"/>
        <v>3959.5295312499998</v>
      </c>
      <c r="W11051" s="53">
        <f t="shared" si="1203"/>
        <v>0</v>
      </c>
    </row>
    <row r="11052" spans="17:23" x14ac:dyDescent="0.25">
      <c r="Q11052" s="47">
        <f t="shared" si="1201"/>
        <v>2022</v>
      </c>
      <c r="R11052" s="116" t="str">
        <f t="shared" si="1204"/>
        <v>20222</v>
      </c>
      <c r="S11052" s="117">
        <v>44614</v>
      </c>
      <c r="T11052">
        <v>3927.25</v>
      </c>
      <c r="U11052" s="50">
        <f t="shared" si="1200"/>
        <v>3935.835714285713</v>
      </c>
      <c r="V11052" s="51">
        <f t="shared" si="1202"/>
        <v>3959.5295312499998</v>
      </c>
      <c r="W11052" s="53">
        <f t="shared" si="1203"/>
        <v>0</v>
      </c>
    </row>
    <row r="11053" spans="17:23" x14ac:dyDescent="0.25">
      <c r="Q11053" s="47">
        <f t="shared" si="1201"/>
        <v>2022</v>
      </c>
      <c r="R11053" s="116" t="str">
        <f t="shared" si="1204"/>
        <v>20222</v>
      </c>
      <c r="S11053" s="117">
        <v>44615</v>
      </c>
      <c r="T11053">
        <v>3932.4</v>
      </c>
      <c r="U11053" s="50">
        <f t="shared" si="1200"/>
        <v>3935.835714285713</v>
      </c>
      <c r="V11053" s="51">
        <f t="shared" si="1202"/>
        <v>3959.5295312499998</v>
      </c>
      <c r="W11053" s="53">
        <f t="shared" si="1203"/>
        <v>1.3113501814245865E-3</v>
      </c>
    </row>
    <row r="11054" spans="17:23" x14ac:dyDescent="0.25">
      <c r="Q11054" s="47">
        <f t="shared" si="1201"/>
        <v>2022</v>
      </c>
      <c r="R11054" s="116" t="str">
        <f t="shared" si="1204"/>
        <v>20222</v>
      </c>
      <c r="S11054" s="117">
        <v>44616</v>
      </c>
      <c r="T11054">
        <v>3913.79</v>
      </c>
      <c r="U11054" s="50">
        <f t="shared" si="1200"/>
        <v>3935.835714285713</v>
      </c>
      <c r="V11054" s="51">
        <f t="shared" si="1202"/>
        <v>3959.5295312499998</v>
      </c>
      <c r="W11054" s="53">
        <f t="shared" si="1203"/>
        <v>-4.7324788932967543E-3</v>
      </c>
    </row>
    <row r="11055" spans="17:23" x14ac:dyDescent="0.25">
      <c r="Q11055" s="47">
        <f t="shared" si="1201"/>
        <v>2022</v>
      </c>
      <c r="R11055" s="116" t="str">
        <f t="shared" si="1204"/>
        <v>20222</v>
      </c>
      <c r="S11055" s="117">
        <v>44617</v>
      </c>
      <c r="T11055">
        <v>3940.2</v>
      </c>
      <c r="U11055" s="50">
        <f t="shared" si="1200"/>
        <v>3935.835714285713</v>
      </c>
      <c r="V11055" s="51">
        <f t="shared" si="1202"/>
        <v>3959.5295312499998</v>
      </c>
      <c r="W11055" s="53">
        <f t="shared" si="1203"/>
        <v>6.7479348662038419E-3</v>
      </c>
    </row>
    <row r="11056" spans="17:23" x14ac:dyDescent="0.25">
      <c r="Q11056" s="47">
        <f t="shared" si="1201"/>
        <v>2022</v>
      </c>
      <c r="R11056" s="116" t="str">
        <f t="shared" si="1204"/>
        <v>20222</v>
      </c>
      <c r="S11056" s="117">
        <v>44618</v>
      </c>
      <c r="T11056">
        <v>3910.64</v>
      </c>
      <c r="U11056" s="50">
        <f t="shared" si="1200"/>
        <v>3935.835714285713</v>
      </c>
      <c r="V11056" s="51">
        <f t="shared" si="1202"/>
        <v>3959.5295312499998</v>
      </c>
      <c r="W11056" s="53">
        <f t="shared" si="1203"/>
        <v>-7.502157250900976E-3</v>
      </c>
    </row>
    <row r="11057" spans="17:23" x14ac:dyDescent="0.25">
      <c r="Q11057" s="47">
        <f t="shared" si="1201"/>
        <v>2022</v>
      </c>
      <c r="R11057" s="116" t="str">
        <f t="shared" si="1204"/>
        <v>20222</v>
      </c>
      <c r="S11057" s="117">
        <v>44619</v>
      </c>
      <c r="T11057">
        <v>3910.64</v>
      </c>
      <c r="U11057" s="50">
        <f t="shared" si="1200"/>
        <v>3935.835714285713</v>
      </c>
      <c r="V11057" s="51">
        <f t="shared" si="1202"/>
        <v>3959.5295312499998</v>
      </c>
      <c r="W11057" s="53">
        <f t="shared" si="1203"/>
        <v>0</v>
      </c>
    </row>
    <row r="11058" spans="17:23" x14ac:dyDescent="0.25">
      <c r="Q11058" s="47">
        <f t="shared" si="1201"/>
        <v>2022</v>
      </c>
      <c r="R11058" s="116" t="str">
        <f t="shared" si="1204"/>
        <v>20222</v>
      </c>
      <c r="S11058" s="117">
        <v>44620</v>
      </c>
      <c r="T11058">
        <v>3910.64</v>
      </c>
      <c r="U11058" s="50">
        <f t="shared" si="1200"/>
        <v>3935.835714285713</v>
      </c>
      <c r="V11058" s="51">
        <f t="shared" si="1202"/>
        <v>3959.5295312499998</v>
      </c>
      <c r="W11058" s="53">
        <f t="shared" si="1203"/>
        <v>0</v>
      </c>
    </row>
    <row r="11059" spans="17:23" x14ac:dyDescent="0.25">
      <c r="Q11059" s="47">
        <f t="shared" si="1201"/>
        <v>2022</v>
      </c>
      <c r="R11059" s="116" t="str">
        <f t="shared" si="1204"/>
        <v>20223</v>
      </c>
      <c r="S11059" s="117">
        <v>44621</v>
      </c>
      <c r="T11059">
        <v>3910.28</v>
      </c>
      <c r="U11059" s="50">
        <f t="shared" si="1200"/>
        <v>3843.6779999999999</v>
      </c>
      <c r="V11059" s="51">
        <f t="shared" si="1202"/>
        <v>3959.5295312499998</v>
      </c>
      <c r="W11059" s="53">
        <f t="shared" si="1203"/>
        <v>-9.2056543174456884E-5</v>
      </c>
    </row>
    <row r="11060" spans="17:23" x14ac:dyDescent="0.25">
      <c r="Q11060" s="47">
        <f t="shared" si="1201"/>
        <v>2022</v>
      </c>
      <c r="R11060" s="116" t="str">
        <f t="shared" si="1204"/>
        <v>20223</v>
      </c>
      <c r="S11060" s="117">
        <v>44622</v>
      </c>
      <c r="T11060">
        <v>3901.62</v>
      </c>
      <c r="U11060" s="50">
        <f t="shared" si="1200"/>
        <v>3843.6779999999999</v>
      </c>
      <c r="V11060" s="51">
        <f t="shared" si="1202"/>
        <v>3959.5295312499998</v>
      </c>
      <c r="W11060" s="53">
        <f t="shared" si="1203"/>
        <v>-2.2146751639269269E-3</v>
      </c>
    </row>
    <row r="11061" spans="17:23" x14ac:dyDescent="0.25">
      <c r="Q11061" s="47">
        <f t="shared" si="1201"/>
        <v>2022</v>
      </c>
      <c r="R11061" s="116" t="str">
        <f t="shared" si="1204"/>
        <v>20223</v>
      </c>
      <c r="S11061" s="117">
        <v>44623</v>
      </c>
      <c r="T11061">
        <v>3862.95</v>
      </c>
      <c r="U11061" s="50">
        <f t="shared" si="1200"/>
        <v>3843.6779999999999</v>
      </c>
      <c r="V11061" s="51">
        <f t="shared" si="1202"/>
        <v>3959.5295312499998</v>
      </c>
      <c r="W11061" s="53">
        <f t="shared" si="1203"/>
        <v>-9.9112676272933298E-3</v>
      </c>
    </row>
    <row r="11062" spans="17:23" x14ac:dyDescent="0.25">
      <c r="Q11062" s="47">
        <f t="shared" si="1201"/>
        <v>2022</v>
      </c>
      <c r="R11062" s="116" t="str">
        <f t="shared" si="1204"/>
        <v>20223</v>
      </c>
      <c r="S11062" s="117">
        <v>44624</v>
      </c>
      <c r="T11062">
        <v>3771.77</v>
      </c>
      <c r="U11062" s="50">
        <f t="shared" si="1200"/>
        <v>3843.6779999999999</v>
      </c>
      <c r="V11062" s="51">
        <f t="shared" si="1202"/>
        <v>3959.5295312499998</v>
      </c>
      <c r="W11062" s="53">
        <f t="shared" si="1203"/>
        <v>-2.3603722543651839E-2</v>
      </c>
    </row>
    <row r="11063" spans="17:23" x14ac:dyDescent="0.25">
      <c r="Q11063" s="47">
        <f t="shared" si="1201"/>
        <v>2022</v>
      </c>
      <c r="R11063" s="116" t="str">
        <f t="shared" ref="R11063" si="1205">+YEAR(S11063)&amp;MONTH(S11063)</f>
        <v>20223</v>
      </c>
      <c r="S11063" s="117">
        <v>44624</v>
      </c>
      <c r="T11063">
        <v>3771.77</v>
      </c>
      <c r="U11063" s="50">
        <f>+AVERAGEIF($R$3:$R$12000,R11063,$T$3:$T$12000)</f>
        <v>3843.6779999999999</v>
      </c>
      <c r="V11063" s="51">
        <f t="shared" si="1202"/>
        <v>3959.5295312499998</v>
      </c>
      <c r="W11063" s="53">
        <f t="shared" si="1203"/>
        <v>0</v>
      </c>
    </row>
    <row r="14122" spans="5:5" x14ac:dyDescent="0.25">
      <c r="E14122">
        <f>+YEAR(B14122)</f>
        <v>1900</v>
      </c>
    </row>
  </sheetData>
  <mergeCells count="9">
    <mergeCell ref="AE8:AI8"/>
    <mergeCell ref="AE9:AI9"/>
    <mergeCell ref="AE10:AI10"/>
    <mergeCell ref="AD2:AI2"/>
    <mergeCell ref="AD3:AI3"/>
    <mergeCell ref="AD4:AI4"/>
    <mergeCell ref="AE5:AI5"/>
    <mergeCell ref="AE6:AI6"/>
    <mergeCell ref="AE7:AI7"/>
  </mergeCells>
  <hyperlinks>
    <hyperlink ref="O2" r:id="rId1" xr:uid="{FA78C871-56CE-4AA7-B41A-EDEF8C35AB7D}"/>
    <hyperlink ref="G3" r:id="rId2" xr:uid="{9E941FF6-7B8C-4DBD-B60B-56D041CCABF6}"/>
    <hyperlink ref="R2" r:id="rId3" xr:uid="{64741C2A-FCF5-4163-82DF-43E9398A3E2E}"/>
  </hyperlinks>
  <pageMargins left="0.7" right="0.7" top="0.75" bottom="0.75" header="0.3" footer="0.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2CA10-4A98-47BC-AB35-29CEBDF074BD}">
  <sheetPr codeName="Hoja3"/>
  <dimension ref="A1"/>
  <sheetViews>
    <sheetView workbookViewId="0"/>
  </sheetViews>
  <sheetFormatPr baseColWidth="10" defaultRowHeight="1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151584D72037D418DBB71F692B269A1" ma:contentTypeVersion="15" ma:contentTypeDescription="Crear nuevo documento." ma:contentTypeScope="" ma:versionID="3dd31614dcdce1529ea77446be3513c8">
  <xsd:schema xmlns:xsd="http://www.w3.org/2001/XMLSchema" xmlns:xs="http://www.w3.org/2001/XMLSchema" xmlns:p="http://schemas.microsoft.com/office/2006/metadata/properties" xmlns:ns2="1f8cd00a-7ed1-45f4-a1d2-11fa5d528c74" xmlns:ns3="b34339ab-555d-41ee-a400-3aa7e74f922f" targetNamespace="http://schemas.microsoft.com/office/2006/metadata/properties" ma:root="true" ma:fieldsID="e867057449ed991837cecef415b9dfb8" ns2:_="" ns3:_="">
    <xsd:import namespace="1f8cd00a-7ed1-45f4-a1d2-11fa5d528c74"/>
    <xsd:import namespace="b34339ab-555d-41ee-a400-3aa7e74f922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AutoKeyPoints" minOccurs="0"/>
                <xsd:element ref="ns2:MediaServiceKeyPoint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8cd00a-7ed1-45f4-a1d2-11fa5d528c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Location" ma:index="11" nillable="true" ma:displayName="Location" ma:internalName="MediaServiceLocatio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42cdfcee-ca2d-46b2-8159-5b17d2d80cf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b34339ab-555d-41ee-a400-3aa7e74f922f"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ef156b55-9fdd-4f48-9d45-01a05c4d6907}" ma:internalName="TaxCatchAll" ma:showField="CatchAllData" ma:web="b34339ab-555d-41ee-a400-3aa7e74f922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f8cd00a-7ed1-45f4-a1d2-11fa5d528c74">
      <Terms xmlns="http://schemas.microsoft.com/office/infopath/2007/PartnerControls"/>
    </lcf76f155ced4ddcb4097134ff3c332f>
    <TaxCatchAll xmlns="b34339ab-555d-41ee-a400-3aa7e74f922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D3B39E-6367-473F-80EA-4112E65F77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8cd00a-7ed1-45f4-a1d2-11fa5d528c74"/>
    <ds:schemaRef ds:uri="b34339ab-555d-41ee-a400-3aa7e74f922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8D067F0-7C79-4951-A00E-AFD8AAFA459F}">
  <ds:schemaRefs>
    <ds:schemaRef ds:uri="http://www.w3.org/XML/1998/namespace"/>
    <ds:schemaRef ds:uri="http://schemas.openxmlformats.org/package/2006/metadata/core-properties"/>
    <ds:schemaRef ds:uri="http://purl.org/dc/elements/1.1/"/>
    <ds:schemaRef ds:uri="http://schemas.microsoft.com/office/infopath/2007/PartnerControls"/>
    <ds:schemaRef ds:uri="http://purl.org/dc/terms/"/>
    <ds:schemaRef ds:uri="b34339ab-555d-41ee-a400-3aa7e74f922f"/>
    <ds:schemaRef ds:uri="http://schemas.microsoft.com/office/2006/documentManagement/types"/>
    <ds:schemaRef ds:uri="1f8cd00a-7ed1-45f4-a1d2-11fa5d528c74"/>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9DD0356B-5F10-46AB-902D-C9E22A6B527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217</vt:i4>
      </vt:variant>
    </vt:vector>
  </HeadingPairs>
  <TitlesOfParts>
    <vt:vector size="222" baseType="lpstr">
      <vt:lpstr>Terminos y condiciones de uso</vt:lpstr>
      <vt:lpstr>MANUAL DE USO</vt:lpstr>
      <vt:lpstr>simulador_POL</vt:lpstr>
      <vt:lpstr>EQ_Poliductos</vt:lpstr>
      <vt:lpstr>SERIES</vt:lpstr>
      <vt:lpstr>aa_p</vt:lpstr>
      <vt:lpstr>ab_p</vt:lpstr>
      <vt:lpstr>ac_p</vt:lpstr>
      <vt:lpstr>Act_proy_p</vt:lpstr>
      <vt:lpstr>ad_p</vt:lpstr>
      <vt:lpstr>ae_p</vt:lpstr>
      <vt:lpstr>af_p</vt:lpstr>
      <vt:lpstr>ag_p</vt:lpstr>
      <vt:lpstr>ah_p</vt:lpstr>
      <vt:lpstr>ai_p</vt:lpstr>
      <vt:lpstr>aj_p</vt:lpstr>
      <vt:lpstr>Ajcom_p</vt:lpstr>
      <vt:lpstr>ak_p</vt:lpstr>
      <vt:lpstr>al_p</vt:lpstr>
      <vt:lpstr>am_p</vt:lpstr>
      <vt:lpstr>an_p</vt:lpstr>
      <vt:lpstr>ao_p</vt:lpstr>
      <vt:lpstr>ap_p</vt:lpstr>
      <vt:lpstr>aq_p</vt:lpstr>
      <vt:lpstr>ar_p</vt:lpstr>
      <vt:lpstr>as_p</vt:lpstr>
      <vt:lpstr>at_p</vt:lpstr>
      <vt:lpstr>au_p</vt:lpstr>
      <vt:lpstr>av_p</vt:lpstr>
      <vt:lpstr>aw_p</vt:lpstr>
      <vt:lpstr>ax_p</vt:lpstr>
      <vt:lpstr>ay_p</vt:lpstr>
      <vt:lpstr>az_p</vt:lpstr>
      <vt:lpstr>ba_p</vt:lpstr>
      <vt:lpstr>bb_p</vt:lpstr>
      <vt:lpstr>bc_p</vt:lpstr>
      <vt:lpstr>bd_p</vt:lpstr>
      <vt:lpstr>be_p</vt:lpstr>
      <vt:lpstr>bf_p</vt:lpstr>
      <vt:lpstr>bg_p</vt:lpstr>
      <vt:lpstr>bh_p</vt:lpstr>
      <vt:lpstr>bi_p</vt:lpstr>
      <vt:lpstr>bj_p</vt:lpstr>
      <vt:lpstr>bk_p</vt:lpstr>
      <vt:lpstr>bl_p</vt:lpstr>
      <vt:lpstr>bm_p</vt:lpstr>
      <vt:lpstr>bn_p</vt:lpstr>
      <vt:lpstr>bo_p</vt:lpstr>
      <vt:lpstr>bp_p</vt:lpstr>
      <vt:lpstr>bq_p</vt:lpstr>
      <vt:lpstr>br_p</vt:lpstr>
      <vt:lpstr>bs_p</vt:lpstr>
      <vt:lpstr>bt_p</vt:lpstr>
      <vt:lpstr>bu_p</vt:lpstr>
      <vt:lpstr>bv_p</vt:lpstr>
      <vt:lpstr>bw_p</vt:lpstr>
      <vt:lpstr>bx_p</vt:lpstr>
      <vt:lpstr>by_p</vt:lpstr>
      <vt:lpstr>bz_p</vt:lpstr>
      <vt:lpstr>c_p</vt:lpstr>
      <vt:lpstr>ca_p</vt:lpstr>
      <vt:lpstr>CABA_p</vt:lpstr>
      <vt:lpstr>cb_p</vt:lpstr>
      <vt:lpstr>simulador_POL!CC_B</vt:lpstr>
      <vt:lpstr>cc_p</vt:lpstr>
      <vt:lpstr>CCE_A_p</vt:lpstr>
      <vt:lpstr>CCE_A_uni_p</vt:lpstr>
      <vt:lpstr>simulador_POL!CCE_B</vt:lpstr>
      <vt:lpstr>CCE_B_C_S_A_A_p</vt:lpstr>
      <vt:lpstr>CCE_p</vt:lpstr>
      <vt:lpstr>CCE_uni_p</vt:lpstr>
      <vt:lpstr>CCon_p</vt:lpstr>
      <vt:lpstr>CCT_A_p</vt:lpstr>
      <vt:lpstr>CCT_A_uni_p</vt:lpstr>
      <vt:lpstr>CCT_p</vt:lpstr>
      <vt:lpstr>CCT_uni_p</vt:lpstr>
      <vt:lpstr>cd_p</vt:lpstr>
      <vt:lpstr>ce_p</vt:lpstr>
      <vt:lpstr>cf_p</vt:lpstr>
      <vt:lpstr>cg_p</vt:lpstr>
      <vt:lpstr>ch_p</vt:lpstr>
      <vt:lpstr>ci_p</vt:lpstr>
      <vt:lpstr>cj_p_r</vt:lpstr>
      <vt:lpstr>ck_p_r</vt:lpstr>
      <vt:lpstr>cl_P_ACERO_d</vt:lpstr>
      <vt:lpstr>cl_P_ACERO_PM</vt:lpstr>
      <vt:lpstr>cl_P_ACERO_PM_p</vt:lpstr>
      <vt:lpstr>cl_p_r</vt:lpstr>
      <vt:lpstr>cl_SMLV</vt:lpstr>
      <vt:lpstr>cl_TRM_D</vt:lpstr>
      <vt:lpstr>cl_TRM_PA</vt:lpstr>
      <vt:lpstr>cl_TRM_PM</vt:lpstr>
      <vt:lpstr>cm_p_r</vt:lpstr>
      <vt:lpstr>co_p_r</vt:lpstr>
      <vt:lpstr>cp_p_r</vt:lpstr>
      <vt:lpstr>cr_p_r</vt:lpstr>
      <vt:lpstr>cs_p_r</vt:lpstr>
      <vt:lpstr>CSA_p</vt:lpstr>
      <vt:lpstr>CSACA</vt:lpstr>
      <vt:lpstr>CTt_p</vt:lpstr>
      <vt:lpstr>CTt_uni_p</vt:lpstr>
      <vt:lpstr>cu_p_r</vt:lpstr>
      <vt:lpstr>cv_p_r</vt:lpstr>
      <vt:lpstr>cx_p_r</vt:lpstr>
      <vt:lpstr>cy_p_r</vt:lpstr>
      <vt:lpstr>cz_p_r</vt:lpstr>
      <vt:lpstr>d_p</vt:lpstr>
      <vt:lpstr>da_p_r</vt:lpstr>
      <vt:lpstr>dd_p_r</vt:lpstr>
      <vt:lpstr>de_p_r</vt:lpstr>
      <vt:lpstr>dg_p_r</vt:lpstr>
      <vt:lpstr>dh_p_r</vt:lpstr>
      <vt:lpstr>diam_p</vt:lpstr>
      <vt:lpstr>dj_p_r</vt:lpstr>
      <vt:lpstr>dk_p_r</vt:lpstr>
      <vt:lpstr>e_p</vt:lpstr>
      <vt:lpstr>F_base_p</vt:lpstr>
      <vt:lpstr>F_E_oper_p</vt:lpstr>
      <vt:lpstr>F_evaluacion_p</vt:lpstr>
      <vt:lpstr>f_p</vt:lpstr>
      <vt:lpstr>F_valoracion_p</vt:lpstr>
      <vt:lpstr>g_p</vt:lpstr>
      <vt:lpstr>h_p</vt:lpstr>
      <vt:lpstr>i_p</vt:lpstr>
      <vt:lpstr>j_p</vt:lpstr>
      <vt:lpstr>k_p</vt:lpstr>
      <vt:lpstr>l_p</vt:lpstr>
      <vt:lpstr>L_Tundra_Alpina_p</vt:lpstr>
      <vt:lpstr>Long_AC_p</vt:lpstr>
      <vt:lpstr>Long_Arcilloso_p</vt:lpstr>
      <vt:lpstr>Long_Arenoso_p</vt:lpstr>
      <vt:lpstr>Long_At_p</vt:lpstr>
      <vt:lpstr>Long_Bosque_Templado_p</vt:lpstr>
      <vt:lpstr>Long_CA_p</vt:lpstr>
      <vt:lpstr>Long_CH_p</vt:lpstr>
      <vt:lpstr>Long_CL1_p</vt:lpstr>
      <vt:lpstr>Long_CL2_p</vt:lpstr>
      <vt:lpstr>Long_CL3_p</vt:lpstr>
      <vt:lpstr>Long_CL4_p</vt:lpstr>
      <vt:lpstr>Long_CS_p</vt:lpstr>
      <vt:lpstr>Long_Desierto_Árido_p</vt:lpstr>
      <vt:lpstr>Long_DJ_p</vt:lpstr>
      <vt:lpstr>Long_Estepa_Seca_p</vt:lpstr>
      <vt:lpstr>Long_ml_15p_p</vt:lpstr>
      <vt:lpstr>Long_ml_25p_p</vt:lpstr>
      <vt:lpstr>Long_ml_35p_p</vt:lpstr>
      <vt:lpstr>Long_p</vt:lpstr>
      <vt:lpstr>Long_Phd_p</vt:lpstr>
      <vt:lpstr>Long_Rocoso_p</vt:lpstr>
      <vt:lpstr>Long_SA_p</vt:lpstr>
      <vt:lpstr>Long_Sabana_p</vt:lpstr>
      <vt:lpstr>Long_SC_p</vt:lpstr>
      <vt:lpstr>simulador_POL!Long_Selva_Subtropical</vt:lpstr>
      <vt:lpstr>Long_Selva_Subtropical_p</vt:lpstr>
      <vt:lpstr>Long_Selva_tropical_p</vt:lpstr>
      <vt:lpstr>Long_SZ_p</vt:lpstr>
      <vt:lpstr>Long_TC_p</vt:lpstr>
      <vt:lpstr>Long_TI_0_5_p</vt:lpstr>
      <vt:lpstr>Long_TI_10_15_p</vt:lpstr>
      <vt:lpstr>Long_TI_15_20_p</vt:lpstr>
      <vt:lpstr>Long_TI_20_25_p</vt:lpstr>
      <vt:lpstr>Long_TI_5_10_p</vt:lpstr>
      <vt:lpstr>Long_TI_M_25_p</vt:lpstr>
      <vt:lpstr>Long_Tundra_p</vt:lpstr>
      <vt:lpstr>LongT_CE_p</vt:lpstr>
      <vt:lpstr>LongT_CLO_p</vt:lpstr>
      <vt:lpstr>LongT_ML_p</vt:lpstr>
      <vt:lpstr>LongT_suelo_p</vt:lpstr>
      <vt:lpstr>simulador_POL!LongT_TI</vt:lpstr>
      <vt:lpstr>LongT_TI_p</vt:lpstr>
      <vt:lpstr>LongT_vegetacion_p</vt:lpstr>
      <vt:lpstr>m_p</vt:lpstr>
      <vt:lpstr>simulador_POL!mp_AC</vt:lpstr>
      <vt:lpstr>mp_CL_p</vt:lpstr>
      <vt:lpstr>simulador_POL!mp_DJ</vt:lpstr>
      <vt:lpstr>mp_ml_p</vt:lpstr>
      <vt:lpstr>mp_suelo_p</vt:lpstr>
      <vt:lpstr>simulador_POL!mp_TC</vt:lpstr>
      <vt:lpstr>mp_Ti_p</vt:lpstr>
      <vt:lpstr>mp_vegetacion_p</vt:lpstr>
      <vt:lpstr>N_CCFCT_p</vt:lpstr>
      <vt:lpstr>N_CCHT_p</vt:lpstr>
      <vt:lpstr>N_CTDMHT_p</vt:lpstr>
      <vt:lpstr>N_CTDMHTB_p</vt:lpstr>
      <vt:lpstr>n_p</vt:lpstr>
      <vt:lpstr>o_p</vt:lpstr>
      <vt:lpstr>p_p</vt:lpstr>
      <vt:lpstr>PPI_pipelines_acero</vt:lpstr>
      <vt:lpstr>q_p</vt:lpstr>
      <vt:lpstr>r_p</vt:lpstr>
      <vt:lpstr>s_p</vt:lpstr>
      <vt:lpstr>T_ACERO_CDSPDRBJ</vt:lpstr>
      <vt:lpstr>T_Cb_p</vt:lpstr>
      <vt:lpstr>T_complejidades_p</vt:lpstr>
      <vt:lpstr>t_p</vt:lpstr>
      <vt:lpstr>T_PPI</vt:lpstr>
      <vt:lpstr>T_SMLV</vt:lpstr>
      <vt:lpstr>T_TRM_DIA</vt:lpstr>
      <vt:lpstr>T_TRM_MES</vt:lpstr>
      <vt:lpstr>T_TRM_P_AÑO</vt:lpstr>
      <vt:lpstr>simulador_POL!Tipo</vt:lpstr>
      <vt:lpstr>Tipo_p</vt:lpstr>
      <vt:lpstr>Tmp_p</vt:lpstr>
      <vt:lpstr>u_p</vt:lpstr>
      <vt:lpstr>v_p</vt:lpstr>
      <vt:lpstr>Vb_0_uni_p</vt:lpstr>
      <vt:lpstr>Vb_1_p</vt:lpstr>
      <vt:lpstr>Vb_1_uni_p</vt:lpstr>
      <vt:lpstr>Vb_2_p</vt:lpstr>
      <vt:lpstr>Vb_2_uni_p</vt:lpstr>
      <vt:lpstr>Vb_3_p</vt:lpstr>
      <vt:lpstr>Vb_3_uni_p</vt:lpstr>
      <vt:lpstr>Vb_4_p</vt:lpstr>
      <vt:lpstr>Vb_4_uni_p</vt:lpstr>
      <vt:lpstr>Vb_5_p</vt:lpstr>
      <vt:lpstr>Vb_5_uni_p</vt:lpstr>
      <vt:lpstr>Vb0_p</vt:lpstr>
      <vt:lpstr>Vcombu_p</vt:lpstr>
      <vt:lpstr>w_p</vt:lpstr>
      <vt:lpstr>x_p</vt:lpstr>
      <vt:lpstr>y_p</vt:lpstr>
      <vt:lpstr>z_p</vt:lpstr>
    </vt:vector>
  </TitlesOfParts>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Libardo Acero Garcia</dc:creator>
  <cp:lastModifiedBy>Luz Stella Rojas Macias</cp:lastModifiedBy>
  <dcterms:created xsi:type="dcterms:W3CDTF">2020-05-07T23:02:04Z</dcterms:created>
  <dcterms:modified xsi:type="dcterms:W3CDTF">2022-06-01T15:07:49Z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7d8457ec641c4dddb78b561f57afdc29</vt:lpwstr>
  </property>
  <property fmtid="{D5CDD505-2E9C-101B-9397-08002B2CF9AE}" pid="3" name="ContentTypeId">
    <vt:lpwstr>0x0101009151584D72037D418DBB71F692B269A1</vt:lpwstr>
  </property>
  <property fmtid="{D5CDD505-2E9C-101B-9397-08002B2CF9AE}" pid="4" name="MediaServiceImageTags">
    <vt:lpwstr/>
  </property>
</Properties>
</file>